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Index" sheetId="1" state="visible" r:id="rId1"/>
    <sheet name="Input" sheetId="2" state="hidden" r:id="rId2"/>
    <sheet name="Assumptions &gt;&gt;&gt;" sheetId="3" state="visible" r:id="rId3"/>
    <sheet name="Model assumptions" sheetId="4" state="visible" r:id="rId4"/>
    <sheet name="Cost inputs&gt;&gt;" sheetId="5" state="visible" r:id="rId5"/>
    <sheet name="Project size" sheetId="6" state="visible" r:id="rId6"/>
    <sheet name="Feasibility analysis" sheetId="7" state="visible" r:id="rId7"/>
    <sheet name="Conservation planning and admin" sheetId="8" state="visible" r:id="rId8"/>
    <sheet name="Data collection and field costs" sheetId="9" state="visible" r:id="rId9"/>
    <sheet name="Community representation" sheetId="10" state="visible" r:id="rId10"/>
    <sheet name="Blue carbon project planning" sheetId="11" state="visible" r:id="rId11"/>
    <sheet name="Establishing carbon rights" sheetId="12" state="visible" r:id="rId12"/>
    <sheet name="Financing cost" sheetId="13" state="visible" r:id="rId13"/>
    <sheet name="Validation" sheetId="14" state="visible" r:id="rId14"/>
    <sheet name="Implementation labor" sheetId="15" state="visible" r:id="rId15"/>
    <sheet name="Monitoring" sheetId="16" state="visible" r:id="rId16"/>
    <sheet name="Maintenance" sheetId="17" state="visible" r:id="rId17"/>
    <sheet name="Carbon standard fees" sheetId="18" state="visible" r:id="rId18"/>
    <sheet name="Community benefit sharing fund" sheetId="19" state="visible" r:id="rId19"/>
    <sheet name="Baseline reassessment" sheetId="20" state="visible" r:id="rId20"/>
    <sheet name="MRV" sheetId="21" state="visible" r:id="rId21"/>
    <sheet name="Long-term project operating" sheetId="22" state="visible" r:id="rId22"/>
    <sheet name="Community cash flow" sheetId="23" state="visible" r:id="rId23"/>
    <sheet name="Carbon inputs&gt;&gt;" sheetId="24" state="visible" r:id="rId24"/>
    <sheet name="Ecosystem extent" sheetId="25" state="visible" r:id="rId25"/>
    <sheet name="Ecosystem loss" sheetId="26" state="visible" r:id="rId26"/>
    <sheet name="Restorable land" sheetId="27" state="visible" r:id="rId27"/>
    <sheet name="Sequestration rate" sheetId="28" state="visible" r:id="rId28"/>
    <sheet name="Emission factors" sheetId="29" state="visible" r:id="rId29"/>
    <sheet name="Base inputs&gt;&gt;&gt;" sheetId="30" state="visible" r:id="rId30"/>
    <sheet name="Base_size_table" sheetId="31" state="visible" r:id="rId31"/>
    <sheet name="Base_increase" sheetId="32" state="visible" r:id="rId32"/>
    <sheet name="Projects" sheetId="33" state="visible" r:id="rId33"/>
    <sheet name="Countries" sheetId="34" state="visible" r:id="rId34"/>
    <sheet name="Ecosystem" sheetId="35" state="visible" r:id="rId35"/>
    <sheet name="Activity" sheetId="36" state="visible" r:id="rId36"/>
    <sheet name="Restoration_activity" sheetId="37" state="visible" r:id="rId37"/>
    <sheet name="Sources&gt;&gt;" sheetId="38" state="visible" r:id="rId38"/>
    <sheet name="Sources table" sheetId="39" state="visible" r:id="rId39"/>
    <sheet name="Sequestration rates" sheetId="40" state="visible" r:id="rId40"/>
    <sheet name="Emissions sources" sheetId="41" state="visible" r:id="rId41"/>
    <sheet name="MangroveEmissionsValues" sheetId="42" state="visible" r:id="rId42"/>
    <sheet name="Loss rates &amp; restorable land" sheetId="43" state="visible" r:id="rId43"/>
    <sheet name="Mangrove extent" sheetId="44" state="visible" r:id="rId44"/>
    <sheet name="Mangrove protected area" sheetId="45" state="visible" r:id="rId45"/>
    <sheet name="Seagrass extent" sheetId="46" state="visible" r:id="rId46"/>
    <sheet name="Salt marsh extent" sheetId="47" state="visible" r:id="rId47"/>
    <sheet name="Mangrove restorable land" sheetId="48" state="visible" r:id="rId48"/>
  </sheets>
  <definedNames>
    <definedName name="BtfeIndexSheetTable">Index!$C$13:$E$56</definedName>
    <definedName name="CountryList">Countries!$B$2:$B$1002</definedName>
    <definedName name="EcosystemList">Ecosystem!$B$2:$B$4</definedName>
    <definedName name="ActivityList">Activity!$B$2:$B$3</definedName>
    <definedName name="SourceList">'Sources table'!$D$2:$D$1000</definedName>
    <definedName name="Google_Sheet_Link_1055697136" hidden="1">CountryList</definedName>
    <definedName name="Google_Sheet_Link_1150351562" hidden="1">SourceList</definedName>
    <definedName name="Google_Sheet_Link_1697004655" hidden="1">BtfeIndexSheetTable</definedName>
    <definedName name="Google_Sheet_Link_2128685120_812529514" hidden="1">BtfeHeaderLastChanged</definedName>
    <definedName name="Google_Sheet_Link_533076871" hidden="1">EcosystemList</definedName>
    <definedName name="Google_Sheet_Link_598169587_812529514" hidden="1">BtfeHeaderWorkbookTitle</definedName>
    <definedName name="Google_Sheet_Link_614182647" hidden="1">ActivityList</definedName>
    <definedName name="BtfeHeaderWorkbookTitle" localSheetId="0">Index!$C$7</definedName>
    <definedName name="BtfeHeaderLastChanged" localSheetId="0">Index!$C$8</definedName>
    <definedName name="_xlnm._FilterDatabase" localSheetId="1" hidden="1">'Input'!$A$1:$G$437</definedName>
    <definedName name="_xlnm._FilterDatabase" localSheetId="3" hidden="1">'Model assumptions'!$A$1:$D$22</definedName>
    <definedName name="_xlnm._FilterDatabase" localSheetId="5" hidden="1">'Project size'!$A$1:$F$55</definedName>
    <definedName name="_xlnm._FilterDatabase" localSheetId="6" hidden="1">'Feasibility analysis'!$A$1:$E$1000</definedName>
    <definedName name="_xlnm._FilterDatabase" localSheetId="7" hidden="1">'Conservation planning and admin'!$A$1:$F$1000</definedName>
    <definedName name="_xlnm._FilterDatabase" localSheetId="8" hidden="1">'Data collection and field costs'!$A$1:$E$1000</definedName>
    <definedName name="_xlnm._FilterDatabase" localSheetId="9" hidden="1">'Community representation'!$A$1:$E$1000</definedName>
    <definedName name="_xlnm._FilterDatabase" localSheetId="10" hidden="1">'Blue carbon project planning'!$A$1:$D$1000</definedName>
    <definedName name="_xlnm._FilterDatabase" localSheetId="11" hidden="1">'Establishing carbon rights'!$A$1:$D$10</definedName>
    <definedName name="_xlnm._FilterDatabase" localSheetId="12" hidden="1">'Financing cost'!$A$1:$D$10</definedName>
    <definedName name="_xlnm._FilterDatabase" localSheetId="13" hidden="1">'Validation'!$A$1:$D$10</definedName>
    <definedName name="_xlnm._FilterDatabase" localSheetId="14" hidden="1">'Implementation labor'!$A$1:$I$31</definedName>
    <definedName name="_xlnm._FilterDatabase" localSheetId="15" hidden="1">'Monitoring'!$A$1:$E$28</definedName>
    <definedName name="_xlnm._FilterDatabase" localSheetId="16" hidden="1">'Maintenance'!$A$1:$F$10</definedName>
    <definedName name="_xlnm._FilterDatabase" localSheetId="17" hidden="1">'Carbon standard fees'!$A$1:$D$1000</definedName>
    <definedName name="_xlnm._FilterDatabase" localSheetId="18" hidden="1">'Community benefit sharing fund'!$A$1:$D$10</definedName>
    <definedName name="_xlnm._FilterDatabase" localSheetId="19" hidden="1">'Baseline reassessment'!$A$1:$D$10</definedName>
    <definedName name="_xlnm._FilterDatabase" localSheetId="20" hidden="1">'MRV'!$A$1:$D$1000</definedName>
    <definedName name="_xlnm._FilterDatabase" localSheetId="21" hidden="1">'Long-term project operating'!$A$1:$E$1000</definedName>
    <definedName name="_xlnm._FilterDatabase" localSheetId="22" hidden="1">'Community cash flow'!$A$1:$D$1000</definedName>
    <definedName name="_xlnm._FilterDatabase" localSheetId="24" hidden="1">'Ecosystem extent'!$A$1:$I$700</definedName>
    <definedName name="_xlnm._FilterDatabase" localSheetId="25" hidden="1">'Ecosystem loss'!$A$1:$E$700</definedName>
    <definedName name="_xlnm._FilterDatabase" localSheetId="26" hidden="1">'Restorable land'!$A$1:$E$700</definedName>
    <definedName name="_xlnm._FilterDatabase" localSheetId="27" hidden="1">'Sequestration rate'!$A$1:$G$697</definedName>
    <definedName name="_xlnm._FilterDatabase" localSheetId="33" hidden="1">'Countries'!$A$1:$J$255</definedName>
    <definedName name="_xlnm._FilterDatabase" localSheetId="38" hidden="1">'Sources table'!$A$1:$E$77</definedName>
    <definedName name="_xlnm._FilterDatabase" localSheetId="43" hidden="1">'Mangrove extent'!$A$5:$AA$240</definedName>
  </definedNames>
  <calcPr calcId="124519" fullCalcOnLoad="1"/>
</workbook>
</file>

<file path=xl/styles.xml><?xml version="1.0" encoding="utf-8"?>
<styleSheet xmlns="http://schemas.openxmlformats.org/spreadsheetml/2006/main">
  <numFmts count="4">
    <numFmt numFmtId="164" formatCode="_(\$* #,##0_);_(\$* \(#,##0\);_(\$* \-??_);_(@_)"/>
    <numFmt numFmtId="165" formatCode="d\-mmm"/>
    <numFmt numFmtId="166" formatCode="0.0%"/>
    <numFmt numFmtId="167" formatCode="0.0000%"/>
  </numFmts>
  <fonts count="39">
    <font>
      <name val="Arial"/>
      <color rgb="FF000000"/>
      <sz val="10"/>
      <scheme val="minor"/>
    </font>
    <font>
      <name val="Arial"/>
      <color rgb="FF000000"/>
      <sz val="5"/>
    </font>
    <font>
      <name val="Arial"/>
      <color rgb="FF000000"/>
      <sz val="10"/>
    </font>
    <font>
      <name val="Arial"/>
      <b val="1"/>
      <color rgb="FF000000"/>
      <sz val="14"/>
    </font>
    <font>
      <name val="Arial"/>
      <color rgb="FF000000"/>
      <sz val="1"/>
    </font>
    <font>
      <name val="Arial"/>
      <b val="1"/>
      <color rgb="FF000000"/>
      <sz val="10"/>
    </font>
    <font>
      <name val="Arial"/>
      <color rgb="FF5C5C5C"/>
      <sz val="10"/>
    </font>
    <font>
      <name val="Arial"/>
      <color rgb="FFFFFFFF"/>
      <sz val="10"/>
    </font>
    <font>
      <name val="Arial"/>
      <color rgb="FF000000"/>
      <sz val="10"/>
      <u val="single"/>
    </font>
    <font>
      <name val="Arial"/>
      <color theme="4"/>
      <sz val="10"/>
    </font>
    <font>
      <name val="Arial"/>
      <color rgb="FF000000"/>
      <sz val="10"/>
      <u val="single"/>
    </font>
    <font>
      <name val="Arial"/>
      <color rgb="FF4F81BD"/>
      <sz val="10"/>
    </font>
    <font>
      <name val="Arial"/>
      <color rgb="FF000000"/>
      <sz val="10"/>
      <u val="single"/>
    </font>
    <font>
      <name val="Arial"/>
      <color rgb="FFFFFFFF"/>
      <sz val="10"/>
      <u val="single"/>
    </font>
    <font>
      <name val="Arial"/>
      <color rgb="FF000000"/>
      <sz val="10"/>
      <u val="single"/>
    </font>
    <font>
      <name val="Arial"/>
      <color rgb="FF000000"/>
      <sz val="10"/>
      <u val="single"/>
    </font>
    <font>
      <name val="Arial"/>
      <color rgb="FF000000"/>
      <sz val="11"/>
    </font>
    <font>
      <name val="Arial"/>
      <color theme="1"/>
      <scheme val="minor"/>
    </font>
    <font>
      <name val="Arial"/>
      <b val="1"/>
      <color rgb="FFFFFFFF"/>
      <sz val="10"/>
    </font>
    <font>
      <name val="Arial"/>
      <b val="1"/>
      <color rgb="FF46647B"/>
      <sz val="11"/>
    </font>
    <font>
      <name val="Arial"/>
      <b val="1"/>
      <color rgb="FF46647B"/>
      <sz val="10"/>
    </font>
    <font>
      <name val="Arial"/>
      <color rgb="FF46647B"/>
      <scheme val="minor"/>
    </font>
    <font>
      <name val="Arial"/>
      <b val="1"/>
      <color rgb="FFFFFFFF"/>
    </font>
    <font>
      <name val="Arial"/>
      <color theme="1"/>
    </font>
    <font>
      <name val="Arial"/>
      <color rgb="FF46647B"/>
      <sz val="10"/>
    </font>
    <font>
      <name val="Arial"/>
      <color rgb="FFFF0000"/>
      <sz val="10"/>
    </font>
    <font>
      <name val="Arial"/>
      <b val="1"/>
      <color rgb="FF46647B"/>
    </font>
    <font>
      <name val="Arial"/>
      <b val="1"/>
      <color rgb="FF000000"/>
      <sz val="11"/>
    </font>
    <font>
      <name val="Arial"/>
      <b val="1"/>
      <color rgb="FF46647B"/>
      <scheme val="minor"/>
    </font>
    <font>
      <name val="Arial"/>
      <i val="1"/>
      <color rgb="FFB4B4B4"/>
      <sz val="10"/>
    </font>
    <font>
      <name val="Arial"/>
      <color rgb="FF000000"/>
      <sz val="10"/>
      <u val="single"/>
    </font>
    <font>
      <name val="Arial"/>
      <color rgb="FF000000"/>
      <sz val="10"/>
      <u val="single"/>
    </font>
    <font>
      <name val="Arial"/>
      <b val="1"/>
      <color rgb="FF000000"/>
      <sz val="10"/>
      <u val="single"/>
    </font>
    <font>
      <name val="Arial"/>
      <i val="1"/>
      <color rgb="FF000000"/>
      <sz val="10"/>
    </font>
    <font>
      <name val="Arial"/>
      <color rgb="FF000000"/>
      <sz val="10"/>
      <u val="single"/>
    </font>
    <font>
      <name val="Arial"/>
      <b val="1"/>
      <color rgb="FF000000"/>
      <sz val="10"/>
      <u val="single"/>
    </font>
    <font>
      <name val="Arial"/>
      <b val="1"/>
      <color theme="1"/>
      <scheme val="minor"/>
    </font>
    <font>
      <name val="Arial"/>
      <b val="1"/>
      <color rgb="FFFF0000"/>
    </font>
    <font>
      <b val="1"/>
    </font>
  </fonts>
  <fills count="14">
    <fill>
      <patternFill/>
    </fill>
    <fill>
      <patternFill patternType="lightGray"/>
    </fill>
    <fill>
      <patternFill patternType="solid">
        <fgColor rgb="FFFFFFFF"/>
        <bgColor rgb="FFFFFFFF"/>
      </patternFill>
    </fill>
    <fill>
      <patternFill patternType="solid">
        <fgColor rgb="FFD6D6D6"/>
        <bgColor rgb="FFD6D6D6"/>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rgb="FFB4B4B4"/>
        <bgColor rgb="FFB4B4B4"/>
      </patternFill>
    </fill>
    <fill>
      <patternFill patternType="solid">
        <fgColor rgb="FFFFB3B3"/>
        <bgColor rgb="FFFFB3B3"/>
      </patternFill>
    </fill>
    <fill>
      <patternFill patternType="solid">
        <fgColor rgb="FFEFEFEF"/>
        <bgColor rgb="FFEFEFEF"/>
      </patternFill>
    </fill>
    <fill>
      <patternFill patternType="solid">
        <fgColor rgb="FFFFFF00"/>
        <bgColor rgb="FFFFFF00"/>
      </patternFill>
    </fill>
    <fill>
      <patternFill patternType="solid">
        <fgColor rgb="FFB4CDC2"/>
        <bgColor rgb="FFB4CDC2"/>
      </patternFill>
    </fill>
  </fills>
  <borders count="40">
    <border/>
    <border>
      <left style="thin">
        <color rgb="FF5C5C5C"/>
      </left>
      <top style="thin">
        <color rgb="FF5C5C5C"/>
      </top>
    </border>
    <border>
      <top style="thin">
        <color rgb="FF5C5C5C"/>
      </top>
    </border>
    <border>
      <right style="thin">
        <color rgb="FF5C5C5C"/>
      </right>
      <top style="thin">
        <color rgb="FF5C5C5C"/>
      </top>
    </border>
    <border>
      <left style="thin">
        <color rgb="FF5C5C5C"/>
      </left>
    </border>
    <border>
      <right style="thin">
        <color rgb="FF5C5C5C"/>
      </right>
    </border>
    <border>
      <left style="thin">
        <color rgb="FF5C5C5C"/>
      </left>
      <right/>
      <top/>
      <bottom style="medium">
        <color rgb="FF858585"/>
      </bottom>
    </border>
    <border>
      <left/>
      <right/>
      <top/>
      <bottom style="medium">
        <color rgb="FF858585"/>
      </bottom>
    </border>
    <border>
      <left/>
      <right style="thin">
        <color rgb="FF5C5C5C"/>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rgb="FF5C5C5C"/>
      </right>
    </border>
    <border>
      <left style="thin">
        <color rgb="FF5C5C5C"/>
      </left>
      <bottom style="thin">
        <color rgb="FF5C5C5C"/>
      </bottom>
    </border>
    <border>
      <bottom style="thin">
        <color rgb="FF5C5C5C"/>
      </bottom>
    </border>
    <border>
      <right style="thin">
        <color rgb="FF5C5C5C"/>
      </right>
      <bottom style="thin">
        <color rgb="FF5C5C5C"/>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left style="thin">
        <color rgb="FF000000"/>
      </left>
    </border>
    <border>
      <right style="thin">
        <color rgb="FF000000"/>
      </right>
    </border>
    <border>
      <left/>
      <right/>
      <top/>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right style="thin"/>
      <top style="thin"/>
      <bottom style="thin"/>
    </border>
  </borders>
  <cellStyleXfs count="1">
    <xf numFmtId="0" fontId="0" fillId="0" borderId="0"/>
  </cellStyleXfs>
  <cellXfs count="204">
    <xf numFmtId="0" fontId="0" fillId="0" borderId="0" applyAlignment="1" pivotButton="0" quotePrefix="0" xfId="0">
      <alignment vertical="bottom"/>
    </xf>
    <xf numFmtId="0" fontId="1" fillId="0" borderId="0" applyAlignment="1" pivotButton="0" quotePrefix="0" xfId="0">
      <alignment vertical="bottom"/>
    </xf>
    <xf numFmtId="0" fontId="2" fillId="0" borderId="0" applyAlignment="1" pivotButton="0" quotePrefix="0" xfId="0">
      <alignment vertical="bottom"/>
    </xf>
    <xf numFmtId="0" fontId="2" fillId="0" borderId="1" applyAlignment="1" pivotButton="0" quotePrefix="0" xfId="0">
      <alignment vertical="bottom"/>
    </xf>
    <xf numFmtId="0" fontId="2" fillId="0" borderId="2" applyAlignment="1" pivotButton="0" quotePrefix="0" xfId="0">
      <alignment vertical="bottom"/>
    </xf>
    <xf numFmtId="0" fontId="2" fillId="0" borderId="3" applyAlignment="1" pivotButton="0" quotePrefix="0" xfId="0">
      <alignment vertical="bottom"/>
    </xf>
    <xf numFmtId="0" fontId="2" fillId="0" borderId="4" applyAlignment="1" pivotButton="0" quotePrefix="0" xfId="0">
      <alignment vertical="bottom"/>
    </xf>
    <xf numFmtId="0" fontId="3" fillId="0" borderId="0" applyAlignment="1" pivotButton="0" quotePrefix="0" xfId="0">
      <alignment horizontal="center" vertical="center"/>
    </xf>
    <xf numFmtId="0" fontId="2" fillId="0" borderId="5" applyAlignment="1" pivotButton="0" quotePrefix="0" xfId="0">
      <alignment vertical="bottom"/>
    </xf>
    <xf numFmtId="0" fontId="4" fillId="0" borderId="0" applyAlignment="1" pivotButton="0" quotePrefix="0" xfId="0">
      <alignment vertical="bottom"/>
    </xf>
    <xf numFmtId="0" fontId="4" fillId="2" borderId="6" applyAlignment="1" pivotButton="0" quotePrefix="0" xfId="0">
      <alignment vertical="bottom"/>
    </xf>
    <xf numFmtId="0" fontId="4" fillId="2" borderId="7" applyAlignment="1" pivotButton="0" quotePrefix="0" xfId="0">
      <alignment vertical="bottom"/>
    </xf>
    <xf numFmtId="0" fontId="4" fillId="2" borderId="8" applyAlignment="1" pivotButton="0" quotePrefix="0" xfId="0">
      <alignment vertical="bottom"/>
    </xf>
    <xf numFmtId="0" fontId="5" fillId="0" borderId="0" applyAlignment="1" pivotButton="0" quotePrefix="0" xfId="0">
      <alignment vertical="bottom"/>
    </xf>
    <xf numFmtId="0" fontId="5" fillId="0" borderId="5" applyAlignment="1" pivotButton="0" quotePrefix="0" xfId="0">
      <alignment vertical="bottom"/>
    </xf>
    <xf numFmtId="0" fontId="6" fillId="0" borderId="0" applyAlignment="1" pivotButton="0" quotePrefix="0" xfId="0">
      <alignment horizontal="left" vertical="top" wrapText="1"/>
    </xf>
    <xf numFmtId="0" fontId="6" fillId="0" borderId="5" applyAlignment="1" pivotButton="0" quotePrefix="0" xfId="0">
      <alignment horizontal="center" vertical="center" wrapText="1"/>
    </xf>
    <xf numFmtId="0" fontId="5" fillId="3" borderId="9" applyAlignment="1" pivotButton="0" quotePrefix="0" xfId="0">
      <alignment horizontal="center" vertical="center"/>
    </xf>
    <xf numFmtId="0" fontId="5" fillId="3" borderId="10" applyAlignment="1" pivotButton="0" quotePrefix="0" xfId="0">
      <alignment horizontal="center" vertical="center"/>
    </xf>
    <xf numFmtId="0" fontId="2" fillId="0" borderId="11" applyAlignment="1" pivotButton="0" quotePrefix="0" xfId="0">
      <alignment vertical="bottom"/>
    </xf>
    <xf numFmtId="0" fontId="7" fillId="0" borderId="4" applyAlignment="1" pivotButton="0" quotePrefix="0" xfId="0">
      <alignment vertical="bottom"/>
    </xf>
    <xf numFmtId="0" fontId="8" fillId="4" borderId="9" applyAlignment="1" pivotButton="0" quotePrefix="0" xfId="0">
      <alignment vertical="bottom"/>
    </xf>
    <xf numFmtId="0" fontId="2" fillId="0" borderId="0" applyAlignment="1" pivotButton="0" quotePrefix="0" xfId="0">
      <alignment vertical="center"/>
    </xf>
    <xf numFmtId="0" fontId="9" fillId="2" borderId="9" applyAlignment="1" pivotButton="0" quotePrefix="0" xfId="0">
      <alignment vertical="center"/>
    </xf>
    <xf numFmtId="0" fontId="2" fillId="0" borderId="0" applyAlignment="1" pivotButton="0" quotePrefix="0" xfId="0">
      <alignment vertical="center"/>
    </xf>
    <xf numFmtId="0" fontId="10" fillId="5" borderId="9" applyAlignment="1" pivotButton="0" quotePrefix="0" xfId="0">
      <alignment vertical="bottom"/>
    </xf>
    <xf numFmtId="0" fontId="11" fillId="2" borderId="9" applyAlignment="1" pivotButton="0" quotePrefix="0" xfId="0">
      <alignment vertical="center"/>
    </xf>
    <xf numFmtId="0" fontId="12" fillId="5" borderId="9" applyAlignment="1" pivotButton="0" quotePrefix="0" xfId="0">
      <alignment vertical="bottom"/>
    </xf>
    <xf numFmtId="0" fontId="13" fillId="6" borderId="9" applyAlignment="1" pivotButton="0" quotePrefix="0" xfId="0">
      <alignment vertical="bottom"/>
    </xf>
    <xf numFmtId="0" fontId="2" fillId="2" borderId="9" applyAlignment="1" pivotButton="0" quotePrefix="0" xfId="0">
      <alignment vertical="center"/>
    </xf>
    <xf numFmtId="0" fontId="14" fillId="7" borderId="9" applyAlignment="1" pivotButton="0" quotePrefix="0" xfId="0">
      <alignment vertical="bottom"/>
    </xf>
    <xf numFmtId="0" fontId="15" fillId="8" borderId="9" applyAlignment="1" pivotButton="0" quotePrefix="0" xfId="0">
      <alignment vertical="bottom"/>
    </xf>
    <xf numFmtId="0" fontId="7" fillId="0" borderId="12" applyAlignment="1" pivotButton="0" quotePrefix="0" xfId="0">
      <alignment vertical="bottom"/>
    </xf>
    <xf numFmtId="0" fontId="2" fillId="0" borderId="13" applyAlignment="1" pivotButton="0" quotePrefix="0" xfId="0">
      <alignment vertical="center"/>
    </xf>
    <xf numFmtId="0" fontId="2" fillId="0" borderId="14" applyAlignment="1" pivotButton="0" quotePrefix="0" xfId="0">
      <alignment vertical="bottom"/>
    </xf>
    <xf numFmtId="164" fontId="16" fillId="0" borderId="0" applyAlignment="1" pivotButton="0" quotePrefix="0" xfId="0">
      <alignment vertical="bottom"/>
    </xf>
    <xf numFmtId="0" fontId="16" fillId="0" borderId="0" applyAlignment="1" pivotButton="0" quotePrefix="0" xfId="0">
      <alignment vertical="bottom"/>
    </xf>
    <xf numFmtId="2" fontId="2" fillId="0" borderId="0" applyAlignment="1" pivotButton="0" quotePrefix="0" xfId="0">
      <alignment vertical="bottom"/>
    </xf>
    <xf numFmtId="164" fontId="2" fillId="0" borderId="0" applyAlignment="1" pivotButton="0" quotePrefix="0" xfId="0">
      <alignment vertical="bottom"/>
    </xf>
    <xf numFmtId="0" fontId="17" fillId="0" borderId="9" pivotButton="0" quotePrefix="0" xfId="0"/>
    <xf numFmtId="0" fontId="18" fillId="9" borderId="15" applyAlignment="1" pivotButton="0" quotePrefix="0" xfId="0">
      <alignment horizontal="center" vertical="center"/>
    </xf>
    <xf numFmtId="0" fontId="16" fillId="0" borderId="15" applyAlignment="1" pivotButton="0" quotePrefix="0" xfId="0">
      <alignment vertical="bottom"/>
    </xf>
    <xf numFmtId="0" fontId="19" fillId="4" borderId="15" applyAlignment="1" pivotButton="0" quotePrefix="0" xfId="0">
      <alignment vertical="bottom"/>
    </xf>
    <xf numFmtId="0" fontId="17" fillId="0" borderId="15" pivotButton="0" quotePrefix="0" xfId="0"/>
    <xf numFmtId="9" fontId="19" fillId="4" borderId="15" applyAlignment="1" pivotButton="0" quotePrefix="0" xfId="0">
      <alignment vertical="bottom"/>
    </xf>
    <xf numFmtId="0" fontId="17" fillId="0" borderId="15" pivotButton="0" quotePrefix="0" xfId="0"/>
    <xf numFmtId="164" fontId="19" fillId="4" borderId="15" applyAlignment="1" pivotButton="0" quotePrefix="0" xfId="0">
      <alignment vertical="bottom"/>
    </xf>
    <xf numFmtId="10" fontId="19" fillId="4" borderId="15" applyAlignment="1" pivotButton="0" quotePrefix="0" xfId="0">
      <alignment vertical="bottom"/>
    </xf>
    <xf numFmtId="1" fontId="19" fillId="4" borderId="15" applyAlignment="1" pivotButton="0" quotePrefix="0" xfId="0">
      <alignment vertical="bottom"/>
    </xf>
    <xf numFmtId="0" fontId="19" fillId="4" borderId="15" applyAlignment="1" pivotButton="0" quotePrefix="0" xfId="0">
      <alignment horizontal="right" vertical="bottom"/>
    </xf>
    <xf numFmtId="3" fontId="19" fillId="4" borderId="15" applyAlignment="1" pivotButton="0" quotePrefix="0" xfId="0">
      <alignment horizontal="right" vertical="bottom"/>
    </xf>
    <xf numFmtId="0" fontId="18" fillId="9" borderId="15" applyAlignment="1" pivotButton="0" quotePrefix="0" xfId="0">
      <alignment horizontal="center" vertical="center"/>
    </xf>
    <xf numFmtId="1" fontId="2" fillId="0" borderId="15" applyAlignment="1" pivotButton="0" quotePrefix="0" xfId="0">
      <alignment vertical="bottom"/>
    </xf>
    <xf numFmtId="1" fontId="2" fillId="0" borderId="15" applyAlignment="1" pivotButton="0" quotePrefix="0" xfId="0">
      <alignment vertical="bottom"/>
    </xf>
    <xf numFmtId="3" fontId="20" fillId="4" borderId="15" applyAlignment="1" pivotButton="0" quotePrefix="0" xfId="0">
      <alignment vertical="bottom"/>
    </xf>
    <xf numFmtId="0" fontId="2" fillId="0" borderId="15" applyAlignment="1" pivotButton="0" quotePrefix="0" xfId="0">
      <alignment vertical="bottom"/>
    </xf>
    <xf numFmtId="1" fontId="2" fillId="0" borderId="0" applyAlignment="1" pivotButton="0" quotePrefix="0" xfId="0">
      <alignment vertical="bottom"/>
    </xf>
    <xf numFmtId="0" fontId="2" fillId="0" borderId="15" applyAlignment="1" pivotButton="0" quotePrefix="0" xfId="0">
      <alignment vertical="bottom"/>
    </xf>
    <xf numFmtId="3" fontId="21" fillId="4" borderId="15" pivotButton="0" quotePrefix="0" xfId="0"/>
    <xf numFmtId="0" fontId="22" fillId="9" borderId="15" applyAlignment="1" pivotButton="0" quotePrefix="0" xfId="0">
      <alignment horizontal="center"/>
    </xf>
    <xf numFmtId="0" fontId="18" fillId="9" borderId="15" applyAlignment="1" pivotButton="0" quotePrefix="0" xfId="0">
      <alignment horizontal="center" vertical="center" wrapText="1"/>
    </xf>
    <xf numFmtId="1" fontId="23" fillId="0" borderId="15" applyAlignment="1" pivotButton="0" quotePrefix="0" xfId="0">
      <alignment vertical="bottom"/>
    </xf>
    <xf numFmtId="1" fontId="23" fillId="0" borderId="15" applyAlignment="1" pivotButton="0" quotePrefix="0" xfId="0">
      <alignment vertical="bottom"/>
    </xf>
    <xf numFmtId="3" fontId="20" fillId="4" borderId="16" applyAlignment="1" pivotButton="0" quotePrefix="0" xfId="0">
      <alignment vertical="bottom"/>
    </xf>
    <xf numFmtId="3" fontId="20" fillId="4" borderId="17" applyAlignment="1" pivotButton="0" quotePrefix="0" xfId="0">
      <alignment vertical="bottom"/>
    </xf>
    <xf numFmtId="3" fontId="24" fillId="4" borderId="15" applyAlignment="1" pivotButton="0" quotePrefix="0" xfId="0">
      <alignment vertical="bottom"/>
    </xf>
    <xf numFmtId="0" fontId="21" fillId="4" borderId="15" pivotButton="0" quotePrefix="0" xfId="0"/>
    <xf numFmtId="0" fontId="18" fillId="9" borderId="15" applyAlignment="1" pivotButton="0" quotePrefix="0" xfId="0">
      <alignment horizontal="center" vertical="center" wrapText="1"/>
    </xf>
    <xf numFmtId="0" fontId="17" fillId="0" borderId="0" pivotButton="0" quotePrefix="0" xfId="0"/>
    <xf numFmtId="3" fontId="21" fillId="4" borderId="0" pivotButton="0" quotePrefix="0" xfId="0"/>
    <xf numFmtId="10" fontId="20" fillId="4" borderId="15" applyAlignment="1" pivotButton="0" quotePrefix="0" xfId="0">
      <alignment vertical="bottom"/>
    </xf>
    <xf numFmtId="10" fontId="17" fillId="4" borderId="15" pivotButton="0" quotePrefix="0" xfId="0"/>
    <xf numFmtId="0" fontId="25" fillId="0" borderId="0" applyAlignment="1" pivotButton="0" quotePrefix="0" xfId="0">
      <alignment vertical="bottom"/>
    </xf>
    <xf numFmtId="1" fontId="20" fillId="4" borderId="15" applyAlignment="1" pivotButton="0" quotePrefix="0" xfId="0">
      <alignment vertical="bottom"/>
    </xf>
    <xf numFmtId="10" fontId="20" fillId="4" borderId="16" applyAlignment="1" pivotButton="0" quotePrefix="0" xfId="0">
      <alignment vertical="bottom"/>
    </xf>
    <xf numFmtId="1" fontId="20" fillId="4" borderId="16" applyAlignment="1" pivotButton="0" quotePrefix="0" xfId="0">
      <alignment vertical="bottom"/>
    </xf>
    <xf numFmtId="4" fontId="20" fillId="4" borderId="15" applyAlignment="1" pivotButton="0" quotePrefix="0" xfId="0">
      <alignment vertical="bottom"/>
    </xf>
    <xf numFmtId="164" fontId="2" fillId="0" borderId="15" applyAlignment="1" pivotButton="0" quotePrefix="0" xfId="0">
      <alignment vertical="bottom"/>
    </xf>
    <xf numFmtId="0" fontId="20" fillId="4" borderId="15" applyAlignment="1" pivotButton="0" quotePrefix="0" xfId="0">
      <alignment vertical="bottom"/>
    </xf>
    <xf numFmtId="9" fontId="20" fillId="4" borderId="15" applyAlignment="1" pivotButton="0" quotePrefix="0" xfId="0">
      <alignment vertical="bottom"/>
    </xf>
    <xf numFmtId="9" fontId="20" fillId="4" borderId="16" applyAlignment="1" pivotButton="0" quotePrefix="0" xfId="0">
      <alignment vertical="bottom"/>
    </xf>
    <xf numFmtId="0" fontId="2" fillId="0" borderId="9" applyAlignment="1" pivotButton="0" quotePrefix="0" xfId="0">
      <alignment vertical="bottom"/>
    </xf>
    <xf numFmtId="1" fontId="22" fillId="9" borderId="15" applyAlignment="1" pivotButton="0" quotePrefix="0" xfId="0">
      <alignment horizontal="center" vertical="bottom"/>
    </xf>
    <xf numFmtId="1" fontId="22" fillId="9" borderId="15" applyAlignment="1" pivotButton="0" quotePrefix="0" xfId="0">
      <alignment horizontal="center"/>
    </xf>
    <xf numFmtId="0" fontId="18" fillId="9" borderId="17" applyAlignment="1" pivotButton="0" quotePrefix="0" xfId="0">
      <alignment horizontal="center" vertical="center" wrapText="1"/>
    </xf>
    <xf numFmtId="0" fontId="22" fillId="9" borderId="15" applyAlignment="1" pivotButton="0" quotePrefix="0" xfId="0">
      <alignment horizontal="center"/>
    </xf>
    <xf numFmtId="0" fontId="23" fillId="0" borderId="15" applyAlignment="1" pivotButton="0" quotePrefix="0" xfId="0">
      <alignment vertical="bottom"/>
    </xf>
    <xf numFmtId="1" fontId="23" fillId="0" borderId="18" applyAlignment="1" pivotButton="0" quotePrefix="0" xfId="0">
      <alignment vertical="bottom"/>
    </xf>
    <xf numFmtId="0" fontId="23" fillId="0" borderId="15" applyAlignment="1" pivotButton="0" quotePrefix="0" xfId="0">
      <alignment vertical="bottom"/>
    </xf>
    <xf numFmtId="1" fontId="23" fillId="0" borderId="18" applyAlignment="1" pivotButton="0" quotePrefix="0" xfId="0">
      <alignment vertical="bottom"/>
    </xf>
    <xf numFmtId="0" fontId="23" fillId="0" borderId="15" applyAlignment="1" pivotButton="0" quotePrefix="0" xfId="0">
      <alignment vertical="bottom"/>
    </xf>
    <xf numFmtId="1" fontId="22" fillId="9" borderId="15" applyAlignment="1" pivotButton="0" quotePrefix="0" xfId="0">
      <alignment horizontal="center" vertical="bottom"/>
    </xf>
    <xf numFmtId="1" fontId="22" fillId="9" borderId="15" applyAlignment="1" pivotButton="0" quotePrefix="0" xfId="0">
      <alignment horizontal="center"/>
    </xf>
    <xf numFmtId="2" fontId="20" fillId="4" borderId="15" applyAlignment="1" pivotButton="0" quotePrefix="0" xfId="0">
      <alignment vertical="bottom"/>
    </xf>
    <xf numFmtId="2" fontId="26" fillId="4" borderId="15" applyAlignment="1" pivotButton="0" quotePrefix="0" xfId="0">
      <alignment horizontal="right" vertical="bottom"/>
    </xf>
    <xf numFmtId="0" fontId="20" fillId="4" borderId="15" applyAlignment="1" pivotButton="0" quotePrefix="0" xfId="0">
      <alignment vertical="bottom"/>
    </xf>
    <xf numFmtId="1" fontId="22" fillId="9" borderId="15" applyAlignment="1" pivotButton="0" quotePrefix="0" xfId="0">
      <alignment horizontal="center" vertical="bottom" wrapText="1"/>
    </xf>
    <xf numFmtId="1" fontId="22" fillId="9" borderId="15" applyAlignment="1" pivotButton="0" quotePrefix="0" xfId="0">
      <alignment horizontal="center" wrapText="1"/>
    </xf>
    <xf numFmtId="1" fontId="22" fillId="9" borderId="15" applyAlignment="1" pivotButton="0" quotePrefix="0" xfId="0">
      <alignment horizontal="center" wrapText="1"/>
    </xf>
    <xf numFmtId="0" fontId="22" fillId="9" borderId="15" applyAlignment="1" pivotButton="0" quotePrefix="0" xfId="0">
      <alignment horizontal="center" wrapText="1"/>
    </xf>
    <xf numFmtId="0" fontId="2" fillId="0" borderId="0" applyAlignment="1" pivotButton="0" quotePrefix="0" xfId="0">
      <alignment vertical="bottom" wrapText="1"/>
    </xf>
    <xf numFmtId="0" fontId="23" fillId="0" borderId="15" applyAlignment="1" pivotButton="0" quotePrefix="0" xfId="0">
      <alignment vertical="bottom"/>
    </xf>
    <xf numFmtId="0" fontId="18" fillId="9" borderId="17" applyAlignment="1" pivotButton="0" quotePrefix="0" xfId="0">
      <alignment horizontal="center" vertical="center" wrapText="1"/>
    </xf>
    <xf numFmtId="0" fontId="17" fillId="0" borderId="0" applyAlignment="1" pivotButton="0" quotePrefix="0" xfId="0">
      <alignment wrapText="1"/>
    </xf>
    <xf numFmtId="0" fontId="16" fillId="0" borderId="15" applyAlignment="1" pivotButton="0" quotePrefix="0" xfId="0">
      <alignment vertical="bottom"/>
    </xf>
    <xf numFmtId="1" fontId="16" fillId="0" borderId="0" applyAlignment="1" pivotButton="0" quotePrefix="0" xfId="0">
      <alignment vertical="bottom"/>
    </xf>
    <xf numFmtId="0" fontId="27" fillId="0" borderId="0" applyAlignment="1" pivotButton="0" quotePrefix="0" xfId="0">
      <alignment vertical="bottom"/>
    </xf>
    <xf numFmtId="0" fontId="17" fillId="0" borderId="0" pivotButton="0" quotePrefix="0" xfId="0"/>
    <xf numFmtId="0" fontId="28" fillId="4" borderId="15" pivotButton="0" quotePrefix="0" xfId="0"/>
    <xf numFmtId="0" fontId="28" fillId="4" borderId="15" pivotButton="0" quotePrefix="0" xfId="0"/>
    <xf numFmtId="165" fontId="20" fillId="4" borderId="15" applyAlignment="1" pivotButton="0" quotePrefix="0" xfId="0">
      <alignment vertical="bottom"/>
    </xf>
    <xf numFmtId="16" fontId="28" fillId="4" borderId="15" pivotButton="0" quotePrefix="0" xfId="0"/>
    <xf numFmtId="165" fontId="28" fillId="4" borderId="15" pivotButton="0" quotePrefix="0" xfId="0"/>
    <xf numFmtId="0" fontId="28" fillId="4" borderId="15" pivotButton="0" quotePrefix="0" xfId="0"/>
    <xf numFmtId="0" fontId="29" fillId="0" borderId="0" applyAlignment="1" pivotButton="0" quotePrefix="0" xfId="0">
      <alignment vertical="bottom"/>
    </xf>
    <xf numFmtId="0" fontId="5" fillId="0" borderId="19" applyAlignment="1" pivotButton="0" quotePrefix="0" xfId="0">
      <alignment vertical="bottom"/>
    </xf>
    <xf numFmtId="0" fontId="5" fillId="0" borderId="20" applyAlignment="1" pivotButton="0" quotePrefix="0" xfId="0">
      <alignment vertical="bottom"/>
    </xf>
    <xf numFmtId="0" fontId="2" fillId="0" borderId="21" applyAlignment="1" pivotButton="0" quotePrefix="0" xfId="0">
      <alignment vertical="bottom"/>
    </xf>
    <xf numFmtId="0" fontId="2" fillId="0" borderId="22" applyAlignment="1" pivotButton="0" quotePrefix="0" xfId="0">
      <alignment vertical="bottom"/>
    </xf>
    <xf numFmtId="0" fontId="5" fillId="0" borderId="23" applyAlignment="1" pivotButton="0" quotePrefix="0" xfId="0">
      <alignment vertical="bottom"/>
    </xf>
    <xf numFmtId="2" fontId="2" fillId="0" borderId="24" applyAlignment="1" pivotButton="0" quotePrefix="0" xfId="0">
      <alignment vertical="bottom"/>
    </xf>
    <xf numFmtId="0" fontId="18" fillId="9" borderId="25" applyAlignment="1" pivotButton="0" quotePrefix="0" xfId="0">
      <alignment horizontal="center" vertical="center"/>
    </xf>
    <xf numFmtId="0" fontId="18" fillId="9" borderId="26" applyAlignment="1" pivotButton="0" quotePrefix="0" xfId="0">
      <alignment horizontal="center" vertical="center"/>
    </xf>
    <xf numFmtId="0" fontId="18" fillId="9" borderId="27" applyAlignment="1" pivotButton="0" quotePrefix="0" xfId="0">
      <alignment horizontal="center" vertical="center"/>
    </xf>
    <xf numFmtId="0" fontId="30" fillId="0" borderId="19" applyAlignment="1" pivotButton="0" quotePrefix="0" xfId="0">
      <alignment vertical="bottom"/>
    </xf>
    <xf numFmtId="0" fontId="2" fillId="0" borderId="20" applyAlignment="1" pivotButton="0" quotePrefix="0" xfId="0">
      <alignment vertical="bottom"/>
    </xf>
    <xf numFmtId="0" fontId="2" fillId="0" borderId="21" applyAlignment="1" pivotButton="0" quotePrefix="0" xfId="0">
      <alignment vertical="bottom" wrapText="1"/>
    </xf>
    <xf numFmtId="0" fontId="5" fillId="0" borderId="28" applyAlignment="1" pivotButton="0" quotePrefix="0" xfId="0">
      <alignment vertical="bottom"/>
    </xf>
    <xf numFmtId="0" fontId="2" fillId="0" borderId="29" applyAlignment="1" pivotButton="0" quotePrefix="0" xfId="0">
      <alignment vertical="bottom" wrapText="1"/>
    </xf>
    <xf numFmtId="0" fontId="5" fillId="7" borderId="30" applyAlignment="1" pivotButton="0" quotePrefix="0" xfId="0">
      <alignment vertical="bottom"/>
    </xf>
    <xf numFmtId="0" fontId="5" fillId="0" borderId="21" applyAlignment="1" pivotButton="0" quotePrefix="0" xfId="0">
      <alignment vertical="bottom" wrapText="1"/>
    </xf>
    <xf numFmtId="0" fontId="31" fillId="0" borderId="28" applyAlignment="1" pivotButton="0" quotePrefix="0" xfId="0">
      <alignment vertical="bottom"/>
    </xf>
    <xf numFmtId="2" fontId="5" fillId="0" borderId="0" applyAlignment="1" pivotButton="0" quotePrefix="0" xfId="0">
      <alignment vertical="bottom"/>
    </xf>
    <xf numFmtId="0" fontId="5" fillId="0" borderId="29" applyAlignment="1" pivotButton="0" quotePrefix="0" xfId="0">
      <alignment vertical="bottom" wrapText="1"/>
    </xf>
    <xf numFmtId="0" fontId="32" fillId="0" borderId="19" applyAlignment="1" pivotButton="0" quotePrefix="0" xfId="0">
      <alignment vertical="bottom"/>
    </xf>
    <xf numFmtId="0" fontId="5" fillId="0" borderId="22" applyAlignment="1" pivotButton="0" quotePrefix="0" xfId="0">
      <alignment vertical="bottom"/>
    </xf>
    <xf numFmtId="0" fontId="2" fillId="0" borderId="23" applyAlignment="1" pivotButton="0" quotePrefix="0" xfId="0">
      <alignment vertical="bottom"/>
    </xf>
    <xf numFmtId="0" fontId="2" fillId="0" borderId="24" applyAlignment="1" pivotButton="0" quotePrefix="0" xfId="0">
      <alignment vertical="bottom" wrapText="1"/>
    </xf>
    <xf numFmtId="0" fontId="2" fillId="0" borderId="28" applyAlignment="1" pivotButton="0" quotePrefix="0" xfId="0">
      <alignment vertical="bottom"/>
    </xf>
    <xf numFmtId="0" fontId="2" fillId="0" borderId="19" applyAlignment="1" pivotButton="0" quotePrefix="0" xfId="0">
      <alignment vertical="bottom"/>
    </xf>
    <xf numFmtId="0" fontId="2" fillId="0" borderId="18" applyAlignment="1" pivotButton="0" quotePrefix="0" xfId="0">
      <alignment vertical="bottom"/>
    </xf>
    <xf numFmtId="0" fontId="2" fillId="0" borderId="31" applyAlignment="1" pivotButton="0" quotePrefix="0" xfId="0">
      <alignment vertical="bottom"/>
    </xf>
    <xf numFmtId="0" fontId="2" fillId="0" borderId="32" applyAlignment="1" pivotButton="0" quotePrefix="0" xfId="0">
      <alignment vertical="bottom" wrapText="1"/>
    </xf>
    <xf numFmtId="165" fontId="2" fillId="0" borderId="28" applyAlignment="1" pivotButton="0" quotePrefix="0" xfId="0">
      <alignment vertical="bottom"/>
    </xf>
    <xf numFmtId="0" fontId="2" fillId="0" borderId="0" applyAlignment="1" pivotButton="0" quotePrefix="0" xfId="0">
      <alignment vertical="top"/>
    </xf>
    <xf numFmtId="0" fontId="2" fillId="0" borderId="29" applyAlignment="1" pivotButton="0" quotePrefix="0" xfId="0">
      <alignment vertical="center" wrapText="1"/>
    </xf>
    <xf numFmtId="0" fontId="2" fillId="0" borderId="24" applyAlignment="1" pivotButton="0" quotePrefix="0" xfId="0">
      <alignment vertical="bottom"/>
    </xf>
    <xf numFmtId="0" fontId="2" fillId="0" borderId="29" applyAlignment="1" pivotButton="0" quotePrefix="0" xfId="0">
      <alignment vertical="bottom"/>
    </xf>
    <xf numFmtId="0" fontId="18" fillId="9" borderId="33" applyAlignment="1" pivotButton="0" quotePrefix="0" xfId="0">
      <alignment horizontal="left" vertical="center"/>
    </xf>
    <xf numFmtId="0" fontId="18" fillId="9" borderId="34" applyAlignment="1" pivotButton="0" quotePrefix="0" xfId="0">
      <alignment horizontal="center" vertical="center"/>
    </xf>
    <xf numFmtId="0" fontId="18" fillId="9" borderId="35" applyAlignment="1" pivotButton="0" quotePrefix="0" xfId="0">
      <alignment horizontal="center" vertical="center"/>
    </xf>
    <xf numFmtId="0" fontId="2" fillId="0" borderId="20" applyAlignment="1" pivotButton="0" quotePrefix="0" xfId="0">
      <alignment horizontal="right" vertical="bottom"/>
    </xf>
    <xf numFmtId="0" fontId="2" fillId="0" borderId="0" applyAlignment="1" pivotButton="0" quotePrefix="0" xfId="0">
      <alignment horizontal="right" vertical="bottom"/>
    </xf>
    <xf numFmtId="0" fontId="5" fillId="0" borderId="0" applyAlignment="1" pivotButton="0" quotePrefix="0" xfId="0">
      <alignment horizontal="right" vertical="bottom"/>
    </xf>
    <xf numFmtId="0" fontId="2" fillId="0" borderId="23" applyAlignment="1" pivotButton="0" quotePrefix="0" xfId="0">
      <alignment horizontal="right" vertical="bottom"/>
    </xf>
    <xf numFmtId="0" fontId="2" fillId="0" borderId="24" applyAlignment="1" pivotButton="0" quotePrefix="0" xfId="0">
      <alignment vertical="center"/>
    </xf>
    <xf numFmtId="0" fontId="33" fillId="0" borderId="0" applyAlignment="1" pivotButton="0" quotePrefix="0" xfId="0">
      <alignment vertical="bottom"/>
    </xf>
    <xf numFmtId="0" fontId="34" fillId="0" borderId="0" applyAlignment="1" pivotButton="0" quotePrefix="0" xfId="0">
      <alignment vertical="bottom"/>
    </xf>
    <xf numFmtId="3" fontId="2" fillId="0" borderId="0" applyAlignment="1" pivotButton="0" quotePrefix="0" xfId="0">
      <alignment vertical="bottom"/>
    </xf>
    <xf numFmtId="0" fontId="18" fillId="9" borderId="36" applyAlignment="1" pivotButton="0" quotePrefix="0" xfId="0">
      <alignment horizontal="center" vertical="center"/>
    </xf>
    <xf numFmtId="0" fontId="18" fillId="9" borderId="37" applyAlignment="1" pivotButton="0" quotePrefix="0" xfId="0">
      <alignment horizontal="center" vertical="center"/>
    </xf>
    <xf numFmtId="0" fontId="18" fillId="9" borderId="38" applyAlignment="1" pivotButton="0" quotePrefix="0" xfId="0">
      <alignment horizontal="center" vertical="center"/>
    </xf>
    <xf numFmtId="0" fontId="35" fillId="0" borderId="28" applyAlignment="1" pivotButton="0" quotePrefix="0" xfId="0">
      <alignment vertical="bottom"/>
    </xf>
    <xf numFmtId="2" fontId="2" fillId="0" borderId="20" applyAlignment="1" pivotButton="0" quotePrefix="0" xfId="0">
      <alignment vertical="bottom"/>
    </xf>
    <xf numFmtId="165" fontId="2" fillId="0" borderId="0" applyAlignment="1" pivotButton="0" quotePrefix="0" xfId="0">
      <alignment vertical="bottom"/>
    </xf>
    <xf numFmtId="165" fontId="2" fillId="0" borderId="20" applyAlignment="1" pivotButton="0" quotePrefix="0" xfId="0">
      <alignment vertical="bottom"/>
    </xf>
    <xf numFmtId="0" fontId="18" fillId="9" borderId="38" applyAlignment="1" pivotButton="0" quotePrefix="0" xfId="0">
      <alignment horizontal="center" vertical="center" wrapText="1"/>
    </xf>
    <xf numFmtId="0" fontId="5" fillId="0" borderId="0" applyAlignment="1" pivotButton="0" quotePrefix="0" xfId="0">
      <alignment vertical="bottom" wrapText="1"/>
    </xf>
    <xf numFmtId="0" fontId="5" fillId="0" borderId="0" applyAlignment="1" pivotButton="0" quotePrefix="0" xfId="0">
      <alignment vertical="bottom" wrapText="1"/>
    </xf>
    <xf numFmtId="0" fontId="20" fillId="4" borderId="15" applyAlignment="1" pivotButton="0" quotePrefix="0" xfId="0">
      <alignment vertical="bottom" wrapText="1"/>
    </xf>
    <xf numFmtId="0" fontId="2" fillId="0" borderId="23" applyAlignment="1" pivotButton="0" quotePrefix="0" xfId="0">
      <alignment vertical="bottom" wrapText="1"/>
    </xf>
    <xf numFmtId="10" fontId="2" fillId="0" borderId="15" applyAlignment="1" pivotButton="0" quotePrefix="0" xfId="0">
      <alignment vertical="bottom"/>
    </xf>
    <xf numFmtId="10" fontId="2" fillId="10" borderId="15" applyAlignment="1" pivotButton="0" quotePrefix="0" xfId="0">
      <alignment vertical="bottom"/>
    </xf>
    <xf numFmtId="0" fontId="2" fillId="11" borderId="15" applyAlignment="1" pivotButton="0" quotePrefix="0" xfId="0">
      <alignment vertical="bottom"/>
    </xf>
    <xf numFmtId="0" fontId="36" fillId="0" borderId="0" pivotButton="0" quotePrefix="0" xfId="0"/>
    <xf numFmtId="0" fontId="36" fillId="0" borderId="0" pivotButton="0" quotePrefix="0" xfId="0"/>
    <xf numFmtId="1" fontId="22" fillId="9" borderId="15" applyAlignment="1" pivotButton="0" quotePrefix="0" xfId="0">
      <alignment horizontal="center" vertical="bottom" wrapText="1"/>
    </xf>
    <xf numFmtId="2" fontId="2" fillId="0" borderId="15" applyAlignment="1" pivotButton="0" quotePrefix="0" xfId="0">
      <alignment vertical="bottom"/>
    </xf>
    <xf numFmtId="166" fontId="2" fillId="0" borderId="15" applyAlignment="1" pivotButton="0" quotePrefix="0" xfId="0">
      <alignment vertical="bottom"/>
    </xf>
    <xf numFmtId="9" fontId="2" fillId="0" borderId="15" applyAlignment="1" pivotButton="0" quotePrefix="0" xfId="0">
      <alignment vertical="bottom"/>
    </xf>
    <xf numFmtId="10" fontId="2" fillId="12" borderId="15" applyAlignment="1" pivotButton="0" quotePrefix="0" xfId="0">
      <alignment vertical="bottom"/>
    </xf>
    <xf numFmtId="10" fontId="2" fillId="13" borderId="15" applyAlignment="1" pivotButton="0" quotePrefix="0" xfId="0">
      <alignment vertical="bottom"/>
    </xf>
    <xf numFmtId="167" fontId="2" fillId="12" borderId="15" applyAlignment="1" pivotButton="0" quotePrefix="0" xfId="0">
      <alignment vertical="bottom"/>
    </xf>
    <xf numFmtId="2" fontId="2" fillId="7" borderId="15" applyAlignment="1" pivotButton="0" quotePrefix="0" xfId="0">
      <alignment vertical="bottom"/>
    </xf>
    <xf numFmtId="10" fontId="2" fillId="7" borderId="15" applyAlignment="1" pivotButton="0" quotePrefix="0" xfId="0">
      <alignment vertical="bottom"/>
    </xf>
    <xf numFmtId="166" fontId="2" fillId="7" borderId="15" applyAlignment="1" pivotButton="0" quotePrefix="0" xfId="0">
      <alignment vertical="bottom"/>
    </xf>
    <xf numFmtId="9" fontId="2" fillId="7" borderId="15" applyAlignment="1" pivotButton="0" quotePrefix="0" xfId="0">
      <alignment vertical="bottom"/>
    </xf>
    <xf numFmtId="0" fontId="2" fillId="7" borderId="15" applyAlignment="1" pivotButton="0" quotePrefix="0" xfId="0">
      <alignment vertical="bottom"/>
    </xf>
    <xf numFmtId="10" fontId="20" fillId="4" borderId="15" applyAlignment="1" pivotButton="0" quotePrefix="0" xfId="0">
      <alignment vertical="bottom" wrapText="1"/>
    </xf>
    <xf numFmtId="0" fontId="37" fillId="0" borderId="15" applyAlignment="1" pivotButton="0" quotePrefix="0" xfId="0">
      <alignment vertical="bottom"/>
    </xf>
    <xf numFmtId="4" fontId="2" fillId="0" borderId="15" applyAlignment="1" pivotButton="0" quotePrefix="0" xfId="0">
      <alignment vertical="bottom"/>
    </xf>
    <xf numFmtId="11" fontId="20" fillId="4" borderId="15" applyAlignment="1" pivotButton="0" quotePrefix="0" xfId="0">
      <alignment vertical="bottom"/>
    </xf>
    <xf numFmtId="11" fontId="2" fillId="0" borderId="15" applyAlignment="1" pivotButton="0" quotePrefix="0" xfId="0">
      <alignment vertical="bottom"/>
    </xf>
    <xf numFmtId="3" fontId="2" fillId="0" borderId="15" applyAlignment="1" pivotButton="0" quotePrefix="0" xfId="0">
      <alignment vertical="bottom"/>
    </xf>
    <xf numFmtId="0" fontId="6" fillId="0" borderId="0" applyAlignment="1" pivotButton="0" quotePrefix="0" xfId="0">
      <alignment vertical="bottom" wrapText="1"/>
    </xf>
    <xf numFmtId="10" fontId="16" fillId="0" borderId="0" applyAlignment="1" pivotButton="0" quotePrefix="0" xfId="0">
      <alignment vertical="bottom"/>
    </xf>
    <xf numFmtId="10" fontId="17" fillId="0" borderId="0" pivotButton="0" quotePrefix="0" xfId="0"/>
    <xf numFmtId="0" fontId="2" fillId="0" borderId="0" applyAlignment="1" pivotButton="0" quotePrefix="0" xfId="0">
      <alignment vertical="bottom"/>
    </xf>
    <xf numFmtId="0" fontId="0" fillId="0" borderId="0" pivotButton="0" quotePrefix="0" xfId="0"/>
    <xf numFmtId="0" fontId="38" fillId="0" borderId="39" applyAlignment="1" pivotButton="0" quotePrefix="0" xfId="0">
      <alignment horizontal="center" vertical="top"/>
    </xf>
    <xf numFmtId="16" fontId="28" fillId="4" borderId="15" pivotButton="0" quotePrefix="0" xfId="0"/>
    <xf numFmtId="166" fontId="2" fillId="0" borderId="15" applyAlignment="1" pivotButton="0" quotePrefix="0" xfId="0">
      <alignment vertical="bottom"/>
    </xf>
    <xf numFmtId="167" fontId="2" fillId="12" borderId="15" applyAlignment="1" pivotButton="0" quotePrefix="0" xfId="0">
      <alignment vertical="bottom"/>
    </xf>
    <xf numFmtId="166" fontId="2" fillId="7" borderId="15" applyAlignment="1" pivotButton="0" quotePrefix="0" xfId="0">
      <alignment vertical="bottom"/>
    </xf>
  </cellXfs>
  <cellStyles count="1">
    <cellStyle name="Normal" xfId="0" builtinId="0"/>
  </cellStyles>
  <dxfs count="4">
    <dxf>
      <font/>
      <fill>
        <patternFill patternType="solid">
          <fgColor rgb="FFD6D6D6"/>
          <bgColor rgb="FFD6D6D6"/>
        </patternFill>
      </fill>
      <border/>
    </dxf>
    <dxf>
      <font>
        <b val="1"/>
        <color rgb="FFFFFFFF"/>
      </font>
      <fill>
        <patternFill patternType="solid">
          <fgColor rgb="FF000000"/>
          <bgColor rgb="FF000000"/>
        </patternFill>
      </fill>
      <border/>
    </dxf>
    <dxf>
      <font>
        <b val="1"/>
        <color rgb="FF46647B"/>
      </font>
      <fill>
        <patternFill patternType="solid">
          <fgColor rgb="FFD6E0E7"/>
          <bgColor rgb="FFD6E0E7"/>
        </patternFill>
      </fill>
      <border/>
    </dxf>
    <dxf>
      <font>
        <b val="1"/>
        <color rgb="FF507867"/>
      </font>
      <fill>
        <patternFill patternType="solid">
          <fgColor rgb="FFD9E6E0"/>
          <bgColor rgb="FFD9E6E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styles" Target="styles.xml" Id="rId49" /><Relationship Type="http://schemas.openxmlformats.org/officeDocument/2006/relationships/theme" Target="theme/theme1.xml" Id="rId50"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40.xml.rels><Relationships xmlns="http://schemas.openxmlformats.org/package/2006/relationships"><Relationship Type="http://schemas.openxmlformats.org/officeDocument/2006/relationships/hyperlink" Target="https://esajournals.onlinelibrary.wiley.com/doi/10.1890/110004" TargetMode="External" Id="rId1" /><Relationship Type="http://schemas.openxmlformats.org/officeDocument/2006/relationships/hyperlink" Target="https://www.ipcc-nggip.iges.or.jp/public/wetlands/draft/SOD_Wetlands_Supplement/Chp_4_SOD_Wetlands_Supplement.pdf" TargetMode="External" Id="rId2" /><Relationship Type="http://schemas.openxmlformats.org/officeDocument/2006/relationships/hyperlink" Target="https://journals.plos.org/plosone/article/file?id=10.1371/journal.pone.0072469&amp;type=printable" TargetMode="External" Id="rId3" /><Relationship Type="http://schemas.openxmlformats.org/officeDocument/2006/relationships/hyperlink" Target="https://royalsocietypublishing.org/doi/full/10.1098/rsbl.2018.0773" TargetMode="External" Id="rId4" /><Relationship Type="http://schemas.openxmlformats.org/officeDocument/2006/relationships/hyperlink" Target="https://www.hrpub.org/download/20220130/UJAR1-10423953.pdf" TargetMode="External" Id="rId5" /><Relationship Type="http://schemas.openxmlformats.org/officeDocument/2006/relationships/hyperlink" Target="https://link.springer.com/article/10.1007/s12237-013-9702-4" TargetMode="External" Id="rId6" /><Relationship Type="http://schemas.openxmlformats.org/officeDocument/2006/relationships/hyperlink" Target="https://link.springer.com/article/10.1007/s12237-020-00733-0" TargetMode="External" Id="rId7" /><Relationship Type="http://schemas.openxmlformats.org/officeDocument/2006/relationships/hyperlink" Target="https://www.nature.com/articles/s41467-019-12176-8" TargetMode="External" Id="rId8" /><Relationship Type="http://schemas.openxmlformats.org/officeDocument/2006/relationships/hyperlink" Target="https://www.mdpi.com/2413-4155/2/3/67/htm" TargetMode="External" Id="rId9" /></Relationships>
</file>

<file path=xl/worksheets/_rels/sheet43.xml.rels><Relationships xmlns="http://schemas.openxmlformats.org/package/2006/relationships"><Relationship Type="http://schemas.openxmlformats.org/officeDocument/2006/relationships/hyperlink" Target="https://journals.plos.org/plosone/article/file?id=10.1371/journal.pone.0072469&amp;type=printable" TargetMode="External" Id="rId1" /><Relationship Type="http://schemas.openxmlformats.org/officeDocument/2006/relationships/hyperlink" Target="https://esajournals.onlinelibrary.wiley.com/doi/full/10.1890/110004?casa_token=7oMHsIBTpkAAAAAA:XgNFmeyb_9A9sC-a4Q6ww2hc5if9j1PS7CXbsz8I25TFfLZfsE0APuCA7TnOA9j91TtJRivLntYPsnQ" TargetMode="External" Id="rId2" /><Relationship Type="http://schemas.openxmlformats.org/officeDocument/2006/relationships/hyperlink" Target="https://www.biophilia-fbbva.es/wp-content/uploads/2017/05/dat/00%20Duarte_Separata.pdf" TargetMode="External" Id="rId3" /><Relationship Type="http://schemas.openxmlformats.org/officeDocument/2006/relationships/hyperlink" Target="https://www.nature.com/articles/ngeo1477" TargetMode="External" Id="rId4" /><Relationship Type="http://schemas.openxmlformats.org/officeDocument/2006/relationships/hyperlink" Target="https://www.sciencedirect.com/science/article/pii/S0960982222002354?casa_token=HHOU8ffabNkAAAAA:Gf3FPQK4FddIyJD8tgB3FnwAdKfqvrF72XMTSyr3qCsV-BFGGdWQVnu8FKOyFWcktvwhUp5-EA" TargetMode="External" Id="rId5" /></Relationships>
</file>

<file path=xl/worksheets/sheet1.xml><?xml version="1.0" encoding="utf-8"?>
<worksheet xmlns="http://schemas.openxmlformats.org/spreadsheetml/2006/main">
  <sheetPr>
    <tabColor rgb="FF858585"/>
    <outlinePr summaryBelow="1" summaryRight="1"/>
    <pageSetUpPr fitToPage="1"/>
  </sheetPr>
  <dimension ref="A1:Z253"/>
  <sheetViews>
    <sheetView showGridLines="0" workbookViewId="0">
      <selection activeCell="A1" sqref="A1"/>
    </sheetView>
  </sheetViews>
  <sheetFormatPr baseColWidth="8" defaultColWidth="12.63" defaultRowHeight="15" customHeight="1"/>
  <cols>
    <col width="1.38" customWidth="1" style="198" min="1" max="2"/>
    <col width="25.75" customWidth="1" style="198" min="3" max="3"/>
    <col width="57.13" customWidth="1" style="198" min="4" max="4"/>
    <col width="19.25" customWidth="1" style="198" min="5" max="5"/>
    <col width="1.38" customWidth="1" style="198" min="6" max="7"/>
    <col hidden="1" width="9.130000000000001" customWidth="1" style="198" min="8" max="8"/>
    <col hidden="1" width="17.25" customWidth="1" style="198" min="9" max="9"/>
    <col width="8.630000000000001" customWidth="1" style="198" min="10" max="26"/>
  </cols>
  <sheetData>
    <row r="1" ht="12.75" customHeight="1" s="198">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21" customHeight="1" s="198">
      <c r="A2" s="197" t="n"/>
      <c r="B2" s="3" t="n"/>
      <c r="C2" s="4" t="n"/>
      <c r="D2" s="4" t="n"/>
      <c r="E2" s="4" t="n"/>
      <c r="F2" s="5" t="n"/>
      <c r="G2" s="197" t="n"/>
      <c r="H2" s="197" t="n"/>
      <c r="I2" s="197" t="inlineStr">
        <is>
          <t>Sheet types</t>
        </is>
      </c>
      <c r="J2" s="197" t="n"/>
      <c r="K2" s="197" t="n"/>
      <c r="L2" s="197" t="n"/>
      <c r="M2" s="197" t="n"/>
      <c r="N2" s="197" t="n"/>
      <c r="O2" s="197" t="n"/>
      <c r="P2" s="197" t="n"/>
      <c r="Q2" s="197" t="n"/>
      <c r="R2" s="197" t="n"/>
      <c r="S2" s="197" t="n"/>
      <c r="T2" s="197" t="n"/>
      <c r="U2" s="197" t="n"/>
      <c r="V2" s="197" t="n"/>
      <c r="W2" s="197" t="n"/>
      <c r="X2" s="197" t="n"/>
      <c r="Y2" s="197" t="n"/>
      <c r="Z2" s="197" t="n"/>
    </row>
    <row r="3" ht="21" customHeight="1" s="198">
      <c r="A3" s="197" t="n"/>
      <c r="B3" s="6" t="n"/>
      <c r="C3" s="197" t="n"/>
      <c r="D3" s="197" t="n"/>
      <c r="E3" s="7" t="inlineStr">
        <is>
          <t>/ PRELIMINARY</t>
        </is>
      </c>
      <c r="F3" s="8" t="n"/>
      <c r="G3" s="197" t="n"/>
      <c r="H3" s="197" t="n"/>
      <c r="I3" s="197" t="inlineStr">
        <is>
          <t>Input: Facts</t>
        </is>
      </c>
      <c r="J3" s="197" t="n"/>
      <c r="K3" s="197" t="n"/>
      <c r="L3" s="197" t="n"/>
      <c r="M3" s="197" t="n"/>
      <c r="N3" s="197" t="n"/>
      <c r="O3" s="197" t="n"/>
      <c r="P3" s="197" t="n"/>
      <c r="Q3" s="197" t="n"/>
      <c r="R3" s="197" t="n"/>
      <c r="S3" s="197" t="n"/>
      <c r="T3" s="197" t="n"/>
      <c r="U3" s="197" t="n"/>
      <c r="V3" s="197" t="n"/>
      <c r="W3" s="197" t="n"/>
      <c r="X3" s="197" t="n"/>
      <c r="Y3" s="197" t="n"/>
      <c r="Z3" s="197" t="n"/>
    </row>
    <row r="4" ht="12.75" customHeight="1" s="198">
      <c r="A4" s="197" t="n"/>
      <c r="B4" s="6" t="n"/>
      <c r="C4" s="197" t="n"/>
      <c r="D4" s="197" t="n"/>
      <c r="E4" s="197" t="n"/>
      <c r="F4" s="8" t="n"/>
      <c r="G4" s="197" t="n"/>
      <c r="H4" s="197" t="n"/>
      <c r="I4" s="197" t="inlineStr">
        <is>
          <t>Input: Assumptions</t>
        </is>
      </c>
      <c r="J4" s="197" t="n"/>
      <c r="K4" s="197" t="n"/>
      <c r="L4" s="197" t="n"/>
      <c r="M4" s="197" t="n"/>
      <c r="N4" s="197" t="n"/>
      <c r="O4" s="197" t="n"/>
      <c r="P4" s="197" t="n"/>
      <c r="Q4" s="197" t="n"/>
      <c r="R4" s="197" t="n"/>
      <c r="S4" s="197" t="n"/>
      <c r="T4" s="197" t="n"/>
      <c r="U4" s="197" t="n"/>
      <c r="V4" s="197" t="n"/>
      <c r="W4" s="197" t="n"/>
      <c r="X4" s="197" t="n"/>
      <c r="Y4" s="197" t="n"/>
      <c r="Z4" s="197" t="n"/>
    </row>
    <row r="5" ht="12.75" customHeight="1" s="198">
      <c r="A5" s="9" t="n"/>
      <c r="B5" s="10" t="n"/>
      <c r="C5" s="11" t="n"/>
      <c r="D5" s="11" t="n"/>
      <c r="E5" s="11" t="n"/>
      <c r="F5" s="12" t="n"/>
      <c r="G5" s="9" t="n"/>
      <c r="H5" s="9" t="n"/>
      <c r="I5" s="9" t="inlineStr">
        <is>
          <t>Calculation</t>
        </is>
      </c>
      <c r="J5" s="9" t="n"/>
      <c r="K5" s="9" t="n"/>
      <c r="L5" s="9" t="n"/>
      <c r="M5" s="9" t="n"/>
      <c r="N5" s="9" t="n"/>
      <c r="O5" s="9" t="n"/>
      <c r="P5" s="9" t="n"/>
      <c r="Q5" s="9" t="n"/>
      <c r="R5" s="9" t="n"/>
      <c r="S5" s="9" t="n"/>
      <c r="T5" s="9" t="n"/>
      <c r="U5" s="9" t="n"/>
      <c r="V5" s="9" t="n"/>
      <c r="W5" s="9" t="n"/>
      <c r="X5" s="9" t="n"/>
      <c r="Y5" s="9" t="n"/>
      <c r="Z5" s="9" t="n"/>
    </row>
    <row r="6" ht="6" customHeight="1" s="198">
      <c r="A6" s="197" t="n"/>
      <c r="B6" s="6" t="n"/>
      <c r="C6" s="197" t="n"/>
      <c r="D6" s="197" t="n"/>
      <c r="E6" s="197" t="n"/>
      <c r="F6" s="8" t="n"/>
      <c r="G6" s="197" t="n"/>
      <c r="H6" s="197" t="n"/>
      <c r="I6" s="197" t="inlineStr">
        <is>
          <t>Output</t>
        </is>
      </c>
      <c r="J6" s="197" t="n"/>
      <c r="K6" s="197" t="n"/>
      <c r="L6" s="197" t="n"/>
      <c r="M6" s="197" t="n"/>
      <c r="N6" s="197" t="n"/>
      <c r="O6" s="197" t="n"/>
      <c r="P6" s="197" t="n"/>
      <c r="Q6" s="197" t="n"/>
      <c r="R6" s="197" t="n"/>
      <c r="S6" s="197" t="n"/>
      <c r="T6" s="197" t="n"/>
      <c r="U6" s="197" t="n"/>
      <c r="V6" s="197" t="n"/>
      <c r="W6" s="197" t="n"/>
      <c r="X6" s="197" t="n"/>
      <c r="Y6" s="197" t="n"/>
      <c r="Z6" s="197" t="n"/>
    </row>
    <row r="7" ht="12.75" customHeight="1" s="198">
      <c r="A7" s="197" t="n"/>
      <c r="B7" s="6" t="n"/>
      <c r="C7" s="13" t="inlineStr">
        <is>
          <t>Blue Carbon cost model</t>
        </is>
      </c>
      <c r="F7" s="14" t="n"/>
      <c r="G7" s="197" t="n"/>
      <c r="H7" s="197" t="n"/>
      <c r="I7" s="197" t="n"/>
      <c r="J7" s="197" t="n"/>
      <c r="K7" s="197" t="n"/>
      <c r="L7" s="197" t="n"/>
      <c r="M7" s="197" t="n"/>
      <c r="N7" s="197" t="n"/>
      <c r="O7" s="197" t="n"/>
      <c r="P7" s="197" t="n"/>
      <c r="Q7" s="197" t="n"/>
      <c r="R7" s="197" t="n"/>
      <c r="S7" s="197" t="n"/>
      <c r="T7" s="197" t="n"/>
      <c r="U7" s="197" t="n"/>
      <c r="V7" s="197" t="n"/>
      <c r="W7" s="197" t="n"/>
      <c r="X7" s="197" t="n"/>
      <c r="Y7" s="197" t="n"/>
      <c r="Z7" s="197" t="n"/>
    </row>
    <row r="8" ht="12.75" customHeight="1" s="198">
      <c r="A8" s="197" t="n"/>
      <c r="B8" s="6" t="n"/>
      <c r="C8" s="197" t="inlineStr">
        <is>
          <t>Last changed on: 27-Feb-2023</t>
        </is>
      </c>
      <c r="F8" s="8" t="n"/>
      <c r="G8" s="197" t="n"/>
      <c r="H8" s="197" t="n"/>
      <c r="I8" s="197" t="n"/>
      <c r="J8" s="197" t="n"/>
      <c r="K8" s="197" t="n"/>
      <c r="L8" s="197" t="n"/>
      <c r="M8" s="197" t="n"/>
      <c r="N8" s="197" t="n"/>
      <c r="O8" s="197" t="n"/>
      <c r="P8" s="197" t="n"/>
      <c r="Q8" s="197" t="n"/>
      <c r="R8" s="197" t="n"/>
      <c r="S8" s="197" t="n"/>
      <c r="T8" s="197" t="n"/>
      <c r="U8" s="197" t="n"/>
      <c r="V8" s="197" t="n"/>
      <c r="W8" s="197" t="n"/>
      <c r="X8" s="197" t="n"/>
      <c r="Y8" s="197" t="n"/>
      <c r="Z8" s="197" t="n"/>
    </row>
    <row r="9" ht="12.75" customHeight="1" s="198">
      <c r="A9" s="197" t="n"/>
      <c r="B9" s="6" t="n"/>
      <c r="C9" s="197" t="n"/>
      <c r="D9" s="197" t="n"/>
      <c r="E9" s="197" t="n"/>
      <c r="F9" s="8" t="n"/>
      <c r="G9" s="197" t="n"/>
      <c r="H9" s="197" t="n"/>
      <c r="I9" s="197" t="n"/>
      <c r="J9" s="197" t="n"/>
      <c r="K9" s="197" t="n"/>
      <c r="L9" s="197" t="n"/>
      <c r="M9" s="197" t="n"/>
      <c r="N9" s="197" t="n"/>
      <c r="O9" s="197" t="n"/>
      <c r="P9" s="197" t="n"/>
      <c r="Q9" s="197" t="n"/>
      <c r="R9" s="197" t="n"/>
      <c r="S9" s="197" t="n"/>
      <c r="T9" s="197" t="n"/>
      <c r="U9" s="197" t="n"/>
      <c r="V9" s="197" t="n"/>
      <c r="W9" s="197" t="n"/>
      <c r="X9" s="197" t="n"/>
      <c r="Y9" s="197" t="n"/>
      <c r="Z9" s="197" t="n"/>
    </row>
    <row r="10" ht="66.75" customHeight="1" s="198">
      <c r="A10" s="197" t="n"/>
      <c r="B10" s="6" t="n"/>
      <c r="C10" s="15" t="inlineStr">
        <is>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is>
      </c>
      <c r="F10" s="16" t="n"/>
      <c r="G10" s="197" t="n"/>
      <c r="H10" s="197" t="n"/>
      <c r="I10" s="197" t="n"/>
      <c r="J10" s="197" t="n"/>
      <c r="K10" s="197" t="n"/>
      <c r="L10" s="197" t="n"/>
      <c r="M10" s="197" t="n"/>
      <c r="N10" s="197" t="n"/>
      <c r="O10" s="197" t="n"/>
      <c r="P10" s="197" t="n"/>
      <c r="Q10" s="197" t="n"/>
      <c r="R10" s="197" t="n"/>
      <c r="S10" s="197" t="n"/>
      <c r="T10" s="197" t="n"/>
      <c r="U10" s="197" t="n"/>
      <c r="V10" s="197" t="n"/>
      <c r="W10" s="197" t="n"/>
      <c r="X10" s="197" t="n"/>
      <c r="Y10" s="197" t="n"/>
      <c r="Z10" s="197" t="n"/>
    </row>
    <row r="11" ht="12.75" customHeight="1" s="198">
      <c r="A11" s="197" t="n"/>
      <c r="B11" s="6" t="n"/>
      <c r="C11" s="197" t="n"/>
      <c r="D11" s="197" t="n"/>
      <c r="E11" s="197" t="n"/>
      <c r="F11" s="8" t="n"/>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c r="Z11" s="197" t="n"/>
    </row>
    <row r="12" ht="15" customHeight="1" s="198">
      <c r="A12" s="197" t="n"/>
      <c r="B12" s="6" t="n"/>
      <c r="C12" s="17" t="inlineStr">
        <is>
          <t>Sheet Name</t>
        </is>
      </c>
      <c r="D12" s="17" t="inlineStr">
        <is>
          <t>Description</t>
        </is>
      </c>
      <c r="E12" s="18" t="inlineStr">
        <is>
          <t>Type</t>
        </is>
      </c>
      <c r="F12" s="19" t="n"/>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c r="Z12" s="197" t="n"/>
    </row>
    <row r="13" ht="15" customHeight="1" s="198">
      <c r="A13" s="197" t="n"/>
      <c r="B13" s="20" t="n"/>
      <c r="C13" s="21" t="inlineStr">
        <is>
          <t>Assumptions &gt;&gt;&gt;</t>
        </is>
      </c>
      <c r="D13" s="24" t="inlineStr">
        <is>
          <t>Assumptions for all the blue carbon projects</t>
        </is>
      </c>
      <c r="E13" s="23" t="inlineStr">
        <is>
          <t>Assumptions</t>
        </is>
      </c>
      <c r="F13" s="8" t="n"/>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c r="Z13" s="197" t="n"/>
    </row>
    <row r="14" ht="15" customHeight="1" s="198">
      <c r="A14" s="197" t="n"/>
      <c r="B14" s="20" t="n"/>
      <c r="C14" s="21" t="inlineStr">
        <is>
          <t>Model assumptions</t>
        </is>
      </c>
      <c r="D14" s="24" t="n"/>
      <c r="E14" s="23" t="inlineStr">
        <is>
          <t>Assumptions</t>
        </is>
      </c>
      <c r="F14" s="8" t="n"/>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c r="Z14" s="197" t="n"/>
    </row>
    <row r="15" ht="15" customHeight="1" s="198">
      <c r="A15" s="197" t="n"/>
      <c r="B15" s="20" t="inlineStr">
        <is>
          <t>JL6hYSR7</t>
        </is>
      </c>
      <c r="C15" s="25" t="inlineStr">
        <is>
          <t>Cost inputs&gt;&gt;</t>
        </is>
      </c>
      <c r="D15" s="24" t="inlineStr">
        <is>
          <t>Input tabs for all cost components</t>
        </is>
      </c>
      <c r="E15" s="26" t="inlineStr">
        <is>
          <t>Cost Tables</t>
        </is>
      </c>
      <c r="F15" s="8" t="n"/>
      <c r="G15" s="197" t="n"/>
      <c r="H15" s="197" t="n"/>
      <c r="I15" s="197" t="n"/>
      <c r="J15" s="197" t="n"/>
      <c r="K15" s="197" t="n"/>
      <c r="L15" s="197" t="n"/>
      <c r="M15" s="197" t="n"/>
      <c r="N15" s="197" t="n"/>
      <c r="O15" s="197" t="n"/>
      <c r="P15" s="197" t="n"/>
      <c r="Q15" s="197" t="n"/>
      <c r="R15" s="197" t="n"/>
      <c r="S15" s="197" t="n"/>
      <c r="T15" s="197" t="n"/>
      <c r="U15" s="197" t="n"/>
      <c r="V15" s="197" t="n"/>
      <c r="W15" s="197" t="n"/>
      <c r="X15" s="197" t="n"/>
      <c r="Y15" s="197" t="n"/>
      <c r="Z15" s="197" t="n"/>
    </row>
    <row r="16" ht="15" customHeight="1" s="198">
      <c r="A16" s="197" t="n"/>
      <c r="B16" s="20" t="inlineStr">
        <is>
          <t>rKkWKqI8</t>
        </is>
      </c>
      <c r="C16" s="25" t="inlineStr">
        <is>
          <t>Project size</t>
        </is>
      </c>
      <c r="D16" s="24" t="n"/>
      <c r="E16" s="26" t="inlineStr">
        <is>
          <t>Cost Tables</t>
        </is>
      </c>
      <c r="F16" s="8" t="n"/>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c r="Z16" s="197" t="n"/>
    </row>
    <row r="17" ht="15" customHeight="1" s="198">
      <c r="A17" s="197" t="n"/>
      <c r="B17" s="20" t="inlineStr">
        <is>
          <t>0LNbxkbr</t>
        </is>
      </c>
      <c r="C17" s="25" t="inlineStr">
        <is>
          <t>Feasibility analysis</t>
        </is>
      </c>
      <c r="D17" s="24" t="n"/>
      <c r="E17" s="26" t="inlineStr">
        <is>
          <t>Cost Tables</t>
        </is>
      </c>
      <c r="F17" s="8" t="n"/>
      <c r="G17" s="197" t="n"/>
      <c r="H17" s="197" t="n"/>
      <c r="I17" s="197" t="n"/>
      <c r="J17" s="197" t="n"/>
      <c r="K17" s="197" t="n"/>
      <c r="L17" s="197" t="n"/>
      <c r="M17" s="197" t="n"/>
      <c r="N17" s="197" t="n"/>
      <c r="O17" s="197" t="n"/>
      <c r="P17" s="197" t="n"/>
      <c r="Q17" s="197" t="n"/>
      <c r="R17" s="197" t="n"/>
      <c r="S17" s="197" t="n"/>
      <c r="T17" s="197" t="n"/>
      <c r="U17" s="197" t="n"/>
      <c r="V17" s="197" t="n"/>
      <c r="W17" s="197" t="n"/>
      <c r="X17" s="197" t="n"/>
      <c r="Y17" s="197" t="n"/>
      <c r="Z17" s="197" t="n"/>
    </row>
    <row r="18" ht="15" customHeight="1" s="198">
      <c r="A18" s="197" t="n"/>
      <c r="B18" s="20" t="inlineStr">
        <is>
          <t>glpjc7fJ</t>
        </is>
      </c>
      <c r="C18" s="25" t="inlineStr">
        <is>
          <t>Conservation planning and admin</t>
        </is>
      </c>
      <c r="D18" s="24" t="n"/>
      <c r="E18" s="26" t="inlineStr">
        <is>
          <t>Cost Tables</t>
        </is>
      </c>
      <c r="F18" s="8" t="n"/>
      <c r="G18" s="197" t="n"/>
      <c r="H18" s="197" t="n"/>
      <c r="I18" s="197" t="n"/>
      <c r="J18" s="197" t="n"/>
      <c r="K18" s="197" t="n"/>
      <c r="L18" s="197" t="n"/>
      <c r="M18" s="197" t="n"/>
      <c r="N18" s="197" t="n"/>
      <c r="O18" s="197" t="n"/>
      <c r="P18" s="197" t="n"/>
      <c r="Q18" s="197" t="n"/>
      <c r="R18" s="197" t="n"/>
      <c r="S18" s="197" t="n"/>
      <c r="T18" s="197" t="n"/>
      <c r="U18" s="197" t="n"/>
      <c r="V18" s="197" t="n"/>
      <c r="W18" s="197" t="n"/>
      <c r="X18" s="197" t="n"/>
      <c r="Y18" s="197" t="n"/>
      <c r="Z18" s="197" t="n"/>
    </row>
    <row r="19" ht="15" customHeight="1" s="198">
      <c r="A19" s="197" t="n"/>
      <c r="B19" s="20" t="inlineStr">
        <is>
          <t>O8wazBQ0</t>
        </is>
      </c>
      <c r="C19" s="25" t="inlineStr">
        <is>
          <t>Data collection and field costs</t>
        </is>
      </c>
      <c r="D19" s="24" t="n"/>
      <c r="E19" s="26" t="inlineStr">
        <is>
          <t>Cost Tables</t>
        </is>
      </c>
      <c r="F19" s="8" t="n"/>
      <c r="G19" s="197" t="n"/>
      <c r="H19" s="197" t="n"/>
      <c r="I19" s="197" t="n"/>
      <c r="J19" s="197" t="n"/>
      <c r="K19" s="197" t="n"/>
      <c r="L19" s="197" t="n"/>
      <c r="M19" s="197" t="n"/>
      <c r="N19" s="197" t="n"/>
      <c r="O19" s="197" t="n"/>
      <c r="P19" s="197" t="n"/>
      <c r="Q19" s="197" t="n"/>
      <c r="R19" s="197" t="n"/>
      <c r="S19" s="197" t="n"/>
      <c r="T19" s="197" t="n"/>
      <c r="U19" s="197" t="n"/>
      <c r="V19" s="197" t="n"/>
      <c r="W19" s="197" t="n"/>
      <c r="X19" s="197" t="n"/>
      <c r="Y19" s="197" t="n"/>
      <c r="Z19" s="197" t="n"/>
    </row>
    <row r="20" ht="15" customHeight="1" s="198">
      <c r="A20" s="197" t="n"/>
      <c r="B20" s="20" t="inlineStr">
        <is>
          <t>adaScLws</t>
        </is>
      </c>
      <c r="C20" s="25" t="inlineStr">
        <is>
          <t>Community representation</t>
        </is>
      </c>
      <c r="D20" s="24" t="n"/>
      <c r="E20" s="26" t="inlineStr">
        <is>
          <t>Cost Tables</t>
        </is>
      </c>
      <c r="F20" s="8" t="n"/>
      <c r="G20" s="197" t="n"/>
      <c r="H20" s="197" t="n"/>
      <c r="I20" s="197" t="n"/>
      <c r="J20" s="197" t="n"/>
      <c r="K20" s="197" t="n"/>
      <c r="L20" s="197" t="n"/>
      <c r="M20" s="197" t="n"/>
      <c r="N20" s="197" t="n"/>
      <c r="O20" s="197" t="n"/>
      <c r="P20" s="197" t="n"/>
      <c r="Q20" s="197" t="n"/>
      <c r="R20" s="197" t="n"/>
      <c r="S20" s="197" t="n"/>
      <c r="T20" s="197" t="n"/>
      <c r="U20" s="197" t="n"/>
      <c r="V20" s="197" t="n"/>
      <c r="W20" s="197" t="n"/>
      <c r="X20" s="197" t="n"/>
      <c r="Y20" s="197" t="n"/>
      <c r="Z20" s="197" t="n"/>
    </row>
    <row r="21" ht="15" customHeight="1" s="198">
      <c r="A21" s="197" t="n"/>
      <c r="B21" s="20" t="inlineStr">
        <is>
          <t>cCAE+XV/</t>
        </is>
      </c>
      <c r="C21" s="25" t="inlineStr">
        <is>
          <t>Blue carbon project planning</t>
        </is>
      </c>
      <c r="D21" s="24" t="n"/>
      <c r="E21" s="26" t="inlineStr">
        <is>
          <t>Cost Tables</t>
        </is>
      </c>
      <c r="F21" s="8" t="n"/>
      <c r="G21" s="197" t="n"/>
      <c r="H21" s="197" t="n"/>
      <c r="I21" s="197" t="n"/>
      <c r="J21" s="197" t="n"/>
      <c r="K21" s="197" t="n"/>
      <c r="L21" s="197" t="n"/>
      <c r="M21" s="197" t="n"/>
      <c r="N21" s="197" t="n"/>
      <c r="O21" s="197" t="n"/>
      <c r="P21" s="197" t="n"/>
      <c r="Q21" s="197" t="n"/>
      <c r="R21" s="197" t="n"/>
      <c r="S21" s="197" t="n"/>
      <c r="T21" s="197" t="n"/>
      <c r="U21" s="197" t="n"/>
      <c r="V21" s="197" t="n"/>
      <c r="W21" s="197" t="n"/>
      <c r="X21" s="197" t="n"/>
      <c r="Y21" s="197" t="n"/>
      <c r="Z21" s="197" t="n"/>
    </row>
    <row r="22" ht="15" customHeight="1" s="198">
      <c r="A22" s="197" t="n"/>
      <c r="B22" s="20" t="inlineStr">
        <is>
          <t>wcgBAkE5</t>
        </is>
      </c>
      <c r="C22" s="25" t="inlineStr">
        <is>
          <t>Establishing carbon rights</t>
        </is>
      </c>
      <c r="D22" s="24" t="n"/>
      <c r="E22" s="26" t="inlineStr">
        <is>
          <t>Cost Tables</t>
        </is>
      </c>
      <c r="F22" s="8" t="n"/>
      <c r="G22" s="197" t="n"/>
      <c r="H22" s="197" t="n"/>
      <c r="I22" s="197" t="n"/>
      <c r="J22" s="197" t="n"/>
      <c r="K22" s="197" t="n"/>
      <c r="L22" s="197" t="n"/>
      <c r="M22" s="197" t="n"/>
      <c r="N22" s="197" t="n"/>
      <c r="O22" s="197" t="n"/>
      <c r="P22" s="197" t="n"/>
      <c r="Q22" s="197" t="n"/>
      <c r="R22" s="197" t="n"/>
      <c r="S22" s="197" t="n"/>
      <c r="T22" s="197" t="n"/>
      <c r="U22" s="197" t="n"/>
      <c r="V22" s="197" t="n"/>
      <c r="W22" s="197" t="n"/>
      <c r="X22" s="197" t="n"/>
      <c r="Y22" s="197" t="n"/>
      <c r="Z22" s="197" t="n"/>
    </row>
    <row r="23" ht="15" customHeight="1" s="198">
      <c r="A23" s="197" t="n"/>
      <c r="B23" s="20" t="inlineStr">
        <is>
          <t>OJ/QGbne</t>
        </is>
      </c>
      <c r="C23" s="25" t="inlineStr">
        <is>
          <t>Financing cost</t>
        </is>
      </c>
      <c r="D23" s="24" t="n"/>
      <c r="E23" s="26" t="inlineStr">
        <is>
          <t>Cost Tables</t>
        </is>
      </c>
      <c r="F23" s="8" t="n"/>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c r="Z23" s="197" t="n"/>
    </row>
    <row r="24" ht="15" customHeight="1" s="198">
      <c r="A24" s="197" t="n"/>
      <c r="B24" s="20" t="inlineStr">
        <is>
          <t>71TjFp0U</t>
        </is>
      </c>
      <c r="C24" s="25" t="inlineStr">
        <is>
          <t>Validation</t>
        </is>
      </c>
      <c r="D24" s="24" t="n"/>
      <c r="E24" s="26" t="inlineStr">
        <is>
          <t>Cost Tables</t>
        </is>
      </c>
      <c r="F24" s="8" t="n"/>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c r="Z24" s="197" t="n"/>
    </row>
    <row r="25" ht="15" customHeight="1" s="198">
      <c r="A25" s="197" t="n"/>
      <c r="B25" s="20" t="inlineStr">
        <is>
          <t>/ohFAMUB</t>
        </is>
      </c>
      <c r="C25" s="25" t="inlineStr">
        <is>
          <t>Implementation labor</t>
        </is>
      </c>
      <c r="D25" s="24" t="n"/>
      <c r="E25" s="26" t="inlineStr">
        <is>
          <t>Cost Tables</t>
        </is>
      </c>
      <c r="F25" s="8" t="n"/>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c r="Z25" s="197" t="n"/>
    </row>
    <row r="26" ht="15" customHeight="1" s="198">
      <c r="A26" s="197" t="n"/>
      <c r="B26" s="20" t="inlineStr">
        <is>
          <t>SEBXQbin</t>
        </is>
      </c>
      <c r="C26" s="25" t="inlineStr">
        <is>
          <t>Monitoring</t>
        </is>
      </c>
      <c r="D26" s="24" t="n"/>
      <c r="E26" s="26" t="inlineStr">
        <is>
          <t>Cost Tables</t>
        </is>
      </c>
      <c r="F26" s="8" t="n"/>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c r="Z26" s="197" t="n"/>
    </row>
    <row r="27" ht="15" customHeight="1" s="198">
      <c r="A27" s="197" t="n"/>
      <c r="B27" s="20" t="inlineStr">
        <is>
          <t>WkJxARsl</t>
        </is>
      </c>
      <c r="C27" s="25" t="inlineStr">
        <is>
          <t>Maintenance</t>
        </is>
      </c>
      <c r="D27" s="24" t="n"/>
      <c r="E27" s="26" t="inlineStr">
        <is>
          <t>Cost Tables</t>
        </is>
      </c>
      <c r="F27" s="8" t="n"/>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c r="Z27" s="197" t="n"/>
    </row>
    <row r="28" ht="15" customHeight="1" s="198">
      <c r="A28" s="197" t="n"/>
      <c r="B28" s="20" t="n"/>
      <c r="C28" s="27" t="inlineStr">
        <is>
          <t>Carbon standard fees</t>
        </is>
      </c>
      <c r="D28" s="24" t="n"/>
      <c r="E28" s="26" t="inlineStr">
        <is>
          <t>Cost Tables</t>
        </is>
      </c>
      <c r="F28" s="8" t="n"/>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c r="Z28" s="197" t="n"/>
    </row>
    <row r="29" ht="15" customHeight="1" s="198">
      <c r="A29" s="197" t="n"/>
      <c r="B29" s="20" t="inlineStr">
        <is>
          <t>_xffff__xffff_</t>
        </is>
      </c>
      <c r="C29" s="25" t="inlineStr">
        <is>
          <t>Community benefit sharing fund</t>
        </is>
      </c>
      <c r="D29" s="24" t="n"/>
      <c r="E29" s="26" t="inlineStr">
        <is>
          <t>Cost Tables</t>
        </is>
      </c>
      <c r="F29" s="8" t="n"/>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c r="Z29" s="197" t="n"/>
    </row>
    <row r="30" ht="15" customHeight="1" s="198">
      <c r="A30" s="197" t="n"/>
      <c r="B30" s="20" t="inlineStr">
        <is>
          <t>iFO9/Dsh</t>
        </is>
      </c>
      <c r="C30" s="25" t="inlineStr">
        <is>
          <t>Baseline reassessment</t>
        </is>
      </c>
      <c r="D30" s="24" t="n"/>
      <c r="E30" s="26" t="inlineStr">
        <is>
          <t>Cost Tables</t>
        </is>
      </c>
      <c r="F30" s="8" t="n"/>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c r="Z30" s="197" t="n"/>
    </row>
    <row r="31" ht="15" customHeight="1" s="198">
      <c r="A31" s="197" t="n"/>
      <c r="B31" s="20" t="inlineStr">
        <is>
          <t>EygwrH5m</t>
        </is>
      </c>
      <c r="C31" s="25" t="inlineStr">
        <is>
          <t>MRV</t>
        </is>
      </c>
      <c r="D31" s="24" t="n"/>
      <c r="E31" s="26" t="inlineStr">
        <is>
          <t>Cost Tables</t>
        </is>
      </c>
      <c r="F31" s="8" t="n"/>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c r="Z31" s="197" t="n"/>
    </row>
    <row r="32" ht="15" customHeight="1" s="198">
      <c r="A32" s="197" t="n"/>
      <c r="B32" s="20" t="inlineStr">
        <is>
          <t>eqaenDWI</t>
        </is>
      </c>
      <c r="C32" s="25" t="inlineStr">
        <is>
          <t>Long-term project operating</t>
        </is>
      </c>
      <c r="D32" s="24" t="n"/>
      <c r="E32" s="26" t="inlineStr">
        <is>
          <t>Cost Tables</t>
        </is>
      </c>
      <c r="F32" s="8" t="n"/>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c r="Z32" s="197" t="n"/>
    </row>
    <row r="33" ht="15" customHeight="1" s="198">
      <c r="A33" s="197" t="n"/>
      <c r="B33" s="20" t="inlineStr">
        <is>
          <t>5NzeCC88</t>
        </is>
      </c>
      <c r="C33" s="25" t="inlineStr">
        <is>
          <t>Community cash flow</t>
        </is>
      </c>
      <c r="D33" s="24" t="n"/>
      <c r="E33" s="26" t="inlineStr">
        <is>
          <t>Cost Tables</t>
        </is>
      </c>
      <c r="F33" s="8" t="n"/>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c r="Z33" s="197" t="n"/>
    </row>
    <row r="34" ht="15" customHeight="1" s="198">
      <c r="A34" s="197" t="n"/>
      <c r="B34" s="20" t="inlineStr">
        <is>
          <t>KhMlr6Ho</t>
        </is>
      </c>
      <c r="C34" s="28" t="inlineStr">
        <is>
          <t>Carbon inputs&gt;&gt;</t>
        </is>
      </c>
      <c r="D34" s="24" t="inlineStr">
        <is>
          <t>Input tabs for all carbon components</t>
        </is>
      </c>
      <c r="E34" s="29" t="inlineStr">
        <is>
          <t>Carbon Tables</t>
        </is>
      </c>
      <c r="F34" s="8" t="n"/>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c r="Z34" s="197" t="n"/>
    </row>
    <row r="35" ht="15" customHeight="1" s="198">
      <c r="A35" s="197" t="n"/>
      <c r="B35" s="20" t="inlineStr">
        <is>
          <t>mORipFw+</t>
        </is>
      </c>
      <c r="C35" s="28" t="inlineStr">
        <is>
          <t>Ecosystem extent</t>
        </is>
      </c>
      <c r="D35" s="24" t="n"/>
      <c r="E35" s="29" t="inlineStr">
        <is>
          <t>Carbon Tables</t>
        </is>
      </c>
      <c r="F35" s="8" t="n"/>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c r="Z35" s="197" t="n"/>
    </row>
    <row r="36" ht="15" customHeight="1" s="198">
      <c r="A36" s="197" t="n"/>
      <c r="B36" s="20" t="inlineStr">
        <is>
          <t>Oz2+0H4e</t>
        </is>
      </c>
      <c r="C36" s="28" t="inlineStr">
        <is>
          <t>Ecosystem loss</t>
        </is>
      </c>
      <c r="D36" s="24" t="n"/>
      <c r="E36" s="29" t="inlineStr">
        <is>
          <t>Carbon Tables</t>
        </is>
      </c>
      <c r="F36" s="8" t="n"/>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c r="Z36" s="197" t="n"/>
    </row>
    <row r="37" ht="15" customHeight="1" s="198">
      <c r="A37" s="197" t="n"/>
      <c r="B37" s="20" t="inlineStr">
        <is>
          <t>yXr3Lawj</t>
        </is>
      </c>
      <c r="C37" s="28" t="inlineStr">
        <is>
          <t>Restorable land</t>
        </is>
      </c>
      <c r="D37" s="24" t="n"/>
      <c r="E37" s="29" t="inlineStr">
        <is>
          <t>Carbon Tables</t>
        </is>
      </c>
      <c r="F37" s="8" t="n"/>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c r="Z37" s="197" t="n"/>
    </row>
    <row r="38" ht="15" customHeight="1" s="198">
      <c r="A38" s="197" t="n"/>
      <c r="B38" s="20" t="inlineStr">
        <is>
          <t>AE/WAgiW</t>
        </is>
      </c>
      <c r="C38" s="28" t="inlineStr">
        <is>
          <t>Sequestration rate</t>
        </is>
      </c>
      <c r="D38" s="24" t="n"/>
      <c r="E38" s="29" t="inlineStr">
        <is>
          <t>Carbon Tables</t>
        </is>
      </c>
      <c r="F38" s="8" t="n"/>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c r="Z38" s="197" t="n"/>
    </row>
    <row r="39" ht="15" customHeight="1" s="198">
      <c r="A39" s="197" t="n"/>
      <c r="B39" s="20" t="inlineStr">
        <is>
          <t>bbAB6ynP</t>
        </is>
      </c>
      <c r="C39" s="28" t="inlineStr">
        <is>
          <t>Emission factors</t>
        </is>
      </c>
      <c r="D39" s="24" t="n"/>
      <c r="E39" s="29" t="inlineStr">
        <is>
          <t>Carbon Tables</t>
        </is>
      </c>
      <c r="F39" s="8" t="n"/>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c r="Z39" s="197" t="n"/>
    </row>
    <row r="40" ht="15" customHeight="1" s="198">
      <c r="A40" s="197" t="n"/>
      <c r="B40" s="20" t="inlineStr">
        <is>
          <t>qLV+Te/e</t>
        </is>
      </c>
      <c r="C40" s="30" t="inlineStr">
        <is>
          <t>Base inputs &gt;&gt;&gt;</t>
        </is>
      </c>
      <c r="D40" s="24" t="inlineStr">
        <is>
          <t>Reference tabs all base data ingested</t>
        </is>
      </c>
      <c r="E40" s="29" t="inlineStr">
        <is>
          <t>Base input data</t>
        </is>
      </c>
      <c r="F40" s="8" t="n"/>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c r="Z40" s="197" t="n"/>
    </row>
    <row r="41" ht="15" customHeight="1" s="198">
      <c r="A41" s="197" t="n"/>
      <c r="B41" s="20" t="inlineStr">
        <is>
          <t>nzcvMz7b</t>
        </is>
      </c>
      <c r="C41" s="30" t="inlineStr">
        <is>
          <t>Base_size_table</t>
        </is>
      </c>
      <c r="D41" s="24" t="n"/>
      <c r="E41" s="29" t="inlineStr">
        <is>
          <t>Base input data</t>
        </is>
      </c>
      <c r="F41" s="8" t="n"/>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c r="Z41" s="197" t="n"/>
    </row>
    <row r="42" ht="15" customHeight="1" s="198">
      <c r="A42" s="197" t="n"/>
      <c r="B42" s="20" t="inlineStr">
        <is>
          <t>wnxhjACD</t>
        </is>
      </c>
      <c r="C42" s="30" t="inlineStr">
        <is>
          <t>Base_increase</t>
        </is>
      </c>
      <c r="D42" s="24" t="n"/>
      <c r="E42" s="29" t="inlineStr">
        <is>
          <t>Base input data</t>
        </is>
      </c>
      <c r="F42" s="8" t="n"/>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c r="Z42" s="197" t="n"/>
    </row>
    <row r="43" ht="15" customHeight="1" s="198">
      <c r="A43" s="197" t="n"/>
      <c r="B43" s="20" t="inlineStr">
        <is>
          <t>EPzo+//E</t>
        </is>
      </c>
      <c r="C43" s="30" t="inlineStr">
        <is>
          <t>Projects</t>
        </is>
      </c>
      <c r="D43" s="24" t="n"/>
      <c r="E43" s="29" t="inlineStr">
        <is>
          <t>Base input data</t>
        </is>
      </c>
      <c r="F43" s="8" t="n"/>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c r="Z43" s="197" t="n"/>
    </row>
    <row r="44" ht="15" customHeight="1" s="198">
      <c r="A44" s="197" t="n"/>
      <c r="B44" s="20" t="inlineStr">
        <is>
          <t>1Pbd4Icq</t>
        </is>
      </c>
      <c r="C44" s="30" t="inlineStr">
        <is>
          <t>Countries</t>
        </is>
      </c>
      <c r="D44" s="24" t="n"/>
      <c r="E44" s="29" t="inlineStr">
        <is>
          <t>Base input data</t>
        </is>
      </c>
      <c r="F44" s="8" t="n"/>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c r="Z44" s="197" t="n"/>
    </row>
    <row r="45" ht="15" customHeight="1" s="198">
      <c r="A45" s="197" t="n"/>
      <c r="B45" s="20" t="inlineStr">
        <is>
          <t>7N3LkJje</t>
        </is>
      </c>
      <c r="C45" s="30" t="inlineStr">
        <is>
          <t>Ecosystem</t>
        </is>
      </c>
      <c r="D45" s="24" t="n"/>
      <c r="E45" s="29" t="inlineStr">
        <is>
          <t>Base input data</t>
        </is>
      </c>
      <c r="F45" s="8" t="n"/>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c r="Z45" s="197" t="n"/>
    </row>
    <row r="46" ht="15" customHeight="1" s="198">
      <c r="A46" s="197" t="n"/>
      <c r="B46" s="20" t="inlineStr">
        <is>
          <t>hIwHfkBu</t>
        </is>
      </c>
      <c r="C46" s="30" t="inlineStr">
        <is>
          <t>Activity</t>
        </is>
      </c>
      <c r="D46" s="24" t="n"/>
      <c r="E46" s="29" t="inlineStr">
        <is>
          <t>Base input data</t>
        </is>
      </c>
      <c r="F46" s="8" t="n"/>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c r="Z46" s="197" t="n"/>
    </row>
    <row r="47" ht="15" customHeight="1" s="198">
      <c r="A47" s="197" t="n"/>
      <c r="B47" s="20" t="inlineStr">
        <is>
          <t>VEywpxkz</t>
        </is>
      </c>
      <c r="C47" s="30" t="inlineStr">
        <is>
          <t>Restoration_activity</t>
        </is>
      </c>
      <c r="D47" s="24" t="n"/>
      <c r="E47" s="29" t="inlineStr">
        <is>
          <t>Base input data</t>
        </is>
      </c>
      <c r="F47" s="8" t="n"/>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c r="Z47" s="197" t="n"/>
    </row>
    <row r="48" ht="15" customHeight="1" s="198">
      <c r="A48" s="197" t="n"/>
      <c r="B48" s="20" t="inlineStr">
        <is>
          <t>MpmLx7Ug</t>
        </is>
      </c>
      <c r="C48" s="31" t="inlineStr">
        <is>
          <t>Sources&gt;&gt;</t>
        </is>
      </c>
      <c r="D48" s="24" t="inlineStr">
        <is>
          <t>Reference tab for all data sources</t>
        </is>
      </c>
      <c r="E48" s="29" t="inlineStr">
        <is>
          <t>Sources</t>
        </is>
      </c>
      <c r="F48" s="8" t="n"/>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c r="Z48" s="197" t="n"/>
    </row>
    <row r="49" ht="15" customHeight="1" s="198">
      <c r="A49" s="197" t="n"/>
      <c r="B49" s="20" t="inlineStr">
        <is>
          <t>3rEpJhLS</t>
        </is>
      </c>
      <c r="C49" s="31" t="inlineStr">
        <is>
          <t>Sources table</t>
        </is>
      </c>
      <c r="D49" s="24" t="n"/>
      <c r="E49" s="29" t="inlineStr">
        <is>
          <t>Sources</t>
        </is>
      </c>
      <c r="F49" s="8" t="n"/>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c r="Z49" s="197" t="n"/>
    </row>
    <row r="50" ht="15" customHeight="1" s="198">
      <c r="A50" s="197" t="n"/>
      <c r="B50" s="20" t="inlineStr">
        <is>
          <t>/rhgfCbx</t>
        </is>
      </c>
      <c r="C50" s="31" t="inlineStr">
        <is>
          <t>Sequestration rate</t>
        </is>
      </c>
      <c r="D50" s="24" t="n"/>
      <c r="E50" s="29" t="inlineStr">
        <is>
          <t>Sources</t>
        </is>
      </c>
      <c r="F50" s="8" t="n"/>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c r="Z50" s="197" t="n"/>
    </row>
    <row r="51" ht="15" customHeight="1" s="198">
      <c r="A51" s="197" t="n"/>
      <c r="B51" s="20" t="inlineStr">
        <is>
          <t>e6+beuEC</t>
        </is>
      </c>
      <c r="C51" s="31" t="inlineStr">
        <is>
          <t>Emission sources</t>
        </is>
      </c>
      <c r="D51" s="24" t="n"/>
      <c r="E51" s="29" t="inlineStr">
        <is>
          <t>Sources</t>
        </is>
      </c>
      <c r="F51" s="8" t="n"/>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c r="Z51" s="197" t="n"/>
    </row>
    <row r="52" ht="15" customHeight="1" s="198">
      <c r="A52" s="197" t="n"/>
      <c r="B52" s="20" t="inlineStr">
        <is>
          <t>+VIw46kc</t>
        </is>
      </c>
      <c r="C52" s="31" t="inlineStr">
        <is>
          <t>MangroveEmissionsValues</t>
        </is>
      </c>
      <c r="D52" s="24" t="n"/>
      <c r="E52" s="29" t="inlineStr">
        <is>
          <t>Sources</t>
        </is>
      </c>
      <c r="F52" s="8" t="n"/>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c r="Z52" s="197" t="n"/>
    </row>
    <row r="53" ht="15" customHeight="1" s="198">
      <c r="A53" s="197" t="n"/>
      <c r="B53" s="20" t="inlineStr">
        <is>
          <t>XBUZj2bw</t>
        </is>
      </c>
      <c r="C53" s="31" t="inlineStr">
        <is>
          <t>Loss rates &amp; restorable land</t>
        </is>
      </c>
      <c r="D53" s="24" t="n"/>
      <c r="E53" s="29" t="inlineStr">
        <is>
          <t>Sources</t>
        </is>
      </c>
      <c r="F53" s="8" t="n"/>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c r="Z53" s="197" t="n"/>
    </row>
    <row r="54" ht="15" customHeight="1" s="198">
      <c r="A54" s="197" t="n"/>
      <c r="B54" s="20" t="n"/>
      <c r="C54" s="31" t="inlineStr">
        <is>
          <t>Manrgove extent</t>
        </is>
      </c>
      <c r="D54" s="24" t="n"/>
      <c r="E54" s="29" t="inlineStr">
        <is>
          <t>Sources</t>
        </is>
      </c>
      <c r="F54" s="8" t="n"/>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c r="Z54" s="197" t="n"/>
    </row>
    <row r="55" ht="15" customHeight="1" s="198">
      <c r="A55" s="197" t="n"/>
      <c r="B55" s="20" t="n"/>
      <c r="C55" s="31" t="inlineStr">
        <is>
          <t>Mangrove protected area</t>
        </is>
      </c>
      <c r="D55" s="24" t="n"/>
      <c r="E55" s="29" t="inlineStr">
        <is>
          <t>Sources</t>
        </is>
      </c>
      <c r="F55" s="8" t="n"/>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c r="Z55" s="197" t="n"/>
    </row>
    <row r="56" ht="15" customHeight="1" s="198">
      <c r="A56" s="197" t="n"/>
      <c r="B56" s="20" t="n"/>
      <c r="C56" s="31" t="inlineStr">
        <is>
          <t>Seagrass extent</t>
        </is>
      </c>
      <c r="D56" s="24" t="n"/>
      <c r="E56" s="29" t="inlineStr">
        <is>
          <t>Sources</t>
        </is>
      </c>
      <c r="F56" s="8"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c r="Z56" s="197" t="n"/>
    </row>
    <row r="57" ht="15" customHeight="1" s="198">
      <c r="A57" s="197" t="n"/>
      <c r="B57" s="32" t="n"/>
      <c r="C57" s="31" t="inlineStr">
        <is>
          <t>Salt marsh extent</t>
        </is>
      </c>
      <c r="D57" s="33" t="n"/>
      <c r="E57" s="29" t="inlineStr">
        <is>
          <t>Sources</t>
        </is>
      </c>
      <c r="F57" s="34"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c r="Z57" s="197" t="n"/>
    </row>
    <row r="58" ht="12.75" customHeight="1" s="198">
      <c r="A58" s="1" t="n"/>
      <c r="B58" s="1" t="n"/>
      <c r="C58" s="31" t="inlineStr">
        <is>
          <t>Manrgove restorable land</t>
        </is>
      </c>
      <c r="D58" s="1" t="n"/>
      <c r="E58" s="29" t="inlineStr">
        <is>
          <t>Sources</t>
        </is>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2.75" customHeight="1" s="198">
      <c r="A59" s="197" t="n"/>
      <c r="B59" s="197" t="n"/>
      <c r="C59" s="197" t="n"/>
      <c r="D59" s="197" t="n"/>
      <c r="E59" s="19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c r="Z59" s="197" t="n"/>
    </row>
    <row r="60" ht="12.75" customHeight="1" s="198">
      <c r="A60" s="197" t="n"/>
      <c r="B60" s="197" t="n"/>
      <c r="C60" s="197" t="n"/>
      <c r="D60" s="197" t="n"/>
      <c r="E60" s="19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c r="Z60" s="197" t="n"/>
    </row>
    <row r="61" ht="12.75" customHeight="1" s="198">
      <c r="A61" s="197" t="n"/>
      <c r="B61" s="197" t="n"/>
      <c r="C61" s="197" t="n"/>
      <c r="D61" s="197" t="n"/>
      <c r="E61" s="19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c r="Z61" s="197" t="n"/>
    </row>
    <row r="62" ht="12.75" customHeight="1" s="198">
      <c r="A62" s="197" t="n"/>
      <c r="B62" s="197" t="n"/>
      <c r="C62" s="197" t="n"/>
      <c r="D62" s="197" t="n"/>
      <c r="E62" s="19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c r="Z62" s="197" t="n"/>
    </row>
    <row r="63" ht="12.75" customHeight="1" s="198">
      <c r="A63" s="197" t="n"/>
      <c r="B63" s="197" t="n"/>
      <c r="C63" s="197" t="n"/>
      <c r="D63" s="197" t="n"/>
      <c r="E63" s="19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c r="Z63" s="197" t="n"/>
    </row>
    <row r="64" ht="12.75" customHeight="1" s="198">
      <c r="A64" s="197" t="n"/>
      <c r="B64" s="197" t="n"/>
      <c r="C64" s="197" t="n"/>
      <c r="D64" s="197" t="n"/>
      <c r="E64" s="19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c r="Z64" s="197" t="n"/>
    </row>
    <row r="65" ht="12.75" customHeight="1" s="198">
      <c r="A65" s="197" t="n"/>
      <c r="B65" s="197" t="n"/>
      <c r="C65" s="197" t="n"/>
      <c r="D65" s="197" t="n"/>
      <c r="E65" s="19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c r="Z65" s="197" t="n"/>
    </row>
    <row r="66" ht="12.75" customHeight="1" s="198">
      <c r="A66" s="197" t="n"/>
      <c r="B66" s="197" t="n"/>
      <c r="C66" s="197" t="n"/>
      <c r="D66" s="197" t="n"/>
      <c r="E66" s="19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c r="Z66" s="197" t="n"/>
    </row>
    <row r="67" ht="12.75" customHeight="1" s="198">
      <c r="A67" s="197" t="n"/>
      <c r="B67" s="197" t="n"/>
      <c r="C67" s="197" t="n"/>
      <c r="D67" s="197" t="n"/>
      <c r="E67" s="19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c r="Z67" s="197" t="n"/>
    </row>
    <row r="68" ht="12.75" customHeight="1" s="198">
      <c r="A68" s="197" t="n"/>
      <c r="B68" s="197" t="n"/>
      <c r="C68" s="197" t="n"/>
      <c r="D68" s="197" t="n"/>
      <c r="E68" s="19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c r="Z68" s="197" t="n"/>
    </row>
    <row r="69" ht="12.75" customHeight="1" s="198">
      <c r="A69" s="197" t="n"/>
      <c r="B69" s="197" t="n"/>
      <c r="C69" s="197" t="n"/>
      <c r="D69" s="197" t="n"/>
      <c r="E69" s="19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c r="Z69" s="197" t="n"/>
    </row>
    <row r="70" ht="12.75" customHeight="1" s="198">
      <c r="A70" s="197" t="n"/>
      <c r="B70" s="197" t="n"/>
      <c r="C70" s="197" t="n"/>
      <c r="D70" s="197" t="n"/>
      <c r="E70" s="19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c r="Z70" s="197" t="n"/>
    </row>
    <row r="71" ht="12.75" customHeight="1" s="198">
      <c r="A71" s="197" t="n"/>
      <c r="B71" s="197" t="n"/>
      <c r="C71" s="197" t="n"/>
      <c r="D71" s="197" t="n"/>
      <c r="E71" s="19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c r="Z71" s="197" t="n"/>
    </row>
    <row r="72" ht="12.75" customHeight="1" s="198">
      <c r="A72" s="197" t="n"/>
      <c r="B72" s="197" t="n"/>
      <c r="C72" s="197" t="n"/>
      <c r="D72" s="197" t="n"/>
      <c r="E72" s="19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c r="Z72" s="197" t="n"/>
    </row>
    <row r="73" ht="12.75" customHeight="1" s="198">
      <c r="A73" s="197" t="n"/>
      <c r="B73" s="197" t="n"/>
      <c r="C73" s="197" t="n"/>
      <c r="D73" s="197" t="n"/>
      <c r="E73" s="19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c r="Z73" s="197" t="n"/>
    </row>
    <row r="74" ht="12.75" customHeight="1" s="198">
      <c r="A74" s="197" t="n"/>
      <c r="B74" s="197" t="n"/>
      <c r="C74" s="197" t="n"/>
      <c r="D74" s="197" t="n"/>
      <c r="E74" s="19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c r="Z74" s="197" t="n"/>
    </row>
    <row r="75" ht="12.75" customHeight="1" s="198">
      <c r="A75" s="197" t="n"/>
      <c r="B75" s="197" t="n"/>
      <c r="C75" s="197" t="n"/>
      <c r="D75" s="197" t="n"/>
      <c r="E75" s="19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c r="Z75" s="197" t="n"/>
    </row>
    <row r="76" ht="12.75" customHeight="1" s="198">
      <c r="A76" s="197" t="n"/>
      <c r="B76" s="197" t="n"/>
      <c r="C76" s="197" t="n"/>
      <c r="D76" s="197" t="n"/>
      <c r="E76" s="19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c r="Z76" s="197" t="n"/>
    </row>
    <row r="77" ht="12.75" customHeight="1" s="198">
      <c r="A77" s="197" t="n"/>
      <c r="B77" s="197" t="n"/>
      <c r="C77" s="197" t="n"/>
      <c r="D77" s="197" t="n"/>
      <c r="E77" s="19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c r="Z77" s="197" t="n"/>
    </row>
    <row r="78" ht="12.75" customHeight="1" s="198">
      <c r="A78" s="197" t="n"/>
      <c r="B78" s="197" t="n"/>
      <c r="C78" s="197" t="n"/>
      <c r="D78" s="197" t="n"/>
      <c r="E78" s="19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c r="Z78" s="197" t="n"/>
    </row>
    <row r="79" ht="12.75" customHeight="1" s="198">
      <c r="A79" s="197" t="n"/>
      <c r="B79" s="197" t="n"/>
      <c r="C79" s="197" t="n"/>
      <c r="D79" s="197" t="n"/>
      <c r="E79" s="19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c r="Z79" s="197" t="n"/>
    </row>
    <row r="80" ht="12.75" customHeight="1" s="198">
      <c r="A80" s="197" t="n"/>
      <c r="B80" s="197" t="n"/>
      <c r="C80" s="197" t="n"/>
      <c r="D80" s="197" t="n"/>
      <c r="E80" s="19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c r="Z80" s="197" t="n"/>
    </row>
    <row r="81" ht="12.75" customHeight="1" s="198">
      <c r="A81" s="197" t="n"/>
      <c r="B81" s="197" t="n"/>
      <c r="C81" s="197" t="n"/>
      <c r="D81" s="197" t="n"/>
      <c r="E81" s="19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c r="Z81" s="197" t="n"/>
    </row>
    <row r="82" ht="12.75" customHeight="1" s="198">
      <c r="A82" s="197" t="n"/>
      <c r="B82" s="197" t="n"/>
      <c r="C82" s="197" t="n"/>
      <c r="D82" s="197" t="n"/>
      <c r="E82" s="19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c r="Z82" s="197" t="n"/>
    </row>
    <row r="83" ht="12.75" customHeight="1" s="198">
      <c r="A83" s="197" t="n"/>
      <c r="B83" s="197" t="n"/>
      <c r="C83" s="197" t="n"/>
      <c r="D83" s="197" t="n"/>
      <c r="E83" s="19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c r="Z83" s="197" t="n"/>
    </row>
    <row r="84" ht="12.75" customHeight="1" s="198">
      <c r="A84" s="197" t="n"/>
      <c r="B84" s="197" t="n"/>
      <c r="C84" s="197" t="n"/>
      <c r="D84" s="197" t="n"/>
      <c r="E84" s="19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c r="Z84" s="197" t="n"/>
    </row>
    <row r="85" ht="12.75" customHeight="1" s="198">
      <c r="A85" s="197" t="n"/>
      <c r="B85" s="197" t="n"/>
      <c r="C85" s="197" t="n"/>
      <c r="D85" s="197" t="n"/>
      <c r="E85" s="19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c r="Z85" s="197" t="n"/>
    </row>
    <row r="86" ht="12.75" customHeight="1" s="198">
      <c r="A86" s="197" t="n"/>
      <c r="B86" s="197" t="n"/>
      <c r="C86" s="197" t="n"/>
      <c r="D86" s="197" t="n"/>
      <c r="E86" s="19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c r="Z86" s="197" t="n"/>
    </row>
    <row r="87" ht="12.75" customHeight="1" s="198">
      <c r="A87" s="197" t="n"/>
      <c r="B87" s="197" t="n"/>
      <c r="C87" s="197" t="n"/>
      <c r="D87" s="197" t="n"/>
      <c r="E87" s="19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c r="Z87" s="197" t="n"/>
    </row>
    <row r="88" ht="12.75" customHeight="1" s="198">
      <c r="A88" s="197" t="n"/>
      <c r="B88" s="197" t="n"/>
      <c r="C88" s="197" t="n"/>
      <c r="D88" s="197" t="n"/>
      <c r="E88" s="19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c r="Z88" s="197" t="n"/>
    </row>
    <row r="89" ht="12.75" customHeight="1" s="198">
      <c r="A89" s="197" t="n"/>
      <c r="B89" s="197" t="n"/>
      <c r="C89" s="197" t="n"/>
      <c r="D89" s="197" t="n"/>
      <c r="E89" s="19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c r="Z89" s="197" t="n"/>
    </row>
    <row r="90" ht="12.75" customHeight="1" s="198">
      <c r="A90" s="197" t="n"/>
      <c r="B90" s="197" t="n"/>
      <c r="C90" s="197" t="n"/>
      <c r="D90" s="197" t="n"/>
      <c r="E90" s="19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c r="Z90" s="197" t="n"/>
    </row>
    <row r="91" ht="12.75" customHeight="1" s="198">
      <c r="A91" s="197" t="n"/>
      <c r="B91" s="197" t="n"/>
      <c r="C91" s="197" t="n"/>
      <c r="D91" s="197" t="n"/>
      <c r="E91" s="19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c r="Z91" s="197" t="n"/>
    </row>
    <row r="92" ht="12.75" customHeight="1" s="198">
      <c r="A92" s="197" t="n"/>
      <c r="B92" s="197" t="n"/>
      <c r="C92" s="197" t="n"/>
      <c r="D92" s="197" t="n"/>
      <c r="E92" s="19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c r="Z92" s="197" t="n"/>
    </row>
    <row r="93" ht="12.75" customHeight="1" s="198">
      <c r="A93" s="197" t="n"/>
      <c r="B93" s="197" t="n"/>
      <c r="C93" s="197" t="n"/>
      <c r="D93" s="197" t="n"/>
      <c r="E93" s="19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c r="Z93" s="197" t="n"/>
    </row>
    <row r="94" ht="12.75" customHeight="1" s="198">
      <c r="A94" s="197" t="n"/>
      <c r="B94" s="197" t="n"/>
      <c r="C94" s="197" t="n"/>
      <c r="D94" s="197" t="n"/>
      <c r="E94" s="19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c r="Z94" s="197" t="n"/>
    </row>
    <row r="95" ht="12.75" customHeight="1" s="198">
      <c r="A95" s="197" t="n"/>
      <c r="B95" s="197" t="n"/>
      <c r="C95" s="197" t="n"/>
      <c r="D95" s="197" t="n"/>
      <c r="E95" s="19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c r="Z95" s="197" t="n"/>
    </row>
    <row r="96" ht="12.75" customHeight="1" s="198">
      <c r="A96" s="197" t="n"/>
      <c r="B96" s="197" t="n"/>
      <c r="C96" s="197" t="n"/>
      <c r="D96" s="197" t="n"/>
      <c r="E96" s="19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c r="Z96" s="197" t="n"/>
    </row>
    <row r="97" ht="12.75" customHeight="1" s="198">
      <c r="A97" s="197" t="n"/>
      <c r="B97" s="197" t="n"/>
      <c r="C97" s="197" t="n"/>
      <c r="D97" s="197" t="n"/>
      <c r="E97" s="19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c r="Z97" s="197" t="n"/>
    </row>
    <row r="98" ht="12.75" customHeight="1" s="198">
      <c r="A98" s="197" t="n"/>
      <c r="B98" s="197" t="n"/>
      <c r="C98" s="197" t="n"/>
      <c r="D98" s="197" t="n"/>
      <c r="E98" s="19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c r="Z98" s="197" t="n"/>
    </row>
    <row r="99" ht="12.75" customHeight="1" s="198">
      <c r="A99" s="197" t="n"/>
      <c r="B99" s="197" t="n"/>
      <c r="C99" s="197" t="n"/>
      <c r="D99" s="197" t="n"/>
      <c r="E99" s="19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c r="Z99" s="197" t="n"/>
    </row>
    <row r="100" ht="12.75" customHeight="1" s="198">
      <c r="A100" s="197" t="n"/>
      <c r="B100" s="197" t="n"/>
      <c r="C100" s="197" t="n"/>
      <c r="D100" s="197" t="n"/>
      <c r="E100" s="19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c r="Z100" s="197" t="n"/>
    </row>
    <row r="101" ht="12.75" customHeight="1" s="198">
      <c r="A101" s="197" t="n"/>
      <c r="B101" s="197" t="n"/>
      <c r="C101" s="197" t="n"/>
      <c r="D101" s="197" t="n"/>
      <c r="E101" s="19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c r="Z101" s="197" t="n"/>
    </row>
    <row r="102" ht="12.75" customHeight="1" s="198">
      <c r="A102" s="197" t="n"/>
      <c r="B102" s="197" t="n"/>
      <c r="C102" s="197" t="n"/>
      <c r="D102" s="197" t="n"/>
      <c r="E102" s="19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c r="Z102" s="197" t="n"/>
    </row>
    <row r="103" ht="12.75" customHeight="1" s="198">
      <c r="A103" s="197" t="n"/>
      <c r="B103" s="197" t="n"/>
      <c r="C103" s="197" t="n"/>
      <c r="D103" s="197" t="n"/>
      <c r="E103" s="19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c r="Z103" s="197" t="n"/>
    </row>
    <row r="104" ht="12.75" customHeight="1" s="198">
      <c r="A104" s="197" t="n"/>
      <c r="B104" s="197" t="n"/>
      <c r="C104" s="197" t="n"/>
      <c r="D104" s="197" t="n"/>
      <c r="E104" s="19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c r="Z104" s="197" t="n"/>
    </row>
    <row r="105" ht="12.75" customHeight="1" s="198">
      <c r="A105" s="197" t="n"/>
      <c r="B105" s="197" t="n"/>
      <c r="C105" s="197" t="n"/>
      <c r="D105" s="197" t="n"/>
      <c r="E105" s="19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c r="Z105" s="197" t="n"/>
    </row>
    <row r="106" ht="12.75" customHeight="1" s="198">
      <c r="A106" s="197" t="n"/>
      <c r="B106" s="197" t="n"/>
      <c r="C106" s="197" t="n"/>
      <c r="D106" s="197" t="n"/>
      <c r="E106" s="19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c r="Z106" s="197" t="n"/>
    </row>
    <row r="107" ht="12.75" customHeight="1" s="198">
      <c r="A107" s="197" t="n"/>
      <c r="B107" s="197" t="n"/>
      <c r="C107" s="197" t="n"/>
      <c r="D107" s="197" t="n"/>
      <c r="E107" s="19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c r="Z107" s="197" t="n"/>
    </row>
    <row r="108" ht="12.75" customHeight="1" s="198">
      <c r="A108" s="197" t="n"/>
      <c r="B108" s="197" t="n"/>
      <c r="C108" s="197" t="n"/>
      <c r="D108" s="197" t="n"/>
      <c r="E108" s="19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c r="Z108" s="197" t="n"/>
    </row>
    <row r="109" ht="12.75" customHeight="1" s="198">
      <c r="A109" s="197" t="n"/>
      <c r="B109" s="197" t="n"/>
      <c r="C109" s="197" t="n"/>
      <c r="D109" s="197" t="n"/>
      <c r="E109" s="19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c r="Z109" s="197" t="n"/>
    </row>
    <row r="110" ht="12.75" customHeight="1" s="198">
      <c r="A110" s="197" t="n"/>
      <c r="B110" s="197" t="n"/>
      <c r="C110" s="197" t="n"/>
      <c r="D110" s="197" t="n"/>
      <c r="E110" s="19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c r="Z110" s="197" t="n"/>
    </row>
    <row r="111" ht="12.75" customHeight="1" s="198">
      <c r="A111" s="197" t="n"/>
      <c r="B111" s="197" t="n"/>
      <c r="C111" s="197" t="n"/>
      <c r="D111" s="197" t="n"/>
      <c r="E111" s="19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c r="Z111" s="197" t="n"/>
    </row>
    <row r="112" ht="12.75" customHeight="1" s="198">
      <c r="A112" s="197" t="n"/>
      <c r="B112" s="197" t="n"/>
      <c r="C112" s="197" t="n"/>
      <c r="D112" s="197" t="n"/>
      <c r="E112" s="19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c r="Z112" s="197" t="n"/>
    </row>
    <row r="113" ht="12.75" customHeight="1" s="198">
      <c r="A113" s="197" t="n"/>
      <c r="B113" s="197" t="n"/>
      <c r="C113" s="197" t="n"/>
      <c r="D113" s="197" t="n"/>
      <c r="E113" s="19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c r="Z113" s="197" t="n"/>
    </row>
    <row r="114" ht="12.75" customHeight="1" s="198">
      <c r="A114" s="197" t="n"/>
      <c r="B114" s="197" t="n"/>
      <c r="C114" s="197" t="n"/>
      <c r="D114" s="197" t="n"/>
      <c r="E114" s="19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c r="Z114" s="197" t="n"/>
    </row>
    <row r="115" ht="12.75" customHeight="1" s="198">
      <c r="A115" s="197" t="n"/>
      <c r="B115" s="197" t="n"/>
      <c r="C115" s="197" t="n"/>
      <c r="D115" s="197" t="n"/>
      <c r="E115" s="19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c r="Z115" s="197" t="n"/>
    </row>
    <row r="116" ht="12.75" customHeight="1" s="198">
      <c r="A116" s="197" t="n"/>
      <c r="B116" s="197" t="n"/>
      <c r="C116" s="197" t="n"/>
      <c r="D116" s="197" t="n"/>
      <c r="E116" s="19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c r="Z116" s="197" t="n"/>
    </row>
    <row r="117" ht="12.75" customHeight="1" s="198">
      <c r="A117" s="197" t="n"/>
      <c r="B117" s="197" t="n"/>
      <c r="C117" s="197" t="n"/>
      <c r="D117" s="197" t="n"/>
      <c r="E117" s="19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c r="Z117" s="197" t="n"/>
    </row>
    <row r="118" ht="12.75" customHeight="1" s="198">
      <c r="A118" s="197" t="n"/>
      <c r="B118" s="197" t="n"/>
      <c r="C118" s="197" t="n"/>
      <c r="D118" s="197" t="n"/>
      <c r="E118" s="19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c r="Z118" s="197" t="n"/>
    </row>
    <row r="119" ht="12.75" customHeight="1" s="198">
      <c r="A119" s="197" t="n"/>
      <c r="B119" s="197" t="n"/>
      <c r="C119" s="197" t="n"/>
      <c r="D119" s="197" t="n"/>
      <c r="E119" s="19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c r="Z119" s="197" t="n"/>
    </row>
    <row r="120" ht="12.75" customHeight="1" s="198">
      <c r="A120" s="197" t="n"/>
      <c r="B120" s="197" t="n"/>
      <c r="C120" s="197" t="n"/>
      <c r="D120" s="197" t="n"/>
      <c r="E120" s="19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c r="Z120" s="197" t="n"/>
    </row>
    <row r="121" ht="12.75" customHeight="1" s="198">
      <c r="A121" s="197" t="n"/>
      <c r="B121" s="197" t="n"/>
      <c r="C121" s="197" t="n"/>
      <c r="D121" s="197" t="n"/>
      <c r="E121" s="19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c r="Z121" s="197" t="n"/>
    </row>
    <row r="122" ht="12.75" customHeight="1" s="198">
      <c r="A122" s="197" t="n"/>
      <c r="B122" s="197" t="n"/>
      <c r="C122" s="197" t="n"/>
      <c r="D122" s="197" t="n"/>
      <c r="E122" s="19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c r="Z122" s="197" t="n"/>
    </row>
    <row r="123" ht="12.75" customHeight="1" s="198">
      <c r="A123" s="197" t="n"/>
      <c r="B123" s="197" t="n"/>
      <c r="C123" s="197" t="n"/>
      <c r="D123" s="197" t="n"/>
      <c r="E123" s="19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c r="Z123" s="197" t="n"/>
    </row>
    <row r="124" ht="12.75" customHeight="1" s="198">
      <c r="A124" s="197" t="n"/>
      <c r="B124" s="197" t="n"/>
      <c r="C124" s="197" t="n"/>
      <c r="D124" s="197" t="n"/>
      <c r="E124" s="19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c r="Z124" s="197" t="n"/>
    </row>
    <row r="125" ht="12.75" customHeight="1" s="198">
      <c r="A125" s="197" t="n"/>
      <c r="B125" s="197" t="n"/>
      <c r="C125" s="197" t="n"/>
      <c r="D125" s="197" t="n"/>
      <c r="E125" s="19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c r="Z125" s="197" t="n"/>
    </row>
    <row r="126" ht="12.75" customHeight="1" s="198">
      <c r="A126" s="197" t="n"/>
      <c r="B126" s="197" t="n"/>
      <c r="C126" s="197" t="n"/>
      <c r="D126" s="197" t="n"/>
      <c r="E126" s="19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c r="Z126" s="197" t="n"/>
    </row>
    <row r="127" ht="12.75" customHeight="1" s="198">
      <c r="A127" s="197" t="n"/>
      <c r="B127" s="197" t="n"/>
      <c r="C127" s="197" t="n"/>
      <c r="D127" s="197" t="n"/>
      <c r="E127" s="19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c r="Z127" s="197" t="n"/>
    </row>
    <row r="128" ht="12.75" customHeight="1" s="198">
      <c r="A128" s="197" t="n"/>
      <c r="B128" s="197" t="n"/>
      <c r="C128" s="197" t="n"/>
      <c r="D128" s="197" t="n"/>
      <c r="E128" s="19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c r="Z128" s="197" t="n"/>
    </row>
    <row r="129" ht="12.75" customHeight="1" s="198">
      <c r="A129" s="197" t="n"/>
      <c r="B129" s="197" t="n"/>
      <c r="C129" s="197" t="n"/>
      <c r="D129" s="197" t="n"/>
      <c r="E129" s="19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c r="Z129" s="197" t="n"/>
    </row>
    <row r="130" ht="12.75" customHeight="1" s="198">
      <c r="A130" s="197" t="n"/>
      <c r="B130" s="197" t="n"/>
      <c r="C130" s="197" t="n"/>
      <c r="D130" s="197" t="n"/>
      <c r="E130" s="19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c r="Z130" s="197" t="n"/>
    </row>
    <row r="131" ht="12.75" customHeight="1" s="198">
      <c r="A131" s="197" t="n"/>
      <c r="B131" s="197" t="n"/>
      <c r="C131" s="197" t="n"/>
      <c r="D131" s="197" t="n"/>
      <c r="E131" s="19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c r="Z131" s="197" t="n"/>
    </row>
    <row r="132" ht="12.75" customHeight="1" s="198">
      <c r="A132" s="197" t="n"/>
      <c r="B132" s="197" t="n"/>
      <c r="C132" s="197" t="n"/>
      <c r="D132" s="197" t="n"/>
      <c r="E132" s="19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c r="Z132" s="197" t="n"/>
    </row>
    <row r="133" ht="12.75" customHeight="1" s="198">
      <c r="A133" s="197" t="n"/>
      <c r="B133" s="197" t="n"/>
      <c r="C133" s="197" t="n"/>
      <c r="D133" s="197" t="n"/>
      <c r="E133" s="19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c r="Z133" s="197" t="n"/>
    </row>
    <row r="134" ht="12.75" customHeight="1" s="198">
      <c r="A134" s="197" t="n"/>
      <c r="B134" s="197" t="n"/>
      <c r="C134" s="197" t="n"/>
      <c r="D134" s="197" t="n"/>
      <c r="E134" s="19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c r="Z134" s="197" t="n"/>
    </row>
    <row r="135" ht="12.75" customHeight="1" s="198">
      <c r="A135" s="197" t="n"/>
      <c r="B135" s="197" t="n"/>
      <c r="C135" s="197" t="n"/>
      <c r="D135" s="197" t="n"/>
      <c r="E135" s="19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c r="Z135" s="197" t="n"/>
    </row>
    <row r="136" ht="12.75" customHeight="1" s="198">
      <c r="A136" s="197" t="n"/>
      <c r="B136" s="197" t="n"/>
      <c r="C136" s="197" t="n"/>
      <c r="D136" s="197" t="n"/>
      <c r="E136" s="19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c r="Z136" s="197" t="n"/>
    </row>
    <row r="137" ht="12.75" customHeight="1" s="198">
      <c r="A137" s="197" t="n"/>
      <c r="B137" s="197" t="n"/>
      <c r="C137" s="197" t="n"/>
      <c r="D137" s="197" t="n"/>
      <c r="E137" s="19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c r="Z137" s="197" t="n"/>
    </row>
    <row r="138" ht="12.75" customHeight="1" s="198">
      <c r="A138" s="197" t="n"/>
      <c r="B138" s="197" t="n"/>
      <c r="C138" s="197" t="n"/>
      <c r="D138" s="197" t="n"/>
      <c r="E138" s="19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c r="Z138" s="197" t="n"/>
    </row>
    <row r="139" ht="12.75" customHeight="1" s="198">
      <c r="A139" s="197" t="n"/>
      <c r="B139" s="197" t="n"/>
      <c r="C139" s="197" t="n"/>
      <c r="D139" s="197" t="n"/>
      <c r="E139" s="19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c r="Z139" s="197" t="n"/>
    </row>
    <row r="140" ht="12.75" customHeight="1" s="198">
      <c r="A140" s="197" t="n"/>
      <c r="B140" s="197" t="n"/>
      <c r="C140" s="197" t="n"/>
      <c r="D140" s="197" t="n"/>
      <c r="E140" s="19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c r="Z140" s="197" t="n"/>
    </row>
    <row r="141" ht="12.75" customHeight="1" s="198">
      <c r="A141" s="197" t="n"/>
      <c r="B141" s="197" t="n"/>
      <c r="C141" s="197" t="n"/>
      <c r="D141" s="197" t="n"/>
      <c r="E141" s="19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c r="Z141" s="197" t="n"/>
    </row>
    <row r="142" ht="12.75" customHeight="1" s="198">
      <c r="A142" s="197" t="n"/>
      <c r="B142" s="197" t="n"/>
      <c r="C142" s="197" t="n"/>
      <c r="D142" s="197" t="n"/>
      <c r="E142" s="19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c r="Z142" s="197" t="n"/>
    </row>
    <row r="143" ht="12.75" customHeight="1" s="198">
      <c r="A143" s="197" t="n"/>
      <c r="B143" s="197" t="n"/>
      <c r="C143" s="197" t="n"/>
      <c r="D143" s="197" t="n"/>
      <c r="E143" s="19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c r="Z143" s="197" t="n"/>
    </row>
    <row r="144" ht="12.75" customHeight="1" s="198">
      <c r="A144" s="197" t="n"/>
      <c r="B144" s="197" t="n"/>
      <c r="C144" s="197" t="n"/>
      <c r="D144" s="197" t="n"/>
      <c r="E144" s="19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c r="Z144" s="197" t="n"/>
    </row>
    <row r="145" ht="12.75" customHeight="1" s="198">
      <c r="A145" s="197" t="n"/>
      <c r="B145" s="197" t="n"/>
      <c r="C145" s="197" t="n"/>
      <c r="D145" s="197" t="n"/>
      <c r="E145" s="19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c r="Z145" s="197" t="n"/>
    </row>
    <row r="146" ht="12.75" customHeight="1" s="198">
      <c r="A146" s="197" t="n"/>
      <c r="B146" s="197" t="n"/>
      <c r="C146" s="197" t="n"/>
      <c r="D146" s="197" t="n"/>
      <c r="E146" s="19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c r="Z146" s="197" t="n"/>
    </row>
    <row r="147" ht="12.75" customHeight="1" s="198">
      <c r="A147" s="197" t="n"/>
      <c r="B147" s="197" t="n"/>
      <c r="C147" s="197" t="n"/>
      <c r="D147" s="197" t="n"/>
      <c r="E147" s="19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c r="Z147" s="197" t="n"/>
    </row>
    <row r="148" ht="12.75" customHeight="1" s="198">
      <c r="A148" s="197" t="n"/>
      <c r="B148" s="197" t="n"/>
      <c r="C148" s="197" t="n"/>
      <c r="D148" s="197" t="n"/>
      <c r="E148" s="19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c r="Z148" s="197" t="n"/>
    </row>
    <row r="149" ht="12.75" customHeight="1" s="198">
      <c r="A149" s="197" t="n"/>
      <c r="B149" s="197" t="n"/>
      <c r="C149" s="197" t="n"/>
      <c r="D149" s="197" t="n"/>
      <c r="E149" s="19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c r="Z149" s="197" t="n"/>
    </row>
    <row r="150" ht="12.75" customHeight="1" s="198">
      <c r="A150" s="197" t="n"/>
      <c r="B150" s="197" t="n"/>
      <c r="C150" s="197" t="n"/>
      <c r="D150" s="197" t="n"/>
      <c r="E150" s="19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c r="Z150" s="197" t="n"/>
    </row>
    <row r="151" ht="12.75" customHeight="1" s="198">
      <c r="A151" s="197" t="n"/>
      <c r="B151" s="197" t="n"/>
      <c r="C151" s="197" t="n"/>
      <c r="D151" s="197" t="n"/>
      <c r="E151" s="19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c r="Z151" s="197" t="n"/>
    </row>
    <row r="152" ht="12.75" customHeight="1" s="198">
      <c r="A152" s="197" t="n"/>
      <c r="B152" s="197" t="n"/>
      <c r="C152" s="197" t="n"/>
      <c r="D152" s="197" t="n"/>
      <c r="E152" s="19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c r="Z152" s="197" t="n"/>
    </row>
    <row r="153" ht="12.75" customHeight="1" s="198">
      <c r="A153" s="197" t="n"/>
      <c r="B153" s="197" t="n"/>
      <c r="C153" s="197" t="n"/>
      <c r="D153" s="197" t="n"/>
      <c r="E153" s="19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c r="Z153" s="197" t="n"/>
    </row>
    <row r="154" ht="12.75" customHeight="1" s="198">
      <c r="A154" s="197" t="n"/>
      <c r="B154" s="197" t="n"/>
      <c r="C154" s="197" t="n"/>
      <c r="D154" s="197" t="n"/>
      <c r="E154" s="19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c r="Z154" s="197" t="n"/>
    </row>
    <row r="155" ht="12.75" customHeight="1" s="198">
      <c r="A155" s="197" t="n"/>
      <c r="B155" s="197" t="n"/>
      <c r="C155" s="197" t="n"/>
      <c r="D155" s="197" t="n"/>
      <c r="E155" s="19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c r="Z155" s="197" t="n"/>
    </row>
    <row r="156" ht="12.75" customHeight="1" s="198">
      <c r="A156" s="197" t="n"/>
      <c r="B156" s="197" t="n"/>
      <c r="C156" s="197" t="n"/>
      <c r="D156" s="197" t="n"/>
      <c r="E156" s="19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c r="Z156" s="197" t="n"/>
    </row>
    <row r="157" ht="12.75" customHeight="1" s="198">
      <c r="A157" s="197" t="n"/>
      <c r="B157" s="197" t="n"/>
      <c r="C157" s="197" t="n"/>
      <c r="D157" s="197" t="n"/>
      <c r="E157" s="19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c r="Z157" s="197" t="n"/>
    </row>
    <row r="158" ht="12.75" customHeight="1" s="198">
      <c r="A158" s="197" t="n"/>
      <c r="B158" s="197" t="n"/>
      <c r="C158" s="197" t="n"/>
      <c r="D158" s="197" t="n"/>
      <c r="E158" s="19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c r="Z158" s="197" t="n"/>
    </row>
    <row r="159" ht="12.75" customHeight="1" s="198">
      <c r="A159" s="197" t="n"/>
      <c r="B159" s="197" t="n"/>
      <c r="C159" s="197" t="n"/>
      <c r="D159" s="197" t="n"/>
      <c r="E159" s="19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c r="Z159" s="197" t="n"/>
    </row>
    <row r="160" ht="12.75" customHeight="1" s="198">
      <c r="A160" s="197" t="n"/>
      <c r="B160" s="197" t="n"/>
      <c r="C160" s="197" t="n"/>
      <c r="D160" s="197" t="n"/>
      <c r="E160" s="19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c r="Z160" s="197" t="n"/>
    </row>
    <row r="161" ht="12.75" customHeight="1" s="198">
      <c r="A161" s="197" t="n"/>
      <c r="B161" s="197" t="n"/>
      <c r="C161" s="197" t="n"/>
      <c r="D161" s="197" t="n"/>
      <c r="E161" s="19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c r="Z161" s="197" t="n"/>
    </row>
    <row r="162" ht="12.75" customHeight="1" s="198">
      <c r="A162" s="197" t="n"/>
      <c r="B162" s="197" t="n"/>
      <c r="C162" s="197" t="n"/>
      <c r="D162" s="197" t="n"/>
      <c r="E162" s="19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c r="Z162" s="197" t="n"/>
    </row>
    <row r="163" ht="12.75" customHeight="1" s="198">
      <c r="A163" s="197" t="n"/>
      <c r="B163" s="197" t="n"/>
      <c r="C163" s="197" t="n"/>
      <c r="D163" s="197" t="n"/>
      <c r="E163" s="19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c r="Z163" s="197" t="n"/>
    </row>
    <row r="164" ht="12.75" customHeight="1" s="198">
      <c r="A164" s="197" t="n"/>
      <c r="B164" s="197" t="n"/>
      <c r="C164" s="197" t="n"/>
      <c r="D164" s="197" t="n"/>
      <c r="E164" s="19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c r="Z164" s="197" t="n"/>
    </row>
    <row r="165" ht="12.75" customHeight="1" s="198">
      <c r="A165" s="197" t="n"/>
      <c r="B165" s="197" t="n"/>
      <c r="C165" s="197" t="n"/>
      <c r="D165" s="197" t="n"/>
      <c r="E165" s="19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c r="Z165" s="197" t="n"/>
    </row>
    <row r="166" ht="12.75" customHeight="1" s="198">
      <c r="A166" s="197" t="n"/>
      <c r="B166" s="197" t="n"/>
      <c r="C166" s="197" t="n"/>
      <c r="D166" s="197" t="n"/>
      <c r="E166" s="19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c r="Z166" s="197" t="n"/>
    </row>
    <row r="167" ht="12.75" customHeight="1" s="198">
      <c r="A167" s="197" t="n"/>
      <c r="B167" s="197" t="n"/>
      <c r="C167" s="197" t="n"/>
      <c r="D167" s="197" t="n"/>
      <c r="E167" s="19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c r="Z167" s="197" t="n"/>
    </row>
    <row r="168" ht="12.75" customHeight="1" s="198">
      <c r="A168" s="197" t="n"/>
      <c r="B168" s="197" t="n"/>
      <c r="C168" s="197" t="n"/>
      <c r="D168" s="197" t="n"/>
      <c r="E168" s="19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c r="Z168" s="197" t="n"/>
    </row>
    <row r="169" ht="12.75" customHeight="1" s="198">
      <c r="A169" s="197" t="n"/>
      <c r="B169" s="197" t="n"/>
      <c r="C169" s="197" t="n"/>
      <c r="D169" s="197" t="n"/>
      <c r="E169" s="19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c r="Z169" s="197" t="n"/>
    </row>
    <row r="170" ht="12.75" customHeight="1" s="198">
      <c r="A170" s="197" t="n"/>
      <c r="B170" s="197" t="n"/>
      <c r="C170" s="197" t="n"/>
      <c r="D170" s="197" t="n"/>
      <c r="E170" s="19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c r="Z170" s="197" t="n"/>
    </row>
    <row r="171" ht="12.75" customHeight="1" s="198">
      <c r="A171" s="197" t="n"/>
      <c r="B171" s="197" t="n"/>
      <c r="C171" s="197" t="n"/>
      <c r="D171" s="197" t="n"/>
      <c r="E171" s="19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c r="Z171" s="197" t="n"/>
    </row>
    <row r="172" ht="12.75" customHeight="1" s="198">
      <c r="A172" s="197" t="n"/>
      <c r="B172" s="197" t="n"/>
      <c r="C172" s="197" t="n"/>
      <c r="D172" s="197" t="n"/>
      <c r="E172" s="19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c r="Z172" s="197" t="n"/>
    </row>
    <row r="173" ht="12.75" customHeight="1" s="198">
      <c r="A173" s="197" t="n"/>
      <c r="B173" s="197" t="n"/>
      <c r="C173" s="197" t="n"/>
      <c r="D173" s="197" t="n"/>
      <c r="E173" s="19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c r="Z173" s="197" t="n"/>
    </row>
    <row r="174" ht="12.75" customHeight="1" s="198">
      <c r="A174" s="197" t="n"/>
      <c r="B174" s="197" t="n"/>
      <c r="C174" s="197" t="n"/>
      <c r="D174" s="197" t="n"/>
      <c r="E174" s="19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c r="Z174" s="197" t="n"/>
    </row>
    <row r="175" ht="12.75" customHeight="1" s="198">
      <c r="A175" s="197" t="n"/>
      <c r="B175" s="197" t="n"/>
      <c r="C175" s="197" t="n"/>
      <c r="D175" s="197" t="n"/>
      <c r="E175" s="19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c r="Z175" s="197" t="n"/>
    </row>
    <row r="176" ht="12.75" customHeight="1" s="198">
      <c r="A176" s="197" t="n"/>
      <c r="B176" s="197" t="n"/>
      <c r="C176" s="197" t="n"/>
      <c r="D176" s="197" t="n"/>
      <c r="E176" s="19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c r="Z176" s="197" t="n"/>
    </row>
    <row r="177" ht="12.75" customHeight="1" s="198">
      <c r="A177" s="197" t="n"/>
      <c r="B177" s="197" t="n"/>
      <c r="C177" s="197" t="n"/>
      <c r="D177" s="197" t="n"/>
      <c r="E177" s="19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c r="Z177" s="197" t="n"/>
    </row>
    <row r="178" ht="12.75" customHeight="1" s="198">
      <c r="A178" s="197" t="n"/>
      <c r="B178" s="197" t="n"/>
      <c r="C178" s="197" t="n"/>
      <c r="D178" s="197" t="n"/>
      <c r="E178" s="19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c r="Z178" s="197" t="n"/>
    </row>
    <row r="179" ht="12.75" customHeight="1" s="198">
      <c r="A179" s="197" t="n"/>
      <c r="B179" s="197" t="n"/>
      <c r="C179" s="197" t="n"/>
      <c r="D179" s="197" t="n"/>
      <c r="E179" s="19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c r="Z179" s="197" t="n"/>
    </row>
    <row r="180" ht="12.75" customHeight="1" s="198">
      <c r="A180" s="197" t="n"/>
      <c r="B180" s="197" t="n"/>
      <c r="C180" s="197" t="n"/>
      <c r="D180" s="197" t="n"/>
      <c r="E180" s="19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c r="Z180" s="197" t="n"/>
    </row>
    <row r="181" ht="12.75" customHeight="1" s="198">
      <c r="A181" s="197" t="n"/>
      <c r="B181" s="197" t="n"/>
      <c r="C181" s="197" t="n"/>
      <c r="D181" s="197" t="n"/>
      <c r="E181" s="19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c r="Z181" s="197" t="n"/>
    </row>
    <row r="182" ht="12.75" customHeight="1" s="198">
      <c r="A182" s="197" t="n"/>
      <c r="B182" s="197" t="n"/>
      <c r="C182" s="197" t="n"/>
      <c r="D182" s="197" t="n"/>
      <c r="E182" s="19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c r="Z182" s="197" t="n"/>
    </row>
    <row r="183" ht="12.75" customHeight="1" s="198">
      <c r="A183" s="197" t="n"/>
      <c r="B183" s="197" t="n"/>
      <c r="C183" s="197" t="n"/>
      <c r="D183" s="197" t="n"/>
      <c r="E183" s="19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c r="Z183" s="197" t="n"/>
    </row>
    <row r="184" ht="12.75" customHeight="1" s="198">
      <c r="A184" s="197" t="n"/>
      <c r="B184" s="197" t="n"/>
      <c r="C184" s="197" t="n"/>
      <c r="D184" s="197" t="n"/>
      <c r="E184" s="19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c r="Z184" s="197" t="n"/>
    </row>
    <row r="185" ht="12.75" customHeight="1" s="198">
      <c r="A185" s="197" t="n"/>
      <c r="B185" s="197" t="n"/>
      <c r="C185" s="197" t="n"/>
      <c r="D185" s="197" t="n"/>
      <c r="E185" s="19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c r="Z185" s="197" t="n"/>
    </row>
    <row r="186" ht="12.75" customHeight="1" s="198">
      <c r="A186" s="197" t="n"/>
      <c r="B186" s="197" t="n"/>
      <c r="C186" s="197" t="n"/>
      <c r="D186" s="197" t="n"/>
      <c r="E186" s="19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c r="Z186" s="197" t="n"/>
    </row>
    <row r="187" ht="12.75" customHeight="1" s="198">
      <c r="A187" s="197" t="n"/>
      <c r="B187" s="197" t="n"/>
      <c r="C187" s="197" t="n"/>
      <c r="D187" s="197" t="n"/>
      <c r="E187" s="19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c r="Z187" s="197" t="n"/>
    </row>
    <row r="188" ht="12.75" customHeight="1" s="198">
      <c r="A188" s="197" t="n"/>
      <c r="B188" s="197" t="n"/>
      <c r="C188" s="197" t="n"/>
      <c r="D188" s="197" t="n"/>
      <c r="E188" s="19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c r="Z188" s="197" t="n"/>
    </row>
    <row r="189" ht="12.75" customHeight="1" s="198">
      <c r="A189" s="197" t="n"/>
      <c r="B189" s="197" t="n"/>
      <c r="C189" s="197" t="n"/>
      <c r="D189" s="197" t="n"/>
      <c r="E189" s="19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c r="Z189" s="197" t="n"/>
    </row>
    <row r="190" ht="12.75" customHeight="1" s="198">
      <c r="A190" s="197" t="n"/>
      <c r="B190" s="197" t="n"/>
      <c r="C190" s="197" t="n"/>
      <c r="D190" s="197" t="n"/>
      <c r="E190" s="19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c r="Z190" s="197" t="n"/>
    </row>
    <row r="191" ht="12.75" customHeight="1" s="198">
      <c r="A191" s="197" t="n"/>
      <c r="B191" s="197" t="n"/>
      <c r="C191" s="197" t="n"/>
      <c r="D191" s="197" t="n"/>
      <c r="E191" s="19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c r="Z191" s="197" t="n"/>
    </row>
    <row r="192" ht="12.75" customHeight="1" s="198">
      <c r="A192" s="197" t="n"/>
      <c r="B192" s="197" t="n"/>
      <c r="C192" s="197" t="n"/>
      <c r="D192" s="197" t="n"/>
      <c r="E192" s="19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c r="Z192" s="197" t="n"/>
    </row>
    <row r="193" ht="12.75" customHeight="1" s="198">
      <c r="A193" s="197" t="n"/>
      <c r="B193" s="197" t="n"/>
      <c r="C193" s="197" t="n"/>
      <c r="D193" s="197" t="n"/>
      <c r="E193" s="19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c r="Z193" s="197" t="n"/>
    </row>
    <row r="194" ht="12.75" customHeight="1" s="198">
      <c r="A194" s="197" t="n"/>
      <c r="B194" s="197" t="n"/>
      <c r="C194" s="197" t="n"/>
      <c r="D194" s="197" t="n"/>
      <c r="E194" s="19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c r="Z194" s="197" t="n"/>
    </row>
    <row r="195" ht="12.75" customHeight="1" s="198">
      <c r="A195" s="197" t="n"/>
      <c r="B195" s="197" t="n"/>
      <c r="C195" s="197" t="n"/>
      <c r="D195" s="197" t="n"/>
      <c r="E195" s="19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c r="Z195" s="197" t="n"/>
    </row>
    <row r="196" ht="12.75" customHeight="1" s="198">
      <c r="A196" s="197" t="n"/>
      <c r="B196" s="197" t="n"/>
      <c r="C196" s="197" t="n"/>
      <c r="D196" s="197" t="n"/>
      <c r="E196" s="19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c r="Z196" s="197" t="n"/>
    </row>
    <row r="197" ht="12.75" customHeight="1" s="198">
      <c r="A197" s="197" t="n"/>
      <c r="B197" s="197" t="n"/>
      <c r="C197" s="197" t="n"/>
      <c r="D197" s="197" t="n"/>
      <c r="E197" s="19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c r="Z197" s="197" t="n"/>
    </row>
    <row r="198" ht="12.75" customHeight="1" s="198">
      <c r="A198" s="197" t="n"/>
      <c r="B198" s="197" t="n"/>
      <c r="C198" s="197" t="n"/>
      <c r="D198" s="197" t="n"/>
      <c r="E198" s="19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c r="Z198" s="197" t="n"/>
    </row>
    <row r="199" ht="12.75" customHeight="1" s="198">
      <c r="A199" s="197" t="n"/>
      <c r="B199" s="197" t="n"/>
      <c r="C199" s="197" t="n"/>
      <c r="D199" s="197" t="n"/>
      <c r="E199" s="19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c r="Z199" s="197" t="n"/>
    </row>
    <row r="200" ht="12.75" customHeight="1" s="198">
      <c r="A200" s="197" t="n"/>
      <c r="B200" s="197" t="n"/>
      <c r="C200" s="197" t="n"/>
      <c r="D200" s="197" t="n"/>
      <c r="E200" s="19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c r="Z200" s="197" t="n"/>
    </row>
    <row r="201" ht="12.75" customHeight="1" s="198">
      <c r="A201" s="197" t="n"/>
      <c r="B201" s="197" t="n"/>
      <c r="C201" s="197" t="n"/>
      <c r="D201" s="197" t="n"/>
      <c r="E201" s="19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c r="Z201" s="197" t="n"/>
    </row>
    <row r="202" ht="12.75" customHeight="1" s="198">
      <c r="A202" s="197" t="n"/>
      <c r="B202" s="197" t="n"/>
      <c r="C202" s="197" t="n"/>
      <c r="D202" s="197" t="n"/>
      <c r="E202" s="19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c r="Z202" s="197" t="n"/>
    </row>
    <row r="203" ht="12.75" customHeight="1" s="198">
      <c r="A203" s="197" t="n"/>
      <c r="B203" s="197" t="n"/>
      <c r="C203" s="197" t="n"/>
      <c r="D203" s="197" t="n"/>
      <c r="E203" s="19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c r="Z203" s="197" t="n"/>
    </row>
    <row r="204" ht="12.75" customHeight="1" s="198">
      <c r="A204" s="197" t="n"/>
      <c r="B204" s="197" t="n"/>
      <c r="C204" s="197" t="n"/>
      <c r="D204" s="197" t="n"/>
      <c r="E204" s="19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c r="Z204" s="197" t="n"/>
    </row>
    <row r="205" ht="12.75" customHeight="1" s="198">
      <c r="A205" s="197" t="n"/>
      <c r="B205" s="197" t="n"/>
      <c r="C205" s="197" t="n"/>
      <c r="D205" s="197" t="n"/>
      <c r="E205" s="19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c r="Z205" s="197" t="n"/>
    </row>
    <row r="206" ht="12.75" customHeight="1" s="198">
      <c r="A206" s="197" t="n"/>
      <c r="B206" s="197" t="n"/>
      <c r="C206" s="197" t="n"/>
      <c r="D206" s="197" t="n"/>
      <c r="E206" s="19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c r="Z206" s="197" t="n"/>
    </row>
    <row r="207" ht="12.75" customHeight="1" s="198">
      <c r="A207" s="197" t="n"/>
      <c r="B207" s="197" t="n"/>
      <c r="C207" s="197" t="n"/>
      <c r="D207" s="197" t="n"/>
      <c r="E207" s="19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c r="Z207" s="197" t="n"/>
    </row>
    <row r="208" ht="12.75" customHeight="1" s="198">
      <c r="A208" s="197" t="n"/>
      <c r="B208" s="197" t="n"/>
      <c r="C208" s="197" t="n"/>
      <c r="D208" s="197" t="n"/>
      <c r="E208" s="19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c r="Z208" s="197" t="n"/>
    </row>
    <row r="209" ht="12.75" customHeight="1" s="198">
      <c r="A209" s="197" t="n"/>
      <c r="B209" s="197" t="n"/>
      <c r="C209" s="197" t="n"/>
      <c r="D209" s="197" t="n"/>
      <c r="E209" s="19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c r="Z209" s="197" t="n"/>
    </row>
    <row r="210" ht="12.75" customHeight="1" s="198">
      <c r="A210" s="197" t="n"/>
      <c r="B210" s="197" t="n"/>
      <c r="C210" s="197" t="n"/>
      <c r="D210" s="197" t="n"/>
      <c r="E210" s="19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c r="Z210" s="197" t="n"/>
    </row>
    <row r="211" ht="12.75" customHeight="1" s="198">
      <c r="A211" s="197" t="n"/>
      <c r="B211" s="197" t="n"/>
      <c r="C211" s="197" t="n"/>
      <c r="D211" s="197" t="n"/>
      <c r="E211" s="19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c r="Z211" s="197" t="n"/>
    </row>
    <row r="212" ht="12.75" customHeight="1" s="198">
      <c r="A212" s="197" t="n"/>
      <c r="B212" s="197" t="n"/>
      <c r="C212" s="197" t="n"/>
      <c r="D212" s="197" t="n"/>
      <c r="E212" s="19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c r="Z212" s="197" t="n"/>
    </row>
    <row r="213" ht="12.75" customHeight="1" s="198">
      <c r="A213" s="197" t="n"/>
      <c r="B213" s="197" t="n"/>
      <c r="C213" s="197" t="n"/>
      <c r="D213" s="197" t="n"/>
      <c r="E213" s="19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c r="Z213" s="197" t="n"/>
    </row>
    <row r="214" ht="12.75" customHeight="1" s="198">
      <c r="A214" s="197" t="n"/>
      <c r="B214" s="197" t="n"/>
      <c r="C214" s="197" t="n"/>
      <c r="D214" s="197" t="n"/>
      <c r="E214" s="19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c r="Z214" s="197" t="n"/>
    </row>
    <row r="215" ht="12.75" customHeight="1" s="198">
      <c r="A215" s="197" t="n"/>
      <c r="B215" s="197" t="n"/>
      <c r="C215" s="197" t="n"/>
      <c r="D215" s="197" t="n"/>
      <c r="E215" s="19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c r="Z215" s="197" t="n"/>
    </row>
    <row r="216" ht="12.75" customHeight="1" s="198">
      <c r="A216" s="197" t="n"/>
      <c r="B216" s="197" t="n"/>
      <c r="C216" s="197" t="n"/>
      <c r="D216" s="197" t="n"/>
      <c r="E216" s="19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c r="Z216" s="197" t="n"/>
    </row>
    <row r="217" ht="12.75" customHeight="1" s="198">
      <c r="A217" s="197" t="n"/>
      <c r="B217" s="197" t="n"/>
      <c r="C217" s="197" t="n"/>
      <c r="D217" s="197" t="n"/>
      <c r="E217" s="19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c r="Z217" s="197" t="n"/>
    </row>
    <row r="218" ht="12.75" customHeight="1" s="198">
      <c r="A218" s="197" t="n"/>
      <c r="B218" s="197" t="n"/>
      <c r="C218" s="197" t="n"/>
      <c r="D218" s="197" t="n"/>
      <c r="E218" s="19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c r="Z218" s="197" t="n"/>
    </row>
    <row r="219" ht="12.75" customHeight="1" s="198">
      <c r="A219" s="197" t="n"/>
      <c r="B219" s="197" t="n"/>
      <c r="C219" s="197" t="n"/>
      <c r="D219" s="197" t="n"/>
      <c r="E219" s="19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c r="Z219" s="197" t="n"/>
    </row>
    <row r="220" ht="12.75" customHeight="1" s="198">
      <c r="A220" s="197" t="n"/>
      <c r="B220" s="197" t="n"/>
      <c r="C220" s="197" t="n"/>
      <c r="D220" s="197" t="n"/>
      <c r="E220" s="19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c r="Z220" s="197" t="n"/>
    </row>
    <row r="221" ht="12.75" customHeight="1" s="198">
      <c r="A221" s="197" t="n"/>
      <c r="B221" s="197" t="n"/>
      <c r="C221" s="197" t="n"/>
      <c r="D221" s="197" t="n"/>
      <c r="E221" s="197" t="n"/>
      <c r="F221" s="197" t="n"/>
      <c r="G221" s="197" t="n"/>
      <c r="H221" s="197" t="n"/>
      <c r="I221" s="197" t="n"/>
      <c r="J221" s="197" t="n"/>
      <c r="K221" s="197" t="n"/>
      <c r="L221" s="197" t="n"/>
      <c r="M221" s="197" t="n"/>
      <c r="N221" s="197" t="n"/>
      <c r="O221" s="197" t="n"/>
      <c r="P221" s="197" t="n"/>
      <c r="Q221" s="197" t="n"/>
      <c r="R221" s="197" t="n"/>
      <c r="S221" s="197" t="n"/>
      <c r="T221" s="197" t="n"/>
      <c r="U221" s="197" t="n"/>
      <c r="V221" s="197" t="n"/>
      <c r="W221" s="197" t="n"/>
      <c r="X221" s="197" t="n"/>
      <c r="Y221" s="197" t="n"/>
      <c r="Z221" s="197" t="n"/>
    </row>
    <row r="222" ht="12.75" customHeight="1" s="198">
      <c r="A222" s="197" t="n"/>
      <c r="B222" s="197" t="n"/>
      <c r="C222" s="197" t="n"/>
      <c r="D222" s="197" t="n"/>
      <c r="E222" s="197" t="n"/>
      <c r="F222" s="197" t="n"/>
      <c r="G222" s="197" t="n"/>
      <c r="H222" s="197" t="n"/>
      <c r="I222" s="197" t="n"/>
      <c r="J222" s="197" t="n"/>
      <c r="K222" s="197" t="n"/>
      <c r="L222" s="197" t="n"/>
      <c r="M222" s="197" t="n"/>
      <c r="N222" s="197" t="n"/>
      <c r="O222" s="197" t="n"/>
      <c r="P222" s="197" t="n"/>
      <c r="Q222" s="197" t="n"/>
      <c r="R222" s="197" t="n"/>
      <c r="S222" s="197" t="n"/>
      <c r="T222" s="197" t="n"/>
      <c r="U222" s="197" t="n"/>
      <c r="V222" s="197" t="n"/>
      <c r="W222" s="197" t="n"/>
      <c r="X222" s="197" t="n"/>
      <c r="Y222" s="197" t="n"/>
      <c r="Z222" s="197" t="n"/>
    </row>
    <row r="223" ht="12.75" customHeight="1" s="198">
      <c r="A223" s="197" t="n"/>
      <c r="B223" s="197" t="n"/>
      <c r="C223" s="197" t="n"/>
      <c r="D223" s="197" t="n"/>
      <c r="E223" s="197" t="n"/>
      <c r="F223" s="197" t="n"/>
      <c r="G223" s="197" t="n"/>
      <c r="H223" s="197" t="n"/>
      <c r="I223" s="197" t="n"/>
      <c r="J223" s="197" t="n"/>
      <c r="K223" s="197" t="n"/>
      <c r="L223" s="197" t="n"/>
      <c r="M223" s="197" t="n"/>
      <c r="N223" s="197" t="n"/>
      <c r="O223" s="197" t="n"/>
      <c r="P223" s="197" t="n"/>
      <c r="Q223" s="197" t="n"/>
      <c r="R223" s="197" t="n"/>
      <c r="S223" s="197" t="n"/>
      <c r="T223" s="197" t="n"/>
      <c r="U223" s="197" t="n"/>
      <c r="V223" s="197" t="n"/>
      <c r="W223" s="197" t="n"/>
      <c r="X223" s="197" t="n"/>
      <c r="Y223" s="197" t="n"/>
      <c r="Z223" s="197" t="n"/>
    </row>
    <row r="224" ht="12.75" customHeight="1" s="198">
      <c r="A224" s="197" t="n"/>
      <c r="B224" s="197" t="n"/>
      <c r="C224" s="197" t="n"/>
      <c r="D224" s="197" t="n"/>
      <c r="E224" s="197" t="n"/>
      <c r="F224" s="197" t="n"/>
      <c r="G224" s="197" t="n"/>
      <c r="H224" s="197" t="n"/>
      <c r="I224" s="197" t="n"/>
      <c r="J224" s="197" t="n"/>
      <c r="K224" s="197" t="n"/>
      <c r="L224" s="197" t="n"/>
      <c r="M224" s="197" t="n"/>
      <c r="N224" s="197" t="n"/>
      <c r="O224" s="197" t="n"/>
      <c r="P224" s="197" t="n"/>
      <c r="Q224" s="197" t="n"/>
      <c r="R224" s="197" t="n"/>
      <c r="S224" s="197" t="n"/>
      <c r="T224" s="197" t="n"/>
      <c r="U224" s="197" t="n"/>
      <c r="V224" s="197" t="n"/>
      <c r="W224" s="197" t="n"/>
      <c r="X224" s="197" t="n"/>
      <c r="Y224" s="197" t="n"/>
      <c r="Z224" s="197" t="n"/>
    </row>
    <row r="225" ht="12.75" customHeight="1" s="198">
      <c r="A225" s="197" t="n"/>
      <c r="B225" s="197" t="n"/>
      <c r="C225" s="197" t="n"/>
      <c r="D225" s="197" t="n"/>
      <c r="E225" s="197" t="n"/>
      <c r="F225" s="197" t="n"/>
      <c r="G225" s="197" t="n"/>
      <c r="H225" s="197" t="n"/>
      <c r="I225" s="197" t="n"/>
      <c r="J225" s="197" t="n"/>
      <c r="K225" s="197" t="n"/>
      <c r="L225" s="197" t="n"/>
      <c r="M225" s="197" t="n"/>
      <c r="N225" s="197" t="n"/>
      <c r="O225" s="197" t="n"/>
      <c r="P225" s="197" t="n"/>
      <c r="Q225" s="197" t="n"/>
      <c r="R225" s="197" t="n"/>
      <c r="S225" s="197" t="n"/>
      <c r="T225" s="197" t="n"/>
      <c r="U225" s="197" t="n"/>
      <c r="V225" s="197" t="n"/>
      <c r="W225" s="197" t="n"/>
      <c r="X225" s="197" t="n"/>
      <c r="Y225" s="197" t="n"/>
      <c r="Z225" s="197" t="n"/>
    </row>
    <row r="226" ht="12.75" customHeight="1" s="198">
      <c r="A226" s="197" t="n"/>
      <c r="B226" s="197" t="n"/>
      <c r="C226" s="197" t="n"/>
      <c r="D226" s="197" t="n"/>
      <c r="E226" s="197" t="n"/>
      <c r="F226" s="197" t="n"/>
      <c r="G226" s="197" t="n"/>
      <c r="H226" s="197" t="n"/>
      <c r="I226" s="197" t="n"/>
      <c r="J226" s="197" t="n"/>
      <c r="K226" s="197" t="n"/>
      <c r="L226" s="197" t="n"/>
      <c r="M226" s="197" t="n"/>
      <c r="N226" s="197" t="n"/>
      <c r="O226" s="197" t="n"/>
      <c r="P226" s="197" t="n"/>
      <c r="Q226" s="197" t="n"/>
      <c r="R226" s="197" t="n"/>
      <c r="S226" s="197" t="n"/>
      <c r="T226" s="197" t="n"/>
      <c r="U226" s="197" t="n"/>
      <c r="V226" s="197" t="n"/>
      <c r="W226" s="197" t="n"/>
      <c r="X226" s="197" t="n"/>
      <c r="Y226" s="197" t="n"/>
      <c r="Z226" s="197" t="n"/>
    </row>
    <row r="227" ht="12.75" customHeight="1" s="198">
      <c r="A227" s="197" t="n"/>
      <c r="B227" s="197" t="n"/>
      <c r="C227" s="197" t="n"/>
      <c r="D227" s="197" t="n"/>
      <c r="E227" s="197" t="n"/>
      <c r="F227" s="197" t="n"/>
      <c r="G227" s="197" t="n"/>
      <c r="H227" s="197" t="n"/>
      <c r="I227" s="197" t="n"/>
      <c r="J227" s="197" t="n"/>
      <c r="K227" s="197" t="n"/>
      <c r="L227" s="197" t="n"/>
      <c r="M227" s="197" t="n"/>
      <c r="N227" s="197" t="n"/>
      <c r="O227" s="197" t="n"/>
      <c r="P227" s="197" t="n"/>
      <c r="Q227" s="197" t="n"/>
      <c r="R227" s="197" t="n"/>
      <c r="S227" s="197" t="n"/>
      <c r="T227" s="197" t="n"/>
      <c r="U227" s="197" t="n"/>
      <c r="V227" s="197" t="n"/>
      <c r="W227" s="197" t="n"/>
      <c r="X227" s="197" t="n"/>
      <c r="Y227" s="197" t="n"/>
      <c r="Z227" s="197" t="n"/>
    </row>
    <row r="228" ht="12.75" customHeight="1" s="198">
      <c r="A228" s="197" t="n"/>
      <c r="B228" s="197" t="n"/>
      <c r="C228" s="197" t="n"/>
      <c r="D228" s="197" t="n"/>
      <c r="E228" s="197" t="n"/>
      <c r="F228" s="197" t="n"/>
      <c r="G228" s="197" t="n"/>
      <c r="H228" s="197" t="n"/>
      <c r="I228" s="197" t="n"/>
      <c r="J228" s="197" t="n"/>
      <c r="K228" s="197" t="n"/>
      <c r="L228" s="197" t="n"/>
      <c r="M228" s="197" t="n"/>
      <c r="N228" s="197" t="n"/>
      <c r="O228" s="197" t="n"/>
      <c r="P228" s="197" t="n"/>
      <c r="Q228" s="197" t="n"/>
      <c r="R228" s="197" t="n"/>
      <c r="S228" s="197" t="n"/>
      <c r="T228" s="197" t="n"/>
      <c r="U228" s="197" t="n"/>
      <c r="V228" s="197" t="n"/>
      <c r="W228" s="197" t="n"/>
      <c r="X228" s="197" t="n"/>
      <c r="Y228" s="197" t="n"/>
      <c r="Z228" s="197" t="n"/>
    </row>
    <row r="229" ht="12.75" customHeight="1" s="198">
      <c r="A229" s="197" t="n"/>
      <c r="B229" s="197" t="n"/>
      <c r="C229" s="197" t="n"/>
      <c r="D229" s="197" t="n"/>
      <c r="E229" s="197" t="n"/>
      <c r="F229" s="197" t="n"/>
      <c r="G229" s="197" t="n"/>
      <c r="H229" s="197" t="n"/>
      <c r="I229" s="197" t="n"/>
      <c r="J229" s="197" t="n"/>
      <c r="K229" s="197" t="n"/>
      <c r="L229" s="197" t="n"/>
      <c r="M229" s="197" t="n"/>
      <c r="N229" s="197" t="n"/>
      <c r="O229" s="197" t="n"/>
      <c r="P229" s="197" t="n"/>
      <c r="Q229" s="197" t="n"/>
      <c r="R229" s="197" t="n"/>
      <c r="S229" s="197" t="n"/>
      <c r="T229" s="197" t="n"/>
      <c r="U229" s="197" t="n"/>
      <c r="V229" s="197" t="n"/>
      <c r="W229" s="197" t="n"/>
      <c r="X229" s="197" t="n"/>
      <c r="Y229" s="197" t="n"/>
      <c r="Z229" s="197" t="n"/>
    </row>
    <row r="230" ht="12.75" customHeight="1" s="198">
      <c r="A230" s="197" t="n"/>
      <c r="B230" s="197" t="n"/>
      <c r="C230" s="197" t="n"/>
      <c r="D230" s="197" t="n"/>
      <c r="E230" s="197" t="n"/>
      <c r="F230" s="197" t="n"/>
      <c r="G230" s="197" t="n"/>
      <c r="H230" s="197" t="n"/>
      <c r="I230" s="197" t="n"/>
      <c r="J230" s="197" t="n"/>
      <c r="K230" s="197" t="n"/>
      <c r="L230" s="197" t="n"/>
      <c r="M230" s="197" t="n"/>
      <c r="N230" s="197" t="n"/>
      <c r="O230" s="197" t="n"/>
      <c r="P230" s="197" t="n"/>
      <c r="Q230" s="197" t="n"/>
      <c r="R230" s="197" t="n"/>
      <c r="S230" s="197" t="n"/>
      <c r="T230" s="197" t="n"/>
      <c r="U230" s="197" t="n"/>
      <c r="V230" s="197" t="n"/>
      <c r="W230" s="197" t="n"/>
      <c r="X230" s="197" t="n"/>
      <c r="Y230" s="197" t="n"/>
      <c r="Z230" s="197" t="n"/>
    </row>
    <row r="231" ht="12.75" customHeight="1" s="198">
      <c r="A231" s="197" t="n"/>
      <c r="B231" s="197" t="n"/>
      <c r="C231" s="197" t="n"/>
      <c r="D231" s="197" t="n"/>
      <c r="E231" s="197" t="n"/>
      <c r="F231" s="197" t="n"/>
      <c r="G231" s="197" t="n"/>
      <c r="H231" s="197" t="n"/>
      <c r="I231" s="197" t="n"/>
      <c r="J231" s="197" t="n"/>
      <c r="K231" s="197" t="n"/>
      <c r="L231" s="197" t="n"/>
      <c r="M231" s="197" t="n"/>
      <c r="N231" s="197" t="n"/>
      <c r="O231" s="197" t="n"/>
      <c r="P231" s="197" t="n"/>
      <c r="Q231" s="197" t="n"/>
      <c r="R231" s="197" t="n"/>
      <c r="S231" s="197" t="n"/>
      <c r="T231" s="197" t="n"/>
      <c r="U231" s="197" t="n"/>
      <c r="V231" s="197" t="n"/>
      <c r="W231" s="197" t="n"/>
      <c r="X231" s="197" t="n"/>
      <c r="Y231" s="197" t="n"/>
      <c r="Z231" s="197" t="n"/>
    </row>
    <row r="232" ht="12.75" customHeight="1" s="198">
      <c r="A232" s="197" t="n"/>
      <c r="B232" s="197" t="n"/>
      <c r="C232" s="197" t="n"/>
      <c r="D232" s="197" t="n"/>
      <c r="E232" s="197" t="n"/>
      <c r="F232" s="197" t="n"/>
      <c r="G232" s="197" t="n"/>
      <c r="H232" s="197" t="n"/>
      <c r="I232" s="197" t="n"/>
      <c r="J232" s="197" t="n"/>
      <c r="K232" s="197" t="n"/>
      <c r="L232" s="197" t="n"/>
      <c r="M232" s="197" t="n"/>
      <c r="N232" s="197" t="n"/>
      <c r="O232" s="197" t="n"/>
      <c r="P232" s="197" t="n"/>
      <c r="Q232" s="197" t="n"/>
      <c r="R232" s="197" t="n"/>
      <c r="S232" s="197" t="n"/>
      <c r="T232" s="197" t="n"/>
      <c r="U232" s="197" t="n"/>
      <c r="V232" s="197" t="n"/>
      <c r="W232" s="197" t="n"/>
      <c r="X232" s="197" t="n"/>
      <c r="Y232" s="197" t="n"/>
      <c r="Z232" s="197" t="n"/>
    </row>
    <row r="233" ht="12.75" customHeight="1" s="198">
      <c r="A233" s="197" t="n"/>
      <c r="B233" s="197" t="n"/>
      <c r="C233" s="197" t="n"/>
      <c r="D233" s="197" t="n"/>
      <c r="E233" s="197" t="n"/>
      <c r="F233" s="197" t="n"/>
      <c r="G233" s="197" t="n"/>
      <c r="H233" s="197" t="n"/>
      <c r="I233" s="197" t="n"/>
      <c r="J233" s="197" t="n"/>
      <c r="K233" s="197" t="n"/>
      <c r="L233" s="197" t="n"/>
      <c r="M233" s="197" t="n"/>
      <c r="N233" s="197" t="n"/>
      <c r="O233" s="197" t="n"/>
      <c r="P233" s="197" t="n"/>
      <c r="Q233" s="197" t="n"/>
      <c r="R233" s="197" t="n"/>
      <c r="S233" s="197" t="n"/>
      <c r="T233" s="197" t="n"/>
      <c r="U233" s="197" t="n"/>
      <c r="V233" s="197" t="n"/>
      <c r="W233" s="197" t="n"/>
      <c r="X233" s="197" t="n"/>
      <c r="Y233" s="197" t="n"/>
      <c r="Z233" s="197" t="n"/>
    </row>
    <row r="234" ht="12.75" customHeight="1" s="198">
      <c r="A234" s="197" t="n"/>
      <c r="B234" s="197" t="n"/>
      <c r="C234" s="197" t="n"/>
      <c r="D234" s="197" t="n"/>
      <c r="E234" s="197" t="n"/>
      <c r="F234" s="197" t="n"/>
      <c r="G234" s="197" t="n"/>
      <c r="H234" s="197" t="n"/>
      <c r="I234" s="197" t="n"/>
      <c r="J234" s="197" t="n"/>
      <c r="K234" s="197" t="n"/>
      <c r="L234" s="197" t="n"/>
      <c r="M234" s="197" t="n"/>
      <c r="N234" s="197" t="n"/>
      <c r="O234" s="197" t="n"/>
      <c r="P234" s="197" t="n"/>
      <c r="Q234" s="197" t="n"/>
      <c r="R234" s="197" t="n"/>
      <c r="S234" s="197" t="n"/>
      <c r="T234" s="197" t="n"/>
      <c r="U234" s="197" t="n"/>
      <c r="V234" s="197" t="n"/>
      <c r="W234" s="197" t="n"/>
      <c r="X234" s="197" t="n"/>
      <c r="Y234" s="197" t="n"/>
      <c r="Z234" s="197" t="n"/>
    </row>
    <row r="235" ht="12.75" customHeight="1" s="198">
      <c r="A235" s="197" t="n"/>
      <c r="B235" s="197" t="n"/>
      <c r="C235" s="197" t="n"/>
      <c r="D235" s="197" t="n"/>
      <c r="E235" s="197" t="n"/>
      <c r="F235" s="197" t="n"/>
      <c r="G235" s="197" t="n"/>
      <c r="H235" s="197" t="n"/>
      <c r="I235" s="197" t="n"/>
      <c r="J235" s="197" t="n"/>
      <c r="K235" s="197" t="n"/>
      <c r="L235" s="197" t="n"/>
      <c r="M235" s="197" t="n"/>
      <c r="N235" s="197" t="n"/>
      <c r="O235" s="197" t="n"/>
      <c r="P235" s="197" t="n"/>
      <c r="Q235" s="197" t="n"/>
      <c r="R235" s="197" t="n"/>
      <c r="S235" s="197" t="n"/>
      <c r="T235" s="197" t="n"/>
      <c r="U235" s="197" t="n"/>
      <c r="V235" s="197" t="n"/>
      <c r="W235" s="197" t="n"/>
      <c r="X235" s="197" t="n"/>
      <c r="Y235" s="197" t="n"/>
      <c r="Z235" s="197" t="n"/>
    </row>
    <row r="236" ht="12.75" customHeight="1" s="198">
      <c r="A236" s="197" t="n"/>
      <c r="B236" s="197" t="n"/>
      <c r="C236" s="197" t="n"/>
      <c r="D236" s="197" t="n"/>
      <c r="E236" s="197" t="n"/>
      <c r="F236" s="197" t="n"/>
      <c r="G236" s="197" t="n"/>
      <c r="H236" s="197" t="n"/>
      <c r="I236" s="197" t="n"/>
      <c r="J236" s="197" t="n"/>
      <c r="K236" s="197" t="n"/>
      <c r="L236" s="197" t="n"/>
      <c r="M236" s="197" t="n"/>
      <c r="N236" s="197" t="n"/>
      <c r="O236" s="197" t="n"/>
      <c r="P236" s="197" t="n"/>
      <c r="Q236" s="197" t="n"/>
      <c r="R236" s="197" t="n"/>
      <c r="S236" s="197" t="n"/>
      <c r="T236" s="197" t="n"/>
      <c r="U236" s="197" t="n"/>
      <c r="V236" s="197" t="n"/>
      <c r="W236" s="197" t="n"/>
      <c r="X236" s="197" t="n"/>
      <c r="Y236" s="197" t="n"/>
      <c r="Z236" s="197" t="n"/>
    </row>
    <row r="237" ht="12.75" customHeight="1" s="198">
      <c r="A237" s="197" t="n"/>
      <c r="B237" s="197" t="n"/>
      <c r="C237" s="197" t="n"/>
      <c r="D237" s="197" t="n"/>
      <c r="E237" s="197" t="n"/>
      <c r="F237" s="197" t="n"/>
      <c r="G237" s="197" t="n"/>
      <c r="H237" s="197" t="n"/>
      <c r="I237" s="197" t="n"/>
      <c r="J237" s="197" t="n"/>
      <c r="K237" s="197" t="n"/>
      <c r="L237" s="197" t="n"/>
      <c r="M237" s="197" t="n"/>
      <c r="N237" s="197" t="n"/>
      <c r="O237" s="197" t="n"/>
      <c r="P237" s="197" t="n"/>
      <c r="Q237" s="197" t="n"/>
      <c r="R237" s="197" t="n"/>
      <c r="S237" s="197" t="n"/>
      <c r="T237" s="197" t="n"/>
      <c r="U237" s="197" t="n"/>
      <c r="V237" s="197" t="n"/>
      <c r="W237" s="197" t="n"/>
      <c r="X237" s="197" t="n"/>
      <c r="Y237" s="197" t="n"/>
      <c r="Z237" s="197" t="n"/>
    </row>
    <row r="238" ht="12.75" customHeight="1" s="198">
      <c r="A238" s="197" t="n"/>
      <c r="B238" s="197" t="n"/>
      <c r="C238" s="197" t="n"/>
      <c r="D238" s="197" t="n"/>
      <c r="E238" s="197" t="n"/>
      <c r="F238" s="197" t="n"/>
      <c r="G238" s="197" t="n"/>
      <c r="H238" s="197" t="n"/>
      <c r="I238" s="197" t="n"/>
      <c r="J238" s="197" t="n"/>
      <c r="K238" s="197" t="n"/>
      <c r="L238" s="197" t="n"/>
      <c r="M238" s="197" t="n"/>
      <c r="N238" s="197" t="n"/>
      <c r="O238" s="197" t="n"/>
      <c r="P238" s="197" t="n"/>
      <c r="Q238" s="197" t="n"/>
      <c r="R238" s="197" t="n"/>
      <c r="S238" s="197" t="n"/>
      <c r="T238" s="197" t="n"/>
      <c r="U238" s="197" t="n"/>
      <c r="V238" s="197" t="n"/>
      <c r="W238" s="197" t="n"/>
      <c r="X238" s="197" t="n"/>
      <c r="Y238" s="197" t="n"/>
      <c r="Z238" s="197" t="n"/>
    </row>
    <row r="239" ht="12.75" customHeight="1" s="198">
      <c r="A239" s="197" t="n"/>
      <c r="B239" s="197" t="n"/>
      <c r="C239" s="197" t="n"/>
      <c r="D239" s="197" t="n"/>
      <c r="E239" s="197" t="n"/>
      <c r="F239" s="197" t="n"/>
      <c r="G239" s="197" t="n"/>
      <c r="H239" s="197" t="n"/>
      <c r="I239" s="197" t="n"/>
      <c r="J239" s="197" t="n"/>
      <c r="K239" s="197" t="n"/>
      <c r="L239" s="197" t="n"/>
      <c r="M239" s="197" t="n"/>
      <c r="N239" s="197" t="n"/>
      <c r="O239" s="197" t="n"/>
      <c r="P239" s="197" t="n"/>
      <c r="Q239" s="197" t="n"/>
      <c r="R239" s="197" t="n"/>
      <c r="S239" s="197" t="n"/>
      <c r="T239" s="197" t="n"/>
      <c r="U239" s="197" t="n"/>
      <c r="V239" s="197" t="n"/>
      <c r="W239" s="197" t="n"/>
      <c r="X239" s="197" t="n"/>
      <c r="Y239" s="197" t="n"/>
      <c r="Z239" s="197" t="n"/>
    </row>
    <row r="240" ht="12.75" customHeight="1" s="198">
      <c r="A240" s="197" t="n"/>
      <c r="B240" s="197" t="n"/>
      <c r="C240" s="197" t="n"/>
      <c r="D240" s="197" t="n"/>
      <c r="E240" s="197" t="n"/>
      <c r="F240" s="197" t="n"/>
      <c r="G240" s="197" t="n"/>
      <c r="H240" s="197" t="n"/>
      <c r="I240" s="197" t="n"/>
      <c r="J240" s="197" t="n"/>
      <c r="K240" s="197" t="n"/>
      <c r="L240" s="197" t="n"/>
      <c r="M240" s="197" t="n"/>
      <c r="N240" s="197" t="n"/>
      <c r="O240" s="197" t="n"/>
      <c r="P240" s="197" t="n"/>
      <c r="Q240" s="197" t="n"/>
      <c r="R240" s="197" t="n"/>
      <c r="S240" s="197" t="n"/>
      <c r="T240" s="197" t="n"/>
      <c r="U240" s="197" t="n"/>
      <c r="V240" s="197" t="n"/>
      <c r="W240" s="197" t="n"/>
      <c r="X240" s="197" t="n"/>
      <c r="Y240" s="197" t="n"/>
      <c r="Z240" s="197" t="n"/>
    </row>
    <row r="241" ht="12.75" customHeight="1" s="198">
      <c r="A241" s="197" t="n"/>
      <c r="B241" s="197" t="n"/>
      <c r="C241" s="197" t="n"/>
      <c r="D241" s="197" t="n"/>
      <c r="E241" s="197" t="n"/>
      <c r="F241" s="197" t="n"/>
      <c r="G241" s="197" t="n"/>
      <c r="H241" s="197" t="n"/>
      <c r="I241" s="197" t="n"/>
      <c r="J241" s="197" t="n"/>
      <c r="K241" s="197" t="n"/>
      <c r="L241" s="197" t="n"/>
      <c r="M241" s="197" t="n"/>
      <c r="N241" s="197" t="n"/>
      <c r="O241" s="197" t="n"/>
      <c r="P241" s="197" t="n"/>
      <c r="Q241" s="197" t="n"/>
      <c r="R241" s="197" t="n"/>
      <c r="S241" s="197" t="n"/>
      <c r="T241" s="197" t="n"/>
      <c r="U241" s="197" t="n"/>
      <c r="V241" s="197" t="n"/>
      <c r="W241" s="197" t="n"/>
      <c r="X241" s="197" t="n"/>
      <c r="Y241" s="197" t="n"/>
      <c r="Z241" s="197" t="n"/>
    </row>
    <row r="242" ht="12.75" customHeight="1" s="198">
      <c r="A242" s="197" t="n"/>
      <c r="B242" s="197" t="n"/>
      <c r="C242" s="197" t="n"/>
      <c r="D242" s="197" t="n"/>
      <c r="E242" s="197" t="n"/>
      <c r="F242" s="197" t="n"/>
      <c r="G242" s="197" t="n"/>
      <c r="H242" s="197" t="n"/>
      <c r="I242" s="197" t="n"/>
      <c r="J242" s="197" t="n"/>
      <c r="K242" s="197" t="n"/>
      <c r="L242" s="197" t="n"/>
      <c r="M242" s="197" t="n"/>
      <c r="N242" s="197" t="n"/>
      <c r="O242" s="197" t="n"/>
      <c r="P242" s="197" t="n"/>
      <c r="Q242" s="197" t="n"/>
      <c r="R242" s="197" t="n"/>
      <c r="S242" s="197" t="n"/>
      <c r="T242" s="197" t="n"/>
      <c r="U242" s="197" t="n"/>
      <c r="V242" s="197" t="n"/>
      <c r="W242" s="197" t="n"/>
      <c r="X242" s="197" t="n"/>
      <c r="Y242" s="197" t="n"/>
      <c r="Z242" s="197" t="n"/>
    </row>
    <row r="243" ht="12.75" customHeight="1" s="198">
      <c r="A243" s="197" t="n"/>
      <c r="B243" s="197" t="n"/>
      <c r="C243" s="197" t="n"/>
      <c r="D243" s="197" t="n"/>
      <c r="E243" s="197" t="n"/>
      <c r="F243" s="197" t="n"/>
      <c r="G243" s="197" t="n"/>
      <c r="H243" s="197" t="n"/>
      <c r="I243" s="197" t="n"/>
      <c r="J243" s="197" t="n"/>
      <c r="K243" s="197" t="n"/>
      <c r="L243" s="197" t="n"/>
      <c r="M243" s="197" t="n"/>
      <c r="N243" s="197" t="n"/>
      <c r="O243" s="197" t="n"/>
      <c r="P243" s="197" t="n"/>
      <c r="Q243" s="197" t="n"/>
      <c r="R243" s="197" t="n"/>
      <c r="S243" s="197" t="n"/>
      <c r="T243" s="197" t="n"/>
      <c r="U243" s="197" t="n"/>
      <c r="V243" s="197" t="n"/>
      <c r="W243" s="197" t="n"/>
      <c r="X243" s="197" t="n"/>
      <c r="Y243" s="197" t="n"/>
      <c r="Z243" s="197" t="n"/>
    </row>
    <row r="244" ht="12.75" customHeight="1" s="198">
      <c r="A244" s="197" t="n"/>
      <c r="B244" s="197" t="n"/>
      <c r="C244" s="197" t="n"/>
      <c r="D244" s="197" t="n"/>
      <c r="E244" s="197" t="n"/>
      <c r="F244" s="197" t="n"/>
      <c r="G244" s="197" t="n"/>
      <c r="H244" s="197" t="n"/>
      <c r="I244" s="197" t="n"/>
      <c r="J244" s="197" t="n"/>
      <c r="K244" s="197" t="n"/>
      <c r="L244" s="197" t="n"/>
      <c r="M244" s="197" t="n"/>
      <c r="N244" s="197" t="n"/>
      <c r="O244" s="197" t="n"/>
      <c r="P244" s="197" t="n"/>
      <c r="Q244" s="197" t="n"/>
      <c r="R244" s="197" t="n"/>
      <c r="S244" s="197" t="n"/>
      <c r="T244" s="197" t="n"/>
      <c r="U244" s="197" t="n"/>
      <c r="V244" s="197" t="n"/>
      <c r="W244" s="197" t="n"/>
      <c r="X244" s="197" t="n"/>
      <c r="Y244" s="197" t="n"/>
      <c r="Z244" s="197" t="n"/>
    </row>
    <row r="245" ht="12.75" customHeight="1" s="198">
      <c r="A245" s="197" t="n"/>
      <c r="B245" s="197" t="n"/>
      <c r="C245" s="197" t="n"/>
      <c r="D245" s="197" t="n"/>
      <c r="E245" s="197" t="n"/>
      <c r="F245" s="197" t="n"/>
      <c r="G245" s="197" t="n"/>
      <c r="H245" s="197" t="n"/>
      <c r="I245" s="197" t="n"/>
      <c r="J245" s="197" t="n"/>
      <c r="K245" s="197" t="n"/>
      <c r="L245" s="197" t="n"/>
      <c r="M245" s="197" t="n"/>
      <c r="N245" s="197" t="n"/>
      <c r="O245" s="197" t="n"/>
      <c r="P245" s="197" t="n"/>
      <c r="Q245" s="197" t="n"/>
      <c r="R245" s="197" t="n"/>
      <c r="S245" s="197" t="n"/>
      <c r="T245" s="197" t="n"/>
      <c r="U245" s="197" t="n"/>
      <c r="V245" s="197" t="n"/>
      <c r="W245" s="197" t="n"/>
      <c r="X245" s="197" t="n"/>
      <c r="Y245" s="197" t="n"/>
      <c r="Z245" s="197" t="n"/>
    </row>
    <row r="246" ht="12.75" customHeight="1" s="198">
      <c r="A246" s="197" t="n"/>
      <c r="B246" s="197" t="n"/>
      <c r="C246" s="197" t="n"/>
      <c r="D246" s="197" t="n"/>
      <c r="E246" s="197" t="n"/>
      <c r="F246" s="197" t="n"/>
      <c r="G246" s="197" t="n"/>
      <c r="H246" s="197" t="n"/>
      <c r="I246" s="197" t="n"/>
      <c r="J246" s="197" t="n"/>
      <c r="K246" s="197" t="n"/>
      <c r="L246" s="197" t="n"/>
      <c r="M246" s="197" t="n"/>
      <c r="N246" s="197" t="n"/>
      <c r="O246" s="197" t="n"/>
      <c r="P246" s="197" t="n"/>
      <c r="Q246" s="197" t="n"/>
      <c r="R246" s="197" t="n"/>
      <c r="S246" s="197" t="n"/>
      <c r="T246" s="197" t="n"/>
      <c r="U246" s="197" t="n"/>
      <c r="V246" s="197" t="n"/>
      <c r="W246" s="197" t="n"/>
      <c r="X246" s="197" t="n"/>
      <c r="Y246" s="197" t="n"/>
      <c r="Z246" s="197" t="n"/>
    </row>
    <row r="247" ht="12.75" customHeight="1" s="198">
      <c r="A247" s="197" t="n"/>
      <c r="B247" s="197" t="n"/>
      <c r="C247" s="197" t="n"/>
      <c r="D247" s="197" t="n"/>
      <c r="E247" s="197" t="n"/>
      <c r="F247" s="197" t="n"/>
      <c r="G247" s="197" t="n"/>
      <c r="H247" s="197" t="n"/>
      <c r="I247" s="197" t="n"/>
      <c r="J247" s="197" t="n"/>
      <c r="K247" s="197" t="n"/>
      <c r="L247" s="197" t="n"/>
      <c r="M247" s="197" t="n"/>
      <c r="N247" s="197" t="n"/>
      <c r="O247" s="197" t="n"/>
      <c r="P247" s="197" t="n"/>
      <c r="Q247" s="197" t="n"/>
      <c r="R247" s="197" t="n"/>
      <c r="S247" s="197" t="n"/>
      <c r="T247" s="197" t="n"/>
      <c r="U247" s="197" t="n"/>
      <c r="V247" s="197" t="n"/>
      <c r="W247" s="197" t="n"/>
      <c r="X247" s="197" t="n"/>
      <c r="Y247" s="197" t="n"/>
      <c r="Z247" s="197" t="n"/>
    </row>
    <row r="248" ht="12.75" customHeight="1" s="198">
      <c r="A248" s="197" t="n"/>
      <c r="B248" s="197" t="n"/>
      <c r="C248" s="197" t="n"/>
      <c r="D248" s="197" t="n"/>
      <c r="E248" s="197" t="n"/>
      <c r="F248" s="197" t="n"/>
      <c r="G248" s="197" t="n"/>
      <c r="H248" s="197" t="n"/>
      <c r="I248" s="197" t="n"/>
      <c r="J248" s="197" t="n"/>
      <c r="K248" s="197" t="n"/>
      <c r="L248" s="197" t="n"/>
      <c r="M248" s="197" t="n"/>
      <c r="N248" s="197" t="n"/>
      <c r="O248" s="197" t="n"/>
      <c r="P248" s="197" t="n"/>
      <c r="Q248" s="197" t="n"/>
      <c r="R248" s="197" t="n"/>
      <c r="S248" s="197" t="n"/>
      <c r="T248" s="197" t="n"/>
      <c r="U248" s="197" t="n"/>
      <c r="V248" s="197" t="n"/>
      <c r="W248" s="197" t="n"/>
      <c r="X248" s="197" t="n"/>
      <c r="Y248" s="197" t="n"/>
      <c r="Z248" s="197" t="n"/>
    </row>
    <row r="249" ht="12.75" customHeight="1" s="198">
      <c r="A249" s="197" t="n"/>
      <c r="B249" s="197" t="n"/>
      <c r="C249" s="197" t="n"/>
      <c r="D249" s="197" t="n"/>
      <c r="E249" s="197" t="n"/>
      <c r="F249" s="197" t="n"/>
      <c r="G249" s="197" t="n"/>
      <c r="H249" s="197" t="n"/>
      <c r="I249" s="197" t="n"/>
      <c r="J249" s="197" t="n"/>
      <c r="K249" s="197" t="n"/>
      <c r="L249" s="197" t="n"/>
      <c r="M249" s="197" t="n"/>
      <c r="N249" s="197" t="n"/>
      <c r="O249" s="197" t="n"/>
      <c r="P249" s="197" t="n"/>
      <c r="Q249" s="197" t="n"/>
      <c r="R249" s="197" t="n"/>
      <c r="S249" s="197" t="n"/>
      <c r="T249" s="197" t="n"/>
      <c r="U249" s="197" t="n"/>
      <c r="V249" s="197" t="n"/>
      <c r="W249" s="197" t="n"/>
      <c r="X249" s="197" t="n"/>
      <c r="Y249" s="197" t="n"/>
      <c r="Z249" s="197" t="n"/>
    </row>
    <row r="250" ht="12.75" customHeight="1" s="198">
      <c r="A250" s="197" t="n"/>
      <c r="B250" s="197" t="n"/>
      <c r="C250" s="197" t="n"/>
      <c r="D250" s="197" t="n"/>
      <c r="E250" s="197" t="n"/>
      <c r="F250" s="197" t="n"/>
      <c r="G250" s="197" t="n"/>
      <c r="H250" s="197" t="n"/>
      <c r="I250" s="197" t="n"/>
      <c r="J250" s="197" t="n"/>
      <c r="K250" s="197" t="n"/>
      <c r="L250" s="197" t="n"/>
      <c r="M250" s="197" t="n"/>
      <c r="N250" s="197" t="n"/>
      <c r="O250" s="197" t="n"/>
      <c r="P250" s="197" t="n"/>
      <c r="Q250" s="197" t="n"/>
      <c r="R250" s="197" t="n"/>
      <c r="S250" s="197" t="n"/>
      <c r="T250" s="197" t="n"/>
      <c r="U250" s="197" t="n"/>
      <c r="V250" s="197" t="n"/>
      <c r="W250" s="197" t="n"/>
      <c r="X250" s="197" t="n"/>
      <c r="Y250" s="197" t="n"/>
      <c r="Z250" s="197" t="n"/>
    </row>
    <row r="251" ht="12.75" customHeight="1" s="198">
      <c r="A251" s="197" t="n"/>
      <c r="B251" s="197" t="n"/>
      <c r="C251" s="197" t="n"/>
      <c r="D251" s="197" t="n"/>
      <c r="E251" s="197" t="n"/>
      <c r="F251" s="197" t="n"/>
      <c r="G251" s="197" t="n"/>
      <c r="H251" s="197" t="n"/>
      <c r="I251" s="197" t="n"/>
      <c r="J251" s="197" t="n"/>
      <c r="K251" s="197" t="n"/>
      <c r="L251" s="197" t="n"/>
      <c r="M251" s="197" t="n"/>
      <c r="N251" s="197" t="n"/>
      <c r="O251" s="197" t="n"/>
      <c r="P251" s="197" t="n"/>
      <c r="Q251" s="197" t="n"/>
      <c r="R251" s="197" t="n"/>
      <c r="S251" s="197" t="n"/>
      <c r="T251" s="197" t="n"/>
      <c r="U251" s="197" t="n"/>
      <c r="V251" s="197" t="n"/>
      <c r="W251" s="197" t="n"/>
      <c r="X251" s="197" t="n"/>
      <c r="Y251" s="197" t="n"/>
      <c r="Z251" s="197" t="n"/>
    </row>
    <row r="252" ht="12.75" customHeight="1" s="198">
      <c r="A252" s="197" t="n"/>
      <c r="B252" s="197" t="n"/>
      <c r="C252" s="197" t="n"/>
      <c r="D252" s="197" t="n"/>
      <c r="E252" s="197" t="n"/>
      <c r="F252" s="197" t="n"/>
      <c r="G252" s="197" t="n"/>
      <c r="H252" s="197" t="n"/>
      <c r="I252" s="197" t="n"/>
      <c r="J252" s="197" t="n"/>
      <c r="K252" s="197" t="n"/>
      <c r="L252" s="197" t="n"/>
      <c r="M252" s="197" t="n"/>
      <c r="N252" s="197" t="n"/>
      <c r="O252" s="197" t="n"/>
      <c r="P252" s="197" t="n"/>
      <c r="Q252" s="197" t="n"/>
      <c r="R252" s="197" t="n"/>
      <c r="S252" s="197" t="n"/>
      <c r="T252" s="197" t="n"/>
      <c r="U252" s="197" t="n"/>
      <c r="V252" s="197" t="n"/>
      <c r="W252" s="197" t="n"/>
      <c r="X252" s="197" t="n"/>
      <c r="Y252" s="197" t="n"/>
      <c r="Z252" s="197" t="n"/>
    </row>
    <row r="253" ht="12.75" customHeight="1" s="198">
      <c r="A253" s="197" t="n"/>
      <c r="B253" s="197" t="n"/>
      <c r="C253" s="197" t="n"/>
      <c r="D253" s="197" t="n"/>
      <c r="E253" s="197" t="n"/>
      <c r="F253" s="197" t="n"/>
      <c r="G253" s="197" t="n"/>
      <c r="H253" s="197" t="n"/>
      <c r="I253" s="197" t="n"/>
      <c r="J253" s="197" t="n"/>
      <c r="K253" s="197" t="n"/>
      <c r="L253" s="197" t="n"/>
      <c r="M253" s="197" t="n"/>
      <c r="N253" s="197" t="n"/>
      <c r="O253" s="197" t="n"/>
      <c r="P253" s="197" t="n"/>
      <c r="Q253" s="197" t="n"/>
      <c r="R253" s="197" t="n"/>
      <c r="S253" s="197" t="n"/>
      <c r="T253" s="197" t="n"/>
      <c r="U253" s="197" t="n"/>
      <c r="V253" s="197" t="n"/>
      <c r="W253" s="197" t="n"/>
      <c r="X253" s="197" t="n"/>
      <c r="Y253" s="197" t="n"/>
      <c r="Z253" s="197" t="n"/>
    </row>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sheetData>
  <mergeCells count="3">
    <mergeCell ref="C7:E7"/>
    <mergeCell ref="C8:E8"/>
    <mergeCell ref="C10:E10"/>
  </mergeCells>
  <conditionalFormatting sqref="E13:E58">
    <cfRule type="cellIs" priority="1" operator="equal" dxfId="0">
      <formula>"Calculation"</formula>
    </cfRule>
    <cfRule type="cellIs" priority="2" operator="equal" dxfId="1">
      <formula>"Output"</formula>
    </cfRule>
    <cfRule type="cellIs" priority="3" operator="equal" dxfId="2">
      <formula>"Input: Assumptions"</formula>
    </cfRule>
    <cfRule type="cellIs" priority="4" operator="equal" dxfId="3">
      <formula>"Input: Facts"</formula>
    </cfRule>
  </conditionalFormatting>
  <dataValidations count="1">
    <dataValidation sqref="E13:F57 E58" showDropDown="0" showInputMessage="1" showErrorMessage="1" allowBlank="1" prompt="Click and enter a value from the list of items" type="list">
      <formula1>"Assumptions,Cost Tables,Carbon Tables,Base input data,Sources"</formula1>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arbon standard fees'!A1" display="Carbon standard fees"/>
    <hyperlink ref="C29" location="'Community benefit sharing fund'!A1" display="Community benefit sharing fund"/>
    <hyperlink ref="C30" location="'Baseline reassessment'!A1" display="Baseline reassessment"/>
    <hyperlink ref="C31" location="MRV!A1" display="MRV"/>
    <hyperlink ref="C32" location="'Long-term project operating'!A1" display="Long-term project operating"/>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A1" display="Sequestration rate"/>
    <hyperlink ref="C51" location="'Emissions sources'!A1" display="Emission sources"/>
    <hyperlink ref="C52" location="MangroveEmissionsValues!A1" display="MangroveEmissionsValues"/>
    <hyperlink ref="C53" location="'Loss rates &amp; restorable land'!A1" display="Loss rates &amp; restorable land"/>
    <hyperlink ref="C54" location="'Mangrove extent'!A1" display="Manrg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rgove restorable land"/>
  </hyperlinks>
  <printOptions horizontalCentered="1"/>
  <pageMargins left="0.236111111111111" right="0.236111111111111" top="0.747916666666667" bottom="0.747916666666667" header="0" footer="0"/>
  <pageSetup orientation="portrait" paperSize="9"/>
</worksheet>
</file>

<file path=xl/worksheets/sheet2.xml><?xml version="1.0" encoding="utf-8"?>
<worksheet xmlns="http://schemas.openxmlformats.org/spreadsheetml/2006/main">
  <sheetPr>
    <outlinePr summaryBelow="1" summaryRight="1"/>
    <pageSetUpPr/>
  </sheetPr>
  <dimension ref="A1:F546"/>
  <sheetViews>
    <sheetView workbookViewId="0">
      <selection activeCell="A1" sqref="A1"/>
    </sheetView>
  </sheetViews>
  <sheetFormatPr baseColWidth="8" defaultColWidth="12.63" defaultRowHeight="15" customHeight="1"/>
  <cols>
    <col width="12.88" customWidth="1" style="198" min="1" max="1"/>
    <col width="8.630000000000001" customWidth="1" style="198" min="2" max="2"/>
    <col width="15.38" customWidth="1" style="198" min="3" max="3"/>
    <col width="8.630000000000001" customWidth="1" style="198" min="4" max="6"/>
    <col width="12.75" customWidth="1" style="198" min="7" max="26"/>
  </cols>
  <sheetData>
    <row r="1" ht="12.75" customHeight="1" s="198">
      <c r="A1" s="13" t="inlineStr">
        <is>
          <t>Set Cell</t>
        </is>
      </c>
      <c r="B1" s="13" t="inlineStr">
        <is>
          <t>To Value</t>
        </is>
      </c>
      <c r="C1" s="13" t="inlineStr">
        <is>
          <t>By changing cell</t>
        </is>
      </c>
    </row>
    <row r="2" ht="12.75" customHeight="1" s="198">
      <c r="A2" s="35">
        <f>'inputs &amp; summary'!Q29</f>
        <v/>
      </c>
      <c r="B2" s="36" t="n">
        <v>0</v>
      </c>
      <c r="C2" s="37">
        <f>'inputs &amp; summary'!A29</f>
        <v/>
      </c>
      <c r="D2" s="37">
        <f>'inputs &amp; summary'!AO29</f>
        <v/>
      </c>
    </row>
    <row r="3" ht="12.75" customHeight="1" s="198">
      <c r="A3" s="38">
        <f>'inputs &amp; summary'!Q29</f>
        <v/>
      </c>
      <c r="B3" s="197" t="n">
        <v>0</v>
      </c>
      <c r="C3" s="37">
        <f>'inputs &amp; summary'!A29</f>
        <v/>
      </c>
      <c r="D3" s="37">
        <f>'inputs &amp; summary'!AO29</f>
        <v/>
      </c>
      <c r="F3" s="197" t="n"/>
    </row>
    <row r="4" ht="12.75" customHeight="1" s="198">
      <c r="A4" s="38">
        <f>'inputs &amp; summary'!Q29</f>
        <v/>
      </c>
      <c r="B4" s="197" t="n">
        <v>0</v>
      </c>
      <c r="C4" s="37">
        <f>'inputs &amp; summary'!A29</f>
        <v/>
      </c>
      <c r="D4" s="37">
        <f>'inputs &amp; summary'!AO29</f>
        <v/>
      </c>
      <c r="F4" s="197" t="n"/>
    </row>
    <row r="5" ht="12.75" customHeight="1" s="198">
      <c r="A5" s="38">
        <f>'inputs &amp; summary'!Q29</f>
        <v/>
      </c>
      <c r="B5" s="197" t="n">
        <v>0</v>
      </c>
      <c r="C5" s="37">
        <f>'inputs &amp; summary'!A29</f>
        <v/>
      </c>
      <c r="D5" s="37">
        <f>'inputs &amp; summary'!AO29</f>
        <v/>
      </c>
      <c r="F5" s="197" t="n"/>
    </row>
    <row r="6" ht="12.75" customHeight="1" s="198">
      <c r="A6" s="38">
        <f>'inputs &amp; summary'!Q29</f>
        <v/>
      </c>
      <c r="B6" s="197" t="n">
        <v>0</v>
      </c>
      <c r="C6" s="37">
        <f>'inputs &amp; summary'!A29</f>
        <v/>
      </c>
      <c r="D6" s="37">
        <f>'inputs &amp; summary'!AO29</f>
        <v/>
      </c>
      <c r="F6" s="197" t="n"/>
    </row>
    <row r="7" ht="12.75" customHeight="1" s="198">
      <c r="A7" s="38">
        <f>'inputs &amp; summary'!Q29</f>
        <v/>
      </c>
      <c r="B7" s="197" t="n">
        <v>0</v>
      </c>
      <c r="C7" s="37">
        <f>'inputs &amp; summary'!A29</f>
        <v/>
      </c>
      <c r="D7" s="37">
        <f>'inputs &amp; summary'!AO29</f>
        <v/>
      </c>
      <c r="F7" s="197" t="n"/>
    </row>
    <row r="8" ht="12.75" customHeight="1" s="198">
      <c r="A8" s="38">
        <f>'inputs &amp; summary'!Q29</f>
        <v/>
      </c>
      <c r="B8" s="197" t="n">
        <v>0</v>
      </c>
      <c r="C8" s="37">
        <f>'inputs &amp; summary'!A29</f>
        <v/>
      </c>
      <c r="D8" s="37">
        <f>'inputs &amp; summary'!AO29</f>
        <v/>
      </c>
      <c r="F8" s="197" t="n"/>
    </row>
    <row r="9" ht="12.75" customHeight="1" s="198">
      <c r="A9" s="38">
        <f>'inputs &amp; summary'!Q29</f>
        <v/>
      </c>
      <c r="B9" s="197" t="n">
        <v>0</v>
      </c>
      <c r="C9" s="37">
        <f>'inputs &amp; summary'!A29</f>
        <v/>
      </c>
      <c r="D9" s="37">
        <f>'inputs &amp; summary'!AO29</f>
        <v/>
      </c>
      <c r="F9" s="197" t="n"/>
    </row>
    <row r="10" ht="12.75" customHeight="1" s="198">
      <c r="A10" s="38">
        <f>'inputs &amp; summary'!Q29</f>
        <v/>
      </c>
      <c r="B10" s="197" t="n">
        <v>0</v>
      </c>
      <c r="C10" s="37">
        <f>'inputs &amp; summary'!A29</f>
        <v/>
      </c>
      <c r="D10" s="37">
        <f>'inputs &amp; summary'!AO29</f>
        <v/>
      </c>
      <c r="F10" s="197" t="n"/>
    </row>
    <row r="11" ht="12.75" customHeight="1" s="198">
      <c r="A11" s="38">
        <f>'inputs &amp; summary'!Q29</f>
        <v/>
      </c>
      <c r="B11" s="197" t="n">
        <v>0</v>
      </c>
      <c r="C11" s="37">
        <f>'inputs &amp; summary'!A29</f>
        <v/>
      </c>
      <c r="D11" s="37">
        <f>'inputs &amp; summary'!AO29</f>
        <v/>
      </c>
      <c r="F11" s="197" t="n"/>
    </row>
    <row r="12" ht="12.75" customHeight="1" s="198">
      <c r="A12" s="38">
        <f>'inputs &amp; summary'!Q29</f>
        <v/>
      </c>
      <c r="B12" s="197" t="n">
        <v>0</v>
      </c>
      <c r="C12" s="37">
        <f>'inputs &amp; summary'!A29</f>
        <v/>
      </c>
      <c r="D12" s="37">
        <f>'inputs &amp; summary'!AO29</f>
        <v/>
      </c>
      <c r="F12" s="197" t="n"/>
    </row>
    <row r="13" ht="12.75" customHeight="1" s="198">
      <c r="A13" s="38">
        <f>'inputs &amp; summary'!Q29</f>
        <v/>
      </c>
      <c r="B13" s="197" t="n">
        <v>0</v>
      </c>
      <c r="C13" s="37">
        <f>'inputs &amp; summary'!A29</f>
        <v/>
      </c>
      <c r="D13" s="37">
        <f>'inputs &amp; summary'!AO29</f>
        <v/>
      </c>
      <c r="F13" s="197" t="n"/>
    </row>
    <row r="14" ht="12.75" customHeight="1" s="198">
      <c r="A14" s="38">
        <f>'inputs &amp; summary'!Q29</f>
        <v/>
      </c>
      <c r="B14" s="197" t="n">
        <v>0</v>
      </c>
      <c r="C14" s="37">
        <f>'inputs &amp; summary'!A29</f>
        <v/>
      </c>
      <c r="D14" s="37">
        <f>'inputs &amp; summary'!AO29</f>
        <v/>
      </c>
      <c r="F14" s="197" t="n"/>
    </row>
    <row r="15" ht="12.75" customHeight="1" s="198">
      <c r="A15" s="38">
        <f>'inputs &amp; summary'!Q29</f>
        <v/>
      </c>
      <c r="B15" s="197" t="n">
        <v>0</v>
      </c>
      <c r="C15" s="37">
        <f>'inputs &amp; summary'!A29</f>
        <v/>
      </c>
      <c r="D15" s="37">
        <f>'inputs &amp; summary'!AO29</f>
        <v/>
      </c>
      <c r="F15" s="197" t="n"/>
    </row>
    <row r="16" ht="12.75" customHeight="1" s="198">
      <c r="A16" s="38">
        <f>'inputs &amp; summary'!Q29</f>
        <v/>
      </c>
      <c r="B16" s="197" t="n">
        <v>0</v>
      </c>
      <c r="C16" s="37">
        <f>'inputs &amp; summary'!A29</f>
        <v/>
      </c>
      <c r="D16" s="37">
        <f>'inputs &amp; summary'!AO29</f>
        <v/>
      </c>
      <c r="F16" s="197" t="n"/>
    </row>
    <row r="17" ht="12.75" customHeight="1" s="198">
      <c r="A17" s="38">
        <f>'inputs &amp; summary'!Q29</f>
        <v/>
      </c>
      <c r="B17" s="197" t="n">
        <v>0</v>
      </c>
      <c r="C17" s="37">
        <f>'inputs &amp; summary'!A29</f>
        <v/>
      </c>
      <c r="D17" s="37">
        <f>'inputs &amp; summary'!AO29</f>
        <v/>
      </c>
      <c r="F17" s="197" t="n"/>
    </row>
    <row r="18" ht="12.75" customHeight="1" s="198">
      <c r="A18" s="38">
        <f>'inputs &amp; summary'!Q29</f>
        <v/>
      </c>
      <c r="B18" s="197" t="n">
        <v>0</v>
      </c>
      <c r="C18" s="37">
        <f>'inputs &amp; summary'!A29</f>
        <v/>
      </c>
      <c r="D18" s="37">
        <f>'inputs &amp; summary'!AO29</f>
        <v/>
      </c>
      <c r="F18" s="197" t="n"/>
    </row>
    <row r="19" ht="12.75" customHeight="1" s="198">
      <c r="A19" s="38">
        <f>'inputs &amp; summary'!Q29</f>
        <v/>
      </c>
      <c r="B19" s="197" t="n">
        <v>0</v>
      </c>
      <c r="C19" s="37">
        <f>'inputs &amp; summary'!A29</f>
        <v/>
      </c>
      <c r="D19" s="37">
        <f>'inputs &amp; summary'!AO29</f>
        <v/>
      </c>
      <c r="F19" s="197" t="n"/>
    </row>
    <row r="20" ht="12.75" customHeight="1" s="198">
      <c r="A20" s="38">
        <f>'inputs &amp; summary'!Q29</f>
        <v/>
      </c>
      <c r="B20" s="197" t="n">
        <v>0</v>
      </c>
      <c r="C20" s="37">
        <f>'inputs &amp; summary'!A29</f>
        <v/>
      </c>
      <c r="D20" s="37">
        <f>'inputs &amp; summary'!AO29</f>
        <v/>
      </c>
      <c r="F20" s="197" t="n"/>
    </row>
    <row r="21" ht="12.75" customHeight="1" s="198">
      <c r="A21" s="38">
        <f>'inputs &amp; summary'!Q29</f>
        <v/>
      </c>
      <c r="B21" s="197" t="n">
        <v>0</v>
      </c>
      <c r="C21" s="37">
        <f>'inputs &amp; summary'!A29</f>
        <v/>
      </c>
      <c r="D21" s="37">
        <f>'inputs &amp; summary'!AO29</f>
        <v/>
      </c>
      <c r="F21" s="197" t="n"/>
    </row>
    <row r="22" ht="12.75" customHeight="1" s="198">
      <c r="A22" s="38">
        <f>'inputs &amp; summary'!Q29</f>
        <v/>
      </c>
      <c r="B22" s="197" t="n">
        <v>0</v>
      </c>
      <c r="C22" s="37">
        <f>'inputs &amp; summary'!A29</f>
        <v/>
      </c>
      <c r="D22" s="37">
        <f>'inputs &amp; summary'!AO29</f>
        <v/>
      </c>
      <c r="F22" s="197" t="n"/>
    </row>
    <row r="23" ht="12.75" customHeight="1" s="198">
      <c r="A23" s="38">
        <f>'inputs &amp; summary'!Q29</f>
        <v/>
      </c>
      <c r="B23" s="197" t="n">
        <v>0</v>
      </c>
      <c r="C23" s="37">
        <f>'inputs &amp; summary'!A29</f>
        <v/>
      </c>
      <c r="D23" s="37">
        <f>'inputs &amp; summary'!AO29</f>
        <v/>
      </c>
      <c r="F23" s="197" t="n"/>
    </row>
    <row r="24" ht="12.75" customHeight="1" s="198">
      <c r="A24" s="38">
        <f>'inputs &amp; summary'!Q29</f>
        <v/>
      </c>
      <c r="B24" s="197" t="n">
        <v>0</v>
      </c>
      <c r="C24" s="37">
        <f>'inputs &amp; summary'!A29</f>
        <v/>
      </c>
      <c r="D24" s="37">
        <f>'inputs &amp; summary'!AO29</f>
        <v/>
      </c>
      <c r="F24" s="197" t="n"/>
    </row>
    <row r="25" ht="12.75" customHeight="1" s="198">
      <c r="A25" s="38">
        <f>'inputs &amp; summary'!Q29</f>
        <v/>
      </c>
      <c r="B25" s="197" t="n">
        <v>0</v>
      </c>
      <c r="C25" s="37">
        <f>'inputs &amp; summary'!A29</f>
        <v/>
      </c>
      <c r="D25" s="37">
        <f>'inputs &amp; summary'!AO29</f>
        <v/>
      </c>
      <c r="F25" s="197" t="n"/>
    </row>
    <row r="26" ht="12.75" customHeight="1" s="198">
      <c r="A26" s="38">
        <f>'inputs &amp; summary'!Q29</f>
        <v/>
      </c>
      <c r="B26" s="197" t="n">
        <v>0</v>
      </c>
      <c r="C26" s="37">
        <f>'inputs &amp; summary'!A29</f>
        <v/>
      </c>
      <c r="D26" s="37">
        <f>'inputs &amp; summary'!AO29</f>
        <v/>
      </c>
      <c r="F26" s="197" t="n"/>
    </row>
    <row r="27" ht="12.75" customHeight="1" s="198">
      <c r="A27" s="38">
        <f>'inputs &amp; summary'!Q29</f>
        <v/>
      </c>
      <c r="B27" s="197" t="n">
        <v>0</v>
      </c>
      <c r="C27" s="37">
        <f>'inputs &amp; summary'!A29</f>
        <v/>
      </c>
      <c r="D27" s="37">
        <f>'inputs &amp; summary'!AO29</f>
        <v/>
      </c>
      <c r="F27" s="197" t="n"/>
    </row>
    <row r="28" ht="12.75" customHeight="1" s="198">
      <c r="A28" s="38">
        <f>'inputs &amp; summary'!Q29</f>
        <v/>
      </c>
      <c r="B28" s="197" t="n">
        <v>0</v>
      </c>
      <c r="C28" s="37">
        <f>'inputs &amp; summary'!A29</f>
        <v/>
      </c>
      <c r="D28" s="37">
        <f>'inputs &amp; summary'!AO29</f>
        <v/>
      </c>
      <c r="F28" s="197" t="n"/>
    </row>
    <row r="29" ht="12.75" customHeight="1" s="198">
      <c r="A29" s="38">
        <f>'inputs &amp; summary'!Q29</f>
        <v/>
      </c>
      <c r="B29" s="197" t="n">
        <v>0</v>
      </c>
      <c r="C29" s="37">
        <f>'inputs &amp; summary'!A29</f>
        <v/>
      </c>
      <c r="D29" s="37">
        <f>'inputs &amp; summary'!AO29</f>
        <v/>
      </c>
      <c r="F29" s="197" t="n"/>
    </row>
    <row r="30" ht="12.75" customHeight="1" s="198">
      <c r="A30" s="38">
        <f>'inputs &amp; summary'!Q29</f>
        <v/>
      </c>
      <c r="B30" s="197" t="n">
        <v>0</v>
      </c>
      <c r="C30" s="37">
        <f>'inputs &amp; summary'!A29</f>
        <v/>
      </c>
      <c r="D30" s="37">
        <f>'inputs &amp; summary'!AO29</f>
        <v/>
      </c>
      <c r="F30" s="197" t="n"/>
    </row>
    <row r="31" ht="12.75" customHeight="1" s="198">
      <c r="A31" s="38">
        <f>'inputs &amp; summary'!Q29</f>
        <v/>
      </c>
      <c r="B31" s="197" t="n">
        <v>0</v>
      </c>
      <c r="C31" s="37">
        <f>'inputs &amp; summary'!A29</f>
        <v/>
      </c>
      <c r="D31" s="37">
        <f>'inputs &amp; summary'!AO29</f>
        <v/>
      </c>
      <c r="F31" s="197" t="n"/>
    </row>
    <row r="32" ht="12.75" customHeight="1" s="198">
      <c r="A32" s="38">
        <f>'inputs &amp; summary'!Q29</f>
        <v/>
      </c>
      <c r="B32" s="197" t="n">
        <v>0</v>
      </c>
      <c r="C32" s="37">
        <f>'inputs &amp; summary'!A29</f>
        <v/>
      </c>
      <c r="D32" s="37">
        <f>'inputs &amp; summary'!AO29</f>
        <v/>
      </c>
      <c r="F32" s="197" t="n"/>
    </row>
    <row r="33" ht="12.75" customHeight="1" s="198">
      <c r="A33" s="38">
        <f>'inputs &amp; summary'!Q29</f>
        <v/>
      </c>
      <c r="B33" s="197" t="n">
        <v>0</v>
      </c>
      <c r="C33" s="37">
        <f>'inputs &amp; summary'!A29</f>
        <v/>
      </c>
      <c r="D33" s="37">
        <f>'inputs &amp; summary'!AO29</f>
        <v/>
      </c>
      <c r="F33" s="197" t="n"/>
    </row>
    <row r="34" ht="12.75" customHeight="1" s="198">
      <c r="A34" s="38">
        <f>'inputs &amp; summary'!Q29</f>
        <v/>
      </c>
      <c r="B34" s="197" t="n">
        <v>0</v>
      </c>
      <c r="C34" s="37">
        <f>'inputs &amp; summary'!A29</f>
        <v/>
      </c>
      <c r="D34" s="37">
        <f>'inputs &amp; summary'!AO29</f>
        <v/>
      </c>
      <c r="F34" s="197" t="n"/>
    </row>
    <row r="35" ht="12.75" customHeight="1" s="198">
      <c r="A35" s="38">
        <f>'inputs &amp; summary'!Q29</f>
        <v/>
      </c>
      <c r="B35" s="197" t="n">
        <v>0</v>
      </c>
      <c r="C35" s="37">
        <f>'inputs &amp; summary'!A29</f>
        <v/>
      </c>
      <c r="D35" s="37">
        <f>'inputs &amp; summary'!AO29</f>
        <v/>
      </c>
      <c r="F35" s="197" t="n"/>
    </row>
    <row r="36" ht="12.75" customHeight="1" s="198">
      <c r="A36" s="38">
        <f>'inputs &amp; summary'!Q29</f>
        <v/>
      </c>
      <c r="B36" s="197" t="n">
        <v>0</v>
      </c>
      <c r="C36" s="37">
        <f>'inputs &amp; summary'!A29</f>
        <v/>
      </c>
      <c r="D36" s="37">
        <f>'inputs &amp; summary'!AO29</f>
        <v/>
      </c>
      <c r="F36" s="197" t="n"/>
    </row>
    <row r="37" ht="12.75" customHeight="1" s="198">
      <c r="A37" s="38">
        <f>'inputs &amp; summary'!Q29</f>
        <v/>
      </c>
      <c r="B37" s="197" t="n">
        <v>0</v>
      </c>
      <c r="C37" s="37">
        <f>'inputs &amp; summary'!A29</f>
        <v/>
      </c>
      <c r="D37" s="37">
        <f>'inputs &amp; summary'!AO29</f>
        <v/>
      </c>
      <c r="F37" s="197" t="n"/>
    </row>
    <row r="38" ht="12.75" customHeight="1" s="198">
      <c r="A38" s="38">
        <f>'inputs &amp; summary'!Q29</f>
        <v/>
      </c>
      <c r="B38" s="197" t="n">
        <v>0</v>
      </c>
      <c r="C38" s="37">
        <f>'inputs &amp; summary'!A29</f>
        <v/>
      </c>
      <c r="D38" s="37">
        <f>'inputs &amp; summary'!AO29</f>
        <v/>
      </c>
      <c r="F38" s="197" t="n"/>
    </row>
    <row r="39" ht="12.75" customHeight="1" s="198">
      <c r="A39" s="38">
        <f>'inputs &amp; summary'!Q29</f>
        <v/>
      </c>
      <c r="B39" s="197" t="n">
        <v>0</v>
      </c>
      <c r="C39" s="37">
        <f>'inputs &amp; summary'!A29</f>
        <v/>
      </c>
      <c r="D39" s="37">
        <f>'inputs &amp; summary'!AO29</f>
        <v/>
      </c>
      <c r="F39" s="197" t="n"/>
    </row>
    <row r="40" ht="12.75" customHeight="1" s="198">
      <c r="A40" s="38">
        <f>'inputs &amp; summary'!Q29</f>
        <v/>
      </c>
      <c r="B40" s="197" t="n">
        <v>0</v>
      </c>
      <c r="C40" s="37">
        <f>'inputs &amp; summary'!A29</f>
        <v/>
      </c>
      <c r="D40" s="37">
        <f>'inputs &amp; summary'!AO29</f>
        <v/>
      </c>
      <c r="F40" s="197" t="n"/>
    </row>
    <row r="41" ht="12.75" customHeight="1" s="198">
      <c r="A41" s="38">
        <f>'inputs &amp; summary'!Q29</f>
        <v/>
      </c>
      <c r="B41" s="197" t="n">
        <v>0</v>
      </c>
      <c r="C41" s="37">
        <f>'inputs &amp; summary'!A29</f>
        <v/>
      </c>
      <c r="D41" s="37">
        <f>'inputs &amp; summary'!AO29</f>
        <v/>
      </c>
      <c r="F41" s="197" t="n"/>
    </row>
    <row r="42" ht="12.75" customHeight="1" s="198">
      <c r="A42" s="38">
        <f>'inputs &amp; summary'!Q29</f>
        <v/>
      </c>
      <c r="B42" s="197" t="n">
        <v>0</v>
      </c>
      <c r="C42" s="37">
        <f>'inputs &amp; summary'!A29</f>
        <v/>
      </c>
      <c r="D42" s="37">
        <f>'inputs &amp; summary'!AO29</f>
        <v/>
      </c>
      <c r="F42" s="197" t="n"/>
    </row>
    <row r="43" ht="12.75" customHeight="1" s="198">
      <c r="A43" s="38">
        <f>'inputs &amp; summary'!Q29</f>
        <v/>
      </c>
      <c r="B43" s="197" t="n">
        <v>0</v>
      </c>
      <c r="C43" s="37">
        <f>'inputs &amp; summary'!A29</f>
        <v/>
      </c>
      <c r="D43" s="37">
        <f>'inputs &amp; summary'!AO29</f>
        <v/>
      </c>
      <c r="F43" s="197" t="n"/>
    </row>
    <row r="44" ht="12.75" customHeight="1" s="198">
      <c r="A44" s="38">
        <f>'inputs &amp; summary'!Q29</f>
        <v/>
      </c>
      <c r="B44" s="197" t="n">
        <v>0</v>
      </c>
      <c r="C44" s="37">
        <f>'inputs &amp; summary'!A29</f>
        <v/>
      </c>
      <c r="D44" s="37">
        <f>'inputs &amp; summary'!AO29</f>
        <v/>
      </c>
      <c r="F44" s="197" t="n"/>
    </row>
    <row r="45" ht="12.75" customHeight="1" s="198">
      <c r="A45" s="38">
        <f>'inputs &amp; summary'!Q29</f>
        <v/>
      </c>
      <c r="B45" s="197" t="n">
        <v>0</v>
      </c>
      <c r="C45" s="37">
        <f>'inputs &amp; summary'!A29</f>
        <v/>
      </c>
      <c r="D45" s="37">
        <f>'inputs &amp; summary'!AO29</f>
        <v/>
      </c>
      <c r="F45" s="197" t="n"/>
    </row>
    <row r="46" ht="12.75" customHeight="1" s="198">
      <c r="A46" s="38">
        <f>'inputs &amp; summary'!Q29</f>
        <v/>
      </c>
      <c r="B46" s="197" t="n">
        <v>0</v>
      </c>
      <c r="C46" s="37">
        <f>'inputs &amp; summary'!A29</f>
        <v/>
      </c>
      <c r="D46" s="37">
        <f>'inputs &amp; summary'!AO29</f>
        <v/>
      </c>
      <c r="F46" s="197" t="n"/>
    </row>
    <row r="47" ht="12.75" customHeight="1" s="198">
      <c r="A47" s="38">
        <f>'inputs &amp; summary'!Q119</f>
        <v/>
      </c>
      <c r="B47" s="197" t="n">
        <v>0</v>
      </c>
      <c r="C47" s="37">
        <f>'inputs &amp; summary'!A119</f>
        <v/>
      </c>
      <c r="D47" s="37">
        <f>'inputs &amp; summary'!AO119</f>
        <v/>
      </c>
      <c r="F47" s="197" t="n"/>
    </row>
    <row r="48" ht="12.75" customHeight="1" s="198">
      <c r="A48" s="38">
        <f>'inputs &amp; summary'!Q119</f>
        <v/>
      </c>
      <c r="B48" s="197" t="n">
        <v>0</v>
      </c>
      <c r="C48" s="37">
        <f>'inputs &amp; summary'!A119</f>
        <v/>
      </c>
      <c r="D48" s="37">
        <f>'inputs &amp; summary'!AO119</f>
        <v/>
      </c>
      <c r="F48" s="197" t="n"/>
    </row>
    <row r="49" ht="12.75" customHeight="1" s="198">
      <c r="A49" s="38">
        <f>'inputs &amp; summary'!Q119</f>
        <v/>
      </c>
      <c r="B49" s="197" t="n">
        <v>0</v>
      </c>
      <c r="C49" s="37">
        <f>'inputs &amp; summary'!A119</f>
        <v/>
      </c>
      <c r="D49" s="37">
        <f>'inputs &amp; summary'!AO119</f>
        <v/>
      </c>
      <c r="F49" s="197" t="n"/>
    </row>
    <row r="50" ht="12.75" customHeight="1" s="198">
      <c r="A50" s="38">
        <f>'inputs &amp; summary'!Q119</f>
        <v/>
      </c>
      <c r="B50" s="197" t="n">
        <v>0</v>
      </c>
      <c r="C50" s="37">
        <f>'inputs &amp; summary'!A119</f>
        <v/>
      </c>
      <c r="D50" s="37">
        <f>'inputs &amp; summary'!AO119</f>
        <v/>
      </c>
      <c r="F50" s="197" t="n"/>
    </row>
    <row r="51" ht="12.75" customHeight="1" s="198">
      <c r="A51" s="38">
        <f>'inputs &amp; summary'!Q119</f>
        <v/>
      </c>
      <c r="B51" s="197" t="n">
        <v>0</v>
      </c>
      <c r="C51" s="37">
        <f>'inputs &amp; summary'!A119</f>
        <v/>
      </c>
      <c r="D51" s="37">
        <f>'inputs &amp; summary'!AO119</f>
        <v/>
      </c>
      <c r="F51" s="197" t="n"/>
    </row>
    <row r="52" ht="12.75" customHeight="1" s="198">
      <c r="A52" s="38">
        <f>'inputs &amp; summary'!Q119</f>
        <v/>
      </c>
      <c r="B52" s="197" t="n">
        <v>0</v>
      </c>
      <c r="C52" s="37">
        <f>'inputs &amp; summary'!A119</f>
        <v/>
      </c>
      <c r="D52" s="37">
        <f>'inputs &amp; summary'!AO119</f>
        <v/>
      </c>
      <c r="F52" s="197" t="n"/>
    </row>
    <row r="53" ht="12.75" customHeight="1" s="198">
      <c r="A53" s="38">
        <f>'inputs &amp; summary'!Q119</f>
        <v/>
      </c>
      <c r="B53" s="197" t="n">
        <v>0</v>
      </c>
      <c r="C53" s="37">
        <f>'inputs &amp; summary'!A119</f>
        <v/>
      </c>
      <c r="D53" s="37">
        <f>'inputs &amp; summary'!AO119</f>
        <v/>
      </c>
      <c r="F53" s="197" t="n"/>
    </row>
    <row r="54" ht="12.75" customHeight="1" s="198">
      <c r="A54" s="38">
        <f>'inputs &amp; summary'!Q119</f>
        <v/>
      </c>
      <c r="B54" s="197" t="n">
        <v>0</v>
      </c>
      <c r="C54" s="37">
        <f>'inputs &amp; summary'!A119</f>
        <v/>
      </c>
      <c r="D54" s="37">
        <f>'inputs &amp; summary'!AO119</f>
        <v/>
      </c>
      <c r="F54" s="197" t="n"/>
    </row>
    <row r="55" ht="12.75" customHeight="1" s="198">
      <c r="A55" s="38">
        <f>'inputs &amp; summary'!Q119</f>
        <v/>
      </c>
      <c r="B55" s="197" t="n">
        <v>0</v>
      </c>
      <c r="C55" s="37">
        <f>'inputs &amp; summary'!A119</f>
        <v/>
      </c>
      <c r="D55" s="37">
        <f>'inputs &amp; summary'!AO119</f>
        <v/>
      </c>
      <c r="F55" s="197" t="n"/>
    </row>
    <row r="56" ht="12.75" customHeight="1" s="198">
      <c r="A56" s="38">
        <f>'inputs &amp; summary'!Q119</f>
        <v/>
      </c>
      <c r="B56" s="197" t="n">
        <v>0</v>
      </c>
      <c r="C56" s="37">
        <f>'inputs &amp; summary'!A119</f>
        <v/>
      </c>
      <c r="D56" s="37">
        <f>'inputs &amp; summary'!AO119</f>
        <v/>
      </c>
      <c r="F56" s="197" t="n"/>
    </row>
    <row r="57" ht="12.75" customHeight="1" s="198">
      <c r="A57" s="38">
        <f>'inputs &amp; summary'!Q119</f>
        <v/>
      </c>
      <c r="B57" s="197" t="n">
        <v>0</v>
      </c>
      <c r="C57" s="37">
        <f>'inputs &amp; summary'!A119</f>
        <v/>
      </c>
      <c r="D57" s="37">
        <f>'inputs &amp; summary'!AO119</f>
        <v/>
      </c>
      <c r="F57" s="197" t="n"/>
    </row>
    <row r="58" ht="12.75" customHeight="1" s="198">
      <c r="A58" s="38">
        <f>'inputs &amp; summary'!Q119</f>
        <v/>
      </c>
      <c r="B58" s="197" t="n">
        <v>0</v>
      </c>
      <c r="C58" s="37">
        <f>'inputs &amp; summary'!A119</f>
        <v/>
      </c>
      <c r="D58" s="37">
        <f>'inputs &amp; summary'!AO119</f>
        <v/>
      </c>
      <c r="F58" s="197" t="n"/>
    </row>
    <row r="59" ht="12.75" customHeight="1" s="198">
      <c r="A59" s="38">
        <f>'inputs &amp; summary'!Q119</f>
        <v/>
      </c>
      <c r="B59" s="197" t="n">
        <v>0</v>
      </c>
      <c r="C59" s="37">
        <f>'inputs &amp; summary'!A119</f>
        <v/>
      </c>
      <c r="D59" s="37">
        <f>'inputs &amp; summary'!AO119</f>
        <v/>
      </c>
      <c r="F59" s="197" t="n"/>
    </row>
    <row r="60" ht="12.75" customHeight="1" s="198">
      <c r="A60" s="38">
        <f>'inputs &amp; summary'!Q119</f>
        <v/>
      </c>
      <c r="B60" s="197" t="n">
        <v>0</v>
      </c>
      <c r="C60" s="37">
        <f>'inputs &amp; summary'!A119</f>
        <v/>
      </c>
      <c r="D60" s="37">
        <f>'inputs &amp; summary'!AO119</f>
        <v/>
      </c>
      <c r="F60" s="197" t="n"/>
    </row>
    <row r="61" ht="12.75" customHeight="1" s="198">
      <c r="A61" s="38">
        <f>'inputs &amp; summary'!Q119</f>
        <v/>
      </c>
      <c r="B61" s="197" t="n">
        <v>0</v>
      </c>
      <c r="C61" s="37">
        <f>'inputs &amp; summary'!A119</f>
        <v/>
      </c>
      <c r="D61" s="37">
        <f>'inputs &amp; summary'!AO119</f>
        <v/>
      </c>
      <c r="F61" s="197" t="n"/>
    </row>
    <row r="62" ht="12.75" customHeight="1" s="198">
      <c r="A62" s="38">
        <f>'inputs &amp; summary'!Q119</f>
        <v/>
      </c>
      <c r="B62" s="197" t="n">
        <v>0</v>
      </c>
      <c r="C62" s="37">
        <f>'inputs &amp; summary'!A119</f>
        <v/>
      </c>
      <c r="D62" s="37">
        <f>'inputs &amp; summary'!AO119</f>
        <v/>
      </c>
      <c r="F62" s="197" t="n"/>
    </row>
    <row r="63" ht="12.75" customHeight="1" s="198">
      <c r="A63" s="38">
        <f>'inputs &amp; summary'!Q119</f>
        <v/>
      </c>
      <c r="B63" s="197" t="n">
        <v>0</v>
      </c>
      <c r="C63" s="37">
        <f>'inputs &amp; summary'!A119</f>
        <v/>
      </c>
      <c r="D63" s="37">
        <f>'inputs &amp; summary'!AO119</f>
        <v/>
      </c>
      <c r="F63" s="197" t="n"/>
    </row>
    <row r="64" ht="12.75" customHeight="1" s="198">
      <c r="A64" s="38">
        <f>'inputs &amp; summary'!Q119</f>
        <v/>
      </c>
      <c r="B64" s="197" t="n">
        <v>0</v>
      </c>
      <c r="C64" s="37">
        <f>'inputs &amp; summary'!A119</f>
        <v/>
      </c>
      <c r="D64" s="37">
        <f>'inputs &amp; summary'!AO119</f>
        <v/>
      </c>
      <c r="F64" s="197" t="n"/>
    </row>
    <row r="65" ht="12.75" customHeight="1" s="198">
      <c r="A65" s="38">
        <f>'inputs &amp; summary'!Q119</f>
        <v/>
      </c>
      <c r="B65" s="197" t="n">
        <v>0</v>
      </c>
      <c r="C65" s="37">
        <f>'inputs &amp; summary'!A119</f>
        <v/>
      </c>
      <c r="D65" s="37">
        <f>'inputs &amp; summary'!AO119</f>
        <v/>
      </c>
      <c r="F65" s="197" t="n"/>
    </row>
    <row r="66" ht="12.75" customHeight="1" s="198">
      <c r="A66" s="38">
        <f>'inputs &amp; summary'!Q119</f>
        <v/>
      </c>
      <c r="B66" s="197" t="n">
        <v>0</v>
      </c>
      <c r="C66" s="37">
        <f>'inputs &amp; summary'!A119</f>
        <v/>
      </c>
      <c r="D66" s="37">
        <f>'inputs &amp; summary'!AO119</f>
        <v/>
      </c>
      <c r="F66" s="197" t="n"/>
    </row>
    <row r="67" ht="12.75" customHeight="1" s="198">
      <c r="A67" s="38">
        <f>'inputs &amp; summary'!Q119</f>
        <v/>
      </c>
      <c r="B67" s="197" t="n">
        <v>0</v>
      </c>
      <c r="C67" s="37">
        <f>'inputs &amp; summary'!A119</f>
        <v/>
      </c>
      <c r="D67" s="37">
        <f>'inputs &amp; summary'!AO119</f>
        <v/>
      </c>
      <c r="F67" s="197" t="n"/>
    </row>
    <row r="68" ht="12.75" customHeight="1" s="198">
      <c r="A68" s="38">
        <f>'inputs &amp; summary'!Q119</f>
        <v/>
      </c>
      <c r="B68" s="197" t="n">
        <v>0</v>
      </c>
      <c r="C68" s="37">
        <f>'inputs &amp; summary'!A119</f>
        <v/>
      </c>
      <c r="D68" s="37">
        <f>'inputs &amp; summary'!AO119</f>
        <v/>
      </c>
      <c r="F68" s="197" t="n"/>
    </row>
    <row r="69" ht="12.75" customHeight="1" s="198">
      <c r="A69" s="38">
        <f>'inputs &amp; summary'!Q119</f>
        <v/>
      </c>
      <c r="B69" s="197" t="n">
        <v>0</v>
      </c>
      <c r="C69" s="37">
        <f>'inputs &amp; summary'!A119</f>
        <v/>
      </c>
      <c r="D69" s="37">
        <f>'inputs &amp; summary'!AO119</f>
        <v/>
      </c>
      <c r="F69" s="197" t="n"/>
    </row>
    <row r="70" ht="12.75" customHeight="1" s="198">
      <c r="A70" s="38">
        <f>'inputs &amp; summary'!Q119</f>
        <v/>
      </c>
      <c r="B70" s="197" t="n">
        <v>0</v>
      </c>
      <c r="C70" s="37">
        <f>'inputs &amp; summary'!A119</f>
        <v/>
      </c>
      <c r="D70" s="37">
        <f>'inputs &amp; summary'!AO119</f>
        <v/>
      </c>
      <c r="F70" s="197" t="n"/>
    </row>
    <row r="71" ht="12.75" customHeight="1" s="198">
      <c r="A71" s="38">
        <f>'inputs &amp; summary'!Q119</f>
        <v/>
      </c>
      <c r="B71" s="197" t="n">
        <v>0</v>
      </c>
      <c r="C71" s="37">
        <f>'inputs &amp; summary'!A119</f>
        <v/>
      </c>
      <c r="D71" s="37">
        <f>'inputs &amp; summary'!AO119</f>
        <v/>
      </c>
      <c r="F71" s="197" t="n"/>
    </row>
    <row r="72" ht="12.75" customHeight="1" s="198">
      <c r="A72" s="38">
        <f>'inputs &amp; summary'!Q119</f>
        <v/>
      </c>
      <c r="B72" s="197" t="n">
        <v>0</v>
      </c>
      <c r="C72" s="37">
        <f>'inputs &amp; summary'!A119</f>
        <v/>
      </c>
      <c r="D72" s="37">
        <f>'inputs &amp; summary'!AO119</f>
        <v/>
      </c>
      <c r="F72" s="197" t="n"/>
    </row>
    <row r="73" ht="12.75" customHeight="1" s="198">
      <c r="A73" s="38">
        <f>'inputs &amp; summary'!Q119</f>
        <v/>
      </c>
      <c r="B73" s="197" t="n">
        <v>0</v>
      </c>
      <c r="C73" s="37">
        <f>'inputs &amp; summary'!A119</f>
        <v/>
      </c>
      <c r="D73" s="37">
        <f>'inputs &amp; summary'!AO119</f>
        <v/>
      </c>
      <c r="F73" s="197" t="n"/>
    </row>
    <row r="74" ht="12.75" customHeight="1" s="198">
      <c r="A74" s="38">
        <f>'inputs &amp; summary'!Q119</f>
        <v/>
      </c>
      <c r="B74" s="197" t="n">
        <v>0</v>
      </c>
      <c r="C74" s="37">
        <f>'inputs &amp; summary'!A119</f>
        <v/>
      </c>
      <c r="D74" s="37">
        <f>'inputs &amp; summary'!AO119</f>
        <v/>
      </c>
      <c r="F74" s="197" t="n"/>
    </row>
    <row r="75" ht="12.75" customHeight="1" s="198">
      <c r="A75" s="38">
        <f>'inputs &amp; summary'!Q119</f>
        <v/>
      </c>
      <c r="B75" s="197" t="n">
        <v>0</v>
      </c>
      <c r="C75" s="37">
        <f>'inputs &amp; summary'!A119</f>
        <v/>
      </c>
      <c r="D75" s="37">
        <f>'inputs &amp; summary'!AO119</f>
        <v/>
      </c>
      <c r="F75" s="197" t="n"/>
    </row>
    <row r="76" ht="12.75" customHeight="1" s="198">
      <c r="A76" s="38">
        <f>'inputs &amp; summary'!Q119</f>
        <v/>
      </c>
      <c r="B76" s="197" t="n">
        <v>0</v>
      </c>
      <c r="C76" s="37">
        <f>'inputs &amp; summary'!A119</f>
        <v/>
      </c>
      <c r="D76" s="37">
        <f>'inputs &amp; summary'!AO119</f>
        <v/>
      </c>
      <c r="F76" s="197" t="n"/>
    </row>
    <row r="77" ht="12.75" customHeight="1" s="198">
      <c r="A77" s="38">
        <f>'inputs &amp; summary'!Q119</f>
        <v/>
      </c>
      <c r="B77" s="197" t="n">
        <v>0</v>
      </c>
      <c r="C77" s="37">
        <f>'inputs &amp; summary'!A119</f>
        <v/>
      </c>
      <c r="D77" s="37">
        <f>'inputs &amp; summary'!AO119</f>
        <v/>
      </c>
      <c r="F77" s="197" t="n"/>
    </row>
    <row r="78" ht="12.75" customHeight="1" s="198">
      <c r="A78" s="38">
        <f>'inputs &amp; summary'!Q119</f>
        <v/>
      </c>
      <c r="B78" s="197" t="n">
        <v>0</v>
      </c>
      <c r="C78" s="37">
        <f>'inputs &amp; summary'!A119</f>
        <v/>
      </c>
      <c r="D78" s="37">
        <f>'inputs &amp; summary'!AO119</f>
        <v/>
      </c>
      <c r="F78" s="197" t="n"/>
    </row>
    <row r="79" ht="12.75" customHeight="1" s="198">
      <c r="A79" s="38">
        <f>'inputs &amp; summary'!Q119</f>
        <v/>
      </c>
      <c r="B79" s="197" t="n">
        <v>0</v>
      </c>
      <c r="C79" s="37">
        <f>'inputs &amp; summary'!A119</f>
        <v/>
      </c>
      <c r="D79" s="37">
        <f>'inputs &amp; summary'!AO119</f>
        <v/>
      </c>
      <c r="F79" s="197" t="n"/>
    </row>
    <row r="80" ht="12.75" customHeight="1" s="198">
      <c r="A80" s="38">
        <f>'inputs &amp; summary'!Q119</f>
        <v/>
      </c>
      <c r="B80" s="197" t="n">
        <v>0</v>
      </c>
      <c r="C80" s="37">
        <f>'inputs &amp; summary'!A119</f>
        <v/>
      </c>
      <c r="D80" s="37">
        <f>'inputs &amp; summary'!AO119</f>
        <v/>
      </c>
      <c r="F80" s="197" t="n"/>
    </row>
    <row r="81" ht="12.75" customHeight="1" s="198">
      <c r="A81" s="38">
        <f>'inputs &amp; summary'!Q119</f>
        <v/>
      </c>
      <c r="B81" s="197" t="n">
        <v>0</v>
      </c>
      <c r="C81" s="37">
        <f>'inputs &amp; summary'!A119</f>
        <v/>
      </c>
      <c r="D81" s="37">
        <f>'inputs &amp; summary'!AO119</f>
        <v/>
      </c>
      <c r="F81" s="197" t="n"/>
    </row>
    <row r="82" ht="12.75" customHeight="1" s="198">
      <c r="A82" s="38">
        <f>'inputs &amp; summary'!Q119</f>
        <v/>
      </c>
      <c r="B82" s="197" t="n">
        <v>0</v>
      </c>
      <c r="C82" s="37">
        <f>'inputs &amp; summary'!A119</f>
        <v/>
      </c>
      <c r="D82" s="37">
        <f>'inputs &amp; summary'!AO119</f>
        <v/>
      </c>
      <c r="F82" s="197" t="n"/>
    </row>
    <row r="83" ht="12.75" customHeight="1" s="198">
      <c r="A83" s="38">
        <f>'inputs &amp; summary'!Q119</f>
        <v/>
      </c>
      <c r="B83" s="197" t="n">
        <v>0</v>
      </c>
      <c r="C83" s="37">
        <f>'inputs &amp; summary'!A119</f>
        <v/>
      </c>
      <c r="D83" s="37">
        <f>'inputs &amp; summary'!AO119</f>
        <v/>
      </c>
      <c r="F83" s="197" t="n"/>
    </row>
    <row r="84" ht="12.75" customHeight="1" s="198">
      <c r="A84" s="38">
        <f>'inputs &amp; summary'!Q119</f>
        <v/>
      </c>
      <c r="B84" s="197" t="n">
        <v>0</v>
      </c>
      <c r="C84" s="37">
        <f>'inputs &amp; summary'!A119</f>
        <v/>
      </c>
      <c r="D84" s="37">
        <f>'inputs &amp; summary'!AO119</f>
        <v/>
      </c>
      <c r="F84" s="197" t="n"/>
    </row>
    <row r="85" ht="12.75" customHeight="1" s="198">
      <c r="A85" s="38">
        <f>'inputs &amp; summary'!Q119</f>
        <v/>
      </c>
      <c r="B85" s="197" t="n">
        <v>0</v>
      </c>
      <c r="C85" s="37">
        <f>'inputs &amp; summary'!A119</f>
        <v/>
      </c>
      <c r="D85" s="37">
        <f>'inputs &amp; summary'!AO119</f>
        <v/>
      </c>
      <c r="F85" s="197" t="n"/>
    </row>
    <row r="86" ht="12.75" customHeight="1" s="198">
      <c r="A86" s="38">
        <f>'inputs &amp; summary'!Q119</f>
        <v/>
      </c>
      <c r="B86" s="197" t="n">
        <v>0</v>
      </c>
      <c r="C86" s="37">
        <f>'inputs &amp; summary'!A119</f>
        <v/>
      </c>
      <c r="D86" s="37">
        <f>'inputs &amp; summary'!AO119</f>
        <v/>
      </c>
      <c r="F86" s="197" t="n"/>
    </row>
    <row r="87" ht="12.75" customHeight="1" s="198">
      <c r="A87" s="38">
        <f>'inputs &amp; summary'!Q119</f>
        <v/>
      </c>
      <c r="B87" s="197" t="n">
        <v>0</v>
      </c>
      <c r="C87" s="37">
        <f>'inputs &amp; summary'!A119</f>
        <v/>
      </c>
      <c r="D87" s="37">
        <f>'inputs &amp; summary'!AO119</f>
        <v/>
      </c>
      <c r="F87" s="197" t="n"/>
    </row>
    <row r="88" ht="12.75" customHeight="1" s="198">
      <c r="A88" s="38">
        <f>'inputs &amp; summary'!Q119</f>
        <v/>
      </c>
      <c r="B88" s="197" t="n">
        <v>0</v>
      </c>
      <c r="C88" s="37">
        <f>'inputs &amp; summary'!A119</f>
        <v/>
      </c>
      <c r="D88" s="37">
        <f>'inputs &amp; summary'!AO119</f>
        <v/>
      </c>
      <c r="F88" s="197" t="n"/>
    </row>
    <row r="89" ht="12.75" customHeight="1" s="198">
      <c r="A89" s="38">
        <f>'inputs &amp; summary'!Q119</f>
        <v/>
      </c>
      <c r="B89" s="197" t="n">
        <v>0</v>
      </c>
      <c r="C89" s="37">
        <f>'inputs &amp; summary'!A119</f>
        <v/>
      </c>
      <c r="D89" s="37">
        <f>'inputs &amp; summary'!AO119</f>
        <v/>
      </c>
      <c r="F89" s="197" t="n"/>
    </row>
    <row r="90" ht="12.75" customHeight="1" s="198">
      <c r="A90" s="38">
        <f>'inputs &amp; summary'!Q119</f>
        <v/>
      </c>
      <c r="B90" s="197" t="n">
        <v>0</v>
      </c>
      <c r="C90" s="37">
        <f>'inputs &amp; summary'!A119</f>
        <v/>
      </c>
      <c r="D90" s="37">
        <f>'inputs &amp; summary'!AO119</f>
        <v/>
      </c>
      <c r="F90" s="197" t="n"/>
    </row>
    <row r="91" ht="12.75" customHeight="1" s="198">
      <c r="A91" s="38">
        <f>'inputs &amp; summary'!Q119</f>
        <v/>
      </c>
      <c r="B91" s="197" t="n">
        <v>0</v>
      </c>
      <c r="C91" s="37">
        <f>'inputs &amp; summary'!A119</f>
        <v/>
      </c>
      <c r="D91" s="37">
        <f>'inputs &amp; summary'!AO119</f>
        <v/>
      </c>
      <c r="F91" s="197" t="n"/>
    </row>
    <row r="92" ht="12.75" customHeight="1" s="198">
      <c r="A92" s="38">
        <f>'inputs &amp; summary'!Q119</f>
        <v/>
      </c>
      <c r="B92" s="197" t="n">
        <v>0</v>
      </c>
      <c r="C92" s="37">
        <f>'inputs &amp; summary'!A119</f>
        <v/>
      </c>
      <c r="D92" s="37">
        <f>'inputs &amp; summary'!AO119</f>
        <v/>
      </c>
      <c r="F92" s="197" t="n"/>
    </row>
    <row r="93" ht="12.75" customHeight="1" s="198">
      <c r="A93" s="38">
        <f>'inputs &amp; summary'!Q119</f>
        <v/>
      </c>
      <c r="B93" s="197" t="n">
        <v>0</v>
      </c>
      <c r="C93" s="37">
        <f>'inputs &amp; summary'!A119</f>
        <v/>
      </c>
      <c r="D93" s="37">
        <f>'inputs &amp; summary'!AO119</f>
        <v/>
      </c>
      <c r="F93" s="197" t="n"/>
    </row>
    <row r="94" ht="12.75" customHeight="1" s="198">
      <c r="A94" s="38">
        <f>'inputs &amp; summary'!Q119</f>
        <v/>
      </c>
      <c r="B94" s="197" t="n">
        <v>0</v>
      </c>
      <c r="C94" s="37">
        <f>'inputs &amp; summary'!A119</f>
        <v/>
      </c>
      <c r="D94" s="37">
        <f>'inputs &amp; summary'!AO119</f>
        <v/>
      </c>
      <c r="F94" s="197" t="n"/>
    </row>
    <row r="95" ht="12.75" customHeight="1" s="198">
      <c r="A95" s="38">
        <f>'inputs &amp; summary'!Q119</f>
        <v/>
      </c>
      <c r="B95" s="197" t="n">
        <v>0</v>
      </c>
      <c r="C95" s="37">
        <f>'inputs &amp; summary'!A119</f>
        <v/>
      </c>
      <c r="D95" s="37">
        <f>'inputs &amp; summary'!AO119</f>
        <v/>
      </c>
      <c r="F95" s="197" t="n"/>
    </row>
    <row r="96" ht="12.75" customHeight="1" s="198">
      <c r="A96" s="38">
        <f>'inputs &amp; summary'!Q119</f>
        <v/>
      </c>
      <c r="B96" s="197" t="n">
        <v>0</v>
      </c>
      <c r="C96" s="37">
        <f>'inputs &amp; summary'!A119</f>
        <v/>
      </c>
      <c r="D96" s="37">
        <f>'inputs &amp; summary'!AO119</f>
        <v/>
      </c>
      <c r="F96" s="197" t="n"/>
    </row>
    <row r="97" ht="12.75" customHeight="1" s="198">
      <c r="A97" s="38">
        <f>'inputs &amp; summary'!Q119</f>
        <v/>
      </c>
      <c r="B97" s="197" t="n">
        <v>0</v>
      </c>
      <c r="C97" s="37">
        <f>'inputs &amp; summary'!A119</f>
        <v/>
      </c>
      <c r="D97" s="37">
        <f>'inputs &amp; summary'!AO119</f>
        <v/>
      </c>
      <c r="F97" s="197" t="n"/>
    </row>
    <row r="98" ht="12.75" customHeight="1" s="198">
      <c r="A98" s="38">
        <f>'inputs &amp; summary'!Q119</f>
        <v/>
      </c>
      <c r="B98" s="197" t="n">
        <v>0</v>
      </c>
      <c r="C98" s="37">
        <f>'inputs &amp; summary'!A119</f>
        <v/>
      </c>
      <c r="D98" s="37">
        <f>'inputs &amp; summary'!AO119</f>
        <v/>
      </c>
      <c r="F98" s="197" t="n"/>
    </row>
    <row r="99" ht="12.75" customHeight="1" s="198">
      <c r="A99" s="38">
        <f>'inputs &amp; summary'!Q119</f>
        <v/>
      </c>
      <c r="B99" s="197" t="n">
        <v>0</v>
      </c>
      <c r="C99" s="37">
        <f>'inputs &amp; summary'!A119</f>
        <v/>
      </c>
      <c r="D99" s="37">
        <f>'inputs &amp; summary'!AO119</f>
        <v/>
      </c>
      <c r="F99" s="197" t="n"/>
    </row>
    <row r="100" ht="12.75" customHeight="1" s="198">
      <c r="A100" s="38">
        <f>'inputs &amp; summary'!Q119</f>
        <v/>
      </c>
      <c r="B100" s="197" t="n">
        <v>0</v>
      </c>
      <c r="C100" s="37">
        <f>'inputs &amp; summary'!A119</f>
        <v/>
      </c>
      <c r="D100" s="37">
        <f>'inputs &amp; summary'!AO119</f>
        <v/>
      </c>
      <c r="F100" s="197" t="n"/>
    </row>
    <row r="101" ht="12.75" customHeight="1" s="198">
      <c r="A101" s="38">
        <f>'inputs &amp; summary'!Q227</f>
        <v/>
      </c>
      <c r="B101" s="197" t="n">
        <v>0</v>
      </c>
      <c r="C101" s="37">
        <f>'inputs &amp; summary'!A227</f>
        <v/>
      </c>
      <c r="D101" s="37">
        <f>'inputs &amp; summary'!AO227</f>
        <v/>
      </c>
      <c r="F101" s="197" t="n"/>
    </row>
    <row r="102" ht="12.75" customHeight="1" s="198">
      <c r="A102" s="38">
        <f>'inputs &amp; summary'!Q227</f>
        <v/>
      </c>
      <c r="B102" s="197" t="n">
        <v>0</v>
      </c>
      <c r="C102" s="37">
        <f>'inputs &amp; summary'!A227</f>
        <v/>
      </c>
      <c r="D102" s="37">
        <f>'inputs &amp; summary'!AO227</f>
        <v/>
      </c>
      <c r="F102" s="197" t="n"/>
    </row>
    <row r="103" ht="12.75" customHeight="1" s="198">
      <c r="A103" s="38">
        <f>'inputs &amp; summary'!Q227</f>
        <v/>
      </c>
      <c r="B103" s="197" t="n">
        <v>0</v>
      </c>
      <c r="C103" s="37">
        <f>'inputs &amp; summary'!A227</f>
        <v/>
      </c>
      <c r="D103" s="37">
        <f>'inputs &amp; summary'!AO227</f>
        <v/>
      </c>
      <c r="F103" s="197" t="n"/>
    </row>
    <row r="104" ht="12.75" customHeight="1" s="198">
      <c r="A104" s="38">
        <f>'inputs &amp; summary'!Q227</f>
        <v/>
      </c>
      <c r="B104" s="197" t="n">
        <v>0</v>
      </c>
      <c r="C104" s="37">
        <f>'inputs &amp; summary'!A227</f>
        <v/>
      </c>
      <c r="D104" s="37">
        <f>'inputs &amp; summary'!AO227</f>
        <v/>
      </c>
      <c r="F104" s="197" t="n"/>
    </row>
    <row r="105" ht="12.75" customHeight="1" s="198">
      <c r="A105" s="38">
        <f>'inputs &amp; summary'!Q227</f>
        <v/>
      </c>
      <c r="B105" s="197" t="n">
        <v>0</v>
      </c>
      <c r="C105" s="37">
        <f>'inputs &amp; summary'!A227</f>
        <v/>
      </c>
      <c r="D105" s="37">
        <f>'inputs &amp; summary'!AO227</f>
        <v/>
      </c>
      <c r="F105" s="197" t="n"/>
    </row>
    <row r="106" ht="12.75" customHeight="1" s="198">
      <c r="A106" s="38">
        <f>'inputs &amp; summary'!Q227</f>
        <v/>
      </c>
      <c r="B106" s="197" t="n">
        <v>0</v>
      </c>
      <c r="C106" s="37">
        <f>'inputs &amp; summary'!A227</f>
        <v/>
      </c>
      <c r="D106" s="37">
        <f>'inputs &amp; summary'!AO227</f>
        <v/>
      </c>
      <c r="F106" s="197" t="n"/>
    </row>
    <row r="107" ht="12.75" customHeight="1" s="198">
      <c r="A107" s="38">
        <f>'inputs &amp; summary'!Q227</f>
        <v/>
      </c>
      <c r="B107" s="197" t="n">
        <v>0</v>
      </c>
      <c r="C107" s="37">
        <f>'inputs &amp; summary'!A227</f>
        <v/>
      </c>
      <c r="D107" s="37">
        <f>'inputs &amp; summary'!AO227</f>
        <v/>
      </c>
      <c r="F107" s="197" t="n"/>
    </row>
    <row r="108" ht="12.75" customHeight="1" s="198">
      <c r="A108" s="38">
        <f>'inputs &amp; summary'!Q227</f>
        <v/>
      </c>
      <c r="B108" s="197" t="n">
        <v>0</v>
      </c>
      <c r="C108" s="37">
        <f>'inputs &amp; summary'!A227</f>
        <v/>
      </c>
      <c r="D108" s="37">
        <f>'inputs &amp; summary'!AO227</f>
        <v/>
      </c>
      <c r="F108" s="197" t="n"/>
    </row>
    <row r="109" ht="12.75" customHeight="1" s="198">
      <c r="A109" s="38">
        <f>'inputs &amp; summary'!Q227</f>
        <v/>
      </c>
      <c r="B109" s="197" t="n">
        <v>0</v>
      </c>
      <c r="C109" s="37">
        <f>'inputs &amp; summary'!A227</f>
        <v/>
      </c>
      <c r="D109" s="37">
        <f>'inputs &amp; summary'!AO227</f>
        <v/>
      </c>
      <c r="F109" s="197" t="n"/>
    </row>
    <row r="110" ht="12.75" customHeight="1" s="198">
      <c r="A110" s="38">
        <f>'inputs &amp; summary'!Q227</f>
        <v/>
      </c>
      <c r="B110" s="197" t="n">
        <v>0</v>
      </c>
      <c r="C110" s="37">
        <f>'inputs &amp; summary'!A227</f>
        <v/>
      </c>
      <c r="D110" s="37">
        <f>'inputs &amp; summary'!AO227</f>
        <v/>
      </c>
      <c r="F110" s="197" t="n"/>
    </row>
    <row r="111" ht="12.75" customHeight="1" s="198">
      <c r="A111" s="38">
        <f>'inputs &amp; summary'!Q227</f>
        <v/>
      </c>
      <c r="B111" s="197" t="n">
        <v>0</v>
      </c>
      <c r="C111" s="37">
        <f>'inputs &amp; summary'!A227</f>
        <v/>
      </c>
      <c r="D111" s="37">
        <f>'inputs &amp; summary'!AO227</f>
        <v/>
      </c>
      <c r="F111" s="197" t="n"/>
    </row>
    <row r="112" ht="12.75" customHeight="1" s="198">
      <c r="A112" s="38">
        <f>'inputs &amp; summary'!Q227</f>
        <v/>
      </c>
      <c r="B112" s="197" t="n">
        <v>0</v>
      </c>
      <c r="C112" s="37">
        <f>'inputs &amp; summary'!A227</f>
        <v/>
      </c>
      <c r="D112" s="37">
        <f>'inputs &amp; summary'!AO227</f>
        <v/>
      </c>
      <c r="F112" s="197" t="n"/>
    </row>
    <row r="113" ht="12.75" customHeight="1" s="198">
      <c r="A113" s="38">
        <f>'inputs &amp; summary'!Q227</f>
        <v/>
      </c>
      <c r="B113" s="197" t="n">
        <v>0</v>
      </c>
      <c r="C113" s="37">
        <f>'inputs &amp; summary'!A227</f>
        <v/>
      </c>
      <c r="D113" s="37">
        <f>'inputs &amp; summary'!AO227</f>
        <v/>
      </c>
      <c r="F113" s="197" t="n"/>
    </row>
    <row r="114" ht="12.75" customHeight="1" s="198">
      <c r="A114" s="38">
        <f>'inputs &amp; summary'!Q227</f>
        <v/>
      </c>
      <c r="B114" s="197" t="n">
        <v>0</v>
      </c>
      <c r="C114" s="37">
        <f>'inputs &amp; summary'!A227</f>
        <v/>
      </c>
      <c r="D114" s="37">
        <f>'inputs &amp; summary'!AO227</f>
        <v/>
      </c>
      <c r="F114" s="197" t="n"/>
    </row>
    <row r="115" ht="12.75" customHeight="1" s="198">
      <c r="A115" s="38">
        <f>'inputs &amp; summary'!Q227</f>
        <v/>
      </c>
      <c r="B115" s="197" t="n">
        <v>0</v>
      </c>
      <c r="C115" s="37">
        <f>'inputs &amp; summary'!A227</f>
        <v/>
      </c>
      <c r="D115" s="37">
        <f>'inputs &amp; summary'!AO227</f>
        <v/>
      </c>
      <c r="F115" s="197" t="n"/>
    </row>
    <row r="116" ht="12.75" customHeight="1" s="198">
      <c r="A116" s="38">
        <f>'inputs &amp; summary'!Q227</f>
        <v/>
      </c>
      <c r="B116" s="197" t="n">
        <v>0</v>
      </c>
      <c r="C116" s="37">
        <f>'inputs &amp; summary'!A227</f>
        <v/>
      </c>
      <c r="D116" s="37">
        <f>'inputs &amp; summary'!AO227</f>
        <v/>
      </c>
      <c r="F116" s="197" t="n"/>
    </row>
    <row r="117" ht="12.75" customHeight="1" s="198">
      <c r="A117" s="38">
        <f>'inputs &amp; summary'!Q227</f>
        <v/>
      </c>
      <c r="B117" s="197" t="n">
        <v>0</v>
      </c>
      <c r="C117" s="37">
        <f>'inputs &amp; summary'!A227</f>
        <v/>
      </c>
      <c r="D117" s="37">
        <f>'inputs &amp; summary'!AO227</f>
        <v/>
      </c>
      <c r="F117" s="197" t="n"/>
    </row>
    <row r="118" ht="12.75" customHeight="1" s="198">
      <c r="A118" s="38">
        <f>'inputs &amp; summary'!Q227</f>
        <v/>
      </c>
      <c r="B118" s="197" t="n">
        <v>0</v>
      </c>
      <c r="C118" s="37">
        <f>'inputs &amp; summary'!A227</f>
        <v/>
      </c>
      <c r="D118" s="37">
        <f>'inputs &amp; summary'!AO227</f>
        <v/>
      </c>
      <c r="F118" s="197" t="n"/>
    </row>
    <row r="119" ht="12.75" customHeight="1" s="198">
      <c r="A119" s="38">
        <f>'inputs &amp; summary'!Q227</f>
        <v/>
      </c>
      <c r="B119" s="197" t="n">
        <v>0</v>
      </c>
      <c r="C119" s="37">
        <f>'inputs &amp; summary'!A227</f>
        <v/>
      </c>
      <c r="D119" s="37">
        <f>'inputs &amp; summary'!AO227</f>
        <v/>
      </c>
      <c r="F119" s="197" t="n"/>
    </row>
    <row r="120" ht="12.75" customHeight="1" s="198">
      <c r="A120" s="38">
        <f>'inputs &amp; summary'!Q227</f>
        <v/>
      </c>
      <c r="B120" s="197" t="n">
        <v>0</v>
      </c>
      <c r="C120" s="37">
        <f>'inputs &amp; summary'!A227</f>
        <v/>
      </c>
      <c r="D120" s="37">
        <f>'inputs &amp; summary'!AO227</f>
        <v/>
      </c>
      <c r="F120" s="197" t="n"/>
    </row>
    <row r="121" ht="12.75" customHeight="1" s="198">
      <c r="A121" s="38">
        <f>'inputs &amp; summary'!Q227</f>
        <v/>
      </c>
      <c r="B121" s="197" t="n">
        <v>0</v>
      </c>
      <c r="C121" s="37">
        <f>'inputs &amp; summary'!A227</f>
        <v/>
      </c>
      <c r="D121" s="37">
        <f>'inputs &amp; summary'!AO227</f>
        <v/>
      </c>
      <c r="F121" s="197" t="n"/>
    </row>
    <row r="122" ht="12.75" customHeight="1" s="198">
      <c r="A122" s="38">
        <f>'inputs &amp; summary'!Q227</f>
        <v/>
      </c>
      <c r="B122" s="197" t="n">
        <v>0</v>
      </c>
      <c r="C122" s="37">
        <f>'inputs &amp; summary'!A227</f>
        <v/>
      </c>
      <c r="D122" s="37">
        <f>'inputs &amp; summary'!AO227</f>
        <v/>
      </c>
      <c r="F122" s="197" t="n"/>
    </row>
    <row r="123" ht="12.75" customHeight="1" s="198">
      <c r="A123" s="38">
        <f>'inputs &amp; summary'!Q227</f>
        <v/>
      </c>
      <c r="B123" s="197" t="n">
        <v>0</v>
      </c>
      <c r="C123" s="37">
        <f>'inputs &amp; summary'!A227</f>
        <v/>
      </c>
      <c r="D123" s="37">
        <f>'inputs &amp; summary'!AO227</f>
        <v/>
      </c>
      <c r="F123" s="197" t="n"/>
    </row>
    <row r="124" ht="12.75" customHeight="1" s="198">
      <c r="A124" s="38">
        <f>'inputs &amp; summary'!Q227</f>
        <v/>
      </c>
      <c r="B124" s="197" t="n">
        <v>0</v>
      </c>
      <c r="C124" s="37">
        <f>'inputs &amp; summary'!A227</f>
        <v/>
      </c>
      <c r="D124" s="37">
        <f>'inputs &amp; summary'!AO227</f>
        <v/>
      </c>
      <c r="F124" s="197" t="n"/>
    </row>
    <row r="125" ht="12.75" customHeight="1" s="198">
      <c r="A125" s="38">
        <f>'inputs &amp; summary'!Q227</f>
        <v/>
      </c>
      <c r="B125" s="197" t="n">
        <v>0</v>
      </c>
      <c r="C125" s="37">
        <f>'inputs &amp; summary'!A227</f>
        <v/>
      </c>
      <c r="D125" s="37">
        <f>'inputs &amp; summary'!AO227</f>
        <v/>
      </c>
      <c r="F125" s="197" t="n"/>
    </row>
    <row r="126" ht="12.75" customHeight="1" s="198">
      <c r="A126" s="38">
        <f>'inputs &amp; summary'!Q227</f>
        <v/>
      </c>
      <c r="B126" s="197" t="n">
        <v>0</v>
      </c>
      <c r="C126" s="37">
        <f>'inputs &amp; summary'!A227</f>
        <v/>
      </c>
      <c r="D126" s="37">
        <f>'inputs &amp; summary'!AO227</f>
        <v/>
      </c>
      <c r="F126" s="197" t="n"/>
    </row>
    <row r="127" ht="12.75" customHeight="1" s="198">
      <c r="A127" s="38">
        <f>'inputs &amp; summary'!Q227</f>
        <v/>
      </c>
      <c r="B127" s="197" t="n">
        <v>0</v>
      </c>
      <c r="C127" s="37">
        <f>'inputs &amp; summary'!A227</f>
        <v/>
      </c>
      <c r="D127" s="37">
        <f>'inputs &amp; summary'!AO227</f>
        <v/>
      </c>
      <c r="F127" s="197" t="n"/>
    </row>
    <row r="128" ht="12.75" customHeight="1" s="198">
      <c r="A128" s="38">
        <f>'inputs &amp; summary'!Q227</f>
        <v/>
      </c>
      <c r="B128" s="197" t="n">
        <v>0</v>
      </c>
      <c r="C128" s="37">
        <f>'inputs &amp; summary'!A227</f>
        <v/>
      </c>
      <c r="D128" s="37">
        <f>'inputs &amp; summary'!AO227</f>
        <v/>
      </c>
      <c r="F128" s="197" t="n"/>
    </row>
    <row r="129" ht="12.75" customHeight="1" s="198">
      <c r="A129" s="38">
        <f>'inputs &amp; summary'!Q227</f>
        <v/>
      </c>
      <c r="B129" s="197" t="n">
        <v>0</v>
      </c>
      <c r="C129" s="37">
        <f>'inputs &amp; summary'!A227</f>
        <v/>
      </c>
      <c r="D129" s="37">
        <f>'inputs &amp; summary'!AO227</f>
        <v/>
      </c>
      <c r="F129" s="197" t="n"/>
    </row>
    <row r="130" ht="12.75" customHeight="1" s="198">
      <c r="A130" s="38">
        <f>'inputs &amp; summary'!Q227</f>
        <v/>
      </c>
      <c r="B130" s="197" t="n">
        <v>0</v>
      </c>
      <c r="C130" s="37">
        <f>'inputs &amp; summary'!A227</f>
        <v/>
      </c>
      <c r="D130" s="37">
        <f>'inputs &amp; summary'!AO227</f>
        <v/>
      </c>
      <c r="F130" s="197" t="n"/>
    </row>
    <row r="131" ht="12.75" customHeight="1" s="198">
      <c r="A131" s="38">
        <f>'inputs &amp; summary'!Q227</f>
        <v/>
      </c>
      <c r="B131" s="197" t="n">
        <v>0</v>
      </c>
      <c r="C131" s="37">
        <f>'inputs &amp; summary'!A227</f>
        <v/>
      </c>
      <c r="D131" s="37">
        <f>'inputs &amp; summary'!AO227</f>
        <v/>
      </c>
      <c r="F131" s="197" t="n"/>
    </row>
    <row r="132" ht="12.75" customHeight="1" s="198">
      <c r="A132" s="38">
        <f>'inputs &amp; summary'!Q227</f>
        <v/>
      </c>
      <c r="B132" s="197" t="n">
        <v>0</v>
      </c>
      <c r="C132" s="37">
        <f>'inputs &amp; summary'!A227</f>
        <v/>
      </c>
      <c r="D132" s="37">
        <f>'inputs &amp; summary'!AO227</f>
        <v/>
      </c>
      <c r="F132" s="197" t="n"/>
    </row>
    <row r="133" ht="12.75" customHeight="1" s="198">
      <c r="A133" s="38">
        <f>'inputs &amp; summary'!Q227</f>
        <v/>
      </c>
      <c r="B133" s="197" t="n">
        <v>0</v>
      </c>
      <c r="C133" s="37">
        <f>'inputs &amp; summary'!A227</f>
        <v/>
      </c>
      <c r="D133" s="37">
        <f>'inputs &amp; summary'!AO227</f>
        <v/>
      </c>
      <c r="F133" s="197" t="n"/>
    </row>
    <row r="134" ht="12.75" customHeight="1" s="198">
      <c r="A134" s="38">
        <f>'inputs &amp; summary'!Q227</f>
        <v/>
      </c>
      <c r="B134" s="197" t="n">
        <v>0</v>
      </c>
      <c r="C134" s="37">
        <f>'inputs &amp; summary'!A227</f>
        <v/>
      </c>
      <c r="D134" s="37">
        <f>'inputs &amp; summary'!AO227</f>
        <v/>
      </c>
      <c r="F134" s="197" t="n"/>
    </row>
    <row r="135" ht="12.75" customHeight="1" s="198">
      <c r="A135" s="38">
        <f>'inputs &amp; summary'!Q227</f>
        <v/>
      </c>
      <c r="B135" s="197" t="n">
        <v>0</v>
      </c>
      <c r="C135" s="37">
        <f>'inputs &amp; summary'!A227</f>
        <v/>
      </c>
      <c r="D135" s="37">
        <f>'inputs &amp; summary'!AO227</f>
        <v/>
      </c>
      <c r="F135" s="197" t="n"/>
    </row>
    <row r="136" ht="12.75" customHeight="1" s="198">
      <c r="A136" s="38">
        <f>'inputs &amp; summary'!Q227</f>
        <v/>
      </c>
      <c r="B136" s="197" t="n">
        <v>0</v>
      </c>
      <c r="C136" s="37">
        <f>'inputs &amp; summary'!A227</f>
        <v/>
      </c>
      <c r="D136" s="37">
        <f>'inputs &amp; summary'!AO227</f>
        <v/>
      </c>
      <c r="F136" s="197" t="n"/>
    </row>
    <row r="137" ht="12.75" customHeight="1" s="198">
      <c r="A137" s="38">
        <f>'inputs &amp; summary'!Q227</f>
        <v/>
      </c>
      <c r="B137" s="197" t="n">
        <v>0</v>
      </c>
      <c r="C137" s="37">
        <f>'inputs &amp; summary'!A227</f>
        <v/>
      </c>
      <c r="D137" s="37">
        <f>'inputs &amp; summary'!AO227</f>
        <v/>
      </c>
      <c r="F137" s="197" t="n"/>
    </row>
    <row r="138" ht="12.75" customHeight="1" s="198">
      <c r="A138" s="38">
        <f>'inputs &amp; summary'!Q227</f>
        <v/>
      </c>
      <c r="B138" s="197" t="n">
        <v>0</v>
      </c>
      <c r="C138" s="37">
        <f>'inputs &amp; summary'!A227</f>
        <v/>
      </c>
      <c r="D138" s="37">
        <f>'inputs &amp; summary'!AO227</f>
        <v/>
      </c>
      <c r="F138" s="197" t="n"/>
    </row>
    <row r="139" ht="12.75" customHeight="1" s="198">
      <c r="A139" s="38">
        <f>'inputs &amp; summary'!Q227</f>
        <v/>
      </c>
      <c r="B139" s="197" t="n">
        <v>0</v>
      </c>
      <c r="C139" s="37">
        <f>'inputs &amp; summary'!A227</f>
        <v/>
      </c>
      <c r="D139" s="37">
        <f>'inputs &amp; summary'!AO227</f>
        <v/>
      </c>
      <c r="F139" s="197" t="n"/>
    </row>
    <row r="140" ht="12.75" customHeight="1" s="198">
      <c r="A140" s="38">
        <f>'inputs &amp; summary'!Q227</f>
        <v/>
      </c>
      <c r="B140" s="197" t="n">
        <v>0</v>
      </c>
      <c r="C140" s="37">
        <f>'inputs &amp; summary'!A227</f>
        <v/>
      </c>
      <c r="D140" s="37">
        <f>'inputs &amp; summary'!AO227</f>
        <v/>
      </c>
      <c r="F140" s="197" t="n"/>
    </row>
    <row r="141" ht="12.75" customHeight="1" s="198">
      <c r="A141" s="38">
        <f>'inputs &amp; summary'!Q227</f>
        <v/>
      </c>
      <c r="B141" s="197" t="n">
        <v>0</v>
      </c>
      <c r="C141" s="37">
        <f>'inputs &amp; summary'!A227</f>
        <v/>
      </c>
      <c r="D141" s="37">
        <f>'inputs &amp; summary'!AO227</f>
        <v/>
      </c>
      <c r="F141" s="197" t="n"/>
    </row>
    <row r="142" ht="12.75" customHeight="1" s="198">
      <c r="A142" s="38">
        <f>'inputs &amp; summary'!Q227</f>
        <v/>
      </c>
      <c r="B142" s="197" t="n">
        <v>0</v>
      </c>
      <c r="C142" s="37">
        <f>'inputs &amp; summary'!A227</f>
        <v/>
      </c>
      <c r="D142" s="37">
        <f>'inputs &amp; summary'!AO227</f>
        <v/>
      </c>
      <c r="F142" s="197" t="n"/>
    </row>
    <row r="143" ht="12.75" customHeight="1" s="198">
      <c r="A143" s="38">
        <f>'inputs &amp; summary'!Q227</f>
        <v/>
      </c>
      <c r="B143" s="197" t="n">
        <v>0</v>
      </c>
      <c r="C143" s="37">
        <f>'inputs &amp; summary'!A227</f>
        <v/>
      </c>
      <c r="D143" s="37">
        <f>'inputs &amp; summary'!AO227</f>
        <v/>
      </c>
      <c r="F143" s="197" t="n"/>
    </row>
    <row r="144" ht="12.75" customHeight="1" s="198">
      <c r="A144" s="38">
        <f>'inputs &amp; summary'!Q227</f>
        <v/>
      </c>
      <c r="B144" s="197" t="n">
        <v>0</v>
      </c>
      <c r="C144" s="37">
        <f>'inputs &amp; summary'!A227</f>
        <v/>
      </c>
      <c r="D144" s="37">
        <f>'inputs &amp; summary'!AO227</f>
        <v/>
      </c>
      <c r="F144" s="197" t="n"/>
    </row>
    <row r="145" ht="12.75" customHeight="1" s="198">
      <c r="A145" s="38">
        <f>'inputs &amp; summary'!Q227</f>
        <v/>
      </c>
      <c r="B145" s="197" t="n">
        <v>0</v>
      </c>
      <c r="C145" s="37">
        <f>'inputs &amp; summary'!A227</f>
        <v/>
      </c>
      <c r="D145" s="37">
        <f>'inputs &amp; summary'!AO227</f>
        <v/>
      </c>
      <c r="F145" s="197" t="n"/>
    </row>
    <row r="146" ht="12.75" customHeight="1" s="198">
      <c r="A146" s="38">
        <f>'inputs &amp; summary'!Q317</f>
        <v/>
      </c>
      <c r="B146" s="197" t="n">
        <v>0</v>
      </c>
      <c r="C146" s="37">
        <f>'inputs &amp; summary'!A317</f>
        <v/>
      </c>
      <c r="D146" s="37">
        <f>'inputs &amp; summary'!AO317</f>
        <v/>
      </c>
      <c r="F146" s="197" t="n"/>
    </row>
    <row r="147" ht="12.75" customHeight="1" s="198">
      <c r="A147" s="38">
        <f>'inputs &amp; summary'!Q317</f>
        <v/>
      </c>
      <c r="B147" s="197" t="n">
        <v>0</v>
      </c>
      <c r="C147" s="37">
        <f>'inputs &amp; summary'!A317</f>
        <v/>
      </c>
      <c r="D147" s="37">
        <f>'inputs &amp; summary'!AO317</f>
        <v/>
      </c>
      <c r="F147" s="197" t="n"/>
    </row>
    <row r="148" ht="12.75" customHeight="1" s="198">
      <c r="A148" s="38">
        <f>'inputs &amp; summary'!Q317</f>
        <v/>
      </c>
      <c r="B148" s="197" t="n">
        <v>0</v>
      </c>
      <c r="C148" s="37">
        <f>'inputs &amp; summary'!A317</f>
        <v/>
      </c>
      <c r="D148" s="37">
        <f>'inputs &amp; summary'!AO317</f>
        <v/>
      </c>
      <c r="F148" s="197" t="n"/>
    </row>
    <row r="149" ht="12.75" customHeight="1" s="198">
      <c r="A149" s="38">
        <f>'inputs &amp; summary'!Q317</f>
        <v/>
      </c>
      <c r="B149" s="197" t="n">
        <v>0</v>
      </c>
      <c r="C149" s="37">
        <f>'inputs &amp; summary'!A317</f>
        <v/>
      </c>
      <c r="D149" s="37">
        <f>'inputs &amp; summary'!AO317</f>
        <v/>
      </c>
      <c r="F149" s="197" t="n"/>
    </row>
    <row r="150" ht="12.75" customHeight="1" s="198">
      <c r="A150" s="38">
        <f>'inputs &amp; summary'!Q317</f>
        <v/>
      </c>
      <c r="B150" s="197" t="n">
        <v>0</v>
      </c>
      <c r="C150" s="37">
        <f>'inputs &amp; summary'!A317</f>
        <v/>
      </c>
      <c r="D150" s="37">
        <f>'inputs &amp; summary'!AO317</f>
        <v/>
      </c>
      <c r="F150" s="197" t="n"/>
    </row>
    <row r="151" ht="12.75" customHeight="1" s="198">
      <c r="A151" s="38">
        <f>'inputs &amp; summary'!Q317</f>
        <v/>
      </c>
      <c r="B151" s="197" t="n">
        <v>0</v>
      </c>
      <c r="C151" s="37">
        <f>'inputs &amp; summary'!A317</f>
        <v/>
      </c>
      <c r="D151" s="37">
        <f>'inputs &amp; summary'!AO317</f>
        <v/>
      </c>
      <c r="F151" s="197" t="n"/>
    </row>
    <row r="152" ht="12.75" customHeight="1" s="198">
      <c r="A152" s="38">
        <f>'inputs &amp; summary'!Q317</f>
        <v/>
      </c>
      <c r="B152" s="197" t="n">
        <v>0</v>
      </c>
      <c r="C152" s="37">
        <f>'inputs &amp; summary'!A317</f>
        <v/>
      </c>
      <c r="D152" s="37">
        <f>'inputs &amp; summary'!AO317</f>
        <v/>
      </c>
      <c r="F152" s="197" t="n"/>
    </row>
    <row r="153" ht="12.75" customHeight="1" s="198">
      <c r="A153" s="38">
        <f>'inputs &amp; summary'!Q317</f>
        <v/>
      </c>
      <c r="B153" s="197" t="n">
        <v>0</v>
      </c>
      <c r="C153" s="37">
        <f>'inputs &amp; summary'!A317</f>
        <v/>
      </c>
      <c r="D153" s="37">
        <f>'inputs &amp; summary'!AO317</f>
        <v/>
      </c>
      <c r="F153" s="197" t="n"/>
    </row>
    <row r="154" ht="12.75" customHeight="1" s="198">
      <c r="A154" s="38">
        <f>'inputs &amp; summary'!Q317</f>
        <v/>
      </c>
      <c r="B154" s="197" t="n">
        <v>0</v>
      </c>
      <c r="C154" s="37">
        <f>'inputs &amp; summary'!A317</f>
        <v/>
      </c>
      <c r="D154" s="37">
        <f>'inputs &amp; summary'!AO317</f>
        <v/>
      </c>
      <c r="F154" s="197" t="n"/>
    </row>
    <row r="155" ht="12.75" customHeight="1" s="198">
      <c r="A155" s="38">
        <f>'inputs &amp; summary'!Q317</f>
        <v/>
      </c>
      <c r="B155" s="197" t="n">
        <v>0</v>
      </c>
      <c r="C155" s="37">
        <f>'inputs &amp; summary'!A317</f>
        <v/>
      </c>
      <c r="D155" s="37">
        <f>'inputs &amp; summary'!AO317</f>
        <v/>
      </c>
      <c r="F155" s="197" t="n"/>
    </row>
    <row r="156" ht="12.75" customHeight="1" s="198">
      <c r="A156" s="38">
        <f>'inputs &amp; summary'!Q317</f>
        <v/>
      </c>
      <c r="B156" s="197" t="n">
        <v>0</v>
      </c>
      <c r="C156" s="37">
        <f>'inputs &amp; summary'!A317</f>
        <v/>
      </c>
      <c r="D156" s="37">
        <f>'inputs &amp; summary'!AO317</f>
        <v/>
      </c>
      <c r="F156" s="197" t="n"/>
    </row>
    <row r="157" ht="12.75" customHeight="1" s="198">
      <c r="A157" s="38">
        <f>'inputs &amp; summary'!Q317</f>
        <v/>
      </c>
      <c r="B157" s="197" t="n">
        <v>0</v>
      </c>
      <c r="C157" s="37">
        <f>'inputs &amp; summary'!A317</f>
        <v/>
      </c>
      <c r="D157" s="37">
        <f>'inputs &amp; summary'!AO317</f>
        <v/>
      </c>
      <c r="F157" s="197" t="n"/>
    </row>
    <row r="158" ht="12.75" customHeight="1" s="198">
      <c r="A158" s="38">
        <f>'inputs &amp; summary'!Q317</f>
        <v/>
      </c>
      <c r="B158" s="197" t="n">
        <v>0</v>
      </c>
      <c r="C158" s="37">
        <f>'inputs &amp; summary'!A317</f>
        <v/>
      </c>
      <c r="D158" s="37">
        <f>'inputs &amp; summary'!AO317</f>
        <v/>
      </c>
      <c r="F158" s="197" t="n"/>
    </row>
    <row r="159" ht="12.75" customHeight="1" s="198">
      <c r="A159" s="38">
        <f>'inputs &amp; summary'!Q317</f>
        <v/>
      </c>
      <c r="B159" s="197" t="n">
        <v>0</v>
      </c>
      <c r="C159" s="37">
        <f>'inputs &amp; summary'!A317</f>
        <v/>
      </c>
      <c r="D159" s="37">
        <f>'inputs &amp; summary'!AO317</f>
        <v/>
      </c>
      <c r="F159" s="197" t="n"/>
    </row>
    <row r="160" ht="12.75" customHeight="1" s="198">
      <c r="A160" s="38">
        <f>'inputs &amp; summary'!Q317</f>
        <v/>
      </c>
      <c r="B160" s="197" t="n">
        <v>0</v>
      </c>
      <c r="C160" s="37">
        <f>'inputs &amp; summary'!A317</f>
        <v/>
      </c>
      <c r="D160" s="37">
        <f>'inputs &amp; summary'!AO317</f>
        <v/>
      </c>
      <c r="F160" s="197" t="n"/>
    </row>
    <row r="161" ht="12.75" customHeight="1" s="198">
      <c r="A161" s="38">
        <f>'inputs &amp; summary'!Q317</f>
        <v/>
      </c>
      <c r="B161" s="197" t="n">
        <v>0</v>
      </c>
      <c r="C161" s="37">
        <f>'inputs &amp; summary'!A317</f>
        <v/>
      </c>
      <c r="D161" s="37">
        <f>'inputs &amp; summary'!AO317</f>
        <v/>
      </c>
      <c r="F161" s="197" t="n"/>
    </row>
    <row r="162" ht="12.75" customHeight="1" s="198">
      <c r="A162" s="38">
        <f>'inputs &amp; summary'!Q317</f>
        <v/>
      </c>
      <c r="B162" s="197" t="n">
        <v>0</v>
      </c>
      <c r="C162" s="37">
        <f>'inputs &amp; summary'!A317</f>
        <v/>
      </c>
      <c r="D162" s="37">
        <f>'inputs &amp; summary'!AO317</f>
        <v/>
      </c>
      <c r="F162" s="197" t="n"/>
    </row>
    <row r="163" ht="12.75" customHeight="1" s="198">
      <c r="A163" s="38">
        <f>'inputs &amp; summary'!Q317</f>
        <v/>
      </c>
      <c r="B163" s="197" t="n">
        <v>0</v>
      </c>
      <c r="C163" s="37">
        <f>'inputs &amp; summary'!A317</f>
        <v/>
      </c>
      <c r="D163" s="37">
        <f>'inputs &amp; summary'!AO317</f>
        <v/>
      </c>
      <c r="F163" s="197" t="n"/>
    </row>
    <row r="164" ht="12.75" customHeight="1" s="198">
      <c r="A164" s="38">
        <f>'inputs &amp; summary'!Q317</f>
        <v/>
      </c>
      <c r="B164" s="197" t="n">
        <v>0</v>
      </c>
      <c r="C164" s="37">
        <f>'inputs &amp; summary'!A317</f>
        <v/>
      </c>
      <c r="D164" s="37">
        <f>'inputs &amp; summary'!AO317</f>
        <v/>
      </c>
      <c r="F164" s="197" t="n"/>
    </row>
    <row r="165" ht="12.75" customHeight="1" s="198">
      <c r="A165" s="38">
        <f>'inputs &amp; summary'!Q317</f>
        <v/>
      </c>
      <c r="B165" s="197" t="n">
        <v>0</v>
      </c>
      <c r="C165" s="37">
        <f>'inputs &amp; summary'!A317</f>
        <v/>
      </c>
      <c r="D165" s="37">
        <f>'inputs &amp; summary'!AO317</f>
        <v/>
      </c>
      <c r="F165" s="197" t="n"/>
    </row>
    <row r="166" ht="12.75" customHeight="1" s="198">
      <c r="A166" s="38">
        <f>'inputs &amp; summary'!Q317</f>
        <v/>
      </c>
      <c r="B166" s="197" t="n">
        <v>0</v>
      </c>
      <c r="C166" s="37">
        <f>'inputs &amp; summary'!A317</f>
        <v/>
      </c>
      <c r="D166" s="37">
        <f>'inputs &amp; summary'!AO317</f>
        <v/>
      </c>
      <c r="F166" s="197" t="n"/>
    </row>
    <row r="167" ht="12.75" customHeight="1" s="198">
      <c r="A167" s="38">
        <f>'inputs &amp; summary'!Q317</f>
        <v/>
      </c>
      <c r="B167" s="197" t="n">
        <v>0</v>
      </c>
      <c r="C167" s="37">
        <f>'inputs &amp; summary'!A317</f>
        <v/>
      </c>
      <c r="D167" s="37">
        <f>'inputs &amp; summary'!AO317</f>
        <v/>
      </c>
      <c r="F167" s="197" t="n"/>
    </row>
    <row r="168" ht="12.75" customHeight="1" s="198">
      <c r="A168" s="38">
        <f>'inputs &amp; summary'!Q317</f>
        <v/>
      </c>
      <c r="B168" s="197" t="n">
        <v>0</v>
      </c>
      <c r="C168" s="37">
        <f>'inputs &amp; summary'!A317</f>
        <v/>
      </c>
      <c r="D168" s="37">
        <f>'inputs &amp; summary'!AO317</f>
        <v/>
      </c>
      <c r="F168" s="197" t="n"/>
    </row>
    <row r="169" ht="12.75" customHeight="1" s="198">
      <c r="A169" s="38">
        <f>'inputs &amp; summary'!Q317</f>
        <v/>
      </c>
      <c r="B169" s="197" t="n">
        <v>0</v>
      </c>
      <c r="C169" s="37">
        <f>'inputs &amp; summary'!A317</f>
        <v/>
      </c>
      <c r="D169" s="37">
        <f>'inputs &amp; summary'!AO317</f>
        <v/>
      </c>
      <c r="F169" s="197" t="n"/>
    </row>
    <row r="170" ht="12.75" customHeight="1" s="198">
      <c r="A170" s="38">
        <f>'inputs &amp; summary'!Q317</f>
        <v/>
      </c>
      <c r="B170" s="197" t="n">
        <v>0</v>
      </c>
      <c r="C170" s="37">
        <f>'inputs &amp; summary'!A317</f>
        <v/>
      </c>
      <c r="D170" s="37">
        <f>'inputs &amp; summary'!AO317</f>
        <v/>
      </c>
      <c r="F170" s="197" t="n"/>
    </row>
    <row r="171" ht="12.75" customHeight="1" s="198">
      <c r="A171" s="38">
        <f>'inputs &amp; summary'!Q317</f>
        <v/>
      </c>
      <c r="B171" s="197" t="n">
        <v>0</v>
      </c>
      <c r="C171" s="37">
        <f>'inputs &amp; summary'!A317</f>
        <v/>
      </c>
      <c r="D171" s="37">
        <f>'inputs &amp; summary'!AO317</f>
        <v/>
      </c>
      <c r="F171" s="197" t="n"/>
    </row>
    <row r="172" ht="12.75" customHeight="1" s="198">
      <c r="A172" s="38">
        <f>'inputs &amp; summary'!Q317</f>
        <v/>
      </c>
      <c r="B172" s="197" t="n">
        <v>0</v>
      </c>
      <c r="C172" s="37">
        <f>'inputs &amp; summary'!A317</f>
        <v/>
      </c>
      <c r="D172" s="37">
        <f>'inputs &amp; summary'!AO317</f>
        <v/>
      </c>
      <c r="F172" s="197" t="n"/>
    </row>
    <row r="173" ht="12.75" customHeight="1" s="198">
      <c r="A173" s="38">
        <f>'inputs &amp; summary'!Q317</f>
        <v/>
      </c>
      <c r="B173" s="197" t="n">
        <v>0</v>
      </c>
      <c r="C173" s="37">
        <f>'inputs &amp; summary'!A317</f>
        <v/>
      </c>
      <c r="D173" s="37">
        <f>'inputs &amp; summary'!AO317</f>
        <v/>
      </c>
      <c r="F173" s="197" t="n"/>
    </row>
    <row r="174" ht="12.75" customHeight="1" s="198">
      <c r="A174" s="38">
        <f>'inputs &amp; summary'!Q317</f>
        <v/>
      </c>
      <c r="B174" s="197" t="n">
        <v>0</v>
      </c>
      <c r="C174" s="37">
        <f>'inputs &amp; summary'!A317</f>
        <v/>
      </c>
      <c r="D174" s="37">
        <f>'inputs &amp; summary'!AO317</f>
        <v/>
      </c>
      <c r="F174" s="197" t="n"/>
    </row>
    <row r="175" ht="12.75" customHeight="1" s="198">
      <c r="A175" s="38">
        <f>'inputs &amp; summary'!Q317</f>
        <v/>
      </c>
      <c r="B175" s="197" t="n">
        <v>0</v>
      </c>
      <c r="C175" s="37">
        <f>'inputs &amp; summary'!A317</f>
        <v/>
      </c>
      <c r="D175" s="37">
        <f>'inputs &amp; summary'!AO317</f>
        <v/>
      </c>
      <c r="F175" s="197" t="n"/>
    </row>
    <row r="176" ht="12.75" customHeight="1" s="198">
      <c r="A176" s="38">
        <f>'inputs &amp; summary'!Q317</f>
        <v/>
      </c>
      <c r="B176" s="197" t="n">
        <v>0</v>
      </c>
      <c r="C176" s="37">
        <f>'inputs &amp; summary'!A317</f>
        <v/>
      </c>
      <c r="D176" s="37">
        <f>'inputs &amp; summary'!AO317</f>
        <v/>
      </c>
      <c r="F176" s="197" t="n"/>
    </row>
    <row r="177" ht="12.75" customHeight="1" s="198">
      <c r="A177" s="38">
        <f>'inputs &amp; summary'!Q317</f>
        <v/>
      </c>
      <c r="B177" s="197" t="n">
        <v>0</v>
      </c>
      <c r="C177" s="37">
        <f>'inputs &amp; summary'!A317</f>
        <v/>
      </c>
      <c r="D177" s="37">
        <f>'inputs &amp; summary'!AO317</f>
        <v/>
      </c>
      <c r="F177" s="197" t="n"/>
    </row>
    <row r="178" ht="12.75" customHeight="1" s="198">
      <c r="A178" s="38">
        <f>'inputs &amp; summary'!Q317</f>
        <v/>
      </c>
      <c r="B178" s="197" t="n">
        <v>0</v>
      </c>
      <c r="C178" s="37">
        <f>'inputs &amp; summary'!A317</f>
        <v/>
      </c>
      <c r="D178" s="37">
        <f>'inputs &amp; summary'!AO317</f>
        <v/>
      </c>
      <c r="F178" s="197" t="n"/>
    </row>
    <row r="179" ht="12.75" customHeight="1" s="198">
      <c r="A179" s="38">
        <f>'inputs &amp; summary'!Q317</f>
        <v/>
      </c>
      <c r="B179" s="197" t="n">
        <v>0</v>
      </c>
      <c r="C179" s="37">
        <f>'inputs &amp; summary'!A317</f>
        <v/>
      </c>
      <c r="D179" s="37">
        <f>'inputs &amp; summary'!AO317</f>
        <v/>
      </c>
      <c r="F179" s="197" t="n"/>
    </row>
    <row r="180" ht="12.75" customHeight="1" s="198">
      <c r="A180" s="38">
        <f>'inputs &amp; summary'!Q317</f>
        <v/>
      </c>
      <c r="B180" s="197" t="n">
        <v>0</v>
      </c>
      <c r="C180" s="37">
        <f>'inputs &amp; summary'!A317</f>
        <v/>
      </c>
      <c r="D180" s="37">
        <f>'inputs &amp; summary'!AO317</f>
        <v/>
      </c>
      <c r="F180" s="197" t="n"/>
    </row>
    <row r="181" ht="12.75" customHeight="1" s="198">
      <c r="A181" s="38">
        <f>'inputs &amp; summary'!Q317</f>
        <v/>
      </c>
      <c r="B181" s="197" t="n">
        <v>0</v>
      </c>
      <c r="C181" s="37">
        <f>'inputs &amp; summary'!A317</f>
        <v/>
      </c>
      <c r="D181" s="37">
        <f>'inputs &amp; summary'!AO317</f>
        <v/>
      </c>
      <c r="F181" s="197" t="n"/>
    </row>
    <row r="182" ht="12.75" customHeight="1" s="198">
      <c r="A182" s="38">
        <f>'inputs &amp; summary'!Q317</f>
        <v/>
      </c>
      <c r="B182" s="197" t="n">
        <v>0</v>
      </c>
      <c r="C182" s="37">
        <f>'inputs &amp; summary'!A317</f>
        <v/>
      </c>
      <c r="D182" s="37">
        <f>'inputs &amp; summary'!AO317</f>
        <v/>
      </c>
      <c r="F182" s="197" t="n"/>
    </row>
    <row r="183" ht="12.75" customHeight="1" s="198">
      <c r="A183" s="38">
        <f>'inputs &amp; summary'!Q317</f>
        <v/>
      </c>
      <c r="B183" s="197" t="n">
        <v>0</v>
      </c>
      <c r="C183" s="37">
        <f>'inputs &amp; summary'!A317</f>
        <v/>
      </c>
      <c r="D183" s="37">
        <f>'inputs &amp; summary'!AO317</f>
        <v/>
      </c>
      <c r="F183" s="197" t="n"/>
    </row>
    <row r="184" ht="12.75" customHeight="1" s="198">
      <c r="A184" s="38">
        <f>'inputs &amp; summary'!Q317</f>
        <v/>
      </c>
      <c r="B184" s="197" t="n">
        <v>0</v>
      </c>
      <c r="C184" s="37">
        <f>'inputs &amp; summary'!A317</f>
        <v/>
      </c>
      <c r="D184" s="37">
        <f>'inputs &amp; summary'!AO317</f>
        <v/>
      </c>
      <c r="F184" s="197" t="n"/>
    </row>
    <row r="185" ht="12.75" customHeight="1" s="198">
      <c r="A185" s="38">
        <f>'inputs &amp; summary'!Q317</f>
        <v/>
      </c>
      <c r="B185" s="197" t="n">
        <v>0</v>
      </c>
      <c r="C185" s="37">
        <f>'inputs &amp; summary'!A317</f>
        <v/>
      </c>
      <c r="D185" s="37">
        <f>'inputs &amp; summary'!AO317</f>
        <v/>
      </c>
      <c r="F185" s="197" t="n"/>
    </row>
    <row r="186" ht="12.75" customHeight="1" s="198">
      <c r="A186" s="38">
        <f>'inputs &amp; summary'!Q317</f>
        <v/>
      </c>
      <c r="B186" s="197" t="n">
        <v>0</v>
      </c>
      <c r="C186" s="37">
        <f>'inputs &amp; summary'!A317</f>
        <v/>
      </c>
      <c r="D186" s="37">
        <f>'inputs &amp; summary'!AO317</f>
        <v/>
      </c>
      <c r="F186" s="197" t="n"/>
    </row>
    <row r="187" ht="12.75" customHeight="1" s="198">
      <c r="A187" s="38">
        <f>'inputs &amp; summary'!Q317</f>
        <v/>
      </c>
      <c r="B187" s="197" t="n">
        <v>0</v>
      </c>
      <c r="C187" s="37">
        <f>'inputs &amp; summary'!A317</f>
        <v/>
      </c>
      <c r="D187" s="37">
        <f>'inputs &amp; summary'!AO317</f>
        <v/>
      </c>
      <c r="F187" s="197" t="n"/>
    </row>
    <row r="188" ht="12.75" customHeight="1" s="198">
      <c r="A188" s="38">
        <f>'inputs &amp; summary'!Q317</f>
        <v/>
      </c>
      <c r="B188" s="197" t="n">
        <v>0</v>
      </c>
      <c r="C188" s="37">
        <f>'inputs &amp; summary'!A317</f>
        <v/>
      </c>
      <c r="D188" s="37">
        <f>'inputs &amp; summary'!AO317</f>
        <v/>
      </c>
      <c r="F188" s="197" t="n"/>
    </row>
    <row r="189" ht="12.75" customHeight="1" s="198">
      <c r="A189" s="38">
        <f>'inputs &amp; summary'!Q317</f>
        <v/>
      </c>
      <c r="B189" s="197" t="n">
        <v>0</v>
      </c>
      <c r="C189" s="37">
        <f>'inputs &amp; summary'!A317</f>
        <v/>
      </c>
      <c r="D189" s="37">
        <f>'inputs &amp; summary'!AO317</f>
        <v/>
      </c>
      <c r="F189" s="197" t="n"/>
    </row>
    <row r="190" ht="12.75" customHeight="1" s="198">
      <c r="A190" s="38">
        <f>'inputs &amp; summary'!Q317</f>
        <v/>
      </c>
      <c r="B190" s="197" t="n">
        <v>0</v>
      </c>
      <c r="C190" s="37">
        <f>'inputs &amp; summary'!A317</f>
        <v/>
      </c>
      <c r="D190" s="37">
        <f>'inputs &amp; summary'!AO317</f>
        <v/>
      </c>
      <c r="F190" s="197" t="n"/>
    </row>
    <row r="191" ht="12.75" customHeight="1" s="198">
      <c r="A191" s="38">
        <f>'inputs &amp; summary'!Q406</f>
        <v/>
      </c>
      <c r="B191" s="197" t="n">
        <v>0</v>
      </c>
      <c r="C191" s="37">
        <f>'inputs &amp; summary'!A406</f>
        <v/>
      </c>
      <c r="D191" s="37">
        <f>'inputs &amp; summary'!AO406</f>
        <v/>
      </c>
      <c r="F191" s="197" t="n"/>
    </row>
    <row r="192" ht="12.75" customHeight="1" s="198">
      <c r="A192" s="38">
        <f>'inputs &amp; summary'!Q406</f>
        <v/>
      </c>
      <c r="B192" s="197" t="n">
        <v>0</v>
      </c>
      <c r="C192" s="37">
        <f>'inputs &amp; summary'!A406</f>
        <v/>
      </c>
      <c r="D192" s="37">
        <f>'inputs &amp; summary'!AO406</f>
        <v/>
      </c>
      <c r="F192" s="197" t="n"/>
    </row>
    <row r="193" ht="12.75" customHeight="1" s="198">
      <c r="A193" s="38">
        <f>'inputs &amp; summary'!Q406</f>
        <v/>
      </c>
      <c r="B193" s="197" t="n">
        <v>0</v>
      </c>
      <c r="C193" s="37">
        <f>'inputs &amp; summary'!A406</f>
        <v/>
      </c>
      <c r="D193" s="37">
        <f>'inputs &amp; summary'!AO406</f>
        <v/>
      </c>
      <c r="F193" s="197" t="n"/>
    </row>
    <row r="194" ht="12.75" customHeight="1" s="198">
      <c r="A194" s="38">
        <f>'inputs &amp; summary'!Q406</f>
        <v/>
      </c>
      <c r="B194" s="197" t="n">
        <v>0</v>
      </c>
      <c r="C194" s="37">
        <f>'inputs &amp; summary'!A406</f>
        <v/>
      </c>
      <c r="D194" s="37">
        <f>'inputs &amp; summary'!AO406</f>
        <v/>
      </c>
      <c r="F194" s="197" t="n"/>
    </row>
    <row r="195" ht="12.75" customHeight="1" s="198">
      <c r="A195" s="38">
        <f>'inputs &amp; summary'!Q406</f>
        <v/>
      </c>
      <c r="B195" s="197" t="n">
        <v>0</v>
      </c>
      <c r="C195" s="37">
        <f>'inputs &amp; summary'!A406</f>
        <v/>
      </c>
      <c r="D195" s="37">
        <f>'inputs &amp; summary'!AO406</f>
        <v/>
      </c>
      <c r="F195" s="197" t="n"/>
    </row>
    <row r="196" ht="12.75" customHeight="1" s="198">
      <c r="A196" s="38">
        <f>'inputs &amp; summary'!Q406</f>
        <v/>
      </c>
      <c r="B196" s="197" t="n">
        <v>0</v>
      </c>
      <c r="C196" s="37">
        <f>'inputs &amp; summary'!A406</f>
        <v/>
      </c>
      <c r="D196" s="37">
        <f>'inputs &amp; summary'!AO406</f>
        <v/>
      </c>
      <c r="F196" s="197" t="n"/>
    </row>
    <row r="197" ht="12.75" customHeight="1" s="198">
      <c r="A197" s="38">
        <f>'inputs &amp; summary'!Q406</f>
        <v/>
      </c>
      <c r="B197" s="197" t="n">
        <v>0</v>
      </c>
      <c r="C197" s="37">
        <f>'inputs &amp; summary'!A406</f>
        <v/>
      </c>
      <c r="D197" s="37">
        <f>'inputs &amp; summary'!AO406</f>
        <v/>
      </c>
      <c r="F197" s="197" t="n"/>
    </row>
    <row r="198" ht="12.75" customHeight="1" s="198">
      <c r="A198" s="38">
        <f>'inputs &amp; summary'!Q406</f>
        <v/>
      </c>
      <c r="B198" s="197" t="n">
        <v>0</v>
      </c>
      <c r="C198" s="37">
        <f>'inputs &amp; summary'!A406</f>
        <v/>
      </c>
      <c r="D198" s="37">
        <f>'inputs &amp; summary'!AO406</f>
        <v/>
      </c>
      <c r="F198" s="197" t="n"/>
    </row>
    <row r="199" ht="12.75" customHeight="1" s="198">
      <c r="A199" s="38">
        <f>'inputs &amp; summary'!Q406</f>
        <v/>
      </c>
      <c r="B199" s="197" t="n">
        <v>0</v>
      </c>
      <c r="C199" s="37">
        <f>'inputs &amp; summary'!A406</f>
        <v/>
      </c>
      <c r="D199" s="37">
        <f>'inputs &amp; summary'!AO406</f>
        <v/>
      </c>
      <c r="F199" s="197" t="n"/>
    </row>
    <row r="200" ht="12.75" customHeight="1" s="198">
      <c r="A200" s="38">
        <f>'inputs &amp; summary'!Q406</f>
        <v/>
      </c>
      <c r="B200" s="197" t="n">
        <v>0</v>
      </c>
      <c r="C200" s="37">
        <f>'inputs &amp; summary'!A406</f>
        <v/>
      </c>
      <c r="D200" s="37">
        <f>'inputs &amp; summary'!AO406</f>
        <v/>
      </c>
      <c r="F200" s="197" t="n"/>
    </row>
    <row r="201" ht="12.75" customHeight="1" s="198">
      <c r="A201" s="38">
        <f>'inputs &amp; summary'!Q406</f>
        <v/>
      </c>
      <c r="B201" s="197" t="n">
        <v>0</v>
      </c>
      <c r="C201" s="37">
        <f>'inputs &amp; summary'!A406</f>
        <v/>
      </c>
      <c r="D201" s="37">
        <f>'inputs &amp; summary'!AO406</f>
        <v/>
      </c>
      <c r="F201" s="197" t="n"/>
    </row>
    <row r="202" ht="12.75" customHeight="1" s="198">
      <c r="A202" s="38">
        <f>'inputs &amp; summary'!Q406</f>
        <v/>
      </c>
      <c r="B202" s="197" t="n">
        <v>0</v>
      </c>
      <c r="C202" s="37">
        <f>'inputs &amp; summary'!A406</f>
        <v/>
      </c>
      <c r="D202" s="37">
        <f>'inputs &amp; summary'!AO406</f>
        <v/>
      </c>
      <c r="F202" s="197" t="n"/>
    </row>
    <row r="203" ht="12.75" customHeight="1" s="198">
      <c r="A203" s="38">
        <f>'inputs &amp; summary'!Q406</f>
        <v/>
      </c>
      <c r="B203" s="197" t="n">
        <v>0</v>
      </c>
      <c r="C203" s="37">
        <f>'inputs &amp; summary'!A406</f>
        <v/>
      </c>
      <c r="D203" s="37">
        <f>'inputs &amp; summary'!AO406</f>
        <v/>
      </c>
      <c r="F203" s="197" t="n"/>
    </row>
    <row r="204" ht="12.75" customHeight="1" s="198">
      <c r="A204" s="38">
        <f>'inputs &amp; summary'!Q406</f>
        <v/>
      </c>
      <c r="B204" s="197" t="n">
        <v>0</v>
      </c>
      <c r="C204" s="37">
        <f>'inputs &amp; summary'!A406</f>
        <v/>
      </c>
      <c r="D204" s="37">
        <f>'inputs &amp; summary'!AO406</f>
        <v/>
      </c>
      <c r="F204" s="197" t="n"/>
    </row>
    <row r="205" ht="12.75" customHeight="1" s="198">
      <c r="A205" s="38">
        <f>'inputs &amp; summary'!Q406</f>
        <v/>
      </c>
      <c r="B205" s="197" t="n">
        <v>0</v>
      </c>
      <c r="C205" s="37">
        <f>'inputs &amp; summary'!A406</f>
        <v/>
      </c>
      <c r="D205" s="37">
        <f>'inputs &amp; summary'!AO406</f>
        <v/>
      </c>
      <c r="F205" s="197" t="n"/>
    </row>
    <row r="206" ht="12.75" customHeight="1" s="198">
      <c r="A206" s="38">
        <f>'inputs &amp; summary'!Q406</f>
        <v/>
      </c>
      <c r="B206" s="197" t="n">
        <v>0</v>
      </c>
      <c r="C206" s="37">
        <f>'inputs &amp; summary'!A406</f>
        <v/>
      </c>
      <c r="D206" s="37">
        <f>'inputs &amp; summary'!AO406</f>
        <v/>
      </c>
      <c r="F206" s="197" t="n"/>
    </row>
    <row r="207" ht="12.75" customHeight="1" s="198">
      <c r="A207" s="38">
        <f>'inputs &amp; summary'!Q406</f>
        <v/>
      </c>
      <c r="B207" s="197" t="n">
        <v>0</v>
      </c>
      <c r="C207" s="37">
        <f>'inputs &amp; summary'!A406</f>
        <v/>
      </c>
      <c r="D207" s="37">
        <f>'inputs &amp; summary'!AO406</f>
        <v/>
      </c>
      <c r="F207" s="197" t="n"/>
    </row>
    <row r="208" ht="12.75" customHeight="1" s="198">
      <c r="A208" s="38">
        <f>'inputs &amp; summary'!Q406</f>
        <v/>
      </c>
      <c r="B208" s="197" t="n">
        <v>0</v>
      </c>
      <c r="C208" s="37">
        <f>'inputs &amp; summary'!A406</f>
        <v/>
      </c>
      <c r="D208" s="37">
        <f>'inputs &amp; summary'!AO406</f>
        <v/>
      </c>
      <c r="F208" s="197" t="n"/>
    </row>
    <row r="209" ht="12.75" customHeight="1" s="198">
      <c r="A209" s="38">
        <f>'inputs &amp; summary'!Q406</f>
        <v/>
      </c>
      <c r="B209" s="197" t="n">
        <v>0</v>
      </c>
      <c r="C209" s="37">
        <f>'inputs &amp; summary'!A406</f>
        <v/>
      </c>
      <c r="D209" s="37">
        <f>'inputs &amp; summary'!AO406</f>
        <v/>
      </c>
      <c r="F209" s="197" t="n"/>
    </row>
    <row r="210" ht="12.75" customHeight="1" s="198">
      <c r="A210" s="38">
        <f>'inputs &amp; summary'!Q406</f>
        <v/>
      </c>
      <c r="B210" s="197" t="n">
        <v>0</v>
      </c>
      <c r="C210" s="37">
        <f>'inputs &amp; summary'!A406</f>
        <v/>
      </c>
      <c r="D210" s="37">
        <f>'inputs &amp; summary'!AO406</f>
        <v/>
      </c>
      <c r="F210" s="197" t="n"/>
    </row>
    <row r="211" ht="12.75" customHeight="1" s="198">
      <c r="A211" s="38">
        <f>'inputs &amp; summary'!Q406</f>
        <v/>
      </c>
      <c r="B211" s="197" t="n">
        <v>0</v>
      </c>
      <c r="C211" s="37">
        <f>'inputs &amp; summary'!A406</f>
        <v/>
      </c>
      <c r="D211" s="37">
        <f>'inputs &amp; summary'!AO406</f>
        <v/>
      </c>
      <c r="F211" s="197" t="n"/>
    </row>
    <row r="212" ht="12.75" customHeight="1" s="198">
      <c r="A212" s="38">
        <f>'inputs &amp; summary'!Q406</f>
        <v/>
      </c>
      <c r="B212" s="197" t="n">
        <v>0</v>
      </c>
      <c r="C212" s="37">
        <f>'inputs &amp; summary'!A406</f>
        <v/>
      </c>
      <c r="D212" s="37">
        <f>'inputs &amp; summary'!AO406</f>
        <v/>
      </c>
      <c r="F212" s="197" t="n"/>
    </row>
    <row r="213" ht="12.75" customHeight="1" s="198">
      <c r="A213" s="38">
        <f>'inputs &amp; summary'!Q406</f>
        <v/>
      </c>
      <c r="B213" s="197" t="n">
        <v>0</v>
      </c>
      <c r="C213" s="37">
        <f>'inputs &amp; summary'!A406</f>
        <v/>
      </c>
      <c r="D213" s="37">
        <f>'inputs &amp; summary'!AO406</f>
        <v/>
      </c>
      <c r="F213" s="197" t="n"/>
    </row>
    <row r="214" ht="12.75" customHeight="1" s="198">
      <c r="A214" s="38">
        <f>'inputs &amp; summary'!Q406</f>
        <v/>
      </c>
      <c r="B214" s="197" t="n">
        <v>0</v>
      </c>
      <c r="C214" s="37">
        <f>'inputs &amp; summary'!A406</f>
        <v/>
      </c>
      <c r="D214" s="37">
        <f>'inputs &amp; summary'!AO406</f>
        <v/>
      </c>
      <c r="F214" s="197" t="n"/>
    </row>
    <row r="215" ht="12.75" customHeight="1" s="198">
      <c r="A215" s="38">
        <f>'inputs &amp; summary'!Q406</f>
        <v/>
      </c>
      <c r="B215" s="197" t="n">
        <v>0</v>
      </c>
      <c r="C215" s="37">
        <f>'inputs &amp; summary'!A406</f>
        <v/>
      </c>
      <c r="D215" s="37">
        <f>'inputs &amp; summary'!AO406</f>
        <v/>
      </c>
      <c r="F215" s="197" t="n"/>
    </row>
    <row r="216" ht="12.75" customHeight="1" s="198">
      <c r="A216" s="38">
        <f>'inputs &amp; summary'!Q406</f>
        <v/>
      </c>
      <c r="B216" s="197" t="n">
        <v>0</v>
      </c>
      <c r="C216" s="37">
        <f>'inputs &amp; summary'!A406</f>
        <v/>
      </c>
      <c r="D216" s="37">
        <f>'inputs &amp; summary'!AO406</f>
        <v/>
      </c>
      <c r="F216" s="197" t="n"/>
    </row>
    <row r="217" ht="12.75" customHeight="1" s="198">
      <c r="A217" s="38">
        <f>'inputs &amp; summary'!Q406</f>
        <v/>
      </c>
      <c r="B217" s="197" t="n">
        <v>0</v>
      </c>
      <c r="C217" s="37">
        <f>'inputs &amp; summary'!A406</f>
        <v/>
      </c>
      <c r="D217" s="37">
        <f>'inputs &amp; summary'!AO406</f>
        <v/>
      </c>
      <c r="F217" s="197" t="n"/>
    </row>
    <row r="218" ht="12.75" customHeight="1" s="198">
      <c r="A218" s="38">
        <f>'inputs &amp; summary'!Q406</f>
        <v/>
      </c>
      <c r="B218" s="197" t="n">
        <v>0</v>
      </c>
      <c r="C218" s="37">
        <f>'inputs &amp; summary'!A406</f>
        <v/>
      </c>
      <c r="D218" s="37">
        <f>'inputs &amp; summary'!AO406</f>
        <v/>
      </c>
      <c r="F218" s="197" t="n"/>
    </row>
    <row r="219" ht="12.75" customHeight="1" s="198">
      <c r="A219" s="38">
        <f>'inputs &amp; summary'!Q406</f>
        <v/>
      </c>
      <c r="B219" s="197" t="n">
        <v>0</v>
      </c>
      <c r="C219" s="37">
        <f>'inputs &amp; summary'!A406</f>
        <v/>
      </c>
      <c r="D219" s="37">
        <f>'inputs &amp; summary'!AO406</f>
        <v/>
      </c>
      <c r="F219" s="197" t="n"/>
    </row>
    <row r="220" ht="12.75" customHeight="1" s="198">
      <c r="A220" s="38">
        <f>'inputs &amp; summary'!Q406</f>
        <v/>
      </c>
      <c r="B220" s="197" t="n">
        <v>0</v>
      </c>
      <c r="C220" s="37">
        <f>'inputs &amp; summary'!A406</f>
        <v/>
      </c>
      <c r="D220" s="37">
        <f>'inputs &amp; summary'!AO406</f>
        <v/>
      </c>
      <c r="F220" s="197" t="n"/>
    </row>
    <row r="221" ht="12.75" customHeight="1" s="198">
      <c r="A221" s="38">
        <f>'inputs &amp; summary'!Q406</f>
        <v/>
      </c>
      <c r="B221" s="197" t="n">
        <v>0</v>
      </c>
      <c r="C221" s="37">
        <f>'inputs &amp; summary'!A406</f>
        <v/>
      </c>
      <c r="D221" s="37">
        <f>'inputs &amp; summary'!AO406</f>
        <v/>
      </c>
      <c r="F221" s="197" t="n"/>
    </row>
    <row r="222" ht="12.75" customHeight="1" s="198">
      <c r="A222" s="38">
        <f>'inputs &amp; summary'!Q406</f>
        <v/>
      </c>
      <c r="B222" s="197" t="n">
        <v>0</v>
      </c>
      <c r="C222" s="37">
        <f>'inputs &amp; summary'!A406</f>
        <v/>
      </c>
      <c r="D222" s="37">
        <f>'inputs &amp; summary'!AO406</f>
        <v/>
      </c>
      <c r="F222" s="197" t="n"/>
    </row>
    <row r="223" ht="12.75" customHeight="1" s="198">
      <c r="A223" s="38">
        <f>'inputs &amp; summary'!Q406</f>
        <v/>
      </c>
      <c r="B223" s="197" t="n">
        <v>0</v>
      </c>
      <c r="C223" s="37">
        <f>'inputs &amp; summary'!A406</f>
        <v/>
      </c>
      <c r="D223" s="37">
        <f>'inputs &amp; summary'!AO406</f>
        <v/>
      </c>
      <c r="F223" s="197" t="n"/>
    </row>
    <row r="224" ht="12.75" customHeight="1" s="198">
      <c r="A224" s="38">
        <f>'inputs &amp; summary'!Q406</f>
        <v/>
      </c>
      <c r="B224" s="197" t="n">
        <v>0</v>
      </c>
      <c r="C224" s="37">
        <f>'inputs &amp; summary'!A406</f>
        <v/>
      </c>
      <c r="D224" s="37">
        <f>'inputs &amp; summary'!AO406</f>
        <v/>
      </c>
      <c r="F224" s="197" t="n"/>
    </row>
    <row r="225" ht="12.75" customHeight="1" s="198">
      <c r="A225" s="38">
        <f>'inputs &amp; summary'!Q406</f>
        <v/>
      </c>
      <c r="B225" s="197" t="n">
        <v>0</v>
      </c>
      <c r="C225" s="37">
        <f>'inputs &amp; summary'!A406</f>
        <v/>
      </c>
      <c r="D225" s="37">
        <f>'inputs &amp; summary'!AO406</f>
        <v/>
      </c>
      <c r="F225" s="197" t="n"/>
    </row>
    <row r="226" ht="12.75" customHeight="1" s="198">
      <c r="A226" s="38">
        <f>'inputs &amp; summary'!Q406</f>
        <v/>
      </c>
      <c r="B226" s="197" t="n">
        <v>0</v>
      </c>
      <c r="C226" s="37">
        <f>'inputs &amp; summary'!A406</f>
        <v/>
      </c>
      <c r="D226" s="37">
        <f>'inputs &amp; summary'!AO406</f>
        <v/>
      </c>
      <c r="F226" s="197" t="n"/>
    </row>
    <row r="227" ht="12.75" customHeight="1" s="198">
      <c r="A227" s="38">
        <f>'inputs &amp; summary'!Q406</f>
        <v/>
      </c>
      <c r="B227" s="197" t="n">
        <v>0</v>
      </c>
      <c r="C227" s="37">
        <f>'inputs &amp; summary'!A406</f>
        <v/>
      </c>
      <c r="D227" s="37">
        <f>'inputs &amp; summary'!AO406</f>
        <v/>
      </c>
      <c r="F227" s="197" t="n"/>
    </row>
    <row r="228" ht="12.75" customHeight="1" s="198">
      <c r="A228" s="38">
        <f>'inputs &amp; summary'!Q406</f>
        <v/>
      </c>
      <c r="B228" s="197" t="n">
        <v>0</v>
      </c>
      <c r="C228" s="37">
        <f>'inputs &amp; summary'!A406</f>
        <v/>
      </c>
      <c r="D228" s="37">
        <f>'inputs &amp; summary'!AO406</f>
        <v/>
      </c>
      <c r="F228" s="197" t="n"/>
    </row>
    <row r="229" ht="12.75" customHeight="1" s="198">
      <c r="A229" s="38">
        <f>'inputs &amp; summary'!Q406</f>
        <v/>
      </c>
      <c r="B229" s="197" t="n">
        <v>0</v>
      </c>
      <c r="C229" s="37">
        <f>'inputs &amp; summary'!A406</f>
        <v/>
      </c>
      <c r="D229" s="37">
        <f>'inputs &amp; summary'!AO406</f>
        <v/>
      </c>
      <c r="F229" s="197" t="n"/>
    </row>
    <row r="230" ht="12.75" customHeight="1" s="198">
      <c r="A230" s="38">
        <f>'inputs &amp; summary'!Q406</f>
        <v/>
      </c>
      <c r="B230" s="197" t="n">
        <v>0</v>
      </c>
      <c r="C230" s="37">
        <f>'inputs &amp; summary'!A406</f>
        <v/>
      </c>
      <c r="D230" s="37">
        <f>'inputs &amp; summary'!AO406</f>
        <v/>
      </c>
      <c r="F230" s="197" t="n"/>
    </row>
    <row r="231" ht="12.75" customHeight="1" s="198">
      <c r="A231" s="38">
        <f>'inputs &amp; summary'!Q406</f>
        <v/>
      </c>
      <c r="B231" s="197" t="n">
        <v>0</v>
      </c>
      <c r="C231" s="37">
        <f>'inputs &amp; summary'!A406</f>
        <v/>
      </c>
      <c r="D231" s="37">
        <f>'inputs &amp; summary'!AO406</f>
        <v/>
      </c>
      <c r="F231" s="197" t="n"/>
    </row>
    <row r="232" ht="12.75" customHeight="1" s="198">
      <c r="A232" s="38">
        <f>'inputs &amp; summary'!Q406</f>
        <v/>
      </c>
      <c r="B232" s="197" t="n">
        <v>0</v>
      </c>
      <c r="C232" s="37">
        <f>'inputs &amp; summary'!A406</f>
        <v/>
      </c>
      <c r="D232" s="37">
        <f>'inputs &amp; summary'!AO406</f>
        <v/>
      </c>
      <c r="F232" s="197" t="n"/>
    </row>
    <row r="233" ht="12.75" customHeight="1" s="198">
      <c r="A233" s="38">
        <f>'inputs &amp; summary'!Q406</f>
        <v/>
      </c>
      <c r="B233" s="197" t="n">
        <v>0</v>
      </c>
      <c r="C233" s="37">
        <f>'inputs &amp; summary'!A406</f>
        <v/>
      </c>
      <c r="D233" s="37">
        <f>'inputs &amp; summary'!AO406</f>
        <v/>
      </c>
      <c r="F233" s="197" t="n"/>
    </row>
    <row r="234" ht="12.75" customHeight="1" s="198">
      <c r="A234" s="38">
        <f>'inputs &amp; summary'!Q406</f>
        <v/>
      </c>
      <c r="B234" s="197" t="n">
        <v>0</v>
      </c>
      <c r="C234" s="37">
        <f>'inputs &amp; summary'!A406</f>
        <v/>
      </c>
      <c r="D234" s="37">
        <f>'inputs &amp; summary'!AO406</f>
        <v/>
      </c>
      <c r="F234" s="197" t="n"/>
    </row>
    <row r="235" ht="12.75" customHeight="1" s="198">
      <c r="A235" s="38">
        <f>'inputs &amp; summary'!Q406</f>
        <v/>
      </c>
      <c r="B235" s="197" t="n">
        <v>0</v>
      </c>
      <c r="C235" s="37">
        <f>'inputs &amp; summary'!A406</f>
        <v/>
      </c>
      <c r="D235" s="37">
        <f>'inputs &amp; summary'!AO406</f>
        <v/>
      </c>
      <c r="F235" s="197" t="n"/>
    </row>
    <row r="236" ht="12.75" customHeight="1" s="198">
      <c r="A236" s="38">
        <f>'inputs &amp; summary'!Q406</f>
        <v/>
      </c>
      <c r="B236" s="197" t="n">
        <v>0</v>
      </c>
      <c r="C236" s="37">
        <f>'inputs &amp; summary'!A406</f>
        <v/>
      </c>
      <c r="D236" s="37">
        <f>'inputs &amp; summary'!AO406</f>
        <v/>
      </c>
      <c r="F236" s="197" t="n"/>
    </row>
    <row r="237" ht="12.75" customHeight="1" s="198">
      <c r="A237" s="38">
        <f>'inputs &amp; summary'!Q406</f>
        <v/>
      </c>
      <c r="B237" s="197" t="n">
        <v>0</v>
      </c>
      <c r="C237" s="37">
        <f>'inputs &amp; summary'!A406</f>
        <v/>
      </c>
      <c r="D237" s="37">
        <f>'inputs &amp; summary'!AO406</f>
        <v/>
      </c>
      <c r="F237" s="197" t="n"/>
    </row>
    <row r="238" ht="12.75" customHeight="1" s="198">
      <c r="A238" s="38">
        <f>'inputs &amp; summary'!Q406</f>
        <v/>
      </c>
      <c r="B238" s="197" t="n">
        <v>0</v>
      </c>
      <c r="C238" s="37">
        <f>'inputs &amp; summary'!A406</f>
        <v/>
      </c>
      <c r="D238" s="37">
        <f>'inputs &amp; summary'!AO406</f>
        <v/>
      </c>
      <c r="F238" s="197" t="n"/>
    </row>
    <row r="239" ht="12.75" customHeight="1" s="198">
      <c r="A239" s="38">
        <f>'inputs &amp; summary'!Q406</f>
        <v/>
      </c>
      <c r="B239" s="197" t="n">
        <v>0</v>
      </c>
      <c r="C239" s="37">
        <f>'inputs &amp; summary'!A406</f>
        <v/>
      </c>
      <c r="D239" s="37">
        <f>'inputs &amp; summary'!AO406</f>
        <v/>
      </c>
      <c r="F239" s="197" t="n"/>
    </row>
    <row r="240" ht="12.75" customHeight="1" s="198">
      <c r="A240" s="38">
        <f>'inputs &amp; summary'!Q406</f>
        <v/>
      </c>
      <c r="B240" s="197" t="n">
        <v>0</v>
      </c>
      <c r="C240" s="37">
        <f>'inputs &amp; summary'!A406</f>
        <v/>
      </c>
      <c r="D240" s="37">
        <f>'inputs &amp; summary'!AO406</f>
        <v/>
      </c>
      <c r="F240" s="197" t="n"/>
    </row>
    <row r="241" ht="12.75" customHeight="1" s="198">
      <c r="A241" s="38">
        <f>'inputs &amp; summary'!Q406</f>
        <v/>
      </c>
      <c r="B241" s="197" t="n">
        <v>0</v>
      </c>
      <c r="C241" s="37">
        <f>'inputs &amp; summary'!A406</f>
        <v/>
      </c>
      <c r="D241" s="37">
        <f>'inputs &amp; summary'!AO406</f>
        <v/>
      </c>
      <c r="F241" s="197" t="n"/>
    </row>
    <row r="242" ht="12.75" customHeight="1" s="198">
      <c r="A242" s="38">
        <f>'inputs &amp; summary'!Q406</f>
        <v/>
      </c>
      <c r="B242" s="197" t="n">
        <v>0</v>
      </c>
      <c r="C242" s="37">
        <f>'inputs &amp; summary'!A406</f>
        <v/>
      </c>
      <c r="D242" s="37">
        <f>'inputs &amp; summary'!AO406</f>
        <v/>
      </c>
      <c r="F242" s="197" t="n"/>
    </row>
    <row r="243" ht="12.75" customHeight="1" s="198">
      <c r="A243" s="38">
        <f>'inputs &amp; summary'!Q406</f>
        <v/>
      </c>
      <c r="B243" s="197" t="n">
        <v>0</v>
      </c>
      <c r="C243" s="37">
        <f>'inputs &amp; summary'!A406</f>
        <v/>
      </c>
      <c r="D243" s="37">
        <f>'inputs &amp; summary'!AO406</f>
        <v/>
      </c>
      <c r="F243" s="197" t="n"/>
    </row>
    <row r="244" ht="12.75" customHeight="1" s="198">
      <c r="A244" s="38">
        <f>'inputs &amp; summary'!Q406</f>
        <v/>
      </c>
      <c r="B244" s="197" t="n">
        <v>0</v>
      </c>
      <c r="C244" s="37">
        <f>'inputs &amp; summary'!A406</f>
        <v/>
      </c>
      <c r="D244" s="37">
        <f>'inputs &amp; summary'!AO406</f>
        <v/>
      </c>
      <c r="F244" s="197" t="n"/>
    </row>
    <row r="245" ht="12.75" customHeight="1" s="198">
      <c r="A245" s="38">
        <f>'inputs &amp; summary'!Q406</f>
        <v/>
      </c>
      <c r="B245" s="197" t="n">
        <v>0</v>
      </c>
      <c r="C245" s="37">
        <f>'inputs &amp; summary'!A406</f>
        <v/>
      </c>
      <c r="D245" s="37">
        <f>'inputs &amp; summary'!AO406</f>
        <v/>
      </c>
      <c r="F245" s="197" t="n"/>
    </row>
    <row r="246" ht="12.75" customHeight="1" s="198">
      <c r="A246" s="38">
        <f>'inputs &amp; summary'!Q514</f>
        <v/>
      </c>
      <c r="B246" s="197" t="n">
        <v>0</v>
      </c>
      <c r="C246" s="37">
        <f>'inputs &amp; summary'!A514</f>
        <v/>
      </c>
      <c r="D246" s="37">
        <f>'inputs &amp; summary'!AO514</f>
        <v/>
      </c>
      <c r="F246" s="197" t="n"/>
    </row>
    <row r="247" ht="12.75" customHeight="1" s="198">
      <c r="A247" s="38">
        <f>'inputs &amp; summary'!Q514</f>
        <v/>
      </c>
      <c r="B247" s="197" t="n">
        <v>0</v>
      </c>
      <c r="C247" s="37">
        <f>'inputs &amp; summary'!A514</f>
        <v/>
      </c>
      <c r="D247" s="37">
        <f>'inputs &amp; summary'!AO514</f>
        <v/>
      </c>
      <c r="F247" s="197" t="n"/>
    </row>
    <row r="248" ht="12.75" customHeight="1" s="198">
      <c r="A248" s="38">
        <f>'inputs &amp; summary'!Q514</f>
        <v/>
      </c>
      <c r="B248" s="197" t="n">
        <v>0</v>
      </c>
      <c r="C248" s="37">
        <f>'inputs &amp; summary'!A514</f>
        <v/>
      </c>
      <c r="D248" s="37">
        <f>'inputs &amp; summary'!AO514</f>
        <v/>
      </c>
      <c r="F248" s="197" t="n"/>
    </row>
    <row r="249" ht="12.75" customHeight="1" s="198">
      <c r="A249" s="38">
        <f>'inputs &amp; summary'!Q514</f>
        <v/>
      </c>
      <c r="B249" s="197" t="n">
        <v>0</v>
      </c>
      <c r="C249" s="37">
        <f>'inputs &amp; summary'!A514</f>
        <v/>
      </c>
      <c r="D249" s="37">
        <f>'inputs &amp; summary'!AO514</f>
        <v/>
      </c>
      <c r="F249" s="197" t="n"/>
    </row>
    <row r="250" ht="12.75" customHeight="1" s="198">
      <c r="A250" s="38">
        <f>'inputs &amp; summary'!Q514</f>
        <v/>
      </c>
      <c r="B250" s="197" t="n">
        <v>0</v>
      </c>
      <c r="C250" s="37">
        <f>'inputs &amp; summary'!A514</f>
        <v/>
      </c>
      <c r="D250" s="37">
        <f>'inputs &amp; summary'!AO514</f>
        <v/>
      </c>
      <c r="F250" s="197" t="n"/>
    </row>
    <row r="251" ht="12.75" customHeight="1" s="198">
      <c r="A251" s="38">
        <f>'inputs &amp; summary'!Q514</f>
        <v/>
      </c>
      <c r="B251" s="197" t="n">
        <v>0</v>
      </c>
      <c r="C251" s="37">
        <f>'inputs &amp; summary'!A514</f>
        <v/>
      </c>
      <c r="D251" s="37">
        <f>'inputs &amp; summary'!AO514</f>
        <v/>
      </c>
      <c r="F251" s="197" t="n"/>
    </row>
    <row r="252" ht="12.75" customHeight="1" s="198">
      <c r="A252" s="38">
        <f>'inputs &amp; summary'!Q514</f>
        <v/>
      </c>
      <c r="B252" s="197" t="n">
        <v>0</v>
      </c>
      <c r="C252" s="37">
        <f>'inputs &amp; summary'!A514</f>
        <v/>
      </c>
      <c r="D252" s="37">
        <f>'inputs &amp; summary'!AO514</f>
        <v/>
      </c>
      <c r="F252" s="197" t="n"/>
    </row>
    <row r="253" ht="12.75" customHeight="1" s="198">
      <c r="A253" s="38">
        <f>'inputs &amp; summary'!Q514</f>
        <v/>
      </c>
      <c r="B253" s="197" t="n">
        <v>0</v>
      </c>
      <c r="C253" s="37">
        <f>'inputs &amp; summary'!A514</f>
        <v/>
      </c>
      <c r="D253" s="37">
        <f>'inputs &amp; summary'!AO514</f>
        <v/>
      </c>
      <c r="F253" s="197" t="n"/>
    </row>
    <row r="254" ht="12.75" customHeight="1" s="198">
      <c r="A254" s="38">
        <f>'inputs &amp; summary'!Q514</f>
        <v/>
      </c>
      <c r="B254" s="197" t="n">
        <v>0</v>
      </c>
      <c r="C254" s="37">
        <f>'inputs &amp; summary'!A514</f>
        <v/>
      </c>
      <c r="D254" s="37">
        <f>'inputs &amp; summary'!AO514</f>
        <v/>
      </c>
      <c r="F254" s="197" t="n"/>
    </row>
    <row r="255" ht="12.75" customHeight="1" s="198">
      <c r="A255" s="38">
        <f>'inputs &amp; summary'!Q514</f>
        <v/>
      </c>
      <c r="B255" s="197" t="n">
        <v>0</v>
      </c>
      <c r="C255" s="37">
        <f>'inputs &amp; summary'!A514</f>
        <v/>
      </c>
      <c r="D255" s="37">
        <f>'inputs &amp; summary'!AO514</f>
        <v/>
      </c>
      <c r="F255" s="197" t="n"/>
    </row>
    <row r="256" ht="12.75" customHeight="1" s="198">
      <c r="A256" s="38">
        <f>'inputs &amp; summary'!Q514</f>
        <v/>
      </c>
      <c r="B256" s="197" t="n">
        <v>0</v>
      </c>
      <c r="C256" s="37">
        <f>'inputs &amp; summary'!A514</f>
        <v/>
      </c>
      <c r="D256" s="37">
        <f>'inputs &amp; summary'!AO514</f>
        <v/>
      </c>
      <c r="F256" s="197" t="n"/>
    </row>
    <row r="257" ht="12.75" customHeight="1" s="198">
      <c r="A257" s="38">
        <f>'inputs &amp; summary'!Q514</f>
        <v/>
      </c>
      <c r="B257" s="197" t="n">
        <v>0</v>
      </c>
      <c r="C257" s="37">
        <f>'inputs &amp; summary'!A514</f>
        <v/>
      </c>
      <c r="D257" s="37">
        <f>'inputs &amp; summary'!AO514</f>
        <v/>
      </c>
      <c r="F257" s="197" t="n"/>
    </row>
    <row r="258" ht="12.75" customHeight="1" s="198">
      <c r="A258" s="38">
        <f>'inputs &amp; summary'!Q514</f>
        <v/>
      </c>
      <c r="B258" s="197" t="n">
        <v>0</v>
      </c>
      <c r="C258" s="37">
        <f>'inputs &amp; summary'!A514</f>
        <v/>
      </c>
      <c r="D258" s="37">
        <f>'inputs &amp; summary'!AO514</f>
        <v/>
      </c>
      <c r="F258" s="197" t="n"/>
    </row>
    <row r="259" ht="12.75" customHeight="1" s="198">
      <c r="A259" s="38">
        <f>'inputs &amp; summary'!Q514</f>
        <v/>
      </c>
      <c r="B259" s="197" t="n">
        <v>0</v>
      </c>
      <c r="C259" s="37">
        <f>'inputs &amp; summary'!A514</f>
        <v/>
      </c>
      <c r="D259" s="37">
        <f>'inputs &amp; summary'!AO514</f>
        <v/>
      </c>
      <c r="F259" s="197" t="n"/>
    </row>
    <row r="260" ht="12.75" customHeight="1" s="198">
      <c r="A260" s="38">
        <f>'inputs &amp; summary'!Q514</f>
        <v/>
      </c>
      <c r="B260" s="197" t="n">
        <v>0</v>
      </c>
      <c r="C260" s="37">
        <f>'inputs &amp; summary'!A514</f>
        <v/>
      </c>
      <c r="D260" s="37">
        <f>'inputs &amp; summary'!AO514</f>
        <v/>
      </c>
      <c r="F260" s="197" t="n"/>
    </row>
    <row r="261" ht="12.75" customHeight="1" s="198">
      <c r="A261" s="38">
        <f>'inputs &amp; summary'!Q514</f>
        <v/>
      </c>
      <c r="B261" s="197" t="n">
        <v>0</v>
      </c>
      <c r="C261" s="37">
        <f>'inputs &amp; summary'!A514</f>
        <v/>
      </c>
      <c r="D261" s="37">
        <f>'inputs &amp; summary'!AO514</f>
        <v/>
      </c>
      <c r="F261" s="197" t="n"/>
    </row>
    <row r="262" ht="12.75" customHeight="1" s="198">
      <c r="A262" s="38">
        <f>'inputs &amp; summary'!Q514</f>
        <v/>
      </c>
      <c r="B262" s="197" t="n">
        <v>0</v>
      </c>
      <c r="C262" s="37">
        <f>'inputs &amp; summary'!A514</f>
        <v/>
      </c>
      <c r="D262" s="37">
        <f>'inputs &amp; summary'!AO514</f>
        <v/>
      </c>
      <c r="F262" s="197" t="n"/>
    </row>
    <row r="263" ht="12.75" customHeight="1" s="198">
      <c r="A263" s="38">
        <f>'inputs &amp; summary'!Q514</f>
        <v/>
      </c>
      <c r="B263" s="197" t="n">
        <v>0</v>
      </c>
      <c r="C263" s="37">
        <f>'inputs &amp; summary'!A514</f>
        <v/>
      </c>
      <c r="D263" s="37">
        <f>'inputs &amp; summary'!AO514</f>
        <v/>
      </c>
      <c r="F263" s="197" t="n"/>
    </row>
    <row r="264" ht="12.75" customHeight="1" s="198">
      <c r="A264" s="38">
        <f>'inputs &amp; summary'!Q514</f>
        <v/>
      </c>
      <c r="B264" s="197" t="n">
        <v>0</v>
      </c>
      <c r="C264" s="37">
        <f>'inputs &amp; summary'!A514</f>
        <v/>
      </c>
      <c r="D264" s="37">
        <f>'inputs &amp; summary'!AO514</f>
        <v/>
      </c>
      <c r="F264" s="197" t="n"/>
    </row>
    <row r="265" ht="12.75" customHeight="1" s="198">
      <c r="A265" s="38">
        <f>'inputs &amp; summary'!Q514</f>
        <v/>
      </c>
      <c r="B265" s="197" t="n">
        <v>0</v>
      </c>
      <c r="C265" s="37">
        <f>'inputs &amp; summary'!A514</f>
        <v/>
      </c>
      <c r="D265" s="37">
        <f>'inputs &amp; summary'!AO514</f>
        <v/>
      </c>
      <c r="F265" s="197" t="n"/>
    </row>
    <row r="266" ht="12.75" customHeight="1" s="198">
      <c r="A266" s="38">
        <f>'inputs &amp; summary'!Q514</f>
        <v/>
      </c>
      <c r="B266" s="197" t="n">
        <v>0</v>
      </c>
      <c r="C266" s="37">
        <f>'inputs &amp; summary'!A514</f>
        <v/>
      </c>
      <c r="D266" s="37">
        <f>'inputs &amp; summary'!AO514</f>
        <v/>
      </c>
      <c r="F266" s="197" t="n"/>
    </row>
    <row r="267" ht="12.75" customHeight="1" s="198">
      <c r="A267" s="38">
        <f>'inputs &amp; summary'!Q514</f>
        <v/>
      </c>
      <c r="B267" s="197" t="n">
        <v>0</v>
      </c>
      <c r="C267" s="37">
        <f>'inputs &amp; summary'!A514</f>
        <v/>
      </c>
      <c r="D267" s="37">
        <f>'inputs &amp; summary'!AO514</f>
        <v/>
      </c>
      <c r="F267" s="197" t="n"/>
    </row>
    <row r="268" ht="12.75" customHeight="1" s="198">
      <c r="A268" s="38">
        <f>'inputs &amp; summary'!Q514</f>
        <v/>
      </c>
      <c r="B268" s="197" t="n">
        <v>0</v>
      </c>
      <c r="C268" s="37">
        <f>'inputs &amp; summary'!A514</f>
        <v/>
      </c>
      <c r="D268" s="37">
        <f>'inputs &amp; summary'!AO514</f>
        <v/>
      </c>
      <c r="F268" s="197" t="n"/>
    </row>
    <row r="269" ht="12.75" customHeight="1" s="198">
      <c r="A269" s="38">
        <f>'inputs &amp; summary'!Q514</f>
        <v/>
      </c>
      <c r="B269" s="197" t="n">
        <v>0</v>
      </c>
      <c r="C269" s="37">
        <f>'inputs &amp; summary'!A514</f>
        <v/>
      </c>
      <c r="D269" s="37">
        <f>'inputs &amp; summary'!AO514</f>
        <v/>
      </c>
      <c r="F269" s="197" t="n"/>
    </row>
    <row r="270" ht="12.75" customHeight="1" s="198">
      <c r="A270" s="38">
        <f>'inputs &amp; summary'!Q514</f>
        <v/>
      </c>
      <c r="B270" s="197" t="n">
        <v>0</v>
      </c>
      <c r="C270" s="37">
        <f>'inputs &amp; summary'!A514</f>
        <v/>
      </c>
      <c r="D270" s="37">
        <f>'inputs &amp; summary'!AO514</f>
        <v/>
      </c>
      <c r="F270" s="197" t="n"/>
    </row>
    <row r="271" ht="12.75" customHeight="1" s="198">
      <c r="A271" s="38">
        <f>'inputs &amp; summary'!Q514</f>
        <v/>
      </c>
      <c r="B271" s="197" t="n">
        <v>0</v>
      </c>
      <c r="C271" s="37">
        <f>'inputs &amp; summary'!A514</f>
        <v/>
      </c>
      <c r="D271" s="37">
        <f>'inputs &amp; summary'!AO514</f>
        <v/>
      </c>
      <c r="F271" s="197" t="n"/>
    </row>
    <row r="272" ht="12.75" customHeight="1" s="198">
      <c r="A272" s="38">
        <f>'inputs &amp; summary'!Q514</f>
        <v/>
      </c>
      <c r="B272" s="197" t="n">
        <v>0</v>
      </c>
      <c r="C272" s="37">
        <f>'inputs &amp; summary'!A514</f>
        <v/>
      </c>
      <c r="D272" s="37">
        <f>'inputs &amp; summary'!AO514</f>
        <v/>
      </c>
      <c r="F272" s="197" t="n"/>
    </row>
    <row r="273" ht="12.75" customHeight="1" s="198">
      <c r="A273" s="38">
        <f>'inputs &amp; summary'!Q514</f>
        <v/>
      </c>
      <c r="B273" s="197" t="n">
        <v>0</v>
      </c>
      <c r="C273" s="37">
        <f>'inputs &amp; summary'!A514</f>
        <v/>
      </c>
      <c r="D273" s="37">
        <f>'inputs &amp; summary'!AO514</f>
        <v/>
      </c>
      <c r="F273" s="197" t="n"/>
    </row>
    <row r="274" ht="12.75" customHeight="1" s="198">
      <c r="A274" s="38">
        <f>'inputs &amp; summary'!Q514</f>
        <v/>
      </c>
      <c r="B274" s="197" t="n">
        <v>0</v>
      </c>
      <c r="C274" s="37">
        <f>'inputs &amp; summary'!A514</f>
        <v/>
      </c>
      <c r="D274" s="37">
        <f>'inputs &amp; summary'!AO514</f>
        <v/>
      </c>
      <c r="F274" s="197" t="n"/>
    </row>
    <row r="275" ht="12.75" customHeight="1" s="198">
      <c r="A275" s="38">
        <f>'inputs &amp; summary'!Q514</f>
        <v/>
      </c>
      <c r="B275" s="197" t="n">
        <v>0</v>
      </c>
      <c r="C275" s="37">
        <f>'inputs &amp; summary'!A514</f>
        <v/>
      </c>
      <c r="D275" s="37">
        <f>'inputs &amp; summary'!AO514</f>
        <v/>
      </c>
      <c r="F275" s="197" t="n"/>
    </row>
    <row r="276" ht="12.75" customHeight="1" s="198">
      <c r="A276" s="38">
        <f>'inputs &amp; summary'!Q514</f>
        <v/>
      </c>
      <c r="B276" s="197" t="n">
        <v>0</v>
      </c>
      <c r="C276" s="37">
        <f>'inputs &amp; summary'!A514</f>
        <v/>
      </c>
      <c r="D276" s="37">
        <f>'inputs &amp; summary'!AO514</f>
        <v/>
      </c>
      <c r="F276" s="197" t="n"/>
    </row>
    <row r="277" ht="12.75" customHeight="1" s="198">
      <c r="A277" s="38">
        <f>'inputs &amp; summary'!Q514</f>
        <v/>
      </c>
      <c r="B277" s="197" t="n">
        <v>0</v>
      </c>
      <c r="C277" s="37">
        <f>'inputs &amp; summary'!A514</f>
        <v/>
      </c>
      <c r="D277" s="37">
        <f>'inputs &amp; summary'!AO514</f>
        <v/>
      </c>
      <c r="F277" s="197" t="n"/>
    </row>
    <row r="278" ht="12.75" customHeight="1" s="198">
      <c r="A278" s="38">
        <f>'inputs &amp; summary'!Q514</f>
        <v/>
      </c>
      <c r="B278" s="197" t="n">
        <v>0</v>
      </c>
      <c r="C278" s="37">
        <f>'inputs &amp; summary'!A514</f>
        <v/>
      </c>
      <c r="D278" s="37">
        <f>'inputs &amp; summary'!AO514</f>
        <v/>
      </c>
      <c r="F278" s="197" t="n"/>
    </row>
    <row r="279" ht="12.75" customHeight="1" s="198">
      <c r="A279" s="38">
        <f>'inputs &amp; summary'!Q514</f>
        <v/>
      </c>
      <c r="B279" s="197" t="n">
        <v>0</v>
      </c>
      <c r="C279" s="37">
        <f>'inputs &amp; summary'!A514</f>
        <v/>
      </c>
      <c r="D279" s="37">
        <f>'inputs &amp; summary'!AO514</f>
        <v/>
      </c>
      <c r="F279" s="197" t="n"/>
    </row>
    <row r="280" ht="12.75" customHeight="1" s="198">
      <c r="A280" s="38">
        <f>'inputs &amp; summary'!Q514</f>
        <v/>
      </c>
      <c r="B280" s="197" t="n">
        <v>0</v>
      </c>
      <c r="C280" s="37">
        <f>'inputs &amp; summary'!A514</f>
        <v/>
      </c>
      <c r="D280" s="37">
        <f>'inputs &amp; summary'!AO514</f>
        <v/>
      </c>
      <c r="F280" s="197" t="n"/>
    </row>
    <row r="281" ht="12.75" customHeight="1" s="198">
      <c r="A281" s="38">
        <f>'inputs &amp; summary'!Q514</f>
        <v/>
      </c>
      <c r="B281" s="197" t="n">
        <v>0</v>
      </c>
      <c r="C281" s="37">
        <f>'inputs &amp; summary'!A514</f>
        <v/>
      </c>
      <c r="D281" s="37">
        <f>'inputs &amp; summary'!AO514</f>
        <v/>
      </c>
      <c r="F281" s="197" t="n"/>
    </row>
    <row r="282" ht="12.75" customHeight="1" s="198">
      <c r="A282" s="38">
        <f>'inputs &amp; summary'!Q514</f>
        <v/>
      </c>
      <c r="B282" s="197" t="n">
        <v>0</v>
      </c>
      <c r="C282" s="37">
        <f>'inputs &amp; summary'!A514</f>
        <v/>
      </c>
      <c r="D282" s="37">
        <f>'inputs &amp; summary'!AO514</f>
        <v/>
      </c>
      <c r="F282" s="197" t="n"/>
    </row>
    <row r="283" ht="12.75" customHeight="1" s="198">
      <c r="A283" s="38">
        <f>'inputs &amp; summary'!Q514</f>
        <v/>
      </c>
      <c r="B283" s="197" t="n">
        <v>0</v>
      </c>
      <c r="C283" s="37">
        <f>'inputs &amp; summary'!A514</f>
        <v/>
      </c>
      <c r="D283" s="37">
        <f>'inputs &amp; summary'!AO514</f>
        <v/>
      </c>
      <c r="F283" s="197" t="n"/>
    </row>
    <row r="284" ht="12.75" customHeight="1" s="198">
      <c r="A284" s="38">
        <f>'inputs &amp; summary'!Q514</f>
        <v/>
      </c>
      <c r="B284" s="197" t="n">
        <v>0</v>
      </c>
      <c r="C284" s="37">
        <f>'inputs &amp; summary'!A514</f>
        <v/>
      </c>
      <c r="D284" s="37">
        <f>'inputs &amp; summary'!AO514</f>
        <v/>
      </c>
      <c r="F284" s="197" t="n"/>
    </row>
    <row r="285" ht="12.75" customHeight="1" s="198">
      <c r="A285" s="38">
        <f>'inputs &amp; summary'!Q514</f>
        <v/>
      </c>
      <c r="B285" s="197" t="n">
        <v>0</v>
      </c>
      <c r="C285" s="37">
        <f>'inputs &amp; summary'!A514</f>
        <v/>
      </c>
      <c r="D285" s="37">
        <f>'inputs &amp; summary'!AO514</f>
        <v/>
      </c>
      <c r="F285" s="197" t="n"/>
    </row>
    <row r="286" ht="12.75" customHeight="1" s="198">
      <c r="A286" s="38">
        <f>'inputs &amp; summary'!Q514</f>
        <v/>
      </c>
      <c r="B286" s="197" t="n">
        <v>0</v>
      </c>
      <c r="C286" s="37">
        <f>'inputs &amp; summary'!A514</f>
        <v/>
      </c>
      <c r="D286" s="37">
        <f>'inputs &amp; summary'!AO514</f>
        <v/>
      </c>
      <c r="F286" s="197" t="n"/>
    </row>
    <row r="287" ht="12.75" customHeight="1" s="198">
      <c r="A287" s="38">
        <f>'inputs &amp; summary'!Q514</f>
        <v/>
      </c>
      <c r="B287" s="197" t="n">
        <v>0</v>
      </c>
      <c r="C287" s="37">
        <f>'inputs &amp; summary'!A514</f>
        <v/>
      </c>
      <c r="D287" s="37">
        <f>'inputs &amp; summary'!AO514</f>
        <v/>
      </c>
      <c r="F287" s="197" t="n"/>
    </row>
    <row r="288" ht="12.75" customHeight="1" s="198">
      <c r="A288" s="38">
        <f>'inputs &amp; summary'!Q514</f>
        <v/>
      </c>
      <c r="B288" s="197" t="n">
        <v>0</v>
      </c>
      <c r="C288" s="37">
        <f>'inputs &amp; summary'!A514</f>
        <v/>
      </c>
      <c r="D288" s="37">
        <f>'inputs &amp; summary'!AO514</f>
        <v/>
      </c>
      <c r="F288" s="197" t="n"/>
    </row>
    <row r="289" ht="12.75" customHeight="1" s="198">
      <c r="A289" s="38">
        <f>'inputs &amp; summary'!Q514</f>
        <v/>
      </c>
      <c r="B289" s="197" t="n">
        <v>0</v>
      </c>
      <c r="C289" s="37">
        <f>'inputs &amp; summary'!A514</f>
        <v/>
      </c>
      <c r="D289" s="37">
        <f>'inputs &amp; summary'!AO514</f>
        <v/>
      </c>
      <c r="F289" s="197" t="n"/>
    </row>
    <row r="290" ht="12.75" customHeight="1" s="198">
      <c r="A290" s="38">
        <f>'inputs &amp; summary'!Q514</f>
        <v/>
      </c>
      <c r="B290" s="197" t="n">
        <v>0</v>
      </c>
      <c r="C290" s="37">
        <f>'inputs &amp; summary'!A514</f>
        <v/>
      </c>
      <c r="D290" s="37">
        <f>'inputs &amp; summary'!AO514</f>
        <v/>
      </c>
      <c r="F290" s="197" t="n"/>
    </row>
    <row r="291" ht="12.75" customHeight="1" s="198">
      <c r="A291" s="38">
        <f>'inputs &amp; summary'!Q514</f>
        <v/>
      </c>
      <c r="B291" s="197" t="n">
        <v>0</v>
      </c>
      <c r="C291" s="37">
        <f>'inputs &amp; summary'!A514</f>
        <v/>
      </c>
      <c r="D291" s="37">
        <f>'inputs &amp; summary'!AO514</f>
        <v/>
      </c>
      <c r="F291" s="197" t="n"/>
    </row>
    <row r="292" ht="12.75" customHeight="1" s="198">
      <c r="A292" s="38">
        <f>'inputs &amp; summary'!Q605</f>
        <v/>
      </c>
      <c r="B292" s="197" t="n">
        <v>0</v>
      </c>
      <c r="C292" s="37">
        <f>'inputs &amp; summary'!A605</f>
        <v/>
      </c>
      <c r="D292" s="37">
        <f>'inputs &amp; summary'!AO605</f>
        <v/>
      </c>
      <c r="F292" s="197" t="n"/>
    </row>
    <row r="293" ht="12.75" customHeight="1" s="198">
      <c r="A293" s="38">
        <f>'inputs &amp; summary'!Q605</f>
        <v/>
      </c>
      <c r="B293" s="197" t="n">
        <v>0</v>
      </c>
      <c r="C293" s="37">
        <f>'inputs &amp; summary'!A605</f>
        <v/>
      </c>
      <c r="D293" s="37">
        <f>'inputs &amp; summary'!AO605</f>
        <v/>
      </c>
      <c r="F293" s="197" t="n"/>
    </row>
    <row r="294" ht="12.75" customHeight="1" s="198">
      <c r="A294" s="38">
        <f>'inputs &amp; summary'!Q605</f>
        <v/>
      </c>
      <c r="B294" s="197" t="n">
        <v>0</v>
      </c>
      <c r="C294" s="37">
        <f>'inputs &amp; summary'!A605</f>
        <v/>
      </c>
      <c r="D294" s="37">
        <f>'inputs &amp; summary'!AO605</f>
        <v/>
      </c>
      <c r="F294" s="197" t="n"/>
    </row>
    <row r="295" ht="12.75" customHeight="1" s="198">
      <c r="A295" s="38">
        <f>'inputs &amp; summary'!Q605</f>
        <v/>
      </c>
      <c r="B295" s="197" t="n">
        <v>0</v>
      </c>
      <c r="C295" s="37">
        <f>'inputs &amp; summary'!A605</f>
        <v/>
      </c>
      <c r="D295" s="37">
        <f>'inputs &amp; summary'!AO605</f>
        <v/>
      </c>
      <c r="F295" s="197" t="n"/>
    </row>
    <row r="296" ht="12.75" customHeight="1" s="198">
      <c r="A296" s="38">
        <f>'inputs &amp; summary'!Q605</f>
        <v/>
      </c>
      <c r="B296" s="197" t="n">
        <v>0</v>
      </c>
      <c r="C296" s="37">
        <f>'inputs &amp; summary'!A605</f>
        <v/>
      </c>
      <c r="D296" s="37">
        <f>'inputs &amp; summary'!AO605</f>
        <v/>
      </c>
      <c r="F296" s="197" t="n"/>
    </row>
    <row r="297" ht="12.75" customHeight="1" s="198">
      <c r="A297" s="38">
        <f>'inputs &amp; summary'!Q605</f>
        <v/>
      </c>
      <c r="B297" s="197" t="n">
        <v>0</v>
      </c>
      <c r="C297" s="37">
        <f>'inputs &amp; summary'!A605</f>
        <v/>
      </c>
      <c r="D297" s="37">
        <f>'inputs &amp; summary'!AO605</f>
        <v/>
      </c>
      <c r="F297" s="197" t="n"/>
    </row>
    <row r="298" ht="12.75" customHeight="1" s="198">
      <c r="A298" s="38">
        <f>'inputs &amp; summary'!Q605</f>
        <v/>
      </c>
      <c r="B298" s="197" t="n">
        <v>0</v>
      </c>
      <c r="C298" s="37">
        <f>'inputs &amp; summary'!A605</f>
        <v/>
      </c>
      <c r="D298" s="37">
        <f>'inputs &amp; summary'!AO605</f>
        <v/>
      </c>
      <c r="F298" s="197" t="n"/>
    </row>
    <row r="299" ht="12.75" customHeight="1" s="198">
      <c r="A299" s="38">
        <f>'inputs &amp; summary'!Q605</f>
        <v/>
      </c>
      <c r="B299" s="197" t="n">
        <v>0</v>
      </c>
      <c r="C299" s="37">
        <f>'inputs &amp; summary'!A605</f>
        <v/>
      </c>
      <c r="D299" s="37">
        <f>'inputs &amp; summary'!AO605</f>
        <v/>
      </c>
      <c r="F299" s="197" t="n"/>
    </row>
    <row r="300" ht="12.75" customHeight="1" s="198">
      <c r="A300" s="38">
        <f>'inputs &amp; summary'!Q605</f>
        <v/>
      </c>
      <c r="B300" s="197" t="n">
        <v>0</v>
      </c>
      <c r="C300" s="37">
        <f>'inputs &amp; summary'!A605</f>
        <v/>
      </c>
      <c r="D300" s="37">
        <f>'inputs &amp; summary'!AO605</f>
        <v/>
      </c>
      <c r="F300" s="197" t="n"/>
    </row>
    <row r="301" ht="12.75" customHeight="1" s="198">
      <c r="A301" s="38">
        <f>'inputs &amp; summary'!Q605</f>
        <v/>
      </c>
      <c r="B301" s="197" t="n">
        <v>0</v>
      </c>
      <c r="C301" s="37">
        <f>'inputs &amp; summary'!A605</f>
        <v/>
      </c>
      <c r="D301" s="37">
        <f>'inputs &amp; summary'!AO605</f>
        <v/>
      </c>
      <c r="F301" s="197" t="n"/>
    </row>
    <row r="302" ht="12.75" customHeight="1" s="198">
      <c r="A302" s="38">
        <f>'inputs &amp; summary'!Q605</f>
        <v/>
      </c>
      <c r="B302" s="197" t="n">
        <v>0</v>
      </c>
      <c r="C302" s="37">
        <f>'inputs &amp; summary'!A605</f>
        <v/>
      </c>
      <c r="D302" s="37">
        <f>'inputs &amp; summary'!AO605</f>
        <v/>
      </c>
      <c r="F302" s="197" t="n"/>
    </row>
    <row r="303" ht="12.75" customHeight="1" s="198">
      <c r="A303" s="38">
        <f>'inputs &amp; summary'!Q605</f>
        <v/>
      </c>
      <c r="B303" s="197" t="n">
        <v>0</v>
      </c>
      <c r="C303" s="37">
        <f>'inputs &amp; summary'!A605</f>
        <v/>
      </c>
      <c r="D303" s="37">
        <f>'inputs &amp; summary'!AO605</f>
        <v/>
      </c>
      <c r="F303" s="197" t="n"/>
    </row>
    <row r="304" ht="12.75" customHeight="1" s="198">
      <c r="A304" s="38">
        <f>'inputs &amp; summary'!Q605</f>
        <v/>
      </c>
      <c r="B304" s="197" t="n">
        <v>0</v>
      </c>
      <c r="C304" s="37">
        <f>'inputs &amp; summary'!A605</f>
        <v/>
      </c>
      <c r="D304" s="37">
        <f>'inputs &amp; summary'!AO605</f>
        <v/>
      </c>
      <c r="F304" s="197" t="n"/>
    </row>
    <row r="305" ht="12.75" customHeight="1" s="198">
      <c r="A305" s="38">
        <f>'inputs &amp; summary'!Q605</f>
        <v/>
      </c>
      <c r="B305" s="197" t="n">
        <v>0</v>
      </c>
      <c r="C305" s="37">
        <f>'inputs &amp; summary'!A605</f>
        <v/>
      </c>
      <c r="D305" s="37">
        <f>'inputs &amp; summary'!AO605</f>
        <v/>
      </c>
      <c r="F305" s="197" t="n"/>
    </row>
    <row r="306" ht="12.75" customHeight="1" s="198">
      <c r="A306" s="38">
        <f>'inputs &amp; summary'!Q605</f>
        <v/>
      </c>
      <c r="B306" s="197" t="n">
        <v>0</v>
      </c>
      <c r="C306" s="37">
        <f>'inputs &amp; summary'!A605</f>
        <v/>
      </c>
      <c r="D306" s="37">
        <f>'inputs &amp; summary'!AO605</f>
        <v/>
      </c>
      <c r="F306" s="197" t="n"/>
    </row>
    <row r="307" ht="12.75" customHeight="1" s="198">
      <c r="A307" s="38">
        <f>'inputs &amp; summary'!Q605</f>
        <v/>
      </c>
      <c r="B307" s="197" t="n">
        <v>0</v>
      </c>
      <c r="C307" s="37">
        <f>'inputs &amp; summary'!A605</f>
        <v/>
      </c>
      <c r="D307" s="37">
        <f>'inputs &amp; summary'!AO605</f>
        <v/>
      </c>
      <c r="F307" s="197" t="n"/>
    </row>
    <row r="308" ht="12.75" customHeight="1" s="198">
      <c r="A308" s="38">
        <f>'inputs &amp; summary'!Q605</f>
        <v/>
      </c>
      <c r="B308" s="197" t="n">
        <v>0</v>
      </c>
      <c r="C308" s="37">
        <f>'inputs &amp; summary'!A605</f>
        <v/>
      </c>
      <c r="D308" s="37">
        <f>'inputs &amp; summary'!AO605</f>
        <v/>
      </c>
      <c r="F308" s="197" t="n"/>
    </row>
    <row r="309" ht="12.75" customHeight="1" s="198">
      <c r="A309" s="38">
        <f>'inputs &amp; summary'!Q605</f>
        <v/>
      </c>
      <c r="B309" s="197" t="n">
        <v>0</v>
      </c>
      <c r="C309" s="37">
        <f>'inputs &amp; summary'!A605</f>
        <v/>
      </c>
      <c r="D309" s="37">
        <f>'inputs &amp; summary'!AO605</f>
        <v/>
      </c>
      <c r="F309" s="197" t="n"/>
    </row>
    <row r="310" ht="12.75" customHeight="1" s="198">
      <c r="A310" s="38">
        <f>'inputs &amp; summary'!Q605</f>
        <v/>
      </c>
      <c r="B310" s="197" t="n">
        <v>0</v>
      </c>
      <c r="C310" s="37">
        <f>'inputs &amp; summary'!A605</f>
        <v/>
      </c>
      <c r="D310" s="37">
        <f>'inputs &amp; summary'!AO605</f>
        <v/>
      </c>
      <c r="F310" s="197" t="n"/>
    </row>
    <row r="311" ht="12.75" customHeight="1" s="198">
      <c r="A311" s="38">
        <f>'inputs &amp; summary'!Q605</f>
        <v/>
      </c>
      <c r="B311" s="197" t="n">
        <v>0</v>
      </c>
      <c r="C311" s="37">
        <f>'inputs &amp; summary'!A605</f>
        <v/>
      </c>
      <c r="D311" s="37">
        <f>'inputs &amp; summary'!AO605</f>
        <v/>
      </c>
      <c r="F311" s="197" t="n"/>
    </row>
    <row r="312" ht="12.75" customHeight="1" s="198">
      <c r="A312" s="38">
        <f>'inputs &amp; summary'!Q605</f>
        <v/>
      </c>
      <c r="B312" s="197" t="n">
        <v>0</v>
      </c>
      <c r="C312" s="37">
        <f>'inputs &amp; summary'!A605</f>
        <v/>
      </c>
      <c r="D312" s="37">
        <f>'inputs &amp; summary'!AO605</f>
        <v/>
      </c>
      <c r="F312" s="197" t="n"/>
    </row>
    <row r="313" ht="12.75" customHeight="1" s="198">
      <c r="A313" s="38">
        <f>'inputs &amp; summary'!Q605</f>
        <v/>
      </c>
      <c r="B313" s="197" t="n">
        <v>0</v>
      </c>
      <c r="C313" s="37">
        <f>'inputs &amp; summary'!A605</f>
        <v/>
      </c>
      <c r="D313" s="37">
        <f>'inputs &amp; summary'!AO605</f>
        <v/>
      </c>
      <c r="F313" s="197" t="n"/>
    </row>
    <row r="314" ht="12.75" customHeight="1" s="198">
      <c r="A314" s="38">
        <f>'inputs &amp; summary'!Q605</f>
        <v/>
      </c>
      <c r="B314" s="197" t="n">
        <v>0</v>
      </c>
      <c r="C314" s="37">
        <f>'inputs &amp; summary'!A605</f>
        <v/>
      </c>
      <c r="D314" s="37">
        <f>'inputs &amp; summary'!AO605</f>
        <v/>
      </c>
      <c r="F314" s="197" t="n"/>
    </row>
    <row r="315" ht="12.75" customHeight="1" s="198">
      <c r="A315" s="38">
        <f>'inputs &amp; summary'!Q605</f>
        <v/>
      </c>
      <c r="B315" s="197" t="n">
        <v>0</v>
      </c>
      <c r="C315" s="37">
        <f>'inputs &amp; summary'!A605</f>
        <v/>
      </c>
      <c r="D315" s="37">
        <f>'inputs &amp; summary'!AO605</f>
        <v/>
      </c>
      <c r="F315" s="197" t="n"/>
    </row>
    <row r="316" ht="12.75" customHeight="1" s="198">
      <c r="A316" s="38">
        <f>'inputs &amp; summary'!Q605</f>
        <v/>
      </c>
      <c r="B316" s="197" t="n">
        <v>0</v>
      </c>
      <c r="C316" s="37">
        <f>'inputs &amp; summary'!A605</f>
        <v/>
      </c>
      <c r="D316" s="37">
        <f>'inputs &amp; summary'!AO605</f>
        <v/>
      </c>
      <c r="F316" s="197" t="n"/>
    </row>
    <row r="317" ht="12.75" customHeight="1" s="198">
      <c r="A317" s="38">
        <f>'inputs &amp; summary'!Q605</f>
        <v/>
      </c>
      <c r="B317" s="197" t="n">
        <v>0</v>
      </c>
      <c r="C317" s="37">
        <f>'inputs &amp; summary'!A605</f>
        <v/>
      </c>
      <c r="D317" s="37">
        <f>'inputs &amp; summary'!AO605</f>
        <v/>
      </c>
      <c r="F317" s="197" t="n"/>
    </row>
    <row r="318" ht="12.75" customHeight="1" s="198">
      <c r="A318" s="38">
        <f>'inputs &amp; summary'!Q605</f>
        <v/>
      </c>
      <c r="B318" s="197" t="n">
        <v>0</v>
      </c>
      <c r="C318" s="37">
        <f>'inputs &amp; summary'!A605</f>
        <v/>
      </c>
      <c r="D318" s="37">
        <f>'inputs &amp; summary'!AO605</f>
        <v/>
      </c>
      <c r="F318" s="197" t="n"/>
    </row>
    <row r="319" ht="12.75" customHeight="1" s="198">
      <c r="A319" s="38">
        <f>'inputs &amp; summary'!Q605</f>
        <v/>
      </c>
      <c r="B319" s="197" t="n">
        <v>0</v>
      </c>
      <c r="C319" s="37">
        <f>'inputs &amp; summary'!A605</f>
        <v/>
      </c>
      <c r="D319" s="37">
        <f>'inputs &amp; summary'!AO605</f>
        <v/>
      </c>
      <c r="F319" s="197" t="n"/>
    </row>
    <row r="320" ht="12.75" customHeight="1" s="198">
      <c r="A320" s="38">
        <f>'inputs &amp; summary'!Q605</f>
        <v/>
      </c>
      <c r="B320" s="197" t="n">
        <v>0</v>
      </c>
      <c r="C320" s="37">
        <f>'inputs &amp; summary'!A605</f>
        <v/>
      </c>
      <c r="D320" s="37">
        <f>'inputs &amp; summary'!AO605</f>
        <v/>
      </c>
      <c r="F320" s="197" t="n"/>
    </row>
    <row r="321" ht="12.75" customHeight="1" s="198">
      <c r="A321" s="38">
        <f>'inputs &amp; summary'!Q605</f>
        <v/>
      </c>
      <c r="B321" s="197" t="n">
        <v>0</v>
      </c>
      <c r="C321" s="37">
        <f>'inputs &amp; summary'!A605</f>
        <v/>
      </c>
      <c r="D321" s="37">
        <f>'inputs &amp; summary'!AO605</f>
        <v/>
      </c>
      <c r="F321" s="197" t="n"/>
    </row>
    <row r="322" ht="12.75" customHeight="1" s="198">
      <c r="A322" s="38">
        <f>'inputs &amp; summary'!Q605</f>
        <v/>
      </c>
      <c r="B322" s="197" t="n">
        <v>0</v>
      </c>
      <c r="C322" s="37">
        <f>'inputs &amp; summary'!A605</f>
        <v/>
      </c>
      <c r="D322" s="37">
        <f>'inputs &amp; summary'!AO605</f>
        <v/>
      </c>
      <c r="F322" s="197" t="n"/>
    </row>
    <row r="323" ht="12.75" customHeight="1" s="198">
      <c r="A323" s="38">
        <f>'inputs &amp; summary'!Q605</f>
        <v/>
      </c>
      <c r="B323" s="197" t="n">
        <v>0</v>
      </c>
      <c r="C323" s="37">
        <f>'inputs &amp; summary'!A605</f>
        <v/>
      </c>
      <c r="D323" s="37">
        <f>'inputs &amp; summary'!AO605</f>
        <v/>
      </c>
      <c r="F323" s="197" t="n"/>
    </row>
    <row r="324" ht="12.75" customHeight="1" s="198">
      <c r="A324" s="38">
        <f>'inputs &amp; summary'!Q605</f>
        <v/>
      </c>
      <c r="B324" s="197" t="n">
        <v>0</v>
      </c>
      <c r="C324" s="37">
        <f>'inputs &amp; summary'!A605</f>
        <v/>
      </c>
      <c r="D324" s="37">
        <f>'inputs &amp; summary'!AO605</f>
        <v/>
      </c>
      <c r="F324" s="197" t="n"/>
    </row>
    <row r="325" ht="12.75" customHeight="1" s="198">
      <c r="A325" s="38">
        <f>'inputs &amp; summary'!Q605</f>
        <v/>
      </c>
      <c r="B325" s="197" t="n">
        <v>0</v>
      </c>
      <c r="C325" s="37">
        <f>'inputs &amp; summary'!A605</f>
        <v/>
      </c>
      <c r="D325" s="37">
        <f>'inputs &amp; summary'!AO605</f>
        <v/>
      </c>
      <c r="F325" s="197" t="n"/>
    </row>
    <row r="326" ht="12.75" customHeight="1" s="198">
      <c r="A326" s="38">
        <f>'inputs &amp; summary'!Q605</f>
        <v/>
      </c>
      <c r="B326" s="197" t="n">
        <v>0</v>
      </c>
      <c r="C326" s="37">
        <f>'inputs &amp; summary'!A605</f>
        <v/>
      </c>
      <c r="D326" s="37">
        <f>'inputs &amp; summary'!AO605</f>
        <v/>
      </c>
      <c r="F326" s="197" t="n"/>
    </row>
    <row r="327" ht="12.75" customHeight="1" s="198">
      <c r="A327" s="38">
        <f>'inputs &amp; summary'!Q605</f>
        <v/>
      </c>
      <c r="B327" s="197" t="n">
        <v>0</v>
      </c>
      <c r="C327" s="37">
        <f>'inputs &amp; summary'!A605</f>
        <v/>
      </c>
      <c r="D327" s="37">
        <f>'inputs &amp; summary'!AO605</f>
        <v/>
      </c>
      <c r="F327" s="197" t="n"/>
    </row>
    <row r="328" ht="12.75" customHeight="1" s="198">
      <c r="A328" s="38">
        <f>'inputs &amp; summary'!Q605</f>
        <v/>
      </c>
      <c r="B328" s="197" t="n">
        <v>0</v>
      </c>
      <c r="C328" s="37">
        <f>'inputs &amp; summary'!A605</f>
        <v/>
      </c>
      <c r="D328" s="37">
        <f>'inputs &amp; summary'!AO605</f>
        <v/>
      </c>
      <c r="F328" s="197" t="n"/>
    </row>
    <row r="329" ht="12.75" customHeight="1" s="198">
      <c r="A329" s="38">
        <f>'inputs &amp; summary'!Q605</f>
        <v/>
      </c>
      <c r="B329" s="197" t="n">
        <v>0</v>
      </c>
      <c r="C329" s="37">
        <f>'inputs &amp; summary'!A605</f>
        <v/>
      </c>
      <c r="D329" s="37">
        <f>'inputs &amp; summary'!AO605</f>
        <v/>
      </c>
      <c r="F329" s="197" t="n"/>
    </row>
    <row r="330" ht="12.75" customHeight="1" s="198">
      <c r="A330" s="38">
        <f>'inputs &amp; summary'!Q605</f>
        <v/>
      </c>
      <c r="B330" s="197" t="n">
        <v>0</v>
      </c>
      <c r="C330" s="37">
        <f>'inputs &amp; summary'!A605</f>
        <v/>
      </c>
      <c r="D330" s="37">
        <f>'inputs &amp; summary'!AO605</f>
        <v/>
      </c>
      <c r="F330" s="197" t="n"/>
    </row>
    <row r="331" ht="12.75" customHeight="1" s="198">
      <c r="A331" s="38">
        <f>'inputs &amp; summary'!Q605</f>
        <v/>
      </c>
      <c r="B331" s="197" t="n">
        <v>0</v>
      </c>
      <c r="C331" s="37">
        <f>'inputs &amp; summary'!A605</f>
        <v/>
      </c>
      <c r="D331" s="37">
        <f>'inputs &amp; summary'!AO605</f>
        <v/>
      </c>
      <c r="F331" s="197" t="n"/>
    </row>
    <row r="332" ht="12.75" customHeight="1" s="198">
      <c r="A332" s="38">
        <f>'inputs &amp; summary'!Q605</f>
        <v/>
      </c>
      <c r="B332" s="197" t="n">
        <v>0</v>
      </c>
      <c r="C332" s="37">
        <f>'inputs &amp; summary'!A605</f>
        <v/>
      </c>
      <c r="D332" s="37">
        <f>'inputs &amp; summary'!AO605</f>
        <v/>
      </c>
      <c r="F332" s="197" t="n"/>
    </row>
    <row r="333" ht="12.75" customHeight="1" s="198">
      <c r="A333" s="38">
        <f>'inputs &amp; summary'!Q605</f>
        <v/>
      </c>
      <c r="B333" s="197" t="n">
        <v>0</v>
      </c>
      <c r="C333" s="37">
        <f>'inputs &amp; summary'!A605</f>
        <v/>
      </c>
      <c r="D333" s="37">
        <f>'inputs &amp; summary'!AO605</f>
        <v/>
      </c>
      <c r="F333" s="197" t="n"/>
    </row>
    <row r="334" ht="12.75" customHeight="1" s="198">
      <c r="A334" s="38">
        <f>'inputs &amp; summary'!Q605</f>
        <v/>
      </c>
      <c r="B334" s="197" t="n">
        <v>0</v>
      </c>
      <c r="C334" s="37">
        <f>'inputs &amp; summary'!A605</f>
        <v/>
      </c>
      <c r="D334" s="37">
        <f>'inputs &amp; summary'!AO605</f>
        <v/>
      </c>
      <c r="F334" s="197" t="n"/>
    </row>
    <row r="335" ht="12.75" customHeight="1" s="198">
      <c r="A335" s="38">
        <f>'inputs &amp; summary'!Q605</f>
        <v/>
      </c>
      <c r="B335" s="197" t="n">
        <v>0</v>
      </c>
      <c r="C335" s="37">
        <f>'inputs &amp; summary'!A605</f>
        <v/>
      </c>
      <c r="D335" s="37">
        <f>'inputs &amp; summary'!AO605</f>
        <v/>
      </c>
      <c r="F335" s="197" t="n"/>
    </row>
    <row r="336" ht="12.75" customHeight="1" s="198">
      <c r="A336" s="38">
        <f>'inputs &amp; summary'!Q605</f>
        <v/>
      </c>
      <c r="B336" s="197" t="n">
        <v>0</v>
      </c>
      <c r="C336" s="37">
        <f>'inputs &amp; summary'!A605</f>
        <v/>
      </c>
      <c r="D336" s="37">
        <f>'inputs &amp; summary'!AO605</f>
        <v/>
      </c>
      <c r="F336" s="197" t="n"/>
    </row>
    <row r="337" ht="12.75" customHeight="1" s="198">
      <c r="A337" s="38">
        <f>'inputs &amp; summary'!Q694</f>
        <v/>
      </c>
      <c r="B337" s="197" t="n">
        <v>0</v>
      </c>
      <c r="C337" s="37">
        <f>'inputs &amp; summary'!A694</f>
        <v/>
      </c>
      <c r="D337" s="37">
        <f>'inputs &amp; summary'!AO694</f>
        <v/>
      </c>
      <c r="F337" s="197" t="n"/>
    </row>
    <row r="338" ht="12.75" customHeight="1" s="198">
      <c r="A338" s="38">
        <f>'inputs &amp; summary'!Q694</f>
        <v/>
      </c>
      <c r="B338" s="197" t="n">
        <v>0</v>
      </c>
      <c r="C338" s="37">
        <f>'inputs &amp; summary'!A694</f>
        <v/>
      </c>
      <c r="D338" s="37">
        <f>'inputs &amp; summary'!AO694</f>
        <v/>
      </c>
      <c r="F338" s="197" t="n"/>
    </row>
    <row r="339" ht="12.75" customHeight="1" s="198">
      <c r="A339" s="38">
        <f>'inputs &amp; summary'!Q694</f>
        <v/>
      </c>
      <c r="B339" s="197" t="n">
        <v>0</v>
      </c>
      <c r="C339" s="37">
        <f>'inputs &amp; summary'!A694</f>
        <v/>
      </c>
      <c r="D339" s="37">
        <f>'inputs &amp; summary'!AO694</f>
        <v/>
      </c>
      <c r="F339" s="197" t="n"/>
    </row>
    <row r="340" ht="12.75" customHeight="1" s="198">
      <c r="A340" s="38">
        <f>'inputs &amp; summary'!Q694</f>
        <v/>
      </c>
      <c r="B340" s="197" t="n">
        <v>0</v>
      </c>
      <c r="C340" s="37">
        <f>'inputs &amp; summary'!A694</f>
        <v/>
      </c>
      <c r="D340" s="37">
        <f>'inputs &amp; summary'!AO694</f>
        <v/>
      </c>
      <c r="F340" s="197" t="n"/>
    </row>
    <row r="341" ht="12.75" customHeight="1" s="198">
      <c r="A341" s="38">
        <f>'inputs &amp; summary'!Q694</f>
        <v/>
      </c>
      <c r="B341" s="197" t="n">
        <v>0</v>
      </c>
      <c r="C341" s="37">
        <f>'inputs &amp; summary'!A694</f>
        <v/>
      </c>
      <c r="D341" s="37">
        <f>'inputs &amp; summary'!AO694</f>
        <v/>
      </c>
      <c r="F341" s="197" t="n"/>
    </row>
    <row r="342" ht="12.75" customHeight="1" s="198">
      <c r="A342" s="38">
        <f>'inputs &amp; summary'!Q694</f>
        <v/>
      </c>
      <c r="B342" s="197" t="n">
        <v>0</v>
      </c>
      <c r="C342" s="37">
        <f>'inputs &amp; summary'!A694</f>
        <v/>
      </c>
      <c r="D342" s="37">
        <f>'inputs &amp; summary'!AO694</f>
        <v/>
      </c>
      <c r="F342" s="197" t="n"/>
    </row>
    <row r="343" ht="12.75" customHeight="1" s="198">
      <c r="A343" s="38">
        <f>'inputs &amp; summary'!Q694</f>
        <v/>
      </c>
      <c r="B343" s="197" t="n">
        <v>0</v>
      </c>
      <c r="C343" s="37">
        <f>'inputs &amp; summary'!A694</f>
        <v/>
      </c>
      <c r="D343" s="37">
        <f>'inputs &amp; summary'!AO694</f>
        <v/>
      </c>
      <c r="F343" s="197" t="n"/>
    </row>
    <row r="344" ht="12.75" customHeight="1" s="198">
      <c r="A344" s="38">
        <f>'inputs &amp; summary'!Q694</f>
        <v/>
      </c>
      <c r="B344" s="197" t="n">
        <v>0</v>
      </c>
      <c r="C344" s="37">
        <f>'inputs &amp; summary'!A694</f>
        <v/>
      </c>
      <c r="D344" s="37">
        <f>'inputs &amp; summary'!AO694</f>
        <v/>
      </c>
      <c r="F344" s="197" t="n"/>
    </row>
    <row r="345" ht="12.75" customHeight="1" s="198">
      <c r="A345" s="38">
        <f>'inputs &amp; summary'!Q694</f>
        <v/>
      </c>
      <c r="B345" s="197" t="n">
        <v>0</v>
      </c>
      <c r="C345" s="37">
        <f>'inputs &amp; summary'!A694</f>
        <v/>
      </c>
      <c r="D345" s="37">
        <f>'inputs &amp; summary'!AO694</f>
        <v/>
      </c>
      <c r="F345" s="197" t="n"/>
    </row>
    <row r="346" ht="12.75" customHeight="1" s="198">
      <c r="A346" s="38">
        <f>'inputs &amp; summary'!Q694</f>
        <v/>
      </c>
      <c r="B346" s="197" t="n">
        <v>0</v>
      </c>
      <c r="C346" s="37">
        <f>'inputs &amp; summary'!A694</f>
        <v/>
      </c>
      <c r="D346" s="37">
        <f>'inputs &amp; summary'!AO694</f>
        <v/>
      </c>
      <c r="F346" s="197" t="n"/>
    </row>
    <row r="347" ht="12.75" customHeight="1" s="198">
      <c r="A347" s="38">
        <f>'inputs &amp; summary'!Q694</f>
        <v/>
      </c>
      <c r="B347" s="197" t="n">
        <v>0</v>
      </c>
      <c r="C347" s="37">
        <f>'inputs &amp; summary'!A694</f>
        <v/>
      </c>
      <c r="D347" s="37">
        <f>'inputs &amp; summary'!AO694</f>
        <v/>
      </c>
      <c r="F347" s="197" t="n"/>
    </row>
    <row r="348" ht="12.75" customHeight="1" s="198">
      <c r="A348" s="38">
        <f>'inputs &amp; summary'!Q694</f>
        <v/>
      </c>
      <c r="B348" s="197" t="n">
        <v>0</v>
      </c>
      <c r="C348" s="37">
        <f>'inputs &amp; summary'!A694</f>
        <v/>
      </c>
      <c r="D348" s="37">
        <f>'inputs &amp; summary'!AO694</f>
        <v/>
      </c>
      <c r="F348" s="197" t="n"/>
    </row>
    <row r="349" ht="12.75" customHeight="1" s="198">
      <c r="A349" s="38">
        <f>'inputs &amp; summary'!Q694</f>
        <v/>
      </c>
      <c r="B349" s="197" t="n">
        <v>0</v>
      </c>
      <c r="C349" s="37">
        <f>'inputs &amp; summary'!A694</f>
        <v/>
      </c>
      <c r="D349" s="37">
        <f>'inputs &amp; summary'!AO694</f>
        <v/>
      </c>
      <c r="F349" s="197" t="n"/>
    </row>
    <row r="350" ht="12.75" customHeight="1" s="198">
      <c r="A350" s="38">
        <f>'inputs &amp; summary'!Q694</f>
        <v/>
      </c>
      <c r="B350" s="197" t="n">
        <v>0</v>
      </c>
      <c r="C350" s="37">
        <f>'inputs &amp; summary'!A694</f>
        <v/>
      </c>
      <c r="D350" s="37">
        <f>'inputs &amp; summary'!AO694</f>
        <v/>
      </c>
      <c r="F350" s="197" t="n"/>
    </row>
    <row r="351" ht="12.75" customHeight="1" s="198">
      <c r="A351" s="38">
        <f>'inputs &amp; summary'!Q694</f>
        <v/>
      </c>
      <c r="B351" s="197" t="n">
        <v>0</v>
      </c>
      <c r="C351" s="37">
        <f>'inputs &amp; summary'!A694</f>
        <v/>
      </c>
      <c r="D351" s="37">
        <f>'inputs &amp; summary'!AO694</f>
        <v/>
      </c>
      <c r="F351" s="197" t="n"/>
    </row>
    <row r="352" ht="12.75" customHeight="1" s="198">
      <c r="A352" s="38">
        <f>'inputs &amp; summary'!Q694</f>
        <v/>
      </c>
      <c r="B352" s="197" t="n">
        <v>0</v>
      </c>
      <c r="C352" s="37">
        <f>'inputs &amp; summary'!A694</f>
        <v/>
      </c>
      <c r="D352" s="37">
        <f>'inputs &amp; summary'!AO694</f>
        <v/>
      </c>
      <c r="F352" s="197" t="n"/>
    </row>
    <row r="353" ht="12.75" customHeight="1" s="198">
      <c r="A353" s="38">
        <f>'inputs &amp; summary'!Q694</f>
        <v/>
      </c>
      <c r="B353" s="197" t="n">
        <v>0</v>
      </c>
      <c r="C353" s="37">
        <f>'inputs &amp; summary'!A694</f>
        <v/>
      </c>
      <c r="D353" s="37">
        <f>'inputs &amp; summary'!AO694</f>
        <v/>
      </c>
      <c r="F353" s="197" t="n"/>
    </row>
    <row r="354" ht="12.75" customHeight="1" s="198">
      <c r="A354" s="38">
        <f>'inputs &amp; summary'!Q694</f>
        <v/>
      </c>
      <c r="B354" s="197" t="n">
        <v>0</v>
      </c>
      <c r="C354" s="37">
        <f>'inputs &amp; summary'!A694</f>
        <v/>
      </c>
      <c r="D354" s="37">
        <f>'inputs &amp; summary'!AO694</f>
        <v/>
      </c>
      <c r="F354" s="197" t="n"/>
    </row>
    <row r="355" ht="12.75" customHeight="1" s="198">
      <c r="A355" s="38">
        <f>'inputs &amp; summary'!Q694</f>
        <v/>
      </c>
      <c r="B355" s="197" t="n">
        <v>0</v>
      </c>
      <c r="C355" s="37">
        <f>'inputs &amp; summary'!A694</f>
        <v/>
      </c>
      <c r="D355" s="37">
        <f>'inputs &amp; summary'!AO694</f>
        <v/>
      </c>
      <c r="F355" s="197" t="n"/>
    </row>
    <row r="356" ht="12.75" customHeight="1" s="198">
      <c r="A356" s="38">
        <f>'inputs &amp; summary'!Q694</f>
        <v/>
      </c>
      <c r="B356" s="197" t="n">
        <v>0</v>
      </c>
      <c r="C356" s="37">
        <f>'inputs &amp; summary'!A694</f>
        <v/>
      </c>
      <c r="D356" s="37">
        <f>'inputs &amp; summary'!AO694</f>
        <v/>
      </c>
      <c r="F356" s="197" t="n"/>
    </row>
    <row r="357" ht="12.75" customHeight="1" s="198">
      <c r="A357" s="38">
        <f>'inputs &amp; summary'!Q694</f>
        <v/>
      </c>
      <c r="B357" s="197" t="n">
        <v>0</v>
      </c>
      <c r="C357" s="37">
        <f>'inputs &amp; summary'!A694</f>
        <v/>
      </c>
      <c r="D357" s="37">
        <f>'inputs &amp; summary'!AO694</f>
        <v/>
      </c>
      <c r="F357" s="197" t="n"/>
    </row>
    <row r="358" ht="12.75" customHeight="1" s="198">
      <c r="A358" s="38">
        <f>'inputs &amp; summary'!Q694</f>
        <v/>
      </c>
      <c r="B358" s="197" t="n">
        <v>0</v>
      </c>
      <c r="C358" s="37">
        <f>'inputs &amp; summary'!A694</f>
        <v/>
      </c>
      <c r="D358" s="37">
        <f>'inputs &amp; summary'!AO694</f>
        <v/>
      </c>
      <c r="F358" s="197" t="n"/>
    </row>
    <row r="359" ht="12.75" customHeight="1" s="198">
      <c r="A359" s="38">
        <f>'inputs &amp; summary'!Q694</f>
        <v/>
      </c>
      <c r="B359" s="197" t="n">
        <v>0</v>
      </c>
      <c r="C359" s="37">
        <f>'inputs &amp; summary'!A694</f>
        <v/>
      </c>
      <c r="D359" s="37">
        <f>'inputs &amp; summary'!AO694</f>
        <v/>
      </c>
      <c r="F359" s="197" t="n"/>
    </row>
    <row r="360" ht="12.75" customHeight="1" s="198">
      <c r="A360" s="38">
        <f>'inputs &amp; summary'!Q694</f>
        <v/>
      </c>
      <c r="B360" s="197" t="n">
        <v>0</v>
      </c>
      <c r="C360" s="37">
        <f>'inputs &amp; summary'!A694</f>
        <v/>
      </c>
      <c r="D360" s="37">
        <f>'inputs &amp; summary'!AO694</f>
        <v/>
      </c>
      <c r="F360" s="197" t="n"/>
    </row>
    <row r="361" ht="12.75" customHeight="1" s="198">
      <c r="A361" s="38">
        <f>'inputs &amp; summary'!Q694</f>
        <v/>
      </c>
      <c r="B361" s="197" t="n">
        <v>0</v>
      </c>
      <c r="C361" s="37">
        <f>'inputs &amp; summary'!A694</f>
        <v/>
      </c>
      <c r="D361" s="37">
        <f>'inputs &amp; summary'!AO694</f>
        <v/>
      </c>
      <c r="F361" s="197" t="n"/>
    </row>
    <row r="362" ht="12.75" customHeight="1" s="198">
      <c r="A362" s="38">
        <f>'inputs &amp; summary'!Q694</f>
        <v/>
      </c>
      <c r="B362" s="197" t="n">
        <v>0</v>
      </c>
      <c r="C362" s="37">
        <f>'inputs &amp; summary'!A694</f>
        <v/>
      </c>
      <c r="D362" s="37">
        <f>'inputs &amp; summary'!AO694</f>
        <v/>
      </c>
      <c r="F362" s="197" t="n"/>
    </row>
    <row r="363" ht="12.75" customHeight="1" s="198">
      <c r="A363" s="38">
        <f>'inputs &amp; summary'!Q694</f>
        <v/>
      </c>
      <c r="B363" s="197" t="n">
        <v>0</v>
      </c>
      <c r="C363" s="37">
        <f>'inputs &amp; summary'!A694</f>
        <v/>
      </c>
      <c r="D363" s="37">
        <f>'inputs &amp; summary'!AO694</f>
        <v/>
      </c>
      <c r="F363" s="197" t="n"/>
    </row>
    <row r="364" ht="12.75" customHeight="1" s="198">
      <c r="A364" s="38">
        <f>'inputs &amp; summary'!Q694</f>
        <v/>
      </c>
      <c r="B364" s="197" t="n">
        <v>0</v>
      </c>
      <c r="C364" s="37">
        <f>'inputs &amp; summary'!A694</f>
        <v/>
      </c>
      <c r="D364" s="37">
        <f>'inputs &amp; summary'!AO694</f>
        <v/>
      </c>
      <c r="F364" s="197" t="n"/>
    </row>
    <row r="365" ht="12.75" customHeight="1" s="198">
      <c r="A365" s="38">
        <f>'inputs &amp; summary'!Q694</f>
        <v/>
      </c>
      <c r="B365" s="197" t="n">
        <v>0</v>
      </c>
      <c r="C365" s="37">
        <f>'inputs &amp; summary'!A694</f>
        <v/>
      </c>
      <c r="D365" s="37">
        <f>'inputs &amp; summary'!AO694</f>
        <v/>
      </c>
      <c r="F365" s="197" t="n"/>
    </row>
    <row r="366" ht="12.75" customHeight="1" s="198">
      <c r="A366" s="38">
        <f>'inputs &amp; summary'!Q694</f>
        <v/>
      </c>
      <c r="B366" s="197" t="n">
        <v>0</v>
      </c>
      <c r="C366" s="37">
        <f>'inputs &amp; summary'!A694</f>
        <v/>
      </c>
      <c r="D366" s="37">
        <f>'inputs &amp; summary'!AO694</f>
        <v/>
      </c>
      <c r="F366" s="197" t="n"/>
    </row>
    <row r="367" ht="12.75" customHeight="1" s="198">
      <c r="A367" s="38">
        <f>'inputs &amp; summary'!Q694</f>
        <v/>
      </c>
      <c r="B367" s="197" t="n">
        <v>0</v>
      </c>
      <c r="C367" s="37">
        <f>'inputs &amp; summary'!A694</f>
        <v/>
      </c>
      <c r="D367" s="37">
        <f>'inputs &amp; summary'!AO694</f>
        <v/>
      </c>
      <c r="F367" s="197" t="n"/>
    </row>
    <row r="368" ht="12.75" customHeight="1" s="198">
      <c r="A368" s="38">
        <f>'inputs &amp; summary'!Q694</f>
        <v/>
      </c>
      <c r="B368" s="197" t="n">
        <v>0</v>
      </c>
      <c r="C368" s="37">
        <f>'inputs &amp; summary'!A694</f>
        <v/>
      </c>
      <c r="D368" s="37">
        <f>'inputs &amp; summary'!AO694</f>
        <v/>
      </c>
      <c r="F368" s="197" t="n"/>
    </row>
    <row r="369" ht="12.75" customHeight="1" s="198">
      <c r="A369" s="38">
        <f>'inputs &amp; summary'!Q694</f>
        <v/>
      </c>
      <c r="B369" s="197" t="n">
        <v>0</v>
      </c>
      <c r="C369" s="37">
        <f>'inputs &amp; summary'!A694</f>
        <v/>
      </c>
      <c r="D369" s="37">
        <f>'inputs &amp; summary'!AO694</f>
        <v/>
      </c>
      <c r="F369" s="197" t="n"/>
    </row>
    <row r="370" ht="12.75" customHeight="1" s="198">
      <c r="A370" s="38">
        <f>'inputs &amp; summary'!Q694</f>
        <v/>
      </c>
      <c r="B370" s="197" t="n">
        <v>0</v>
      </c>
      <c r="C370" s="37">
        <f>'inputs &amp; summary'!A694</f>
        <v/>
      </c>
      <c r="D370" s="37">
        <f>'inputs &amp; summary'!AO694</f>
        <v/>
      </c>
      <c r="F370" s="197" t="n"/>
    </row>
    <row r="371" ht="12.75" customHeight="1" s="198">
      <c r="A371" s="38">
        <f>'inputs &amp; summary'!Q694</f>
        <v/>
      </c>
      <c r="B371" s="197" t="n">
        <v>0</v>
      </c>
      <c r="C371" s="37">
        <f>'inputs &amp; summary'!A694</f>
        <v/>
      </c>
      <c r="D371" s="37">
        <f>'inputs &amp; summary'!AO694</f>
        <v/>
      </c>
      <c r="F371" s="197" t="n"/>
    </row>
    <row r="372" ht="12.75" customHeight="1" s="198">
      <c r="A372" s="38">
        <f>'inputs &amp; summary'!Q694</f>
        <v/>
      </c>
      <c r="B372" s="197" t="n">
        <v>0</v>
      </c>
      <c r="C372" s="37">
        <f>'inputs &amp; summary'!A694</f>
        <v/>
      </c>
      <c r="D372" s="37">
        <f>'inputs &amp; summary'!AO694</f>
        <v/>
      </c>
      <c r="F372" s="197" t="n"/>
    </row>
    <row r="373" ht="12.75" customHeight="1" s="198">
      <c r="A373" s="38">
        <f>'inputs &amp; summary'!Q694</f>
        <v/>
      </c>
      <c r="B373" s="197" t="n">
        <v>0</v>
      </c>
      <c r="C373" s="37">
        <f>'inputs &amp; summary'!A694</f>
        <v/>
      </c>
      <c r="D373" s="37">
        <f>'inputs &amp; summary'!AO694</f>
        <v/>
      </c>
      <c r="F373" s="197" t="n"/>
    </row>
    <row r="374" ht="12.75" customHeight="1" s="198">
      <c r="A374" s="38">
        <f>'inputs &amp; summary'!Q694</f>
        <v/>
      </c>
      <c r="B374" s="197" t="n">
        <v>0</v>
      </c>
      <c r="C374" s="37">
        <f>'inputs &amp; summary'!A694</f>
        <v/>
      </c>
      <c r="D374" s="37">
        <f>'inputs &amp; summary'!AO694</f>
        <v/>
      </c>
      <c r="F374" s="197" t="n"/>
    </row>
    <row r="375" ht="12.75" customHeight="1" s="198">
      <c r="A375" s="38">
        <f>'inputs &amp; summary'!Q694</f>
        <v/>
      </c>
      <c r="B375" s="197" t="n">
        <v>0</v>
      </c>
      <c r="C375" s="37">
        <f>'inputs &amp; summary'!A694</f>
        <v/>
      </c>
      <c r="D375" s="37">
        <f>'inputs &amp; summary'!AO694</f>
        <v/>
      </c>
      <c r="F375" s="197" t="n"/>
    </row>
    <row r="376" ht="12.75" customHeight="1" s="198">
      <c r="A376" s="38">
        <f>'inputs &amp; summary'!Q694</f>
        <v/>
      </c>
      <c r="B376" s="197" t="n">
        <v>0</v>
      </c>
      <c r="C376" s="37">
        <f>'inputs &amp; summary'!A694</f>
        <v/>
      </c>
      <c r="D376" s="37">
        <f>'inputs &amp; summary'!AO694</f>
        <v/>
      </c>
      <c r="F376" s="197" t="n"/>
    </row>
    <row r="377" ht="12.75" customHeight="1" s="198">
      <c r="A377" s="38">
        <f>'inputs &amp; summary'!Q694</f>
        <v/>
      </c>
      <c r="B377" s="197" t="n">
        <v>0</v>
      </c>
      <c r="C377" s="37">
        <f>'inputs &amp; summary'!A694</f>
        <v/>
      </c>
      <c r="D377" s="37">
        <f>'inputs &amp; summary'!AO694</f>
        <v/>
      </c>
      <c r="F377" s="197" t="n"/>
    </row>
    <row r="378" ht="12.75" customHeight="1" s="198">
      <c r="A378" s="38">
        <f>'inputs &amp; summary'!Q694</f>
        <v/>
      </c>
      <c r="B378" s="197" t="n">
        <v>0</v>
      </c>
      <c r="C378" s="37">
        <f>'inputs &amp; summary'!A694</f>
        <v/>
      </c>
      <c r="D378" s="37">
        <f>'inputs &amp; summary'!AO694</f>
        <v/>
      </c>
      <c r="F378" s="197" t="n"/>
    </row>
    <row r="379" ht="12.75" customHeight="1" s="198">
      <c r="A379" s="38">
        <f>'inputs &amp; summary'!Q694</f>
        <v/>
      </c>
      <c r="B379" s="197" t="n">
        <v>0</v>
      </c>
      <c r="C379" s="37">
        <f>'inputs &amp; summary'!A694</f>
        <v/>
      </c>
      <c r="D379" s="37">
        <f>'inputs &amp; summary'!AO694</f>
        <v/>
      </c>
      <c r="F379" s="197" t="n"/>
    </row>
    <row r="380" ht="12.75" customHeight="1" s="198">
      <c r="A380" s="38">
        <f>'inputs &amp; summary'!Q694</f>
        <v/>
      </c>
      <c r="B380" s="197" t="n">
        <v>0</v>
      </c>
      <c r="C380" s="37">
        <f>'inputs &amp; summary'!A694</f>
        <v/>
      </c>
      <c r="D380" s="37">
        <f>'inputs &amp; summary'!AO694</f>
        <v/>
      </c>
      <c r="F380" s="197" t="n"/>
    </row>
    <row r="381" ht="12.75" customHeight="1" s="198">
      <c r="A381" s="38">
        <f>'inputs &amp; summary'!Q694</f>
        <v/>
      </c>
      <c r="B381" s="197" t="n">
        <v>0</v>
      </c>
      <c r="C381" s="37">
        <f>'inputs &amp; summary'!A694</f>
        <v/>
      </c>
      <c r="D381" s="37">
        <f>'inputs &amp; summary'!AO694</f>
        <v/>
      </c>
      <c r="F381" s="197" t="n"/>
    </row>
    <row r="382" ht="12.75" customHeight="1" s="198">
      <c r="A382" s="38">
        <f>'inputs &amp; summary'!Q694</f>
        <v/>
      </c>
      <c r="B382" s="197" t="n">
        <v>0</v>
      </c>
      <c r="C382" s="37">
        <f>'inputs &amp; summary'!A694</f>
        <v/>
      </c>
      <c r="D382" s="37">
        <f>'inputs &amp; summary'!AO694</f>
        <v/>
      </c>
      <c r="F382" s="197" t="n"/>
    </row>
    <row r="383" ht="12.75" customHeight="1" s="198">
      <c r="A383" s="38">
        <f>'inputs &amp; summary'!Q694</f>
        <v/>
      </c>
      <c r="B383" s="197" t="n">
        <v>0</v>
      </c>
      <c r="C383" s="37">
        <f>'inputs &amp; summary'!A694</f>
        <v/>
      </c>
      <c r="D383" s="37">
        <f>'inputs &amp; summary'!AO694</f>
        <v/>
      </c>
      <c r="F383" s="197" t="n"/>
    </row>
    <row r="384" ht="12.75" customHeight="1" s="198">
      <c r="A384" s="38">
        <f>'inputs &amp; summary'!Q694</f>
        <v/>
      </c>
      <c r="B384" s="197" t="n">
        <v>0</v>
      </c>
      <c r="C384" s="37">
        <f>'inputs &amp; summary'!A694</f>
        <v/>
      </c>
      <c r="D384" s="37">
        <f>'inputs &amp; summary'!AO694</f>
        <v/>
      </c>
      <c r="F384" s="197" t="n"/>
    </row>
    <row r="385" ht="12.75" customHeight="1" s="198">
      <c r="A385" s="38">
        <f>'inputs &amp; summary'!Q694</f>
        <v/>
      </c>
      <c r="B385" s="197" t="n">
        <v>0</v>
      </c>
      <c r="C385" s="37">
        <f>'inputs &amp; summary'!A694</f>
        <v/>
      </c>
      <c r="D385" s="37">
        <f>'inputs &amp; summary'!AO694</f>
        <v/>
      </c>
      <c r="F385" s="197" t="n"/>
    </row>
    <row r="386" ht="12.75" customHeight="1" s="198">
      <c r="A386" s="38">
        <f>'inputs &amp; summary'!Q694</f>
        <v/>
      </c>
      <c r="B386" s="197" t="n">
        <v>0</v>
      </c>
      <c r="C386" s="37">
        <f>'inputs &amp; summary'!A694</f>
        <v/>
      </c>
      <c r="D386" s="37">
        <f>'inputs &amp; summary'!AO694</f>
        <v/>
      </c>
      <c r="F386" s="197" t="n"/>
    </row>
    <row r="387" ht="12.75" customHeight="1" s="198">
      <c r="A387" s="38">
        <f>'inputs &amp; summary'!Q694</f>
        <v/>
      </c>
      <c r="B387" s="197" t="n">
        <v>0</v>
      </c>
      <c r="C387" s="37">
        <f>'inputs &amp; summary'!A694</f>
        <v/>
      </c>
      <c r="D387" s="37">
        <f>'inputs &amp; summary'!AO694</f>
        <v/>
      </c>
      <c r="F387" s="197" t="n"/>
    </row>
    <row r="388" ht="12.75" customHeight="1" s="198">
      <c r="A388" s="38">
        <f>'inputs &amp; summary'!Q694</f>
        <v/>
      </c>
      <c r="B388" s="197" t="n">
        <v>0</v>
      </c>
      <c r="C388" s="37">
        <f>'inputs &amp; summary'!A694</f>
        <v/>
      </c>
      <c r="D388" s="37">
        <f>'inputs &amp; summary'!AO694</f>
        <v/>
      </c>
      <c r="F388" s="197" t="n"/>
    </row>
    <row r="389" ht="12.75" customHeight="1" s="198">
      <c r="A389" s="38">
        <f>'inputs &amp; summary'!Q694</f>
        <v/>
      </c>
      <c r="B389" s="197" t="n">
        <v>0</v>
      </c>
      <c r="C389" s="37">
        <f>'inputs &amp; summary'!A694</f>
        <v/>
      </c>
      <c r="D389" s="37">
        <f>'inputs &amp; summary'!AO694</f>
        <v/>
      </c>
      <c r="F389" s="197" t="n"/>
    </row>
    <row r="390" ht="12.75" customHeight="1" s="198">
      <c r="A390" s="38">
        <f>'inputs &amp; summary'!Q694</f>
        <v/>
      </c>
      <c r="B390" s="197" t="n">
        <v>0</v>
      </c>
      <c r="C390" s="37">
        <f>'inputs &amp; summary'!A694</f>
        <v/>
      </c>
      <c r="D390" s="37">
        <f>'inputs &amp; summary'!AO694</f>
        <v/>
      </c>
      <c r="F390" s="197" t="n"/>
    </row>
    <row r="391" ht="12.75" customHeight="1" s="198">
      <c r="A391" s="38">
        <f>'inputs &amp; summary'!Q694</f>
        <v/>
      </c>
      <c r="B391" s="197" t="n">
        <v>0</v>
      </c>
      <c r="C391" s="37">
        <f>'inputs &amp; summary'!A694</f>
        <v/>
      </c>
      <c r="D391" s="37">
        <f>'inputs &amp; summary'!AO694</f>
        <v/>
      </c>
      <c r="F391" s="197" t="n"/>
    </row>
    <row r="392" ht="12.75" customHeight="1" s="198">
      <c r="A392" s="38">
        <f>'inputs &amp; summary'!Q802</f>
        <v/>
      </c>
      <c r="B392" s="197" t="n">
        <v>0</v>
      </c>
      <c r="C392" s="37">
        <f>'inputs &amp; summary'!A802</f>
        <v/>
      </c>
      <c r="D392" s="37">
        <f>'inputs &amp; summary'!AO802</f>
        <v/>
      </c>
      <c r="F392" s="197" t="n"/>
    </row>
    <row r="393" ht="12.75" customHeight="1" s="198">
      <c r="A393" s="38">
        <f>'inputs &amp; summary'!Q802</f>
        <v/>
      </c>
      <c r="B393" s="197" t="n">
        <v>0</v>
      </c>
      <c r="C393" s="37">
        <f>'inputs &amp; summary'!A802</f>
        <v/>
      </c>
      <c r="D393" s="37">
        <f>'inputs &amp; summary'!AO802</f>
        <v/>
      </c>
      <c r="F393" s="197" t="n"/>
    </row>
    <row r="394" ht="12.75" customHeight="1" s="198">
      <c r="A394" s="38">
        <f>'inputs &amp; summary'!Q802</f>
        <v/>
      </c>
      <c r="B394" s="197" t="n">
        <v>0</v>
      </c>
      <c r="C394" s="37">
        <f>'inputs &amp; summary'!A802</f>
        <v/>
      </c>
      <c r="D394" s="37">
        <f>'inputs &amp; summary'!AO802</f>
        <v/>
      </c>
      <c r="F394" s="197" t="n"/>
    </row>
    <row r="395" ht="12.75" customHeight="1" s="198">
      <c r="A395" s="38">
        <f>'inputs &amp; summary'!Q802</f>
        <v/>
      </c>
      <c r="B395" s="197" t="n">
        <v>0</v>
      </c>
      <c r="C395" s="37">
        <f>'inputs &amp; summary'!A802</f>
        <v/>
      </c>
      <c r="D395" s="37">
        <f>'inputs &amp; summary'!AO802</f>
        <v/>
      </c>
      <c r="F395" s="197" t="n"/>
    </row>
    <row r="396" ht="12.75" customHeight="1" s="198">
      <c r="A396" s="38">
        <f>'inputs &amp; summary'!Q802</f>
        <v/>
      </c>
      <c r="B396" s="197" t="n">
        <v>0</v>
      </c>
      <c r="C396" s="37">
        <f>'inputs &amp; summary'!A802</f>
        <v/>
      </c>
      <c r="D396" s="37">
        <f>'inputs &amp; summary'!AO802</f>
        <v/>
      </c>
      <c r="F396" s="197" t="n"/>
    </row>
    <row r="397" ht="12.75" customHeight="1" s="198">
      <c r="A397" s="38">
        <f>'inputs &amp; summary'!Q802</f>
        <v/>
      </c>
      <c r="B397" s="197" t="n">
        <v>0</v>
      </c>
      <c r="C397" s="37">
        <f>'inputs &amp; summary'!A802</f>
        <v/>
      </c>
      <c r="D397" s="37">
        <f>'inputs &amp; summary'!AO802</f>
        <v/>
      </c>
      <c r="F397" s="197" t="n"/>
    </row>
    <row r="398" ht="12.75" customHeight="1" s="198">
      <c r="A398" s="38">
        <f>'inputs &amp; summary'!Q802</f>
        <v/>
      </c>
      <c r="B398" s="197" t="n">
        <v>0</v>
      </c>
      <c r="C398" s="37">
        <f>'inputs &amp; summary'!A802</f>
        <v/>
      </c>
      <c r="D398" s="37">
        <f>'inputs &amp; summary'!AO802</f>
        <v/>
      </c>
      <c r="F398" s="197" t="n"/>
    </row>
    <row r="399" ht="12.75" customHeight="1" s="198">
      <c r="A399" s="38">
        <f>'inputs &amp; summary'!Q802</f>
        <v/>
      </c>
      <c r="B399" s="197" t="n">
        <v>0</v>
      </c>
      <c r="C399" s="37">
        <f>'inputs &amp; summary'!A802</f>
        <v/>
      </c>
      <c r="D399" s="37">
        <f>'inputs &amp; summary'!AO802</f>
        <v/>
      </c>
      <c r="F399" s="197" t="n"/>
    </row>
    <row r="400" ht="12.75" customHeight="1" s="198">
      <c r="A400" s="38">
        <f>'inputs &amp; summary'!Q802</f>
        <v/>
      </c>
      <c r="B400" s="197" t="n">
        <v>0</v>
      </c>
      <c r="C400" s="37">
        <f>'inputs &amp; summary'!A802</f>
        <v/>
      </c>
      <c r="D400" s="37">
        <f>'inputs &amp; summary'!AO802</f>
        <v/>
      </c>
      <c r="F400" s="197" t="n"/>
    </row>
    <row r="401" ht="12.75" customHeight="1" s="198">
      <c r="A401" s="38">
        <f>'inputs &amp; summary'!Q802</f>
        <v/>
      </c>
      <c r="B401" s="197" t="n">
        <v>0</v>
      </c>
      <c r="C401" s="37">
        <f>'inputs &amp; summary'!A802</f>
        <v/>
      </c>
      <c r="D401" s="37">
        <f>'inputs &amp; summary'!AO802</f>
        <v/>
      </c>
      <c r="F401" s="197" t="n"/>
    </row>
    <row r="402" ht="12.75" customHeight="1" s="198">
      <c r="A402" s="38">
        <f>'inputs &amp; summary'!Q802</f>
        <v/>
      </c>
      <c r="B402" s="197" t="n">
        <v>0</v>
      </c>
      <c r="C402" s="37">
        <f>'inputs &amp; summary'!A802</f>
        <v/>
      </c>
      <c r="D402" s="37">
        <f>'inputs &amp; summary'!AO802</f>
        <v/>
      </c>
      <c r="F402" s="197" t="n"/>
    </row>
    <row r="403" ht="12.75" customHeight="1" s="198">
      <c r="A403" s="38">
        <f>'inputs &amp; summary'!Q802</f>
        <v/>
      </c>
      <c r="B403" s="197" t="n">
        <v>0</v>
      </c>
      <c r="C403" s="37">
        <f>'inputs &amp; summary'!A802</f>
        <v/>
      </c>
      <c r="D403" s="37">
        <f>'inputs &amp; summary'!AO802</f>
        <v/>
      </c>
      <c r="F403" s="197" t="n"/>
    </row>
    <row r="404" ht="12.75" customHeight="1" s="198">
      <c r="A404" s="38">
        <f>'inputs &amp; summary'!Q802</f>
        <v/>
      </c>
      <c r="B404" s="197" t="n">
        <v>0</v>
      </c>
      <c r="C404" s="37">
        <f>'inputs &amp; summary'!A802</f>
        <v/>
      </c>
      <c r="D404" s="37">
        <f>'inputs &amp; summary'!AO802</f>
        <v/>
      </c>
      <c r="F404" s="197" t="n"/>
    </row>
    <row r="405" ht="12.75" customHeight="1" s="198">
      <c r="A405" s="38">
        <f>'inputs &amp; summary'!Q802</f>
        <v/>
      </c>
      <c r="B405" s="197" t="n">
        <v>0</v>
      </c>
      <c r="C405" s="37">
        <f>'inputs &amp; summary'!A802</f>
        <v/>
      </c>
      <c r="D405" s="37">
        <f>'inputs &amp; summary'!AO802</f>
        <v/>
      </c>
      <c r="F405" s="197" t="n"/>
    </row>
    <row r="406" ht="12.75" customHeight="1" s="198">
      <c r="A406" s="38">
        <f>'inputs &amp; summary'!Q802</f>
        <v/>
      </c>
      <c r="B406" s="197" t="n">
        <v>0</v>
      </c>
      <c r="C406" s="37">
        <f>'inputs &amp; summary'!A802</f>
        <v/>
      </c>
      <c r="D406" s="37">
        <f>'inputs &amp; summary'!AO802</f>
        <v/>
      </c>
      <c r="F406" s="197" t="n"/>
    </row>
    <row r="407" ht="12.75" customHeight="1" s="198">
      <c r="A407" s="38">
        <f>'inputs &amp; summary'!Q802</f>
        <v/>
      </c>
      <c r="B407" s="197" t="n">
        <v>0</v>
      </c>
      <c r="C407" s="37">
        <f>'inputs &amp; summary'!A802</f>
        <v/>
      </c>
      <c r="D407" s="37">
        <f>'inputs &amp; summary'!AO802</f>
        <v/>
      </c>
      <c r="F407" s="197" t="n"/>
    </row>
    <row r="408" ht="12.75" customHeight="1" s="198">
      <c r="A408" s="38">
        <f>'inputs &amp; summary'!Q802</f>
        <v/>
      </c>
      <c r="B408" s="197" t="n">
        <v>0</v>
      </c>
      <c r="C408" s="37">
        <f>'inputs &amp; summary'!A802</f>
        <v/>
      </c>
      <c r="D408" s="37">
        <f>'inputs &amp; summary'!AO802</f>
        <v/>
      </c>
      <c r="F408" s="197" t="n"/>
    </row>
    <row r="409" ht="12.75" customHeight="1" s="198">
      <c r="A409" s="38">
        <f>'inputs &amp; summary'!Q802</f>
        <v/>
      </c>
      <c r="B409" s="197" t="n">
        <v>0</v>
      </c>
      <c r="C409" s="37">
        <f>'inputs &amp; summary'!A802</f>
        <v/>
      </c>
      <c r="D409" s="37">
        <f>'inputs &amp; summary'!AO802</f>
        <v/>
      </c>
      <c r="F409" s="197" t="n"/>
    </row>
    <row r="410" ht="12.75" customHeight="1" s="198">
      <c r="A410" s="38">
        <f>'inputs &amp; summary'!Q802</f>
        <v/>
      </c>
      <c r="B410" s="197" t="n">
        <v>0</v>
      </c>
      <c r="C410" s="37">
        <f>'inputs &amp; summary'!A802</f>
        <v/>
      </c>
      <c r="D410" s="37">
        <f>'inputs &amp; summary'!AO802</f>
        <v/>
      </c>
      <c r="F410" s="197" t="n"/>
    </row>
    <row r="411" ht="12.75" customHeight="1" s="198">
      <c r="A411" s="38">
        <f>'inputs &amp; summary'!Q802</f>
        <v/>
      </c>
      <c r="B411" s="197" t="n">
        <v>0</v>
      </c>
      <c r="C411" s="37">
        <f>'inputs &amp; summary'!A802</f>
        <v/>
      </c>
      <c r="D411" s="37">
        <f>'inputs &amp; summary'!AO802</f>
        <v/>
      </c>
      <c r="F411" s="197" t="n"/>
    </row>
    <row r="412" ht="12.75" customHeight="1" s="198">
      <c r="A412" s="38">
        <f>'inputs &amp; summary'!Q802</f>
        <v/>
      </c>
      <c r="B412" s="197" t="n">
        <v>0</v>
      </c>
      <c r="C412" s="37">
        <f>'inputs &amp; summary'!A802</f>
        <v/>
      </c>
      <c r="D412" s="37">
        <f>'inputs &amp; summary'!AO802</f>
        <v/>
      </c>
      <c r="F412" s="197" t="n"/>
    </row>
    <row r="413" ht="12.75" customHeight="1" s="198">
      <c r="A413" s="38">
        <f>'inputs &amp; summary'!Q802</f>
        <v/>
      </c>
      <c r="B413" s="197" t="n">
        <v>0</v>
      </c>
      <c r="C413" s="37">
        <f>'inputs &amp; summary'!A802</f>
        <v/>
      </c>
      <c r="D413" s="37">
        <f>'inputs &amp; summary'!AO802</f>
        <v/>
      </c>
      <c r="F413" s="197" t="n"/>
    </row>
    <row r="414" ht="12.75" customHeight="1" s="198">
      <c r="A414" s="38">
        <f>'inputs &amp; summary'!Q802</f>
        <v/>
      </c>
      <c r="B414" s="197" t="n">
        <v>0</v>
      </c>
      <c r="C414" s="37">
        <f>'inputs &amp; summary'!A802</f>
        <v/>
      </c>
      <c r="D414" s="37">
        <f>'inputs &amp; summary'!AO802</f>
        <v/>
      </c>
      <c r="F414" s="197" t="n"/>
    </row>
    <row r="415" ht="12.75" customHeight="1" s="198">
      <c r="A415" s="38">
        <f>'inputs &amp; summary'!Q802</f>
        <v/>
      </c>
      <c r="B415" s="197" t="n">
        <v>0</v>
      </c>
      <c r="C415" s="37">
        <f>'inputs &amp; summary'!A802</f>
        <v/>
      </c>
      <c r="D415" s="37">
        <f>'inputs &amp; summary'!AO802</f>
        <v/>
      </c>
      <c r="F415" s="197" t="n"/>
    </row>
    <row r="416" ht="12.75" customHeight="1" s="198">
      <c r="A416" s="38">
        <f>'inputs &amp; summary'!Q802</f>
        <v/>
      </c>
      <c r="B416" s="197" t="n">
        <v>0</v>
      </c>
      <c r="C416" s="37">
        <f>'inputs &amp; summary'!A802</f>
        <v/>
      </c>
      <c r="D416" s="37">
        <f>'inputs &amp; summary'!AO802</f>
        <v/>
      </c>
      <c r="F416" s="197" t="n"/>
    </row>
    <row r="417" ht="12.75" customHeight="1" s="198">
      <c r="A417" s="38">
        <f>'inputs &amp; summary'!Q802</f>
        <v/>
      </c>
      <c r="B417" s="197" t="n">
        <v>0</v>
      </c>
      <c r="C417" s="37">
        <f>'inputs &amp; summary'!A802</f>
        <v/>
      </c>
      <c r="D417" s="37">
        <f>'inputs &amp; summary'!AO802</f>
        <v/>
      </c>
      <c r="F417" s="197" t="n"/>
    </row>
    <row r="418" ht="12.75" customHeight="1" s="198">
      <c r="A418" s="38">
        <f>'inputs &amp; summary'!Q802</f>
        <v/>
      </c>
      <c r="B418" s="197" t="n">
        <v>0</v>
      </c>
      <c r="C418" s="37">
        <f>'inputs &amp; summary'!A802</f>
        <v/>
      </c>
      <c r="D418" s="37">
        <f>'inputs &amp; summary'!AO802</f>
        <v/>
      </c>
      <c r="F418" s="197" t="n"/>
    </row>
    <row r="419" ht="12.75" customHeight="1" s="198">
      <c r="A419" s="38">
        <f>'inputs &amp; summary'!Q802</f>
        <v/>
      </c>
      <c r="B419" s="197" t="n">
        <v>0</v>
      </c>
      <c r="C419" s="37">
        <f>'inputs &amp; summary'!A802</f>
        <v/>
      </c>
      <c r="D419" s="37">
        <f>'inputs &amp; summary'!AO802</f>
        <v/>
      </c>
      <c r="F419" s="197" t="n"/>
    </row>
    <row r="420" ht="12.75" customHeight="1" s="198">
      <c r="A420" s="38">
        <f>'inputs &amp; summary'!Q802</f>
        <v/>
      </c>
      <c r="B420" s="197" t="n">
        <v>0</v>
      </c>
      <c r="C420" s="37">
        <f>'inputs &amp; summary'!A802</f>
        <v/>
      </c>
      <c r="D420" s="37">
        <f>'inputs &amp; summary'!AO802</f>
        <v/>
      </c>
      <c r="F420" s="197" t="n"/>
    </row>
    <row r="421" ht="12.75" customHeight="1" s="198">
      <c r="A421" s="38">
        <f>'inputs &amp; summary'!Q802</f>
        <v/>
      </c>
      <c r="B421" s="197" t="n">
        <v>0</v>
      </c>
      <c r="C421" s="37">
        <f>'inputs &amp; summary'!A802</f>
        <v/>
      </c>
      <c r="D421" s="37">
        <f>'inputs &amp; summary'!AO802</f>
        <v/>
      </c>
      <c r="F421" s="197" t="n"/>
    </row>
    <row r="422" ht="12.75" customHeight="1" s="198">
      <c r="A422" s="38">
        <f>'inputs &amp; summary'!Q802</f>
        <v/>
      </c>
      <c r="B422" s="197" t="n">
        <v>0</v>
      </c>
      <c r="C422" s="37">
        <f>'inputs &amp; summary'!A802</f>
        <v/>
      </c>
      <c r="D422" s="37">
        <f>'inputs &amp; summary'!AO802</f>
        <v/>
      </c>
      <c r="F422" s="197" t="n"/>
    </row>
    <row r="423" ht="12.75" customHeight="1" s="198">
      <c r="A423" s="38">
        <f>'inputs &amp; summary'!Q802</f>
        <v/>
      </c>
      <c r="B423" s="197" t="n">
        <v>0</v>
      </c>
      <c r="C423" s="37">
        <f>'inputs &amp; summary'!A802</f>
        <v/>
      </c>
      <c r="D423" s="37">
        <f>'inputs &amp; summary'!AO802</f>
        <v/>
      </c>
      <c r="F423" s="197" t="n"/>
    </row>
    <row r="424" ht="12.75" customHeight="1" s="198">
      <c r="A424" s="38">
        <f>'inputs &amp; summary'!Q802</f>
        <v/>
      </c>
      <c r="B424" s="197" t="n">
        <v>0</v>
      </c>
      <c r="C424" s="37">
        <f>'inputs &amp; summary'!A802</f>
        <v/>
      </c>
      <c r="D424" s="37">
        <f>'inputs &amp; summary'!AO802</f>
        <v/>
      </c>
      <c r="F424" s="197" t="n"/>
    </row>
    <row r="425" ht="12.75" customHeight="1" s="198">
      <c r="A425" s="38">
        <f>'inputs &amp; summary'!Q802</f>
        <v/>
      </c>
      <c r="B425" s="197" t="n">
        <v>0</v>
      </c>
      <c r="C425" s="37">
        <f>'inputs &amp; summary'!A802</f>
        <v/>
      </c>
      <c r="D425" s="37">
        <f>'inputs &amp; summary'!AO802</f>
        <v/>
      </c>
      <c r="F425" s="197" t="n"/>
    </row>
    <row r="426" ht="12.75" customHeight="1" s="198">
      <c r="A426" s="38">
        <f>'inputs &amp; summary'!Q802</f>
        <v/>
      </c>
      <c r="B426" s="197" t="n">
        <v>0</v>
      </c>
      <c r="C426" s="37">
        <f>'inputs &amp; summary'!A802</f>
        <v/>
      </c>
      <c r="D426" s="37">
        <f>'inputs &amp; summary'!AO802</f>
        <v/>
      </c>
      <c r="F426" s="197" t="n"/>
    </row>
    <row r="427" ht="12.75" customHeight="1" s="198">
      <c r="A427" s="38">
        <f>'inputs &amp; summary'!Q802</f>
        <v/>
      </c>
      <c r="B427" s="197" t="n">
        <v>0</v>
      </c>
      <c r="C427" s="37">
        <f>'inputs &amp; summary'!A802</f>
        <v/>
      </c>
      <c r="D427" s="37">
        <f>'inputs &amp; summary'!AO802</f>
        <v/>
      </c>
      <c r="F427" s="197" t="n"/>
    </row>
    <row r="428" ht="12.75" customHeight="1" s="198">
      <c r="A428" s="38">
        <f>'inputs &amp; summary'!Q802</f>
        <v/>
      </c>
      <c r="B428" s="197" t="n">
        <v>0</v>
      </c>
      <c r="C428" s="37">
        <f>'inputs &amp; summary'!A802</f>
        <v/>
      </c>
      <c r="D428" s="37">
        <f>'inputs &amp; summary'!AO802</f>
        <v/>
      </c>
      <c r="F428" s="197" t="n"/>
    </row>
    <row r="429" ht="12.75" customHeight="1" s="198">
      <c r="A429" s="38">
        <f>'inputs &amp; summary'!Q802</f>
        <v/>
      </c>
      <c r="B429" s="197" t="n">
        <v>0</v>
      </c>
      <c r="C429" s="37">
        <f>'inputs &amp; summary'!A802</f>
        <v/>
      </c>
      <c r="D429" s="37">
        <f>'inputs &amp; summary'!AO802</f>
        <v/>
      </c>
      <c r="F429" s="197" t="n"/>
    </row>
    <row r="430" ht="12.75" customHeight="1" s="198">
      <c r="A430" s="38">
        <f>'inputs &amp; summary'!Q802</f>
        <v/>
      </c>
      <c r="B430" s="197" t="n">
        <v>0</v>
      </c>
      <c r="C430" s="37">
        <f>'inputs &amp; summary'!A802</f>
        <v/>
      </c>
      <c r="D430" s="37">
        <f>'inputs &amp; summary'!AO802</f>
        <v/>
      </c>
      <c r="F430" s="197" t="n"/>
    </row>
    <row r="431" ht="12.75" customHeight="1" s="198">
      <c r="A431" s="38">
        <f>'inputs &amp; summary'!Q802</f>
        <v/>
      </c>
      <c r="B431" s="197" t="n">
        <v>0</v>
      </c>
      <c r="C431" s="37">
        <f>'inputs &amp; summary'!A802</f>
        <v/>
      </c>
      <c r="D431" s="37">
        <f>'inputs &amp; summary'!AO802</f>
        <v/>
      </c>
      <c r="F431" s="197" t="n"/>
    </row>
    <row r="432" ht="12.75" customHeight="1" s="198">
      <c r="A432" s="38">
        <f>'inputs &amp; summary'!Q802</f>
        <v/>
      </c>
      <c r="B432" s="197" t="n">
        <v>0</v>
      </c>
      <c r="C432" s="37">
        <f>'inputs &amp; summary'!A802</f>
        <v/>
      </c>
      <c r="D432" s="37">
        <f>'inputs &amp; summary'!AO802</f>
        <v/>
      </c>
      <c r="F432" s="197" t="n"/>
    </row>
    <row r="433" ht="12.75" customHeight="1" s="198">
      <c r="A433" s="38">
        <f>'inputs &amp; summary'!Q802</f>
        <v/>
      </c>
      <c r="B433" s="197" t="n">
        <v>0</v>
      </c>
      <c r="C433" s="37">
        <f>'inputs &amp; summary'!A802</f>
        <v/>
      </c>
      <c r="D433" s="37">
        <f>'inputs &amp; summary'!AO802</f>
        <v/>
      </c>
      <c r="F433" s="197" t="n"/>
    </row>
    <row r="434" ht="12.75" customHeight="1" s="198">
      <c r="A434" s="38">
        <f>'inputs &amp; summary'!Q802</f>
        <v/>
      </c>
      <c r="B434" s="197" t="n">
        <v>0</v>
      </c>
      <c r="C434" s="37">
        <f>'inputs &amp; summary'!A802</f>
        <v/>
      </c>
      <c r="D434" s="37">
        <f>'inputs &amp; summary'!AO802</f>
        <v/>
      </c>
      <c r="F434" s="197" t="n"/>
    </row>
    <row r="435" ht="12.75" customHeight="1" s="198">
      <c r="A435" s="38">
        <f>'inputs &amp; summary'!Q802</f>
        <v/>
      </c>
      <c r="B435" s="197" t="n">
        <v>0</v>
      </c>
      <c r="C435" s="37">
        <f>'inputs &amp; summary'!A802</f>
        <v/>
      </c>
      <c r="D435" s="37">
        <f>'inputs &amp; summary'!AO802</f>
        <v/>
      </c>
      <c r="F435" s="197" t="n"/>
    </row>
    <row r="436" ht="12.75" customHeight="1" s="198">
      <c r="A436" s="38">
        <f>'inputs &amp; summary'!Q802</f>
        <v/>
      </c>
      <c r="B436" s="197" t="n">
        <v>0</v>
      </c>
      <c r="C436" s="37">
        <f>'inputs &amp; summary'!A802</f>
        <v/>
      </c>
      <c r="D436" s="37">
        <f>'inputs &amp; summary'!AO802</f>
        <v/>
      </c>
      <c r="F436" s="197" t="n"/>
    </row>
    <row r="437" ht="12.75" customHeight="1" s="198">
      <c r="A437" s="38">
        <f>'inputs &amp; summary'!Q802</f>
        <v/>
      </c>
      <c r="B437" s="197" t="n">
        <v>0</v>
      </c>
      <c r="C437" s="37">
        <f>'inputs &amp; summary'!A802</f>
        <v/>
      </c>
      <c r="D437" s="37">
        <f>'inputs &amp; summary'!AO802</f>
        <v/>
      </c>
      <c r="F437" s="197" t="n"/>
    </row>
    <row r="438" ht="12.75" customHeight="1" s="198">
      <c r="A438" s="197" t="n"/>
      <c r="B438" s="197" t="n"/>
      <c r="C438" s="37" t="n"/>
    </row>
    <row r="439" ht="12.75" customHeight="1" s="198">
      <c r="A439" s="197" t="n"/>
      <c r="B439" s="197" t="n"/>
      <c r="C439" s="37" t="n"/>
    </row>
    <row r="440" ht="12.75" customHeight="1" s="198">
      <c r="A440" s="197" t="n"/>
      <c r="B440" s="197" t="n"/>
      <c r="C440" s="37" t="n"/>
    </row>
    <row r="441" ht="12.75" customHeight="1" s="198">
      <c r="A441" s="197" t="n"/>
      <c r="B441" s="197" t="n"/>
      <c r="C441" s="37" t="n"/>
    </row>
    <row r="442" ht="12.75" customHeight="1" s="198">
      <c r="A442" s="197" t="n"/>
      <c r="B442" s="197" t="n"/>
      <c r="C442" s="37" t="n"/>
    </row>
    <row r="443" ht="12.75" customHeight="1" s="198">
      <c r="A443" s="197" t="n"/>
      <c r="B443" s="197" t="n"/>
      <c r="C443" s="37" t="n"/>
    </row>
    <row r="444" ht="12.75" customHeight="1" s="198">
      <c r="A444" s="197" t="n"/>
      <c r="B444" s="197" t="n"/>
      <c r="C444" s="37" t="n"/>
    </row>
    <row r="445" ht="12.75" customHeight="1" s="198">
      <c r="A445" s="197" t="n"/>
      <c r="B445" s="197" t="n"/>
      <c r="C445" s="37" t="n"/>
    </row>
    <row r="446" ht="12.75" customHeight="1" s="198">
      <c r="A446" s="197" t="n"/>
      <c r="B446" s="197" t="n"/>
      <c r="C446" s="37" t="n"/>
    </row>
    <row r="447" ht="12.75" customHeight="1" s="198">
      <c r="A447" s="197" t="n"/>
      <c r="B447" s="197" t="n"/>
      <c r="C447" s="37" t="n"/>
    </row>
    <row r="448" ht="12.75" customHeight="1" s="198">
      <c r="A448" s="197" t="n"/>
      <c r="B448" s="197" t="n"/>
      <c r="C448" s="37" t="n"/>
    </row>
    <row r="449" ht="12.75" customHeight="1" s="198">
      <c r="A449" s="197" t="n"/>
      <c r="B449" s="197" t="n"/>
      <c r="C449" s="37" t="n"/>
    </row>
    <row r="450" ht="12.75" customHeight="1" s="198">
      <c r="A450" s="197" t="n"/>
      <c r="B450" s="197" t="n"/>
      <c r="C450" s="37" t="n"/>
    </row>
    <row r="451" ht="12.75" customHeight="1" s="198">
      <c r="A451" s="197" t="n"/>
      <c r="B451" s="197" t="n"/>
      <c r="C451" s="37" t="n"/>
    </row>
    <row r="452" ht="12.75" customHeight="1" s="198">
      <c r="A452" s="197" t="n"/>
      <c r="B452" s="197" t="n"/>
      <c r="C452" s="37" t="n"/>
    </row>
    <row r="453" ht="12.75" customHeight="1" s="198">
      <c r="A453" s="197" t="n"/>
      <c r="B453" s="197" t="n"/>
      <c r="C453" s="37" t="n"/>
    </row>
    <row r="454" ht="12.75" customHeight="1" s="198">
      <c r="A454" s="197" t="n"/>
      <c r="B454" s="197" t="n"/>
      <c r="C454" s="37" t="n"/>
    </row>
    <row r="455" ht="12.75" customHeight="1" s="198">
      <c r="A455" s="197" t="n"/>
      <c r="B455" s="197" t="n"/>
      <c r="C455" s="37" t="n"/>
    </row>
    <row r="456" ht="12.75" customHeight="1" s="198">
      <c r="A456" s="197" t="n"/>
      <c r="B456" s="197" t="n"/>
      <c r="C456" s="37" t="n"/>
    </row>
    <row r="457" ht="12.75" customHeight="1" s="198">
      <c r="A457" s="197" t="n"/>
      <c r="B457" s="197" t="n"/>
      <c r="C457" s="37" t="n"/>
    </row>
    <row r="458" ht="12.75" customHeight="1" s="198">
      <c r="A458" s="197" t="n"/>
      <c r="B458" s="197" t="n"/>
      <c r="C458" s="37" t="n"/>
    </row>
    <row r="459" ht="12.75" customHeight="1" s="198">
      <c r="A459" s="197" t="n"/>
      <c r="B459" s="197" t="n"/>
      <c r="C459" s="37" t="n"/>
    </row>
    <row r="460" ht="12.75" customHeight="1" s="198">
      <c r="A460" s="197" t="n"/>
      <c r="B460" s="197" t="n"/>
      <c r="C460" s="37" t="n"/>
    </row>
    <row r="461" ht="12.75" customHeight="1" s="198">
      <c r="A461" s="197" t="n"/>
      <c r="B461" s="197" t="n"/>
      <c r="C461" s="37" t="n"/>
    </row>
    <row r="462" ht="12.75" customHeight="1" s="198">
      <c r="A462" s="197" t="n"/>
      <c r="B462" s="197" t="n"/>
      <c r="C462" s="37" t="n"/>
    </row>
    <row r="463" ht="12.75" customHeight="1" s="198">
      <c r="A463" s="197" t="n"/>
      <c r="B463" s="197" t="n"/>
      <c r="C463" s="37" t="n"/>
    </row>
    <row r="464" ht="12.75" customHeight="1" s="198">
      <c r="A464" s="197" t="n"/>
      <c r="B464" s="197" t="n"/>
      <c r="C464" s="37" t="n"/>
    </row>
    <row r="465" ht="12.75" customHeight="1" s="198">
      <c r="A465" s="197" t="n"/>
      <c r="B465" s="197" t="n"/>
      <c r="C465" s="37" t="n"/>
    </row>
    <row r="466" ht="12.75" customHeight="1" s="198">
      <c r="A466" s="197" t="n"/>
      <c r="B466" s="197" t="n"/>
      <c r="C466" s="37" t="n"/>
    </row>
    <row r="467" ht="12.75" customHeight="1" s="198">
      <c r="A467" s="197" t="n"/>
      <c r="B467" s="197" t="n"/>
      <c r="C467" s="37" t="n"/>
    </row>
    <row r="468" ht="12.75" customHeight="1" s="198">
      <c r="A468" s="197" t="n"/>
      <c r="B468" s="197" t="n"/>
      <c r="C468" s="37" t="n"/>
    </row>
    <row r="469" ht="12.75" customHeight="1" s="198">
      <c r="A469" s="197" t="n"/>
      <c r="B469" s="197" t="n"/>
      <c r="C469" s="37" t="n"/>
    </row>
    <row r="470" ht="12.75" customHeight="1" s="198">
      <c r="A470" s="197" t="n"/>
      <c r="B470" s="197" t="n"/>
      <c r="C470" s="37" t="n"/>
    </row>
    <row r="471" ht="12.75" customHeight="1" s="198">
      <c r="A471" s="197" t="n"/>
      <c r="B471" s="197" t="n"/>
      <c r="C471" s="37" t="n"/>
    </row>
    <row r="472" ht="12.75" customHeight="1" s="198">
      <c r="A472" s="197" t="n"/>
      <c r="B472" s="197" t="n"/>
      <c r="C472" s="37" t="n"/>
    </row>
    <row r="473" ht="12.75" customHeight="1" s="198">
      <c r="A473" s="197" t="n"/>
      <c r="B473" s="197" t="n"/>
      <c r="C473" s="37" t="n"/>
    </row>
    <row r="474" ht="12.75" customHeight="1" s="198">
      <c r="A474" s="197" t="n"/>
      <c r="B474" s="197" t="n"/>
      <c r="C474" s="37" t="n"/>
    </row>
    <row r="475" ht="12.75" customHeight="1" s="198">
      <c r="A475" s="197" t="n"/>
      <c r="B475" s="197" t="n"/>
      <c r="C475" s="37" t="n"/>
    </row>
    <row r="476" ht="12.75" customHeight="1" s="198">
      <c r="A476" s="197" t="n"/>
      <c r="B476" s="197" t="n"/>
      <c r="C476" s="37" t="n"/>
    </row>
    <row r="477" ht="12.75" customHeight="1" s="198">
      <c r="A477" s="197" t="n"/>
      <c r="B477" s="197" t="n"/>
      <c r="C477" s="37" t="n"/>
    </row>
    <row r="478" ht="12.75" customHeight="1" s="198">
      <c r="A478" s="197" t="n"/>
      <c r="B478" s="197" t="n"/>
      <c r="C478" s="37" t="n"/>
    </row>
    <row r="479" ht="12.75" customHeight="1" s="198">
      <c r="A479" s="197" t="n"/>
      <c r="B479" s="197" t="n"/>
      <c r="C479" s="37" t="n"/>
    </row>
    <row r="480" ht="12.75" customHeight="1" s="198">
      <c r="A480" s="197" t="n"/>
      <c r="B480" s="197" t="n"/>
      <c r="C480" s="37" t="n"/>
    </row>
    <row r="481" ht="12.75" customHeight="1" s="198">
      <c r="A481" s="197" t="n"/>
      <c r="B481" s="197" t="n"/>
      <c r="C481" s="37" t="n"/>
    </row>
    <row r="482" ht="12.75" customHeight="1" s="198">
      <c r="A482" s="197" t="n"/>
      <c r="B482" s="197" t="n"/>
      <c r="C482" s="37" t="n"/>
    </row>
    <row r="483" ht="12.75" customHeight="1" s="198">
      <c r="A483" s="197" t="n"/>
      <c r="B483" s="197" t="n"/>
      <c r="C483" s="37" t="n"/>
    </row>
    <row r="484" ht="12.75" customHeight="1" s="198">
      <c r="A484" s="197" t="n"/>
      <c r="B484" s="197" t="n"/>
      <c r="C484" s="37" t="n"/>
    </row>
    <row r="485" ht="12.75" customHeight="1" s="198">
      <c r="A485" s="197" t="n"/>
      <c r="B485" s="197" t="n"/>
      <c r="C485" s="37" t="n"/>
    </row>
    <row r="486" ht="12.75" customHeight="1" s="198">
      <c r="A486" s="197" t="n"/>
      <c r="B486" s="197" t="n"/>
      <c r="C486" s="37" t="n"/>
    </row>
    <row r="487" ht="12.75" customHeight="1" s="198">
      <c r="A487" s="197" t="n"/>
      <c r="B487" s="197" t="n"/>
      <c r="C487" s="37" t="n"/>
    </row>
    <row r="488" ht="12.75" customHeight="1" s="198">
      <c r="A488" s="197" t="n"/>
      <c r="B488" s="197" t="n"/>
      <c r="C488" s="37" t="n"/>
    </row>
    <row r="489" ht="12.75" customHeight="1" s="198">
      <c r="A489" s="197" t="n"/>
      <c r="B489" s="197" t="n"/>
      <c r="C489" s="37" t="n"/>
    </row>
    <row r="490" ht="12.75" customHeight="1" s="198">
      <c r="A490" s="197" t="n"/>
      <c r="B490" s="197" t="n"/>
      <c r="C490" s="37" t="n"/>
    </row>
    <row r="491" ht="12.75" customHeight="1" s="198">
      <c r="A491" s="197" t="n"/>
      <c r="B491" s="197" t="n"/>
      <c r="C491" s="37" t="n"/>
    </row>
    <row r="492" ht="12.75" customHeight="1" s="198">
      <c r="A492" s="197" t="n"/>
      <c r="B492" s="197" t="n"/>
      <c r="C492" s="37" t="n"/>
    </row>
    <row r="493" ht="12.75" customHeight="1" s="198">
      <c r="A493" s="197" t="n"/>
      <c r="B493" s="197" t="n"/>
      <c r="C493" s="37" t="n"/>
    </row>
    <row r="494" ht="12.75" customHeight="1" s="198">
      <c r="A494" s="197" t="n"/>
      <c r="B494" s="197" t="n"/>
      <c r="C494" s="37" t="n"/>
    </row>
    <row r="495" ht="12.75" customHeight="1" s="198">
      <c r="A495" s="197" t="n"/>
      <c r="B495" s="197" t="n"/>
      <c r="C495" s="37" t="n"/>
    </row>
    <row r="496" ht="12.75" customHeight="1" s="198">
      <c r="A496" s="197" t="n"/>
      <c r="B496" s="197" t="n"/>
      <c r="C496" s="37" t="n"/>
    </row>
    <row r="497" ht="12.75" customHeight="1" s="198">
      <c r="A497" s="197" t="n"/>
      <c r="B497" s="197" t="n"/>
      <c r="C497" s="37" t="n"/>
    </row>
    <row r="498" ht="12.75" customHeight="1" s="198">
      <c r="A498" s="197" t="n"/>
      <c r="B498" s="197" t="n"/>
      <c r="C498" s="37" t="n"/>
    </row>
    <row r="499" ht="12.75" customHeight="1" s="198">
      <c r="A499" s="197" t="n"/>
      <c r="B499" s="197" t="n"/>
      <c r="C499" s="37" t="n"/>
    </row>
    <row r="500" ht="12.75" customHeight="1" s="198">
      <c r="A500" s="197" t="n"/>
      <c r="B500" s="197" t="n"/>
      <c r="C500" s="37" t="n"/>
    </row>
    <row r="501" ht="12.75" customHeight="1" s="198">
      <c r="A501" s="197" t="n"/>
      <c r="B501" s="197" t="n"/>
      <c r="C501" s="37" t="n"/>
    </row>
    <row r="502" ht="12.75" customHeight="1" s="198">
      <c r="A502" s="197" t="n"/>
      <c r="B502" s="197" t="n"/>
      <c r="C502" s="37" t="n"/>
    </row>
    <row r="503" ht="12.75" customHeight="1" s="198">
      <c r="A503" s="197" t="n"/>
      <c r="B503" s="197" t="n"/>
      <c r="C503" s="37" t="n"/>
    </row>
    <row r="504" ht="12.75" customHeight="1" s="198">
      <c r="A504" s="197" t="n"/>
      <c r="B504" s="197" t="n"/>
      <c r="C504" s="37" t="n"/>
    </row>
    <row r="505" ht="12.75" customHeight="1" s="198">
      <c r="A505" s="197" t="n"/>
      <c r="B505" s="197" t="n"/>
      <c r="C505" s="37" t="n"/>
    </row>
    <row r="506" ht="12.75" customHeight="1" s="198">
      <c r="A506" s="197" t="n"/>
      <c r="B506" s="197" t="n"/>
      <c r="C506" s="37" t="n"/>
    </row>
    <row r="507" ht="12.75" customHeight="1" s="198">
      <c r="A507" s="197" t="n"/>
      <c r="B507" s="197" t="n"/>
      <c r="C507" s="37" t="n"/>
    </row>
    <row r="508" ht="12.75" customHeight="1" s="198">
      <c r="A508" s="197" t="n"/>
      <c r="B508" s="197" t="n"/>
      <c r="C508" s="37" t="n"/>
    </row>
    <row r="509" ht="12.75" customHeight="1" s="198">
      <c r="A509" s="197" t="n"/>
      <c r="B509" s="197" t="n"/>
      <c r="C509" s="37" t="n"/>
    </row>
    <row r="510" ht="12.75" customHeight="1" s="198">
      <c r="A510" s="197" t="n"/>
      <c r="B510" s="197" t="n"/>
      <c r="C510" s="37" t="n"/>
    </row>
    <row r="511" ht="12.75" customHeight="1" s="198">
      <c r="A511" s="197" t="n"/>
      <c r="B511" s="197" t="n"/>
      <c r="C511" s="37" t="n"/>
    </row>
    <row r="512" ht="12.75" customHeight="1" s="198">
      <c r="A512" s="197" t="n"/>
      <c r="B512" s="197" t="n"/>
      <c r="C512" s="37" t="n"/>
    </row>
    <row r="513" ht="12.75" customHeight="1" s="198">
      <c r="A513" s="197" t="n"/>
      <c r="B513" s="197" t="n"/>
      <c r="C513" s="37" t="n"/>
    </row>
    <row r="514" ht="12.75" customHeight="1" s="198">
      <c r="A514" s="197" t="n"/>
      <c r="B514" s="197" t="n"/>
      <c r="C514" s="37" t="n"/>
    </row>
    <row r="515" ht="12.75" customHeight="1" s="198">
      <c r="A515" s="197" t="n"/>
      <c r="B515" s="197" t="n"/>
      <c r="C515" s="37" t="n"/>
    </row>
    <row r="516" ht="12.75" customHeight="1" s="198">
      <c r="A516" s="197" t="n"/>
      <c r="B516" s="197" t="n"/>
      <c r="C516" s="37" t="n"/>
    </row>
    <row r="517" ht="12.75" customHeight="1" s="198">
      <c r="A517" s="197" t="n"/>
      <c r="B517" s="197" t="n"/>
      <c r="C517" s="37" t="n"/>
    </row>
    <row r="518" ht="12.75" customHeight="1" s="198">
      <c r="A518" s="197" t="n"/>
      <c r="B518" s="197" t="n"/>
      <c r="C518" s="37" t="n"/>
    </row>
    <row r="519" ht="12.75" customHeight="1" s="198">
      <c r="A519" s="197" t="n"/>
      <c r="B519" s="197" t="n"/>
      <c r="C519" s="37" t="n"/>
    </row>
    <row r="520" ht="12.75" customHeight="1" s="198">
      <c r="A520" s="197" t="n"/>
      <c r="B520" s="197" t="n"/>
      <c r="C520" s="37" t="n"/>
    </row>
    <row r="521" ht="12.75" customHeight="1" s="198">
      <c r="A521" s="197" t="n"/>
      <c r="B521" s="197" t="n"/>
      <c r="C521" s="37" t="n"/>
    </row>
    <row r="522" ht="12.75" customHeight="1" s="198">
      <c r="A522" s="197" t="n"/>
      <c r="B522" s="197" t="n"/>
      <c r="C522" s="37" t="n"/>
    </row>
    <row r="523" ht="12.75" customHeight="1" s="198">
      <c r="A523" s="197" t="n"/>
      <c r="B523" s="197" t="n"/>
      <c r="C523" s="37" t="n"/>
    </row>
    <row r="524" ht="12.75" customHeight="1" s="198">
      <c r="A524" s="197" t="n"/>
      <c r="B524" s="197" t="n"/>
      <c r="C524" s="37" t="n"/>
    </row>
    <row r="525" ht="12.75" customHeight="1" s="198">
      <c r="A525" s="197" t="n"/>
      <c r="B525" s="197" t="n"/>
      <c r="C525" s="37" t="n"/>
    </row>
    <row r="526" ht="12.75" customHeight="1" s="198">
      <c r="A526" s="197" t="n"/>
      <c r="B526" s="197" t="n"/>
      <c r="C526" s="37" t="n"/>
    </row>
    <row r="527" ht="12.75" customHeight="1" s="198">
      <c r="A527" s="197" t="n"/>
      <c r="B527" s="197" t="n"/>
      <c r="C527" s="37" t="n"/>
    </row>
    <row r="528" ht="12.75" customHeight="1" s="198">
      <c r="A528" s="197" t="n"/>
      <c r="B528" s="197" t="n"/>
      <c r="C528" s="37" t="n"/>
    </row>
    <row r="529" ht="12.75" customHeight="1" s="198">
      <c r="A529" s="197" t="n"/>
      <c r="B529" s="197" t="n"/>
      <c r="C529" s="37" t="n"/>
    </row>
    <row r="530" ht="12.75" customHeight="1" s="198">
      <c r="A530" s="197" t="n"/>
      <c r="B530" s="197" t="n"/>
      <c r="C530" s="37" t="n"/>
    </row>
    <row r="531" ht="12.75" customHeight="1" s="198">
      <c r="A531" s="197" t="n"/>
      <c r="B531" s="197" t="n"/>
      <c r="C531" s="37" t="n"/>
    </row>
    <row r="532" ht="12.75" customHeight="1" s="198">
      <c r="A532" s="197" t="n"/>
      <c r="B532" s="197" t="n"/>
      <c r="C532" s="37" t="n"/>
    </row>
    <row r="533" ht="12.75" customHeight="1" s="198">
      <c r="A533" s="197" t="n"/>
      <c r="B533" s="197" t="n"/>
      <c r="C533" s="37" t="n"/>
    </row>
    <row r="534" ht="12.75" customHeight="1" s="198">
      <c r="A534" s="197" t="n"/>
      <c r="B534" s="197" t="n"/>
      <c r="C534" s="37" t="n"/>
    </row>
    <row r="535" ht="12.75" customHeight="1" s="198">
      <c r="A535" s="197" t="n"/>
      <c r="B535" s="197" t="n"/>
      <c r="C535" s="37" t="n"/>
    </row>
    <row r="536" ht="12.75" customHeight="1" s="198">
      <c r="A536" s="197" t="n"/>
      <c r="B536" s="197" t="n"/>
      <c r="C536" s="37" t="n"/>
    </row>
    <row r="537" ht="12.75" customHeight="1" s="198">
      <c r="A537" s="197" t="n"/>
      <c r="B537" s="197" t="n"/>
      <c r="C537" s="37" t="n"/>
    </row>
    <row r="538" ht="12.75" customHeight="1" s="198">
      <c r="A538" s="197" t="n"/>
      <c r="B538" s="197" t="n"/>
      <c r="C538" s="37" t="n"/>
    </row>
    <row r="539" ht="12.75" customHeight="1" s="198">
      <c r="A539" s="197" t="n"/>
      <c r="B539" s="197" t="n"/>
      <c r="C539" s="37" t="n"/>
    </row>
    <row r="540" ht="12.75" customHeight="1" s="198">
      <c r="A540" s="197" t="n"/>
      <c r="B540" s="197" t="n"/>
      <c r="C540" s="37" t="n"/>
    </row>
    <row r="541" ht="12.75" customHeight="1" s="198">
      <c r="A541" s="197" t="n"/>
      <c r="B541" s="197" t="n"/>
      <c r="C541" s="37" t="n"/>
    </row>
    <row r="542" ht="12.75" customHeight="1" s="198">
      <c r="A542" s="197" t="n"/>
      <c r="B542" s="197" t="n"/>
      <c r="C542" s="37" t="n"/>
    </row>
    <row r="543" ht="12.75" customHeight="1" s="198">
      <c r="A543" s="197" t="n"/>
      <c r="B543" s="197" t="n"/>
      <c r="C543" s="37" t="n"/>
    </row>
    <row r="544" ht="12.75" customHeight="1" s="198">
      <c r="A544" s="197" t="n"/>
      <c r="B544" s="197" t="n"/>
      <c r="C544" s="37" t="n"/>
    </row>
    <row r="545" ht="12.75" customHeight="1" s="198">
      <c r="A545" s="197" t="n"/>
      <c r="B545" s="197" t="n"/>
      <c r="C545" s="37" t="n"/>
    </row>
    <row r="546" ht="12.75" customHeight="1" s="198">
      <c r="A546" s="197" t="n"/>
      <c r="B546" s="197" t="n"/>
      <c r="C546" s="37" t="n"/>
    </row>
    <row r="547" ht="12.75" customHeight="1" s="198"/>
    <row r="548" ht="12.75" customHeight="1" s="198"/>
    <row r="549" ht="12.75" customHeight="1" s="198"/>
    <row r="550" ht="12.75" customHeight="1" s="198"/>
    <row r="551" ht="12.75" customHeight="1" s="198"/>
    <row r="552" ht="12.75" customHeight="1" s="198"/>
    <row r="553" ht="12.75" customHeight="1" s="198"/>
    <row r="554" ht="12.75" customHeight="1" s="198"/>
    <row r="555" ht="12.75" customHeight="1" s="198"/>
    <row r="556" ht="12.75" customHeight="1" s="198"/>
    <row r="557" ht="12.75" customHeight="1" s="198"/>
    <row r="558" ht="12.75" customHeight="1" s="198"/>
    <row r="559" ht="12.75" customHeight="1" s="198"/>
    <row r="560" ht="12.75" customHeight="1" s="198"/>
    <row r="561" ht="12.75" customHeight="1" s="198"/>
    <row r="562" ht="12.75" customHeight="1" s="198"/>
    <row r="563" ht="12.75" customHeight="1" s="198"/>
    <row r="564" ht="12.75" customHeight="1" s="198"/>
    <row r="565" ht="12.75" customHeight="1" s="198"/>
    <row r="566" ht="12.75" customHeight="1" s="198"/>
    <row r="567" ht="12.75" customHeight="1" s="198"/>
    <row r="568" ht="12.75" customHeight="1" s="198"/>
    <row r="569" ht="12.75" customHeight="1" s="198"/>
    <row r="570" ht="12.75" customHeight="1" s="198"/>
    <row r="571" ht="12.75" customHeight="1" s="198"/>
    <row r="572" ht="12.75" customHeight="1" s="198"/>
    <row r="573" ht="12.75" customHeight="1" s="198"/>
    <row r="574" ht="12.75" customHeight="1" s="198"/>
    <row r="575" ht="12.75" customHeight="1" s="198"/>
    <row r="576" ht="12.75" customHeight="1" s="198"/>
    <row r="577" ht="12.75" customHeight="1" s="198"/>
    <row r="578" ht="12.75" customHeight="1" s="198"/>
    <row r="579" ht="12.75" customHeight="1" s="198"/>
    <row r="580" ht="12.75" customHeight="1" s="198"/>
    <row r="581" ht="12.75" customHeight="1" s="198"/>
    <row r="582" ht="12.75" customHeight="1" s="198"/>
    <row r="583" ht="12.75" customHeight="1" s="198"/>
    <row r="584" ht="12.75" customHeight="1" s="198"/>
    <row r="585" ht="12.75" customHeight="1" s="198"/>
    <row r="586" ht="12.75" customHeight="1" s="198"/>
    <row r="587" ht="12.75" customHeight="1" s="198"/>
    <row r="588" ht="12.75" customHeight="1" s="198"/>
    <row r="589" ht="12.75" customHeight="1" s="198"/>
    <row r="590" ht="12.75" customHeight="1" s="198"/>
    <row r="591" ht="12.75" customHeight="1" s="198"/>
    <row r="592" ht="12.75" customHeight="1" s="198"/>
    <row r="593" ht="12.75" customHeight="1" s="198"/>
    <row r="594" ht="12.75" customHeight="1" s="198"/>
    <row r="595" ht="12.75" customHeight="1" s="198"/>
    <row r="596" ht="12.75" customHeight="1" s="198"/>
    <row r="597" ht="12.75" customHeight="1" s="198"/>
    <row r="598" ht="12.75" customHeight="1" s="198"/>
    <row r="599" ht="12.75" customHeight="1" s="198"/>
    <row r="600" ht="12.75" customHeight="1" s="198"/>
    <row r="601" ht="12.75" customHeight="1" s="198"/>
    <row r="602" ht="12.75" customHeight="1" s="198"/>
    <row r="603" ht="12.75" customHeight="1" s="198"/>
    <row r="604" ht="12.75" customHeight="1" s="198"/>
    <row r="605" ht="12.75" customHeight="1" s="198"/>
    <row r="606" ht="12.75" customHeight="1" s="198"/>
    <row r="607" ht="12.75" customHeight="1" s="198"/>
    <row r="608" ht="12.75" customHeight="1" s="198"/>
    <row r="609" ht="12.75" customHeight="1" s="198"/>
    <row r="610" ht="12.75" customHeight="1" s="198"/>
    <row r="611" ht="12.75" customHeight="1" s="198"/>
    <row r="612" ht="12.75" customHeight="1" s="198"/>
    <row r="613" ht="12.75" customHeight="1" s="198"/>
    <row r="614" ht="12.75" customHeight="1" s="198"/>
    <row r="615" ht="12.75" customHeight="1" s="198"/>
    <row r="616" ht="12.75" customHeight="1" s="198"/>
    <row r="617" ht="12.75" customHeight="1" s="198"/>
    <row r="618" ht="12.75" customHeight="1" s="198"/>
    <row r="619" ht="12.75" customHeight="1" s="198"/>
    <row r="620" ht="12.75" customHeight="1" s="198"/>
    <row r="621" ht="12.75" customHeight="1" s="198"/>
    <row r="622" ht="12.75" customHeight="1" s="198"/>
    <row r="623" ht="12.75" customHeight="1" s="198"/>
    <row r="624" ht="12.75" customHeight="1" s="198"/>
    <row r="625" ht="12.75" customHeight="1" s="198"/>
    <row r="626" ht="12.75" customHeight="1" s="198"/>
    <row r="627" ht="12.75" customHeight="1" s="198"/>
    <row r="628" ht="12.75" customHeight="1" s="198"/>
    <row r="629" ht="12.75" customHeight="1" s="198"/>
    <row r="630" ht="12.75" customHeight="1" s="198"/>
    <row r="631" ht="12.75" customHeight="1" s="198"/>
    <row r="632" ht="12.75" customHeight="1" s="198"/>
    <row r="633" ht="12.75" customHeight="1" s="198"/>
    <row r="634" ht="12.75" customHeight="1" s="198"/>
    <row r="635" ht="12.75" customHeight="1" s="198"/>
    <row r="636" ht="12.75" customHeight="1" s="198"/>
    <row r="637" ht="12.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autoFilter ref="$A$1:$G$437"/>
  <pageMargins left="0.7" right="0.7" top="0.75" bottom="0.75" header="0" footer="0"/>
  <pageSetup orientation="portrait"/>
</worksheet>
</file>

<file path=xl/worksheets/sheet3.xml><?xml version="1.0" encoding="utf-8"?>
<worksheet xmlns="http://schemas.openxmlformats.org/spreadsheetml/2006/main">
  <sheetPr>
    <outlinePr summaryBelow="0" summaryRight="0"/>
    <pageSetUpPr/>
  </sheetPr>
  <dimension ref="A1:Z1000"/>
  <sheetViews>
    <sheetView workbookViewId="0">
      <selection activeCell="A1" sqref="A1"/>
    </sheetView>
  </sheetViews>
  <sheetFormatPr baseColWidth="8" defaultColWidth="12.63" defaultRowHeight="15" customHeight="1"/>
  <sheetData>
    <row r="1">
      <c r="A1" s="39" t="n"/>
      <c r="B1" s="39" t="n"/>
      <c r="C1" s="39" t="n"/>
      <c r="D1" s="39" t="n"/>
      <c r="E1" s="39" t="n"/>
      <c r="F1" s="39" t="n"/>
      <c r="G1" s="39" t="n"/>
      <c r="H1" s="39" t="n"/>
      <c r="I1" s="39" t="n"/>
      <c r="J1" s="39" t="n"/>
      <c r="K1" s="39" t="n"/>
      <c r="L1" s="39" t="n"/>
      <c r="M1" s="39" t="n"/>
      <c r="N1" s="39" t="n"/>
      <c r="O1" s="39" t="n"/>
      <c r="P1" s="39" t="n"/>
      <c r="Q1" s="39" t="n"/>
      <c r="R1" s="39" t="n"/>
      <c r="S1" s="39" t="n"/>
      <c r="T1" s="39" t="n"/>
      <c r="U1" s="39" t="n"/>
      <c r="V1" s="39" t="n"/>
      <c r="W1" s="39" t="n"/>
      <c r="X1" s="39" t="n"/>
      <c r="Y1" s="39" t="n"/>
      <c r="Z1" s="39" t="n"/>
    </row>
    <row r="2">
      <c r="A2" s="39" t="n"/>
      <c r="B2" s="39" t="n"/>
      <c r="C2" s="39" t="n"/>
      <c r="D2" s="39" t="n"/>
      <c r="E2" s="39" t="n"/>
      <c r="F2" s="39" t="n"/>
      <c r="G2" s="39" t="n"/>
      <c r="H2" s="39" t="n"/>
      <c r="I2" s="39" t="n"/>
      <c r="J2" s="39" t="n"/>
      <c r="K2" s="39" t="n"/>
      <c r="L2" s="39" t="n"/>
      <c r="M2" s="39" t="n"/>
      <c r="N2" s="39" t="n"/>
      <c r="O2" s="39" t="n"/>
      <c r="P2" s="39" t="n"/>
      <c r="Q2" s="39" t="n"/>
      <c r="R2" s="39" t="n"/>
      <c r="S2" s="39" t="n"/>
      <c r="T2" s="39" t="n"/>
      <c r="U2" s="39" t="n"/>
      <c r="V2" s="39" t="n"/>
      <c r="W2" s="39" t="n"/>
      <c r="X2" s="39" t="n"/>
      <c r="Y2" s="39" t="n"/>
      <c r="Z2" s="39" t="n"/>
    </row>
    <row r="3">
      <c r="A3" s="39" t="n"/>
      <c r="B3" s="39" t="n"/>
      <c r="C3" s="39" t="n"/>
      <c r="D3" s="39" t="n"/>
      <c r="E3" s="39" t="n"/>
      <c r="F3" s="39" t="n"/>
      <c r="G3" s="39" t="n"/>
      <c r="H3" s="39" t="n"/>
      <c r="I3" s="39" t="n"/>
      <c r="J3" s="39" t="n"/>
      <c r="K3" s="39" t="n"/>
      <c r="L3" s="39" t="n"/>
      <c r="M3" s="39" t="n"/>
      <c r="N3" s="39" t="n"/>
      <c r="O3" s="39" t="n"/>
      <c r="P3" s="39" t="n"/>
      <c r="Q3" s="39" t="n"/>
      <c r="R3" s="39" t="n"/>
      <c r="S3" s="39" t="n"/>
      <c r="T3" s="39" t="n"/>
      <c r="U3" s="39" t="n"/>
      <c r="V3" s="39" t="n"/>
      <c r="W3" s="39" t="n"/>
      <c r="X3" s="39" t="n"/>
      <c r="Y3" s="39" t="n"/>
      <c r="Z3" s="39" t="n"/>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row>
    <row r="7">
      <c r="A7" s="39" t="n"/>
      <c r="B7" s="39" t="n"/>
      <c r="C7" s="39" t="n"/>
      <c r="D7" s="39" t="n"/>
      <c r="E7" s="39" t="n"/>
      <c r="F7" s="39" t="n"/>
      <c r="G7" s="39" t="n"/>
      <c r="H7" s="39" t="n"/>
      <c r="I7" s="39" t="n"/>
      <c r="J7" s="39" t="n"/>
      <c r="K7" s="39" t="n"/>
      <c r="L7" s="39" t="n"/>
      <c r="M7" s="39" t="n"/>
      <c r="N7" s="39" t="n"/>
      <c r="O7" s="39" t="n"/>
      <c r="P7" s="39" t="n"/>
      <c r="Q7" s="39" t="n"/>
      <c r="R7" s="39" t="n"/>
      <c r="S7" s="39" t="n"/>
      <c r="T7" s="39" t="n"/>
      <c r="U7" s="39" t="n"/>
      <c r="V7" s="39" t="n"/>
      <c r="W7" s="39" t="n"/>
      <c r="X7" s="39" t="n"/>
      <c r="Y7" s="39" t="n"/>
      <c r="Z7" s="39" t="n"/>
    </row>
    <row r="8">
      <c r="A8" s="39" t="n"/>
      <c r="B8" s="39" t="n"/>
      <c r="C8" s="39" t="n"/>
      <c r="D8" s="39" t="n"/>
      <c r="E8" s="39" t="n"/>
      <c r="F8" s="39" t="n"/>
      <c r="G8" s="39" t="n"/>
      <c r="H8" s="39" t="n"/>
      <c r="I8" s="39" t="n"/>
      <c r="J8" s="39" t="n"/>
      <c r="K8" s="39" t="n"/>
      <c r="L8" s="39" t="n"/>
      <c r="M8" s="39" t="n"/>
      <c r="N8" s="39" t="n"/>
      <c r="O8" s="39" t="n"/>
      <c r="P8" s="39" t="n"/>
      <c r="Q8" s="39" t="n"/>
      <c r="R8" s="39" t="n"/>
      <c r="S8" s="39" t="n"/>
      <c r="T8" s="39" t="n"/>
      <c r="U8" s="39" t="n"/>
      <c r="V8" s="39" t="n"/>
      <c r="W8" s="39" t="n"/>
      <c r="X8" s="39" t="n"/>
      <c r="Y8" s="39" t="n"/>
      <c r="Z8" s="39" t="n"/>
    </row>
    <row r="9">
      <c r="A9" s="39" t="n"/>
      <c r="B9" s="39" t="n"/>
      <c r="C9" s="39" t="n"/>
      <c r="D9" s="39" t="n"/>
      <c r="E9" s="39" t="n"/>
      <c r="F9" s="39" t="n"/>
      <c r="G9" s="39" t="n"/>
      <c r="H9" s="39" t="n"/>
      <c r="I9" s="39" t="n"/>
      <c r="J9" s="39" t="n"/>
      <c r="K9" s="39" t="n"/>
      <c r="L9" s="39" t="n"/>
      <c r="M9" s="39" t="n"/>
      <c r="N9" s="39" t="n"/>
      <c r="O9" s="39" t="n"/>
      <c r="P9" s="39" t="n"/>
      <c r="Q9" s="39" t="n"/>
      <c r="R9" s="39" t="n"/>
      <c r="S9" s="39" t="n"/>
      <c r="T9" s="39" t="n"/>
      <c r="U9" s="39" t="n"/>
      <c r="V9" s="39" t="n"/>
      <c r="W9" s="39" t="n"/>
      <c r="X9" s="39" t="n"/>
      <c r="Y9" s="39" t="n"/>
      <c r="Z9" s="39" t="n"/>
    </row>
    <row r="10">
      <c r="A10" s="39" t="n"/>
      <c r="B10" s="39" t="n"/>
      <c r="C10" s="39" t="n"/>
      <c r="D10" s="39" t="n"/>
      <c r="E10" s="39" t="n"/>
      <c r="F10" s="39" t="n"/>
      <c r="G10" s="39" t="n"/>
      <c r="H10" s="39" t="n"/>
      <c r="I10" s="39" t="n"/>
      <c r="J10" s="39" t="n"/>
      <c r="K10" s="39" t="n"/>
      <c r="L10" s="39" t="n"/>
      <c r="M10" s="39" t="n"/>
      <c r="N10" s="39" t="n"/>
      <c r="O10" s="39" t="n"/>
      <c r="P10" s="39" t="n"/>
      <c r="Q10" s="39" t="n"/>
      <c r="R10" s="39" t="n"/>
      <c r="S10" s="39" t="n"/>
      <c r="T10" s="39" t="n"/>
      <c r="U10" s="39" t="n"/>
      <c r="V10" s="39" t="n"/>
      <c r="W10" s="39" t="n"/>
      <c r="X10" s="39" t="n"/>
      <c r="Y10" s="39" t="n"/>
      <c r="Z10" s="39" t="n"/>
    </row>
    <row r="11">
      <c r="A11" s="39" t="n"/>
      <c r="B11" s="39" t="n"/>
      <c r="C11" s="39" t="n"/>
      <c r="D11" s="39" t="n"/>
      <c r="E11" s="39" t="n"/>
      <c r="F11" s="39" t="n"/>
      <c r="G11" s="39" t="n"/>
      <c r="H11" s="39" t="n"/>
      <c r="I11" s="39" t="n"/>
      <c r="J11" s="39" t="n"/>
      <c r="K11" s="39" t="n"/>
      <c r="L11" s="39" t="n"/>
      <c r="M11" s="39" t="n"/>
      <c r="N11" s="39" t="n"/>
      <c r="O11" s="39" t="n"/>
      <c r="P11" s="39" t="n"/>
      <c r="Q11" s="39" t="n"/>
      <c r="R11" s="39" t="n"/>
      <c r="S11" s="39" t="n"/>
      <c r="T11" s="39" t="n"/>
      <c r="U11" s="39" t="n"/>
      <c r="V11" s="39" t="n"/>
      <c r="W11" s="39" t="n"/>
      <c r="X11" s="39" t="n"/>
      <c r="Y11" s="39" t="n"/>
      <c r="Z11" s="39" t="n"/>
    </row>
    <row r="12">
      <c r="A12" s="39" t="n"/>
      <c r="B12" s="39" t="n"/>
      <c r="C12" s="39" t="n"/>
      <c r="D12" s="39" t="n"/>
      <c r="E12" s="39" t="n"/>
      <c r="F12" s="39" t="n"/>
      <c r="G12" s="39" t="n"/>
      <c r="H12" s="39" t="n"/>
      <c r="I12" s="39" t="n"/>
      <c r="J12" s="39" t="n"/>
      <c r="K12" s="39" t="n"/>
      <c r="L12" s="39" t="n"/>
      <c r="M12" s="39" t="n"/>
      <c r="N12" s="39" t="n"/>
      <c r="O12" s="39" t="n"/>
      <c r="P12" s="39" t="n"/>
      <c r="Q12" s="39" t="n"/>
      <c r="R12" s="39" t="n"/>
      <c r="S12" s="39" t="n"/>
      <c r="T12" s="39" t="n"/>
      <c r="U12" s="39" t="n"/>
      <c r="V12" s="39" t="n"/>
      <c r="W12" s="39" t="n"/>
      <c r="X12" s="39" t="n"/>
      <c r="Y12" s="39" t="n"/>
      <c r="Z12" s="39" t="n"/>
    </row>
    <row r="13">
      <c r="A13" s="39" t="n"/>
      <c r="B13" s="39" t="n"/>
      <c r="C13" s="39" t="n"/>
      <c r="D13" s="39" t="n"/>
      <c r="E13" s="39" t="n"/>
      <c r="F13" s="39" t="n"/>
      <c r="G13" s="39" t="n"/>
      <c r="H13" s="39" t="n"/>
      <c r="I13" s="39" t="n"/>
      <c r="J13" s="39" t="n"/>
      <c r="K13" s="39" t="n"/>
      <c r="L13" s="39" t="n"/>
      <c r="M13" s="39" t="n"/>
      <c r="N13" s="39" t="n"/>
      <c r="O13" s="39" t="n"/>
      <c r="P13" s="39" t="n"/>
      <c r="Q13" s="39" t="n"/>
      <c r="R13" s="39" t="n"/>
      <c r="S13" s="39" t="n"/>
      <c r="T13" s="39" t="n"/>
      <c r="U13" s="39" t="n"/>
      <c r="V13" s="39" t="n"/>
      <c r="W13" s="39" t="n"/>
      <c r="X13" s="39" t="n"/>
      <c r="Y13" s="39" t="n"/>
      <c r="Z13" s="39" t="n"/>
    </row>
    <row r="14">
      <c r="A14" s="39" t="n"/>
      <c r="B14" s="39" t="n"/>
      <c r="C14" s="39" t="n"/>
      <c r="D14" s="39" t="n"/>
      <c r="E14" s="39" t="n"/>
      <c r="F14" s="39" t="n"/>
      <c r="G14" s="39" t="n"/>
      <c r="H14" s="39" t="n"/>
      <c r="I14" s="39" t="n"/>
      <c r="J14" s="39" t="n"/>
      <c r="K14" s="39" t="n"/>
      <c r="L14" s="39" t="n"/>
      <c r="M14" s="39" t="n"/>
      <c r="N14" s="39" t="n"/>
      <c r="O14" s="39" t="n"/>
      <c r="P14" s="39" t="n"/>
      <c r="Q14" s="39" t="n"/>
      <c r="R14" s="39" t="n"/>
      <c r="S14" s="39" t="n"/>
      <c r="T14" s="39" t="n"/>
      <c r="U14" s="39" t="n"/>
      <c r="V14" s="39" t="n"/>
      <c r="W14" s="39" t="n"/>
      <c r="X14" s="39" t="n"/>
      <c r="Y14" s="39" t="n"/>
      <c r="Z14" s="39" t="n"/>
    </row>
    <row r="15">
      <c r="A15" s="39" t="n"/>
      <c r="B15" s="39" t="n"/>
      <c r="C15" s="39" t="n"/>
      <c r="D15" s="39" t="n"/>
      <c r="E15" s="39" t="n"/>
      <c r="F15" s="39" t="n"/>
      <c r="G15" s="39" t="n"/>
      <c r="H15" s="39" t="n"/>
      <c r="I15" s="39" t="n"/>
      <c r="J15" s="39" t="n"/>
      <c r="K15" s="39" t="n"/>
      <c r="L15" s="39" t="n"/>
      <c r="M15" s="39" t="n"/>
      <c r="N15" s="39" t="n"/>
      <c r="O15" s="39" t="n"/>
      <c r="P15" s="39" t="n"/>
      <c r="Q15" s="39" t="n"/>
      <c r="R15" s="39" t="n"/>
      <c r="S15" s="39" t="n"/>
      <c r="T15" s="39" t="n"/>
      <c r="U15" s="39" t="n"/>
      <c r="V15" s="39" t="n"/>
      <c r="W15" s="39" t="n"/>
      <c r="X15" s="39" t="n"/>
      <c r="Y15" s="39" t="n"/>
      <c r="Z15" s="39" t="n"/>
    </row>
    <row r="16">
      <c r="A16" s="39" t="n"/>
      <c r="B16" s="39" t="n"/>
      <c r="C16" s="39" t="n"/>
      <c r="D16" s="39" t="n"/>
      <c r="E16" s="39" t="n"/>
      <c r="F16" s="39" t="n"/>
      <c r="G16" s="39" t="n"/>
      <c r="H16" s="39" t="n"/>
      <c r="I16" s="39" t="n"/>
      <c r="J16" s="39" t="n"/>
      <c r="K16" s="39" t="n"/>
      <c r="L16" s="39" t="n"/>
      <c r="M16" s="39" t="n"/>
      <c r="N16" s="39" t="n"/>
      <c r="O16" s="39" t="n"/>
      <c r="P16" s="39" t="n"/>
      <c r="Q16" s="39" t="n"/>
      <c r="R16" s="39" t="n"/>
      <c r="S16" s="39" t="n"/>
      <c r="T16" s="39" t="n"/>
      <c r="U16" s="39" t="n"/>
      <c r="V16" s="39" t="n"/>
      <c r="W16" s="39" t="n"/>
      <c r="X16" s="39" t="n"/>
      <c r="Y16" s="39" t="n"/>
      <c r="Z16" s="39" t="n"/>
    </row>
    <row r="17">
      <c r="A17" s="39" t="n"/>
      <c r="B17" s="39" t="n"/>
      <c r="C17" s="39" t="n"/>
      <c r="D17" s="39" t="n"/>
      <c r="E17" s="39" t="n"/>
      <c r="F17" s="39" t="n"/>
      <c r="G17" s="39" t="n"/>
      <c r="H17" s="39" t="n"/>
      <c r="I17" s="39" t="n"/>
      <c r="J17" s="39" t="n"/>
      <c r="K17" s="39" t="n"/>
      <c r="L17" s="39" t="n"/>
      <c r="M17" s="39" t="n"/>
      <c r="N17" s="39" t="n"/>
      <c r="O17" s="39" t="n"/>
      <c r="P17" s="39" t="n"/>
      <c r="Q17" s="39" t="n"/>
      <c r="R17" s="39" t="n"/>
      <c r="S17" s="39" t="n"/>
      <c r="T17" s="39" t="n"/>
      <c r="U17" s="39" t="n"/>
      <c r="V17" s="39" t="n"/>
      <c r="W17" s="39" t="n"/>
      <c r="X17" s="39" t="n"/>
      <c r="Y17" s="39" t="n"/>
      <c r="Z17" s="39" t="n"/>
    </row>
    <row r="18">
      <c r="A18" s="39" t="n"/>
      <c r="B18" s="39" t="n"/>
      <c r="C18" s="39" t="n"/>
      <c r="D18" s="39" t="n"/>
      <c r="E18" s="39" t="n"/>
      <c r="F18" s="39" t="n"/>
      <c r="G18" s="39" t="n"/>
      <c r="H18" s="39" t="n"/>
      <c r="I18" s="39" t="n"/>
      <c r="J18" s="39" t="n"/>
      <c r="K18" s="39" t="n"/>
      <c r="L18" s="39" t="n"/>
      <c r="M18" s="39" t="n"/>
      <c r="N18" s="39" t="n"/>
      <c r="O18" s="39" t="n"/>
      <c r="P18" s="39" t="n"/>
      <c r="Q18" s="39" t="n"/>
      <c r="R18" s="39" t="n"/>
      <c r="S18" s="39" t="n"/>
      <c r="T18" s="39" t="n"/>
      <c r="U18" s="39" t="n"/>
      <c r="V18" s="39" t="n"/>
      <c r="W18" s="39" t="n"/>
      <c r="X18" s="39" t="n"/>
      <c r="Y18" s="39" t="n"/>
      <c r="Z18" s="39" t="n"/>
    </row>
    <row r="19">
      <c r="A19" s="39" t="n"/>
      <c r="B19" s="39" t="n"/>
      <c r="C19" s="39" t="n"/>
      <c r="D19" s="39" t="n"/>
      <c r="E19" s="39" t="n"/>
      <c r="F19" s="39" t="n"/>
      <c r="G19" s="39" t="n"/>
      <c r="H19" s="39" t="n"/>
      <c r="I19" s="39" t="n"/>
      <c r="J19" s="39" t="n"/>
      <c r="K19" s="39" t="n"/>
      <c r="L19" s="39" t="n"/>
      <c r="M19" s="39" t="n"/>
      <c r="N19" s="39" t="n"/>
      <c r="O19" s="39" t="n"/>
      <c r="P19" s="39" t="n"/>
      <c r="Q19" s="39" t="n"/>
      <c r="R19" s="39" t="n"/>
      <c r="S19" s="39" t="n"/>
      <c r="T19" s="39" t="n"/>
      <c r="U19" s="39" t="n"/>
      <c r="V19" s="39" t="n"/>
      <c r="W19" s="39" t="n"/>
      <c r="X19" s="39" t="n"/>
      <c r="Y19" s="39" t="n"/>
      <c r="Z19" s="39" t="n"/>
    </row>
    <row r="20">
      <c r="A20" s="39" t="n"/>
      <c r="B20" s="39" t="n"/>
      <c r="C20" s="39" t="n"/>
      <c r="D20" s="39" t="n"/>
      <c r="E20" s="39" t="n"/>
      <c r="F20" s="39" t="n"/>
      <c r="G20" s="39" t="n"/>
      <c r="H20" s="39" t="n"/>
      <c r="I20" s="39" t="n"/>
      <c r="J20" s="39" t="n"/>
      <c r="K20" s="39" t="n"/>
      <c r="L20" s="39" t="n"/>
      <c r="M20" s="39" t="n"/>
      <c r="N20" s="39" t="n"/>
      <c r="O20" s="39" t="n"/>
      <c r="P20" s="39" t="n"/>
      <c r="Q20" s="39" t="n"/>
      <c r="R20" s="39" t="n"/>
      <c r="S20" s="39" t="n"/>
      <c r="T20" s="39" t="n"/>
      <c r="U20" s="39" t="n"/>
      <c r="V20" s="39" t="n"/>
      <c r="W20" s="39" t="n"/>
      <c r="X20" s="39" t="n"/>
      <c r="Y20" s="39" t="n"/>
      <c r="Z20" s="39" t="n"/>
    </row>
    <row r="21" ht="15.75" customHeight="1" s="198">
      <c r="A21" s="39" t="n"/>
      <c r="B21" s="39" t="n"/>
      <c r="C21" s="39" t="n"/>
      <c r="D21" s="39" t="n"/>
      <c r="E21" s="39" t="n"/>
      <c r="F21" s="39" t="n"/>
      <c r="G21" s="39" t="n"/>
      <c r="H21" s="39" t="n"/>
      <c r="I21" s="39" t="n"/>
      <c r="J21" s="39" t="n"/>
      <c r="K21" s="39" t="n"/>
      <c r="L21" s="39" t="n"/>
      <c r="M21" s="39" t="n"/>
      <c r="N21" s="39" t="n"/>
      <c r="O21" s="39" t="n"/>
      <c r="P21" s="39" t="n"/>
      <c r="Q21" s="39" t="n"/>
      <c r="R21" s="39" t="n"/>
      <c r="S21" s="39" t="n"/>
      <c r="T21" s="39" t="n"/>
      <c r="U21" s="39" t="n"/>
      <c r="V21" s="39" t="n"/>
      <c r="W21" s="39" t="n"/>
      <c r="X21" s="39" t="n"/>
      <c r="Y21" s="39" t="n"/>
      <c r="Z21" s="39" t="n"/>
    </row>
    <row r="22" ht="15.75" customHeight="1" s="198">
      <c r="A22" s="39" t="n"/>
      <c r="B22" s="39" t="n"/>
      <c r="C22" s="39" t="n"/>
      <c r="D22" s="39" t="n"/>
      <c r="E22" s="39" t="n"/>
      <c r="F22" s="39" t="n"/>
      <c r="G22" s="39" t="n"/>
      <c r="H22" s="39" t="n"/>
      <c r="I22" s="39" t="n"/>
      <c r="J22" s="39" t="n"/>
      <c r="K22" s="39" t="n"/>
      <c r="L22" s="39" t="n"/>
      <c r="M22" s="39" t="n"/>
      <c r="N22" s="39" t="n"/>
      <c r="O22" s="39" t="n"/>
      <c r="P22" s="39" t="n"/>
      <c r="Q22" s="39" t="n"/>
      <c r="R22" s="39" t="n"/>
      <c r="S22" s="39" t="n"/>
      <c r="T22" s="39" t="n"/>
      <c r="U22" s="39" t="n"/>
      <c r="V22" s="39" t="n"/>
      <c r="W22" s="39" t="n"/>
      <c r="X22" s="39" t="n"/>
      <c r="Y22" s="39" t="n"/>
      <c r="Z22" s="39" t="n"/>
    </row>
    <row r="23" ht="15.75" customHeight="1" s="198">
      <c r="A23" s="39" t="n"/>
      <c r="B23" s="39" t="n"/>
      <c r="C23" s="39" t="n"/>
      <c r="D23" s="39" t="n"/>
      <c r="E23" s="39" t="n"/>
      <c r="F23" s="39" t="n"/>
      <c r="G23" s="39" t="n"/>
      <c r="H23" s="39" t="n"/>
      <c r="I23" s="39" t="n"/>
      <c r="J23" s="39" t="n"/>
      <c r="K23" s="39" t="n"/>
      <c r="L23" s="39" t="n"/>
      <c r="M23" s="39" t="n"/>
      <c r="N23" s="39" t="n"/>
      <c r="O23" s="39" t="n"/>
      <c r="P23" s="39" t="n"/>
      <c r="Q23" s="39" t="n"/>
      <c r="R23" s="39" t="n"/>
      <c r="S23" s="39" t="n"/>
      <c r="T23" s="39" t="n"/>
      <c r="U23" s="39" t="n"/>
      <c r="V23" s="39" t="n"/>
      <c r="W23" s="39" t="n"/>
      <c r="X23" s="39" t="n"/>
      <c r="Y23" s="39" t="n"/>
      <c r="Z23" s="39" t="n"/>
    </row>
    <row r="24" ht="15.75" customHeight="1" s="198">
      <c r="A24" s="39" t="n"/>
      <c r="B24" s="39" t="n"/>
      <c r="C24" s="39" t="n"/>
      <c r="D24" s="39" t="n"/>
      <c r="E24" s="39" t="n"/>
      <c r="F24" s="39" t="n"/>
      <c r="G24" s="39" t="n"/>
      <c r="H24" s="39" t="n"/>
      <c r="I24" s="39" t="n"/>
      <c r="J24" s="39" t="n"/>
      <c r="K24" s="39" t="n"/>
      <c r="L24" s="39" t="n"/>
      <c r="M24" s="39" t="n"/>
      <c r="N24" s="39" t="n"/>
      <c r="O24" s="39" t="n"/>
      <c r="P24" s="39" t="n"/>
      <c r="Q24" s="39" t="n"/>
      <c r="R24" s="39" t="n"/>
      <c r="S24" s="39" t="n"/>
      <c r="T24" s="39" t="n"/>
      <c r="U24" s="39" t="n"/>
      <c r="V24" s="39" t="n"/>
      <c r="W24" s="39" t="n"/>
      <c r="X24" s="39" t="n"/>
      <c r="Y24" s="39" t="n"/>
      <c r="Z24" s="39" t="n"/>
    </row>
    <row r="25" ht="15.75" customHeight="1" s="198">
      <c r="A25" s="39" t="n"/>
      <c r="B25" s="39" t="n"/>
      <c r="C25" s="39" t="n"/>
      <c r="D25" s="39" t="n"/>
      <c r="E25" s="39" t="n"/>
      <c r="F25" s="39" t="n"/>
      <c r="G25" s="39" t="n"/>
      <c r="H25" s="39" t="n"/>
      <c r="I25" s="39" t="n"/>
      <c r="J25" s="39" t="n"/>
      <c r="K25" s="39" t="n"/>
      <c r="L25" s="39" t="n"/>
      <c r="M25" s="39" t="n"/>
      <c r="N25" s="39" t="n"/>
      <c r="O25" s="39" t="n"/>
      <c r="P25" s="39" t="n"/>
      <c r="Q25" s="39" t="n"/>
      <c r="R25" s="39" t="n"/>
      <c r="S25" s="39" t="n"/>
      <c r="T25" s="39" t="n"/>
      <c r="U25" s="39" t="n"/>
      <c r="V25" s="39" t="n"/>
      <c r="W25" s="39" t="n"/>
      <c r="X25" s="39" t="n"/>
      <c r="Y25" s="39" t="n"/>
      <c r="Z25" s="39" t="n"/>
    </row>
    <row r="26" ht="15.75" customHeight="1" s="198">
      <c r="A26" s="39" t="n"/>
      <c r="B26" s="39" t="n"/>
      <c r="C26" s="39" t="n"/>
      <c r="D26" s="39" t="n"/>
      <c r="E26" s="39"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row>
    <row r="27" ht="15.75" customHeight="1" s="198">
      <c r="A27" s="39" t="n"/>
      <c r="B27" s="39" t="n"/>
      <c r="C27" s="39" t="n"/>
      <c r="D27" s="39" t="n"/>
      <c r="E27" s="39" t="n"/>
      <c r="F27" s="39" t="n"/>
      <c r="G27" s="39" t="n"/>
      <c r="H27" s="39" t="n"/>
      <c r="I27" s="39" t="n"/>
      <c r="J27" s="39" t="n"/>
      <c r="K27" s="39" t="n"/>
      <c r="L27" s="39" t="n"/>
      <c r="M27" s="39" t="n"/>
      <c r="N27" s="39" t="n"/>
      <c r="O27" s="39" t="n"/>
      <c r="P27" s="39" t="n"/>
      <c r="Q27" s="39" t="n"/>
      <c r="R27" s="39" t="n"/>
      <c r="S27" s="39" t="n"/>
      <c r="T27" s="39" t="n"/>
      <c r="U27" s="39" t="n"/>
      <c r="V27" s="39" t="n"/>
      <c r="W27" s="39" t="n"/>
      <c r="X27" s="39" t="n"/>
      <c r="Y27" s="39" t="n"/>
      <c r="Z27" s="39" t="n"/>
    </row>
    <row r="28" ht="15.75" customHeight="1" s="198">
      <c r="A28" s="39" t="n"/>
      <c r="B28" s="39" t="n"/>
      <c r="C28" s="39" t="n"/>
      <c r="D28" s="39" t="n"/>
      <c r="E28" s="39" t="n"/>
      <c r="F28" s="39" t="n"/>
      <c r="G28" s="39" t="n"/>
      <c r="H28" s="39" t="n"/>
      <c r="I28" s="39" t="n"/>
      <c r="J28" s="39" t="n"/>
      <c r="K28" s="39" t="n"/>
      <c r="L28" s="39" t="n"/>
      <c r="M28" s="39" t="n"/>
      <c r="N28" s="39" t="n"/>
      <c r="O28" s="39" t="n"/>
      <c r="P28" s="39" t="n"/>
      <c r="Q28" s="39" t="n"/>
      <c r="R28" s="39" t="n"/>
      <c r="S28" s="39" t="n"/>
      <c r="T28" s="39" t="n"/>
      <c r="U28" s="39" t="n"/>
      <c r="V28" s="39" t="n"/>
      <c r="W28" s="39" t="n"/>
      <c r="X28" s="39" t="n"/>
      <c r="Y28" s="39" t="n"/>
      <c r="Z28" s="39" t="n"/>
    </row>
    <row r="29" ht="15.75" customHeight="1" s="198">
      <c r="A29" s="39" t="n"/>
      <c r="B29" s="39" t="n"/>
      <c r="C29" s="39" t="n"/>
      <c r="D29" s="39" t="n"/>
      <c r="E29" s="39" t="n"/>
      <c r="F29" s="39" t="n"/>
      <c r="G29" s="39" t="n"/>
      <c r="H29" s="39" t="n"/>
      <c r="I29" s="39" t="n"/>
      <c r="J29" s="39" t="n"/>
      <c r="K29" s="39" t="n"/>
      <c r="L29" s="39" t="n"/>
      <c r="M29" s="39" t="n"/>
      <c r="N29" s="39" t="n"/>
      <c r="O29" s="39" t="n"/>
      <c r="P29" s="39" t="n"/>
      <c r="Q29" s="39" t="n"/>
      <c r="R29" s="39" t="n"/>
      <c r="S29" s="39" t="n"/>
      <c r="T29" s="39" t="n"/>
      <c r="U29" s="39" t="n"/>
      <c r="V29" s="39" t="n"/>
      <c r="W29" s="39" t="n"/>
      <c r="X29" s="39" t="n"/>
      <c r="Y29" s="39" t="n"/>
      <c r="Z29" s="39" t="n"/>
    </row>
    <row r="30" ht="15.75" customHeight="1" s="198">
      <c r="A30" s="39" t="n"/>
      <c r="B30" s="39" t="n"/>
      <c r="C30" s="39" t="n"/>
      <c r="D30" s="39" t="n"/>
      <c r="E30" s="39" t="n"/>
      <c r="F30" s="39" t="n"/>
      <c r="G30" s="39" t="n"/>
      <c r="H30" s="39" t="n"/>
      <c r="I30" s="39" t="n"/>
      <c r="J30" s="39" t="n"/>
      <c r="K30" s="39" t="n"/>
      <c r="L30" s="39" t="n"/>
      <c r="M30" s="39" t="n"/>
      <c r="N30" s="39" t="n"/>
      <c r="O30" s="39" t="n"/>
      <c r="P30" s="39" t="n"/>
      <c r="Q30" s="39" t="n"/>
      <c r="R30" s="39" t="n"/>
      <c r="S30" s="39" t="n"/>
      <c r="T30" s="39" t="n"/>
      <c r="U30" s="39" t="n"/>
      <c r="V30" s="39" t="n"/>
      <c r="W30" s="39" t="n"/>
      <c r="X30" s="39" t="n"/>
      <c r="Y30" s="39" t="n"/>
      <c r="Z30" s="39" t="n"/>
    </row>
    <row r="31" ht="15.75" customHeight="1" s="198">
      <c r="A31" s="39" t="n"/>
      <c r="B31" s="39" t="n"/>
      <c r="C31" s="39" t="n"/>
      <c r="D31" s="39" t="n"/>
      <c r="E31" s="39" t="n"/>
      <c r="F31" s="39" t="n"/>
      <c r="G31" s="39" t="n"/>
      <c r="H31" s="39" t="n"/>
      <c r="I31" s="39" t="n"/>
      <c r="J31" s="39" t="n"/>
      <c r="K31" s="39" t="n"/>
      <c r="L31" s="39" t="n"/>
      <c r="M31" s="39" t="n"/>
      <c r="N31" s="39" t="n"/>
      <c r="O31" s="39" t="n"/>
      <c r="P31" s="39" t="n"/>
      <c r="Q31" s="39" t="n"/>
      <c r="R31" s="39" t="n"/>
      <c r="S31" s="39" t="n"/>
      <c r="T31" s="39" t="n"/>
      <c r="U31" s="39" t="n"/>
      <c r="V31" s="39" t="n"/>
      <c r="W31" s="39" t="n"/>
      <c r="X31" s="39" t="n"/>
      <c r="Y31" s="39" t="n"/>
      <c r="Z31" s="39" t="n"/>
    </row>
    <row r="32" ht="15.75" customHeight="1" s="198">
      <c r="A32" s="39" t="n"/>
      <c r="B32" s="39" t="n"/>
      <c r="C32" s="39" t="n"/>
      <c r="D32" s="39" t="n"/>
      <c r="E32" s="39" t="n"/>
      <c r="F32" s="39" t="n"/>
      <c r="G32" s="39" t="n"/>
      <c r="H32" s="39" t="n"/>
      <c r="I32" s="39" t="n"/>
      <c r="J32" s="39" t="n"/>
      <c r="K32" s="39" t="n"/>
      <c r="L32" s="39" t="n"/>
      <c r="M32" s="39" t="n"/>
      <c r="N32" s="39" t="n"/>
      <c r="O32" s="39" t="n"/>
      <c r="P32" s="39" t="n"/>
      <c r="Q32" s="39" t="n"/>
      <c r="R32" s="39" t="n"/>
      <c r="S32" s="39" t="n"/>
      <c r="T32" s="39" t="n"/>
      <c r="U32" s="39" t="n"/>
      <c r="V32" s="39" t="n"/>
      <c r="W32" s="39" t="n"/>
      <c r="X32" s="39" t="n"/>
      <c r="Y32" s="39" t="n"/>
      <c r="Z32" s="39" t="n"/>
    </row>
    <row r="33" ht="15.75" customHeight="1" s="198">
      <c r="A33" s="39" t="n"/>
      <c r="B33" s="39" t="n"/>
      <c r="C33" s="39" t="n"/>
      <c r="D33" s="39" t="n"/>
      <c r="E33" s="39" t="n"/>
      <c r="F33" s="39" t="n"/>
      <c r="G33" s="39" t="n"/>
      <c r="H33" s="39" t="n"/>
      <c r="I33" s="39" t="n"/>
      <c r="J33" s="39" t="n"/>
      <c r="K33" s="39" t="n"/>
      <c r="L33" s="39" t="n"/>
      <c r="M33" s="39" t="n"/>
      <c r="N33" s="39" t="n"/>
      <c r="O33" s="39" t="n"/>
      <c r="P33" s="39" t="n"/>
      <c r="Q33" s="39" t="n"/>
      <c r="R33" s="39" t="n"/>
      <c r="S33" s="39" t="n"/>
      <c r="T33" s="39" t="n"/>
      <c r="U33" s="39" t="n"/>
      <c r="V33" s="39" t="n"/>
      <c r="W33" s="39" t="n"/>
      <c r="X33" s="39" t="n"/>
      <c r="Y33" s="39" t="n"/>
      <c r="Z33" s="39" t="n"/>
    </row>
    <row r="34" ht="15.75" customHeight="1" s="198">
      <c r="A34" s="39" t="n"/>
      <c r="B34" s="39" t="n"/>
      <c r="C34" s="39" t="n"/>
      <c r="D34" s="39" t="n"/>
      <c r="E34" s="39" t="n"/>
      <c r="F34" s="39" t="n"/>
      <c r="G34" s="39" t="n"/>
      <c r="H34" s="39" t="n"/>
      <c r="I34" s="39" t="n"/>
      <c r="J34" s="39" t="n"/>
      <c r="K34" s="39" t="n"/>
      <c r="L34" s="39" t="n"/>
      <c r="M34" s="39" t="n"/>
      <c r="N34" s="39" t="n"/>
      <c r="O34" s="39" t="n"/>
      <c r="P34" s="39" t="n"/>
      <c r="Q34" s="39" t="n"/>
      <c r="R34" s="39" t="n"/>
      <c r="S34" s="39" t="n"/>
      <c r="T34" s="39" t="n"/>
      <c r="U34" s="39" t="n"/>
      <c r="V34" s="39" t="n"/>
      <c r="W34" s="39" t="n"/>
      <c r="X34" s="39" t="n"/>
      <c r="Y34" s="39" t="n"/>
      <c r="Z34" s="39" t="n"/>
    </row>
    <row r="35" ht="15.75" customHeight="1" s="198">
      <c r="A35" s="39" t="n"/>
      <c r="B35" s="39" t="n"/>
      <c r="C35" s="39" t="n"/>
      <c r="D35" s="39" t="n"/>
      <c r="E35" s="39" t="n"/>
      <c r="F35" s="39" t="n"/>
      <c r="G35" s="39" t="n"/>
      <c r="H35" s="39" t="n"/>
      <c r="I35" s="39" t="n"/>
      <c r="J35" s="39" t="n"/>
      <c r="K35" s="39" t="n"/>
      <c r="L35" s="39" t="n"/>
      <c r="M35" s="39" t="n"/>
      <c r="N35" s="39" t="n"/>
      <c r="O35" s="39" t="n"/>
      <c r="P35" s="39" t="n"/>
      <c r="Q35" s="39" t="n"/>
      <c r="R35" s="39" t="n"/>
      <c r="S35" s="39" t="n"/>
      <c r="T35" s="39" t="n"/>
      <c r="U35" s="39" t="n"/>
      <c r="V35" s="39" t="n"/>
      <c r="W35" s="39" t="n"/>
      <c r="X35" s="39" t="n"/>
      <c r="Y35" s="39" t="n"/>
      <c r="Z35" s="39" t="n"/>
    </row>
    <row r="36" ht="15.75" customHeight="1" s="198">
      <c r="A36" s="39" t="n"/>
      <c r="B36" s="39" t="n"/>
      <c r="C36" s="39" t="n"/>
      <c r="D36" s="39" t="n"/>
      <c r="E36" s="39" t="n"/>
      <c r="F36" s="39" t="n"/>
      <c r="G36" s="39" t="n"/>
      <c r="H36" s="39" t="n"/>
      <c r="I36" s="39" t="n"/>
      <c r="J36" s="39" t="n"/>
      <c r="K36" s="39" t="n"/>
      <c r="L36" s="39" t="n"/>
      <c r="M36" s="39" t="n"/>
      <c r="N36" s="39" t="n"/>
      <c r="O36" s="39" t="n"/>
      <c r="P36" s="39" t="n"/>
      <c r="Q36" s="39" t="n"/>
      <c r="R36" s="39" t="n"/>
      <c r="S36" s="39" t="n"/>
      <c r="T36" s="39" t="n"/>
      <c r="U36" s="39" t="n"/>
      <c r="V36" s="39" t="n"/>
      <c r="W36" s="39" t="n"/>
      <c r="X36" s="39" t="n"/>
      <c r="Y36" s="39" t="n"/>
      <c r="Z36" s="39" t="n"/>
    </row>
    <row r="37" ht="15.75" customHeight="1" s="198">
      <c r="A37" s="39" t="n"/>
      <c r="B37" s="39" t="n"/>
      <c r="C37" s="39" t="n"/>
      <c r="D37" s="39" t="n"/>
      <c r="E37" s="39" t="n"/>
      <c r="F37" s="39" t="n"/>
      <c r="G37" s="39" t="n"/>
      <c r="H37" s="39" t="n"/>
      <c r="I37" s="39" t="n"/>
      <c r="J37" s="39" t="n"/>
      <c r="K37" s="39" t="n"/>
      <c r="L37" s="39" t="n"/>
      <c r="M37" s="39" t="n"/>
      <c r="N37" s="39" t="n"/>
      <c r="O37" s="39" t="n"/>
      <c r="P37" s="39" t="n"/>
      <c r="Q37" s="39" t="n"/>
      <c r="R37" s="39" t="n"/>
      <c r="S37" s="39" t="n"/>
      <c r="T37" s="39" t="n"/>
      <c r="U37" s="39" t="n"/>
      <c r="V37" s="39" t="n"/>
      <c r="W37" s="39" t="n"/>
      <c r="X37" s="39" t="n"/>
      <c r="Y37" s="39" t="n"/>
      <c r="Z37" s="39" t="n"/>
    </row>
    <row r="38" ht="15.75" customHeight="1" s="198">
      <c r="A38" s="39" t="n"/>
      <c r="B38" s="39" t="n"/>
      <c r="C38" s="39" t="n"/>
      <c r="D38" s="39" t="n"/>
      <c r="E38" s="39" t="n"/>
      <c r="F38" s="39" t="n"/>
      <c r="G38" s="39" t="n"/>
      <c r="H38" s="39" t="n"/>
      <c r="I38" s="39" t="n"/>
      <c r="J38" s="39" t="n"/>
      <c r="K38" s="39" t="n"/>
      <c r="L38" s="39" t="n"/>
      <c r="M38" s="39" t="n"/>
      <c r="N38" s="39" t="n"/>
      <c r="O38" s="39" t="n"/>
      <c r="P38" s="39" t="n"/>
      <c r="Q38" s="39" t="n"/>
      <c r="R38" s="39" t="n"/>
      <c r="S38" s="39" t="n"/>
      <c r="T38" s="39" t="n"/>
      <c r="U38" s="39" t="n"/>
      <c r="V38" s="39" t="n"/>
      <c r="W38" s="39" t="n"/>
      <c r="X38" s="39" t="n"/>
      <c r="Y38" s="39" t="n"/>
      <c r="Z38" s="39" t="n"/>
    </row>
    <row r="39" ht="15.75" customHeight="1" s="198">
      <c r="A39" s="39" t="n"/>
      <c r="B39" s="39" t="n"/>
      <c r="C39" s="39" t="n"/>
      <c r="D39" s="39" t="n"/>
      <c r="E39" s="39" t="n"/>
      <c r="F39" s="39" t="n"/>
      <c r="G39" s="39" t="n"/>
      <c r="H39" s="39" t="n"/>
      <c r="I39" s="39" t="n"/>
      <c r="J39" s="39" t="n"/>
      <c r="K39" s="39" t="n"/>
      <c r="L39" s="39" t="n"/>
      <c r="M39" s="39" t="n"/>
      <c r="N39" s="39" t="n"/>
      <c r="O39" s="39" t="n"/>
      <c r="P39" s="39" t="n"/>
      <c r="Q39" s="39" t="n"/>
      <c r="R39" s="39" t="n"/>
      <c r="S39" s="39" t="n"/>
      <c r="T39" s="39" t="n"/>
      <c r="U39" s="39" t="n"/>
      <c r="V39" s="39" t="n"/>
      <c r="W39" s="39" t="n"/>
      <c r="X39" s="39" t="n"/>
      <c r="Y39" s="39" t="n"/>
      <c r="Z39" s="39" t="n"/>
    </row>
    <row r="40" ht="15.75" customHeight="1" s="198">
      <c r="A40" s="39" t="n"/>
      <c r="B40" s="39" t="n"/>
      <c r="C40" s="39" t="n"/>
      <c r="D40" s="39" t="n"/>
      <c r="E40" s="39" t="n"/>
      <c r="F40" s="39" t="n"/>
      <c r="G40" s="39" t="n"/>
      <c r="H40" s="39" t="n"/>
      <c r="I40" s="39" t="n"/>
      <c r="J40" s="39" t="n"/>
      <c r="K40" s="39" t="n"/>
      <c r="L40" s="39" t="n"/>
      <c r="M40" s="39" t="n"/>
      <c r="N40" s="39" t="n"/>
      <c r="O40" s="39" t="n"/>
      <c r="P40" s="39" t="n"/>
      <c r="Q40" s="39" t="n"/>
      <c r="R40" s="39" t="n"/>
      <c r="S40" s="39" t="n"/>
      <c r="T40" s="39" t="n"/>
      <c r="U40" s="39" t="n"/>
      <c r="V40" s="39" t="n"/>
      <c r="W40" s="39" t="n"/>
      <c r="X40" s="39" t="n"/>
      <c r="Y40" s="39" t="n"/>
      <c r="Z40" s="39" t="n"/>
    </row>
    <row r="41" ht="15.75" customHeight="1" s="198">
      <c r="A41" s="39" t="n"/>
      <c r="B41" s="39" t="n"/>
      <c r="C41" s="39" t="n"/>
      <c r="D41" s="39" t="n"/>
      <c r="E41" s="39" t="n"/>
      <c r="F41" s="39" t="n"/>
      <c r="G41" s="39" t="n"/>
      <c r="H41" s="39" t="n"/>
      <c r="I41" s="39" t="n"/>
      <c r="J41" s="39" t="n"/>
      <c r="K41" s="39" t="n"/>
      <c r="L41" s="39" t="n"/>
      <c r="M41" s="39" t="n"/>
      <c r="N41" s="39" t="n"/>
      <c r="O41" s="39" t="n"/>
      <c r="P41" s="39" t="n"/>
      <c r="Q41" s="39" t="n"/>
      <c r="R41" s="39" t="n"/>
      <c r="S41" s="39" t="n"/>
      <c r="T41" s="39" t="n"/>
      <c r="U41" s="39" t="n"/>
      <c r="V41" s="39" t="n"/>
      <c r="W41" s="39" t="n"/>
      <c r="X41" s="39" t="n"/>
      <c r="Y41" s="39" t="n"/>
      <c r="Z41" s="39" t="n"/>
    </row>
    <row r="42" ht="15.75" customHeight="1" s="198">
      <c r="A42" s="39" t="n"/>
      <c r="B42" s="39" t="n"/>
      <c r="C42" s="39" t="n"/>
      <c r="D42" s="39" t="n"/>
      <c r="E42" s="39" t="n"/>
      <c r="F42" s="39" t="n"/>
      <c r="G42" s="39" t="n"/>
      <c r="H42" s="39" t="n"/>
      <c r="I42" s="39" t="n"/>
      <c r="J42" s="39" t="n"/>
      <c r="K42" s="39" t="n"/>
      <c r="L42" s="39" t="n"/>
      <c r="M42" s="39" t="n"/>
      <c r="N42" s="39" t="n"/>
      <c r="O42" s="39" t="n"/>
      <c r="P42" s="39" t="n"/>
      <c r="Q42" s="39" t="n"/>
      <c r="R42" s="39" t="n"/>
      <c r="S42" s="39" t="n"/>
      <c r="T42" s="39" t="n"/>
      <c r="U42" s="39" t="n"/>
      <c r="V42" s="39" t="n"/>
      <c r="W42" s="39" t="n"/>
      <c r="X42" s="39" t="n"/>
      <c r="Y42" s="39" t="n"/>
      <c r="Z42" s="39" t="n"/>
    </row>
    <row r="43" ht="15.75" customHeight="1" s="198">
      <c r="A43" s="39" t="n"/>
      <c r="B43" s="39" t="n"/>
      <c r="C43" s="39" t="n"/>
      <c r="D43" s="39" t="n"/>
      <c r="E43" s="39" t="n"/>
      <c r="F43" s="39" t="n"/>
      <c r="G43" s="39" t="n"/>
      <c r="H43" s="39" t="n"/>
      <c r="I43" s="39" t="n"/>
      <c r="J43" s="39" t="n"/>
      <c r="K43" s="39" t="n"/>
      <c r="L43" s="39" t="n"/>
      <c r="M43" s="39" t="n"/>
      <c r="N43" s="39" t="n"/>
      <c r="O43" s="39" t="n"/>
      <c r="P43" s="39" t="n"/>
      <c r="Q43" s="39" t="n"/>
      <c r="R43" s="39" t="n"/>
      <c r="S43" s="39" t="n"/>
      <c r="T43" s="39" t="n"/>
      <c r="U43" s="39" t="n"/>
      <c r="V43" s="39" t="n"/>
      <c r="W43" s="39" t="n"/>
      <c r="X43" s="39" t="n"/>
      <c r="Y43" s="39" t="n"/>
      <c r="Z43" s="39" t="n"/>
    </row>
    <row r="44" ht="15.75" customHeight="1" s="198">
      <c r="A44" s="39" t="n"/>
      <c r="B44" s="39" t="n"/>
      <c r="C44" s="39" t="n"/>
      <c r="D44" s="39" t="n"/>
      <c r="E44" s="39" t="n"/>
      <c r="F44" s="39" t="n"/>
      <c r="G44" s="39" t="n"/>
      <c r="H44" s="39" t="n"/>
      <c r="I44" s="39" t="n"/>
      <c r="J44" s="39" t="n"/>
      <c r="K44" s="39" t="n"/>
      <c r="L44" s="39" t="n"/>
      <c r="M44" s="39" t="n"/>
      <c r="N44" s="39" t="n"/>
      <c r="O44" s="39" t="n"/>
      <c r="P44" s="39" t="n"/>
      <c r="Q44" s="39" t="n"/>
      <c r="R44" s="39" t="n"/>
      <c r="S44" s="39" t="n"/>
      <c r="T44" s="39" t="n"/>
      <c r="U44" s="39" t="n"/>
      <c r="V44" s="39" t="n"/>
      <c r="W44" s="39" t="n"/>
      <c r="X44" s="39" t="n"/>
      <c r="Y44" s="39" t="n"/>
      <c r="Z44" s="39" t="n"/>
    </row>
    <row r="45" ht="15.75" customHeight="1" s="198">
      <c r="A45" s="39" t="n"/>
      <c r="B45" s="39" t="n"/>
      <c r="C45" s="39" t="n"/>
      <c r="D45" s="39" t="n"/>
      <c r="E45" s="39" t="n"/>
      <c r="F45" s="39" t="n"/>
      <c r="G45" s="39" t="n"/>
      <c r="H45" s="39" t="n"/>
      <c r="I45" s="39" t="n"/>
      <c r="J45" s="39" t="n"/>
      <c r="K45" s="39" t="n"/>
      <c r="L45" s="39" t="n"/>
      <c r="M45" s="39" t="n"/>
      <c r="N45" s="39" t="n"/>
      <c r="O45" s="39" t="n"/>
      <c r="P45" s="39" t="n"/>
      <c r="Q45" s="39" t="n"/>
      <c r="R45" s="39" t="n"/>
      <c r="S45" s="39" t="n"/>
      <c r="T45" s="39" t="n"/>
      <c r="U45" s="39" t="n"/>
      <c r="V45" s="39" t="n"/>
      <c r="W45" s="39" t="n"/>
      <c r="X45" s="39" t="n"/>
      <c r="Y45" s="39" t="n"/>
      <c r="Z45" s="39" t="n"/>
    </row>
    <row r="46" ht="15.75" customHeight="1" s="198">
      <c r="A46" s="39" t="n"/>
      <c r="B46" s="39" t="n"/>
      <c r="C46" s="39" t="n"/>
      <c r="D46" s="39" t="n"/>
      <c r="E46" s="39" t="n"/>
      <c r="F46" s="39" t="n"/>
      <c r="G46" s="39" t="n"/>
      <c r="H46" s="39" t="n"/>
      <c r="I46" s="39" t="n"/>
      <c r="J46" s="39" t="n"/>
      <c r="K46" s="39" t="n"/>
      <c r="L46" s="39" t="n"/>
      <c r="M46" s="39" t="n"/>
      <c r="N46" s="39" t="n"/>
      <c r="O46" s="39" t="n"/>
      <c r="P46" s="39" t="n"/>
      <c r="Q46" s="39" t="n"/>
      <c r="R46" s="39" t="n"/>
      <c r="S46" s="39" t="n"/>
      <c r="T46" s="39" t="n"/>
      <c r="U46" s="39" t="n"/>
      <c r="V46" s="39" t="n"/>
      <c r="W46" s="39" t="n"/>
      <c r="X46" s="39" t="n"/>
      <c r="Y46" s="39" t="n"/>
      <c r="Z46" s="39" t="n"/>
    </row>
    <row r="47" ht="15.75" customHeight="1" s="198">
      <c r="A47" s="39" t="n"/>
      <c r="B47" s="39" t="n"/>
      <c r="C47" s="39" t="n"/>
      <c r="D47" s="39" t="n"/>
      <c r="E47" s="39" t="n"/>
      <c r="F47" s="39" t="n"/>
      <c r="G47" s="39" t="n"/>
      <c r="H47" s="39" t="n"/>
      <c r="I47" s="39" t="n"/>
      <c r="J47" s="39" t="n"/>
      <c r="K47" s="39" t="n"/>
      <c r="L47" s="39" t="n"/>
      <c r="M47" s="39" t="n"/>
      <c r="N47" s="39" t="n"/>
      <c r="O47" s="39" t="n"/>
      <c r="P47" s="39" t="n"/>
      <c r="Q47" s="39" t="n"/>
      <c r="R47" s="39" t="n"/>
      <c r="S47" s="39" t="n"/>
      <c r="T47" s="39" t="n"/>
      <c r="U47" s="39" t="n"/>
      <c r="V47" s="39" t="n"/>
      <c r="W47" s="39" t="n"/>
      <c r="X47" s="39" t="n"/>
      <c r="Y47" s="39" t="n"/>
      <c r="Z47" s="39" t="n"/>
    </row>
    <row r="48" ht="15.75" customHeight="1" s="198">
      <c r="A48" s="39" t="n"/>
      <c r="B48" s="39" t="n"/>
      <c r="C48" s="39" t="n"/>
      <c r="D48" s="39" t="n"/>
      <c r="E48" s="39" t="n"/>
      <c r="F48" s="39" t="n"/>
      <c r="G48" s="39" t="n"/>
      <c r="H48" s="39" t="n"/>
      <c r="I48" s="39" t="n"/>
      <c r="J48" s="39" t="n"/>
      <c r="K48" s="39" t="n"/>
      <c r="L48" s="39" t="n"/>
      <c r="M48" s="39" t="n"/>
      <c r="N48" s="39" t="n"/>
      <c r="O48" s="39" t="n"/>
      <c r="P48" s="39" t="n"/>
      <c r="Q48" s="39" t="n"/>
      <c r="R48" s="39" t="n"/>
      <c r="S48" s="39" t="n"/>
      <c r="T48" s="39" t="n"/>
      <c r="U48" s="39" t="n"/>
      <c r="V48" s="39" t="n"/>
      <c r="W48" s="39" t="n"/>
      <c r="X48" s="39" t="n"/>
      <c r="Y48" s="39" t="n"/>
      <c r="Z48" s="39" t="n"/>
    </row>
    <row r="49" ht="15.75" customHeight="1" s="198">
      <c r="A49" s="39" t="n"/>
      <c r="B49" s="39" t="n"/>
      <c r="C49" s="39" t="n"/>
      <c r="D49" s="39" t="n"/>
      <c r="E49" s="39" t="n"/>
      <c r="F49" s="39" t="n"/>
      <c r="G49" s="39" t="n"/>
      <c r="H49" s="39" t="n"/>
      <c r="I49" s="39" t="n"/>
      <c r="J49" s="39" t="n"/>
      <c r="K49" s="39" t="n"/>
      <c r="L49" s="39" t="n"/>
      <c r="M49" s="39" t="n"/>
      <c r="N49" s="39" t="n"/>
      <c r="O49" s="39" t="n"/>
      <c r="P49" s="39" t="n"/>
      <c r="Q49" s="39" t="n"/>
      <c r="R49" s="39" t="n"/>
      <c r="S49" s="39" t="n"/>
      <c r="T49" s="39" t="n"/>
      <c r="U49" s="39" t="n"/>
      <c r="V49" s="39" t="n"/>
      <c r="W49" s="39" t="n"/>
      <c r="X49" s="39" t="n"/>
      <c r="Y49" s="39" t="n"/>
      <c r="Z49" s="39" t="n"/>
    </row>
    <row r="50" ht="15.75" customHeight="1" s="198">
      <c r="A50" s="39" t="n"/>
      <c r="B50" s="39" t="n"/>
      <c r="C50" s="39" t="n"/>
      <c r="D50" s="39" t="n"/>
      <c r="E50" s="39" t="n"/>
      <c r="F50" s="39" t="n"/>
      <c r="G50" s="39" t="n"/>
      <c r="H50" s="39" t="n"/>
      <c r="I50" s="39" t="n"/>
      <c r="J50" s="39" t="n"/>
      <c r="K50" s="39" t="n"/>
      <c r="L50" s="39" t="n"/>
      <c r="M50" s="39" t="n"/>
      <c r="N50" s="39" t="n"/>
      <c r="O50" s="39" t="n"/>
      <c r="P50" s="39" t="n"/>
      <c r="Q50" s="39" t="n"/>
      <c r="R50" s="39" t="n"/>
      <c r="S50" s="39" t="n"/>
      <c r="T50" s="39" t="n"/>
      <c r="U50" s="39" t="n"/>
      <c r="V50" s="39" t="n"/>
      <c r="W50" s="39" t="n"/>
      <c r="X50" s="39" t="n"/>
      <c r="Y50" s="39" t="n"/>
      <c r="Z50" s="39" t="n"/>
    </row>
    <row r="51" ht="15.75" customHeight="1" s="198">
      <c r="A51" s="39" t="n"/>
      <c r="B51" s="39" t="n"/>
      <c r="C51" s="39" t="n"/>
      <c r="D51" s="39" t="n"/>
      <c r="E51" s="39" t="n"/>
      <c r="F51" s="39" t="n"/>
      <c r="G51" s="39" t="n"/>
      <c r="H51" s="39" t="n"/>
      <c r="I51" s="39" t="n"/>
      <c r="J51" s="39" t="n"/>
      <c r="K51" s="39" t="n"/>
      <c r="L51" s="39" t="n"/>
      <c r="M51" s="39" t="n"/>
      <c r="N51" s="39" t="n"/>
      <c r="O51" s="39" t="n"/>
      <c r="P51" s="39" t="n"/>
      <c r="Q51" s="39" t="n"/>
      <c r="R51" s="39" t="n"/>
      <c r="S51" s="39" t="n"/>
      <c r="T51" s="39" t="n"/>
      <c r="U51" s="39" t="n"/>
      <c r="V51" s="39" t="n"/>
      <c r="W51" s="39" t="n"/>
      <c r="X51" s="39" t="n"/>
      <c r="Y51" s="39" t="n"/>
      <c r="Z51" s="39" t="n"/>
    </row>
    <row r="52" ht="15.75" customHeight="1" s="198">
      <c r="A52" s="39" t="n"/>
      <c r="B52" s="39" t="n"/>
      <c r="C52" s="39" t="n"/>
      <c r="D52" s="39" t="n"/>
      <c r="E52" s="39" t="n"/>
      <c r="F52" s="39" t="n"/>
      <c r="G52" s="39" t="n"/>
      <c r="H52" s="39" t="n"/>
      <c r="I52" s="39" t="n"/>
      <c r="J52" s="39" t="n"/>
      <c r="K52" s="39" t="n"/>
      <c r="L52" s="39" t="n"/>
      <c r="M52" s="39" t="n"/>
      <c r="N52" s="39" t="n"/>
      <c r="O52" s="39" t="n"/>
      <c r="P52" s="39" t="n"/>
      <c r="Q52" s="39" t="n"/>
      <c r="R52" s="39" t="n"/>
      <c r="S52" s="39" t="n"/>
      <c r="T52" s="39" t="n"/>
      <c r="U52" s="39" t="n"/>
      <c r="V52" s="39" t="n"/>
      <c r="W52" s="39" t="n"/>
      <c r="X52" s="39" t="n"/>
      <c r="Y52" s="39" t="n"/>
      <c r="Z52" s="39" t="n"/>
    </row>
    <row r="53" ht="15.75" customHeight="1" s="198">
      <c r="A53" s="39" t="n"/>
      <c r="B53" s="39" t="n"/>
      <c r="C53" s="39" t="n"/>
      <c r="D53" s="39" t="n"/>
      <c r="E53" s="39" t="n"/>
      <c r="F53" s="39" t="n"/>
      <c r="G53" s="39" t="n"/>
      <c r="H53" s="39" t="n"/>
      <c r="I53" s="39" t="n"/>
      <c r="J53" s="39" t="n"/>
      <c r="K53" s="39" t="n"/>
      <c r="L53" s="39" t="n"/>
      <c r="M53" s="39" t="n"/>
      <c r="N53" s="39" t="n"/>
      <c r="O53" s="39" t="n"/>
      <c r="P53" s="39" t="n"/>
      <c r="Q53" s="39" t="n"/>
      <c r="R53" s="39" t="n"/>
      <c r="S53" s="39" t="n"/>
      <c r="T53" s="39" t="n"/>
      <c r="U53" s="39" t="n"/>
      <c r="V53" s="39" t="n"/>
      <c r="W53" s="39" t="n"/>
      <c r="X53" s="39" t="n"/>
      <c r="Y53" s="39" t="n"/>
      <c r="Z53" s="39" t="n"/>
    </row>
    <row r="54" ht="15.75" customHeight="1" s="198">
      <c r="A54" s="39" t="n"/>
      <c r="B54" s="39" t="n"/>
      <c r="C54" s="39" t="n"/>
      <c r="D54" s="39" t="n"/>
      <c r="E54" s="39" t="n"/>
      <c r="F54" s="39" t="n"/>
      <c r="G54" s="39" t="n"/>
      <c r="H54" s="39" t="n"/>
      <c r="I54" s="39" t="n"/>
      <c r="J54" s="39" t="n"/>
      <c r="K54" s="39" t="n"/>
      <c r="L54" s="39" t="n"/>
      <c r="M54" s="39" t="n"/>
      <c r="N54" s="39" t="n"/>
      <c r="O54" s="39" t="n"/>
      <c r="P54" s="39" t="n"/>
      <c r="Q54" s="39" t="n"/>
      <c r="R54" s="39" t="n"/>
      <c r="S54" s="39" t="n"/>
      <c r="T54" s="39" t="n"/>
      <c r="U54" s="39" t="n"/>
      <c r="V54" s="39" t="n"/>
      <c r="W54" s="39" t="n"/>
      <c r="X54" s="39" t="n"/>
      <c r="Y54" s="39" t="n"/>
      <c r="Z54" s="39" t="n"/>
    </row>
    <row r="55" ht="15.75" customHeight="1" s="198">
      <c r="A55" s="39" t="n"/>
      <c r="B55" s="39" t="n"/>
      <c r="C55" s="39" t="n"/>
      <c r="D55" s="39" t="n"/>
      <c r="E55" s="39" t="n"/>
      <c r="F55" s="39" t="n"/>
      <c r="G55" s="39" t="n"/>
      <c r="H55" s="39" t="n"/>
      <c r="I55" s="39" t="n"/>
      <c r="J55" s="39" t="n"/>
      <c r="K55" s="39" t="n"/>
      <c r="L55" s="39" t="n"/>
      <c r="M55" s="39" t="n"/>
      <c r="N55" s="39" t="n"/>
      <c r="O55" s="39" t="n"/>
      <c r="P55" s="39" t="n"/>
      <c r="Q55" s="39" t="n"/>
      <c r="R55" s="39" t="n"/>
      <c r="S55" s="39" t="n"/>
      <c r="T55" s="39" t="n"/>
      <c r="U55" s="39" t="n"/>
      <c r="V55" s="39" t="n"/>
      <c r="W55" s="39" t="n"/>
      <c r="X55" s="39" t="n"/>
      <c r="Y55" s="39" t="n"/>
      <c r="Z55" s="39" t="n"/>
    </row>
    <row r="56" ht="15.75" customHeight="1" s="198">
      <c r="A56" s="39" t="n"/>
      <c r="B56" s="39" t="n"/>
      <c r="C56" s="39" t="n"/>
      <c r="D56" s="39" t="n"/>
      <c r="E56" s="39" t="n"/>
      <c r="F56" s="39" t="n"/>
      <c r="G56" s="39" t="n"/>
      <c r="H56" s="39" t="n"/>
      <c r="I56" s="39" t="n"/>
      <c r="J56" s="39" t="n"/>
      <c r="K56" s="39" t="n"/>
      <c r="L56" s="39" t="n"/>
      <c r="M56" s="39" t="n"/>
      <c r="N56" s="39" t="n"/>
      <c r="O56" s="39" t="n"/>
      <c r="P56" s="39" t="n"/>
      <c r="Q56" s="39" t="n"/>
      <c r="R56" s="39" t="n"/>
      <c r="S56" s="39" t="n"/>
      <c r="T56" s="39" t="n"/>
      <c r="U56" s="39" t="n"/>
      <c r="V56" s="39" t="n"/>
      <c r="W56" s="39" t="n"/>
      <c r="X56" s="39" t="n"/>
      <c r="Y56" s="39" t="n"/>
      <c r="Z56" s="39" t="n"/>
    </row>
    <row r="57" ht="15.75" customHeight="1" s="198">
      <c r="A57" s="39" t="n"/>
      <c r="B57" s="39" t="n"/>
      <c r="C57" s="39" t="n"/>
      <c r="D57" s="39" t="n"/>
      <c r="E57" s="39" t="n"/>
      <c r="F57" s="39" t="n"/>
      <c r="G57" s="39" t="n"/>
      <c r="H57" s="39" t="n"/>
      <c r="I57" s="39" t="n"/>
      <c r="J57" s="39" t="n"/>
      <c r="K57" s="39" t="n"/>
      <c r="L57" s="39" t="n"/>
      <c r="M57" s="39" t="n"/>
      <c r="N57" s="39" t="n"/>
      <c r="O57" s="39" t="n"/>
      <c r="P57" s="39" t="n"/>
      <c r="Q57" s="39" t="n"/>
      <c r="R57" s="39" t="n"/>
      <c r="S57" s="39" t="n"/>
      <c r="T57" s="39" t="n"/>
      <c r="U57" s="39" t="n"/>
      <c r="V57" s="39" t="n"/>
      <c r="W57" s="39" t="n"/>
      <c r="X57" s="39" t="n"/>
      <c r="Y57" s="39" t="n"/>
      <c r="Z57" s="39" t="n"/>
    </row>
    <row r="58" ht="15.75" customHeight="1" s="198">
      <c r="A58" s="39" t="n"/>
      <c r="B58" s="39" t="n"/>
      <c r="C58" s="39" t="n"/>
      <c r="D58" s="39" t="n"/>
      <c r="E58" s="39" t="n"/>
      <c r="F58" s="39" t="n"/>
      <c r="G58" s="39" t="n"/>
      <c r="H58" s="39" t="n"/>
      <c r="I58" s="39" t="n"/>
      <c r="J58" s="39" t="n"/>
      <c r="K58" s="39" t="n"/>
      <c r="L58" s="39" t="n"/>
      <c r="M58" s="39" t="n"/>
      <c r="N58" s="39" t="n"/>
      <c r="O58" s="39" t="n"/>
      <c r="P58" s="39" t="n"/>
      <c r="Q58" s="39" t="n"/>
      <c r="R58" s="39" t="n"/>
      <c r="S58" s="39" t="n"/>
      <c r="T58" s="39" t="n"/>
      <c r="U58" s="39" t="n"/>
      <c r="V58" s="39" t="n"/>
      <c r="W58" s="39" t="n"/>
      <c r="X58" s="39" t="n"/>
      <c r="Y58" s="39" t="n"/>
      <c r="Z58" s="39" t="n"/>
    </row>
    <row r="59" ht="15.75" customHeight="1" s="198">
      <c r="A59" s="39" t="n"/>
      <c r="B59" s="39" t="n"/>
      <c r="C59" s="39" t="n"/>
      <c r="D59" s="39" t="n"/>
      <c r="E59" s="39" t="n"/>
      <c r="F59" s="39" t="n"/>
      <c r="G59" s="39" t="n"/>
      <c r="H59" s="39" t="n"/>
      <c r="I59" s="39" t="n"/>
      <c r="J59" s="39" t="n"/>
      <c r="K59" s="39" t="n"/>
      <c r="L59" s="39" t="n"/>
      <c r="M59" s="39" t="n"/>
      <c r="N59" s="39" t="n"/>
      <c r="O59" s="39" t="n"/>
      <c r="P59" s="39" t="n"/>
      <c r="Q59" s="39" t="n"/>
      <c r="R59" s="39" t="n"/>
      <c r="S59" s="39" t="n"/>
      <c r="T59" s="39" t="n"/>
      <c r="U59" s="39" t="n"/>
      <c r="V59" s="39" t="n"/>
      <c r="W59" s="39" t="n"/>
      <c r="X59" s="39" t="n"/>
      <c r="Y59" s="39" t="n"/>
      <c r="Z59" s="39" t="n"/>
    </row>
    <row r="60" ht="15.75" customHeight="1" s="198">
      <c r="A60" s="39" t="n"/>
      <c r="B60" s="39" t="n"/>
      <c r="C60" s="39" t="n"/>
      <c r="D60" s="39" t="n"/>
      <c r="E60" s="39" t="n"/>
      <c r="F60" s="39" t="n"/>
      <c r="G60" s="39" t="n"/>
      <c r="H60" s="39" t="n"/>
      <c r="I60" s="39" t="n"/>
      <c r="J60" s="39" t="n"/>
      <c r="K60" s="39" t="n"/>
      <c r="L60" s="39" t="n"/>
      <c r="M60" s="39" t="n"/>
      <c r="N60" s="39" t="n"/>
      <c r="O60" s="39" t="n"/>
      <c r="P60" s="39" t="n"/>
      <c r="Q60" s="39" t="n"/>
      <c r="R60" s="39" t="n"/>
      <c r="S60" s="39" t="n"/>
      <c r="T60" s="39" t="n"/>
      <c r="U60" s="39" t="n"/>
      <c r="V60" s="39" t="n"/>
      <c r="W60" s="39" t="n"/>
      <c r="X60" s="39" t="n"/>
      <c r="Y60" s="39" t="n"/>
      <c r="Z60" s="39" t="n"/>
    </row>
    <row r="61" ht="15.75" customHeight="1" s="198">
      <c r="A61" s="39" t="n"/>
      <c r="B61" s="39" t="n"/>
      <c r="C61" s="39" t="n"/>
      <c r="D61" s="39" t="n"/>
      <c r="E61" s="39" t="n"/>
      <c r="F61" s="39" t="n"/>
      <c r="G61" s="39" t="n"/>
      <c r="H61" s="39" t="n"/>
      <c r="I61" s="39" t="n"/>
      <c r="J61" s="39" t="n"/>
      <c r="K61" s="39" t="n"/>
      <c r="L61" s="39" t="n"/>
      <c r="M61" s="39" t="n"/>
      <c r="N61" s="39" t="n"/>
      <c r="O61" s="39" t="n"/>
      <c r="P61" s="39" t="n"/>
      <c r="Q61" s="39" t="n"/>
      <c r="R61" s="39" t="n"/>
      <c r="S61" s="39" t="n"/>
      <c r="T61" s="39" t="n"/>
      <c r="U61" s="39" t="n"/>
      <c r="V61" s="39" t="n"/>
      <c r="W61" s="39" t="n"/>
      <c r="X61" s="39" t="n"/>
      <c r="Y61" s="39" t="n"/>
      <c r="Z61" s="39" t="n"/>
    </row>
    <row r="62" ht="15.75" customHeight="1" s="198">
      <c r="A62" s="39" t="n"/>
      <c r="B62" s="39" t="n"/>
      <c r="C62" s="39" t="n"/>
      <c r="D62" s="39" t="n"/>
      <c r="E62" s="39" t="n"/>
      <c r="F62" s="39" t="n"/>
      <c r="G62" s="39" t="n"/>
      <c r="H62" s="39" t="n"/>
      <c r="I62" s="39" t="n"/>
      <c r="J62" s="39" t="n"/>
      <c r="K62" s="39" t="n"/>
      <c r="L62" s="39" t="n"/>
      <c r="M62" s="39" t="n"/>
      <c r="N62" s="39" t="n"/>
      <c r="O62" s="39" t="n"/>
      <c r="P62" s="39" t="n"/>
      <c r="Q62" s="39" t="n"/>
      <c r="R62" s="39" t="n"/>
      <c r="S62" s="39" t="n"/>
      <c r="T62" s="39" t="n"/>
      <c r="U62" s="39" t="n"/>
      <c r="V62" s="39" t="n"/>
      <c r="W62" s="39" t="n"/>
      <c r="X62" s="39" t="n"/>
      <c r="Y62" s="39" t="n"/>
      <c r="Z62" s="39" t="n"/>
    </row>
    <row r="63" ht="15.75" customHeight="1" s="198">
      <c r="A63" s="39" t="n"/>
      <c r="B63" s="39" t="n"/>
      <c r="C63" s="39" t="n"/>
      <c r="D63" s="39" t="n"/>
      <c r="E63" s="39" t="n"/>
      <c r="F63" s="39" t="n"/>
      <c r="G63" s="39" t="n"/>
      <c r="H63" s="39" t="n"/>
      <c r="I63" s="39" t="n"/>
      <c r="J63" s="39" t="n"/>
      <c r="K63" s="39" t="n"/>
      <c r="L63" s="39" t="n"/>
      <c r="M63" s="39" t="n"/>
      <c r="N63" s="39" t="n"/>
      <c r="O63" s="39" t="n"/>
      <c r="P63" s="39" t="n"/>
      <c r="Q63" s="39" t="n"/>
      <c r="R63" s="39" t="n"/>
      <c r="S63" s="39" t="n"/>
      <c r="T63" s="39" t="n"/>
      <c r="U63" s="39" t="n"/>
      <c r="V63" s="39" t="n"/>
      <c r="W63" s="39" t="n"/>
      <c r="X63" s="39" t="n"/>
      <c r="Y63" s="39" t="n"/>
      <c r="Z63" s="39" t="n"/>
    </row>
    <row r="64" ht="15.75" customHeight="1" s="198">
      <c r="A64" s="39" t="n"/>
      <c r="B64" s="39" t="n"/>
      <c r="C64" s="39" t="n"/>
      <c r="D64" s="39" t="n"/>
      <c r="E64" s="39" t="n"/>
      <c r="F64" s="39" t="n"/>
      <c r="G64" s="39" t="n"/>
      <c r="H64" s="39" t="n"/>
      <c r="I64" s="39" t="n"/>
      <c r="J64" s="39" t="n"/>
      <c r="K64" s="39" t="n"/>
      <c r="L64" s="39" t="n"/>
      <c r="M64" s="39" t="n"/>
      <c r="N64" s="39" t="n"/>
      <c r="O64" s="39" t="n"/>
      <c r="P64" s="39" t="n"/>
      <c r="Q64" s="39" t="n"/>
      <c r="R64" s="39" t="n"/>
      <c r="S64" s="39" t="n"/>
      <c r="T64" s="39" t="n"/>
      <c r="U64" s="39" t="n"/>
      <c r="V64" s="39" t="n"/>
      <c r="W64" s="39" t="n"/>
      <c r="X64" s="39" t="n"/>
      <c r="Y64" s="39" t="n"/>
      <c r="Z64" s="39" t="n"/>
    </row>
    <row r="65" ht="15.75" customHeight="1" s="198">
      <c r="A65" s="39" t="n"/>
      <c r="B65" s="39" t="n"/>
      <c r="C65" s="39" t="n"/>
      <c r="D65" s="39" t="n"/>
      <c r="E65" s="39" t="n"/>
      <c r="F65" s="39" t="n"/>
      <c r="G65" s="39" t="n"/>
      <c r="H65" s="39" t="n"/>
      <c r="I65" s="39" t="n"/>
      <c r="J65" s="39" t="n"/>
      <c r="K65" s="39" t="n"/>
      <c r="L65" s="39" t="n"/>
      <c r="M65" s="39" t="n"/>
      <c r="N65" s="39" t="n"/>
      <c r="O65" s="39" t="n"/>
      <c r="P65" s="39" t="n"/>
      <c r="Q65" s="39" t="n"/>
      <c r="R65" s="39" t="n"/>
      <c r="S65" s="39" t="n"/>
      <c r="T65" s="39" t="n"/>
      <c r="U65" s="39" t="n"/>
      <c r="V65" s="39" t="n"/>
      <c r="W65" s="39" t="n"/>
      <c r="X65" s="39" t="n"/>
      <c r="Y65" s="39" t="n"/>
      <c r="Z65" s="39" t="n"/>
    </row>
    <row r="66" ht="15.75" customHeight="1" s="198">
      <c r="A66" s="39" t="n"/>
      <c r="B66" s="39" t="n"/>
      <c r="C66" s="39" t="n"/>
      <c r="D66" s="39" t="n"/>
      <c r="E66" s="39" t="n"/>
      <c r="F66" s="39" t="n"/>
      <c r="G66" s="39" t="n"/>
      <c r="H66" s="39" t="n"/>
      <c r="I66" s="39" t="n"/>
      <c r="J66" s="39" t="n"/>
      <c r="K66" s="39" t="n"/>
      <c r="L66" s="39" t="n"/>
      <c r="M66" s="39" t="n"/>
      <c r="N66" s="39" t="n"/>
      <c r="O66" s="39" t="n"/>
      <c r="P66" s="39" t="n"/>
      <c r="Q66" s="39" t="n"/>
      <c r="R66" s="39" t="n"/>
      <c r="S66" s="39" t="n"/>
      <c r="T66" s="39" t="n"/>
      <c r="U66" s="39" t="n"/>
      <c r="V66" s="39" t="n"/>
      <c r="W66" s="39" t="n"/>
      <c r="X66" s="39" t="n"/>
      <c r="Y66" s="39" t="n"/>
      <c r="Z66" s="39" t="n"/>
    </row>
    <row r="67" ht="15.75" customHeight="1" s="198">
      <c r="A67" s="39" t="n"/>
      <c r="B67" s="39" t="n"/>
      <c r="C67" s="39" t="n"/>
      <c r="D67" s="39" t="n"/>
      <c r="E67" s="39" t="n"/>
      <c r="F67" s="39" t="n"/>
      <c r="G67" s="39" t="n"/>
      <c r="H67" s="39" t="n"/>
      <c r="I67" s="39" t="n"/>
      <c r="J67" s="39" t="n"/>
      <c r="K67" s="39" t="n"/>
      <c r="L67" s="39" t="n"/>
      <c r="M67" s="39" t="n"/>
      <c r="N67" s="39" t="n"/>
      <c r="O67" s="39" t="n"/>
      <c r="P67" s="39" t="n"/>
      <c r="Q67" s="39" t="n"/>
      <c r="R67" s="39" t="n"/>
      <c r="S67" s="39" t="n"/>
      <c r="T67" s="39" t="n"/>
      <c r="U67" s="39" t="n"/>
      <c r="V67" s="39" t="n"/>
      <c r="W67" s="39" t="n"/>
      <c r="X67" s="39" t="n"/>
      <c r="Y67" s="39" t="n"/>
      <c r="Z67" s="39" t="n"/>
    </row>
    <row r="68" ht="15.75" customHeight="1" s="198">
      <c r="A68" s="39" t="n"/>
      <c r="B68" s="39" t="n"/>
      <c r="C68" s="39" t="n"/>
      <c r="D68" s="39" t="n"/>
      <c r="E68" s="39" t="n"/>
      <c r="F68" s="39" t="n"/>
      <c r="G68" s="39" t="n"/>
      <c r="H68" s="39" t="n"/>
      <c r="I68" s="39" t="n"/>
      <c r="J68" s="39" t="n"/>
      <c r="K68" s="39" t="n"/>
      <c r="L68" s="39" t="n"/>
      <c r="M68" s="39" t="n"/>
      <c r="N68" s="39" t="n"/>
      <c r="O68" s="39" t="n"/>
      <c r="P68" s="39" t="n"/>
      <c r="Q68" s="39" t="n"/>
      <c r="R68" s="39" t="n"/>
      <c r="S68" s="39" t="n"/>
      <c r="T68" s="39" t="n"/>
      <c r="U68" s="39" t="n"/>
      <c r="V68" s="39" t="n"/>
      <c r="W68" s="39" t="n"/>
      <c r="X68" s="39" t="n"/>
      <c r="Y68" s="39" t="n"/>
      <c r="Z68" s="39" t="n"/>
    </row>
    <row r="69" ht="15.75" customHeight="1" s="198">
      <c r="A69" s="39" t="n"/>
      <c r="B69" s="39" t="n"/>
      <c r="C69" s="39" t="n"/>
      <c r="D69" s="39" t="n"/>
      <c r="E69" s="39" t="n"/>
      <c r="F69" s="39" t="n"/>
      <c r="G69" s="39" t="n"/>
      <c r="H69" s="39" t="n"/>
      <c r="I69" s="39" t="n"/>
      <c r="J69" s="39" t="n"/>
      <c r="K69" s="39" t="n"/>
      <c r="L69" s="39" t="n"/>
      <c r="M69" s="39" t="n"/>
      <c r="N69" s="39" t="n"/>
      <c r="O69" s="39" t="n"/>
      <c r="P69" s="39" t="n"/>
      <c r="Q69" s="39" t="n"/>
      <c r="R69" s="39" t="n"/>
      <c r="S69" s="39" t="n"/>
      <c r="T69" s="39" t="n"/>
      <c r="U69" s="39" t="n"/>
      <c r="V69" s="39" t="n"/>
      <c r="W69" s="39" t="n"/>
      <c r="X69" s="39" t="n"/>
      <c r="Y69" s="39" t="n"/>
      <c r="Z69" s="39" t="n"/>
    </row>
    <row r="70" ht="15.75" customHeight="1" s="198">
      <c r="A70" s="39" t="n"/>
      <c r="B70" s="39" t="n"/>
      <c r="C70" s="39" t="n"/>
      <c r="D70" s="39" t="n"/>
      <c r="E70" s="39" t="n"/>
      <c r="F70" s="39" t="n"/>
      <c r="G70" s="39" t="n"/>
      <c r="H70" s="39" t="n"/>
      <c r="I70" s="39" t="n"/>
      <c r="J70" s="39" t="n"/>
      <c r="K70" s="39" t="n"/>
      <c r="L70" s="39" t="n"/>
      <c r="M70" s="39" t="n"/>
      <c r="N70" s="39" t="n"/>
      <c r="O70" s="39" t="n"/>
      <c r="P70" s="39" t="n"/>
      <c r="Q70" s="39" t="n"/>
      <c r="R70" s="39" t="n"/>
      <c r="S70" s="39" t="n"/>
      <c r="T70" s="39" t="n"/>
      <c r="U70" s="39" t="n"/>
      <c r="V70" s="39" t="n"/>
      <c r="W70" s="39" t="n"/>
      <c r="X70" s="39" t="n"/>
      <c r="Y70" s="39" t="n"/>
      <c r="Z70" s="39" t="n"/>
    </row>
    <row r="71" ht="15.75" customHeight="1" s="198">
      <c r="A71" s="39" t="n"/>
      <c r="B71" s="39" t="n"/>
      <c r="C71" s="39" t="n"/>
      <c r="D71" s="39" t="n"/>
      <c r="E71" s="39" t="n"/>
      <c r="F71" s="39" t="n"/>
      <c r="G71" s="39" t="n"/>
      <c r="H71" s="39" t="n"/>
      <c r="I71" s="39" t="n"/>
      <c r="J71" s="39" t="n"/>
      <c r="K71" s="39" t="n"/>
      <c r="L71" s="39" t="n"/>
      <c r="M71" s="39" t="n"/>
      <c r="N71" s="39" t="n"/>
      <c r="O71" s="39" t="n"/>
      <c r="P71" s="39" t="n"/>
      <c r="Q71" s="39" t="n"/>
      <c r="R71" s="39" t="n"/>
      <c r="S71" s="39" t="n"/>
      <c r="T71" s="39" t="n"/>
      <c r="U71" s="39" t="n"/>
      <c r="V71" s="39" t="n"/>
      <c r="W71" s="39" t="n"/>
      <c r="X71" s="39" t="n"/>
      <c r="Y71" s="39" t="n"/>
      <c r="Z71" s="39" t="n"/>
    </row>
    <row r="72" ht="15.75" customHeight="1" s="198">
      <c r="A72" s="39" t="n"/>
      <c r="B72" s="39" t="n"/>
      <c r="C72" s="39" t="n"/>
      <c r="D72" s="39" t="n"/>
      <c r="E72" s="39" t="n"/>
      <c r="F72" s="39" t="n"/>
      <c r="G72" s="39" t="n"/>
      <c r="H72" s="39" t="n"/>
      <c r="I72" s="39" t="n"/>
      <c r="J72" s="39" t="n"/>
      <c r="K72" s="39" t="n"/>
      <c r="L72" s="39" t="n"/>
      <c r="M72" s="39" t="n"/>
      <c r="N72" s="39" t="n"/>
      <c r="O72" s="39" t="n"/>
      <c r="P72" s="39" t="n"/>
      <c r="Q72" s="39" t="n"/>
      <c r="R72" s="39" t="n"/>
      <c r="S72" s="39" t="n"/>
      <c r="T72" s="39" t="n"/>
      <c r="U72" s="39" t="n"/>
      <c r="V72" s="39" t="n"/>
      <c r="W72" s="39" t="n"/>
      <c r="X72" s="39" t="n"/>
      <c r="Y72" s="39" t="n"/>
      <c r="Z72" s="39" t="n"/>
    </row>
    <row r="73" ht="15.75" customHeight="1" s="198">
      <c r="A73" s="39" t="n"/>
      <c r="B73" s="39" t="n"/>
      <c r="C73" s="39" t="n"/>
      <c r="D73" s="39" t="n"/>
      <c r="E73" s="39" t="n"/>
      <c r="F73" s="39" t="n"/>
      <c r="G73" s="39" t="n"/>
      <c r="H73" s="39" t="n"/>
      <c r="I73" s="39" t="n"/>
      <c r="J73" s="39" t="n"/>
      <c r="K73" s="39" t="n"/>
      <c r="L73" s="39" t="n"/>
      <c r="M73" s="39" t="n"/>
      <c r="N73" s="39" t="n"/>
      <c r="O73" s="39" t="n"/>
      <c r="P73" s="39" t="n"/>
      <c r="Q73" s="39" t="n"/>
      <c r="R73" s="39" t="n"/>
      <c r="S73" s="39" t="n"/>
      <c r="T73" s="39" t="n"/>
      <c r="U73" s="39" t="n"/>
      <c r="V73" s="39" t="n"/>
      <c r="W73" s="39" t="n"/>
      <c r="X73" s="39" t="n"/>
      <c r="Y73" s="39" t="n"/>
      <c r="Z73" s="39" t="n"/>
    </row>
    <row r="74" ht="15.75" customHeight="1" s="198">
      <c r="A74" s="39" t="n"/>
      <c r="B74" s="39" t="n"/>
      <c r="C74" s="39" t="n"/>
      <c r="D74" s="39" t="n"/>
      <c r="E74" s="39" t="n"/>
      <c r="F74" s="39" t="n"/>
      <c r="G74" s="39" t="n"/>
      <c r="H74" s="39" t="n"/>
      <c r="I74" s="39" t="n"/>
      <c r="J74" s="39" t="n"/>
      <c r="K74" s="39" t="n"/>
      <c r="L74" s="39" t="n"/>
      <c r="M74" s="39" t="n"/>
      <c r="N74" s="39" t="n"/>
      <c r="O74" s="39" t="n"/>
      <c r="P74" s="39" t="n"/>
      <c r="Q74" s="39" t="n"/>
      <c r="R74" s="39" t="n"/>
      <c r="S74" s="39" t="n"/>
      <c r="T74" s="39" t="n"/>
      <c r="U74" s="39" t="n"/>
      <c r="V74" s="39" t="n"/>
      <c r="W74" s="39" t="n"/>
      <c r="X74" s="39" t="n"/>
      <c r="Y74" s="39" t="n"/>
      <c r="Z74" s="39" t="n"/>
    </row>
    <row r="75" ht="15.75" customHeight="1" s="198">
      <c r="A75" s="39" t="n"/>
      <c r="B75" s="39" t="n"/>
      <c r="C75" s="39" t="n"/>
      <c r="D75" s="39" t="n"/>
      <c r="E75" s="39" t="n"/>
      <c r="F75" s="39" t="n"/>
      <c r="G75" s="39" t="n"/>
      <c r="H75" s="39" t="n"/>
      <c r="I75" s="39" t="n"/>
      <c r="J75" s="39" t="n"/>
      <c r="K75" s="39" t="n"/>
      <c r="L75" s="39" t="n"/>
      <c r="M75" s="39" t="n"/>
      <c r="N75" s="39" t="n"/>
      <c r="O75" s="39" t="n"/>
      <c r="P75" s="39" t="n"/>
      <c r="Q75" s="39" t="n"/>
      <c r="R75" s="39" t="n"/>
      <c r="S75" s="39" t="n"/>
      <c r="T75" s="39" t="n"/>
      <c r="U75" s="39" t="n"/>
      <c r="V75" s="39" t="n"/>
      <c r="W75" s="39" t="n"/>
      <c r="X75" s="39" t="n"/>
      <c r="Y75" s="39" t="n"/>
      <c r="Z75" s="39" t="n"/>
    </row>
    <row r="76" ht="15.75" customHeight="1" s="198">
      <c r="A76" s="39" t="n"/>
      <c r="B76" s="39" t="n"/>
      <c r="C76" s="39" t="n"/>
      <c r="D76" s="39" t="n"/>
      <c r="E76" s="39" t="n"/>
      <c r="F76" s="39" t="n"/>
      <c r="G76" s="39" t="n"/>
      <c r="H76" s="39" t="n"/>
      <c r="I76" s="39" t="n"/>
      <c r="J76" s="39" t="n"/>
      <c r="K76" s="39" t="n"/>
      <c r="L76" s="39" t="n"/>
      <c r="M76" s="39" t="n"/>
      <c r="N76" s="39" t="n"/>
      <c r="O76" s="39" t="n"/>
      <c r="P76" s="39" t="n"/>
      <c r="Q76" s="39" t="n"/>
      <c r="R76" s="39" t="n"/>
      <c r="S76" s="39" t="n"/>
      <c r="T76" s="39" t="n"/>
      <c r="U76" s="39" t="n"/>
      <c r="V76" s="39" t="n"/>
      <c r="W76" s="39" t="n"/>
      <c r="X76" s="39" t="n"/>
      <c r="Y76" s="39" t="n"/>
      <c r="Z76" s="39" t="n"/>
    </row>
    <row r="77" ht="15.75" customHeight="1" s="198">
      <c r="A77" s="39" t="n"/>
      <c r="B77" s="39" t="n"/>
      <c r="C77" s="39" t="n"/>
      <c r="D77" s="39" t="n"/>
      <c r="E77" s="39" t="n"/>
      <c r="F77" s="39" t="n"/>
      <c r="G77" s="39" t="n"/>
      <c r="H77" s="39" t="n"/>
      <c r="I77" s="39" t="n"/>
      <c r="J77" s="39" t="n"/>
      <c r="K77" s="39" t="n"/>
      <c r="L77" s="39" t="n"/>
      <c r="M77" s="39" t="n"/>
      <c r="N77" s="39" t="n"/>
      <c r="O77" s="39" t="n"/>
      <c r="P77" s="39" t="n"/>
      <c r="Q77" s="39" t="n"/>
      <c r="R77" s="39" t="n"/>
      <c r="S77" s="39" t="n"/>
      <c r="T77" s="39" t="n"/>
      <c r="U77" s="39" t="n"/>
      <c r="V77" s="39" t="n"/>
      <c r="W77" s="39" t="n"/>
      <c r="X77" s="39" t="n"/>
      <c r="Y77" s="39" t="n"/>
      <c r="Z77" s="39" t="n"/>
    </row>
    <row r="78" ht="15.75" customHeight="1" s="198">
      <c r="A78" s="39" t="n"/>
      <c r="B78" s="39" t="n"/>
      <c r="C78" s="39" t="n"/>
      <c r="D78" s="39" t="n"/>
      <c r="E78" s="39" t="n"/>
      <c r="F78" s="39" t="n"/>
      <c r="G78" s="39" t="n"/>
      <c r="H78" s="39" t="n"/>
      <c r="I78" s="39" t="n"/>
      <c r="J78" s="39" t="n"/>
      <c r="K78" s="39" t="n"/>
      <c r="L78" s="39" t="n"/>
      <c r="M78" s="39" t="n"/>
      <c r="N78" s="39" t="n"/>
      <c r="O78" s="39" t="n"/>
      <c r="P78" s="39" t="n"/>
      <c r="Q78" s="39" t="n"/>
      <c r="R78" s="39" t="n"/>
      <c r="S78" s="39" t="n"/>
      <c r="T78" s="39" t="n"/>
      <c r="U78" s="39" t="n"/>
      <c r="V78" s="39" t="n"/>
      <c r="W78" s="39" t="n"/>
      <c r="X78" s="39" t="n"/>
      <c r="Y78" s="39" t="n"/>
      <c r="Z78" s="39" t="n"/>
    </row>
    <row r="79" ht="15.75" customHeight="1" s="198">
      <c r="A79" s="39" t="n"/>
      <c r="B79" s="39" t="n"/>
      <c r="C79" s="39" t="n"/>
      <c r="D79" s="39" t="n"/>
      <c r="E79" s="39" t="n"/>
      <c r="F79" s="39" t="n"/>
      <c r="G79" s="39" t="n"/>
      <c r="H79" s="39" t="n"/>
      <c r="I79" s="39" t="n"/>
      <c r="J79" s="39" t="n"/>
      <c r="K79" s="39" t="n"/>
      <c r="L79" s="39" t="n"/>
      <c r="M79" s="39" t="n"/>
      <c r="N79" s="39" t="n"/>
      <c r="O79" s="39" t="n"/>
      <c r="P79" s="39" t="n"/>
      <c r="Q79" s="39" t="n"/>
      <c r="R79" s="39" t="n"/>
      <c r="S79" s="39" t="n"/>
      <c r="T79" s="39" t="n"/>
      <c r="U79" s="39" t="n"/>
      <c r="V79" s="39" t="n"/>
      <c r="W79" s="39" t="n"/>
      <c r="X79" s="39" t="n"/>
      <c r="Y79" s="39" t="n"/>
      <c r="Z79" s="39" t="n"/>
    </row>
    <row r="80" ht="15.75" customHeight="1" s="198">
      <c r="A80" s="39" t="n"/>
      <c r="B80" s="39" t="n"/>
      <c r="C80" s="39" t="n"/>
      <c r="D80" s="39" t="n"/>
      <c r="E80" s="39" t="n"/>
      <c r="F80" s="39" t="n"/>
      <c r="G80" s="39" t="n"/>
      <c r="H80" s="39" t="n"/>
      <c r="I80" s="39" t="n"/>
      <c r="J80" s="39" t="n"/>
      <c r="K80" s="39" t="n"/>
      <c r="L80" s="39" t="n"/>
      <c r="M80" s="39" t="n"/>
      <c r="N80" s="39" t="n"/>
      <c r="O80" s="39" t="n"/>
      <c r="P80" s="39" t="n"/>
      <c r="Q80" s="39" t="n"/>
      <c r="R80" s="39" t="n"/>
      <c r="S80" s="39" t="n"/>
      <c r="T80" s="39" t="n"/>
      <c r="U80" s="39" t="n"/>
      <c r="V80" s="39" t="n"/>
      <c r="W80" s="39" t="n"/>
      <c r="X80" s="39" t="n"/>
      <c r="Y80" s="39" t="n"/>
      <c r="Z80" s="39" t="n"/>
    </row>
    <row r="81" ht="15.75" customHeight="1" s="198">
      <c r="A81" s="39" t="n"/>
      <c r="B81" s="39" t="n"/>
      <c r="C81" s="39" t="n"/>
      <c r="D81" s="39" t="n"/>
      <c r="E81" s="39" t="n"/>
      <c r="F81" s="39" t="n"/>
      <c r="G81" s="39" t="n"/>
      <c r="H81" s="39" t="n"/>
      <c r="I81" s="39" t="n"/>
      <c r="J81" s="39" t="n"/>
      <c r="K81" s="39" t="n"/>
      <c r="L81" s="39" t="n"/>
      <c r="M81" s="39" t="n"/>
      <c r="N81" s="39" t="n"/>
      <c r="O81" s="39" t="n"/>
      <c r="P81" s="39" t="n"/>
      <c r="Q81" s="39" t="n"/>
      <c r="R81" s="39" t="n"/>
      <c r="S81" s="39" t="n"/>
      <c r="T81" s="39" t="n"/>
      <c r="U81" s="39" t="n"/>
      <c r="V81" s="39" t="n"/>
      <c r="W81" s="39" t="n"/>
      <c r="X81" s="39" t="n"/>
      <c r="Y81" s="39" t="n"/>
      <c r="Z81" s="39" t="n"/>
    </row>
    <row r="82" ht="15.75" customHeight="1" s="198">
      <c r="A82" s="39" t="n"/>
      <c r="B82" s="39" t="n"/>
      <c r="C82" s="39" t="n"/>
      <c r="D82" s="39" t="n"/>
      <c r="E82" s="39" t="n"/>
      <c r="F82" s="39" t="n"/>
      <c r="G82" s="39" t="n"/>
      <c r="H82" s="39" t="n"/>
      <c r="I82" s="39" t="n"/>
      <c r="J82" s="39" t="n"/>
      <c r="K82" s="39" t="n"/>
      <c r="L82" s="39" t="n"/>
      <c r="M82" s="39" t="n"/>
      <c r="N82" s="39" t="n"/>
      <c r="O82" s="39" t="n"/>
      <c r="P82" s="39" t="n"/>
      <c r="Q82" s="39" t="n"/>
      <c r="R82" s="39" t="n"/>
      <c r="S82" s="39" t="n"/>
      <c r="T82" s="39" t="n"/>
      <c r="U82" s="39" t="n"/>
      <c r="V82" s="39" t="n"/>
      <c r="W82" s="39" t="n"/>
      <c r="X82" s="39" t="n"/>
      <c r="Y82" s="39" t="n"/>
      <c r="Z82" s="39" t="n"/>
    </row>
    <row r="83" ht="15.75" customHeight="1" s="198">
      <c r="A83" s="39" t="n"/>
      <c r="B83" s="39" t="n"/>
      <c r="C83" s="39" t="n"/>
      <c r="D83" s="39" t="n"/>
      <c r="E83" s="39" t="n"/>
      <c r="F83" s="39" t="n"/>
      <c r="G83" s="39" t="n"/>
      <c r="H83" s="39" t="n"/>
      <c r="I83" s="39" t="n"/>
      <c r="J83" s="39" t="n"/>
      <c r="K83" s="39" t="n"/>
      <c r="L83" s="39" t="n"/>
      <c r="M83" s="39" t="n"/>
      <c r="N83" s="39" t="n"/>
      <c r="O83" s="39" t="n"/>
      <c r="P83" s="39" t="n"/>
      <c r="Q83" s="39" t="n"/>
      <c r="R83" s="39" t="n"/>
      <c r="S83" s="39" t="n"/>
      <c r="T83" s="39" t="n"/>
      <c r="U83" s="39" t="n"/>
      <c r="V83" s="39" t="n"/>
      <c r="W83" s="39" t="n"/>
      <c r="X83" s="39" t="n"/>
      <c r="Y83" s="39" t="n"/>
      <c r="Z83" s="39" t="n"/>
    </row>
    <row r="84" ht="15.75" customHeight="1" s="198">
      <c r="A84" s="39" t="n"/>
      <c r="B84" s="39" t="n"/>
      <c r="C84" s="39" t="n"/>
      <c r="D84" s="39" t="n"/>
      <c r="E84" s="39" t="n"/>
      <c r="F84" s="39" t="n"/>
      <c r="G84" s="39" t="n"/>
      <c r="H84" s="39" t="n"/>
      <c r="I84" s="39" t="n"/>
      <c r="J84" s="39" t="n"/>
      <c r="K84" s="39" t="n"/>
      <c r="L84" s="39" t="n"/>
      <c r="M84" s="39" t="n"/>
      <c r="N84" s="39" t="n"/>
      <c r="O84" s="39" t="n"/>
      <c r="P84" s="39" t="n"/>
      <c r="Q84" s="39" t="n"/>
      <c r="R84" s="39" t="n"/>
      <c r="S84" s="39" t="n"/>
      <c r="T84" s="39" t="n"/>
      <c r="U84" s="39" t="n"/>
      <c r="V84" s="39" t="n"/>
      <c r="W84" s="39" t="n"/>
      <c r="X84" s="39" t="n"/>
      <c r="Y84" s="39" t="n"/>
      <c r="Z84" s="39" t="n"/>
    </row>
    <row r="85" ht="15.75" customHeight="1" s="198">
      <c r="A85" s="39" t="n"/>
      <c r="B85" s="39" t="n"/>
      <c r="C85" s="39" t="n"/>
      <c r="D85" s="39" t="n"/>
      <c r="E85" s="39" t="n"/>
      <c r="F85" s="39" t="n"/>
      <c r="G85" s="39" t="n"/>
      <c r="H85" s="39" t="n"/>
      <c r="I85" s="39" t="n"/>
      <c r="J85" s="39" t="n"/>
      <c r="K85" s="39" t="n"/>
      <c r="L85" s="39" t="n"/>
      <c r="M85" s="39" t="n"/>
      <c r="N85" s="39" t="n"/>
      <c r="O85" s="39" t="n"/>
      <c r="P85" s="39" t="n"/>
      <c r="Q85" s="39" t="n"/>
      <c r="R85" s="39" t="n"/>
      <c r="S85" s="39" t="n"/>
      <c r="T85" s="39" t="n"/>
      <c r="U85" s="39" t="n"/>
      <c r="V85" s="39" t="n"/>
      <c r="W85" s="39" t="n"/>
      <c r="X85" s="39" t="n"/>
      <c r="Y85" s="39" t="n"/>
      <c r="Z85" s="39" t="n"/>
    </row>
    <row r="86" ht="15.75" customHeight="1" s="198">
      <c r="A86" s="39" t="n"/>
      <c r="B86" s="39" t="n"/>
      <c r="C86" s="39" t="n"/>
      <c r="D86" s="39" t="n"/>
      <c r="E86" s="39" t="n"/>
      <c r="F86" s="39" t="n"/>
      <c r="G86" s="39" t="n"/>
      <c r="H86" s="39" t="n"/>
      <c r="I86" s="39" t="n"/>
      <c r="J86" s="39" t="n"/>
      <c r="K86" s="39" t="n"/>
      <c r="L86" s="39" t="n"/>
      <c r="M86" s="39" t="n"/>
      <c r="N86" s="39" t="n"/>
      <c r="O86" s="39" t="n"/>
      <c r="P86" s="39" t="n"/>
      <c r="Q86" s="39" t="n"/>
      <c r="R86" s="39" t="n"/>
      <c r="S86" s="39" t="n"/>
      <c r="T86" s="39" t="n"/>
      <c r="U86" s="39" t="n"/>
      <c r="V86" s="39" t="n"/>
      <c r="W86" s="39" t="n"/>
      <c r="X86" s="39" t="n"/>
      <c r="Y86" s="39" t="n"/>
      <c r="Z86" s="39" t="n"/>
    </row>
    <row r="87" ht="15.75" customHeight="1" s="198">
      <c r="A87" s="39" t="n"/>
      <c r="B87" s="39" t="n"/>
      <c r="C87" s="39" t="n"/>
      <c r="D87" s="39" t="n"/>
      <c r="E87" s="39" t="n"/>
      <c r="F87" s="39" t="n"/>
      <c r="G87" s="39" t="n"/>
      <c r="H87" s="39" t="n"/>
      <c r="I87" s="39" t="n"/>
      <c r="J87" s="39" t="n"/>
      <c r="K87" s="39" t="n"/>
      <c r="L87" s="39" t="n"/>
      <c r="M87" s="39" t="n"/>
      <c r="N87" s="39" t="n"/>
      <c r="O87" s="39" t="n"/>
      <c r="P87" s="39" t="n"/>
      <c r="Q87" s="39" t="n"/>
      <c r="R87" s="39" t="n"/>
      <c r="S87" s="39" t="n"/>
      <c r="T87" s="39" t="n"/>
      <c r="U87" s="39" t="n"/>
      <c r="V87" s="39" t="n"/>
      <c r="W87" s="39" t="n"/>
      <c r="X87" s="39" t="n"/>
      <c r="Y87" s="39" t="n"/>
      <c r="Z87" s="39" t="n"/>
    </row>
    <row r="88" ht="15.75" customHeight="1" s="198">
      <c r="A88" s="39" t="n"/>
      <c r="B88" s="39" t="n"/>
      <c r="C88" s="39" t="n"/>
      <c r="D88" s="39" t="n"/>
      <c r="E88" s="39" t="n"/>
      <c r="F88" s="39" t="n"/>
      <c r="G88" s="39" t="n"/>
      <c r="H88" s="39" t="n"/>
      <c r="I88" s="39" t="n"/>
      <c r="J88" s="39" t="n"/>
      <c r="K88" s="39" t="n"/>
      <c r="L88" s="39" t="n"/>
      <c r="M88" s="39" t="n"/>
      <c r="N88" s="39" t="n"/>
      <c r="O88" s="39" t="n"/>
      <c r="P88" s="39" t="n"/>
      <c r="Q88" s="39" t="n"/>
      <c r="R88" s="39" t="n"/>
      <c r="S88" s="39" t="n"/>
      <c r="T88" s="39" t="n"/>
      <c r="U88" s="39" t="n"/>
      <c r="V88" s="39" t="n"/>
      <c r="W88" s="39" t="n"/>
      <c r="X88" s="39" t="n"/>
      <c r="Y88" s="39" t="n"/>
      <c r="Z88" s="39" t="n"/>
    </row>
    <row r="89" ht="15.75" customHeight="1" s="198">
      <c r="A89" s="39" t="n"/>
      <c r="B89" s="39" t="n"/>
      <c r="C89" s="39" t="n"/>
      <c r="D89" s="39" t="n"/>
      <c r="E89" s="39" t="n"/>
      <c r="F89" s="39" t="n"/>
      <c r="G89" s="39" t="n"/>
      <c r="H89" s="39" t="n"/>
      <c r="I89" s="39" t="n"/>
      <c r="J89" s="39" t="n"/>
      <c r="K89" s="39" t="n"/>
      <c r="L89" s="39" t="n"/>
      <c r="M89" s="39" t="n"/>
      <c r="N89" s="39" t="n"/>
      <c r="O89" s="39" t="n"/>
      <c r="P89" s="39" t="n"/>
      <c r="Q89" s="39" t="n"/>
      <c r="R89" s="39" t="n"/>
      <c r="S89" s="39" t="n"/>
      <c r="T89" s="39" t="n"/>
      <c r="U89" s="39" t="n"/>
      <c r="V89" s="39" t="n"/>
      <c r="W89" s="39" t="n"/>
      <c r="X89" s="39" t="n"/>
      <c r="Y89" s="39" t="n"/>
      <c r="Z89" s="39" t="n"/>
    </row>
    <row r="90" ht="15.75" customHeight="1" s="198">
      <c r="A90" s="39" t="n"/>
      <c r="B90" s="39" t="n"/>
      <c r="C90" s="39" t="n"/>
      <c r="D90" s="39" t="n"/>
      <c r="E90" s="39" t="n"/>
      <c r="F90" s="39" t="n"/>
      <c r="G90" s="39" t="n"/>
      <c r="H90" s="39" t="n"/>
      <c r="I90" s="39" t="n"/>
      <c r="J90" s="39" t="n"/>
      <c r="K90" s="39" t="n"/>
      <c r="L90" s="39" t="n"/>
      <c r="M90" s="39" t="n"/>
      <c r="N90" s="39" t="n"/>
      <c r="O90" s="39" t="n"/>
      <c r="P90" s="39" t="n"/>
      <c r="Q90" s="39" t="n"/>
      <c r="R90" s="39" t="n"/>
      <c r="S90" s="39" t="n"/>
      <c r="T90" s="39" t="n"/>
      <c r="U90" s="39" t="n"/>
      <c r="V90" s="39" t="n"/>
      <c r="W90" s="39" t="n"/>
      <c r="X90" s="39" t="n"/>
      <c r="Y90" s="39" t="n"/>
      <c r="Z90" s="39" t="n"/>
    </row>
    <row r="91" ht="15.75" customHeight="1" s="198">
      <c r="A91" s="39" t="n"/>
      <c r="B91" s="39" t="n"/>
      <c r="C91" s="39" t="n"/>
      <c r="D91" s="39" t="n"/>
      <c r="E91" s="39" t="n"/>
      <c r="F91" s="39" t="n"/>
      <c r="G91" s="39" t="n"/>
      <c r="H91" s="39" t="n"/>
      <c r="I91" s="39" t="n"/>
      <c r="J91" s="39" t="n"/>
      <c r="K91" s="39" t="n"/>
      <c r="L91" s="39" t="n"/>
      <c r="M91" s="39" t="n"/>
      <c r="N91" s="39" t="n"/>
      <c r="O91" s="39" t="n"/>
      <c r="P91" s="39" t="n"/>
      <c r="Q91" s="39" t="n"/>
      <c r="R91" s="39" t="n"/>
      <c r="S91" s="39" t="n"/>
      <c r="T91" s="39" t="n"/>
      <c r="U91" s="39" t="n"/>
      <c r="V91" s="39" t="n"/>
      <c r="W91" s="39" t="n"/>
      <c r="X91" s="39" t="n"/>
      <c r="Y91" s="39" t="n"/>
      <c r="Z91" s="39" t="n"/>
    </row>
    <row r="92" ht="15.75" customHeight="1" s="198">
      <c r="A92" s="39" t="n"/>
      <c r="B92" s="39" t="n"/>
      <c r="C92" s="39" t="n"/>
      <c r="D92" s="39" t="n"/>
      <c r="E92" s="39" t="n"/>
      <c r="F92" s="39" t="n"/>
      <c r="G92" s="39" t="n"/>
      <c r="H92" s="39" t="n"/>
      <c r="I92" s="39" t="n"/>
      <c r="J92" s="39" t="n"/>
      <c r="K92" s="39" t="n"/>
      <c r="L92" s="39" t="n"/>
      <c r="M92" s="39" t="n"/>
      <c r="N92" s="39" t="n"/>
      <c r="O92" s="39" t="n"/>
      <c r="P92" s="39" t="n"/>
      <c r="Q92" s="39" t="n"/>
      <c r="R92" s="39" t="n"/>
      <c r="S92" s="39" t="n"/>
      <c r="T92" s="39" t="n"/>
      <c r="U92" s="39" t="n"/>
      <c r="V92" s="39" t="n"/>
      <c r="W92" s="39" t="n"/>
      <c r="X92" s="39" t="n"/>
      <c r="Y92" s="39" t="n"/>
      <c r="Z92" s="39" t="n"/>
    </row>
    <row r="93" ht="15.75" customHeight="1" s="198">
      <c r="A93" s="39" t="n"/>
      <c r="B93" s="39" t="n"/>
      <c r="C93" s="39" t="n"/>
      <c r="D93" s="39" t="n"/>
      <c r="E93" s="39" t="n"/>
      <c r="F93" s="39" t="n"/>
      <c r="G93" s="39" t="n"/>
      <c r="H93" s="39" t="n"/>
      <c r="I93" s="39" t="n"/>
      <c r="J93" s="39" t="n"/>
      <c r="K93" s="39" t="n"/>
      <c r="L93" s="39" t="n"/>
      <c r="M93" s="39" t="n"/>
      <c r="N93" s="39" t="n"/>
      <c r="O93" s="39" t="n"/>
      <c r="P93" s="39" t="n"/>
      <c r="Q93" s="39" t="n"/>
      <c r="R93" s="39" t="n"/>
      <c r="S93" s="39" t="n"/>
      <c r="T93" s="39" t="n"/>
      <c r="U93" s="39" t="n"/>
      <c r="V93" s="39" t="n"/>
      <c r="W93" s="39" t="n"/>
      <c r="X93" s="39" t="n"/>
      <c r="Y93" s="39" t="n"/>
      <c r="Z93" s="39" t="n"/>
    </row>
    <row r="94" ht="15.75" customHeight="1" s="198">
      <c r="A94" s="39" t="n"/>
      <c r="B94" s="39" t="n"/>
      <c r="C94" s="39" t="n"/>
      <c r="D94" s="39" t="n"/>
      <c r="E94" s="39" t="n"/>
      <c r="F94" s="39" t="n"/>
      <c r="G94" s="39" t="n"/>
      <c r="H94" s="39" t="n"/>
      <c r="I94" s="39" t="n"/>
      <c r="J94" s="39" t="n"/>
      <c r="K94" s="39" t="n"/>
      <c r="L94" s="39" t="n"/>
      <c r="M94" s="39" t="n"/>
      <c r="N94" s="39" t="n"/>
      <c r="O94" s="39" t="n"/>
      <c r="P94" s="39" t="n"/>
      <c r="Q94" s="39" t="n"/>
      <c r="R94" s="39" t="n"/>
      <c r="S94" s="39" t="n"/>
      <c r="T94" s="39" t="n"/>
      <c r="U94" s="39" t="n"/>
      <c r="V94" s="39" t="n"/>
      <c r="W94" s="39" t="n"/>
      <c r="X94" s="39" t="n"/>
      <c r="Y94" s="39" t="n"/>
      <c r="Z94" s="39" t="n"/>
    </row>
    <row r="95" ht="15.75" customHeight="1" s="198">
      <c r="A95" s="39" t="n"/>
      <c r="B95" s="39" t="n"/>
      <c r="C95" s="39" t="n"/>
      <c r="D95" s="39" t="n"/>
      <c r="E95" s="39" t="n"/>
      <c r="F95" s="39" t="n"/>
      <c r="G95" s="39" t="n"/>
      <c r="H95" s="39" t="n"/>
      <c r="I95" s="39" t="n"/>
      <c r="J95" s="39" t="n"/>
      <c r="K95" s="39" t="n"/>
      <c r="L95" s="39" t="n"/>
      <c r="M95" s="39" t="n"/>
      <c r="N95" s="39" t="n"/>
      <c r="O95" s="39" t="n"/>
      <c r="P95" s="39" t="n"/>
      <c r="Q95" s="39" t="n"/>
      <c r="R95" s="39" t="n"/>
      <c r="S95" s="39" t="n"/>
      <c r="T95" s="39" t="n"/>
      <c r="U95" s="39" t="n"/>
      <c r="V95" s="39" t="n"/>
      <c r="W95" s="39" t="n"/>
      <c r="X95" s="39" t="n"/>
      <c r="Y95" s="39" t="n"/>
      <c r="Z95" s="39" t="n"/>
    </row>
    <row r="96" ht="15.75" customHeight="1" s="198">
      <c r="A96" s="39" t="n"/>
      <c r="B96" s="39" t="n"/>
      <c r="C96" s="39" t="n"/>
      <c r="D96" s="39" t="n"/>
      <c r="E96" s="39" t="n"/>
      <c r="F96" s="39" t="n"/>
      <c r="G96" s="39" t="n"/>
      <c r="H96" s="39" t="n"/>
      <c r="I96" s="39" t="n"/>
      <c r="J96" s="39" t="n"/>
      <c r="K96" s="39" t="n"/>
      <c r="L96" s="39" t="n"/>
      <c r="M96" s="39" t="n"/>
      <c r="N96" s="39" t="n"/>
      <c r="O96" s="39" t="n"/>
      <c r="P96" s="39" t="n"/>
      <c r="Q96" s="39" t="n"/>
      <c r="R96" s="39" t="n"/>
      <c r="S96" s="39" t="n"/>
      <c r="T96" s="39" t="n"/>
      <c r="U96" s="39" t="n"/>
      <c r="V96" s="39" t="n"/>
      <c r="W96" s="39" t="n"/>
      <c r="X96" s="39" t="n"/>
      <c r="Y96" s="39" t="n"/>
      <c r="Z96" s="39" t="n"/>
    </row>
    <row r="97" ht="15.75" customHeight="1" s="198">
      <c r="A97" s="39" t="n"/>
      <c r="B97" s="39" t="n"/>
      <c r="C97" s="39" t="n"/>
      <c r="D97" s="39" t="n"/>
      <c r="E97" s="39" t="n"/>
      <c r="F97" s="39" t="n"/>
      <c r="G97" s="39" t="n"/>
      <c r="H97" s="39" t="n"/>
      <c r="I97" s="39" t="n"/>
      <c r="J97" s="39" t="n"/>
      <c r="K97" s="39" t="n"/>
      <c r="L97" s="39" t="n"/>
      <c r="M97" s="39" t="n"/>
      <c r="N97" s="39" t="n"/>
      <c r="O97" s="39" t="n"/>
      <c r="P97" s="39" t="n"/>
      <c r="Q97" s="39" t="n"/>
      <c r="R97" s="39" t="n"/>
      <c r="S97" s="39" t="n"/>
      <c r="T97" s="39" t="n"/>
      <c r="U97" s="39" t="n"/>
      <c r="V97" s="39" t="n"/>
      <c r="W97" s="39" t="n"/>
      <c r="X97" s="39" t="n"/>
      <c r="Y97" s="39" t="n"/>
      <c r="Z97" s="39" t="n"/>
    </row>
    <row r="98" ht="15.75" customHeight="1" s="198">
      <c r="A98" s="39" t="n"/>
      <c r="B98" s="39" t="n"/>
      <c r="C98" s="39" t="n"/>
      <c r="D98" s="39" t="n"/>
      <c r="E98" s="39" t="n"/>
      <c r="F98" s="39" t="n"/>
      <c r="G98" s="39" t="n"/>
      <c r="H98" s="39" t="n"/>
      <c r="I98" s="39" t="n"/>
      <c r="J98" s="39" t="n"/>
      <c r="K98" s="39" t="n"/>
      <c r="L98" s="39" t="n"/>
      <c r="M98" s="39" t="n"/>
      <c r="N98" s="39" t="n"/>
      <c r="O98" s="39" t="n"/>
      <c r="P98" s="39" t="n"/>
      <c r="Q98" s="39" t="n"/>
      <c r="R98" s="39" t="n"/>
      <c r="S98" s="39" t="n"/>
      <c r="T98" s="39" t="n"/>
      <c r="U98" s="39" t="n"/>
      <c r="V98" s="39" t="n"/>
      <c r="W98" s="39" t="n"/>
      <c r="X98" s="39" t="n"/>
      <c r="Y98" s="39" t="n"/>
      <c r="Z98" s="39" t="n"/>
    </row>
    <row r="99" ht="15.75" customHeight="1" s="198">
      <c r="A99" s="39" t="n"/>
      <c r="B99" s="39" t="n"/>
      <c r="C99" s="39" t="n"/>
      <c r="D99" s="39" t="n"/>
      <c r="E99" s="39" t="n"/>
      <c r="F99" s="39" t="n"/>
      <c r="G99" s="39" t="n"/>
      <c r="H99" s="39" t="n"/>
      <c r="I99" s="39" t="n"/>
      <c r="J99" s="39" t="n"/>
      <c r="K99" s="39" t="n"/>
      <c r="L99" s="39" t="n"/>
      <c r="M99" s="39" t="n"/>
      <c r="N99" s="39" t="n"/>
      <c r="O99" s="39" t="n"/>
      <c r="P99" s="39" t="n"/>
      <c r="Q99" s="39" t="n"/>
      <c r="R99" s="39" t="n"/>
      <c r="S99" s="39" t="n"/>
      <c r="T99" s="39" t="n"/>
      <c r="U99" s="39" t="n"/>
      <c r="V99" s="39" t="n"/>
      <c r="W99" s="39" t="n"/>
      <c r="X99" s="39" t="n"/>
      <c r="Y99" s="39" t="n"/>
      <c r="Z99" s="39" t="n"/>
    </row>
    <row r="100" ht="15.75" customHeight="1" s="198">
      <c r="A100" s="39" t="n"/>
      <c r="B100" s="39" t="n"/>
      <c r="C100" s="39" t="n"/>
      <c r="D100" s="39" t="n"/>
      <c r="E100" s="39" t="n"/>
      <c r="F100" s="39" t="n"/>
      <c r="G100" s="39" t="n"/>
      <c r="H100" s="39" t="n"/>
      <c r="I100" s="39" t="n"/>
      <c r="J100" s="39" t="n"/>
      <c r="K100" s="39" t="n"/>
      <c r="L100" s="39" t="n"/>
      <c r="M100" s="39" t="n"/>
      <c r="N100" s="39" t="n"/>
      <c r="O100" s="39" t="n"/>
      <c r="P100" s="39" t="n"/>
      <c r="Q100" s="39" t="n"/>
      <c r="R100" s="39" t="n"/>
      <c r="S100" s="39" t="n"/>
      <c r="T100" s="39" t="n"/>
      <c r="U100" s="39" t="n"/>
      <c r="V100" s="39" t="n"/>
      <c r="W100" s="39" t="n"/>
      <c r="X100" s="39" t="n"/>
      <c r="Y100" s="39" t="n"/>
      <c r="Z100" s="39" t="n"/>
    </row>
    <row r="101" ht="15.75" customHeight="1" s="198">
      <c r="A101" s="39" t="n"/>
      <c r="B101" s="39" t="n"/>
      <c r="C101" s="39" t="n"/>
      <c r="D101" s="39" t="n"/>
      <c r="E101" s="39" t="n"/>
      <c r="F101" s="39" t="n"/>
      <c r="G101" s="39" t="n"/>
      <c r="H101" s="39" t="n"/>
      <c r="I101" s="39" t="n"/>
      <c r="J101" s="39" t="n"/>
      <c r="K101" s="39" t="n"/>
      <c r="L101" s="39" t="n"/>
      <c r="M101" s="39" t="n"/>
      <c r="N101" s="39" t="n"/>
      <c r="O101" s="39" t="n"/>
      <c r="P101" s="39" t="n"/>
      <c r="Q101" s="39" t="n"/>
      <c r="R101" s="39" t="n"/>
      <c r="S101" s="39" t="n"/>
      <c r="T101" s="39" t="n"/>
      <c r="U101" s="39" t="n"/>
      <c r="V101" s="39" t="n"/>
      <c r="W101" s="39" t="n"/>
      <c r="X101" s="39" t="n"/>
      <c r="Y101" s="39" t="n"/>
      <c r="Z101" s="39" t="n"/>
    </row>
    <row r="102" ht="15.75" customHeight="1" s="198">
      <c r="A102" s="39" t="n"/>
      <c r="B102" s="39" t="n"/>
      <c r="C102" s="39" t="n"/>
      <c r="D102" s="39" t="n"/>
      <c r="E102" s="39" t="n"/>
      <c r="F102" s="39" t="n"/>
      <c r="G102" s="39" t="n"/>
      <c r="H102" s="39" t="n"/>
      <c r="I102" s="39" t="n"/>
      <c r="J102" s="39" t="n"/>
      <c r="K102" s="39" t="n"/>
      <c r="L102" s="39" t="n"/>
      <c r="M102" s="39" t="n"/>
      <c r="N102" s="39" t="n"/>
      <c r="O102" s="39" t="n"/>
      <c r="P102" s="39" t="n"/>
      <c r="Q102" s="39" t="n"/>
      <c r="R102" s="39" t="n"/>
      <c r="S102" s="39" t="n"/>
      <c r="T102" s="39" t="n"/>
      <c r="U102" s="39" t="n"/>
      <c r="V102" s="39" t="n"/>
      <c r="W102" s="39" t="n"/>
      <c r="X102" s="39" t="n"/>
      <c r="Y102" s="39" t="n"/>
      <c r="Z102" s="39" t="n"/>
    </row>
    <row r="103" ht="15.75" customHeight="1" s="198">
      <c r="A103" s="39" t="n"/>
      <c r="B103" s="39" t="n"/>
      <c r="C103" s="39" t="n"/>
      <c r="D103" s="39" t="n"/>
      <c r="E103" s="39" t="n"/>
      <c r="F103" s="39" t="n"/>
      <c r="G103" s="39" t="n"/>
      <c r="H103" s="39" t="n"/>
      <c r="I103" s="39" t="n"/>
      <c r="J103" s="39" t="n"/>
      <c r="K103" s="39" t="n"/>
      <c r="L103" s="39" t="n"/>
      <c r="M103" s="39" t="n"/>
      <c r="N103" s="39" t="n"/>
      <c r="O103" s="39" t="n"/>
      <c r="P103" s="39" t="n"/>
      <c r="Q103" s="39" t="n"/>
      <c r="R103" s="39" t="n"/>
      <c r="S103" s="39" t="n"/>
      <c r="T103" s="39" t="n"/>
      <c r="U103" s="39" t="n"/>
      <c r="V103" s="39" t="n"/>
      <c r="W103" s="39" t="n"/>
      <c r="X103" s="39" t="n"/>
      <c r="Y103" s="39" t="n"/>
      <c r="Z103" s="39" t="n"/>
    </row>
    <row r="104" ht="15.75" customHeight="1" s="198">
      <c r="A104" s="39" t="n"/>
      <c r="B104" s="39" t="n"/>
      <c r="C104" s="39" t="n"/>
      <c r="D104" s="39" t="n"/>
      <c r="E104" s="39" t="n"/>
      <c r="F104" s="39" t="n"/>
      <c r="G104" s="39" t="n"/>
      <c r="H104" s="39" t="n"/>
      <c r="I104" s="39" t="n"/>
      <c r="J104" s="39" t="n"/>
      <c r="K104" s="39" t="n"/>
      <c r="L104" s="39" t="n"/>
      <c r="M104" s="39" t="n"/>
      <c r="N104" s="39" t="n"/>
      <c r="O104" s="39" t="n"/>
      <c r="P104" s="39" t="n"/>
      <c r="Q104" s="39" t="n"/>
      <c r="R104" s="39" t="n"/>
      <c r="S104" s="39" t="n"/>
      <c r="T104" s="39" t="n"/>
      <c r="U104" s="39" t="n"/>
      <c r="V104" s="39" t="n"/>
      <c r="W104" s="39" t="n"/>
      <c r="X104" s="39" t="n"/>
      <c r="Y104" s="39" t="n"/>
      <c r="Z104" s="39" t="n"/>
    </row>
    <row r="105" ht="15.75" customHeight="1" s="198">
      <c r="A105" s="39" t="n"/>
      <c r="B105" s="39" t="n"/>
      <c r="C105" s="39" t="n"/>
      <c r="D105" s="39" t="n"/>
      <c r="E105" s="39" t="n"/>
      <c r="F105" s="39" t="n"/>
      <c r="G105" s="39" t="n"/>
      <c r="H105" s="39" t="n"/>
      <c r="I105" s="39" t="n"/>
      <c r="J105" s="39" t="n"/>
      <c r="K105" s="39" t="n"/>
      <c r="L105" s="39" t="n"/>
      <c r="M105" s="39" t="n"/>
      <c r="N105" s="39" t="n"/>
      <c r="O105" s="39" t="n"/>
      <c r="P105" s="39" t="n"/>
      <c r="Q105" s="39" t="n"/>
      <c r="R105" s="39" t="n"/>
      <c r="S105" s="39" t="n"/>
      <c r="T105" s="39" t="n"/>
      <c r="U105" s="39" t="n"/>
      <c r="V105" s="39" t="n"/>
      <c r="W105" s="39" t="n"/>
      <c r="X105" s="39" t="n"/>
      <c r="Y105" s="39" t="n"/>
      <c r="Z105" s="39" t="n"/>
    </row>
    <row r="106" ht="15.75" customHeight="1" s="198">
      <c r="A106" s="39" t="n"/>
      <c r="B106" s="39" t="n"/>
      <c r="C106" s="39" t="n"/>
      <c r="D106" s="39" t="n"/>
      <c r="E106" s="39" t="n"/>
      <c r="F106" s="39" t="n"/>
      <c r="G106" s="39" t="n"/>
      <c r="H106" s="39" t="n"/>
      <c r="I106" s="39" t="n"/>
      <c r="J106" s="39" t="n"/>
      <c r="K106" s="39" t="n"/>
      <c r="L106" s="39" t="n"/>
      <c r="M106" s="39" t="n"/>
      <c r="N106" s="39" t="n"/>
      <c r="O106" s="39" t="n"/>
      <c r="P106" s="39" t="n"/>
      <c r="Q106" s="39" t="n"/>
      <c r="R106" s="39" t="n"/>
      <c r="S106" s="39" t="n"/>
      <c r="T106" s="39" t="n"/>
      <c r="U106" s="39" t="n"/>
      <c r="V106" s="39" t="n"/>
      <c r="W106" s="39" t="n"/>
      <c r="X106" s="39" t="n"/>
      <c r="Y106" s="39" t="n"/>
      <c r="Z106" s="39" t="n"/>
    </row>
    <row r="107" ht="15.75" customHeight="1" s="198">
      <c r="A107" s="39" t="n"/>
      <c r="B107" s="39" t="n"/>
      <c r="C107" s="39" t="n"/>
      <c r="D107" s="39" t="n"/>
      <c r="E107" s="39" t="n"/>
      <c r="F107" s="39" t="n"/>
      <c r="G107" s="39" t="n"/>
      <c r="H107" s="39" t="n"/>
      <c r="I107" s="39" t="n"/>
      <c r="J107" s="39" t="n"/>
      <c r="K107" s="39" t="n"/>
      <c r="L107" s="39" t="n"/>
      <c r="M107" s="39" t="n"/>
      <c r="N107" s="39" t="n"/>
      <c r="O107" s="39" t="n"/>
      <c r="P107" s="39" t="n"/>
      <c r="Q107" s="39" t="n"/>
      <c r="R107" s="39" t="n"/>
      <c r="S107" s="39" t="n"/>
      <c r="T107" s="39" t="n"/>
      <c r="U107" s="39" t="n"/>
      <c r="V107" s="39" t="n"/>
      <c r="W107" s="39" t="n"/>
      <c r="X107" s="39" t="n"/>
      <c r="Y107" s="39" t="n"/>
      <c r="Z107" s="39" t="n"/>
    </row>
    <row r="108" ht="15.75" customHeight="1" s="198">
      <c r="A108" s="39" t="n"/>
      <c r="B108" s="39" t="n"/>
      <c r="C108" s="39" t="n"/>
      <c r="D108" s="39" t="n"/>
      <c r="E108" s="39" t="n"/>
      <c r="F108" s="39" t="n"/>
      <c r="G108" s="39" t="n"/>
      <c r="H108" s="39" t="n"/>
      <c r="I108" s="39" t="n"/>
      <c r="J108" s="39" t="n"/>
      <c r="K108" s="39" t="n"/>
      <c r="L108" s="39" t="n"/>
      <c r="M108" s="39" t="n"/>
      <c r="N108" s="39" t="n"/>
      <c r="O108" s="39" t="n"/>
      <c r="P108" s="39" t="n"/>
      <c r="Q108" s="39" t="n"/>
      <c r="R108" s="39" t="n"/>
      <c r="S108" s="39" t="n"/>
      <c r="T108" s="39" t="n"/>
      <c r="U108" s="39" t="n"/>
      <c r="V108" s="39" t="n"/>
      <c r="W108" s="39" t="n"/>
      <c r="X108" s="39" t="n"/>
      <c r="Y108" s="39" t="n"/>
      <c r="Z108" s="39" t="n"/>
    </row>
    <row r="109" ht="15.75" customHeight="1" s="198">
      <c r="A109" s="39" t="n"/>
      <c r="B109" s="39" t="n"/>
      <c r="C109" s="39" t="n"/>
      <c r="D109" s="39" t="n"/>
      <c r="E109" s="39" t="n"/>
      <c r="F109" s="39" t="n"/>
      <c r="G109" s="39" t="n"/>
      <c r="H109" s="39" t="n"/>
      <c r="I109" s="39" t="n"/>
      <c r="J109" s="39" t="n"/>
      <c r="K109" s="39" t="n"/>
      <c r="L109" s="39" t="n"/>
      <c r="M109" s="39" t="n"/>
      <c r="N109" s="39" t="n"/>
      <c r="O109" s="39" t="n"/>
      <c r="P109" s="39" t="n"/>
      <c r="Q109" s="39" t="n"/>
      <c r="R109" s="39" t="n"/>
      <c r="S109" s="39" t="n"/>
      <c r="T109" s="39" t="n"/>
      <c r="U109" s="39" t="n"/>
      <c r="V109" s="39" t="n"/>
      <c r="W109" s="39" t="n"/>
      <c r="X109" s="39" t="n"/>
      <c r="Y109" s="39" t="n"/>
      <c r="Z109" s="39" t="n"/>
    </row>
    <row r="110" ht="15.75" customHeight="1" s="198">
      <c r="A110" s="39" t="n"/>
      <c r="B110" s="39" t="n"/>
      <c r="C110" s="39" t="n"/>
      <c r="D110" s="39" t="n"/>
      <c r="E110" s="39" t="n"/>
      <c r="F110" s="39" t="n"/>
      <c r="G110" s="39" t="n"/>
      <c r="H110" s="39" t="n"/>
      <c r="I110" s="39" t="n"/>
      <c r="J110" s="39" t="n"/>
      <c r="K110" s="39" t="n"/>
      <c r="L110" s="39" t="n"/>
      <c r="M110" s="39" t="n"/>
      <c r="N110" s="39" t="n"/>
      <c r="O110" s="39" t="n"/>
      <c r="P110" s="39" t="n"/>
      <c r="Q110" s="39" t="n"/>
      <c r="R110" s="39" t="n"/>
      <c r="S110" s="39" t="n"/>
      <c r="T110" s="39" t="n"/>
      <c r="U110" s="39" t="n"/>
      <c r="V110" s="39" t="n"/>
      <c r="W110" s="39" t="n"/>
      <c r="X110" s="39" t="n"/>
      <c r="Y110" s="39" t="n"/>
      <c r="Z110" s="39" t="n"/>
    </row>
    <row r="111" ht="15.75" customHeight="1" s="198">
      <c r="A111" s="39" t="n"/>
      <c r="B111" s="39" t="n"/>
      <c r="C111" s="39" t="n"/>
      <c r="D111" s="39" t="n"/>
      <c r="E111" s="39" t="n"/>
      <c r="F111" s="39" t="n"/>
      <c r="G111" s="39" t="n"/>
      <c r="H111" s="39" t="n"/>
      <c r="I111" s="39" t="n"/>
      <c r="J111" s="39" t="n"/>
      <c r="K111" s="39" t="n"/>
      <c r="L111" s="39" t="n"/>
      <c r="M111" s="39" t="n"/>
      <c r="N111" s="39" t="n"/>
      <c r="O111" s="39" t="n"/>
      <c r="P111" s="39" t="n"/>
      <c r="Q111" s="39" t="n"/>
      <c r="R111" s="39" t="n"/>
      <c r="S111" s="39" t="n"/>
      <c r="T111" s="39" t="n"/>
      <c r="U111" s="39" t="n"/>
      <c r="V111" s="39" t="n"/>
      <c r="W111" s="39" t="n"/>
      <c r="X111" s="39" t="n"/>
      <c r="Y111" s="39" t="n"/>
      <c r="Z111" s="39" t="n"/>
    </row>
    <row r="112" ht="15.75" customHeight="1" s="198">
      <c r="A112" s="39" t="n"/>
      <c r="B112" s="39" t="n"/>
      <c r="C112" s="39" t="n"/>
      <c r="D112" s="39" t="n"/>
      <c r="E112" s="39" t="n"/>
      <c r="F112" s="39" t="n"/>
      <c r="G112" s="39" t="n"/>
      <c r="H112" s="39" t="n"/>
      <c r="I112" s="39" t="n"/>
      <c r="J112" s="39" t="n"/>
      <c r="K112" s="39" t="n"/>
      <c r="L112" s="39" t="n"/>
      <c r="M112" s="39" t="n"/>
      <c r="N112" s="39" t="n"/>
      <c r="O112" s="39" t="n"/>
      <c r="P112" s="39" t="n"/>
      <c r="Q112" s="39" t="n"/>
      <c r="R112" s="39" t="n"/>
      <c r="S112" s="39" t="n"/>
      <c r="T112" s="39" t="n"/>
      <c r="U112" s="39" t="n"/>
      <c r="V112" s="39" t="n"/>
      <c r="W112" s="39" t="n"/>
      <c r="X112" s="39" t="n"/>
      <c r="Y112" s="39" t="n"/>
      <c r="Z112" s="39" t="n"/>
    </row>
    <row r="113" ht="15.75" customHeight="1" s="198">
      <c r="A113" s="39" t="n"/>
      <c r="B113" s="39" t="n"/>
      <c r="C113" s="39" t="n"/>
      <c r="D113" s="39" t="n"/>
      <c r="E113" s="39" t="n"/>
      <c r="F113" s="39" t="n"/>
      <c r="G113" s="39" t="n"/>
      <c r="H113" s="39" t="n"/>
      <c r="I113" s="39" t="n"/>
      <c r="J113" s="39" t="n"/>
      <c r="K113" s="39" t="n"/>
      <c r="L113" s="39" t="n"/>
      <c r="M113" s="39" t="n"/>
      <c r="N113" s="39" t="n"/>
      <c r="O113" s="39" t="n"/>
      <c r="P113" s="39" t="n"/>
      <c r="Q113" s="39" t="n"/>
      <c r="R113" s="39" t="n"/>
      <c r="S113" s="39" t="n"/>
      <c r="T113" s="39" t="n"/>
      <c r="U113" s="39" t="n"/>
      <c r="V113" s="39" t="n"/>
      <c r="W113" s="39" t="n"/>
      <c r="X113" s="39" t="n"/>
      <c r="Y113" s="39" t="n"/>
      <c r="Z113" s="39" t="n"/>
    </row>
    <row r="114" ht="15.75" customHeight="1" s="198">
      <c r="A114" s="39" t="n"/>
      <c r="B114" s="39" t="n"/>
      <c r="C114" s="39" t="n"/>
      <c r="D114" s="39" t="n"/>
      <c r="E114" s="39" t="n"/>
      <c r="F114" s="39" t="n"/>
      <c r="G114" s="39" t="n"/>
      <c r="H114" s="39" t="n"/>
      <c r="I114" s="39" t="n"/>
      <c r="J114" s="39" t="n"/>
      <c r="K114" s="39" t="n"/>
      <c r="L114" s="39" t="n"/>
      <c r="M114" s="39" t="n"/>
      <c r="N114" s="39" t="n"/>
      <c r="O114" s="39" t="n"/>
      <c r="P114" s="39" t="n"/>
      <c r="Q114" s="39" t="n"/>
      <c r="R114" s="39" t="n"/>
      <c r="S114" s="39" t="n"/>
      <c r="T114" s="39" t="n"/>
      <c r="U114" s="39" t="n"/>
      <c r="V114" s="39" t="n"/>
      <c r="W114" s="39" t="n"/>
      <c r="X114" s="39" t="n"/>
      <c r="Y114" s="39" t="n"/>
      <c r="Z114" s="39" t="n"/>
    </row>
    <row r="115" ht="15.75" customHeight="1" s="198">
      <c r="A115" s="39" t="n"/>
      <c r="B115" s="39" t="n"/>
      <c r="C115" s="39" t="n"/>
      <c r="D115" s="39" t="n"/>
      <c r="E115" s="39" t="n"/>
      <c r="F115" s="39" t="n"/>
      <c r="G115" s="39" t="n"/>
      <c r="H115" s="39" t="n"/>
      <c r="I115" s="39" t="n"/>
      <c r="J115" s="39" t="n"/>
      <c r="K115" s="39" t="n"/>
      <c r="L115" s="39" t="n"/>
      <c r="M115" s="39" t="n"/>
      <c r="N115" s="39" t="n"/>
      <c r="O115" s="39" t="n"/>
      <c r="P115" s="39" t="n"/>
      <c r="Q115" s="39" t="n"/>
      <c r="R115" s="39" t="n"/>
      <c r="S115" s="39" t="n"/>
      <c r="T115" s="39" t="n"/>
      <c r="U115" s="39" t="n"/>
      <c r="V115" s="39" t="n"/>
      <c r="W115" s="39" t="n"/>
      <c r="X115" s="39" t="n"/>
      <c r="Y115" s="39" t="n"/>
      <c r="Z115" s="39" t="n"/>
    </row>
    <row r="116" ht="15.75" customHeight="1" s="198">
      <c r="A116" s="39" t="n"/>
      <c r="B116" s="39" t="n"/>
      <c r="C116" s="39" t="n"/>
      <c r="D116" s="39" t="n"/>
      <c r="E116" s="39" t="n"/>
      <c r="F116" s="39" t="n"/>
      <c r="G116" s="39" t="n"/>
      <c r="H116" s="39" t="n"/>
      <c r="I116" s="39" t="n"/>
      <c r="J116" s="39" t="n"/>
      <c r="K116" s="39" t="n"/>
      <c r="L116" s="39" t="n"/>
      <c r="M116" s="39" t="n"/>
      <c r="N116" s="39" t="n"/>
      <c r="O116" s="39" t="n"/>
      <c r="P116" s="39" t="n"/>
      <c r="Q116" s="39" t="n"/>
      <c r="R116" s="39" t="n"/>
      <c r="S116" s="39" t="n"/>
      <c r="T116" s="39" t="n"/>
      <c r="U116" s="39" t="n"/>
      <c r="V116" s="39" t="n"/>
      <c r="W116" s="39" t="n"/>
      <c r="X116" s="39" t="n"/>
      <c r="Y116" s="39" t="n"/>
      <c r="Z116" s="39" t="n"/>
    </row>
    <row r="117" ht="15.75" customHeight="1" s="198">
      <c r="A117" s="39" t="n"/>
      <c r="B117" s="39" t="n"/>
      <c r="C117" s="39" t="n"/>
      <c r="D117" s="39" t="n"/>
      <c r="E117" s="39" t="n"/>
      <c r="F117" s="39" t="n"/>
      <c r="G117" s="39" t="n"/>
      <c r="H117" s="39" t="n"/>
      <c r="I117" s="39" t="n"/>
      <c r="J117" s="39" t="n"/>
      <c r="K117" s="39" t="n"/>
      <c r="L117" s="39" t="n"/>
      <c r="M117" s="39" t="n"/>
      <c r="N117" s="39" t="n"/>
      <c r="O117" s="39" t="n"/>
      <c r="P117" s="39" t="n"/>
      <c r="Q117" s="39" t="n"/>
      <c r="R117" s="39" t="n"/>
      <c r="S117" s="39" t="n"/>
      <c r="T117" s="39" t="n"/>
      <c r="U117" s="39" t="n"/>
      <c r="V117" s="39" t="n"/>
      <c r="W117" s="39" t="n"/>
      <c r="X117" s="39" t="n"/>
      <c r="Y117" s="39" t="n"/>
      <c r="Z117" s="39" t="n"/>
    </row>
    <row r="118" ht="15.75" customHeight="1" s="198">
      <c r="A118" s="39" t="n"/>
      <c r="B118" s="39" t="n"/>
      <c r="C118" s="39" t="n"/>
      <c r="D118" s="39" t="n"/>
      <c r="E118" s="39" t="n"/>
      <c r="F118" s="39" t="n"/>
      <c r="G118" s="39" t="n"/>
      <c r="H118" s="39" t="n"/>
      <c r="I118" s="39" t="n"/>
      <c r="J118" s="39" t="n"/>
      <c r="K118" s="39" t="n"/>
      <c r="L118" s="39" t="n"/>
      <c r="M118" s="39" t="n"/>
      <c r="N118" s="39" t="n"/>
      <c r="O118" s="39" t="n"/>
      <c r="P118" s="39" t="n"/>
      <c r="Q118" s="39" t="n"/>
      <c r="R118" s="39" t="n"/>
      <c r="S118" s="39" t="n"/>
      <c r="T118" s="39" t="n"/>
      <c r="U118" s="39" t="n"/>
      <c r="V118" s="39" t="n"/>
      <c r="W118" s="39" t="n"/>
      <c r="X118" s="39" t="n"/>
      <c r="Y118" s="39" t="n"/>
      <c r="Z118" s="39" t="n"/>
    </row>
    <row r="119" ht="15.75" customHeight="1" s="198">
      <c r="A119" s="39" t="n"/>
      <c r="B119" s="39" t="n"/>
      <c r="C119" s="39" t="n"/>
      <c r="D119" s="39" t="n"/>
      <c r="E119" s="39" t="n"/>
      <c r="F119" s="39" t="n"/>
      <c r="G119" s="39" t="n"/>
      <c r="H119" s="39" t="n"/>
      <c r="I119" s="39" t="n"/>
      <c r="J119" s="39" t="n"/>
      <c r="K119" s="39" t="n"/>
      <c r="L119" s="39" t="n"/>
      <c r="M119" s="39" t="n"/>
      <c r="N119" s="39" t="n"/>
      <c r="O119" s="39" t="n"/>
      <c r="P119" s="39" t="n"/>
      <c r="Q119" s="39" t="n"/>
      <c r="R119" s="39" t="n"/>
      <c r="S119" s="39" t="n"/>
      <c r="T119" s="39" t="n"/>
      <c r="U119" s="39" t="n"/>
      <c r="V119" s="39" t="n"/>
      <c r="W119" s="39" t="n"/>
      <c r="X119" s="39" t="n"/>
      <c r="Y119" s="39" t="n"/>
      <c r="Z119" s="39" t="n"/>
    </row>
    <row r="120" ht="15.75" customHeight="1" s="198">
      <c r="A120" s="39" t="n"/>
      <c r="B120" s="39" t="n"/>
      <c r="C120" s="39" t="n"/>
      <c r="D120" s="39" t="n"/>
      <c r="E120" s="39" t="n"/>
      <c r="F120" s="39" t="n"/>
      <c r="G120" s="39" t="n"/>
      <c r="H120" s="39" t="n"/>
      <c r="I120" s="39" t="n"/>
      <c r="J120" s="39" t="n"/>
      <c r="K120" s="39" t="n"/>
      <c r="L120" s="39" t="n"/>
      <c r="M120" s="39" t="n"/>
      <c r="N120" s="39" t="n"/>
      <c r="O120" s="39" t="n"/>
      <c r="P120" s="39" t="n"/>
      <c r="Q120" s="39" t="n"/>
      <c r="R120" s="39" t="n"/>
      <c r="S120" s="39" t="n"/>
      <c r="T120" s="39" t="n"/>
      <c r="U120" s="39" t="n"/>
      <c r="V120" s="39" t="n"/>
      <c r="W120" s="39" t="n"/>
      <c r="X120" s="39" t="n"/>
      <c r="Y120" s="39" t="n"/>
      <c r="Z120" s="39" t="n"/>
    </row>
    <row r="121" ht="15.75" customHeight="1" s="198">
      <c r="A121" s="39" t="n"/>
      <c r="B121" s="39" t="n"/>
      <c r="C121" s="39" t="n"/>
      <c r="D121" s="39" t="n"/>
      <c r="E121" s="39" t="n"/>
      <c r="F121" s="39" t="n"/>
      <c r="G121" s="39" t="n"/>
      <c r="H121" s="39" t="n"/>
      <c r="I121" s="39" t="n"/>
      <c r="J121" s="39" t="n"/>
      <c r="K121" s="39" t="n"/>
      <c r="L121" s="39" t="n"/>
      <c r="M121" s="39" t="n"/>
      <c r="N121" s="39" t="n"/>
      <c r="O121" s="39" t="n"/>
      <c r="P121" s="39" t="n"/>
      <c r="Q121" s="39" t="n"/>
      <c r="R121" s="39" t="n"/>
      <c r="S121" s="39" t="n"/>
      <c r="T121" s="39" t="n"/>
      <c r="U121" s="39" t="n"/>
      <c r="V121" s="39" t="n"/>
      <c r="W121" s="39" t="n"/>
      <c r="X121" s="39" t="n"/>
      <c r="Y121" s="39" t="n"/>
      <c r="Z121" s="39" t="n"/>
    </row>
    <row r="122" ht="15.75" customHeight="1" s="198">
      <c r="A122" s="39" t="n"/>
      <c r="B122" s="39" t="n"/>
      <c r="C122" s="39" t="n"/>
      <c r="D122" s="39" t="n"/>
      <c r="E122" s="39" t="n"/>
      <c r="F122" s="39" t="n"/>
      <c r="G122" s="39" t="n"/>
      <c r="H122" s="39" t="n"/>
      <c r="I122" s="39" t="n"/>
      <c r="J122" s="39" t="n"/>
      <c r="K122" s="39" t="n"/>
      <c r="L122" s="39" t="n"/>
      <c r="M122" s="39" t="n"/>
      <c r="N122" s="39" t="n"/>
      <c r="O122" s="39" t="n"/>
      <c r="P122" s="39" t="n"/>
      <c r="Q122" s="39" t="n"/>
      <c r="R122" s="39" t="n"/>
      <c r="S122" s="39" t="n"/>
      <c r="T122" s="39" t="n"/>
      <c r="U122" s="39" t="n"/>
      <c r="V122" s="39" t="n"/>
      <c r="W122" s="39" t="n"/>
      <c r="X122" s="39" t="n"/>
      <c r="Y122" s="39" t="n"/>
      <c r="Z122" s="39" t="n"/>
    </row>
    <row r="123" ht="15.75" customHeight="1" s="198">
      <c r="A123" s="39" t="n"/>
      <c r="B123" s="39" t="n"/>
      <c r="C123" s="39" t="n"/>
      <c r="D123" s="39" t="n"/>
      <c r="E123" s="39" t="n"/>
      <c r="F123" s="39" t="n"/>
      <c r="G123" s="39" t="n"/>
      <c r="H123" s="39" t="n"/>
      <c r="I123" s="39" t="n"/>
      <c r="J123" s="39" t="n"/>
      <c r="K123" s="39" t="n"/>
      <c r="L123" s="39" t="n"/>
      <c r="M123" s="39" t="n"/>
      <c r="N123" s="39" t="n"/>
      <c r="O123" s="39" t="n"/>
      <c r="P123" s="39" t="n"/>
      <c r="Q123" s="39" t="n"/>
      <c r="R123" s="39" t="n"/>
      <c r="S123" s="39" t="n"/>
      <c r="T123" s="39" t="n"/>
      <c r="U123" s="39" t="n"/>
      <c r="V123" s="39" t="n"/>
      <c r="W123" s="39" t="n"/>
      <c r="X123" s="39" t="n"/>
      <c r="Y123" s="39" t="n"/>
      <c r="Z123" s="39" t="n"/>
    </row>
    <row r="124" ht="15.75" customHeight="1" s="198">
      <c r="A124" s="39" t="n"/>
      <c r="B124" s="39" t="n"/>
      <c r="C124" s="39" t="n"/>
      <c r="D124" s="39" t="n"/>
      <c r="E124" s="39" t="n"/>
      <c r="F124" s="39" t="n"/>
      <c r="G124" s="39" t="n"/>
      <c r="H124" s="39" t="n"/>
      <c r="I124" s="39" t="n"/>
      <c r="J124" s="39" t="n"/>
      <c r="K124" s="39" t="n"/>
      <c r="L124" s="39" t="n"/>
      <c r="M124" s="39" t="n"/>
      <c r="N124" s="39" t="n"/>
      <c r="O124" s="39" t="n"/>
      <c r="P124" s="39" t="n"/>
      <c r="Q124" s="39" t="n"/>
      <c r="R124" s="39" t="n"/>
      <c r="S124" s="39" t="n"/>
      <c r="T124" s="39" t="n"/>
      <c r="U124" s="39" t="n"/>
      <c r="V124" s="39" t="n"/>
      <c r="W124" s="39" t="n"/>
      <c r="X124" s="39" t="n"/>
      <c r="Y124" s="39" t="n"/>
      <c r="Z124" s="39" t="n"/>
    </row>
    <row r="125" ht="15.75" customHeight="1" s="198">
      <c r="A125" s="39" t="n"/>
      <c r="B125" s="39" t="n"/>
      <c r="C125" s="39" t="n"/>
      <c r="D125" s="39" t="n"/>
      <c r="E125" s="39" t="n"/>
      <c r="F125" s="39" t="n"/>
      <c r="G125" s="39" t="n"/>
      <c r="H125" s="39" t="n"/>
      <c r="I125" s="39" t="n"/>
      <c r="J125" s="39" t="n"/>
      <c r="K125" s="39" t="n"/>
      <c r="L125" s="39" t="n"/>
      <c r="M125" s="39" t="n"/>
      <c r="N125" s="39" t="n"/>
      <c r="O125" s="39" t="n"/>
      <c r="P125" s="39" t="n"/>
      <c r="Q125" s="39" t="n"/>
      <c r="R125" s="39" t="n"/>
      <c r="S125" s="39" t="n"/>
      <c r="T125" s="39" t="n"/>
      <c r="U125" s="39" t="n"/>
      <c r="V125" s="39" t="n"/>
      <c r="W125" s="39" t="n"/>
      <c r="X125" s="39" t="n"/>
      <c r="Y125" s="39" t="n"/>
      <c r="Z125" s="39" t="n"/>
    </row>
    <row r="126" ht="15.75" customHeight="1" s="198">
      <c r="A126" s="39" t="n"/>
      <c r="B126" s="39" t="n"/>
      <c r="C126" s="39" t="n"/>
      <c r="D126" s="39" t="n"/>
      <c r="E126" s="39" t="n"/>
      <c r="F126" s="39" t="n"/>
      <c r="G126" s="39" t="n"/>
      <c r="H126" s="39" t="n"/>
      <c r="I126" s="39" t="n"/>
      <c r="J126" s="39" t="n"/>
      <c r="K126" s="39" t="n"/>
      <c r="L126" s="39" t="n"/>
      <c r="M126" s="39" t="n"/>
      <c r="N126" s="39" t="n"/>
      <c r="O126" s="39" t="n"/>
      <c r="P126" s="39" t="n"/>
      <c r="Q126" s="39" t="n"/>
      <c r="R126" s="39" t="n"/>
      <c r="S126" s="39" t="n"/>
      <c r="T126" s="39" t="n"/>
      <c r="U126" s="39" t="n"/>
      <c r="V126" s="39" t="n"/>
      <c r="W126" s="39" t="n"/>
      <c r="X126" s="39" t="n"/>
      <c r="Y126" s="39" t="n"/>
      <c r="Z126" s="39" t="n"/>
    </row>
    <row r="127" ht="15.75" customHeight="1" s="198">
      <c r="A127" s="39" t="n"/>
      <c r="B127" s="39" t="n"/>
      <c r="C127" s="39" t="n"/>
      <c r="D127" s="39" t="n"/>
      <c r="E127" s="39" t="n"/>
      <c r="F127" s="39" t="n"/>
      <c r="G127" s="39" t="n"/>
      <c r="H127" s="39" t="n"/>
      <c r="I127" s="39" t="n"/>
      <c r="J127" s="39" t="n"/>
      <c r="K127" s="39" t="n"/>
      <c r="L127" s="39" t="n"/>
      <c r="M127" s="39" t="n"/>
      <c r="N127" s="39" t="n"/>
      <c r="O127" s="39" t="n"/>
      <c r="P127" s="39" t="n"/>
      <c r="Q127" s="39" t="n"/>
      <c r="R127" s="39" t="n"/>
      <c r="S127" s="39" t="n"/>
      <c r="T127" s="39" t="n"/>
      <c r="U127" s="39" t="n"/>
      <c r="V127" s="39" t="n"/>
      <c r="W127" s="39" t="n"/>
      <c r="X127" s="39" t="n"/>
      <c r="Y127" s="39" t="n"/>
      <c r="Z127" s="39" t="n"/>
    </row>
    <row r="128" ht="15.75" customHeight="1" s="198">
      <c r="A128" s="39" t="n"/>
      <c r="B128" s="39" t="n"/>
      <c r="C128" s="39" t="n"/>
      <c r="D128" s="39" t="n"/>
      <c r="E128" s="39" t="n"/>
      <c r="F128" s="39" t="n"/>
      <c r="G128" s="39" t="n"/>
      <c r="H128" s="39" t="n"/>
      <c r="I128" s="39" t="n"/>
      <c r="J128" s="39" t="n"/>
      <c r="K128" s="39" t="n"/>
      <c r="L128" s="39" t="n"/>
      <c r="M128" s="39" t="n"/>
      <c r="N128" s="39" t="n"/>
      <c r="O128" s="39" t="n"/>
      <c r="P128" s="39" t="n"/>
      <c r="Q128" s="39" t="n"/>
      <c r="R128" s="39" t="n"/>
      <c r="S128" s="39" t="n"/>
      <c r="T128" s="39" t="n"/>
      <c r="U128" s="39" t="n"/>
      <c r="V128" s="39" t="n"/>
      <c r="W128" s="39" t="n"/>
      <c r="X128" s="39" t="n"/>
      <c r="Y128" s="39" t="n"/>
      <c r="Z128" s="39" t="n"/>
    </row>
    <row r="129" ht="15.75" customHeight="1" s="198">
      <c r="A129" s="39" t="n"/>
      <c r="B129" s="39" t="n"/>
      <c r="C129" s="39" t="n"/>
      <c r="D129" s="39" t="n"/>
      <c r="E129" s="39" t="n"/>
      <c r="F129" s="39" t="n"/>
      <c r="G129" s="39" t="n"/>
      <c r="H129" s="39" t="n"/>
      <c r="I129" s="39" t="n"/>
      <c r="J129" s="39" t="n"/>
      <c r="K129" s="39" t="n"/>
      <c r="L129" s="39" t="n"/>
      <c r="M129" s="39" t="n"/>
      <c r="N129" s="39" t="n"/>
      <c r="O129" s="39" t="n"/>
      <c r="P129" s="39" t="n"/>
      <c r="Q129" s="39" t="n"/>
      <c r="R129" s="39" t="n"/>
      <c r="S129" s="39" t="n"/>
      <c r="T129" s="39" t="n"/>
      <c r="U129" s="39" t="n"/>
      <c r="V129" s="39" t="n"/>
      <c r="W129" s="39" t="n"/>
      <c r="X129" s="39" t="n"/>
      <c r="Y129" s="39" t="n"/>
      <c r="Z129" s="39" t="n"/>
    </row>
    <row r="130" ht="15.75" customHeight="1" s="198">
      <c r="A130" s="39" t="n"/>
      <c r="B130" s="39" t="n"/>
      <c r="C130" s="39" t="n"/>
      <c r="D130" s="39" t="n"/>
      <c r="E130" s="39" t="n"/>
      <c r="F130" s="39" t="n"/>
      <c r="G130" s="39" t="n"/>
      <c r="H130" s="39" t="n"/>
      <c r="I130" s="39" t="n"/>
      <c r="J130" s="39" t="n"/>
      <c r="K130" s="39" t="n"/>
      <c r="L130" s="39" t="n"/>
      <c r="M130" s="39" t="n"/>
      <c r="N130" s="39" t="n"/>
      <c r="O130" s="39" t="n"/>
      <c r="P130" s="39" t="n"/>
      <c r="Q130" s="39" t="n"/>
      <c r="R130" s="39" t="n"/>
      <c r="S130" s="39" t="n"/>
      <c r="T130" s="39" t="n"/>
      <c r="U130" s="39" t="n"/>
      <c r="V130" s="39" t="n"/>
      <c r="W130" s="39" t="n"/>
      <c r="X130" s="39" t="n"/>
      <c r="Y130" s="39" t="n"/>
      <c r="Z130" s="39" t="n"/>
    </row>
    <row r="131" ht="15.75" customHeight="1" s="198">
      <c r="A131" s="39" t="n"/>
      <c r="B131" s="39" t="n"/>
      <c r="C131" s="39" t="n"/>
      <c r="D131" s="39" t="n"/>
      <c r="E131" s="39" t="n"/>
      <c r="F131" s="39" t="n"/>
      <c r="G131" s="39" t="n"/>
      <c r="H131" s="39" t="n"/>
      <c r="I131" s="39" t="n"/>
      <c r="J131" s="39" t="n"/>
      <c r="K131" s="39" t="n"/>
      <c r="L131" s="39" t="n"/>
      <c r="M131" s="39" t="n"/>
      <c r="N131" s="39" t="n"/>
      <c r="O131" s="39" t="n"/>
      <c r="P131" s="39" t="n"/>
      <c r="Q131" s="39" t="n"/>
      <c r="R131" s="39" t="n"/>
      <c r="S131" s="39" t="n"/>
      <c r="T131" s="39" t="n"/>
      <c r="U131" s="39" t="n"/>
      <c r="V131" s="39" t="n"/>
      <c r="W131" s="39" t="n"/>
      <c r="X131" s="39" t="n"/>
      <c r="Y131" s="39" t="n"/>
      <c r="Z131" s="39" t="n"/>
    </row>
    <row r="132" ht="15.75" customHeight="1" s="198">
      <c r="A132" s="39" t="n"/>
      <c r="B132" s="39" t="n"/>
      <c r="C132" s="39" t="n"/>
      <c r="D132" s="39" t="n"/>
      <c r="E132" s="39" t="n"/>
      <c r="F132" s="39" t="n"/>
      <c r="G132" s="39" t="n"/>
      <c r="H132" s="39" t="n"/>
      <c r="I132" s="39" t="n"/>
      <c r="J132" s="39" t="n"/>
      <c r="K132" s="39" t="n"/>
      <c r="L132" s="39" t="n"/>
      <c r="M132" s="39" t="n"/>
      <c r="N132" s="39" t="n"/>
      <c r="O132" s="39" t="n"/>
      <c r="P132" s="39" t="n"/>
      <c r="Q132" s="39" t="n"/>
      <c r="R132" s="39" t="n"/>
      <c r="S132" s="39" t="n"/>
      <c r="T132" s="39" t="n"/>
      <c r="U132" s="39" t="n"/>
      <c r="V132" s="39" t="n"/>
      <c r="W132" s="39" t="n"/>
      <c r="X132" s="39" t="n"/>
      <c r="Y132" s="39" t="n"/>
      <c r="Z132" s="39" t="n"/>
    </row>
    <row r="133" ht="15.75" customHeight="1" s="198">
      <c r="A133" s="39" t="n"/>
      <c r="B133" s="39" t="n"/>
      <c r="C133" s="39" t="n"/>
      <c r="D133" s="39" t="n"/>
      <c r="E133" s="39" t="n"/>
      <c r="F133" s="39" t="n"/>
      <c r="G133" s="39" t="n"/>
      <c r="H133" s="39" t="n"/>
      <c r="I133" s="39" t="n"/>
      <c r="J133" s="39" t="n"/>
      <c r="K133" s="39" t="n"/>
      <c r="L133" s="39" t="n"/>
      <c r="M133" s="39" t="n"/>
      <c r="N133" s="39" t="n"/>
      <c r="O133" s="39" t="n"/>
      <c r="P133" s="39" t="n"/>
      <c r="Q133" s="39" t="n"/>
      <c r="R133" s="39" t="n"/>
      <c r="S133" s="39" t="n"/>
      <c r="T133" s="39" t="n"/>
      <c r="U133" s="39" t="n"/>
      <c r="V133" s="39" t="n"/>
      <c r="W133" s="39" t="n"/>
      <c r="X133" s="39" t="n"/>
      <c r="Y133" s="39" t="n"/>
      <c r="Z133" s="39" t="n"/>
    </row>
    <row r="134" ht="15.75" customHeight="1" s="198">
      <c r="A134" s="39" t="n"/>
      <c r="B134" s="39" t="n"/>
      <c r="C134" s="39" t="n"/>
      <c r="D134" s="39" t="n"/>
      <c r="E134" s="39" t="n"/>
      <c r="F134" s="39" t="n"/>
      <c r="G134" s="39" t="n"/>
      <c r="H134" s="39" t="n"/>
      <c r="I134" s="39" t="n"/>
      <c r="J134" s="39" t="n"/>
      <c r="K134" s="39" t="n"/>
      <c r="L134" s="39" t="n"/>
      <c r="M134" s="39" t="n"/>
      <c r="N134" s="39" t="n"/>
      <c r="O134" s="39" t="n"/>
      <c r="P134" s="39" t="n"/>
      <c r="Q134" s="39" t="n"/>
      <c r="R134" s="39" t="n"/>
      <c r="S134" s="39" t="n"/>
      <c r="T134" s="39" t="n"/>
      <c r="U134" s="39" t="n"/>
      <c r="V134" s="39" t="n"/>
      <c r="W134" s="39" t="n"/>
      <c r="X134" s="39" t="n"/>
      <c r="Y134" s="39" t="n"/>
      <c r="Z134" s="39" t="n"/>
    </row>
    <row r="135" ht="15.75" customHeight="1" s="198">
      <c r="A135" s="39" t="n"/>
      <c r="B135" s="39" t="n"/>
      <c r="C135" s="39" t="n"/>
      <c r="D135" s="39" t="n"/>
      <c r="E135" s="39" t="n"/>
      <c r="F135" s="39" t="n"/>
      <c r="G135" s="39" t="n"/>
      <c r="H135" s="39" t="n"/>
      <c r="I135" s="39" t="n"/>
      <c r="J135" s="39" t="n"/>
      <c r="K135" s="39" t="n"/>
      <c r="L135" s="39" t="n"/>
      <c r="M135" s="39" t="n"/>
      <c r="N135" s="39" t="n"/>
      <c r="O135" s="39" t="n"/>
      <c r="P135" s="39" t="n"/>
      <c r="Q135" s="39" t="n"/>
      <c r="R135" s="39" t="n"/>
      <c r="S135" s="39" t="n"/>
      <c r="T135" s="39" t="n"/>
      <c r="U135" s="39" t="n"/>
      <c r="V135" s="39" t="n"/>
      <c r="W135" s="39" t="n"/>
      <c r="X135" s="39" t="n"/>
      <c r="Y135" s="39" t="n"/>
      <c r="Z135" s="39" t="n"/>
    </row>
    <row r="136" ht="15.75" customHeight="1" s="198">
      <c r="A136" s="39" t="n"/>
      <c r="B136" s="39" t="n"/>
      <c r="C136" s="39" t="n"/>
      <c r="D136" s="39" t="n"/>
      <c r="E136" s="39" t="n"/>
      <c r="F136" s="39" t="n"/>
      <c r="G136" s="39" t="n"/>
      <c r="H136" s="39" t="n"/>
      <c r="I136" s="39" t="n"/>
      <c r="J136" s="39" t="n"/>
      <c r="K136" s="39" t="n"/>
      <c r="L136" s="39" t="n"/>
      <c r="M136" s="39" t="n"/>
      <c r="N136" s="39" t="n"/>
      <c r="O136" s="39" t="n"/>
      <c r="P136" s="39" t="n"/>
      <c r="Q136" s="39" t="n"/>
      <c r="R136" s="39" t="n"/>
      <c r="S136" s="39" t="n"/>
      <c r="T136" s="39" t="n"/>
      <c r="U136" s="39" t="n"/>
      <c r="V136" s="39" t="n"/>
      <c r="W136" s="39" t="n"/>
      <c r="X136" s="39" t="n"/>
      <c r="Y136" s="39" t="n"/>
      <c r="Z136" s="39" t="n"/>
    </row>
    <row r="137" ht="15.75" customHeight="1" s="198">
      <c r="A137" s="39" t="n"/>
      <c r="B137" s="39" t="n"/>
      <c r="C137" s="39" t="n"/>
      <c r="D137" s="39" t="n"/>
      <c r="E137" s="39" t="n"/>
      <c r="F137" s="39" t="n"/>
      <c r="G137" s="39" t="n"/>
      <c r="H137" s="39" t="n"/>
      <c r="I137" s="39" t="n"/>
      <c r="J137" s="39" t="n"/>
      <c r="K137" s="39" t="n"/>
      <c r="L137" s="39" t="n"/>
      <c r="M137" s="39" t="n"/>
      <c r="N137" s="39" t="n"/>
      <c r="O137" s="39" t="n"/>
      <c r="P137" s="39" t="n"/>
      <c r="Q137" s="39" t="n"/>
      <c r="R137" s="39" t="n"/>
      <c r="S137" s="39" t="n"/>
      <c r="T137" s="39" t="n"/>
      <c r="U137" s="39" t="n"/>
      <c r="V137" s="39" t="n"/>
      <c r="W137" s="39" t="n"/>
      <c r="X137" s="39" t="n"/>
      <c r="Y137" s="39" t="n"/>
      <c r="Z137" s="39" t="n"/>
    </row>
    <row r="138" ht="15.75" customHeight="1" s="198">
      <c r="A138" s="39" t="n"/>
      <c r="B138" s="39" t="n"/>
      <c r="C138" s="39" t="n"/>
      <c r="D138" s="39" t="n"/>
      <c r="E138" s="39" t="n"/>
      <c r="F138" s="39" t="n"/>
      <c r="G138" s="39" t="n"/>
      <c r="H138" s="39" t="n"/>
      <c r="I138" s="39" t="n"/>
      <c r="J138" s="39" t="n"/>
      <c r="K138" s="39" t="n"/>
      <c r="L138" s="39" t="n"/>
      <c r="M138" s="39" t="n"/>
      <c r="N138" s="39" t="n"/>
      <c r="O138" s="39" t="n"/>
      <c r="P138" s="39" t="n"/>
      <c r="Q138" s="39" t="n"/>
      <c r="R138" s="39" t="n"/>
      <c r="S138" s="39" t="n"/>
      <c r="T138" s="39" t="n"/>
      <c r="U138" s="39" t="n"/>
      <c r="V138" s="39" t="n"/>
      <c r="W138" s="39" t="n"/>
      <c r="X138" s="39" t="n"/>
      <c r="Y138" s="39" t="n"/>
      <c r="Z138" s="39" t="n"/>
    </row>
    <row r="139" ht="15.75" customHeight="1" s="198">
      <c r="A139" s="39" t="n"/>
      <c r="B139" s="39" t="n"/>
      <c r="C139" s="39" t="n"/>
      <c r="D139" s="39" t="n"/>
      <c r="E139" s="39" t="n"/>
      <c r="F139" s="39" t="n"/>
      <c r="G139" s="39" t="n"/>
      <c r="H139" s="39" t="n"/>
      <c r="I139" s="39" t="n"/>
      <c r="J139" s="39" t="n"/>
      <c r="K139" s="39" t="n"/>
      <c r="L139" s="39" t="n"/>
      <c r="M139" s="39" t="n"/>
      <c r="N139" s="39" t="n"/>
      <c r="O139" s="39" t="n"/>
      <c r="P139" s="39" t="n"/>
      <c r="Q139" s="39" t="n"/>
      <c r="R139" s="39" t="n"/>
      <c r="S139" s="39" t="n"/>
      <c r="T139" s="39" t="n"/>
      <c r="U139" s="39" t="n"/>
      <c r="V139" s="39" t="n"/>
      <c r="W139" s="39" t="n"/>
      <c r="X139" s="39" t="n"/>
      <c r="Y139" s="39" t="n"/>
      <c r="Z139" s="39" t="n"/>
    </row>
    <row r="140" ht="15.75" customHeight="1" s="198">
      <c r="A140" s="39" t="n"/>
      <c r="B140" s="39" t="n"/>
      <c r="C140" s="39" t="n"/>
      <c r="D140" s="39" t="n"/>
      <c r="E140" s="39" t="n"/>
      <c r="F140" s="39" t="n"/>
      <c r="G140" s="39" t="n"/>
      <c r="H140" s="39" t="n"/>
      <c r="I140" s="39" t="n"/>
      <c r="J140" s="39" t="n"/>
      <c r="K140" s="39" t="n"/>
      <c r="L140" s="39" t="n"/>
      <c r="M140" s="39" t="n"/>
      <c r="N140" s="39" t="n"/>
      <c r="O140" s="39" t="n"/>
      <c r="P140" s="39" t="n"/>
      <c r="Q140" s="39" t="n"/>
      <c r="R140" s="39" t="n"/>
      <c r="S140" s="39" t="n"/>
      <c r="T140" s="39" t="n"/>
      <c r="U140" s="39" t="n"/>
      <c r="V140" s="39" t="n"/>
      <c r="W140" s="39" t="n"/>
      <c r="X140" s="39" t="n"/>
      <c r="Y140" s="39" t="n"/>
      <c r="Z140" s="39" t="n"/>
    </row>
    <row r="141" ht="15.75" customHeight="1" s="198">
      <c r="A141" s="39" t="n"/>
      <c r="B141" s="39" t="n"/>
      <c r="C141" s="39" t="n"/>
      <c r="D141" s="39" t="n"/>
      <c r="E141" s="39" t="n"/>
      <c r="F141" s="39" t="n"/>
      <c r="G141" s="39" t="n"/>
      <c r="H141" s="39" t="n"/>
      <c r="I141" s="39" t="n"/>
      <c r="J141" s="39" t="n"/>
      <c r="K141" s="39" t="n"/>
      <c r="L141" s="39" t="n"/>
      <c r="M141" s="39" t="n"/>
      <c r="N141" s="39" t="n"/>
      <c r="O141" s="39" t="n"/>
      <c r="P141" s="39" t="n"/>
      <c r="Q141" s="39" t="n"/>
      <c r="R141" s="39" t="n"/>
      <c r="S141" s="39" t="n"/>
      <c r="T141" s="39" t="n"/>
      <c r="U141" s="39" t="n"/>
      <c r="V141" s="39" t="n"/>
      <c r="W141" s="39" t="n"/>
      <c r="X141" s="39" t="n"/>
      <c r="Y141" s="39" t="n"/>
      <c r="Z141" s="39" t="n"/>
    </row>
    <row r="142" ht="15.75" customHeight="1" s="198">
      <c r="A142" s="39" t="n"/>
      <c r="B142" s="39" t="n"/>
      <c r="C142" s="39" t="n"/>
      <c r="D142" s="39" t="n"/>
      <c r="E142" s="39" t="n"/>
      <c r="F142" s="39" t="n"/>
      <c r="G142" s="39" t="n"/>
      <c r="H142" s="39" t="n"/>
      <c r="I142" s="39" t="n"/>
      <c r="J142" s="39" t="n"/>
      <c r="K142" s="39" t="n"/>
      <c r="L142" s="39" t="n"/>
      <c r="M142" s="39" t="n"/>
      <c r="N142" s="39" t="n"/>
      <c r="O142" s="39" t="n"/>
      <c r="P142" s="39" t="n"/>
      <c r="Q142" s="39" t="n"/>
      <c r="R142" s="39" t="n"/>
      <c r="S142" s="39" t="n"/>
      <c r="T142" s="39" t="n"/>
      <c r="U142" s="39" t="n"/>
      <c r="V142" s="39" t="n"/>
      <c r="W142" s="39" t="n"/>
      <c r="X142" s="39" t="n"/>
      <c r="Y142" s="39" t="n"/>
      <c r="Z142" s="39" t="n"/>
    </row>
    <row r="143" ht="15.75" customHeight="1" s="198">
      <c r="A143" s="39" t="n"/>
      <c r="B143" s="39" t="n"/>
      <c r="C143" s="39" t="n"/>
      <c r="D143" s="39" t="n"/>
      <c r="E143" s="39" t="n"/>
      <c r="F143" s="39" t="n"/>
      <c r="G143" s="39" t="n"/>
      <c r="H143" s="39" t="n"/>
      <c r="I143" s="39" t="n"/>
      <c r="J143" s="39" t="n"/>
      <c r="K143" s="39" t="n"/>
      <c r="L143" s="39" t="n"/>
      <c r="M143" s="39" t="n"/>
      <c r="N143" s="39" t="n"/>
      <c r="O143" s="39" t="n"/>
      <c r="P143" s="39" t="n"/>
      <c r="Q143" s="39" t="n"/>
      <c r="R143" s="39" t="n"/>
      <c r="S143" s="39" t="n"/>
      <c r="T143" s="39" t="n"/>
      <c r="U143" s="39" t="n"/>
      <c r="V143" s="39" t="n"/>
      <c r="W143" s="39" t="n"/>
      <c r="X143" s="39" t="n"/>
      <c r="Y143" s="39" t="n"/>
      <c r="Z143" s="39" t="n"/>
    </row>
    <row r="144" ht="15.75" customHeight="1" s="198">
      <c r="A144" s="39" t="n"/>
      <c r="B144" s="39" t="n"/>
      <c r="C144" s="39" t="n"/>
      <c r="D144" s="39" t="n"/>
      <c r="E144" s="39" t="n"/>
      <c r="F144" s="39" t="n"/>
      <c r="G144" s="39" t="n"/>
      <c r="H144" s="39" t="n"/>
      <c r="I144" s="39" t="n"/>
      <c r="J144" s="39" t="n"/>
      <c r="K144" s="39" t="n"/>
      <c r="L144" s="39" t="n"/>
      <c r="M144" s="39" t="n"/>
      <c r="N144" s="39" t="n"/>
      <c r="O144" s="39" t="n"/>
      <c r="P144" s="39" t="n"/>
      <c r="Q144" s="39" t="n"/>
      <c r="R144" s="39" t="n"/>
      <c r="S144" s="39" t="n"/>
      <c r="T144" s="39" t="n"/>
      <c r="U144" s="39" t="n"/>
      <c r="V144" s="39" t="n"/>
      <c r="W144" s="39" t="n"/>
      <c r="X144" s="39" t="n"/>
      <c r="Y144" s="39" t="n"/>
      <c r="Z144" s="39" t="n"/>
    </row>
    <row r="145" ht="15.75" customHeight="1" s="198">
      <c r="A145" s="39" t="n"/>
      <c r="B145" s="39" t="n"/>
      <c r="C145" s="39" t="n"/>
      <c r="D145" s="39" t="n"/>
      <c r="E145" s="39" t="n"/>
      <c r="F145" s="39" t="n"/>
      <c r="G145" s="39" t="n"/>
      <c r="H145" s="39" t="n"/>
      <c r="I145" s="39" t="n"/>
      <c r="J145" s="39" t="n"/>
      <c r="K145" s="39" t="n"/>
      <c r="L145" s="39" t="n"/>
      <c r="M145" s="39" t="n"/>
      <c r="N145" s="39" t="n"/>
      <c r="O145" s="39" t="n"/>
      <c r="P145" s="39" t="n"/>
      <c r="Q145" s="39" t="n"/>
      <c r="R145" s="39" t="n"/>
      <c r="S145" s="39" t="n"/>
      <c r="T145" s="39" t="n"/>
      <c r="U145" s="39" t="n"/>
      <c r="V145" s="39" t="n"/>
      <c r="W145" s="39" t="n"/>
      <c r="X145" s="39" t="n"/>
      <c r="Y145" s="39" t="n"/>
      <c r="Z145" s="39" t="n"/>
    </row>
    <row r="146" ht="15.75" customHeight="1" s="198">
      <c r="A146" s="39" t="n"/>
      <c r="B146" s="39" t="n"/>
      <c r="C146" s="39" t="n"/>
      <c r="D146" s="39" t="n"/>
      <c r="E146" s="39" t="n"/>
      <c r="F146" s="39" t="n"/>
      <c r="G146" s="39" t="n"/>
      <c r="H146" s="39" t="n"/>
      <c r="I146" s="39" t="n"/>
      <c r="J146" s="39" t="n"/>
      <c r="K146" s="39" t="n"/>
      <c r="L146" s="39" t="n"/>
      <c r="M146" s="39" t="n"/>
      <c r="N146" s="39" t="n"/>
      <c r="O146" s="39" t="n"/>
      <c r="P146" s="39" t="n"/>
      <c r="Q146" s="39" t="n"/>
      <c r="R146" s="39" t="n"/>
      <c r="S146" s="39" t="n"/>
      <c r="T146" s="39" t="n"/>
      <c r="U146" s="39" t="n"/>
      <c r="V146" s="39" t="n"/>
      <c r="W146" s="39" t="n"/>
      <c r="X146" s="39" t="n"/>
      <c r="Y146" s="39" t="n"/>
      <c r="Z146" s="39" t="n"/>
    </row>
    <row r="147" ht="15.75" customHeight="1" s="198">
      <c r="A147" s="39" t="n"/>
      <c r="B147" s="39" t="n"/>
      <c r="C147" s="39" t="n"/>
      <c r="D147" s="39" t="n"/>
      <c r="E147" s="39" t="n"/>
      <c r="F147" s="39" t="n"/>
      <c r="G147" s="39" t="n"/>
      <c r="H147" s="39" t="n"/>
      <c r="I147" s="39" t="n"/>
      <c r="J147" s="39" t="n"/>
      <c r="K147" s="39" t="n"/>
      <c r="L147" s="39" t="n"/>
      <c r="M147" s="39" t="n"/>
      <c r="N147" s="39" t="n"/>
      <c r="O147" s="39" t="n"/>
      <c r="P147" s="39" t="n"/>
      <c r="Q147" s="39" t="n"/>
      <c r="R147" s="39" t="n"/>
      <c r="S147" s="39" t="n"/>
      <c r="T147" s="39" t="n"/>
      <c r="U147" s="39" t="n"/>
      <c r="V147" s="39" t="n"/>
      <c r="W147" s="39" t="n"/>
      <c r="X147" s="39" t="n"/>
      <c r="Y147" s="39" t="n"/>
      <c r="Z147" s="39" t="n"/>
    </row>
    <row r="148" ht="15.75" customHeight="1" s="198">
      <c r="A148" s="39" t="n"/>
      <c r="B148" s="39" t="n"/>
      <c r="C148" s="39" t="n"/>
      <c r="D148" s="39" t="n"/>
      <c r="E148" s="39" t="n"/>
      <c r="F148" s="39" t="n"/>
      <c r="G148" s="39" t="n"/>
      <c r="H148" s="39" t="n"/>
      <c r="I148" s="39" t="n"/>
      <c r="J148" s="39" t="n"/>
      <c r="K148" s="39" t="n"/>
      <c r="L148" s="39" t="n"/>
      <c r="M148" s="39" t="n"/>
      <c r="N148" s="39" t="n"/>
      <c r="O148" s="39" t="n"/>
      <c r="P148" s="39" t="n"/>
      <c r="Q148" s="39" t="n"/>
      <c r="R148" s="39" t="n"/>
      <c r="S148" s="39" t="n"/>
      <c r="T148" s="39" t="n"/>
      <c r="U148" s="39" t="n"/>
      <c r="V148" s="39" t="n"/>
      <c r="W148" s="39" t="n"/>
      <c r="X148" s="39" t="n"/>
      <c r="Y148" s="39" t="n"/>
      <c r="Z148" s="39" t="n"/>
    </row>
    <row r="149" ht="15.75" customHeight="1" s="198">
      <c r="A149" s="39" t="n"/>
      <c r="B149" s="39" t="n"/>
      <c r="C149" s="39" t="n"/>
      <c r="D149" s="39" t="n"/>
      <c r="E149" s="39" t="n"/>
      <c r="F149" s="39" t="n"/>
      <c r="G149" s="39" t="n"/>
      <c r="H149" s="39" t="n"/>
      <c r="I149" s="39" t="n"/>
      <c r="J149" s="39" t="n"/>
      <c r="K149" s="39" t="n"/>
      <c r="L149" s="39" t="n"/>
      <c r="M149" s="39" t="n"/>
      <c r="N149" s="39" t="n"/>
      <c r="O149" s="39" t="n"/>
      <c r="P149" s="39" t="n"/>
      <c r="Q149" s="39" t="n"/>
      <c r="R149" s="39" t="n"/>
      <c r="S149" s="39" t="n"/>
      <c r="T149" s="39" t="n"/>
      <c r="U149" s="39" t="n"/>
      <c r="V149" s="39" t="n"/>
      <c r="W149" s="39" t="n"/>
      <c r="X149" s="39" t="n"/>
      <c r="Y149" s="39" t="n"/>
      <c r="Z149" s="39" t="n"/>
    </row>
    <row r="150" ht="15.75" customHeight="1" s="198">
      <c r="A150" s="39" t="n"/>
      <c r="B150" s="39" t="n"/>
      <c r="C150" s="39" t="n"/>
      <c r="D150" s="39" t="n"/>
      <c r="E150" s="39" t="n"/>
      <c r="F150" s="39" t="n"/>
      <c r="G150" s="39" t="n"/>
      <c r="H150" s="39" t="n"/>
      <c r="I150" s="39" t="n"/>
      <c r="J150" s="39" t="n"/>
      <c r="K150" s="39" t="n"/>
      <c r="L150" s="39" t="n"/>
      <c r="M150" s="39" t="n"/>
      <c r="N150" s="39" t="n"/>
      <c r="O150" s="39" t="n"/>
      <c r="P150" s="39" t="n"/>
      <c r="Q150" s="39" t="n"/>
      <c r="R150" s="39" t="n"/>
      <c r="S150" s="39" t="n"/>
      <c r="T150" s="39" t="n"/>
      <c r="U150" s="39" t="n"/>
      <c r="V150" s="39" t="n"/>
      <c r="W150" s="39" t="n"/>
      <c r="X150" s="39" t="n"/>
      <c r="Y150" s="39" t="n"/>
      <c r="Z150" s="39" t="n"/>
    </row>
    <row r="151" ht="15.75" customHeight="1" s="198">
      <c r="A151" s="39" t="n"/>
      <c r="B151" s="39" t="n"/>
      <c r="C151" s="39" t="n"/>
      <c r="D151" s="39" t="n"/>
      <c r="E151" s="39" t="n"/>
      <c r="F151" s="39" t="n"/>
      <c r="G151" s="39" t="n"/>
      <c r="H151" s="39" t="n"/>
      <c r="I151" s="39" t="n"/>
      <c r="J151" s="39" t="n"/>
      <c r="K151" s="39" t="n"/>
      <c r="L151" s="39" t="n"/>
      <c r="M151" s="39" t="n"/>
      <c r="N151" s="39" t="n"/>
      <c r="O151" s="39" t="n"/>
      <c r="P151" s="39" t="n"/>
      <c r="Q151" s="39" t="n"/>
      <c r="R151" s="39" t="n"/>
      <c r="S151" s="39" t="n"/>
      <c r="T151" s="39" t="n"/>
      <c r="U151" s="39" t="n"/>
      <c r="V151" s="39" t="n"/>
      <c r="W151" s="39" t="n"/>
      <c r="X151" s="39" t="n"/>
      <c r="Y151" s="39" t="n"/>
      <c r="Z151" s="39" t="n"/>
    </row>
    <row r="152" ht="15.75" customHeight="1" s="198">
      <c r="A152" s="39" t="n"/>
      <c r="B152" s="39" t="n"/>
      <c r="C152" s="39" t="n"/>
      <c r="D152" s="39" t="n"/>
      <c r="E152" s="39" t="n"/>
      <c r="F152" s="39" t="n"/>
      <c r="G152" s="39" t="n"/>
      <c r="H152" s="39" t="n"/>
      <c r="I152" s="39" t="n"/>
      <c r="J152" s="39" t="n"/>
      <c r="K152" s="39" t="n"/>
      <c r="L152" s="39" t="n"/>
      <c r="M152" s="39" t="n"/>
      <c r="N152" s="39" t="n"/>
      <c r="O152" s="39" t="n"/>
      <c r="P152" s="39" t="n"/>
      <c r="Q152" s="39" t="n"/>
      <c r="R152" s="39" t="n"/>
      <c r="S152" s="39" t="n"/>
      <c r="T152" s="39" t="n"/>
      <c r="U152" s="39" t="n"/>
      <c r="V152" s="39" t="n"/>
      <c r="W152" s="39" t="n"/>
      <c r="X152" s="39" t="n"/>
      <c r="Y152" s="39" t="n"/>
      <c r="Z152" s="39" t="n"/>
    </row>
    <row r="153" ht="15.75" customHeight="1" s="198">
      <c r="A153" s="39" t="n"/>
      <c r="B153" s="39" t="n"/>
      <c r="C153" s="39" t="n"/>
      <c r="D153" s="39" t="n"/>
      <c r="E153" s="39" t="n"/>
      <c r="F153" s="39" t="n"/>
      <c r="G153" s="39" t="n"/>
      <c r="H153" s="39" t="n"/>
      <c r="I153" s="39" t="n"/>
      <c r="J153" s="39" t="n"/>
      <c r="K153" s="39" t="n"/>
      <c r="L153" s="39" t="n"/>
      <c r="M153" s="39" t="n"/>
      <c r="N153" s="39" t="n"/>
      <c r="O153" s="39" t="n"/>
      <c r="P153" s="39" t="n"/>
      <c r="Q153" s="39" t="n"/>
      <c r="R153" s="39" t="n"/>
      <c r="S153" s="39" t="n"/>
      <c r="T153" s="39" t="n"/>
      <c r="U153" s="39" t="n"/>
      <c r="V153" s="39" t="n"/>
      <c r="W153" s="39" t="n"/>
      <c r="X153" s="39" t="n"/>
      <c r="Y153" s="39" t="n"/>
      <c r="Z153" s="39" t="n"/>
    </row>
    <row r="154" ht="15.75" customHeight="1" s="198">
      <c r="A154" s="39" t="n"/>
      <c r="B154" s="39" t="n"/>
      <c r="C154" s="39" t="n"/>
      <c r="D154" s="39" t="n"/>
      <c r="E154" s="39" t="n"/>
      <c r="F154" s="39" t="n"/>
      <c r="G154" s="39" t="n"/>
      <c r="H154" s="39" t="n"/>
      <c r="I154" s="39" t="n"/>
      <c r="J154" s="39" t="n"/>
      <c r="K154" s="39" t="n"/>
      <c r="L154" s="39" t="n"/>
      <c r="M154" s="39" t="n"/>
      <c r="N154" s="39" t="n"/>
      <c r="O154" s="39" t="n"/>
      <c r="P154" s="39" t="n"/>
      <c r="Q154" s="39" t="n"/>
      <c r="R154" s="39" t="n"/>
      <c r="S154" s="39" t="n"/>
      <c r="T154" s="39" t="n"/>
      <c r="U154" s="39" t="n"/>
      <c r="V154" s="39" t="n"/>
      <c r="W154" s="39" t="n"/>
      <c r="X154" s="39" t="n"/>
      <c r="Y154" s="39" t="n"/>
      <c r="Z154" s="39" t="n"/>
    </row>
    <row r="155" ht="15.75" customHeight="1" s="198">
      <c r="A155" s="39" t="n"/>
      <c r="B155" s="39" t="n"/>
      <c r="C155" s="39" t="n"/>
      <c r="D155" s="39" t="n"/>
      <c r="E155" s="39" t="n"/>
      <c r="F155" s="39" t="n"/>
      <c r="G155" s="39" t="n"/>
      <c r="H155" s="39" t="n"/>
      <c r="I155" s="39" t="n"/>
      <c r="J155" s="39" t="n"/>
      <c r="K155" s="39" t="n"/>
      <c r="L155" s="39" t="n"/>
      <c r="M155" s="39" t="n"/>
      <c r="N155" s="39" t="n"/>
      <c r="O155" s="39" t="n"/>
      <c r="P155" s="39" t="n"/>
      <c r="Q155" s="39" t="n"/>
      <c r="R155" s="39" t="n"/>
      <c r="S155" s="39" t="n"/>
      <c r="T155" s="39" t="n"/>
      <c r="U155" s="39" t="n"/>
      <c r="V155" s="39" t="n"/>
      <c r="W155" s="39" t="n"/>
      <c r="X155" s="39" t="n"/>
      <c r="Y155" s="39" t="n"/>
      <c r="Z155" s="39" t="n"/>
    </row>
    <row r="156" ht="15.75" customHeight="1" s="198">
      <c r="A156" s="39" t="n"/>
      <c r="B156" s="39" t="n"/>
      <c r="C156" s="39" t="n"/>
      <c r="D156" s="39" t="n"/>
      <c r="E156" s="39" t="n"/>
      <c r="F156" s="39" t="n"/>
      <c r="G156" s="39" t="n"/>
      <c r="H156" s="39" t="n"/>
      <c r="I156" s="39" t="n"/>
      <c r="J156" s="39" t="n"/>
      <c r="K156" s="39" t="n"/>
      <c r="L156" s="39" t="n"/>
      <c r="M156" s="39" t="n"/>
      <c r="N156" s="39" t="n"/>
      <c r="O156" s="39" t="n"/>
      <c r="P156" s="39" t="n"/>
      <c r="Q156" s="39" t="n"/>
      <c r="R156" s="39" t="n"/>
      <c r="S156" s="39" t="n"/>
      <c r="T156" s="39" t="n"/>
      <c r="U156" s="39" t="n"/>
      <c r="V156" s="39" t="n"/>
      <c r="W156" s="39" t="n"/>
      <c r="X156" s="39" t="n"/>
      <c r="Y156" s="39" t="n"/>
      <c r="Z156" s="39" t="n"/>
    </row>
    <row r="157" ht="15.75" customHeight="1" s="198">
      <c r="A157" s="39" t="n"/>
      <c r="B157" s="39" t="n"/>
      <c r="C157" s="39" t="n"/>
      <c r="D157" s="39" t="n"/>
      <c r="E157" s="39" t="n"/>
      <c r="F157" s="39" t="n"/>
      <c r="G157" s="39" t="n"/>
      <c r="H157" s="39" t="n"/>
      <c r="I157" s="39" t="n"/>
      <c r="J157" s="39" t="n"/>
      <c r="K157" s="39" t="n"/>
      <c r="L157" s="39" t="n"/>
      <c r="M157" s="39" t="n"/>
      <c r="N157" s="39" t="n"/>
      <c r="O157" s="39" t="n"/>
      <c r="P157" s="39" t="n"/>
      <c r="Q157" s="39" t="n"/>
      <c r="R157" s="39" t="n"/>
      <c r="S157" s="39" t="n"/>
      <c r="T157" s="39" t="n"/>
      <c r="U157" s="39" t="n"/>
      <c r="V157" s="39" t="n"/>
      <c r="W157" s="39" t="n"/>
      <c r="X157" s="39" t="n"/>
      <c r="Y157" s="39" t="n"/>
      <c r="Z157" s="39" t="n"/>
    </row>
    <row r="158" ht="15.75" customHeight="1" s="198">
      <c r="A158" s="39" t="n"/>
      <c r="B158" s="39" t="n"/>
      <c r="C158" s="39" t="n"/>
      <c r="D158" s="39" t="n"/>
      <c r="E158" s="39" t="n"/>
      <c r="F158" s="39" t="n"/>
      <c r="G158" s="39" t="n"/>
      <c r="H158" s="39" t="n"/>
      <c r="I158" s="39" t="n"/>
      <c r="J158" s="39" t="n"/>
      <c r="K158" s="39" t="n"/>
      <c r="L158" s="39" t="n"/>
      <c r="M158" s="39" t="n"/>
      <c r="N158" s="39" t="n"/>
      <c r="O158" s="39" t="n"/>
      <c r="P158" s="39" t="n"/>
      <c r="Q158" s="39" t="n"/>
      <c r="R158" s="39" t="n"/>
      <c r="S158" s="39" t="n"/>
      <c r="T158" s="39" t="n"/>
      <c r="U158" s="39" t="n"/>
      <c r="V158" s="39" t="n"/>
      <c r="W158" s="39" t="n"/>
      <c r="X158" s="39" t="n"/>
      <c r="Y158" s="39" t="n"/>
      <c r="Z158" s="39" t="n"/>
    </row>
    <row r="159" ht="15.75" customHeight="1" s="198">
      <c r="A159" s="39" t="n"/>
      <c r="B159" s="39" t="n"/>
      <c r="C159" s="39" t="n"/>
      <c r="D159" s="39" t="n"/>
      <c r="E159" s="39" t="n"/>
      <c r="F159" s="39" t="n"/>
      <c r="G159" s="39" t="n"/>
      <c r="H159" s="39" t="n"/>
      <c r="I159" s="39" t="n"/>
      <c r="J159" s="39" t="n"/>
      <c r="K159" s="39" t="n"/>
      <c r="L159" s="39" t="n"/>
      <c r="M159" s="39" t="n"/>
      <c r="N159" s="39" t="n"/>
      <c r="O159" s="39" t="n"/>
      <c r="P159" s="39" t="n"/>
      <c r="Q159" s="39" t="n"/>
      <c r="R159" s="39" t="n"/>
      <c r="S159" s="39" t="n"/>
      <c r="T159" s="39" t="n"/>
      <c r="U159" s="39" t="n"/>
      <c r="V159" s="39" t="n"/>
      <c r="W159" s="39" t="n"/>
      <c r="X159" s="39" t="n"/>
      <c r="Y159" s="39" t="n"/>
      <c r="Z159" s="39" t="n"/>
    </row>
    <row r="160" ht="15.75" customHeight="1" s="198">
      <c r="A160" s="39" t="n"/>
      <c r="B160" s="39" t="n"/>
      <c r="C160" s="39" t="n"/>
      <c r="D160" s="39" t="n"/>
      <c r="E160" s="39" t="n"/>
      <c r="F160" s="39" t="n"/>
      <c r="G160" s="39" t="n"/>
      <c r="H160" s="39" t="n"/>
      <c r="I160" s="39" t="n"/>
      <c r="J160" s="39" t="n"/>
      <c r="K160" s="39" t="n"/>
      <c r="L160" s="39" t="n"/>
      <c r="M160" s="39" t="n"/>
      <c r="N160" s="39" t="n"/>
      <c r="O160" s="39" t="n"/>
      <c r="P160" s="39" t="n"/>
      <c r="Q160" s="39" t="n"/>
      <c r="R160" s="39" t="n"/>
      <c r="S160" s="39" t="n"/>
      <c r="T160" s="39" t="n"/>
      <c r="U160" s="39" t="n"/>
      <c r="V160" s="39" t="n"/>
      <c r="W160" s="39" t="n"/>
      <c r="X160" s="39" t="n"/>
      <c r="Y160" s="39" t="n"/>
      <c r="Z160" s="39" t="n"/>
    </row>
    <row r="161" ht="15.75" customHeight="1" s="198">
      <c r="A161" s="39" t="n"/>
      <c r="B161" s="39" t="n"/>
      <c r="C161" s="39" t="n"/>
      <c r="D161" s="39" t="n"/>
      <c r="E161" s="39" t="n"/>
      <c r="F161" s="39" t="n"/>
      <c r="G161" s="39" t="n"/>
      <c r="H161" s="39" t="n"/>
      <c r="I161" s="39" t="n"/>
      <c r="J161" s="39" t="n"/>
      <c r="K161" s="39" t="n"/>
      <c r="L161" s="39" t="n"/>
      <c r="M161" s="39" t="n"/>
      <c r="N161" s="39" t="n"/>
      <c r="O161" s="39" t="n"/>
      <c r="P161" s="39" t="n"/>
      <c r="Q161" s="39" t="n"/>
      <c r="R161" s="39" t="n"/>
      <c r="S161" s="39" t="n"/>
      <c r="T161" s="39" t="n"/>
      <c r="U161" s="39" t="n"/>
      <c r="V161" s="39" t="n"/>
      <c r="W161" s="39" t="n"/>
      <c r="X161" s="39" t="n"/>
      <c r="Y161" s="39" t="n"/>
      <c r="Z161" s="39" t="n"/>
    </row>
    <row r="162" ht="15.75" customHeight="1" s="198">
      <c r="A162" s="39" t="n"/>
      <c r="B162" s="39" t="n"/>
      <c r="C162" s="39" t="n"/>
      <c r="D162" s="39" t="n"/>
      <c r="E162" s="39" t="n"/>
      <c r="F162" s="39" t="n"/>
      <c r="G162" s="39" t="n"/>
      <c r="H162" s="39" t="n"/>
      <c r="I162" s="39" t="n"/>
      <c r="J162" s="39" t="n"/>
      <c r="K162" s="39" t="n"/>
      <c r="L162" s="39" t="n"/>
      <c r="M162" s="39" t="n"/>
      <c r="N162" s="39" t="n"/>
      <c r="O162" s="39" t="n"/>
      <c r="P162" s="39" t="n"/>
      <c r="Q162" s="39" t="n"/>
      <c r="R162" s="39" t="n"/>
      <c r="S162" s="39" t="n"/>
      <c r="T162" s="39" t="n"/>
      <c r="U162" s="39" t="n"/>
      <c r="V162" s="39" t="n"/>
      <c r="W162" s="39" t="n"/>
      <c r="X162" s="39" t="n"/>
      <c r="Y162" s="39" t="n"/>
      <c r="Z162" s="39" t="n"/>
    </row>
    <row r="163" ht="15.75" customHeight="1" s="198">
      <c r="A163" s="39" t="n"/>
      <c r="B163" s="39" t="n"/>
      <c r="C163" s="39" t="n"/>
      <c r="D163" s="39" t="n"/>
      <c r="E163" s="39" t="n"/>
      <c r="F163" s="39" t="n"/>
      <c r="G163" s="39" t="n"/>
      <c r="H163" s="39" t="n"/>
      <c r="I163" s="39" t="n"/>
      <c r="J163" s="39" t="n"/>
      <c r="K163" s="39" t="n"/>
      <c r="L163" s="39" t="n"/>
      <c r="M163" s="39" t="n"/>
      <c r="N163" s="39" t="n"/>
      <c r="O163" s="39" t="n"/>
      <c r="P163" s="39" t="n"/>
      <c r="Q163" s="39" t="n"/>
      <c r="R163" s="39" t="n"/>
      <c r="S163" s="39" t="n"/>
      <c r="T163" s="39" t="n"/>
      <c r="U163" s="39" t="n"/>
      <c r="V163" s="39" t="n"/>
      <c r="W163" s="39" t="n"/>
      <c r="X163" s="39" t="n"/>
      <c r="Y163" s="39" t="n"/>
      <c r="Z163" s="39" t="n"/>
    </row>
    <row r="164" ht="15.75" customHeight="1" s="198">
      <c r="A164" s="39" t="n"/>
      <c r="B164" s="39" t="n"/>
      <c r="C164" s="39" t="n"/>
      <c r="D164" s="39" t="n"/>
      <c r="E164" s="39" t="n"/>
      <c r="F164" s="39" t="n"/>
      <c r="G164" s="39" t="n"/>
      <c r="H164" s="39" t="n"/>
      <c r="I164" s="39" t="n"/>
      <c r="J164" s="39" t="n"/>
      <c r="K164" s="39" t="n"/>
      <c r="L164" s="39" t="n"/>
      <c r="M164" s="39" t="n"/>
      <c r="N164" s="39" t="n"/>
      <c r="O164" s="39" t="n"/>
      <c r="P164" s="39" t="n"/>
      <c r="Q164" s="39" t="n"/>
      <c r="R164" s="39" t="n"/>
      <c r="S164" s="39" t="n"/>
      <c r="T164" s="39" t="n"/>
      <c r="U164" s="39" t="n"/>
      <c r="V164" s="39" t="n"/>
      <c r="W164" s="39" t="n"/>
      <c r="X164" s="39" t="n"/>
      <c r="Y164" s="39" t="n"/>
      <c r="Z164" s="39" t="n"/>
    </row>
    <row r="165" ht="15.75" customHeight="1" s="198">
      <c r="A165" s="39" t="n"/>
      <c r="B165" s="39" t="n"/>
      <c r="C165" s="39" t="n"/>
      <c r="D165" s="39" t="n"/>
      <c r="E165" s="39" t="n"/>
      <c r="F165" s="39" t="n"/>
      <c r="G165" s="39" t="n"/>
      <c r="H165" s="39" t="n"/>
      <c r="I165" s="39" t="n"/>
      <c r="J165" s="39" t="n"/>
      <c r="K165" s="39" t="n"/>
      <c r="L165" s="39" t="n"/>
      <c r="M165" s="39" t="n"/>
      <c r="N165" s="39" t="n"/>
      <c r="O165" s="39" t="n"/>
      <c r="P165" s="39" t="n"/>
      <c r="Q165" s="39" t="n"/>
      <c r="R165" s="39" t="n"/>
      <c r="S165" s="39" t="n"/>
      <c r="T165" s="39" t="n"/>
      <c r="U165" s="39" t="n"/>
      <c r="V165" s="39" t="n"/>
      <c r="W165" s="39" t="n"/>
      <c r="X165" s="39" t="n"/>
      <c r="Y165" s="39" t="n"/>
      <c r="Z165" s="39" t="n"/>
    </row>
    <row r="166" ht="15.75" customHeight="1" s="198">
      <c r="A166" s="39" t="n"/>
      <c r="B166" s="39" t="n"/>
      <c r="C166" s="39" t="n"/>
      <c r="D166" s="39" t="n"/>
      <c r="E166" s="39" t="n"/>
      <c r="F166" s="39" t="n"/>
      <c r="G166" s="39" t="n"/>
      <c r="H166" s="39" t="n"/>
      <c r="I166" s="39" t="n"/>
      <c r="J166" s="39" t="n"/>
      <c r="K166" s="39" t="n"/>
      <c r="L166" s="39" t="n"/>
      <c r="M166" s="39" t="n"/>
      <c r="N166" s="39" t="n"/>
      <c r="O166" s="39" t="n"/>
      <c r="P166" s="39" t="n"/>
      <c r="Q166" s="39" t="n"/>
      <c r="R166" s="39" t="n"/>
      <c r="S166" s="39" t="n"/>
      <c r="T166" s="39" t="n"/>
      <c r="U166" s="39" t="n"/>
      <c r="V166" s="39" t="n"/>
      <c r="W166" s="39" t="n"/>
      <c r="X166" s="39" t="n"/>
      <c r="Y166" s="39" t="n"/>
      <c r="Z166" s="39" t="n"/>
    </row>
    <row r="167" ht="15.75" customHeight="1" s="198">
      <c r="A167" s="39" t="n"/>
      <c r="B167" s="39" t="n"/>
      <c r="C167" s="39" t="n"/>
      <c r="D167" s="39" t="n"/>
      <c r="E167" s="39" t="n"/>
      <c r="F167" s="39" t="n"/>
      <c r="G167" s="39" t="n"/>
      <c r="H167" s="39" t="n"/>
      <c r="I167" s="39" t="n"/>
      <c r="J167" s="39" t="n"/>
      <c r="K167" s="39" t="n"/>
      <c r="L167" s="39" t="n"/>
      <c r="M167" s="39" t="n"/>
      <c r="N167" s="39" t="n"/>
      <c r="O167" s="39" t="n"/>
      <c r="P167" s="39" t="n"/>
      <c r="Q167" s="39" t="n"/>
      <c r="R167" s="39" t="n"/>
      <c r="S167" s="39" t="n"/>
      <c r="T167" s="39" t="n"/>
      <c r="U167" s="39" t="n"/>
      <c r="V167" s="39" t="n"/>
      <c r="W167" s="39" t="n"/>
      <c r="X167" s="39" t="n"/>
      <c r="Y167" s="39" t="n"/>
      <c r="Z167" s="39" t="n"/>
    </row>
    <row r="168" ht="15.75" customHeight="1" s="198">
      <c r="A168" s="39" t="n"/>
      <c r="B168" s="39" t="n"/>
      <c r="C168" s="39" t="n"/>
      <c r="D168" s="39" t="n"/>
      <c r="E168" s="39" t="n"/>
      <c r="F168" s="39" t="n"/>
      <c r="G168" s="39" t="n"/>
      <c r="H168" s="39" t="n"/>
      <c r="I168" s="39" t="n"/>
      <c r="J168" s="39" t="n"/>
      <c r="K168" s="39" t="n"/>
      <c r="L168" s="39" t="n"/>
      <c r="M168" s="39" t="n"/>
      <c r="N168" s="39" t="n"/>
      <c r="O168" s="39" t="n"/>
      <c r="P168" s="39" t="n"/>
      <c r="Q168" s="39" t="n"/>
      <c r="R168" s="39" t="n"/>
      <c r="S168" s="39" t="n"/>
      <c r="T168" s="39" t="n"/>
      <c r="U168" s="39" t="n"/>
      <c r="V168" s="39" t="n"/>
      <c r="W168" s="39" t="n"/>
      <c r="X168" s="39" t="n"/>
      <c r="Y168" s="39" t="n"/>
      <c r="Z168" s="39" t="n"/>
    </row>
    <row r="169" ht="15.75" customHeight="1" s="198">
      <c r="A169" s="39" t="n"/>
      <c r="B169" s="39" t="n"/>
      <c r="C169" s="39" t="n"/>
      <c r="D169" s="39" t="n"/>
      <c r="E169" s="39" t="n"/>
      <c r="F169" s="39" t="n"/>
      <c r="G169" s="39" t="n"/>
      <c r="H169" s="39" t="n"/>
      <c r="I169" s="39" t="n"/>
      <c r="J169" s="39" t="n"/>
      <c r="K169" s="39" t="n"/>
      <c r="L169" s="39" t="n"/>
      <c r="M169" s="39" t="n"/>
      <c r="N169" s="39" t="n"/>
      <c r="O169" s="39" t="n"/>
      <c r="P169" s="39" t="n"/>
      <c r="Q169" s="39" t="n"/>
      <c r="R169" s="39" t="n"/>
      <c r="S169" s="39" t="n"/>
      <c r="T169" s="39" t="n"/>
      <c r="U169" s="39" t="n"/>
      <c r="V169" s="39" t="n"/>
      <c r="W169" s="39" t="n"/>
      <c r="X169" s="39" t="n"/>
      <c r="Y169" s="39" t="n"/>
      <c r="Z169" s="39" t="n"/>
    </row>
    <row r="170" ht="15.75" customHeight="1" s="198">
      <c r="A170" s="39" t="n"/>
      <c r="B170" s="39" t="n"/>
      <c r="C170" s="39" t="n"/>
      <c r="D170" s="39" t="n"/>
      <c r="E170" s="39" t="n"/>
      <c r="F170" s="39" t="n"/>
      <c r="G170" s="39" t="n"/>
      <c r="H170" s="39" t="n"/>
      <c r="I170" s="39" t="n"/>
      <c r="J170" s="39" t="n"/>
      <c r="K170" s="39" t="n"/>
      <c r="L170" s="39" t="n"/>
      <c r="M170" s="39" t="n"/>
      <c r="N170" s="39" t="n"/>
      <c r="O170" s="39" t="n"/>
      <c r="P170" s="39" t="n"/>
      <c r="Q170" s="39" t="n"/>
      <c r="R170" s="39" t="n"/>
      <c r="S170" s="39" t="n"/>
      <c r="T170" s="39" t="n"/>
      <c r="U170" s="39" t="n"/>
      <c r="V170" s="39" t="n"/>
      <c r="W170" s="39" t="n"/>
      <c r="X170" s="39" t="n"/>
      <c r="Y170" s="39" t="n"/>
      <c r="Z170" s="39" t="n"/>
    </row>
    <row r="171" ht="15.75" customHeight="1" s="198">
      <c r="A171" s="39" t="n"/>
      <c r="B171" s="39" t="n"/>
      <c r="C171" s="39" t="n"/>
      <c r="D171" s="39" t="n"/>
      <c r="E171" s="39" t="n"/>
      <c r="F171" s="39" t="n"/>
      <c r="G171" s="39" t="n"/>
      <c r="H171" s="39" t="n"/>
      <c r="I171" s="39" t="n"/>
      <c r="J171" s="39" t="n"/>
      <c r="K171" s="39" t="n"/>
      <c r="L171" s="39" t="n"/>
      <c r="M171" s="39" t="n"/>
      <c r="N171" s="39" t="n"/>
      <c r="O171" s="39" t="n"/>
      <c r="P171" s="39" t="n"/>
      <c r="Q171" s="39" t="n"/>
      <c r="R171" s="39" t="n"/>
      <c r="S171" s="39" t="n"/>
      <c r="T171" s="39" t="n"/>
      <c r="U171" s="39" t="n"/>
      <c r="V171" s="39" t="n"/>
      <c r="W171" s="39" t="n"/>
      <c r="X171" s="39" t="n"/>
      <c r="Y171" s="39" t="n"/>
      <c r="Z171" s="39" t="n"/>
    </row>
    <row r="172" ht="15.75" customHeight="1" s="198">
      <c r="A172" s="39" t="n"/>
      <c r="B172" s="39" t="n"/>
      <c r="C172" s="39" t="n"/>
      <c r="D172" s="39" t="n"/>
      <c r="E172" s="39" t="n"/>
      <c r="F172" s="39" t="n"/>
      <c r="G172" s="39" t="n"/>
      <c r="H172" s="39" t="n"/>
      <c r="I172" s="39" t="n"/>
      <c r="J172" s="39" t="n"/>
      <c r="K172" s="39" t="n"/>
      <c r="L172" s="39" t="n"/>
      <c r="M172" s="39" t="n"/>
      <c r="N172" s="39" t="n"/>
      <c r="O172" s="39" t="n"/>
      <c r="P172" s="39" t="n"/>
      <c r="Q172" s="39" t="n"/>
      <c r="R172" s="39" t="n"/>
      <c r="S172" s="39" t="n"/>
      <c r="T172" s="39" t="n"/>
      <c r="U172" s="39" t="n"/>
      <c r="V172" s="39" t="n"/>
      <c r="W172" s="39" t="n"/>
      <c r="X172" s="39" t="n"/>
      <c r="Y172" s="39" t="n"/>
      <c r="Z172" s="39" t="n"/>
    </row>
    <row r="173" ht="15.75" customHeight="1" s="198">
      <c r="A173" s="39" t="n"/>
      <c r="B173" s="39" t="n"/>
      <c r="C173" s="39" t="n"/>
      <c r="D173" s="39" t="n"/>
      <c r="E173" s="39" t="n"/>
      <c r="F173" s="39" t="n"/>
      <c r="G173" s="39" t="n"/>
      <c r="H173" s="39" t="n"/>
      <c r="I173" s="39" t="n"/>
      <c r="J173" s="39" t="n"/>
      <c r="K173" s="39" t="n"/>
      <c r="L173" s="39" t="n"/>
      <c r="M173" s="39" t="n"/>
      <c r="N173" s="39" t="n"/>
      <c r="O173" s="39" t="n"/>
      <c r="P173" s="39" t="n"/>
      <c r="Q173" s="39" t="n"/>
      <c r="R173" s="39" t="n"/>
      <c r="S173" s="39" t="n"/>
      <c r="T173" s="39" t="n"/>
      <c r="U173" s="39" t="n"/>
      <c r="V173" s="39" t="n"/>
      <c r="W173" s="39" t="n"/>
      <c r="X173" s="39" t="n"/>
      <c r="Y173" s="39" t="n"/>
      <c r="Z173" s="39" t="n"/>
    </row>
    <row r="174" ht="15.75" customHeight="1" s="198">
      <c r="A174" s="39" t="n"/>
      <c r="B174" s="39" t="n"/>
      <c r="C174" s="39" t="n"/>
      <c r="D174" s="39" t="n"/>
      <c r="E174" s="39" t="n"/>
      <c r="F174" s="39" t="n"/>
      <c r="G174" s="39" t="n"/>
      <c r="H174" s="39" t="n"/>
      <c r="I174" s="39" t="n"/>
      <c r="J174" s="39" t="n"/>
      <c r="K174" s="39" t="n"/>
      <c r="L174" s="39" t="n"/>
      <c r="M174" s="39" t="n"/>
      <c r="N174" s="39" t="n"/>
      <c r="O174" s="39" t="n"/>
      <c r="P174" s="39" t="n"/>
      <c r="Q174" s="39" t="n"/>
      <c r="R174" s="39" t="n"/>
      <c r="S174" s="39" t="n"/>
      <c r="T174" s="39" t="n"/>
      <c r="U174" s="39" t="n"/>
      <c r="V174" s="39" t="n"/>
      <c r="W174" s="39" t="n"/>
      <c r="X174" s="39" t="n"/>
      <c r="Y174" s="39" t="n"/>
      <c r="Z174" s="39" t="n"/>
    </row>
    <row r="175" ht="15.75" customHeight="1" s="198">
      <c r="A175" s="39" t="n"/>
      <c r="B175" s="39" t="n"/>
      <c r="C175" s="39" t="n"/>
      <c r="D175" s="39" t="n"/>
      <c r="E175" s="39" t="n"/>
      <c r="F175" s="39" t="n"/>
      <c r="G175" s="39" t="n"/>
      <c r="H175" s="39" t="n"/>
      <c r="I175" s="39" t="n"/>
      <c r="J175" s="39" t="n"/>
      <c r="K175" s="39" t="n"/>
      <c r="L175" s="39" t="n"/>
      <c r="M175" s="39" t="n"/>
      <c r="N175" s="39" t="n"/>
      <c r="O175" s="39" t="n"/>
      <c r="P175" s="39" t="n"/>
      <c r="Q175" s="39" t="n"/>
      <c r="R175" s="39" t="n"/>
      <c r="S175" s="39" t="n"/>
      <c r="T175" s="39" t="n"/>
      <c r="U175" s="39" t="n"/>
      <c r="V175" s="39" t="n"/>
      <c r="W175" s="39" t="n"/>
      <c r="X175" s="39" t="n"/>
      <c r="Y175" s="39" t="n"/>
      <c r="Z175" s="39" t="n"/>
    </row>
    <row r="176" ht="15.75" customHeight="1" s="198">
      <c r="A176" s="39" t="n"/>
      <c r="B176" s="39" t="n"/>
      <c r="C176" s="39" t="n"/>
      <c r="D176" s="39" t="n"/>
      <c r="E176" s="39" t="n"/>
      <c r="F176" s="39" t="n"/>
      <c r="G176" s="39" t="n"/>
      <c r="H176" s="39" t="n"/>
      <c r="I176" s="39" t="n"/>
      <c r="J176" s="39" t="n"/>
      <c r="K176" s="39" t="n"/>
      <c r="L176" s="39" t="n"/>
      <c r="M176" s="39" t="n"/>
      <c r="N176" s="39" t="n"/>
      <c r="O176" s="39" t="n"/>
      <c r="P176" s="39" t="n"/>
      <c r="Q176" s="39" t="n"/>
      <c r="R176" s="39" t="n"/>
      <c r="S176" s="39" t="n"/>
      <c r="T176" s="39" t="n"/>
      <c r="U176" s="39" t="n"/>
      <c r="V176" s="39" t="n"/>
      <c r="W176" s="39" t="n"/>
      <c r="X176" s="39" t="n"/>
      <c r="Y176" s="39" t="n"/>
      <c r="Z176" s="39" t="n"/>
    </row>
    <row r="177" ht="15.75" customHeight="1" s="198">
      <c r="A177" s="39" t="n"/>
      <c r="B177" s="39" t="n"/>
      <c r="C177" s="39" t="n"/>
      <c r="D177" s="39" t="n"/>
      <c r="E177" s="39" t="n"/>
      <c r="F177" s="39" t="n"/>
      <c r="G177" s="39" t="n"/>
      <c r="H177" s="39" t="n"/>
      <c r="I177" s="39" t="n"/>
      <c r="J177" s="39" t="n"/>
      <c r="K177" s="39" t="n"/>
      <c r="L177" s="39" t="n"/>
      <c r="M177" s="39" t="n"/>
      <c r="N177" s="39" t="n"/>
      <c r="O177" s="39" t="n"/>
      <c r="P177" s="39" t="n"/>
      <c r="Q177" s="39" t="n"/>
      <c r="R177" s="39" t="n"/>
      <c r="S177" s="39" t="n"/>
      <c r="T177" s="39" t="n"/>
      <c r="U177" s="39" t="n"/>
      <c r="V177" s="39" t="n"/>
      <c r="W177" s="39" t="n"/>
      <c r="X177" s="39" t="n"/>
      <c r="Y177" s="39" t="n"/>
      <c r="Z177" s="39" t="n"/>
    </row>
    <row r="178" ht="15.75" customHeight="1" s="198">
      <c r="A178" s="39" t="n"/>
      <c r="B178" s="39" t="n"/>
      <c r="C178" s="39" t="n"/>
      <c r="D178" s="39" t="n"/>
      <c r="E178" s="39" t="n"/>
      <c r="F178" s="39" t="n"/>
      <c r="G178" s="39" t="n"/>
      <c r="H178" s="39" t="n"/>
      <c r="I178" s="39" t="n"/>
      <c r="J178" s="39" t="n"/>
      <c r="K178" s="39" t="n"/>
      <c r="L178" s="39" t="n"/>
      <c r="M178" s="39" t="n"/>
      <c r="N178" s="39" t="n"/>
      <c r="O178" s="39" t="n"/>
      <c r="P178" s="39" t="n"/>
      <c r="Q178" s="39" t="n"/>
      <c r="R178" s="39" t="n"/>
      <c r="S178" s="39" t="n"/>
      <c r="T178" s="39" t="n"/>
      <c r="U178" s="39" t="n"/>
      <c r="V178" s="39" t="n"/>
      <c r="W178" s="39" t="n"/>
      <c r="X178" s="39" t="n"/>
      <c r="Y178" s="39" t="n"/>
      <c r="Z178" s="39" t="n"/>
    </row>
    <row r="179" ht="15.75" customHeight="1" s="198">
      <c r="A179" s="39" t="n"/>
      <c r="B179" s="39" t="n"/>
      <c r="C179" s="39" t="n"/>
      <c r="D179" s="39" t="n"/>
      <c r="E179" s="39" t="n"/>
      <c r="F179" s="39" t="n"/>
      <c r="G179" s="39" t="n"/>
      <c r="H179" s="39" t="n"/>
      <c r="I179" s="39" t="n"/>
      <c r="J179" s="39" t="n"/>
      <c r="K179" s="39" t="n"/>
      <c r="L179" s="39" t="n"/>
      <c r="M179" s="39" t="n"/>
      <c r="N179" s="39" t="n"/>
      <c r="O179" s="39" t="n"/>
      <c r="P179" s="39" t="n"/>
      <c r="Q179" s="39" t="n"/>
      <c r="R179" s="39" t="n"/>
      <c r="S179" s="39" t="n"/>
      <c r="T179" s="39" t="n"/>
      <c r="U179" s="39" t="n"/>
      <c r="V179" s="39" t="n"/>
      <c r="W179" s="39" t="n"/>
      <c r="X179" s="39" t="n"/>
      <c r="Y179" s="39" t="n"/>
      <c r="Z179" s="39" t="n"/>
    </row>
    <row r="180" ht="15.75" customHeight="1" s="198">
      <c r="A180" s="39" t="n"/>
      <c r="B180" s="39" t="n"/>
      <c r="C180" s="39" t="n"/>
      <c r="D180" s="39" t="n"/>
      <c r="E180" s="39" t="n"/>
      <c r="F180" s="39" t="n"/>
      <c r="G180" s="39" t="n"/>
      <c r="H180" s="39" t="n"/>
      <c r="I180" s="39" t="n"/>
      <c r="J180" s="39" t="n"/>
      <c r="K180" s="39" t="n"/>
      <c r="L180" s="39" t="n"/>
      <c r="M180" s="39" t="n"/>
      <c r="N180" s="39" t="n"/>
      <c r="O180" s="39" t="n"/>
      <c r="P180" s="39" t="n"/>
      <c r="Q180" s="39" t="n"/>
      <c r="R180" s="39" t="n"/>
      <c r="S180" s="39" t="n"/>
      <c r="T180" s="39" t="n"/>
      <c r="U180" s="39" t="n"/>
      <c r="V180" s="39" t="n"/>
      <c r="W180" s="39" t="n"/>
      <c r="X180" s="39" t="n"/>
      <c r="Y180" s="39" t="n"/>
      <c r="Z180" s="39" t="n"/>
    </row>
    <row r="181" ht="15.75" customHeight="1" s="198">
      <c r="A181" s="39" t="n"/>
      <c r="B181" s="39" t="n"/>
      <c r="C181" s="39" t="n"/>
      <c r="D181" s="39" t="n"/>
      <c r="E181" s="39" t="n"/>
      <c r="F181" s="39" t="n"/>
      <c r="G181" s="39" t="n"/>
      <c r="H181" s="39" t="n"/>
      <c r="I181" s="39" t="n"/>
      <c r="J181" s="39" t="n"/>
      <c r="K181" s="39" t="n"/>
      <c r="L181" s="39" t="n"/>
      <c r="M181" s="39" t="n"/>
      <c r="N181" s="39" t="n"/>
      <c r="O181" s="39" t="n"/>
      <c r="P181" s="39" t="n"/>
      <c r="Q181" s="39" t="n"/>
      <c r="R181" s="39" t="n"/>
      <c r="S181" s="39" t="n"/>
      <c r="T181" s="39" t="n"/>
      <c r="U181" s="39" t="n"/>
      <c r="V181" s="39" t="n"/>
      <c r="W181" s="39" t="n"/>
      <c r="X181" s="39" t="n"/>
      <c r="Y181" s="39" t="n"/>
      <c r="Z181" s="39" t="n"/>
    </row>
    <row r="182" ht="15.75" customHeight="1" s="198">
      <c r="A182" s="39" t="n"/>
      <c r="B182" s="39" t="n"/>
      <c r="C182" s="39" t="n"/>
      <c r="D182" s="39" t="n"/>
      <c r="E182" s="39" t="n"/>
      <c r="F182" s="39" t="n"/>
      <c r="G182" s="39" t="n"/>
      <c r="H182" s="39" t="n"/>
      <c r="I182" s="39" t="n"/>
      <c r="J182" s="39" t="n"/>
      <c r="K182" s="39" t="n"/>
      <c r="L182" s="39" t="n"/>
      <c r="M182" s="39" t="n"/>
      <c r="N182" s="39" t="n"/>
      <c r="O182" s="39" t="n"/>
      <c r="P182" s="39" t="n"/>
      <c r="Q182" s="39" t="n"/>
      <c r="R182" s="39" t="n"/>
      <c r="S182" s="39" t="n"/>
      <c r="T182" s="39" t="n"/>
      <c r="U182" s="39" t="n"/>
      <c r="V182" s="39" t="n"/>
      <c r="W182" s="39" t="n"/>
      <c r="X182" s="39" t="n"/>
      <c r="Y182" s="39" t="n"/>
      <c r="Z182" s="39" t="n"/>
    </row>
    <row r="183" ht="15.75" customHeight="1" s="198">
      <c r="A183" s="39" t="n"/>
      <c r="B183" s="39" t="n"/>
      <c r="C183" s="39" t="n"/>
      <c r="D183" s="39" t="n"/>
      <c r="E183" s="39" t="n"/>
      <c r="F183" s="39" t="n"/>
      <c r="G183" s="39" t="n"/>
      <c r="H183" s="39" t="n"/>
      <c r="I183" s="39" t="n"/>
      <c r="J183" s="39" t="n"/>
      <c r="K183" s="39" t="n"/>
      <c r="L183" s="39" t="n"/>
      <c r="M183" s="39" t="n"/>
      <c r="N183" s="39" t="n"/>
      <c r="O183" s="39" t="n"/>
      <c r="P183" s="39" t="n"/>
      <c r="Q183" s="39" t="n"/>
      <c r="R183" s="39" t="n"/>
      <c r="S183" s="39" t="n"/>
      <c r="T183" s="39" t="n"/>
      <c r="U183" s="39" t="n"/>
      <c r="V183" s="39" t="n"/>
      <c r="W183" s="39" t="n"/>
      <c r="X183" s="39" t="n"/>
      <c r="Y183" s="39" t="n"/>
      <c r="Z183" s="39" t="n"/>
    </row>
    <row r="184" ht="15.75" customHeight="1" s="198">
      <c r="A184" s="39" t="n"/>
      <c r="B184" s="39" t="n"/>
      <c r="C184" s="39" t="n"/>
      <c r="D184" s="39" t="n"/>
      <c r="E184" s="39" t="n"/>
      <c r="F184" s="39" t="n"/>
      <c r="G184" s="39" t="n"/>
      <c r="H184" s="39" t="n"/>
      <c r="I184" s="39" t="n"/>
      <c r="J184" s="39" t="n"/>
      <c r="K184" s="39" t="n"/>
      <c r="L184" s="39" t="n"/>
      <c r="M184" s="39" t="n"/>
      <c r="N184" s="39" t="n"/>
      <c r="O184" s="39" t="n"/>
      <c r="P184" s="39" t="n"/>
      <c r="Q184" s="39" t="n"/>
      <c r="R184" s="39" t="n"/>
      <c r="S184" s="39" t="n"/>
      <c r="T184" s="39" t="n"/>
      <c r="U184" s="39" t="n"/>
      <c r="V184" s="39" t="n"/>
      <c r="W184" s="39" t="n"/>
      <c r="X184" s="39" t="n"/>
      <c r="Y184" s="39" t="n"/>
      <c r="Z184" s="39" t="n"/>
    </row>
    <row r="185" ht="15.75" customHeight="1" s="198">
      <c r="A185" s="39" t="n"/>
      <c r="B185" s="39" t="n"/>
      <c r="C185" s="39" t="n"/>
      <c r="D185" s="39" t="n"/>
      <c r="E185" s="39" t="n"/>
      <c r="F185" s="39" t="n"/>
      <c r="G185" s="39" t="n"/>
      <c r="H185" s="39" t="n"/>
      <c r="I185" s="39" t="n"/>
      <c r="J185" s="39" t="n"/>
      <c r="K185" s="39" t="n"/>
      <c r="L185" s="39" t="n"/>
      <c r="M185" s="39" t="n"/>
      <c r="N185" s="39" t="n"/>
      <c r="O185" s="39" t="n"/>
      <c r="P185" s="39" t="n"/>
      <c r="Q185" s="39" t="n"/>
      <c r="R185" s="39" t="n"/>
      <c r="S185" s="39" t="n"/>
      <c r="T185" s="39" t="n"/>
      <c r="U185" s="39" t="n"/>
      <c r="V185" s="39" t="n"/>
      <c r="W185" s="39" t="n"/>
      <c r="X185" s="39" t="n"/>
      <c r="Y185" s="39" t="n"/>
      <c r="Z185" s="39" t="n"/>
    </row>
    <row r="186" ht="15.75" customHeight="1" s="198">
      <c r="A186" s="39" t="n"/>
      <c r="B186" s="39" t="n"/>
      <c r="C186" s="39" t="n"/>
      <c r="D186" s="39" t="n"/>
      <c r="E186" s="39" t="n"/>
      <c r="F186" s="39" t="n"/>
      <c r="G186" s="39" t="n"/>
      <c r="H186" s="39" t="n"/>
      <c r="I186" s="39" t="n"/>
      <c r="J186" s="39" t="n"/>
      <c r="K186" s="39" t="n"/>
      <c r="L186" s="39" t="n"/>
      <c r="M186" s="39" t="n"/>
      <c r="N186" s="39" t="n"/>
      <c r="O186" s="39" t="n"/>
      <c r="P186" s="39" t="n"/>
      <c r="Q186" s="39" t="n"/>
      <c r="R186" s="39" t="n"/>
      <c r="S186" s="39" t="n"/>
      <c r="T186" s="39" t="n"/>
      <c r="U186" s="39" t="n"/>
      <c r="V186" s="39" t="n"/>
      <c r="W186" s="39" t="n"/>
      <c r="X186" s="39" t="n"/>
      <c r="Y186" s="39" t="n"/>
      <c r="Z186" s="39" t="n"/>
    </row>
    <row r="187" ht="15.75" customHeight="1" s="198">
      <c r="A187" s="39" t="n"/>
      <c r="B187" s="39" t="n"/>
      <c r="C187" s="39" t="n"/>
      <c r="D187" s="39" t="n"/>
      <c r="E187" s="39" t="n"/>
      <c r="F187" s="39" t="n"/>
      <c r="G187" s="39" t="n"/>
      <c r="H187" s="39" t="n"/>
      <c r="I187" s="39" t="n"/>
      <c r="J187" s="39" t="n"/>
      <c r="K187" s="39" t="n"/>
      <c r="L187" s="39" t="n"/>
      <c r="M187" s="39" t="n"/>
      <c r="N187" s="39" t="n"/>
      <c r="O187" s="39" t="n"/>
      <c r="P187" s="39" t="n"/>
      <c r="Q187" s="39" t="n"/>
      <c r="R187" s="39" t="n"/>
      <c r="S187" s="39" t="n"/>
      <c r="T187" s="39" t="n"/>
      <c r="U187" s="39" t="n"/>
      <c r="V187" s="39" t="n"/>
      <c r="W187" s="39" t="n"/>
      <c r="X187" s="39" t="n"/>
      <c r="Y187" s="39" t="n"/>
      <c r="Z187" s="39" t="n"/>
    </row>
    <row r="188" ht="15.75" customHeight="1" s="198">
      <c r="A188" s="39" t="n"/>
      <c r="B188" s="39" t="n"/>
      <c r="C188" s="39" t="n"/>
      <c r="D188" s="39" t="n"/>
      <c r="E188" s="39" t="n"/>
      <c r="F188" s="39" t="n"/>
      <c r="G188" s="39" t="n"/>
      <c r="H188" s="39" t="n"/>
      <c r="I188" s="39" t="n"/>
      <c r="J188" s="39" t="n"/>
      <c r="K188" s="39" t="n"/>
      <c r="L188" s="39" t="n"/>
      <c r="M188" s="39" t="n"/>
      <c r="N188" s="39" t="n"/>
      <c r="O188" s="39" t="n"/>
      <c r="P188" s="39" t="n"/>
      <c r="Q188" s="39" t="n"/>
      <c r="R188" s="39" t="n"/>
      <c r="S188" s="39" t="n"/>
      <c r="T188" s="39" t="n"/>
      <c r="U188" s="39" t="n"/>
      <c r="V188" s="39" t="n"/>
      <c r="W188" s="39" t="n"/>
      <c r="X188" s="39" t="n"/>
      <c r="Y188" s="39" t="n"/>
      <c r="Z188" s="39" t="n"/>
    </row>
    <row r="189" ht="15.75" customHeight="1" s="198">
      <c r="A189" s="39" t="n"/>
      <c r="B189" s="39" t="n"/>
      <c r="C189" s="39" t="n"/>
      <c r="D189" s="39" t="n"/>
      <c r="E189" s="39" t="n"/>
      <c r="F189" s="39" t="n"/>
      <c r="G189" s="39" t="n"/>
      <c r="H189" s="39" t="n"/>
      <c r="I189" s="39" t="n"/>
      <c r="J189" s="39" t="n"/>
      <c r="K189" s="39" t="n"/>
      <c r="L189" s="39" t="n"/>
      <c r="M189" s="39" t="n"/>
      <c r="N189" s="39" t="n"/>
      <c r="O189" s="39" t="n"/>
      <c r="P189" s="39" t="n"/>
      <c r="Q189" s="39" t="n"/>
      <c r="R189" s="39" t="n"/>
      <c r="S189" s="39" t="n"/>
      <c r="T189" s="39" t="n"/>
      <c r="U189" s="39" t="n"/>
      <c r="V189" s="39" t="n"/>
      <c r="W189" s="39" t="n"/>
      <c r="X189" s="39" t="n"/>
      <c r="Y189" s="39" t="n"/>
      <c r="Z189" s="39" t="n"/>
    </row>
    <row r="190" ht="15.75" customHeight="1" s="198">
      <c r="A190" s="39" t="n"/>
      <c r="B190" s="39" t="n"/>
      <c r="C190" s="39" t="n"/>
      <c r="D190" s="39" t="n"/>
      <c r="E190" s="39" t="n"/>
      <c r="F190" s="39" t="n"/>
      <c r="G190" s="39" t="n"/>
      <c r="H190" s="39" t="n"/>
      <c r="I190" s="39" t="n"/>
      <c r="J190" s="39" t="n"/>
      <c r="K190" s="39" t="n"/>
      <c r="L190" s="39" t="n"/>
      <c r="M190" s="39" t="n"/>
      <c r="N190" s="39" t="n"/>
      <c r="O190" s="39" t="n"/>
      <c r="P190" s="39" t="n"/>
      <c r="Q190" s="39" t="n"/>
      <c r="R190" s="39" t="n"/>
      <c r="S190" s="39" t="n"/>
      <c r="T190" s="39" t="n"/>
      <c r="U190" s="39" t="n"/>
      <c r="V190" s="39" t="n"/>
      <c r="W190" s="39" t="n"/>
      <c r="X190" s="39" t="n"/>
      <c r="Y190" s="39" t="n"/>
      <c r="Z190" s="39" t="n"/>
    </row>
    <row r="191" ht="15.75" customHeight="1" s="198">
      <c r="A191" s="39" t="n"/>
      <c r="B191" s="39" t="n"/>
      <c r="C191" s="39" t="n"/>
      <c r="D191" s="39" t="n"/>
      <c r="E191" s="39" t="n"/>
      <c r="F191" s="39" t="n"/>
      <c r="G191" s="39" t="n"/>
      <c r="H191" s="39" t="n"/>
      <c r="I191" s="39" t="n"/>
      <c r="J191" s="39" t="n"/>
      <c r="K191" s="39" t="n"/>
      <c r="L191" s="39" t="n"/>
      <c r="M191" s="39" t="n"/>
      <c r="N191" s="39" t="n"/>
      <c r="O191" s="39" t="n"/>
      <c r="P191" s="39" t="n"/>
      <c r="Q191" s="39" t="n"/>
      <c r="R191" s="39" t="n"/>
      <c r="S191" s="39" t="n"/>
      <c r="T191" s="39" t="n"/>
      <c r="U191" s="39" t="n"/>
      <c r="V191" s="39" t="n"/>
      <c r="W191" s="39" t="n"/>
      <c r="X191" s="39" t="n"/>
      <c r="Y191" s="39" t="n"/>
      <c r="Z191" s="39" t="n"/>
    </row>
    <row r="192" ht="15.75" customHeight="1" s="198">
      <c r="A192" s="39" t="n"/>
      <c r="B192" s="39" t="n"/>
      <c r="C192" s="39" t="n"/>
      <c r="D192" s="39" t="n"/>
      <c r="E192" s="39" t="n"/>
      <c r="F192" s="39" t="n"/>
      <c r="G192" s="39" t="n"/>
      <c r="H192" s="39" t="n"/>
      <c r="I192" s="39" t="n"/>
      <c r="J192" s="39" t="n"/>
      <c r="K192" s="39" t="n"/>
      <c r="L192" s="39" t="n"/>
      <c r="M192" s="39" t="n"/>
      <c r="N192" s="39" t="n"/>
      <c r="O192" s="39" t="n"/>
      <c r="P192" s="39" t="n"/>
      <c r="Q192" s="39" t="n"/>
      <c r="R192" s="39" t="n"/>
      <c r="S192" s="39" t="n"/>
      <c r="T192" s="39" t="n"/>
      <c r="U192" s="39" t="n"/>
      <c r="V192" s="39" t="n"/>
      <c r="W192" s="39" t="n"/>
      <c r="X192" s="39" t="n"/>
      <c r="Y192" s="39" t="n"/>
      <c r="Z192" s="39" t="n"/>
    </row>
    <row r="193" ht="15.75" customHeight="1" s="198">
      <c r="A193" s="39" t="n"/>
      <c r="B193" s="39" t="n"/>
      <c r="C193" s="39" t="n"/>
      <c r="D193" s="39" t="n"/>
      <c r="E193" s="39" t="n"/>
      <c r="F193" s="39" t="n"/>
      <c r="G193" s="39" t="n"/>
      <c r="H193" s="39" t="n"/>
      <c r="I193" s="39" t="n"/>
      <c r="J193" s="39" t="n"/>
      <c r="K193" s="39" t="n"/>
      <c r="L193" s="39" t="n"/>
      <c r="M193" s="39" t="n"/>
      <c r="N193" s="39" t="n"/>
      <c r="O193" s="39" t="n"/>
      <c r="P193" s="39" t="n"/>
      <c r="Q193" s="39" t="n"/>
      <c r="R193" s="39" t="n"/>
      <c r="S193" s="39" t="n"/>
      <c r="T193" s="39" t="n"/>
      <c r="U193" s="39" t="n"/>
      <c r="V193" s="39" t="n"/>
      <c r="W193" s="39" t="n"/>
      <c r="X193" s="39" t="n"/>
      <c r="Y193" s="39" t="n"/>
      <c r="Z193" s="39" t="n"/>
    </row>
    <row r="194" ht="15.75" customHeight="1" s="198">
      <c r="A194" s="39" t="n"/>
      <c r="B194" s="39" t="n"/>
      <c r="C194" s="39" t="n"/>
      <c r="D194" s="39" t="n"/>
      <c r="E194" s="39" t="n"/>
      <c r="F194" s="39" t="n"/>
      <c r="G194" s="39" t="n"/>
      <c r="H194" s="39" t="n"/>
      <c r="I194" s="39" t="n"/>
      <c r="J194" s="39" t="n"/>
      <c r="K194" s="39" t="n"/>
      <c r="L194" s="39" t="n"/>
      <c r="M194" s="39" t="n"/>
      <c r="N194" s="39" t="n"/>
      <c r="O194" s="39" t="n"/>
      <c r="P194" s="39" t="n"/>
      <c r="Q194" s="39" t="n"/>
      <c r="R194" s="39" t="n"/>
      <c r="S194" s="39" t="n"/>
      <c r="T194" s="39" t="n"/>
      <c r="U194" s="39" t="n"/>
      <c r="V194" s="39" t="n"/>
      <c r="W194" s="39" t="n"/>
      <c r="X194" s="39" t="n"/>
      <c r="Y194" s="39" t="n"/>
      <c r="Z194" s="39" t="n"/>
    </row>
    <row r="195" ht="15.75" customHeight="1" s="198">
      <c r="A195" s="39" t="n"/>
      <c r="B195" s="39" t="n"/>
      <c r="C195" s="39" t="n"/>
      <c r="D195" s="39" t="n"/>
      <c r="E195" s="39" t="n"/>
      <c r="F195" s="39" t="n"/>
      <c r="G195" s="39" t="n"/>
      <c r="H195" s="39" t="n"/>
      <c r="I195" s="39" t="n"/>
      <c r="J195" s="39" t="n"/>
      <c r="K195" s="39" t="n"/>
      <c r="L195" s="39" t="n"/>
      <c r="M195" s="39" t="n"/>
      <c r="N195" s="39" t="n"/>
      <c r="O195" s="39" t="n"/>
      <c r="P195" s="39" t="n"/>
      <c r="Q195" s="39" t="n"/>
      <c r="R195" s="39" t="n"/>
      <c r="S195" s="39" t="n"/>
      <c r="T195" s="39" t="n"/>
      <c r="U195" s="39" t="n"/>
      <c r="V195" s="39" t="n"/>
      <c r="W195" s="39" t="n"/>
      <c r="X195" s="39" t="n"/>
      <c r="Y195" s="39" t="n"/>
      <c r="Z195" s="39" t="n"/>
    </row>
    <row r="196" ht="15.75" customHeight="1" s="198">
      <c r="A196" s="39" t="n"/>
      <c r="B196" s="39" t="n"/>
      <c r="C196" s="39" t="n"/>
      <c r="D196" s="39" t="n"/>
      <c r="E196" s="39" t="n"/>
      <c r="F196" s="39" t="n"/>
      <c r="G196" s="39" t="n"/>
      <c r="H196" s="39" t="n"/>
      <c r="I196" s="39" t="n"/>
      <c r="J196" s="39" t="n"/>
      <c r="K196" s="39" t="n"/>
      <c r="L196" s="39" t="n"/>
      <c r="M196" s="39" t="n"/>
      <c r="N196" s="39" t="n"/>
      <c r="O196" s="39" t="n"/>
      <c r="P196" s="39" t="n"/>
      <c r="Q196" s="39" t="n"/>
      <c r="R196" s="39" t="n"/>
      <c r="S196" s="39" t="n"/>
      <c r="T196" s="39" t="n"/>
      <c r="U196" s="39" t="n"/>
      <c r="V196" s="39" t="n"/>
      <c r="W196" s="39" t="n"/>
      <c r="X196" s="39" t="n"/>
      <c r="Y196" s="39" t="n"/>
      <c r="Z196" s="39" t="n"/>
    </row>
    <row r="197" ht="15.75" customHeight="1" s="198">
      <c r="A197" s="39" t="n"/>
      <c r="B197" s="39" t="n"/>
      <c r="C197" s="39" t="n"/>
      <c r="D197" s="39" t="n"/>
      <c r="E197" s="39" t="n"/>
      <c r="F197" s="39" t="n"/>
      <c r="G197" s="39" t="n"/>
      <c r="H197" s="39" t="n"/>
      <c r="I197" s="39" t="n"/>
      <c r="J197" s="39" t="n"/>
      <c r="K197" s="39" t="n"/>
      <c r="L197" s="39" t="n"/>
      <c r="M197" s="39" t="n"/>
      <c r="N197" s="39" t="n"/>
      <c r="O197" s="39" t="n"/>
      <c r="P197" s="39" t="n"/>
      <c r="Q197" s="39" t="n"/>
      <c r="R197" s="39" t="n"/>
      <c r="S197" s="39" t="n"/>
      <c r="T197" s="39" t="n"/>
      <c r="U197" s="39" t="n"/>
      <c r="V197" s="39" t="n"/>
      <c r="W197" s="39" t="n"/>
      <c r="X197" s="39" t="n"/>
      <c r="Y197" s="39" t="n"/>
      <c r="Z197" s="39" t="n"/>
    </row>
    <row r="198" ht="15.75" customHeight="1" s="198">
      <c r="A198" s="39" t="n"/>
      <c r="B198" s="39" t="n"/>
      <c r="C198" s="39" t="n"/>
      <c r="D198" s="39" t="n"/>
      <c r="E198" s="39" t="n"/>
      <c r="F198" s="39" t="n"/>
      <c r="G198" s="39" t="n"/>
      <c r="H198" s="39" t="n"/>
      <c r="I198" s="39" t="n"/>
      <c r="J198" s="39" t="n"/>
      <c r="K198" s="39" t="n"/>
      <c r="L198" s="39" t="n"/>
      <c r="M198" s="39" t="n"/>
      <c r="N198" s="39" t="n"/>
      <c r="O198" s="39" t="n"/>
      <c r="P198" s="39" t="n"/>
      <c r="Q198" s="39" t="n"/>
      <c r="R198" s="39" t="n"/>
      <c r="S198" s="39" t="n"/>
      <c r="T198" s="39" t="n"/>
      <c r="U198" s="39" t="n"/>
      <c r="V198" s="39" t="n"/>
      <c r="W198" s="39" t="n"/>
      <c r="X198" s="39" t="n"/>
      <c r="Y198" s="39" t="n"/>
      <c r="Z198" s="39" t="n"/>
    </row>
    <row r="199" ht="15.75" customHeight="1" s="198">
      <c r="A199" s="39" t="n"/>
      <c r="B199" s="39" t="n"/>
      <c r="C199" s="39" t="n"/>
      <c r="D199" s="39" t="n"/>
      <c r="E199" s="39" t="n"/>
      <c r="F199" s="39" t="n"/>
      <c r="G199" s="39" t="n"/>
      <c r="H199" s="39" t="n"/>
      <c r="I199" s="39" t="n"/>
      <c r="J199" s="39" t="n"/>
      <c r="K199" s="39" t="n"/>
      <c r="L199" s="39" t="n"/>
      <c r="M199" s="39" t="n"/>
      <c r="N199" s="39" t="n"/>
      <c r="O199" s="39" t="n"/>
      <c r="P199" s="39" t="n"/>
      <c r="Q199" s="39" t="n"/>
      <c r="R199" s="39" t="n"/>
      <c r="S199" s="39" t="n"/>
      <c r="T199" s="39" t="n"/>
      <c r="U199" s="39" t="n"/>
      <c r="V199" s="39" t="n"/>
      <c r="W199" s="39" t="n"/>
      <c r="X199" s="39" t="n"/>
      <c r="Y199" s="39" t="n"/>
      <c r="Z199" s="39" t="n"/>
    </row>
    <row r="200" ht="15.75" customHeight="1" s="198">
      <c r="A200" s="39" t="n"/>
      <c r="B200" s="39" t="n"/>
      <c r="C200" s="39" t="n"/>
      <c r="D200" s="39" t="n"/>
      <c r="E200" s="39" t="n"/>
      <c r="F200" s="39" t="n"/>
      <c r="G200" s="39" t="n"/>
      <c r="H200" s="39" t="n"/>
      <c r="I200" s="39" t="n"/>
      <c r="J200" s="39" t="n"/>
      <c r="K200" s="39" t="n"/>
      <c r="L200" s="39" t="n"/>
      <c r="M200" s="39" t="n"/>
      <c r="N200" s="39" t="n"/>
      <c r="O200" s="39" t="n"/>
      <c r="P200" s="39" t="n"/>
      <c r="Q200" s="39" t="n"/>
      <c r="R200" s="39" t="n"/>
      <c r="S200" s="39" t="n"/>
      <c r="T200" s="39" t="n"/>
      <c r="U200" s="39" t="n"/>
      <c r="V200" s="39" t="n"/>
      <c r="W200" s="39" t="n"/>
      <c r="X200" s="39" t="n"/>
      <c r="Y200" s="39" t="n"/>
      <c r="Z200" s="39" t="n"/>
    </row>
    <row r="201" ht="15.75" customHeight="1" s="198">
      <c r="A201" s="39" t="n"/>
      <c r="B201" s="39" t="n"/>
      <c r="C201" s="39" t="n"/>
      <c r="D201" s="39" t="n"/>
      <c r="E201" s="39" t="n"/>
      <c r="F201" s="39" t="n"/>
      <c r="G201" s="39" t="n"/>
      <c r="H201" s="39" t="n"/>
      <c r="I201" s="39" t="n"/>
      <c r="J201" s="39" t="n"/>
      <c r="K201" s="39" t="n"/>
      <c r="L201" s="39" t="n"/>
      <c r="M201" s="39" t="n"/>
      <c r="N201" s="39" t="n"/>
      <c r="O201" s="39" t="n"/>
      <c r="P201" s="39" t="n"/>
      <c r="Q201" s="39" t="n"/>
      <c r="R201" s="39" t="n"/>
      <c r="S201" s="39" t="n"/>
      <c r="T201" s="39" t="n"/>
      <c r="U201" s="39" t="n"/>
      <c r="V201" s="39" t="n"/>
      <c r="W201" s="39" t="n"/>
      <c r="X201" s="39" t="n"/>
      <c r="Y201" s="39" t="n"/>
      <c r="Z201" s="39" t="n"/>
    </row>
    <row r="202" ht="15.75" customHeight="1" s="198">
      <c r="A202" s="39" t="n"/>
      <c r="B202" s="39" t="n"/>
      <c r="C202" s="39" t="n"/>
      <c r="D202" s="39" t="n"/>
      <c r="E202" s="39" t="n"/>
      <c r="F202" s="39" t="n"/>
      <c r="G202" s="39" t="n"/>
      <c r="H202" s="39" t="n"/>
      <c r="I202" s="39" t="n"/>
      <c r="J202" s="39" t="n"/>
      <c r="K202" s="39" t="n"/>
      <c r="L202" s="39" t="n"/>
      <c r="M202" s="39" t="n"/>
      <c r="N202" s="39" t="n"/>
      <c r="O202" s="39" t="n"/>
      <c r="P202" s="39" t="n"/>
      <c r="Q202" s="39" t="n"/>
      <c r="R202" s="39" t="n"/>
      <c r="S202" s="39" t="n"/>
      <c r="T202" s="39" t="n"/>
      <c r="U202" s="39" t="n"/>
      <c r="V202" s="39" t="n"/>
      <c r="W202" s="39" t="n"/>
      <c r="X202" s="39" t="n"/>
      <c r="Y202" s="39" t="n"/>
      <c r="Z202" s="39" t="n"/>
    </row>
    <row r="203" ht="15.75" customHeight="1" s="198">
      <c r="A203" s="39" t="n"/>
      <c r="B203" s="39" t="n"/>
      <c r="C203" s="39" t="n"/>
      <c r="D203" s="39" t="n"/>
      <c r="E203" s="39" t="n"/>
      <c r="F203" s="39" t="n"/>
      <c r="G203" s="39" t="n"/>
      <c r="H203" s="39" t="n"/>
      <c r="I203" s="39" t="n"/>
      <c r="J203" s="39" t="n"/>
      <c r="K203" s="39" t="n"/>
      <c r="L203" s="39" t="n"/>
      <c r="M203" s="39" t="n"/>
      <c r="N203" s="39" t="n"/>
      <c r="O203" s="39" t="n"/>
      <c r="P203" s="39" t="n"/>
      <c r="Q203" s="39" t="n"/>
      <c r="R203" s="39" t="n"/>
      <c r="S203" s="39" t="n"/>
      <c r="T203" s="39" t="n"/>
      <c r="U203" s="39" t="n"/>
      <c r="V203" s="39" t="n"/>
      <c r="W203" s="39" t="n"/>
      <c r="X203" s="39" t="n"/>
      <c r="Y203" s="39" t="n"/>
      <c r="Z203" s="39" t="n"/>
    </row>
    <row r="204" ht="15.75" customHeight="1" s="198">
      <c r="A204" s="39" t="n"/>
      <c r="B204" s="39" t="n"/>
      <c r="C204" s="39" t="n"/>
      <c r="D204" s="39" t="n"/>
      <c r="E204" s="39" t="n"/>
      <c r="F204" s="39" t="n"/>
      <c r="G204" s="39" t="n"/>
      <c r="H204" s="39" t="n"/>
      <c r="I204" s="39" t="n"/>
      <c r="J204" s="39" t="n"/>
      <c r="K204" s="39" t="n"/>
      <c r="L204" s="39" t="n"/>
      <c r="M204" s="39" t="n"/>
      <c r="N204" s="39" t="n"/>
      <c r="O204" s="39" t="n"/>
      <c r="P204" s="39" t="n"/>
      <c r="Q204" s="39" t="n"/>
      <c r="R204" s="39" t="n"/>
      <c r="S204" s="39" t="n"/>
      <c r="T204" s="39" t="n"/>
      <c r="U204" s="39" t="n"/>
      <c r="V204" s="39" t="n"/>
      <c r="W204" s="39" t="n"/>
      <c r="X204" s="39" t="n"/>
      <c r="Y204" s="39" t="n"/>
      <c r="Z204" s="39" t="n"/>
    </row>
    <row r="205" ht="15.75" customHeight="1" s="198">
      <c r="A205" s="39" t="n"/>
      <c r="B205" s="39" t="n"/>
      <c r="C205" s="39" t="n"/>
      <c r="D205" s="39" t="n"/>
      <c r="E205" s="39" t="n"/>
      <c r="F205" s="39" t="n"/>
      <c r="G205" s="39" t="n"/>
      <c r="H205" s="39" t="n"/>
      <c r="I205" s="39" t="n"/>
      <c r="J205" s="39" t="n"/>
      <c r="K205" s="39" t="n"/>
      <c r="L205" s="39" t="n"/>
      <c r="M205" s="39" t="n"/>
      <c r="N205" s="39" t="n"/>
      <c r="O205" s="39" t="n"/>
      <c r="P205" s="39" t="n"/>
      <c r="Q205" s="39" t="n"/>
      <c r="R205" s="39" t="n"/>
      <c r="S205" s="39" t="n"/>
      <c r="T205" s="39" t="n"/>
      <c r="U205" s="39" t="n"/>
      <c r="V205" s="39" t="n"/>
      <c r="W205" s="39" t="n"/>
      <c r="X205" s="39" t="n"/>
      <c r="Y205" s="39" t="n"/>
      <c r="Z205" s="39" t="n"/>
    </row>
    <row r="206" ht="15.75" customHeight="1" s="198">
      <c r="A206" s="39" t="n"/>
      <c r="B206" s="39" t="n"/>
      <c r="C206" s="39" t="n"/>
      <c r="D206" s="39" t="n"/>
      <c r="E206" s="39" t="n"/>
      <c r="F206" s="39" t="n"/>
      <c r="G206" s="39" t="n"/>
      <c r="H206" s="39" t="n"/>
      <c r="I206" s="39" t="n"/>
      <c r="J206" s="39" t="n"/>
      <c r="K206" s="39" t="n"/>
      <c r="L206" s="39" t="n"/>
      <c r="M206" s="39" t="n"/>
      <c r="N206" s="39" t="n"/>
      <c r="O206" s="39" t="n"/>
      <c r="P206" s="39" t="n"/>
      <c r="Q206" s="39" t="n"/>
      <c r="R206" s="39" t="n"/>
      <c r="S206" s="39" t="n"/>
      <c r="T206" s="39" t="n"/>
      <c r="U206" s="39" t="n"/>
      <c r="V206" s="39" t="n"/>
      <c r="W206" s="39" t="n"/>
      <c r="X206" s="39" t="n"/>
      <c r="Y206" s="39" t="n"/>
      <c r="Z206" s="39" t="n"/>
    </row>
    <row r="207" ht="15.75" customHeight="1" s="198">
      <c r="A207" s="39" t="n"/>
      <c r="B207" s="39" t="n"/>
      <c r="C207" s="39" t="n"/>
      <c r="D207" s="39" t="n"/>
      <c r="E207" s="39" t="n"/>
      <c r="F207" s="39" t="n"/>
      <c r="G207" s="39" t="n"/>
      <c r="H207" s="39" t="n"/>
      <c r="I207" s="39" t="n"/>
      <c r="J207" s="39" t="n"/>
      <c r="K207" s="39" t="n"/>
      <c r="L207" s="39" t="n"/>
      <c r="M207" s="39" t="n"/>
      <c r="N207" s="39" t="n"/>
      <c r="O207" s="39" t="n"/>
      <c r="P207" s="39" t="n"/>
      <c r="Q207" s="39" t="n"/>
      <c r="R207" s="39" t="n"/>
      <c r="S207" s="39" t="n"/>
      <c r="T207" s="39" t="n"/>
      <c r="U207" s="39" t="n"/>
      <c r="V207" s="39" t="n"/>
      <c r="W207" s="39" t="n"/>
      <c r="X207" s="39" t="n"/>
      <c r="Y207" s="39" t="n"/>
      <c r="Z207" s="39" t="n"/>
    </row>
    <row r="208" ht="15.75" customHeight="1" s="198">
      <c r="A208" s="39" t="n"/>
      <c r="B208" s="39" t="n"/>
      <c r="C208" s="39" t="n"/>
      <c r="D208" s="39" t="n"/>
      <c r="E208" s="39" t="n"/>
      <c r="F208" s="39" t="n"/>
      <c r="G208" s="39" t="n"/>
      <c r="H208" s="39" t="n"/>
      <c r="I208" s="39" t="n"/>
      <c r="J208" s="39" t="n"/>
      <c r="K208" s="39" t="n"/>
      <c r="L208" s="39" t="n"/>
      <c r="M208" s="39" t="n"/>
      <c r="N208" s="39" t="n"/>
      <c r="O208" s="39" t="n"/>
      <c r="P208" s="39" t="n"/>
      <c r="Q208" s="39" t="n"/>
      <c r="R208" s="39" t="n"/>
      <c r="S208" s="39" t="n"/>
      <c r="T208" s="39" t="n"/>
      <c r="U208" s="39" t="n"/>
      <c r="V208" s="39" t="n"/>
      <c r="W208" s="39" t="n"/>
      <c r="X208" s="39" t="n"/>
      <c r="Y208" s="39" t="n"/>
      <c r="Z208" s="39" t="n"/>
    </row>
    <row r="209" ht="15.75" customHeight="1" s="198">
      <c r="A209" s="39" t="n"/>
      <c r="B209" s="39" t="n"/>
      <c r="C209" s="39" t="n"/>
      <c r="D209" s="39" t="n"/>
      <c r="E209" s="39" t="n"/>
      <c r="F209" s="39" t="n"/>
      <c r="G209" s="39" t="n"/>
      <c r="H209" s="39" t="n"/>
      <c r="I209" s="39" t="n"/>
      <c r="J209" s="39" t="n"/>
      <c r="K209" s="39" t="n"/>
      <c r="L209" s="39" t="n"/>
      <c r="M209" s="39" t="n"/>
      <c r="N209" s="39" t="n"/>
      <c r="O209" s="39" t="n"/>
      <c r="P209" s="39" t="n"/>
      <c r="Q209" s="39" t="n"/>
      <c r="R209" s="39" t="n"/>
      <c r="S209" s="39" t="n"/>
      <c r="T209" s="39" t="n"/>
      <c r="U209" s="39" t="n"/>
      <c r="V209" s="39" t="n"/>
      <c r="W209" s="39" t="n"/>
      <c r="X209" s="39" t="n"/>
      <c r="Y209" s="39" t="n"/>
      <c r="Z209" s="39" t="n"/>
    </row>
    <row r="210" ht="15.75" customHeight="1" s="198">
      <c r="A210" s="39" t="n"/>
      <c r="B210" s="39" t="n"/>
      <c r="C210" s="39" t="n"/>
      <c r="D210" s="39" t="n"/>
      <c r="E210" s="39" t="n"/>
      <c r="F210" s="39" t="n"/>
      <c r="G210" s="39" t="n"/>
      <c r="H210" s="39" t="n"/>
      <c r="I210" s="39" t="n"/>
      <c r="J210" s="39" t="n"/>
      <c r="K210" s="39" t="n"/>
      <c r="L210" s="39" t="n"/>
      <c r="M210" s="39" t="n"/>
      <c r="N210" s="39" t="n"/>
      <c r="O210" s="39" t="n"/>
      <c r="P210" s="39" t="n"/>
      <c r="Q210" s="39" t="n"/>
      <c r="R210" s="39" t="n"/>
      <c r="S210" s="39" t="n"/>
      <c r="T210" s="39" t="n"/>
      <c r="U210" s="39" t="n"/>
      <c r="V210" s="39" t="n"/>
      <c r="W210" s="39" t="n"/>
      <c r="X210" s="39" t="n"/>
      <c r="Y210" s="39" t="n"/>
      <c r="Z210" s="39" t="n"/>
    </row>
    <row r="211" ht="15.75" customHeight="1" s="198">
      <c r="A211" s="39" t="n"/>
      <c r="B211" s="39" t="n"/>
      <c r="C211" s="39" t="n"/>
      <c r="D211" s="39" t="n"/>
      <c r="E211" s="39" t="n"/>
      <c r="F211" s="39" t="n"/>
      <c r="G211" s="39" t="n"/>
      <c r="H211" s="39" t="n"/>
      <c r="I211" s="39" t="n"/>
      <c r="J211" s="39" t="n"/>
      <c r="K211" s="39" t="n"/>
      <c r="L211" s="39" t="n"/>
      <c r="M211" s="39" t="n"/>
      <c r="N211" s="39" t="n"/>
      <c r="O211" s="39" t="n"/>
      <c r="P211" s="39" t="n"/>
      <c r="Q211" s="39" t="n"/>
      <c r="R211" s="39" t="n"/>
      <c r="S211" s="39" t="n"/>
      <c r="T211" s="39" t="n"/>
      <c r="U211" s="39" t="n"/>
      <c r="V211" s="39" t="n"/>
      <c r="W211" s="39" t="n"/>
      <c r="X211" s="39" t="n"/>
      <c r="Y211" s="39" t="n"/>
      <c r="Z211" s="39" t="n"/>
    </row>
    <row r="212" ht="15.75" customHeight="1" s="198">
      <c r="A212" s="39" t="n"/>
      <c r="B212" s="39" t="n"/>
      <c r="C212" s="39" t="n"/>
      <c r="D212" s="39" t="n"/>
      <c r="E212" s="39" t="n"/>
      <c r="F212" s="39" t="n"/>
      <c r="G212" s="39" t="n"/>
      <c r="H212" s="39" t="n"/>
      <c r="I212" s="39" t="n"/>
      <c r="J212" s="39" t="n"/>
      <c r="K212" s="39" t="n"/>
      <c r="L212" s="39" t="n"/>
      <c r="M212" s="39" t="n"/>
      <c r="N212" s="39" t="n"/>
      <c r="O212" s="39" t="n"/>
      <c r="P212" s="39" t="n"/>
      <c r="Q212" s="39" t="n"/>
      <c r="R212" s="39" t="n"/>
      <c r="S212" s="39" t="n"/>
      <c r="T212" s="39" t="n"/>
      <c r="U212" s="39" t="n"/>
      <c r="V212" s="39" t="n"/>
      <c r="W212" s="39" t="n"/>
      <c r="X212" s="39" t="n"/>
      <c r="Y212" s="39" t="n"/>
      <c r="Z212" s="39" t="n"/>
    </row>
    <row r="213" ht="15.75" customHeight="1" s="198">
      <c r="A213" s="39" t="n"/>
      <c r="B213" s="39" t="n"/>
      <c r="C213" s="39" t="n"/>
      <c r="D213" s="39" t="n"/>
      <c r="E213" s="39" t="n"/>
      <c r="F213" s="39" t="n"/>
      <c r="G213" s="39" t="n"/>
      <c r="H213" s="39" t="n"/>
      <c r="I213" s="39" t="n"/>
      <c r="J213" s="39" t="n"/>
      <c r="K213" s="39" t="n"/>
      <c r="L213" s="39" t="n"/>
      <c r="M213" s="39" t="n"/>
      <c r="N213" s="39" t="n"/>
      <c r="O213" s="39" t="n"/>
      <c r="P213" s="39" t="n"/>
      <c r="Q213" s="39" t="n"/>
      <c r="R213" s="39" t="n"/>
      <c r="S213" s="39" t="n"/>
      <c r="T213" s="39" t="n"/>
      <c r="U213" s="39" t="n"/>
      <c r="V213" s="39" t="n"/>
      <c r="W213" s="39" t="n"/>
      <c r="X213" s="39" t="n"/>
      <c r="Y213" s="39" t="n"/>
      <c r="Z213" s="39" t="n"/>
    </row>
    <row r="214" ht="15.75" customHeight="1" s="198">
      <c r="A214" s="39" t="n"/>
      <c r="B214" s="39" t="n"/>
      <c r="C214" s="39" t="n"/>
      <c r="D214" s="39" t="n"/>
      <c r="E214" s="39" t="n"/>
      <c r="F214" s="39" t="n"/>
      <c r="G214" s="39" t="n"/>
      <c r="H214" s="39" t="n"/>
      <c r="I214" s="39" t="n"/>
      <c r="J214" s="39" t="n"/>
      <c r="K214" s="39" t="n"/>
      <c r="L214" s="39" t="n"/>
      <c r="M214" s="39" t="n"/>
      <c r="N214" s="39" t="n"/>
      <c r="O214" s="39" t="n"/>
      <c r="P214" s="39" t="n"/>
      <c r="Q214" s="39" t="n"/>
      <c r="R214" s="39" t="n"/>
      <c r="S214" s="39" t="n"/>
      <c r="T214" s="39" t="n"/>
      <c r="U214" s="39" t="n"/>
      <c r="V214" s="39" t="n"/>
      <c r="W214" s="39" t="n"/>
      <c r="X214" s="39" t="n"/>
      <c r="Y214" s="39" t="n"/>
      <c r="Z214" s="39" t="n"/>
    </row>
    <row r="215" ht="15.75" customHeight="1" s="198">
      <c r="A215" s="39" t="n"/>
      <c r="B215" s="39" t="n"/>
      <c r="C215" s="39" t="n"/>
      <c r="D215" s="39" t="n"/>
      <c r="E215" s="39" t="n"/>
      <c r="F215" s="39" t="n"/>
      <c r="G215" s="39" t="n"/>
      <c r="H215" s="39" t="n"/>
      <c r="I215" s="39" t="n"/>
      <c r="J215" s="39" t="n"/>
      <c r="K215" s="39" t="n"/>
      <c r="L215" s="39" t="n"/>
      <c r="M215" s="39" t="n"/>
      <c r="N215" s="39" t="n"/>
      <c r="O215" s="39" t="n"/>
      <c r="P215" s="39" t="n"/>
      <c r="Q215" s="39" t="n"/>
      <c r="R215" s="39" t="n"/>
      <c r="S215" s="39" t="n"/>
      <c r="T215" s="39" t="n"/>
      <c r="U215" s="39" t="n"/>
      <c r="V215" s="39" t="n"/>
      <c r="W215" s="39" t="n"/>
      <c r="X215" s="39" t="n"/>
      <c r="Y215" s="39" t="n"/>
      <c r="Z215" s="39" t="n"/>
    </row>
    <row r="216" ht="15.75" customHeight="1" s="198">
      <c r="A216" s="39" t="n"/>
      <c r="B216" s="39" t="n"/>
      <c r="C216" s="39" t="n"/>
      <c r="D216" s="39" t="n"/>
      <c r="E216" s="39" t="n"/>
      <c r="F216" s="39" t="n"/>
      <c r="G216" s="39" t="n"/>
      <c r="H216" s="39" t="n"/>
      <c r="I216" s="39" t="n"/>
      <c r="J216" s="39" t="n"/>
      <c r="K216" s="39" t="n"/>
      <c r="L216" s="39" t="n"/>
      <c r="M216" s="39" t="n"/>
      <c r="N216" s="39" t="n"/>
      <c r="O216" s="39" t="n"/>
      <c r="P216" s="39" t="n"/>
      <c r="Q216" s="39" t="n"/>
      <c r="R216" s="39" t="n"/>
      <c r="S216" s="39" t="n"/>
      <c r="T216" s="39" t="n"/>
      <c r="U216" s="39" t="n"/>
      <c r="V216" s="39" t="n"/>
      <c r="W216" s="39" t="n"/>
      <c r="X216" s="39" t="n"/>
      <c r="Y216" s="39" t="n"/>
      <c r="Z216" s="39" t="n"/>
    </row>
    <row r="217" ht="15.75" customHeight="1" s="198">
      <c r="A217" s="39" t="n"/>
      <c r="B217" s="39" t="n"/>
      <c r="C217" s="39" t="n"/>
      <c r="D217" s="39" t="n"/>
      <c r="E217" s="39" t="n"/>
      <c r="F217" s="39" t="n"/>
      <c r="G217" s="39" t="n"/>
      <c r="H217" s="39" t="n"/>
      <c r="I217" s="39" t="n"/>
      <c r="J217" s="39" t="n"/>
      <c r="K217" s="39" t="n"/>
      <c r="L217" s="39" t="n"/>
      <c r="M217" s="39" t="n"/>
      <c r="N217" s="39" t="n"/>
      <c r="O217" s="39" t="n"/>
      <c r="P217" s="39" t="n"/>
      <c r="Q217" s="39" t="n"/>
      <c r="R217" s="39" t="n"/>
      <c r="S217" s="39" t="n"/>
      <c r="T217" s="39" t="n"/>
      <c r="U217" s="39" t="n"/>
      <c r="V217" s="39" t="n"/>
      <c r="W217" s="39" t="n"/>
      <c r="X217" s="39" t="n"/>
      <c r="Y217" s="39" t="n"/>
      <c r="Z217" s="39" t="n"/>
    </row>
    <row r="218" ht="15.75" customHeight="1" s="198">
      <c r="A218" s="39" t="n"/>
      <c r="B218" s="39" t="n"/>
      <c r="C218" s="39" t="n"/>
      <c r="D218" s="39" t="n"/>
      <c r="E218" s="39" t="n"/>
      <c r="F218" s="39" t="n"/>
      <c r="G218" s="39" t="n"/>
      <c r="H218" s="39" t="n"/>
      <c r="I218" s="39" t="n"/>
      <c r="J218" s="39" t="n"/>
      <c r="K218" s="39" t="n"/>
      <c r="L218" s="39" t="n"/>
      <c r="M218" s="39" t="n"/>
      <c r="N218" s="39" t="n"/>
      <c r="O218" s="39" t="n"/>
      <c r="P218" s="39" t="n"/>
      <c r="Q218" s="39" t="n"/>
      <c r="R218" s="39" t="n"/>
      <c r="S218" s="39" t="n"/>
      <c r="T218" s="39" t="n"/>
      <c r="U218" s="39" t="n"/>
      <c r="V218" s="39" t="n"/>
      <c r="W218" s="39" t="n"/>
      <c r="X218" s="39" t="n"/>
      <c r="Y218" s="39" t="n"/>
      <c r="Z218" s="39" t="n"/>
    </row>
    <row r="219" ht="15.75" customHeight="1" s="198">
      <c r="A219" s="39" t="n"/>
      <c r="B219" s="39" t="n"/>
      <c r="C219" s="39" t="n"/>
      <c r="D219" s="39" t="n"/>
      <c r="E219" s="39" t="n"/>
      <c r="F219" s="39" t="n"/>
      <c r="G219" s="39" t="n"/>
      <c r="H219" s="39" t="n"/>
      <c r="I219" s="39" t="n"/>
      <c r="J219" s="39" t="n"/>
      <c r="K219" s="39" t="n"/>
      <c r="L219" s="39" t="n"/>
      <c r="M219" s="39" t="n"/>
      <c r="N219" s="39" t="n"/>
      <c r="O219" s="39" t="n"/>
      <c r="P219" s="39" t="n"/>
      <c r="Q219" s="39" t="n"/>
      <c r="R219" s="39" t="n"/>
      <c r="S219" s="39" t="n"/>
      <c r="T219" s="39" t="n"/>
      <c r="U219" s="39" t="n"/>
      <c r="V219" s="39" t="n"/>
      <c r="W219" s="39" t="n"/>
      <c r="X219" s="39" t="n"/>
      <c r="Y219" s="39" t="n"/>
      <c r="Z219" s="39" t="n"/>
    </row>
    <row r="220" ht="15.75" customHeight="1" s="198">
      <c r="A220" s="39" t="n"/>
      <c r="B220" s="39" t="n"/>
      <c r="C220" s="39" t="n"/>
      <c r="D220" s="39" t="n"/>
      <c r="E220" s="39" t="n"/>
      <c r="F220" s="39" t="n"/>
      <c r="G220" s="39" t="n"/>
      <c r="H220" s="39" t="n"/>
      <c r="I220" s="39" t="n"/>
      <c r="J220" s="39" t="n"/>
      <c r="K220" s="39" t="n"/>
      <c r="L220" s="39" t="n"/>
      <c r="M220" s="39" t="n"/>
      <c r="N220" s="39" t="n"/>
      <c r="O220" s="39" t="n"/>
      <c r="P220" s="39" t="n"/>
      <c r="Q220" s="39" t="n"/>
      <c r="R220" s="39" t="n"/>
      <c r="S220" s="39" t="n"/>
      <c r="T220" s="39" t="n"/>
      <c r="U220" s="39" t="n"/>
      <c r="V220" s="39" t="n"/>
      <c r="W220" s="39" t="n"/>
      <c r="X220" s="39" t="n"/>
      <c r="Y220" s="39" t="n"/>
      <c r="Z220" s="39" t="n"/>
    </row>
    <row r="221" ht="15.75" customHeight="1" s="198">
      <c r="A221" s="39" t="n"/>
      <c r="B221" s="39" t="n"/>
      <c r="C221" s="39" t="n"/>
      <c r="D221" s="39" t="n"/>
      <c r="E221" s="39" t="n"/>
      <c r="F221" s="39" t="n"/>
      <c r="G221" s="39" t="n"/>
      <c r="H221" s="39" t="n"/>
      <c r="I221" s="39" t="n"/>
      <c r="J221" s="39" t="n"/>
      <c r="K221" s="39" t="n"/>
      <c r="L221" s="39" t="n"/>
      <c r="M221" s="39" t="n"/>
      <c r="N221" s="39" t="n"/>
      <c r="O221" s="39" t="n"/>
      <c r="P221" s="39" t="n"/>
      <c r="Q221" s="39" t="n"/>
      <c r="R221" s="39" t="n"/>
      <c r="S221" s="39" t="n"/>
      <c r="T221" s="39" t="n"/>
      <c r="U221" s="39" t="n"/>
      <c r="V221" s="39" t="n"/>
      <c r="W221" s="39" t="n"/>
      <c r="X221" s="39" t="n"/>
      <c r="Y221" s="39" t="n"/>
      <c r="Z221" s="39" t="n"/>
    </row>
    <row r="222" ht="15.75" customHeight="1" s="198">
      <c r="A222" s="39" t="n"/>
      <c r="B222" s="39" t="n"/>
      <c r="C222" s="39" t="n"/>
      <c r="D222" s="39" t="n"/>
      <c r="E222" s="39" t="n"/>
      <c r="F222" s="39" t="n"/>
      <c r="G222" s="39" t="n"/>
      <c r="H222" s="39" t="n"/>
      <c r="I222" s="39" t="n"/>
      <c r="J222" s="39" t="n"/>
      <c r="K222" s="39" t="n"/>
      <c r="L222" s="39" t="n"/>
      <c r="M222" s="39" t="n"/>
      <c r="N222" s="39" t="n"/>
      <c r="O222" s="39" t="n"/>
      <c r="P222" s="39" t="n"/>
      <c r="Q222" s="39" t="n"/>
      <c r="R222" s="39" t="n"/>
      <c r="S222" s="39" t="n"/>
      <c r="T222" s="39" t="n"/>
      <c r="U222" s="39" t="n"/>
      <c r="V222" s="39" t="n"/>
      <c r="W222" s="39" t="n"/>
      <c r="X222" s="39" t="n"/>
      <c r="Y222" s="39" t="n"/>
      <c r="Z222" s="39" t="n"/>
    </row>
    <row r="223" ht="15.75" customHeight="1" s="198">
      <c r="A223" s="39" t="n"/>
      <c r="B223" s="39" t="n"/>
      <c r="C223" s="39" t="n"/>
      <c r="D223" s="39" t="n"/>
      <c r="E223" s="39" t="n"/>
      <c r="F223" s="39" t="n"/>
      <c r="G223" s="39" t="n"/>
      <c r="H223" s="39" t="n"/>
      <c r="I223" s="39" t="n"/>
      <c r="J223" s="39" t="n"/>
      <c r="K223" s="39" t="n"/>
      <c r="L223" s="39" t="n"/>
      <c r="M223" s="39" t="n"/>
      <c r="N223" s="39" t="n"/>
      <c r="O223" s="39" t="n"/>
      <c r="P223" s="39" t="n"/>
      <c r="Q223" s="39" t="n"/>
      <c r="R223" s="39" t="n"/>
      <c r="S223" s="39" t="n"/>
      <c r="T223" s="39" t="n"/>
      <c r="U223" s="39" t="n"/>
      <c r="V223" s="39" t="n"/>
      <c r="W223" s="39" t="n"/>
      <c r="X223" s="39" t="n"/>
      <c r="Y223" s="39" t="n"/>
      <c r="Z223" s="39" t="n"/>
    </row>
    <row r="224" ht="15.75" customHeight="1" s="198">
      <c r="A224" s="39" t="n"/>
      <c r="B224" s="39" t="n"/>
      <c r="C224" s="39" t="n"/>
      <c r="D224" s="39" t="n"/>
      <c r="E224" s="39" t="n"/>
      <c r="F224" s="39" t="n"/>
      <c r="G224" s="39" t="n"/>
      <c r="H224" s="39" t="n"/>
      <c r="I224" s="39" t="n"/>
      <c r="J224" s="39" t="n"/>
      <c r="K224" s="39" t="n"/>
      <c r="L224" s="39" t="n"/>
      <c r="M224" s="39" t="n"/>
      <c r="N224" s="39" t="n"/>
      <c r="O224" s="39" t="n"/>
      <c r="P224" s="39" t="n"/>
      <c r="Q224" s="39" t="n"/>
      <c r="R224" s="39" t="n"/>
      <c r="S224" s="39" t="n"/>
      <c r="T224" s="39" t="n"/>
      <c r="U224" s="39" t="n"/>
      <c r="V224" s="39" t="n"/>
      <c r="W224" s="39" t="n"/>
      <c r="X224" s="39" t="n"/>
      <c r="Y224" s="39" t="n"/>
      <c r="Z224" s="39" t="n"/>
    </row>
    <row r="225" ht="15.75" customHeight="1" s="198">
      <c r="A225" s="39" t="n"/>
      <c r="B225" s="39" t="n"/>
      <c r="C225" s="39" t="n"/>
      <c r="D225" s="39" t="n"/>
      <c r="E225" s="39" t="n"/>
      <c r="F225" s="39" t="n"/>
      <c r="G225" s="39" t="n"/>
      <c r="H225" s="39" t="n"/>
      <c r="I225" s="39" t="n"/>
      <c r="J225" s="39" t="n"/>
      <c r="K225" s="39" t="n"/>
      <c r="L225" s="39" t="n"/>
      <c r="M225" s="39" t="n"/>
      <c r="N225" s="39" t="n"/>
      <c r="O225" s="39" t="n"/>
      <c r="P225" s="39" t="n"/>
      <c r="Q225" s="39" t="n"/>
      <c r="R225" s="39" t="n"/>
      <c r="S225" s="39" t="n"/>
      <c r="T225" s="39" t="n"/>
      <c r="U225" s="39" t="n"/>
      <c r="V225" s="39" t="n"/>
      <c r="W225" s="39" t="n"/>
      <c r="X225" s="39" t="n"/>
      <c r="Y225" s="39" t="n"/>
      <c r="Z225" s="39" t="n"/>
    </row>
    <row r="226" ht="15.75" customHeight="1" s="198">
      <c r="A226" s="39" t="n"/>
      <c r="B226" s="39" t="n"/>
      <c r="C226" s="39" t="n"/>
      <c r="D226" s="39" t="n"/>
      <c r="E226" s="39" t="n"/>
      <c r="F226" s="39" t="n"/>
      <c r="G226" s="39" t="n"/>
      <c r="H226" s="39" t="n"/>
      <c r="I226" s="39" t="n"/>
      <c r="J226" s="39" t="n"/>
      <c r="K226" s="39" t="n"/>
      <c r="L226" s="39" t="n"/>
      <c r="M226" s="39" t="n"/>
      <c r="N226" s="39" t="n"/>
      <c r="O226" s="39" t="n"/>
      <c r="P226" s="39" t="n"/>
      <c r="Q226" s="39" t="n"/>
      <c r="R226" s="39" t="n"/>
      <c r="S226" s="39" t="n"/>
      <c r="T226" s="39" t="n"/>
      <c r="U226" s="39" t="n"/>
      <c r="V226" s="39" t="n"/>
      <c r="W226" s="39" t="n"/>
      <c r="X226" s="39" t="n"/>
      <c r="Y226" s="39" t="n"/>
      <c r="Z226" s="39" t="n"/>
    </row>
    <row r="227" ht="15.75" customHeight="1" s="198">
      <c r="A227" s="39" t="n"/>
      <c r="B227" s="39" t="n"/>
      <c r="C227" s="39" t="n"/>
      <c r="D227" s="39" t="n"/>
      <c r="E227" s="39" t="n"/>
      <c r="F227" s="39" t="n"/>
      <c r="G227" s="39" t="n"/>
      <c r="H227" s="39" t="n"/>
      <c r="I227" s="39" t="n"/>
      <c r="J227" s="39" t="n"/>
      <c r="K227" s="39" t="n"/>
      <c r="L227" s="39" t="n"/>
      <c r="M227" s="39" t="n"/>
      <c r="N227" s="39" t="n"/>
      <c r="O227" s="39" t="n"/>
      <c r="P227" s="39" t="n"/>
      <c r="Q227" s="39" t="n"/>
      <c r="R227" s="39" t="n"/>
      <c r="S227" s="39" t="n"/>
      <c r="T227" s="39" t="n"/>
      <c r="U227" s="39" t="n"/>
      <c r="V227" s="39" t="n"/>
      <c r="W227" s="39" t="n"/>
      <c r="X227" s="39" t="n"/>
      <c r="Y227" s="39" t="n"/>
      <c r="Z227" s="39" t="n"/>
    </row>
    <row r="228" ht="15.75" customHeight="1" s="198">
      <c r="A228" s="39" t="n"/>
      <c r="B228" s="39" t="n"/>
      <c r="C228" s="39" t="n"/>
      <c r="D228" s="39" t="n"/>
      <c r="E228" s="39" t="n"/>
      <c r="F228" s="39" t="n"/>
      <c r="G228" s="39" t="n"/>
      <c r="H228" s="39" t="n"/>
      <c r="I228" s="39" t="n"/>
      <c r="J228" s="39" t="n"/>
      <c r="K228" s="39" t="n"/>
      <c r="L228" s="39" t="n"/>
      <c r="M228" s="39" t="n"/>
      <c r="N228" s="39" t="n"/>
      <c r="O228" s="39" t="n"/>
      <c r="P228" s="39" t="n"/>
      <c r="Q228" s="39" t="n"/>
      <c r="R228" s="39" t="n"/>
      <c r="S228" s="39" t="n"/>
      <c r="T228" s="39" t="n"/>
      <c r="U228" s="39" t="n"/>
      <c r="V228" s="39" t="n"/>
      <c r="W228" s="39" t="n"/>
      <c r="X228" s="39" t="n"/>
      <c r="Y228" s="39" t="n"/>
      <c r="Z228" s="39" t="n"/>
    </row>
    <row r="229" ht="15.75" customHeight="1" s="198">
      <c r="A229" s="39" t="n"/>
      <c r="B229" s="39" t="n"/>
      <c r="C229" s="39" t="n"/>
      <c r="D229" s="39" t="n"/>
      <c r="E229" s="39" t="n"/>
      <c r="F229" s="39" t="n"/>
      <c r="G229" s="39" t="n"/>
      <c r="H229" s="39" t="n"/>
      <c r="I229" s="39" t="n"/>
      <c r="J229" s="39" t="n"/>
      <c r="K229" s="39" t="n"/>
      <c r="L229" s="39" t="n"/>
      <c r="M229" s="39" t="n"/>
      <c r="N229" s="39" t="n"/>
      <c r="O229" s="39" t="n"/>
      <c r="P229" s="39" t="n"/>
      <c r="Q229" s="39" t="n"/>
      <c r="R229" s="39" t="n"/>
      <c r="S229" s="39" t="n"/>
      <c r="T229" s="39" t="n"/>
      <c r="U229" s="39" t="n"/>
      <c r="V229" s="39" t="n"/>
      <c r="W229" s="39" t="n"/>
      <c r="X229" s="39" t="n"/>
      <c r="Y229" s="39" t="n"/>
      <c r="Z229" s="39" t="n"/>
    </row>
    <row r="230" ht="15.75" customHeight="1" s="198">
      <c r="A230" s="39" t="n"/>
      <c r="B230" s="39" t="n"/>
      <c r="C230" s="39" t="n"/>
      <c r="D230" s="39" t="n"/>
      <c r="E230" s="39" t="n"/>
      <c r="F230" s="39" t="n"/>
      <c r="G230" s="39" t="n"/>
      <c r="H230" s="39" t="n"/>
      <c r="I230" s="39" t="n"/>
      <c r="J230" s="39" t="n"/>
      <c r="K230" s="39" t="n"/>
      <c r="L230" s="39" t="n"/>
      <c r="M230" s="39" t="n"/>
      <c r="N230" s="39" t="n"/>
      <c r="O230" s="39" t="n"/>
      <c r="P230" s="39" t="n"/>
      <c r="Q230" s="39" t="n"/>
      <c r="R230" s="39" t="n"/>
      <c r="S230" s="39" t="n"/>
      <c r="T230" s="39" t="n"/>
      <c r="U230" s="39" t="n"/>
      <c r="V230" s="39" t="n"/>
      <c r="W230" s="39" t="n"/>
      <c r="X230" s="39" t="n"/>
      <c r="Y230" s="39" t="n"/>
      <c r="Z230" s="39" t="n"/>
    </row>
    <row r="231" ht="15.75" customHeight="1" s="198">
      <c r="A231" s="39" t="n"/>
      <c r="B231" s="39" t="n"/>
      <c r="C231" s="39" t="n"/>
      <c r="D231" s="39" t="n"/>
      <c r="E231" s="39" t="n"/>
      <c r="F231" s="39" t="n"/>
      <c r="G231" s="39" t="n"/>
      <c r="H231" s="39" t="n"/>
      <c r="I231" s="39" t="n"/>
      <c r="J231" s="39" t="n"/>
      <c r="K231" s="39" t="n"/>
      <c r="L231" s="39" t="n"/>
      <c r="M231" s="39" t="n"/>
      <c r="N231" s="39" t="n"/>
      <c r="O231" s="39" t="n"/>
      <c r="P231" s="39" t="n"/>
      <c r="Q231" s="39" t="n"/>
      <c r="R231" s="39" t="n"/>
      <c r="S231" s="39" t="n"/>
      <c r="T231" s="39" t="n"/>
      <c r="U231" s="39" t="n"/>
      <c r="V231" s="39" t="n"/>
      <c r="W231" s="39" t="n"/>
      <c r="X231" s="39" t="n"/>
      <c r="Y231" s="39" t="n"/>
      <c r="Z231" s="39" t="n"/>
    </row>
    <row r="232" ht="15.75" customHeight="1" s="198">
      <c r="A232" s="39" t="n"/>
      <c r="B232" s="39" t="n"/>
      <c r="C232" s="39" t="n"/>
      <c r="D232" s="39" t="n"/>
      <c r="E232" s="39" t="n"/>
      <c r="F232" s="39" t="n"/>
      <c r="G232" s="39" t="n"/>
      <c r="H232" s="39" t="n"/>
      <c r="I232" s="39" t="n"/>
      <c r="J232" s="39" t="n"/>
      <c r="K232" s="39" t="n"/>
      <c r="L232" s="39" t="n"/>
      <c r="M232" s="39" t="n"/>
      <c r="N232" s="39" t="n"/>
      <c r="O232" s="39" t="n"/>
      <c r="P232" s="39" t="n"/>
      <c r="Q232" s="39" t="n"/>
      <c r="R232" s="39" t="n"/>
      <c r="S232" s="39" t="n"/>
      <c r="T232" s="39" t="n"/>
      <c r="U232" s="39" t="n"/>
      <c r="V232" s="39" t="n"/>
      <c r="W232" s="39" t="n"/>
      <c r="X232" s="39" t="n"/>
      <c r="Y232" s="39" t="n"/>
      <c r="Z232" s="39" t="n"/>
    </row>
    <row r="233" ht="15.75" customHeight="1" s="198">
      <c r="A233" s="39" t="n"/>
      <c r="B233" s="39" t="n"/>
      <c r="C233" s="39" t="n"/>
      <c r="D233" s="39" t="n"/>
      <c r="E233" s="39" t="n"/>
      <c r="F233" s="39" t="n"/>
      <c r="G233" s="39" t="n"/>
      <c r="H233" s="39" t="n"/>
      <c r="I233" s="39" t="n"/>
      <c r="J233" s="39" t="n"/>
      <c r="K233" s="39" t="n"/>
      <c r="L233" s="39" t="n"/>
      <c r="M233" s="39" t="n"/>
      <c r="N233" s="39" t="n"/>
      <c r="O233" s="39" t="n"/>
      <c r="P233" s="39" t="n"/>
      <c r="Q233" s="39" t="n"/>
      <c r="R233" s="39" t="n"/>
      <c r="S233" s="39" t="n"/>
      <c r="T233" s="39" t="n"/>
      <c r="U233" s="39" t="n"/>
      <c r="V233" s="39" t="n"/>
      <c r="W233" s="39" t="n"/>
      <c r="X233" s="39" t="n"/>
      <c r="Y233" s="39" t="n"/>
      <c r="Z233" s="39" t="n"/>
    </row>
    <row r="234" ht="15.75" customHeight="1" s="198">
      <c r="A234" s="39" t="n"/>
      <c r="B234" s="39" t="n"/>
      <c r="C234" s="39" t="n"/>
      <c r="D234" s="39" t="n"/>
      <c r="E234" s="39" t="n"/>
      <c r="F234" s="39" t="n"/>
      <c r="G234" s="39" t="n"/>
      <c r="H234" s="39" t="n"/>
      <c r="I234" s="39" t="n"/>
      <c r="J234" s="39" t="n"/>
      <c r="K234" s="39" t="n"/>
      <c r="L234" s="39" t="n"/>
      <c r="M234" s="39" t="n"/>
      <c r="N234" s="39" t="n"/>
      <c r="O234" s="39" t="n"/>
      <c r="P234" s="39" t="n"/>
      <c r="Q234" s="39" t="n"/>
      <c r="R234" s="39" t="n"/>
      <c r="S234" s="39" t="n"/>
      <c r="T234" s="39" t="n"/>
      <c r="U234" s="39" t="n"/>
      <c r="V234" s="39" t="n"/>
      <c r="W234" s="39" t="n"/>
      <c r="X234" s="39" t="n"/>
      <c r="Y234" s="39" t="n"/>
      <c r="Z234" s="39" t="n"/>
    </row>
    <row r="235" ht="15.75" customHeight="1" s="198">
      <c r="A235" s="39" t="n"/>
      <c r="B235" s="39" t="n"/>
      <c r="C235" s="39" t="n"/>
      <c r="D235" s="39" t="n"/>
      <c r="E235" s="39" t="n"/>
      <c r="F235" s="39" t="n"/>
      <c r="G235" s="39" t="n"/>
      <c r="H235" s="39" t="n"/>
      <c r="I235" s="39" t="n"/>
      <c r="J235" s="39" t="n"/>
      <c r="K235" s="39" t="n"/>
      <c r="L235" s="39" t="n"/>
      <c r="M235" s="39" t="n"/>
      <c r="N235" s="39" t="n"/>
      <c r="O235" s="39" t="n"/>
      <c r="P235" s="39" t="n"/>
      <c r="Q235" s="39" t="n"/>
      <c r="R235" s="39" t="n"/>
      <c r="S235" s="39" t="n"/>
      <c r="T235" s="39" t="n"/>
      <c r="U235" s="39" t="n"/>
      <c r="V235" s="39" t="n"/>
      <c r="W235" s="39" t="n"/>
      <c r="X235" s="39" t="n"/>
      <c r="Y235" s="39" t="n"/>
      <c r="Z235" s="39" t="n"/>
    </row>
    <row r="236" ht="15.75" customHeight="1" s="198">
      <c r="A236" s="39" t="n"/>
      <c r="B236" s="39" t="n"/>
      <c r="C236" s="39" t="n"/>
      <c r="D236" s="39" t="n"/>
      <c r="E236" s="39" t="n"/>
      <c r="F236" s="39" t="n"/>
      <c r="G236" s="39" t="n"/>
      <c r="H236" s="39" t="n"/>
      <c r="I236" s="39" t="n"/>
      <c r="J236" s="39" t="n"/>
      <c r="K236" s="39" t="n"/>
      <c r="L236" s="39" t="n"/>
      <c r="M236" s="39" t="n"/>
      <c r="N236" s="39" t="n"/>
      <c r="O236" s="39" t="n"/>
      <c r="P236" s="39" t="n"/>
      <c r="Q236" s="39" t="n"/>
      <c r="R236" s="39" t="n"/>
      <c r="S236" s="39" t="n"/>
      <c r="T236" s="39" t="n"/>
      <c r="U236" s="39" t="n"/>
      <c r="V236" s="39" t="n"/>
      <c r="W236" s="39" t="n"/>
      <c r="X236" s="39" t="n"/>
      <c r="Y236" s="39" t="n"/>
      <c r="Z236" s="39" t="n"/>
    </row>
    <row r="237" ht="15.75" customHeight="1" s="198">
      <c r="A237" s="39" t="n"/>
      <c r="B237" s="39" t="n"/>
      <c r="C237" s="39" t="n"/>
      <c r="D237" s="39" t="n"/>
      <c r="E237" s="39" t="n"/>
      <c r="F237" s="39" t="n"/>
      <c r="G237" s="39" t="n"/>
      <c r="H237" s="39" t="n"/>
      <c r="I237" s="39" t="n"/>
      <c r="J237" s="39" t="n"/>
      <c r="K237" s="39" t="n"/>
      <c r="L237" s="39" t="n"/>
      <c r="M237" s="39" t="n"/>
      <c r="N237" s="39" t="n"/>
      <c r="O237" s="39" t="n"/>
      <c r="P237" s="39" t="n"/>
      <c r="Q237" s="39" t="n"/>
      <c r="R237" s="39" t="n"/>
      <c r="S237" s="39" t="n"/>
      <c r="T237" s="39" t="n"/>
      <c r="U237" s="39" t="n"/>
      <c r="V237" s="39" t="n"/>
      <c r="W237" s="39" t="n"/>
      <c r="X237" s="39" t="n"/>
      <c r="Y237" s="39" t="n"/>
      <c r="Z237" s="39" t="n"/>
    </row>
    <row r="238" ht="15.75" customHeight="1" s="198">
      <c r="A238" s="39" t="n"/>
      <c r="B238" s="39" t="n"/>
      <c r="C238" s="39" t="n"/>
      <c r="D238" s="39" t="n"/>
      <c r="E238" s="39" t="n"/>
      <c r="F238" s="39" t="n"/>
      <c r="G238" s="39" t="n"/>
      <c r="H238" s="39" t="n"/>
      <c r="I238" s="39" t="n"/>
      <c r="J238" s="39" t="n"/>
      <c r="K238" s="39" t="n"/>
      <c r="L238" s="39" t="n"/>
      <c r="M238" s="39" t="n"/>
      <c r="N238" s="39" t="n"/>
      <c r="O238" s="39" t="n"/>
      <c r="P238" s="39" t="n"/>
      <c r="Q238" s="39" t="n"/>
      <c r="R238" s="39" t="n"/>
      <c r="S238" s="39" t="n"/>
      <c r="T238" s="39" t="n"/>
      <c r="U238" s="39" t="n"/>
      <c r="V238" s="39" t="n"/>
      <c r="W238" s="39" t="n"/>
      <c r="X238" s="39" t="n"/>
      <c r="Y238" s="39" t="n"/>
      <c r="Z238" s="39" t="n"/>
    </row>
    <row r="239" ht="15.75" customHeight="1" s="198">
      <c r="A239" s="39" t="n"/>
      <c r="B239" s="39" t="n"/>
      <c r="C239" s="39" t="n"/>
      <c r="D239" s="39" t="n"/>
      <c r="E239" s="39" t="n"/>
      <c r="F239" s="39" t="n"/>
      <c r="G239" s="39" t="n"/>
      <c r="H239" s="39" t="n"/>
      <c r="I239" s="39" t="n"/>
      <c r="J239" s="39" t="n"/>
      <c r="K239" s="39" t="n"/>
      <c r="L239" s="39" t="n"/>
      <c r="M239" s="39" t="n"/>
      <c r="N239" s="39" t="n"/>
      <c r="O239" s="39" t="n"/>
      <c r="P239" s="39" t="n"/>
      <c r="Q239" s="39" t="n"/>
      <c r="R239" s="39" t="n"/>
      <c r="S239" s="39" t="n"/>
      <c r="T239" s="39" t="n"/>
      <c r="U239" s="39" t="n"/>
      <c r="V239" s="39" t="n"/>
      <c r="W239" s="39" t="n"/>
      <c r="X239" s="39" t="n"/>
      <c r="Y239" s="39" t="n"/>
      <c r="Z239" s="39" t="n"/>
    </row>
    <row r="240" ht="15.75" customHeight="1" s="198">
      <c r="A240" s="39" t="n"/>
      <c r="B240" s="39" t="n"/>
      <c r="C240" s="39" t="n"/>
      <c r="D240" s="39" t="n"/>
      <c r="E240" s="39" t="n"/>
      <c r="F240" s="39" t="n"/>
      <c r="G240" s="39" t="n"/>
      <c r="H240" s="39" t="n"/>
      <c r="I240" s="39" t="n"/>
      <c r="J240" s="39" t="n"/>
      <c r="K240" s="39" t="n"/>
      <c r="L240" s="39" t="n"/>
      <c r="M240" s="39" t="n"/>
      <c r="N240" s="39" t="n"/>
      <c r="O240" s="39" t="n"/>
      <c r="P240" s="39" t="n"/>
      <c r="Q240" s="39" t="n"/>
      <c r="R240" s="39" t="n"/>
      <c r="S240" s="39" t="n"/>
      <c r="T240" s="39" t="n"/>
      <c r="U240" s="39" t="n"/>
      <c r="V240" s="39" t="n"/>
      <c r="W240" s="39" t="n"/>
      <c r="X240" s="39" t="n"/>
      <c r="Y240" s="39" t="n"/>
      <c r="Z240" s="39" t="n"/>
    </row>
    <row r="241" ht="15.75" customHeight="1" s="198">
      <c r="A241" s="39" t="n"/>
      <c r="B241" s="39" t="n"/>
      <c r="C241" s="39" t="n"/>
      <c r="D241" s="39" t="n"/>
      <c r="E241" s="39" t="n"/>
      <c r="F241" s="39" t="n"/>
      <c r="G241" s="39" t="n"/>
      <c r="H241" s="39" t="n"/>
      <c r="I241" s="39" t="n"/>
      <c r="J241" s="39" t="n"/>
      <c r="K241" s="39" t="n"/>
      <c r="L241" s="39" t="n"/>
      <c r="M241" s="39" t="n"/>
      <c r="N241" s="39" t="n"/>
      <c r="O241" s="39" t="n"/>
      <c r="P241" s="39" t="n"/>
      <c r="Q241" s="39" t="n"/>
      <c r="R241" s="39" t="n"/>
      <c r="S241" s="39" t="n"/>
      <c r="T241" s="39" t="n"/>
      <c r="U241" s="39" t="n"/>
      <c r="V241" s="39" t="n"/>
      <c r="W241" s="39" t="n"/>
      <c r="X241" s="39" t="n"/>
      <c r="Y241" s="39" t="n"/>
      <c r="Z241" s="39" t="n"/>
    </row>
    <row r="242" ht="15.75" customHeight="1" s="198">
      <c r="A242" s="39" t="n"/>
      <c r="B242" s="39" t="n"/>
      <c r="C242" s="39" t="n"/>
      <c r="D242" s="39" t="n"/>
      <c r="E242" s="39" t="n"/>
      <c r="F242" s="39" t="n"/>
      <c r="G242" s="39" t="n"/>
      <c r="H242" s="39" t="n"/>
      <c r="I242" s="39" t="n"/>
      <c r="J242" s="39" t="n"/>
      <c r="K242" s="39" t="n"/>
      <c r="L242" s="39" t="n"/>
      <c r="M242" s="39" t="n"/>
      <c r="N242" s="39" t="n"/>
      <c r="O242" s="39" t="n"/>
      <c r="P242" s="39" t="n"/>
      <c r="Q242" s="39" t="n"/>
      <c r="R242" s="39" t="n"/>
      <c r="S242" s="39" t="n"/>
      <c r="T242" s="39" t="n"/>
      <c r="U242" s="39" t="n"/>
      <c r="V242" s="39" t="n"/>
      <c r="W242" s="39" t="n"/>
      <c r="X242" s="39" t="n"/>
      <c r="Y242" s="39" t="n"/>
      <c r="Z242" s="39" t="n"/>
    </row>
    <row r="243" ht="15.75" customHeight="1" s="198">
      <c r="A243" s="39" t="n"/>
      <c r="B243" s="39" t="n"/>
      <c r="C243" s="39" t="n"/>
      <c r="D243" s="39" t="n"/>
      <c r="E243" s="39" t="n"/>
      <c r="F243" s="39" t="n"/>
      <c r="G243" s="39" t="n"/>
      <c r="H243" s="39" t="n"/>
      <c r="I243" s="39" t="n"/>
      <c r="J243" s="39" t="n"/>
      <c r="K243" s="39" t="n"/>
      <c r="L243" s="39" t="n"/>
      <c r="M243" s="39" t="n"/>
      <c r="N243" s="39" t="n"/>
      <c r="O243" s="39" t="n"/>
      <c r="P243" s="39" t="n"/>
      <c r="Q243" s="39" t="n"/>
      <c r="R243" s="39" t="n"/>
      <c r="S243" s="39" t="n"/>
      <c r="T243" s="39" t="n"/>
      <c r="U243" s="39" t="n"/>
      <c r="V243" s="39" t="n"/>
      <c r="W243" s="39" t="n"/>
      <c r="X243" s="39" t="n"/>
      <c r="Y243" s="39" t="n"/>
      <c r="Z243" s="39" t="n"/>
    </row>
    <row r="244" ht="15.75" customHeight="1" s="198">
      <c r="A244" s="39" t="n"/>
      <c r="B244" s="39" t="n"/>
      <c r="C244" s="39" t="n"/>
      <c r="D244" s="39" t="n"/>
      <c r="E244" s="39" t="n"/>
      <c r="F244" s="39" t="n"/>
      <c r="G244" s="39" t="n"/>
      <c r="H244" s="39" t="n"/>
      <c r="I244" s="39" t="n"/>
      <c r="J244" s="39" t="n"/>
      <c r="K244" s="39" t="n"/>
      <c r="L244" s="39" t="n"/>
      <c r="M244" s="39" t="n"/>
      <c r="N244" s="39" t="n"/>
      <c r="O244" s="39" t="n"/>
      <c r="P244" s="39" t="n"/>
      <c r="Q244" s="39" t="n"/>
      <c r="R244" s="39" t="n"/>
      <c r="S244" s="39" t="n"/>
      <c r="T244" s="39" t="n"/>
      <c r="U244" s="39" t="n"/>
      <c r="V244" s="39" t="n"/>
      <c r="W244" s="39" t="n"/>
      <c r="X244" s="39" t="n"/>
      <c r="Y244" s="39" t="n"/>
      <c r="Z244" s="39" t="n"/>
    </row>
    <row r="245" ht="15.75" customHeight="1" s="198">
      <c r="A245" s="39" t="n"/>
      <c r="B245" s="39" t="n"/>
      <c r="C245" s="39" t="n"/>
      <c r="D245" s="39" t="n"/>
      <c r="E245" s="39" t="n"/>
      <c r="F245" s="39" t="n"/>
      <c r="G245" s="39" t="n"/>
      <c r="H245" s="39" t="n"/>
      <c r="I245" s="39" t="n"/>
      <c r="J245" s="39" t="n"/>
      <c r="K245" s="39" t="n"/>
      <c r="L245" s="39" t="n"/>
      <c r="M245" s="39" t="n"/>
      <c r="N245" s="39" t="n"/>
      <c r="O245" s="39" t="n"/>
      <c r="P245" s="39" t="n"/>
      <c r="Q245" s="39" t="n"/>
      <c r="R245" s="39" t="n"/>
      <c r="S245" s="39" t="n"/>
      <c r="T245" s="39" t="n"/>
      <c r="U245" s="39" t="n"/>
      <c r="V245" s="39" t="n"/>
      <c r="W245" s="39" t="n"/>
      <c r="X245" s="39" t="n"/>
      <c r="Y245" s="39" t="n"/>
      <c r="Z245" s="39" t="n"/>
    </row>
    <row r="246" ht="15.75" customHeight="1" s="198">
      <c r="A246" s="39" t="n"/>
      <c r="B246" s="39" t="n"/>
      <c r="C246" s="39" t="n"/>
      <c r="D246" s="39" t="n"/>
      <c r="E246" s="39" t="n"/>
      <c r="F246" s="39" t="n"/>
      <c r="G246" s="39" t="n"/>
      <c r="H246" s="39" t="n"/>
      <c r="I246" s="39" t="n"/>
      <c r="J246" s="39" t="n"/>
      <c r="K246" s="39" t="n"/>
      <c r="L246" s="39" t="n"/>
      <c r="M246" s="39" t="n"/>
      <c r="N246" s="39" t="n"/>
      <c r="O246" s="39" t="n"/>
      <c r="P246" s="39" t="n"/>
      <c r="Q246" s="39" t="n"/>
      <c r="R246" s="39" t="n"/>
      <c r="S246" s="39" t="n"/>
      <c r="T246" s="39" t="n"/>
      <c r="U246" s="39" t="n"/>
      <c r="V246" s="39" t="n"/>
      <c r="W246" s="39" t="n"/>
      <c r="X246" s="39" t="n"/>
      <c r="Y246" s="39" t="n"/>
      <c r="Z246" s="39" t="n"/>
    </row>
    <row r="247" ht="15.75" customHeight="1" s="198">
      <c r="A247" s="39" t="n"/>
      <c r="B247" s="39" t="n"/>
      <c r="C247" s="39" t="n"/>
      <c r="D247" s="39" t="n"/>
      <c r="E247" s="39" t="n"/>
      <c r="F247" s="39" t="n"/>
      <c r="G247" s="39" t="n"/>
      <c r="H247" s="39" t="n"/>
      <c r="I247" s="39" t="n"/>
      <c r="J247" s="39" t="n"/>
      <c r="K247" s="39" t="n"/>
      <c r="L247" s="39" t="n"/>
      <c r="M247" s="39" t="n"/>
      <c r="N247" s="39" t="n"/>
      <c r="O247" s="39" t="n"/>
      <c r="P247" s="39" t="n"/>
      <c r="Q247" s="39" t="n"/>
      <c r="R247" s="39" t="n"/>
      <c r="S247" s="39" t="n"/>
      <c r="T247" s="39" t="n"/>
      <c r="U247" s="39" t="n"/>
      <c r="V247" s="39" t="n"/>
      <c r="W247" s="39" t="n"/>
      <c r="X247" s="39" t="n"/>
      <c r="Y247" s="39" t="n"/>
      <c r="Z247" s="39" t="n"/>
    </row>
    <row r="248" ht="15.75" customHeight="1" s="198">
      <c r="A248" s="39" t="n"/>
      <c r="B248" s="39" t="n"/>
      <c r="C248" s="39" t="n"/>
      <c r="D248" s="39" t="n"/>
      <c r="E248" s="39" t="n"/>
      <c r="F248" s="39" t="n"/>
      <c r="G248" s="39" t="n"/>
      <c r="H248" s="39" t="n"/>
      <c r="I248" s="39" t="n"/>
      <c r="J248" s="39" t="n"/>
      <c r="K248" s="39" t="n"/>
      <c r="L248" s="39" t="n"/>
      <c r="M248" s="39" t="n"/>
      <c r="N248" s="39" t="n"/>
      <c r="O248" s="39" t="n"/>
      <c r="P248" s="39" t="n"/>
      <c r="Q248" s="39" t="n"/>
      <c r="R248" s="39" t="n"/>
      <c r="S248" s="39" t="n"/>
      <c r="T248" s="39" t="n"/>
      <c r="U248" s="39" t="n"/>
      <c r="V248" s="39" t="n"/>
      <c r="W248" s="39" t="n"/>
      <c r="X248" s="39" t="n"/>
      <c r="Y248" s="39" t="n"/>
      <c r="Z248" s="39" t="n"/>
    </row>
    <row r="249" ht="15.75" customHeight="1" s="198">
      <c r="A249" s="39" t="n"/>
      <c r="B249" s="39" t="n"/>
      <c r="C249" s="39" t="n"/>
      <c r="D249" s="39" t="n"/>
      <c r="E249" s="39" t="n"/>
      <c r="F249" s="39" t="n"/>
      <c r="G249" s="39" t="n"/>
      <c r="H249" s="39" t="n"/>
      <c r="I249" s="39" t="n"/>
      <c r="J249" s="39" t="n"/>
      <c r="K249" s="39" t="n"/>
      <c r="L249" s="39" t="n"/>
      <c r="M249" s="39" t="n"/>
      <c r="N249" s="39" t="n"/>
      <c r="O249" s="39" t="n"/>
      <c r="P249" s="39" t="n"/>
      <c r="Q249" s="39" t="n"/>
      <c r="R249" s="39" t="n"/>
      <c r="S249" s="39" t="n"/>
      <c r="T249" s="39" t="n"/>
      <c r="U249" s="39" t="n"/>
      <c r="V249" s="39" t="n"/>
      <c r="W249" s="39" t="n"/>
      <c r="X249" s="39" t="n"/>
      <c r="Y249" s="39" t="n"/>
      <c r="Z249" s="39" t="n"/>
    </row>
    <row r="250" ht="15.75" customHeight="1" s="198">
      <c r="A250" s="39" t="n"/>
      <c r="B250" s="39" t="n"/>
      <c r="C250" s="39" t="n"/>
      <c r="D250" s="39" t="n"/>
      <c r="E250" s="39" t="n"/>
      <c r="F250" s="39" t="n"/>
      <c r="G250" s="39" t="n"/>
      <c r="H250" s="39" t="n"/>
      <c r="I250" s="39" t="n"/>
      <c r="J250" s="39" t="n"/>
      <c r="K250" s="39" t="n"/>
      <c r="L250" s="39" t="n"/>
      <c r="M250" s="39" t="n"/>
      <c r="N250" s="39" t="n"/>
      <c r="O250" s="39" t="n"/>
      <c r="P250" s="39" t="n"/>
      <c r="Q250" s="39" t="n"/>
      <c r="R250" s="39" t="n"/>
      <c r="S250" s="39" t="n"/>
      <c r="T250" s="39" t="n"/>
      <c r="U250" s="39" t="n"/>
      <c r="V250" s="39" t="n"/>
      <c r="W250" s="39" t="n"/>
      <c r="X250" s="39" t="n"/>
      <c r="Y250" s="39" t="n"/>
      <c r="Z250" s="39" t="n"/>
    </row>
    <row r="251" ht="15.75" customHeight="1" s="198">
      <c r="A251" s="39" t="n"/>
      <c r="B251" s="39" t="n"/>
      <c r="C251" s="39" t="n"/>
      <c r="D251" s="39" t="n"/>
      <c r="E251" s="39" t="n"/>
      <c r="F251" s="39" t="n"/>
      <c r="G251" s="39" t="n"/>
      <c r="H251" s="39" t="n"/>
      <c r="I251" s="39" t="n"/>
      <c r="J251" s="39" t="n"/>
      <c r="K251" s="39" t="n"/>
      <c r="L251" s="39" t="n"/>
      <c r="M251" s="39" t="n"/>
      <c r="N251" s="39" t="n"/>
      <c r="O251" s="39" t="n"/>
      <c r="P251" s="39" t="n"/>
      <c r="Q251" s="39" t="n"/>
      <c r="R251" s="39" t="n"/>
      <c r="S251" s="39" t="n"/>
      <c r="T251" s="39" t="n"/>
      <c r="U251" s="39" t="n"/>
      <c r="V251" s="39" t="n"/>
      <c r="W251" s="39" t="n"/>
      <c r="X251" s="39" t="n"/>
      <c r="Y251" s="39" t="n"/>
      <c r="Z251" s="39" t="n"/>
    </row>
    <row r="252" ht="15.75" customHeight="1" s="198">
      <c r="A252" s="39" t="n"/>
      <c r="B252" s="39" t="n"/>
      <c r="C252" s="39" t="n"/>
      <c r="D252" s="39" t="n"/>
      <c r="E252" s="39" t="n"/>
      <c r="F252" s="39" t="n"/>
      <c r="G252" s="39" t="n"/>
      <c r="H252" s="39" t="n"/>
      <c r="I252" s="39" t="n"/>
      <c r="J252" s="39" t="n"/>
      <c r="K252" s="39" t="n"/>
      <c r="L252" s="39" t="n"/>
      <c r="M252" s="39" t="n"/>
      <c r="N252" s="39" t="n"/>
      <c r="O252" s="39" t="n"/>
      <c r="P252" s="39" t="n"/>
      <c r="Q252" s="39" t="n"/>
      <c r="R252" s="39" t="n"/>
      <c r="S252" s="39" t="n"/>
      <c r="T252" s="39" t="n"/>
      <c r="U252" s="39" t="n"/>
      <c r="V252" s="39" t="n"/>
      <c r="W252" s="39" t="n"/>
      <c r="X252" s="39" t="n"/>
      <c r="Y252" s="39" t="n"/>
      <c r="Z252" s="39" t="n"/>
    </row>
    <row r="253" ht="15.75" customHeight="1" s="198">
      <c r="A253" s="39" t="n"/>
      <c r="B253" s="39" t="n"/>
      <c r="C253" s="39" t="n"/>
      <c r="D253" s="39" t="n"/>
      <c r="E253" s="39" t="n"/>
      <c r="F253" s="39" t="n"/>
      <c r="G253" s="39" t="n"/>
      <c r="H253" s="39" t="n"/>
      <c r="I253" s="39" t="n"/>
      <c r="J253" s="39" t="n"/>
      <c r="K253" s="39" t="n"/>
      <c r="L253" s="39" t="n"/>
      <c r="M253" s="39" t="n"/>
      <c r="N253" s="39" t="n"/>
      <c r="O253" s="39" t="n"/>
      <c r="P253" s="39" t="n"/>
      <c r="Q253" s="39" t="n"/>
      <c r="R253" s="39" t="n"/>
      <c r="S253" s="39" t="n"/>
      <c r="T253" s="39" t="n"/>
      <c r="U253" s="39" t="n"/>
      <c r="V253" s="39" t="n"/>
      <c r="W253" s="39" t="n"/>
      <c r="X253" s="39" t="n"/>
      <c r="Y253" s="39" t="n"/>
      <c r="Z253" s="39" t="n"/>
    </row>
    <row r="254" ht="15.75" customHeight="1" s="198">
      <c r="A254" s="39" t="n"/>
      <c r="B254" s="39" t="n"/>
      <c r="C254" s="39" t="n"/>
      <c r="D254" s="39" t="n"/>
      <c r="E254" s="39" t="n"/>
      <c r="F254" s="39" t="n"/>
      <c r="G254" s="39" t="n"/>
      <c r="H254" s="39" t="n"/>
      <c r="I254" s="39" t="n"/>
      <c r="J254" s="39" t="n"/>
      <c r="K254" s="39" t="n"/>
      <c r="L254" s="39" t="n"/>
      <c r="M254" s="39" t="n"/>
      <c r="N254" s="39" t="n"/>
      <c r="O254" s="39" t="n"/>
      <c r="P254" s="39" t="n"/>
      <c r="Q254" s="39" t="n"/>
      <c r="R254" s="39" t="n"/>
      <c r="S254" s="39" t="n"/>
      <c r="T254" s="39" t="n"/>
      <c r="U254" s="39" t="n"/>
      <c r="V254" s="39" t="n"/>
      <c r="W254" s="39" t="n"/>
      <c r="X254" s="39" t="n"/>
      <c r="Y254" s="39" t="n"/>
      <c r="Z254" s="39" t="n"/>
    </row>
    <row r="255" ht="15.75" customHeight="1" s="198">
      <c r="A255" s="39" t="n"/>
      <c r="B255" s="39" t="n"/>
      <c r="C255" s="39" t="n"/>
      <c r="D255" s="39" t="n"/>
      <c r="E255" s="39" t="n"/>
      <c r="F255" s="39" t="n"/>
      <c r="G255" s="39" t="n"/>
      <c r="H255" s="39" t="n"/>
      <c r="I255" s="39" t="n"/>
      <c r="J255" s="39" t="n"/>
      <c r="K255" s="39" t="n"/>
      <c r="L255" s="39" t="n"/>
      <c r="M255" s="39" t="n"/>
      <c r="N255" s="39" t="n"/>
      <c r="O255" s="39" t="n"/>
      <c r="P255" s="39" t="n"/>
      <c r="Q255" s="39" t="n"/>
      <c r="R255" s="39" t="n"/>
      <c r="S255" s="39" t="n"/>
      <c r="T255" s="39" t="n"/>
      <c r="U255" s="39" t="n"/>
      <c r="V255" s="39" t="n"/>
      <c r="W255" s="39" t="n"/>
      <c r="X255" s="39" t="n"/>
      <c r="Y255" s="39" t="n"/>
      <c r="Z255" s="39" t="n"/>
    </row>
    <row r="256" ht="15.75" customHeight="1" s="198">
      <c r="A256" s="39" t="n"/>
      <c r="B256" s="39" t="n"/>
      <c r="C256" s="39" t="n"/>
      <c r="D256" s="39" t="n"/>
      <c r="E256" s="39" t="n"/>
      <c r="F256" s="39" t="n"/>
      <c r="G256" s="39" t="n"/>
      <c r="H256" s="39" t="n"/>
      <c r="I256" s="39" t="n"/>
      <c r="J256" s="39" t="n"/>
      <c r="K256" s="39" t="n"/>
      <c r="L256" s="39" t="n"/>
      <c r="M256" s="39" t="n"/>
      <c r="N256" s="39" t="n"/>
      <c r="O256" s="39" t="n"/>
      <c r="P256" s="39" t="n"/>
      <c r="Q256" s="39" t="n"/>
      <c r="R256" s="39" t="n"/>
      <c r="S256" s="39" t="n"/>
      <c r="T256" s="39" t="n"/>
      <c r="U256" s="39" t="n"/>
      <c r="V256" s="39" t="n"/>
      <c r="W256" s="39" t="n"/>
      <c r="X256" s="39" t="n"/>
      <c r="Y256" s="39" t="n"/>
      <c r="Z256" s="39" t="n"/>
    </row>
    <row r="257" ht="15.75" customHeight="1" s="198">
      <c r="A257" s="39" t="n"/>
      <c r="B257" s="39" t="n"/>
      <c r="C257" s="39" t="n"/>
      <c r="D257" s="39" t="n"/>
      <c r="E257" s="39" t="n"/>
      <c r="F257" s="39" t="n"/>
      <c r="G257" s="39" t="n"/>
      <c r="H257" s="39" t="n"/>
      <c r="I257" s="39" t="n"/>
      <c r="J257" s="39" t="n"/>
      <c r="K257" s="39" t="n"/>
      <c r="L257" s="39" t="n"/>
      <c r="M257" s="39" t="n"/>
      <c r="N257" s="39" t="n"/>
      <c r="O257" s="39" t="n"/>
      <c r="P257" s="39" t="n"/>
      <c r="Q257" s="39" t="n"/>
      <c r="R257" s="39" t="n"/>
      <c r="S257" s="39" t="n"/>
      <c r="T257" s="39" t="n"/>
      <c r="U257" s="39" t="n"/>
      <c r="V257" s="39" t="n"/>
      <c r="W257" s="39" t="n"/>
      <c r="X257" s="39" t="n"/>
      <c r="Y257" s="39" t="n"/>
      <c r="Z257" s="39" t="n"/>
    </row>
    <row r="258" ht="15.75" customHeight="1" s="198">
      <c r="A258" s="39" t="n"/>
      <c r="B258" s="39" t="n"/>
      <c r="C258" s="39" t="n"/>
      <c r="D258" s="39" t="n"/>
      <c r="E258" s="39" t="n"/>
      <c r="F258" s="39" t="n"/>
      <c r="G258" s="39" t="n"/>
      <c r="H258" s="39" t="n"/>
      <c r="I258" s="39" t="n"/>
      <c r="J258" s="39" t="n"/>
      <c r="K258" s="39" t="n"/>
      <c r="L258" s="39" t="n"/>
      <c r="M258" s="39" t="n"/>
      <c r="N258" s="39" t="n"/>
      <c r="O258" s="39" t="n"/>
      <c r="P258" s="39" t="n"/>
      <c r="Q258" s="39" t="n"/>
      <c r="R258" s="39" t="n"/>
      <c r="S258" s="39" t="n"/>
      <c r="T258" s="39" t="n"/>
      <c r="U258" s="39" t="n"/>
      <c r="V258" s="39" t="n"/>
      <c r="W258" s="39" t="n"/>
      <c r="X258" s="39" t="n"/>
      <c r="Y258" s="39" t="n"/>
      <c r="Z258" s="39" t="n"/>
    </row>
    <row r="259" ht="15.75" customHeight="1" s="198">
      <c r="A259" s="39" t="n"/>
      <c r="B259" s="39" t="n"/>
      <c r="C259" s="39" t="n"/>
      <c r="D259" s="39" t="n"/>
      <c r="E259" s="39" t="n"/>
      <c r="F259" s="39" t="n"/>
      <c r="G259" s="39" t="n"/>
      <c r="H259" s="39" t="n"/>
      <c r="I259" s="39" t="n"/>
      <c r="J259" s="39" t="n"/>
      <c r="K259" s="39" t="n"/>
      <c r="L259" s="39" t="n"/>
      <c r="M259" s="39" t="n"/>
      <c r="N259" s="39" t="n"/>
      <c r="O259" s="39" t="n"/>
      <c r="P259" s="39" t="n"/>
      <c r="Q259" s="39" t="n"/>
      <c r="R259" s="39" t="n"/>
      <c r="S259" s="39" t="n"/>
      <c r="T259" s="39" t="n"/>
      <c r="U259" s="39" t="n"/>
      <c r="V259" s="39" t="n"/>
      <c r="W259" s="39" t="n"/>
      <c r="X259" s="39" t="n"/>
      <c r="Y259" s="39" t="n"/>
      <c r="Z259" s="39" t="n"/>
    </row>
    <row r="260" ht="15.75" customHeight="1" s="198">
      <c r="A260" s="39" t="n"/>
      <c r="B260" s="39" t="n"/>
      <c r="C260" s="39" t="n"/>
      <c r="D260" s="39" t="n"/>
      <c r="E260" s="39" t="n"/>
      <c r="F260" s="39" t="n"/>
      <c r="G260" s="39" t="n"/>
      <c r="H260" s="39" t="n"/>
      <c r="I260" s="39" t="n"/>
      <c r="J260" s="39" t="n"/>
      <c r="K260" s="39" t="n"/>
      <c r="L260" s="39" t="n"/>
      <c r="M260" s="39" t="n"/>
      <c r="N260" s="39" t="n"/>
      <c r="O260" s="39" t="n"/>
      <c r="P260" s="39" t="n"/>
      <c r="Q260" s="39" t="n"/>
      <c r="R260" s="39" t="n"/>
      <c r="S260" s="39" t="n"/>
      <c r="T260" s="39" t="n"/>
      <c r="U260" s="39" t="n"/>
      <c r="V260" s="39" t="n"/>
      <c r="W260" s="39" t="n"/>
      <c r="X260" s="39" t="n"/>
      <c r="Y260" s="39" t="n"/>
      <c r="Z260" s="39" t="n"/>
    </row>
    <row r="261" ht="15.75" customHeight="1" s="198">
      <c r="A261" s="39" t="n"/>
      <c r="B261" s="39" t="n"/>
      <c r="C261" s="39" t="n"/>
      <c r="D261" s="39" t="n"/>
      <c r="E261" s="39" t="n"/>
      <c r="F261" s="39" t="n"/>
      <c r="G261" s="39" t="n"/>
      <c r="H261" s="39" t="n"/>
      <c r="I261" s="39" t="n"/>
      <c r="J261" s="39" t="n"/>
      <c r="K261" s="39" t="n"/>
      <c r="L261" s="39" t="n"/>
      <c r="M261" s="39" t="n"/>
      <c r="N261" s="39" t="n"/>
      <c r="O261" s="39" t="n"/>
      <c r="P261" s="39" t="n"/>
      <c r="Q261" s="39" t="n"/>
      <c r="R261" s="39" t="n"/>
      <c r="S261" s="39" t="n"/>
      <c r="T261" s="39" t="n"/>
      <c r="U261" s="39" t="n"/>
      <c r="V261" s="39" t="n"/>
      <c r="W261" s="39" t="n"/>
      <c r="X261" s="39" t="n"/>
      <c r="Y261" s="39" t="n"/>
      <c r="Z261" s="39" t="n"/>
    </row>
    <row r="262" ht="15.75" customHeight="1" s="198">
      <c r="A262" s="39" t="n"/>
      <c r="B262" s="39" t="n"/>
      <c r="C262" s="39" t="n"/>
      <c r="D262" s="39" t="n"/>
      <c r="E262" s="39" t="n"/>
      <c r="F262" s="39" t="n"/>
      <c r="G262" s="39" t="n"/>
      <c r="H262" s="39" t="n"/>
      <c r="I262" s="39" t="n"/>
      <c r="J262" s="39" t="n"/>
      <c r="K262" s="39" t="n"/>
      <c r="L262" s="39" t="n"/>
      <c r="M262" s="39" t="n"/>
      <c r="N262" s="39" t="n"/>
      <c r="O262" s="39" t="n"/>
      <c r="P262" s="39" t="n"/>
      <c r="Q262" s="39" t="n"/>
      <c r="R262" s="39" t="n"/>
      <c r="S262" s="39" t="n"/>
      <c r="T262" s="39" t="n"/>
      <c r="U262" s="39" t="n"/>
      <c r="V262" s="39" t="n"/>
      <c r="W262" s="39" t="n"/>
      <c r="X262" s="39" t="n"/>
      <c r="Y262" s="39" t="n"/>
      <c r="Z262" s="39" t="n"/>
    </row>
    <row r="263" ht="15.75" customHeight="1" s="198">
      <c r="A263" s="39" t="n"/>
      <c r="B263" s="39" t="n"/>
      <c r="C263" s="39" t="n"/>
      <c r="D263" s="39" t="n"/>
      <c r="E263" s="39" t="n"/>
      <c r="F263" s="39" t="n"/>
      <c r="G263" s="39" t="n"/>
      <c r="H263" s="39" t="n"/>
      <c r="I263" s="39" t="n"/>
      <c r="J263" s="39" t="n"/>
      <c r="K263" s="39" t="n"/>
      <c r="L263" s="39" t="n"/>
      <c r="M263" s="39" t="n"/>
      <c r="N263" s="39" t="n"/>
      <c r="O263" s="39" t="n"/>
      <c r="P263" s="39" t="n"/>
      <c r="Q263" s="39" t="n"/>
      <c r="R263" s="39" t="n"/>
      <c r="S263" s="39" t="n"/>
      <c r="T263" s="39" t="n"/>
      <c r="U263" s="39" t="n"/>
      <c r="V263" s="39" t="n"/>
      <c r="W263" s="39" t="n"/>
      <c r="X263" s="39" t="n"/>
      <c r="Y263" s="39" t="n"/>
      <c r="Z263" s="39" t="n"/>
    </row>
    <row r="264" ht="15.75" customHeight="1" s="198">
      <c r="A264" s="39" t="n"/>
      <c r="B264" s="39" t="n"/>
      <c r="C264" s="39" t="n"/>
      <c r="D264" s="39" t="n"/>
      <c r="E264" s="39" t="n"/>
      <c r="F264" s="39" t="n"/>
      <c r="G264" s="39" t="n"/>
      <c r="H264" s="39" t="n"/>
      <c r="I264" s="39" t="n"/>
      <c r="J264" s="39" t="n"/>
      <c r="K264" s="39" t="n"/>
      <c r="L264" s="39" t="n"/>
      <c r="M264" s="39" t="n"/>
      <c r="N264" s="39" t="n"/>
      <c r="O264" s="39" t="n"/>
      <c r="P264" s="39" t="n"/>
      <c r="Q264" s="39" t="n"/>
      <c r="R264" s="39" t="n"/>
      <c r="S264" s="39" t="n"/>
      <c r="T264" s="39" t="n"/>
      <c r="U264" s="39" t="n"/>
      <c r="V264" s="39" t="n"/>
      <c r="W264" s="39" t="n"/>
      <c r="X264" s="39" t="n"/>
      <c r="Y264" s="39" t="n"/>
      <c r="Z264" s="39" t="n"/>
    </row>
    <row r="265" ht="15.75" customHeight="1" s="198">
      <c r="A265" s="39" t="n"/>
      <c r="B265" s="39" t="n"/>
      <c r="C265" s="39" t="n"/>
      <c r="D265" s="39" t="n"/>
      <c r="E265" s="39" t="n"/>
      <c r="F265" s="39" t="n"/>
      <c r="G265" s="39" t="n"/>
      <c r="H265" s="39" t="n"/>
      <c r="I265" s="39" t="n"/>
      <c r="J265" s="39" t="n"/>
      <c r="K265" s="39" t="n"/>
      <c r="L265" s="39" t="n"/>
      <c r="M265" s="39" t="n"/>
      <c r="N265" s="39" t="n"/>
      <c r="O265" s="39" t="n"/>
      <c r="P265" s="39" t="n"/>
      <c r="Q265" s="39" t="n"/>
      <c r="R265" s="39" t="n"/>
      <c r="S265" s="39" t="n"/>
      <c r="T265" s="39" t="n"/>
      <c r="U265" s="39" t="n"/>
      <c r="V265" s="39" t="n"/>
      <c r="W265" s="39" t="n"/>
      <c r="X265" s="39" t="n"/>
      <c r="Y265" s="39" t="n"/>
      <c r="Z265" s="39" t="n"/>
    </row>
    <row r="266" ht="15.75" customHeight="1" s="198">
      <c r="A266" s="39" t="n"/>
      <c r="B266" s="39" t="n"/>
      <c r="C266" s="39" t="n"/>
      <c r="D266" s="39" t="n"/>
      <c r="E266" s="39" t="n"/>
      <c r="F266" s="39" t="n"/>
      <c r="G266" s="39" t="n"/>
      <c r="H266" s="39" t="n"/>
      <c r="I266" s="39" t="n"/>
      <c r="J266" s="39" t="n"/>
      <c r="K266" s="39" t="n"/>
      <c r="L266" s="39" t="n"/>
      <c r="M266" s="39" t="n"/>
      <c r="N266" s="39" t="n"/>
      <c r="O266" s="39" t="n"/>
      <c r="P266" s="39" t="n"/>
      <c r="Q266" s="39" t="n"/>
      <c r="R266" s="39" t="n"/>
      <c r="S266" s="39" t="n"/>
      <c r="T266" s="39" t="n"/>
      <c r="U266" s="39" t="n"/>
      <c r="V266" s="39" t="n"/>
      <c r="W266" s="39" t="n"/>
      <c r="X266" s="39" t="n"/>
      <c r="Y266" s="39" t="n"/>
      <c r="Z266" s="39" t="n"/>
    </row>
    <row r="267" ht="15.75" customHeight="1" s="198">
      <c r="A267" s="39" t="n"/>
      <c r="B267" s="39" t="n"/>
      <c r="C267" s="39" t="n"/>
      <c r="D267" s="39" t="n"/>
      <c r="E267" s="39" t="n"/>
      <c r="F267" s="39" t="n"/>
      <c r="G267" s="39" t="n"/>
      <c r="H267" s="39" t="n"/>
      <c r="I267" s="39" t="n"/>
      <c r="J267" s="39" t="n"/>
      <c r="K267" s="39" t="n"/>
      <c r="L267" s="39" t="n"/>
      <c r="M267" s="39" t="n"/>
      <c r="N267" s="39" t="n"/>
      <c r="O267" s="39" t="n"/>
      <c r="P267" s="39" t="n"/>
      <c r="Q267" s="39" t="n"/>
      <c r="R267" s="39" t="n"/>
      <c r="S267" s="39" t="n"/>
      <c r="T267" s="39" t="n"/>
      <c r="U267" s="39" t="n"/>
      <c r="V267" s="39" t="n"/>
      <c r="W267" s="39" t="n"/>
      <c r="X267" s="39" t="n"/>
      <c r="Y267" s="39" t="n"/>
      <c r="Z267" s="39" t="n"/>
    </row>
    <row r="268" ht="15.75" customHeight="1" s="198">
      <c r="A268" s="39" t="n"/>
      <c r="B268" s="39" t="n"/>
      <c r="C268" s="39" t="n"/>
      <c r="D268" s="39" t="n"/>
      <c r="E268" s="39" t="n"/>
      <c r="F268" s="39" t="n"/>
      <c r="G268" s="39" t="n"/>
      <c r="H268" s="39" t="n"/>
      <c r="I268" s="39" t="n"/>
      <c r="J268" s="39" t="n"/>
      <c r="K268" s="39" t="n"/>
      <c r="L268" s="39" t="n"/>
      <c r="M268" s="39" t="n"/>
      <c r="N268" s="39" t="n"/>
      <c r="O268" s="39" t="n"/>
      <c r="P268" s="39" t="n"/>
      <c r="Q268" s="39" t="n"/>
      <c r="R268" s="39" t="n"/>
      <c r="S268" s="39" t="n"/>
      <c r="T268" s="39" t="n"/>
      <c r="U268" s="39" t="n"/>
      <c r="V268" s="39" t="n"/>
      <c r="W268" s="39" t="n"/>
      <c r="X268" s="39" t="n"/>
      <c r="Y268" s="39" t="n"/>
      <c r="Z268" s="39" t="n"/>
    </row>
    <row r="269" ht="15.75" customHeight="1" s="198">
      <c r="A269" s="39" t="n"/>
      <c r="B269" s="39" t="n"/>
      <c r="C269" s="39" t="n"/>
      <c r="D269" s="39" t="n"/>
      <c r="E269" s="39" t="n"/>
      <c r="F269" s="39" t="n"/>
      <c r="G269" s="39" t="n"/>
      <c r="H269" s="39" t="n"/>
      <c r="I269" s="39" t="n"/>
      <c r="J269" s="39" t="n"/>
      <c r="K269" s="39" t="n"/>
      <c r="L269" s="39" t="n"/>
      <c r="M269" s="39" t="n"/>
      <c r="N269" s="39" t="n"/>
      <c r="O269" s="39" t="n"/>
      <c r="P269" s="39" t="n"/>
      <c r="Q269" s="39" t="n"/>
      <c r="R269" s="39" t="n"/>
      <c r="S269" s="39" t="n"/>
      <c r="T269" s="39" t="n"/>
      <c r="U269" s="39" t="n"/>
      <c r="V269" s="39" t="n"/>
      <c r="W269" s="39" t="n"/>
      <c r="X269" s="39" t="n"/>
      <c r="Y269" s="39" t="n"/>
      <c r="Z269" s="39" t="n"/>
    </row>
    <row r="270" ht="15.75" customHeight="1" s="198">
      <c r="A270" s="39" t="n"/>
      <c r="B270" s="39" t="n"/>
      <c r="C270" s="39" t="n"/>
      <c r="D270" s="39" t="n"/>
      <c r="E270" s="39" t="n"/>
      <c r="F270" s="39" t="n"/>
      <c r="G270" s="39" t="n"/>
      <c r="H270" s="39" t="n"/>
      <c r="I270" s="39" t="n"/>
      <c r="J270" s="39" t="n"/>
      <c r="K270" s="39" t="n"/>
      <c r="L270" s="39" t="n"/>
      <c r="M270" s="39" t="n"/>
      <c r="N270" s="39" t="n"/>
      <c r="O270" s="39" t="n"/>
      <c r="P270" s="39" t="n"/>
      <c r="Q270" s="39" t="n"/>
      <c r="R270" s="39" t="n"/>
      <c r="S270" s="39" t="n"/>
      <c r="T270" s="39" t="n"/>
      <c r="U270" s="39" t="n"/>
      <c r="V270" s="39" t="n"/>
      <c r="W270" s="39" t="n"/>
      <c r="X270" s="39" t="n"/>
      <c r="Y270" s="39" t="n"/>
      <c r="Z270" s="39" t="n"/>
    </row>
    <row r="271" ht="15.75" customHeight="1" s="198">
      <c r="A271" s="39" t="n"/>
      <c r="B271" s="39" t="n"/>
      <c r="C271" s="39" t="n"/>
      <c r="D271" s="39" t="n"/>
      <c r="E271" s="39" t="n"/>
      <c r="F271" s="39" t="n"/>
      <c r="G271" s="39" t="n"/>
      <c r="H271" s="39" t="n"/>
      <c r="I271" s="39" t="n"/>
      <c r="J271" s="39" t="n"/>
      <c r="K271" s="39" t="n"/>
      <c r="L271" s="39" t="n"/>
      <c r="M271" s="39" t="n"/>
      <c r="N271" s="39" t="n"/>
      <c r="O271" s="39" t="n"/>
      <c r="P271" s="39" t="n"/>
      <c r="Q271" s="39" t="n"/>
      <c r="R271" s="39" t="n"/>
      <c r="S271" s="39" t="n"/>
      <c r="T271" s="39" t="n"/>
      <c r="U271" s="39" t="n"/>
      <c r="V271" s="39" t="n"/>
      <c r="W271" s="39" t="n"/>
      <c r="X271" s="39" t="n"/>
      <c r="Y271" s="39" t="n"/>
      <c r="Z271" s="39" t="n"/>
    </row>
    <row r="272" ht="15.75" customHeight="1" s="198">
      <c r="A272" s="39" t="n"/>
      <c r="B272" s="39" t="n"/>
      <c r="C272" s="39" t="n"/>
      <c r="D272" s="39" t="n"/>
      <c r="E272" s="39" t="n"/>
      <c r="F272" s="39" t="n"/>
      <c r="G272" s="39" t="n"/>
      <c r="H272" s="39" t="n"/>
      <c r="I272" s="39" t="n"/>
      <c r="J272" s="39" t="n"/>
      <c r="K272" s="39" t="n"/>
      <c r="L272" s="39" t="n"/>
      <c r="M272" s="39" t="n"/>
      <c r="N272" s="39" t="n"/>
      <c r="O272" s="39" t="n"/>
      <c r="P272" s="39" t="n"/>
      <c r="Q272" s="39" t="n"/>
      <c r="R272" s="39" t="n"/>
      <c r="S272" s="39" t="n"/>
      <c r="T272" s="39" t="n"/>
      <c r="U272" s="39" t="n"/>
      <c r="V272" s="39" t="n"/>
      <c r="W272" s="39" t="n"/>
      <c r="X272" s="39" t="n"/>
      <c r="Y272" s="39" t="n"/>
      <c r="Z272" s="39" t="n"/>
    </row>
    <row r="273" ht="15.75" customHeight="1" s="198">
      <c r="A273" s="39" t="n"/>
      <c r="B273" s="39" t="n"/>
      <c r="C273" s="39" t="n"/>
      <c r="D273" s="39" t="n"/>
      <c r="E273" s="39" t="n"/>
      <c r="F273" s="39" t="n"/>
      <c r="G273" s="39" t="n"/>
      <c r="H273" s="39" t="n"/>
      <c r="I273" s="39" t="n"/>
      <c r="J273" s="39" t="n"/>
      <c r="K273" s="39" t="n"/>
      <c r="L273" s="39" t="n"/>
      <c r="M273" s="39" t="n"/>
      <c r="N273" s="39" t="n"/>
      <c r="O273" s="39" t="n"/>
      <c r="P273" s="39" t="n"/>
      <c r="Q273" s="39" t="n"/>
      <c r="R273" s="39" t="n"/>
      <c r="S273" s="39" t="n"/>
      <c r="T273" s="39" t="n"/>
      <c r="U273" s="39" t="n"/>
      <c r="V273" s="39" t="n"/>
      <c r="W273" s="39" t="n"/>
      <c r="X273" s="39" t="n"/>
      <c r="Y273" s="39" t="n"/>
      <c r="Z273" s="39" t="n"/>
    </row>
    <row r="274" ht="15.75" customHeight="1" s="198">
      <c r="A274" s="39" t="n"/>
      <c r="B274" s="39" t="n"/>
      <c r="C274" s="39" t="n"/>
      <c r="D274" s="39" t="n"/>
      <c r="E274" s="39" t="n"/>
      <c r="F274" s="39" t="n"/>
      <c r="G274" s="39" t="n"/>
      <c r="H274" s="39" t="n"/>
      <c r="I274" s="39" t="n"/>
      <c r="J274" s="39" t="n"/>
      <c r="K274" s="39" t="n"/>
      <c r="L274" s="39" t="n"/>
      <c r="M274" s="39" t="n"/>
      <c r="N274" s="39" t="n"/>
      <c r="O274" s="39" t="n"/>
      <c r="P274" s="39" t="n"/>
      <c r="Q274" s="39" t="n"/>
      <c r="R274" s="39" t="n"/>
      <c r="S274" s="39" t="n"/>
      <c r="T274" s="39" t="n"/>
      <c r="U274" s="39" t="n"/>
      <c r="V274" s="39" t="n"/>
      <c r="W274" s="39" t="n"/>
      <c r="X274" s="39" t="n"/>
      <c r="Y274" s="39" t="n"/>
      <c r="Z274" s="39" t="n"/>
    </row>
    <row r="275" ht="15.75" customHeight="1" s="198">
      <c r="A275" s="39" t="n"/>
      <c r="B275" s="39" t="n"/>
      <c r="C275" s="39" t="n"/>
      <c r="D275" s="39" t="n"/>
      <c r="E275" s="39" t="n"/>
      <c r="F275" s="39" t="n"/>
      <c r="G275" s="39" t="n"/>
      <c r="H275" s="39" t="n"/>
      <c r="I275" s="39" t="n"/>
      <c r="J275" s="39" t="n"/>
      <c r="K275" s="39" t="n"/>
      <c r="L275" s="39" t="n"/>
      <c r="M275" s="39" t="n"/>
      <c r="N275" s="39" t="n"/>
      <c r="O275" s="39" t="n"/>
      <c r="P275" s="39" t="n"/>
      <c r="Q275" s="39" t="n"/>
      <c r="R275" s="39" t="n"/>
      <c r="S275" s="39" t="n"/>
      <c r="T275" s="39" t="n"/>
      <c r="U275" s="39" t="n"/>
      <c r="V275" s="39" t="n"/>
      <c r="W275" s="39" t="n"/>
      <c r="X275" s="39" t="n"/>
      <c r="Y275" s="39" t="n"/>
      <c r="Z275" s="39" t="n"/>
    </row>
    <row r="276" ht="15.75" customHeight="1" s="198">
      <c r="A276" s="39" t="n"/>
      <c r="B276" s="39" t="n"/>
      <c r="C276" s="39" t="n"/>
      <c r="D276" s="39" t="n"/>
      <c r="E276" s="39" t="n"/>
      <c r="F276" s="39" t="n"/>
      <c r="G276" s="39" t="n"/>
      <c r="H276" s="39" t="n"/>
      <c r="I276" s="39" t="n"/>
      <c r="J276" s="39" t="n"/>
      <c r="K276" s="39" t="n"/>
      <c r="L276" s="39" t="n"/>
      <c r="M276" s="39" t="n"/>
      <c r="N276" s="39" t="n"/>
      <c r="O276" s="39" t="n"/>
      <c r="P276" s="39" t="n"/>
      <c r="Q276" s="39" t="n"/>
      <c r="R276" s="39" t="n"/>
      <c r="S276" s="39" t="n"/>
      <c r="T276" s="39" t="n"/>
      <c r="U276" s="39" t="n"/>
      <c r="V276" s="39" t="n"/>
      <c r="W276" s="39" t="n"/>
      <c r="X276" s="39" t="n"/>
      <c r="Y276" s="39" t="n"/>
      <c r="Z276" s="39" t="n"/>
    </row>
    <row r="277" ht="15.75" customHeight="1" s="198">
      <c r="A277" s="39" t="n"/>
      <c r="B277" s="39" t="n"/>
      <c r="C277" s="39" t="n"/>
      <c r="D277" s="39" t="n"/>
      <c r="E277" s="39" t="n"/>
      <c r="F277" s="39" t="n"/>
      <c r="G277" s="39" t="n"/>
      <c r="H277" s="39" t="n"/>
      <c r="I277" s="39" t="n"/>
      <c r="J277" s="39" t="n"/>
      <c r="K277" s="39" t="n"/>
      <c r="L277" s="39" t="n"/>
      <c r="M277" s="39" t="n"/>
      <c r="N277" s="39" t="n"/>
      <c r="O277" s="39" t="n"/>
      <c r="P277" s="39" t="n"/>
      <c r="Q277" s="39" t="n"/>
      <c r="R277" s="39" t="n"/>
      <c r="S277" s="39" t="n"/>
      <c r="T277" s="39" t="n"/>
      <c r="U277" s="39" t="n"/>
      <c r="V277" s="39" t="n"/>
      <c r="W277" s="39" t="n"/>
      <c r="X277" s="39" t="n"/>
      <c r="Y277" s="39" t="n"/>
      <c r="Z277" s="39" t="n"/>
    </row>
    <row r="278" ht="15.75" customHeight="1" s="198">
      <c r="A278" s="39" t="n"/>
      <c r="B278" s="39" t="n"/>
      <c r="C278" s="39" t="n"/>
      <c r="D278" s="39" t="n"/>
      <c r="E278" s="39" t="n"/>
      <c r="F278" s="39" t="n"/>
      <c r="G278" s="39" t="n"/>
      <c r="H278" s="39" t="n"/>
      <c r="I278" s="39" t="n"/>
      <c r="J278" s="39" t="n"/>
      <c r="K278" s="39" t="n"/>
      <c r="L278" s="39" t="n"/>
      <c r="M278" s="39" t="n"/>
      <c r="N278" s="39" t="n"/>
      <c r="O278" s="39" t="n"/>
      <c r="P278" s="39" t="n"/>
      <c r="Q278" s="39" t="n"/>
      <c r="R278" s="39" t="n"/>
      <c r="S278" s="39" t="n"/>
      <c r="T278" s="39" t="n"/>
      <c r="U278" s="39" t="n"/>
      <c r="V278" s="39" t="n"/>
      <c r="W278" s="39" t="n"/>
      <c r="X278" s="39" t="n"/>
      <c r="Y278" s="39" t="n"/>
      <c r="Z278" s="39" t="n"/>
    </row>
    <row r="279" ht="15.75" customHeight="1" s="198">
      <c r="A279" s="39" t="n"/>
      <c r="B279" s="39" t="n"/>
      <c r="C279" s="39" t="n"/>
      <c r="D279" s="39" t="n"/>
      <c r="E279" s="39" t="n"/>
      <c r="F279" s="39" t="n"/>
      <c r="G279" s="39" t="n"/>
      <c r="H279" s="39" t="n"/>
      <c r="I279" s="39" t="n"/>
      <c r="J279" s="39" t="n"/>
      <c r="K279" s="39" t="n"/>
      <c r="L279" s="39" t="n"/>
      <c r="M279" s="39" t="n"/>
      <c r="N279" s="39" t="n"/>
      <c r="O279" s="39" t="n"/>
      <c r="P279" s="39" t="n"/>
      <c r="Q279" s="39" t="n"/>
      <c r="R279" s="39" t="n"/>
      <c r="S279" s="39" t="n"/>
      <c r="T279" s="39" t="n"/>
      <c r="U279" s="39" t="n"/>
      <c r="V279" s="39" t="n"/>
      <c r="W279" s="39" t="n"/>
      <c r="X279" s="39" t="n"/>
      <c r="Y279" s="39" t="n"/>
      <c r="Z279" s="39" t="n"/>
    </row>
    <row r="280" ht="15.75" customHeight="1" s="198">
      <c r="A280" s="39" t="n"/>
      <c r="B280" s="39" t="n"/>
      <c r="C280" s="39" t="n"/>
      <c r="D280" s="39" t="n"/>
      <c r="E280" s="39" t="n"/>
      <c r="F280" s="39" t="n"/>
      <c r="G280" s="39" t="n"/>
      <c r="H280" s="39" t="n"/>
      <c r="I280" s="39" t="n"/>
      <c r="J280" s="39" t="n"/>
      <c r="K280" s="39" t="n"/>
      <c r="L280" s="39" t="n"/>
      <c r="M280" s="39" t="n"/>
      <c r="N280" s="39" t="n"/>
      <c r="O280" s="39" t="n"/>
      <c r="P280" s="39" t="n"/>
      <c r="Q280" s="39" t="n"/>
      <c r="R280" s="39" t="n"/>
      <c r="S280" s="39" t="n"/>
      <c r="T280" s="39" t="n"/>
      <c r="U280" s="39" t="n"/>
      <c r="V280" s="39" t="n"/>
      <c r="W280" s="39" t="n"/>
      <c r="X280" s="39" t="n"/>
      <c r="Y280" s="39" t="n"/>
      <c r="Z280" s="39" t="n"/>
    </row>
    <row r="281" ht="15.75" customHeight="1" s="198">
      <c r="A281" s="39" t="n"/>
      <c r="B281" s="39" t="n"/>
      <c r="C281" s="39" t="n"/>
      <c r="D281" s="39" t="n"/>
      <c r="E281" s="39" t="n"/>
      <c r="F281" s="39" t="n"/>
      <c r="G281" s="39" t="n"/>
      <c r="H281" s="39" t="n"/>
      <c r="I281" s="39" t="n"/>
      <c r="J281" s="39" t="n"/>
      <c r="K281" s="39" t="n"/>
      <c r="L281" s="39" t="n"/>
      <c r="M281" s="39" t="n"/>
      <c r="N281" s="39" t="n"/>
      <c r="O281" s="39" t="n"/>
      <c r="P281" s="39" t="n"/>
      <c r="Q281" s="39" t="n"/>
      <c r="R281" s="39" t="n"/>
      <c r="S281" s="39" t="n"/>
      <c r="T281" s="39" t="n"/>
      <c r="U281" s="39" t="n"/>
      <c r="V281" s="39" t="n"/>
      <c r="W281" s="39" t="n"/>
      <c r="X281" s="39" t="n"/>
      <c r="Y281" s="39" t="n"/>
      <c r="Z281" s="39" t="n"/>
    </row>
    <row r="282" ht="15.75" customHeight="1" s="198">
      <c r="A282" s="39" t="n"/>
      <c r="B282" s="39" t="n"/>
      <c r="C282" s="39" t="n"/>
      <c r="D282" s="39" t="n"/>
      <c r="E282" s="39" t="n"/>
      <c r="F282" s="39" t="n"/>
      <c r="G282" s="39" t="n"/>
      <c r="H282" s="39" t="n"/>
      <c r="I282" s="39" t="n"/>
      <c r="J282" s="39" t="n"/>
      <c r="K282" s="39" t="n"/>
      <c r="L282" s="39" t="n"/>
      <c r="M282" s="39" t="n"/>
      <c r="N282" s="39" t="n"/>
      <c r="O282" s="39" t="n"/>
      <c r="P282" s="39" t="n"/>
      <c r="Q282" s="39" t="n"/>
      <c r="R282" s="39" t="n"/>
      <c r="S282" s="39" t="n"/>
      <c r="T282" s="39" t="n"/>
      <c r="U282" s="39" t="n"/>
      <c r="V282" s="39" t="n"/>
      <c r="W282" s="39" t="n"/>
      <c r="X282" s="39" t="n"/>
      <c r="Y282" s="39" t="n"/>
      <c r="Z282" s="39" t="n"/>
    </row>
    <row r="283" ht="15.75" customHeight="1" s="198">
      <c r="A283" s="39" t="n"/>
      <c r="B283" s="39" t="n"/>
      <c r="C283" s="39" t="n"/>
      <c r="D283" s="39" t="n"/>
      <c r="E283" s="39" t="n"/>
      <c r="F283" s="39" t="n"/>
      <c r="G283" s="39" t="n"/>
      <c r="H283" s="39" t="n"/>
      <c r="I283" s="39" t="n"/>
      <c r="J283" s="39" t="n"/>
      <c r="K283" s="39" t="n"/>
      <c r="L283" s="39" t="n"/>
      <c r="M283" s="39" t="n"/>
      <c r="N283" s="39" t="n"/>
      <c r="O283" s="39" t="n"/>
      <c r="P283" s="39" t="n"/>
      <c r="Q283" s="39" t="n"/>
      <c r="R283" s="39" t="n"/>
      <c r="S283" s="39" t="n"/>
      <c r="T283" s="39" t="n"/>
      <c r="U283" s="39" t="n"/>
      <c r="V283" s="39" t="n"/>
      <c r="W283" s="39" t="n"/>
      <c r="X283" s="39" t="n"/>
      <c r="Y283" s="39" t="n"/>
      <c r="Z283" s="39" t="n"/>
    </row>
    <row r="284" ht="15.75" customHeight="1" s="198">
      <c r="A284" s="39" t="n"/>
      <c r="B284" s="39" t="n"/>
      <c r="C284" s="39" t="n"/>
      <c r="D284" s="39" t="n"/>
      <c r="E284" s="39" t="n"/>
      <c r="F284" s="39" t="n"/>
      <c r="G284" s="39" t="n"/>
      <c r="H284" s="39" t="n"/>
      <c r="I284" s="39" t="n"/>
      <c r="J284" s="39" t="n"/>
      <c r="K284" s="39" t="n"/>
      <c r="L284" s="39" t="n"/>
      <c r="M284" s="39" t="n"/>
      <c r="N284" s="39" t="n"/>
      <c r="O284" s="39" t="n"/>
      <c r="P284" s="39" t="n"/>
      <c r="Q284" s="39" t="n"/>
      <c r="R284" s="39" t="n"/>
      <c r="S284" s="39" t="n"/>
      <c r="T284" s="39" t="n"/>
      <c r="U284" s="39" t="n"/>
      <c r="V284" s="39" t="n"/>
      <c r="W284" s="39" t="n"/>
      <c r="X284" s="39" t="n"/>
      <c r="Y284" s="39" t="n"/>
      <c r="Z284" s="39" t="n"/>
    </row>
    <row r="285" ht="15.75" customHeight="1" s="198">
      <c r="A285" s="39" t="n"/>
      <c r="B285" s="39" t="n"/>
      <c r="C285" s="39" t="n"/>
      <c r="D285" s="39" t="n"/>
      <c r="E285" s="39" t="n"/>
      <c r="F285" s="39" t="n"/>
      <c r="G285" s="39" t="n"/>
      <c r="H285" s="39" t="n"/>
      <c r="I285" s="39" t="n"/>
      <c r="J285" s="39" t="n"/>
      <c r="K285" s="39" t="n"/>
      <c r="L285" s="39" t="n"/>
      <c r="M285" s="39" t="n"/>
      <c r="N285" s="39" t="n"/>
      <c r="O285" s="39" t="n"/>
      <c r="P285" s="39" t="n"/>
      <c r="Q285" s="39" t="n"/>
      <c r="R285" s="39" t="n"/>
      <c r="S285" s="39" t="n"/>
      <c r="T285" s="39" t="n"/>
      <c r="U285" s="39" t="n"/>
      <c r="V285" s="39" t="n"/>
      <c r="W285" s="39" t="n"/>
      <c r="X285" s="39" t="n"/>
      <c r="Y285" s="39" t="n"/>
      <c r="Z285" s="39" t="n"/>
    </row>
    <row r="286" ht="15.75" customHeight="1" s="198">
      <c r="A286" s="39" t="n"/>
      <c r="B286" s="39" t="n"/>
      <c r="C286" s="39" t="n"/>
      <c r="D286" s="39" t="n"/>
      <c r="E286" s="39" t="n"/>
      <c r="F286" s="39" t="n"/>
      <c r="G286" s="39" t="n"/>
      <c r="H286" s="39" t="n"/>
      <c r="I286" s="39" t="n"/>
      <c r="J286" s="39" t="n"/>
      <c r="K286" s="39" t="n"/>
      <c r="L286" s="39" t="n"/>
      <c r="M286" s="39" t="n"/>
      <c r="N286" s="39" t="n"/>
      <c r="O286" s="39" t="n"/>
      <c r="P286" s="39" t="n"/>
      <c r="Q286" s="39" t="n"/>
      <c r="R286" s="39" t="n"/>
      <c r="S286" s="39" t="n"/>
      <c r="T286" s="39" t="n"/>
      <c r="U286" s="39" t="n"/>
      <c r="V286" s="39" t="n"/>
      <c r="W286" s="39" t="n"/>
      <c r="X286" s="39" t="n"/>
      <c r="Y286" s="39" t="n"/>
      <c r="Z286" s="39" t="n"/>
    </row>
    <row r="287" ht="15.75" customHeight="1" s="198">
      <c r="A287" s="39" t="n"/>
      <c r="B287" s="39" t="n"/>
      <c r="C287" s="39" t="n"/>
      <c r="D287" s="39" t="n"/>
      <c r="E287" s="39" t="n"/>
      <c r="F287" s="39" t="n"/>
      <c r="G287" s="39" t="n"/>
      <c r="H287" s="39" t="n"/>
      <c r="I287" s="39" t="n"/>
      <c r="J287" s="39" t="n"/>
      <c r="K287" s="39" t="n"/>
      <c r="L287" s="39" t="n"/>
      <c r="M287" s="39" t="n"/>
      <c r="N287" s="39" t="n"/>
      <c r="O287" s="39" t="n"/>
      <c r="P287" s="39" t="n"/>
      <c r="Q287" s="39" t="n"/>
      <c r="R287" s="39" t="n"/>
      <c r="S287" s="39" t="n"/>
      <c r="T287" s="39" t="n"/>
      <c r="U287" s="39" t="n"/>
      <c r="V287" s="39" t="n"/>
      <c r="W287" s="39" t="n"/>
      <c r="X287" s="39" t="n"/>
      <c r="Y287" s="39" t="n"/>
      <c r="Z287" s="39" t="n"/>
    </row>
    <row r="288" ht="15.75" customHeight="1" s="198">
      <c r="A288" s="39" t="n"/>
      <c r="B288" s="39" t="n"/>
      <c r="C288" s="39" t="n"/>
      <c r="D288" s="39" t="n"/>
      <c r="E288" s="39" t="n"/>
      <c r="F288" s="39" t="n"/>
      <c r="G288" s="39" t="n"/>
      <c r="H288" s="39" t="n"/>
      <c r="I288" s="39" t="n"/>
      <c r="J288" s="39" t="n"/>
      <c r="K288" s="39" t="n"/>
      <c r="L288" s="39" t="n"/>
      <c r="M288" s="39" t="n"/>
      <c r="N288" s="39" t="n"/>
      <c r="O288" s="39" t="n"/>
      <c r="P288" s="39" t="n"/>
      <c r="Q288" s="39" t="n"/>
      <c r="R288" s="39" t="n"/>
      <c r="S288" s="39" t="n"/>
      <c r="T288" s="39" t="n"/>
      <c r="U288" s="39" t="n"/>
      <c r="V288" s="39" t="n"/>
      <c r="W288" s="39" t="n"/>
      <c r="X288" s="39" t="n"/>
      <c r="Y288" s="39" t="n"/>
      <c r="Z288" s="39" t="n"/>
    </row>
    <row r="289" ht="15.75" customHeight="1" s="198">
      <c r="A289" s="39" t="n"/>
      <c r="B289" s="39" t="n"/>
      <c r="C289" s="39" t="n"/>
      <c r="D289" s="39" t="n"/>
      <c r="E289" s="39" t="n"/>
      <c r="F289" s="39" t="n"/>
      <c r="G289" s="39" t="n"/>
      <c r="H289" s="39" t="n"/>
      <c r="I289" s="39" t="n"/>
      <c r="J289" s="39" t="n"/>
      <c r="K289" s="39" t="n"/>
      <c r="L289" s="39" t="n"/>
      <c r="M289" s="39" t="n"/>
      <c r="N289" s="39" t="n"/>
      <c r="O289" s="39" t="n"/>
      <c r="P289" s="39" t="n"/>
      <c r="Q289" s="39" t="n"/>
      <c r="R289" s="39" t="n"/>
      <c r="S289" s="39" t="n"/>
      <c r="T289" s="39" t="n"/>
      <c r="U289" s="39" t="n"/>
      <c r="V289" s="39" t="n"/>
      <c r="W289" s="39" t="n"/>
      <c r="X289" s="39" t="n"/>
      <c r="Y289" s="39" t="n"/>
      <c r="Z289" s="39" t="n"/>
    </row>
    <row r="290" ht="15.75" customHeight="1" s="198">
      <c r="A290" s="39" t="n"/>
      <c r="B290" s="39" t="n"/>
      <c r="C290" s="39" t="n"/>
      <c r="D290" s="39" t="n"/>
      <c r="E290" s="39" t="n"/>
      <c r="F290" s="39" t="n"/>
      <c r="G290" s="39" t="n"/>
      <c r="H290" s="39" t="n"/>
      <c r="I290" s="39" t="n"/>
      <c r="J290" s="39" t="n"/>
      <c r="K290" s="39" t="n"/>
      <c r="L290" s="39" t="n"/>
      <c r="M290" s="39" t="n"/>
      <c r="N290" s="39" t="n"/>
      <c r="O290" s="39" t="n"/>
      <c r="P290" s="39" t="n"/>
      <c r="Q290" s="39" t="n"/>
      <c r="R290" s="39" t="n"/>
      <c r="S290" s="39" t="n"/>
      <c r="T290" s="39" t="n"/>
      <c r="U290" s="39" t="n"/>
      <c r="V290" s="39" t="n"/>
      <c r="W290" s="39" t="n"/>
      <c r="X290" s="39" t="n"/>
      <c r="Y290" s="39" t="n"/>
      <c r="Z290" s="39" t="n"/>
    </row>
    <row r="291" ht="15.75" customHeight="1" s="198">
      <c r="A291" s="39" t="n"/>
      <c r="B291" s="39" t="n"/>
      <c r="C291" s="39" t="n"/>
      <c r="D291" s="39" t="n"/>
      <c r="E291" s="39" t="n"/>
      <c r="F291" s="39" t="n"/>
      <c r="G291" s="39" t="n"/>
      <c r="H291" s="39" t="n"/>
      <c r="I291" s="39" t="n"/>
      <c r="J291" s="39" t="n"/>
      <c r="K291" s="39" t="n"/>
      <c r="L291" s="39" t="n"/>
      <c r="M291" s="39" t="n"/>
      <c r="N291" s="39" t="n"/>
      <c r="O291" s="39" t="n"/>
      <c r="P291" s="39" t="n"/>
      <c r="Q291" s="39" t="n"/>
      <c r="R291" s="39" t="n"/>
      <c r="S291" s="39" t="n"/>
      <c r="T291" s="39" t="n"/>
      <c r="U291" s="39" t="n"/>
      <c r="V291" s="39" t="n"/>
      <c r="W291" s="39" t="n"/>
      <c r="X291" s="39" t="n"/>
      <c r="Y291" s="39" t="n"/>
      <c r="Z291" s="39" t="n"/>
    </row>
    <row r="292" ht="15.75" customHeight="1" s="198">
      <c r="A292" s="39" t="n"/>
      <c r="B292" s="39" t="n"/>
      <c r="C292" s="39" t="n"/>
      <c r="D292" s="39" t="n"/>
      <c r="E292" s="39" t="n"/>
      <c r="F292" s="39" t="n"/>
      <c r="G292" s="39" t="n"/>
      <c r="H292" s="39" t="n"/>
      <c r="I292" s="39" t="n"/>
      <c r="J292" s="39" t="n"/>
      <c r="K292" s="39" t="n"/>
      <c r="L292" s="39" t="n"/>
      <c r="M292" s="39" t="n"/>
      <c r="N292" s="39" t="n"/>
      <c r="O292" s="39" t="n"/>
      <c r="P292" s="39" t="n"/>
      <c r="Q292" s="39" t="n"/>
      <c r="R292" s="39" t="n"/>
      <c r="S292" s="39" t="n"/>
      <c r="T292" s="39" t="n"/>
      <c r="U292" s="39" t="n"/>
      <c r="V292" s="39" t="n"/>
      <c r="W292" s="39" t="n"/>
      <c r="X292" s="39" t="n"/>
      <c r="Y292" s="39" t="n"/>
      <c r="Z292" s="39" t="n"/>
    </row>
    <row r="293" ht="15.75" customHeight="1" s="198">
      <c r="A293" s="39" t="n"/>
      <c r="B293" s="39" t="n"/>
      <c r="C293" s="39" t="n"/>
      <c r="D293" s="39" t="n"/>
      <c r="E293" s="39" t="n"/>
      <c r="F293" s="39" t="n"/>
      <c r="G293" s="39" t="n"/>
      <c r="H293" s="39" t="n"/>
      <c r="I293" s="39" t="n"/>
      <c r="J293" s="39" t="n"/>
      <c r="K293" s="39" t="n"/>
      <c r="L293" s="39" t="n"/>
      <c r="M293" s="39" t="n"/>
      <c r="N293" s="39" t="n"/>
      <c r="O293" s="39" t="n"/>
      <c r="P293" s="39" t="n"/>
      <c r="Q293" s="39" t="n"/>
      <c r="R293" s="39" t="n"/>
      <c r="S293" s="39" t="n"/>
      <c r="T293" s="39" t="n"/>
      <c r="U293" s="39" t="n"/>
      <c r="V293" s="39" t="n"/>
      <c r="W293" s="39" t="n"/>
      <c r="X293" s="39" t="n"/>
      <c r="Y293" s="39" t="n"/>
      <c r="Z293" s="39" t="n"/>
    </row>
    <row r="294" ht="15.75" customHeight="1" s="198">
      <c r="A294" s="39" t="n"/>
      <c r="B294" s="39" t="n"/>
      <c r="C294" s="39" t="n"/>
      <c r="D294" s="39" t="n"/>
      <c r="E294" s="39" t="n"/>
      <c r="F294" s="39" t="n"/>
      <c r="G294" s="39" t="n"/>
      <c r="H294" s="39" t="n"/>
      <c r="I294" s="39" t="n"/>
      <c r="J294" s="39" t="n"/>
      <c r="K294" s="39" t="n"/>
      <c r="L294" s="39" t="n"/>
      <c r="M294" s="39" t="n"/>
      <c r="N294" s="39" t="n"/>
      <c r="O294" s="39" t="n"/>
      <c r="P294" s="39" t="n"/>
      <c r="Q294" s="39" t="n"/>
      <c r="R294" s="39" t="n"/>
      <c r="S294" s="39" t="n"/>
      <c r="T294" s="39" t="n"/>
      <c r="U294" s="39" t="n"/>
      <c r="V294" s="39" t="n"/>
      <c r="W294" s="39" t="n"/>
      <c r="X294" s="39" t="n"/>
      <c r="Y294" s="39" t="n"/>
      <c r="Z294" s="39" t="n"/>
    </row>
    <row r="295" ht="15.75" customHeight="1" s="198">
      <c r="A295" s="39" t="n"/>
      <c r="B295" s="39" t="n"/>
      <c r="C295" s="39" t="n"/>
      <c r="D295" s="39" t="n"/>
      <c r="E295" s="39" t="n"/>
      <c r="F295" s="39" t="n"/>
      <c r="G295" s="39" t="n"/>
      <c r="H295" s="39" t="n"/>
      <c r="I295" s="39" t="n"/>
      <c r="J295" s="39" t="n"/>
      <c r="K295" s="39" t="n"/>
      <c r="L295" s="39" t="n"/>
      <c r="M295" s="39" t="n"/>
      <c r="N295" s="39" t="n"/>
      <c r="O295" s="39" t="n"/>
      <c r="P295" s="39" t="n"/>
      <c r="Q295" s="39" t="n"/>
      <c r="R295" s="39" t="n"/>
      <c r="S295" s="39" t="n"/>
      <c r="T295" s="39" t="n"/>
      <c r="U295" s="39" t="n"/>
      <c r="V295" s="39" t="n"/>
      <c r="W295" s="39" t="n"/>
      <c r="X295" s="39" t="n"/>
      <c r="Y295" s="39" t="n"/>
      <c r="Z295" s="39" t="n"/>
    </row>
    <row r="296" ht="15.75" customHeight="1" s="198">
      <c r="A296" s="39" t="n"/>
      <c r="B296" s="39" t="n"/>
      <c r="C296" s="39" t="n"/>
      <c r="D296" s="39" t="n"/>
      <c r="E296" s="39" t="n"/>
      <c r="F296" s="39" t="n"/>
      <c r="G296" s="39" t="n"/>
      <c r="H296" s="39" t="n"/>
      <c r="I296" s="39" t="n"/>
      <c r="J296" s="39" t="n"/>
      <c r="K296" s="39" t="n"/>
      <c r="L296" s="39" t="n"/>
      <c r="M296" s="39" t="n"/>
      <c r="N296" s="39" t="n"/>
      <c r="O296" s="39" t="n"/>
      <c r="P296" s="39" t="n"/>
      <c r="Q296" s="39" t="n"/>
      <c r="R296" s="39" t="n"/>
      <c r="S296" s="39" t="n"/>
      <c r="T296" s="39" t="n"/>
      <c r="U296" s="39" t="n"/>
      <c r="V296" s="39" t="n"/>
      <c r="W296" s="39" t="n"/>
      <c r="X296" s="39" t="n"/>
      <c r="Y296" s="39" t="n"/>
      <c r="Z296" s="39" t="n"/>
    </row>
    <row r="297" ht="15.75" customHeight="1" s="198">
      <c r="A297" s="39" t="n"/>
      <c r="B297" s="39" t="n"/>
      <c r="C297" s="39" t="n"/>
      <c r="D297" s="39" t="n"/>
      <c r="E297" s="39" t="n"/>
      <c r="F297" s="39" t="n"/>
      <c r="G297" s="39" t="n"/>
      <c r="H297" s="39" t="n"/>
      <c r="I297" s="39" t="n"/>
      <c r="J297" s="39" t="n"/>
      <c r="K297" s="39" t="n"/>
      <c r="L297" s="39" t="n"/>
      <c r="M297" s="39" t="n"/>
      <c r="N297" s="39" t="n"/>
      <c r="O297" s="39" t="n"/>
      <c r="P297" s="39" t="n"/>
      <c r="Q297" s="39" t="n"/>
      <c r="R297" s="39" t="n"/>
      <c r="S297" s="39" t="n"/>
      <c r="T297" s="39" t="n"/>
      <c r="U297" s="39" t="n"/>
      <c r="V297" s="39" t="n"/>
      <c r="W297" s="39" t="n"/>
      <c r="X297" s="39" t="n"/>
      <c r="Y297" s="39" t="n"/>
      <c r="Z297" s="39" t="n"/>
    </row>
    <row r="298" ht="15.75" customHeight="1" s="198">
      <c r="A298" s="39" t="n"/>
      <c r="B298" s="39" t="n"/>
      <c r="C298" s="39" t="n"/>
      <c r="D298" s="39" t="n"/>
      <c r="E298" s="39" t="n"/>
      <c r="F298" s="39" t="n"/>
      <c r="G298" s="39" t="n"/>
      <c r="H298" s="39" t="n"/>
      <c r="I298" s="39" t="n"/>
      <c r="J298" s="39" t="n"/>
      <c r="K298" s="39" t="n"/>
      <c r="L298" s="39" t="n"/>
      <c r="M298" s="39" t="n"/>
      <c r="N298" s="39" t="n"/>
      <c r="O298" s="39" t="n"/>
      <c r="P298" s="39" t="n"/>
      <c r="Q298" s="39" t="n"/>
      <c r="R298" s="39" t="n"/>
      <c r="S298" s="39" t="n"/>
      <c r="T298" s="39" t="n"/>
      <c r="U298" s="39" t="n"/>
      <c r="V298" s="39" t="n"/>
      <c r="W298" s="39" t="n"/>
      <c r="X298" s="39" t="n"/>
      <c r="Y298" s="39" t="n"/>
      <c r="Z298" s="39" t="n"/>
    </row>
    <row r="299" ht="15.75" customHeight="1" s="198">
      <c r="A299" s="39" t="n"/>
      <c r="B299" s="39" t="n"/>
      <c r="C299" s="39" t="n"/>
      <c r="D299" s="39" t="n"/>
      <c r="E299" s="39" t="n"/>
      <c r="F299" s="39" t="n"/>
      <c r="G299" s="39" t="n"/>
      <c r="H299" s="39" t="n"/>
      <c r="I299" s="39" t="n"/>
      <c r="J299" s="39" t="n"/>
      <c r="K299" s="39" t="n"/>
      <c r="L299" s="39" t="n"/>
      <c r="M299" s="39" t="n"/>
      <c r="N299" s="39" t="n"/>
      <c r="O299" s="39" t="n"/>
      <c r="P299" s="39" t="n"/>
      <c r="Q299" s="39" t="n"/>
      <c r="R299" s="39" t="n"/>
      <c r="S299" s="39" t="n"/>
      <c r="T299" s="39" t="n"/>
      <c r="U299" s="39" t="n"/>
      <c r="V299" s="39" t="n"/>
      <c r="W299" s="39" t="n"/>
      <c r="X299" s="39" t="n"/>
      <c r="Y299" s="39" t="n"/>
      <c r="Z299" s="39" t="n"/>
    </row>
    <row r="300" ht="15.75" customHeight="1" s="198">
      <c r="A300" s="39" t="n"/>
      <c r="B300" s="39" t="n"/>
      <c r="C300" s="39" t="n"/>
      <c r="D300" s="39" t="n"/>
      <c r="E300" s="39" t="n"/>
      <c r="F300" s="39" t="n"/>
      <c r="G300" s="39" t="n"/>
      <c r="H300" s="39" t="n"/>
      <c r="I300" s="39" t="n"/>
      <c r="J300" s="39" t="n"/>
      <c r="K300" s="39" t="n"/>
      <c r="L300" s="39" t="n"/>
      <c r="M300" s="39" t="n"/>
      <c r="N300" s="39" t="n"/>
      <c r="O300" s="39" t="n"/>
      <c r="P300" s="39" t="n"/>
      <c r="Q300" s="39" t="n"/>
      <c r="R300" s="39" t="n"/>
      <c r="S300" s="39" t="n"/>
      <c r="T300" s="39" t="n"/>
      <c r="U300" s="39" t="n"/>
      <c r="V300" s="39" t="n"/>
      <c r="W300" s="39" t="n"/>
      <c r="X300" s="39" t="n"/>
      <c r="Y300" s="39" t="n"/>
      <c r="Z300" s="39" t="n"/>
    </row>
    <row r="301" ht="15.75" customHeight="1" s="198">
      <c r="A301" s="39" t="n"/>
      <c r="B301" s="39" t="n"/>
      <c r="C301" s="39" t="n"/>
      <c r="D301" s="39" t="n"/>
      <c r="E301" s="39" t="n"/>
      <c r="F301" s="39" t="n"/>
      <c r="G301" s="39" t="n"/>
      <c r="H301" s="39" t="n"/>
      <c r="I301" s="39" t="n"/>
      <c r="J301" s="39" t="n"/>
      <c r="K301" s="39" t="n"/>
      <c r="L301" s="39" t="n"/>
      <c r="M301" s="39" t="n"/>
      <c r="N301" s="39" t="n"/>
      <c r="O301" s="39" t="n"/>
      <c r="P301" s="39" t="n"/>
      <c r="Q301" s="39" t="n"/>
      <c r="R301" s="39" t="n"/>
      <c r="S301" s="39" t="n"/>
      <c r="T301" s="39" t="n"/>
      <c r="U301" s="39" t="n"/>
      <c r="V301" s="39" t="n"/>
      <c r="W301" s="39" t="n"/>
      <c r="X301" s="39" t="n"/>
      <c r="Y301" s="39" t="n"/>
      <c r="Z301" s="39" t="n"/>
    </row>
    <row r="302" ht="15.75" customHeight="1" s="198">
      <c r="A302" s="39" t="n"/>
      <c r="B302" s="39" t="n"/>
      <c r="C302" s="39" t="n"/>
      <c r="D302" s="39" t="n"/>
      <c r="E302" s="39" t="n"/>
      <c r="F302" s="39" t="n"/>
      <c r="G302" s="39" t="n"/>
      <c r="H302" s="39" t="n"/>
      <c r="I302" s="39" t="n"/>
      <c r="J302" s="39" t="n"/>
      <c r="K302" s="39" t="n"/>
      <c r="L302" s="39" t="n"/>
      <c r="M302" s="39" t="n"/>
      <c r="N302" s="39" t="n"/>
      <c r="O302" s="39" t="n"/>
      <c r="P302" s="39" t="n"/>
      <c r="Q302" s="39" t="n"/>
      <c r="R302" s="39" t="n"/>
      <c r="S302" s="39" t="n"/>
      <c r="T302" s="39" t="n"/>
      <c r="U302" s="39" t="n"/>
      <c r="V302" s="39" t="n"/>
      <c r="W302" s="39" t="n"/>
      <c r="X302" s="39" t="n"/>
      <c r="Y302" s="39" t="n"/>
      <c r="Z302" s="39" t="n"/>
    </row>
    <row r="303" ht="15.75" customHeight="1" s="198">
      <c r="A303" s="39" t="n"/>
      <c r="B303" s="39" t="n"/>
      <c r="C303" s="39" t="n"/>
      <c r="D303" s="39" t="n"/>
      <c r="E303" s="39" t="n"/>
      <c r="F303" s="39" t="n"/>
      <c r="G303" s="39" t="n"/>
      <c r="H303" s="39" t="n"/>
      <c r="I303" s="39" t="n"/>
      <c r="J303" s="39" t="n"/>
      <c r="K303" s="39" t="n"/>
      <c r="L303" s="39" t="n"/>
      <c r="M303" s="39" t="n"/>
      <c r="N303" s="39" t="n"/>
      <c r="O303" s="39" t="n"/>
      <c r="P303" s="39" t="n"/>
      <c r="Q303" s="39" t="n"/>
      <c r="R303" s="39" t="n"/>
      <c r="S303" s="39" t="n"/>
      <c r="T303" s="39" t="n"/>
      <c r="U303" s="39" t="n"/>
      <c r="V303" s="39" t="n"/>
      <c r="W303" s="39" t="n"/>
      <c r="X303" s="39" t="n"/>
      <c r="Y303" s="39" t="n"/>
      <c r="Z303" s="39" t="n"/>
    </row>
    <row r="304" ht="15.75" customHeight="1" s="198">
      <c r="A304" s="39" t="n"/>
      <c r="B304" s="39" t="n"/>
      <c r="C304" s="39" t="n"/>
      <c r="D304" s="39" t="n"/>
      <c r="E304" s="39" t="n"/>
      <c r="F304" s="39" t="n"/>
      <c r="G304" s="39" t="n"/>
      <c r="H304" s="39" t="n"/>
      <c r="I304" s="39" t="n"/>
      <c r="J304" s="39" t="n"/>
      <c r="K304" s="39" t="n"/>
      <c r="L304" s="39" t="n"/>
      <c r="M304" s="39" t="n"/>
      <c r="N304" s="39" t="n"/>
      <c r="O304" s="39" t="n"/>
      <c r="P304" s="39" t="n"/>
      <c r="Q304" s="39" t="n"/>
      <c r="R304" s="39" t="n"/>
      <c r="S304" s="39" t="n"/>
      <c r="T304" s="39" t="n"/>
      <c r="U304" s="39" t="n"/>
      <c r="V304" s="39" t="n"/>
      <c r="W304" s="39" t="n"/>
      <c r="X304" s="39" t="n"/>
      <c r="Y304" s="39" t="n"/>
      <c r="Z304" s="39" t="n"/>
    </row>
    <row r="305" ht="15.75" customHeight="1" s="198">
      <c r="A305" s="39" t="n"/>
      <c r="B305" s="39" t="n"/>
      <c r="C305" s="39" t="n"/>
      <c r="D305" s="39" t="n"/>
      <c r="E305" s="39" t="n"/>
      <c r="F305" s="39" t="n"/>
      <c r="G305" s="39" t="n"/>
      <c r="H305" s="39" t="n"/>
      <c r="I305" s="39" t="n"/>
      <c r="J305" s="39" t="n"/>
      <c r="K305" s="39" t="n"/>
      <c r="L305" s="39" t="n"/>
      <c r="M305" s="39" t="n"/>
      <c r="N305" s="39" t="n"/>
      <c r="O305" s="39" t="n"/>
      <c r="P305" s="39" t="n"/>
      <c r="Q305" s="39" t="n"/>
      <c r="R305" s="39" t="n"/>
      <c r="S305" s="39" t="n"/>
      <c r="T305" s="39" t="n"/>
      <c r="U305" s="39" t="n"/>
      <c r="V305" s="39" t="n"/>
      <c r="W305" s="39" t="n"/>
      <c r="X305" s="39" t="n"/>
      <c r="Y305" s="39" t="n"/>
      <c r="Z305" s="39" t="n"/>
    </row>
    <row r="306" ht="15.75" customHeight="1" s="198">
      <c r="A306" s="39" t="n"/>
      <c r="B306" s="39" t="n"/>
      <c r="C306" s="39" t="n"/>
      <c r="D306" s="39" t="n"/>
      <c r="E306" s="39" t="n"/>
      <c r="F306" s="39" t="n"/>
      <c r="G306" s="39" t="n"/>
      <c r="H306" s="39" t="n"/>
      <c r="I306" s="39" t="n"/>
      <c r="J306" s="39" t="n"/>
      <c r="K306" s="39" t="n"/>
      <c r="L306" s="39" t="n"/>
      <c r="M306" s="39" t="n"/>
      <c r="N306" s="39" t="n"/>
      <c r="O306" s="39" t="n"/>
      <c r="P306" s="39" t="n"/>
      <c r="Q306" s="39" t="n"/>
      <c r="R306" s="39" t="n"/>
      <c r="S306" s="39" t="n"/>
      <c r="T306" s="39" t="n"/>
      <c r="U306" s="39" t="n"/>
      <c r="V306" s="39" t="n"/>
      <c r="W306" s="39" t="n"/>
      <c r="X306" s="39" t="n"/>
      <c r="Y306" s="39" t="n"/>
      <c r="Z306" s="39" t="n"/>
    </row>
    <row r="307" ht="15.75" customHeight="1" s="198">
      <c r="A307" s="39" t="n"/>
      <c r="B307" s="39" t="n"/>
      <c r="C307" s="39" t="n"/>
      <c r="D307" s="39" t="n"/>
      <c r="E307" s="39" t="n"/>
      <c r="F307" s="39" t="n"/>
      <c r="G307" s="39" t="n"/>
      <c r="H307" s="39" t="n"/>
      <c r="I307" s="39" t="n"/>
      <c r="J307" s="39" t="n"/>
      <c r="K307" s="39" t="n"/>
      <c r="L307" s="39" t="n"/>
      <c r="M307" s="39" t="n"/>
      <c r="N307" s="39" t="n"/>
      <c r="O307" s="39" t="n"/>
      <c r="P307" s="39" t="n"/>
      <c r="Q307" s="39" t="n"/>
      <c r="R307" s="39" t="n"/>
      <c r="S307" s="39" t="n"/>
      <c r="T307" s="39" t="n"/>
      <c r="U307" s="39" t="n"/>
      <c r="V307" s="39" t="n"/>
      <c r="W307" s="39" t="n"/>
      <c r="X307" s="39" t="n"/>
      <c r="Y307" s="39" t="n"/>
      <c r="Z307" s="39" t="n"/>
    </row>
    <row r="308" ht="15.75" customHeight="1" s="198">
      <c r="A308" s="39" t="n"/>
      <c r="B308" s="39" t="n"/>
      <c r="C308" s="39" t="n"/>
      <c r="D308" s="39" t="n"/>
      <c r="E308" s="39" t="n"/>
      <c r="F308" s="39" t="n"/>
      <c r="G308" s="39" t="n"/>
      <c r="H308" s="39" t="n"/>
      <c r="I308" s="39" t="n"/>
      <c r="J308" s="39" t="n"/>
      <c r="K308" s="39" t="n"/>
      <c r="L308" s="39" t="n"/>
      <c r="M308" s="39" t="n"/>
      <c r="N308" s="39" t="n"/>
      <c r="O308" s="39" t="n"/>
      <c r="P308" s="39" t="n"/>
      <c r="Q308" s="39" t="n"/>
      <c r="R308" s="39" t="n"/>
      <c r="S308" s="39" t="n"/>
      <c r="T308" s="39" t="n"/>
      <c r="U308" s="39" t="n"/>
      <c r="V308" s="39" t="n"/>
      <c r="W308" s="39" t="n"/>
      <c r="X308" s="39" t="n"/>
      <c r="Y308" s="39" t="n"/>
      <c r="Z308" s="39" t="n"/>
    </row>
    <row r="309" ht="15.75" customHeight="1" s="198">
      <c r="A309" s="39" t="n"/>
      <c r="B309" s="39" t="n"/>
      <c r="C309" s="39" t="n"/>
      <c r="D309" s="39" t="n"/>
      <c r="E309" s="39" t="n"/>
      <c r="F309" s="39" t="n"/>
      <c r="G309" s="39" t="n"/>
      <c r="H309" s="39" t="n"/>
      <c r="I309" s="39" t="n"/>
      <c r="J309" s="39" t="n"/>
      <c r="K309" s="39" t="n"/>
      <c r="L309" s="39" t="n"/>
      <c r="M309" s="39" t="n"/>
      <c r="N309" s="39" t="n"/>
      <c r="O309" s="39" t="n"/>
      <c r="P309" s="39" t="n"/>
      <c r="Q309" s="39" t="n"/>
      <c r="R309" s="39" t="n"/>
      <c r="S309" s="39" t="n"/>
      <c r="T309" s="39" t="n"/>
      <c r="U309" s="39" t="n"/>
      <c r="V309" s="39" t="n"/>
      <c r="W309" s="39" t="n"/>
      <c r="X309" s="39" t="n"/>
      <c r="Y309" s="39" t="n"/>
      <c r="Z309" s="39" t="n"/>
    </row>
    <row r="310" ht="15.75" customHeight="1" s="198">
      <c r="A310" s="39" t="n"/>
      <c r="B310" s="39" t="n"/>
      <c r="C310" s="39" t="n"/>
      <c r="D310" s="39" t="n"/>
      <c r="E310" s="39" t="n"/>
      <c r="F310" s="39" t="n"/>
      <c r="G310" s="39" t="n"/>
      <c r="H310" s="39" t="n"/>
      <c r="I310" s="39" t="n"/>
      <c r="J310" s="39" t="n"/>
      <c r="K310" s="39" t="n"/>
      <c r="L310" s="39" t="n"/>
      <c r="M310" s="39" t="n"/>
      <c r="N310" s="39" t="n"/>
      <c r="O310" s="39" t="n"/>
      <c r="P310" s="39" t="n"/>
      <c r="Q310" s="39" t="n"/>
      <c r="R310" s="39" t="n"/>
      <c r="S310" s="39" t="n"/>
      <c r="T310" s="39" t="n"/>
      <c r="U310" s="39" t="n"/>
      <c r="V310" s="39" t="n"/>
      <c r="W310" s="39" t="n"/>
      <c r="X310" s="39" t="n"/>
      <c r="Y310" s="39" t="n"/>
      <c r="Z310" s="39" t="n"/>
    </row>
    <row r="311" ht="15.75" customHeight="1" s="198">
      <c r="A311" s="39" t="n"/>
      <c r="B311" s="39" t="n"/>
      <c r="C311" s="39" t="n"/>
      <c r="D311" s="39" t="n"/>
      <c r="E311" s="39" t="n"/>
      <c r="F311" s="39" t="n"/>
      <c r="G311" s="39" t="n"/>
      <c r="H311" s="39" t="n"/>
      <c r="I311" s="39" t="n"/>
      <c r="J311" s="39" t="n"/>
      <c r="K311" s="39" t="n"/>
      <c r="L311" s="39" t="n"/>
      <c r="M311" s="39" t="n"/>
      <c r="N311" s="39" t="n"/>
      <c r="O311" s="39" t="n"/>
      <c r="P311" s="39" t="n"/>
      <c r="Q311" s="39" t="n"/>
      <c r="R311" s="39" t="n"/>
      <c r="S311" s="39" t="n"/>
      <c r="T311" s="39" t="n"/>
      <c r="U311" s="39" t="n"/>
      <c r="V311" s="39" t="n"/>
      <c r="W311" s="39" t="n"/>
      <c r="X311" s="39" t="n"/>
      <c r="Y311" s="39" t="n"/>
      <c r="Z311" s="39" t="n"/>
    </row>
    <row r="312" ht="15.75" customHeight="1" s="198">
      <c r="A312" s="39" t="n"/>
      <c r="B312" s="39" t="n"/>
      <c r="C312" s="39" t="n"/>
      <c r="D312" s="39" t="n"/>
      <c r="E312" s="39" t="n"/>
      <c r="F312" s="39" t="n"/>
      <c r="G312" s="39" t="n"/>
      <c r="H312" s="39" t="n"/>
      <c r="I312" s="39" t="n"/>
      <c r="J312" s="39" t="n"/>
      <c r="K312" s="39" t="n"/>
      <c r="L312" s="39" t="n"/>
      <c r="M312" s="39" t="n"/>
      <c r="N312" s="39" t="n"/>
      <c r="O312" s="39" t="n"/>
      <c r="P312" s="39" t="n"/>
      <c r="Q312" s="39" t="n"/>
      <c r="R312" s="39" t="n"/>
      <c r="S312" s="39" t="n"/>
      <c r="T312" s="39" t="n"/>
      <c r="U312" s="39" t="n"/>
      <c r="V312" s="39" t="n"/>
      <c r="W312" s="39" t="n"/>
      <c r="X312" s="39" t="n"/>
      <c r="Y312" s="39" t="n"/>
      <c r="Z312" s="39" t="n"/>
    </row>
    <row r="313" ht="15.75" customHeight="1" s="198">
      <c r="A313" s="39" t="n"/>
      <c r="B313" s="39" t="n"/>
      <c r="C313" s="39" t="n"/>
      <c r="D313" s="39" t="n"/>
      <c r="E313" s="39" t="n"/>
      <c r="F313" s="39" t="n"/>
      <c r="G313" s="39" t="n"/>
      <c r="H313" s="39" t="n"/>
      <c r="I313" s="39" t="n"/>
      <c r="J313" s="39" t="n"/>
      <c r="K313" s="39" t="n"/>
      <c r="L313" s="39" t="n"/>
      <c r="M313" s="39" t="n"/>
      <c r="N313" s="39" t="n"/>
      <c r="O313" s="39" t="n"/>
      <c r="P313" s="39" t="n"/>
      <c r="Q313" s="39" t="n"/>
      <c r="R313" s="39" t="n"/>
      <c r="S313" s="39" t="n"/>
      <c r="T313" s="39" t="n"/>
      <c r="U313" s="39" t="n"/>
      <c r="V313" s="39" t="n"/>
      <c r="W313" s="39" t="n"/>
      <c r="X313" s="39" t="n"/>
      <c r="Y313" s="39" t="n"/>
      <c r="Z313" s="39" t="n"/>
    </row>
    <row r="314" ht="15.75" customHeight="1" s="198">
      <c r="A314" s="39" t="n"/>
      <c r="B314" s="39" t="n"/>
      <c r="C314" s="39" t="n"/>
      <c r="D314" s="39" t="n"/>
      <c r="E314" s="39" t="n"/>
      <c r="F314" s="39" t="n"/>
      <c r="G314" s="39" t="n"/>
      <c r="H314" s="39" t="n"/>
      <c r="I314" s="39" t="n"/>
      <c r="J314" s="39" t="n"/>
      <c r="K314" s="39" t="n"/>
      <c r="L314" s="39" t="n"/>
      <c r="M314" s="39" t="n"/>
      <c r="N314" s="39" t="n"/>
      <c r="O314" s="39" t="n"/>
      <c r="P314" s="39" t="n"/>
      <c r="Q314" s="39" t="n"/>
      <c r="R314" s="39" t="n"/>
      <c r="S314" s="39" t="n"/>
      <c r="T314" s="39" t="n"/>
      <c r="U314" s="39" t="n"/>
      <c r="V314" s="39" t="n"/>
      <c r="W314" s="39" t="n"/>
      <c r="X314" s="39" t="n"/>
      <c r="Y314" s="39" t="n"/>
      <c r="Z314" s="39" t="n"/>
    </row>
    <row r="315" ht="15.75" customHeight="1" s="198">
      <c r="A315" s="39" t="n"/>
      <c r="B315" s="39" t="n"/>
      <c r="C315" s="39" t="n"/>
      <c r="D315" s="39" t="n"/>
      <c r="E315" s="39" t="n"/>
      <c r="F315" s="39" t="n"/>
      <c r="G315" s="39" t="n"/>
      <c r="H315" s="39" t="n"/>
      <c r="I315" s="39" t="n"/>
      <c r="J315" s="39" t="n"/>
      <c r="K315" s="39" t="n"/>
      <c r="L315" s="39" t="n"/>
      <c r="M315" s="39" t="n"/>
      <c r="N315" s="39" t="n"/>
      <c r="O315" s="39" t="n"/>
      <c r="P315" s="39" t="n"/>
      <c r="Q315" s="39" t="n"/>
      <c r="R315" s="39" t="n"/>
      <c r="S315" s="39" t="n"/>
      <c r="T315" s="39" t="n"/>
      <c r="U315" s="39" t="n"/>
      <c r="V315" s="39" t="n"/>
      <c r="W315" s="39" t="n"/>
      <c r="X315" s="39" t="n"/>
      <c r="Y315" s="39" t="n"/>
      <c r="Z315" s="39" t="n"/>
    </row>
    <row r="316" ht="15.75" customHeight="1" s="198">
      <c r="A316" s="39" t="n"/>
      <c r="B316" s="39" t="n"/>
      <c r="C316" s="39" t="n"/>
      <c r="D316" s="39" t="n"/>
      <c r="E316" s="39" t="n"/>
      <c r="F316" s="39" t="n"/>
      <c r="G316" s="39" t="n"/>
      <c r="H316" s="39" t="n"/>
      <c r="I316" s="39" t="n"/>
      <c r="J316" s="39" t="n"/>
      <c r="K316" s="39" t="n"/>
      <c r="L316" s="39" t="n"/>
      <c r="M316" s="39" t="n"/>
      <c r="N316" s="39" t="n"/>
      <c r="O316" s="39" t="n"/>
      <c r="P316" s="39" t="n"/>
      <c r="Q316" s="39" t="n"/>
      <c r="R316" s="39" t="n"/>
      <c r="S316" s="39" t="n"/>
      <c r="T316" s="39" t="n"/>
      <c r="U316" s="39" t="n"/>
      <c r="V316" s="39" t="n"/>
      <c r="W316" s="39" t="n"/>
      <c r="X316" s="39" t="n"/>
      <c r="Y316" s="39" t="n"/>
      <c r="Z316" s="39" t="n"/>
    </row>
    <row r="317" ht="15.75" customHeight="1" s="198">
      <c r="A317" s="39" t="n"/>
      <c r="B317" s="39" t="n"/>
      <c r="C317" s="39" t="n"/>
      <c r="D317" s="39" t="n"/>
      <c r="E317" s="39" t="n"/>
      <c r="F317" s="39" t="n"/>
      <c r="G317" s="39" t="n"/>
      <c r="H317" s="39" t="n"/>
      <c r="I317" s="39" t="n"/>
      <c r="J317" s="39" t="n"/>
      <c r="K317" s="39" t="n"/>
      <c r="L317" s="39" t="n"/>
      <c r="M317" s="39" t="n"/>
      <c r="N317" s="39" t="n"/>
      <c r="O317" s="39" t="n"/>
      <c r="P317" s="39" t="n"/>
      <c r="Q317" s="39" t="n"/>
      <c r="R317" s="39" t="n"/>
      <c r="S317" s="39" t="n"/>
      <c r="T317" s="39" t="n"/>
      <c r="U317" s="39" t="n"/>
      <c r="V317" s="39" t="n"/>
      <c r="W317" s="39" t="n"/>
      <c r="X317" s="39" t="n"/>
      <c r="Y317" s="39" t="n"/>
      <c r="Z317" s="39" t="n"/>
    </row>
    <row r="318" ht="15.75" customHeight="1" s="198">
      <c r="A318" s="39" t="n"/>
      <c r="B318" s="39" t="n"/>
      <c r="C318" s="39" t="n"/>
      <c r="D318" s="39" t="n"/>
      <c r="E318" s="39" t="n"/>
      <c r="F318" s="39" t="n"/>
      <c r="G318" s="39" t="n"/>
      <c r="H318" s="39" t="n"/>
      <c r="I318" s="39" t="n"/>
      <c r="J318" s="39" t="n"/>
      <c r="K318" s="39" t="n"/>
      <c r="L318" s="39" t="n"/>
      <c r="M318" s="39" t="n"/>
      <c r="N318" s="39" t="n"/>
      <c r="O318" s="39" t="n"/>
      <c r="P318" s="39" t="n"/>
      <c r="Q318" s="39" t="n"/>
      <c r="R318" s="39" t="n"/>
      <c r="S318" s="39" t="n"/>
      <c r="T318" s="39" t="n"/>
      <c r="U318" s="39" t="n"/>
      <c r="V318" s="39" t="n"/>
      <c r="W318" s="39" t="n"/>
      <c r="X318" s="39" t="n"/>
      <c r="Y318" s="39" t="n"/>
      <c r="Z318" s="39" t="n"/>
    </row>
    <row r="319" ht="15.75" customHeight="1" s="198">
      <c r="A319" s="39" t="n"/>
      <c r="B319" s="39" t="n"/>
      <c r="C319" s="39" t="n"/>
      <c r="D319" s="39" t="n"/>
      <c r="E319" s="39" t="n"/>
      <c r="F319" s="39" t="n"/>
      <c r="G319" s="39" t="n"/>
      <c r="H319" s="39" t="n"/>
      <c r="I319" s="39" t="n"/>
      <c r="J319" s="39" t="n"/>
      <c r="K319" s="39" t="n"/>
      <c r="L319" s="39" t="n"/>
      <c r="M319" s="39" t="n"/>
      <c r="N319" s="39" t="n"/>
      <c r="O319" s="39" t="n"/>
      <c r="P319" s="39" t="n"/>
      <c r="Q319" s="39" t="n"/>
      <c r="R319" s="39" t="n"/>
      <c r="S319" s="39" t="n"/>
      <c r="T319" s="39" t="n"/>
      <c r="U319" s="39" t="n"/>
      <c r="V319" s="39" t="n"/>
      <c r="W319" s="39" t="n"/>
      <c r="X319" s="39" t="n"/>
      <c r="Y319" s="39" t="n"/>
      <c r="Z319" s="39" t="n"/>
    </row>
    <row r="320" ht="15.75" customHeight="1" s="198">
      <c r="A320" s="39" t="n"/>
      <c r="B320" s="39" t="n"/>
      <c r="C320" s="39" t="n"/>
      <c r="D320" s="39" t="n"/>
      <c r="E320" s="39" t="n"/>
      <c r="F320" s="39" t="n"/>
      <c r="G320" s="39" t="n"/>
      <c r="H320" s="39" t="n"/>
      <c r="I320" s="39" t="n"/>
      <c r="J320" s="39" t="n"/>
      <c r="K320" s="39" t="n"/>
      <c r="L320" s="39" t="n"/>
      <c r="M320" s="39" t="n"/>
      <c r="N320" s="39" t="n"/>
      <c r="O320" s="39" t="n"/>
      <c r="P320" s="39" t="n"/>
      <c r="Q320" s="39" t="n"/>
      <c r="R320" s="39" t="n"/>
      <c r="S320" s="39" t="n"/>
      <c r="T320" s="39" t="n"/>
      <c r="U320" s="39" t="n"/>
      <c r="V320" s="39" t="n"/>
      <c r="W320" s="39" t="n"/>
      <c r="X320" s="39" t="n"/>
      <c r="Y320" s="39" t="n"/>
      <c r="Z320" s="39" t="n"/>
    </row>
    <row r="321" ht="15.75" customHeight="1" s="198">
      <c r="A321" s="39" t="n"/>
      <c r="B321" s="39" t="n"/>
      <c r="C321" s="39" t="n"/>
      <c r="D321" s="39" t="n"/>
      <c r="E321" s="39" t="n"/>
      <c r="F321" s="39" t="n"/>
      <c r="G321" s="39" t="n"/>
      <c r="H321" s="39" t="n"/>
      <c r="I321" s="39" t="n"/>
      <c r="J321" s="39" t="n"/>
      <c r="K321" s="39" t="n"/>
      <c r="L321" s="39" t="n"/>
      <c r="M321" s="39" t="n"/>
      <c r="N321" s="39" t="n"/>
      <c r="O321" s="39" t="n"/>
      <c r="P321" s="39" t="n"/>
      <c r="Q321" s="39" t="n"/>
      <c r="R321" s="39" t="n"/>
      <c r="S321" s="39" t="n"/>
      <c r="T321" s="39" t="n"/>
      <c r="U321" s="39" t="n"/>
      <c r="V321" s="39" t="n"/>
      <c r="W321" s="39" t="n"/>
      <c r="X321" s="39" t="n"/>
      <c r="Y321" s="39" t="n"/>
      <c r="Z321" s="39" t="n"/>
    </row>
    <row r="322" ht="15.75" customHeight="1" s="198">
      <c r="A322" s="39" t="n"/>
      <c r="B322" s="39" t="n"/>
      <c r="C322" s="39" t="n"/>
      <c r="D322" s="39" t="n"/>
      <c r="E322" s="39" t="n"/>
      <c r="F322" s="39" t="n"/>
      <c r="G322" s="39" t="n"/>
      <c r="H322" s="39" t="n"/>
      <c r="I322" s="39" t="n"/>
      <c r="J322" s="39" t="n"/>
      <c r="K322" s="39" t="n"/>
      <c r="L322" s="39" t="n"/>
      <c r="M322" s="39" t="n"/>
      <c r="N322" s="39" t="n"/>
      <c r="O322" s="39" t="n"/>
      <c r="P322" s="39" t="n"/>
      <c r="Q322" s="39" t="n"/>
      <c r="R322" s="39" t="n"/>
      <c r="S322" s="39" t="n"/>
      <c r="T322" s="39" t="n"/>
      <c r="U322" s="39" t="n"/>
      <c r="V322" s="39" t="n"/>
      <c r="W322" s="39" t="n"/>
      <c r="X322" s="39" t="n"/>
      <c r="Y322" s="39" t="n"/>
      <c r="Z322" s="39" t="n"/>
    </row>
    <row r="323" ht="15.75" customHeight="1" s="198">
      <c r="A323" s="39" t="n"/>
      <c r="B323" s="39" t="n"/>
      <c r="C323" s="39" t="n"/>
      <c r="D323" s="39" t="n"/>
      <c r="E323" s="39" t="n"/>
      <c r="F323" s="39" t="n"/>
      <c r="G323" s="39" t="n"/>
      <c r="H323" s="39" t="n"/>
      <c r="I323" s="39" t="n"/>
      <c r="J323" s="39" t="n"/>
      <c r="K323" s="39" t="n"/>
      <c r="L323" s="39" t="n"/>
      <c r="M323" s="39" t="n"/>
      <c r="N323" s="39" t="n"/>
      <c r="O323" s="39" t="n"/>
      <c r="P323" s="39" t="n"/>
      <c r="Q323" s="39" t="n"/>
      <c r="R323" s="39" t="n"/>
      <c r="S323" s="39" t="n"/>
      <c r="T323" s="39" t="n"/>
      <c r="U323" s="39" t="n"/>
      <c r="V323" s="39" t="n"/>
      <c r="W323" s="39" t="n"/>
      <c r="X323" s="39" t="n"/>
      <c r="Y323" s="39" t="n"/>
      <c r="Z323" s="39" t="n"/>
    </row>
    <row r="324" ht="15.75" customHeight="1" s="198">
      <c r="A324" s="39" t="n"/>
      <c r="B324" s="39" t="n"/>
      <c r="C324" s="39" t="n"/>
      <c r="D324" s="39" t="n"/>
      <c r="E324" s="39" t="n"/>
      <c r="F324" s="39" t="n"/>
      <c r="G324" s="39" t="n"/>
      <c r="H324" s="39" t="n"/>
      <c r="I324" s="39" t="n"/>
      <c r="J324" s="39" t="n"/>
      <c r="K324" s="39" t="n"/>
      <c r="L324" s="39" t="n"/>
      <c r="M324" s="39" t="n"/>
      <c r="N324" s="39" t="n"/>
      <c r="O324" s="39" t="n"/>
      <c r="P324" s="39" t="n"/>
      <c r="Q324" s="39" t="n"/>
      <c r="R324" s="39" t="n"/>
      <c r="S324" s="39" t="n"/>
      <c r="T324" s="39" t="n"/>
      <c r="U324" s="39" t="n"/>
      <c r="V324" s="39" t="n"/>
      <c r="W324" s="39" t="n"/>
      <c r="X324" s="39" t="n"/>
      <c r="Y324" s="39" t="n"/>
      <c r="Z324" s="39" t="n"/>
    </row>
    <row r="325" ht="15.75" customHeight="1" s="198">
      <c r="A325" s="39" t="n"/>
      <c r="B325" s="39" t="n"/>
      <c r="C325" s="39" t="n"/>
      <c r="D325" s="39" t="n"/>
      <c r="E325" s="39" t="n"/>
      <c r="F325" s="39" t="n"/>
      <c r="G325" s="39" t="n"/>
      <c r="H325" s="39" t="n"/>
      <c r="I325" s="39" t="n"/>
      <c r="J325" s="39" t="n"/>
      <c r="K325" s="39" t="n"/>
      <c r="L325" s="39" t="n"/>
      <c r="M325" s="39" t="n"/>
      <c r="N325" s="39" t="n"/>
      <c r="O325" s="39" t="n"/>
      <c r="P325" s="39" t="n"/>
      <c r="Q325" s="39" t="n"/>
      <c r="R325" s="39" t="n"/>
      <c r="S325" s="39" t="n"/>
      <c r="T325" s="39" t="n"/>
      <c r="U325" s="39" t="n"/>
      <c r="V325" s="39" t="n"/>
      <c r="W325" s="39" t="n"/>
      <c r="X325" s="39" t="n"/>
      <c r="Y325" s="39" t="n"/>
      <c r="Z325" s="39" t="n"/>
    </row>
    <row r="326" ht="15.75" customHeight="1" s="198">
      <c r="A326" s="39" t="n"/>
      <c r="B326" s="39" t="n"/>
      <c r="C326" s="39" t="n"/>
      <c r="D326" s="39" t="n"/>
      <c r="E326" s="39" t="n"/>
      <c r="F326" s="39" t="n"/>
      <c r="G326" s="39" t="n"/>
      <c r="H326" s="39" t="n"/>
      <c r="I326" s="39" t="n"/>
      <c r="J326" s="39" t="n"/>
      <c r="K326" s="39" t="n"/>
      <c r="L326" s="39" t="n"/>
      <c r="M326" s="39" t="n"/>
      <c r="N326" s="39" t="n"/>
      <c r="O326" s="39" t="n"/>
      <c r="P326" s="39" t="n"/>
      <c r="Q326" s="39" t="n"/>
      <c r="R326" s="39" t="n"/>
      <c r="S326" s="39" t="n"/>
      <c r="T326" s="39" t="n"/>
      <c r="U326" s="39" t="n"/>
      <c r="V326" s="39" t="n"/>
      <c r="W326" s="39" t="n"/>
      <c r="X326" s="39" t="n"/>
      <c r="Y326" s="39" t="n"/>
      <c r="Z326" s="39" t="n"/>
    </row>
    <row r="327" ht="15.75" customHeight="1" s="198">
      <c r="A327" s="39" t="n"/>
      <c r="B327" s="39" t="n"/>
      <c r="C327" s="39" t="n"/>
      <c r="D327" s="39" t="n"/>
      <c r="E327" s="39" t="n"/>
      <c r="F327" s="39" t="n"/>
      <c r="G327" s="39" t="n"/>
      <c r="H327" s="39" t="n"/>
      <c r="I327" s="39" t="n"/>
      <c r="J327" s="39" t="n"/>
      <c r="K327" s="39" t="n"/>
      <c r="L327" s="39" t="n"/>
      <c r="M327" s="39" t="n"/>
      <c r="N327" s="39" t="n"/>
      <c r="O327" s="39" t="n"/>
      <c r="P327" s="39" t="n"/>
      <c r="Q327" s="39" t="n"/>
      <c r="R327" s="39" t="n"/>
      <c r="S327" s="39" t="n"/>
      <c r="T327" s="39" t="n"/>
      <c r="U327" s="39" t="n"/>
      <c r="V327" s="39" t="n"/>
      <c r="W327" s="39" t="n"/>
      <c r="X327" s="39" t="n"/>
      <c r="Y327" s="39" t="n"/>
      <c r="Z327" s="39" t="n"/>
    </row>
    <row r="328" ht="15.75" customHeight="1" s="198">
      <c r="A328" s="39" t="n"/>
      <c r="B328" s="39" t="n"/>
      <c r="C328" s="39" t="n"/>
      <c r="D328" s="39" t="n"/>
      <c r="E328" s="39" t="n"/>
      <c r="F328" s="39" t="n"/>
      <c r="G328" s="39" t="n"/>
      <c r="H328" s="39" t="n"/>
      <c r="I328" s="39" t="n"/>
      <c r="J328" s="39" t="n"/>
      <c r="K328" s="39" t="n"/>
      <c r="L328" s="39" t="n"/>
      <c r="M328" s="39" t="n"/>
      <c r="N328" s="39" t="n"/>
      <c r="O328" s="39" t="n"/>
      <c r="P328" s="39" t="n"/>
      <c r="Q328" s="39" t="n"/>
      <c r="R328" s="39" t="n"/>
      <c r="S328" s="39" t="n"/>
      <c r="T328" s="39" t="n"/>
      <c r="U328" s="39" t="n"/>
      <c r="V328" s="39" t="n"/>
      <c r="W328" s="39" t="n"/>
      <c r="X328" s="39" t="n"/>
      <c r="Y328" s="39" t="n"/>
      <c r="Z328" s="39" t="n"/>
    </row>
    <row r="329" ht="15.75" customHeight="1" s="198">
      <c r="A329" s="39" t="n"/>
      <c r="B329" s="39" t="n"/>
      <c r="C329" s="39" t="n"/>
      <c r="D329" s="39" t="n"/>
      <c r="E329" s="39" t="n"/>
      <c r="F329" s="39" t="n"/>
      <c r="G329" s="39" t="n"/>
      <c r="H329" s="39" t="n"/>
      <c r="I329" s="39" t="n"/>
      <c r="J329" s="39" t="n"/>
      <c r="K329" s="39" t="n"/>
      <c r="L329" s="39" t="n"/>
      <c r="M329" s="39" t="n"/>
      <c r="N329" s="39" t="n"/>
      <c r="O329" s="39" t="n"/>
      <c r="P329" s="39" t="n"/>
      <c r="Q329" s="39" t="n"/>
      <c r="R329" s="39" t="n"/>
      <c r="S329" s="39" t="n"/>
      <c r="T329" s="39" t="n"/>
      <c r="U329" s="39" t="n"/>
      <c r="V329" s="39" t="n"/>
      <c r="W329" s="39" t="n"/>
      <c r="X329" s="39" t="n"/>
      <c r="Y329" s="39" t="n"/>
      <c r="Z329" s="39" t="n"/>
    </row>
    <row r="330" ht="15.75" customHeight="1" s="198">
      <c r="A330" s="39" t="n"/>
      <c r="B330" s="39" t="n"/>
      <c r="C330" s="39" t="n"/>
      <c r="D330" s="39" t="n"/>
      <c r="E330" s="39" t="n"/>
      <c r="F330" s="39" t="n"/>
      <c r="G330" s="39" t="n"/>
      <c r="H330" s="39" t="n"/>
      <c r="I330" s="39" t="n"/>
      <c r="J330" s="39" t="n"/>
      <c r="K330" s="39" t="n"/>
      <c r="L330" s="39" t="n"/>
      <c r="M330" s="39" t="n"/>
      <c r="N330" s="39" t="n"/>
      <c r="O330" s="39" t="n"/>
      <c r="P330" s="39" t="n"/>
      <c r="Q330" s="39" t="n"/>
      <c r="R330" s="39" t="n"/>
      <c r="S330" s="39" t="n"/>
      <c r="T330" s="39" t="n"/>
      <c r="U330" s="39" t="n"/>
      <c r="V330" s="39" t="n"/>
      <c r="W330" s="39" t="n"/>
      <c r="X330" s="39" t="n"/>
      <c r="Y330" s="39" t="n"/>
      <c r="Z330" s="39" t="n"/>
    </row>
    <row r="331" ht="15.75" customHeight="1" s="198">
      <c r="A331" s="39" t="n"/>
      <c r="B331" s="39" t="n"/>
      <c r="C331" s="39" t="n"/>
      <c r="D331" s="39" t="n"/>
      <c r="E331" s="39" t="n"/>
      <c r="F331" s="39" t="n"/>
      <c r="G331" s="39" t="n"/>
      <c r="H331" s="39" t="n"/>
      <c r="I331" s="39" t="n"/>
      <c r="J331" s="39" t="n"/>
      <c r="K331" s="39" t="n"/>
      <c r="L331" s="39" t="n"/>
      <c r="M331" s="39" t="n"/>
      <c r="N331" s="39" t="n"/>
      <c r="O331" s="39" t="n"/>
      <c r="P331" s="39" t="n"/>
      <c r="Q331" s="39" t="n"/>
      <c r="R331" s="39" t="n"/>
      <c r="S331" s="39" t="n"/>
      <c r="T331" s="39" t="n"/>
      <c r="U331" s="39" t="n"/>
      <c r="V331" s="39" t="n"/>
      <c r="W331" s="39" t="n"/>
      <c r="X331" s="39" t="n"/>
      <c r="Y331" s="39" t="n"/>
      <c r="Z331" s="39" t="n"/>
    </row>
    <row r="332" ht="15.75" customHeight="1" s="198">
      <c r="A332" s="39" t="n"/>
      <c r="B332" s="39" t="n"/>
      <c r="C332" s="39" t="n"/>
      <c r="D332" s="39" t="n"/>
      <c r="E332" s="39" t="n"/>
      <c r="F332" s="39" t="n"/>
      <c r="G332" s="39" t="n"/>
      <c r="H332" s="39" t="n"/>
      <c r="I332" s="39" t="n"/>
      <c r="J332" s="39" t="n"/>
      <c r="K332" s="39" t="n"/>
      <c r="L332" s="39" t="n"/>
      <c r="M332" s="39" t="n"/>
      <c r="N332" s="39" t="n"/>
      <c r="O332" s="39" t="n"/>
      <c r="P332" s="39" t="n"/>
      <c r="Q332" s="39" t="n"/>
      <c r="R332" s="39" t="n"/>
      <c r="S332" s="39" t="n"/>
      <c r="T332" s="39" t="n"/>
      <c r="U332" s="39" t="n"/>
      <c r="V332" s="39" t="n"/>
      <c r="W332" s="39" t="n"/>
      <c r="X332" s="39" t="n"/>
      <c r="Y332" s="39" t="n"/>
      <c r="Z332" s="39" t="n"/>
    </row>
    <row r="333" ht="15.75" customHeight="1" s="198">
      <c r="A333" s="39" t="n"/>
      <c r="B333" s="39" t="n"/>
      <c r="C333" s="39" t="n"/>
      <c r="D333" s="39" t="n"/>
      <c r="E333" s="39" t="n"/>
      <c r="F333" s="39" t="n"/>
      <c r="G333" s="39" t="n"/>
      <c r="H333" s="39" t="n"/>
      <c r="I333" s="39" t="n"/>
      <c r="J333" s="39" t="n"/>
      <c r="K333" s="39" t="n"/>
      <c r="L333" s="39" t="n"/>
      <c r="M333" s="39" t="n"/>
      <c r="N333" s="39" t="n"/>
      <c r="O333" s="39" t="n"/>
      <c r="P333" s="39" t="n"/>
      <c r="Q333" s="39" t="n"/>
      <c r="R333" s="39" t="n"/>
      <c r="S333" s="39" t="n"/>
      <c r="T333" s="39" t="n"/>
      <c r="U333" s="39" t="n"/>
      <c r="V333" s="39" t="n"/>
      <c r="W333" s="39" t="n"/>
      <c r="X333" s="39" t="n"/>
      <c r="Y333" s="39" t="n"/>
      <c r="Z333" s="39" t="n"/>
    </row>
    <row r="334" ht="15.75" customHeight="1" s="198">
      <c r="A334" s="39" t="n"/>
      <c r="B334" s="39" t="n"/>
      <c r="C334" s="39" t="n"/>
      <c r="D334" s="39" t="n"/>
      <c r="E334" s="39" t="n"/>
      <c r="F334" s="39" t="n"/>
      <c r="G334" s="39" t="n"/>
      <c r="H334" s="39" t="n"/>
      <c r="I334" s="39" t="n"/>
      <c r="J334" s="39" t="n"/>
      <c r="K334" s="39" t="n"/>
      <c r="L334" s="39" t="n"/>
      <c r="M334" s="39" t="n"/>
      <c r="N334" s="39" t="n"/>
      <c r="O334" s="39" t="n"/>
      <c r="P334" s="39" t="n"/>
      <c r="Q334" s="39" t="n"/>
      <c r="R334" s="39" t="n"/>
      <c r="S334" s="39" t="n"/>
      <c r="T334" s="39" t="n"/>
      <c r="U334" s="39" t="n"/>
      <c r="V334" s="39" t="n"/>
      <c r="W334" s="39" t="n"/>
      <c r="X334" s="39" t="n"/>
      <c r="Y334" s="39" t="n"/>
      <c r="Z334" s="39" t="n"/>
    </row>
    <row r="335" ht="15.75" customHeight="1" s="198">
      <c r="A335" s="39" t="n"/>
      <c r="B335" s="39" t="n"/>
      <c r="C335" s="39" t="n"/>
      <c r="D335" s="39" t="n"/>
      <c r="E335" s="39" t="n"/>
      <c r="F335" s="39" t="n"/>
      <c r="G335" s="39" t="n"/>
      <c r="H335" s="39" t="n"/>
      <c r="I335" s="39" t="n"/>
      <c r="J335" s="39" t="n"/>
      <c r="K335" s="39" t="n"/>
      <c r="L335" s="39" t="n"/>
      <c r="M335" s="39" t="n"/>
      <c r="N335" s="39" t="n"/>
      <c r="O335" s="39" t="n"/>
      <c r="P335" s="39" t="n"/>
      <c r="Q335" s="39" t="n"/>
      <c r="R335" s="39" t="n"/>
      <c r="S335" s="39" t="n"/>
      <c r="T335" s="39" t="n"/>
      <c r="U335" s="39" t="n"/>
      <c r="V335" s="39" t="n"/>
      <c r="W335" s="39" t="n"/>
      <c r="X335" s="39" t="n"/>
      <c r="Y335" s="39" t="n"/>
      <c r="Z335" s="39" t="n"/>
    </row>
    <row r="336" ht="15.75" customHeight="1" s="198">
      <c r="A336" s="39" t="n"/>
      <c r="B336" s="39" t="n"/>
      <c r="C336" s="39" t="n"/>
      <c r="D336" s="39" t="n"/>
      <c r="E336" s="39" t="n"/>
      <c r="F336" s="39" t="n"/>
      <c r="G336" s="39" t="n"/>
      <c r="H336" s="39" t="n"/>
      <c r="I336" s="39" t="n"/>
      <c r="J336" s="39" t="n"/>
      <c r="K336" s="39" t="n"/>
      <c r="L336" s="39" t="n"/>
      <c r="M336" s="39" t="n"/>
      <c r="N336" s="39" t="n"/>
      <c r="O336" s="39" t="n"/>
      <c r="P336" s="39" t="n"/>
      <c r="Q336" s="39" t="n"/>
      <c r="R336" s="39" t="n"/>
      <c r="S336" s="39" t="n"/>
      <c r="T336" s="39" t="n"/>
      <c r="U336" s="39" t="n"/>
      <c r="V336" s="39" t="n"/>
      <c r="W336" s="39" t="n"/>
      <c r="X336" s="39" t="n"/>
      <c r="Y336" s="39" t="n"/>
      <c r="Z336" s="39" t="n"/>
    </row>
    <row r="337" ht="15.75" customHeight="1" s="198">
      <c r="A337" s="39" t="n"/>
      <c r="B337" s="39" t="n"/>
      <c r="C337" s="39" t="n"/>
      <c r="D337" s="39" t="n"/>
      <c r="E337" s="39" t="n"/>
      <c r="F337" s="39" t="n"/>
      <c r="G337" s="39" t="n"/>
      <c r="H337" s="39" t="n"/>
      <c r="I337" s="39" t="n"/>
      <c r="J337" s="39" t="n"/>
      <c r="K337" s="39" t="n"/>
      <c r="L337" s="39" t="n"/>
      <c r="M337" s="39" t="n"/>
      <c r="N337" s="39" t="n"/>
      <c r="O337" s="39" t="n"/>
      <c r="P337" s="39" t="n"/>
      <c r="Q337" s="39" t="n"/>
      <c r="R337" s="39" t="n"/>
      <c r="S337" s="39" t="n"/>
      <c r="T337" s="39" t="n"/>
      <c r="U337" s="39" t="n"/>
      <c r="V337" s="39" t="n"/>
      <c r="W337" s="39" t="n"/>
      <c r="X337" s="39" t="n"/>
      <c r="Y337" s="39" t="n"/>
      <c r="Z337" s="39" t="n"/>
    </row>
    <row r="338" ht="15.75" customHeight="1" s="198">
      <c r="A338" s="39" t="n"/>
      <c r="B338" s="39" t="n"/>
      <c r="C338" s="39" t="n"/>
      <c r="D338" s="39" t="n"/>
      <c r="E338" s="39" t="n"/>
      <c r="F338" s="39" t="n"/>
      <c r="G338" s="39" t="n"/>
      <c r="H338" s="39" t="n"/>
      <c r="I338" s="39" t="n"/>
      <c r="J338" s="39" t="n"/>
      <c r="K338" s="39" t="n"/>
      <c r="L338" s="39" t="n"/>
      <c r="M338" s="39" t="n"/>
      <c r="N338" s="39" t="n"/>
      <c r="O338" s="39" t="n"/>
      <c r="P338" s="39" t="n"/>
      <c r="Q338" s="39" t="n"/>
      <c r="R338" s="39" t="n"/>
      <c r="S338" s="39" t="n"/>
      <c r="T338" s="39" t="n"/>
      <c r="U338" s="39" t="n"/>
      <c r="V338" s="39" t="n"/>
      <c r="W338" s="39" t="n"/>
      <c r="X338" s="39" t="n"/>
      <c r="Y338" s="39" t="n"/>
      <c r="Z338" s="39" t="n"/>
    </row>
    <row r="339" ht="15.75" customHeight="1" s="198">
      <c r="A339" s="39" t="n"/>
      <c r="B339" s="39" t="n"/>
      <c r="C339" s="39" t="n"/>
      <c r="D339" s="39" t="n"/>
      <c r="E339" s="39" t="n"/>
      <c r="F339" s="39" t="n"/>
      <c r="G339" s="39" t="n"/>
      <c r="H339" s="39" t="n"/>
      <c r="I339" s="39" t="n"/>
      <c r="J339" s="39" t="n"/>
      <c r="K339" s="39" t="n"/>
      <c r="L339" s="39" t="n"/>
      <c r="M339" s="39" t="n"/>
      <c r="N339" s="39" t="n"/>
      <c r="O339" s="39" t="n"/>
      <c r="P339" s="39" t="n"/>
      <c r="Q339" s="39" t="n"/>
      <c r="R339" s="39" t="n"/>
      <c r="S339" s="39" t="n"/>
      <c r="T339" s="39" t="n"/>
      <c r="U339" s="39" t="n"/>
      <c r="V339" s="39" t="n"/>
      <c r="W339" s="39" t="n"/>
      <c r="X339" s="39" t="n"/>
      <c r="Y339" s="39" t="n"/>
      <c r="Z339" s="39" t="n"/>
    </row>
    <row r="340" ht="15.75" customHeight="1" s="198">
      <c r="A340" s="39" t="n"/>
      <c r="B340" s="39" t="n"/>
      <c r="C340" s="39" t="n"/>
      <c r="D340" s="39" t="n"/>
      <c r="E340" s="39" t="n"/>
      <c r="F340" s="39" t="n"/>
      <c r="G340" s="39" t="n"/>
      <c r="H340" s="39" t="n"/>
      <c r="I340" s="39" t="n"/>
      <c r="J340" s="39" t="n"/>
      <c r="K340" s="39" t="n"/>
      <c r="L340" s="39" t="n"/>
      <c r="M340" s="39" t="n"/>
      <c r="N340" s="39" t="n"/>
      <c r="O340" s="39" t="n"/>
      <c r="P340" s="39" t="n"/>
      <c r="Q340" s="39" t="n"/>
      <c r="R340" s="39" t="n"/>
      <c r="S340" s="39" t="n"/>
      <c r="T340" s="39" t="n"/>
      <c r="U340" s="39" t="n"/>
      <c r="V340" s="39" t="n"/>
      <c r="W340" s="39" t="n"/>
      <c r="X340" s="39" t="n"/>
      <c r="Y340" s="39" t="n"/>
      <c r="Z340" s="39" t="n"/>
    </row>
    <row r="341" ht="15.75" customHeight="1" s="198">
      <c r="A341" s="39" t="n"/>
      <c r="B341" s="39" t="n"/>
      <c r="C341" s="39" t="n"/>
      <c r="D341" s="39" t="n"/>
      <c r="E341" s="39" t="n"/>
      <c r="F341" s="39" t="n"/>
      <c r="G341" s="39" t="n"/>
      <c r="H341" s="39" t="n"/>
      <c r="I341" s="39" t="n"/>
      <c r="J341" s="39" t="n"/>
      <c r="K341" s="39" t="n"/>
      <c r="L341" s="39" t="n"/>
      <c r="M341" s="39" t="n"/>
      <c r="N341" s="39" t="n"/>
      <c r="O341" s="39" t="n"/>
      <c r="P341" s="39" t="n"/>
      <c r="Q341" s="39" t="n"/>
      <c r="R341" s="39" t="n"/>
      <c r="S341" s="39" t="n"/>
      <c r="T341" s="39" t="n"/>
      <c r="U341" s="39" t="n"/>
      <c r="V341" s="39" t="n"/>
      <c r="W341" s="39" t="n"/>
      <c r="X341" s="39" t="n"/>
      <c r="Y341" s="39" t="n"/>
      <c r="Z341" s="39" t="n"/>
    </row>
    <row r="342" ht="15.75" customHeight="1" s="198">
      <c r="A342" s="39" t="n"/>
      <c r="B342" s="39" t="n"/>
      <c r="C342" s="39" t="n"/>
      <c r="D342" s="39" t="n"/>
      <c r="E342" s="39" t="n"/>
      <c r="F342" s="39" t="n"/>
      <c r="G342" s="39" t="n"/>
      <c r="H342" s="39" t="n"/>
      <c r="I342" s="39" t="n"/>
      <c r="J342" s="39" t="n"/>
      <c r="K342" s="39" t="n"/>
      <c r="L342" s="39" t="n"/>
      <c r="M342" s="39" t="n"/>
      <c r="N342" s="39" t="n"/>
      <c r="O342" s="39" t="n"/>
      <c r="P342" s="39" t="n"/>
      <c r="Q342" s="39" t="n"/>
      <c r="R342" s="39" t="n"/>
      <c r="S342" s="39" t="n"/>
      <c r="T342" s="39" t="n"/>
      <c r="U342" s="39" t="n"/>
      <c r="V342" s="39" t="n"/>
      <c r="W342" s="39" t="n"/>
      <c r="X342" s="39" t="n"/>
      <c r="Y342" s="39" t="n"/>
      <c r="Z342" s="39" t="n"/>
    </row>
    <row r="343" ht="15.75" customHeight="1" s="198">
      <c r="A343" s="39" t="n"/>
      <c r="B343" s="39" t="n"/>
      <c r="C343" s="39" t="n"/>
      <c r="D343" s="39" t="n"/>
      <c r="E343" s="39" t="n"/>
      <c r="F343" s="39" t="n"/>
      <c r="G343" s="39" t="n"/>
      <c r="H343" s="39" t="n"/>
      <c r="I343" s="39" t="n"/>
      <c r="J343" s="39" t="n"/>
      <c r="K343" s="39" t="n"/>
      <c r="L343" s="39" t="n"/>
      <c r="M343" s="39" t="n"/>
      <c r="N343" s="39" t="n"/>
      <c r="O343" s="39" t="n"/>
      <c r="P343" s="39" t="n"/>
      <c r="Q343" s="39" t="n"/>
      <c r="R343" s="39" t="n"/>
      <c r="S343" s="39" t="n"/>
      <c r="T343" s="39" t="n"/>
      <c r="U343" s="39" t="n"/>
      <c r="V343" s="39" t="n"/>
      <c r="W343" s="39" t="n"/>
      <c r="X343" s="39" t="n"/>
      <c r="Y343" s="39" t="n"/>
      <c r="Z343" s="39" t="n"/>
    </row>
    <row r="344" ht="15.75" customHeight="1" s="198">
      <c r="A344" s="39" t="n"/>
      <c r="B344" s="39" t="n"/>
      <c r="C344" s="39" t="n"/>
      <c r="D344" s="39" t="n"/>
      <c r="E344" s="39" t="n"/>
      <c r="F344" s="39" t="n"/>
      <c r="G344" s="39" t="n"/>
      <c r="H344" s="39" t="n"/>
      <c r="I344" s="39" t="n"/>
      <c r="J344" s="39" t="n"/>
      <c r="K344" s="39" t="n"/>
      <c r="L344" s="39" t="n"/>
      <c r="M344" s="39" t="n"/>
      <c r="N344" s="39" t="n"/>
      <c r="O344" s="39" t="n"/>
      <c r="P344" s="39" t="n"/>
      <c r="Q344" s="39" t="n"/>
      <c r="R344" s="39" t="n"/>
      <c r="S344" s="39" t="n"/>
      <c r="T344" s="39" t="n"/>
      <c r="U344" s="39" t="n"/>
      <c r="V344" s="39" t="n"/>
      <c r="W344" s="39" t="n"/>
      <c r="X344" s="39" t="n"/>
      <c r="Y344" s="39" t="n"/>
      <c r="Z344" s="39" t="n"/>
    </row>
    <row r="345" ht="15.75" customHeight="1" s="198">
      <c r="A345" s="39" t="n"/>
      <c r="B345" s="39" t="n"/>
      <c r="C345" s="39" t="n"/>
      <c r="D345" s="39" t="n"/>
      <c r="E345" s="39" t="n"/>
      <c r="F345" s="39" t="n"/>
      <c r="G345" s="39" t="n"/>
      <c r="H345" s="39" t="n"/>
      <c r="I345" s="39" t="n"/>
      <c r="J345" s="39" t="n"/>
      <c r="K345" s="39" t="n"/>
      <c r="L345" s="39" t="n"/>
      <c r="M345" s="39" t="n"/>
      <c r="N345" s="39" t="n"/>
      <c r="O345" s="39" t="n"/>
      <c r="P345" s="39" t="n"/>
      <c r="Q345" s="39" t="n"/>
      <c r="R345" s="39" t="n"/>
      <c r="S345" s="39" t="n"/>
      <c r="T345" s="39" t="n"/>
      <c r="U345" s="39" t="n"/>
      <c r="V345" s="39" t="n"/>
      <c r="W345" s="39" t="n"/>
      <c r="X345" s="39" t="n"/>
      <c r="Y345" s="39" t="n"/>
      <c r="Z345" s="39" t="n"/>
    </row>
    <row r="346" ht="15.75" customHeight="1" s="198">
      <c r="A346" s="39" t="n"/>
      <c r="B346" s="39" t="n"/>
      <c r="C346" s="39" t="n"/>
      <c r="D346" s="39" t="n"/>
      <c r="E346" s="39" t="n"/>
      <c r="F346" s="39" t="n"/>
      <c r="G346" s="39" t="n"/>
      <c r="H346" s="39" t="n"/>
      <c r="I346" s="39" t="n"/>
      <c r="J346" s="39" t="n"/>
      <c r="K346" s="39" t="n"/>
      <c r="L346" s="39" t="n"/>
      <c r="M346" s="39" t="n"/>
      <c r="N346" s="39" t="n"/>
      <c r="O346" s="39" t="n"/>
      <c r="P346" s="39" t="n"/>
      <c r="Q346" s="39" t="n"/>
      <c r="R346" s="39" t="n"/>
      <c r="S346" s="39" t="n"/>
      <c r="T346" s="39" t="n"/>
      <c r="U346" s="39" t="n"/>
      <c r="V346" s="39" t="n"/>
      <c r="W346" s="39" t="n"/>
      <c r="X346" s="39" t="n"/>
      <c r="Y346" s="39" t="n"/>
      <c r="Z346" s="39" t="n"/>
    </row>
    <row r="347" ht="15.75" customHeight="1" s="198">
      <c r="A347" s="39" t="n"/>
      <c r="B347" s="39" t="n"/>
      <c r="C347" s="39" t="n"/>
      <c r="D347" s="39" t="n"/>
      <c r="E347" s="39" t="n"/>
      <c r="F347" s="39" t="n"/>
      <c r="G347" s="39" t="n"/>
      <c r="H347" s="39" t="n"/>
      <c r="I347" s="39" t="n"/>
      <c r="J347" s="39" t="n"/>
      <c r="K347" s="39" t="n"/>
      <c r="L347" s="39" t="n"/>
      <c r="M347" s="39" t="n"/>
      <c r="N347" s="39" t="n"/>
      <c r="O347" s="39" t="n"/>
      <c r="P347" s="39" t="n"/>
      <c r="Q347" s="39" t="n"/>
      <c r="R347" s="39" t="n"/>
      <c r="S347" s="39" t="n"/>
      <c r="T347" s="39" t="n"/>
      <c r="U347" s="39" t="n"/>
      <c r="V347" s="39" t="n"/>
      <c r="W347" s="39" t="n"/>
      <c r="X347" s="39" t="n"/>
      <c r="Y347" s="39" t="n"/>
      <c r="Z347" s="39" t="n"/>
    </row>
    <row r="348" ht="15.75" customHeight="1" s="198">
      <c r="A348" s="39" t="n"/>
      <c r="B348" s="39" t="n"/>
      <c r="C348" s="39" t="n"/>
      <c r="D348" s="39" t="n"/>
      <c r="E348" s="39" t="n"/>
      <c r="F348" s="39" t="n"/>
      <c r="G348" s="39" t="n"/>
      <c r="H348" s="39" t="n"/>
      <c r="I348" s="39" t="n"/>
      <c r="J348" s="39" t="n"/>
      <c r="K348" s="39" t="n"/>
      <c r="L348" s="39" t="n"/>
      <c r="M348" s="39" t="n"/>
      <c r="N348" s="39" t="n"/>
      <c r="O348" s="39" t="n"/>
      <c r="P348" s="39" t="n"/>
      <c r="Q348" s="39" t="n"/>
      <c r="R348" s="39" t="n"/>
      <c r="S348" s="39" t="n"/>
      <c r="T348" s="39" t="n"/>
      <c r="U348" s="39" t="n"/>
      <c r="V348" s="39" t="n"/>
      <c r="W348" s="39" t="n"/>
      <c r="X348" s="39" t="n"/>
      <c r="Y348" s="39" t="n"/>
      <c r="Z348" s="39" t="n"/>
    </row>
    <row r="349" ht="15.75" customHeight="1" s="198">
      <c r="A349" s="39" t="n"/>
      <c r="B349" s="39" t="n"/>
      <c r="C349" s="39" t="n"/>
      <c r="D349" s="39" t="n"/>
      <c r="E349" s="39" t="n"/>
      <c r="F349" s="39" t="n"/>
      <c r="G349" s="39" t="n"/>
      <c r="H349" s="39" t="n"/>
      <c r="I349" s="39" t="n"/>
      <c r="J349" s="39" t="n"/>
      <c r="K349" s="39" t="n"/>
      <c r="L349" s="39" t="n"/>
      <c r="M349" s="39" t="n"/>
      <c r="N349" s="39" t="n"/>
      <c r="O349" s="39" t="n"/>
      <c r="P349" s="39" t="n"/>
      <c r="Q349" s="39" t="n"/>
      <c r="R349" s="39" t="n"/>
      <c r="S349" s="39" t="n"/>
      <c r="T349" s="39" t="n"/>
      <c r="U349" s="39" t="n"/>
      <c r="V349" s="39" t="n"/>
      <c r="W349" s="39" t="n"/>
      <c r="X349" s="39" t="n"/>
      <c r="Y349" s="39" t="n"/>
      <c r="Z349" s="39" t="n"/>
    </row>
    <row r="350" ht="15.75" customHeight="1" s="198">
      <c r="A350" s="39" t="n"/>
      <c r="B350" s="39" t="n"/>
      <c r="C350" s="39" t="n"/>
      <c r="D350" s="39" t="n"/>
      <c r="E350" s="39" t="n"/>
      <c r="F350" s="39" t="n"/>
      <c r="G350" s="39" t="n"/>
      <c r="H350" s="39" t="n"/>
      <c r="I350" s="39" t="n"/>
      <c r="J350" s="39" t="n"/>
      <c r="K350" s="39" t="n"/>
      <c r="L350" s="39" t="n"/>
      <c r="M350" s="39" t="n"/>
      <c r="N350" s="39" t="n"/>
      <c r="O350" s="39" t="n"/>
      <c r="P350" s="39" t="n"/>
      <c r="Q350" s="39" t="n"/>
      <c r="R350" s="39" t="n"/>
      <c r="S350" s="39" t="n"/>
      <c r="T350" s="39" t="n"/>
      <c r="U350" s="39" t="n"/>
      <c r="V350" s="39" t="n"/>
      <c r="W350" s="39" t="n"/>
      <c r="X350" s="39" t="n"/>
      <c r="Y350" s="39" t="n"/>
      <c r="Z350" s="39" t="n"/>
    </row>
    <row r="351" ht="15.75" customHeight="1" s="198">
      <c r="A351" s="39" t="n"/>
      <c r="B351" s="39" t="n"/>
      <c r="C351" s="39" t="n"/>
      <c r="D351" s="39" t="n"/>
      <c r="E351" s="39" t="n"/>
      <c r="F351" s="39" t="n"/>
      <c r="G351" s="39" t="n"/>
      <c r="H351" s="39" t="n"/>
      <c r="I351" s="39" t="n"/>
      <c r="J351" s="39" t="n"/>
      <c r="K351" s="39" t="n"/>
      <c r="L351" s="39" t="n"/>
      <c r="M351" s="39" t="n"/>
      <c r="N351" s="39" t="n"/>
      <c r="O351" s="39" t="n"/>
      <c r="P351" s="39" t="n"/>
      <c r="Q351" s="39" t="n"/>
      <c r="R351" s="39" t="n"/>
      <c r="S351" s="39" t="n"/>
      <c r="T351" s="39" t="n"/>
      <c r="U351" s="39" t="n"/>
      <c r="V351" s="39" t="n"/>
      <c r="W351" s="39" t="n"/>
      <c r="X351" s="39" t="n"/>
      <c r="Y351" s="39" t="n"/>
      <c r="Z351" s="39" t="n"/>
    </row>
    <row r="352" ht="15.75" customHeight="1" s="198">
      <c r="A352" s="39" t="n"/>
      <c r="B352" s="39" t="n"/>
      <c r="C352" s="39" t="n"/>
      <c r="D352" s="39" t="n"/>
      <c r="E352" s="39" t="n"/>
      <c r="F352" s="39" t="n"/>
      <c r="G352" s="39" t="n"/>
      <c r="H352" s="39" t="n"/>
      <c r="I352" s="39" t="n"/>
      <c r="J352" s="39" t="n"/>
      <c r="K352" s="39" t="n"/>
      <c r="L352" s="39" t="n"/>
      <c r="M352" s="39" t="n"/>
      <c r="N352" s="39" t="n"/>
      <c r="O352" s="39" t="n"/>
      <c r="P352" s="39" t="n"/>
      <c r="Q352" s="39" t="n"/>
      <c r="R352" s="39" t="n"/>
      <c r="S352" s="39" t="n"/>
      <c r="T352" s="39" t="n"/>
      <c r="U352" s="39" t="n"/>
      <c r="V352" s="39" t="n"/>
      <c r="W352" s="39" t="n"/>
      <c r="X352" s="39" t="n"/>
      <c r="Y352" s="39" t="n"/>
      <c r="Z352" s="39" t="n"/>
    </row>
    <row r="353" ht="15.75" customHeight="1" s="198">
      <c r="A353" s="39" t="n"/>
      <c r="B353" s="39" t="n"/>
      <c r="C353" s="39" t="n"/>
      <c r="D353" s="39" t="n"/>
      <c r="E353" s="39" t="n"/>
      <c r="F353" s="39" t="n"/>
      <c r="G353" s="39" t="n"/>
      <c r="H353" s="39" t="n"/>
      <c r="I353" s="39" t="n"/>
      <c r="J353" s="39" t="n"/>
      <c r="K353" s="39" t="n"/>
      <c r="L353" s="39" t="n"/>
      <c r="M353" s="39" t="n"/>
      <c r="N353" s="39" t="n"/>
      <c r="O353" s="39" t="n"/>
      <c r="P353" s="39" t="n"/>
      <c r="Q353" s="39" t="n"/>
      <c r="R353" s="39" t="n"/>
      <c r="S353" s="39" t="n"/>
      <c r="T353" s="39" t="n"/>
      <c r="U353" s="39" t="n"/>
      <c r="V353" s="39" t="n"/>
      <c r="W353" s="39" t="n"/>
      <c r="X353" s="39" t="n"/>
      <c r="Y353" s="39" t="n"/>
      <c r="Z353" s="39" t="n"/>
    </row>
    <row r="354" ht="15.75" customHeight="1" s="198">
      <c r="A354" s="39" t="n"/>
      <c r="B354" s="39" t="n"/>
      <c r="C354" s="39" t="n"/>
      <c r="D354" s="39" t="n"/>
      <c r="E354" s="39" t="n"/>
      <c r="F354" s="39" t="n"/>
      <c r="G354" s="39" t="n"/>
      <c r="H354" s="39" t="n"/>
      <c r="I354" s="39" t="n"/>
      <c r="J354" s="39" t="n"/>
      <c r="K354" s="39" t="n"/>
      <c r="L354" s="39" t="n"/>
      <c r="M354" s="39" t="n"/>
      <c r="N354" s="39" t="n"/>
      <c r="O354" s="39" t="n"/>
      <c r="P354" s="39" t="n"/>
      <c r="Q354" s="39" t="n"/>
      <c r="R354" s="39" t="n"/>
      <c r="S354" s="39" t="n"/>
      <c r="T354" s="39" t="n"/>
      <c r="U354" s="39" t="n"/>
      <c r="V354" s="39" t="n"/>
      <c r="W354" s="39" t="n"/>
      <c r="X354" s="39" t="n"/>
      <c r="Y354" s="39" t="n"/>
      <c r="Z354" s="39" t="n"/>
    </row>
    <row r="355" ht="15.75" customHeight="1" s="198">
      <c r="A355" s="39" t="n"/>
      <c r="B355" s="39" t="n"/>
      <c r="C355" s="39" t="n"/>
      <c r="D355" s="39" t="n"/>
      <c r="E355" s="39" t="n"/>
      <c r="F355" s="39" t="n"/>
      <c r="G355" s="39" t="n"/>
      <c r="H355" s="39" t="n"/>
      <c r="I355" s="39" t="n"/>
      <c r="J355" s="39" t="n"/>
      <c r="K355" s="39" t="n"/>
      <c r="L355" s="39" t="n"/>
      <c r="M355" s="39" t="n"/>
      <c r="N355" s="39" t="n"/>
      <c r="O355" s="39" t="n"/>
      <c r="P355" s="39" t="n"/>
      <c r="Q355" s="39" t="n"/>
      <c r="R355" s="39" t="n"/>
      <c r="S355" s="39" t="n"/>
      <c r="T355" s="39" t="n"/>
      <c r="U355" s="39" t="n"/>
      <c r="V355" s="39" t="n"/>
      <c r="W355" s="39" t="n"/>
      <c r="X355" s="39" t="n"/>
      <c r="Y355" s="39" t="n"/>
      <c r="Z355" s="39" t="n"/>
    </row>
    <row r="356" ht="15.75" customHeight="1" s="198">
      <c r="A356" s="39" t="n"/>
      <c r="B356" s="39" t="n"/>
      <c r="C356" s="39" t="n"/>
      <c r="D356" s="39" t="n"/>
      <c r="E356" s="39" t="n"/>
      <c r="F356" s="39" t="n"/>
      <c r="G356" s="39" t="n"/>
      <c r="H356" s="39" t="n"/>
      <c r="I356" s="39" t="n"/>
      <c r="J356" s="39" t="n"/>
      <c r="K356" s="39" t="n"/>
      <c r="L356" s="39" t="n"/>
      <c r="M356" s="39" t="n"/>
      <c r="N356" s="39" t="n"/>
      <c r="O356" s="39" t="n"/>
      <c r="P356" s="39" t="n"/>
      <c r="Q356" s="39" t="n"/>
      <c r="R356" s="39" t="n"/>
      <c r="S356" s="39" t="n"/>
      <c r="T356" s="39" t="n"/>
      <c r="U356" s="39" t="n"/>
      <c r="V356" s="39" t="n"/>
      <c r="W356" s="39" t="n"/>
      <c r="X356" s="39" t="n"/>
      <c r="Y356" s="39" t="n"/>
      <c r="Z356" s="39" t="n"/>
    </row>
    <row r="357" ht="15.75" customHeight="1" s="198">
      <c r="A357" s="39" t="n"/>
      <c r="B357" s="39" t="n"/>
      <c r="C357" s="39" t="n"/>
      <c r="D357" s="39" t="n"/>
      <c r="E357" s="39" t="n"/>
      <c r="F357" s="39" t="n"/>
      <c r="G357" s="39" t="n"/>
      <c r="H357" s="39" t="n"/>
      <c r="I357" s="39" t="n"/>
      <c r="J357" s="39" t="n"/>
      <c r="K357" s="39" t="n"/>
      <c r="L357" s="39" t="n"/>
      <c r="M357" s="39" t="n"/>
      <c r="N357" s="39" t="n"/>
      <c r="O357" s="39" t="n"/>
      <c r="P357" s="39" t="n"/>
      <c r="Q357" s="39" t="n"/>
      <c r="R357" s="39" t="n"/>
      <c r="S357" s="39" t="n"/>
      <c r="T357" s="39" t="n"/>
      <c r="U357" s="39" t="n"/>
      <c r="V357" s="39" t="n"/>
      <c r="W357" s="39" t="n"/>
      <c r="X357" s="39" t="n"/>
      <c r="Y357" s="39" t="n"/>
      <c r="Z357" s="39" t="n"/>
    </row>
    <row r="358" ht="15.75" customHeight="1" s="198">
      <c r="A358" s="39" t="n"/>
      <c r="B358" s="39" t="n"/>
      <c r="C358" s="39" t="n"/>
      <c r="D358" s="39" t="n"/>
      <c r="E358" s="39" t="n"/>
      <c r="F358" s="39" t="n"/>
      <c r="G358" s="39" t="n"/>
      <c r="H358" s="39" t="n"/>
      <c r="I358" s="39" t="n"/>
      <c r="J358" s="39" t="n"/>
      <c r="K358" s="39" t="n"/>
      <c r="L358" s="39" t="n"/>
      <c r="M358" s="39" t="n"/>
      <c r="N358" s="39" t="n"/>
      <c r="O358" s="39" t="n"/>
      <c r="P358" s="39" t="n"/>
      <c r="Q358" s="39" t="n"/>
      <c r="R358" s="39" t="n"/>
      <c r="S358" s="39" t="n"/>
      <c r="T358" s="39" t="n"/>
      <c r="U358" s="39" t="n"/>
      <c r="V358" s="39" t="n"/>
      <c r="W358" s="39" t="n"/>
      <c r="X358" s="39" t="n"/>
      <c r="Y358" s="39" t="n"/>
      <c r="Z358" s="39" t="n"/>
    </row>
    <row r="359" ht="15.75" customHeight="1" s="198">
      <c r="A359" s="39" t="n"/>
      <c r="B359" s="39" t="n"/>
      <c r="C359" s="39" t="n"/>
      <c r="D359" s="39" t="n"/>
      <c r="E359" s="39" t="n"/>
      <c r="F359" s="39" t="n"/>
      <c r="G359" s="39" t="n"/>
      <c r="H359" s="39" t="n"/>
      <c r="I359" s="39" t="n"/>
      <c r="J359" s="39" t="n"/>
      <c r="K359" s="39" t="n"/>
      <c r="L359" s="39" t="n"/>
      <c r="M359" s="39" t="n"/>
      <c r="N359" s="39" t="n"/>
      <c r="O359" s="39" t="n"/>
      <c r="P359" s="39" t="n"/>
      <c r="Q359" s="39" t="n"/>
      <c r="R359" s="39" t="n"/>
      <c r="S359" s="39" t="n"/>
      <c r="T359" s="39" t="n"/>
      <c r="U359" s="39" t="n"/>
      <c r="V359" s="39" t="n"/>
      <c r="W359" s="39" t="n"/>
      <c r="X359" s="39" t="n"/>
      <c r="Y359" s="39" t="n"/>
      <c r="Z359" s="39" t="n"/>
    </row>
    <row r="360" ht="15.75" customHeight="1" s="198">
      <c r="A360" s="39" t="n"/>
      <c r="B360" s="39" t="n"/>
      <c r="C360" s="39" t="n"/>
      <c r="D360" s="39" t="n"/>
      <c r="E360" s="39" t="n"/>
      <c r="F360" s="39" t="n"/>
      <c r="G360" s="39" t="n"/>
      <c r="H360" s="39" t="n"/>
      <c r="I360" s="39" t="n"/>
      <c r="J360" s="39" t="n"/>
      <c r="K360" s="39" t="n"/>
      <c r="L360" s="39" t="n"/>
      <c r="M360" s="39" t="n"/>
      <c r="N360" s="39" t="n"/>
      <c r="O360" s="39" t="n"/>
      <c r="P360" s="39" t="n"/>
      <c r="Q360" s="39" t="n"/>
      <c r="R360" s="39" t="n"/>
      <c r="S360" s="39" t="n"/>
      <c r="T360" s="39" t="n"/>
      <c r="U360" s="39" t="n"/>
      <c r="V360" s="39" t="n"/>
      <c r="W360" s="39" t="n"/>
      <c r="X360" s="39" t="n"/>
      <c r="Y360" s="39" t="n"/>
      <c r="Z360" s="39" t="n"/>
    </row>
    <row r="361" ht="15.75" customHeight="1" s="198">
      <c r="A361" s="39" t="n"/>
      <c r="B361" s="39" t="n"/>
      <c r="C361" s="39" t="n"/>
      <c r="D361" s="39" t="n"/>
      <c r="E361" s="39" t="n"/>
      <c r="F361" s="39" t="n"/>
      <c r="G361" s="39" t="n"/>
      <c r="H361" s="39" t="n"/>
      <c r="I361" s="39" t="n"/>
      <c r="J361" s="39" t="n"/>
      <c r="K361" s="39" t="n"/>
      <c r="L361" s="39" t="n"/>
      <c r="M361" s="39" t="n"/>
      <c r="N361" s="39" t="n"/>
      <c r="O361" s="39" t="n"/>
      <c r="P361" s="39" t="n"/>
      <c r="Q361" s="39" t="n"/>
      <c r="R361" s="39" t="n"/>
      <c r="S361" s="39" t="n"/>
      <c r="T361" s="39" t="n"/>
      <c r="U361" s="39" t="n"/>
      <c r="V361" s="39" t="n"/>
      <c r="W361" s="39" t="n"/>
      <c r="X361" s="39" t="n"/>
      <c r="Y361" s="39" t="n"/>
      <c r="Z361" s="39" t="n"/>
    </row>
    <row r="362" ht="15.75" customHeight="1" s="198">
      <c r="A362" s="39" t="n"/>
      <c r="B362" s="39" t="n"/>
      <c r="C362" s="39" t="n"/>
      <c r="D362" s="39" t="n"/>
      <c r="E362" s="39" t="n"/>
      <c r="F362" s="39" t="n"/>
      <c r="G362" s="39" t="n"/>
      <c r="H362" s="39" t="n"/>
      <c r="I362" s="39" t="n"/>
      <c r="J362" s="39" t="n"/>
      <c r="K362" s="39" t="n"/>
      <c r="L362" s="39" t="n"/>
      <c r="M362" s="39" t="n"/>
      <c r="N362" s="39" t="n"/>
      <c r="O362" s="39" t="n"/>
      <c r="P362" s="39" t="n"/>
      <c r="Q362" s="39" t="n"/>
      <c r="R362" s="39" t="n"/>
      <c r="S362" s="39" t="n"/>
      <c r="T362" s="39" t="n"/>
      <c r="U362" s="39" t="n"/>
      <c r="V362" s="39" t="n"/>
      <c r="W362" s="39" t="n"/>
      <c r="X362" s="39" t="n"/>
      <c r="Y362" s="39" t="n"/>
      <c r="Z362" s="39" t="n"/>
    </row>
    <row r="363" ht="15.75" customHeight="1" s="198">
      <c r="A363" s="39" t="n"/>
      <c r="B363" s="39" t="n"/>
      <c r="C363" s="39" t="n"/>
      <c r="D363" s="39" t="n"/>
      <c r="E363" s="39" t="n"/>
      <c r="F363" s="39" t="n"/>
      <c r="G363" s="39" t="n"/>
      <c r="H363" s="39" t="n"/>
      <c r="I363" s="39" t="n"/>
      <c r="J363" s="39" t="n"/>
      <c r="K363" s="39" t="n"/>
      <c r="L363" s="39" t="n"/>
      <c r="M363" s="39" t="n"/>
      <c r="N363" s="39" t="n"/>
      <c r="O363" s="39" t="n"/>
      <c r="P363" s="39" t="n"/>
      <c r="Q363" s="39" t="n"/>
      <c r="R363" s="39" t="n"/>
      <c r="S363" s="39" t="n"/>
      <c r="T363" s="39" t="n"/>
      <c r="U363" s="39" t="n"/>
      <c r="V363" s="39" t="n"/>
      <c r="W363" s="39" t="n"/>
      <c r="X363" s="39" t="n"/>
      <c r="Y363" s="39" t="n"/>
      <c r="Z363" s="39" t="n"/>
    </row>
    <row r="364" ht="15.75" customHeight="1" s="198">
      <c r="A364" s="39" t="n"/>
      <c r="B364" s="39" t="n"/>
      <c r="C364" s="39" t="n"/>
      <c r="D364" s="39" t="n"/>
      <c r="E364" s="39" t="n"/>
      <c r="F364" s="39" t="n"/>
      <c r="G364" s="39" t="n"/>
      <c r="H364" s="39" t="n"/>
      <c r="I364" s="39" t="n"/>
      <c r="J364" s="39" t="n"/>
      <c r="K364" s="39" t="n"/>
      <c r="L364" s="39" t="n"/>
      <c r="M364" s="39" t="n"/>
      <c r="N364" s="39" t="n"/>
      <c r="O364" s="39" t="n"/>
      <c r="P364" s="39" t="n"/>
      <c r="Q364" s="39" t="n"/>
      <c r="R364" s="39" t="n"/>
      <c r="S364" s="39" t="n"/>
      <c r="T364" s="39" t="n"/>
      <c r="U364" s="39" t="n"/>
      <c r="V364" s="39" t="n"/>
      <c r="W364" s="39" t="n"/>
      <c r="X364" s="39" t="n"/>
      <c r="Y364" s="39" t="n"/>
      <c r="Z364" s="39" t="n"/>
    </row>
    <row r="365" ht="15.75" customHeight="1" s="198">
      <c r="A365" s="39" t="n"/>
      <c r="B365" s="39" t="n"/>
      <c r="C365" s="39" t="n"/>
      <c r="D365" s="39" t="n"/>
      <c r="E365" s="39" t="n"/>
      <c r="F365" s="39" t="n"/>
      <c r="G365" s="39" t="n"/>
      <c r="H365" s="39" t="n"/>
      <c r="I365" s="39" t="n"/>
      <c r="J365" s="39" t="n"/>
      <c r="K365" s="39" t="n"/>
      <c r="L365" s="39" t="n"/>
      <c r="M365" s="39" t="n"/>
      <c r="N365" s="39" t="n"/>
      <c r="O365" s="39" t="n"/>
      <c r="P365" s="39" t="n"/>
      <c r="Q365" s="39" t="n"/>
      <c r="R365" s="39" t="n"/>
      <c r="S365" s="39" t="n"/>
      <c r="T365" s="39" t="n"/>
      <c r="U365" s="39" t="n"/>
      <c r="V365" s="39" t="n"/>
      <c r="W365" s="39" t="n"/>
      <c r="X365" s="39" t="n"/>
      <c r="Y365" s="39" t="n"/>
      <c r="Z365" s="39" t="n"/>
    </row>
    <row r="366" ht="15.75" customHeight="1" s="198">
      <c r="A366" s="39" t="n"/>
      <c r="B366" s="39" t="n"/>
      <c r="C366" s="39" t="n"/>
      <c r="D366" s="39" t="n"/>
      <c r="E366" s="39" t="n"/>
      <c r="F366" s="39" t="n"/>
      <c r="G366" s="39" t="n"/>
      <c r="H366" s="39" t="n"/>
      <c r="I366" s="39" t="n"/>
      <c r="J366" s="39" t="n"/>
      <c r="K366" s="39" t="n"/>
      <c r="L366" s="39" t="n"/>
      <c r="M366" s="39" t="n"/>
      <c r="N366" s="39" t="n"/>
      <c r="O366" s="39" t="n"/>
      <c r="P366" s="39" t="n"/>
      <c r="Q366" s="39" t="n"/>
      <c r="R366" s="39" t="n"/>
      <c r="S366" s="39" t="n"/>
      <c r="T366" s="39" t="n"/>
      <c r="U366" s="39" t="n"/>
      <c r="V366" s="39" t="n"/>
      <c r="W366" s="39" t="n"/>
      <c r="X366" s="39" t="n"/>
      <c r="Y366" s="39" t="n"/>
      <c r="Z366" s="39" t="n"/>
    </row>
    <row r="367" ht="15.75" customHeight="1" s="198">
      <c r="A367" s="39" t="n"/>
      <c r="B367" s="39" t="n"/>
      <c r="C367" s="39" t="n"/>
      <c r="D367" s="39" t="n"/>
      <c r="E367" s="39" t="n"/>
      <c r="F367" s="39" t="n"/>
      <c r="G367" s="39" t="n"/>
      <c r="H367" s="39" t="n"/>
      <c r="I367" s="39" t="n"/>
      <c r="J367" s="39" t="n"/>
      <c r="K367" s="39" t="n"/>
      <c r="L367" s="39" t="n"/>
      <c r="M367" s="39" t="n"/>
      <c r="N367" s="39" t="n"/>
      <c r="O367" s="39" t="n"/>
      <c r="P367" s="39" t="n"/>
      <c r="Q367" s="39" t="n"/>
      <c r="R367" s="39" t="n"/>
      <c r="S367" s="39" t="n"/>
      <c r="T367" s="39" t="n"/>
      <c r="U367" s="39" t="n"/>
      <c r="V367" s="39" t="n"/>
      <c r="W367" s="39" t="n"/>
      <c r="X367" s="39" t="n"/>
      <c r="Y367" s="39" t="n"/>
      <c r="Z367" s="39" t="n"/>
    </row>
    <row r="368" ht="15.75" customHeight="1" s="198">
      <c r="A368" s="39" t="n"/>
      <c r="B368" s="39" t="n"/>
      <c r="C368" s="39" t="n"/>
      <c r="D368" s="39" t="n"/>
      <c r="E368" s="39" t="n"/>
      <c r="F368" s="39" t="n"/>
      <c r="G368" s="39" t="n"/>
      <c r="H368" s="39" t="n"/>
      <c r="I368" s="39" t="n"/>
      <c r="J368" s="39" t="n"/>
      <c r="K368" s="39" t="n"/>
      <c r="L368" s="39" t="n"/>
      <c r="M368" s="39" t="n"/>
      <c r="N368" s="39" t="n"/>
      <c r="O368" s="39" t="n"/>
      <c r="P368" s="39" t="n"/>
      <c r="Q368" s="39" t="n"/>
      <c r="R368" s="39" t="n"/>
      <c r="S368" s="39" t="n"/>
      <c r="T368" s="39" t="n"/>
      <c r="U368" s="39" t="n"/>
      <c r="V368" s="39" t="n"/>
      <c r="W368" s="39" t="n"/>
      <c r="X368" s="39" t="n"/>
      <c r="Y368" s="39" t="n"/>
      <c r="Z368" s="39" t="n"/>
    </row>
    <row r="369" ht="15.75" customHeight="1" s="198">
      <c r="A369" s="39" t="n"/>
      <c r="B369" s="39" t="n"/>
      <c r="C369" s="39" t="n"/>
      <c r="D369" s="39" t="n"/>
      <c r="E369" s="39" t="n"/>
      <c r="F369" s="39" t="n"/>
      <c r="G369" s="39" t="n"/>
      <c r="H369" s="39" t="n"/>
      <c r="I369" s="39" t="n"/>
      <c r="J369" s="39" t="n"/>
      <c r="K369" s="39" t="n"/>
      <c r="L369" s="39" t="n"/>
      <c r="M369" s="39" t="n"/>
      <c r="N369" s="39" t="n"/>
      <c r="O369" s="39" t="n"/>
      <c r="P369" s="39" t="n"/>
      <c r="Q369" s="39" t="n"/>
      <c r="R369" s="39" t="n"/>
      <c r="S369" s="39" t="n"/>
      <c r="T369" s="39" t="n"/>
      <c r="U369" s="39" t="n"/>
      <c r="V369" s="39" t="n"/>
      <c r="W369" s="39" t="n"/>
      <c r="X369" s="39" t="n"/>
      <c r="Y369" s="39" t="n"/>
      <c r="Z369" s="39" t="n"/>
    </row>
    <row r="370" ht="15.75" customHeight="1" s="198">
      <c r="A370" s="39" t="n"/>
      <c r="B370" s="39" t="n"/>
      <c r="C370" s="39" t="n"/>
      <c r="D370" s="39" t="n"/>
      <c r="E370" s="39" t="n"/>
      <c r="F370" s="39" t="n"/>
      <c r="G370" s="39" t="n"/>
      <c r="H370" s="39" t="n"/>
      <c r="I370" s="39" t="n"/>
      <c r="J370" s="39" t="n"/>
      <c r="K370" s="39" t="n"/>
      <c r="L370" s="39" t="n"/>
      <c r="M370" s="39" t="n"/>
      <c r="N370" s="39" t="n"/>
      <c r="O370" s="39" t="n"/>
      <c r="P370" s="39" t="n"/>
      <c r="Q370" s="39" t="n"/>
      <c r="R370" s="39" t="n"/>
      <c r="S370" s="39" t="n"/>
      <c r="T370" s="39" t="n"/>
      <c r="U370" s="39" t="n"/>
      <c r="V370" s="39" t="n"/>
      <c r="W370" s="39" t="n"/>
      <c r="X370" s="39" t="n"/>
      <c r="Y370" s="39" t="n"/>
      <c r="Z370" s="39" t="n"/>
    </row>
    <row r="371" ht="15.75" customHeight="1" s="198">
      <c r="A371" s="39" t="n"/>
      <c r="B371" s="39" t="n"/>
      <c r="C371" s="39" t="n"/>
      <c r="D371" s="39" t="n"/>
      <c r="E371" s="39" t="n"/>
      <c r="F371" s="39" t="n"/>
      <c r="G371" s="39" t="n"/>
      <c r="H371" s="39" t="n"/>
      <c r="I371" s="39" t="n"/>
      <c r="J371" s="39" t="n"/>
      <c r="K371" s="39" t="n"/>
      <c r="L371" s="39" t="n"/>
      <c r="M371" s="39" t="n"/>
      <c r="N371" s="39" t="n"/>
      <c r="O371" s="39" t="n"/>
      <c r="P371" s="39" t="n"/>
      <c r="Q371" s="39" t="n"/>
      <c r="R371" s="39" t="n"/>
      <c r="S371" s="39" t="n"/>
      <c r="T371" s="39" t="n"/>
      <c r="U371" s="39" t="n"/>
      <c r="V371" s="39" t="n"/>
      <c r="W371" s="39" t="n"/>
      <c r="X371" s="39" t="n"/>
      <c r="Y371" s="39" t="n"/>
      <c r="Z371" s="39" t="n"/>
    </row>
    <row r="372" ht="15.75" customHeight="1" s="198">
      <c r="A372" s="39" t="n"/>
      <c r="B372" s="39" t="n"/>
      <c r="C372" s="39" t="n"/>
      <c r="D372" s="39" t="n"/>
      <c r="E372" s="39" t="n"/>
      <c r="F372" s="39" t="n"/>
      <c r="G372" s="39" t="n"/>
      <c r="H372" s="39" t="n"/>
      <c r="I372" s="39" t="n"/>
      <c r="J372" s="39" t="n"/>
      <c r="K372" s="39" t="n"/>
      <c r="L372" s="39" t="n"/>
      <c r="M372" s="39" t="n"/>
      <c r="N372" s="39" t="n"/>
      <c r="O372" s="39" t="n"/>
      <c r="P372" s="39" t="n"/>
      <c r="Q372" s="39" t="n"/>
      <c r="R372" s="39" t="n"/>
      <c r="S372" s="39" t="n"/>
      <c r="T372" s="39" t="n"/>
      <c r="U372" s="39" t="n"/>
      <c r="V372" s="39" t="n"/>
      <c r="W372" s="39" t="n"/>
      <c r="X372" s="39" t="n"/>
      <c r="Y372" s="39" t="n"/>
      <c r="Z372" s="39" t="n"/>
    </row>
    <row r="373" ht="15.75" customHeight="1" s="198">
      <c r="A373" s="39" t="n"/>
      <c r="B373" s="39" t="n"/>
      <c r="C373" s="39" t="n"/>
      <c r="D373" s="39" t="n"/>
      <c r="E373" s="39" t="n"/>
      <c r="F373" s="39" t="n"/>
      <c r="G373" s="39" t="n"/>
      <c r="H373" s="39" t="n"/>
      <c r="I373" s="39" t="n"/>
      <c r="J373" s="39" t="n"/>
      <c r="K373" s="39" t="n"/>
      <c r="L373" s="39" t="n"/>
      <c r="M373" s="39" t="n"/>
      <c r="N373" s="39" t="n"/>
      <c r="O373" s="39" t="n"/>
      <c r="P373" s="39" t="n"/>
      <c r="Q373" s="39" t="n"/>
      <c r="R373" s="39" t="n"/>
      <c r="S373" s="39" t="n"/>
      <c r="T373" s="39" t="n"/>
      <c r="U373" s="39" t="n"/>
      <c r="V373" s="39" t="n"/>
      <c r="W373" s="39" t="n"/>
      <c r="X373" s="39" t="n"/>
      <c r="Y373" s="39" t="n"/>
      <c r="Z373" s="39" t="n"/>
    </row>
    <row r="374" ht="15.75" customHeight="1" s="198">
      <c r="A374" s="39" t="n"/>
      <c r="B374" s="39" t="n"/>
      <c r="C374" s="39" t="n"/>
      <c r="D374" s="39" t="n"/>
      <c r="E374" s="39" t="n"/>
      <c r="F374" s="39" t="n"/>
      <c r="G374" s="39" t="n"/>
      <c r="H374" s="39" t="n"/>
      <c r="I374" s="39" t="n"/>
      <c r="J374" s="39" t="n"/>
      <c r="K374" s="39" t="n"/>
      <c r="L374" s="39" t="n"/>
      <c r="M374" s="39" t="n"/>
      <c r="N374" s="39" t="n"/>
      <c r="O374" s="39" t="n"/>
      <c r="P374" s="39" t="n"/>
      <c r="Q374" s="39" t="n"/>
      <c r="R374" s="39" t="n"/>
      <c r="S374" s="39" t="n"/>
      <c r="T374" s="39" t="n"/>
      <c r="U374" s="39" t="n"/>
      <c r="V374" s="39" t="n"/>
      <c r="W374" s="39" t="n"/>
      <c r="X374" s="39" t="n"/>
      <c r="Y374" s="39" t="n"/>
      <c r="Z374" s="39" t="n"/>
    </row>
    <row r="375" ht="15.75" customHeight="1" s="198">
      <c r="A375" s="39" t="n"/>
      <c r="B375" s="39" t="n"/>
      <c r="C375" s="39" t="n"/>
      <c r="D375" s="39" t="n"/>
      <c r="E375" s="39" t="n"/>
      <c r="F375" s="39" t="n"/>
      <c r="G375" s="39" t="n"/>
      <c r="H375" s="39" t="n"/>
      <c r="I375" s="39" t="n"/>
      <c r="J375" s="39" t="n"/>
      <c r="K375" s="39" t="n"/>
      <c r="L375" s="39" t="n"/>
      <c r="M375" s="39" t="n"/>
      <c r="N375" s="39" t="n"/>
      <c r="O375" s="39" t="n"/>
      <c r="P375" s="39" t="n"/>
      <c r="Q375" s="39" t="n"/>
      <c r="R375" s="39" t="n"/>
      <c r="S375" s="39" t="n"/>
      <c r="T375" s="39" t="n"/>
      <c r="U375" s="39" t="n"/>
      <c r="V375" s="39" t="n"/>
      <c r="W375" s="39" t="n"/>
      <c r="X375" s="39" t="n"/>
      <c r="Y375" s="39" t="n"/>
      <c r="Z375" s="39" t="n"/>
    </row>
    <row r="376" ht="15.75" customHeight="1" s="198">
      <c r="A376" s="39" t="n"/>
      <c r="B376" s="39" t="n"/>
      <c r="C376" s="39" t="n"/>
      <c r="D376" s="39" t="n"/>
      <c r="E376" s="39" t="n"/>
      <c r="F376" s="39" t="n"/>
      <c r="G376" s="39" t="n"/>
      <c r="H376" s="39" t="n"/>
      <c r="I376" s="39" t="n"/>
      <c r="J376" s="39" t="n"/>
      <c r="K376" s="39" t="n"/>
      <c r="L376" s="39" t="n"/>
      <c r="M376" s="39" t="n"/>
      <c r="N376" s="39" t="n"/>
      <c r="O376" s="39" t="n"/>
      <c r="P376" s="39" t="n"/>
      <c r="Q376" s="39" t="n"/>
      <c r="R376" s="39" t="n"/>
      <c r="S376" s="39" t="n"/>
      <c r="T376" s="39" t="n"/>
      <c r="U376" s="39" t="n"/>
      <c r="V376" s="39" t="n"/>
      <c r="W376" s="39" t="n"/>
      <c r="X376" s="39" t="n"/>
      <c r="Y376" s="39" t="n"/>
      <c r="Z376" s="39" t="n"/>
    </row>
    <row r="377" ht="15.75" customHeight="1" s="198">
      <c r="A377" s="39" t="n"/>
      <c r="B377" s="39" t="n"/>
      <c r="C377" s="39" t="n"/>
      <c r="D377" s="39" t="n"/>
      <c r="E377" s="39" t="n"/>
      <c r="F377" s="39" t="n"/>
      <c r="G377" s="39" t="n"/>
      <c r="H377" s="39" t="n"/>
      <c r="I377" s="39" t="n"/>
      <c r="J377" s="39" t="n"/>
      <c r="K377" s="39" t="n"/>
      <c r="L377" s="39" t="n"/>
      <c r="M377" s="39" t="n"/>
      <c r="N377" s="39" t="n"/>
      <c r="O377" s="39" t="n"/>
      <c r="P377" s="39" t="n"/>
      <c r="Q377" s="39" t="n"/>
      <c r="R377" s="39" t="n"/>
      <c r="S377" s="39" t="n"/>
      <c r="T377" s="39" t="n"/>
      <c r="U377" s="39" t="n"/>
      <c r="V377" s="39" t="n"/>
      <c r="W377" s="39" t="n"/>
      <c r="X377" s="39" t="n"/>
      <c r="Y377" s="39" t="n"/>
      <c r="Z377" s="39" t="n"/>
    </row>
    <row r="378" ht="15.75" customHeight="1" s="198">
      <c r="A378" s="39" t="n"/>
      <c r="B378" s="39" t="n"/>
      <c r="C378" s="39" t="n"/>
      <c r="D378" s="39" t="n"/>
      <c r="E378" s="39" t="n"/>
      <c r="F378" s="39" t="n"/>
      <c r="G378" s="39" t="n"/>
      <c r="H378" s="39" t="n"/>
      <c r="I378" s="39" t="n"/>
      <c r="J378" s="39" t="n"/>
      <c r="K378" s="39" t="n"/>
      <c r="L378" s="39" t="n"/>
      <c r="M378" s="39" t="n"/>
      <c r="N378" s="39" t="n"/>
      <c r="O378" s="39" t="n"/>
      <c r="P378" s="39" t="n"/>
      <c r="Q378" s="39" t="n"/>
      <c r="R378" s="39" t="n"/>
      <c r="S378" s="39" t="n"/>
      <c r="T378" s="39" t="n"/>
      <c r="U378" s="39" t="n"/>
      <c r="V378" s="39" t="n"/>
      <c r="W378" s="39" t="n"/>
      <c r="X378" s="39" t="n"/>
      <c r="Y378" s="39" t="n"/>
      <c r="Z378" s="39" t="n"/>
    </row>
    <row r="379" ht="15.75" customHeight="1" s="198">
      <c r="A379" s="39" t="n"/>
      <c r="B379" s="39" t="n"/>
      <c r="C379" s="39" t="n"/>
      <c r="D379" s="39" t="n"/>
      <c r="E379" s="39" t="n"/>
      <c r="F379" s="39" t="n"/>
      <c r="G379" s="39" t="n"/>
      <c r="H379" s="39" t="n"/>
      <c r="I379" s="39" t="n"/>
      <c r="J379" s="39" t="n"/>
      <c r="K379" s="39" t="n"/>
      <c r="L379" s="39" t="n"/>
      <c r="M379" s="39" t="n"/>
      <c r="N379" s="39" t="n"/>
      <c r="O379" s="39" t="n"/>
      <c r="P379" s="39" t="n"/>
      <c r="Q379" s="39" t="n"/>
      <c r="R379" s="39" t="n"/>
      <c r="S379" s="39" t="n"/>
      <c r="T379" s="39" t="n"/>
      <c r="U379" s="39" t="n"/>
      <c r="V379" s="39" t="n"/>
      <c r="W379" s="39" t="n"/>
      <c r="X379" s="39" t="n"/>
      <c r="Y379" s="39" t="n"/>
      <c r="Z379" s="39" t="n"/>
    </row>
    <row r="380" ht="15.75" customHeight="1" s="198">
      <c r="A380" s="39" t="n"/>
      <c r="B380" s="39" t="n"/>
      <c r="C380" s="39" t="n"/>
      <c r="D380" s="39" t="n"/>
      <c r="E380" s="39" t="n"/>
      <c r="F380" s="39" t="n"/>
      <c r="G380" s="39" t="n"/>
      <c r="H380" s="39" t="n"/>
      <c r="I380" s="39" t="n"/>
      <c r="J380" s="39" t="n"/>
      <c r="K380" s="39" t="n"/>
      <c r="L380" s="39" t="n"/>
      <c r="M380" s="39" t="n"/>
      <c r="N380" s="39" t="n"/>
      <c r="O380" s="39" t="n"/>
      <c r="P380" s="39" t="n"/>
      <c r="Q380" s="39" t="n"/>
      <c r="R380" s="39" t="n"/>
      <c r="S380" s="39" t="n"/>
      <c r="T380" s="39" t="n"/>
      <c r="U380" s="39" t="n"/>
      <c r="V380" s="39" t="n"/>
      <c r="W380" s="39" t="n"/>
      <c r="X380" s="39" t="n"/>
      <c r="Y380" s="39" t="n"/>
      <c r="Z380" s="39" t="n"/>
    </row>
    <row r="381" ht="15.75" customHeight="1" s="198">
      <c r="A381" s="39" t="n"/>
      <c r="B381" s="39" t="n"/>
      <c r="C381" s="39" t="n"/>
      <c r="D381" s="39" t="n"/>
      <c r="E381" s="39" t="n"/>
      <c r="F381" s="39" t="n"/>
      <c r="G381" s="39" t="n"/>
      <c r="H381" s="39" t="n"/>
      <c r="I381" s="39" t="n"/>
      <c r="J381" s="39" t="n"/>
      <c r="K381" s="39" t="n"/>
      <c r="L381" s="39" t="n"/>
      <c r="M381" s="39" t="n"/>
      <c r="N381" s="39" t="n"/>
      <c r="O381" s="39" t="n"/>
      <c r="P381" s="39" t="n"/>
      <c r="Q381" s="39" t="n"/>
      <c r="R381" s="39" t="n"/>
      <c r="S381" s="39" t="n"/>
      <c r="T381" s="39" t="n"/>
      <c r="U381" s="39" t="n"/>
      <c r="V381" s="39" t="n"/>
      <c r="W381" s="39" t="n"/>
      <c r="X381" s="39" t="n"/>
      <c r="Y381" s="39" t="n"/>
      <c r="Z381" s="39" t="n"/>
    </row>
    <row r="382" ht="15.75" customHeight="1" s="198">
      <c r="A382" s="39" t="n"/>
      <c r="B382" s="39" t="n"/>
      <c r="C382" s="39" t="n"/>
      <c r="D382" s="39" t="n"/>
      <c r="E382" s="39" t="n"/>
      <c r="F382" s="39" t="n"/>
      <c r="G382" s="39" t="n"/>
      <c r="H382" s="39" t="n"/>
      <c r="I382" s="39" t="n"/>
      <c r="J382" s="39" t="n"/>
      <c r="K382" s="39" t="n"/>
      <c r="L382" s="39" t="n"/>
      <c r="M382" s="39" t="n"/>
      <c r="N382" s="39" t="n"/>
      <c r="O382" s="39" t="n"/>
      <c r="P382" s="39" t="n"/>
      <c r="Q382" s="39" t="n"/>
      <c r="R382" s="39" t="n"/>
      <c r="S382" s="39" t="n"/>
      <c r="T382" s="39" t="n"/>
      <c r="U382" s="39" t="n"/>
      <c r="V382" s="39" t="n"/>
      <c r="W382" s="39" t="n"/>
      <c r="X382" s="39" t="n"/>
      <c r="Y382" s="39" t="n"/>
      <c r="Z382" s="39" t="n"/>
    </row>
    <row r="383" ht="15.75" customHeight="1" s="198">
      <c r="A383" s="39" t="n"/>
      <c r="B383" s="39" t="n"/>
      <c r="C383" s="39" t="n"/>
      <c r="D383" s="39" t="n"/>
      <c r="E383" s="39" t="n"/>
      <c r="F383" s="39" t="n"/>
      <c r="G383" s="39" t="n"/>
      <c r="H383" s="39" t="n"/>
      <c r="I383" s="39" t="n"/>
      <c r="J383" s="39" t="n"/>
      <c r="K383" s="39" t="n"/>
      <c r="L383" s="39" t="n"/>
      <c r="M383" s="39" t="n"/>
      <c r="N383" s="39" t="n"/>
      <c r="O383" s="39" t="n"/>
      <c r="P383" s="39" t="n"/>
      <c r="Q383" s="39" t="n"/>
      <c r="R383" s="39" t="n"/>
      <c r="S383" s="39" t="n"/>
      <c r="T383" s="39" t="n"/>
      <c r="U383" s="39" t="n"/>
      <c r="V383" s="39" t="n"/>
      <c r="W383" s="39" t="n"/>
      <c r="X383" s="39" t="n"/>
      <c r="Y383" s="39" t="n"/>
      <c r="Z383" s="39" t="n"/>
    </row>
    <row r="384" ht="15.75" customHeight="1" s="198">
      <c r="A384" s="39" t="n"/>
      <c r="B384" s="39" t="n"/>
      <c r="C384" s="39" t="n"/>
      <c r="D384" s="39" t="n"/>
      <c r="E384" s="39" t="n"/>
      <c r="F384" s="39" t="n"/>
      <c r="G384" s="39" t="n"/>
      <c r="H384" s="39" t="n"/>
      <c r="I384" s="39" t="n"/>
      <c r="J384" s="39" t="n"/>
      <c r="K384" s="39" t="n"/>
      <c r="L384" s="39" t="n"/>
      <c r="M384" s="39" t="n"/>
      <c r="N384" s="39" t="n"/>
      <c r="O384" s="39" t="n"/>
      <c r="P384" s="39" t="n"/>
      <c r="Q384" s="39" t="n"/>
      <c r="R384" s="39" t="n"/>
      <c r="S384" s="39" t="n"/>
      <c r="T384" s="39" t="n"/>
      <c r="U384" s="39" t="n"/>
      <c r="V384" s="39" t="n"/>
      <c r="W384" s="39" t="n"/>
      <c r="X384" s="39" t="n"/>
      <c r="Y384" s="39" t="n"/>
      <c r="Z384" s="39" t="n"/>
    </row>
    <row r="385" ht="15.75" customHeight="1" s="198">
      <c r="A385" s="39" t="n"/>
      <c r="B385" s="39" t="n"/>
      <c r="C385" s="39" t="n"/>
      <c r="D385" s="39" t="n"/>
      <c r="E385" s="39" t="n"/>
      <c r="F385" s="39" t="n"/>
      <c r="G385" s="39" t="n"/>
      <c r="H385" s="39" t="n"/>
      <c r="I385" s="39" t="n"/>
      <c r="J385" s="39" t="n"/>
      <c r="K385" s="39" t="n"/>
      <c r="L385" s="39" t="n"/>
      <c r="M385" s="39" t="n"/>
      <c r="N385" s="39" t="n"/>
      <c r="O385" s="39" t="n"/>
      <c r="P385" s="39" t="n"/>
      <c r="Q385" s="39" t="n"/>
      <c r="R385" s="39" t="n"/>
      <c r="S385" s="39" t="n"/>
      <c r="T385" s="39" t="n"/>
      <c r="U385" s="39" t="n"/>
      <c r="V385" s="39" t="n"/>
      <c r="W385" s="39" t="n"/>
      <c r="X385" s="39" t="n"/>
      <c r="Y385" s="39" t="n"/>
      <c r="Z385" s="39" t="n"/>
    </row>
    <row r="386" ht="15.75" customHeight="1" s="198">
      <c r="A386" s="39" t="n"/>
      <c r="B386" s="39" t="n"/>
      <c r="C386" s="39" t="n"/>
      <c r="D386" s="39" t="n"/>
      <c r="E386" s="39" t="n"/>
      <c r="F386" s="39" t="n"/>
      <c r="G386" s="39" t="n"/>
      <c r="H386" s="39" t="n"/>
      <c r="I386" s="39" t="n"/>
      <c r="J386" s="39" t="n"/>
      <c r="K386" s="39" t="n"/>
      <c r="L386" s="39" t="n"/>
      <c r="M386" s="39" t="n"/>
      <c r="N386" s="39" t="n"/>
      <c r="O386" s="39" t="n"/>
      <c r="P386" s="39" t="n"/>
      <c r="Q386" s="39" t="n"/>
      <c r="R386" s="39" t="n"/>
      <c r="S386" s="39" t="n"/>
      <c r="T386" s="39" t="n"/>
      <c r="U386" s="39" t="n"/>
      <c r="V386" s="39" t="n"/>
      <c r="W386" s="39" t="n"/>
      <c r="X386" s="39" t="n"/>
      <c r="Y386" s="39" t="n"/>
      <c r="Z386" s="39" t="n"/>
    </row>
    <row r="387" ht="15.75" customHeight="1" s="198">
      <c r="A387" s="39" t="n"/>
      <c r="B387" s="39" t="n"/>
      <c r="C387" s="39" t="n"/>
      <c r="D387" s="39" t="n"/>
      <c r="E387" s="39" t="n"/>
      <c r="F387" s="39" t="n"/>
      <c r="G387" s="39" t="n"/>
      <c r="H387" s="39" t="n"/>
      <c r="I387" s="39" t="n"/>
      <c r="J387" s="39" t="n"/>
      <c r="K387" s="39" t="n"/>
      <c r="L387" s="39" t="n"/>
      <c r="M387" s="39" t="n"/>
      <c r="N387" s="39" t="n"/>
      <c r="O387" s="39" t="n"/>
      <c r="P387" s="39" t="n"/>
      <c r="Q387" s="39" t="n"/>
      <c r="R387" s="39" t="n"/>
      <c r="S387" s="39" t="n"/>
      <c r="T387" s="39" t="n"/>
      <c r="U387" s="39" t="n"/>
      <c r="V387" s="39" t="n"/>
      <c r="W387" s="39" t="n"/>
      <c r="X387" s="39" t="n"/>
      <c r="Y387" s="39" t="n"/>
      <c r="Z387" s="39" t="n"/>
    </row>
    <row r="388" ht="15.75" customHeight="1" s="198">
      <c r="A388" s="39" t="n"/>
      <c r="B388" s="39" t="n"/>
      <c r="C388" s="39" t="n"/>
      <c r="D388" s="39" t="n"/>
      <c r="E388" s="39" t="n"/>
      <c r="F388" s="39" t="n"/>
      <c r="G388" s="39" t="n"/>
      <c r="H388" s="39" t="n"/>
      <c r="I388" s="39" t="n"/>
      <c r="J388" s="39" t="n"/>
      <c r="K388" s="39" t="n"/>
      <c r="L388" s="39" t="n"/>
      <c r="M388" s="39" t="n"/>
      <c r="N388" s="39" t="n"/>
      <c r="O388" s="39" t="n"/>
      <c r="P388" s="39" t="n"/>
      <c r="Q388" s="39" t="n"/>
      <c r="R388" s="39" t="n"/>
      <c r="S388" s="39" t="n"/>
      <c r="T388" s="39" t="n"/>
      <c r="U388" s="39" t="n"/>
      <c r="V388" s="39" t="n"/>
      <c r="W388" s="39" t="n"/>
      <c r="X388" s="39" t="n"/>
      <c r="Y388" s="39" t="n"/>
      <c r="Z388" s="39" t="n"/>
    </row>
    <row r="389" ht="15.75" customHeight="1" s="198">
      <c r="A389" s="39" t="n"/>
      <c r="B389" s="39" t="n"/>
      <c r="C389" s="39" t="n"/>
      <c r="D389" s="39" t="n"/>
      <c r="E389" s="39" t="n"/>
      <c r="F389" s="39" t="n"/>
      <c r="G389" s="39" t="n"/>
      <c r="H389" s="39" t="n"/>
      <c r="I389" s="39" t="n"/>
      <c r="J389" s="39" t="n"/>
      <c r="K389" s="39" t="n"/>
      <c r="L389" s="39" t="n"/>
      <c r="M389" s="39" t="n"/>
      <c r="N389" s="39" t="n"/>
      <c r="O389" s="39" t="n"/>
      <c r="P389" s="39" t="n"/>
      <c r="Q389" s="39" t="n"/>
      <c r="R389" s="39" t="n"/>
      <c r="S389" s="39" t="n"/>
      <c r="T389" s="39" t="n"/>
      <c r="U389" s="39" t="n"/>
      <c r="V389" s="39" t="n"/>
      <c r="W389" s="39" t="n"/>
      <c r="X389" s="39" t="n"/>
      <c r="Y389" s="39" t="n"/>
      <c r="Z389" s="39" t="n"/>
    </row>
    <row r="390" ht="15.75" customHeight="1" s="198">
      <c r="A390" s="39" t="n"/>
      <c r="B390" s="39" t="n"/>
      <c r="C390" s="39" t="n"/>
      <c r="D390" s="39" t="n"/>
      <c r="E390" s="39" t="n"/>
      <c r="F390" s="39" t="n"/>
      <c r="G390" s="39" t="n"/>
      <c r="H390" s="39" t="n"/>
      <c r="I390" s="39" t="n"/>
      <c r="J390" s="39" t="n"/>
      <c r="K390" s="39" t="n"/>
      <c r="L390" s="39" t="n"/>
      <c r="M390" s="39" t="n"/>
      <c r="N390" s="39" t="n"/>
      <c r="O390" s="39" t="n"/>
      <c r="P390" s="39" t="n"/>
      <c r="Q390" s="39" t="n"/>
      <c r="R390" s="39" t="n"/>
      <c r="S390" s="39" t="n"/>
      <c r="T390" s="39" t="n"/>
      <c r="U390" s="39" t="n"/>
      <c r="V390" s="39" t="n"/>
      <c r="W390" s="39" t="n"/>
      <c r="X390" s="39" t="n"/>
      <c r="Y390" s="39" t="n"/>
      <c r="Z390" s="39" t="n"/>
    </row>
    <row r="391" ht="15.75" customHeight="1" s="198">
      <c r="A391" s="39" t="n"/>
      <c r="B391" s="39" t="n"/>
      <c r="C391" s="39" t="n"/>
      <c r="D391" s="39" t="n"/>
      <c r="E391" s="39" t="n"/>
      <c r="F391" s="39" t="n"/>
      <c r="G391" s="39" t="n"/>
      <c r="H391" s="39" t="n"/>
      <c r="I391" s="39" t="n"/>
      <c r="J391" s="39" t="n"/>
      <c r="K391" s="39" t="n"/>
      <c r="L391" s="39" t="n"/>
      <c r="M391" s="39" t="n"/>
      <c r="N391" s="39" t="n"/>
      <c r="O391" s="39" t="n"/>
      <c r="P391" s="39" t="n"/>
      <c r="Q391" s="39" t="n"/>
      <c r="R391" s="39" t="n"/>
      <c r="S391" s="39" t="n"/>
      <c r="T391" s="39" t="n"/>
      <c r="U391" s="39" t="n"/>
      <c r="V391" s="39" t="n"/>
      <c r="W391" s="39" t="n"/>
      <c r="X391" s="39" t="n"/>
      <c r="Y391" s="39" t="n"/>
      <c r="Z391" s="39" t="n"/>
    </row>
    <row r="392" ht="15.75" customHeight="1" s="198">
      <c r="A392" s="39" t="n"/>
      <c r="B392" s="39" t="n"/>
      <c r="C392" s="39" t="n"/>
      <c r="D392" s="39" t="n"/>
      <c r="E392" s="39" t="n"/>
      <c r="F392" s="39" t="n"/>
      <c r="G392" s="39" t="n"/>
      <c r="H392" s="39" t="n"/>
      <c r="I392" s="39" t="n"/>
      <c r="J392" s="39" t="n"/>
      <c r="K392" s="39" t="n"/>
      <c r="L392" s="39" t="n"/>
      <c r="M392" s="39" t="n"/>
      <c r="N392" s="39" t="n"/>
      <c r="O392" s="39" t="n"/>
      <c r="P392" s="39" t="n"/>
      <c r="Q392" s="39" t="n"/>
      <c r="R392" s="39" t="n"/>
      <c r="S392" s="39" t="n"/>
      <c r="T392" s="39" t="n"/>
      <c r="U392" s="39" t="n"/>
      <c r="V392" s="39" t="n"/>
      <c r="W392" s="39" t="n"/>
      <c r="X392" s="39" t="n"/>
      <c r="Y392" s="39" t="n"/>
      <c r="Z392" s="39" t="n"/>
    </row>
    <row r="393" ht="15.75" customHeight="1" s="198">
      <c r="A393" s="39" t="n"/>
      <c r="B393" s="39" t="n"/>
      <c r="C393" s="39" t="n"/>
      <c r="D393" s="39" t="n"/>
      <c r="E393" s="39" t="n"/>
      <c r="F393" s="39" t="n"/>
      <c r="G393" s="39" t="n"/>
      <c r="H393" s="39" t="n"/>
      <c r="I393" s="39" t="n"/>
      <c r="J393" s="39" t="n"/>
      <c r="K393" s="39" t="n"/>
      <c r="L393" s="39" t="n"/>
      <c r="M393" s="39" t="n"/>
      <c r="N393" s="39" t="n"/>
      <c r="O393" s="39" t="n"/>
      <c r="P393" s="39" t="n"/>
      <c r="Q393" s="39" t="n"/>
      <c r="R393" s="39" t="n"/>
      <c r="S393" s="39" t="n"/>
      <c r="T393" s="39" t="n"/>
      <c r="U393" s="39" t="n"/>
      <c r="V393" s="39" t="n"/>
      <c r="W393" s="39" t="n"/>
      <c r="X393" s="39" t="n"/>
      <c r="Y393" s="39" t="n"/>
      <c r="Z393" s="39" t="n"/>
    </row>
    <row r="394" ht="15.75" customHeight="1" s="198">
      <c r="A394" s="39" t="n"/>
      <c r="B394" s="39" t="n"/>
      <c r="C394" s="39" t="n"/>
      <c r="D394" s="39" t="n"/>
      <c r="E394" s="39" t="n"/>
      <c r="F394" s="39" t="n"/>
      <c r="G394" s="39" t="n"/>
      <c r="H394" s="39" t="n"/>
      <c r="I394" s="39" t="n"/>
      <c r="J394" s="39" t="n"/>
      <c r="K394" s="39" t="n"/>
      <c r="L394" s="39" t="n"/>
      <c r="M394" s="39" t="n"/>
      <c r="N394" s="39" t="n"/>
      <c r="O394" s="39" t="n"/>
      <c r="P394" s="39" t="n"/>
      <c r="Q394" s="39" t="n"/>
      <c r="R394" s="39" t="n"/>
      <c r="S394" s="39" t="n"/>
      <c r="T394" s="39" t="n"/>
      <c r="U394" s="39" t="n"/>
      <c r="V394" s="39" t="n"/>
      <c r="W394" s="39" t="n"/>
      <c r="X394" s="39" t="n"/>
      <c r="Y394" s="39" t="n"/>
      <c r="Z394" s="39" t="n"/>
    </row>
    <row r="395" ht="15.75" customHeight="1" s="198">
      <c r="A395" s="39" t="n"/>
      <c r="B395" s="39" t="n"/>
      <c r="C395" s="39" t="n"/>
      <c r="D395" s="39" t="n"/>
      <c r="E395" s="39" t="n"/>
      <c r="F395" s="39" t="n"/>
      <c r="G395" s="39" t="n"/>
      <c r="H395" s="39" t="n"/>
      <c r="I395" s="39" t="n"/>
      <c r="J395" s="39" t="n"/>
      <c r="K395" s="39" t="n"/>
      <c r="L395" s="39" t="n"/>
      <c r="M395" s="39" t="n"/>
      <c r="N395" s="39" t="n"/>
      <c r="O395" s="39" t="n"/>
      <c r="P395" s="39" t="n"/>
      <c r="Q395" s="39" t="n"/>
      <c r="R395" s="39" t="n"/>
      <c r="S395" s="39" t="n"/>
      <c r="T395" s="39" t="n"/>
      <c r="U395" s="39" t="n"/>
      <c r="V395" s="39" t="n"/>
      <c r="W395" s="39" t="n"/>
      <c r="X395" s="39" t="n"/>
      <c r="Y395" s="39" t="n"/>
      <c r="Z395" s="39" t="n"/>
    </row>
    <row r="396" ht="15.75" customHeight="1" s="198">
      <c r="A396" s="39" t="n"/>
      <c r="B396" s="39" t="n"/>
      <c r="C396" s="39" t="n"/>
      <c r="D396" s="39" t="n"/>
      <c r="E396" s="39" t="n"/>
      <c r="F396" s="39" t="n"/>
      <c r="G396" s="39" t="n"/>
      <c r="H396" s="39" t="n"/>
      <c r="I396" s="39" t="n"/>
      <c r="J396" s="39" t="n"/>
      <c r="K396" s="39" t="n"/>
      <c r="L396" s="39" t="n"/>
      <c r="M396" s="39" t="n"/>
      <c r="N396" s="39" t="n"/>
      <c r="O396" s="39" t="n"/>
      <c r="P396" s="39" t="n"/>
      <c r="Q396" s="39" t="n"/>
      <c r="R396" s="39" t="n"/>
      <c r="S396" s="39" t="n"/>
      <c r="T396" s="39" t="n"/>
      <c r="U396" s="39" t="n"/>
      <c r="V396" s="39" t="n"/>
      <c r="W396" s="39" t="n"/>
      <c r="X396" s="39" t="n"/>
      <c r="Y396" s="39" t="n"/>
      <c r="Z396" s="39" t="n"/>
    </row>
    <row r="397" ht="15.75" customHeight="1" s="198">
      <c r="A397" s="39" t="n"/>
      <c r="B397" s="39" t="n"/>
      <c r="C397" s="39" t="n"/>
      <c r="D397" s="39" t="n"/>
      <c r="E397" s="39" t="n"/>
      <c r="F397" s="39" t="n"/>
      <c r="G397" s="39" t="n"/>
      <c r="H397" s="39" t="n"/>
      <c r="I397" s="39" t="n"/>
      <c r="J397" s="39" t="n"/>
      <c r="K397" s="39" t="n"/>
      <c r="L397" s="39" t="n"/>
      <c r="M397" s="39" t="n"/>
      <c r="N397" s="39" t="n"/>
      <c r="O397" s="39" t="n"/>
      <c r="P397" s="39" t="n"/>
      <c r="Q397" s="39" t="n"/>
      <c r="R397" s="39" t="n"/>
      <c r="S397" s="39" t="n"/>
      <c r="T397" s="39" t="n"/>
      <c r="U397" s="39" t="n"/>
      <c r="V397" s="39" t="n"/>
      <c r="W397" s="39" t="n"/>
      <c r="X397" s="39" t="n"/>
      <c r="Y397" s="39" t="n"/>
      <c r="Z397" s="39" t="n"/>
    </row>
    <row r="398" ht="15.75" customHeight="1" s="198">
      <c r="A398" s="39" t="n"/>
      <c r="B398" s="39" t="n"/>
      <c r="C398" s="39" t="n"/>
      <c r="D398" s="39" t="n"/>
      <c r="E398" s="39" t="n"/>
      <c r="F398" s="39" t="n"/>
      <c r="G398" s="39" t="n"/>
      <c r="H398" s="39" t="n"/>
      <c r="I398" s="39" t="n"/>
      <c r="J398" s="39" t="n"/>
      <c r="K398" s="39" t="n"/>
      <c r="L398" s="39" t="n"/>
      <c r="M398" s="39" t="n"/>
      <c r="N398" s="39" t="n"/>
      <c r="O398" s="39" t="n"/>
      <c r="P398" s="39" t="n"/>
      <c r="Q398" s="39" t="n"/>
      <c r="R398" s="39" t="n"/>
      <c r="S398" s="39" t="n"/>
      <c r="T398" s="39" t="n"/>
      <c r="U398" s="39" t="n"/>
      <c r="V398" s="39" t="n"/>
      <c r="W398" s="39" t="n"/>
      <c r="X398" s="39" t="n"/>
      <c r="Y398" s="39" t="n"/>
      <c r="Z398" s="39" t="n"/>
    </row>
    <row r="399" ht="15.75" customHeight="1" s="198">
      <c r="A399" s="39" t="n"/>
      <c r="B399" s="39" t="n"/>
      <c r="C399" s="39" t="n"/>
      <c r="D399" s="39" t="n"/>
      <c r="E399" s="39" t="n"/>
      <c r="F399" s="39" t="n"/>
      <c r="G399" s="39" t="n"/>
      <c r="H399" s="39" t="n"/>
      <c r="I399" s="39" t="n"/>
      <c r="J399" s="39" t="n"/>
      <c r="K399" s="39" t="n"/>
      <c r="L399" s="39" t="n"/>
      <c r="M399" s="39" t="n"/>
      <c r="N399" s="39" t="n"/>
      <c r="O399" s="39" t="n"/>
      <c r="P399" s="39" t="n"/>
      <c r="Q399" s="39" t="n"/>
      <c r="R399" s="39" t="n"/>
      <c r="S399" s="39" t="n"/>
      <c r="T399" s="39" t="n"/>
      <c r="U399" s="39" t="n"/>
      <c r="V399" s="39" t="n"/>
      <c r="W399" s="39" t="n"/>
      <c r="X399" s="39" t="n"/>
      <c r="Y399" s="39" t="n"/>
      <c r="Z399" s="39" t="n"/>
    </row>
    <row r="400" ht="15.75" customHeight="1" s="198">
      <c r="A400" s="39" t="n"/>
      <c r="B400" s="39" t="n"/>
      <c r="C400" s="39" t="n"/>
      <c r="D400" s="39" t="n"/>
      <c r="E400" s="39" t="n"/>
      <c r="F400" s="39" t="n"/>
      <c r="G400" s="39" t="n"/>
      <c r="H400" s="39" t="n"/>
      <c r="I400" s="39" t="n"/>
      <c r="J400" s="39" t="n"/>
      <c r="K400" s="39" t="n"/>
      <c r="L400" s="39" t="n"/>
      <c r="M400" s="39" t="n"/>
      <c r="N400" s="39" t="n"/>
      <c r="O400" s="39" t="n"/>
      <c r="P400" s="39" t="n"/>
      <c r="Q400" s="39" t="n"/>
      <c r="R400" s="39" t="n"/>
      <c r="S400" s="39" t="n"/>
      <c r="T400" s="39" t="n"/>
      <c r="U400" s="39" t="n"/>
      <c r="V400" s="39" t="n"/>
      <c r="W400" s="39" t="n"/>
      <c r="X400" s="39" t="n"/>
      <c r="Y400" s="39" t="n"/>
      <c r="Z400" s="39" t="n"/>
    </row>
    <row r="401" ht="15.75" customHeight="1" s="198">
      <c r="A401" s="39" t="n"/>
      <c r="B401" s="39" t="n"/>
      <c r="C401" s="39" t="n"/>
      <c r="D401" s="39" t="n"/>
      <c r="E401" s="39" t="n"/>
      <c r="F401" s="39" t="n"/>
      <c r="G401" s="39" t="n"/>
      <c r="H401" s="39" t="n"/>
      <c r="I401" s="39" t="n"/>
      <c r="J401" s="39" t="n"/>
      <c r="K401" s="39" t="n"/>
      <c r="L401" s="39" t="n"/>
      <c r="M401" s="39" t="n"/>
      <c r="N401" s="39" t="n"/>
      <c r="O401" s="39" t="n"/>
      <c r="P401" s="39" t="n"/>
      <c r="Q401" s="39" t="n"/>
      <c r="R401" s="39" t="n"/>
      <c r="S401" s="39" t="n"/>
      <c r="T401" s="39" t="n"/>
      <c r="U401" s="39" t="n"/>
      <c r="V401" s="39" t="n"/>
      <c r="W401" s="39" t="n"/>
      <c r="X401" s="39" t="n"/>
      <c r="Y401" s="39" t="n"/>
      <c r="Z401" s="39" t="n"/>
    </row>
    <row r="402" ht="15.75" customHeight="1" s="198">
      <c r="A402" s="39" t="n"/>
      <c r="B402" s="39" t="n"/>
      <c r="C402" s="39" t="n"/>
      <c r="D402" s="39" t="n"/>
      <c r="E402" s="39" t="n"/>
      <c r="F402" s="39" t="n"/>
      <c r="G402" s="39" t="n"/>
      <c r="H402" s="39" t="n"/>
      <c r="I402" s="39" t="n"/>
      <c r="J402" s="39" t="n"/>
      <c r="K402" s="39" t="n"/>
      <c r="L402" s="39" t="n"/>
      <c r="M402" s="39" t="n"/>
      <c r="N402" s="39" t="n"/>
      <c r="O402" s="39" t="n"/>
      <c r="P402" s="39" t="n"/>
      <c r="Q402" s="39" t="n"/>
      <c r="R402" s="39" t="n"/>
      <c r="S402" s="39" t="n"/>
      <c r="T402" s="39" t="n"/>
      <c r="U402" s="39" t="n"/>
      <c r="V402" s="39" t="n"/>
      <c r="W402" s="39" t="n"/>
      <c r="X402" s="39" t="n"/>
      <c r="Y402" s="39" t="n"/>
      <c r="Z402" s="39" t="n"/>
    </row>
    <row r="403" ht="15.75" customHeight="1" s="198">
      <c r="A403" s="39" t="n"/>
      <c r="B403" s="39" t="n"/>
      <c r="C403" s="39" t="n"/>
      <c r="D403" s="39" t="n"/>
      <c r="E403" s="39" t="n"/>
      <c r="F403" s="39" t="n"/>
      <c r="G403" s="39" t="n"/>
      <c r="H403" s="39" t="n"/>
      <c r="I403" s="39" t="n"/>
      <c r="J403" s="39" t="n"/>
      <c r="K403" s="39" t="n"/>
      <c r="L403" s="39" t="n"/>
      <c r="M403" s="39" t="n"/>
      <c r="N403" s="39" t="n"/>
      <c r="O403" s="39" t="n"/>
      <c r="P403" s="39" t="n"/>
      <c r="Q403" s="39" t="n"/>
      <c r="R403" s="39" t="n"/>
      <c r="S403" s="39" t="n"/>
      <c r="T403" s="39" t="n"/>
      <c r="U403" s="39" t="n"/>
      <c r="V403" s="39" t="n"/>
      <c r="W403" s="39" t="n"/>
      <c r="X403" s="39" t="n"/>
      <c r="Y403" s="39" t="n"/>
      <c r="Z403" s="39" t="n"/>
    </row>
    <row r="404" ht="15.75" customHeight="1" s="198">
      <c r="A404" s="39" t="n"/>
      <c r="B404" s="39" t="n"/>
      <c r="C404" s="39" t="n"/>
      <c r="D404" s="39" t="n"/>
      <c r="E404" s="39" t="n"/>
      <c r="F404" s="39" t="n"/>
      <c r="G404" s="39" t="n"/>
      <c r="H404" s="39" t="n"/>
      <c r="I404" s="39" t="n"/>
      <c r="J404" s="39" t="n"/>
      <c r="K404" s="39" t="n"/>
      <c r="L404" s="39" t="n"/>
      <c r="M404" s="39" t="n"/>
      <c r="N404" s="39" t="n"/>
      <c r="O404" s="39" t="n"/>
      <c r="P404" s="39" t="n"/>
      <c r="Q404" s="39" t="n"/>
      <c r="R404" s="39" t="n"/>
      <c r="S404" s="39" t="n"/>
      <c r="T404" s="39" t="n"/>
      <c r="U404" s="39" t="n"/>
      <c r="V404" s="39" t="n"/>
      <c r="W404" s="39" t="n"/>
      <c r="X404" s="39" t="n"/>
      <c r="Y404" s="39" t="n"/>
      <c r="Z404" s="39" t="n"/>
    </row>
    <row r="405" ht="15.75" customHeight="1" s="198">
      <c r="A405" s="39" t="n"/>
      <c r="B405" s="39" t="n"/>
      <c r="C405" s="39" t="n"/>
      <c r="D405" s="39" t="n"/>
      <c r="E405" s="39" t="n"/>
      <c r="F405" s="39" t="n"/>
      <c r="G405" s="39" t="n"/>
      <c r="H405" s="39" t="n"/>
      <c r="I405" s="39" t="n"/>
      <c r="J405" s="39" t="n"/>
      <c r="K405" s="39" t="n"/>
      <c r="L405" s="39" t="n"/>
      <c r="M405" s="39" t="n"/>
      <c r="N405" s="39" t="n"/>
      <c r="O405" s="39" t="n"/>
      <c r="P405" s="39" t="n"/>
      <c r="Q405" s="39" t="n"/>
      <c r="R405" s="39" t="n"/>
      <c r="S405" s="39" t="n"/>
      <c r="T405" s="39" t="n"/>
      <c r="U405" s="39" t="n"/>
      <c r="V405" s="39" t="n"/>
      <c r="W405" s="39" t="n"/>
      <c r="X405" s="39" t="n"/>
      <c r="Y405" s="39" t="n"/>
      <c r="Z405" s="39" t="n"/>
    </row>
    <row r="406" ht="15.75" customHeight="1" s="198">
      <c r="A406" s="39" t="n"/>
      <c r="B406" s="39" t="n"/>
      <c r="C406" s="39" t="n"/>
      <c r="D406" s="39" t="n"/>
      <c r="E406" s="39" t="n"/>
      <c r="F406" s="39" t="n"/>
      <c r="G406" s="39" t="n"/>
      <c r="H406" s="39" t="n"/>
      <c r="I406" s="39" t="n"/>
      <c r="J406" s="39" t="n"/>
      <c r="K406" s="39" t="n"/>
      <c r="L406" s="39" t="n"/>
      <c r="M406" s="39" t="n"/>
      <c r="N406" s="39" t="n"/>
      <c r="O406" s="39" t="n"/>
      <c r="P406" s="39" t="n"/>
      <c r="Q406" s="39" t="n"/>
      <c r="R406" s="39" t="n"/>
      <c r="S406" s="39" t="n"/>
      <c r="T406" s="39" t="n"/>
      <c r="U406" s="39" t="n"/>
      <c r="V406" s="39" t="n"/>
      <c r="W406" s="39" t="n"/>
      <c r="X406" s="39" t="n"/>
      <c r="Y406" s="39" t="n"/>
      <c r="Z406" s="39" t="n"/>
    </row>
    <row r="407" ht="15.75" customHeight="1" s="198">
      <c r="A407" s="39" t="n"/>
      <c r="B407" s="39" t="n"/>
      <c r="C407" s="39" t="n"/>
      <c r="D407" s="39" t="n"/>
      <c r="E407" s="39" t="n"/>
      <c r="F407" s="39" t="n"/>
      <c r="G407" s="39" t="n"/>
      <c r="H407" s="39" t="n"/>
      <c r="I407" s="39" t="n"/>
      <c r="J407" s="39" t="n"/>
      <c r="K407" s="39" t="n"/>
      <c r="L407" s="39" t="n"/>
      <c r="M407" s="39" t="n"/>
      <c r="N407" s="39" t="n"/>
      <c r="O407" s="39" t="n"/>
      <c r="P407" s="39" t="n"/>
      <c r="Q407" s="39" t="n"/>
      <c r="R407" s="39" t="n"/>
      <c r="S407" s="39" t="n"/>
      <c r="T407" s="39" t="n"/>
      <c r="U407" s="39" t="n"/>
      <c r="V407" s="39" t="n"/>
      <c r="W407" s="39" t="n"/>
      <c r="X407" s="39" t="n"/>
      <c r="Y407" s="39" t="n"/>
      <c r="Z407" s="39" t="n"/>
    </row>
    <row r="408" ht="15.75" customHeight="1" s="198">
      <c r="A408" s="39" t="n"/>
      <c r="B408" s="39" t="n"/>
      <c r="C408" s="39" t="n"/>
      <c r="D408" s="39" t="n"/>
      <c r="E408" s="39" t="n"/>
      <c r="F408" s="39" t="n"/>
      <c r="G408" s="39" t="n"/>
      <c r="H408" s="39" t="n"/>
      <c r="I408" s="39" t="n"/>
      <c r="J408" s="39" t="n"/>
      <c r="K408" s="39" t="n"/>
      <c r="L408" s="39" t="n"/>
      <c r="M408" s="39" t="n"/>
      <c r="N408" s="39" t="n"/>
      <c r="O408" s="39" t="n"/>
      <c r="P408" s="39" t="n"/>
      <c r="Q408" s="39" t="n"/>
      <c r="R408" s="39" t="n"/>
      <c r="S408" s="39" t="n"/>
      <c r="T408" s="39" t="n"/>
      <c r="U408" s="39" t="n"/>
      <c r="V408" s="39" t="n"/>
      <c r="W408" s="39" t="n"/>
      <c r="X408" s="39" t="n"/>
      <c r="Y408" s="39" t="n"/>
      <c r="Z408" s="39" t="n"/>
    </row>
    <row r="409" ht="15.75" customHeight="1" s="198">
      <c r="A409" s="39" t="n"/>
      <c r="B409" s="39" t="n"/>
      <c r="C409" s="39" t="n"/>
      <c r="D409" s="39" t="n"/>
      <c r="E409" s="39" t="n"/>
      <c r="F409" s="39" t="n"/>
      <c r="G409" s="39" t="n"/>
      <c r="H409" s="39" t="n"/>
      <c r="I409" s="39" t="n"/>
      <c r="J409" s="39" t="n"/>
      <c r="K409" s="39" t="n"/>
      <c r="L409" s="39" t="n"/>
      <c r="M409" s="39" t="n"/>
      <c r="N409" s="39" t="n"/>
      <c r="O409" s="39" t="n"/>
      <c r="P409" s="39" t="n"/>
      <c r="Q409" s="39" t="n"/>
      <c r="R409" s="39" t="n"/>
      <c r="S409" s="39" t="n"/>
      <c r="T409" s="39" t="n"/>
      <c r="U409" s="39" t="n"/>
      <c r="V409" s="39" t="n"/>
      <c r="W409" s="39" t="n"/>
      <c r="X409" s="39" t="n"/>
      <c r="Y409" s="39" t="n"/>
      <c r="Z409" s="39" t="n"/>
    </row>
    <row r="410" ht="15.75" customHeight="1" s="198">
      <c r="A410" s="39" t="n"/>
      <c r="B410" s="39" t="n"/>
      <c r="C410" s="39" t="n"/>
      <c r="D410" s="39" t="n"/>
      <c r="E410" s="39" t="n"/>
      <c r="F410" s="39" t="n"/>
      <c r="G410" s="39" t="n"/>
      <c r="H410" s="39" t="n"/>
      <c r="I410" s="39" t="n"/>
      <c r="J410" s="39" t="n"/>
      <c r="K410" s="39" t="n"/>
      <c r="L410" s="39" t="n"/>
      <c r="M410" s="39" t="n"/>
      <c r="N410" s="39" t="n"/>
      <c r="O410" s="39" t="n"/>
      <c r="P410" s="39" t="n"/>
      <c r="Q410" s="39" t="n"/>
      <c r="R410" s="39" t="n"/>
      <c r="S410" s="39" t="n"/>
      <c r="T410" s="39" t="n"/>
      <c r="U410" s="39" t="n"/>
      <c r="V410" s="39" t="n"/>
      <c r="W410" s="39" t="n"/>
      <c r="X410" s="39" t="n"/>
      <c r="Y410" s="39" t="n"/>
      <c r="Z410" s="39" t="n"/>
    </row>
    <row r="411" ht="15.75" customHeight="1" s="198">
      <c r="A411" s="39" t="n"/>
      <c r="B411" s="39" t="n"/>
      <c r="C411" s="39" t="n"/>
      <c r="D411" s="39" t="n"/>
      <c r="E411" s="39" t="n"/>
      <c r="F411" s="39" t="n"/>
      <c r="G411" s="39" t="n"/>
      <c r="H411" s="39" t="n"/>
      <c r="I411" s="39" t="n"/>
      <c r="J411" s="39" t="n"/>
      <c r="K411" s="39" t="n"/>
      <c r="L411" s="39" t="n"/>
      <c r="M411" s="39" t="n"/>
      <c r="N411" s="39" t="n"/>
      <c r="O411" s="39" t="n"/>
      <c r="P411" s="39" t="n"/>
      <c r="Q411" s="39" t="n"/>
      <c r="R411" s="39" t="n"/>
      <c r="S411" s="39" t="n"/>
      <c r="T411" s="39" t="n"/>
      <c r="U411" s="39" t="n"/>
      <c r="V411" s="39" t="n"/>
      <c r="W411" s="39" t="n"/>
      <c r="X411" s="39" t="n"/>
      <c r="Y411" s="39" t="n"/>
      <c r="Z411" s="39" t="n"/>
    </row>
    <row r="412" ht="15.75" customHeight="1" s="198">
      <c r="A412" s="39" t="n"/>
      <c r="B412" s="39" t="n"/>
      <c r="C412" s="39" t="n"/>
      <c r="D412" s="39" t="n"/>
      <c r="E412" s="39" t="n"/>
      <c r="F412" s="39" t="n"/>
      <c r="G412" s="39" t="n"/>
      <c r="H412" s="39" t="n"/>
      <c r="I412" s="39" t="n"/>
      <c r="J412" s="39" t="n"/>
      <c r="K412" s="39" t="n"/>
      <c r="L412" s="39" t="n"/>
      <c r="M412" s="39" t="n"/>
      <c r="N412" s="39" t="n"/>
      <c r="O412" s="39" t="n"/>
      <c r="P412" s="39" t="n"/>
      <c r="Q412" s="39" t="n"/>
      <c r="R412" s="39" t="n"/>
      <c r="S412" s="39" t="n"/>
      <c r="T412" s="39" t="n"/>
      <c r="U412" s="39" t="n"/>
      <c r="V412" s="39" t="n"/>
      <c r="W412" s="39" t="n"/>
      <c r="X412" s="39" t="n"/>
      <c r="Y412" s="39" t="n"/>
      <c r="Z412" s="39" t="n"/>
    </row>
    <row r="413" ht="15.75" customHeight="1" s="198">
      <c r="A413" s="39" t="n"/>
      <c r="B413" s="39" t="n"/>
      <c r="C413" s="39" t="n"/>
      <c r="D413" s="39" t="n"/>
      <c r="E413" s="39" t="n"/>
      <c r="F413" s="39" t="n"/>
      <c r="G413" s="39" t="n"/>
      <c r="H413" s="39" t="n"/>
      <c r="I413" s="39" t="n"/>
      <c r="J413" s="39" t="n"/>
      <c r="K413" s="39" t="n"/>
      <c r="L413" s="39" t="n"/>
      <c r="M413" s="39" t="n"/>
      <c r="N413" s="39" t="n"/>
      <c r="O413" s="39" t="n"/>
      <c r="P413" s="39" t="n"/>
      <c r="Q413" s="39" t="n"/>
      <c r="R413" s="39" t="n"/>
      <c r="S413" s="39" t="n"/>
      <c r="T413" s="39" t="n"/>
      <c r="U413" s="39" t="n"/>
      <c r="V413" s="39" t="n"/>
      <c r="W413" s="39" t="n"/>
      <c r="X413" s="39" t="n"/>
      <c r="Y413" s="39" t="n"/>
      <c r="Z413" s="39" t="n"/>
    </row>
    <row r="414" ht="15.75" customHeight="1" s="198">
      <c r="A414" s="39" t="n"/>
      <c r="B414" s="39" t="n"/>
      <c r="C414" s="39" t="n"/>
      <c r="D414" s="39" t="n"/>
      <c r="E414" s="39" t="n"/>
      <c r="F414" s="39" t="n"/>
      <c r="G414" s="39" t="n"/>
      <c r="H414" s="39" t="n"/>
      <c r="I414" s="39" t="n"/>
      <c r="J414" s="39" t="n"/>
      <c r="K414" s="39" t="n"/>
      <c r="L414" s="39" t="n"/>
      <c r="M414" s="39" t="n"/>
      <c r="N414" s="39" t="n"/>
      <c r="O414" s="39" t="n"/>
      <c r="P414" s="39" t="n"/>
      <c r="Q414" s="39" t="n"/>
      <c r="R414" s="39" t="n"/>
      <c r="S414" s="39" t="n"/>
      <c r="T414" s="39" t="n"/>
      <c r="U414" s="39" t="n"/>
      <c r="V414" s="39" t="n"/>
      <c r="W414" s="39" t="n"/>
      <c r="X414" s="39" t="n"/>
      <c r="Y414" s="39" t="n"/>
      <c r="Z414" s="39" t="n"/>
    </row>
    <row r="415" ht="15.75" customHeight="1" s="198">
      <c r="A415" s="39" t="n"/>
      <c r="B415" s="39" t="n"/>
      <c r="C415" s="39" t="n"/>
      <c r="D415" s="39" t="n"/>
      <c r="E415" s="39" t="n"/>
      <c r="F415" s="39" t="n"/>
      <c r="G415" s="39" t="n"/>
      <c r="H415" s="39" t="n"/>
      <c r="I415" s="39" t="n"/>
      <c r="J415" s="39" t="n"/>
      <c r="K415" s="39" t="n"/>
      <c r="L415" s="39" t="n"/>
      <c r="M415" s="39" t="n"/>
      <c r="N415" s="39" t="n"/>
      <c r="O415" s="39" t="n"/>
      <c r="P415" s="39" t="n"/>
      <c r="Q415" s="39" t="n"/>
      <c r="R415" s="39" t="n"/>
      <c r="S415" s="39" t="n"/>
      <c r="T415" s="39" t="n"/>
      <c r="U415" s="39" t="n"/>
      <c r="V415" s="39" t="n"/>
      <c r="W415" s="39" t="n"/>
      <c r="X415" s="39" t="n"/>
      <c r="Y415" s="39" t="n"/>
      <c r="Z415" s="39" t="n"/>
    </row>
    <row r="416" ht="15.75" customHeight="1" s="198">
      <c r="A416" s="39" t="n"/>
      <c r="B416" s="39" t="n"/>
      <c r="C416" s="39" t="n"/>
      <c r="D416" s="39" t="n"/>
      <c r="E416" s="39" t="n"/>
      <c r="F416" s="39" t="n"/>
      <c r="G416" s="39" t="n"/>
      <c r="H416" s="39" t="n"/>
      <c r="I416" s="39" t="n"/>
      <c r="J416" s="39" t="n"/>
      <c r="K416" s="39" t="n"/>
      <c r="L416" s="39" t="n"/>
      <c r="M416" s="39" t="n"/>
      <c r="N416" s="39" t="n"/>
      <c r="O416" s="39" t="n"/>
      <c r="P416" s="39" t="n"/>
      <c r="Q416" s="39" t="n"/>
      <c r="R416" s="39" t="n"/>
      <c r="S416" s="39" t="n"/>
      <c r="T416" s="39" t="n"/>
      <c r="U416" s="39" t="n"/>
      <c r="V416" s="39" t="n"/>
      <c r="W416" s="39" t="n"/>
      <c r="X416" s="39" t="n"/>
      <c r="Y416" s="39" t="n"/>
      <c r="Z416" s="39" t="n"/>
    </row>
    <row r="417" ht="15.75" customHeight="1" s="198">
      <c r="A417" s="39" t="n"/>
      <c r="B417" s="39" t="n"/>
      <c r="C417" s="39" t="n"/>
      <c r="D417" s="39" t="n"/>
      <c r="E417" s="39" t="n"/>
      <c r="F417" s="39" t="n"/>
      <c r="G417" s="39" t="n"/>
      <c r="H417" s="39" t="n"/>
      <c r="I417" s="39" t="n"/>
      <c r="J417" s="39" t="n"/>
      <c r="K417" s="39" t="n"/>
      <c r="L417" s="39" t="n"/>
      <c r="M417" s="39" t="n"/>
      <c r="N417" s="39" t="n"/>
      <c r="O417" s="39" t="n"/>
      <c r="P417" s="39" t="n"/>
      <c r="Q417" s="39" t="n"/>
      <c r="R417" s="39" t="n"/>
      <c r="S417" s="39" t="n"/>
      <c r="T417" s="39" t="n"/>
      <c r="U417" s="39" t="n"/>
      <c r="V417" s="39" t="n"/>
      <c r="W417" s="39" t="n"/>
      <c r="X417" s="39" t="n"/>
      <c r="Y417" s="39" t="n"/>
      <c r="Z417" s="39" t="n"/>
    </row>
    <row r="418" ht="15.75" customHeight="1" s="198">
      <c r="A418" s="39" t="n"/>
      <c r="B418" s="39" t="n"/>
      <c r="C418" s="39" t="n"/>
      <c r="D418" s="39" t="n"/>
      <c r="E418" s="39" t="n"/>
      <c r="F418" s="39" t="n"/>
      <c r="G418" s="39" t="n"/>
      <c r="H418" s="39" t="n"/>
      <c r="I418" s="39" t="n"/>
      <c r="J418" s="39" t="n"/>
      <c r="K418" s="39" t="n"/>
      <c r="L418" s="39" t="n"/>
      <c r="M418" s="39" t="n"/>
      <c r="N418" s="39" t="n"/>
      <c r="O418" s="39" t="n"/>
      <c r="P418" s="39" t="n"/>
      <c r="Q418" s="39" t="n"/>
      <c r="R418" s="39" t="n"/>
      <c r="S418" s="39" t="n"/>
      <c r="T418" s="39" t="n"/>
      <c r="U418" s="39" t="n"/>
      <c r="V418" s="39" t="n"/>
      <c r="W418" s="39" t="n"/>
      <c r="X418" s="39" t="n"/>
      <c r="Y418" s="39" t="n"/>
      <c r="Z418" s="39" t="n"/>
    </row>
    <row r="419" ht="15.75" customHeight="1" s="198">
      <c r="A419" s="39" t="n"/>
      <c r="B419" s="39" t="n"/>
      <c r="C419" s="39" t="n"/>
      <c r="D419" s="39" t="n"/>
      <c r="E419" s="39" t="n"/>
      <c r="F419" s="39" t="n"/>
      <c r="G419" s="39" t="n"/>
      <c r="H419" s="39" t="n"/>
      <c r="I419" s="39" t="n"/>
      <c r="J419" s="39" t="n"/>
      <c r="K419" s="39" t="n"/>
      <c r="L419" s="39" t="n"/>
      <c r="M419" s="39" t="n"/>
      <c r="N419" s="39" t="n"/>
      <c r="O419" s="39" t="n"/>
      <c r="P419" s="39" t="n"/>
      <c r="Q419" s="39" t="n"/>
      <c r="R419" s="39" t="n"/>
      <c r="S419" s="39" t="n"/>
      <c r="T419" s="39" t="n"/>
      <c r="U419" s="39" t="n"/>
      <c r="V419" s="39" t="n"/>
      <c r="W419" s="39" t="n"/>
      <c r="X419" s="39" t="n"/>
      <c r="Y419" s="39" t="n"/>
      <c r="Z419" s="39" t="n"/>
    </row>
    <row r="420" ht="15.75" customHeight="1" s="198">
      <c r="A420" s="39" t="n"/>
      <c r="B420" s="39" t="n"/>
      <c r="C420" s="39" t="n"/>
      <c r="D420" s="39" t="n"/>
      <c r="E420" s="39" t="n"/>
      <c r="F420" s="39" t="n"/>
      <c r="G420" s="39" t="n"/>
      <c r="H420" s="39" t="n"/>
      <c r="I420" s="39" t="n"/>
      <c r="J420" s="39" t="n"/>
      <c r="K420" s="39" t="n"/>
      <c r="L420" s="39" t="n"/>
      <c r="M420" s="39" t="n"/>
      <c r="N420" s="39" t="n"/>
      <c r="O420" s="39" t="n"/>
      <c r="P420" s="39" t="n"/>
      <c r="Q420" s="39" t="n"/>
      <c r="R420" s="39" t="n"/>
      <c r="S420" s="39" t="n"/>
      <c r="T420" s="39" t="n"/>
      <c r="U420" s="39" t="n"/>
      <c r="V420" s="39" t="n"/>
      <c r="W420" s="39" t="n"/>
      <c r="X420" s="39" t="n"/>
      <c r="Y420" s="39" t="n"/>
      <c r="Z420" s="39" t="n"/>
    </row>
    <row r="421" ht="15.75" customHeight="1" s="198">
      <c r="A421" s="39" t="n"/>
      <c r="B421" s="39" t="n"/>
      <c r="C421" s="39" t="n"/>
      <c r="D421" s="39" t="n"/>
      <c r="E421" s="39" t="n"/>
      <c r="F421" s="39" t="n"/>
      <c r="G421" s="39" t="n"/>
      <c r="H421" s="39" t="n"/>
      <c r="I421" s="39" t="n"/>
      <c r="J421" s="39" t="n"/>
      <c r="K421" s="39" t="n"/>
      <c r="L421" s="39" t="n"/>
      <c r="M421" s="39" t="n"/>
      <c r="N421" s="39" t="n"/>
      <c r="O421" s="39" t="n"/>
      <c r="P421" s="39" t="n"/>
      <c r="Q421" s="39" t="n"/>
      <c r="R421" s="39" t="n"/>
      <c r="S421" s="39" t="n"/>
      <c r="T421" s="39" t="n"/>
      <c r="U421" s="39" t="n"/>
      <c r="V421" s="39" t="n"/>
      <c r="W421" s="39" t="n"/>
      <c r="X421" s="39" t="n"/>
      <c r="Y421" s="39" t="n"/>
      <c r="Z421" s="39" t="n"/>
    </row>
    <row r="422" ht="15.75" customHeight="1" s="198">
      <c r="A422" s="39" t="n"/>
      <c r="B422" s="39" t="n"/>
      <c r="C422" s="39" t="n"/>
      <c r="D422" s="39" t="n"/>
      <c r="E422" s="39" t="n"/>
      <c r="F422" s="39" t="n"/>
      <c r="G422" s="39" t="n"/>
      <c r="H422" s="39" t="n"/>
      <c r="I422" s="39" t="n"/>
      <c r="J422" s="39" t="n"/>
      <c r="K422" s="39" t="n"/>
      <c r="L422" s="39" t="n"/>
      <c r="M422" s="39" t="n"/>
      <c r="N422" s="39" t="n"/>
      <c r="O422" s="39" t="n"/>
      <c r="P422" s="39" t="n"/>
      <c r="Q422" s="39" t="n"/>
      <c r="R422" s="39" t="n"/>
      <c r="S422" s="39" t="n"/>
      <c r="T422" s="39" t="n"/>
      <c r="U422" s="39" t="n"/>
      <c r="V422" s="39" t="n"/>
      <c r="W422" s="39" t="n"/>
      <c r="X422" s="39" t="n"/>
      <c r="Y422" s="39" t="n"/>
      <c r="Z422" s="39" t="n"/>
    </row>
    <row r="423" ht="15.75" customHeight="1" s="198">
      <c r="A423" s="39" t="n"/>
      <c r="B423" s="39" t="n"/>
      <c r="C423" s="39" t="n"/>
      <c r="D423" s="39" t="n"/>
      <c r="E423" s="39" t="n"/>
      <c r="F423" s="39" t="n"/>
      <c r="G423" s="39" t="n"/>
      <c r="H423" s="39" t="n"/>
      <c r="I423" s="39" t="n"/>
      <c r="J423" s="39" t="n"/>
      <c r="K423" s="39" t="n"/>
      <c r="L423" s="39" t="n"/>
      <c r="M423" s="39" t="n"/>
      <c r="N423" s="39" t="n"/>
      <c r="O423" s="39" t="n"/>
      <c r="P423" s="39" t="n"/>
      <c r="Q423" s="39" t="n"/>
      <c r="R423" s="39" t="n"/>
      <c r="S423" s="39" t="n"/>
      <c r="T423" s="39" t="n"/>
      <c r="U423" s="39" t="n"/>
      <c r="V423" s="39" t="n"/>
      <c r="W423" s="39" t="n"/>
      <c r="X423" s="39" t="n"/>
      <c r="Y423" s="39" t="n"/>
      <c r="Z423" s="39" t="n"/>
    </row>
    <row r="424" ht="15.75" customHeight="1" s="198">
      <c r="A424" s="39" t="n"/>
      <c r="B424" s="39" t="n"/>
      <c r="C424" s="39" t="n"/>
      <c r="D424" s="39" t="n"/>
      <c r="E424" s="39" t="n"/>
      <c r="F424" s="39" t="n"/>
      <c r="G424" s="39" t="n"/>
      <c r="H424" s="39" t="n"/>
      <c r="I424" s="39" t="n"/>
      <c r="J424" s="39" t="n"/>
      <c r="K424" s="39" t="n"/>
      <c r="L424" s="39" t="n"/>
      <c r="M424" s="39" t="n"/>
      <c r="N424" s="39" t="n"/>
      <c r="O424" s="39" t="n"/>
      <c r="P424" s="39" t="n"/>
      <c r="Q424" s="39" t="n"/>
      <c r="R424" s="39" t="n"/>
      <c r="S424" s="39" t="n"/>
      <c r="T424" s="39" t="n"/>
      <c r="U424" s="39" t="n"/>
      <c r="V424" s="39" t="n"/>
      <c r="W424" s="39" t="n"/>
      <c r="X424" s="39" t="n"/>
      <c r="Y424" s="39" t="n"/>
      <c r="Z424" s="39" t="n"/>
    </row>
    <row r="425" ht="15.75" customHeight="1" s="198">
      <c r="A425" s="39" t="n"/>
      <c r="B425" s="39" t="n"/>
      <c r="C425" s="39" t="n"/>
      <c r="D425" s="39" t="n"/>
      <c r="E425" s="39" t="n"/>
      <c r="F425" s="39" t="n"/>
      <c r="G425" s="39" t="n"/>
      <c r="H425" s="39" t="n"/>
      <c r="I425" s="39" t="n"/>
      <c r="J425" s="39" t="n"/>
      <c r="K425" s="39" t="n"/>
      <c r="L425" s="39" t="n"/>
      <c r="M425" s="39" t="n"/>
      <c r="N425" s="39" t="n"/>
      <c r="O425" s="39" t="n"/>
      <c r="P425" s="39" t="n"/>
      <c r="Q425" s="39" t="n"/>
      <c r="R425" s="39" t="n"/>
      <c r="S425" s="39" t="n"/>
      <c r="T425" s="39" t="n"/>
      <c r="U425" s="39" t="n"/>
      <c r="V425" s="39" t="n"/>
      <c r="W425" s="39" t="n"/>
      <c r="X425" s="39" t="n"/>
      <c r="Y425" s="39" t="n"/>
      <c r="Z425" s="39" t="n"/>
    </row>
    <row r="426" ht="15.75" customHeight="1" s="198">
      <c r="A426" s="39" t="n"/>
      <c r="B426" s="39" t="n"/>
      <c r="C426" s="39" t="n"/>
      <c r="D426" s="39" t="n"/>
      <c r="E426" s="39" t="n"/>
      <c r="F426" s="39" t="n"/>
      <c r="G426" s="39" t="n"/>
      <c r="H426" s="39" t="n"/>
      <c r="I426" s="39" t="n"/>
      <c r="J426" s="39" t="n"/>
      <c r="K426" s="39" t="n"/>
      <c r="L426" s="39" t="n"/>
      <c r="M426" s="39" t="n"/>
      <c r="N426" s="39" t="n"/>
      <c r="O426" s="39" t="n"/>
      <c r="P426" s="39" t="n"/>
      <c r="Q426" s="39" t="n"/>
      <c r="R426" s="39" t="n"/>
      <c r="S426" s="39" t="n"/>
      <c r="T426" s="39" t="n"/>
      <c r="U426" s="39" t="n"/>
      <c r="V426" s="39" t="n"/>
      <c r="W426" s="39" t="n"/>
      <c r="X426" s="39" t="n"/>
      <c r="Y426" s="39" t="n"/>
      <c r="Z426" s="39" t="n"/>
    </row>
    <row r="427" ht="15.75" customHeight="1" s="198">
      <c r="A427" s="39" t="n"/>
      <c r="B427" s="39" t="n"/>
      <c r="C427" s="39" t="n"/>
      <c r="D427" s="39" t="n"/>
      <c r="E427" s="39" t="n"/>
      <c r="F427" s="39" t="n"/>
      <c r="G427" s="39" t="n"/>
      <c r="H427" s="39" t="n"/>
      <c r="I427" s="39" t="n"/>
      <c r="J427" s="39" t="n"/>
      <c r="K427" s="39" t="n"/>
      <c r="L427" s="39" t="n"/>
      <c r="M427" s="39" t="n"/>
      <c r="N427" s="39" t="n"/>
      <c r="O427" s="39" t="n"/>
      <c r="P427" s="39" t="n"/>
      <c r="Q427" s="39" t="n"/>
      <c r="R427" s="39" t="n"/>
      <c r="S427" s="39" t="n"/>
      <c r="T427" s="39" t="n"/>
      <c r="U427" s="39" t="n"/>
      <c r="V427" s="39" t="n"/>
      <c r="W427" s="39" t="n"/>
      <c r="X427" s="39" t="n"/>
      <c r="Y427" s="39" t="n"/>
      <c r="Z427" s="39" t="n"/>
    </row>
    <row r="428" ht="15.75" customHeight="1" s="198">
      <c r="A428" s="39" t="n"/>
      <c r="B428" s="39" t="n"/>
      <c r="C428" s="39" t="n"/>
      <c r="D428" s="39" t="n"/>
      <c r="E428" s="39" t="n"/>
      <c r="F428" s="39" t="n"/>
      <c r="G428" s="39" t="n"/>
      <c r="H428" s="39" t="n"/>
      <c r="I428" s="39" t="n"/>
      <c r="J428" s="39" t="n"/>
      <c r="K428" s="39" t="n"/>
      <c r="L428" s="39" t="n"/>
      <c r="M428" s="39" t="n"/>
      <c r="N428" s="39" t="n"/>
      <c r="O428" s="39" t="n"/>
      <c r="P428" s="39" t="n"/>
      <c r="Q428" s="39" t="n"/>
      <c r="R428" s="39" t="n"/>
      <c r="S428" s="39" t="n"/>
      <c r="T428" s="39" t="n"/>
      <c r="U428" s="39" t="n"/>
      <c r="V428" s="39" t="n"/>
      <c r="W428" s="39" t="n"/>
      <c r="X428" s="39" t="n"/>
      <c r="Y428" s="39" t="n"/>
      <c r="Z428" s="39" t="n"/>
    </row>
    <row r="429" ht="15.75" customHeight="1" s="198">
      <c r="A429" s="39" t="n"/>
      <c r="B429" s="39" t="n"/>
      <c r="C429" s="39" t="n"/>
      <c r="D429" s="39" t="n"/>
      <c r="E429" s="39" t="n"/>
      <c r="F429" s="39" t="n"/>
      <c r="G429" s="39" t="n"/>
      <c r="H429" s="39" t="n"/>
      <c r="I429" s="39" t="n"/>
      <c r="J429" s="39" t="n"/>
      <c r="K429" s="39" t="n"/>
      <c r="L429" s="39" t="n"/>
      <c r="M429" s="39" t="n"/>
      <c r="N429" s="39" t="n"/>
      <c r="O429" s="39" t="n"/>
      <c r="P429" s="39" t="n"/>
      <c r="Q429" s="39" t="n"/>
      <c r="R429" s="39" t="n"/>
      <c r="S429" s="39" t="n"/>
      <c r="T429" s="39" t="n"/>
      <c r="U429" s="39" t="n"/>
      <c r="V429" s="39" t="n"/>
      <c r="W429" s="39" t="n"/>
      <c r="X429" s="39" t="n"/>
      <c r="Y429" s="39" t="n"/>
      <c r="Z429" s="39" t="n"/>
    </row>
    <row r="430" ht="15.75" customHeight="1" s="198">
      <c r="A430" s="39" t="n"/>
      <c r="B430" s="39" t="n"/>
      <c r="C430" s="39" t="n"/>
      <c r="D430" s="39" t="n"/>
      <c r="E430" s="39" t="n"/>
      <c r="F430" s="39" t="n"/>
      <c r="G430" s="39" t="n"/>
      <c r="H430" s="39" t="n"/>
      <c r="I430" s="39" t="n"/>
      <c r="J430" s="39" t="n"/>
      <c r="K430" s="39" t="n"/>
      <c r="L430" s="39" t="n"/>
      <c r="M430" s="39" t="n"/>
      <c r="N430" s="39" t="n"/>
      <c r="O430" s="39" t="n"/>
      <c r="P430" s="39" t="n"/>
      <c r="Q430" s="39" t="n"/>
      <c r="R430" s="39" t="n"/>
      <c r="S430" s="39" t="n"/>
      <c r="T430" s="39" t="n"/>
      <c r="U430" s="39" t="n"/>
      <c r="V430" s="39" t="n"/>
      <c r="W430" s="39" t="n"/>
      <c r="X430" s="39" t="n"/>
      <c r="Y430" s="39" t="n"/>
      <c r="Z430" s="39" t="n"/>
    </row>
    <row r="431" ht="15.75" customHeight="1" s="198">
      <c r="A431" s="39" t="n"/>
      <c r="B431" s="39" t="n"/>
      <c r="C431" s="39" t="n"/>
      <c r="D431" s="39" t="n"/>
      <c r="E431" s="39" t="n"/>
      <c r="F431" s="39" t="n"/>
      <c r="G431" s="39" t="n"/>
      <c r="H431" s="39" t="n"/>
      <c r="I431" s="39" t="n"/>
      <c r="J431" s="39" t="n"/>
      <c r="K431" s="39" t="n"/>
      <c r="L431" s="39" t="n"/>
      <c r="M431" s="39" t="n"/>
      <c r="N431" s="39" t="n"/>
      <c r="O431" s="39" t="n"/>
      <c r="P431" s="39" t="n"/>
      <c r="Q431" s="39" t="n"/>
      <c r="R431" s="39" t="n"/>
      <c r="S431" s="39" t="n"/>
      <c r="T431" s="39" t="n"/>
      <c r="U431" s="39" t="n"/>
      <c r="V431" s="39" t="n"/>
      <c r="W431" s="39" t="n"/>
      <c r="X431" s="39" t="n"/>
      <c r="Y431" s="39" t="n"/>
      <c r="Z431" s="39" t="n"/>
    </row>
    <row r="432" ht="15.75" customHeight="1" s="198">
      <c r="A432" s="39" t="n"/>
      <c r="B432" s="39" t="n"/>
      <c r="C432" s="39" t="n"/>
      <c r="D432" s="39" t="n"/>
      <c r="E432" s="39" t="n"/>
      <c r="F432" s="39" t="n"/>
      <c r="G432" s="39" t="n"/>
      <c r="H432" s="39" t="n"/>
      <c r="I432" s="39" t="n"/>
      <c r="J432" s="39" t="n"/>
      <c r="K432" s="39" t="n"/>
      <c r="L432" s="39" t="n"/>
      <c r="M432" s="39" t="n"/>
      <c r="N432" s="39" t="n"/>
      <c r="O432" s="39" t="n"/>
      <c r="P432" s="39" t="n"/>
      <c r="Q432" s="39" t="n"/>
      <c r="R432" s="39" t="n"/>
      <c r="S432" s="39" t="n"/>
      <c r="T432" s="39" t="n"/>
      <c r="U432" s="39" t="n"/>
      <c r="V432" s="39" t="n"/>
      <c r="W432" s="39" t="n"/>
      <c r="X432" s="39" t="n"/>
      <c r="Y432" s="39" t="n"/>
      <c r="Z432" s="39" t="n"/>
    </row>
    <row r="433" ht="15.75" customHeight="1" s="198">
      <c r="A433" s="39" t="n"/>
      <c r="B433" s="39" t="n"/>
      <c r="C433" s="39" t="n"/>
      <c r="D433" s="39" t="n"/>
      <c r="E433" s="39" t="n"/>
      <c r="F433" s="39" t="n"/>
      <c r="G433" s="39" t="n"/>
      <c r="H433" s="39" t="n"/>
      <c r="I433" s="39" t="n"/>
      <c r="J433" s="39" t="n"/>
      <c r="K433" s="39" t="n"/>
      <c r="L433" s="39" t="n"/>
      <c r="M433" s="39" t="n"/>
      <c r="N433" s="39" t="n"/>
      <c r="O433" s="39" t="n"/>
      <c r="P433" s="39" t="n"/>
      <c r="Q433" s="39" t="n"/>
      <c r="R433" s="39" t="n"/>
      <c r="S433" s="39" t="n"/>
      <c r="T433" s="39" t="n"/>
      <c r="U433" s="39" t="n"/>
      <c r="V433" s="39" t="n"/>
      <c r="W433" s="39" t="n"/>
      <c r="X433" s="39" t="n"/>
      <c r="Y433" s="39" t="n"/>
      <c r="Z433" s="39" t="n"/>
    </row>
    <row r="434" ht="15.75" customHeight="1" s="198">
      <c r="A434" s="39" t="n"/>
      <c r="B434" s="39" t="n"/>
      <c r="C434" s="39" t="n"/>
      <c r="D434" s="39" t="n"/>
      <c r="E434" s="39" t="n"/>
      <c r="F434" s="39" t="n"/>
      <c r="G434" s="39" t="n"/>
      <c r="H434" s="39" t="n"/>
      <c r="I434" s="39" t="n"/>
      <c r="J434" s="39" t="n"/>
      <c r="K434" s="39" t="n"/>
      <c r="L434" s="39" t="n"/>
      <c r="M434" s="39" t="n"/>
      <c r="N434" s="39" t="n"/>
      <c r="O434" s="39" t="n"/>
      <c r="P434" s="39" t="n"/>
      <c r="Q434" s="39" t="n"/>
      <c r="R434" s="39" t="n"/>
      <c r="S434" s="39" t="n"/>
      <c r="T434" s="39" t="n"/>
      <c r="U434" s="39" t="n"/>
      <c r="V434" s="39" t="n"/>
      <c r="W434" s="39" t="n"/>
      <c r="X434" s="39" t="n"/>
      <c r="Y434" s="39" t="n"/>
      <c r="Z434" s="39" t="n"/>
    </row>
    <row r="435" ht="15.75" customHeight="1" s="198">
      <c r="A435" s="39" t="n"/>
      <c r="B435" s="39" t="n"/>
      <c r="C435" s="39" t="n"/>
      <c r="D435" s="39" t="n"/>
      <c r="E435" s="39" t="n"/>
      <c r="F435" s="39" t="n"/>
      <c r="G435" s="39" t="n"/>
      <c r="H435" s="39" t="n"/>
      <c r="I435" s="39" t="n"/>
      <c r="J435" s="39" t="n"/>
      <c r="K435" s="39" t="n"/>
      <c r="L435" s="39" t="n"/>
      <c r="M435" s="39" t="n"/>
      <c r="N435" s="39" t="n"/>
      <c r="O435" s="39" t="n"/>
      <c r="P435" s="39" t="n"/>
      <c r="Q435" s="39" t="n"/>
      <c r="R435" s="39" t="n"/>
      <c r="S435" s="39" t="n"/>
      <c r="T435" s="39" t="n"/>
      <c r="U435" s="39" t="n"/>
      <c r="V435" s="39" t="n"/>
      <c r="W435" s="39" t="n"/>
      <c r="X435" s="39" t="n"/>
      <c r="Y435" s="39" t="n"/>
      <c r="Z435" s="39" t="n"/>
    </row>
    <row r="436" ht="15.75" customHeight="1" s="198">
      <c r="A436" s="39" t="n"/>
      <c r="B436" s="39" t="n"/>
      <c r="C436" s="39" t="n"/>
      <c r="D436" s="39" t="n"/>
      <c r="E436" s="39" t="n"/>
      <c r="F436" s="39" t="n"/>
      <c r="G436" s="39" t="n"/>
      <c r="H436" s="39" t="n"/>
      <c r="I436" s="39" t="n"/>
      <c r="J436" s="39" t="n"/>
      <c r="K436" s="39" t="n"/>
      <c r="L436" s="39" t="n"/>
      <c r="M436" s="39" t="n"/>
      <c r="N436" s="39" t="n"/>
      <c r="O436" s="39" t="n"/>
      <c r="P436" s="39" t="n"/>
      <c r="Q436" s="39" t="n"/>
      <c r="R436" s="39" t="n"/>
      <c r="S436" s="39" t="n"/>
      <c r="T436" s="39" t="n"/>
      <c r="U436" s="39" t="n"/>
      <c r="V436" s="39" t="n"/>
      <c r="W436" s="39" t="n"/>
      <c r="X436" s="39" t="n"/>
      <c r="Y436" s="39" t="n"/>
      <c r="Z436" s="39" t="n"/>
    </row>
    <row r="437" ht="15.75" customHeight="1" s="198">
      <c r="A437" s="39" t="n"/>
      <c r="B437" s="39" t="n"/>
      <c r="C437" s="39" t="n"/>
      <c r="D437" s="39" t="n"/>
      <c r="E437" s="39" t="n"/>
      <c r="F437" s="39" t="n"/>
      <c r="G437" s="39" t="n"/>
      <c r="H437" s="39" t="n"/>
      <c r="I437" s="39" t="n"/>
      <c r="J437" s="39" t="n"/>
      <c r="K437" s="39" t="n"/>
      <c r="L437" s="39" t="n"/>
      <c r="M437" s="39" t="n"/>
      <c r="N437" s="39" t="n"/>
      <c r="O437" s="39" t="n"/>
      <c r="P437" s="39" t="n"/>
      <c r="Q437" s="39" t="n"/>
      <c r="R437" s="39" t="n"/>
      <c r="S437" s="39" t="n"/>
      <c r="T437" s="39" t="n"/>
      <c r="U437" s="39" t="n"/>
      <c r="V437" s="39" t="n"/>
      <c r="W437" s="39" t="n"/>
      <c r="X437" s="39" t="n"/>
      <c r="Y437" s="39" t="n"/>
      <c r="Z437" s="39" t="n"/>
    </row>
    <row r="438" ht="15.75" customHeight="1" s="198">
      <c r="A438" s="39" t="n"/>
      <c r="B438" s="39" t="n"/>
      <c r="C438" s="39" t="n"/>
      <c r="D438" s="39" t="n"/>
      <c r="E438" s="39" t="n"/>
      <c r="F438" s="39" t="n"/>
      <c r="G438" s="39" t="n"/>
      <c r="H438" s="39" t="n"/>
      <c r="I438" s="39" t="n"/>
      <c r="J438" s="39" t="n"/>
      <c r="K438" s="39" t="n"/>
      <c r="L438" s="39" t="n"/>
      <c r="M438" s="39" t="n"/>
      <c r="N438" s="39" t="n"/>
      <c r="O438" s="39" t="n"/>
      <c r="P438" s="39" t="n"/>
      <c r="Q438" s="39" t="n"/>
      <c r="R438" s="39" t="n"/>
      <c r="S438" s="39" t="n"/>
      <c r="T438" s="39" t="n"/>
      <c r="U438" s="39" t="n"/>
      <c r="V438" s="39" t="n"/>
      <c r="W438" s="39" t="n"/>
      <c r="X438" s="39" t="n"/>
      <c r="Y438" s="39" t="n"/>
      <c r="Z438" s="39" t="n"/>
    </row>
    <row r="439" ht="15.75" customHeight="1" s="198">
      <c r="A439" s="39" t="n"/>
      <c r="B439" s="39" t="n"/>
      <c r="C439" s="39" t="n"/>
      <c r="D439" s="39" t="n"/>
      <c r="E439" s="39" t="n"/>
      <c r="F439" s="39" t="n"/>
      <c r="G439" s="39" t="n"/>
      <c r="H439" s="39" t="n"/>
      <c r="I439" s="39" t="n"/>
      <c r="J439" s="39" t="n"/>
      <c r="K439" s="39" t="n"/>
      <c r="L439" s="39" t="n"/>
      <c r="M439" s="39" t="n"/>
      <c r="N439" s="39" t="n"/>
      <c r="O439" s="39" t="n"/>
      <c r="P439" s="39" t="n"/>
      <c r="Q439" s="39" t="n"/>
      <c r="R439" s="39" t="n"/>
      <c r="S439" s="39" t="n"/>
      <c r="T439" s="39" t="n"/>
      <c r="U439" s="39" t="n"/>
      <c r="V439" s="39" t="n"/>
      <c r="W439" s="39" t="n"/>
      <c r="X439" s="39" t="n"/>
      <c r="Y439" s="39" t="n"/>
      <c r="Z439" s="39" t="n"/>
    </row>
    <row r="440" ht="15.75" customHeight="1" s="198">
      <c r="A440" s="39" t="n"/>
      <c r="B440" s="39" t="n"/>
      <c r="C440" s="39" t="n"/>
      <c r="D440" s="39" t="n"/>
      <c r="E440" s="39" t="n"/>
      <c r="F440" s="39" t="n"/>
      <c r="G440" s="39" t="n"/>
      <c r="H440" s="39" t="n"/>
      <c r="I440" s="39" t="n"/>
      <c r="J440" s="39" t="n"/>
      <c r="K440" s="39" t="n"/>
      <c r="L440" s="39" t="n"/>
      <c r="M440" s="39" t="n"/>
      <c r="N440" s="39" t="n"/>
      <c r="O440" s="39" t="n"/>
      <c r="P440" s="39" t="n"/>
      <c r="Q440" s="39" t="n"/>
      <c r="R440" s="39" t="n"/>
      <c r="S440" s="39" t="n"/>
      <c r="T440" s="39" t="n"/>
      <c r="U440" s="39" t="n"/>
      <c r="V440" s="39" t="n"/>
      <c r="W440" s="39" t="n"/>
      <c r="X440" s="39" t="n"/>
      <c r="Y440" s="39" t="n"/>
      <c r="Z440" s="39" t="n"/>
    </row>
    <row r="441" ht="15.75" customHeight="1" s="198">
      <c r="A441" s="39" t="n"/>
      <c r="B441" s="39" t="n"/>
      <c r="C441" s="39" t="n"/>
      <c r="D441" s="39" t="n"/>
      <c r="E441" s="39" t="n"/>
      <c r="F441" s="39" t="n"/>
      <c r="G441" s="39" t="n"/>
      <c r="H441" s="39" t="n"/>
      <c r="I441" s="39" t="n"/>
      <c r="J441" s="39" t="n"/>
      <c r="K441" s="39" t="n"/>
      <c r="L441" s="39" t="n"/>
      <c r="M441" s="39" t="n"/>
      <c r="N441" s="39" t="n"/>
      <c r="O441" s="39" t="n"/>
      <c r="P441" s="39" t="n"/>
      <c r="Q441" s="39" t="n"/>
      <c r="R441" s="39" t="n"/>
      <c r="S441" s="39" t="n"/>
      <c r="T441" s="39" t="n"/>
      <c r="U441" s="39" t="n"/>
      <c r="V441" s="39" t="n"/>
      <c r="W441" s="39" t="n"/>
      <c r="X441" s="39" t="n"/>
      <c r="Y441" s="39" t="n"/>
      <c r="Z441" s="39" t="n"/>
    </row>
    <row r="442" ht="15.75" customHeight="1" s="198">
      <c r="A442" s="39" t="n"/>
      <c r="B442" s="39" t="n"/>
      <c r="C442" s="39" t="n"/>
      <c r="D442" s="39" t="n"/>
      <c r="E442" s="39" t="n"/>
      <c r="F442" s="39" t="n"/>
      <c r="G442" s="39" t="n"/>
      <c r="H442" s="39" t="n"/>
      <c r="I442" s="39" t="n"/>
      <c r="J442" s="39" t="n"/>
      <c r="K442" s="39" t="n"/>
      <c r="L442" s="39" t="n"/>
      <c r="M442" s="39" t="n"/>
      <c r="N442" s="39" t="n"/>
      <c r="O442" s="39" t="n"/>
      <c r="P442" s="39" t="n"/>
      <c r="Q442" s="39" t="n"/>
      <c r="R442" s="39" t="n"/>
      <c r="S442" s="39" t="n"/>
      <c r="T442" s="39" t="n"/>
      <c r="U442" s="39" t="n"/>
      <c r="V442" s="39" t="n"/>
      <c r="W442" s="39" t="n"/>
      <c r="X442" s="39" t="n"/>
      <c r="Y442" s="39" t="n"/>
      <c r="Z442" s="39" t="n"/>
    </row>
    <row r="443" ht="15.75" customHeight="1" s="198">
      <c r="A443" s="39" t="n"/>
      <c r="B443" s="39" t="n"/>
      <c r="C443" s="39" t="n"/>
      <c r="D443" s="39" t="n"/>
      <c r="E443" s="39" t="n"/>
      <c r="F443" s="39" t="n"/>
      <c r="G443" s="39" t="n"/>
      <c r="H443" s="39" t="n"/>
      <c r="I443" s="39" t="n"/>
      <c r="J443" s="39" t="n"/>
      <c r="K443" s="39" t="n"/>
      <c r="L443" s="39" t="n"/>
      <c r="M443" s="39" t="n"/>
      <c r="N443" s="39" t="n"/>
      <c r="O443" s="39" t="n"/>
      <c r="P443" s="39" t="n"/>
      <c r="Q443" s="39" t="n"/>
      <c r="R443" s="39" t="n"/>
      <c r="S443" s="39" t="n"/>
      <c r="T443" s="39" t="n"/>
      <c r="U443" s="39" t="n"/>
      <c r="V443" s="39" t="n"/>
      <c r="W443" s="39" t="n"/>
      <c r="X443" s="39" t="n"/>
      <c r="Y443" s="39" t="n"/>
      <c r="Z443" s="39" t="n"/>
    </row>
    <row r="444" ht="15.75" customHeight="1" s="198">
      <c r="A444" s="39" t="n"/>
      <c r="B444" s="39" t="n"/>
      <c r="C444" s="39" t="n"/>
      <c r="D444" s="39" t="n"/>
      <c r="E444" s="39" t="n"/>
      <c r="F444" s="39" t="n"/>
      <c r="G444" s="39" t="n"/>
      <c r="H444" s="39" t="n"/>
      <c r="I444" s="39" t="n"/>
      <c r="J444" s="39" t="n"/>
      <c r="K444" s="39" t="n"/>
      <c r="L444" s="39" t="n"/>
      <c r="M444" s="39" t="n"/>
      <c r="N444" s="39" t="n"/>
      <c r="O444" s="39" t="n"/>
      <c r="P444" s="39" t="n"/>
      <c r="Q444" s="39" t="n"/>
      <c r="R444" s="39" t="n"/>
      <c r="S444" s="39" t="n"/>
      <c r="T444" s="39" t="n"/>
      <c r="U444" s="39" t="n"/>
      <c r="V444" s="39" t="n"/>
      <c r="W444" s="39" t="n"/>
      <c r="X444" s="39" t="n"/>
      <c r="Y444" s="39" t="n"/>
      <c r="Z444" s="39" t="n"/>
    </row>
    <row r="445" ht="15.75" customHeight="1" s="198">
      <c r="A445" s="39" t="n"/>
      <c r="B445" s="39" t="n"/>
      <c r="C445" s="39" t="n"/>
      <c r="D445" s="39" t="n"/>
      <c r="E445" s="39" t="n"/>
      <c r="F445" s="39" t="n"/>
      <c r="G445" s="39" t="n"/>
      <c r="H445" s="39" t="n"/>
      <c r="I445" s="39" t="n"/>
      <c r="J445" s="39" t="n"/>
      <c r="K445" s="39" t="n"/>
      <c r="L445" s="39" t="n"/>
      <c r="M445" s="39" t="n"/>
      <c r="N445" s="39" t="n"/>
      <c r="O445" s="39" t="n"/>
      <c r="P445" s="39" t="n"/>
      <c r="Q445" s="39" t="n"/>
      <c r="R445" s="39" t="n"/>
      <c r="S445" s="39" t="n"/>
      <c r="T445" s="39" t="n"/>
      <c r="U445" s="39" t="n"/>
      <c r="V445" s="39" t="n"/>
      <c r="W445" s="39" t="n"/>
      <c r="X445" s="39" t="n"/>
      <c r="Y445" s="39" t="n"/>
      <c r="Z445" s="39" t="n"/>
    </row>
    <row r="446" ht="15.75" customHeight="1" s="198">
      <c r="A446" s="39" t="n"/>
      <c r="B446" s="39" t="n"/>
      <c r="C446" s="39" t="n"/>
      <c r="D446" s="39" t="n"/>
      <c r="E446" s="39" t="n"/>
      <c r="F446" s="39" t="n"/>
      <c r="G446" s="39" t="n"/>
      <c r="H446" s="39" t="n"/>
      <c r="I446" s="39" t="n"/>
      <c r="J446" s="39" t="n"/>
      <c r="K446" s="39" t="n"/>
      <c r="L446" s="39" t="n"/>
      <c r="M446" s="39" t="n"/>
      <c r="N446" s="39" t="n"/>
      <c r="O446" s="39" t="n"/>
      <c r="P446" s="39" t="n"/>
      <c r="Q446" s="39" t="n"/>
      <c r="R446" s="39" t="n"/>
      <c r="S446" s="39" t="n"/>
      <c r="T446" s="39" t="n"/>
      <c r="U446" s="39" t="n"/>
      <c r="V446" s="39" t="n"/>
      <c r="W446" s="39" t="n"/>
      <c r="X446" s="39" t="n"/>
      <c r="Y446" s="39" t="n"/>
      <c r="Z446" s="39" t="n"/>
    </row>
    <row r="447" ht="15.75" customHeight="1" s="198">
      <c r="A447" s="39" t="n"/>
      <c r="B447" s="39" t="n"/>
      <c r="C447" s="39" t="n"/>
      <c r="D447" s="39" t="n"/>
      <c r="E447" s="39" t="n"/>
      <c r="F447" s="39" t="n"/>
      <c r="G447" s="39" t="n"/>
      <c r="H447" s="39" t="n"/>
      <c r="I447" s="39" t="n"/>
      <c r="J447" s="39" t="n"/>
      <c r="K447" s="39" t="n"/>
      <c r="L447" s="39" t="n"/>
      <c r="M447" s="39" t="n"/>
      <c r="N447" s="39" t="n"/>
      <c r="O447" s="39" t="n"/>
      <c r="P447" s="39" t="n"/>
      <c r="Q447" s="39" t="n"/>
      <c r="R447" s="39" t="n"/>
      <c r="S447" s="39" t="n"/>
      <c r="T447" s="39" t="n"/>
      <c r="U447" s="39" t="n"/>
      <c r="V447" s="39" t="n"/>
      <c r="W447" s="39" t="n"/>
      <c r="X447" s="39" t="n"/>
      <c r="Y447" s="39" t="n"/>
      <c r="Z447" s="39" t="n"/>
    </row>
    <row r="448" ht="15.75" customHeight="1" s="198">
      <c r="A448" s="39" t="n"/>
      <c r="B448" s="39" t="n"/>
      <c r="C448" s="39" t="n"/>
      <c r="D448" s="39" t="n"/>
      <c r="E448" s="39" t="n"/>
      <c r="F448" s="39" t="n"/>
      <c r="G448" s="39" t="n"/>
      <c r="H448" s="39" t="n"/>
      <c r="I448" s="39" t="n"/>
      <c r="J448" s="39" t="n"/>
      <c r="K448" s="39" t="n"/>
      <c r="L448" s="39" t="n"/>
      <c r="M448" s="39" t="n"/>
      <c r="N448" s="39" t="n"/>
      <c r="O448" s="39" t="n"/>
      <c r="P448" s="39" t="n"/>
      <c r="Q448" s="39" t="n"/>
      <c r="R448" s="39" t="n"/>
      <c r="S448" s="39" t="n"/>
      <c r="T448" s="39" t="n"/>
      <c r="U448" s="39" t="n"/>
      <c r="V448" s="39" t="n"/>
      <c r="W448" s="39" t="n"/>
      <c r="X448" s="39" t="n"/>
      <c r="Y448" s="39" t="n"/>
      <c r="Z448" s="39" t="n"/>
    </row>
    <row r="449" ht="15.75" customHeight="1" s="198">
      <c r="A449" s="39" t="n"/>
      <c r="B449" s="39" t="n"/>
      <c r="C449" s="39" t="n"/>
      <c r="D449" s="39" t="n"/>
      <c r="E449" s="39" t="n"/>
      <c r="F449" s="39" t="n"/>
      <c r="G449" s="39" t="n"/>
      <c r="H449" s="39" t="n"/>
      <c r="I449" s="39" t="n"/>
      <c r="J449" s="39" t="n"/>
      <c r="K449" s="39" t="n"/>
      <c r="L449" s="39" t="n"/>
      <c r="M449" s="39" t="n"/>
      <c r="N449" s="39" t="n"/>
      <c r="O449" s="39" t="n"/>
      <c r="P449" s="39" t="n"/>
      <c r="Q449" s="39" t="n"/>
      <c r="R449" s="39" t="n"/>
      <c r="S449" s="39" t="n"/>
      <c r="T449" s="39" t="n"/>
      <c r="U449" s="39" t="n"/>
      <c r="V449" s="39" t="n"/>
      <c r="W449" s="39" t="n"/>
      <c r="X449" s="39" t="n"/>
      <c r="Y449" s="39" t="n"/>
      <c r="Z449" s="39" t="n"/>
    </row>
    <row r="450" ht="15.75" customHeight="1" s="198">
      <c r="A450" s="39" t="n"/>
      <c r="B450" s="39" t="n"/>
      <c r="C450" s="39" t="n"/>
      <c r="D450" s="39" t="n"/>
      <c r="E450" s="39" t="n"/>
      <c r="F450" s="39" t="n"/>
      <c r="G450" s="39" t="n"/>
      <c r="H450" s="39" t="n"/>
      <c r="I450" s="39" t="n"/>
      <c r="J450" s="39" t="n"/>
      <c r="K450" s="39" t="n"/>
      <c r="L450" s="39" t="n"/>
      <c r="M450" s="39" t="n"/>
      <c r="N450" s="39" t="n"/>
      <c r="O450" s="39" t="n"/>
      <c r="P450" s="39" t="n"/>
      <c r="Q450" s="39" t="n"/>
      <c r="R450" s="39" t="n"/>
      <c r="S450" s="39" t="n"/>
      <c r="T450" s="39" t="n"/>
      <c r="U450" s="39" t="n"/>
      <c r="V450" s="39" t="n"/>
      <c r="W450" s="39" t="n"/>
      <c r="X450" s="39" t="n"/>
      <c r="Y450" s="39" t="n"/>
      <c r="Z450" s="39" t="n"/>
    </row>
    <row r="451" ht="15.75" customHeight="1" s="198">
      <c r="A451" s="39" t="n"/>
      <c r="B451" s="39" t="n"/>
      <c r="C451" s="39" t="n"/>
      <c r="D451" s="39" t="n"/>
      <c r="E451" s="39" t="n"/>
      <c r="F451" s="39" t="n"/>
      <c r="G451" s="39" t="n"/>
      <c r="H451" s="39" t="n"/>
      <c r="I451" s="39" t="n"/>
      <c r="J451" s="39" t="n"/>
      <c r="K451" s="39" t="n"/>
      <c r="L451" s="39" t="n"/>
      <c r="M451" s="39" t="n"/>
      <c r="N451" s="39" t="n"/>
      <c r="O451" s="39" t="n"/>
      <c r="P451" s="39" t="n"/>
      <c r="Q451" s="39" t="n"/>
      <c r="R451" s="39" t="n"/>
      <c r="S451" s="39" t="n"/>
      <c r="T451" s="39" t="n"/>
      <c r="U451" s="39" t="n"/>
      <c r="V451" s="39" t="n"/>
      <c r="W451" s="39" t="n"/>
      <c r="X451" s="39" t="n"/>
      <c r="Y451" s="39" t="n"/>
      <c r="Z451" s="39" t="n"/>
    </row>
    <row r="452" ht="15.75" customHeight="1" s="198">
      <c r="A452" s="39" t="n"/>
      <c r="B452" s="39" t="n"/>
      <c r="C452" s="39" t="n"/>
      <c r="D452" s="39" t="n"/>
      <c r="E452" s="39" t="n"/>
      <c r="F452" s="39" t="n"/>
      <c r="G452" s="39" t="n"/>
      <c r="H452" s="39" t="n"/>
      <c r="I452" s="39" t="n"/>
      <c r="J452" s="39" t="n"/>
      <c r="K452" s="39" t="n"/>
      <c r="L452" s="39" t="n"/>
      <c r="M452" s="39" t="n"/>
      <c r="N452" s="39" t="n"/>
      <c r="O452" s="39" t="n"/>
      <c r="P452" s="39" t="n"/>
      <c r="Q452" s="39" t="n"/>
      <c r="R452" s="39" t="n"/>
      <c r="S452" s="39" t="n"/>
      <c r="T452" s="39" t="n"/>
      <c r="U452" s="39" t="n"/>
      <c r="V452" s="39" t="n"/>
      <c r="W452" s="39" t="n"/>
      <c r="X452" s="39" t="n"/>
      <c r="Y452" s="39" t="n"/>
      <c r="Z452" s="39" t="n"/>
    </row>
    <row r="453" ht="15.75" customHeight="1" s="198">
      <c r="A453" s="39" t="n"/>
      <c r="B453" s="39" t="n"/>
      <c r="C453" s="39" t="n"/>
      <c r="D453" s="39" t="n"/>
      <c r="E453" s="39" t="n"/>
      <c r="F453" s="39" t="n"/>
      <c r="G453" s="39" t="n"/>
      <c r="H453" s="39" t="n"/>
      <c r="I453" s="39" t="n"/>
      <c r="J453" s="39" t="n"/>
      <c r="K453" s="39" t="n"/>
      <c r="L453" s="39" t="n"/>
      <c r="M453" s="39" t="n"/>
      <c r="N453" s="39" t="n"/>
      <c r="O453" s="39" t="n"/>
      <c r="P453" s="39" t="n"/>
      <c r="Q453" s="39" t="n"/>
      <c r="R453" s="39" t="n"/>
      <c r="S453" s="39" t="n"/>
      <c r="T453" s="39" t="n"/>
      <c r="U453" s="39" t="n"/>
      <c r="V453" s="39" t="n"/>
      <c r="W453" s="39" t="n"/>
      <c r="X453" s="39" t="n"/>
      <c r="Y453" s="39" t="n"/>
      <c r="Z453" s="39" t="n"/>
    </row>
    <row r="454" ht="15.75" customHeight="1" s="198">
      <c r="A454" s="39" t="n"/>
      <c r="B454" s="39" t="n"/>
      <c r="C454" s="39" t="n"/>
      <c r="D454" s="39" t="n"/>
      <c r="E454" s="39" t="n"/>
      <c r="F454" s="39" t="n"/>
      <c r="G454" s="39" t="n"/>
      <c r="H454" s="39" t="n"/>
      <c r="I454" s="39" t="n"/>
      <c r="J454" s="39" t="n"/>
      <c r="K454" s="39" t="n"/>
      <c r="L454" s="39" t="n"/>
      <c r="M454" s="39" t="n"/>
      <c r="N454" s="39" t="n"/>
      <c r="O454" s="39" t="n"/>
      <c r="P454" s="39" t="n"/>
      <c r="Q454" s="39" t="n"/>
      <c r="R454" s="39" t="n"/>
      <c r="S454" s="39" t="n"/>
      <c r="T454" s="39" t="n"/>
      <c r="U454" s="39" t="n"/>
      <c r="V454" s="39" t="n"/>
      <c r="W454" s="39" t="n"/>
      <c r="X454" s="39" t="n"/>
      <c r="Y454" s="39" t="n"/>
      <c r="Z454" s="39" t="n"/>
    </row>
    <row r="455" ht="15.75" customHeight="1" s="198">
      <c r="A455" s="39" t="n"/>
      <c r="B455" s="39" t="n"/>
      <c r="C455" s="39" t="n"/>
      <c r="D455" s="39" t="n"/>
      <c r="E455" s="39" t="n"/>
      <c r="F455" s="39" t="n"/>
      <c r="G455" s="39" t="n"/>
      <c r="H455" s="39" t="n"/>
      <c r="I455" s="39" t="n"/>
      <c r="J455" s="39" t="n"/>
      <c r="K455" s="39" t="n"/>
      <c r="L455" s="39" t="n"/>
      <c r="M455" s="39" t="n"/>
      <c r="N455" s="39" t="n"/>
      <c r="O455" s="39" t="n"/>
      <c r="P455" s="39" t="n"/>
      <c r="Q455" s="39" t="n"/>
      <c r="R455" s="39" t="n"/>
      <c r="S455" s="39" t="n"/>
      <c r="T455" s="39" t="n"/>
      <c r="U455" s="39" t="n"/>
      <c r="V455" s="39" t="n"/>
      <c r="W455" s="39" t="n"/>
      <c r="X455" s="39" t="n"/>
      <c r="Y455" s="39" t="n"/>
      <c r="Z455" s="39" t="n"/>
    </row>
    <row r="456" ht="15.75" customHeight="1" s="198">
      <c r="A456" s="39" t="n"/>
      <c r="B456" s="39" t="n"/>
      <c r="C456" s="39" t="n"/>
      <c r="D456" s="39" t="n"/>
      <c r="E456" s="39" t="n"/>
      <c r="F456" s="39" t="n"/>
      <c r="G456" s="39" t="n"/>
      <c r="H456" s="39" t="n"/>
      <c r="I456" s="39" t="n"/>
      <c r="J456" s="39" t="n"/>
      <c r="K456" s="39" t="n"/>
      <c r="L456" s="39" t="n"/>
      <c r="M456" s="39" t="n"/>
      <c r="N456" s="39" t="n"/>
      <c r="O456" s="39" t="n"/>
      <c r="P456" s="39" t="n"/>
      <c r="Q456" s="39" t="n"/>
      <c r="R456" s="39" t="n"/>
      <c r="S456" s="39" t="n"/>
      <c r="T456" s="39" t="n"/>
      <c r="U456" s="39" t="n"/>
      <c r="V456" s="39" t="n"/>
      <c r="W456" s="39" t="n"/>
      <c r="X456" s="39" t="n"/>
      <c r="Y456" s="39" t="n"/>
      <c r="Z456" s="39" t="n"/>
    </row>
    <row r="457" ht="15.75" customHeight="1" s="198">
      <c r="A457" s="39" t="n"/>
      <c r="B457" s="39" t="n"/>
      <c r="C457" s="39" t="n"/>
      <c r="D457" s="39" t="n"/>
      <c r="E457" s="39" t="n"/>
      <c r="F457" s="39" t="n"/>
      <c r="G457" s="39" t="n"/>
      <c r="H457" s="39" t="n"/>
      <c r="I457" s="39" t="n"/>
      <c r="J457" s="39" t="n"/>
      <c r="K457" s="39" t="n"/>
      <c r="L457" s="39" t="n"/>
      <c r="M457" s="39" t="n"/>
      <c r="N457" s="39" t="n"/>
      <c r="O457" s="39" t="n"/>
      <c r="P457" s="39" t="n"/>
      <c r="Q457" s="39" t="n"/>
      <c r="R457" s="39" t="n"/>
      <c r="S457" s="39" t="n"/>
      <c r="T457" s="39" t="n"/>
      <c r="U457" s="39" t="n"/>
      <c r="V457" s="39" t="n"/>
      <c r="W457" s="39" t="n"/>
      <c r="X457" s="39" t="n"/>
      <c r="Y457" s="39" t="n"/>
      <c r="Z457" s="39" t="n"/>
    </row>
    <row r="458" ht="15.75" customHeight="1" s="198">
      <c r="A458" s="39" t="n"/>
      <c r="B458" s="39" t="n"/>
      <c r="C458" s="39" t="n"/>
      <c r="D458" s="39" t="n"/>
      <c r="E458" s="39" t="n"/>
      <c r="F458" s="39" t="n"/>
      <c r="G458" s="39" t="n"/>
      <c r="H458" s="39" t="n"/>
      <c r="I458" s="39" t="n"/>
      <c r="J458" s="39" t="n"/>
      <c r="K458" s="39" t="n"/>
      <c r="L458" s="39" t="n"/>
      <c r="M458" s="39" t="n"/>
      <c r="N458" s="39" t="n"/>
      <c r="O458" s="39" t="n"/>
      <c r="P458" s="39" t="n"/>
      <c r="Q458" s="39" t="n"/>
      <c r="R458" s="39" t="n"/>
      <c r="S458" s="39" t="n"/>
      <c r="T458" s="39" t="n"/>
      <c r="U458" s="39" t="n"/>
      <c r="V458" s="39" t="n"/>
      <c r="W458" s="39" t="n"/>
      <c r="X458" s="39" t="n"/>
      <c r="Y458" s="39" t="n"/>
      <c r="Z458" s="39" t="n"/>
    </row>
    <row r="459" ht="15.75" customHeight="1" s="198">
      <c r="A459" s="39" t="n"/>
      <c r="B459" s="39" t="n"/>
      <c r="C459" s="39" t="n"/>
      <c r="D459" s="39" t="n"/>
      <c r="E459" s="39" t="n"/>
      <c r="F459" s="39" t="n"/>
      <c r="G459" s="39" t="n"/>
      <c r="H459" s="39" t="n"/>
      <c r="I459" s="39" t="n"/>
      <c r="J459" s="39" t="n"/>
      <c r="K459" s="39" t="n"/>
      <c r="L459" s="39" t="n"/>
      <c r="M459" s="39" t="n"/>
      <c r="N459" s="39" t="n"/>
      <c r="O459" s="39" t="n"/>
      <c r="P459" s="39" t="n"/>
      <c r="Q459" s="39" t="n"/>
      <c r="R459" s="39" t="n"/>
      <c r="S459" s="39" t="n"/>
      <c r="T459" s="39" t="n"/>
      <c r="U459" s="39" t="n"/>
      <c r="V459" s="39" t="n"/>
      <c r="W459" s="39" t="n"/>
      <c r="X459" s="39" t="n"/>
      <c r="Y459" s="39" t="n"/>
      <c r="Z459" s="39" t="n"/>
    </row>
    <row r="460" ht="15.75" customHeight="1" s="198">
      <c r="A460" s="39" t="n"/>
      <c r="B460" s="39" t="n"/>
      <c r="C460" s="39" t="n"/>
      <c r="D460" s="39" t="n"/>
      <c r="E460" s="39" t="n"/>
      <c r="F460" s="39" t="n"/>
      <c r="G460" s="39" t="n"/>
      <c r="H460" s="39" t="n"/>
      <c r="I460" s="39" t="n"/>
      <c r="J460" s="39" t="n"/>
      <c r="K460" s="39" t="n"/>
      <c r="L460" s="39" t="n"/>
      <c r="M460" s="39" t="n"/>
      <c r="N460" s="39" t="n"/>
      <c r="O460" s="39" t="n"/>
      <c r="P460" s="39" t="n"/>
      <c r="Q460" s="39" t="n"/>
      <c r="R460" s="39" t="n"/>
      <c r="S460" s="39" t="n"/>
      <c r="T460" s="39" t="n"/>
      <c r="U460" s="39" t="n"/>
      <c r="V460" s="39" t="n"/>
      <c r="W460" s="39" t="n"/>
      <c r="X460" s="39" t="n"/>
      <c r="Y460" s="39" t="n"/>
      <c r="Z460" s="39" t="n"/>
    </row>
    <row r="461" ht="15.75" customHeight="1" s="198">
      <c r="A461" s="39" t="n"/>
      <c r="B461" s="39" t="n"/>
      <c r="C461" s="39" t="n"/>
      <c r="D461" s="39" t="n"/>
      <c r="E461" s="39" t="n"/>
      <c r="F461" s="39" t="n"/>
      <c r="G461" s="39" t="n"/>
      <c r="H461" s="39" t="n"/>
      <c r="I461" s="39" t="n"/>
      <c r="J461" s="39" t="n"/>
      <c r="K461" s="39" t="n"/>
      <c r="L461" s="39" t="n"/>
      <c r="M461" s="39" t="n"/>
      <c r="N461" s="39" t="n"/>
      <c r="O461" s="39" t="n"/>
      <c r="P461" s="39" t="n"/>
      <c r="Q461" s="39" t="n"/>
      <c r="R461" s="39" t="n"/>
      <c r="S461" s="39" t="n"/>
      <c r="T461" s="39" t="n"/>
      <c r="U461" s="39" t="n"/>
      <c r="V461" s="39" t="n"/>
      <c r="W461" s="39" t="n"/>
      <c r="X461" s="39" t="n"/>
      <c r="Y461" s="39" t="n"/>
      <c r="Z461" s="39" t="n"/>
    </row>
    <row r="462" ht="15.75" customHeight="1" s="198">
      <c r="A462" s="39" t="n"/>
      <c r="B462" s="39" t="n"/>
      <c r="C462" s="39" t="n"/>
      <c r="D462" s="39" t="n"/>
      <c r="E462" s="39" t="n"/>
      <c r="F462" s="39" t="n"/>
      <c r="G462" s="39" t="n"/>
      <c r="H462" s="39" t="n"/>
      <c r="I462" s="39" t="n"/>
      <c r="J462" s="39" t="n"/>
      <c r="K462" s="39" t="n"/>
      <c r="L462" s="39" t="n"/>
      <c r="M462" s="39" t="n"/>
      <c r="N462" s="39" t="n"/>
      <c r="O462" s="39" t="n"/>
      <c r="P462" s="39" t="n"/>
      <c r="Q462" s="39" t="n"/>
      <c r="R462" s="39" t="n"/>
      <c r="S462" s="39" t="n"/>
      <c r="T462" s="39" t="n"/>
      <c r="U462" s="39" t="n"/>
      <c r="V462" s="39" t="n"/>
      <c r="W462" s="39" t="n"/>
      <c r="X462" s="39" t="n"/>
      <c r="Y462" s="39" t="n"/>
      <c r="Z462" s="39" t="n"/>
    </row>
    <row r="463" ht="15.75" customHeight="1" s="198">
      <c r="A463" s="39" t="n"/>
      <c r="B463" s="39" t="n"/>
      <c r="C463" s="39" t="n"/>
      <c r="D463" s="39" t="n"/>
      <c r="E463" s="39" t="n"/>
      <c r="F463" s="39" t="n"/>
      <c r="G463" s="39" t="n"/>
      <c r="H463" s="39" t="n"/>
      <c r="I463" s="39" t="n"/>
      <c r="J463" s="39" t="n"/>
      <c r="K463" s="39" t="n"/>
      <c r="L463" s="39" t="n"/>
      <c r="M463" s="39" t="n"/>
      <c r="N463" s="39" t="n"/>
      <c r="O463" s="39" t="n"/>
      <c r="P463" s="39" t="n"/>
      <c r="Q463" s="39" t="n"/>
      <c r="R463" s="39" t="n"/>
      <c r="S463" s="39" t="n"/>
      <c r="T463" s="39" t="n"/>
      <c r="U463" s="39" t="n"/>
      <c r="V463" s="39" t="n"/>
      <c r="W463" s="39" t="n"/>
      <c r="X463" s="39" t="n"/>
      <c r="Y463" s="39" t="n"/>
      <c r="Z463" s="39" t="n"/>
    </row>
    <row r="464" ht="15.75" customHeight="1" s="198">
      <c r="A464" s="39" t="n"/>
      <c r="B464" s="39" t="n"/>
      <c r="C464" s="39" t="n"/>
      <c r="D464" s="39" t="n"/>
      <c r="E464" s="39" t="n"/>
      <c r="F464" s="39" t="n"/>
      <c r="G464" s="39" t="n"/>
      <c r="H464" s="39" t="n"/>
      <c r="I464" s="39" t="n"/>
      <c r="J464" s="39" t="n"/>
      <c r="K464" s="39" t="n"/>
      <c r="L464" s="39" t="n"/>
      <c r="M464" s="39" t="n"/>
      <c r="N464" s="39" t="n"/>
      <c r="O464" s="39" t="n"/>
      <c r="P464" s="39" t="n"/>
      <c r="Q464" s="39" t="n"/>
      <c r="R464" s="39" t="n"/>
      <c r="S464" s="39" t="n"/>
      <c r="T464" s="39" t="n"/>
      <c r="U464" s="39" t="n"/>
      <c r="V464" s="39" t="n"/>
      <c r="W464" s="39" t="n"/>
      <c r="X464" s="39" t="n"/>
      <c r="Y464" s="39" t="n"/>
      <c r="Z464" s="39" t="n"/>
    </row>
    <row r="465" ht="15.75" customHeight="1" s="198">
      <c r="A465" s="39" t="n"/>
      <c r="B465" s="39" t="n"/>
      <c r="C465" s="39" t="n"/>
      <c r="D465" s="39" t="n"/>
      <c r="E465" s="39" t="n"/>
      <c r="F465" s="39" t="n"/>
      <c r="G465" s="39" t="n"/>
      <c r="H465" s="39" t="n"/>
      <c r="I465" s="39" t="n"/>
      <c r="J465" s="39" t="n"/>
      <c r="K465" s="39" t="n"/>
      <c r="L465" s="39" t="n"/>
      <c r="M465" s="39" t="n"/>
      <c r="N465" s="39" t="n"/>
      <c r="O465" s="39" t="n"/>
      <c r="P465" s="39" t="n"/>
      <c r="Q465" s="39" t="n"/>
      <c r="R465" s="39" t="n"/>
      <c r="S465" s="39" t="n"/>
      <c r="T465" s="39" t="n"/>
      <c r="U465" s="39" t="n"/>
      <c r="V465" s="39" t="n"/>
      <c r="W465" s="39" t="n"/>
      <c r="X465" s="39" t="n"/>
      <c r="Y465" s="39" t="n"/>
      <c r="Z465" s="39" t="n"/>
    </row>
    <row r="466" ht="15.75" customHeight="1" s="198">
      <c r="A466" s="39" t="n"/>
      <c r="B466" s="39" t="n"/>
      <c r="C466" s="39" t="n"/>
      <c r="D466" s="39" t="n"/>
      <c r="E466" s="39" t="n"/>
      <c r="F466" s="39" t="n"/>
      <c r="G466" s="39" t="n"/>
      <c r="H466" s="39" t="n"/>
      <c r="I466" s="39" t="n"/>
      <c r="J466" s="39" t="n"/>
      <c r="K466" s="39" t="n"/>
      <c r="L466" s="39" t="n"/>
      <c r="M466" s="39" t="n"/>
      <c r="N466" s="39" t="n"/>
      <c r="O466" s="39" t="n"/>
      <c r="P466" s="39" t="n"/>
      <c r="Q466" s="39" t="n"/>
      <c r="R466" s="39" t="n"/>
      <c r="S466" s="39" t="n"/>
      <c r="T466" s="39" t="n"/>
      <c r="U466" s="39" t="n"/>
      <c r="V466" s="39" t="n"/>
      <c r="W466" s="39" t="n"/>
      <c r="X466" s="39" t="n"/>
      <c r="Y466" s="39" t="n"/>
      <c r="Z466" s="39" t="n"/>
    </row>
    <row r="467" ht="15.75" customHeight="1" s="198">
      <c r="A467" s="39" t="n"/>
      <c r="B467" s="39" t="n"/>
      <c r="C467" s="39" t="n"/>
      <c r="D467" s="39" t="n"/>
      <c r="E467" s="39" t="n"/>
      <c r="F467" s="39" t="n"/>
      <c r="G467" s="39" t="n"/>
      <c r="H467" s="39" t="n"/>
      <c r="I467" s="39" t="n"/>
      <c r="J467" s="39" t="n"/>
      <c r="K467" s="39" t="n"/>
      <c r="L467" s="39" t="n"/>
      <c r="M467" s="39" t="n"/>
      <c r="N467" s="39" t="n"/>
      <c r="O467" s="39" t="n"/>
      <c r="P467" s="39" t="n"/>
      <c r="Q467" s="39" t="n"/>
      <c r="R467" s="39" t="n"/>
      <c r="S467" s="39" t="n"/>
      <c r="T467" s="39" t="n"/>
      <c r="U467" s="39" t="n"/>
      <c r="V467" s="39" t="n"/>
      <c r="W467" s="39" t="n"/>
      <c r="X467" s="39" t="n"/>
      <c r="Y467" s="39" t="n"/>
      <c r="Z467" s="39" t="n"/>
    </row>
    <row r="468" ht="15.75" customHeight="1" s="198">
      <c r="A468" s="39" t="n"/>
      <c r="B468" s="39" t="n"/>
      <c r="C468" s="39" t="n"/>
      <c r="D468" s="39" t="n"/>
      <c r="E468" s="39" t="n"/>
      <c r="F468" s="39" t="n"/>
      <c r="G468" s="39" t="n"/>
      <c r="H468" s="39" t="n"/>
      <c r="I468" s="39" t="n"/>
      <c r="J468" s="39" t="n"/>
      <c r="K468" s="39" t="n"/>
      <c r="L468" s="39" t="n"/>
      <c r="M468" s="39" t="n"/>
      <c r="N468" s="39" t="n"/>
      <c r="O468" s="39" t="n"/>
      <c r="P468" s="39" t="n"/>
      <c r="Q468" s="39" t="n"/>
      <c r="R468" s="39" t="n"/>
      <c r="S468" s="39" t="n"/>
      <c r="T468" s="39" t="n"/>
      <c r="U468" s="39" t="n"/>
      <c r="V468" s="39" t="n"/>
      <c r="W468" s="39" t="n"/>
      <c r="X468" s="39" t="n"/>
      <c r="Y468" s="39" t="n"/>
      <c r="Z468" s="39" t="n"/>
    </row>
    <row r="469" ht="15.75" customHeight="1" s="198">
      <c r="A469" s="39" t="n"/>
      <c r="B469" s="39" t="n"/>
      <c r="C469" s="39" t="n"/>
      <c r="D469" s="39" t="n"/>
      <c r="E469" s="39" t="n"/>
      <c r="F469" s="39" t="n"/>
      <c r="G469" s="39" t="n"/>
      <c r="H469" s="39" t="n"/>
      <c r="I469" s="39" t="n"/>
      <c r="J469" s="39" t="n"/>
      <c r="K469" s="39" t="n"/>
      <c r="L469" s="39" t="n"/>
      <c r="M469" s="39" t="n"/>
      <c r="N469" s="39" t="n"/>
      <c r="O469" s="39" t="n"/>
      <c r="P469" s="39" t="n"/>
      <c r="Q469" s="39" t="n"/>
      <c r="R469" s="39" t="n"/>
      <c r="S469" s="39" t="n"/>
      <c r="T469" s="39" t="n"/>
      <c r="U469" s="39" t="n"/>
      <c r="V469" s="39" t="n"/>
      <c r="W469" s="39" t="n"/>
      <c r="X469" s="39" t="n"/>
      <c r="Y469" s="39" t="n"/>
      <c r="Z469" s="39" t="n"/>
    </row>
    <row r="470" ht="15.75" customHeight="1" s="198">
      <c r="A470" s="39" t="n"/>
      <c r="B470" s="39" t="n"/>
      <c r="C470" s="39" t="n"/>
      <c r="D470" s="39" t="n"/>
      <c r="E470" s="39" t="n"/>
      <c r="F470" s="39" t="n"/>
      <c r="G470" s="39" t="n"/>
      <c r="H470" s="39" t="n"/>
      <c r="I470" s="39" t="n"/>
      <c r="J470" s="39" t="n"/>
      <c r="K470" s="39" t="n"/>
      <c r="L470" s="39" t="n"/>
      <c r="M470" s="39" t="n"/>
      <c r="N470" s="39" t="n"/>
      <c r="O470" s="39" t="n"/>
      <c r="P470" s="39" t="n"/>
      <c r="Q470" s="39" t="n"/>
      <c r="R470" s="39" t="n"/>
      <c r="S470" s="39" t="n"/>
      <c r="T470" s="39" t="n"/>
      <c r="U470" s="39" t="n"/>
      <c r="V470" s="39" t="n"/>
      <c r="W470" s="39" t="n"/>
      <c r="X470" s="39" t="n"/>
      <c r="Y470" s="39" t="n"/>
      <c r="Z470" s="39" t="n"/>
    </row>
    <row r="471" ht="15.75" customHeight="1" s="198">
      <c r="A471" s="39" t="n"/>
      <c r="B471" s="39" t="n"/>
      <c r="C471" s="39" t="n"/>
      <c r="D471" s="39" t="n"/>
      <c r="E471" s="39" t="n"/>
      <c r="F471" s="39" t="n"/>
      <c r="G471" s="39" t="n"/>
      <c r="H471" s="39" t="n"/>
      <c r="I471" s="39" t="n"/>
      <c r="J471" s="39" t="n"/>
      <c r="K471" s="39" t="n"/>
      <c r="L471" s="39" t="n"/>
      <c r="M471" s="39" t="n"/>
      <c r="N471" s="39" t="n"/>
      <c r="O471" s="39" t="n"/>
      <c r="P471" s="39" t="n"/>
      <c r="Q471" s="39" t="n"/>
      <c r="R471" s="39" t="n"/>
      <c r="S471" s="39" t="n"/>
      <c r="T471" s="39" t="n"/>
      <c r="U471" s="39" t="n"/>
      <c r="V471" s="39" t="n"/>
      <c r="W471" s="39" t="n"/>
      <c r="X471" s="39" t="n"/>
      <c r="Y471" s="39" t="n"/>
      <c r="Z471" s="39" t="n"/>
    </row>
    <row r="472" ht="15.75" customHeight="1" s="198">
      <c r="A472" s="39" t="n"/>
      <c r="B472" s="39" t="n"/>
      <c r="C472" s="39" t="n"/>
      <c r="D472" s="39" t="n"/>
      <c r="E472" s="39" t="n"/>
      <c r="F472" s="39" t="n"/>
      <c r="G472" s="39" t="n"/>
      <c r="H472" s="39" t="n"/>
      <c r="I472" s="39" t="n"/>
      <c r="J472" s="39" t="n"/>
      <c r="K472" s="39" t="n"/>
      <c r="L472" s="39" t="n"/>
      <c r="M472" s="39" t="n"/>
      <c r="N472" s="39" t="n"/>
      <c r="O472" s="39" t="n"/>
      <c r="P472" s="39" t="n"/>
      <c r="Q472" s="39" t="n"/>
      <c r="R472" s="39" t="n"/>
      <c r="S472" s="39" t="n"/>
      <c r="T472" s="39" t="n"/>
      <c r="U472" s="39" t="n"/>
      <c r="V472" s="39" t="n"/>
      <c r="W472" s="39" t="n"/>
      <c r="X472" s="39" t="n"/>
      <c r="Y472" s="39" t="n"/>
      <c r="Z472" s="39" t="n"/>
    </row>
    <row r="473" ht="15.75" customHeight="1" s="198">
      <c r="A473" s="39" t="n"/>
      <c r="B473" s="39" t="n"/>
      <c r="C473" s="39" t="n"/>
      <c r="D473" s="39" t="n"/>
      <c r="E473" s="39" t="n"/>
      <c r="F473" s="39" t="n"/>
      <c r="G473" s="39" t="n"/>
      <c r="H473" s="39" t="n"/>
      <c r="I473" s="39" t="n"/>
      <c r="J473" s="39" t="n"/>
      <c r="K473" s="39" t="n"/>
      <c r="L473" s="39" t="n"/>
      <c r="M473" s="39" t="n"/>
      <c r="N473" s="39" t="n"/>
      <c r="O473" s="39" t="n"/>
      <c r="P473" s="39" t="n"/>
      <c r="Q473" s="39" t="n"/>
      <c r="R473" s="39" t="n"/>
      <c r="S473" s="39" t="n"/>
      <c r="T473" s="39" t="n"/>
      <c r="U473" s="39" t="n"/>
      <c r="V473" s="39" t="n"/>
      <c r="W473" s="39" t="n"/>
      <c r="X473" s="39" t="n"/>
      <c r="Y473" s="39" t="n"/>
      <c r="Z473" s="39" t="n"/>
    </row>
    <row r="474" ht="15.75" customHeight="1" s="198">
      <c r="A474" s="39" t="n"/>
      <c r="B474" s="39" t="n"/>
      <c r="C474" s="39" t="n"/>
      <c r="D474" s="39" t="n"/>
      <c r="E474" s="39" t="n"/>
      <c r="F474" s="39" t="n"/>
      <c r="G474" s="39" t="n"/>
      <c r="H474" s="39" t="n"/>
      <c r="I474" s="39" t="n"/>
      <c r="J474" s="39" t="n"/>
      <c r="K474" s="39" t="n"/>
      <c r="L474" s="39" t="n"/>
      <c r="M474" s="39" t="n"/>
      <c r="N474" s="39" t="n"/>
      <c r="O474" s="39" t="n"/>
      <c r="P474" s="39" t="n"/>
      <c r="Q474" s="39" t="n"/>
      <c r="R474" s="39" t="n"/>
      <c r="S474" s="39" t="n"/>
      <c r="T474" s="39" t="n"/>
      <c r="U474" s="39" t="n"/>
      <c r="V474" s="39" t="n"/>
      <c r="W474" s="39" t="n"/>
      <c r="X474" s="39" t="n"/>
      <c r="Y474" s="39" t="n"/>
      <c r="Z474" s="39" t="n"/>
    </row>
    <row r="475" ht="15.75" customHeight="1" s="198">
      <c r="A475" s="39" t="n"/>
      <c r="B475" s="39" t="n"/>
      <c r="C475" s="39" t="n"/>
      <c r="D475" s="39" t="n"/>
      <c r="E475" s="39" t="n"/>
      <c r="F475" s="39" t="n"/>
      <c r="G475" s="39" t="n"/>
      <c r="H475" s="39" t="n"/>
      <c r="I475" s="39" t="n"/>
      <c r="J475" s="39" t="n"/>
      <c r="K475" s="39" t="n"/>
      <c r="L475" s="39" t="n"/>
      <c r="M475" s="39" t="n"/>
      <c r="N475" s="39" t="n"/>
      <c r="O475" s="39" t="n"/>
      <c r="P475" s="39" t="n"/>
      <c r="Q475" s="39" t="n"/>
      <c r="R475" s="39" t="n"/>
      <c r="S475" s="39" t="n"/>
      <c r="T475" s="39" t="n"/>
      <c r="U475" s="39" t="n"/>
      <c r="V475" s="39" t="n"/>
      <c r="W475" s="39" t="n"/>
      <c r="X475" s="39" t="n"/>
      <c r="Y475" s="39" t="n"/>
      <c r="Z475" s="39" t="n"/>
    </row>
    <row r="476" ht="15.75" customHeight="1" s="198">
      <c r="A476" s="39" t="n"/>
      <c r="B476" s="39" t="n"/>
      <c r="C476" s="39" t="n"/>
      <c r="D476" s="39" t="n"/>
      <c r="E476" s="39" t="n"/>
      <c r="F476" s="39" t="n"/>
      <c r="G476" s="39" t="n"/>
      <c r="H476" s="39" t="n"/>
      <c r="I476" s="39" t="n"/>
      <c r="J476" s="39" t="n"/>
      <c r="K476" s="39" t="n"/>
      <c r="L476" s="39" t="n"/>
      <c r="M476" s="39" t="n"/>
      <c r="N476" s="39" t="n"/>
      <c r="O476" s="39" t="n"/>
      <c r="P476" s="39" t="n"/>
      <c r="Q476" s="39" t="n"/>
      <c r="R476" s="39" t="n"/>
      <c r="S476" s="39" t="n"/>
      <c r="T476" s="39" t="n"/>
      <c r="U476" s="39" t="n"/>
      <c r="V476" s="39" t="n"/>
      <c r="W476" s="39" t="n"/>
      <c r="X476" s="39" t="n"/>
      <c r="Y476" s="39" t="n"/>
      <c r="Z476" s="39" t="n"/>
    </row>
    <row r="477" ht="15.75" customHeight="1" s="198">
      <c r="A477" s="39" t="n"/>
      <c r="B477" s="39" t="n"/>
      <c r="C477" s="39" t="n"/>
      <c r="D477" s="39" t="n"/>
      <c r="E477" s="39" t="n"/>
      <c r="F477" s="39" t="n"/>
      <c r="G477" s="39" t="n"/>
      <c r="H477" s="39" t="n"/>
      <c r="I477" s="39" t="n"/>
      <c r="J477" s="39" t="n"/>
      <c r="K477" s="39" t="n"/>
      <c r="L477" s="39" t="n"/>
      <c r="M477" s="39" t="n"/>
      <c r="N477" s="39" t="n"/>
      <c r="O477" s="39" t="n"/>
      <c r="P477" s="39" t="n"/>
      <c r="Q477" s="39" t="n"/>
      <c r="R477" s="39" t="n"/>
      <c r="S477" s="39" t="n"/>
      <c r="T477" s="39" t="n"/>
      <c r="U477" s="39" t="n"/>
      <c r="V477" s="39" t="n"/>
      <c r="W477" s="39" t="n"/>
      <c r="X477" s="39" t="n"/>
      <c r="Y477" s="39" t="n"/>
      <c r="Z477" s="39" t="n"/>
    </row>
    <row r="478" ht="15.75" customHeight="1" s="198">
      <c r="A478" s="39" t="n"/>
      <c r="B478" s="39" t="n"/>
      <c r="C478" s="39" t="n"/>
      <c r="D478" s="39" t="n"/>
      <c r="E478" s="39" t="n"/>
      <c r="F478" s="39" t="n"/>
      <c r="G478" s="39" t="n"/>
      <c r="H478" s="39" t="n"/>
      <c r="I478" s="39" t="n"/>
      <c r="J478" s="39" t="n"/>
      <c r="K478" s="39" t="n"/>
      <c r="L478" s="39" t="n"/>
      <c r="M478" s="39" t="n"/>
      <c r="N478" s="39" t="n"/>
      <c r="O478" s="39" t="n"/>
      <c r="P478" s="39" t="n"/>
      <c r="Q478" s="39" t="n"/>
      <c r="R478" s="39" t="n"/>
      <c r="S478" s="39" t="n"/>
      <c r="T478" s="39" t="n"/>
      <c r="U478" s="39" t="n"/>
      <c r="V478" s="39" t="n"/>
      <c r="W478" s="39" t="n"/>
      <c r="X478" s="39" t="n"/>
      <c r="Y478" s="39" t="n"/>
      <c r="Z478" s="39" t="n"/>
    </row>
    <row r="479" ht="15.75" customHeight="1" s="198">
      <c r="A479" s="39" t="n"/>
      <c r="B479" s="39" t="n"/>
      <c r="C479" s="39" t="n"/>
      <c r="D479" s="39" t="n"/>
      <c r="E479" s="39" t="n"/>
      <c r="F479" s="39" t="n"/>
      <c r="G479" s="39" t="n"/>
      <c r="H479" s="39" t="n"/>
      <c r="I479" s="39" t="n"/>
      <c r="J479" s="39" t="n"/>
      <c r="K479" s="39" t="n"/>
      <c r="L479" s="39" t="n"/>
      <c r="M479" s="39" t="n"/>
      <c r="N479" s="39" t="n"/>
      <c r="O479" s="39" t="n"/>
      <c r="P479" s="39" t="n"/>
      <c r="Q479" s="39" t="n"/>
      <c r="R479" s="39" t="n"/>
      <c r="S479" s="39" t="n"/>
      <c r="T479" s="39" t="n"/>
      <c r="U479" s="39" t="n"/>
      <c r="V479" s="39" t="n"/>
      <c r="W479" s="39" t="n"/>
      <c r="X479" s="39" t="n"/>
      <c r="Y479" s="39" t="n"/>
      <c r="Z479" s="39" t="n"/>
    </row>
    <row r="480" ht="15.75" customHeight="1" s="198">
      <c r="A480" s="39" t="n"/>
      <c r="B480" s="39" t="n"/>
      <c r="C480" s="39" t="n"/>
      <c r="D480" s="39" t="n"/>
      <c r="E480" s="39" t="n"/>
      <c r="F480" s="39" t="n"/>
      <c r="G480" s="39" t="n"/>
      <c r="H480" s="39" t="n"/>
      <c r="I480" s="39" t="n"/>
      <c r="J480" s="39" t="n"/>
      <c r="K480" s="39" t="n"/>
      <c r="L480" s="39" t="n"/>
      <c r="M480" s="39" t="n"/>
      <c r="N480" s="39" t="n"/>
      <c r="O480" s="39" t="n"/>
      <c r="P480" s="39" t="n"/>
      <c r="Q480" s="39" t="n"/>
      <c r="R480" s="39" t="n"/>
      <c r="S480" s="39" t="n"/>
      <c r="T480" s="39" t="n"/>
      <c r="U480" s="39" t="n"/>
      <c r="V480" s="39" t="n"/>
      <c r="W480" s="39" t="n"/>
      <c r="X480" s="39" t="n"/>
      <c r="Y480" s="39" t="n"/>
      <c r="Z480" s="39" t="n"/>
    </row>
    <row r="481" ht="15.75" customHeight="1" s="198">
      <c r="A481" s="39" t="n"/>
      <c r="B481" s="39" t="n"/>
      <c r="C481" s="39" t="n"/>
      <c r="D481" s="39" t="n"/>
      <c r="E481" s="39" t="n"/>
      <c r="F481" s="39" t="n"/>
      <c r="G481" s="39" t="n"/>
      <c r="H481" s="39" t="n"/>
      <c r="I481" s="39" t="n"/>
      <c r="J481" s="39" t="n"/>
      <c r="K481" s="39" t="n"/>
      <c r="L481" s="39" t="n"/>
      <c r="M481" s="39" t="n"/>
      <c r="N481" s="39" t="n"/>
      <c r="O481" s="39" t="n"/>
      <c r="P481" s="39" t="n"/>
      <c r="Q481" s="39" t="n"/>
      <c r="R481" s="39" t="n"/>
      <c r="S481" s="39" t="n"/>
      <c r="T481" s="39" t="n"/>
      <c r="U481" s="39" t="n"/>
      <c r="V481" s="39" t="n"/>
      <c r="W481" s="39" t="n"/>
      <c r="X481" s="39" t="n"/>
      <c r="Y481" s="39" t="n"/>
      <c r="Z481" s="39" t="n"/>
    </row>
    <row r="482" ht="15.75" customHeight="1" s="198">
      <c r="A482" s="39" t="n"/>
      <c r="B482" s="39" t="n"/>
      <c r="C482" s="39" t="n"/>
      <c r="D482" s="39" t="n"/>
      <c r="E482" s="39" t="n"/>
      <c r="F482" s="39" t="n"/>
      <c r="G482" s="39" t="n"/>
      <c r="H482" s="39" t="n"/>
      <c r="I482" s="39" t="n"/>
      <c r="J482" s="39" t="n"/>
      <c r="K482" s="39" t="n"/>
      <c r="L482" s="39" t="n"/>
      <c r="M482" s="39" t="n"/>
      <c r="N482" s="39" t="n"/>
      <c r="O482" s="39" t="n"/>
      <c r="P482" s="39" t="n"/>
      <c r="Q482" s="39" t="n"/>
      <c r="R482" s="39" t="n"/>
      <c r="S482" s="39" t="n"/>
      <c r="T482" s="39" t="n"/>
      <c r="U482" s="39" t="n"/>
      <c r="V482" s="39" t="n"/>
      <c r="W482" s="39" t="n"/>
      <c r="X482" s="39" t="n"/>
      <c r="Y482" s="39" t="n"/>
      <c r="Z482" s="39" t="n"/>
    </row>
    <row r="483" ht="15.75" customHeight="1" s="198">
      <c r="A483" s="39" t="n"/>
      <c r="B483" s="39" t="n"/>
      <c r="C483" s="39" t="n"/>
      <c r="D483" s="39" t="n"/>
      <c r="E483" s="39" t="n"/>
      <c r="F483" s="39" t="n"/>
      <c r="G483" s="39" t="n"/>
      <c r="H483" s="39" t="n"/>
      <c r="I483" s="39" t="n"/>
      <c r="J483" s="39" t="n"/>
      <c r="K483" s="39" t="n"/>
      <c r="L483" s="39" t="n"/>
      <c r="M483" s="39" t="n"/>
      <c r="N483" s="39" t="n"/>
      <c r="O483" s="39" t="n"/>
      <c r="P483" s="39" t="n"/>
      <c r="Q483" s="39" t="n"/>
      <c r="R483" s="39" t="n"/>
      <c r="S483" s="39" t="n"/>
      <c r="T483" s="39" t="n"/>
      <c r="U483" s="39" t="n"/>
      <c r="V483" s="39" t="n"/>
      <c r="W483" s="39" t="n"/>
      <c r="X483" s="39" t="n"/>
      <c r="Y483" s="39" t="n"/>
      <c r="Z483" s="39" t="n"/>
    </row>
    <row r="484" ht="15.75" customHeight="1" s="198">
      <c r="A484" s="39" t="n"/>
      <c r="B484" s="39" t="n"/>
      <c r="C484" s="39" t="n"/>
      <c r="D484" s="39" t="n"/>
      <c r="E484" s="39" t="n"/>
      <c r="F484" s="39" t="n"/>
      <c r="G484" s="39" t="n"/>
      <c r="H484" s="39" t="n"/>
      <c r="I484" s="39" t="n"/>
      <c r="J484" s="39" t="n"/>
      <c r="K484" s="39" t="n"/>
      <c r="L484" s="39" t="n"/>
      <c r="M484" s="39" t="n"/>
      <c r="N484" s="39" t="n"/>
      <c r="O484" s="39" t="n"/>
      <c r="P484" s="39" t="n"/>
      <c r="Q484" s="39" t="n"/>
      <c r="R484" s="39" t="n"/>
      <c r="S484" s="39" t="n"/>
      <c r="T484" s="39" t="n"/>
      <c r="U484" s="39" t="n"/>
      <c r="V484" s="39" t="n"/>
      <c r="W484" s="39" t="n"/>
      <c r="X484" s="39" t="n"/>
      <c r="Y484" s="39" t="n"/>
      <c r="Z484" s="39" t="n"/>
    </row>
    <row r="485" ht="15.75" customHeight="1" s="198">
      <c r="A485" s="39" t="n"/>
      <c r="B485" s="39" t="n"/>
      <c r="C485" s="39" t="n"/>
      <c r="D485" s="39" t="n"/>
      <c r="E485" s="39" t="n"/>
      <c r="F485" s="39" t="n"/>
      <c r="G485" s="39" t="n"/>
      <c r="H485" s="39" t="n"/>
      <c r="I485" s="39" t="n"/>
      <c r="J485" s="39" t="n"/>
      <c r="K485" s="39" t="n"/>
      <c r="L485" s="39" t="n"/>
      <c r="M485" s="39" t="n"/>
      <c r="N485" s="39" t="n"/>
      <c r="O485" s="39" t="n"/>
      <c r="P485" s="39" t="n"/>
      <c r="Q485" s="39" t="n"/>
      <c r="R485" s="39" t="n"/>
      <c r="S485" s="39" t="n"/>
      <c r="T485" s="39" t="n"/>
      <c r="U485" s="39" t="n"/>
      <c r="V485" s="39" t="n"/>
      <c r="W485" s="39" t="n"/>
      <c r="X485" s="39" t="n"/>
      <c r="Y485" s="39" t="n"/>
      <c r="Z485" s="39" t="n"/>
    </row>
    <row r="486" ht="15.75" customHeight="1" s="198">
      <c r="A486" s="39" t="n"/>
      <c r="B486" s="39" t="n"/>
      <c r="C486" s="39" t="n"/>
      <c r="D486" s="39" t="n"/>
      <c r="E486" s="39" t="n"/>
      <c r="F486" s="39" t="n"/>
      <c r="G486" s="39" t="n"/>
      <c r="H486" s="39" t="n"/>
      <c r="I486" s="39" t="n"/>
      <c r="J486" s="39" t="n"/>
      <c r="K486" s="39" t="n"/>
      <c r="L486" s="39" t="n"/>
      <c r="M486" s="39" t="n"/>
      <c r="N486" s="39" t="n"/>
      <c r="O486" s="39" t="n"/>
      <c r="P486" s="39" t="n"/>
      <c r="Q486" s="39" t="n"/>
      <c r="R486" s="39" t="n"/>
      <c r="S486" s="39" t="n"/>
      <c r="T486" s="39" t="n"/>
      <c r="U486" s="39" t="n"/>
      <c r="V486" s="39" t="n"/>
      <c r="W486" s="39" t="n"/>
      <c r="X486" s="39" t="n"/>
      <c r="Y486" s="39" t="n"/>
      <c r="Z486" s="39" t="n"/>
    </row>
    <row r="487" ht="15.75" customHeight="1" s="198">
      <c r="A487" s="39" t="n"/>
      <c r="B487" s="39" t="n"/>
      <c r="C487" s="39" t="n"/>
      <c r="D487" s="39" t="n"/>
      <c r="E487" s="39" t="n"/>
      <c r="F487" s="39" t="n"/>
      <c r="G487" s="39" t="n"/>
      <c r="H487" s="39" t="n"/>
      <c r="I487" s="39" t="n"/>
      <c r="J487" s="39" t="n"/>
      <c r="K487" s="39" t="n"/>
      <c r="L487" s="39" t="n"/>
      <c r="M487" s="39" t="n"/>
      <c r="N487" s="39" t="n"/>
      <c r="O487" s="39" t="n"/>
      <c r="P487" s="39" t="n"/>
      <c r="Q487" s="39" t="n"/>
      <c r="R487" s="39" t="n"/>
      <c r="S487" s="39" t="n"/>
      <c r="T487" s="39" t="n"/>
      <c r="U487" s="39" t="n"/>
      <c r="V487" s="39" t="n"/>
      <c r="W487" s="39" t="n"/>
      <c r="X487" s="39" t="n"/>
      <c r="Y487" s="39" t="n"/>
      <c r="Z487" s="39" t="n"/>
    </row>
    <row r="488" ht="15.75" customHeight="1" s="198">
      <c r="A488" s="39" t="n"/>
      <c r="B488" s="39" t="n"/>
      <c r="C488" s="39" t="n"/>
      <c r="D488" s="39" t="n"/>
      <c r="E488" s="39" t="n"/>
      <c r="F488" s="39" t="n"/>
      <c r="G488" s="39" t="n"/>
      <c r="H488" s="39" t="n"/>
      <c r="I488" s="39" t="n"/>
      <c r="J488" s="39" t="n"/>
      <c r="K488" s="39" t="n"/>
      <c r="L488" s="39" t="n"/>
      <c r="M488" s="39" t="n"/>
      <c r="N488" s="39" t="n"/>
      <c r="O488" s="39" t="n"/>
      <c r="P488" s="39" t="n"/>
      <c r="Q488" s="39" t="n"/>
      <c r="R488" s="39" t="n"/>
      <c r="S488" s="39" t="n"/>
      <c r="T488" s="39" t="n"/>
      <c r="U488" s="39" t="n"/>
      <c r="V488" s="39" t="n"/>
      <c r="W488" s="39" t="n"/>
      <c r="X488" s="39" t="n"/>
      <c r="Y488" s="39" t="n"/>
      <c r="Z488" s="39" t="n"/>
    </row>
    <row r="489" ht="15.75" customHeight="1" s="198">
      <c r="A489" s="39" t="n"/>
      <c r="B489" s="39" t="n"/>
      <c r="C489" s="39" t="n"/>
      <c r="D489" s="39" t="n"/>
      <c r="E489" s="39" t="n"/>
      <c r="F489" s="39" t="n"/>
      <c r="G489" s="39" t="n"/>
      <c r="H489" s="39" t="n"/>
      <c r="I489" s="39" t="n"/>
      <c r="J489" s="39" t="n"/>
      <c r="K489" s="39" t="n"/>
      <c r="L489" s="39" t="n"/>
      <c r="M489" s="39" t="n"/>
      <c r="N489" s="39" t="n"/>
      <c r="O489" s="39" t="n"/>
      <c r="P489" s="39" t="n"/>
      <c r="Q489" s="39" t="n"/>
      <c r="R489" s="39" t="n"/>
      <c r="S489" s="39" t="n"/>
      <c r="T489" s="39" t="n"/>
      <c r="U489" s="39" t="n"/>
      <c r="V489" s="39" t="n"/>
      <c r="W489" s="39" t="n"/>
      <c r="X489" s="39" t="n"/>
      <c r="Y489" s="39" t="n"/>
      <c r="Z489" s="39" t="n"/>
    </row>
    <row r="490" ht="15.75" customHeight="1" s="198">
      <c r="A490" s="39" t="n"/>
      <c r="B490" s="39" t="n"/>
      <c r="C490" s="39" t="n"/>
      <c r="D490" s="39" t="n"/>
      <c r="E490" s="39" t="n"/>
      <c r="F490" s="39" t="n"/>
      <c r="G490" s="39" t="n"/>
      <c r="H490" s="39" t="n"/>
      <c r="I490" s="39" t="n"/>
      <c r="J490" s="39" t="n"/>
      <c r="K490" s="39" t="n"/>
      <c r="L490" s="39" t="n"/>
      <c r="M490" s="39" t="n"/>
      <c r="N490" s="39" t="n"/>
      <c r="O490" s="39" t="n"/>
      <c r="P490" s="39" t="n"/>
      <c r="Q490" s="39" t="n"/>
      <c r="R490" s="39" t="n"/>
      <c r="S490" s="39" t="n"/>
      <c r="T490" s="39" t="n"/>
      <c r="U490" s="39" t="n"/>
      <c r="V490" s="39" t="n"/>
      <c r="W490" s="39" t="n"/>
      <c r="X490" s="39" t="n"/>
      <c r="Y490" s="39" t="n"/>
      <c r="Z490" s="39" t="n"/>
    </row>
    <row r="491" ht="15.75" customHeight="1" s="198">
      <c r="A491" s="39" t="n"/>
      <c r="B491" s="39" t="n"/>
      <c r="C491" s="39" t="n"/>
      <c r="D491" s="39" t="n"/>
      <c r="E491" s="39" t="n"/>
      <c r="F491" s="39" t="n"/>
      <c r="G491" s="39" t="n"/>
      <c r="H491" s="39" t="n"/>
      <c r="I491" s="39" t="n"/>
      <c r="J491" s="39" t="n"/>
      <c r="K491" s="39" t="n"/>
      <c r="L491" s="39" t="n"/>
      <c r="M491" s="39" t="n"/>
      <c r="N491" s="39" t="n"/>
      <c r="O491" s="39" t="n"/>
      <c r="P491" s="39" t="n"/>
      <c r="Q491" s="39" t="n"/>
      <c r="R491" s="39" t="n"/>
      <c r="S491" s="39" t="n"/>
      <c r="T491" s="39" t="n"/>
      <c r="U491" s="39" t="n"/>
      <c r="V491" s="39" t="n"/>
      <c r="W491" s="39" t="n"/>
      <c r="X491" s="39" t="n"/>
      <c r="Y491" s="39" t="n"/>
      <c r="Z491" s="39" t="n"/>
    </row>
    <row r="492" ht="15.75" customHeight="1" s="198">
      <c r="A492" s="39" t="n"/>
      <c r="B492" s="39" t="n"/>
      <c r="C492" s="39" t="n"/>
      <c r="D492" s="39" t="n"/>
      <c r="E492" s="39" t="n"/>
      <c r="F492" s="39" t="n"/>
      <c r="G492" s="39" t="n"/>
      <c r="H492" s="39" t="n"/>
      <c r="I492" s="39" t="n"/>
      <c r="J492" s="39" t="n"/>
      <c r="K492" s="39" t="n"/>
      <c r="L492" s="39" t="n"/>
      <c r="M492" s="39" t="n"/>
      <c r="N492" s="39" t="n"/>
      <c r="O492" s="39" t="n"/>
      <c r="P492" s="39" t="n"/>
      <c r="Q492" s="39" t="n"/>
      <c r="R492" s="39" t="n"/>
      <c r="S492" s="39" t="n"/>
      <c r="T492" s="39" t="n"/>
      <c r="U492" s="39" t="n"/>
      <c r="V492" s="39" t="n"/>
      <c r="W492" s="39" t="n"/>
      <c r="X492" s="39" t="n"/>
      <c r="Y492" s="39" t="n"/>
      <c r="Z492" s="39" t="n"/>
    </row>
    <row r="493" ht="15.75" customHeight="1" s="198">
      <c r="A493" s="39" t="n"/>
      <c r="B493" s="39" t="n"/>
      <c r="C493" s="39" t="n"/>
      <c r="D493" s="39" t="n"/>
      <c r="E493" s="39" t="n"/>
      <c r="F493" s="39" t="n"/>
      <c r="G493" s="39" t="n"/>
      <c r="H493" s="39" t="n"/>
      <c r="I493" s="39" t="n"/>
      <c r="J493" s="39" t="n"/>
      <c r="K493" s="39" t="n"/>
      <c r="L493" s="39" t="n"/>
      <c r="M493" s="39" t="n"/>
      <c r="N493" s="39" t="n"/>
      <c r="O493" s="39" t="n"/>
      <c r="P493" s="39" t="n"/>
      <c r="Q493" s="39" t="n"/>
      <c r="R493" s="39" t="n"/>
      <c r="S493" s="39" t="n"/>
      <c r="T493" s="39" t="n"/>
      <c r="U493" s="39" t="n"/>
      <c r="V493" s="39" t="n"/>
      <c r="W493" s="39" t="n"/>
      <c r="X493" s="39" t="n"/>
      <c r="Y493" s="39" t="n"/>
      <c r="Z493" s="39" t="n"/>
    </row>
    <row r="494" ht="15.75" customHeight="1" s="198">
      <c r="A494" s="39" t="n"/>
      <c r="B494" s="39" t="n"/>
      <c r="C494" s="39" t="n"/>
      <c r="D494" s="39" t="n"/>
      <c r="E494" s="39" t="n"/>
      <c r="F494" s="39" t="n"/>
      <c r="G494" s="39" t="n"/>
      <c r="H494" s="39" t="n"/>
      <c r="I494" s="39" t="n"/>
      <c r="J494" s="39" t="n"/>
      <c r="K494" s="39" t="n"/>
      <c r="L494" s="39" t="n"/>
      <c r="M494" s="39" t="n"/>
      <c r="N494" s="39" t="n"/>
      <c r="O494" s="39" t="n"/>
      <c r="P494" s="39" t="n"/>
      <c r="Q494" s="39" t="n"/>
      <c r="R494" s="39" t="n"/>
      <c r="S494" s="39" t="n"/>
      <c r="T494" s="39" t="n"/>
      <c r="U494" s="39" t="n"/>
      <c r="V494" s="39" t="n"/>
      <c r="W494" s="39" t="n"/>
      <c r="X494" s="39" t="n"/>
      <c r="Y494" s="39" t="n"/>
      <c r="Z494" s="39" t="n"/>
    </row>
    <row r="495" ht="15.75" customHeight="1" s="198">
      <c r="A495" s="39" t="n"/>
      <c r="B495" s="39" t="n"/>
      <c r="C495" s="39" t="n"/>
      <c r="D495" s="39" t="n"/>
      <c r="E495" s="39" t="n"/>
      <c r="F495" s="39" t="n"/>
      <c r="G495" s="39" t="n"/>
      <c r="H495" s="39" t="n"/>
      <c r="I495" s="39" t="n"/>
      <c r="J495" s="39" t="n"/>
      <c r="K495" s="39" t="n"/>
      <c r="L495" s="39" t="n"/>
      <c r="M495" s="39" t="n"/>
      <c r="N495" s="39" t="n"/>
      <c r="O495" s="39" t="n"/>
      <c r="P495" s="39" t="n"/>
      <c r="Q495" s="39" t="n"/>
      <c r="R495" s="39" t="n"/>
      <c r="S495" s="39" t="n"/>
      <c r="T495" s="39" t="n"/>
      <c r="U495" s="39" t="n"/>
      <c r="V495" s="39" t="n"/>
      <c r="W495" s="39" t="n"/>
      <c r="X495" s="39" t="n"/>
      <c r="Y495" s="39" t="n"/>
      <c r="Z495" s="39" t="n"/>
    </row>
    <row r="496" ht="15.75" customHeight="1" s="198">
      <c r="A496" s="39" t="n"/>
      <c r="B496" s="39" t="n"/>
      <c r="C496" s="39" t="n"/>
      <c r="D496" s="39" t="n"/>
      <c r="E496" s="39" t="n"/>
      <c r="F496" s="39" t="n"/>
      <c r="G496" s="39" t="n"/>
      <c r="H496" s="39" t="n"/>
      <c r="I496" s="39" t="n"/>
      <c r="J496" s="39" t="n"/>
      <c r="K496" s="39" t="n"/>
      <c r="L496" s="39" t="n"/>
      <c r="M496" s="39" t="n"/>
      <c r="N496" s="39" t="n"/>
      <c r="O496" s="39" t="n"/>
      <c r="P496" s="39" t="n"/>
      <c r="Q496" s="39" t="n"/>
      <c r="R496" s="39" t="n"/>
      <c r="S496" s="39" t="n"/>
      <c r="T496" s="39" t="n"/>
      <c r="U496" s="39" t="n"/>
      <c r="V496" s="39" t="n"/>
      <c r="W496" s="39" t="n"/>
      <c r="X496" s="39" t="n"/>
      <c r="Y496" s="39" t="n"/>
      <c r="Z496" s="39" t="n"/>
    </row>
    <row r="497" ht="15.75" customHeight="1" s="198">
      <c r="A497" s="39" t="n"/>
      <c r="B497" s="39" t="n"/>
      <c r="C497" s="39" t="n"/>
      <c r="D497" s="39" t="n"/>
      <c r="E497" s="39" t="n"/>
      <c r="F497" s="39" t="n"/>
      <c r="G497" s="39" t="n"/>
      <c r="H497" s="39" t="n"/>
      <c r="I497" s="39" t="n"/>
      <c r="J497" s="39" t="n"/>
      <c r="K497" s="39" t="n"/>
      <c r="L497" s="39" t="n"/>
      <c r="M497" s="39" t="n"/>
      <c r="N497" s="39" t="n"/>
      <c r="O497" s="39" t="n"/>
      <c r="P497" s="39" t="n"/>
      <c r="Q497" s="39" t="n"/>
      <c r="R497" s="39" t="n"/>
      <c r="S497" s="39" t="n"/>
      <c r="T497" s="39" t="n"/>
      <c r="U497" s="39" t="n"/>
      <c r="V497" s="39" t="n"/>
      <c r="W497" s="39" t="n"/>
      <c r="X497" s="39" t="n"/>
      <c r="Y497" s="39" t="n"/>
      <c r="Z497" s="39" t="n"/>
    </row>
    <row r="498" ht="15.75" customHeight="1" s="198">
      <c r="A498" s="39" t="n"/>
      <c r="B498" s="39" t="n"/>
      <c r="C498" s="39" t="n"/>
      <c r="D498" s="39" t="n"/>
      <c r="E498" s="39" t="n"/>
      <c r="F498" s="39" t="n"/>
      <c r="G498" s="39" t="n"/>
      <c r="H498" s="39" t="n"/>
      <c r="I498" s="39" t="n"/>
      <c r="J498" s="39" t="n"/>
      <c r="K498" s="39" t="n"/>
      <c r="L498" s="39" t="n"/>
      <c r="M498" s="39" t="n"/>
      <c r="N498" s="39" t="n"/>
      <c r="O498" s="39" t="n"/>
      <c r="P498" s="39" t="n"/>
      <c r="Q498" s="39" t="n"/>
      <c r="R498" s="39" t="n"/>
      <c r="S498" s="39" t="n"/>
      <c r="T498" s="39" t="n"/>
      <c r="U498" s="39" t="n"/>
      <c r="V498" s="39" t="n"/>
      <c r="W498" s="39" t="n"/>
      <c r="X498" s="39" t="n"/>
      <c r="Y498" s="39" t="n"/>
      <c r="Z498" s="39" t="n"/>
    </row>
    <row r="499" ht="15.75" customHeight="1" s="198">
      <c r="A499" s="39" t="n"/>
      <c r="B499" s="39" t="n"/>
      <c r="C499" s="39" t="n"/>
      <c r="D499" s="39" t="n"/>
      <c r="E499" s="39" t="n"/>
      <c r="F499" s="39" t="n"/>
      <c r="G499" s="39" t="n"/>
      <c r="H499" s="39" t="n"/>
      <c r="I499" s="39" t="n"/>
      <c r="J499" s="39" t="n"/>
      <c r="K499" s="39" t="n"/>
      <c r="L499" s="39" t="n"/>
      <c r="M499" s="39" t="n"/>
      <c r="N499" s="39" t="n"/>
      <c r="O499" s="39" t="n"/>
      <c r="P499" s="39" t="n"/>
      <c r="Q499" s="39" t="n"/>
      <c r="R499" s="39" t="n"/>
      <c r="S499" s="39" t="n"/>
      <c r="T499" s="39" t="n"/>
      <c r="U499" s="39" t="n"/>
      <c r="V499" s="39" t="n"/>
      <c r="W499" s="39" t="n"/>
      <c r="X499" s="39" t="n"/>
      <c r="Y499" s="39" t="n"/>
      <c r="Z499" s="39" t="n"/>
    </row>
    <row r="500" ht="15.75" customHeight="1" s="198">
      <c r="A500" s="39" t="n"/>
      <c r="B500" s="39" t="n"/>
      <c r="C500" s="39" t="n"/>
      <c r="D500" s="39" t="n"/>
      <c r="E500" s="39" t="n"/>
      <c r="F500" s="39" t="n"/>
      <c r="G500" s="39" t="n"/>
      <c r="H500" s="39" t="n"/>
      <c r="I500" s="39" t="n"/>
      <c r="J500" s="39" t="n"/>
      <c r="K500" s="39" t="n"/>
      <c r="L500" s="39" t="n"/>
      <c r="M500" s="39" t="n"/>
      <c r="N500" s="39" t="n"/>
      <c r="O500" s="39" t="n"/>
      <c r="P500" s="39" t="n"/>
      <c r="Q500" s="39" t="n"/>
      <c r="R500" s="39" t="n"/>
      <c r="S500" s="39" t="n"/>
      <c r="T500" s="39" t="n"/>
      <c r="U500" s="39" t="n"/>
      <c r="V500" s="39" t="n"/>
      <c r="W500" s="39" t="n"/>
      <c r="X500" s="39" t="n"/>
      <c r="Y500" s="39" t="n"/>
      <c r="Z500" s="39" t="n"/>
    </row>
    <row r="501" ht="15.75" customHeight="1" s="198">
      <c r="A501" s="39" t="n"/>
      <c r="B501" s="39" t="n"/>
      <c r="C501" s="39" t="n"/>
      <c r="D501" s="39" t="n"/>
      <c r="E501" s="39" t="n"/>
      <c r="F501" s="39" t="n"/>
      <c r="G501" s="39" t="n"/>
      <c r="H501" s="39" t="n"/>
      <c r="I501" s="39" t="n"/>
      <c r="J501" s="39" t="n"/>
      <c r="K501" s="39" t="n"/>
      <c r="L501" s="39" t="n"/>
      <c r="M501" s="39" t="n"/>
      <c r="N501" s="39" t="n"/>
      <c r="O501" s="39" t="n"/>
      <c r="P501" s="39" t="n"/>
      <c r="Q501" s="39" t="n"/>
      <c r="R501" s="39" t="n"/>
      <c r="S501" s="39" t="n"/>
      <c r="T501" s="39" t="n"/>
      <c r="U501" s="39" t="n"/>
      <c r="V501" s="39" t="n"/>
      <c r="W501" s="39" t="n"/>
      <c r="X501" s="39" t="n"/>
      <c r="Y501" s="39" t="n"/>
      <c r="Z501" s="39" t="n"/>
    </row>
    <row r="502" ht="15.75" customHeight="1" s="198">
      <c r="A502" s="39" t="n"/>
      <c r="B502" s="39" t="n"/>
      <c r="C502" s="39" t="n"/>
      <c r="D502" s="39" t="n"/>
      <c r="E502" s="39" t="n"/>
      <c r="F502" s="39" t="n"/>
      <c r="G502" s="39" t="n"/>
      <c r="H502" s="39" t="n"/>
      <c r="I502" s="39" t="n"/>
      <c r="J502" s="39" t="n"/>
      <c r="K502" s="39" t="n"/>
      <c r="L502" s="39" t="n"/>
      <c r="M502" s="39" t="n"/>
      <c r="N502" s="39" t="n"/>
      <c r="O502" s="39" t="n"/>
      <c r="P502" s="39" t="n"/>
      <c r="Q502" s="39" t="n"/>
      <c r="R502" s="39" t="n"/>
      <c r="S502" s="39" t="n"/>
      <c r="T502" s="39" t="n"/>
      <c r="U502" s="39" t="n"/>
      <c r="V502" s="39" t="n"/>
      <c r="W502" s="39" t="n"/>
      <c r="X502" s="39" t="n"/>
      <c r="Y502" s="39" t="n"/>
      <c r="Z502" s="39" t="n"/>
    </row>
    <row r="503" ht="15.75" customHeight="1" s="198">
      <c r="A503" s="39" t="n"/>
      <c r="B503" s="39" t="n"/>
      <c r="C503" s="39" t="n"/>
      <c r="D503" s="39" t="n"/>
      <c r="E503" s="39" t="n"/>
      <c r="F503" s="39" t="n"/>
      <c r="G503" s="39" t="n"/>
      <c r="H503" s="39" t="n"/>
      <c r="I503" s="39" t="n"/>
      <c r="J503" s="39" t="n"/>
      <c r="K503" s="39" t="n"/>
      <c r="L503" s="39" t="n"/>
      <c r="M503" s="39" t="n"/>
      <c r="N503" s="39" t="n"/>
      <c r="O503" s="39" t="n"/>
      <c r="P503" s="39" t="n"/>
      <c r="Q503" s="39" t="n"/>
      <c r="R503" s="39" t="n"/>
      <c r="S503" s="39" t="n"/>
      <c r="T503" s="39" t="n"/>
      <c r="U503" s="39" t="n"/>
      <c r="V503" s="39" t="n"/>
      <c r="W503" s="39" t="n"/>
      <c r="X503" s="39" t="n"/>
      <c r="Y503" s="39" t="n"/>
      <c r="Z503" s="39" t="n"/>
    </row>
    <row r="504" ht="15.75" customHeight="1" s="198">
      <c r="A504" s="39" t="n"/>
      <c r="B504" s="39" t="n"/>
      <c r="C504" s="39" t="n"/>
      <c r="D504" s="39" t="n"/>
      <c r="E504" s="39" t="n"/>
      <c r="F504" s="39" t="n"/>
      <c r="G504" s="39" t="n"/>
      <c r="H504" s="39" t="n"/>
      <c r="I504" s="39" t="n"/>
      <c r="J504" s="39" t="n"/>
      <c r="K504" s="39" t="n"/>
      <c r="L504" s="39" t="n"/>
      <c r="M504" s="39" t="n"/>
      <c r="N504" s="39" t="n"/>
      <c r="O504" s="39" t="n"/>
      <c r="P504" s="39" t="n"/>
      <c r="Q504" s="39" t="n"/>
      <c r="R504" s="39" t="n"/>
      <c r="S504" s="39" t="n"/>
      <c r="T504" s="39" t="n"/>
      <c r="U504" s="39" t="n"/>
      <c r="V504" s="39" t="n"/>
      <c r="W504" s="39" t="n"/>
      <c r="X504" s="39" t="n"/>
      <c r="Y504" s="39" t="n"/>
      <c r="Z504" s="39" t="n"/>
    </row>
    <row r="505" ht="15.75" customHeight="1" s="198">
      <c r="A505" s="39" t="n"/>
      <c r="B505" s="39" t="n"/>
      <c r="C505" s="39" t="n"/>
      <c r="D505" s="39" t="n"/>
      <c r="E505" s="39" t="n"/>
      <c r="F505" s="39" t="n"/>
      <c r="G505" s="39" t="n"/>
      <c r="H505" s="39" t="n"/>
      <c r="I505" s="39" t="n"/>
      <c r="J505" s="39" t="n"/>
      <c r="K505" s="39" t="n"/>
      <c r="L505" s="39" t="n"/>
      <c r="M505" s="39" t="n"/>
      <c r="N505" s="39" t="n"/>
      <c r="O505" s="39" t="n"/>
      <c r="P505" s="39" t="n"/>
      <c r="Q505" s="39" t="n"/>
      <c r="R505" s="39" t="n"/>
      <c r="S505" s="39" t="n"/>
      <c r="T505" s="39" t="n"/>
      <c r="U505" s="39" t="n"/>
      <c r="V505" s="39" t="n"/>
      <c r="W505" s="39" t="n"/>
      <c r="X505" s="39" t="n"/>
      <c r="Y505" s="39" t="n"/>
      <c r="Z505" s="39" t="n"/>
    </row>
    <row r="506" ht="15.75" customHeight="1" s="198">
      <c r="A506" s="39" t="n"/>
      <c r="B506" s="39" t="n"/>
      <c r="C506" s="39" t="n"/>
      <c r="D506" s="39" t="n"/>
      <c r="E506" s="39" t="n"/>
      <c r="F506" s="39" t="n"/>
      <c r="G506" s="39" t="n"/>
      <c r="H506" s="39" t="n"/>
      <c r="I506" s="39" t="n"/>
      <c r="J506" s="39" t="n"/>
      <c r="K506" s="39" t="n"/>
      <c r="L506" s="39" t="n"/>
      <c r="M506" s="39" t="n"/>
      <c r="N506" s="39" t="n"/>
      <c r="O506" s="39" t="n"/>
      <c r="P506" s="39" t="n"/>
      <c r="Q506" s="39" t="n"/>
      <c r="R506" s="39" t="n"/>
      <c r="S506" s="39" t="n"/>
      <c r="T506" s="39" t="n"/>
      <c r="U506" s="39" t="n"/>
      <c r="V506" s="39" t="n"/>
      <c r="W506" s="39" t="n"/>
      <c r="X506" s="39" t="n"/>
      <c r="Y506" s="39" t="n"/>
      <c r="Z506" s="39" t="n"/>
    </row>
    <row r="507" ht="15.75" customHeight="1" s="198">
      <c r="A507" s="39" t="n"/>
      <c r="B507" s="39" t="n"/>
      <c r="C507" s="39" t="n"/>
      <c r="D507" s="39" t="n"/>
      <c r="E507" s="39" t="n"/>
      <c r="F507" s="39" t="n"/>
      <c r="G507" s="39" t="n"/>
      <c r="H507" s="39" t="n"/>
      <c r="I507" s="39" t="n"/>
      <c r="J507" s="39" t="n"/>
      <c r="K507" s="39" t="n"/>
      <c r="L507" s="39" t="n"/>
      <c r="M507" s="39" t="n"/>
      <c r="N507" s="39" t="n"/>
      <c r="O507" s="39" t="n"/>
      <c r="P507" s="39" t="n"/>
      <c r="Q507" s="39" t="n"/>
      <c r="R507" s="39" t="n"/>
      <c r="S507" s="39" t="n"/>
      <c r="T507" s="39" t="n"/>
      <c r="U507" s="39" t="n"/>
      <c r="V507" s="39" t="n"/>
      <c r="W507" s="39" t="n"/>
      <c r="X507" s="39" t="n"/>
      <c r="Y507" s="39" t="n"/>
      <c r="Z507" s="39" t="n"/>
    </row>
    <row r="508" ht="15.75" customHeight="1" s="198">
      <c r="A508" s="39" t="n"/>
      <c r="B508" s="39" t="n"/>
      <c r="C508" s="39" t="n"/>
      <c r="D508" s="39" t="n"/>
      <c r="E508" s="39" t="n"/>
      <c r="F508" s="39" t="n"/>
      <c r="G508" s="39" t="n"/>
      <c r="H508" s="39" t="n"/>
      <c r="I508" s="39" t="n"/>
      <c r="J508" s="39" t="n"/>
      <c r="K508" s="39" t="n"/>
      <c r="L508" s="39" t="n"/>
      <c r="M508" s="39" t="n"/>
      <c r="N508" s="39" t="n"/>
      <c r="O508" s="39" t="n"/>
      <c r="P508" s="39" t="n"/>
      <c r="Q508" s="39" t="n"/>
      <c r="R508" s="39" t="n"/>
      <c r="S508" s="39" t="n"/>
      <c r="T508" s="39" t="n"/>
      <c r="U508" s="39" t="n"/>
      <c r="V508" s="39" t="n"/>
      <c r="W508" s="39" t="n"/>
      <c r="X508" s="39" t="n"/>
      <c r="Y508" s="39" t="n"/>
      <c r="Z508" s="39" t="n"/>
    </row>
    <row r="509" ht="15.75" customHeight="1" s="198">
      <c r="A509" s="39" t="n"/>
      <c r="B509" s="39" t="n"/>
      <c r="C509" s="39" t="n"/>
      <c r="D509" s="39" t="n"/>
      <c r="E509" s="39" t="n"/>
      <c r="F509" s="39" t="n"/>
      <c r="G509" s="39" t="n"/>
      <c r="H509" s="39" t="n"/>
      <c r="I509" s="39" t="n"/>
      <c r="J509" s="39" t="n"/>
      <c r="K509" s="39" t="n"/>
      <c r="L509" s="39" t="n"/>
      <c r="M509" s="39" t="n"/>
      <c r="N509" s="39" t="n"/>
      <c r="O509" s="39" t="n"/>
      <c r="P509" s="39" t="n"/>
      <c r="Q509" s="39" t="n"/>
      <c r="R509" s="39" t="n"/>
      <c r="S509" s="39" t="n"/>
      <c r="T509" s="39" t="n"/>
      <c r="U509" s="39" t="n"/>
      <c r="V509" s="39" t="n"/>
      <c r="W509" s="39" t="n"/>
      <c r="X509" s="39" t="n"/>
      <c r="Y509" s="39" t="n"/>
      <c r="Z509" s="39" t="n"/>
    </row>
    <row r="510" ht="15.75" customHeight="1" s="198">
      <c r="A510" s="39" t="n"/>
      <c r="B510" s="39" t="n"/>
      <c r="C510" s="39" t="n"/>
      <c r="D510" s="39" t="n"/>
      <c r="E510" s="39" t="n"/>
      <c r="F510" s="39" t="n"/>
      <c r="G510" s="39" t="n"/>
      <c r="H510" s="39" t="n"/>
      <c r="I510" s="39" t="n"/>
      <c r="J510" s="39" t="n"/>
      <c r="K510" s="39" t="n"/>
      <c r="L510" s="39" t="n"/>
      <c r="M510" s="39" t="n"/>
      <c r="N510" s="39" t="n"/>
      <c r="O510" s="39" t="n"/>
      <c r="P510" s="39" t="n"/>
      <c r="Q510" s="39" t="n"/>
      <c r="R510" s="39" t="n"/>
      <c r="S510" s="39" t="n"/>
      <c r="T510" s="39" t="n"/>
      <c r="U510" s="39" t="n"/>
      <c r="V510" s="39" t="n"/>
      <c r="W510" s="39" t="n"/>
      <c r="X510" s="39" t="n"/>
      <c r="Y510" s="39" t="n"/>
      <c r="Z510" s="39" t="n"/>
    </row>
    <row r="511" ht="15.75" customHeight="1" s="198">
      <c r="A511" s="39" t="n"/>
      <c r="B511" s="39" t="n"/>
      <c r="C511" s="39" t="n"/>
      <c r="D511" s="39" t="n"/>
      <c r="E511" s="39" t="n"/>
      <c r="F511" s="39" t="n"/>
      <c r="G511" s="39" t="n"/>
      <c r="H511" s="39" t="n"/>
      <c r="I511" s="39" t="n"/>
      <c r="J511" s="39" t="n"/>
      <c r="K511" s="39" t="n"/>
      <c r="L511" s="39" t="n"/>
      <c r="M511" s="39" t="n"/>
      <c r="N511" s="39" t="n"/>
      <c r="O511" s="39" t="n"/>
      <c r="P511" s="39" t="n"/>
      <c r="Q511" s="39" t="n"/>
      <c r="R511" s="39" t="n"/>
      <c r="S511" s="39" t="n"/>
      <c r="T511" s="39" t="n"/>
      <c r="U511" s="39" t="n"/>
      <c r="V511" s="39" t="n"/>
      <c r="W511" s="39" t="n"/>
      <c r="X511" s="39" t="n"/>
      <c r="Y511" s="39" t="n"/>
      <c r="Z511" s="39" t="n"/>
    </row>
    <row r="512" ht="15.75" customHeight="1" s="198">
      <c r="A512" s="39" t="n"/>
      <c r="B512" s="39" t="n"/>
      <c r="C512" s="39" t="n"/>
      <c r="D512" s="39" t="n"/>
      <c r="E512" s="39" t="n"/>
      <c r="F512" s="39" t="n"/>
      <c r="G512" s="39" t="n"/>
      <c r="H512" s="39" t="n"/>
      <c r="I512" s="39" t="n"/>
      <c r="J512" s="39" t="n"/>
      <c r="K512" s="39" t="n"/>
      <c r="L512" s="39" t="n"/>
      <c r="M512" s="39" t="n"/>
      <c r="N512" s="39" t="n"/>
      <c r="O512" s="39" t="n"/>
      <c r="P512" s="39" t="n"/>
      <c r="Q512" s="39" t="n"/>
      <c r="R512" s="39" t="n"/>
      <c r="S512" s="39" t="n"/>
      <c r="T512" s="39" t="n"/>
      <c r="U512" s="39" t="n"/>
      <c r="V512" s="39" t="n"/>
      <c r="W512" s="39" t="n"/>
      <c r="X512" s="39" t="n"/>
      <c r="Y512" s="39" t="n"/>
      <c r="Z512" s="39" t="n"/>
    </row>
    <row r="513" ht="15.75" customHeight="1" s="198">
      <c r="A513" s="39" t="n"/>
      <c r="B513" s="39" t="n"/>
      <c r="C513" s="39" t="n"/>
      <c r="D513" s="39" t="n"/>
      <c r="E513" s="39" t="n"/>
      <c r="F513" s="39" t="n"/>
      <c r="G513" s="39" t="n"/>
      <c r="H513" s="39" t="n"/>
      <c r="I513" s="39" t="n"/>
      <c r="J513" s="39" t="n"/>
      <c r="K513" s="39" t="n"/>
      <c r="L513" s="39" t="n"/>
      <c r="M513" s="39" t="n"/>
      <c r="N513" s="39" t="n"/>
      <c r="O513" s="39" t="n"/>
      <c r="P513" s="39" t="n"/>
      <c r="Q513" s="39" t="n"/>
      <c r="R513" s="39" t="n"/>
      <c r="S513" s="39" t="n"/>
      <c r="T513" s="39" t="n"/>
      <c r="U513" s="39" t="n"/>
      <c r="V513" s="39" t="n"/>
      <c r="W513" s="39" t="n"/>
      <c r="X513" s="39" t="n"/>
      <c r="Y513" s="39" t="n"/>
      <c r="Z513" s="39" t="n"/>
    </row>
    <row r="514" ht="15.75" customHeight="1" s="198">
      <c r="A514" s="39" t="n"/>
      <c r="B514" s="39" t="n"/>
      <c r="C514" s="39" t="n"/>
      <c r="D514" s="39" t="n"/>
      <c r="E514" s="39" t="n"/>
      <c r="F514" s="39" t="n"/>
      <c r="G514" s="39" t="n"/>
      <c r="H514" s="39" t="n"/>
      <c r="I514" s="39" t="n"/>
      <c r="J514" s="39" t="n"/>
      <c r="K514" s="39" t="n"/>
      <c r="L514" s="39" t="n"/>
      <c r="M514" s="39" t="n"/>
      <c r="N514" s="39" t="n"/>
      <c r="O514" s="39" t="n"/>
      <c r="P514" s="39" t="n"/>
      <c r="Q514" s="39" t="n"/>
      <c r="R514" s="39" t="n"/>
      <c r="S514" s="39" t="n"/>
      <c r="T514" s="39" t="n"/>
      <c r="U514" s="39" t="n"/>
      <c r="V514" s="39" t="n"/>
      <c r="W514" s="39" t="n"/>
      <c r="X514" s="39" t="n"/>
      <c r="Y514" s="39" t="n"/>
      <c r="Z514" s="39" t="n"/>
    </row>
    <row r="515" ht="15.75" customHeight="1" s="198">
      <c r="A515" s="39" t="n"/>
      <c r="B515" s="39" t="n"/>
      <c r="C515" s="39" t="n"/>
      <c r="D515" s="39" t="n"/>
      <c r="E515" s="39" t="n"/>
      <c r="F515" s="39" t="n"/>
      <c r="G515" s="39" t="n"/>
      <c r="H515" s="39" t="n"/>
      <c r="I515" s="39" t="n"/>
      <c r="J515" s="39" t="n"/>
      <c r="K515" s="39" t="n"/>
      <c r="L515" s="39" t="n"/>
      <c r="M515" s="39" t="n"/>
      <c r="N515" s="39" t="n"/>
      <c r="O515" s="39" t="n"/>
      <c r="P515" s="39" t="n"/>
      <c r="Q515" s="39" t="n"/>
      <c r="R515" s="39" t="n"/>
      <c r="S515" s="39" t="n"/>
      <c r="T515" s="39" t="n"/>
      <c r="U515" s="39" t="n"/>
      <c r="V515" s="39" t="n"/>
      <c r="W515" s="39" t="n"/>
      <c r="X515" s="39" t="n"/>
      <c r="Y515" s="39" t="n"/>
      <c r="Z515" s="39" t="n"/>
    </row>
    <row r="516" ht="15.75" customHeight="1" s="198">
      <c r="A516" s="39" t="n"/>
      <c r="B516" s="39" t="n"/>
      <c r="C516" s="39" t="n"/>
      <c r="D516" s="39" t="n"/>
      <c r="E516" s="39" t="n"/>
      <c r="F516" s="39" t="n"/>
      <c r="G516" s="39" t="n"/>
      <c r="H516" s="39" t="n"/>
      <c r="I516" s="39" t="n"/>
      <c r="J516" s="39" t="n"/>
      <c r="K516" s="39" t="n"/>
      <c r="L516" s="39" t="n"/>
      <c r="M516" s="39" t="n"/>
      <c r="N516" s="39" t="n"/>
      <c r="O516" s="39" t="n"/>
      <c r="P516" s="39" t="n"/>
      <c r="Q516" s="39" t="n"/>
      <c r="R516" s="39" t="n"/>
      <c r="S516" s="39" t="n"/>
      <c r="T516" s="39" t="n"/>
      <c r="U516" s="39" t="n"/>
      <c r="V516" s="39" t="n"/>
      <c r="W516" s="39" t="n"/>
      <c r="X516" s="39" t="n"/>
      <c r="Y516" s="39" t="n"/>
      <c r="Z516" s="39" t="n"/>
    </row>
    <row r="517" ht="15.75" customHeight="1" s="198">
      <c r="A517" s="39" t="n"/>
      <c r="B517" s="39" t="n"/>
      <c r="C517" s="39" t="n"/>
      <c r="D517" s="39" t="n"/>
      <c r="E517" s="39" t="n"/>
      <c r="F517" s="39" t="n"/>
      <c r="G517" s="39" t="n"/>
      <c r="H517" s="39" t="n"/>
      <c r="I517" s="39" t="n"/>
      <c r="J517" s="39" t="n"/>
      <c r="K517" s="39" t="n"/>
      <c r="L517" s="39" t="n"/>
      <c r="M517" s="39" t="n"/>
      <c r="N517" s="39" t="n"/>
      <c r="O517" s="39" t="n"/>
      <c r="P517" s="39" t="n"/>
      <c r="Q517" s="39" t="n"/>
      <c r="R517" s="39" t="n"/>
      <c r="S517" s="39" t="n"/>
      <c r="T517" s="39" t="n"/>
      <c r="U517" s="39" t="n"/>
      <c r="V517" s="39" t="n"/>
      <c r="W517" s="39" t="n"/>
      <c r="X517" s="39" t="n"/>
      <c r="Y517" s="39" t="n"/>
      <c r="Z517" s="39" t="n"/>
    </row>
    <row r="518" ht="15.75" customHeight="1" s="198">
      <c r="A518" s="39" t="n"/>
      <c r="B518" s="39" t="n"/>
      <c r="C518" s="39" t="n"/>
      <c r="D518" s="39" t="n"/>
      <c r="E518" s="39" t="n"/>
      <c r="F518" s="39" t="n"/>
      <c r="G518" s="39" t="n"/>
      <c r="H518" s="39" t="n"/>
      <c r="I518" s="39" t="n"/>
      <c r="J518" s="39" t="n"/>
      <c r="K518" s="39" t="n"/>
      <c r="L518" s="39" t="n"/>
      <c r="M518" s="39" t="n"/>
      <c r="N518" s="39" t="n"/>
      <c r="O518" s="39" t="n"/>
      <c r="P518" s="39" t="n"/>
      <c r="Q518" s="39" t="n"/>
      <c r="R518" s="39" t="n"/>
      <c r="S518" s="39" t="n"/>
      <c r="T518" s="39" t="n"/>
      <c r="U518" s="39" t="n"/>
      <c r="V518" s="39" t="n"/>
      <c r="W518" s="39" t="n"/>
      <c r="X518" s="39" t="n"/>
      <c r="Y518" s="39" t="n"/>
      <c r="Z518" s="39" t="n"/>
    </row>
    <row r="519" ht="15.75" customHeight="1" s="198">
      <c r="A519" s="39" t="n"/>
      <c r="B519" s="39" t="n"/>
      <c r="C519" s="39" t="n"/>
      <c r="D519" s="39" t="n"/>
      <c r="E519" s="39" t="n"/>
      <c r="F519" s="39" t="n"/>
      <c r="G519" s="39" t="n"/>
      <c r="H519" s="39" t="n"/>
      <c r="I519" s="39" t="n"/>
      <c r="J519" s="39" t="n"/>
      <c r="K519" s="39" t="n"/>
      <c r="L519" s="39" t="n"/>
      <c r="M519" s="39" t="n"/>
      <c r="N519" s="39" t="n"/>
      <c r="O519" s="39" t="n"/>
      <c r="P519" s="39" t="n"/>
      <c r="Q519" s="39" t="n"/>
      <c r="R519" s="39" t="n"/>
      <c r="S519" s="39" t="n"/>
      <c r="T519" s="39" t="n"/>
      <c r="U519" s="39" t="n"/>
      <c r="V519" s="39" t="n"/>
      <c r="W519" s="39" t="n"/>
      <c r="X519" s="39" t="n"/>
      <c r="Y519" s="39" t="n"/>
      <c r="Z519" s="39" t="n"/>
    </row>
    <row r="520" ht="15.75" customHeight="1" s="198">
      <c r="A520" s="39" t="n"/>
      <c r="B520" s="39" t="n"/>
      <c r="C520" s="39" t="n"/>
      <c r="D520" s="39" t="n"/>
      <c r="E520" s="39" t="n"/>
      <c r="F520" s="39" t="n"/>
      <c r="G520" s="39" t="n"/>
      <c r="H520" s="39" t="n"/>
      <c r="I520" s="39" t="n"/>
      <c r="J520" s="39" t="n"/>
      <c r="K520" s="39" t="n"/>
      <c r="L520" s="39" t="n"/>
      <c r="M520" s="39" t="n"/>
      <c r="N520" s="39" t="n"/>
      <c r="O520" s="39" t="n"/>
      <c r="P520" s="39" t="n"/>
      <c r="Q520" s="39" t="n"/>
      <c r="R520" s="39" t="n"/>
      <c r="S520" s="39" t="n"/>
      <c r="T520" s="39" t="n"/>
      <c r="U520" s="39" t="n"/>
      <c r="V520" s="39" t="n"/>
      <c r="W520" s="39" t="n"/>
      <c r="X520" s="39" t="n"/>
      <c r="Y520" s="39" t="n"/>
      <c r="Z520" s="39" t="n"/>
    </row>
    <row r="521" ht="15.75" customHeight="1" s="198">
      <c r="A521" s="39" t="n"/>
      <c r="B521" s="39" t="n"/>
      <c r="C521" s="39" t="n"/>
      <c r="D521" s="39" t="n"/>
      <c r="E521" s="39" t="n"/>
      <c r="F521" s="39" t="n"/>
      <c r="G521" s="39" t="n"/>
      <c r="H521" s="39" t="n"/>
      <c r="I521" s="39" t="n"/>
      <c r="J521" s="39" t="n"/>
      <c r="K521" s="39" t="n"/>
      <c r="L521" s="39" t="n"/>
      <c r="M521" s="39" t="n"/>
      <c r="N521" s="39" t="n"/>
      <c r="O521" s="39" t="n"/>
      <c r="P521" s="39" t="n"/>
      <c r="Q521" s="39" t="n"/>
      <c r="R521" s="39" t="n"/>
      <c r="S521" s="39" t="n"/>
      <c r="T521" s="39" t="n"/>
      <c r="U521" s="39" t="n"/>
      <c r="V521" s="39" t="n"/>
      <c r="W521" s="39" t="n"/>
      <c r="X521" s="39" t="n"/>
      <c r="Y521" s="39" t="n"/>
      <c r="Z521" s="39" t="n"/>
    </row>
    <row r="522" ht="15.75" customHeight="1" s="198">
      <c r="A522" s="39" t="n"/>
      <c r="B522" s="39" t="n"/>
      <c r="C522" s="39" t="n"/>
      <c r="D522" s="39" t="n"/>
      <c r="E522" s="39" t="n"/>
      <c r="F522" s="39" t="n"/>
      <c r="G522" s="39" t="n"/>
      <c r="H522" s="39" t="n"/>
      <c r="I522" s="39" t="n"/>
      <c r="J522" s="39" t="n"/>
      <c r="K522" s="39" t="n"/>
      <c r="L522" s="39" t="n"/>
      <c r="M522" s="39" t="n"/>
      <c r="N522" s="39" t="n"/>
      <c r="O522" s="39" t="n"/>
      <c r="P522" s="39" t="n"/>
      <c r="Q522" s="39" t="n"/>
      <c r="R522" s="39" t="n"/>
      <c r="S522" s="39" t="n"/>
      <c r="T522" s="39" t="n"/>
      <c r="U522" s="39" t="n"/>
      <c r="V522" s="39" t="n"/>
      <c r="W522" s="39" t="n"/>
      <c r="X522" s="39" t="n"/>
      <c r="Y522" s="39" t="n"/>
      <c r="Z522" s="39" t="n"/>
    </row>
    <row r="523" ht="15.75" customHeight="1" s="198">
      <c r="A523" s="39" t="n"/>
      <c r="B523" s="39" t="n"/>
      <c r="C523" s="39" t="n"/>
      <c r="D523" s="39" t="n"/>
      <c r="E523" s="39" t="n"/>
      <c r="F523" s="39" t="n"/>
      <c r="G523" s="39" t="n"/>
      <c r="H523" s="39" t="n"/>
      <c r="I523" s="39" t="n"/>
      <c r="J523" s="39" t="n"/>
      <c r="K523" s="39" t="n"/>
      <c r="L523" s="39" t="n"/>
      <c r="M523" s="39" t="n"/>
      <c r="N523" s="39" t="n"/>
      <c r="O523" s="39" t="n"/>
      <c r="P523" s="39" t="n"/>
      <c r="Q523" s="39" t="n"/>
      <c r="R523" s="39" t="n"/>
      <c r="S523" s="39" t="n"/>
      <c r="T523" s="39" t="n"/>
      <c r="U523" s="39" t="n"/>
      <c r="V523" s="39" t="n"/>
      <c r="W523" s="39" t="n"/>
      <c r="X523" s="39" t="n"/>
      <c r="Y523" s="39" t="n"/>
      <c r="Z523" s="39" t="n"/>
    </row>
    <row r="524" ht="15.75" customHeight="1" s="198">
      <c r="A524" s="39" t="n"/>
      <c r="B524" s="39" t="n"/>
      <c r="C524" s="39" t="n"/>
      <c r="D524" s="39" t="n"/>
      <c r="E524" s="39" t="n"/>
      <c r="F524" s="39" t="n"/>
      <c r="G524" s="39" t="n"/>
      <c r="H524" s="39" t="n"/>
      <c r="I524" s="39" t="n"/>
      <c r="J524" s="39" t="n"/>
      <c r="K524" s="39" t="n"/>
      <c r="L524" s="39" t="n"/>
      <c r="M524" s="39" t="n"/>
      <c r="N524" s="39" t="n"/>
      <c r="O524" s="39" t="n"/>
      <c r="P524" s="39" t="n"/>
      <c r="Q524" s="39" t="n"/>
      <c r="R524" s="39" t="n"/>
      <c r="S524" s="39" t="n"/>
      <c r="T524" s="39" t="n"/>
      <c r="U524" s="39" t="n"/>
      <c r="V524" s="39" t="n"/>
      <c r="W524" s="39" t="n"/>
      <c r="X524" s="39" t="n"/>
      <c r="Y524" s="39" t="n"/>
      <c r="Z524" s="39" t="n"/>
    </row>
    <row r="525" ht="15.75" customHeight="1" s="198">
      <c r="A525" s="39" t="n"/>
      <c r="B525" s="39" t="n"/>
      <c r="C525" s="39" t="n"/>
      <c r="D525" s="39" t="n"/>
      <c r="E525" s="39" t="n"/>
      <c r="F525" s="39" t="n"/>
      <c r="G525" s="39" t="n"/>
      <c r="H525" s="39" t="n"/>
      <c r="I525" s="39" t="n"/>
      <c r="J525" s="39" t="n"/>
      <c r="K525" s="39" t="n"/>
      <c r="L525" s="39" t="n"/>
      <c r="M525" s="39" t="n"/>
      <c r="N525" s="39" t="n"/>
      <c r="O525" s="39" t="n"/>
      <c r="P525" s="39" t="n"/>
      <c r="Q525" s="39" t="n"/>
      <c r="R525" s="39" t="n"/>
      <c r="S525" s="39" t="n"/>
      <c r="T525" s="39" t="n"/>
      <c r="U525" s="39" t="n"/>
      <c r="V525" s="39" t="n"/>
      <c r="W525" s="39" t="n"/>
      <c r="X525" s="39" t="n"/>
      <c r="Y525" s="39" t="n"/>
      <c r="Z525" s="39" t="n"/>
    </row>
    <row r="526" ht="15.75" customHeight="1" s="198">
      <c r="A526" s="39" t="n"/>
      <c r="B526" s="39" t="n"/>
      <c r="C526" s="39" t="n"/>
      <c r="D526" s="39" t="n"/>
      <c r="E526" s="39" t="n"/>
      <c r="F526" s="39" t="n"/>
      <c r="G526" s="39" t="n"/>
      <c r="H526" s="39" t="n"/>
      <c r="I526" s="39" t="n"/>
      <c r="J526" s="39" t="n"/>
      <c r="K526" s="39" t="n"/>
      <c r="L526" s="39" t="n"/>
      <c r="M526" s="39" t="n"/>
      <c r="N526" s="39" t="n"/>
      <c r="O526" s="39" t="n"/>
      <c r="P526" s="39" t="n"/>
      <c r="Q526" s="39" t="n"/>
      <c r="R526" s="39" t="n"/>
      <c r="S526" s="39" t="n"/>
      <c r="T526" s="39" t="n"/>
      <c r="U526" s="39" t="n"/>
      <c r="V526" s="39" t="n"/>
      <c r="W526" s="39" t="n"/>
      <c r="X526" s="39" t="n"/>
      <c r="Y526" s="39" t="n"/>
      <c r="Z526" s="39" t="n"/>
    </row>
    <row r="527" ht="15.75" customHeight="1" s="198">
      <c r="A527" s="39" t="n"/>
      <c r="B527" s="39" t="n"/>
      <c r="C527" s="39" t="n"/>
      <c r="D527" s="39" t="n"/>
      <c r="E527" s="39" t="n"/>
      <c r="F527" s="39" t="n"/>
      <c r="G527" s="39" t="n"/>
      <c r="H527" s="39" t="n"/>
      <c r="I527" s="39" t="n"/>
      <c r="J527" s="39" t="n"/>
      <c r="K527" s="39" t="n"/>
      <c r="L527" s="39" t="n"/>
      <c r="M527" s="39" t="n"/>
      <c r="N527" s="39" t="n"/>
      <c r="O527" s="39" t="n"/>
      <c r="P527" s="39" t="n"/>
      <c r="Q527" s="39" t="n"/>
      <c r="R527" s="39" t="n"/>
      <c r="S527" s="39" t="n"/>
      <c r="T527" s="39" t="n"/>
      <c r="U527" s="39" t="n"/>
      <c r="V527" s="39" t="n"/>
      <c r="W527" s="39" t="n"/>
      <c r="X527" s="39" t="n"/>
      <c r="Y527" s="39" t="n"/>
      <c r="Z527" s="39" t="n"/>
    </row>
    <row r="528" ht="15.75" customHeight="1" s="198">
      <c r="A528" s="39" t="n"/>
      <c r="B528" s="39" t="n"/>
      <c r="C528" s="39" t="n"/>
      <c r="D528" s="39" t="n"/>
      <c r="E528" s="39" t="n"/>
      <c r="F528" s="39" t="n"/>
      <c r="G528" s="39" t="n"/>
      <c r="H528" s="39" t="n"/>
      <c r="I528" s="39" t="n"/>
      <c r="J528" s="39" t="n"/>
      <c r="K528" s="39" t="n"/>
      <c r="L528" s="39" t="n"/>
      <c r="M528" s="39" t="n"/>
      <c r="N528" s="39" t="n"/>
      <c r="O528" s="39" t="n"/>
      <c r="P528" s="39" t="n"/>
      <c r="Q528" s="39" t="n"/>
      <c r="R528" s="39" t="n"/>
      <c r="S528" s="39" t="n"/>
      <c r="T528" s="39" t="n"/>
      <c r="U528" s="39" t="n"/>
      <c r="V528" s="39" t="n"/>
      <c r="W528" s="39" t="n"/>
      <c r="X528" s="39" t="n"/>
      <c r="Y528" s="39" t="n"/>
      <c r="Z528" s="39" t="n"/>
    </row>
    <row r="529" ht="15.75" customHeight="1" s="198">
      <c r="A529" s="39" t="n"/>
      <c r="B529" s="39" t="n"/>
      <c r="C529" s="39" t="n"/>
      <c r="D529" s="39" t="n"/>
      <c r="E529" s="39" t="n"/>
      <c r="F529" s="39" t="n"/>
      <c r="G529" s="39" t="n"/>
      <c r="H529" s="39" t="n"/>
      <c r="I529" s="39" t="n"/>
      <c r="J529" s="39" t="n"/>
      <c r="K529" s="39" t="n"/>
      <c r="L529" s="39" t="n"/>
      <c r="M529" s="39" t="n"/>
      <c r="N529" s="39" t="n"/>
      <c r="O529" s="39" t="n"/>
      <c r="P529" s="39" t="n"/>
      <c r="Q529" s="39" t="n"/>
      <c r="R529" s="39" t="n"/>
      <c r="S529" s="39" t="n"/>
      <c r="T529" s="39" t="n"/>
      <c r="U529" s="39" t="n"/>
      <c r="V529" s="39" t="n"/>
      <c r="W529" s="39" t="n"/>
      <c r="X529" s="39" t="n"/>
      <c r="Y529" s="39" t="n"/>
      <c r="Z529" s="39" t="n"/>
    </row>
    <row r="530" ht="15.75" customHeight="1" s="198">
      <c r="A530" s="39" t="n"/>
      <c r="B530" s="39" t="n"/>
      <c r="C530" s="39" t="n"/>
      <c r="D530" s="39" t="n"/>
      <c r="E530" s="39" t="n"/>
      <c r="F530" s="39" t="n"/>
      <c r="G530" s="39" t="n"/>
      <c r="H530" s="39" t="n"/>
      <c r="I530" s="39" t="n"/>
      <c r="J530" s="39" t="n"/>
      <c r="K530" s="39" t="n"/>
      <c r="L530" s="39" t="n"/>
      <c r="M530" s="39" t="n"/>
      <c r="N530" s="39" t="n"/>
      <c r="O530" s="39" t="n"/>
      <c r="P530" s="39" t="n"/>
      <c r="Q530" s="39" t="n"/>
      <c r="R530" s="39" t="n"/>
      <c r="S530" s="39" t="n"/>
      <c r="T530" s="39" t="n"/>
      <c r="U530" s="39" t="n"/>
      <c r="V530" s="39" t="n"/>
      <c r="W530" s="39" t="n"/>
      <c r="X530" s="39" t="n"/>
      <c r="Y530" s="39" t="n"/>
      <c r="Z530" s="39" t="n"/>
    </row>
    <row r="531" ht="15.75" customHeight="1" s="198">
      <c r="A531" s="39" t="n"/>
      <c r="B531" s="39" t="n"/>
      <c r="C531" s="39" t="n"/>
      <c r="D531" s="39" t="n"/>
      <c r="E531" s="39" t="n"/>
      <c r="F531" s="39" t="n"/>
      <c r="G531" s="39" t="n"/>
      <c r="H531" s="39" t="n"/>
      <c r="I531" s="39" t="n"/>
      <c r="J531" s="39" t="n"/>
      <c r="K531" s="39" t="n"/>
      <c r="L531" s="39" t="n"/>
      <c r="M531" s="39" t="n"/>
      <c r="N531" s="39" t="n"/>
      <c r="O531" s="39" t="n"/>
      <c r="P531" s="39" t="n"/>
      <c r="Q531" s="39" t="n"/>
      <c r="R531" s="39" t="n"/>
      <c r="S531" s="39" t="n"/>
      <c r="T531" s="39" t="n"/>
      <c r="U531" s="39" t="n"/>
      <c r="V531" s="39" t="n"/>
      <c r="W531" s="39" t="n"/>
      <c r="X531" s="39" t="n"/>
      <c r="Y531" s="39" t="n"/>
      <c r="Z531" s="39" t="n"/>
    </row>
    <row r="532" ht="15.75" customHeight="1" s="198">
      <c r="A532" s="39" t="n"/>
      <c r="B532" s="39" t="n"/>
      <c r="C532" s="39" t="n"/>
      <c r="D532" s="39" t="n"/>
      <c r="E532" s="39" t="n"/>
      <c r="F532" s="39" t="n"/>
      <c r="G532" s="39" t="n"/>
      <c r="H532" s="39" t="n"/>
      <c r="I532" s="39" t="n"/>
      <c r="J532" s="39" t="n"/>
      <c r="K532" s="39" t="n"/>
      <c r="L532" s="39" t="n"/>
      <c r="M532" s="39" t="n"/>
      <c r="N532" s="39" t="n"/>
      <c r="O532" s="39" t="n"/>
      <c r="P532" s="39" t="n"/>
      <c r="Q532" s="39" t="n"/>
      <c r="R532" s="39" t="n"/>
      <c r="S532" s="39" t="n"/>
      <c r="T532" s="39" t="n"/>
      <c r="U532" s="39" t="n"/>
      <c r="V532" s="39" t="n"/>
      <c r="W532" s="39" t="n"/>
      <c r="X532" s="39" t="n"/>
      <c r="Y532" s="39" t="n"/>
      <c r="Z532" s="39" t="n"/>
    </row>
    <row r="533" ht="15.75" customHeight="1" s="198">
      <c r="A533" s="39" t="n"/>
      <c r="B533" s="39" t="n"/>
      <c r="C533" s="39" t="n"/>
      <c r="D533" s="39" t="n"/>
      <c r="E533" s="39" t="n"/>
      <c r="F533" s="39" t="n"/>
      <c r="G533" s="39" t="n"/>
      <c r="H533" s="39" t="n"/>
      <c r="I533" s="39" t="n"/>
      <c r="J533" s="39" t="n"/>
      <c r="K533" s="39" t="n"/>
      <c r="L533" s="39" t="n"/>
      <c r="M533" s="39" t="n"/>
      <c r="N533" s="39" t="n"/>
      <c r="O533" s="39" t="n"/>
      <c r="P533" s="39" t="n"/>
      <c r="Q533" s="39" t="n"/>
      <c r="R533" s="39" t="n"/>
      <c r="S533" s="39" t="n"/>
      <c r="T533" s="39" t="n"/>
      <c r="U533" s="39" t="n"/>
      <c r="V533" s="39" t="n"/>
      <c r="W533" s="39" t="n"/>
      <c r="X533" s="39" t="n"/>
      <c r="Y533" s="39" t="n"/>
      <c r="Z533" s="39" t="n"/>
    </row>
    <row r="534" ht="15.75" customHeight="1" s="198">
      <c r="A534" s="39" t="n"/>
      <c r="B534" s="39" t="n"/>
      <c r="C534" s="39" t="n"/>
      <c r="D534" s="39" t="n"/>
      <c r="E534" s="39" t="n"/>
      <c r="F534" s="39" t="n"/>
      <c r="G534" s="39" t="n"/>
      <c r="H534" s="39" t="n"/>
      <c r="I534" s="39" t="n"/>
      <c r="J534" s="39" t="n"/>
      <c r="K534" s="39" t="n"/>
      <c r="L534" s="39" t="n"/>
      <c r="M534" s="39" t="n"/>
      <c r="N534" s="39" t="n"/>
      <c r="O534" s="39" t="n"/>
      <c r="P534" s="39" t="n"/>
      <c r="Q534" s="39" t="n"/>
      <c r="R534" s="39" t="n"/>
      <c r="S534" s="39" t="n"/>
      <c r="T534" s="39" t="n"/>
      <c r="U534" s="39" t="n"/>
      <c r="V534" s="39" t="n"/>
      <c r="W534" s="39" t="n"/>
      <c r="X534" s="39" t="n"/>
      <c r="Y534" s="39" t="n"/>
      <c r="Z534" s="39" t="n"/>
    </row>
    <row r="535" ht="15.75" customHeight="1" s="198">
      <c r="A535" s="39" t="n"/>
      <c r="B535" s="39" t="n"/>
      <c r="C535" s="39" t="n"/>
      <c r="D535" s="39" t="n"/>
      <c r="E535" s="39" t="n"/>
      <c r="F535" s="39" t="n"/>
      <c r="G535" s="39" t="n"/>
      <c r="H535" s="39" t="n"/>
      <c r="I535" s="39" t="n"/>
      <c r="J535" s="39" t="n"/>
      <c r="K535" s="39" t="n"/>
      <c r="L535" s="39" t="n"/>
      <c r="M535" s="39" t="n"/>
      <c r="N535" s="39" t="n"/>
      <c r="O535" s="39" t="n"/>
      <c r="P535" s="39" t="n"/>
      <c r="Q535" s="39" t="n"/>
      <c r="R535" s="39" t="n"/>
      <c r="S535" s="39" t="n"/>
      <c r="T535" s="39" t="n"/>
      <c r="U535" s="39" t="n"/>
      <c r="V535" s="39" t="n"/>
      <c r="W535" s="39" t="n"/>
      <c r="X535" s="39" t="n"/>
      <c r="Y535" s="39" t="n"/>
      <c r="Z535" s="39" t="n"/>
    </row>
    <row r="536" ht="15.75" customHeight="1" s="198">
      <c r="A536" s="39" t="n"/>
      <c r="B536" s="39" t="n"/>
      <c r="C536" s="39" t="n"/>
      <c r="D536" s="39" t="n"/>
      <c r="E536" s="39" t="n"/>
      <c r="F536" s="39" t="n"/>
      <c r="G536" s="39" t="n"/>
      <c r="H536" s="39" t="n"/>
      <c r="I536" s="39" t="n"/>
      <c r="J536" s="39" t="n"/>
      <c r="K536" s="39" t="n"/>
      <c r="L536" s="39" t="n"/>
      <c r="M536" s="39" t="n"/>
      <c r="N536" s="39" t="n"/>
      <c r="O536" s="39" t="n"/>
      <c r="P536" s="39" t="n"/>
      <c r="Q536" s="39" t="n"/>
      <c r="R536" s="39" t="n"/>
      <c r="S536" s="39" t="n"/>
      <c r="T536" s="39" t="n"/>
      <c r="U536" s="39" t="n"/>
      <c r="V536" s="39" t="n"/>
      <c r="W536" s="39" t="n"/>
      <c r="X536" s="39" t="n"/>
      <c r="Y536" s="39" t="n"/>
      <c r="Z536" s="39" t="n"/>
    </row>
    <row r="537" ht="15.75" customHeight="1" s="198">
      <c r="A537" s="39" t="n"/>
      <c r="B537" s="39" t="n"/>
      <c r="C537" s="39" t="n"/>
      <c r="D537" s="39" t="n"/>
      <c r="E537" s="39" t="n"/>
      <c r="F537" s="39" t="n"/>
      <c r="G537" s="39" t="n"/>
      <c r="H537" s="39" t="n"/>
      <c r="I537" s="39" t="n"/>
      <c r="J537" s="39" t="n"/>
      <c r="K537" s="39" t="n"/>
      <c r="L537" s="39" t="n"/>
      <c r="M537" s="39" t="n"/>
      <c r="N537" s="39" t="n"/>
      <c r="O537" s="39" t="n"/>
      <c r="P537" s="39" t="n"/>
      <c r="Q537" s="39" t="n"/>
      <c r="R537" s="39" t="n"/>
      <c r="S537" s="39" t="n"/>
      <c r="T537" s="39" t="n"/>
      <c r="U537" s="39" t="n"/>
      <c r="V537" s="39" t="n"/>
      <c r="W537" s="39" t="n"/>
      <c r="X537" s="39" t="n"/>
      <c r="Y537" s="39" t="n"/>
      <c r="Z537" s="39" t="n"/>
    </row>
    <row r="538" ht="15.75" customHeight="1" s="198">
      <c r="A538" s="39" t="n"/>
      <c r="B538" s="39" t="n"/>
      <c r="C538" s="39" t="n"/>
      <c r="D538" s="39" t="n"/>
      <c r="E538" s="39" t="n"/>
      <c r="F538" s="39" t="n"/>
      <c r="G538" s="39" t="n"/>
      <c r="H538" s="39" t="n"/>
      <c r="I538" s="39" t="n"/>
      <c r="J538" s="39" t="n"/>
      <c r="K538" s="39" t="n"/>
      <c r="L538" s="39" t="n"/>
      <c r="M538" s="39" t="n"/>
      <c r="N538" s="39" t="n"/>
      <c r="O538" s="39" t="n"/>
      <c r="P538" s="39" t="n"/>
      <c r="Q538" s="39" t="n"/>
      <c r="R538" s="39" t="n"/>
      <c r="S538" s="39" t="n"/>
      <c r="T538" s="39" t="n"/>
      <c r="U538" s="39" t="n"/>
      <c r="V538" s="39" t="n"/>
      <c r="W538" s="39" t="n"/>
      <c r="X538" s="39" t="n"/>
      <c r="Y538" s="39" t="n"/>
      <c r="Z538" s="39" t="n"/>
    </row>
    <row r="539" ht="15.75" customHeight="1" s="198">
      <c r="A539" s="39" t="n"/>
      <c r="B539" s="39" t="n"/>
      <c r="C539" s="39" t="n"/>
      <c r="D539" s="39" t="n"/>
      <c r="E539" s="39" t="n"/>
      <c r="F539" s="39" t="n"/>
      <c r="G539" s="39" t="n"/>
      <c r="H539" s="39" t="n"/>
      <c r="I539" s="39" t="n"/>
      <c r="J539" s="39" t="n"/>
      <c r="K539" s="39" t="n"/>
      <c r="L539" s="39" t="n"/>
      <c r="M539" s="39" t="n"/>
      <c r="N539" s="39" t="n"/>
      <c r="O539" s="39" t="n"/>
      <c r="P539" s="39" t="n"/>
      <c r="Q539" s="39" t="n"/>
      <c r="R539" s="39" t="n"/>
      <c r="S539" s="39" t="n"/>
      <c r="T539" s="39" t="n"/>
      <c r="U539" s="39" t="n"/>
      <c r="V539" s="39" t="n"/>
      <c r="W539" s="39" t="n"/>
      <c r="X539" s="39" t="n"/>
      <c r="Y539" s="39" t="n"/>
      <c r="Z539" s="39" t="n"/>
    </row>
    <row r="540" ht="15.75" customHeight="1" s="198">
      <c r="A540" s="39" t="n"/>
      <c r="B540" s="39" t="n"/>
      <c r="C540" s="39" t="n"/>
      <c r="D540" s="39" t="n"/>
      <c r="E540" s="39" t="n"/>
      <c r="F540" s="39" t="n"/>
      <c r="G540" s="39" t="n"/>
      <c r="H540" s="39" t="n"/>
      <c r="I540" s="39" t="n"/>
      <c r="J540" s="39" t="n"/>
      <c r="K540" s="39" t="n"/>
      <c r="L540" s="39" t="n"/>
      <c r="M540" s="39" t="n"/>
      <c r="N540" s="39" t="n"/>
      <c r="O540" s="39" t="n"/>
      <c r="P540" s="39" t="n"/>
      <c r="Q540" s="39" t="n"/>
      <c r="R540" s="39" t="n"/>
      <c r="S540" s="39" t="n"/>
      <c r="T540" s="39" t="n"/>
      <c r="U540" s="39" t="n"/>
      <c r="V540" s="39" t="n"/>
      <c r="W540" s="39" t="n"/>
      <c r="X540" s="39" t="n"/>
      <c r="Y540" s="39" t="n"/>
      <c r="Z540" s="39" t="n"/>
    </row>
    <row r="541" ht="15.75" customHeight="1" s="198">
      <c r="A541" s="39" t="n"/>
      <c r="B541" s="39" t="n"/>
      <c r="C541" s="39" t="n"/>
      <c r="D541" s="39" t="n"/>
      <c r="E541" s="39" t="n"/>
      <c r="F541" s="39" t="n"/>
      <c r="G541" s="39" t="n"/>
      <c r="H541" s="39" t="n"/>
      <c r="I541" s="39" t="n"/>
      <c r="J541" s="39" t="n"/>
      <c r="K541" s="39" t="n"/>
      <c r="L541" s="39" t="n"/>
      <c r="M541" s="39" t="n"/>
      <c r="N541" s="39" t="n"/>
      <c r="O541" s="39" t="n"/>
      <c r="P541" s="39" t="n"/>
      <c r="Q541" s="39" t="n"/>
      <c r="R541" s="39" t="n"/>
      <c r="S541" s="39" t="n"/>
      <c r="T541" s="39" t="n"/>
      <c r="U541" s="39" t="n"/>
      <c r="V541" s="39" t="n"/>
      <c r="W541" s="39" t="n"/>
      <c r="X541" s="39" t="n"/>
      <c r="Y541" s="39" t="n"/>
      <c r="Z541" s="39" t="n"/>
    </row>
    <row r="542" ht="15.75" customHeight="1" s="198">
      <c r="A542" s="39" t="n"/>
      <c r="B542" s="39" t="n"/>
      <c r="C542" s="39" t="n"/>
      <c r="D542" s="39" t="n"/>
      <c r="E542" s="39" t="n"/>
      <c r="F542" s="39" t="n"/>
      <c r="G542" s="39" t="n"/>
      <c r="H542" s="39" t="n"/>
      <c r="I542" s="39" t="n"/>
      <c r="J542" s="39" t="n"/>
      <c r="K542" s="39" t="n"/>
      <c r="L542" s="39" t="n"/>
      <c r="M542" s="39" t="n"/>
      <c r="N542" s="39" t="n"/>
      <c r="O542" s="39" t="n"/>
      <c r="P542" s="39" t="n"/>
      <c r="Q542" s="39" t="n"/>
      <c r="R542" s="39" t="n"/>
      <c r="S542" s="39" t="n"/>
      <c r="T542" s="39" t="n"/>
      <c r="U542" s="39" t="n"/>
      <c r="V542" s="39" t="n"/>
      <c r="W542" s="39" t="n"/>
      <c r="X542" s="39" t="n"/>
      <c r="Y542" s="39" t="n"/>
      <c r="Z542" s="39" t="n"/>
    </row>
    <row r="543" ht="15.75" customHeight="1" s="198">
      <c r="A543" s="39" t="n"/>
      <c r="B543" s="39" t="n"/>
      <c r="C543" s="39" t="n"/>
      <c r="D543" s="39" t="n"/>
      <c r="E543" s="39" t="n"/>
      <c r="F543" s="39" t="n"/>
      <c r="G543" s="39" t="n"/>
      <c r="H543" s="39" t="n"/>
      <c r="I543" s="39" t="n"/>
      <c r="J543" s="39" t="n"/>
      <c r="K543" s="39" t="n"/>
      <c r="L543" s="39" t="n"/>
      <c r="M543" s="39" t="n"/>
      <c r="N543" s="39" t="n"/>
      <c r="O543" s="39" t="n"/>
      <c r="P543" s="39" t="n"/>
      <c r="Q543" s="39" t="n"/>
      <c r="R543" s="39" t="n"/>
      <c r="S543" s="39" t="n"/>
      <c r="T543" s="39" t="n"/>
      <c r="U543" s="39" t="n"/>
      <c r="V543" s="39" t="n"/>
      <c r="W543" s="39" t="n"/>
      <c r="X543" s="39" t="n"/>
      <c r="Y543" s="39" t="n"/>
      <c r="Z543" s="39" t="n"/>
    </row>
    <row r="544" ht="15.75" customHeight="1" s="198">
      <c r="A544" s="39" t="n"/>
      <c r="B544" s="39" t="n"/>
      <c r="C544" s="39" t="n"/>
      <c r="D544" s="39" t="n"/>
      <c r="E544" s="39" t="n"/>
      <c r="F544" s="39" t="n"/>
      <c r="G544" s="39" t="n"/>
      <c r="H544" s="39" t="n"/>
      <c r="I544" s="39" t="n"/>
      <c r="J544" s="39" t="n"/>
      <c r="K544" s="39" t="n"/>
      <c r="L544" s="39" t="n"/>
      <c r="M544" s="39" t="n"/>
      <c r="N544" s="39" t="n"/>
      <c r="O544" s="39" t="n"/>
      <c r="P544" s="39" t="n"/>
      <c r="Q544" s="39" t="n"/>
      <c r="R544" s="39" t="n"/>
      <c r="S544" s="39" t="n"/>
      <c r="T544" s="39" t="n"/>
      <c r="U544" s="39" t="n"/>
      <c r="V544" s="39" t="n"/>
      <c r="W544" s="39" t="n"/>
      <c r="X544" s="39" t="n"/>
      <c r="Y544" s="39" t="n"/>
      <c r="Z544" s="39" t="n"/>
    </row>
    <row r="545" ht="15.75" customHeight="1" s="198">
      <c r="A545" s="39" t="n"/>
      <c r="B545" s="39" t="n"/>
      <c r="C545" s="39" t="n"/>
      <c r="D545" s="39" t="n"/>
      <c r="E545" s="39" t="n"/>
      <c r="F545" s="39" t="n"/>
      <c r="G545" s="39" t="n"/>
      <c r="H545" s="39" t="n"/>
      <c r="I545" s="39" t="n"/>
      <c r="J545" s="39" t="n"/>
      <c r="K545" s="39" t="n"/>
      <c r="L545" s="39" t="n"/>
      <c r="M545" s="39" t="n"/>
      <c r="N545" s="39" t="n"/>
      <c r="O545" s="39" t="n"/>
      <c r="P545" s="39" t="n"/>
      <c r="Q545" s="39" t="n"/>
      <c r="R545" s="39" t="n"/>
      <c r="S545" s="39" t="n"/>
      <c r="T545" s="39" t="n"/>
      <c r="U545" s="39" t="n"/>
      <c r="V545" s="39" t="n"/>
      <c r="W545" s="39" t="n"/>
      <c r="X545" s="39" t="n"/>
      <c r="Y545" s="39" t="n"/>
      <c r="Z545" s="39" t="n"/>
    </row>
    <row r="546" ht="15.75" customHeight="1" s="198">
      <c r="A546" s="39" t="n"/>
      <c r="B546" s="39" t="n"/>
      <c r="C546" s="39" t="n"/>
      <c r="D546" s="39" t="n"/>
      <c r="E546" s="39" t="n"/>
      <c r="F546" s="39" t="n"/>
      <c r="G546" s="39" t="n"/>
      <c r="H546" s="39" t="n"/>
      <c r="I546" s="39" t="n"/>
      <c r="J546" s="39" t="n"/>
      <c r="K546" s="39" t="n"/>
      <c r="L546" s="39" t="n"/>
      <c r="M546" s="39" t="n"/>
      <c r="N546" s="39" t="n"/>
      <c r="O546" s="39" t="n"/>
      <c r="P546" s="39" t="n"/>
      <c r="Q546" s="39" t="n"/>
      <c r="R546" s="39" t="n"/>
      <c r="S546" s="39" t="n"/>
      <c r="T546" s="39" t="n"/>
      <c r="U546" s="39" t="n"/>
      <c r="V546" s="39" t="n"/>
      <c r="W546" s="39" t="n"/>
      <c r="X546" s="39" t="n"/>
      <c r="Y546" s="39" t="n"/>
      <c r="Z546" s="39" t="n"/>
    </row>
    <row r="547" ht="15.75" customHeight="1" s="198">
      <c r="A547" s="39" t="n"/>
      <c r="B547" s="39" t="n"/>
      <c r="C547" s="39" t="n"/>
      <c r="D547" s="39" t="n"/>
      <c r="E547" s="39" t="n"/>
      <c r="F547" s="39" t="n"/>
      <c r="G547" s="39" t="n"/>
      <c r="H547" s="39" t="n"/>
      <c r="I547" s="39" t="n"/>
      <c r="J547" s="39" t="n"/>
      <c r="K547" s="39" t="n"/>
      <c r="L547" s="39" t="n"/>
      <c r="M547" s="39" t="n"/>
      <c r="N547" s="39" t="n"/>
      <c r="O547" s="39" t="n"/>
      <c r="P547" s="39" t="n"/>
      <c r="Q547" s="39" t="n"/>
      <c r="R547" s="39" t="n"/>
      <c r="S547" s="39" t="n"/>
      <c r="T547" s="39" t="n"/>
      <c r="U547" s="39" t="n"/>
      <c r="V547" s="39" t="n"/>
      <c r="W547" s="39" t="n"/>
      <c r="X547" s="39" t="n"/>
      <c r="Y547" s="39" t="n"/>
      <c r="Z547" s="39" t="n"/>
    </row>
    <row r="548" ht="15.75" customHeight="1" s="198">
      <c r="A548" s="39" t="n"/>
      <c r="B548" s="39" t="n"/>
      <c r="C548" s="39" t="n"/>
      <c r="D548" s="39" t="n"/>
      <c r="E548" s="39" t="n"/>
      <c r="F548" s="39" t="n"/>
      <c r="G548" s="39" t="n"/>
      <c r="H548" s="39" t="n"/>
      <c r="I548" s="39" t="n"/>
      <c r="J548" s="39" t="n"/>
      <c r="K548" s="39" t="n"/>
      <c r="L548" s="39" t="n"/>
      <c r="M548" s="39" t="n"/>
      <c r="N548" s="39" t="n"/>
      <c r="O548" s="39" t="n"/>
      <c r="P548" s="39" t="n"/>
      <c r="Q548" s="39" t="n"/>
      <c r="R548" s="39" t="n"/>
      <c r="S548" s="39" t="n"/>
      <c r="T548" s="39" t="n"/>
      <c r="U548" s="39" t="n"/>
      <c r="V548" s="39" t="n"/>
      <c r="W548" s="39" t="n"/>
      <c r="X548" s="39" t="n"/>
      <c r="Y548" s="39" t="n"/>
      <c r="Z548" s="39" t="n"/>
    </row>
    <row r="549" ht="15.75" customHeight="1" s="198">
      <c r="A549" s="39" t="n"/>
      <c r="B549" s="39" t="n"/>
      <c r="C549" s="39" t="n"/>
      <c r="D549" s="39" t="n"/>
      <c r="E549" s="39" t="n"/>
      <c r="F549" s="39" t="n"/>
      <c r="G549" s="39" t="n"/>
      <c r="H549" s="39" t="n"/>
      <c r="I549" s="39" t="n"/>
      <c r="J549" s="39" t="n"/>
      <c r="K549" s="39" t="n"/>
      <c r="L549" s="39" t="n"/>
      <c r="M549" s="39" t="n"/>
      <c r="N549" s="39" t="n"/>
      <c r="O549" s="39" t="n"/>
      <c r="P549" s="39" t="n"/>
      <c r="Q549" s="39" t="n"/>
      <c r="R549" s="39" t="n"/>
      <c r="S549" s="39" t="n"/>
      <c r="T549" s="39" t="n"/>
      <c r="U549" s="39" t="n"/>
      <c r="V549" s="39" t="n"/>
      <c r="W549" s="39" t="n"/>
      <c r="X549" s="39" t="n"/>
      <c r="Y549" s="39" t="n"/>
      <c r="Z549" s="39" t="n"/>
    </row>
    <row r="550" ht="15.75" customHeight="1" s="198">
      <c r="A550" s="39" t="n"/>
      <c r="B550" s="39" t="n"/>
      <c r="C550" s="39" t="n"/>
      <c r="D550" s="39" t="n"/>
      <c r="E550" s="39" t="n"/>
      <c r="F550" s="39" t="n"/>
      <c r="G550" s="39" t="n"/>
      <c r="H550" s="39" t="n"/>
      <c r="I550" s="39" t="n"/>
      <c r="J550" s="39" t="n"/>
      <c r="K550" s="39" t="n"/>
      <c r="L550" s="39" t="n"/>
      <c r="M550" s="39" t="n"/>
      <c r="N550" s="39" t="n"/>
      <c r="O550" s="39" t="n"/>
      <c r="P550" s="39" t="n"/>
      <c r="Q550" s="39" t="n"/>
      <c r="R550" s="39" t="n"/>
      <c r="S550" s="39" t="n"/>
      <c r="T550" s="39" t="n"/>
      <c r="U550" s="39" t="n"/>
      <c r="V550" s="39" t="n"/>
      <c r="W550" s="39" t="n"/>
      <c r="X550" s="39" t="n"/>
      <c r="Y550" s="39" t="n"/>
      <c r="Z550" s="39" t="n"/>
    </row>
    <row r="551" ht="15.75" customHeight="1" s="198">
      <c r="A551" s="39" t="n"/>
      <c r="B551" s="39" t="n"/>
      <c r="C551" s="39" t="n"/>
      <c r="D551" s="39" t="n"/>
      <c r="E551" s="39" t="n"/>
      <c r="F551" s="39" t="n"/>
      <c r="G551" s="39" t="n"/>
      <c r="H551" s="39" t="n"/>
      <c r="I551" s="39" t="n"/>
      <c r="J551" s="39" t="n"/>
      <c r="K551" s="39" t="n"/>
      <c r="L551" s="39" t="n"/>
      <c r="M551" s="39" t="n"/>
      <c r="N551" s="39" t="n"/>
      <c r="O551" s="39" t="n"/>
      <c r="P551" s="39" t="n"/>
      <c r="Q551" s="39" t="n"/>
      <c r="R551" s="39" t="n"/>
      <c r="S551" s="39" t="n"/>
      <c r="T551" s="39" t="n"/>
      <c r="U551" s="39" t="n"/>
      <c r="V551" s="39" t="n"/>
      <c r="W551" s="39" t="n"/>
      <c r="X551" s="39" t="n"/>
      <c r="Y551" s="39" t="n"/>
      <c r="Z551" s="39" t="n"/>
    </row>
    <row r="552" ht="15.75" customHeight="1" s="198">
      <c r="A552" s="39" t="n"/>
      <c r="B552" s="39" t="n"/>
      <c r="C552" s="39" t="n"/>
      <c r="D552" s="39" t="n"/>
      <c r="E552" s="39" t="n"/>
      <c r="F552" s="39" t="n"/>
      <c r="G552" s="39" t="n"/>
      <c r="H552" s="39" t="n"/>
      <c r="I552" s="39" t="n"/>
      <c r="J552" s="39" t="n"/>
      <c r="K552" s="39" t="n"/>
      <c r="L552" s="39" t="n"/>
      <c r="M552" s="39" t="n"/>
      <c r="N552" s="39" t="n"/>
      <c r="O552" s="39" t="n"/>
      <c r="P552" s="39" t="n"/>
      <c r="Q552" s="39" t="n"/>
      <c r="R552" s="39" t="n"/>
      <c r="S552" s="39" t="n"/>
      <c r="T552" s="39" t="n"/>
      <c r="U552" s="39" t="n"/>
      <c r="V552" s="39" t="n"/>
      <c r="W552" s="39" t="n"/>
      <c r="X552" s="39" t="n"/>
      <c r="Y552" s="39" t="n"/>
      <c r="Z552" s="39" t="n"/>
    </row>
    <row r="553" ht="15.75" customHeight="1" s="198">
      <c r="A553" s="39" t="n"/>
      <c r="B553" s="39" t="n"/>
      <c r="C553" s="39" t="n"/>
      <c r="D553" s="39" t="n"/>
      <c r="E553" s="39" t="n"/>
      <c r="F553" s="39" t="n"/>
      <c r="G553" s="39" t="n"/>
      <c r="H553" s="39" t="n"/>
      <c r="I553" s="39" t="n"/>
      <c r="J553" s="39" t="n"/>
      <c r="K553" s="39" t="n"/>
      <c r="L553" s="39" t="n"/>
      <c r="M553" s="39" t="n"/>
      <c r="N553" s="39" t="n"/>
      <c r="O553" s="39" t="n"/>
      <c r="P553" s="39" t="n"/>
      <c r="Q553" s="39" t="n"/>
      <c r="R553" s="39" t="n"/>
      <c r="S553" s="39" t="n"/>
      <c r="T553" s="39" t="n"/>
      <c r="U553" s="39" t="n"/>
      <c r="V553" s="39" t="n"/>
      <c r="W553" s="39" t="n"/>
      <c r="X553" s="39" t="n"/>
      <c r="Y553" s="39" t="n"/>
      <c r="Z553" s="39" t="n"/>
    </row>
    <row r="554" ht="15.75" customHeight="1" s="198">
      <c r="A554" s="39" t="n"/>
      <c r="B554" s="39" t="n"/>
      <c r="C554" s="39" t="n"/>
      <c r="D554" s="39" t="n"/>
      <c r="E554" s="39" t="n"/>
      <c r="F554" s="39" t="n"/>
      <c r="G554" s="39" t="n"/>
      <c r="H554" s="39" t="n"/>
      <c r="I554" s="39" t="n"/>
      <c r="J554" s="39" t="n"/>
      <c r="K554" s="39" t="n"/>
      <c r="L554" s="39" t="n"/>
      <c r="M554" s="39" t="n"/>
      <c r="N554" s="39" t="n"/>
      <c r="O554" s="39" t="n"/>
      <c r="P554" s="39" t="n"/>
      <c r="Q554" s="39" t="n"/>
      <c r="R554" s="39" t="n"/>
      <c r="S554" s="39" t="n"/>
      <c r="T554" s="39" t="n"/>
      <c r="U554" s="39" t="n"/>
      <c r="V554" s="39" t="n"/>
      <c r="W554" s="39" t="n"/>
      <c r="X554" s="39" t="n"/>
      <c r="Y554" s="39" t="n"/>
      <c r="Z554" s="39" t="n"/>
    </row>
    <row r="555" ht="15.75" customHeight="1" s="198">
      <c r="A555" s="39" t="n"/>
      <c r="B555" s="39" t="n"/>
      <c r="C555" s="39" t="n"/>
      <c r="D555" s="39" t="n"/>
      <c r="E555" s="39" t="n"/>
      <c r="F555" s="39" t="n"/>
      <c r="G555" s="39" t="n"/>
      <c r="H555" s="39" t="n"/>
      <c r="I555" s="39" t="n"/>
      <c r="J555" s="39" t="n"/>
      <c r="K555" s="39" t="n"/>
      <c r="L555" s="39" t="n"/>
      <c r="M555" s="39" t="n"/>
      <c r="N555" s="39" t="n"/>
      <c r="O555" s="39" t="n"/>
      <c r="P555" s="39" t="n"/>
      <c r="Q555" s="39" t="n"/>
      <c r="R555" s="39" t="n"/>
      <c r="S555" s="39" t="n"/>
      <c r="T555" s="39" t="n"/>
      <c r="U555" s="39" t="n"/>
      <c r="V555" s="39" t="n"/>
      <c r="W555" s="39" t="n"/>
      <c r="X555" s="39" t="n"/>
      <c r="Y555" s="39" t="n"/>
      <c r="Z555" s="39" t="n"/>
    </row>
    <row r="556" ht="15.75" customHeight="1" s="198">
      <c r="A556" s="39" t="n"/>
      <c r="B556" s="39" t="n"/>
      <c r="C556" s="39" t="n"/>
      <c r="D556" s="39" t="n"/>
      <c r="E556" s="39" t="n"/>
      <c r="F556" s="39" t="n"/>
      <c r="G556" s="39" t="n"/>
      <c r="H556" s="39" t="n"/>
      <c r="I556" s="39" t="n"/>
      <c r="J556" s="39" t="n"/>
      <c r="K556" s="39" t="n"/>
      <c r="L556" s="39" t="n"/>
      <c r="M556" s="39" t="n"/>
      <c r="N556" s="39" t="n"/>
      <c r="O556" s="39" t="n"/>
      <c r="P556" s="39" t="n"/>
      <c r="Q556" s="39" t="n"/>
      <c r="R556" s="39" t="n"/>
      <c r="S556" s="39" t="n"/>
      <c r="T556" s="39" t="n"/>
      <c r="U556" s="39" t="n"/>
      <c r="V556" s="39" t="n"/>
      <c r="W556" s="39" t="n"/>
      <c r="X556" s="39" t="n"/>
      <c r="Y556" s="39" t="n"/>
      <c r="Z556" s="39" t="n"/>
    </row>
    <row r="557" ht="15.75" customHeight="1" s="198">
      <c r="A557" s="39" t="n"/>
      <c r="B557" s="39" t="n"/>
      <c r="C557" s="39" t="n"/>
      <c r="D557" s="39" t="n"/>
      <c r="E557" s="39" t="n"/>
      <c r="F557" s="39" t="n"/>
      <c r="G557" s="39" t="n"/>
      <c r="H557" s="39" t="n"/>
      <c r="I557" s="39" t="n"/>
      <c r="J557" s="39" t="n"/>
      <c r="K557" s="39" t="n"/>
      <c r="L557" s="39" t="n"/>
      <c r="M557" s="39" t="n"/>
      <c r="N557" s="39" t="n"/>
      <c r="O557" s="39" t="n"/>
      <c r="P557" s="39" t="n"/>
      <c r="Q557" s="39" t="n"/>
      <c r="R557" s="39" t="n"/>
      <c r="S557" s="39" t="n"/>
      <c r="T557" s="39" t="n"/>
      <c r="U557" s="39" t="n"/>
      <c r="V557" s="39" t="n"/>
      <c r="W557" s="39" t="n"/>
      <c r="X557" s="39" t="n"/>
      <c r="Y557" s="39" t="n"/>
      <c r="Z557" s="39" t="n"/>
    </row>
    <row r="558" ht="15.75" customHeight="1" s="198">
      <c r="A558" s="39" t="n"/>
      <c r="B558" s="39" t="n"/>
      <c r="C558" s="39" t="n"/>
      <c r="D558" s="39" t="n"/>
      <c r="E558" s="39" t="n"/>
      <c r="F558" s="39" t="n"/>
      <c r="G558" s="39" t="n"/>
      <c r="H558" s="39" t="n"/>
      <c r="I558" s="39" t="n"/>
      <c r="J558" s="39" t="n"/>
      <c r="K558" s="39" t="n"/>
      <c r="L558" s="39" t="n"/>
      <c r="M558" s="39" t="n"/>
      <c r="N558" s="39" t="n"/>
      <c r="O558" s="39" t="n"/>
      <c r="P558" s="39" t="n"/>
      <c r="Q558" s="39" t="n"/>
      <c r="R558" s="39" t="n"/>
      <c r="S558" s="39" t="n"/>
      <c r="T558" s="39" t="n"/>
      <c r="U558" s="39" t="n"/>
      <c r="V558" s="39" t="n"/>
      <c r="W558" s="39" t="n"/>
      <c r="X558" s="39" t="n"/>
      <c r="Y558" s="39" t="n"/>
      <c r="Z558" s="39" t="n"/>
    </row>
    <row r="559" ht="15.75" customHeight="1" s="198">
      <c r="A559" s="39" t="n"/>
      <c r="B559" s="39" t="n"/>
      <c r="C559" s="39" t="n"/>
      <c r="D559" s="39" t="n"/>
      <c r="E559" s="39" t="n"/>
      <c r="F559" s="39" t="n"/>
      <c r="G559" s="39" t="n"/>
      <c r="H559" s="39" t="n"/>
      <c r="I559" s="39" t="n"/>
      <c r="J559" s="39" t="n"/>
      <c r="K559" s="39" t="n"/>
      <c r="L559" s="39" t="n"/>
      <c r="M559" s="39" t="n"/>
      <c r="N559" s="39" t="n"/>
      <c r="O559" s="39" t="n"/>
      <c r="P559" s="39" t="n"/>
      <c r="Q559" s="39" t="n"/>
      <c r="R559" s="39" t="n"/>
      <c r="S559" s="39" t="n"/>
      <c r="T559" s="39" t="n"/>
      <c r="U559" s="39" t="n"/>
      <c r="V559" s="39" t="n"/>
      <c r="W559" s="39" t="n"/>
      <c r="X559" s="39" t="n"/>
      <c r="Y559" s="39" t="n"/>
      <c r="Z559" s="39" t="n"/>
    </row>
    <row r="560" ht="15.75" customHeight="1" s="198">
      <c r="A560" s="39" t="n"/>
      <c r="B560" s="39" t="n"/>
      <c r="C560" s="39" t="n"/>
      <c r="D560" s="39" t="n"/>
      <c r="E560" s="39" t="n"/>
      <c r="F560" s="39" t="n"/>
      <c r="G560" s="39" t="n"/>
      <c r="H560" s="39" t="n"/>
      <c r="I560" s="39" t="n"/>
      <c r="J560" s="39" t="n"/>
      <c r="K560" s="39" t="n"/>
      <c r="L560" s="39" t="n"/>
      <c r="M560" s="39" t="n"/>
      <c r="N560" s="39" t="n"/>
      <c r="O560" s="39" t="n"/>
      <c r="P560" s="39" t="n"/>
      <c r="Q560" s="39" t="n"/>
      <c r="R560" s="39" t="n"/>
      <c r="S560" s="39" t="n"/>
      <c r="T560" s="39" t="n"/>
      <c r="U560" s="39" t="n"/>
      <c r="V560" s="39" t="n"/>
      <c r="W560" s="39" t="n"/>
      <c r="X560" s="39" t="n"/>
      <c r="Y560" s="39" t="n"/>
      <c r="Z560" s="39" t="n"/>
    </row>
    <row r="561" ht="15.75" customHeight="1" s="198">
      <c r="A561" s="39" t="n"/>
      <c r="B561" s="39" t="n"/>
      <c r="C561" s="39" t="n"/>
      <c r="D561" s="39" t="n"/>
      <c r="E561" s="39" t="n"/>
      <c r="F561" s="39" t="n"/>
      <c r="G561" s="39" t="n"/>
      <c r="H561" s="39" t="n"/>
      <c r="I561" s="39" t="n"/>
      <c r="J561" s="39" t="n"/>
      <c r="K561" s="39" t="n"/>
      <c r="L561" s="39" t="n"/>
      <c r="M561" s="39" t="n"/>
      <c r="N561" s="39" t="n"/>
      <c r="O561" s="39" t="n"/>
      <c r="P561" s="39" t="n"/>
      <c r="Q561" s="39" t="n"/>
      <c r="R561" s="39" t="n"/>
      <c r="S561" s="39" t="n"/>
      <c r="T561" s="39" t="n"/>
      <c r="U561" s="39" t="n"/>
      <c r="V561" s="39" t="n"/>
      <c r="W561" s="39" t="n"/>
      <c r="X561" s="39" t="n"/>
      <c r="Y561" s="39" t="n"/>
      <c r="Z561" s="39" t="n"/>
    </row>
    <row r="562" ht="15.75" customHeight="1" s="198">
      <c r="A562" s="39" t="n"/>
      <c r="B562" s="39" t="n"/>
      <c r="C562" s="39" t="n"/>
      <c r="D562" s="39" t="n"/>
      <c r="E562" s="39" t="n"/>
      <c r="F562" s="39" t="n"/>
      <c r="G562" s="39" t="n"/>
      <c r="H562" s="39" t="n"/>
      <c r="I562" s="39" t="n"/>
      <c r="J562" s="39" t="n"/>
      <c r="K562" s="39" t="n"/>
      <c r="L562" s="39" t="n"/>
      <c r="M562" s="39" t="n"/>
      <c r="N562" s="39" t="n"/>
      <c r="O562" s="39" t="n"/>
      <c r="P562" s="39" t="n"/>
      <c r="Q562" s="39" t="n"/>
      <c r="R562" s="39" t="n"/>
      <c r="S562" s="39" t="n"/>
      <c r="T562" s="39" t="n"/>
      <c r="U562" s="39" t="n"/>
      <c r="V562" s="39" t="n"/>
      <c r="W562" s="39" t="n"/>
      <c r="X562" s="39" t="n"/>
      <c r="Y562" s="39" t="n"/>
      <c r="Z562" s="39" t="n"/>
    </row>
    <row r="563" ht="15.75" customHeight="1" s="198">
      <c r="A563" s="39" t="n"/>
      <c r="B563" s="39" t="n"/>
      <c r="C563" s="39" t="n"/>
      <c r="D563" s="39" t="n"/>
      <c r="E563" s="39" t="n"/>
      <c r="F563" s="39" t="n"/>
      <c r="G563" s="39" t="n"/>
      <c r="H563" s="39" t="n"/>
      <c r="I563" s="39" t="n"/>
      <c r="J563" s="39" t="n"/>
      <c r="K563" s="39" t="n"/>
      <c r="L563" s="39" t="n"/>
      <c r="M563" s="39" t="n"/>
      <c r="N563" s="39" t="n"/>
      <c r="O563" s="39" t="n"/>
      <c r="P563" s="39" t="n"/>
      <c r="Q563" s="39" t="n"/>
      <c r="R563" s="39" t="n"/>
      <c r="S563" s="39" t="n"/>
      <c r="T563" s="39" t="n"/>
      <c r="U563" s="39" t="n"/>
      <c r="V563" s="39" t="n"/>
      <c r="W563" s="39" t="n"/>
      <c r="X563" s="39" t="n"/>
      <c r="Y563" s="39" t="n"/>
      <c r="Z563" s="39" t="n"/>
    </row>
    <row r="564" ht="15.75" customHeight="1" s="198">
      <c r="A564" s="39" t="n"/>
      <c r="B564" s="39" t="n"/>
      <c r="C564" s="39" t="n"/>
      <c r="D564" s="39" t="n"/>
      <c r="E564" s="39" t="n"/>
      <c r="F564" s="39" t="n"/>
      <c r="G564" s="39" t="n"/>
      <c r="H564" s="39" t="n"/>
      <c r="I564" s="39" t="n"/>
      <c r="J564" s="39" t="n"/>
      <c r="K564" s="39" t="n"/>
      <c r="L564" s="39" t="n"/>
      <c r="M564" s="39" t="n"/>
      <c r="N564" s="39" t="n"/>
      <c r="O564" s="39" t="n"/>
      <c r="P564" s="39" t="n"/>
      <c r="Q564" s="39" t="n"/>
      <c r="R564" s="39" t="n"/>
      <c r="S564" s="39" t="n"/>
      <c r="T564" s="39" t="n"/>
      <c r="U564" s="39" t="n"/>
      <c r="V564" s="39" t="n"/>
      <c r="W564" s="39" t="n"/>
      <c r="X564" s="39" t="n"/>
      <c r="Y564" s="39" t="n"/>
      <c r="Z564" s="39" t="n"/>
    </row>
    <row r="565" ht="15.75" customHeight="1" s="198">
      <c r="A565" s="39" t="n"/>
      <c r="B565" s="39" t="n"/>
      <c r="C565" s="39" t="n"/>
      <c r="D565" s="39" t="n"/>
      <c r="E565" s="39" t="n"/>
      <c r="F565" s="39" t="n"/>
      <c r="G565" s="39" t="n"/>
      <c r="H565" s="39" t="n"/>
      <c r="I565" s="39" t="n"/>
      <c r="J565" s="39" t="n"/>
      <c r="K565" s="39" t="n"/>
      <c r="L565" s="39" t="n"/>
      <c r="M565" s="39" t="n"/>
      <c r="N565" s="39" t="n"/>
      <c r="O565" s="39" t="n"/>
      <c r="P565" s="39" t="n"/>
      <c r="Q565" s="39" t="n"/>
      <c r="R565" s="39" t="n"/>
      <c r="S565" s="39" t="n"/>
      <c r="T565" s="39" t="n"/>
      <c r="U565" s="39" t="n"/>
      <c r="V565" s="39" t="n"/>
      <c r="W565" s="39" t="n"/>
      <c r="X565" s="39" t="n"/>
      <c r="Y565" s="39" t="n"/>
      <c r="Z565" s="39" t="n"/>
    </row>
    <row r="566" ht="15.75" customHeight="1" s="198">
      <c r="A566" s="39" t="n"/>
      <c r="B566" s="39" t="n"/>
      <c r="C566" s="39" t="n"/>
      <c r="D566" s="39" t="n"/>
      <c r="E566" s="39" t="n"/>
      <c r="F566" s="39" t="n"/>
      <c r="G566" s="39" t="n"/>
      <c r="H566" s="39" t="n"/>
      <c r="I566" s="39" t="n"/>
      <c r="J566" s="39" t="n"/>
      <c r="K566" s="39" t="n"/>
      <c r="L566" s="39" t="n"/>
      <c r="M566" s="39" t="n"/>
      <c r="N566" s="39" t="n"/>
      <c r="O566" s="39" t="n"/>
      <c r="P566" s="39" t="n"/>
      <c r="Q566" s="39" t="n"/>
      <c r="R566" s="39" t="n"/>
      <c r="S566" s="39" t="n"/>
      <c r="T566" s="39" t="n"/>
      <c r="U566" s="39" t="n"/>
      <c r="V566" s="39" t="n"/>
      <c r="W566" s="39" t="n"/>
      <c r="X566" s="39" t="n"/>
      <c r="Y566" s="39" t="n"/>
      <c r="Z566" s="39" t="n"/>
    </row>
    <row r="567" ht="15.75" customHeight="1" s="198">
      <c r="A567" s="39" t="n"/>
      <c r="B567" s="39" t="n"/>
      <c r="C567" s="39" t="n"/>
      <c r="D567" s="39" t="n"/>
      <c r="E567" s="39" t="n"/>
      <c r="F567" s="39" t="n"/>
      <c r="G567" s="39" t="n"/>
      <c r="H567" s="39" t="n"/>
      <c r="I567" s="39" t="n"/>
      <c r="J567" s="39" t="n"/>
      <c r="K567" s="39" t="n"/>
      <c r="L567" s="39" t="n"/>
      <c r="M567" s="39" t="n"/>
      <c r="N567" s="39" t="n"/>
      <c r="O567" s="39" t="n"/>
      <c r="P567" s="39" t="n"/>
      <c r="Q567" s="39" t="n"/>
      <c r="R567" s="39" t="n"/>
      <c r="S567" s="39" t="n"/>
      <c r="T567" s="39" t="n"/>
      <c r="U567" s="39" t="n"/>
      <c r="V567" s="39" t="n"/>
      <c r="W567" s="39" t="n"/>
      <c r="X567" s="39" t="n"/>
      <c r="Y567" s="39" t="n"/>
      <c r="Z567" s="39" t="n"/>
    </row>
    <row r="568" ht="15.75" customHeight="1" s="198">
      <c r="A568" s="39" t="n"/>
      <c r="B568" s="39" t="n"/>
      <c r="C568" s="39" t="n"/>
      <c r="D568" s="39" t="n"/>
      <c r="E568" s="39" t="n"/>
      <c r="F568" s="39" t="n"/>
      <c r="G568" s="39" t="n"/>
      <c r="H568" s="39" t="n"/>
      <c r="I568" s="39" t="n"/>
      <c r="J568" s="39" t="n"/>
      <c r="K568" s="39" t="n"/>
      <c r="L568" s="39" t="n"/>
      <c r="M568" s="39" t="n"/>
      <c r="N568" s="39" t="n"/>
      <c r="O568" s="39" t="n"/>
      <c r="P568" s="39" t="n"/>
      <c r="Q568" s="39" t="n"/>
      <c r="R568" s="39" t="n"/>
      <c r="S568" s="39" t="n"/>
      <c r="T568" s="39" t="n"/>
      <c r="U568" s="39" t="n"/>
      <c r="V568" s="39" t="n"/>
      <c r="W568" s="39" t="n"/>
      <c r="X568" s="39" t="n"/>
      <c r="Y568" s="39" t="n"/>
      <c r="Z568" s="39" t="n"/>
    </row>
    <row r="569" ht="15.75" customHeight="1" s="198">
      <c r="A569" s="39" t="n"/>
      <c r="B569" s="39" t="n"/>
      <c r="C569" s="39" t="n"/>
      <c r="D569" s="39" t="n"/>
      <c r="E569" s="39" t="n"/>
      <c r="F569" s="39" t="n"/>
      <c r="G569" s="39" t="n"/>
      <c r="H569" s="39" t="n"/>
      <c r="I569" s="39" t="n"/>
      <c r="J569" s="39" t="n"/>
      <c r="K569" s="39" t="n"/>
      <c r="L569" s="39" t="n"/>
      <c r="M569" s="39" t="n"/>
      <c r="N569" s="39" t="n"/>
      <c r="O569" s="39" t="n"/>
      <c r="P569" s="39" t="n"/>
      <c r="Q569" s="39" t="n"/>
      <c r="R569" s="39" t="n"/>
      <c r="S569" s="39" t="n"/>
      <c r="T569" s="39" t="n"/>
      <c r="U569" s="39" t="n"/>
      <c r="V569" s="39" t="n"/>
      <c r="W569" s="39" t="n"/>
      <c r="X569" s="39" t="n"/>
      <c r="Y569" s="39" t="n"/>
      <c r="Z569" s="39" t="n"/>
    </row>
    <row r="570" ht="15.75" customHeight="1" s="198">
      <c r="A570" s="39" t="n"/>
      <c r="B570" s="39" t="n"/>
      <c r="C570" s="39" t="n"/>
      <c r="D570" s="39" t="n"/>
      <c r="E570" s="39" t="n"/>
      <c r="F570" s="39" t="n"/>
      <c r="G570" s="39" t="n"/>
      <c r="H570" s="39" t="n"/>
      <c r="I570" s="39" t="n"/>
      <c r="J570" s="39" t="n"/>
      <c r="K570" s="39" t="n"/>
      <c r="L570" s="39" t="n"/>
      <c r="M570" s="39" t="n"/>
      <c r="N570" s="39" t="n"/>
      <c r="O570" s="39" t="n"/>
      <c r="P570" s="39" t="n"/>
      <c r="Q570" s="39" t="n"/>
      <c r="R570" s="39" t="n"/>
      <c r="S570" s="39" t="n"/>
      <c r="T570" s="39" t="n"/>
      <c r="U570" s="39" t="n"/>
      <c r="V570" s="39" t="n"/>
      <c r="W570" s="39" t="n"/>
      <c r="X570" s="39" t="n"/>
      <c r="Y570" s="39" t="n"/>
      <c r="Z570" s="39" t="n"/>
    </row>
    <row r="571" ht="15.75" customHeight="1" s="198">
      <c r="A571" s="39" t="n"/>
      <c r="B571" s="39" t="n"/>
      <c r="C571" s="39" t="n"/>
      <c r="D571" s="39" t="n"/>
      <c r="E571" s="39" t="n"/>
      <c r="F571" s="39" t="n"/>
      <c r="G571" s="39" t="n"/>
      <c r="H571" s="39" t="n"/>
      <c r="I571" s="39" t="n"/>
      <c r="J571" s="39" t="n"/>
      <c r="K571" s="39" t="n"/>
      <c r="L571" s="39" t="n"/>
      <c r="M571" s="39" t="n"/>
      <c r="N571" s="39" t="n"/>
      <c r="O571" s="39" t="n"/>
      <c r="P571" s="39" t="n"/>
      <c r="Q571" s="39" t="n"/>
      <c r="R571" s="39" t="n"/>
      <c r="S571" s="39" t="n"/>
      <c r="T571" s="39" t="n"/>
      <c r="U571" s="39" t="n"/>
      <c r="V571" s="39" t="n"/>
      <c r="W571" s="39" t="n"/>
      <c r="X571" s="39" t="n"/>
      <c r="Y571" s="39" t="n"/>
      <c r="Z571" s="39" t="n"/>
    </row>
    <row r="572" ht="15.75" customHeight="1" s="198">
      <c r="A572" s="39" t="n"/>
      <c r="B572" s="39" t="n"/>
      <c r="C572" s="39" t="n"/>
      <c r="D572" s="39" t="n"/>
      <c r="E572" s="39" t="n"/>
      <c r="F572" s="39" t="n"/>
      <c r="G572" s="39" t="n"/>
      <c r="H572" s="39" t="n"/>
      <c r="I572" s="39" t="n"/>
      <c r="J572" s="39" t="n"/>
      <c r="K572" s="39" t="n"/>
      <c r="L572" s="39" t="n"/>
      <c r="M572" s="39" t="n"/>
      <c r="N572" s="39" t="n"/>
      <c r="O572" s="39" t="n"/>
      <c r="P572" s="39" t="n"/>
      <c r="Q572" s="39" t="n"/>
      <c r="R572" s="39" t="n"/>
      <c r="S572" s="39" t="n"/>
      <c r="T572" s="39" t="n"/>
      <c r="U572" s="39" t="n"/>
      <c r="V572" s="39" t="n"/>
      <c r="W572" s="39" t="n"/>
      <c r="X572" s="39" t="n"/>
      <c r="Y572" s="39" t="n"/>
      <c r="Z572" s="39" t="n"/>
    </row>
    <row r="573" ht="15.75" customHeight="1" s="198">
      <c r="A573" s="39" t="n"/>
      <c r="B573" s="39" t="n"/>
      <c r="C573" s="39" t="n"/>
      <c r="D573" s="39" t="n"/>
      <c r="E573" s="39" t="n"/>
      <c r="F573" s="39" t="n"/>
      <c r="G573" s="39" t="n"/>
      <c r="H573" s="39" t="n"/>
      <c r="I573" s="39" t="n"/>
      <c r="J573" s="39" t="n"/>
      <c r="K573" s="39" t="n"/>
      <c r="L573" s="39" t="n"/>
      <c r="M573" s="39" t="n"/>
      <c r="N573" s="39" t="n"/>
      <c r="O573" s="39" t="n"/>
      <c r="P573" s="39" t="n"/>
      <c r="Q573" s="39" t="n"/>
      <c r="R573" s="39" t="n"/>
      <c r="S573" s="39" t="n"/>
      <c r="T573" s="39" t="n"/>
      <c r="U573" s="39" t="n"/>
      <c r="V573" s="39" t="n"/>
      <c r="W573" s="39" t="n"/>
      <c r="X573" s="39" t="n"/>
      <c r="Y573" s="39" t="n"/>
      <c r="Z573" s="39" t="n"/>
    </row>
    <row r="574" ht="15.75" customHeight="1" s="198">
      <c r="A574" s="39" t="n"/>
      <c r="B574" s="39" t="n"/>
      <c r="C574" s="39" t="n"/>
      <c r="D574" s="39" t="n"/>
      <c r="E574" s="39" t="n"/>
      <c r="F574" s="39" t="n"/>
      <c r="G574" s="39" t="n"/>
      <c r="H574" s="39" t="n"/>
      <c r="I574" s="39" t="n"/>
      <c r="J574" s="39" t="n"/>
      <c r="K574" s="39" t="n"/>
      <c r="L574" s="39" t="n"/>
      <c r="M574" s="39" t="n"/>
      <c r="N574" s="39" t="n"/>
      <c r="O574" s="39" t="n"/>
      <c r="P574" s="39" t="n"/>
      <c r="Q574" s="39" t="n"/>
      <c r="R574" s="39" t="n"/>
      <c r="S574" s="39" t="n"/>
      <c r="T574" s="39" t="n"/>
      <c r="U574" s="39" t="n"/>
      <c r="V574" s="39" t="n"/>
      <c r="W574" s="39" t="n"/>
      <c r="X574" s="39" t="n"/>
      <c r="Y574" s="39" t="n"/>
      <c r="Z574" s="39" t="n"/>
    </row>
    <row r="575" ht="15.75" customHeight="1" s="198">
      <c r="A575" s="39" t="n"/>
      <c r="B575" s="39" t="n"/>
      <c r="C575" s="39" t="n"/>
      <c r="D575" s="39" t="n"/>
      <c r="E575" s="39" t="n"/>
      <c r="F575" s="39" t="n"/>
      <c r="G575" s="39" t="n"/>
      <c r="H575" s="39" t="n"/>
      <c r="I575" s="39" t="n"/>
      <c r="J575" s="39" t="n"/>
      <c r="K575" s="39" t="n"/>
      <c r="L575" s="39" t="n"/>
      <c r="M575" s="39" t="n"/>
      <c r="N575" s="39" t="n"/>
      <c r="O575" s="39" t="n"/>
      <c r="P575" s="39" t="n"/>
      <c r="Q575" s="39" t="n"/>
      <c r="R575" s="39" t="n"/>
      <c r="S575" s="39" t="n"/>
      <c r="T575" s="39" t="n"/>
      <c r="U575" s="39" t="n"/>
      <c r="V575" s="39" t="n"/>
      <c r="W575" s="39" t="n"/>
      <c r="X575" s="39" t="n"/>
      <c r="Y575" s="39" t="n"/>
      <c r="Z575" s="39" t="n"/>
    </row>
    <row r="576" ht="15.75" customHeight="1" s="198">
      <c r="A576" s="39" t="n"/>
      <c r="B576" s="39" t="n"/>
      <c r="C576" s="39" t="n"/>
      <c r="D576" s="39" t="n"/>
      <c r="E576" s="39" t="n"/>
      <c r="F576" s="39" t="n"/>
      <c r="G576" s="39" t="n"/>
      <c r="H576" s="39" t="n"/>
      <c r="I576" s="39" t="n"/>
      <c r="J576" s="39" t="n"/>
      <c r="K576" s="39" t="n"/>
      <c r="L576" s="39" t="n"/>
      <c r="M576" s="39" t="n"/>
      <c r="N576" s="39" t="n"/>
      <c r="O576" s="39" t="n"/>
      <c r="P576" s="39" t="n"/>
      <c r="Q576" s="39" t="n"/>
      <c r="R576" s="39" t="n"/>
      <c r="S576" s="39" t="n"/>
      <c r="T576" s="39" t="n"/>
      <c r="U576" s="39" t="n"/>
      <c r="V576" s="39" t="n"/>
      <c r="W576" s="39" t="n"/>
      <c r="X576" s="39" t="n"/>
      <c r="Y576" s="39" t="n"/>
      <c r="Z576" s="39" t="n"/>
    </row>
    <row r="577" ht="15.75" customHeight="1" s="198">
      <c r="A577" s="39" t="n"/>
      <c r="B577" s="39" t="n"/>
      <c r="C577" s="39" t="n"/>
      <c r="D577" s="39" t="n"/>
      <c r="E577" s="39" t="n"/>
      <c r="F577" s="39" t="n"/>
      <c r="G577" s="39" t="n"/>
      <c r="H577" s="39" t="n"/>
      <c r="I577" s="39" t="n"/>
      <c r="J577" s="39" t="n"/>
      <c r="K577" s="39" t="n"/>
      <c r="L577" s="39" t="n"/>
      <c r="M577" s="39" t="n"/>
      <c r="N577" s="39" t="n"/>
      <c r="O577" s="39" t="n"/>
      <c r="P577" s="39" t="n"/>
      <c r="Q577" s="39" t="n"/>
      <c r="R577" s="39" t="n"/>
      <c r="S577" s="39" t="n"/>
      <c r="T577" s="39" t="n"/>
      <c r="U577" s="39" t="n"/>
      <c r="V577" s="39" t="n"/>
      <c r="W577" s="39" t="n"/>
      <c r="X577" s="39" t="n"/>
      <c r="Y577" s="39" t="n"/>
      <c r="Z577" s="39" t="n"/>
    </row>
    <row r="578" ht="15.75" customHeight="1" s="198">
      <c r="A578" s="39" t="n"/>
      <c r="B578" s="39" t="n"/>
      <c r="C578" s="39" t="n"/>
      <c r="D578" s="39" t="n"/>
      <c r="E578" s="39" t="n"/>
      <c r="F578" s="39" t="n"/>
      <c r="G578" s="39" t="n"/>
      <c r="H578" s="39" t="n"/>
      <c r="I578" s="39" t="n"/>
      <c r="J578" s="39" t="n"/>
      <c r="K578" s="39" t="n"/>
      <c r="L578" s="39" t="n"/>
      <c r="M578" s="39" t="n"/>
      <c r="N578" s="39" t="n"/>
      <c r="O578" s="39" t="n"/>
      <c r="P578" s="39" t="n"/>
      <c r="Q578" s="39" t="n"/>
      <c r="R578" s="39" t="n"/>
      <c r="S578" s="39" t="n"/>
      <c r="T578" s="39" t="n"/>
      <c r="U578" s="39" t="n"/>
      <c r="V578" s="39" t="n"/>
      <c r="W578" s="39" t="n"/>
      <c r="X578" s="39" t="n"/>
      <c r="Y578" s="39" t="n"/>
      <c r="Z578" s="39" t="n"/>
    </row>
    <row r="579" ht="15.75" customHeight="1" s="198">
      <c r="A579" s="39" t="n"/>
      <c r="B579" s="39" t="n"/>
      <c r="C579" s="39" t="n"/>
      <c r="D579" s="39" t="n"/>
      <c r="E579" s="39" t="n"/>
      <c r="F579" s="39" t="n"/>
      <c r="G579" s="39" t="n"/>
      <c r="H579" s="39" t="n"/>
      <c r="I579" s="39" t="n"/>
      <c r="J579" s="39" t="n"/>
      <c r="K579" s="39" t="n"/>
      <c r="L579" s="39" t="n"/>
      <c r="M579" s="39" t="n"/>
      <c r="N579" s="39" t="n"/>
      <c r="O579" s="39" t="n"/>
      <c r="P579" s="39" t="n"/>
      <c r="Q579" s="39" t="n"/>
      <c r="R579" s="39" t="n"/>
      <c r="S579" s="39" t="n"/>
      <c r="T579" s="39" t="n"/>
      <c r="U579" s="39" t="n"/>
      <c r="V579" s="39" t="n"/>
      <c r="W579" s="39" t="n"/>
      <c r="X579" s="39" t="n"/>
      <c r="Y579" s="39" t="n"/>
      <c r="Z579" s="39" t="n"/>
    </row>
    <row r="580" ht="15.75" customHeight="1" s="198">
      <c r="A580" s="39" t="n"/>
      <c r="B580" s="39" t="n"/>
      <c r="C580" s="39" t="n"/>
      <c r="D580" s="39" t="n"/>
      <c r="E580" s="39" t="n"/>
      <c r="F580" s="39" t="n"/>
      <c r="G580" s="39" t="n"/>
      <c r="H580" s="39" t="n"/>
      <c r="I580" s="39" t="n"/>
      <c r="J580" s="39" t="n"/>
      <c r="K580" s="39" t="n"/>
      <c r="L580" s="39" t="n"/>
      <c r="M580" s="39" t="n"/>
      <c r="N580" s="39" t="n"/>
      <c r="O580" s="39" t="n"/>
      <c r="P580" s="39" t="n"/>
      <c r="Q580" s="39" t="n"/>
      <c r="R580" s="39" t="n"/>
      <c r="S580" s="39" t="n"/>
      <c r="T580" s="39" t="n"/>
      <c r="U580" s="39" t="n"/>
      <c r="V580" s="39" t="n"/>
      <c r="W580" s="39" t="n"/>
      <c r="X580" s="39" t="n"/>
      <c r="Y580" s="39" t="n"/>
      <c r="Z580" s="39" t="n"/>
    </row>
    <row r="581" ht="15.75" customHeight="1" s="198">
      <c r="A581" s="39" t="n"/>
      <c r="B581" s="39" t="n"/>
      <c r="C581" s="39" t="n"/>
      <c r="D581" s="39" t="n"/>
      <c r="E581" s="39" t="n"/>
      <c r="F581" s="39" t="n"/>
      <c r="G581" s="39" t="n"/>
      <c r="H581" s="39" t="n"/>
      <c r="I581" s="39" t="n"/>
      <c r="J581" s="39" t="n"/>
      <c r="K581" s="39" t="n"/>
      <c r="L581" s="39" t="n"/>
      <c r="M581" s="39" t="n"/>
      <c r="N581" s="39" t="n"/>
      <c r="O581" s="39" t="n"/>
      <c r="P581" s="39" t="n"/>
      <c r="Q581" s="39" t="n"/>
      <c r="R581" s="39" t="n"/>
      <c r="S581" s="39" t="n"/>
      <c r="T581" s="39" t="n"/>
      <c r="U581" s="39" t="n"/>
      <c r="V581" s="39" t="n"/>
      <c r="W581" s="39" t="n"/>
      <c r="X581" s="39" t="n"/>
      <c r="Y581" s="39" t="n"/>
      <c r="Z581" s="39" t="n"/>
    </row>
    <row r="582" ht="15.75" customHeight="1" s="198">
      <c r="A582" s="39" t="n"/>
      <c r="B582" s="39" t="n"/>
      <c r="C582" s="39" t="n"/>
      <c r="D582" s="39" t="n"/>
      <c r="E582" s="39" t="n"/>
      <c r="F582" s="39" t="n"/>
      <c r="G582" s="39" t="n"/>
      <c r="H582" s="39" t="n"/>
      <c r="I582" s="39" t="n"/>
      <c r="J582" s="39" t="n"/>
      <c r="K582" s="39" t="n"/>
      <c r="L582" s="39" t="n"/>
      <c r="M582" s="39" t="n"/>
      <c r="N582" s="39" t="n"/>
      <c r="O582" s="39" t="n"/>
      <c r="P582" s="39" t="n"/>
      <c r="Q582" s="39" t="n"/>
      <c r="R582" s="39" t="n"/>
      <c r="S582" s="39" t="n"/>
      <c r="T582" s="39" t="n"/>
      <c r="U582" s="39" t="n"/>
      <c r="V582" s="39" t="n"/>
      <c r="W582" s="39" t="n"/>
      <c r="X582" s="39" t="n"/>
      <c r="Y582" s="39" t="n"/>
      <c r="Z582" s="39" t="n"/>
    </row>
    <row r="583" ht="15.75" customHeight="1" s="198">
      <c r="A583" s="39" t="n"/>
      <c r="B583" s="39" t="n"/>
      <c r="C583" s="39" t="n"/>
      <c r="D583" s="39" t="n"/>
      <c r="E583" s="39" t="n"/>
      <c r="F583" s="39" t="n"/>
      <c r="G583" s="39" t="n"/>
      <c r="H583" s="39" t="n"/>
      <c r="I583" s="39" t="n"/>
      <c r="J583" s="39" t="n"/>
      <c r="K583" s="39" t="n"/>
      <c r="L583" s="39" t="n"/>
      <c r="M583" s="39" t="n"/>
      <c r="N583" s="39" t="n"/>
      <c r="O583" s="39" t="n"/>
      <c r="P583" s="39" t="n"/>
      <c r="Q583" s="39" t="n"/>
      <c r="R583" s="39" t="n"/>
      <c r="S583" s="39" t="n"/>
      <c r="T583" s="39" t="n"/>
      <c r="U583" s="39" t="n"/>
      <c r="V583" s="39" t="n"/>
      <c r="W583" s="39" t="n"/>
      <c r="X583" s="39" t="n"/>
      <c r="Y583" s="39" t="n"/>
      <c r="Z583" s="39" t="n"/>
    </row>
    <row r="584" ht="15.75" customHeight="1" s="198">
      <c r="A584" s="39" t="n"/>
      <c r="B584" s="39" t="n"/>
      <c r="C584" s="39" t="n"/>
      <c r="D584" s="39" t="n"/>
      <c r="E584" s="39" t="n"/>
      <c r="F584" s="39" t="n"/>
      <c r="G584" s="39" t="n"/>
      <c r="H584" s="39" t="n"/>
      <c r="I584" s="39" t="n"/>
      <c r="J584" s="39" t="n"/>
      <c r="K584" s="39" t="n"/>
      <c r="L584" s="39" t="n"/>
      <c r="M584" s="39" t="n"/>
      <c r="N584" s="39" t="n"/>
      <c r="O584" s="39" t="n"/>
      <c r="P584" s="39" t="n"/>
      <c r="Q584" s="39" t="n"/>
      <c r="R584" s="39" t="n"/>
      <c r="S584" s="39" t="n"/>
      <c r="T584" s="39" t="n"/>
      <c r="U584" s="39" t="n"/>
      <c r="V584" s="39" t="n"/>
      <c r="W584" s="39" t="n"/>
      <c r="X584" s="39" t="n"/>
      <c r="Y584" s="39" t="n"/>
      <c r="Z584" s="39" t="n"/>
    </row>
    <row r="585" ht="15.75" customHeight="1" s="198">
      <c r="A585" s="39" t="n"/>
      <c r="B585" s="39" t="n"/>
      <c r="C585" s="39" t="n"/>
      <c r="D585" s="39" t="n"/>
      <c r="E585" s="39" t="n"/>
      <c r="F585" s="39" t="n"/>
      <c r="G585" s="39" t="n"/>
      <c r="H585" s="39" t="n"/>
      <c r="I585" s="39" t="n"/>
      <c r="J585" s="39" t="n"/>
      <c r="K585" s="39" t="n"/>
      <c r="L585" s="39" t="n"/>
      <c r="M585" s="39" t="n"/>
      <c r="N585" s="39" t="n"/>
      <c r="O585" s="39" t="n"/>
      <c r="P585" s="39" t="n"/>
      <c r="Q585" s="39" t="n"/>
      <c r="R585" s="39" t="n"/>
      <c r="S585" s="39" t="n"/>
      <c r="T585" s="39" t="n"/>
      <c r="U585" s="39" t="n"/>
      <c r="V585" s="39" t="n"/>
      <c r="W585" s="39" t="n"/>
      <c r="X585" s="39" t="n"/>
      <c r="Y585" s="39" t="n"/>
      <c r="Z585" s="39" t="n"/>
    </row>
    <row r="586" ht="15.75" customHeight="1" s="198">
      <c r="A586" s="39" t="n"/>
      <c r="B586" s="39" t="n"/>
      <c r="C586" s="39" t="n"/>
      <c r="D586" s="39" t="n"/>
      <c r="E586" s="39" t="n"/>
      <c r="F586" s="39" t="n"/>
      <c r="G586" s="39" t="n"/>
      <c r="H586" s="39" t="n"/>
      <c r="I586" s="39" t="n"/>
      <c r="J586" s="39" t="n"/>
      <c r="K586" s="39" t="n"/>
      <c r="L586" s="39" t="n"/>
      <c r="M586" s="39" t="n"/>
      <c r="N586" s="39" t="n"/>
      <c r="O586" s="39" t="n"/>
      <c r="P586" s="39" t="n"/>
      <c r="Q586" s="39" t="n"/>
      <c r="R586" s="39" t="n"/>
      <c r="S586" s="39" t="n"/>
      <c r="T586" s="39" t="n"/>
      <c r="U586" s="39" t="n"/>
      <c r="V586" s="39" t="n"/>
      <c r="W586" s="39" t="n"/>
      <c r="X586" s="39" t="n"/>
      <c r="Y586" s="39" t="n"/>
      <c r="Z586" s="39" t="n"/>
    </row>
    <row r="587" ht="15.75" customHeight="1" s="198">
      <c r="A587" s="39" t="n"/>
      <c r="B587" s="39" t="n"/>
      <c r="C587" s="39" t="n"/>
      <c r="D587" s="39" t="n"/>
      <c r="E587" s="39" t="n"/>
      <c r="F587" s="39" t="n"/>
      <c r="G587" s="39" t="n"/>
      <c r="H587" s="39" t="n"/>
      <c r="I587" s="39" t="n"/>
      <c r="J587" s="39" t="n"/>
      <c r="K587" s="39" t="n"/>
      <c r="L587" s="39" t="n"/>
      <c r="M587" s="39" t="n"/>
      <c r="N587" s="39" t="n"/>
      <c r="O587" s="39" t="n"/>
      <c r="P587" s="39" t="n"/>
      <c r="Q587" s="39" t="n"/>
      <c r="R587" s="39" t="n"/>
      <c r="S587" s="39" t="n"/>
      <c r="T587" s="39" t="n"/>
      <c r="U587" s="39" t="n"/>
      <c r="V587" s="39" t="n"/>
      <c r="W587" s="39" t="n"/>
      <c r="X587" s="39" t="n"/>
      <c r="Y587" s="39" t="n"/>
      <c r="Z587" s="39" t="n"/>
    </row>
    <row r="588" ht="15.75" customHeight="1" s="198">
      <c r="A588" s="39" t="n"/>
      <c r="B588" s="39" t="n"/>
      <c r="C588" s="39" t="n"/>
      <c r="D588" s="39" t="n"/>
      <c r="E588" s="39" t="n"/>
      <c r="F588" s="39" t="n"/>
      <c r="G588" s="39" t="n"/>
      <c r="H588" s="39" t="n"/>
      <c r="I588" s="39" t="n"/>
      <c r="J588" s="39" t="n"/>
      <c r="K588" s="39" t="n"/>
      <c r="L588" s="39" t="n"/>
      <c r="M588" s="39" t="n"/>
      <c r="N588" s="39" t="n"/>
      <c r="O588" s="39" t="n"/>
      <c r="P588" s="39" t="n"/>
      <c r="Q588" s="39" t="n"/>
      <c r="R588" s="39" t="n"/>
      <c r="S588" s="39" t="n"/>
      <c r="T588" s="39" t="n"/>
      <c r="U588" s="39" t="n"/>
      <c r="V588" s="39" t="n"/>
      <c r="W588" s="39" t="n"/>
      <c r="X588" s="39" t="n"/>
      <c r="Y588" s="39" t="n"/>
      <c r="Z588" s="39" t="n"/>
    </row>
    <row r="589" ht="15.75" customHeight="1" s="198">
      <c r="A589" s="39" t="n"/>
      <c r="B589" s="39" t="n"/>
      <c r="C589" s="39" t="n"/>
      <c r="D589" s="39" t="n"/>
      <c r="E589" s="39" t="n"/>
      <c r="F589" s="39" t="n"/>
      <c r="G589" s="39" t="n"/>
      <c r="H589" s="39" t="n"/>
      <c r="I589" s="39" t="n"/>
      <c r="J589" s="39" t="n"/>
      <c r="K589" s="39" t="n"/>
      <c r="L589" s="39" t="n"/>
      <c r="M589" s="39" t="n"/>
      <c r="N589" s="39" t="n"/>
      <c r="O589" s="39" t="n"/>
      <c r="P589" s="39" t="n"/>
      <c r="Q589" s="39" t="n"/>
      <c r="R589" s="39" t="n"/>
      <c r="S589" s="39" t="n"/>
      <c r="T589" s="39" t="n"/>
      <c r="U589" s="39" t="n"/>
      <c r="V589" s="39" t="n"/>
      <c r="W589" s="39" t="n"/>
      <c r="X589" s="39" t="n"/>
      <c r="Y589" s="39" t="n"/>
      <c r="Z589" s="39" t="n"/>
    </row>
    <row r="590" ht="15.75" customHeight="1" s="198">
      <c r="A590" s="39" t="n"/>
      <c r="B590" s="39" t="n"/>
      <c r="C590" s="39" t="n"/>
      <c r="D590" s="39" t="n"/>
      <c r="E590" s="39" t="n"/>
      <c r="F590" s="39" t="n"/>
      <c r="G590" s="39" t="n"/>
      <c r="H590" s="39" t="n"/>
      <c r="I590" s="39" t="n"/>
      <c r="J590" s="39" t="n"/>
      <c r="K590" s="39" t="n"/>
      <c r="L590" s="39" t="n"/>
      <c r="M590" s="39" t="n"/>
      <c r="N590" s="39" t="n"/>
      <c r="O590" s="39" t="n"/>
      <c r="P590" s="39" t="n"/>
      <c r="Q590" s="39" t="n"/>
      <c r="R590" s="39" t="n"/>
      <c r="S590" s="39" t="n"/>
      <c r="T590" s="39" t="n"/>
      <c r="U590" s="39" t="n"/>
      <c r="V590" s="39" t="n"/>
      <c r="W590" s="39" t="n"/>
      <c r="X590" s="39" t="n"/>
      <c r="Y590" s="39" t="n"/>
      <c r="Z590" s="39" t="n"/>
    </row>
    <row r="591" ht="15.75" customHeight="1" s="198">
      <c r="A591" s="39" t="n"/>
      <c r="B591" s="39" t="n"/>
      <c r="C591" s="39" t="n"/>
      <c r="D591" s="39" t="n"/>
      <c r="E591" s="39" t="n"/>
      <c r="F591" s="39" t="n"/>
      <c r="G591" s="39" t="n"/>
      <c r="H591" s="39" t="n"/>
      <c r="I591" s="39" t="n"/>
      <c r="J591" s="39" t="n"/>
      <c r="K591" s="39" t="n"/>
      <c r="L591" s="39" t="n"/>
      <c r="M591" s="39" t="n"/>
      <c r="N591" s="39" t="n"/>
      <c r="O591" s="39" t="n"/>
      <c r="P591" s="39" t="n"/>
      <c r="Q591" s="39" t="n"/>
      <c r="R591" s="39" t="n"/>
      <c r="S591" s="39" t="n"/>
      <c r="T591" s="39" t="n"/>
      <c r="U591" s="39" t="n"/>
      <c r="V591" s="39" t="n"/>
      <c r="W591" s="39" t="n"/>
      <c r="X591" s="39" t="n"/>
      <c r="Y591" s="39" t="n"/>
      <c r="Z591" s="39" t="n"/>
    </row>
    <row r="592" ht="15.75" customHeight="1" s="198">
      <c r="A592" s="39" t="n"/>
      <c r="B592" s="39" t="n"/>
      <c r="C592" s="39" t="n"/>
      <c r="D592" s="39" t="n"/>
      <c r="E592" s="39" t="n"/>
      <c r="F592" s="39" t="n"/>
      <c r="G592" s="39" t="n"/>
      <c r="H592" s="39" t="n"/>
      <c r="I592" s="39" t="n"/>
      <c r="J592" s="39" t="n"/>
      <c r="K592" s="39" t="n"/>
      <c r="L592" s="39" t="n"/>
      <c r="M592" s="39" t="n"/>
      <c r="N592" s="39" t="n"/>
      <c r="O592" s="39" t="n"/>
      <c r="P592" s="39" t="n"/>
      <c r="Q592" s="39" t="n"/>
      <c r="R592" s="39" t="n"/>
      <c r="S592" s="39" t="n"/>
      <c r="T592" s="39" t="n"/>
      <c r="U592" s="39" t="n"/>
      <c r="V592" s="39" t="n"/>
      <c r="W592" s="39" t="n"/>
      <c r="X592" s="39" t="n"/>
      <c r="Y592" s="39" t="n"/>
      <c r="Z592" s="39" t="n"/>
    </row>
    <row r="593" ht="15.75" customHeight="1" s="198">
      <c r="A593" s="39" t="n"/>
      <c r="B593" s="39" t="n"/>
      <c r="C593" s="39" t="n"/>
      <c r="D593" s="39" t="n"/>
      <c r="E593" s="39" t="n"/>
      <c r="F593" s="39" t="n"/>
      <c r="G593" s="39" t="n"/>
      <c r="H593" s="39" t="n"/>
      <c r="I593" s="39" t="n"/>
      <c r="J593" s="39" t="n"/>
      <c r="K593" s="39" t="n"/>
      <c r="L593" s="39" t="n"/>
      <c r="M593" s="39" t="n"/>
      <c r="N593" s="39" t="n"/>
      <c r="O593" s="39" t="n"/>
      <c r="P593" s="39" t="n"/>
      <c r="Q593" s="39" t="n"/>
      <c r="R593" s="39" t="n"/>
      <c r="S593" s="39" t="n"/>
      <c r="T593" s="39" t="n"/>
      <c r="U593" s="39" t="n"/>
      <c r="V593" s="39" t="n"/>
      <c r="W593" s="39" t="n"/>
      <c r="X593" s="39" t="n"/>
      <c r="Y593" s="39" t="n"/>
      <c r="Z593" s="39" t="n"/>
    </row>
    <row r="594" ht="15.75" customHeight="1" s="198">
      <c r="A594" s="39" t="n"/>
      <c r="B594" s="39" t="n"/>
      <c r="C594" s="39" t="n"/>
      <c r="D594" s="39" t="n"/>
      <c r="E594" s="39" t="n"/>
      <c r="F594" s="39" t="n"/>
      <c r="G594" s="39" t="n"/>
      <c r="H594" s="39" t="n"/>
      <c r="I594" s="39" t="n"/>
      <c r="J594" s="39" t="n"/>
      <c r="K594" s="39" t="n"/>
      <c r="L594" s="39" t="n"/>
      <c r="M594" s="39" t="n"/>
      <c r="N594" s="39" t="n"/>
      <c r="O594" s="39" t="n"/>
      <c r="P594" s="39" t="n"/>
      <c r="Q594" s="39" t="n"/>
      <c r="R594" s="39" t="n"/>
      <c r="S594" s="39" t="n"/>
      <c r="T594" s="39" t="n"/>
      <c r="U594" s="39" t="n"/>
      <c r="V594" s="39" t="n"/>
      <c r="W594" s="39" t="n"/>
      <c r="X594" s="39" t="n"/>
      <c r="Y594" s="39" t="n"/>
      <c r="Z594" s="39" t="n"/>
    </row>
    <row r="595" ht="15.75" customHeight="1" s="198">
      <c r="A595" s="39" t="n"/>
      <c r="B595" s="39" t="n"/>
      <c r="C595" s="39" t="n"/>
      <c r="D595" s="39" t="n"/>
      <c r="E595" s="39" t="n"/>
      <c r="F595" s="39" t="n"/>
      <c r="G595" s="39" t="n"/>
      <c r="H595" s="39" t="n"/>
      <c r="I595" s="39" t="n"/>
      <c r="J595" s="39" t="n"/>
      <c r="K595" s="39" t="n"/>
      <c r="L595" s="39" t="n"/>
      <c r="M595" s="39" t="n"/>
      <c r="N595" s="39" t="n"/>
      <c r="O595" s="39" t="n"/>
      <c r="P595" s="39" t="n"/>
      <c r="Q595" s="39" t="n"/>
      <c r="R595" s="39" t="n"/>
      <c r="S595" s="39" t="n"/>
      <c r="T595" s="39" t="n"/>
      <c r="U595" s="39" t="n"/>
      <c r="V595" s="39" t="n"/>
      <c r="W595" s="39" t="n"/>
      <c r="X595" s="39" t="n"/>
      <c r="Y595" s="39" t="n"/>
      <c r="Z595" s="39" t="n"/>
    </row>
    <row r="596" ht="15.75" customHeight="1" s="198">
      <c r="A596" s="39" t="n"/>
      <c r="B596" s="39" t="n"/>
      <c r="C596" s="39" t="n"/>
      <c r="D596" s="39" t="n"/>
      <c r="E596" s="39" t="n"/>
      <c r="F596" s="39" t="n"/>
      <c r="G596" s="39" t="n"/>
      <c r="H596" s="39" t="n"/>
      <c r="I596" s="39" t="n"/>
      <c r="J596" s="39" t="n"/>
      <c r="K596" s="39" t="n"/>
      <c r="L596" s="39" t="n"/>
      <c r="M596" s="39" t="n"/>
      <c r="N596" s="39" t="n"/>
      <c r="O596" s="39" t="n"/>
      <c r="P596" s="39" t="n"/>
      <c r="Q596" s="39" t="n"/>
      <c r="R596" s="39" t="n"/>
      <c r="S596" s="39" t="n"/>
      <c r="T596" s="39" t="n"/>
      <c r="U596" s="39" t="n"/>
      <c r="V596" s="39" t="n"/>
      <c r="W596" s="39" t="n"/>
      <c r="X596" s="39" t="n"/>
      <c r="Y596" s="39" t="n"/>
      <c r="Z596" s="39" t="n"/>
    </row>
    <row r="597" ht="15.75" customHeight="1" s="198">
      <c r="A597" s="39" t="n"/>
      <c r="B597" s="39" t="n"/>
      <c r="C597" s="39" t="n"/>
      <c r="D597" s="39" t="n"/>
      <c r="E597" s="39" t="n"/>
      <c r="F597" s="39" t="n"/>
      <c r="G597" s="39" t="n"/>
      <c r="H597" s="39" t="n"/>
      <c r="I597" s="39" t="n"/>
      <c r="J597" s="39" t="n"/>
      <c r="K597" s="39" t="n"/>
      <c r="L597" s="39" t="n"/>
      <c r="M597" s="39" t="n"/>
      <c r="N597" s="39" t="n"/>
      <c r="O597" s="39" t="n"/>
      <c r="P597" s="39" t="n"/>
      <c r="Q597" s="39" t="n"/>
      <c r="R597" s="39" t="n"/>
      <c r="S597" s="39" t="n"/>
      <c r="T597" s="39" t="n"/>
      <c r="U597" s="39" t="n"/>
      <c r="V597" s="39" t="n"/>
      <c r="W597" s="39" t="n"/>
      <c r="X597" s="39" t="n"/>
      <c r="Y597" s="39" t="n"/>
      <c r="Z597" s="39" t="n"/>
    </row>
    <row r="598" ht="15.75" customHeight="1" s="198">
      <c r="A598" s="39" t="n"/>
      <c r="B598" s="39" t="n"/>
      <c r="C598" s="39" t="n"/>
      <c r="D598" s="39" t="n"/>
      <c r="E598" s="39" t="n"/>
      <c r="F598" s="39" t="n"/>
      <c r="G598" s="39" t="n"/>
      <c r="H598" s="39" t="n"/>
      <c r="I598" s="39" t="n"/>
      <c r="J598" s="39" t="n"/>
      <c r="K598" s="39" t="n"/>
      <c r="L598" s="39" t="n"/>
      <c r="M598" s="39" t="n"/>
      <c r="N598" s="39" t="n"/>
      <c r="O598" s="39" t="n"/>
      <c r="P598" s="39" t="n"/>
      <c r="Q598" s="39" t="n"/>
      <c r="R598" s="39" t="n"/>
      <c r="S598" s="39" t="n"/>
      <c r="T598" s="39" t="n"/>
      <c r="U598" s="39" t="n"/>
      <c r="V598" s="39" t="n"/>
      <c r="W598" s="39" t="n"/>
      <c r="X598" s="39" t="n"/>
      <c r="Y598" s="39" t="n"/>
      <c r="Z598" s="39" t="n"/>
    </row>
    <row r="599" ht="15.75" customHeight="1" s="198">
      <c r="A599" s="39" t="n"/>
      <c r="B599" s="39" t="n"/>
      <c r="C599" s="39" t="n"/>
      <c r="D599" s="39" t="n"/>
      <c r="E599" s="39" t="n"/>
      <c r="F599" s="39" t="n"/>
      <c r="G599" s="39" t="n"/>
      <c r="H599" s="39" t="n"/>
      <c r="I599" s="39" t="n"/>
      <c r="J599" s="39" t="n"/>
      <c r="K599" s="39" t="n"/>
      <c r="L599" s="39" t="n"/>
      <c r="M599" s="39" t="n"/>
      <c r="N599" s="39" t="n"/>
      <c r="O599" s="39" t="n"/>
      <c r="P599" s="39" t="n"/>
      <c r="Q599" s="39" t="n"/>
      <c r="R599" s="39" t="n"/>
      <c r="S599" s="39" t="n"/>
      <c r="T599" s="39" t="n"/>
      <c r="U599" s="39" t="n"/>
      <c r="V599" s="39" t="n"/>
      <c r="W599" s="39" t="n"/>
      <c r="X599" s="39" t="n"/>
      <c r="Y599" s="39" t="n"/>
      <c r="Z599" s="39" t="n"/>
    </row>
    <row r="600" ht="15.75" customHeight="1" s="198">
      <c r="A600" s="39" t="n"/>
      <c r="B600" s="39" t="n"/>
      <c r="C600" s="39" t="n"/>
      <c r="D600" s="39" t="n"/>
      <c r="E600" s="39" t="n"/>
      <c r="F600" s="39" t="n"/>
      <c r="G600" s="39" t="n"/>
      <c r="H600" s="39" t="n"/>
      <c r="I600" s="39" t="n"/>
      <c r="J600" s="39" t="n"/>
      <c r="K600" s="39" t="n"/>
      <c r="L600" s="39" t="n"/>
      <c r="M600" s="39" t="n"/>
      <c r="N600" s="39" t="n"/>
      <c r="O600" s="39" t="n"/>
      <c r="P600" s="39" t="n"/>
      <c r="Q600" s="39" t="n"/>
      <c r="R600" s="39" t="n"/>
      <c r="S600" s="39" t="n"/>
      <c r="T600" s="39" t="n"/>
      <c r="U600" s="39" t="n"/>
      <c r="V600" s="39" t="n"/>
      <c r="W600" s="39" t="n"/>
      <c r="X600" s="39" t="n"/>
      <c r="Y600" s="39" t="n"/>
      <c r="Z600" s="39" t="n"/>
    </row>
    <row r="601" ht="15.75" customHeight="1" s="198">
      <c r="A601" s="39" t="n"/>
      <c r="B601" s="39" t="n"/>
      <c r="C601" s="39" t="n"/>
      <c r="D601" s="39" t="n"/>
      <c r="E601" s="39" t="n"/>
      <c r="F601" s="39" t="n"/>
      <c r="G601" s="39" t="n"/>
      <c r="H601" s="39" t="n"/>
      <c r="I601" s="39" t="n"/>
      <c r="J601" s="39" t="n"/>
      <c r="K601" s="39" t="n"/>
      <c r="L601" s="39" t="n"/>
      <c r="M601" s="39" t="n"/>
      <c r="N601" s="39" t="n"/>
      <c r="O601" s="39" t="n"/>
      <c r="P601" s="39" t="n"/>
      <c r="Q601" s="39" t="n"/>
      <c r="R601" s="39" t="n"/>
      <c r="S601" s="39" t="n"/>
      <c r="T601" s="39" t="n"/>
      <c r="U601" s="39" t="n"/>
      <c r="V601" s="39" t="n"/>
      <c r="W601" s="39" t="n"/>
      <c r="X601" s="39" t="n"/>
      <c r="Y601" s="39" t="n"/>
      <c r="Z601" s="39" t="n"/>
    </row>
    <row r="602" ht="15.75" customHeight="1" s="198">
      <c r="A602" s="39" t="n"/>
      <c r="B602" s="39" t="n"/>
      <c r="C602" s="39" t="n"/>
      <c r="D602" s="39" t="n"/>
      <c r="E602" s="39" t="n"/>
      <c r="F602" s="39" t="n"/>
      <c r="G602" s="39" t="n"/>
      <c r="H602" s="39" t="n"/>
      <c r="I602" s="39" t="n"/>
      <c r="J602" s="39" t="n"/>
      <c r="K602" s="39" t="n"/>
      <c r="L602" s="39" t="n"/>
      <c r="M602" s="39" t="n"/>
      <c r="N602" s="39" t="n"/>
      <c r="O602" s="39" t="n"/>
      <c r="P602" s="39" t="n"/>
      <c r="Q602" s="39" t="n"/>
      <c r="R602" s="39" t="n"/>
      <c r="S602" s="39" t="n"/>
      <c r="T602" s="39" t="n"/>
      <c r="U602" s="39" t="n"/>
      <c r="V602" s="39" t="n"/>
      <c r="W602" s="39" t="n"/>
      <c r="X602" s="39" t="n"/>
      <c r="Y602" s="39" t="n"/>
      <c r="Z602" s="39" t="n"/>
    </row>
    <row r="603" ht="15.75" customHeight="1" s="198">
      <c r="A603" s="39" t="n"/>
      <c r="B603" s="39" t="n"/>
      <c r="C603" s="39" t="n"/>
      <c r="D603" s="39" t="n"/>
      <c r="E603" s="39" t="n"/>
      <c r="F603" s="39" t="n"/>
      <c r="G603" s="39" t="n"/>
      <c r="H603" s="39" t="n"/>
      <c r="I603" s="39" t="n"/>
      <c r="J603" s="39" t="n"/>
      <c r="K603" s="39" t="n"/>
      <c r="L603" s="39" t="n"/>
      <c r="M603" s="39" t="n"/>
      <c r="N603" s="39" t="n"/>
      <c r="O603" s="39" t="n"/>
      <c r="P603" s="39" t="n"/>
      <c r="Q603" s="39" t="n"/>
      <c r="R603" s="39" t="n"/>
      <c r="S603" s="39" t="n"/>
      <c r="T603" s="39" t="n"/>
      <c r="U603" s="39" t="n"/>
      <c r="V603" s="39" t="n"/>
      <c r="W603" s="39" t="n"/>
      <c r="X603" s="39" t="n"/>
      <c r="Y603" s="39" t="n"/>
      <c r="Z603" s="39" t="n"/>
    </row>
    <row r="604" ht="15.75" customHeight="1" s="198">
      <c r="A604" s="39" t="n"/>
      <c r="B604" s="39" t="n"/>
      <c r="C604" s="39" t="n"/>
      <c r="D604" s="39" t="n"/>
      <c r="E604" s="39" t="n"/>
      <c r="F604" s="39" t="n"/>
      <c r="G604" s="39" t="n"/>
      <c r="H604" s="39" t="n"/>
      <c r="I604" s="39" t="n"/>
      <c r="J604" s="39" t="n"/>
      <c r="K604" s="39" t="n"/>
      <c r="L604" s="39" t="n"/>
      <c r="M604" s="39" t="n"/>
      <c r="N604" s="39" t="n"/>
      <c r="O604" s="39" t="n"/>
      <c r="P604" s="39" t="n"/>
      <c r="Q604" s="39" t="n"/>
      <c r="R604" s="39" t="n"/>
      <c r="S604" s="39" t="n"/>
      <c r="T604" s="39" t="n"/>
      <c r="U604" s="39" t="n"/>
      <c r="V604" s="39" t="n"/>
      <c r="W604" s="39" t="n"/>
      <c r="X604" s="39" t="n"/>
      <c r="Y604" s="39" t="n"/>
      <c r="Z604" s="39" t="n"/>
    </row>
    <row r="605" ht="15.75" customHeight="1" s="198">
      <c r="A605" s="39" t="n"/>
      <c r="B605" s="39" t="n"/>
      <c r="C605" s="39" t="n"/>
      <c r="D605" s="39" t="n"/>
      <c r="E605" s="39" t="n"/>
      <c r="F605" s="39" t="n"/>
      <c r="G605" s="39" t="n"/>
      <c r="H605" s="39" t="n"/>
      <c r="I605" s="39" t="n"/>
      <c r="J605" s="39" t="n"/>
      <c r="K605" s="39" t="n"/>
      <c r="L605" s="39" t="n"/>
      <c r="M605" s="39" t="n"/>
      <c r="N605" s="39" t="n"/>
      <c r="O605" s="39" t="n"/>
      <c r="P605" s="39" t="n"/>
      <c r="Q605" s="39" t="n"/>
      <c r="R605" s="39" t="n"/>
      <c r="S605" s="39" t="n"/>
      <c r="T605" s="39" t="n"/>
      <c r="U605" s="39" t="n"/>
      <c r="V605" s="39" t="n"/>
      <c r="W605" s="39" t="n"/>
      <c r="X605" s="39" t="n"/>
      <c r="Y605" s="39" t="n"/>
      <c r="Z605" s="39" t="n"/>
    </row>
    <row r="606" ht="15.75" customHeight="1" s="198">
      <c r="A606" s="39" t="n"/>
      <c r="B606" s="39" t="n"/>
      <c r="C606" s="39" t="n"/>
      <c r="D606" s="39" t="n"/>
      <c r="E606" s="39" t="n"/>
      <c r="F606" s="39" t="n"/>
      <c r="G606" s="39" t="n"/>
      <c r="H606" s="39" t="n"/>
      <c r="I606" s="39" t="n"/>
      <c r="J606" s="39" t="n"/>
      <c r="K606" s="39" t="n"/>
      <c r="L606" s="39" t="n"/>
      <c r="M606" s="39" t="n"/>
      <c r="N606" s="39" t="n"/>
      <c r="O606" s="39" t="n"/>
      <c r="P606" s="39" t="n"/>
      <c r="Q606" s="39" t="n"/>
      <c r="R606" s="39" t="n"/>
      <c r="S606" s="39" t="n"/>
      <c r="T606" s="39" t="n"/>
      <c r="U606" s="39" t="n"/>
      <c r="V606" s="39" t="n"/>
      <c r="W606" s="39" t="n"/>
      <c r="X606" s="39" t="n"/>
      <c r="Y606" s="39" t="n"/>
      <c r="Z606" s="39" t="n"/>
    </row>
    <row r="607" ht="15.75" customHeight="1" s="198">
      <c r="A607" s="39" t="n"/>
      <c r="B607" s="39" t="n"/>
      <c r="C607" s="39" t="n"/>
      <c r="D607" s="39" t="n"/>
      <c r="E607" s="39" t="n"/>
      <c r="F607" s="39" t="n"/>
      <c r="G607" s="39" t="n"/>
      <c r="H607" s="39" t="n"/>
      <c r="I607" s="39" t="n"/>
      <c r="J607" s="39" t="n"/>
      <c r="K607" s="39" t="n"/>
      <c r="L607" s="39" t="n"/>
      <c r="M607" s="39" t="n"/>
      <c r="N607" s="39" t="n"/>
      <c r="O607" s="39" t="n"/>
      <c r="P607" s="39" t="n"/>
      <c r="Q607" s="39" t="n"/>
      <c r="R607" s="39" t="n"/>
      <c r="S607" s="39" t="n"/>
      <c r="T607" s="39" t="n"/>
      <c r="U607" s="39" t="n"/>
      <c r="V607" s="39" t="n"/>
      <c r="W607" s="39" t="n"/>
      <c r="X607" s="39" t="n"/>
      <c r="Y607" s="39" t="n"/>
      <c r="Z607" s="39" t="n"/>
    </row>
    <row r="608" ht="15.75" customHeight="1" s="198">
      <c r="A608" s="39" t="n"/>
      <c r="B608" s="39" t="n"/>
      <c r="C608" s="39" t="n"/>
      <c r="D608" s="39" t="n"/>
      <c r="E608" s="39" t="n"/>
      <c r="F608" s="39" t="n"/>
      <c r="G608" s="39" t="n"/>
      <c r="H608" s="39" t="n"/>
      <c r="I608" s="39" t="n"/>
      <c r="J608" s="39" t="n"/>
      <c r="K608" s="39" t="n"/>
      <c r="L608" s="39" t="n"/>
      <c r="M608" s="39" t="n"/>
      <c r="N608" s="39" t="n"/>
      <c r="O608" s="39" t="n"/>
      <c r="P608" s="39" t="n"/>
      <c r="Q608" s="39" t="n"/>
      <c r="R608" s="39" t="n"/>
      <c r="S608" s="39" t="n"/>
      <c r="T608" s="39" t="n"/>
      <c r="U608" s="39" t="n"/>
      <c r="V608" s="39" t="n"/>
      <c r="W608" s="39" t="n"/>
      <c r="X608" s="39" t="n"/>
      <c r="Y608" s="39" t="n"/>
      <c r="Z608" s="39" t="n"/>
    </row>
    <row r="609" ht="15.75" customHeight="1" s="198">
      <c r="A609" s="39" t="n"/>
      <c r="B609" s="39" t="n"/>
      <c r="C609" s="39" t="n"/>
      <c r="D609" s="39" t="n"/>
      <c r="E609" s="39" t="n"/>
      <c r="F609" s="39" t="n"/>
      <c r="G609" s="39" t="n"/>
      <c r="H609" s="39" t="n"/>
      <c r="I609" s="39" t="n"/>
      <c r="J609" s="39" t="n"/>
      <c r="K609" s="39" t="n"/>
      <c r="L609" s="39" t="n"/>
      <c r="M609" s="39" t="n"/>
      <c r="N609" s="39" t="n"/>
      <c r="O609" s="39" t="n"/>
      <c r="P609" s="39" t="n"/>
      <c r="Q609" s="39" t="n"/>
      <c r="R609" s="39" t="n"/>
      <c r="S609" s="39" t="n"/>
      <c r="T609" s="39" t="n"/>
      <c r="U609" s="39" t="n"/>
      <c r="V609" s="39" t="n"/>
      <c r="W609" s="39" t="n"/>
      <c r="X609" s="39" t="n"/>
      <c r="Y609" s="39" t="n"/>
      <c r="Z609" s="39" t="n"/>
    </row>
    <row r="610" ht="15.75" customHeight="1" s="198">
      <c r="A610" s="39" t="n"/>
      <c r="B610" s="39" t="n"/>
      <c r="C610" s="39" t="n"/>
      <c r="D610" s="39" t="n"/>
      <c r="E610" s="39" t="n"/>
      <c r="F610" s="39" t="n"/>
      <c r="G610" s="39" t="n"/>
      <c r="H610" s="39" t="n"/>
      <c r="I610" s="39" t="n"/>
      <c r="J610" s="39" t="n"/>
      <c r="K610" s="39" t="n"/>
      <c r="L610" s="39" t="n"/>
      <c r="M610" s="39" t="n"/>
      <c r="N610" s="39" t="n"/>
      <c r="O610" s="39" t="n"/>
      <c r="P610" s="39" t="n"/>
      <c r="Q610" s="39" t="n"/>
      <c r="R610" s="39" t="n"/>
      <c r="S610" s="39" t="n"/>
      <c r="T610" s="39" t="n"/>
      <c r="U610" s="39" t="n"/>
      <c r="V610" s="39" t="n"/>
      <c r="W610" s="39" t="n"/>
      <c r="X610" s="39" t="n"/>
      <c r="Y610" s="39" t="n"/>
      <c r="Z610" s="39" t="n"/>
    </row>
    <row r="611" ht="15.75" customHeight="1" s="198">
      <c r="A611" s="39" t="n"/>
      <c r="B611" s="39" t="n"/>
      <c r="C611" s="39" t="n"/>
      <c r="D611" s="39" t="n"/>
      <c r="E611" s="39" t="n"/>
      <c r="F611" s="39" t="n"/>
      <c r="G611" s="39" t="n"/>
      <c r="H611" s="39" t="n"/>
      <c r="I611" s="39" t="n"/>
      <c r="J611" s="39" t="n"/>
      <c r="K611" s="39" t="n"/>
      <c r="L611" s="39" t="n"/>
      <c r="M611" s="39" t="n"/>
      <c r="N611" s="39" t="n"/>
      <c r="O611" s="39" t="n"/>
      <c r="P611" s="39" t="n"/>
      <c r="Q611" s="39" t="n"/>
      <c r="R611" s="39" t="n"/>
      <c r="S611" s="39" t="n"/>
      <c r="T611" s="39" t="n"/>
      <c r="U611" s="39" t="n"/>
      <c r="V611" s="39" t="n"/>
      <c r="W611" s="39" t="n"/>
      <c r="X611" s="39" t="n"/>
      <c r="Y611" s="39" t="n"/>
      <c r="Z611" s="39" t="n"/>
    </row>
    <row r="612" ht="15.75" customHeight="1" s="198">
      <c r="A612" s="39" t="n"/>
      <c r="B612" s="39" t="n"/>
      <c r="C612" s="39" t="n"/>
      <c r="D612" s="39" t="n"/>
      <c r="E612" s="39" t="n"/>
      <c r="F612" s="39" t="n"/>
      <c r="G612" s="39" t="n"/>
      <c r="H612" s="39" t="n"/>
      <c r="I612" s="39" t="n"/>
      <c r="J612" s="39" t="n"/>
      <c r="K612" s="39" t="n"/>
      <c r="L612" s="39" t="n"/>
      <c r="M612" s="39" t="n"/>
      <c r="N612" s="39" t="n"/>
      <c r="O612" s="39" t="n"/>
      <c r="P612" s="39" t="n"/>
      <c r="Q612" s="39" t="n"/>
      <c r="R612" s="39" t="n"/>
      <c r="S612" s="39" t="n"/>
      <c r="T612" s="39" t="n"/>
      <c r="U612" s="39" t="n"/>
      <c r="V612" s="39" t="n"/>
      <c r="W612" s="39" t="n"/>
      <c r="X612" s="39" t="n"/>
      <c r="Y612" s="39" t="n"/>
      <c r="Z612" s="39" t="n"/>
    </row>
    <row r="613" ht="15.75" customHeight="1" s="198">
      <c r="A613" s="39" t="n"/>
      <c r="B613" s="39" t="n"/>
      <c r="C613" s="39" t="n"/>
      <c r="D613" s="39" t="n"/>
      <c r="E613" s="39" t="n"/>
      <c r="F613" s="39" t="n"/>
      <c r="G613" s="39" t="n"/>
      <c r="H613" s="39" t="n"/>
      <c r="I613" s="39" t="n"/>
      <c r="J613" s="39" t="n"/>
      <c r="K613" s="39" t="n"/>
      <c r="L613" s="39" t="n"/>
      <c r="M613" s="39" t="n"/>
      <c r="N613" s="39" t="n"/>
      <c r="O613" s="39" t="n"/>
      <c r="P613" s="39" t="n"/>
      <c r="Q613" s="39" t="n"/>
      <c r="R613" s="39" t="n"/>
      <c r="S613" s="39" t="n"/>
      <c r="T613" s="39" t="n"/>
      <c r="U613" s="39" t="n"/>
      <c r="V613" s="39" t="n"/>
      <c r="W613" s="39" t="n"/>
      <c r="X613" s="39" t="n"/>
      <c r="Y613" s="39" t="n"/>
      <c r="Z613" s="39" t="n"/>
    </row>
    <row r="614" ht="15.75" customHeight="1" s="198">
      <c r="A614" s="39" t="n"/>
      <c r="B614" s="39" t="n"/>
      <c r="C614" s="39" t="n"/>
      <c r="D614" s="39" t="n"/>
      <c r="E614" s="39" t="n"/>
      <c r="F614" s="39" t="n"/>
      <c r="G614" s="39" t="n"/>
      <c r="H614" s="39" t="n"/>
      <c r="I614" s="39" t="n"/>
      <c r="J614" s="39" t="n"/>
      <c r="K614" s="39" t="n"/>
      <c r="L614" s="39" t="n"/>
      <c r="M614" s="39" t="n"/>
      <c r="N614" s="39" t="n"/>
      <c r="O614" s="39" t="n"/>
      <c r="P614" s="39" t="n"/>
      <c r="Q614" s="39" t="n"/>
      <c r="R614" s="39" t="n"/>
      <c r="S614" s="39" t="n"/>
      <c r="T614" s="39" t="n"/>
      <c r="U614" s="39" t="n"/>
      <c r="V614" s="39" t="n"/>
      <c r="W614" s="39" t="n"/>
      <c r="X614" s="39" t="n"/>
      <c r="Y614" s="39" t="n"/>
      <c r="Z614" s="39" t="n"/>
    </row>
    <row r="615" ht="15.75" customHeight="1" s="198">
      <c r="A615" s="39" t="n"/>
      <c r="B615" s="39" t="n"/>
      <c r="C615" s="39" t="n"/>
      <c r="D615" s="39" t="n"/>
      <c r="E615" s="39" t="n"/>
      <c r="F615" s="39" t="n"/>
      <c r="G615" s="39" t="n"/>
      <c r="H615" s="39" t="n"/>
      <c r="I615" s="39" t="n"/>
      <c r="J615" s="39" t="n"/>
      <c r="K615" s="39" t="n"/>
      <c r="L615" s="39" t="n"/>
      <c r="M615" s="39" t="n"/>
      <c r="N615" s="39" t="n"/>
      <c r="O615" s="39" t="n"/>
      <c r="P615" s="39" t="n"/>
      <c r="Q615" s="39" t="n"/>
      <c r="R615" s="39" t="n"/>
      <c r="S615" s="39" t="n"/>
      <c r="T615" s="39" t="n"/>
      <c r="U615" s="39" t="n"/>
      <c r="V615" s="39" t="n"/>
      <c r="W615" s="39" t="n"/>
      <c r="X615" s="39" t="n"/>
      <c r="Y615" s="39" t="n"/>
      <c r="Z615" s="39" t="n"/>
    </row>
    <row r="616" ht="15.75" customHeight="1" s="198">
      <c r="A616" s="39" t="n"/>
      <c r="B616" s="39" t="n"/>
      <c r="C616" s="39" t="n"/>
      <c r="D616" s="39" t="n"/>
      <c r="E616" s="39" t="n"/>
      <c r="F616" s="39" t="n"/>
      <c r="G616" s="39" t="n"/>
      <c r="H616" s="39" t="n"/>
      <c r="I616" s="39" t="n"/>
      <c r="J616" s="39" t="n"/>
      <c r="K616" s="39" t="n"/>
      <c r="L616" s="39" t="n"/>
      <c r="M616" s="39" t="n"/>
      <c r="N616" s="39" t="n"/>
      <c r="O616" s="39" t="n"/>
      <c r="P616" s="39" t="n"/>
      <c r="Q616" s="39" t="n"/>
      <c r="R616" s="39" t="n"/>
      <c r="S616" s="39" t="n"/>
      <c r="T616" s="39" t="n"/>
      <c r="U616" s="39" t="n"/>
      <c r="V616" s="39" t="n"/>
      <c r="W616" s="39" t="n"/>
      <c r="X616" s="39" t="n"/>
      <c r="Y616" s="39" t="n"/>
      <c r="Z616" s="39" t="n"/>
    </row>
    <row r="617" ht="15.75" customHeight="1" s="198">
      <c r="A617" s="39" t="n"/>
      <c r="B617" s="39" t="n"/>
      <c r="C617" s="39" t="n"/>
      <c r="D617" s="39" t="n"/>
      <c r="E617" s="39" t="n"/>
      <c r="F617" s="39" t="n"/>
      <c r="G617" s="39" t="n"/>
      <c r="H617" s="39" t="n"/>
      <c r="I617" s="39" t="n"/>
      <c r="J617" s="39" t="n"/>
      <c r="K617" s="39" t="n"/>
      <c r="L617" s="39" t="n"/>
      <c r="M617" s="39" t="n"/>
      <c r="N617" s="39" t="n"/>
      <c r="O617" s="39" t="n"/>
      <c r="P617" s="39" t="n"/>
      <c r="Q617" s="39" t="n"/>
      <c r="R617" s="39" t="n"/>
      <c r="S617" s="39" t="n"/>
      <c r="T617" s="39" t="n"/>
      <c r="U617" s="39" t="n"/>
      <c r="V617" s="39" t="n"/>
      <c r="W617" s="39" t="n"/>
      <c r="X617" s="39" t="n"/>
      <c r="Y617" s="39" t="n"/>
      <c r="Z617" s="39" t="n"/>
    </row>
    <row r="618" ht="15.75" customHeight="1" s="198">
      <c r="A618" s="39" t="n"/>
      <c r="B618" s="39" t="n"/>
      <c r="C618" s="39" t="n"/>
      <c r="D618" s="39" t="n"/>
      <c r="E618" s="39" t="n"/>
      <c r="F618" s="39" t="n"/>
      <c r="G618" s="39" t="n"/>
      <c r="H618" s="39" t="n"/>
      <c r="I618" s="39" t="n"/>
      <c r="J618" s="39" t="n"/>
      <c r="K618" s="39" t="n"/>
      <c r="L618" s="39" t="n"/>
      <c r="M618" s="39" t="n"/>
      <c r="N618" s="39" t="n"/>
      <c r="O618" s="39" t="n"/>
      <c r="P618" s="39" t="n"/>
      <c r="Q618" s="39" t="n"/>
      <c r="R618" s="39" t="n"/>
      <c r="S618" s="39" t="n"/>
      <c r="T618" s="39" t="n"/>
      <c r="U618" s="39" t="n"/>
      <c r="V618" s="39" t="n"/>
      <c r="W618" s="39" t="n"/>
      <c r="X618" s="39" t="n"/>
      <c r="Y618" s="39" t="n"/>
      <c r="Z618" s="39" t="n"/>
    </row>
    <row r="619" ht="15.75" customHeight="1" s="198">
      <c r="A619" s="39" t="n"/>
      <c r="B619" s="39" t="n"/>
      <c r="C619" s="39" t="n"/>
      <c r="D619" s="39" t="n"/>
      <c r="E619" s="39" t="n"/>
      <c r="F619" s="39" t="n"/>
      <c r="G619" s="39" t="n"/>
      <c r="H619" s="39" t="n"/>
      <c r="I619" s="39" t="n"/>
      <c r="J619" s="39" t="n"/>
      <c r="K619" s="39" t="n"/>
      <c r="L619" s="39" t="n"/>
      <c r="M619" s="39" t="n"/>
      <c r="N619" s="39" t="n"/>
      <c r="O619" s="39" t="n"/>
      <c r="P619" s="39" t="n"/>
      <c r="Q619" s="39" t="n"/>
      <c r="R619" s="39" t="n"/>
      <c r="S619" s="39" t="n"/>
      <c r="T619" s="39" t="n"/>
      <c r="U619" s="39" t="n"/>
      <c r="V619" s="39" t="n"/>
      <c r="W619" s="39" t="n"/>
      <c r="X619" s="39" t="n"/>
      <c r="Y619" s="39" t="n"/>
      <c r="Z619" s="39" t="n"/>
    </row>
    <row r="620" ht="15.75" customHeight="1" s="198">
      <c r="A620" s="39" t="n"/>
      <c r="B620" s="39" t="n"/>
      <c r="C620" s="39" t="n"/>
      <c r="D620" s="39" t="n"/>
      <c r="E620" s="39" t="n"/>
      <c r="F620" s="39" t="n"/>
      <c r="G620" s="39" t="n"/>
      <c r="H620" s="39" t="n"/>
      <c r="I620" s="39" t="n"/>
      <c r="J620" s="39" t="n"/>
      <c r="K620" s="39" t="n"/>
      <c r="L620" s="39" t="n"/>
      <c r="M620" s="39" t="n"/>
      <c r="N620" s="39" t="n"/>
      <c r="O620" s="39" t="n"/>
      <c r="P620" s="39" t="n"/>
      <c r="Q620" s="39" t="n"/>
      <c r="R620" s="39" t="n"/>
      <c r="S620" s="39" t="n"/>
      <c r="T620" s="39" t="n"/>
      <c r="U620" s="39" t="n"/>
      <c r="V620" s="39" t="n"/>
      <c r="W620" s="39" t="n"/>
      <c r="X620" s="39" t="n"/>
      <c r="Y620" s="39" t="n"/>
      <c r="Z620" s="39" t="n"/>
    </row>
    <row r="621" ht="15.75" customHeight="1" s="198">
      <c r="A621" s="39" t="n"/>
      <c r="B621" s="39" t="n"/>
      <c r="C621" s="39" t="n"/>
      <c r="D621" s="39" t="n"/>
      <c r="E621" s="39" t="n"/>
      <c r="F621" s="39" t="n"/>
      <c r="G621" s="39" t="n"/>
      <c r="H621" s="39" t="n"/>
      <c r="I621" s="39" t="n"/>
      <c r="J621" s="39" t="n"/>
      <c r="K621" s="39" t="n"/>
      <c r="L621" s="39" t="n"/>
      <c r="M621" s="39" t="n"/>
      <c r="N621" s="39" t="n"/>
      <c r="O621" s="39" t="n"/>
      <c r="P621" s="39" t="n"/>
      <c r="Q621" s="39" t="n"/>
      <c r="R621" s="39" t="n"/>
      <c r="S621" s="39" t="n"/>
      <c r="T621" s="39" t="n"/>
      <c r="U621" s="39" t="n"/>
      <c r="V621" s="39" t="n"/>
      <c r="W621" s="39" t="n"/>
      <c r="X621" s="39" t="n"/>
      <c r="Y621" s="39" t="n"/>
      <c r="Z621" s="39" t="n"/>
    </row>
    <row r="622" ht="15.75" customHeight="1" s="198">
      <c r="A622" s="39" t="n"/>
      <c r="B622" s="39" t="n"/>
      <c r="C622" s="39" t="n"/>
      <c r="D622" s="39" t="n"/>
      <c r="E622" s="39" t="n"/>
      <c r="F622" s="39" t="n"/>
      <c r="G622" s="39" t="n"/>
      <c r="H622" s="39" t="n"/>
      <c r="I622" s="39" t="n"/>
      <c r="J622" s="39" t="n"/>
      <c r="K622" s="39" t="n"/>
      <c r="L622" s="39" t="n"/>
      <c r="M622" s="39" t="n"/>
      <c r="N622" s="39" t="n"/>
      <c r="O622" s="39" t="n"/>
      <c r="P622" s="39" t="n"/>
      <c r="Q622" s="39" t="n"/>
      <c r="R622" s="39" t="n"/>
      <c r="S622" s="39" t="n"/>
      <c r="T622" s="39" t="n"/>
      <c r="U622" s="39" t="n"/>
      <c r="V622" s="39" t="n"/>
      <c r="W622" s="39" t="n"/>
      <c r="X622" s="39" t="n"/>
      <c r="Y622" s="39" t="n"/>
      <c r="Z622" s="39" t="n"/>
    </row>
    <row r="623" ht="15.75" customHeight="1" s="198">
      <c r="A623" s="39" t="n"/>
      <c r="B623" s="39" t="n"/>
      <c r="C623" s="39" t="n"/>
      <c r="D623" s="39" t="n"/>
      <c r="E623" s="39" t="n"/>
      <c r="F623" s="39" t="n"/>
      <c r="G623" s="39" t="n"/>
      <c r="H623" s="39" t="n"/>
      <c r="I623" s="39" t="n"/>
      <c r="J623" s="39" t="n"/>
      <c r="K623" s="39" t="n"/>
      <c r="L623" s="39" t="n"/>
      <c r="M623" s="39" t="n"/>
      <c r="N623" s="39" t="n"/>
      <c r="O623" s="39" t="n"/>
      <c r="P623" s="39" t="n"/>
      <c r="Q623" s="39" t="n"/>
      <c r="R623" s="39" t="n"/>
      <c r="S623" s="39" t="n"/>
      <c r="T623" s="39" t="n"/>
      <c r="U623" s="39" t="n"/>
      <c r="V623" s="39" t="n"/>
      <c r="W623" s="39" t="n"/>
      <c r="X623" s="39" t="n"/>
      <c r="Y623" s="39" t="n"/>
      <c r="Z623" s="39" t="n"/>
    </row>
    <row r="624" ht="15.75" customHeight="1" s="198">
      <c r="A624" s="39" t="n"/>
      <c r="B624" s="39" t="n"/>
      <c r="C624" s="39" t="n"/>
      <c r="D624" s="39" t="n"/>
      <c r="E624" s="39" t="n"/>
      <c r="F624" s="39" t="n"/>
      <c r="G624" s="39" t="n"/>
      <c r="H624" s="39" t="n"/>
      <c r="I624" s="39" t="n"/>
      <c r="J624" s="39" t="n"/>
      <c r="K624" s="39" t="n"/>
      <c r="L624" s="39" t="n"/>
      <c r="M624" s="39" t="n"/>
      <c r="N624" s="39" t="n"/>
      <c r="O624" s="39" t="n"/>
      <c r="P624" s="39" t="n"/>
      <c r="Q624" s="39" t="n"/>
      <c r="R624" s="39" t="n"/>
      <c r="S624" s="39" t="n"/>
      <c r="T624" s="39" t="n"/>
      <c r="U624" s="39" t="n"/>
      <c r="V624" s="39" t="n"/>
      <c r="W624" s="39" t="n"/>
      <c r="X624" s="39" t="n"/>
      <c r="Y624" s="39" t="n"/>
      <c r="Z624" s="39" t="n"/>
    </row>
    <row r="625" ht="15.75" customHeight="1" s="198">
      <c r="A625" s="39" t="n"/>
      <c r="B625" s="39" t="n"/>
      <c r="C625" s="39" t="n"/>
      <c r="D625" s="39" t="n"/>
      <c r="E625" s="39" t="n"/>
      <c r="F625" s="39" t="n"/>
      <c r="G625" s="39" t="n"/>
      <c r="H625" s="39" t="n"/>
      <c r="I625" s="39" t="n"/>
      <c r="J625" s="39" t="n"/>
      <c r="K625" s="39" t="n"/>
      <c r="L625" s="39" t="n"/>
      <c r="M625" s="39" t="n"/>
      <c r="N625" s="39" t="n"/>
      <c r="O625" s="39" t="n"/>
      <c r="P625" s="39" t="n"/>
      <c r="Q625" s="39" t="n"/>
      <c r="R625" s="39" t="n"/>
      <c r="S625" s="39" t="n"/>
      <c r="T625" s="39" t="n"/>
      <c r="U625" s="39" t="n"/>
      <c r="V625" s="39" t="n"/>
      <c r="W625" s="39" t="n"/>
      <c r="X625" s="39" t="n"/>
      <c r="Y625" s="39" t="n"/>
      <c r="Z625" s="39" t="n"/>
    </row>
    <row r="626" ht="15.75" customHeight="1" s="198">
      <c r="A626" s="39" t="n"/>
      <c r="B626" s="39" t="n"/>
      <c r="C626" s="39" t="n"/>
      <c r="D626" s="39" t="n"/>
      <c r="E626" s="39" t="n"/>
      <c r="F626" s="39" t="n"/>
      <c r="G626" s="39" t="n"/>
      <c r="H626" s="39" t="n"/>
      <c r="I626" s="39" t="n"/>
      <c r="J626" s="39" t="n"/>
      <c r="K626" s="39" t="n"/>
      <c r="L626" s="39" t="n"/>
      <c r="M626" s="39" t="n"/>
      <c r="N626" s="39" t="n"/>
      <c r="O626" s="39" t="n"/>
      <c r="P626" s="39" t="n"/>
      <c r="Q626" s="39" t="n"/>
      <c r="R626" s="39" t="n"/>
      <c r="S626" s="39" t="n"/>
      <c r="T626" s="39" t="n"/>
      <c r="U626" s="39" t="n"/>
      <c r="V626" s="39" t="n"/>
      <c r="W626" s="39" t="n"/>
      <c r="X626" s="39" t="n"/>
      <c r="Y626" s="39" t="n"/>
      <c r="Z626" s="39" t="n"/>
    </row>
    <row r="627" ht="15.75" customHeight="1" s="198">
      <c r="A627" s="39" t="n"/>
      <c r="B627" s="39" t="n"/>
      <c r="C627" s="39" t="n"/>
      <c r="D627" s="39" t="n"/>
      <c r="E627" s="39" t="n"/>
      <c r="F627" s="39" t="n"/>
      <c r="G627" s="39" t="n"/>
      <c r="H627" s="39" t="n"/>
      <c r="I627" s="39" t="n"/>
      <c r="J627" s="39" t="n"/>
      <c r="K627" s="39" t="n"/>
      <c r="L627" s="39" t="n"/>
      <c r="M627" s="39" t="n"/>
      <c r="N627" s="39" t="n"/>
      <c r="O627" s="39" t="n"/>
      <c r="P627" s="39" t="n"/>
      <c r="Q627" s="39" t="n"/>
      <c r="R627" s="39" t="n"/>
      <c r="S627" s="39" t="n"/>
      <c r="T627" s="39" t="n"/>
      <c r="U627" s="39" t="n"/>
      <c r="V627" s="39" t="n"/>
      <c r="W627" s="39" t="n"/>
      <c r="X627" s="39" t="n"/>
      <c r="Y627" s="39" t="n"/>
      <c r="Z627" s="39" t="n"/>
    </row>
    <row r="628" ht="15.75" customHeight="1" s="198">
      <c r="A628" s="39" t="n"/>
      <c r="B628" s="39" t="n"/>
      <c r="C628" s="39" t="n"/>
      <c r="D628" s="39" t="n"/>
      <c r="E628" s="39" t="n"/>
      <c r="F628" s="39" t="n"/>
      <c r="G628" s="39" t="n"/>
      <c r="H628" s="39" t="n"/>
      <c r="I628" s="39" t="n"/>
      <c r="J628" s="39" t="n"/>
      <c r="K628" s="39" t="n"/>
      <c r="L628" s="39" t="n"/>
      <c r="M628" s="39" t="n"/>
      <c r="N628" s="39" t="n"/>
      <c r="O628" s="39" t="n"/>
      <c r="P628" s="39" t="n"/>
      <c r="Q628" s="39" t="n"/>
      <c r="R628" s="39" t="n"/>
      <c r="S628" s="39" t="n"/>
      <c r="T628" s="39" t="n"/>
      <c r="U628" s="39" t="n"/>
      <c r="V628" s="39" t="n"/>
      <c r="W628" s="39" t="n"/>
      <c r="X628" s="39" t="n"/>
      <c r="Y628" s="39" t="n"/>
      <c r="Z628" s="39" t="n"/>
    </row>
    <row r="629" ht="15.75" customHeight="1" s="198">
      <c r="A629" s="39" t="n"/>
      <c r="B629" s="39" t="n"/>
      <c r="C629" s="39" t="n"/>
      <c r="D629" s="39" t="n"/>
      <c r="E629" s="39" t="n"/>
      <c r="F629" s="39" t="n"/>
      <c r="G629" s="39" t="n"/>
      <c r="H629" s="39" t="n"/>
      <c r="I629" s="39" t="n"/>
      <c r="J629" s="39" t="n"/>
      <c r="K629" s="39" t="n"/>
      <c r="L629" s="39" t="n"/>
      <c r="M629" s="39" t="n"/>
      <c r="N629" s="39" t="n"/>
      <c r="O629" s="39" t="n"/>
      <c r="P629" s="39" t="n"/>
      <c r="Q629" s="39" t="n"/>
      <c r="R629" s="39" t="n"/>
      <c r="S629" s="39" t="n"/>
      <c r="T629" s="39" t="n"/>
      <c r="U629" s="39" t="n"/>
      <c r="V629" s="39" t="n"/>
      <c r="W629" s="39" t="n"/>
      <c r="X629" s="39" t="n"/>
      <c r="Y629" s="39" t="n"/>
      <c r="Z629" s="39" t="n"/>
    </row>
    <row r="630" ht="15.75" customHeight="1" s="198">
      <c r="A630" s="39" t="n"/>
      <c r="B630" s="39" t="n"/>
      <c r="C630" s="39" t="n"/>
      <c r="D630" s="39" t="n"/>
      <c r="E630" s="39" t="n"/>
      <c r="F630" s="39" t="n"/>
      <c r="G630" s="39" t="n"/>
      <c r="H630" s="39" t="n"/>
      <c r="I630" s="39" t="n"/>
      <c r="J630" s="39" t="n"/>
      <c r="K630" s="39" t="n"/>
      <c r="L630" s="39" t="n"/>
      <c r="M630" s="39" t="n"/>
      <c r="N630" s="39" t="n"/>
      <c r="O630" s="39" t="n"/>
      <c r="P630" s="39" t="n"/>
      <c r="Q630" s="39" t="n"/>
      <c r="R630" s="39" t="n"/>
      <c r="S630" s="39" t="n"/>
      <c r="T630" s="39" t="n"/>
      <c r="U630" s="39" t="n"/>
      <c r="V630" s="39" t="n"/>
      <c r="W630" s="39" t="n"/>
      <c r="X630" s="39" t="n"/>
      <c r="Y630" s="39" t="n"/>
      <c r="Z630" s="39" t="n"/>
    </row>
    <row r="631" ht="15.75" customHeight="1" s="198">
      <c r="A631" s="39" t="n"/>
      <c r="B631" s="39" t="n"/>
      <c r="C631" s="39" t="n"/>
      <c r="D631" s="39" t="n"/>
      <c r="E631" s="39" t="n"/>
      <c r="F631" s="39" t="n"/>
      <c r="G631" s="39" t="n"/>
      <c r="H631" s="39" t="n"/>
      <c r="I631" s="39" t="n"/>
      <c r="J631" s="39" t="n"/>
      <c r="K631" s="39" t="n"/>
      <c r="L631" s="39" t="n"/>
      <c r="M631" s="39" t="n"/>
      <c r="N631" s="39" t="n"/>
      <c r="O631" s="39" t="n"/>
      <c r="P631" s="39" t="n"/>
      <c r="Q631" s="39" t="n"/>
      <c r="R631" s="39" t="n"/>
      <c r="S631" s="39" t="n"/>
      <c r="T631" s="39" t="n"/>
      <c r="U631" s="39" t="n"/>
      <c r="V631" s="39" t="n"/>
      <c r="W631" s="39" t="n"/>
      <c r="X631" s="39" t="n"/>
      <c r="Y631" s="39" t="n"/>
      <c r="Z631" s="39" t="n"/>
    </row>
    <row r="632" ht="15.75" customHeight="1" s="198">
      <c r="A632" s="39" t="n"/>
      <c r="B632" s="39" t="n"/>
      <c r="C632" s="39" t="n"/>
      <c r="D632" s="39" t="n"/>
      <c r="E632" s="39" t="n"/>
      <c r="F632" s="39" t="n"/>
      <c r="G632" s="39" t="n"/>
      <c r="H632" s="39" t="n"/>
      <c r="I632" s="39" t="n"/>
      <c r="J632" s="39" t="n"/>
      <c r="K632" s="39" t="n"/>
      <c r="L632" s="39" t="n"/>
      <c r="M632" s="39" t="n"/>
      <c r="N632" s="39" t="n"/>
      <c r="O632" s="39" t="n"/>
      <c r="P632" s="39" t="n"/>
      <c r="Q632" s="39" t="n"/>
      <c r="R632" s="39" t="n"/>
      <c r="S632" s="39" t="n"/>
      <c r="T632" s="39" t="n"/>
      <c r="U632" s="39" t="n"/>
      <c r="V632" s="39" t="n"/>
      <c r="W632" s="39" t="n"/>
      <c r="X632" s="39" t="n"/>
      <c r="Y632" s="39" t="n"/>
      <c r="Z632" s="39" t="n"/>
    </row>
    <row r="633" ht="15.75" customHeight="1" s="198">
      <c r="A633" s="39" t="n"/>
      <c r="B633" s="39" t="n"/>
      <c r="C633" s="39" t="n"/>
      <c r="D633" s="39" t="n"/>
      <c r="E633" s="39" t="n"/>
      <c r="F633" s="39" t="n"/>
      <c r="G633" s="39" t="n"/>
      <c r="H633" s="39" t="n"/>
      <c r="I633" s="39" t="n"/>
      <c r="J633" s="39" t="n"/>
      <c r="K633" s="39" t="n"/>
      <c r="L633" s="39" t="n"/>
      <c r="M633" s="39" t="n"/>
      <c r="N633" s="39" t="n"/>
      <c r="O633" s="39" t="n"/>
      <c r="P633" s="39" t="n"/>
      <c r="Q633" s="39" t="n"/>
      <c r="R633" s="39" t="n"/>
      <c r="S633" s="39" t="n"/>
      <c r="T633" s="39" t="n"/>
      <c r="U633" s="39" t="n"/>
      <c r="V633" s="39" t="n"/>
      <c r="W633" s="39" t="n"/>
      <c r="X633" s="39" t="n"/>
      <c r="Y633" s="39" t="n"/>
      <c r="Z633" s="39" t="n"/>
    </row>
    <row r="634" ht="15.75" customHeight="1" s="198">
      <c r="A634" s="39" t="n"/>
      <c r="B634" s="39" t="n"/>
      <c r="C634" s="39" t="n"/>
      <c r="D634" s="39" t="n"/>
      <c r="E634" s="39" t="n"/>
      <c r="F634" s="39" t="n"/>
      <c r="G634" s="39" t="n"/>
      <c r="H634" s="39" t="n"/>
      <c r="I634" s="39" t="n"/>
      <c r="J634" s="39" t="n"/>
      <c r="K634" s="39" t="n"/>
      <c r="L634" s="39" t="n"/>
      <c r="M634" s="39" t="n"/>
      <c r="N634" s="39" t="n"/>
      <c r="O634" s="39" t="n"/>
      <c r="P634" s="39" t="n"/>
      <c r="Q634" s="39" t="n"/>
      <c r="R634" s="39" t="n"/>
      <c r="S634" s="39" t="n"/>
      <c r="T634" s="39" t="n"/>
      <c r="U634" s="39" t="n"/>
      <c r="V634" s="39" t="n"/>
      <c r="W634" s="39" t="n"/>
      <c r="X634" s="39" t="n"/>
      <c r="Y634" s="39" t="n"/>
      <c r="Z634" s="39" t="n"/>
    </row>
    <row r="635" ht="15.75" customHeight="1" s="198">
      <c r="A635" s="39" t="n"/>
      <c r="B635" s="39" t="n"/>
      <c r="C635" s="39" t="n"/>
      <c r="D635" s="39" t="n"/>
      <c r="E635" s="39" t="n"/>
      <c r="F635" s="39" t="n"/>
      <c r="G635" s="39" t="n"/>
      <c r="H635" s="39" t="n"/>
      <c r="I635" s="39" t="n"/>
      <c r="J635" s="39" t="n"/>
      <c r="K635" s="39" t="n"/>
      <c r="L635" s="39" t="n"/>
      <c r="M635" s="39" t="n"/>
      <c r="N635" s="39" t="n"/>
      <c r="O635" s="39" t="n"/>
      <c r="P635" s="39" t="n"/>
      <c r="Q635" s="39" t="n"/>
      <c r="R635" s="39" t="n"/>
      <c r="S635" s="39" t="n"/>
      <c r="T635" s="39" t="n"/>
      <c r="U635" s="39" t="n"/>
      <c r="V635" s="39" t="n"/>
      <c r="W635" s="39" t="n"/>
      <c r="X635" s="39" t="n"/>
      <c r="Y635" s="39" t="n"/>
      <c r="Z635" s="39" t="n"/>
    </row>
    <row r="636" ht="15.75" customHeight="1" s="198">
      <c r="A636" s="39" t="n"/>
      <c r="B636" s="39" t="n"/>
      <c r="C636" s="39" t="n"/>
      <c r="D636" s="39" t="n"/>
      <c r="E636" s="39" t="n"/>
      <c r="F636" s="39" t="n"/>
      <c r="G636" s="39" t="n"/>
      <c r="H636" s="39" t="n"/>
      <c r="I636" s="39" t="n"/>
      <c r="J636" s="39" t="n"/>
      <c r="K636" s="39" t="n"/>
      <c r="L636" s="39" t="n"/>
      <c r="M636" s="39" t="n"/>
      <c r="N636" s="39" t="n"/>
      <c r="O636" s="39" t="n"/>
      <c r="P636" s="39" t="n"/>
      <c r="Q636" s="39" t="n"/>
      <c r="R636" s="39" t="n"/>
      <c r="S636" s="39" t="n"/>
      <c r="T636" s="39" t="n"/>
      <c r="U636" s="39" t="n"/>
      <c r="V636" s="39" t="n"/>
      <c r="W636" s="39" t="n"/>
      <c r="X636" s="39" t="n"/>
      <c r="Y636" s="39" t="n"/>
      <c r="Z636" s="39" t="n"/>
    </row>
    <row r="637" ht="15.75" customHeight="1" s="198">
      <c r="A637" s="39" t="n"/>
      <c r="B637" s="39" t="n"/>
      <c r="C637" s="39" t="n"/>
      <c r="D637" s="39" t="n"/>
      <c r="E637" s="39" t="n"/>
      <c r="F637" s="39" t="n"/>
      <c r="G637" s="39" t="n"/>
      <c r="H637" s="39" t="n"/>
      <c r="I637" s="39" t="n"/>
      <c r="J637" s="39" t="n"/>
      <c r="K637" s="39" t="n"/>
      <c r="L637" s="39" t="n"/>
      <c r="M637" s="39" t="n"/>
      <c r="N637" s="39" t="n"/>
      <c r="O637" s="39" t="n"/>
      <c r="P637" s="39" t="n"/>
      <c r="Q637" s="39" t="n"/>
      <c r="R637" s="39" t="n"/>
      <c r="S637" s="39" t="n"/>
      <c r="T637" s="39" t="n"/>
      <c r="U637" s="39" t="n"/>
      <c r="V637" s="39" t="n"/>
      <c r="W637" s="39" t="n"/>
      <c r="X637" s="39" t="n"/>
      <c r="Y637" s="39" t="n"/>
      <c r="Z637" s="39" t="n"/>
    </row>
    <row r="638" ht="15.75" customHeight="1" s="198">
      <c r="A638" s="39" t="n"/>
      <c r="B638" s="39" t="n"/>
      <c r="C638" s="39" t="n"/>
      <c r="D638" s="39" t="n"/>
      <c r="E638" s="39" t="n"/>
      <c r="F638" s="39" t="n"/>
      <c r="G638" s="39" t="n"/>
      <c r="H638" s="39" t="n"/>
      <c r="I638" s="39" t="n"/>
      <c r="J638" s="39" t="n"/>
      <c r="K638" s="39" t="n"/>
      <c r="L638" s="39" t="n"/>
      <c r="M638" s="39" t="n"/>
      <c r="N638" s="39" t="n"/>
      <c r="O638" s="39" t="n"/>
      <c r="P638" s="39" t="n"/>
      <c r="Q638" s="39" t="n"/>
      <c r="R638" s="39" t="n"/>
      <c r="S638" s="39" t="n"/>
      <c r="T638" s="39" t="n"/>
      <c r="U638" s="39" t="n"/>
      <c r="V638" s="39" t="n"/>
      <c r="W638" s="39" t="n"/>
      <c r="X638" s="39" t="n"/>
      <c r="Y638" s="39" t="n"/>
      <c r="Z638" s="39" t="n"/>
    </row>
    <row r="639" ht="15.75" customHeight="1" s="198">
      <c r="A639" s="39" t="n"/>
      <c r="B639" s="39" t="n"/>
      <c r="C639" s="39" t="n"/>
      <c r="D639" s="39" t="n"/>
      <c r="E639" s="39" t="n"/>
      <c r="F639" s="39" t="n"/>
      <c r="G639" s="39" t="n"/>
      <c r="H639" s="39" t="n"/>
      <c r="I639" s="39" t="n"/>
      <c r="J639" s="39" t="n"/>
      <c r="K639" s="39" t="n"/>
      <c r="L639" s="39" t="n"/>
      <c r="M639" s="39" t="n"/>
      <c r="N639" s="39" t="n"/>
      <c r="O639" s="39" t="n"/>
      <c r="P639" s="39" t="n"/>
      <c r="Q639" s="39" t="n"/>
      <c r="R639" s="39" t="n"/>
      <c r="S639" s="39" t="n"/>
      <c r="T639" s="39" t="n"/>
      <c r="U639" s="39" t="n"/>
      <c r="V639" s="39" t="n"/>
      <c r="W639" s="39" t="n"/>
      <c r="X639" s="39" t="n"/>
      <c r="Y639" s="39" t="n"/>
      <c r="Z639" s="39" t="n"/>
    </row>
    <row r="640" ht="15.75" customHeight="1" s="198">
      <c r="A640" s="39" t="n"/>
      <c r="B640" s="39" t="n"/>
      <c r="C640" s="39" t="n"/>
      <c r="D640" s="39" t="n"/>
      <c r="E640" s="39" t="n"/>
      <c r="F640" s="39" t="n"/>
      <c r="G640" s="39" t="n"/>
      <c r="H640" s="39" t="n"/>
      <c r="I640" s="39" t="n"/>
      <c r="J640" s="39" t="n"/>
      <c r="K640" s="39" t="n"/>
      <c r="L640" s="39" t="n"/>
      <c r="M640" s="39" t="n"/>
      <c r="N640" s="39" t="n"/>
      <c r="O640" s="39" t="n"/>
      <c r="P640" s="39" t="n"/>
      <c r="Q640" s="39" t="n"/>
      <c r="R640" s="39" t="n"/>
      <c r="S640" s="39" t="n"/>
      <c r="T640" s="39" t="n"/>
      <c r="U640" s="39" t="n"/>
      <c r="V640" s="39" t="n"/>
      <c r="W640" s="39" t="n"/>
      <c r="X640" s="39" t="n"/>
      <c r="Y640" s="39" t="n"/>
      <c r="Z640" s="39" t="n"/>
    </row>
    <row r="641" ht="15.75" customHeight="1" s="198">
      <c r="A641" s="39" t="n"/>
      <c r="B641" s="39" t="n"/>
      <c r="C641" s="39" t="n"/>
      <c r="D641" s="39" t="n"/>
      <c r="E641" s="39" t="n"/>
      <c r="F641" s="39" t="n"/>
      <c r="G641" s="39" t="n"/>
      <c r="H641" s="39" t="n"/>
      <c r="I641" s="39" t="n"/>
      <c r="J641" s="39" t="n"/>
      <c r="K641" s="39" t="n"/>
      <c r="L641" s="39" t="n"/>
      <c r="M641" s="39" t="n"/>
      <c r="N641" s="39" t="n"/>
      <c r="O641" s="39" t="n"/>
      <c r="P641" s="39" t="n"/>
      <c r="Q641" s="39" t="n"/>
      <c r="R641" s="39" t="n"/>
      <c r="S641" s="39" t="n"/>
      <c r="T641" s="39" t="n"/>
      <c r="U641" s="39" t="n"/>
      <c r="V641" s="39" t="n"/>
      <c r="W641" s="39" t="n"/>
      <c r="X641" s="39" t="n"/>
      <c r="Y641" s="39" t="n"/>
      <c r="Z641" s="39" t="n"/>
    </row>
    <row r="642" ht="15.75" customHeight="1" s="198">
      <c r="A642" s="39" t="n"/>
      <c r="B642" s="39" t="n"/>
      <c r="C642" s="39" t="n"/>
      <c r="D642" s="39" t="n"/>
      <c r="E642" s="39" t="n"/>
      <c r="F642" s="39" t="n"/>
      <c r="G642" s="39" t="n"/>
      <c r="H642" s="39" t="n"/>
      <c r="I642" s="39" t="n"/>
      <c r="J642" s="39" t="n"/>
      <c r="K642" s="39" t="n"/>
      <c r="L642" s="39" t="n"/>
      <c r="M642" s="39" t="n"/>
      <c r="N642" s="39" t="n"/>
      <c r="O642" s="39" t="n"/>
      <c r="P642" s="39" t="n"/>
      <c r="Q642" s="39" t="n"/>
      <c r="R642" s="39" t="n"/>
      <c r="S642" s="39" t="n"/>
      <c r="T642" s="39" t="n"/>
      <c r="U642" s="39" t="n"/>
      <c r="V642" s="39" t="n"/>
      <c r="W642" s="39" t="n"/>
      <c r="X642" s="39" t="n"/>
      <c r="Y642" s="39" t="n"/>
      <c r="Z642" s="39" t="n"/>
    </row>
    <row r="643" ht="15.75" customHeight="1" s="198">
      <c r="A643" s="39" t="n"/>
      <c r="B643" s="39" t="n"/>
      <c r="C643" s="39" t="n"/>
      <c r="D643" s="39" t="n"/>
      <c r="E643" s="39" t="n"/>
      <c r="F643" s="39" t="n"/>
      <c r="G643" s="39" t="n"/>
      <c r="H643" s="39" t="n"/>
      <c r="I643" s="39" t="n"/>
      <c r="J643" s="39" t="n"/>
      <c r="K643" s="39" t="n"/>
      <c r="L643" s="39" t="n"/>
      <c r="M643" s="39" t="n"/>
      <c r="N643" s="39" t="n"/>
      <c r="O643" s="39" t="n"/>
      <c r="P643" s="39" t="n"/>
      <c r="Q643" s="39" t="n"/>
      <c r="R643" s="39" t="n"/>
      <c r="S643" s="39" t="n"/>
      <c r="T643" s="39" t="n"/>
      <c r="U643" s="39" t="n"/>
      <c r="V643" s="39" t="n"/>
      <c r="W643" s="39" t="n"/>
      <c r="X643" s="39" t="n"/>
      <c r="Y643" s="39" t="n"/>
      <c r="Z643" s="39" t="n"/>
    </row>
    <row r="644" ht="15.75" customHeight="1" s="198">
      <c r="A644" s="39" t="n"/>
      <c r="B644" s="39" t="n"/>
      <c r="C644" s="39" t="n"/>
      <c r="D644" s="39" t="n"/>
      <c r="E644" s="39" t="n"/>
      <c r="F644" s="39" t="n"/>
      <c r="G644" s="39" t="n"/>
      <c r="H644" s="39" t="n"/>
      <c r="I644" s="39" t="n"/>
      <c r="J644" s="39" t="n"/>
      <c r="K644" s="39" t="n"/>
      <c r="L644" s="39" t="n"/>
      <c r="M644" s="39" t="n"/>
      <c r="N644" s="39" t="n"/>
      <c r="O644" s="39" t="n"/>
      <c r="P644" s="39" t="n"/>
      <c r="Q644" s="39" t="n"/>
      <c r="R644" s="39" t="n"/>
      <c r="S644" s="39" t="n"/>
      <c r="T644" s="39" t="n"/>
      <c r="U644" s="39" t="n"/>
      <c r="V644" s="39" t="n"/>
      <c r="W644" s="39" t="n"/>
      <c r="X644" s="39" t="n"/>
      <c r="Y644" s="39" t="n"/>
      <c r="Z644" s="39" t="n"/>
    </row>
    <row r="645" ht="15.75" customHeight="1" s="198">
      <c r="A645" s="39" t="n"/>
      <c r="B645" s="39" t="n"/>
      <c r="C645" s="39" t="n"/>
      <c r="D645" s="39" t="n"/>
      <c r="E645" s="39" t="n"/>
      <c r="F645" s="39" t="n"/>
      <c r="G645" s="39" t="n"/>
      <c r="H645" s="39" t="n"/>
      <c r="I645" s="39" t="n"/>
      <c r="J645" s="39" t="n"/>
      <c r="K645" s="39" t="n"/>
      <c r="L645" s="39" t="n"/>
      <c r="M645" s="39" t="n"/>
      <c r="N645" s="39" t="n"/>
      <c r="O645" s="39" t="n"/>
      <c r="P645" s="39" t="n"/>
      <c r="Q645" s="39" t="n"/>
      <c r="R645" s="39" t="n"/>
      <c r="S645" s="39" t="n"/>
      <c r="T645" s="39" t="n"/>
      <c r="U645" s="39" t="n"/>
      <c r="V645" s="39" t="n"/>
      <c r="W645" s="39" t="n"/>
      <c r="X645" s="39" t="n"/>
      <c r="Y645" s="39" t="n"/>
      <c r="Z645" s="39" t="n"/>
    </row>
    <row r="646" ht="15.75" customHeight="1" s="198">
      <c r="A646" s="39" t="n"/>
      <c r="B646" s="39" t="n"/>
      <c r="C646" s="39" t="n"/>
      <c r="D646" s="39" t="n"/>
      <c r="E646" s="39" t="n"/>
      <c r="F646" s="39" t="n"/>
      <c r="G646" s="39" t="n"/>
      <c r="H646" s="39" t="n"/>
      <c r="I646" s="39" t="n"/>
      <c r="J646" s="39" t="n"/>
      <c r="K646" s="39" t="n"/>
      <c r="L646" s="39" t="n"/>
      <c r="M646" s="39" t="n"/>
      <c r="N646" s="39" t="n"/>
      <c r="O646" s="39" t="n"/>
      <c r="P646" s="39" t="n"/>
      <c r="Q646" s="39" t="n"/>
      <c r="R646" s="39" t="n"/>
      <c r="S646" s="39" t="n"/>
      <c r="T646" s="39" t="n"/>
      <c r="U646" s="39" t="n"/>
      <c r="V646" s="39" t="n"/>
      <c r="W646" s="39" t="n"/>
      <c r="X646" s="39" t="n"/>
      <c r="Y646" s="39" t="n"/>
      <c r="Z646" s="39" t="n"/>
    </row>
    <row r="647" ht="15.75" customHeight="1" s="198">
      <c r="A647" s="39" t="n"/>
      <c r="B647" s="39" t="n"/>
      <c r="C647" s="39" t="n"/>
      <c r="D647" s="39" t="n"/>
      <c r="E647" s="39" t="n"/>
      <c r="F647" s="39" t="n"/>
      <c r="G647" s="39" t="n"/>
      <c r="H647" s="39" t="n"/>
      <c r="I647" s="39" t="n"/>
      <c r="J647" s="39" t="n"/>
      <c r="K647" s="39" t="n"/>
      <c r="L647" s="39" t="n"/>
      <c r="M647" s="39" t="n"/>
      <c r="N647" s="39" t="n"/>
      <c r="O647" s="39" t="n"/>
      <c r="P647" s="39" t="n"/>
      <c r="Q647" s="39" t="n"/>
      <c r="R647" s="39" t="n"/>
      <c r="S647" s="39" t="n"/>
      <c r="T647" s="39" t="n"/>
      <c r="U647" s="39" t="n"/>
      <c r="V647" s="39" t="n"/>
      <c r="W647" s="39" t="n"/>
      <c r="X647" s="39" t="n"/>
      <c r="Y647" s="39" t="n"/>
      <c r="Z647" s="39" t="n"/>
    </row>
    <row r="648" ht="15.75" customHeight="1" s="198">
      <c r="A648" s="39" t="n"/>
      <c r="B648" s="39" t="n"/>
      <c r="C648" s="39" t="n"/>
      <c r="D648" s="39" t="n"/>
      <c r="E648" s="39" t="n"/>
      <c r="F648" s="39" t="n"/>
      <c r="G648" s="39" t="n"/>
      <c r="H648" s="39" t="n"/>
      <c r="I648" s="39" t="n"/>
      <c r="J648" s="39" t="n"/>
      <c r="K648" s="39" t="n"/>
      <c r="L648" s="39" t="n"/>
      <c r="M648" s="39" t="n"/>
      <c r="N648" s="39" t="n"/>
      <c r="O648" s="39" t="n"/>
      <c r="P648" s="39" t="n"/>
      <c r="Q648" s="39" t="n"/>
      <c r="R648" s="39" t="n"/>
      <c r="S648" s="39" t="n"/>
      <c r="T648" s="39" t="n"/>
      <c r="U648" s="39" t="n"/>
      <c r="V648" s="39" t="n"/>
      <c r="W648" s="39" t="n"/>
      <c r="X648" s="39" t="n"/>
      <c r="Y648" s="39" t="n"/>
      <c r="Z648" s="39" t="n"/>
    </row>
    <row r="649" ht="15.75" customHeight="1" s="198">
      <c r="A649" s="39" t="n"/>
      <c r="B649" s="39" t="n"/>
      <c r="C649" s="39" t="n"/>
      <c r="D649" s="39" t="n"/>
      <c r="E649" s="39" t="n"/>
      <c r="F649" s="39" t="n"/>
      <c r="G649" s="39" t="n"/>
      <c r="H649" s="39" t="n"/>
      <c r="I649" s="39" t="n"/>
      <c r="J649" s="39" t="n"/>
      <c r="K649" s="39" t="n"/>
      <c r="L649" s="39" t="n"/>
      <c r="M649" s="39" t="n"/>
      <c r="N649" s="39" t="n"/>
      <c r="O649" s="39" t="n"/>
      <c r="P649" s="39" t="n"/>
      <c r="Q649" s="39" t="n"/>
      <c r="R649" s="39" t="n"/>
      <c r="S649" s="39" t="n"/>
      <c r="T649" s="39" t="n"/>
      <c r="U649" s="39" t="n"/>
      <c r="V649" s="39" t="n"/>
      <c r="W649" s="39" t="n"/>
      <c r="X649" s="39" t="n"/>
      <c r="Y649" s="39" t="n"/>
      <c r="Z649" s="39" t="n"/>
    </row>
    <row r="650" ht="15.75" customHeight="1" s="198">
      <c r="A650" s="39" t="n"/>
      <c r="B650" s="39" t="n"/>
      <c r="C650" s="39" t="n"/>
      <c r="D650" s="39" t="n"/>
      <c r="E650" s="39" t="n"/>
      <c r="F650" s="39" t="n"/>
      <c r="G650" s="39" t="n"/>
      <c r="H650" s="39" t="n"/>
      <c r="I650" s="39" t="n"/>
      <c r="J650" s="39" t="n"/>
      <c r="K650" s="39" t="n"/>
      <c r="L650" s="39" t="n"/>
      <c r="M650" s="39" t="n"/>
      <c r="N650" s="39" t="n"/>
      <c r="O650" s="39" t="n"/>
      <c r="P650" s="39" t="n"/>
      <c r="Q650" s="39" t="n"/>
      <c r="R650" s="39" t="n"/>
      <c r="S650" s="39" t="n"/>
      <c r="T650" s="39" t="n"/>
      <c r="U650" s="39" t="n"/>
      <c r="V650" s="39" t="n"/>
      <c r="W650" s="39" t="n"/>
      <c r="X650" s="39" t="n"/>
      <c r="Y650" s="39" t="n"/>
      <c r="Z650" s="39" t="n"/>
    </row>
    <row r="651" ht="15.75" customHeight="1" s="198">
      <c r="A651" s="39" t="n"/>
      <c r="B651" s="39" t="n"/>
      <c r="C651" s="39" t="n"/>
      <c r="D651" s="39" t="n"/>
      <c r="E651" s="39" t="n"/>
      <c r="F651" s="39" t="n"/>
      <c r="G651" s="39" t="n"/>
      <c r="H651" s="39" t="n"/>
      <c r="I651" s="39" t="n"/>
      <c r="J651" s="39" t="n"/>
      <c r="K651" s="39" t="n"/>
      <c r="L651" s="39" t="n"/>
      <c r="M651" s="39" t="n"/>
      <c r="N651" s="39" t="n"/>
      <c r="O651" s="39" t="n"/>
      <c r="P651" s="39" t="n"/>
      <c r="Q651" s="39" t="n"/>
      <c r="R651" s="39" t="n"/>
      <c r="S651" s="39" t="n"/>
      <c r="T651" s="39" t="n"/>
      <c r="U651" s="39" t="n"/>
      <c r="V651" s="39" t="n"/>
      <c r="W651" s="39" t="n"/>
      <c r="X651" s="39" t="n"/>
      <c r="Y651" s="39" t="n"/>
      <c r="Z651" s="39" t="n"/>
    </row>
    <row r="652" ht="15.75" customHeight="1" s="198">
      <c r="A652" s="39" t="n"/>
      <c r="B652" s="39" t="n"/>
      <c r="C652" s="39" t="n"/>
      <c r="D652" s="39" t="n"/>
      <c r="E652" s="39" t="n"/>
      <c r="F652" s="39" t="n"/>
      <c r="G652" s="39" t="n"/>
      <c r="H652" s="39" t="n"/>
      <c r="I652" s="39" t="n"/>
      <c r="J652" s="39" t="n"/>
      <c r="K652" s="39" t="n"/>
      <c r="L652" s="39" t="n"/>
      <c r="M652" s="39" t="n"/>
      <c r="N652" s="39" t="n"/>
      <c r="O652" s="39" t="n"/>
      <c r="P652" s="39" t="n"/>
      <c r="Q652" s="39" t="n"/>
      <c r="R652" s="39" t="n"/>
      <c r="S652" s="39" t="n"/>
      <c r="T652" s="39" t="n"/>
      <c r="U652" s="39" t="n"/>
      <c r="V652" s="39" t="n"/>
      <c r="W652" s="39" t="n"/>
      <c r="X652" s="39" t="n"/>
      <c r="Y652" s="39" t="n"/>
      <c r="Z652" s="39" t="n"/>
    </row>
    <row r="653" ht="15.75" customHeight="1" s="198">
      <c r="A653" s="39" t="n"/>
      <c r="B653" s="39" t="n"/>
      <c r="C653" s="39" t="n"/>
      <c r="D653" s="39" t="n"/>
      <c r="E653" s="39" t="n"/>
      <c r="F653" s="39" t="n"/>
      <c r="G653" s="39" t="n"/>
      <c r="H653" s="39" t="n"/>
      <c r="I653" s="39" t="n"/>
      <c r="J653" s="39" t="n"/>
      <c r="K653" s="39" t="n"/>
      <c r="L653" s="39" t="n"/>
      <c r="M653" s="39" t="n"/>
      <c r="N653" s="39" t="n"/>
      <c r="O653" s="39" t="n"/>
      <c r="P653" s="39" t="n"/>
      <c r="Q653" s="39" t="n"/>
      <c r="R653" s="39" t="n"/>
      <c r="S653" s="39" t="n"/>
      <c r="T653" s="39" t="n"/>
      <c r="U653" s="39" t="n"/>
      <c r="V653" s="39" t="n"/>
      <c r="W653" s="39" t="n"/>
      <c r="X653" s="39" t="n"/>
      <c r="Y653" s="39" t="n"/>
      <c r="Z653" s="39" t="n"/>
    </row>
    <row r="654" ht="15.75" customHeight="1" s="198">
      <c r="A654" s="39" t="n"/>
      <c r="B654" s="39" t="n"/>
      <c r="C654" s="39" t="n"/>
      <c r="D654" s="39" t="n"/>
      <c r="E654" s="39" t="n"/>
      <c r="F654" s="39" t="n"/>
      <c r="G654" s="39" t="n"/>
      <c r="H654" s="39" t="n"/>
      <c r="I654" s="39" t="n"/>
      <c r="J654" s="39" t="n"/>
      <c r="K654" s="39" t="n"/>
      <c r="L654" s="39" t="n"/>
      <c r="M654" s="39" t="n"/>
      <c r="N654" s="39" t="n"/>
      <c r="O654" s="39" t="n"/>
      <c r="P654" s="39" t="n"/>
      <c r="Q654" s="39" t="n"/>
      <c r="R654" s="39" t="n"/>
      <c r="S654" s="39" t="n"/>
      <c r="T654" s="39" t="n"/>
      <c r="U654" s="39" t="n"/>
      <c r="V654" s="39" t="n"/>
      <c r="W654" s="39" t="n"/>
      <c r="X654" s="39" t="n"/>
      <c r="Y654" s="39" t="n"/>
      <c r="Z654" s="39" t="n"/>
    </row>
    <row r="655" ht="15.75" customHeight="1" s="198">
      <c r="A655" s="39" t="n"/>
      <c r="B655" s="39" t="n"/>
      <c r="C655" s="39" t="n"/>
      <c r="D655" s="39" t="n"/>
      <c r="E655" s="39" t="n"/>
      <c r="F655" s="39" t="n"/>
      <c r="G655" s="39" t="n"/>
      <c r="H655" s="39" t="n"/>
      <c r="I655" s="39" t="n"/>
      <c r="J655" s="39" t="n"/>
      <c r="K655" s="39" t="n"/>
      <c r="L655" s="39" t="n"/>
      <c r="M655" s="39" t="n"/>
      <c r="N655" s="39" t="n"/>
      <c r="O655" s="39" t="n"/>
      <c r="P655" s="39" t="n"/>
      <c r="Q655" s="39" t="n"/>
      <c r="R655" s="39" t="n"/>
      <c r="S655" s="39" t="n"/>
      <c r="T655" s="39" t="n"/>
      <c r="U655" s="39" t="n"/>
      <c r="V655" s="39" t="n"/>
      <c r="W655" s="39" t="n"/>
      <c r="X655" s="39" t="n"/>
      <c r="Y655" s="39" t="n"/>
      <c r="Z655" s="39" t="n"/>
    </row>
    <row r="656" ht="15.75" customHeight="1" s="198">
      <c r="A656" s="39" t="n"/>
      <c r="B656" s="39" t="n"/>
      <c r="C656" s="39" t="n"/>
      <c r="D656" s="39" t="n"/>
      <c r="E656" s="39" t="n"/>
      <c r="F656" s="39" t="n"/>
      <c r="G656" s="39" t="n"/>
      <c r="H656" s="39" t="n"/>
      <c r="I656" s="39" t="n"/>
      <c r="J656" s="39" t="n"/>
      <c r="K656" s="39" t="n"/>
      <c r="L656" s="39" t="n"/>
      <c r="M656" s="39" t="n"/>
      <c r="N656" s="39" t="n"/>
      <c r="O656" s="39" t="n"/>
      <c r="P656" s="39" t="n"/>
      <c r="Q656" s="39" t="n"/>
      <c r="R656" s="39" t="n"/>
      <c r="S656" s="39" t="n"/>
      <c r="T656" s="39" t="n"/>
      <c r="U656" s="39" t="n"/>
      <c r="V656" s="39" t="n"/>
      <c r="W656" s="39" t="n"/>
      <c r="X656" s="39" t="n"/>
      <c r="Y656" s="39" t="n"/>
      <c r="Z656" s="39" t="n"/>
    </row>
    <row r="657" ht="15.75" customHeight="1" s="198">
      <c r="A657" s="39" t="n"/>
      <c r="B657" s="39" t="n"/>
      <c r="C657" s="39" t="n"/>
      <c r="D657" s="39" t="n"/>
      <c r="E657" s="39" t="n"/>
      <c r="F657" s="39" t="n"/>
      <c r="G657" s="39" t="n"/>
      <c r="H657" s="39" t="n"/>
      <c r="I657" s="39" t="n"/>
      <c r="J657" s="39" t="n"/>
      <c r="K657" s="39" t="n"/>
      <c r="L657" s="39" t="n"/>
      <c r="M657" s="39" t="n"/>
      <c r="N657" s="39" t="n"/>
      <c r="O657" s="39" t="n"/>
      <c r="P657" s="39" t="n"/>
      <c r="Q657" s="39" t="n"/>
      <c r="R657" s="39" t="n"/>
      <c r="S657" s="39" t="n"/>
      <c r="T657" s="39" t="n"/>
      <c r="U657" s="39" t="n"/>
      <c r="V657" s="39" t="n"/>
      <c r="W657" s="39" t="n"/>
      <c r="X657" s="39" t="n"/>
      <c r="Y657" s="39" t="n"/>
      <c r="Z657" s="39" t="n"/>
    </row>
    <row r="658" ht="15.75" customHeight="1" s="198">
      <c r="A658" s="39" t="n"/>
      <c r="B658" s="39" t="n"/>
      <c r="C658" s="39" t="n"/>
      <c r="D658" s="39" t="n"/>
      <c r="E658" s="39" t="n"/>
      <c r="F658" s="39" t="n"/>
      <c r="G658" s="39" t="n"/>
      <c r="H658" s="39" t="n"/>
      <c r="I658" s="39" t="n"/>
      <c r="J658" s="39" t="n"/>
      <c r="K658" s="39" t="n"/>
      <c r="L658" s="39" t="n"/>
      <c r="M658" s="39" t="n"/>
      <c r="N658" s="39" t="n"/>
      <c r="O658" s="39" t="n"/>
      <c r="P658" s="39" t="n"/>
      <c r="Q658" s="39" t="n"/>
      <c r="R658" s="39" t="n"/>
      <c r="S658" s="39" t="n"/>
      <c r="T658" s="39" t="n"/>
      <c r="U658" s="39" t="n"/>
      <c r="V658" s="39" t="n"/>
      <c r="W658" s="39" t="n"/>
      <c r="X658" s="39" t="n"/>
      <c r="Y658" s="39" t="n"/>
      <c r="Z658" s="39" t="n"/>
    </row>
    <row r="659" ht="15.75" customHeight="1" s="198">
      <c r="A659" s="39" t="n"/>
      <c r="B659" s="39" t="n"/>
      <c r="C659" s="39" t="n"/>
      <c r="D659" s="39" t="n"/>
      <c r="E659" s="39" t="n"/>
      <c r="F659" s="39" t="n"/>
      <c r="G659" s="39" t="n"/>
      <c r="H659" s="39" t="n"/>
      <c r="I659" s="39" t="n"/>
      <c r="J659" s="39" t="n"/>
      <c r="K659" s="39" t="n"/>
      <c r="L659" s="39" t="n"/>
      <c r="M659" s="39" t="n"/>
      <c r="N659" s="39" t="n"/>
      <c r="O659" s="39" t="n"/>
      <c r="P659" s="39" t="n"/>
      <c r="Q659" s="39" t="n"/>
      <c r="R659" s="39" t="n"/>
      <c r="S659" s="39" t="n"/>
      <c r="T659" s="39" t="n"/>
      <c r="U659" s="39" t="n"/>
      <c r="V659" s="39" t="n"/>
      <c r="W659" s="39" t="n"/>
      <c r="X659" s="39" t="n"/>
      <c r="Y659" s="39" t="n"/>
      <c r="Z659" s="39" t="n"/>
    </row>
    <row r="660" ht="15.75" customHeight="1" s="198">
      <c r="A660" s="39" t="n"/>
      <c r="B660" s="39" t="n"/>
      <c r="C660" s="39" t="n"/>
      <c r="D660" s="39" t="n"/>
      <c r="E660" s="39" t="n"/>
      <c r="F660" s="39" t="n"/>
      <c r="G660" s="39" t="n"/>
      <c r="H660" s="39" t="n"/>
      <c r="I660" s="39" t="n"/>
      <c r="J660" s="39" t="n"/>
      <c r="K660" s="39" t="n"/>
      <c r="L660" s="39" t="n"/>
      <c r="M660" s="39" t="n"/>
      <c r="N660" s="39" t="n"/>
      <c r="O660" s="39" t="n"/>
      <c r="P660" s="39" t="n"/>
      <c r="Q660" s="39" t="n"/>
      <c r="R660" s="39" t="n"/>
      <c r="S660" s="39" t="n"/>
      <c r="T660" s="39" t="n"/>
      <c r="U660" s="39" t="n"/>
      <c r="V660" s="39" t="n"/>
      <c r="W660" s="39" t="n"/>
      <c r="X660" s="39" t="n"/>
      <c r="Y660" s="39" t="n"/>
      <c r="Z660" s="39" t="n"/>
    </row>
    <row r="661" ht="15.75" customHeight="1" s="198">
      <c r="A661" s="39" t="n"/>
      <c r="B661" s="39" t="n"/>
      <c r="C661" s="39" t="n"/>
      <c r="D661" s="39" t="n"/>
      <c r="E661" s="39" t="n"/>
      <c r="F661" s="39" t="n"/>
      <c r="G661" s="39" t="n"/>
      <c r="H661" s="39" t="n"/>
      <c r="I661" s="39" t="n"/>
      <c r="J661" s="39" t="n"/>
      <c r="K661" s="39" t="n"/>
      <c r="L661" s="39" t="n"/>
      <c r="M661" s="39" t="n"/>
      <c r="N661" s="39" t="n"/>
      <c r="O661" s="39" t="n"/>
      <c r="P661" s="39" t="n"/>
      <c r="Q661" s="39" t="n"/>
      <c r="R661" s="39" t="n"/>
      <c r="S661" s="39" t="n"/>
      <c r="T661" s="39" t="n"/>
      <c r="U661" s="39" t="n"/>
      <c r="V661" s="39" t="n"/>
      <c r="W661" s="39" t="n"/>
      <c r="X661" s="39" t="n"/>
      <c r="Y661" s="39" t="n"/>
      <c r="Z661" s="39" t="n"/>
    </row>
    <row r="662" ht="15.75" customHeight="1" s="198">
      <c r="A662" s="39" t="n"/>
      <c r="B662" s="39" t="n"/>
      <c r="C662" s="39" t="n"/>
      <c r="D662" s="39" t="n"/>
      <c r="E662" s="39" t="n"/>
      <c r="F662" s="39" t="n"/>
      <c r="G662" s="39" t="n"/>
      <c r="H662" s="39" t="n"/>
      <c r="I662" s="39" t="n"/>
      <c r="J662" s="39" t="n"/>
      <c r="K662" s="39" t="n"/>
      <c r="L662" s="39" t="n"/>
      <c r="M662" s="39" t="n"/>
      <c r="N662" s="39" t="n"/>
      <c r="O662" s="39" t="n"/>
      <c r="P662" s="39" t="n"/>
      <c r="Q662" s="39" t="n"/>
      <c r="R662" s="39" t="n"/>
      <c r="S662" s="39" t="n"/>
      <c r="T662" s="39" t="n"/>
      <c r="U662" s="39" t="n"/>
      <c r="V662" s="39" t="n"/>
      <c r="W662" s="39" t="n"/>
      <c r="X662" s="39" t="n"/>
      <c r="Y662" s="39" t="n"/>
      <c r="Z662" s="39" t="n"/>
    </row>
    <row r="663" ht="15.75" customHeight="1" s="198">
      <c r="A663" s="39" t="n"/>
      <c r="B663" s="39" t="n"/>
      <c r="C663" s="39" t="n"/>
      <c r="D663" s="39" t="n"/>
      <c r="E663" s="39" t="n"/>
      <c r="F663" s="39" t="n"/>
      <c r="G663" s="39" t="n"/>
      <c r="H663" s="39" t="n"/>
      <c r="I663" s="39" t="n"/>
      <c r="J663" s="39" t="n"/>
      <c r="K663" s="39" t="n"/>
      <c r="L663" s="39" t="n"/>
      <c r="M663" s="39" t="n"/>
      <c r="N663" s="39" t="n"/>
      <c r="O663" s="39" t="n"/>
      <c r="P663" s="39" t="n"/>
      <c r="Q663" s="39" t="n"/>
      <c r="R663" s="39" t="n"/>
      <c r="S663" s="39" t="n"/>
      <c r="T663" s="39" t="n"/>
      <c r="U663" s="39" t="n"/>
      <c r="V663" s="39" t="n"/>
      <c r="W663" s="39" t="n"/>
      <c r="X663" s="39" t="n"/>
      <c r="Y663" s="39" t="n"/>
      <c r="Z663" s="39" t="n"/>
    </row>
    <row r="664" ht="15.75" customHeight="1" s="198">
      <c r="A664" s="39" t="n"/>
      <c r="B664" s="39" t="n"/>
      <c r="C664" s="39" t="n"/>
      <c r="D664" s="39" t="n"/>
      <c r="E664" s="39" t="n"/>
      <c r="F664" s="39" t="n"/>
      <c r="G664" s="39" t="n"/>
      <c r="H664" s="39" t="n"/>
      <c r="I664" s="39" t="n"/>
      <c r="J664" s="39" t="n"/>
      <c r="K664" s="39" t="n"/>
      <c r="L664" s="39" t="n"/>
      <c r="M664" s="39" t="n"/>
      <c r="N664" s="39" t="n"/>
      <c r="O664" s="39" t="n"/>
      <c r="P664" s="39" t="n"/>
      <c r="Q664" s="39" t="n"/>
      <c r="R664" s="39" t="n"/>
      <c r="S664" s="39" t="n"/>
      <c r="T664" s="39" t="n"/>
      <c r="U664" s="39" t="n"/>
      <c r="V664" s="39" t="n"/>
      <c r="W664" s="39" t="n"/>
      <c r="X664" s="39" t="n"/>
      <c r="Y664" s="39" t="n"/>
      <c r="Z664" s="39" t="n"/>
    </row>
    <row r="665" ht="15.75" customHeight="1" s="198">
      <c r="A665" s="39" t="n"/>
      <c r="B665" s="39" t="n"/>
      <c r="C665" s="39" t="n"/>
      <c r="D665" s="39" t="n"/>
      <c r="E665" s="39" t="n"/>
      <c r="F665" s="39" t="n"/>
      <c r="G665" s="39" t="n"/>
      <c r="H665" s="39" t="n"/>
      <c r="I665" s="39" t="n"/>
      <c r="J665" s="39" t="n"/>
      <c r="K665" s="39" t="n"/>
      <c r="L665" s="39" t="n"/>
      <c r="M665" s="39" t="n"/>
      <c r="N665" s="39" t="n"/>
      <c r="O665" s="39" t="n"/>
      <c r="P665" s="39" t="n"/>
      <c r="Q665" s="39" t="n"/>
      <c r="R665" s="39" t="n"/>
      <c r="S665" s="39" t="n"/>
      <c r="T665" s="39" t="n"/>
      <c r="U665" s="39" t="n"/>
      <c r="V665" s="39" t="n"/>
      <c r="W665" s="39" t="n"/>
      <c r="X665" s="39" t="n"/>
      <c r="Y665" s="39" t="n"/>
      <c r="Z665" s="39" t="n"/>
    </row>
    <row r="666" ht="15.75" customHeight="1" s="198">
      <c r="A666" s="39" t="n"/>
      <c r="B666" s="39" t="n"/>
      <c r="C666" s="39" t="n"/>
      <c r="D666" s="39" t="n"/>
      <c r="E666" s="39" t="n"/>
      <c r="F666" s="39" t="n"/>
      <c r="G666" s="39" t="n"/>
      <c r="H666" s="39" t="n"/>
      <c r="I666" s="39" t="n"/>
      <c r="J666" s="39" t="n"/>
      <c r="K666" s="39" t="n"/>
      <c r="L666" s="39" t="n"/>
      <c r="M666" s="39" t="n"/>
      <c r="N666" s="39" t="n"/>
      <c r="O666" s="39" t="n"/>
      <c r="P666" s="39" t="n"/>
      <c r="Q666" s="39" t="n"/>
      <c r="R666" s="39" t="n"/>
      <c r="S666" s="39" t="n"/>
      <c r="T666" s="39" t="n"/>
      <c r="U666" s="39" t="n"/>
      <c r="V666" s="39" t="n"/>
      <c r="W666" s="39" t="n"/>
      <c r="X666" s="39" t="n"/>
      <c r="Y666" s="39" t="n"/>
      <c r="Z666" s="39" t="n"/>
    </row>
    <row r="667" ht="15.75" customHeight="1" s="198">
      <c r="A667" s="39" t="n"/>
      <c r="B667" s="39" t="n"/>
      <c r="C667" s="39" t="n"/>
      <c r="D667" s="39" t="n"/>
      <c r="E667" s="39" t="n"/>
      <c r="F667" s="39" t="n"/>
      <c r="G667" s="39" t="n"/>
      <c r="H667" s="39" t="n"/>
      <c r="I667" s="39" t="n"/>
      <c r="J667" s="39" t="n"/>
      <c r="K667" s="39" t="n"/>
      <c r="L667" s="39" t="n"/>
      <c r="M667" s="39" t="n"/>
      <c r="N667" s="39" t="n"/>
      <c r="O667" s="39" t="n"/>
      <c r="P667" s="39" t="n"/>
      <c r="Q667" s="39" t="n"/>
      <c r="R667" s="39" t="n"/>
      <c r="S667" s="39" t="n"/>
      <c r="T667" s="39" t="n"/>
      <c r="U667" s="39" t="n"/>
      <c r="V667" s="39" t="n"/>
      <c r="W667" s="39" t="n"/>
      <c r="X667" s="39" t="n"/>
      <c r="Y667" s="39" t="n"/>
      <c r="Z667" s="39" t="n"/>
    </row>
    <row r="668" ht="15.75" customHeight="1" s="198">
      <c r="A668" s="39" t="n"/>
      <c r="B668" s="39" t="n"/>
      <c r="C668" s="39" t="n"/>
      <c r="D668" s="39" t="n"/>
      <c r="E668" s="39" t="n"/>
      <c r="F668" s="39" t="n"/>
      <c r="G668" s="39" t="n"/>
      <c r="H668" s="39" t="n"/>
      <c r="I668" s="39" t="n"/>
      <c r="J668" s="39" t="n"/>
      <c r="K668" s="39" t="n"/>
      <c r="L668" s="39" t="n"/>
      <c r="M668" s="39" t="n"/>
      <c r="N668" s="39" t="n"/>
      <c r="O668" s="39" t="n"/>
      <c r="P668" s="39" t="n"/>
      <c r="Q668" s="39" t="n"/>
      <c r="R668" s="39" t="n"/>
      <c r="S668" s="39" t="n"/>
      <c r="T668" s="39" t="n"/>
      <c r="U668" s="39" t="n"/>
      <c r="V668" s="39" t="n"/>
      <c r="W668" s="39" t="n"/>
      <c r="X668" s="39" t="n"/>
      <c r="Y668" s="39" t="n"/>
      <c r="Z668" s="39" t="n"/>
    </row>
    <row r="669" ht="15.75" customHeight="1" s="198">
      <c r="A669" s="39" t="n"/>
      <c r="B669" s="39" t="n"/>
      <c r="C669" s="39" t="n"/>
      <c r="D669" s="39" t="n"/>
      <c r="E669" s="39" t="n"/>
      <c r="F669" s="39" t="n"/>
      <c r="G669" s="39" t="n"/>
      <c r="H669" s="39" t="n"/>
      <c r="I669" s="39" t="n"/>
      <c r="J669" s="39" t="n"/>
      <c r="K669" s="39" t="n"/>
      <c r="L669" s="39" t="n"/>
      <c r="M669" s="39" t="n"/>
      <c r="N669" s="39" t="n"/>
      <c r="O669" s="39" t="n"/>
      <c r="P669" s="39" t="n"/>
      <c r="Q669" s="39" t="n"/>
      <c r="R669" s="39" t="n"/>
      <c r="S669" s="39" t="n"/>
      <c r="T669" s="39" t="n"/>
      <c r="U669" s="39" t="n"/>
      <c r="V669" s="39" t="n"/>
      <c r="W669" s="39" t="n"/>
      <c r="X669" s="39" t="n"/>
      <c r="Y669" s="39" t="n"/>
      <c r="Z669" s="39" t="n"/>
    </row>
    <row r="670" ht="15.75" customHeight="1" s="198">
      <c r="A670" s="39" t="n"/>
      <c r="B670" s="39" t="n"/>
      <c r="C670" s="39" t="n"/>
      <c r="D670" s="39" t="n"/>
      <c r="E670" s="39" t="n"/>
      <c r="F670" s="39" t="n"/>
      <c r="G670" s="39" t="n"/>
      <c r="H670" s="39" t="n"/>
      <c r="I670" s="39" t="n"/>
      <c r="J670" s="39" t="n"/>
      <c r="K670" s="39" t="n"/>
      <c r="L670" s="39" t="n"/>
      <c r="M670" s="39" t="n"/>
      <c r="N670" s="39" t="n"/>
      <c r="O670" s="39" t="n"/>
      <c r="P670" s="39" t="n"/>
      <c r="Q670" s="39" t="n"/>
      <c r="R670" s="39" t="n"/>
      <c r="S670" s="39" t="n"/>
      <c r="T670" s="39" t="n"/>
      <c r="U670" s="39" t="n"/>
      <c r="V670" s="39" t="n"/>
      <c r="W670" s="39" t="n"/>
      <c r="X670" s="39" t="n"/>
      <c r="Y670" s="39" t="n"/>
      <c r="Z670" s="39" t="n"/>
    </row>
    <row r="671" ht="15.75" customHeight="1" s="198">
      <c r="A671" s="39" t="n"/>
      <c r="B671" s="39" t="n"/>
      <c r="C671" s="39" t="n"/>
      <c r="D671" s="39" t="n"/>
      <c r="E671" s="39" t="n"/>
      <c r="F671" s="39" t="n"/>
      <c r="G671" s="39" t="n"/>
      <c r="H671" s="39" t="n"/>
      <c r="I671" s="39" t="n"/>
      <c r="J671" s="39" t="n"/>
      <c r="K671" s="39" t="n"/>
      <c r="L671" s="39" t="n"/>
      <c r="M671" s="39" t="n"/>
      <c r="N671" s="39" t="n"/>
      <c r="O671" s="39" t="n"/>
      <c r="P671" s="39" t="n"/>
      <c r="Q671" s="39" t="n"/>
      <c r="R671" s="39" t="n"/>
      <c r="S671" s="39" t="n"/>
      <c r="T671" s="39" t="n"/>
      <c r="U671" s="39" t="n"/>
      <c r="V671" s="39" t="n"/>
      <c r="W671" s="39" t="n"/>
      <c r="X671" s="39" t="n"/>
      <c r="Y671" s="39" t="n"/>
      <c r="Z671" s="39" t="n"/>
    </row>
    <row r="672" ht="15.75" customHeight="1" s="198">
      <c r="A672" s="39" t="n"/>
      <c r="B672" s="39" t="n"/>
      <c r="C672" s="39" t="n"/>
      <c r="D672" s="39" t="n"/>
      <c r="E672" s="39" t="n"/>
      <c r="F672" s="39" t="n"/>
      <c r="G672" s="39" t="n"/>
      <c r="H672" s="39" t="n"/>
      <c r="I672" s="39" t="n"/>
      <c r="J672" s="39" t="n"/>
      <c r="K672" s="39" t="n"/>
      <c r="L672" s="39" t="n"/>
      <c r="M672" s="39" t="n"/>
      <c r="N672" s="39" t="n"/>
      <c r="O672" s="39" t="n"/>
      <c r="P672" s="39" t="n"/>
      <c r="Q672" s="39" t="n"/>
      <c r="R672" s="39" t="n"/>
      <c r="S672" s="39" t="n"/>
      <c r="T672" s="39" t="n"/>
      <c r="U672" s="39" t="n"/>
      <c r="V672" s="39" t="n"/>
      <c r="W672" s="39" t="n"/>
      <c r="X672" s="39" t="n"/>
      <c r="Y672" s="39" t="n"/>
      <c r="Z672" s="39" t="n"/>
    </row>
    <row r="673" ht="15.75" customHeight="1" s="198">
      <c r="A673" s="39" t="n"/>
      <c r="B673" s="39" t="n"/>
      <c r="C673" s="39" t="n"/>
      <c r="D673" s="39" t="n"/>
      <c r="E673" s="39" t="n"/>
      <c r="F673" s="39" t="n"/>
      <c r="G673" s="39" t="n"/>
      <c r="H673" s="39" t="n"/>
      <c r="I673" s="39" t="n"/>
      <c r="J673" s="39" t="n"/>
      <c r="K673" s="39" t="n"/>
      <c r="L673" s="39" t="n"/>
      <c r="M673" s="39" t="n"/>
      <c r="N673" s="39" t="n"/>
      <c r="O673" s="39" t="n"/>
      <c r="P673" s="39" t="n"/>
      <c r="Q673" s="39" t="n"/>
      <c r="R673" s="39" t="n"/>
      <c r="S673" s="39" t="n"/>
      <c r="T673" s="39" t="n"/>
      <c r="U673" s="39" t="n"/>
      <c r="V673" s="39" t="n"/>
      <c r="W673" s="39" t="n"/>
      <c r="X673" s="39" t="n"/>
      <c r="Y673" s="39" t="n"/>
      <c r="Z673" s="39" t="n"/>
    </row>
    <row r="674" ht="15.75" customHeight="1" s="198">
      <c r="A674" s="39" t="n"/>
      <c r="B674" s="39" t="n"/>
      <c r="C674" s="39" t="n"/>
      <c r="D674" s="39" t="n"/>
      <c r="E674" s="39" t="n"/>
      <c r="F674" s="39" t="n"/>
      <c r="G674" s="39" t="n"/>
      <c r="H674" s="39" t="n"/>
      <c r="I674" s="39" t="n"/>
      <c r="J674" s="39" t="n"/>
      <c r="K674" s="39" t="n"/>
      <c r="L674" s="39" t="n"/>
      <c r="M674" s="39" t="n"/>
      <c r="N674" s="39" t="n"/>
      <c r="O674" s="39" t="n"/>
      <c r="P674" s="39" t="n"/>
      <c r="Q674" s="39" t="n"/>
      <c r="R674" s="39" t="n"/>
      <c r="S674" s="39" t="n"/>
      <c r="T674" s="39" t="n"/>
      <c r="U674" s="39" t="n"/>
      <c r="V674" s="39" t="n"/>
      <c r="W674" s="39" t="n"/>
      <c r="X674" s="39" t="n"/>
      <c r="Y674" s="39" t="n"/>
      <c r="Z674" s="39" t="n"/>
    </row>
    <row r="675" ht="15.75" customHeight="1" s="198">
      <c r="A675" s="39" t="n"/>
      <c r="B675" s="39" t="n"/>
      <c r="C675" s="39" t="n"/>
      <c r="D675" s="39" t="n"/>
      <c r="E675" s="39" t="n"/>
      <c r="F675" s="39" t="n"/>
      <c r="G675" s="39" t="n"/>
      <c r="H675" s="39" t="n"/>
      <c r="I675" s="39" t="n"/>
      <c r="J675" s="39" t="n"/>
      <c r="K675" s="39" t="n"/>
      <c r="L675" s="39" t="n"/>
      <c r="M675" s="39" t="n"/>
      <c r="N675" s="39" t="n"/>
      <c r="O675" s="39" t="n"/>
      <c r="P675" s="39" t="n"/>
      <c r="Q675" s="39" t="n"/>
      <c r="R675" s="39" t="n"/>
      <c r="S675" s="39" t="n"/>
      <c r="T675" s="39" t="n"/>
      <c r="U675" s="39" t="n"/>
      <c r="V675" s="39" t="n"/>
      <c r="W675" s="39" t="n"/>
      <c r="X675" s="39" t="n"/>
      <c r="Y675" s="39" t="n"/>
      <c r="Z675" s="39" t="n"/>
    </row>
    <row r="676" ht="15.75" customHeight="1" s="198">
      <c r="A676" s="39" t="n"/>
      <c r="B676" s="39" t="n"/>
      <c r="C676" s="39" t="n"/>
      <c r="D676" s="39" t="n"/>
      <c r="E676" s="39" t="n"/>
      <c r="F676" s="39" t="n"/>
      <c r="G676" s="39" t="n"/>
      <c r="H676" s="39" t="n"/>
      <c r="I676" s="39" t="n"/>
      <c r="J676" s="39" t="n"/>
      <c r="K676" s="39" t="n"/>
      <c r="L676" s="39" t="n"/>
      <c r="M676" s="39" t="n"/>
      <c r="N676" s="39" t="n"/>
      <c r="O676" s="39" t="n"/>
      <c r="P676" s="39" t="n"/>
      <c r="Q676" s="39" t="n"/>
      <c r="R676" s="39" t="n"/>
      <c r="S676" s="39" t="n"/>
      <c r="T676" s="39" t="n"/>
      <c r="U676" s="39" t="n"/>
      <c r="V676" s="39" t="n"/>
      <c r="W676" s="39" t="n"/>
      <c r="X676" s="39" t="n"/>
      <c r="Y676" s="39" t="n"/>
      <c r="Z676" s="39" t="n"/>
    </row>
    <row r="677" ht="15.75" customHeight="1" s="198">
      <c r="A677" s="39" t="n"/>
      <c r="B677" s="39" t="n"/>
      <c r="C677" s="39" t="n"/>
      <c r="D677" s="39" t="n"/>
      <c r="E677" s="39" t="n"/>
      <c r="F677" s="39" t="n"/>
      <c r="G677" s="39" t="n"/>
      <c r="H677" s="39" t="n"/>
      <c r="I677" s="39" t="n"/>
      <c r="J677" s="39" t="n"/>
      <c r="K677" s="39" t="n"/>
      <c r="L677" s="39" t="n"/>
      <c r="M677" s="39" t="n"/>
      <c r="N677" s="39" t="n"/>
      <c r="O677" s="39" t="n"/>
      <c r="P677" s="39" t="n"/>
      <c r="Q677" s="39" t="n"/>
      <c r="R677" s="39" t="n"/>
      <c r="S677" s="39" t="n"/>
      <c r="T677" s="39" t="n"/>
      <c r="U677" s="39" t="n"/>
      <c r="V677" s="39" t="n"/>
      <c r="W677" s="39" t="n"/>
      <c r="X677" s="39" t="n"/>
      <c r="Y677" s="39" t="n"/>
      <c r="Z677" s="39" t="n"/>
    </row>
    <row r="678" ht="15.75" customHeight="1" s="198">
      <c r="A678" s="39" t="n"/>
      <c r="B678" s="39" t="n"/>
      <c r="C678" s="39" t="n"/>
      <c r="D678" s="39" t="n"/>
      <c r="E678" s="39" t="n"/>
      <c r="F678" s="39" t="n"/>
      <c r="G678" s="39" t="n"/>
      <c r="H678" s="39" t="n"/>
      <c r="I678" s="39" t="n"/>
      <c r="J678" s="39" t="n"/>
      <c r="K678" s="39" t="n"/>
      <c r="L678" s="39" t="n"/>
      <c r="M678" s="39" t="n"/>
      <c r="N678" s="39" t="n"/>
      <c r="O678" s="39" t="n"/>
      <c r="P678" s="39" t="n"/>
      <c r="Q678" s="39" t="n"/>
      <c r="R678" s="39" t="n"/>
      <c r="S678" s="39" t="n"/>
      <c r="T678" s="39" t="n"/>
      <c r="U678" s="39" t="n"/>
      <c r="V678" s="39" t="n"/>
      <c r="W678" s="39" t="n"/>
      <c r="X678" s="39" t="n"/>
      <c r="Y678" s="39" t="n"/>
      <c r="Z678" s="39" t="n"/>
    </row>
    <row r="679" ht="15.75" customHeight="1" s="198">
      <c r="A679" s="39" t="n"/>
      <c r="B679" s="39" t="n"/>
      <c r="C679" s="39" t="n"/>
      <c r="D679" s="39" t="n"/>
      <c r="E679" s="39" t="n"/>
      <c r="F679" s="39" t="n"/>
      <c r="G679" s="39" t="n"/>
      <c r="H679" s="39" t="n"/>
      <c r="I679" s="39" t="n"/>
      <c r="J679" s="39" t="n"/>
      <c r="K679" s="39" t="n"/>
      <c r="L679" s="39" t="n"/>
      <c r="M679" s="39" t="n"/>
      <c r="N679" s="39" t="n"/>
      <c r="O679" s="39" t="n"/>
      <c r="P679" s="39" t="n"/>
      <c r="Q679" s="39" t="n"/>
      <c r="R679" s="39" t="n"/>
      <c r="S679" s="39" t="n"/>
      <c r="T679" s="39" t="n"/>
      <c r="U679" s="39" t="n"/>
      <c r="V679" s="39" t="n"/>
      <c r="W679" s="39" t="n"/>
      <c r="X679" s="39" t="n"/>
      <c r="Y679" s="39" t="n"/>
      <c r="Z679" s="39" t="n"/>
    </row>
    <row r="680" ht="15.75" customHeight="1" s="198">
      <c r="A680" s="39" t="n"/>
      <c r="B680" s="39" t="n"/>
      <c r="C680" s="39" t="n"/>
      <c r="D680" s="39" t="n"/>
      <c r="E680" s="39" t="n"/>
      <c r="F680" s="39" t="n"/>
      <c r="G680" s="39" t="n"/>
      <c r="H680" s="39" t="n"/>
      <c r="I680" s="39" t="n"/>
      <c r="J680" s="39" t="n"/>
      <c r="K680" s="39" t="n"/>
      <c r="L680" s="39" t="n"/>
      <c r="M680" s="39" t="n"/>
      <c r="N680" s="39" t="n"/>
      <c r="O680" s="39" t="n"/>
      <c r="P680" s="39" t="n"/>
      <c r="Q680" s="39" t="n"/>
      <c r="R680" s="39" t="n"/>
      <c r="S680" s="39" t="n"/>
      <c r="T680" s="39" t="n"/>
      <c r="U680" s="39" t="n"/>
      <c r="V680" s="39" t="n"/>
      <c r="W680" s="39" t="n"/>
      <c r="X680" s="39" t="n"/>
      <c r="Y680" s="39" t="n"/>
      <c r="Z680" s="39" t="n"/>
    </row>
    <row r="681" ht="15.75" customHeight="1" s="198">
      <c r="A681" s="39" t="n"/>
      <c r="B681" s="39" t="n"/>
      <c r="C681" s="39" t="n"/>
      <c r="D681" s="39" t="n"/>
      <c r="E681" s="39" t="n"/>
      <c r="F681" s="39" t="n"/>
      <c r="G681" s="39" t="n"/>
      <c r="H681" s="39" t="n"/>
      <c r="I681" s="39" t="n"/>
      <c r="J681" s="39" t="n"/>
      <c r="K681" s="39" t="n"/>
      <c r="L681" s="39" t="n"/>
      <c r="M681" s="39" t="n"/>
      <c r="N681" s="39" t="n"/>
      <c r="O681" s="39" t="n"/>
      <c r="P681" s="39" t="n"/>
      <c r="Q681" s="39" t="n"/>
      <c r="R681" s="39" t="n"/>
      <c r="S681" s="39" t="n"/>
      <c r="T681" s="39" t="n"/>
      <c r="U681" s="39" t="n"/>
      <c r="V681" s="39" t="n"/>
      <c r="W681" s="39" t="n"/>
      <c r="X681" s="39" t="n"/>
      <c r="Y681" s="39" t="n"/>
      <c r="Z681" s="39" t="n"/>
    </row>
    <row r="682" ht="15.75" customHeight="1" s="198">
      <c r="A682" s="39" t="n"/>
      <c r="B682" s="39" t="n"/>
      <c r="C682" s="39" t="n"/>
      <c r="D682" s="39" t="n"/>
      <c r="E682" s="39" t="n"/>
      <c r="F682" s="39" t="n"/>
      <c r="G682" s="39" t="n"/>
      <c r="H682" s="39" t="n"/>
      <c r="I682" s="39" t="n"/>
      <c r="J682" s="39" t="n"/>
      <c r="K682" s="39" t="n"/>
      <c r="L682" s="39" t="n"/>
      <c r="M682" s="39" t="n"/>
      <c r="N682" s="39" t="n"/>
      <c r="O682" s="39" t="n"/>
      <c r="P682" s="39" t="n"/>
      <c r="Q682" s="39" t="n"/>
      <c r="R682" s="39" t="n"/>
      <c r="S682" s="39" t="n"/>
      <c r="T682" s="39" t="n"/>
      <c r="U682" s="39" t="n"/>
      <c r="V682" s="39" t="n"/>
      <c r="W682" s="39" t="n"/>
      <c r="X682" s="39" t="n"/>
      <c r="Y682" s="39" t="n"/>
      <c r="Z682" s="39" t="n"/>
    </row>
    <row r="683" ht="15.75" customHeight="1" s="198">
      <c r="A683" s="39" t="n"/>
      <c r="B683" s="39" t="n"/>
      <c r="C683" s="39" t="n"/>
      <c r="D683" s="39" t="n"/>
      <c r="E683" s="39" t="n"/>
      <c r="F683" s="39" t="n"/>
      <c r="G683" s="39" t="n"/>
      <c r="H683" s="39" t="n"/>
      <c r="I683" s="39" t="n"/>
      <c r="J683" s="39" t="n"/>
      <c r="K683" s="39" t="n"/>
      <c r="L683" s="39" t="n"/>
      <c r="M683" s="39" t="n"/>
      <c r="N683" s="39" t="n"/>
      <c r="O683" s="39" t="n"/>
      <c r="P683" s="39" t="n"/>
      <c r="Q683" s="39" t="n"/>
      <c r="R683" s="39" t="n"/>
      <c r="S683" s="39" t="n"/>
      <c r="T683" s="39" t="n"/>
      <c r="U683" s="39" t="n"/>
      <c r="V683" s="39" t="n"/>
      <c r="W683" s="39" t="n"/>
      <c r="X683" s="39" t="n"/>
      <c r="Y683" s="39" t="n"/>
      <c r="Z683" s="39" t="n"/>
    </row>
    <row r="684" ht="15.75" customHeight="1" s="198">
      <c r="A684" s="39" t="n"/>
      <c r="B684" s="39" t="n"/>
      <c r="C684" s="39" t="n"/>
      <c r="D684" s="39" t="n"/>
      <c r="E684" s="39" t="n"/>
      <c r="F684" s="39" t="n"/>
      <c r="G684" s="39" t="n"/>
      <c r="H684" s="39" t="n"/>
      <c r="I684" s="39" t="n"/>
      <c r="J684" s="39" t="n"/>
      <c r="K684" s="39" t="n"/>
      <c r="L684" s="39" t="n"/>
      <c r="M684" s="39" t="n"/>
      <c r="N684" s="39" t="n"/>
      <c r="O684" s="39" t="n"/>
      <c r="P684" s="39" t="n"/>
      <c r="Q684" s="39" t="n"/>
      <c r="R684" s="39" t="n"/>
      <c r="S684" s="39" t="n"/>
      <c r="T684" s="39" t="n"/>
      <c r="U684" s="39" t="n"/>
      <c r="V684" s="39" t="n"/>
      <c r="W684" s="39" t="n"/>
      <c r="X684" s="39" t="n"/>
      <c r="Y684" s="39" t="n"/>
      <c r="Z684" s="39" t="n"/>
    </row>
    <row r="685" ht="15.75" customHeight="1" s="198">
      <c r="A685" s="39" t="n"/>
      <c r="B685" s="39" t="n"/>
      <c r="C685" s="39" t="n"/>
      <c r="D685" s="39" t="n"/>
      <c r="E685" s="39" t="n"/>
      <c r="F685" s="39" t="n"/>
      <c r="G685" s="39" t="n"/>
      <c r="H685" s="39" t="n"/>
      <c r="I685" s="39" t="n"/>
      <c r="J685" s="39" t="n"/>
      <c r="K685" s="39" t="n"/>
      <c r="L685" s="39" t="n"/>
      <c r="M685" s="39" t="n"/>
      <c r="N685" s="39" t="n"/>
      <c r="O685" s="39" t="n"/>
      <c r="P685" s="39" t="n"/>
      <c r="Q685" s="39" t="n"/>
      <c r="R685" s="39" t="n"/>
      <c r="S685" s="39" t="n"/>
      <c r="T685" s="39" t="n"/>
      <c r="U685" s="39" t="n"/>
      <c r="V685" s="39" t="n"/>
      <c r="W685" s="39" t="n"/>
      <c r="X685" s="39" t="n"/>
      <c r="Y685" s="39" t="n"/>
      <c r="Z685" s="39" t="n"/>
    </row>
    <row r="686" ht="15.75" customHeight="1" s="198">
      <c r="A686" s="39" t="n"/>
      <c r="B686" s="39" t="n"/>
      <c r="C686" s="39" t="n"/>
      <c r="D686" s="39" t="n"/>
      <c r="E686" s="39" t="n"/>
      <c r="F686" s="39" t="n"/>
      <c r="G686" s="39" t="n"/>
      <c r="H686" s="39" t="n"/>
      <c r="I686" s="39" t="n"/>
      <c r="J686" s="39" t="n"/>
      <c r="K686" s="39" t="n"/>
      <c r="L686" s="39" t="n"/>
      <c r="M686" s="39" t="n"/>
      <c r="N686" s="39" t="n"/>
      <c r="O686" s="39" t="n"/>
      <c r="P686" s="39" t="n"/>
      <c r="Q686" s="39" t="n"/>
      <c r="R686" s="39" t="n"/>
      <c r="S686" s="39" t="n"/>
      <c r="T686" s="39" t="n"/>
      <c r="U686" s="39" t="n"/>
      <c r="V686" s="39" t="n"/>
      <c r="W686" s="39" t="n"/>
      <c r="X686" s="39" t="n"/>
      <c r="Y686" s="39" t="n"/>
      <c r="Z686" s="39" t="n"/>
    </row>
    <row r="687" ht="15.75" customHeight="1" s="198">
      <c r="A687" s="39" t="n"/>
      <c r="B687" s="39" t="n"/>
      <c r="C687" s="39" t="n"/>
      <c r="D687" s="39" t="n"/>
      <c r="E687" s="39" t="n"/>
      <c r="F687" s="39" t="n"/>
      <c r="G687" s="39" t="n"/>
      <c r="H687" s="39" t="n"/>
      <c r="I687" s="39" t="n"/>
      <c r="J687" s="39" t="n"/>
      <c r="K687" s="39" t="n"/>
      <c r="L687" s="39" t="n"/>
      <c r="M687" s="39" t="n"/>
      <c r="N687" s="39" t="n"/>
      <c r="O687" s="39" t="n"/>
      <c r="P687" s="39" t="n"/>
      <c r="Q687" s="39" t="n"/>
      <c r="R687" s="39" t="n"/>
      <c r="S687" s="39" t="n"/>
      <c r="T687" s="39" t="n"/>
      <c r="U687" s="39" t="n"/>
      <c r="V687" s="39" t="n"/>
      <c r="W687" s="39" t="n"/>
      <c r="X687" s="39" t="n"/>
      <c r="Y687" s="39" t="n"/>
      <c r="Z687" s="39" t="n"/>
    </row>
    <row r="688" ht="15.75" customHeight="1" s="198">
      <c r="A688" s="39" t="n"/>
      <c r="B688" s="39" t="n"/>
      <c r="C688" s="39" t="n"/>
      <c r="D688" s="39" t="n"/>
      <c r="E688" s="39" t="n"/>
      <c r="F688" s="39" t="n"/>
      <c r="G688" s="39" t="n"/>
      <c r="H688" s="39" t="n"/>
      <c r="I688" s="39" t="n"/>
      <c r="J688" s="39" t="n"/>
      <c r="K688" s="39" t="n"/>
      <c r="L688" s="39" t="n"/>
      <c r="M688" s="39" t="n"/>
      <c r="N688" s="39" t="n"/>
      <c r="O688" s="39" t="n"/>
      <c r="P688" s="39" t="n"/>
      <c r="Q688" s="39" t="n"/>
      <c r="R688" s="39" t="n"/>
      <c r="S688" s="39" t="n"/>
      <c r="T688" s="39" t="n"/>
      <c r="U688" s="39" t="n"/>
      <c r="V688" s="39" t="n"/>
      <c r="W688" s="39" t="n"/>
      <c r="X688" s="39" t="n"/>
      <c r="Y688" s="39" t="n"/>
      <c r="Z688" s="39" t="n"/>
    </row>
    <row r="689" ht="15.75" customHeight="1" s="198">
      <c r="A689" s="39" t="n"/>
      <c r="B689" s="39" t="n"/>
      <c r="C689" s="39" t="n"/>
      <c r="D689" s="39" t="n"/>
      <c r="E689" s="39" t="n"/>
      <c r="F689" s="39" t="n"/>
      <c r="G689" s="39" t="n"/>
      <c r="H689" s="39" t="n"/>
      <c r="I689" s="39" t="n"/>
      <c r="J689" s="39" t="n"/>
      <c r="K689" s="39" t="n"/>
      <c r="L689" s="39" t="n"/>
      <c r="M689" s="39" t="n"/>
      <c r="N689" s="39" t="n"/>
      <c r="O689" s="39" t="n"/>
      <c r="P689" s="39" t="n"/>
      <c r="Q689" s="39" t="n"/>
      <c r="R689" s="39" t="n"/>
      <c r="S689" s="39" t="n"/>
      <c r="T689" s="39" t="n"/>
      <c r="U689" s="39" t="n"/>
      <c r="V689" s="39" t="n"/>
      <c r="W689" s="39" t="n"/>
      <c r="X689" s="39" t="n"/>
      <c r="Y689" s="39" t="n"/>
      <c r="Z689" s="39" t="n"/>
    </row>
    <row r="690" ht="15.75" customHeight="1" s="198">
      <c r="A690" s="39" t="n"/>
      <c r="B690" s="39" t="n"/>
      <c r="C690" s="39" t="n"/>
      <c r="D690" s="39" t="n"/>
      <c r="E690" s="39" t="n"/>
      <c r="F690" s="39" t="n"/>
      <c r="G690" s="39" t="n"/>
      <c r="H690" s="39" t="n"/>
      <c r="I690" s="39" t="n"/>
      <c r="J690" s="39" t="n"/>
      <c r="K690" s="39" t="n"/>
      <c r="L690" s="39" t="n"/>
      <c r="M690" s="39" t="n"/>
      <c r="N690" s="39" t="n"/>
      <c r="O690" s="39" t="n"/>
      <c r="P690" s="39" t="n"/>
      <c r="Q690" s="39" t="n"/>
      <c r="R690" s="39" t="n"/>
      <c r="S690" s="39" t="n"/>
      <c r="T690" s="39" t="n"/>
      <c r="U690" s="39" t="n"/>
      <c r="V690" s="39" t="n"/>
      <c r="W690" s="39" t="n"/>
      <c r="X690" s="39" t="n"/>
      <c r="Y690" s="39" t="n"/>
      <c r="Z690" s="39" t="n"/>
    </row>
    <row r="691" ht="15.75" customHeight="1" s="198">
      <c r="A691" s="39" t="n"/>
      <c r="B691" s="39" t="n"/>
      <c r="C691" s="39" t="n"/>
      <c r="D691" s="39" t="n"/>
      <c r="E691" s="39" t="n"/>
      <c r="F691" s="39" t="n"/>
      <c r="G691" s="39" t="n"/>
      <c r="H691" s="39" t="n"/>
      <c r="I691" s="39" t="n"/>
      <c r="J691" s="39" t="n"/>
      <c r="K691" s="39" t="n"/>
      <c r="L691" s="39" t="n"/>
      <c r="M691" s="39" t="n"/>
      <c r="N691" s="39" t="n"/>
      <c r="O691" s="39" t="n"/>
      <c r="P691" s="39" t="n"/>
      <c r="Q691" s="39" t="n"/>
      <c r="R691" s="39" t="n"/>
      <c r="S691" s="39" t="n"/>
      <c r="T691" s="39" t="n"/>
      <c r="U691" s="39" t="n"/>
      <c r="V691" s="39" t="n"/>
      <c r="W691" s="39" t="n"/>
      <c r="X691" s="39" t="n"/>
      <c r="Y691" s="39" t="n"/>
      <c r="Z691" s="39" t="n"/>
    </row>
    <row r="692" ht="15.75" customHeight="1" s="198">
      <c r="A692" s="39" t="n"/>
      <c r="B692" s="39" t="n"/>
      <c r="C692" s="39" t="n"/>
      <c r="D692" s="39" t="n"/>
      <c r="E692" s="39" t="n"/>
      <c r="F692" s="39" t="n"/>
      <c r="G692" s="39" t="n"/>
      <c r="H692" s="39" t="n"/>
      <c r="I692" s="39" t="n"/>
      <c r="J692" s="39" t="n"/>
      <c r="K692" s="39" t="n"/>
      <c r="L692" s="39" t="n"/>
      <c r="M692" s="39" t="n"/>
      <c r="N692" s="39" t="n"/>
      <c r="O692" s="39" t="n"/>
      <c r="P692" s="39" t="n"/>
      <c r="Q692" s="39" t="n"/>
      <c r="R692" s="39" t="n"/>
      <c r="S692" s="39" t="n"/>
      <c r="T692" s="39" t="n"/>
      <c r="U692" s="39" t="n"/>
      <c r="V692" s="39" t="n"/>
      <c r="W692" s="39" t="n"/>
      <c r="X692" s="39" t="n"/>
      <c r="Y692" s="39" t="n"/>
      <c r="Z692" s="39" t="n"/>
    </row>
    <row r="693" ht="15.75" customHeight="1" s="198">
      <c r="A693" s="39" t="n"/>
      <c r="B693" s="39" t="n"/>
      <c r="C693" s="39" t="n"/>
      <c r="D693" s="39" t="n"/>
      <c r="E693" s="39" t="n"/>
      <c r="F693" s="39" t="n"/>
      <c r="G693" s="39" t="n"/>
      <c r="H693" s="39" t="n"/>
      <c r="I693" s="39" t="n"/>
      <c r="J693" s="39" t="n"/>
      <c r="K693" s="39" t="n"/>
      <c r="L693" s="39" t="n"/>
      <c r="M693" s="39" t="n"/>
      <c r="N693" s="39" t="n"/>
      <c r="O693" s="39" t="n"/>
      <c r="P693" s="39" t="n"/>
      <c r="Q693" s="39" t="n"/>
      <c r="R693" s="39" t="n"/>
      <c r="S693" s="39" t="n"/>
      <c r="T693" s="39" t="n"/>
      <c r="U693" s="39" t="n"/>
      <c r="V693" s="39" t="n"/>
      <c r="W693" s="39" t="n"/>
      <c r="X693" s="39" t="n"/>
      <c r="Y693" s="39" t="n"/>
      <c r="Z693" s="39" t="n"/>
    </row>
    <row r="694" ht="15.75" customHeight="1" s="198">
      <c r="A694" s="39" t="n"/>
      <c r="B694" s="39" t="n"/>
      <c r="C694" s="39" t="n"/>
      <c r="D694" s="39" t="n"/>
      <c r="E694" s="39" t="n"/>
      <c r="F694" s="39" t="n"/>
      <c r="G694" s="39" t="n"/>
      <c r="H694" s="39" t="n"/>
      <c r="I694" s="39" t="n"/>
      <c r="J694" s="39" t="n"/>
      <c r="K694" s="39" t="n"/>
      <c r="L694" s="39" t="n"/>
      <c r="M694" s="39" t="n"/>
      <c r="N694" s="39" t="n"/>
      <c r="O694" s="39" t="n"/>
      <c r="P694" s="39" t="n"/>
      <c r="Q694" s="39" t="n"/>
      <c r="R694" s="39" t="n"/>
      <c r="S694" s="39" t="n"/>
      <c r="T694" s="39" t="n"/>
      <c r="U694" s="39" t="n"/>
      <c r="V694" s="39" t="n"/>
      <c r="W694" s="39" t="n"/>
      <c r="X694" s="39" t="n"/>
      <c r="Y694" s="39" t="n"/>
      <c r="Z694" s="39" t="n"/>
    </row>
    <row r="695" ht="15.75" customHeight="1" s="198">
      <c r="A695" s="39" t="n"/>
      <c r="B695" s="39" t="n"/>
      <c r="C695" s="39" t="n"/>
      <c r="D695" s="39" t="n"/>
      <c r="E695" s="39" t="n"/>
      <c r="F695" s="39" t="n"/>
      <c r="G695" s="39" t="n"/>
      <c r="H695" s="39" t="n"/>
      <c r="I695" s="39" t="n"/>
      <c r="J695" s="39" t="n"/>
      <c r="K695" s="39" t="n"/>
      <c r="L695" s="39" t="n"/>
      <c r="M695" s="39" t="n"/>
      <c r="N695" s="39" t="n"/>
      <c r="O695" s="39" t="n"/>
      <c r="P695" s="39" t="n"/>
      <c r="Q695" s="39" t="n"/>
      <c r="R695" s="39" t="n"/>
      <c r="S695" s="39" t="n"/>
      <c r="T695" s="39" t="n"/>
      <c r="U695" s="39" t="n"/>
      <c r="V695" s="39" t="n"/>
      <c r="W695" s="39" t="n"/>
      <c r="X695" s="39" t="n"/>
      <c r="Y695" s="39" t="n"/>
      <c r="Z695" s="39" t="n"/>
    </row>
    <row r="696" ht="15.75" customHeight="1" s="198">
      <c r="A696" s="39" t="n"/>
      <c r="B696" s="39" t="n"/>
      <c r="C696" s="39" t="n"/>
      <c r="D696" s="39" t="n"/>
      <c r="E696" s="39" t="n"/>
      <c r="F696" s="39" t="n"/>
      <c r="G696" s="39" t="n"/>
      <c r="H696" s="39" t="n"/>
      <c r="I696" s="39" t="n"/>
      <c r="J696" s="39" t="n"/>
      <c r="K696" s="39" t="n"/>
      <c r="L696" s="39" t="n"/>
      <c r="M696" s="39" t="n"/>
      <c r="N696" s="39" t="n"/>
      <c r="O696" s="39" t="n"/>
      <c r="P696" s="39" t="n"/>
      <c r="Q696" s="39" t="n"/>
      <c r="R696" s="39" t="n"/>
      <c r="S696" s="39" t="n"/>
      <c r="T696" s="39" t="n"/>
      <c r="U696" s="39" t="n"/>
      <c r="V696" s="39" t="n"/>
      <c r="W696" s="39" t="n"/>
      <c r="X696" s="39" t="n"/>
      <c r="Y696" s="39" t="n"/>
      <c r="Z696" s="39" t="n"/>
    </row>
    <row r="697" ht="15.75" customHeight="1" s="198">
      <c r="A697" s="39" t="n"/>
      <c r="B697" s="39" t="n"/>
      <c r="C697" s="39" t="n"/>
      <c r="D697" s="39" t="n"/>
      <c r="E697" s="39" t="n"/>
      <c r="F697" s="39" t="n"/>
      <c r="G697" s="39" t="n"/>
      <c r="H697" s="39" t="n"/>
      <c r="I697" s="39" t="n"/>
      <c r="J697" s="39" t="n"/>
      <c r="K697" s="39" t="n"/>
      <c r="L697" s="39" t="n"/>
      <c r="M697" s="39" t="n"/>
      <c r="N697" s="39" t="n"/>
      <c r="O697" s="39" t="n"/>
      <c r="P697" s="39" t="n"/>
      <c r="Q697" s="39" t="n"/>
      <c r="R697" s="39" t="n"/>
      <c r="S697" s="39" t="n"/>
      <c r="T697" s="39" t="n"/>
      <c r="U697" s="39" t="n"/>
      <c r="V697" s="39" t="n"/>
      <c r="W697" s="39" t="n"/>
      <c r="X697" s="39" t="n"/>
      <c r="Y697" s="39" t="n"/>
      <c r="Z697" s="39" t="n"/>
    </row>
    <row r="698" ht="15.75" customHeight="1" s="198">
      <c r="A698" s="39" t="n"/>
      <c r="B698" s="39" t="n"/>
      <c r="C698" s="39" t="n"/>
      <c r="D698" s="39" t="n"/>
      <c r="E698" s="39" t="n"/>
      <c r="F698" s="39" t="n"/>
      <c r="G698" s="39" t="n"/>
      <c r="H698" s="39" t="n"/>
      <c r="I698" s="39" t="n"/>
      <c r="J698" s="39" t="n"/>
      <c r="K698" s="39" t="n"/>
      <c r="L698" s="39" t="n"/>
      <c r="M698" s="39" t="n"/>
      <c r="N698" s="39" t="n"/>
      <c r="O698" s="39" t="n"/>
      <c r="P698" s="39" t="n"/>
      <c r="Q698" s="39" t="n"/>
      <c r="R698" s="39" t="n"/>
      <c r="S698" s="39" t="n"/>
      <c r="T698" s="39" t="n"/>
      <c r="U698" s="39" t="n"/>
      <c r="V698" s="39" t="n"/>
      <c r="W698" s="39" t="n"/>
      <c r="X698" s="39" t="n"/>
      <c r="Y698" s="39" t="n"/>
      <c r="Z698" s="39" t="n"/>
    </row>
    <row r="699" ht="15.75" customHeight="1" s="198">
      <c r="A699" s="39" t="n"/>
      <c r="B699" s="39" t="n"/>
      <c r="C699" s="39" t="n"/>
      <c r="D699" s="39" t="n"/>
      <c r="E699" s="39" t="n"/>
      <c r="F699" s="39" t="n"/>
      <c r="G699" s="39" t="n"/>
      <c r="H699" s="39" t="n"/>
      <c r="I699" s="39" t="n"/>
      <c r="J699" s="39" t="n"/>
      <c r="K699" s="39" t="n"/>
      <c r="L699" s="39" t="n"/>
      <c r="M699" s="39" t="n"/>
      <c r="N699" s="39" t="n"/>
      <c r="O699" s="39" t="n"/>
      <c r="P699" s="39" t="n"/>
      <c r="Q699" s="39" t="n"/>
      <c r="R699" s="39" t="n"/>
      <c r="S699" s="39" t="n"/>
      <c r="T699" s="39" t="n"/>
      <c r="U699" s="39" t="n"/>
      <c r="V699" s="39" t="n"/>
      <c r="W699" s="39" t="n"/>
      <c r="X699" s="39" t="n"/>
      <c r="Y699" s="39" t="n"/>
      <c r="Z699" s="39" t="n"/>
    </row>
    <row r="700" ht="15.75" customHeight="1" s="198">
      <c r="A700" s="39" t="n"/>
      <c r="B700" s="39" t="n"/>
      <c r="C700" s="39" t="n"/>
      <c r="D700" s="39" t="n"/>
      <c r="E700" s="39" t="n"/>
      <c r="F700" s="39" t="n"/>
      <c r="G700" s="39" t="n"/>
      <c r="H700" s="39" t="n"/>
      <c r="I700" s="39" t="n"/>
      <c r="J700" s="39" t="n"/>
      <c r="K700" s="39" t="n"/>
      <c r="L700" s="39" t="n"/>
      <c r="M700" s="39" t="n"/>
      <c r="N700" s="39" t="n"/>
      <c r="O700" s="39" t="n"/>
      <c r="P700" s="39" t="n"/>
      <c r="Q700" s="39" t="n"/>
      <c r="R700" s="39" t="n"/>
      <c r="S700" s="39" t="n"/>
      <c r="T700" s="39" t="n"/>
      <c r="U700" s="39" t="n"/>
      <c r="V700" s="39" t="n"/>
      <c r="W700" s="39" t="n"/>
      <c r="X700" s="39" t="n"/>
      <c r="Y700" s="39" t="n"/>
      <c r="Z700" s="39" t="n"/>
    </row>
    <row r="701" ht="15.75" customHeight="1" s="198">
      <c r="A701" s="39" t="n"/>
      <c r="B701" s="39" t="n"/>
      <c r="C701" s="39" t="n"/>
      <c r="D701" s="39" t="n"/>
      <c r="E701" s="39" t="n"/>
      <c r="F701" s="39" t="n"/>
      <c r="G701" s="39" t="n"/>
      <c r="H701" s="39" t="n"/>
      <c r="I701" s="39" t="n"/>
      <c r="J701" s="39" t="n"/>
      <c r="K701" s="39" t="n"/>
      <c r="L701" s="39" t="n"/>
      <c r="M701" s="39" t="n"/>
      <c r="N701" s="39" t="n"/>
      <c r="O701" s="39" t="n"/>
      <c r="P701" s="39" t="n"/>
      <c r="Q701" s="39" t="n"/>
      <c r="R701" s="39" t="n"/>
      <c r="S701" s="39" t="n"/>
      <c r="T701" s="39" t="n"/>
      <c r="U701" s="39" t="n"/>
      <c r="V701" s="39" t="n"/>
      <c r="W701" s="39" t="n"/>
      <c r="X701" s="39" t="n"/>
      <c r="Y701" s="39" t="n"/>
      <c r="Z701" s="39" t="n"/>
    </row>
    <row r="702" ht="15.75" customHeight="1" s="198">
      <c r="A702" s="39" t="n"/>
      <c r="B702" s="39" t="n"/>
      <c r="C702" s="39" t="n"/>
      <c r="D702" s="39" t="n"/>
      <c r="E702" s="39" t="n"/>
      <c r="F702" s="39" t="n"/>
      <c r="G702" s="39" t="n"/>
      <c r="H702" s="39" t="n"/>
      <c r="I702" s="39" t="n"/>
      <c r="J702" s="39" t="n"/>
      <c r="K702" s="39" t="n"/>
      <c r="L702" s="39" t="n"/>
      <c r="M702" s="39" t="n"/>
      <c r="N702" s="39" t="n"/>
      <c r="O702" s="39" t="n"/>
      <c r="P702" s="39" t="n"/>
      <c r="Q702" s="39" t="n"/>
      <c r="R702" s="39" t="n"/>
      <c r="S702" s="39" t="n"/>
      <c r="T702" s="39" t="n"/>
      <c r="U702" s="39" t="n"/>
      <c r="V702" s="39" t="n"/>
      <c r="W702" s="39" t="n"/>
      <c r="X702" s="39" t="n"/>
      <c r="Y702" s="39" t="n"/>
      <c r="Z702" s="39" t="n"/>
    </row>
    <row r="703" ht="15.75" customHeight="1" s="198">
      <c r="A703" s="39" t="n"/>
      <c r="B703" s="39" t="n"/>
      <c r="C703" s="39" t="n"/>
      <c r="D703" s="39" t="n"/>
      <c r="E703" s="39" t="n"/>
      <c r="F703" s="39" t="n"/>
      <c r="G703" s="39" t="n"/>
      <c r="H703" s="39" t="n"/>
      <c r="I703" s="39" t="n"/>
      <c r="J703" s="39" t="n"/>
      <c r="K703" s="39" t="n"/>
      <c r="L703" s="39" t="n"/>
      <c r="M703" s="39" t="n"/>
      <c r="N703" s="39" t="n"/>
      <c r="O703" s="39" t="n"/>
      <c r="P703" s="39" t="n"/>
      <c r="Q703" s="39" t="n"/>
      <c r="R703" s="39" t="n"/>
      <c r="S703" s="39" t="n"/>
      <c r="T703" s="39" t="n"/>
      <c r="U703" s="39" t="n"/>
      <c r="V703" s="39" t="n"/>
      <c r="W703" s="39" t="n"/>
      <c r="X703" s="39" t="n"/>
      <c r="Y703" s="39" t="n"/>
      <c r="Z703" s="39" t="n"/>
    </row>
    <row r="704" ht="15.75" customHeight="1" s="198">
      <c r="A704" s="39" t="n"/>
      <c r="B704" s="39" t="n"/>
      <c r="C704" s="39" t="n"/>
      <c r="D704" s="39" t="n"/>
      <c r="E704" s="39" t="n"/>
      <c r="F704" s="39" t="n"/>
      <c r="G704" s="39" t="n"/>
      <c r="H704" s="39" t="n"/>
      <c r="I704" s="39" t="n"/>
      <c r="J704" s="39" t="n"/>
      <c r="K704" s="39" t="n"/>
      <c r="L704" s="39" t="n"/>
      <c r="M704" s="39" t="n"/>
      <c r="N704" s="39" t="n"/>
      <c r="O704" s="39" t="n"/>
      <c r="P704" s="39" t="n"/>
      <c r="Q704" s="39" t="n"/>
      <c r="R704" s="39" t="n"/>
      <c r="S704" s="39" t="n"/>
      <c r="T704" s="39" t="n"/>
      <c r="U704" s="39" t="n"/>
      <c r="V704" s="39" t="n"/>
      <c r="W704" s="39" t="n"/>
      <c r="X704" s="39" t="n"/>
      <c r="Y704" s="39" t="n"/>
      <c r="Z704" s="39" t="n"/>
    </row>
    <row r="705" ht="15.75" customHeight="1" s="198">
      <c r="A705" s="39" t="n"/>
      <c r="B705" s="39" t="n"/>
      <c r="C705" s="39" t="n"/>
      <c r="D705" s="39" t="n"/>
      <c r="E705" s="39" t="n"/>
      <c r="F705" s="39" t="n"/>
      <c r="G705" s="39" t="n"/>
      <c r="H705" s="39" t="n"/>
      <c r="I705" s="39" t="n"/>
      <c r="J705" s="39" t="n"/>
      <c r="K705" s="39" t="n"/>
      <c r="L705" s="39" t="n"/>
      <c r="M705" s="39" t="n"/>
      <c r="N705" s="39" t="n"/>
      <c r="O705" s="39" t="n"/>
      <c r="P705" s="39" t="n"/>
      <c r="Q705" s="39" t="n"/>
      <c r="R705" s="39" t="n"/>
      <c r="S705" s="39" t="n"/>
      <c r="T705" s="39" t="n"/>
      <c r="U705" s="39" t="n"/>
      <c r="V705" s="39" t="n"/>
      <c r="W705" s="39" t="n"/>
      <c r="X705" s="39" t="n"/>
      <c r="Y705" s="39" t="n"/>
      <c r="Z705" s="39" t="n"/>
    </row>
    <row r="706" ht="15.75" customHeight="1" s="198">
      <c r="A706" s="39" t="n"/>
      <c r="B706" s="39" t="n"/>
      <c r="C706" s="39" t="n"/>
      <c r="D706" s="39" t="n"/>
      <c r="E706" s="39" t="n"/>
      <c r="F706" s="39" t="n"/>
      <c r="G706" s="39" t="n"/>
      <c r="H706" s="39" t="n"/>
      <c r="I706" s="39" t="n"/>
      <c r="J706" s="39" t="n"/>
      <c r="K706" s="39" t="n"/>
      <c r="L706" s="39" t="n"/>
      <c r="M706" s="39" t="n"/>
      <c r="N706" s="39" t="n"/>
      <c r="O706" s="39" t="n"/>
      <c r="P706" s="39" t="n"/>
      <c r="Q706" s="39" t="n"/>
      <c r="R706" s="39" t="n"/>
      <c r="S706" s="39" t="n"/>
      <c r="T706" s="39" t="n"/>
      <c r="U706" s="39" t="n"/>
      <c r="V706" s="39" t="n"/>
      <c r="W706" s="39" t="n"/>
      <c r="X706" s="39" t="n"/>
      <c r="Y706" s="39" t="n"/>
      <c r="Z706" s="39" t="n"/>
    </row>
    <row r="707" ht="15.75" customHeight="1" s="198">
      <c r="A707" s="39" t="n"/>
      <c r="B707" s="39" t="n"/>
      <c r="C707" s="39" t="n"/>
      <c r="D707" s="39" t="n"/>
      <c r="E707" s="39" t="n"/>
      <c r="F707" s="39" t="n"/>
      <c r="G707" s="39" t="n"/>
      <c r="H707" s="39" t="n"/>
      <c r="I707" s="39" t="n"/>
      <c r="J707" s="39" t="n"/>
      <c r="K707" s="39" t="n"/>
      <c r="L707" s="39" t="n"/>
      <c r="M707" s="39" t="n"/>
      <c r="N707" s="39" t="n"/>
      <c r="O707" s="39" t="n"/>
      <c r="P707" s="39" t="n"/>
      <c r="Q707" s="39" t="n"/>
      <c r="R707" s="39" t="n"/>
      <c r="S707" s="39" t="n"/>
      <c r="T707" s="39" t="n"/>
      <c r="U707" s="39" t="n"/>
      <c r="V707" s="39" t="n"/>
      <c r="W707" s="39" t="n"/>
      <c r="X707" s="39" t="n"/>
      <c r="Y707" s="39" t="n"/>
      <c r="Z707" s="39" t="n"/>
    </row>
    <row r="708" ht="15.75" customHeight="1" s="198">
      <c r="A708" s="39" t="n"/>
      <c r="B708" s="39" t="n"/>
      <c r="C708" s="39" t="n"/>
      <c r="D708" s="39" t="n"/>
      <c r="E708" s="39" t="n"/>
      <c r="F708" s="39" t="n"/>
      <c r="G708" s="39" t="n"/>
      <c r="H708" s="39" t="n"/>
      <c r="I708" s="39" t="n"/>
      <c r="J708" s="39" t="n"/>
      <c r="K708" s="39" t="n"/>
      <c r="L708" s="39" t="n"/>
      <c r="M708" s="39" t="n"/>
      <c r="N708" s="39" t="n"/>
      <c r="O708" s="39" t="n"/>
      <c r="P708" s="39" t="n"/>
      <c r="Q708" s="39" t="n"/>
      <c r="R708" s="39" t="n"/>
      <c r="S708" s="39" t="n"/>
      <c r="T708" s="39" t="n"/>
      <c r="U708" s="39" t="n"/>
      <c r="V708" s="39" t="n"/>
      <c r="W708" s="39" t="n"/>
      <c r="X708" s="39" t="n"/>
      <c r="Y708" s="39" t="n"/>
      <c r="Z708" s="39" t="n"/>
    </row>
    <row r="709" ht="15.75" customHeight="1" s="198">
      <c r="A709" s="39" t="n"/>
      <c r="B709" s="39" t="n"/>
      <c r="C709" s="39" t="n"/>
      <c r="D709" s="39" t="n"/>
      <c r="E709" s="39" t="n"/>
      <c r="F709" s="39" t="n"/>
      <c r="G709" s="39" t="n"/>
      <c r="H709" s="39" t="n"/>
      <c r="I709" s="39" t="n"/>
      <c r="J709" s="39" t="n"/>
      <c r="K709" s="39" t="n"/>
      <c r="L709" s="39" t="n"/>
      <c r="M709" s="39" t="n"/>
      <c r="N709" s="39" t="n"/>
      <c r="O709" s="39" t="n"/>
      <c r="P709" s="39" t="n"/>
      <c r="Q709" s="39" t="n"/>
      <c r="R709" s="39" t="n"/>
      <c r="S709" s="39" t="n"/>
      <c r="T709" s="39" t="n"/>
      <c r="U709" s="39" t="n"/>
      <c r="V709" s="39" t="n"/>
      <c r="W709" s="39" t="n"/>
      <c r="X709" s="39" t="n"/>
      <c r="Y709" s="39" t="n"/>
      <c r="Z709" s="39" t="n"/>
    </row>
    <row r="710" ht="15.75" customHeight="1" s="198">
      <c r="A710" s="39" t="n"/>
      <c r="B710" s="39" t="n"/>
      <c r="C710" s="39" t="n"/>
      <c r="D710" s="39" t="n"/>
      <c r="E710" s="39" t="n"/>
      <c r="F710" s="39" t="n"/>
      <c r="G710" s="39" t="n"/>
      <c r="H710" s="39" t="n"/>
      <c r="I710" s="39" t="n"/>
      <c r="J710" s="39" t="n"/>
      <c r="K710" s="39" t="n"/>
      <c r="L710" s="39" t="n"/>
      <c r="M710" s="39" t="n"/>
      <c r="N710" s="39" t="n"/>
      <c r="O710" s="39" t="n"/>
      <c r="P710" s="39" t="n"/>
      <c r="Q710" s="39" t="n"/>
      <c r="R710" s="39" t="n"/>
      <c r="S710" s="39" t="n"/>
      <c r="T710" s="39" t="n"/>
      <c r="U710" s="39" t="n"/>
      <c r="V710" s="39" t="n"/>
      <c r="W710" s="39" t="n"/>
      <c r="X710" s="39" t="n"/>
      <c r="Y710" s="39" t="n"/>
      <c r="Z710" s="39" t="n"/>
    </row>
    <row r="711" ht="15.75" customHeight="1" s="198">
      <c r="A711" s="39" t="n"/>
      <c r="B711" s="39" t="n"/>
      <c r="C711" s="39" t="n"/>
      <c r="D711" s="39" t="n"/>
      <c r="E711" s="39" t="n"/>
      <c r="F711" s="39" t="n"/>
      <c r="G711" s="39" t="n"/>
      <c r="H711" s="39" t="n"/>
      <c r="I711" s="39" t="n"/>
      <c r="J711" s="39" t="n"/>
      <c r="K711" s="39" t="n"/>
      <c r="L711" s="39" t="n"/>
      <c r="M711" s="39" t="n"/>
      <c r="N711" s="39" t="n"/>
      <c r="O711" s="39" t="n"/>
      <c r="P711" s="39" t="n"/>
      <c r="Q711" s="39" t="n"/>
      <c r="R711" s="39" t="n"/>
      <c r="S711" s="39" t="n"/>
      <c r="T711" s="39" t="n"/>
      <c r="U711" s="39" t="n"/>
      <c r="V711" s="39" t="n"/>
      <c r="W711" s="39" t="n"/>
      <c r="X711" s="39" t="n"/>
      <c r="Y711" s="39" t="n"/>
      <c r="Z711" s="39" t="n"/>
    </row>
    <row r="712" ht="15.75" customHeight="1" s="198">
      <c r="A712" s="39" t="n"/>
      <c r="B712" s="39" t="n"/>
      <c r="C712" s="39" t="n"/>
      <c r="D712" s="39" t="n"/>
      <c r="E712" s="39" t="n"/>
      <c r="F712" s="39" t="n"/>
      <c r="G712" s="39" t="n"/>
      <c r="H712" s="39" t="n"/>
      <c r="I712" s="39" t="n"/>
      <c r="J712" s="39" t="n"/>
      <c r="K712" s="39" t="n"/>
      <c r="L712" s="39" t="n"/>
      <c r="M712" s="39" t="n"/>
      <c r="N712" s="39" t="n"/>
      <c r="O712" s="39" t="n"/>
      <c r="P712" s="39" t="n"/>
      <c r="Q712" s="39" t="n"/>
      <c r="R712" s="39" t="n"/>
      <c r="S712" s="39" t="n"/>
      <c r="T712" s="39" t="n"/>
      <c r="U712" s="39" t="n"/>
      <c r="V712" s="39" t="n"/>
      <c r="W712" s="39" t="n"/>
      <c r="X712" s="39" t="n"/>
      <c r="Y712" s="39" t="n"/>
      <c r="Z712" s="39" t="n"/>
    </row>
    <row r="713" ht="15.75" customHeight="1" s="198">
      <c r="A713" s="39" t="n"/>
      <c r="B713" s="39" t="n"/>
      <c r="C713" s="39" t="n"/>
      <c r="D713" s="39" t="n"/>
      <c r="E713" s="39" t="n"/>
      <c r="F713" s="39" t="n"/>
      <c r="G713" s="39" t="n"/>
      <c r="H713" s="39" t="n"/>
      <c r="I713" s="39" t="n"/>
      <c r="J713" s="39" t="n"/>
      <c r="K713" s="39" t="n"/>
      <c r="L713" s="39" t="n"/>
      <c r="M713" s="39" t="n"/>
      <c r="N713" s="39" t="n"/>
      <c r="O713" s="39" t="n"/>
      <c r="P713" s="39" t="n"/>
      <c r="Q713" s="39" t="n"/>
      <c r="R713" s="39" t="n"/>
      <c r="S713" s="39" t="n"/>
      <c r="T713" s="39" t="n"/>
      <c r="U713" s="39" t="n"/>
      <c r="V713" s="39" t="n"/>
      <c r="W713" s="39" t="n"/>
      <c r="X713" s="39" t="n"/>
      <c r="Y713" s="39" t="n"/>
      <c r="Z713" s="39" t="n"/>
    </row>
    <row r="714" ht="15.75" customHeight="1" s="198">
      <c r="A714" s="39" t="n"/>
      <c r="B714" s="39" t="n"/>
      <c r="C714" s="39" t="n"/>
      <c r="D714" s="39" t="n"/>
      <c r="E714" s="39" t="n"/>
      <c r="F714" s="39" t="n"/>
      <c r="G714" s="39" t="n"/>
      <c r="H714" s="39" t="n"/>
      <c r="I714" s="39" t="n"/>
      <c r="J714" s="39" t="n"/>
      <c r="K714" s="39" t="n"/>
      <c r="L714" s="39" t="n"/>
      <c r="M714" s="39" t="n"/>
      <c r="N714" s="39" t="n"/>
      <c r="O714" s="39" t="n"/>
      <c r="P714" s="39" t="n"/>
      <c r="Q714" s="39" t="n"/>
      <c r="R714" s="39" t="n"/>
      <c r="S714" s="39" t="n"/>
      <c r="T714" s="39" t="n"/>
      <c r="U714" s="39" t="n"/>
      <c r="V714" s="39" t="n"/>
      <c r="W714" s="39" t="n"/>
      <c r="X714" s="39" t="n"/>
      <c r="Y714" s="39" t="n"/>
      <c r="Z714" s="39" t="n"/>
    </row>
    <row r="715" ht="15.75" customHeight="1" s="198">
      <c r="A715" s="39" t="n"/>
      <c r="B715" s="39" t="n"/>
      <c r="C715" s="39" t="n"/>
      <c r="D715" s="39" t="n"/>
      <c r="E715" s="39" t="n"/>
      <c r="F715" s="39" t="n"/>
      <c r="G715" s="39" t="n"/>
      <c r="H715" s="39" t="n"/>
      <c r="I715" s="39" t="n"/>
      <c r="J715" s="39" t="n"/>
      <c r="K715" s="39" t="n"/>
      <c r="L715" s="39" t="n"/>
      <c r="M715" s="39" t="n"/>
      <c r="N715" s="39" t="n"/>
      <c r="O715" s="39" t="n"/>
      <c r="P715" s="39" t="n"/>
      <c r="Q715" s="39" t="n"/>
      <c r="R715" s="39" t="n"/>
      <c r="S715" s="39" t="n"/>
      <c r="T715" s="39" t="n"/>
      <c r="U715" s="39" t="n"/>
      <c r="V715" s="39" t="n"/>
      <c r="W715" s="39" t="n"/>
      <c r="X715" s="39" t="n"/>
      <c r="Y715" s="39" t="n"/>
      <c r="Z715" s="39" t="n"/>
    </row>
    <row r="716" ht="15.75" customHeight="1" s="198">
      <c r="A716" s="39" t="n"/>
      <c r="B716" s="39" t="n"/>
      <c r="C716" s="39" t="n"/>
      <c r="D716" s="39" t="n"/>
      <c r="E716" s="39" t="n"/>
      <c r="F716" s="39" t="n"/>
      <c r="G716" s="39" t="n"/>
      <c r="H716" s="39" t="n"/>
      <c r="I716" s="39" t="n"/>
      <c r="J716" s="39" t="n"/>
      <c r="K716" s="39" t="n"/>
      <c r="L716" s="39" t="n"/>
      <c r="M716" s="39" t="n"/>
      <c r="N716" s="39" t="n"/>
      <c r="O716" s="39" t="n"/>
      <c r="P716" s="39" t="n"/>
      <c r="Q716" s="39" t="n"/>
      <c r="R716" s="39" t="n"/>
      <c r="S716" s="39" t="n"/>
      <c r="T716" s="39" t="n"/>
      <c r="U716" s="39" t="n"/>
      <c r="V716" s="39" t="n"/>
      <c r="W716" s="39" t="n"/>
      <c r="X716" s="39" t="n"/>
      <c r="Y716" s="39" t="n"/>
      <c r="Z716" s="39" t="n"/>
    </row>
    <row r="717" ht="15.75" customHeight="1" s="198">
      <c r="A717" s="39" t="n"/>
      <c r="B717" s="39" t="n"/>
      <c r="C717" s="39" t="n"/>
      <c r="D717" s="39" t="n"/>
      <c r="E717" s="39" t="n"/>
      <c r="F717" s="39" t="n"/>
      <c r="G717" s="39" t="n"/>
      <c r="H717" s="39" t="n"/>
      <c r="I717" s="39" t="n"/>
      <c r="J717" s="39" t="n"/>
      <c r="K717" s="39" t="n"/>
      <c r="L717" s="39" t="n"/>
      <c r="M717" s="39" t="n"/>
      <c r="N717" s="39" t="n"/>
      <c r="O717" s="39" t="n"/>
      <c r="P717" s="39" t="n"/>
      <c r="Q717" s="39" t="n"/>
      <c r="R717" s="39" t="n"/>
      <c r="S717" s="39" t="n"/>
      <c r="T717" s="39" t="n"/>
      <c r="U717" s="39" t="n"/>
      <c r="V717" s="39" t="n"/>
      <c r="W717" s="39" t="n"/>
      <c r="X717" s="39" t="n"/>
      <c r="Y717" s="39" t="n"/>
      <c r="Z717" s="39" t="n"/>
    </row>
    <row r="718" ht="15.75" customHeight="1" s="198">
      <c r="A718" s="39" t="n"/>
      <c r="B718" s="39" t="n"/>
      <c r="C718" s="39" t="n"/>
      <c r="D718" s="39" t="n"/>
      <c r="E718" s="39" t="n"/>
      <c r="F718" s="39" t="n"/>
      <c r="G718" s="39" t="n"/>
      <c r="H718" s="39" t="n"/>
      <c r="I718" s="39" t="n"/>
      <c r="J718" s="39" t="n"/>
      <c r="K718" s="39" t="n"/>
      <c r="L718" s="39" t="n"/>
      <c r="M718" s="39" t="n"/>
      <c r="N718" s="39" t="n"/>
      <c r="O718" s="39" t="n"/>
      <c r="P718" s="39" t="n"/>
      <c r="Q718" s="39" t="n"/>
      <c r="R718" s="39" t="n"/>
      <c r="S718" s="39" t="n"/>
      <c r="T718" s="39" t="n"/>
      <c r="U718" s="39" t="n"/>
      <c r="V718" s="39" t="n"/>
      <c r="W718" s="39" t="n"/>
      <c r="X718" s="39" t="n"/>
      <c r="Y718" s="39" t="n"/>
      <c r="Z718" s="39" t="n"/>
    </row>
    <row r="719" ht="15.75" customHeight="1" s="198">
      <c r="A719" s="39" t="n"/>
      <c r="B719" s="39" t="n"/>
      <c r="C719" s="39" t="n"/>
      <c r="D719" s="39" t="n"/>
      <c r="E719" s="39" t="n"/>
      <c r="F719" s="39" t="n"/>
      <c r="G719" s="39" t="n"/>
      <c r="H719" s="39" t="n"/>
      <c r="I719" s="39" t="n"/>
      <c r="J719" s="39" t="n"/>
      <c r="K719" s="39" t="n"/>
      <c r="L719" s="39" t="n"/>
      <c r="M719" s="39" t="n"/>
      <c r="N719" s="39" t="n"/>
      <c r="O719" s="39" t="n"/>
      <c r="P719" s="39" t="n"/>
      <c r="Q719" s="39" t="n"/>
      <c r="R719" s="39" t="n"/>
      <c r="S719" s="39" t="n"/>
      <c r="T719" s="39" t="n"/>
      <c r="U719" s="39" t="n"/>
      <c r="V719" s="39" t="n"/>
      <c r="W719" s="39" t="n"/>
      <c r="X719" s="39" t="n"/>
      <c r="Y719" s="39" t="n"/>
      <c r="Z719" s="39" t="n"/>
    </row>
    <row r="720" ht="15.75" customHeight="1" s="198">
      <c r="A720" s="39" t="n"/>
      <c r="B720" s="39" t="n"/>
      <c r="C720" s="39" t="n"/>
      <c r="D720" s="39" t="n"/>
      <c r="E720" s="39" t="n"/>
      <c r="F720" s="39" t="n"/>
      <c r="G720" s="39" t="n"/>
      <c r="H720" s="39" t="n"/>
      <c r="I720" s="39" t="n"/>
      <c r="J720" s="39" t="n"/>
      <c r="K720" s="39" t="n"/>
      <c r="L720" s="39" t="n"/>
      <c r="M720" s="39" t="n"/>
      <c r="N720" s="39" t="n"/>
      <c r="O720" s="39" t="n"/>
      <c r="P720" s="39" t="n"/>
      <c r="Q720" s="39" t="n"/>
      <c r="R720" s="39" t="n"/>
      <c r="S720" s="39" t="n"/>
      <c r="T720" s="39" t="n"/>
      <c r="U720" s="39" t="n"/>
      <c r="V720" s="39" t="n"/>
      <c r="W720" s="39" t="n"/>
      <c r="X720" s="39" t="n"/>
      <c r="Y720" s="39" t="n"/>
      <c r="Z720" s="39" t="n"/>
    </row>
    <row r="721" ht="15.75" customHeight="1" s="198">
      <c r="A721" s="39" t="n"/>
      <c r="B721" s="39" t="n"/>
      <c r="C721" s="39" t="n"/>
      <c r="D721" s="39" t="n"/>
      <c r="E721" s="39" t="n"/>
      <c r="F721" s="39" t="n"/>
      <c r="G721" s="39" t="n"/>
      <c r="H721" s="39" t="n"/>
      <c r="I721" s="39" t="n"/>
      <c r="J721" s="39" t="n"/>
      <c r="K721" s="39" t="n"/>
      <c r="L721" s="39" t="n"/>
      <c r="M721" s="39" t="n"/>
      <c r="N721" s="39" t="n"/>
      <c r="O721" s="39" t="n"/>
      <c r="P721" s="39" t="n"/>
      <c r="Q721" s="39" t="n"/>
      <c r="R721" s="39" t="n"/>
      <c r="S721" s="39" t="n"/>
      <c r="T721" s="39" t="n"/>
      <c r="U721" s="39" t="n"/>
      <c r="V721" s="39" t="n"/>
      <c r="W721" s="39" t="n"/>
      <c r="X721" s="39" t="n"/>
      <c r="Y721" s="39" t="n"/>
      <c r="Z721" s="39" t="n"/>
    </row>
    <row r="722" ht="15.75" customHeight="1" s="198">
      <c r="A722" s="39" t="n"/>
      <c r="B722" s="39" t="n"/>
      <c r="C722" s="39" t="n"/>
      <c r="D722" s="39" t="n"/>
      <c r="E722" s="39" t="n"/>
      <c r="F722" s="39" t="n"/>
      <c r="G722" s="39" t="n"/>
      <c r="H722" s="39" t="n"/>
      <c r="I722" s="39" t="n"/>
      <c r="J722" s="39" t="n"/>
      <c r="K722" s="39" t="n"/>
      <c r="L722" s="39" t="n"/>
      <c r="M722" s="39" t="n"/>
      <c r="N722" s="39" t="n"/>
      <c r="O722" s="39" t="n"/>
      <c r="P722" s="39" t="n"/>
      <c r="Q722" s="39" t="n"/>
      <c r="R722" s="39" t="n"/>
      <c r="S722" s="39" t="n"/>
      <c r="T722" s="39" t="n"/>
      <c r="U722" s="39" t="n"/>
      <c r="V722" s="39" t="n"/>
      <c r="W722" s="39" t="n"/>
      <c r="X722" s="39" t="n"/>
      <c r="Y722" s="39" t="n"/>
      <c r="Z722" s="39" t="n"/>
    </row>
    <row r="723" ht="15.75" customHeight="1" s="198">
      <c r="A723" s="39" t="n"/>
      <c r="B723" s="39" t="n"/>
      <c r="C723" s="39" t="n"/>
      <c r="D723" s="39" t="n"/>
      <c r="E723" s="39" t="n"/>
      <c r="F723" s="39" t="n"/>
      <c r="G723" s="39" t="n"/>
      <c r="H723" s="39" t="n"/>
      <c r="I723" s="39" t="n"/>
      <c r="J723" s="39" t="n"/>
      <c r="K723" s="39" t="n"/>
      <c r="L723" s="39" t="n"/>
      <c r="M723" s="39" t="n"/>
      <c r="N723" s="39" t="n"/>
      <c r="O723" s="39" t="n"/>
      <c r="P723" s="39" t="n"/>
      <c r="Q723" s="39" t="n"/>
      <c r="R723" s="39" t="n"/>
      <c r="S723" s="39" t="n"/>
      <c r="T723" s="39" t="n"/>
      <c r="U723" s="39" t="n"/>
      <c r="V723" s="39" t="n"/>
      <c r="W723" s="39" t="n"/>
      <c r="X723" s="39" t="n"/>
      <c r="Y723" s="39" t="n"/>
      <c r="Z723" s="39" t="n"/>
    </row>
    <row r="724" ht="15.75" customHeight="1" s="198">
      <c r="A724" s="39" t="n"/>
      <c r="B724" s="39" t="n"/>
      <c r="C724" s="39" t="n"/>
      <c r="D724" s="39" t="n"/>
      <c r="E724" s="39" t="n"/>
      <c r="F724" s="39" t="n"/>
      <c r="G724" s="39" t="n"/>
      <c r="H724" s="39" t="n"/>
      <c r="I724" s="39" t="n"/>
      <c r="J724" s="39" t="n"/>
      <c r="K724" s="39" t="n"/>
      <c r="L724" s="39" t="n"/>
      <c r="M724" s="39" t="n"/>
      <c r="N724" s="39" t="n"/>
      <c r="O724" s="39" t="n"/>
      <c r="P724" s="39" t="n"/>
      <c r="Q724" s="39" t="n"/>
      <c r="R724" s="39" t="n"/>
      <c r="S724" s="39" t="n"/>
      <c r="T724" s="39" t="n"/>
      <c r="U724" s="39" t="n"/>
      <c r="V724" s="39" t="n"/>
      <c r="W724" s="39" t="n"/>
      <c r="X724" s="39" t="n"/>
      <c r="Y724" s="39" t="n"/>
      <c r="Z724" s="39" t="n"/>
    </row>
    <row r="725" ht="15.75" customHeight="1" s="198">
      <c r="A725" s="39" t="n"/>
      <c r="B725" s="39" t="n"/>
      <c r="C725" s="39" t="n"/>
      <c r="D725" s="39" t="n"/>
      <c r="E725" s="39" t="n"/>
      <c r="F725" s="39" t="n"/>
      <c r="G725" s="39" t="n"/>
      <c r="H725" s="39" t="n"/>
      <c r="I725" s="39" t="n"/>
      <c r="J725" s="39" t="n"/>
      <c r="K725" s="39" t="n"/>
      <c r="L725" s="39" t="n"/>
      <c r="M725" s="39" t="n"/>
      <c r="N725" s="39" t="n"/>
      <c r="O725" s="39" t="n"/>
      <c r="P725" s="39" t="n"/>
      <c r="Q725" s="39" t="n"/>
      <c r="R725" s="39" t="n"/>
      <c r="S725" s="39" t="n"/>
      <c r="T725" s="39" t="n"/>
      <c r="U725" s="39" t="n"/>
      <c r="V725" s="39" t="n"/>
      <c r="W725" s="39" t="n"/>
      <c r="X725" s="39" t="n"/>
      <c r="Y725" s="39" t="n"/>
      <c r="Z725" s="39" t="n"/>
    </row>
    <row r="726" ht="15.75" customHeight="1" s="198">
      <c r="A726" s="39" t="n"/>
      <c r="B726" s="39" t="n"/>
      <c r="C726" s="39" t="n"/>
      <c r="D726" s="39" t="n"/>
      <c r="E726" s="39" t="n"/>
      <c r="F726" s="39" t="n"/>
      <c r="G726" s="39" t="n"/>
      <c r="H726" s="39" t="n"/>
      <c r="I726" s="39" t="n"/>
      <c r="J726" s="39" t="n"/>
      <c r="K726" s="39" t="n"/>
      <c r="L726" s="39" t="n"/>
      <c r="M726" s="39" t="n"/>
      <c r="N726" s="39" t="n"/>
      <c r="O726" s="39" t="n"/>
      <c r="P726" s="39" t="n"/>
      <c r="Q726" s="39" t="n"/>
      <c r="R726" s="39" t="n"/>
      <c r="S726" s="39" t="n"/>
      <c r="T726" s="39" t="n"/>
      <c r="U726" s="39" t="n"/>
      <c r="V726" s="39" t="n"/>
      <c r="W726" s="39" t="n"/>
      <c r="X726" s="39" t="n"/>
      <c r="Y726" s="39" t="n"/>
      <c r="Z726" s="39" t="n"/>
    </row>
    <row r="727" ht="15.75" customHeight="1" s="198">
      <c r="A727" s="39" t="n"/>
      <c r="B727" s="39" t="n"/>
      <c r="C727" s="39" t="n"/>
      <c r="D727" s="39" t="n"/>
      <c r="E727" s="39" t="n"/>
      <c r="F727" s="39" t="n"/>
      <c r="G727" s="39" t="n"/>
      <c r="H727" s="39" t="n"/>
      <c r="I727" s="39" t="n"/>
      <c r="J727" s="39" t="n"/>
      <c r="K727" s="39" t="n"/>
      <c r="L727" s="39" t="n"/>
      <c r="M727" s="39" t="n"/>
      <c r="N727" s="39" t="n"/>
      <c r="O727" s="39" t="n"/>
      <c r="P727" s="39" t="n"/>
      <c r="Q727" s="39" t="n"/>
      <c r="R727" s="39" t="n"/>
      <c r="S727" s="39" t="n"/>
      <c r="T727" s="39" t="n"/>
      <c r="U727" s="39" t="n"/>
      <c r="V727" s="39" t="n"/>
      <c r="W727" s="39" t="n"/>
      <c r="X727" s="39" t="n"/>
      <c r="Y727" s="39" t="n"/>
      <c r="Z727" s="39" t="n"/>
    </row>
    <row r="728" ht="15.75" customHeight="1" s="198">
      <c r="A728" s="39" t="n"/>
      <c r="B728" s="39" t="n"/>
      <c r="C728" s="39" t="n"/>
      <c r="D728" s="39" t="n"/>
      <c r="E728" s="39" t="n"/>
      <c r="F728" s="39" t="n"/>
      <c r="G728" s="39" t="n"/>
      <c r="H728" s="39" t="n"/>
      <c r="I728" s="39" t="n"/>
      <c r="J728" s="39" t="n"/>
      <c r="K728" s="39" t="n"/>
      <c r="L728" s="39" t="n"/>
      <c r="M728" s="39" t="n"/>
      <c r="N728" s="39" t="n"/>
      <c r="O728" s="39" t="n"/>
      <c r="P728" s="39" t="n"/>
      <c r="Q728" s="39" t="n"/>
      <c r="R728" s="39" t="n"/>
      <c r="S728" s="39" t="n"/>
      <c r="T728" s="39" t="n"/>
      <c r="U728" s="39" t="n"/>
      <c r="V728" s="39" t="n"/>
      <c r="W728" s="39" t="n"/>
      <c r="X728" s="39" t="n"/>
      <c r="Y728" s="39" t="n"/>
      <c r="Z728" s="39" t="n"/>
    </row>
    <row r="729" ht="15.75" customHeight="1" s="198">
      <c r="A729" s="39" t="n"/>
      <c r="B729" s="39" t="n"/>
      <c r="C729" s="39" t="n"/>
      <c r="D729" s="39" t="n"/>
      <c r="E729" s="39" t="n"/>
      <c r="F729" s="39" t="n"/>
      <c r="G729" s="39" t="n"/>
      <c r="H729" s="39" t="n"/>
      <c r="I729" s="39" t="n"/>
      <c r="J729" s="39" t="n"/>
      <c r="K729" s="39" t="n"/>
      <c r="L729" s="39" t="n"/>
      <c r="M729" s="39" t="n"/>
      <c r="N729" s="39" t="n"/>
      <c r="O729" s="39" t="n"/>
      <c r="P729" s="39" t="n"/>
      <c r="Q729" s="39" t="n"/>
      <c r="R729" s="39" t="n"/>
      <c r="S729" s="39" t="n"/>
      <c r="T729" s="39" t="n"/>
      <c r="U729" s="39" t="n"/>
      <c r="V729" s="39" t="n"/>
      <c r="W729" s="39" t="n"/>
      <c r="X729" s="39" t="n"/>
      <c r="Y729" s="39" t="n"/>
      <c r="Z729" s="39" t="n"/>
    </row>
    <row r="730" ht="15.75" customHeight="1" s="198">
      <c r="A730" s="39" t="n"/>
      <c r="B730" s="39" t="n"/>
      <c r="C730" s="39" t="n"/>
      <c r="D730" s="39" t="n"/>
      <c r="E730" s="39" t="n"/>
      <c r="F730" s="39" t="n"/>
      <c r="G730" s="39" t="n"/>
      <c r="H730" s="39" t="n"/>
      <c r="I730" s="39" t="n"/>
      <c r="J730" s="39" t="n"/>
      <c r="K730" s="39" t="n"/>
      <c r="L730" s="39" t="n"/>
      <c r="M730" s="39" t="n"/>
      <c r="N730" s="39" t="n"/>
      <c r="O730" s="39" t="n"/>
      <c r="P730" s="39" t="n"/>
      <c r="Q730" s="39" t="n"/>
      <c r="R730" s="39" t="n"/>
      <c r="S730" s="39" t="n"/>
      <c r="T730" s="39" t="n"/>
      <c r="U730" s="39" t="n"/>
      <c r="V730" s="39" t="n"/>
      <c r="W730" s="39" t="n"/>
      <c r="X730" s="39" t="n"/>
      <c r="Y730" s="39" t="n"/>
      <c r="Z730" s="39" t="n"/>
    </row>
    <row r="731" ht="15.75" customHeight="1" s="198">
      <c r="A731" s="39" t="n"/>
      <c r="B731" s="39" t="n"/>
      <c r="C731" s="39" t="n"/>
      <c r="D731" s="39" t="n"/>
      <c r="E731" s="39" t="n"/>
      <c r="F731" s="39" t="n"/>
      <c r="G731" s="39" t="n"/>
      <c r="H731" s="39" t="n"/>
      <c r="I731" s="39" t="n"/>
      <c r="J731" s="39" t="n"/>
      <c r="K731" s="39" t="n"/>
      <c r="L731" s="39" t="n"/>
      <c r="M731" s="39" t="n"/>
      <c r="N731" s="39" t="n"/>
      <c r="O731" s="39" t="n"/>
      <c r="P731" s="39" t="n"/>
      <c r="Q731" s="39" t="n"/>
      <c r="R731" s="39" t="n"/>
      <c r="S731" s="39" t="n"/>
      <c r="T731" s="39" t="n"/>
      <c r="U731" s="39" t="n"/>
      <c r="V731" s="39" t="n"/>
      <c r="W731" s="39" t="n"/>
      <c r="X731" s="39" t="n"/>
      <c r="Y731" s="39" t="n"/>
      <c r="Z731" s="39" t="n"/>
    </row>
    <row r="732" ht="15.75" customHeight="1" s="198">
      <c r="A732" s="39" t="n"/>
      <c r="B732" s="39" t="n"/>
      <c r="C732" s="39" t="n"/>
      <c r="D732" s="39" t="n"/>
      <c r="E732" s="39" t="n"/>
      <c r="F732" s="39" t="n"/>
      <c r="G732" s="39" t="n"/>
      <c r="H732" s="39" t="n"/>
      <c r="I732" s="39" t="n"/>
      <c r="J732" s="39" t="n"/>
      <c r="K732" s="39" t="n"/>
      <c r="L732" s="39" t="n"/>
      <c r="M732" s="39" t="n"/>
      <c r="N732" s="39" t="n"/>
      <c r="O732" s="39" t="n"/>
      <c r="P732" s="39" t="n"/>
      <c r="Q732" s="39" t="n"/>
      <c r="R732" s="39" t="n"/>
      <c r="S732" s="39" t="n"/>
      <c r="T732" s="39" t="n"/>
      <c r="U732" s="39" t="n"/>
      <c r="V732" s="39" t="n"/>
      <c r="W732" s="39" t="n"/>
      <c r="X732" s="39" t="n"/>
      <c r="Y732" s="39" t="n"/>
      <c r="Z732" s="39" t="n"/>
    </row>
    <row r="733" ht="15.75" customHeight="1" s="198">
      <c r="A733" s="39" t="n"/>
      <c r="B733" s="39" t="n"/>
      <c r="C733" s="39" t="n"/>
      <c r="D733" s="39" t="n"/>
      <c r="E733" s="39" t="n"/>
      <c r="F733" s="39" t="n"/>
      <c r="G733" s="39" t="n"/>
      <c r="H733" s="39" t="n"/>
      <c r="I733" s="39" t="n"/>
      <c r="J733" s="39" t="n"/>
      <c r="K733" s="39" t="n"/>
      <c r="L733" s="39" t="n"/>
      <c r="M733" s="39" t="n"/>
      <c r="N733" s="39" t="n"/>
      <c r="O733" s="39" t="n"/>
      <c r="P733" s="39" t="n"/>
      <c r="Q733" s="39" t="n"/>
      <c r="R733" s="39" t="n"/>
      <c r="S733" s="39" t="n"/>
      <c r="T733" s="39" t="n"/>
      <c r="U733" s="39" t="n"/>
      <c r="V733" s="39" t="n"/>
      <c r="W733" s="39" t="n"/>
      <c r="X733" s="39" t="n"/>
      <c r="Y733" s="39" t="n"/>
      <c r="Z733" s="39" t="n"/>
    </row>
    <row r="734" ht="15.75" customHeight="1" s="198">
      <c r="A734" s="39" t="n"/>
      <c r="B734" s="39" t="n"/>
      <c r="C734" s="39" t="n"/>
      <c r="D734" s="39" t="n"/>
      <c r="E734" s="39" t="n"/>
      <c r="F734" s="39" t="n"/>
      <c r="G734" s="39" t="n"/>
      <c r="H734" s="39" t="n"/>
      <c r="I734" s="39" t="n"/>
      <c r="J734" s="39" t="n"/>
      <c r="K734" s="39" t="n"/>
      <c r="L734" s="39" t="n"/>
      <c r="M734" s="39" t="n"/>
      <c r="N734" s="39" t="n"/>
      <c r="O734" s="39" t="n"/>
      <c r="P734" s="39" t="n"/>
      <c r="Q734" s="39" t="n"/>
      <c r="R734" s="39" t="n"/>
      <c r="S734" s="39" t="n"/>
      <c r="T734" s="39" t="n"/>
      <c r="U734" s="39" t="n"/>
      <c r="V734" s="39" t="n"/>
      <c r="W734" s="39" t="n"/>
      <c r="X734" s="39" t="n"/>
      <c r="Y734" s="39" t="n"/>
      <c r="Z734" s="39" t="n"/>
    </row>
    <row r="735" ht="15.75" customHeight="1" s="198">
      <c r="A735" s="39" t="n"/>
      <c r="B735" s="39" t="n"/>
      <c r="C735" s="39" t="n"/>
      <c r="D735" s="39" t="n"/>
      <c r="E735" s="39" t="n"/>
      <c r="F735" s="39" t="n"/>
      <c r="G735" s="39" t="n"/>
      <c r="H735" s="39" t="n"/>
      <c r="I735" s="39" t="n"/>
      <c r="J735" s="39" t="n"/>
      <c r="K735" s="39" t="n"/>
      <c r="L735" s="39" t="n"/>
      <c r="M735" s="39" t="n"/>
      <c r="N735" s="39" t="n"/>
      <c r="O735" s="39" t="n"/>
      <c r="P735" s="39" t="n"/>
      <c r="Q735" s="39" t="n"/>
      <c r="R735" s="39" t="n"/>
      <c r="S735" s="39" t="n"/>
      <c r="T735" s="39" t="n"/>
      <c r="U735" s="39" t="n"/>
      <c r="V735" s="39" t="n"/>
      <c r="W735" s="39" t="n"/>
      <c r="X735" s="39" t="n"/>
      <c r="Y735" s="39" t="n"/>
      <c r="Z735" s="39" t="n"/>
    </row>
    <row r="736" ht="15.75" customHeight="1" s="198">
      <c r="A736" s="39" t="n"/>
      <c r="B736" s="39" t="n"/>
      <c r="C736" s="39" t="n"/>
      <c r="D736" s="39" t="n"/>
      <c r="E736" s="39" t="n"/>
      <c r="F736" s="39" t="n"/>
      <c r="G736" s="39" t="n"/>
      <c r="H736" s="39" t="n"/>
      <c r="I736" s="39" t="n"/>
      <c r="J736" s="39" t="n"/>
      <c r="K736" s="39" t="n"/>
      <c r="L736" s="39" t="n"/>
      <c r="M736" s="39" t="n"/>
      <c r="N736" s="39" t="n"/>
      <c r="O736" s="39" t="n"/>
      <c r="P736" s="39" t="n"/>
      <c r="Q736" s="39" t="n"/>
      <c r="R736" s="39" t="n"/>
      <c r="S736" s="39" t="n"/>
      <c r="T736" s="39" t="n"/>
      <c r="U736" s="39" t="n"/>
      <c r="V736" s="39" t="n"/>
      <c r="W736" s="39" t="n"/>
      <c r="X736" s="39" t="n"/>
      <c r="Y736" s="39" t="n"/>
      <c r="Z736" s="39" t="n"/>
    </row>
    <row r="737" ht="15.75" customHeight="1" s="198">
      <c r="A737" s="39" t="n"/>
      <c r="B737" s="39" t="n"/>
      <c r="C737" s="39" t="n"/>
      <c r="D737" s="39" t="n"/>
      <c r="E737" s="39" t="n"/>
      <c r="F737" s="39" t="n"/>
      <c r="G737" s="39" t="n"/>
      <c r="H737" s="39" t="n"/>
      <c r="I737" s="39" t="n"/>
      <c r="J737" s="39" t="n"/>
      <c r="K737" s="39" t="n"/>
      <c r="L737" s="39" t="n"/>
      <c r="M737" s="39" t="n"/>
      <c r="N737" s="39" t="n"/>
      <c r="O737" s="39" t="n"/>
      <c r="P737" s="39" t="n"/>
      <c r="Q737" s="39" t="n"/>
      <c r="R737" s="39" t="n"/>
      <c r="S737" s="39" t="n"/>
      <c r="T737" s="39" t="n"/>
      <c r="U737" s="39" t="n"/>
      <c r="V737" s="39" t="n"/>
      <c r="W737" s="39" t="n"/>
      <c r="X737" s="39" t="n"/>
      <c r="Y737" s="39" t="n"/>
      <c r="Z737" s="39" t="n"/>
    </row>
    <row r="738" ht="15.75" customHeight="1" s="198">
      <c r="A738" s="39" t="n"/>
      <c r="B738" s="39" t="n"/>
      <c r="C738" s="39" t="n"/>
      <c r="D738" s="39" t="n"/>
      <c r="E738" s="39" t="n"/>
      <c r="F738" s="39" t="n"/>
      <c r="G738" s="39" t="n"/>
      <c r="H738" s="39" t="n"/>
      <c r="I738" s="39" t="n"/>
      <c r="J738" s="39" t="n"/>
      <c r="K738" s="39" t="n"/>
      <c r="L738" s="39" t="n"/>
      <c r="M738" s="39" t="n"/>
      <c r="N738" s="39" t="n"/>
      <c r="O738" s="39" t="n"/>
      <c r="P738" s="39" t="n"/>
      <c r="Q738" s="39" t="n"/>
      <c r="R738" s="39" t="n"/>
      <c r="S738" s="39" t="n"/>
      <c r="T738" s="39" t="n"/>
      <c r="U738" s="39" t="n"/>
      <c r="V738" s="39" t="n"/>
      <c r="W738" s="39" t="n"/>
      <c r="X738" s="39" t="n"/>
      <c r="Y738" s="39" t="n"/>
      <c r="Z738" s="39" t="n"/>
    </row>
    <row r="739" ht="15.75" customHeight="1" s="198">
      <c r="A739" s="39" t="n"/>
      <c r="B739" s="39" t="n"/>
      <c r="C739" s="39" t="n"/>
      <c r="D739" s="39" t="n"/>
      <c r="E739" s="39" t="n"/>
      <c r="F739" s="39" t="n"/>
      <c r="G739" s="39" t="n"/>
      <c r="H739" s="39" t="n"/>
      <c r="I739" s="39" t="n"/>
      <c r="J739" s="39" t="n"/>
      <c r="K739" s="39" t="n"/>
      <c r="L739" s="39" t="n"/>
      <c r="M739" s="39" t="n"/>
      <c r="N739" s="39" t="n"/>
      <c r="O739" s="39" t="n"/>
      <c r="P739" s="39" t="n"/>
      <c r="Q739" s="39" t="n"/>
      <c r="R739" s="39" t="n"/>
      <c r="S739" s="39" t="n"/>
      <c r="T739" s="39" t="n"/>
      <c r="U739" s="39" t="n"/>
      <c r="V739" s="39" t="n"/>
      <c r="W739" s="39" t="n"/>
      <c r="X739" s="39" t="n"/>
      <c r="Y739" s="39" t="n"/>
      <c r="Z739" s="39" t="n"/>
    </row>
    <row r="740" ht="15.75" customHeight="1" s="198">
      <c r="A740" s="39" t="n"/>
      <c r="B740" s="39" t="n"/>
      <c r="C740" s="39" t="n"/>
      <c r="D740" s="39" t="n"/>
      <c r="E740" s="39" t="n"/>
      <c r="F740" s="39" t="n"/>
      <c r="G740" s="39" t="n"/>
      <c r="H740" s="39" t="n"/>
      <c r="I740" s="39" t="n"/>
      <c r="J740" s="39" t="n"/>
      <c r="K740" s="39" t="n"/>
      <c r="L740" s="39" t="n"/>
      <c r="M740" s="39" t="n"/>
      <c r="N740" s="39" t="n"/>
      <c r="O740" s="39" t="n"/>
      <c r="P740" s="39" t="n"/>
      <c r="Q740" s="39" t="n"/>
      <c r="R740" s="39" t="n"/>
      <c r="S740" s="39" t="n"/>
      <c r="T740" s="39" t="n"/>
      <c r="U740" s="39" t="n"/>
      <c r="V740" s="39" t="n"/>
      <c r="W740" s="39" t="n"/>
      <c r="X740" s="39" t="n"/>
      <c r="Y740" s="39" t="n"/>
      <c r="Z740" s="39" t="n"/>
    </row>
    <row r="741" ht="15.75" customHeight="1" s="198">
      <c r="A741" s="39" t="n"/>
      <c r="B741" s="39" t="n"/>
      <c r="C741" s="39" t="n"/>
      <c r="D741" s="39" t="n"/>
      <c r="E741" s="39" t="n"/>
      <c r="F741" s="39" t="n"/>
      <c r="G741" s="39" t="n"/>
      <c r="H741" s="39" t="n"/>
      <c r="I741" s="39" t="n"/>
      <c r="J741" s="39" t="n"/>
      <c r="K741" s="39" t="n"/>
      <c r="L741" s="39" t="n"/>
      <c r="M741" s="39" t="n"/>
      <c r="N741" s="39" t="n"/>
      <c r="O741" s="39" t="n"/>
      <c r="P741" s="39" t="n"/>
      <c r="Q741" s="39" t="n"/>
      <c r="R741" s="39" t="n"/>
      <c r="S741" s="39" t="n"/>
      <c r="T741" s="39" t="n"/>
      <c r="U741" s="39" t="n"/>
      <c r="V741" s="39" t="n"/>
      <c r="W741" s="39" t="n"/>
      <c r="X741" s="39" t="n"/>
      <c r="Y741" s="39" t="n"/>
      <c r="Z741" s="39" t="n"/>
    </row>
    <row r="742" ht="15.75" customHeight="1" s="198">
      <c r="A742" s="39" t="n"/>
      <c r="B742" s="39" t="n"/>
      <c r="C742" s="39" t="n"/>
      <c r="D742" s="39" t="n"/>
      <c r="E742" s="39" t="n"/>
      <c r="F742" s="39" t="n"/>
      <c r="G742" s="39" t="n"/>
      <c r="H742" s="39" t="n"/>
      <c r="I742" s="39" t="n"/>
      <c r="J742" s="39" t="n"/>
      <c r="K742" s="39" t="n"/>
      <c r="L742" s="39" t="n"/>
      <c r="M742" s="39" t="n"/>
      <c r="N742" s="39" t="n"/>
      <c r="O742" s="39" t="n"/>
      <c r="P742" s="39" t="n"/>
      <c r="Q742" s="39" t="n"/>
      <c r="R742" s="39" t="n"/>
      <c r="S742" s="39" t="n"/>
      <c r="T742" s="39" t="n"/>
      <c r="U742" s="39" t="n"/>
      <c r="V742" s="39" t="n"/>
      <c r="W742" s="39" t="n"/>
      <c r="X742" s="39" t="n"/>
      <c r="Y742" s="39" t="n"/>
      <c r="Z742" s="39" t="n"/>
    </row>
    <row r="743" ht="15.75" customHeight="1" s="198">
      <c r="A743" s="39" t="n"/>
      <c r="B743" s="39" t="n"/>
      <c r="C743" s="39" t="n"/>
      <c r="D743" s="39" t="n"/>
      <c r="E743" s="39" t="n"/>
      <c r="F743" s="39" t="n"/>
      <c r="G743" s="39" t="n"/>
      <c r="H743" s="39" t="n"/>
      <c r="I743" s="39" t="n"/>
      <c r="J743" s="39" t="n"/>
      <c r="K743" s="39" t="n"/>
      <c r="L743" s="39" t="n"/>
      <c r="M743" s="39" t="n"/>
      <c r="N743" s="39" t="n"/>
      <c r="O743" s="39" t="n"/>
      <c r="P743" s="39" t="n"/>
      <c r="Q743" s="39" t="n"/>
      <c r="R743" s="39" t="n"/>
      <c r="S743" s="39" t="n"/>
      <c r="T743" s="39" t="n"/>
      <c r="U743" s="39" t="n"/>
      <c r="V743" s="39" t="n"/>
      <c r="W743" s="39" t="n"/>
      <c r="X743" s="39" t="n"/>
      <c r="Y743" s="39" t="n"/>
      <c r="Z743" s="39" t="n"/>
    </row>
    <row r="744" ht="15.75" customHeight="1" s="198">
      <c r="A744" s="39" t="n"/>
      <c r="B744" s="39" t="n"/>
      <c r="C744" s="39" t="n"/>
      <c r="D744" s="39" t="n"/>
      <c r="E744" s="39" t="n"/>
      <c r="F744" s="39" t="n"/>
      <c r="G744" s="39" t="n"/>
      <c r="H744" s="39" t="n"/>
      <c r="I744" s="39" t="n"/>
      <c r="J744" s="39" t="n"/>
      <c r="K744" s="39" t="n"/>
      <c r="L744" s="39" t="n"/>
      <c r="M744" s="39" t="n"/>
      <c r="N744" s="39" t="n"/>
      <c r="O744" s="39" t="n"/>
      <c r="P744" s="39" t="n"/>
      <c r="Q744" s="39" t="n"/>
      <c r="R744" s="39" t="n"/>
      <c r="S744" s="39" t="n"/>
      <c r="T744" s="39" t="n"/>
      <c r="U744" s="39" t="n"/>
      <c r="V744" s="39" t="n"/>
      <c r="W744" s="39" t="n"/>
      <c r="X744" s="39" t="n"/>
      <c r="Y744" s="39" t="n"/>
      <c r="Z744" s="39" t="n"/>
    </row>
    <row r="745" ht="15.75" customHeight="1" s="198">
      <c r="A745" s="39" t="n"/>
      <c r="B745" s="39" t="n"/>
      <c r="C745" s="39" t="n"/>
      <c r="D745" s="39" t="n"/>
      <c r="E745" s="39" t="n"/>
      <c r="F745" s="39" t="n"/>
      <c r="G745" s="39" t="n"/>
      <c r="H745" s="39" t="n"/>
      <c r="I745" s="39" t="n"/>
      <c r="J745" s="39" t="n"/>
      <c r="K745" s="39" t="n"/>
      <c r="L745" s="39" t="n"/>
      <c r="M745" s="39" t="n"/>
      <c r="N745" s="39" t="n"/>
      <c r="O745" s="39" t="n"/>
      <c r="P745" s="39" t="n"/>
      <c r="Q745" s="39" t="n"/>
      <c r="R745" s="39" t="n"/>
      <c r="S745" s="39" t="n"/>
      <c r="T745" s="39" t="n"/>
      <c r="U745" s="39" t="n"/>
      <c r="V745" s="39" t="n"/>
      <c r="W745" s="39" t="n"/>
      <c r="X745" s="39" t="n"/>
      <c r="Y745" s="39" t="n"/>
      <c r="Z745" s="39" t="n"/>
    </row>
    <row r="746" ht="15.75" customHeight="1" s="198">
      <c r="A746" s="39" t="n"/>
      <c r="B746" s="39" t="n"/>
      <c r="C746" s="39" t="n"/>
      <c r="D746" s="39" t="n"/>
      <c r="E746" s="39" t="n"/>
      <c r="F746" s="39" t="n"/>
      <c r="G746" s="39" t="n"/>
      <c r="H746" s="39" t="n"/>
      <c r="I746" s="39" t="n"/>
      <c r="J746" s="39" t="n"/>
      <c r="K746" s="39" t="n"/>
      <c r="L746" s="39" t="n"/>
      <c r="M746" s="39" t="n"/>
      <c r="N746" s="39" t="n"/>
      <c r="O746" s="39" t="n"/>
      <c r="P746" s="39" t="n"/>
      <c r="Q746" s="39" t="n"/>
      <c r="R746" s="39" t="n"/>
      <c r="S746" s="39" t="n"/>
      <c r="T746" s="39" t="n"/>
      <c r="U746" s="39" t="n"/>
      <c r="V746" s="39" t="n"/>
      <c r="W746" s="39" t="n"/>
      <c r="X746" s="39" t="n"/>
      <c r="Y746" s="39" t="n"/>
      <c r="Z746" s="39" t="n"/>
    </row>
    <row r="747" ht="15.75" customHeight="1" s="198">
      <c r="A747" s="39" t="n"/>
      <c r="B747" s="39" t="n"/>
      <c r="C747" s="39" t="n"/>
      <c r="D747" s="39" t="n"/>
      <c r="E747" s="39" t="n"/>
      <c r="F747" s="39" t="n"/>
      <c r="G747" s="39" t="n"/>
      <c r="H747" s="39" t="n"/>
      <c r="I747" s="39" t="n"/>
      <c r="J747" s="39" t="n"/>
      <c r="K747" s="39" t="n"/>
      <c r="L747" s="39" t="n"/>
      <c r="M747" s="39" t="n"/>
      <c r="N747" s="39" t="n"/>
      <c r="O747" s="39" t="n"/>
      <c r="P747" s="39" t="n"/>
      <c r="Q747" s="39" t="n"/>
      <c r="R747" s="39" t="n"/>
      <c r="S747" s="39" t="n"/>
      <c r="T747" s="39" t="n"/>
      <c r="U747" s="39" t="n"/>
      <c r="V747" s="39" t="n"/>
      <c r="W747" s="39" t="n"/>
      <c r="X747" s="39" t="n"/>
      <c r="Y747" s="39" t="n"/>
      <c r="Z747" s="39" t="n"/>
    </row>
    <row r="748" ht="15.75" customHeight="1" s="198">
      <c r="A748" s="39" t="n"/>
      <c r="B748" s="39" t="n"/>
      <c r="C748" s="39" t="n"/>
      <c r="D748" s="39" t="n"/>
      <c r="E748" s="39" t="n"/>
      <c r="F748" s="39" t="n"/>
      <c r="G748" s="39" t="n"/>
      <c r="H748" s="39" t="n"/>
      <c r="I748" s="39" t="n"/>
      <c r="J748" s="39" t="n"/>
      <c r="K748" s="39" t="n"/>
      <c r="L748" s="39" t="n"/>
      <c r="M748" s="39" t="n"/>
      <c r="N748" s="39" t="n"/>
      <c r="O748" s="39" t="n"/>
      <c r="P748" s="39" t="n"/>
      <c r="Q748" s="39" t="n"/>
      <c r="R748" s="39" t="n"/>
      <c r="S748" s="39" t="n"/>
      <c r="T748" s="39" t="n"/>
      <c r="U748" s="39" t="n"/>
      <c r="V748" s="39" t="n"/>
      <c r="W748" s="39" t="n"/>
      <c r="X748" s="39" t="n"/>
      <c r="Y748" s="39" t="n"/>
      <c r="Z748" s="39" t="n"/>
    </row>
    <row r="749" ht="15.75" customHeight="1" s="198">
      <c r="A749" s="39" t="n"/>
      <c r="B749" s="39" t="n"/>
      <c r="C749" s="39" t="n"/>
      <c r="D749" s="39" t="n"/>
      <c r="E749" s="39" t="n"/>
      <c r="F749" s="39" t="n"/>
      <c r="G749" s="39" t="n"/>
      <c r="H749" s="39" t="n"/>
      <c r="I749" s="39" t="n"/>
      <c r="J749" s="39" t="n"/>
      <c r="K749" s="39" t="n"/>
      <c r="L749" s="39" t="n"/>
      <c r="M749" s="39" t="n"/>
      <c r="N749" s="39" t="n"/>
      <c r="O749" s="39" t="n"/>
      <c r="P749" s="39" t="n"/>
      <c r="Q749" s="39" t="n"/>
      <c r="R749" s="39" t="n"/>
      <c r="S749" s="39" t="n"/>
      <c r="T749" s="39" t="n"/>
      <c r="U749" s="39" t="n"/>
      <c r="V749" s="39" t="n"/>
      <c r="W749" s="39" t="n"/>
      <c r="X749" s="39" t="n"/>
      <c r="Y749" s="39" t="n"/>
      <c r="Z749" s="39" t="n"/>
    </row>
    <row r="750" ht="15.75" customHeight="1" s="198">
      <c r="A750" s="39" t="n"/>
      <c r="B750" s="39" t="n"/>
      <c r="C750" s="39" t="n"/>
      <c r="D750" s="39" t="n"/>
      <c r="E750" s="39" t="n"/>
      <c r="F750" s="39" t="n"/>
      <c r="G750" s="39" t="n"/>
      <c r="H750" s="39" t="n"/>
      <c r="I750" s="39" t="n"/>
      <c r="J750" s="39" t="n"/>
      <c r="K750" s="39" t="n"/>
      <c r="L750" s="39" t="n"/>
      <c r="M750" s="39" t="n"/>
      <c r="N750" s="39" t="n"/>
      <c r="O750" s="39" t="n"/>
      <c r="P750" s="39" t="n"/>
      <c r="Q750" s="39" t="n"/>
      <c r="R750" s="39" t="n"/>
      <c r="S750" s="39" t="n"/>
      <c r="T750" s="39" t="n"/>
      <c r="U750" s="39" t="n"/>
      <c r="V750" s="39" t="n"/>
      <c r="W750" s="39" t="n"/>
      <c r="X750" s="39" t="n"/>
      <c r="Y750" s="39" t="n"/>
      <c r="Z750" s="39" t="n"/>
    </row>
    <row r="751" ht="15.75" customHeight="1" s="198">
      <c r="A751" s="39" t="n"/>
      <c r="B751" s="39" t="n"/>
      <c r="C751" s="39" t="n"/>
      <c r="D751" s="39" t="n"/>
      <c r="E751" s="39" t="n"/>
      <c r="F751" s="39" t="n"/>
      <c r="G751" s="39" t="n"/>
      <c r="H751" s="39" t="n"/>
      <c r="I751" s="39" t="n"/>
      <c r="J751" s="39" t="n"/>
      <c r="K751" s="39" t="n"/>
      <c r="L751" s="39" t="n"/>
      <c r="M751" s="39" t="n"/>
      <c r="N751" s="39" t="n"/>
      <c r="O751" s="39" t="n"/>
      <c r="P751" s="39" t="n"/>
      <c r="Q751" s="39" t="n"/>
      <c r="R751" s="39" t="n"/>
      <c r="S751" s="39" t="n"/>
      <c r="T751" s="39" t="n"/>
      <c r="U751" s="39" t="n"/>
      <c r="V751" s="39" t="n"/>
      <c r="W751" s="39" t="n"/>
      <c r="X751" s="39" t="n"/>
      <c r="Y751" s="39" t="n"/>
      <c r="Z751" s="39" t="n"/>
    </row>
    <row r="752" ht="15.75" customHeight="1" s="198">
      <c r="A752" s="39" t="n"/>
      <c r="B752" s="39" t="n"/>
      <c r="C752" s="39" t="n"/>
      <c r="D752" s="39" t="n"/>
      <c r="E752" s="39" t="n"/>
      <c r="F752" s="39" t="n"/>
      <c r="G752" s="39" t="n"/>
      <c r="H752" s="39" t="n"/>
      <c r="I752" s="39" t="n"/>
      <c r="J752" s="39" t="n"/>
      <c r="K752" s="39" t="n"/>
      <c r="L752" s="39" t="n"/>
      <c r="M752" s="39" t="n"/>
      <c r="N752" s="39" t="n"/>
      <c r="O752" s="39" t="n"/>
      <c r="P752" s="39" t="n"/>
      <c r="Q752" s="39" t="n"/>
      <c r="R752" s="39" t="n"/>
      <c r="S752" s="39" t="n"/>
      <c r="T752" s="39" t="n"/>
      <c r="U752" s="39" t="n"/>
      <c r="V752" s="39" t="n"/>
      <c r="W752" s="39" t="n"/>
      <c r="X752" s="39" t="n"/>
      <c r="Y752" s="39" t="n"/>
      <c r="Z752" s="39" t="n"/>
    </row>
    <row r="753" ht="15.75" customHeight="1" s="198">
      <c r="A753" s="39" t="n"/>
      <c r="B753" s="39" t="n"/>
      <c r="C753" s="39" t="n"/>
      <c r="D753" s="39" t="n"/>
      <c r="E753" s="39" t="n"/>
      <c r="F753" s="39" t="n"/>
      <c r="G753" s="39" t="n"/>
      <c r="H753" s="39" t="n"/>
      <c r="I753" s="39" t="n"/>
      <c r="J753" s="39" t="n"/>
      <c r="K753" s="39" t="n"/>
      <c r="L753" s="39" t="n"/>
      <c r="M753" s="39" t="n"/>
      <c r="N753" s="39" t="n"/>
      <c r="O753" s="39" t="n"/>
      <c r="P753" s="39" t="n"/>
      <c r="Q753" s="39" t="n"/>
      <c r="R753" s="39" t="n"/>
      <c r="S753" s="39" t="n"/>
      <c r="T753" s="39" t="n"/>
      <c r="U753" s="39" t="n"/>
      <c r="V753" s="39" t="n"/>
      <c r="W753" s="39" t="n"/>
      <c r="X753" s="39" t="n"/>
      <c r="Y753" s="39" t="n"/>
      <c r="Z753" s="39" t="n"/>
    </row>
    <row r="754" ht="15.75" customHeight="1" s="198">
      <c r="A754" s="39" t="n"/>
      <c r="B754" s="39" t="n"/>
      <c r="C754" s="39" t="n"/>
      <c r="D754" s="39" t="n"/>
      <c r="E754" s="39" t="n"/>
      <c r="F754" s="39" t="n"/>
      <c r="G754" s="39" t="n"/>
      <c r="H754" s="39" t="n"/>
      <c r="I754" s="39" t="n"/>
      <c r="J754" s="39" t="n"/>
      <c r="K754" s="39" t="n"/>
      <c r="L754" s="39" t="n"/>
      <c r="M754" s="39" t="n"/>
      <c r="N754" s="39" t="n"/>
      <c r="O754" s="39" t="n"/>
      <c r="P754" s="39" t="n"/>
      <c r="Q754" s="39" t="n"/>
      <c r="R754" s="39" t="n"/>
      <c r="S754" s="39" t="n"/>
      <c r="T754" s="39" t="n"/>
      <c r="U754" s="39" t="n"/>
      <c r="V754" s="39" t="n"/>
      <c r="W754" s="39" t="n"/>
      <c r="X754" s="39" t="n"/>
      <c r="Y754" s="39" t="n"/>
      <c r="Z754" s="39" t="n"/>
    </row>
    <row r="755" ht="15.75" customHeight="1" s="198">
      <c r="A755" s="39" t="n"/>
      <c r="B755" s="39" t="n"/>
      <c r="C755" s="39" t="n"/>
      <c r="D755" s="39" t="n"/>
      <c r="E755" s="39" t="n"/>
      <c r="F755" s="39" t="n"/>
      <c r="G755" s="39" t="n"/>
      <c r="H755" s="39" t="n"/>
      <c r="I755" s="39" t="n"/>
      <c r="J755" s="39" t="n"/>
      <c r="K755" s="39" t="n"/>
      <c r="L755" s="39" t="n"/>
      <c r="M755" s="39" t="n"/>
      <c r="N755" s="39" t="n"/>
      <c r="O755" s="39" t="n"/>
      <c r="P755" s="39" t="n"/>
      <c r="Q755" s="39" t="n"/>
      <c r="R755" s="39" t="n"/>
      <c r="S755" s="39" t="n"/>
      <c r="T755" s="39" t="n"/>
      <c r="U755" s="39" t="n"/>
      <c r="V755" s="39" t="n"/>
      <c r="W755" s="39" t="n"/>
      <c r="X755" s="39" t="n"/>
      <c r="Y755" s="39" t="n"/>
      <c r="Z755" s="39" t="n"/>
    </row>
    <row r="756" ht="15.75" customHeight="1" s="198">
      <c r="A756" s="39" t="n"/>
      <c r="B756" s="39" t="n"/>
      <c r="C756" s="39" t="n"/>
      <c r="D756" s="39" t="n"/>
      <c r="E756" s="39" t="n"/>
      <c r="F756" s="39" t="n"/>
      <c r="G756" s="39" t="n"/>
      <c r="H756" s="39" t="n"/>
      <c r="I756" s="39" t="n"/>
      <c r="J756" s="39" t="n"/>
      <c r="K756" s="39" t="n"/>
      <c r="L756" s="39" t="n"/>
      <c r="M756" s="39" t="n"/>
      <c r="N756" s="39" t="n"/>
      <c r="O756" s="39" t="n"/>
      <c r="P756" s="39" t="n"/>
      <c r="Q756" s="39" t="n"/>
      <c r="R756" s="39" t="n"/>
      <c r="S756" s="39" t="n"/>
      <c r="T756" s="39" t="n"/>
      <c r="U756" s="39" t="n"/>
      <c r="V756" s="39" t="n"/>
      <c r="W756" s="39" t="n"/>
      <c r="X756" s="39" t="n"/>
      <c r="Y756" s="39" t="n"/>
      <c r="Z756" s="39" t="n"/>
    </row>
    <row r="757" ht="15.75" customHeight="1" s="198">
      <c r="A757" s="39" t="n"/>
      <c r="B757" s="39" t="n"/>
      <c r="C757" s="39" t="n"/>
      <c r="D757" s="39" t="n"/>
      <c r="E757" s="39" t="n"/>
      <c r="F757" s="39" t="n"/>
      <c r="G757" s="39" t="n"/>
      <c r="H757" s="39" t="n"/>
      <c r="I757" s="39" t="n"/>
      <c r="J757" s="39" t="n"/>
      <c r="K757" s="39" t="n"/>
      <c r="L757" s="39" t="n"/>
      <c r="M757" s="39" t="n"/>
      <c r="N757" s="39" t="n"/>
      <c r="O757" s="39" t="n"/>
      <c r="P757" s="39" t="n"/>
      <c r="Q757" s="39" t="n"/>
      <c r="R757" s="39" t="n"/>
      <c r="S757" s="39" t="n"/>
      <c r="T757" s="39" t="n"/>
      <c r="U757" s="39" t="n"/>
      <c r="V757" s="39" t="n"/>
      <c r="W757" s="39" t="n"/>
      <c r="X757" s="39" t="n"/>
      <c r="Y757" s="39" t="n"/>
      <c r="Z757" s="39" t="n"/>
    </row>
    <row r="758" ht="15.75" customHeight="1" s="198">
      <c r="A758" s="39" t="n"/>
      <c r="B758" s="39" t="n"/>
      <c r="C758" s="39" t="n"/>
      <c r="D758" s="39" t="n"/>
      <c r="E758" s="39" t="n"/>
      <c r="F758" s="39" t="n"/>
      <c r="G758" s="39" t="n"/>
      <c r="H758" s="39" t="n"/>
      <c r="I758" s="39" t="n"/>
      <c r="J758" s="39" t="n"/>
      <c r="K758" s="39" t="n"/>
      <c r="L758" s="39" t="n"/>
      <c r="M758" s="39" t="n"/>
      <c r="N758" s="39" t="n"/>
      <c r="O758" s="39" t="n"/>
      <c r="P758" s="39" t="n"/>
      <c r="Q758" s="39" t="n"/>
      <c r="R758" s="39" t="n"/>
      <c r="S758" s="39" t="n"/>
      <c r="T758" s="39" t="n"/>
      <c r="U758" s="39" t="n"/>
      <c r="V758" s="39" t="n"/>
      <c r="W758" s="39" t="n"/>
      <c r="X758" s="39" t="n"/>
      <c r="Y758" s="39" t="n"/>
      <c r="Z758" s="39" t="n"/>
    </row>
    <row r="759" ht="15.75" customHeight="1" s="198">
      <c r="A759" s="39" t="n"/>
      <c r="B759" s="39" t="n"/>
      <c r="C759" s="39" t="n"/>
      <c r="D759" s="39" t="n"/>
      <c r="E759" s="39" t="n"/>
      <c r="F759" s="39" t="n"/>
      <c r="G759" s="39" t="n"/>
      <c r="H759" s="39" t="n"/>
      <c r="I759" s="39" t="n"/>
      <c r="J759" s="39" t="n"/>
      <c r="K759" s="39" t="n"/>
      <c r="L759" s="39" t="n"/>
      <c r="M759" s="39" t="n"/>
      <c r="N759" s="39" t="n"/>
      <c r="O759" s="39" t="n"/>
      <c r="P759" s="39" t="n"/>
      <c r="Q759" s="39" t="n"/>
      <c r="R759" s="39" t="n"/>
      <c r="S759" s="39" t="n"/>
      <c r="T759" s="39" t="n"/>
      <c r="U759" s="39" t="n"/>
      <c r="V759" s="39" t="n"/>
      <c r="W759" s="39" t="n"/>
      <c r="X759" s="39" t="n"/>
      <c r="Y759" s="39" t="n"/>
      <c r="Z759" s="39" t="n"/>
    </row>
    <row r="760" ht="15.75" customHeight="1" s="198">
      <c r="A760" s="39" t="n"/>
      <c r="B760" s="39" t="n"/>
      <c r="C760" s="39" t="n"/>
      <c r="D760" s="39" t="n"/>
      <c r="E760" s="39" t="n"/>
      <c r="F760" s="39" t="n"/>
      <c r="G760" s="39" t="n"/>
      <c r="H760" s="39" t="n"/>
      <c r="I760" s="39" t="n"/>
      <c r="J760" s="39" t="n"/>
      <c r="K760" s="39" t="n"/>
      <c r="L760" s="39" t="n"/>
      <c r="M760" s="39" t="n"/>
      <c r="N760" s="39" t="n"/>
      <c r="O760" s="39" t="n"/>
      <c r="P760" s="39" t="n"/>
      <c r="Q760" s="39" t="n"/>
      <c r="R760" s="39" t="n"/>
      <c r="S760" s="39" t="n"/>
      <c r="T760" s="39" t="n"/>
      <c r="U760" s="39" t="n"/>
      <c r="V760" s="39" t="n"/>
      <c r="W760" s="39" t="n"/>
      <c r="X760" s="39" t="n"/>
      <c r="Y760" s="39" t="n"/>
      <c r="Z760" s="39" t="n"/>
    </row>
    <row r="761" ht="15.75" customHeight="1" s="198">
      <c r="A761" s="39" t="n"/>
      <c r="B761" s="39" t="n"/>
      <c r="C761" s="39" t="n"/>
      <c r="D761" s="39" t="n"/>
      <c r="E761" s="39" t="n"/>
      <c r="F761" s="39" t="n"/>
      <c r="G761" s="39" t="n"/>
      <c r="H761" s="39" t="n"/>
      <c r="I761" s="39" t="n"/>
      <c r="J761" s="39" t="n"/>
      <c r="K761" s="39" t="n"/>
      <c r="L761" s="39" t="n"/>
      <c r="M761" s="39" t="n"/>
      <c r="N761" s="39" t="n"/>
      <c r="O761" s="39" t="n"/>
      <c r="P761" s="39" t="n"/>
      <c r="Q761" s="39" t="n"/>
      <c r="R761" s="39" t="n"/>
      <c r="S761" s="39" t="n"/>
      <c r="T761" s="39" t="n"/>
      <c r="U761" s="39" t="n"/>
      <c r="V761" s="39" t="n"/>
      <c r="W761" s="39" t="n"/>
      <c r="X761" s="39" t="n"/>
      <c r="Y761" s="39" t="n"/>
      <c r="Z761" s="39" t="n"/>
    </row>
    <row r="762" ht="15.75" customHeight="1" s="198">
      <c r="A762" s="39" t="n"/>
      <c r="B762" s="39" t="n"/>
      <c r="C762" s="39" t="n"/>
      <c r="D762" s="39" t="n"/>
      <c r="E762" s="39" t="n"/>
      <c r="F762" s="39" t="n"/>
      <c r="G762" s="39" t="n"/>
      <c r="H762" s="39" t="n"/>
      <c r="I762" s="39" t="n"/>
      <c r="J762" s="39" t="n"/>
      <c r="K762" s="39" t="n"/>
      <c r="L762" s="39" t="n"/>
      <c r="M762" s="39" t="n"/>
      <c r="N762" s="39" t="n"/>
      <c r="O762" s="39" t="n"/>
      <c r="P762" s="39" t="n"/>
      <c r="Q762" s="39" t="n"/>
      <c r="R762" s="39" t="n"/>
      <c r="S762" s="39" t="n"/>
      <c r="T762" s="39" t="n"/>
      <c r="U762" s="39" t="n"/>
      <c r="V762" s="39" t="n"/>
      <c r="W762" s="39" t="n"/>
      <c r="X762" s="39" t="n"/>
      <c r="Y762" s="39" t="n"/>
      <c r="Z762" s="39" t="n"/>
    </row>
    <row r="763" ht="15.75" customHeight="1" s="198">
      <c r="A763" s="39" t="n"/>
      <c r="B763" s="39" t="n"/>
      <c r="C763" s="39" t="n"/>
      <c r="D763" s="39" t="n"/>
      <c r="E763" s="39" t="n"/>
      <c r="F763" s="39" t="n"/>
      <c r="G763" s="39" t="n"/>
      <c r="H763" s="39" t="n"/>
      <c r="I763" s="39" t="n"/>
      <c r="J763" s="39" t="n"/>
      <c r="K763" s="39" t="n"/>
      <c r="L763" s="39" t="n"/>
      <c r="M763" s="39" t="n"/>
      <c r="N763" s="39" t="n"/>
      <c r="O763" s="39" t="n"/>
      <c r="P763" s="39" t="n"/>
      <c r="Q763" s="39" t="n"/>
      <c r="R763" s="39" t="n"/>
      <c r="S763" s="39" t="n"/>
      <c r="T763" s="39" t="n"/>
      <c r="U763" s="39" t="n"/>
      <c r="V763" s="39" t="n"/>
      <c r="W763" s="39" t="n"/>
      <c r="X763" s="39" t="n"/>
      <c r="Y763" s="39" t="n"/>
      <c r="Z763" s="39" t="n"/>
    </row>
    <row r="764" ht="15.75" customHeight="1" s="198">
      <c r="A764" s="39" t="n"/>
      <c r="B764" s="39" t="n"/>
      <c r="C764" s="39" t="n"/>
      <c r="D764" s="39" t="n"/>
      <c r="E764" s="39" t="n"/>
      <c r="F764" s="39" t="n"/>
      <c r="G764" s="39" t="n"/>
      <c r="H764" s="39" t="n"/>
      <c r="I764" s="39" t="n"/>
      <c r="J764" s="39" t="n"/>
      <c r="K764" s="39" t="n"/>
      <c r="L764" s="39" t="n"/>
      <c r="M764" s="39" t="n"/>
      <c r="N764" s="39" t="n"/>
      <c r="O764" s="39" t="n"/>
      <c r="P764" s="39" t="n"/>
      <c r="Q764" s="39" t="n"/>
      <c r="R764" s="39" t="n"/>
      <c r="S764" s="39" t="n"/>
      <c r="T764" s="39" t="n"/>
      <c r="U764" s="39" t="n"/>
      <c r="V764" s="39" t="n"/>
      <c r="W764" s="39" t="n"/>
      <c r="X764" s="39" t="n"/>
      <c r="Y764" s="39" t="n"/>
      <c r="Z764" s="39" t="n"/>
    </row>
    <row r="765" ht="15.75" customHeight="1" s="198">
      <c r="A765" s="39" t="n"/>
      <c r="B765" s="39" t="n"/>
      <c r="C765" s="39" t="n"/>
      <c r="D765" s="39" t="n"/>
      <c r="E765" s="39" t="n"/>
      <c r="F765" s="39" t="n"/>
      <c r="G765" s="39" t="n"/>
      <c r="H765" s="39" t="n"/>
      <c r="I765" s="39" t="n"/>
      <c r="J765" s="39" t="n"/>
      <c r="K765" s="39" t="n"/>
      <c r="L765" s="39" t="n"/>
      <c r="M765" s="39" t="n"/>
      <c r="N765" s="39" t="n"/>
      <c r="O765" s="39" t="n"/>
      <c r="P765" s="39" t="n"/>
      <c r="Q765" s="39" t="n"/>
      <c r="R765" s="39" t="n"/>
      <c r="S765" s="39" t="n"/>
      <c r="T765" s="39" t="n"/>
      <c r="U765" s="39" t="n"/>
      <c r="V765" s="39" t="n"/>
      <c r="W765" s="39" t="n"/>
      <c r="X765" s="39" t="n"/>
      <c r="Y765" s="39" t="n"/>
      <c r="Z765" s="39" t="n"/>
    </row>
    <row r="766" ht="15.75" customHeight="1" s="198">
      <c r="A766" s="39" t="n"/>
      <c r="B766" s="39" t="n"/>
      <c r="C766" s="39" t="n"/>
      <c r="D766" s="39" t="n"/>
      <c r="E766" s="39" t="n"/>
      <c r="F766" s="39" t="n"/>
      <c r="G766" s="39" t="n"/>
      <c r="H766" s="39" t="n"/>
      <c r="I766" s="39" t="n"/>
      <c r="J766" s="39" t="n"/>
      <c r="K766" s="39" t="n"/>
      <c r="L766" s="39" t="n"/>
      <c r="M766" s="39" t="n"/>
      <c r="N766" s="39" t="n"/>
      <c r="O766" s="39" t="n"/>
      <c r="P766" s="39" t="n"/>
      <c r="Q766" s="39" t="n"/>
      <c r="R766" s="39" t="n"/>
      <c r="S766" s="39" t="n"/>
      <c r="T766" s="39" t="n"/>
      <c r="U766" s="39" t="n"/>
      <c r="V766" s="39" t="n"/>
      <c r="W766" s="39" t="n"/>
      <c r="X766" s="39" t="n"/>
      <c r="Y766" s="39" t="n"/>
      <c r="Z766" s="39" t="n"/>
    </row>
    <row r="767" ht="15.75" customHeight="1" s="198">
      <c r="A767" s="39" t="n"/>
      <c r="B767" s="39" t="n"/>
      <c r="C767" s="39" t="n"/>
      <c r="D767" s="39" t="n"/>
      <c r="E767" s="39" t="n"/>
      <c r="F767" s="39" t="n"/>
      <c r="G767" s="39" t="n"/>
      <c r="H767" s="39" t="n"/>
      <c r="I767" s="39" t="n"/>
      <c r="J767" s="39" t="n"/>
      <c r="K767" s="39" t="n"/>
      <c r="L767" s="39" t="n"/>
      <c r="M767" s="39" t="n"/>
      <c r="N767" s="39" t="n"/>
      <c r="O767" s="39" t="n"/>
      <c r="P767" s="39" t="n"/>
      <c r="Q767" s="39" t="n"/>
      <c r="R767" s="39" t="n"/>
      <c r="S767" s="39" t="n"/>
      <c r="T767" s="39" t="n"/>
      <c r="U767" s="39" t="n"/>
      <c r="V767" s="39" t="n"/>
      <c r="W767" s="39" t="n"/>
      <c r="X767" s="39" t="n"/>
      <c r="Y767" s="39" t="n"/>
      <c r="Z767" s="39" t="n"/>
    </row>
    <row r="768" ht="15.75" customHeight="1" s="198">
      <c r="A768" s="39" t="n"/>
      <c r="B768" s="39" t="n"/>
      <c r="C768" s="39" t="n"/>
      <c r="D768" s="39" t="n"/>
      <c r="E768" s="39" t="n"/>
      <c r="F768" s="39" t="n"/>
      <c r="G768" s="39" t="n"/>
      <c r="H768" s="39" t="n"/>
      <c r="I768" s="39" t="n"/>
      <c r="J768" s="39" t="n"/>
      <c r="K768" s="39" t="n"/>
      <c r="L768" s="39" t="n"/>
      <c r="M768" s="39" t="n"/>
      <c r="N768" s="39" t="n"/>
      <c r="O768" s="39" t="n"/>
      <c r="P768" s="39" t="n"/>
      <c r="Q768" s="39" t="n"/>
      <c r="R768" s="39" t="n"/>
      <c r="S768" s="39" t="n"/>
      <c r="T768" s="39" t="n"/>
      <c r="U768" s="39" t="n"/>
      <c r="V768" s="39" t="n"/>
      <c r="W768" s="39" t="n"/>
      <c r="X768" s="39" t="n"/>
      <c r="Y768" s="39" t="n"/>
      <c r="Z768" s="39" t="n"/>
    </row>
    <row r="769" ht="15.75" customHeight="1" s="198">
      <c r="A769" s="39" t="n"/>
      <c r="B769" s="39" t="n"/>
      <c r="C769" s="39" t="n"/>
      <c r="D769" s="39" t="n"/>
      <c r="E769" s="39" t="n"/>
      <c r="F769" s="39" t="n"/>
      <c r="G769" s="39" t="n"/>
      <c r="H769" s="39" t="n"/>
      <c r="I769" s="39" t="n"/>
      <c r="J769" s="39" t="n"/>
      <c r="K769" s="39" t="n"/>
      <c r="L769" s="39" t="n"/>
      <c r="M769" s="39" t="n"/>
      <c r="N769" s="39" t="n"/>
      <c r="O769" s="39" t="n"/>
      <c r="P769" s="39" t="n"/>
      <c r="Q769" s="39" t="n"/>
      <c r="R769" s="39" t="n"/>
      <c r="S769" s="39" t="n"/>
      <c r="T769" s="39" t="n"/>
      <c r="U769" s="39" t="n"/>
      <c r="V769" s="39" t="n"/>
      <c r="W769" s="39" t="n"/>
      <c r="X769" s="39" t="n"/>
      <c r="Y769" s="39" t="n"/>
      <c r="Z769" s="39" t="n"/>
    </row>
    <row r="770" ht="15.75" customHeight="1" s="198">
      <c r="A770" s="39" t="n"/>
      <c r="B770" s="39" t="n"/>
      <c r="C770" s="39" t="n"/>
      <c r="D770" s="39" t="n"/>
      <c r="E770" s="39" t="n"/>
      <c r="F770" s="39" t="n"/>
      <c r="G770" s="39" t="n"/>
      <c r="H770" s="39" t="n"/>
      <c r="I770" s="39" t="n"/>
      <c r="J770" s="39" t="n"/>
      <c r="K770" s="39" t="n"/>
      <c r="L770" s="39" t="n"/>
      <c r="M770" s="39" t="n"/>
      <c r="N770" s="39" t="n"/>
      <c r="O770" s="39" t="n"/>
      <c r="P770" s="39" t="n"/>
      <c r="Q770" s="39" t="n"/>
      <c r="R770" s="39" t="n"/>
      <c r="S770" s="39" t="n"/>
      <c r="T770" s="39" t="n"/>
      <c r="U770" s="39" t="n"/>
      <c r="V770" s="39" t="n"/>
      <c r="W770" s="39" t="n"/>
      <c r="X770" s="39" t="n"/>
      <c r="Y770" s="39" t="n"/>
      <c r="Z770" s="39" t="n"/>
    </row>
    <row r="771" ht="15.75" customHeight="1" s="198">
      <c r="A771" s="39" t="n"/>
      <c r="B771" s="39" t="n"/>
      <c r="C771" s="39" t="n"/>
      <c r="D771" s="39" t="n"/>
      <c r="E771" s="39" t="n"/>
      <c r="F771" s="39" t="n"/>
      <c r="G771" s="39" t="n"/>
      <c r="H771" s="39" t="n"/>
      <c r="I771" s="39" t="n"/>
      <c r="J771" s="39" t="n"/>
      <c r="K771" s="39" t="n"/>
      <c r="L771" s="39" t="n"/>
      <c r="M771" s="39" t="n"/>
      <c r="N771" s="39" t="n"/>
      <c r="O771" s="39" t="n"/>
      <c r="P771" s="39" t="n"/>
      <c r="Q771" s="39" t="n"/>
      <c r="R771" s="39" t="n"/>
      <c r="S771" s="39" t="n"/>
      <c r="T771" s="39" t="n"/>
      <c r="U771" s="39" t="n"/>
      <c r="V771" s="39" t="n"/>
      <c r="W771" s="39" t="n"/>
      <c r="X771" s="39" t="n"/>
      <c r="Y771" s="39" t="n"/>
      <c r="Z771" s="39" t="n"/>
    </row>
    <row r="772" ht="15.75" customHeight="1" s="198">
      <c r="A772" s="39" t="n"/>
      <c r="B772" s="39" t="n"/>
      <c r="C772" s="39" t="n"/>
      <c r="D772" s="39" t="n"/>
      <c r="E772" s="39" t="n"/>
      <c r="F772" s="39" t="n"/>
      <c r="G772" s="39" t="n"/>
      <c r="H772" s="39" t="n"/>
      <c r="I772" s="39" t="n"/>
      <c r="J772" s="39" t="n"/>
      <c r="K772" s="39" t="n"/>
      <c r="L772" s="39" t="n"/>
      <c r="M772" s="39" t="n"/>
      <c r="N772" s="39" t="n"/>
      <c r="O772" s="39" t="n"/>
      <c r="P772" s="39" t="n"/>
      <c r="Q772" s="39" t="n"/>
      <c r="R772" s="39" t="n"/>
      <c r="S772" s="39" t="n"/>
      <c r="T772" s="39" t="n"/>
      <c r="U772" s="39" t="n"/>
      <c r="V772" s="39" t="n"/>
      <c r="W772" s="39" t="n"/>
      <c r="X772" s="39" t="n"/>
      <c r="Y772" s="39" t="n"/>
      <c r="Z772" s="39" t="n"/>
    </row>
    <row r="773" ht="15.75" customHeight="1" s="198">
      <c r="A773" s="39" t="n"/>
      <c r="B773" s="39" t="n"/>
      <c r="C773" s="39" t="n"/>
      <c r="D773" s="39" t="n"/>
      <c r="E773" s="39" t="n"/>
      <c r="F773" s="39" t="n"/>
      <c r="G773" s="39" t="n"/>
      <c r="H773" s="39" t="n"/>
      <c r="I773" s="39" t="n"/>
      <c r="J773" s="39" t="n"/>
      <c r="K773" s="39" t="n"/>
      <c r="L773" s="39" t="n"/>
      <c r="M773" s="39" t="n"/>
      <c r="N773" s="39" t="n"/>
      <c r="O773" s="39" t="n"/>
      <c r="P773" s="39" t="n"/>
      <c r="Q773" s="39" t="n"/>
      <c r="R773" s="39" t="n"/>
      <c r="S773" s="39" t="n"/>
      <c r="T773" s="39" t="n"/>
      <c r="U773" s="39" t="n"/>
      <c r="V773" s="39" t="n"/>
      <c r="W773" s="39" t="n"/>
      <c r="X773" s="39" t="n"/>
      <c r="Y773" s="39" t="n"/>
      <c r="Z773" s="39" t="n"/>
    </row>
    <row r="774" ht="15.75" customHeight="1" s="198">
      <c r="A774" s="39" t="n"/>
      <c r="B774" s="39" t="n"/>
      <c r="C774" s="39" t="n"/>
      <c r="D774" s="39" t="n"/>
      <c r="E774" s="39" t="n"/>
      <c r="F774" s="39" t="n"/>
      <c r="G774" s="39" t="n"/>
      <c r="H774" s="39" t="n"/>
      <c r="I774" s="39" t="n"/>
      <c r="J774" s="39" t="n"/>
      <c r="K774" s="39" t="n"/>
      <c r="L774" s="39" t="n"/>
      <c r="M774" s="39" t="n"/>
      <c r="N774" s="39" t="n"/>
      <c r="O774" s="39" t="n"/>
      <c r="P774" s="39" t="n"/>
      <c r="Q774" s="39" t="n"/>
      <c r="R774" s="39" t="n"/>
      <c r="S774" s="39" t="n"/>
      <c r="T774" s="39" t="n"/>
      <c r="U774" s="39" t="n"/>
      <c r="V774" s="39" t="n"/>
      <c r="W774" s="39" t="n"/>
      <c r="X774" s="39" t="n"/>
      <c r="Y774" s="39" t="n"/>
      <c r="Z774" s="39" t="n"/>
    </row>
    <row r="775" ht="15.75" customHeight="1" s="198">
      <c r="A775" s="39" t="n"/>
      <c r="B775" s="39" t="n"/>
      <c r="C775" s="39" t="n"/>
      <c r="D775" s="39" t="n"/>
      <c r="E775" s="39" t="n"/>
      <c r="F775" s="39" t="n"/>
      <c r="G775" s="39" t="n"/>
      <c r="H775" s="39" t="n"/>
      <c r="I775" s="39" t="n"/>
      <c r="J775" s="39" t="n"/>
      <c r="K775" s="39" t="n"/>
      <c r="L775" s="39" t="n"/>
      <c r="M775" s="39" t="n"/>
      <c r="N775" s="39" t="n"/>
      <c r="O775" s="39" t="n"/>
      <c r="P775" s="39" t="n"/>
      <c r="Q775" s="39" t="n"/>
      <c r="R775" s="39" t="n"/>
      <c r="S775" s="39" t="n"/>
      <c r="T775" s="39" t="n"/>
      <c r="U775" s="39" t="n"/>
      <c r="V775" s="39" t="n"/>
      <c r="W775" s="39" t="n"/>
      <c r="X775" s="39" t="n"/>
      <c r="Y775" s="39" t="n"/>
      <c r="Z775" s="39" t="n"/>
    </row>
    <row r="776" ht="15.75" customHeight="1" s="198">
      <c r="A776" s="39" t="n"/>
      <c r="B776" s="39" t="n"/>
      <c r="C776" s="39" t="n"/>
      <c r="D776" s="39" t="n"/>
      <c r="E776" s="39" t="n"/>
      <c r="F776" s="39" t="n"/>
      <c r="G776" s="39" t="n"/>
      <c r="H776" s="39" t="n"/>
      <c r="I776" s="39" t="n"/>
      <c r="J776" s="39" t="n"/>
      <c r="K776" s="39" t="n"/>
      <c r="L776" s="39" t="n"/>
      <c r="M776" s="39" t="n"/>
      <c r="N776" s="39" t="n"/>
      <c r="O776" s="39" t="n"/>
      <c r="P776" s="39" t="n"/>
      <c r="Q776" s="39" t="n"/>
      <c r="R776" s="39" t="n"/>
      <c r="S776" s="39" t="n"/>
      <c r="T776" s="39" t="n"/>
      <c r="U776" s="39" t="n"/>
      <c r="V776" s="39" t="n"/>
      <c r="W776" s="39" t="n"/>
      <c r="X776" s="39" t="n"/>
      <c r="Y776" s="39" t="n"/>
      <c r="Z776" s="39" t="n"/>
    </row>
    <row r="777" ht="15.75" customHeight="1" s="198">
      <c r="A777" s="39" t="n"/>
      <c r="B777" s="39" t="n"/>
      <c r="C777" s="39" t="n"/>
      <c r="D777" s="39" t="n"/>
      <c r="E777" s="39" t="n"/>
      <c r="F777" s="39" t="n"/>
      <c r="G777" s="39" t="n"/>
      <c r="H777" s="39" t="n"/>
      <c r="I777" s="39" t="n"/>
      <c r="J777" s="39" t="n"/>
      <c r="K777" s="39" t="n"/>
      <c r="L777" s="39" t="n"/>
      <c r="M777" s="39" t="n"/>
      <c r="N777" s="39" t="n"/>
      <c r="O777" s="39" t="n"/>
      <c r="P777" s="39" t="n"/>
      <c r="Q777" s="39" t="n"/>
      <c r="R777" s="39" t="n"/>
      <c r="S777" s="39" t="n"/>
      <c r="T777" s="39" t="n"/>
      <c r="U777" s="39" t="n"/>
      <c r="V777" s="39" t="n"/>
      <c r="W777" s="39" t="n"/>
      <c r="X777" s="39" t="n"/>
      <c r="Y777" s="39" t="n"/>
      <c r="Z777" s="39" t="n"/>
    </row>
    <row r="778" ht="15.75" customHeight="1" s="198">
      <c r="A778" s="39" t="n"/>
      <c r="B778" s="39" t="n"/>
      <c r="C778" s="39" t="n"/>
      <c r="D778" s="39" t="n"/>
      <c r="E778" s="39" t="n"/>
      <c r="F778" s="39" t="n"/>
      <c r="G778" s="39" t="n"/>
      <c r="H778" s="39" t="n"/>
      <c r="I778" s="39" t="n"/>
      <c r="J778" s="39" t="n"/>
      <c r="K778" s="39" t="n"/>
      <c r="L778" s="39" t="n"/>
      <c r="M778" s="39" t="n"/>
      <c r="N778" s="39" t="n"/>
      <c r="O778" s="39" t="n"/>
      <c r="P778" s="39" t="n"/>
      <c r="Q778" s="39" t="n"/>
      <c r="R778" s="39" t="n"/>
      <c r="S778" s="39" t="n"/>
      <c r="T778" s="39" t="n"/>
      <c r="U778" s="39" t="n"/>
      <c r="V778" s="39" t="n"/>
      <c r="W778" s="39" t="n"/>
      <c r="X778" s="39" t="n"/>
      <c r="Y778" s="39" t="n"/>
      <c r="Z778" s="39" t="n"/>
    </row>
    <row r="779" ht="15.75" customHeight="1" s="198">
      <c r="A779" s="39" t="n"/>
      <c r="B779" s="39" t="n"/>
      <c r="C779" s="39" t="n"/>
      <c r="D779" s="39" t="n"/>
      <c r="E779" s="39" t="n"/>
      <c r="F779" s="39" t="n"/>
      <c r="G779" s="39" t="n"/>
      <c r="H779" s="39" t="n"/>
      <c r="I779" s="39" t="n"/>
      <c r="J779" s="39" t="n"/>
      <c r="K779" s="39" t="n"/>
      <c r="L779" s="39" t="n"/>
      <c r="M779" s="39" t="n"/>
      <c r="N779" s="39" t="n"/>
      <c r="O779" s="39" t="n"/>
      <c r="P779" s="39" t="n"/>
      <c r="Q779" s="39" t="n"/>
      <c r="R779" s="39" t="n"/>
      <c r="S779" s="39" t="n"/>
      <c r="T779" s="39" t="n"/>
      <c r="U779" s="39" t="n"/>
      <c r="V779" s="39" t="n"/>
      <c r="W779" s="39" t="n"/>
      <c r="X779" s="39" t="n"/>
      <c r="Y779" s="39" t="n"/>
      <c r="Z779" s="39" t="n"/>
    </row>
    <row r="780" ht="15.75" customHeight="1" s="198">
      <c r="A780" s="39" t="n"/>
      <c r="B780" s="39" t="n"/>
      <c r="C780" s="39" t="n"/>
      <c r="D780" s="39" t="n"/>
      <c r="E780" s="39" t="n"/>
      <c r="F780" s="39" t="n"/>
      <c r="G780" s="39" t="n"/>
      <c r="H780" s="39" t="n"/>
      <c r="I780" s="39" t="n"/>
      <c r="J780" s="39" t="n"/>
      <c r="K780" s="39" t="n"/>
      <c r="L780" s="39" t="n"/>
      <c r="M780" s="39" t="n"/>
      <c r="N780" s="39" t="n"/>
      <c r="O780" s="39" t="n"/>
      <c r="P780" s="39" t="n"/>
      <c r="Q780" s="39" t="n"/>
      <c r="R780" s="39" t="n"/>
      <c r="S780" s="39" t="n"/>
      <c r="T780" s="39" t="n"/>
      <c r="U780" s="39" t="n"/>
      <c r="V780" s="39" t="n"/>
      <c r="W780" s="39" t="n"/>
      <c r="X780" s="39" t="n"/>
      <c r="Y780" s="39" t="n"/>
      <c r="Z780" s="39" t="n"/>
    </row>
    <row r="781" ht="15.75" customHeight="1" s="198">
      <c r="A781" s="39" t="n"/>
      <c r="B781" s="39" t="n"/>
      <c r="C781" s="39" t="n"/>
      <c r="D781" s="39" t="n"/>
      <c r="E781" s="39" t="n"/>
      <c r="F781" s="39" t="n"/>
      <c r="G781" s="39" t="n"/>
      <c r="H781" s="39" t="n"/>
      <c r="I781" s="39" t="n"/>
      <c r="J781" s="39" t="n"/>
      <c r="K781" s="39" t="n"/>
      <c r="L781" s="39" t="n"/>
      <c r="M781" s="39" t="n"/>
      <c r="N781" s="39" t="n"/>
      <c r="O781" s="39" t="n"/>
      <c r="P781" s="39" t="n"/>
      <c r="Q781" s="39" t="n"/>
      <c r="R781" s="39" t="n"/>
      <c r="S781" s="39" t="n"/>
      <c r="T781" s="39" t="n"/>
      <c r="U781" s="39" t="n"/>
      <c r="V781" s="39" t="n"/>
      <c r="W781" s="39" t="n"/>
      <c r="X781" s="39" t="n"/>
      <c r="Y781" s="39" t="n"/>
      <c r="Z781" s="39" t="n"/>
    </row>
    <row r="782" ht="15.75" customHeight="1" s="198">
      <c r="A782" s="39" t="n"/>
      <c r="B782" s="39" t="n"/>
      <c r="C782" s="39" t="n"/>
      <c r="D782" s="39" t="n"/>
      <c r="E782" s="39" t="n"/>
      <c r="F782" s="39" t="n"/>
      <c r="G782" s="39" t="n"/>
      <c r="H782" s="39" t="n"/>
      <c r="I782" s="39" t="n"/>
      <c r="J782" s="39" t="n"/>
      <c r="K782" s="39" t="n"/>
      <c r="L782" s="39" t="n"/>
      <c r="M782" s="39" t="n"/>
      <c r="N782" s="39" t="n"/>
      <c r="O782" s="39" t="n"/>
      <c r="P782" s="39" t="n"/>
      <c r="Q782" s="39" t="n"/>
      <c r="R782" s="39" t="n"/>
      <c r="S782" s="39" t="n"/>
      <c r="T782" s="39" t="n"/>
      <c r="U782" s="39" t="n"/>
      <c r="V782" s="39" t="n"/>
      <c r="W782" s="39" t="n"/>
      <c r="X782" s="39" t="n"/>
      <c r="Y782" s="39" t="n"/>
      <c r="Z782" s="39" t="n"/>
    </row>
    <row r="783" ht="15.75" customHeight="1" s="198">
      <c r="A783" s="39" t="n"/>
      <c r="B783" s="39" t="n"/>
      <c r="C783" s="39" t="n"/>
      <c r="D783" s="39" t="n"/>
      <c r="E783" s="39" t="n"/>
      <c r="F783" s="39" t="n"/>
      <c r="G783" s="39" t="n"/>
      <c r="H783" s="39" t="n"/>
      <c r="I783" s="39" t="n"/>
      <c r="J783" s="39" t="n"/>
      <c r="K783" s="39" t="n"/>
      <c r="L783" s="39" t="n"/>
      <c r="M783" s="39" t="n"/>
      <c r="N783" s="39" t="n"/>
      <c r="O783" s="39" t="n"/>
      <c r="P783" s="39" t="n"/>
      <c r="Q783" s="39" t="n"/>
      <c r="R783" s="39" t="n"/>
      <c r="S783" s="39" t="n"/>
      <c r="T783" s="39" t="n"/>
      <c r="U783" s="39" t="n"/>
      <c r="V783" s="39" t="n"/>
      <c r="W783" s="39" t="n"/>
      <c r="X783" s="39" t="n"/>
      <c r="Y783" s="39" t="n"/>
      <c r="Z783" s="39" t="n"/>
    </row>
    <row r="784" ht="15.75" customHeight="1" s="198">
      <c r="A784" s="39" t="n"/>
      <c r="B784" s="39" t="n"/>
      <c r="C784" s="39" t="n"/>
      <c r="D784" s="39" t="n"/>
      <c r="E784" s="39" t="n"/>
      <c r="F784" s="39" t="n"/>
      <c r="G784" s="39" t="n"/>
      <c r="H784" s="39" t="n"/>
      <c r="I784" s="39" t="n"/>
      <c r="J784" s="39" t="n"/>
      <c r="K784" s="39" t="n"/>
      <c r="L784" s="39" t="n"/>
      <c r="M784" s="39" t="n"/>
      <c r="N784" s="39" t="n"/>
      <c r="O784" s="39" t="n"/>
      <c r="P784" s="39" t="n"/>
      <c r="Q784" s="39" t="n"/>
      <c r="R784" s="39" t="n"/>
      <c r="S784" s="39" t="n"/>
      <c r="T784" s="39" t="n"/>
      <c r="U784" s="39" t="n"/>
      <c r="V784" s="39" t="n"/>
      <c r="W784" s="39" t="n"/>
      <c r="X784" s="39" t="n"/>
      <c r="Y784" s="39" t="n"/>
      <c r="Z784" s="39" t="n"/>
    </row>
    <row r="785" ht="15.75" customHeight="1" s="198">
      <c r="A785" s="39" t="n"/>
      <c r="B785" s="39" t="n"/>
      <c r="C785" s="39" t="n"/>
      <c r="D785" s="39" t="n"/>
      <c r="E785" s="39" t="n"/>
      <c r="F785" s="39" t="n"/>
      <c r="G785" s="39" t="n"/>
      <c r="H785" s="39" t="n"/>
      <c r="I785" s="39" t="n"/>
      <c r="J785" s="39" t="n"/>
      <c r="K785" s="39" t="n"/>
      <c r="L785" s="39" t="n"/>
      <c r="M785" s="39" t="n"/>
      <c r="N785" s="39" t="n"/>
      <c r="O785" s="39" t="n"/>
      <c r="P785" s="39" t="n"/>
      <c r="Q785" s="39" t="n"/>
      <c r="R785" s="39" t="n"/>
      <c r="S785" s="39" t="n"/>
      <c r="T785" s="39" t="n"/>
      <c r="U785" s="39" t="n"/>
      <c r="V785" s="39" t="n"/>
      <c r="W785" s="39" t="n"/>
      <c r="X785" s="39" t="n"/>
      <c r="Y785" s="39" t="n"/>
      <c r="Z785" s="39" t="n"/>
    </row>
    <row r="786" ht="15.75" customHeight="1" s="198">
      <c r="A786" s="39" t="n"/>
      <c r="B786" s="39" t="n"/>
      <c r="C786" s="39" t="n"/>
      <c r="D786" s="39" t="n"/>
      <c r="E786" s="39" t="n"/>
      <c r="F786" s="39" t="n"/>
      <c r="G786" s="39" t="n"/>
      <c r="H786" s="39" t="n"/>
      <c r="I786" s="39" t="n"/>
      <c r="J786" s="39" t="n"/>
      <c r="K786" s="39" t="n"/>
      <c r="L786" s="39" t="n"/>
      <c r="M786" s="39" t="n"/>
      <c r="N786" s="39" t="n"/>
      <c r="O786" s="39" t="n"/>
      <c r="P786" s="39" t="n"/>
      <c r="Q786" s="39" t="n"/>
      <c r="R786" s="39" t="n"/>
      <c r="S786" s="39" t="n"/>
      <c r="T786" s="39" t="n"/>
      <c r="U786" s="39" t="n"/>
      <c r="V786" s="39" t="n"/>
      <c r="W786" s="39" t="n"/>
      <c r="X786" s="39" t="n"/>
      <c r="Y786" s="39" t="n"/>
      <c r="Z786" s="39" t="n"/>
    </row>
    <row r="787" ht="15.75" customHeight="1" s="198">
      <c r="A787" s="39" t="n"/>
      <c r="B787" s="39" t="n"/>
      <c r="C787" s="39" t="n"/>
      <c r="D787" s="39" t="n"/>
      <c r="E787" s="39" t="n"/>
      <c r="F787" s="39" t="n"/>
      <c r="G787" s="39" t="n"/>
      <c r="H787" s="39" t="n"/>
      <c r="I787" s="39" t="n"/>
      <c r="J787" s="39" t="n"/>
      <c r="K787" s="39" t="n"/>
      <c r="L787" s="39" t="n"/>
      <c r="M787" s="39" t="n"/>
      <c r="N787" s="39" t="n"/>
      <c r="O787" s="39" t="n"/>
      <c r="P787" s="39" t="n"/>
      <c r="Q787" s="39" t="n"/>
      <c r="R787" s="39" t="n"/>
      <c r="S787" s="39" t="n"/>
      <c r="T787" s="39" t="n"/>
      <c r="U787" s="39" t="n"/>
      <c r="V787" s="39" t="n"/>
      <c r="W787" s="39" t="n"/>
      <c r="X787" s="39" t="n"/>
      <c r="Y787" s="39" t="n"/>
      <c r="Z787" s="39" t="n"/>
    </row>
    <row r="788" ht="15.75" customHeight="1" s="198">
      <c r="A788" s="39" t="n"/>
      <c r="B788" s="39" t="n"/>
      <c r="C788" s="39" t="n"/>
      <c r="D788" s="39" t="n"/>
      <c r="E788" s="39" t="n"/>
      <c r="F788" s="39" t="n"/>
      <c r="G788" s="39" t="n"/>
      <c r="H788" s="39" t="n"/>
      <c r="I788" s="39" t="n"/>
      <c r="J788" s="39" t="n"/>
      <c r="K788" s="39" t="n"/>
      <c r="L788" s="39" t="n"/>
      <c r="M788" s="39" t="n"/>
      <c r="N788" s="39" t="n"/>
      <c r="O788" s="39" t="n"/>
      <c r="P788" s="39" t="n"/>
      <c r="Q788" s="39" t="n"/>
      <c r="R788" s="39" t="n"/>
      <c r="S788" s="39" t="n"/>
      <c r="T788" s="39" t="n"/>
      <c r="U788" s="39" t="n"/>
      <c r="V788" s="39" t="n"/>
      <c r="W788" s="39" t="n"/>
      <c r="X788" s="39" t="n"/>
      <c r="Y788" s="39" t="n"/>
      <c r="Z788" s="39" t="n"/>
    </row>
    <row r="789" ht="15.75" customHeight="1" s="198">
      <c r="A789" s="39" t="n"/>
      <c r="B789" s="39" t="n"/>
      <c r="C789" s="39" t="n"/>
      <c r="D789" s="39" t="n"/>
      <c r="E789" s="39" t="n"/>
      <c r="F789" s="39" t="n"/>
      <c r="G789" s="39" t="n"/>
      <c r="H789" s="39" t="n"/>
      <c r="I789" s="39" t="n"/>
      <c r="J789" s="39" t="n"/>
      <c r="K789" s="39" t="n"/>
      <c r="L789" s="39" t="n"/>
      <c r="M789" s="39" t="n"/>
      <c r="N789" s="39" t="n"/>
      <c r="O789" s="39" t="n"/>
      <c r="P789" s="39" t="n"/>
      <c r="Q789" s="39" t="n"/>
      <c r="R789" s="39" t="n"/>
      <c r="S789" s="39" t="n"/>
      <c r="T789" s="39" t="n"/>
      <c r="U789" s="39" t="n"/>
      <c r="V789" s="39" t="n"/>
      <c r="W789" s="39" t="n"/>
      <c r="X789" s="39" t="n"/>
      <c r="Y789" s="39" t="n"/>
      <c r="Z789" s="39" t="n"/>
    </row>
    <row r="790" ht="15.75" customHeight="1" s="198">
      <c r="A790" s="39" t="n"/>
      <c r="B790" s="39" t="n"/>
      <c r="C790" s="39" t="n"/>
      <c r="D790" s="39" t="n"/>
      <c r="E790" s="39" t="n"/>
      <c r="F790" s="39" t="n"/>
      <c r="G790" s="39" t="n"/>
      <c r="H790" s="39" t="n"/>
      <c r="I790" s="39" t="n"/>
      <c r="J790" s="39" t="n"/>
      <c r="K790" s="39" t="n"/>
      <c r="L790" s="39" t="n"/>
      <c r="M790" s="39" t="n"/>
      <c r="N790" s="39" t="n"/>
      <c r="O790" s="39" t="n"/>
      <c r="P790" s="39" t="n"/>
      <c r="Q790" s="39" t="n"/>
      <c r="R790" s="39" t="n"/>
      <c r="S790" s="39" t="n"/>
      <c r="T790" s="39" t="n"/>
      <c r="U790" s="39" t="n"/>
      <c r="V790" s="39" t="n"/>
      <c r="W790" s="39" t="n"/>
      <c r="X790" s="39" t="n"/>
      <c r="Y790" s="39" t="n"/>
      <c r="Z790" s="39" t="n"/>
    </row>
    <row r="791" ht="15.75" customHeight="1" s="198">
      <c r="A791" s="39" t="n"/>
      <c r="B791" s="39" t="n"/>
      <c r="C791" s="39" t="n"/>
      <c r="D791" s="39" t="n"/>
      <c r="E791" s="39" t="n"/>
      <c r="F791" s="39" t="n"/>
      <c r="G791" s="39" t="n"/>
      <c r="H791" s="39" t="n"/>
      <c r="I791" s="39" t="n"/>
      <c r="J791" s="39" t="n"/>
      <c r="K791" s="39" t="n"/>
      <c r="L791" s="39" t="n"/>
      <c r="M791" s="39" t="n"/>
      <c r="N791" s="39" t="n"/>
      <c r="O791" s="39" t="n"/>
      <c r="P791" s="39" t="n"/>
      <c r="Q791" s="39" t="n"/>
      <c r="R791" s="39" t="n"/>
      <c r="S791" s="39" t="n"/>
      <c r="T791" s="39" t="n"/>
      <c r="U791" s="39" t="n"/>
      <c r="V791" s="39" t="n"/>
      <c r="W791" s="39" t="n"/>
      <c r="X791" s="39" t="n"/>
      <c r="Y791" s="39" t="n"/>
      <c r="Z791" s="39" t="n"/>
    </row>
    <row r="792" ht="15.75" customHeight="1" s="198">
      <c r="A792" s="39" t="n"/>
      <c r="B792" s="39" t="n"/>
      <c r="C792" s="39" t="n"/>
      <c r="D792" s="39" t="n"/>
      <c r="E792" s="39" t="n"/>
      <c r="F792" s="39" t="n"/>
      <c r="G792" s="39" t="n"/>
      <c r="H792" s="39" t="n"/>
      <c r="I792" s="39" t="n"/>
      <c r="J792" s="39" t="n"/>
      <c r="K792" s="39" t="n"/>
      <c r="L792" s="39" t="n"/>
      <c r="M792" s="39" t="n"/>
      <c r="N792" s="39" t="n"/>
      <c r="O792" s="39" t="n"/>
      <c r="P792" s="39" t="n"/>
      <c r="Q792" s="39" t="n"/>
      <c r="R792" s="39" t="n"/>
      <c r="S792" s="39" t="n"/>
      <c r="T792" s="39" t="n"/>
      <c r="U792" s="39" t="n"/>
      <c r="V792" s="39" t="n"/>
      <c r="W792" s="39" t="n"/>
      <c r="X792" s="39" t="n"/>
      <c r="Y792" s="39" t="n"/>
      <c r="Z792" s="39" t="n"/>
    </row>
    <row r="793" ht="15.75" customHeight="1" s="198">
      <c r="A793" s="39" t="n"/>
      <c r="B793" s="39" t="n"/>
      <c r="C793" s="39" t="n"/>
      <c r="D793" s="39" t="n"/>
      <c r="E793" s="39" t="n"/>
      <c r="F793" s="39" t="n"/>
      <c r="G793" s="39" t="n"/>
      <c r="H793" s="39" t="n"/>
      <c r="I793" s="39" t="n"/>
      <c r="J793" s="39" t="n"/>
      <c r="K793" s="39" t="n"/>
      <c r="L793" s="39" t="n"/>
      <c r="M793" s="39" t="n"/>
      <c r="N793" s="39" t="n"/>
      <c r="O793" s="39" t="n"/>
      <c r="P793" s="39" t="n"/>
      <c r="Q793" s="39" t="n"/>
      <c r="R793" s="39" t="n"/>
      <c r="S793" s="39" t="n"/>
      <c r="T793" s="39" t="n"/>
      <c r="U793" s="39" t="n"/>
      <c r="V793" s="39" t="n"/>
      <c r="W793" s="39" t="n"/>
      <c r="X793" s="39" t="n"/>
      <c r="Y793" s="39" t="n"/>
      <c r="Z793" s="39" t="n"/>
    </row>
    <row r="794" ht="15.75" customHeight="1" s="198">
      <c r="A794" s="39" t="n"/>
      <c r="B794" s="39" t="n"/>
      <c r="C794" s="39" t="n"/>
      <c r="D794" s="39" t="n"/>
      <c r="E794" s="39" t="n"/>
      <c r="F794" s="39" t="n"/>
      <c r="G794" s="39" t="n"/>
      <c r="H794" s="39" t="n"/>
      <c r="I794" s="39" t="n"/>
      <c r="J794" s="39" t="n"/>
      <c r="K794" s="39" t="n"/>
      <c r="L794" s="39" t="n"/>
      <c r="M794" s="39" t="n"/>
      <c r="N794" s="39" t="n"/>
      <c r="O794" s="39" t="n"/>
      <c r="P794" s="39" t="n"/>
      <c r="Q794" s="39" t="n"/>
      <c r="R794" s="39" t="n"/>
      <c r="S794" s="39" t="n"/>
      <c r="T794" s="39" t="n"/>
      <c r="U794" s="39" t="n"/>
      <c r="V794" s="39" t="n"/>
      <c r="W794" s="39" t="n"/>
      <c r="X794" s="39" t="n"/>
      <c r="Y794" s="39" t="n"/>
      <c r="Z794" s="39" t="n"/>
    </row>
    <row r="795" ht="15.75" customHeight="1" s="198">
      <c r="A795" s="39" t="n"/>
      <c r="B795" s="39" t="n"/>
      <c r="C795" s="39" t="n"/>
      <c r="D795" s="39" t="n"/>
      <c r="E795" s="39" t="n"/>
      <c r="F795" s="39" t="n"/>
      <c r="G795" s="39" t="n"/>
      <c r="H795" s="39" t="n"/>
      <c r="I795" s="39" t="n"/>
      <c r="J795" s="39" t="n"/>
      <c r="K795" s="39" t="n"/>
      <c r="L795" s="39" t="n"/>
      <c r="M795" s="39" t="n"/>
      <c r="N795" s="39" t="n"/>
      <c r="O795" s="39" t="n"/>
      <c r="P795" s="39" t="n"/>
      <c r="Q795" s="39" t="n"/>
      <c r="R795" s="39" t="n"/>
      <c r="S795" s="39" t="n"/>
      <c r="T795" s="39" t="n"/>
      <c r="U795" s="39" t="n"/>
      <c r="V795" s="39" t="n"/>
      <c r="W795" s="39" t="n"/>
      <c r="X795" s="39" t="n"/>
      <c r="Y795" s="39" t="n"/>
      <c r="Z795" s="39" t="n"/>
    </row>
    <row r="796" ht="15.75" customHeight="1" s="198">
      <c r="A796" s="39" t="n"/>
      <c r="B796" s="39" t="n"/>
      <c r="C796" s="39" t="n"/>
      <c r="D796" s="39" t="n"/>
      <c r="E796" s="39" t="n"/>
      <c r="F796" s="39" t="n"/>
      <c r="G796" s="39" t="n"/>
      <c r="H796" s="39" t="n"/>
      <c r="I796" s="39" t="n"/>
      <c r="J796" s="39" t="n"/>
      <c r="K796" s="39" t="n"/>
      <c r="L796" s="39" t="n"/>
      <c r="M796" s="39" t="n"/>
      <c r="N796" s="39" t="n"/>
      <c r="O796" s="39" t="n"/>
      <c r="P796" s="39" t="n"/>
      <c r="Q796" s="39" t="n"/>
      <c r="R796" s="39" t="n"/>
      <c r="S796" s="39" t="n"/>
      <c r="T796" s="39" t="n"/>
      <c r="U796" s="39" t="n"/>
      <c r="V796" s="39" t="n"/>
      <c r="W796" s="39" t="n"/>
      <c r="X796" s="39" t="n"/>
      <c r="Y796" s="39" t="n"/>
      <c r="Z796" s="39" t="n"/>
    </row>
    <row r="797" ht="15.75" customHeight="1" s="198">
      <c r="A797" s="39" t="n"/>
      <c r="B797" s="39" t="n"/>
      <c r="C797" s="39" t="n"/>
      <c r="D797" s="39" t="n"/>
      <c r="E797" s="39" t="n"/>
      <c r="F797" s="39" t="n"/>
      <c r="G797" s="39" t="n"/>
      <c r="H797" s="39" t="n"/>
      <c r="I797" s="39" t="n"/>
      <c r="J797" s="39" t="n"/>
      <c r="K797" s="39" t="n"/>
      <c r="L797" s="39" t="n"/>
      <c r="M797" s="39" t="n"/>
      <c r="N797" s="39" t="n"/>
      <c r="O797" s="39" t="n"/>
      <c r="P797" s="39" t="n"/>
      <c r="Q797" s="39" t="n"/>
      <c r="R797" s="39" t="n"/>
      <c r="S797" s="39" t="n"/>
      <c r="T797" s="39" t="n"/>
      <c r="U797" s="39" t="n"/>
      <c r="V797" s="39" t="n"/>
      <c r="W797" s="39" t="n"/>
      <c r="X797" s="39" t="n"/>
      <c r="Y797" s="39" t="n"/>
      <c r="Z797" s="39" t="n"/>
    </row>
    <row r="798" ht="15.75" customHeight="1" s="198">
      <c r="A798" s="39" t="n"/>
      <c r="B798" s="39" t="n"/>
      <c r="C798" s="39" t="n"/>
      <c r="D798" s="39" t="n"/>
      <c r="E798" s="39" t="n"/>
      <c r="F798" s="39" t="n"/>
      <c r="G798" s="39" t="n"/>
      <c r="H798" s="39" t="n"/>
      <c r="I798" s="39" t="n"/>
      <c r="J798" s="39" t="n"/>
      <c r="K798" s="39" t="n"/>
      <c r="L798" s="39" t="n"/>
      <c r="M798" s="39" t="n"/>
      <c r="N798" s="39" t="n"/>
      <c r="O798" s="39" t="n"/>
      <c r="P798" s="39" t="n"/>
      <c r="Q798" s="39" t="n"/>
      <c r="R798" s="39" t="n"/>
      <c r="S798" s="39" t="n"/>
      <c r="T798" s="39" t="n"/>
      <c r="U798" s="39" t="n"/>
      <c r="V798" s="39" t="n"/>
      <c r="W798" s="39" t="n"/>
      <c r="X798" s="39" t="n"/>
      <c r="Y798" s="39" t="n"/>
      <c r="Z798" s="39" t="n"/>
    </row>
    <row r="799" ht="15.75" customHeight="1" s="198">
      <c r="A799" s="39" t="n"/>
      <c r="B799" s="39" t="n"/>
      <c r="C799" s="39" t="n"/>
      <c r="D799" s="39" t="n"/>
      <c r="E799" s="39" t="n"/>
      <c r="F799" s="39" t="n"/>
      <c r="G799" s="39" t="n"/>
      <c r="H799" s="39" t="n"/>
      <c r="I799" s="39" t="n"/>
      <c r="J799" s="39" t="n"/>
      <c r="K799" s="39" t="n"/>
      <c r="L799" s="39" t="n"/>
      <c r="M799" s="39" t="n"/>
      <c r="N799" s="39" t="n"/>
      <c r="O799" s="39" t="n"/>
      <c r="P799" s="39" t="n"/>
      <c r="Q799" s="39" t="n"/>
      <c r="R799" s="39" t="n"/>
      <c r="S799" s="39" t="n"/>
      <c r="T799" s="39" t="n"/>
      <c r="U799" s="39" t="n"/>
      <c r="V799" s="39" t="n"/>
      <c r="W799" s="39" t="n"/>
      <c r="X799" s="39" t="n"/>
      <c r="Y799" s="39" t="n"/>
      <c r="Z799" s="39" t="n"/>
    </row>
    <row r="800" ht="15.75" customHeight="1" s="198">
      <c r="A800" s="39" t="n"/>
      <c r="B800" s="39" t="n"/>
      <c r="C800" s="39" t="n"/>
      <c r="D800" s="39" t="n"/>
      <c r="E800" s="39" t="n"/>
      <c r="F800" s="39" t="n"/>
      <c r="G800" s="39" t="n"/>
      <c r="H800" s="39" t="n"/>
      <c r="I800" s="39" t="n"/>
      <c r="J800" s="39" t="n"/>
      <c r="K800" s="39" t="n"/>
      <c r="L800" s="39" t="n"/>
      <c r="M800" s="39" t="n"/>
      <c r="N800" s="39" t="n"/>
      <c r="O800" s="39" t="n"/>
      <c r="P800" s="39" t="n"/>
      <c r="Q800" s="39" t="n"/>
      <c r="R800" s="39" t="n"/>
      <c r="S800" s="39" t="n"/>
      <c r="T800" s="39" t="n"/>
      <c r="U800" s="39" t="n"/>
      <c r="V800" s="39" t="n"/>
      <c r="W800" s="39" t="n"/>
      <c r="X800" s="39" t="n"/>
      <c r="Y800" s="39" t="n"/>
      <c r="Z800" s="39" t="n"/>
    </row>
    <row r="801" ht="15.75" customHeight="1" s="198">
      <c r="A801" s="39" t="n"/>
      <c r="B801" s="39" t="n"/>
      <c r="C801" s="39" t="n"/>
      <c r="D801" s="39" t="n"/>
      <c r="E801" s="39" t="n"/>
      <c r="F801" s="39" t="n"/>
      <c r="G801" s="39" t="n"/>
      <c r="H801" s="39" t="n"/>
      <c r="I801" s="39" t="n"/>
      <c r="J801" s="39" t="n"/>
      <c r="K801" s="39" t="n"/>
      <c r="L801" s="39" t="n"/>
      <c r="M801" s="39" t="n"/>
      <c r="N801" s="39" t="n"/>
      <c r="O801" s="39" t="n"/>
      <c r="P801" s="39" t="n"/>
      <c r="Q801" s="39" t="n"/>
      <c r="R801" s="39" t="n"/>
      <c r="S801" s="39" t="n"/>
      <c r="T801" s="39" t="n"/>
      <c r="U801" s="39" t="n"/>
      <c r="V801" s="39" t="n"/>
      <c r="W801" s="39" t="n"/>
      <c r="X801" s="39" t="n"/>
      <c r="Y801" s="39" t="n"/>
      <c r="Z801" s="39" t="n"/>
    </row>
    <row r="802" ht="15.75" customHeight="1" s="198">
      <c r="A802" s="39" t="n"/>
      <c r="B802" s="39" t="n"/>
      <c r="C802" s="39" t="n"/>
      <c r="D802" s="39" t="n"/>
      <c r="E802" s="39" t="n"/>
      <c r="F802" s="39" t="n"/>
      <c r="G802" s="39" t="n"/>
      <c r="H802" s="39" t="n"/>
      <c r="I802" s="39" t="n"/>
      <c r="J802" s="39" t="n"/>
      <c r="K802" s="39" t="n"/>
      <c r="L802" s="39" t="n"/>
      <c r="M802" s="39" t="n"/>
      <c r="N802" s="39" t="n"/>
      <c r="O802" s="39" t="n"/>
      <c r="P802" s="39" t="n"/>
      <c r="Q802" s="39" t="n"/>
      <c r="R802" s="39" t="n"/>
      <c r="S802" s="39" t="n"/>
      <c r="T802" s="39" t="n"/>
      <c r="U802" s="39" t="n"/>
      <c r="V802" s="39" t="n"/>
      <c r="W802" s="39" t="n"/>
      <c r="X802" s="39" t="n"/>
      <c r="Y802" s="39" t="n"/>
      <c r="Z802" s="39" t="n"/>
    </row>
    <row r="803" ht="15.75" customHeight="1" s="198">
      <c r="A803" s="39" t="n"/>
      <c r="B803" s="39" t="n"/>
      <c r="C803" s="39" t="n"/>
      <c r="D803" s="39" t="n"/>
      <c r="E803" s="39" t="n"/>
      <c r="F803" s="39" t="n"/>
      <c r="G803" s="39" t="n"/>
      <c r="H803" s="39" t="n"/>
      <c r="I803" s="39" t="n"/>
      <c r="J803" s="39" t="n"/>
      <c r="K803" s="39" t="n"/>
      <c r="L803" s="39" t="n"/>
      <c r="M803" s="39" t="n"/>
      <c r="N803" s="39" t="n"/>
      <c r="O803" s="39" t="n"/>
      <c r="P803" s="39" t="n"/>
      <c r="Q803" s="39" t="n"/>
      <c r="R803" s="39" t="n"/>
      <c r="S803" s="39" t="n"/>
      <c r="T803" s="39" t="n"/>
      <c r="U803" s="39" t="n"/>
      <c r="V803" s="39" t="n"/>
      <c r="W803" s="39" t="n"/>
      <c r="X803" s="39" t="n"/>
      <c r="Y803" s="39" t="n"/>
      <c r="Z803" s="39" t="n"/>
    </row>
    <row r="804" ht="15.75" customHeight="1" s="198">
      <c r="A804" s="39" t="n"/>
      <c r="B804" s="39" t="n"/>
      <c r="C804" s="39" t="n"/>
      <c r="D804" s="39" t="n"/>
      <c r="E804" s="39" t="n"/>
      <c r="F804" s="39" t="n"/>
      <c r="G804" s="39" t="n"/>
      <c r="H804" s="39" t="n"/>
      <c r="I804" s="39" t="n"/>
      <c r="J804" s="39" t="n"/>
      <c r="K804" s="39" t="n"/>
      <c r="L804" s="39" t="n"/>
      <c r="M804" s="39" t="n"/>
      <c r="N804" s="39" t="n"/>
      <c r="O804" s="39" t="n"/>
      <c r="P804" s="39" t="n"/>
      <c r="Q804" s="39" t="n"/>
      <c r="R804" s="39" t="n"/>
      <c r="S804" s="39" t="n"/>
      <c r="T804" s="39" t="n"/>
      <c r="U804" s="39" t="n"/>
      <c r="V804" s="39" t="n"/>
      <c r="W804" s="39" t="n"/>
      <c r="X804" s="39" t="n"/>
      <c r="Y804" s="39" t="n"/>
      <c r="Z804" s="39" t="n"/>
    </row>
    <row r="805" ht="15.75" customHeight="1" s="198">
      <c r="A805" s="39" t="n"/>
      <c r="B805" s="39" t="n"/>
      <c r="C805" s="39" t="n"/>
      <c r="D805" s="39" t="n"/>
      <c r="E805" s="39" t="n"/>
      <c r="F805" s="39" t="n"/>
      <c r="G805" s="39" t="n"/>
      <c r="H805" s="39" t="n"/>
      <c r="I805" s="39" t="n"/>
      <c r="J805" s="39" t="n"/>
      <c r="K805" s="39" t="n"/>
      <c r="L805" s="39" t="n"/>
      <c r="M805" s="39" t="n"/>
      <c r="N805" s="39" t="n"/>
      <c r="O805" s="39" t="n"/>
      <c r="P805" s="39" t="n"/>
      <c r="Q805" s="39" t="n"/>
      <c r="R805" s="39" t="n"/>
      <c r="S805" s="39" t="n"/>
      <c r="T805" s="39" t="n"/>
      <c r="U805" s="39" t="n"/>
      <c r="V805" s="39" t="n"/>
      <c r="W805" s="39" t="n"/>
      <c r="X805" s="39" t="n"/>
      <c r="Y805" s="39" t="n"/>
      <c r="Z805" s="39" t="n"/>
    </row>
    <row r="806" ht="15.75" customHeight="1" s="198">
      <c r="A806" s="39" t="n"/>
      <c r="B806" s="39" t="n"/>
      <c r="C806" s="39" t="n"/>
      <c r="D806" s="39" t="n"/>
      <c r="E806" s="39" t="n"/>
      <c r="F806" s="39" t="n"/>
      <c r="G806" s="39" t="n"/>
      <c r="H806" s="39" t="n"/>
      <c r="I806" s="39" t="n"/>
      <c r="J806" s="39" t="n"/>
      <c r="K806" s="39" t="n"/>
      <c r="L806" s="39" t="n"/>
      <c r="M806" s="39" t="n"/>
      <c r="N806" s="39" t="n"/>
      <c r="O806" s="39" t="n"/>
      <c r="P806" s="39" t="n"/>
      <c r="Q806" s="39" t="n"/>
      <c r="R806" s="39" t="n"/>
      <c r="S806" s="39" t="n"/>
      <c r="T806" s="39" t="n"/>
      <c r="U806" s="39" t="n"/>
      <c r="V806" s="39" t="n"/>
      <c r="W806" s="39" t="n"/>
      <c r="X806" s="39" t="n"/>
      <c r="Y806" s="39" t="n"/>
      <c r="Z806" s="39" t="n"/>
    </row>
    <row r="807" ht="15.75" customHeight="1" s="198">
      <c r="A807" s="39" t="n"/>
      <c r="B807" s="39" t="n"/>
      <c r="C807" s="39" t="n"/>
      <c r="D807" s="39" t="n"/>
      <c r="E807" s="39" t="n"/>
      <c r="F807" s="39" t="n"/>
      <c r="G807" s="39" t="n"/>
      <c r="H807" s="39" t="n"/>
      <c r="I807" s="39" t="n"/>
      <c r="J807" s="39" t="n"/>
      <c r="K807" s="39" t="n"/>
      <c r="L807" s="39" t="n"/>
      <c r="M807" s="39" t="n"/>
      <c r="N807" s="39" t="n"/>
      <c r="O807" s="39" t="n"/>
      <c r="P807" s="39" t="n"/>
      <c r="Q807" s="39" t="n"/>
      <c r="R807" s="39" t="n"/>
      <c r="S807" s="39" t="n"/>
      <c r="T807" s="39" t="n"/>
      <c r="U807" s="39" t="n"/>
      <c r="V807" s="39" t="n"/>
      <c r="W807" s="39" t="n"/>
      <c r="X807" s="39" t="n"/>
      <c r="Y807" s="39" t="n"/>
      <c r="Z807" s="39" t="n"/>
    </row>
    <row r="808" ht="15.75" customHeight="1" s="198">
      <c r="A808" s="39" t="n"/>
      <c r="B808" s="39" t="n"/>
      <c r="C808" s="39" t="n"/>
      <c r="D808" s="39" t="n"/>
      <c r="E808" s="39" t="n"/>
      <c r="F808" s="39" t="n"/>
      <c r="G808" s="39" t="n"/>
      <c r="H808" s="39" t="n"/>
      <c r="I808" s="39" t="n"/>
      <c r="J808" s="39" t="n"/>
      <c r="K808" s="39" t="n"/>
      <c r="L808" s="39" t="n"/>
      <c r="M808" s="39" t="n"/>
      <c r="N808" s="39" t="n"/>
      <c r="O808" s="39" t="n"/>
      <c r="P808" s="39" t="n"/>
      <c r="Q808" s="39" t="n"/>
      <c r="R808" s="39" t="n"/>
      <c r="S808" s="39" t="n"/>
      <c r="T808" s="39" t="n"/>
      <c r="U808" s="39" t="n"/>
      <c r="V808" s="39" t="n"/>
      <c r="W808" s="39" t="n"/>
      <c r="X808" s="39" t="n"/>
      <c r="Y808" s="39" t="n"/>
      <c r="Z808" s="39" t="n"/>
    </row>
    <row r="809" ht="15.75" customHeight="1" s="198">
      <c r="A809" s="39" t="n"/>
      <c r="B809" s="39" t="n"/>
      <c r="C809" s="39" t="n"/>
      <c r="D809" s="39" t="n"/>
      <c r="E809" s="39" t="n"/>
      <c r="F809" s="39" t="n"/>
      <c r="G809" s="39" t="n"/>
      <c r="H809" s="39" t="n"/>
      <c r="I809" s="39" t="n"/>
      <c r="J809" s="39" t="n"/>
      <c r="K809" s="39" t="n"/>
      <c r="L809" s="39" t="n"/>
      <c r="M809" s="39" t="n"/>
      <c r="N809" s="39" t="n"/>
      <c r="O809" s="39" t="n"/>
      <c r="P809" s="39" t="n"/>
      <c r="Q809" s="39" t="n"/>
      <c r="R809" s="39" t="n"/>
      <c r="S809" s="39" t="n"/>
      <c r="T809" s="39" t="n"/>
      <c r="U809" s="39" t="n"/>
      <c r="V809" s="39" t="n"/>
      <c r="W809" s="39" t="n"/>
      <c r="X809" s="39" t="n"/>
      <c r="Y809" s="39" t="n"/>
      <c r="Z809" s="39" t="n"/>
    </row>
    <row r="810" ht="15.75" customHeight="1" s="198">
      <c r="A810" s="39" t="n"/>
      <c r="B810" s="39" t="n"/>
      <c r="C810" s="39" t="n"/>
      <c r="D810" s="39" t="n"/>
      <c r="E810" s="39" t="n"/>
      <c r="F810" s="39" t="n"/>
      <c r="G810" s="39" t="n"/>
      <c r="H810" s="39" t="n"/>
      <c r="I810" s="39" t="n"/>
      <c r="J810" s="39" t="n"/>
      <c r="K810" s="39" t="n"/>
      <c r="L810" s="39" t="n"/>
      <c r="M810" s="39" t="n"/>
      <c r="N810" s="39" t="n"/>
      <c r="O810" s="39" t="n"/>
      <c r="P810" s="39" t="n"/>
      <c r="Q810" s="39" t="n"/>
      <c r="R810" s="39" t="n"/>
      <c r="S810" s="39" t="n"/>
      <c r="T810" s="39" t="n"/>
      <c r="U810" s="39" t="n"/>
      <c r="V810" s="39" t="n"/>
      <c r="W810" s="39" t="n"/>
      <c r="X810" s="39" t="n"/>
      <c r="Y810" s="39" t="n"/>
      <c r="Z810" s="39" t="n"/>
    </row>
    <row r="811" ht="15.75" customHeight="1" s="198">
      <c r="A811" s="39" t="n"/>
      <c r="B811" s="39" t="n"/>
      <c r="C811" s="39" t="n"/>
      <c r="D811" s="39" t="n"/>
      <c r="E811" s="39" t="n"/>
      <c r="F811" s="39" t="n"/>
      <c r="G811" s="39" t="n"/>
      <c r="H811" s="39" t="n"/>
      <c r="I811" s="39" t="n"/>
      <c r="J811" s="39" t="n"/>
      <c r="K811" s="39" t="n"/>
      <c r="L811" s="39" t="n"/>
      <c r="M811" s="39" t="n"/>
      <c r="N811" s="39" t="n"/>
      <c r="O811" s="39" t="n"/>
      <c r="P811" s="39" t="n"/>
      <c r="Q811" s="39" t="n"/>
      <c r="R811" s="39" t="n"/>
      <c r="S811" s="39" t="n"/>
      <c r="T811" s="39" t="n"/>
      <c r="U811" s="39" t="n"/>
      <c r="V811" s="39" t="n"/>
      <c r="W811" s="39" t="n"/>
      <c r="X811" s="39" t="n"/>
      <c r="Y811" s="39" t="n"/>
      <c r="Z811" s="39" t="n"/>
    </row>
    <row r="812" ht="15.75" customHeight="1" s="198">
      <c r="A812" s="39" t="n"/>
      <c r="B812" s="39" t="n"/>
      <c r="C812" s="39" t="n"/>
      <c r="D812" s="39" t="n"/>
      <c r="E812" s="39" t="n"/>
      <c r="F812" s="39" t="n"/>
      <c r="G812" s="39" t="n"/>
      <c r="H812" s="39" t="n"/>
      <c r="I812" s="39" t="n"/>
      <c r="J812" s="39" t="n"/>
      <c r="K812" s="39" t="n"/>
      <c r="L812" s="39" t="n"/>
      <c r="M812" s="39" t="n"/>
      <c r="N812" s="39" t="n"/>
      <c r="O812" s="39" t="n"/>
      <c r="P812" s="39" t="n"/>
      <c r="Q812" s="39" t="n"/>
      <c r="R812" s="39" t="n"/>
      <c r="S812" s="39" t="n"/>
      <c r="T812" s="39" t="n"/>
      <c r="U812" s="39" t="n"/>
      <c r="V812" s="39" t="n"/>
      <c r="W812" s="39" t="n"/>
      <c r="X812" s="39" t="n"/>
      <c r="Y812" s="39" t="n"/>
      <c r="Z812" s="39" t="n"/>
    </row>
    <row r="813" ht="15.75" customHeight="1" s="198">
      <c r="A813" s="39" t="n"/>
      <c r="B813" s="39" t="n"/>
      <c r="C813" s="39" t="n"/>
      <c r="D813" s="39" t="n"/>
      <c r="E813" s="39" t="n"/>
      <c r="F813" s="39" t="n"/>
      <c r="G813" s="39" t="n"/>
      <c r="H813" s="39" t="n"/>
      <c r="I813" s="39" t="n"/>
      <c r="J813" s="39" t="n"/>
      <c r="K813" s="39" t="n"/>
      <c r="L813" s="39" t="n"/>
      <c r="M813" s="39" t="n"/>
      <c r="N813" s="39" t="n"/>
      <c r="O813" s="39" t="n"/>
      <c r="P813" s="39" t="n"/>
      <c r="Q813" s="39" t="n"/>
      <c r="R813" s="39" t="n"/>
      <c r="S813" s="39" t="n"/>
      <c r="T813" s="39" t="n"/>
      <c r="U813" s="39" t="n"/>
      <c r="V813" s="39" t="n"/>
      <c r="W813" s="39" t="n"/>
      <c r="X813" s="39" t="n"/>
      <c r="Y813" s="39" t="n"/>
      <c r="Z813" s="39" t="n"/>
    </row>
    <row r="814" ht="15.75" customHeight="1" s="198">
      <c r="A814" s="39" t="n"/>
      <c r="B814" s="39" t="n"/>
      <c r="C814" s="39" t="n"/>
      <c r="D814" s="39" t="n"/>
      <c r="E814" s="39" t="n"/>
      <c r="F814" s="39" t="n"/>
      <c r="G814" s="39" t="n"/>
      <c r="H814" s="39" t="n"/>
      <c r="I814" s="39" t="n"/>
      <c r="J814" s="39" t="n"/>
      <c r="K814" s="39" t="n"/>
      <c r="L814" s="39" t="n"/>
      <c r="M814" s="39" t="n"/>
      <c r="N814" s="39" t="n"/>
      <c r="O814" s="39" t="n"/>
      <c r="P814" s="39" t="n"/>
      <c r="Q814" s="39" t="n"/>
      <c r="R814" s="39" t="n"/>
      <c r="S814" s="39" t="n"/>
      <c r="T814" s="39" t="n"/>
      <c r="U814" s="39" t="n"/>
      <c r="V814" s="39" t="n"/>
      <c r="W814" s="39" t="n"/>
      <c r="X814" s="39" t="n"/>
      <c r="Y814" s="39" t="n"/>
      <c r="Z814" s="39" t="n"/>
    </row>
    <row r="815" ht="15.75" customHeight="1" s="198">
      <c r="A815" s="39" t="n"/>
      <c r="B815" s="39" t="n"/>
      <c r="C815" s="39" t="n"/>
      <c r="D815" s="39" t="n"/>
      <c r="E815" s="39" t="n"/>
      <c r="F815" s="39" t="n"/>
      <c r="G815" s="39" t="n"/>
      <c r="H815" s="39" t="n"/>
      <c r="I815" s="39" t="n"/>
      <c r="J815" s="39" t="n"/>
      <c r="K815" s="39" t="n"/>
      <c r="L815" s="39" t="n"/>
      <c r="M815" s="39" t="n"/>
      <c r="N815" s="39" t="n"/>
      <c r="O815" s="39" t="n"/>
      <c r="P815" s="39" t="n"/>
      <c r="Q815" s="39" t="n"/>
      <c r="R815" s="39" t="n"/>
      <c r="S815" s="39" t="n"/>
      <c r="T815" s="39" t="n"/>
      <c r="U815" s="39" t="n"/>
      <c r="V815" s="39" t="n"/>
      <c r="W815" s="39" t="n"/>
      <c r="X815" s="39" t="n"/>
      <c r="Y815" s="39" t="n"/>
      <c r="Z815" s="39" t="n"/>
    </row>
    <row r="816" ht="15.75" customHeight="1" s="198">
      <c r="A816" s="39" t="n"/>
      <c r="B816" s="39" t="n"/>
      <c r="C816" s="39" t="n"/>
      <c r="D816" s="39" t="n"/>
      <c r="E816" s="39" t="n"/>
      <c r="F816" s="39" t="n"/>
      <c r="G816" s="39" t="n"/>
      <c r="H816" s="39" t="n"/>
      <c r="I816" s="39" t="n"/>
      <c r="J816" s="39" t="n"/>
      <c r="K816" s="39" t="n"/>
      <c r="L816" s="39" t="n"/>
      <c r="M816" s="39" t="n"/>
      <c r="N816" s="39" t="n"/>
      <c r="O816" s="39" t="n"/>
      <c r="P816" s="39" t="n"/>
      <c r="Q816" s="39" t="n"/>
      <c r="R816" s="39" t="n"/>
      <c r="S816" s="39" t="n"/>
      <c r="T816" s="39" t="n"/>
      <c r="U816" s="39" t="n"/>
      <c r="V816" s="39" t="n"/>
      <c r="W816" s="39" t="n"/>
      <c r="X816" s="39" t="n"/>
      <c r="Y816" s="39" t="n"/>
      <c r="Z816" s="39" t="n"/>
    </row>
    <row r="817" ht="15.75" customHeight="1" s="198">
      <c r="A817" s="39" t="n"/>
      <c r="B817" s="39" t="n"/>
      <c r="C817" s="39" t="n"/>
      <c r="D817" s="39" t="n"/>
      <c r="E817" s="39" t="n"/>
      <c r="F817" s="39" t="n"/>
      <c r="G817" s="39" t="n"/>
      <c r="H817" s="39" t="n"/>
      <c r="I817" s="39" t="n"/>
      <c r="J817" s="39" t="n"/>
      <c r="K817" s="39" t="n"/>
      <c r="L817" s="39" t="n"/>
      <c r="M817" s="39" t="n"/>
      <c r="N817" s="39" t="n"/>
      <c r="O817" s="39" t="n"/>
      <c r="P817" s="39" t="n"/>
      <c r="Q817" s="39" t="n"/>
      <c r="R817" s="39" t="n"/>
      <c r="S817" s="39" t="n"/>
      <c r="T817" s="39" t="n"/>
      <c r="U817" s="39" t="n"/>
      <c r="V817" s="39" t="n"/>
      <c r="W817" s="39" t="n"/>
      <c r="X817" s="39" t="n"/>
      <c r="Y817" s="39" t="n"/>
      <c r="Z817" s="39" t="n"/>
    </row>
    <row r="818" ht="15.75" customHeight="1" s="198">
      <c r="A818" s="39" t="n"/>
      <c r="B818" s="39" t="n"/>
      <c r="C818" s="39" t="n"/>
      <c r="D818" s="39" t="n"/>
      <c r="E818" s="39" t="n"/>
      <c r="F818" s="39" t="n"/>
      <c r="G818" s="39" t="n"/>
      <c r="H818" s="39" t="n"/>
      <c r="I818" s="39" t="n"/>
      <c r="J818" s="39" t="n"/>
      <c r="K818" s="39" t="n"/>
      <c r="L818" s="39" t="n"/>
      <c r="M818" s="39" t="n"/>
      <c r="N818" s="39" t="n"/>
      <c r="O818" s="39" t="n"/>
      <c r="P818" s="39" t="n"/>
      <c r="Q818" s="39" t="n"/>
      <c r="R818" s="39" t="n"/>
      <c r="S818" s="39" t="n"/>
      <c r="T818" s="39" t="n"/>
      <c r="U818" s="39" t="n"/>
      <c r="V818" s="39" t="n"/>
      <c r="W818" s="39" t="n"/>
      <c r="X818" s="39" t="n"/>
      <c r="Y818" s="39" t="n"/>
      <c r="Z818" s="39" t="n"/>
    </row>
    <row r="819" ht="15.75" customHeight="1" s="198">
      <c r="A819" s="39" t="n"/>
      <c r="B819" s="39" t="n"/>
      <c r="C819" s="39" t="n"/>
      <c r="D819" s="39" t="n"/>
      <c r="E819" s="39" t="n"/>
      <c r="F819" s="39" t="n"/>
      <c r="G819" s="39" t="n"/>
      <c r="H819" s="39" t="n"/>
      <c r="I819" s="39" t="n"/>
      <c r="J819" s="39" t="n"/>
      <c r="K819" s="39" t="n"/>
      <c r="L819" s="39" t="n"/>
      <c r="M819" s="39" t="n"/>
      <c r="N819" s="39" t="n"/>
      <c r="O819" s="39" t="n"/>
      <c r="P819" s="39" t="n"/>
      <c r="Q819" s="39" t="n"/>
      <c r="R819" s="39" t="n"/>
      <c r="S819" s="39" t="n"/>
      <c r="T819" s="39" t="n"/>
      <c r="U819" s="39" t="n"/>
      <c r="V819" s="39" t="n"/>
      <c r="W819" s="39" t="n"/>
      <c r="X819" s="39" t="n"/>
      <c r="Y819" s="39" t="n"/>
      <c r="Z819" s="39" t="n"/>
    </row>
    <row r="820" ht="15.75" customHeight="1" s="198">
      <c r="A820" s="39" t="n"/>
      <c r="B820" s="39" t="n"/>
      <c r="C820" s="39" t="n"/>
      <c r="D820" s="39" t="n"/>
      <c r="E820" s="39" t="n"/>
      <c r="F820" s="39" t="n"/>
      <c r="G820" s="39" t="n"/>
      <c r="H820" s="39" t="n"/>
      <c r="I820" s="39" t="n"/>
      <c r="J820" s="39" t="n"/>
      <c r="K820" s="39" t="n"/>
      <c r="L820" s="39" t="n"/>
      <c r="M820" s="39" t="n"/>
      <c r="N820" s="39" t="n"/>
      <c r="O820" s="39" t="n"/>
      <c r="P820" s="39" t="n"/>
      <c r="Q820" s="39" t="n"/>
      <c r="R820" s="39" t="n"/>
      <c r="S820" s="39" t="n"/>
      <c r="T820" s="39" t="n"/>
      <c r="U820" s="39" t="n"/>
      <c r="V820" s="39" t="n"/>
      <c r="W820" s="39" t="n"/>
      <c r="X820" s="39" t="n"/>
      <c r="Y820" s="39" t="n"/>
      <c r="Z820" s="39" t="n"/>
    </row>
    <row r="821" ht="15.75" customHeight="1" s="198">
      <c r="A821" s="39" t="n"/>
      <c r="B821" s="39" t="n"/>
      <c r="C821" s="39" t="n"/>
      <c r="D821" s="39" t="n"/>
      <c r="E821" s="39" t="n"/>
      <c r="F821" s="39" t="n"/>
      <c r="G821" s="39" t="n"/>
      <c r="H821" s="39" t="n"/>
      <c r="I821" s="39" t="n"/>
      <c r="J821" s="39" t="n"/>
      <c r="K821" s="39" t="n"/>
      <c r="L821" s="39" t="n"/>
      <c r="M821" s="39" t="n"/>
      <c r="N821" s="39" t="n"/>
      <c r="O821" s="39" t="n"/>
      <c r="P821" s="39" t="n"/>
      <c r="Q821" s="39" t="n"/>
      <c r="R821" s="39" t="n"/>
      <c r="S821" s="39" t="n"/>
      <c r="T821" s="39" t="n"/>
      <c r="U821" s="39" t="n"/>
      <c r="V821" s="39" t="n"/>
      <c r="W821" s="39" t="n"/>
      <c r="X821" s="39" t="n"/>
      <c r="Y821" s="39" t="n"/>
      <c r="Z821" s="39" t="n"/>
    </row>
    <row r="822" ht="15.75" customHeight="1" s="198">
      <c r="A822" s="39" t="n"/>
      <c r="B822" s="39" t="n"/>
      <c r="C822" s="39" t="n"/>
      <c r="D822" s="39" t="n"/>
      <c r="E822" s="39" t="n"/>
      <c r="F822" s="39" t="n"/>
      <c r="G822" s="39" t="n"/>
      <c r="H822" s="39" t="n"/>
      <c r="I822" s="39" t="n"/>
      <c r="J822" s="39" t="n"/>
      <c r="K822" s="39" t="n"/>
      <c r="L822" s="39" t="n"/>
      <c r="M822" s="39" t="n"/>
      <c r="N822" s="39" t="n"/>
      <c r="O822" s="39" t="n"/>
      <c r="P822" s="39" t="n"/>
      <c r="Q822" s="39" t="n"/>
      <c r="R822" s="39" t="n"/>
      <c r="S822" s="39" t="n"/>
      <c r="T822" s="39" t="n"/>
      <c r="U822" s="39" t="n"/>
      <c r="V822" s="39" t="n"/>
      <c r="W822" s="39" t="n"/>
      <c r="X822" s="39" t="n"/>
      <c r="Y822" s="39" t="n"/>
      <c r="Z822" s="39" t="n"/>
    </row>
    <row r="823" ht="15.75" customHeight="1" s="198">
      <c r="A823" s="39" t="n"/>
      <c r="B823" s="39" t="n"/>
      <c r="C823" s="39" t="n"/>
      <c r="D823" s="39" t="n"/>
      <c r="E823" s="39" t="n"/>
      <c r="F823" s="39" t="n"/>
      <c r="G823" s="39" t="n"/>
      <c r="H823" s="39" t="n"/>
      <c r="I823" s="39" t="n"/>
      <c r="J823" s="39" t="n"/>
      <c r="K823" s="39" t="n"/>
      <c r="L823" s="39" t="n"/>
      <c r="M823" s="39" t="n"/>
      <c r="N823" s="39" t="n"/>
      <c r="O823" s="39" t="n"/>
      <c r="P823" s="39" t="n"/>
      <c r="Q823" s="39" t="n"/>
      <c r="R823" s="39" t="n"/>
      <c r="S823" s="39" t="n"/>
      <c r="T823" s="39" t="n"/>
      <c r="U823" s="39" t="n"/>
      <c r="V823" s="39" t="n"/>
      <c r="W823" s="39" t="n"/>
      <c r="X823" s="39" t="n"/>
      <c r="Y823" s="39" t="n"/>
      <c r="Z823" s="39" t="n"/>
    </row>
    <row r="824" ht="15.75" customHeight="1" s="198">
      <c r="A824" s="39" t="n"/>
      <c r="B824" s="39" t="n"/>
      <c r="C824" s="39" t="n"/>
      <c r="D824" s="39" t="n"/>
      <c r="E824" s="39" t="n"/>
      <c r="F824" s="39" t="n"/>
      <c r="G824" s="39" t="n"/>
      <c r="H824" s="39" t="n"/>
      <c r="I824" s="39" t="n"/>
      <c r="J824" s="39" t="n"/>
      <c r="K824" s="39" t="n"/>
      <c r="L824" s="39" t="n"/>
      <c r="M824" s="39" t="n"/>
      <c r="N824" s="39" t="n"/>
      <c r="O824" s="39" t="n"/>
      <c r="P824" s="39" t="n"/>
      <c r="Q824" s="39" t="n"/>
      <c r="R824" s="39" t="n"/>
      <c r="S824" s="39" t="n"/>
      <c r="T824" s="39" t="n"/>
      <c r="U824" s="39" t="n"/>
      <c r="V824" s="39" t="n"/>
      <c r="W824" s="39" t="n"/>
      <c r="X824" s="39" t="n"/>
      <c r="Y824" s="39" t="n"/>
      <c r="Z824" s="39" t="n"/>
    </row>
    <row r="825" ht="15.75" customHeight="1" s="198">
      <c r="A825" s="39" t="n"/>
      <c r="B825" s="39" t="n"/>
      <c r="C825" s="39" t="n"/>
      <c r="D825" s="39" t="n"/>
      <c r="E825" s="39" t="n"/>
      <c r="F825" s="39" t="n"/>
      <c r="G825" s="39" t="n"/>
      <c r="H825" s="39" t="n"/>
      <c r="I825" s="39" t="n"/>
      <c r="J825" s="39" t="n"/>
      <c r="K825" s="39" t="n"/>
      <c r="L825" s="39" t="n"/>
      <c r="M825" s="39" t="n"/>
      <c r="N825" s="39" t="n"/>
      <c r="O825" s="39" t="n"/>
      <c r="P825" s="39" t="n"/>
      <c r="Q825" s="39" t="n"/>
      <c r="R825" s="39" t="n"/>
      <c r="S825" s="39" t="n"/>
      <c r="T825" s="39" t="n"/>
      <c r="U825" s="39" t="n"/>
      <c r="V825" s="39" t="n"/>
      <c r="W825" s="39" t="n"/>
      <c r="X825" s="39" t="n"/>
      <c r="Y825" s="39" t="n"/>
      <c r="Z825" s="39" t="n"/>
    </row>
    <row r="826" ht="15.75" customHeight="1" s="198">
      <c r="A826" s="39" t="n"/>
      <c r="B826" s="39" t="n"/>
      <c r="C826" s="39" t="n"/>
      <c r="D826" s="39" t="n"/>
      <c r="E826" s="39" t="n"/>
      <c r="F826" s="39" t="n"/>
      <c r="G826" s="39" t="n"/>
      <c r="H826" s="39" t="n"/>
      <c r="I826" s="39" t="n"/>
      <c r="J826" s="39" t="n"/>
      <c r="K826" s="39" t="n"/>
      <c r="L826" s="39" t="n"/>
      <c r="M826" s="39" t="n"/>
      <c r="N826" s="39" t="n"/>
      <c r="O826" s="39" t="n"/>
      <c r="P826" s="39" t="n"/>
      <c r="Q826" s="39" t="n"/>
      <c r="R826" s="39" t="n"/>
      <c r="S826" s="39" t="n"/>
      <c r="T826" s="39" t="n"/>
      <c r="U826" s="39" t="n"/>
      <c r="V826" s="39" t="n"/>
      <c r="W826" s="39" t="n"/>
      <c r="X826" s="39" t="n"/>
      <c r="Y826" s="39" t="n"/>
      <c r="Z826" s="39" t="n"/>
    </row>
    <row r="827" ht="15.75" customHeight="1" s="198">
      <c r="A827" s="39" t="n"/>
      <c r="B827" s="39" t="n"/>
      <c r="C827" s="39" t="n"/>
      <c r="D827" s="39" t="n"/>
      <c r="E827" s="39" t="n"/>
      <c r="F827" s="39" t="n"/>
      <c r="G827" s="39" t="n"/>
      <c r="H827" s="39" t="n"/>
      <c r="I827" s="39" t="n"/>
      <c r="J827" s="39" t="n"/>
      <c r="K827" s="39" t="n"/>
      <c r="L827" s="39" t="n"/>
      <c r="M827" s="39" t="n"/>
      <c r="N827" s="39" t="n"/>
      <c r="O827" s="39" t="n"/>
      <c r="P827" s="39" t="n"/>
      <c r="Q827" s="39" t="n"/>
      <c r="R827" s="39" t="n"/>
      <c r="S827" s="39" t="n"/>
      <c r="T827" s="39" t="n"/>
      <c r="U827" s="39" t="n"/>
      <c r="V827" s="39" t="n"/>
      <c r="W827" s="39" t="n"/>
      <c r="X827" s="39" t="n"/>
      <c r="Y827" s="39" t="n"/>
      <c r="Z827" s="39" t="n"/>
    </row>
    <row r="828" ht="15.75" customHeight="1" s="198">
      <c r="A828" s="39" t="n"/>
      <c r="B828" s="39" t="n"/>
      <c r="C828" s="39" t="n"/>
      <c r="D828" s="39" t="n"/>
      <c r="E828" s="39" t="n"/>
      <c r="F828" s="39" t="n"/>
      <c r="G828" s="39" t="n"/>
      <c r="H828" s="39" t="n"/>
      <c r="I828" s="39" t="n"/>
      <c r="J828" s="39" t="n"/>
      <c r="K828" s="39" t="n"/>
      <c r="L828" s="39" t="n"/>
      <c r="M828" s="39" t="n"/>
      <c r="N828" s="39" t="n"/>
      <c r="O828" s="39" t="n"/>
      <c r="P828" s="39" t="n"/>
      <c r="Q828" s="39" t="n"/>
      <c r="R828" s="39" t="n"/>
      <c r="S828" s="39" t="n"/>
      <c r="T828" s="39" t="n"/>
      <c r="U828" s="39" t="n"/>
      <c r="V828" s="39" t="n"/>
      <c r="W828" s="39" t="n"/>
      <c r="X828" s="39" t="n"/>
      <c r="Y828" s="39" t="n"/>
      <c r="Z828" s="39" t="n"/>
    </row>
    <row r="829" ht="15.75" customHeight="1" s="198">
      <c r="A829" s="39" t="n"/>
      <c r="B829" s="39" t="n"/>
      <c r="C829" s="39" t="n"/>
      <c r="D829" s="39" t="n"/>
      <c r="E829" s="39" t="n"/>
      <c r="F829" s="39" t="n"/>
      <c r="G829" s="39" t="n"/>
      <c r="H829" s="39" t="n"/>
      <c r="I829" s="39" t="n"/>
      <c r="J829" s="39" t="n"/>
      <c r="K829" s="39" t="n"/>
      <c r="L829" s="39" t="n"/>
      <c r="M829" s="39" t="n"/>
      <c r="N829" s="39" t="n"/>
      <c r="O829" s="39" t="n"/>
      <c r="P829" s="39" t="n"/>
      <c r="Q829" s="39" t="n"/>
      <c r="R829" s="39" t="n"/>
      <c r="S829" s="39" t="n"/>
      <c r="T829" s="39" t="n"/>
      <c r="U829" s="39" t="n"/>
      <c r="V829" s="39" t="n"/>
      <c r="W829" s="39" t="n"/>
      <c r="X829" s="39" t="n"/>
      <c r="Y829" s="39" t="n"/>
      <c r="Z829" s="39" t="n"/>
    </row>
    <row r="830" ht="15.75" customHeight="1" s="198">
      <c r="A830" s="39" t="n"/>
      <c r="B830" s="39" t="n"/>
      <c r="C830" s="39" t="n"/>
      <c r="D830" s="39" t="n"/>
      <c r="E830" s="39" t="n"/>
      <c r="F830" s="39" t="n"/>
      <c r="G830" s="39" t="n"/>
      <c r="H830" s="39" t="n"/>
      <c r="I830" s="39" t="n"/>
      <c r="J830" s="39" t="n"/>
      <c r="K830" s="39" t="n"/>
      <c r="L830" s="39" t="n"/>
      <c r="M830" s="39" t="n"/>
      <c r="N830" s="39" t="n"/>
      <c r="O830" s="39" t="n"/>
      <c r="P830" s="39" t="n"/>
      <c r="Q830" s="39" t="n"/>
      <c r="R830" s="39" t="n"/>
      <c r="S830" s="39" t="n"/>
      <c r="T830" s="39" t="n"/>
      <c r="U830" s="39" t="n"/>
      <c r="V830" s="39" t="n"/>
      <c r="W830" s="39" t="n"/>
      <c r="X830" s="39" t="n"/>
      <c r="Y830" s="39" t="n"/>
      <c r="Z830" s="39" t="n"/>
    </row>
    <row r="831" ht="15.75" customHeight="1" s="198">
      <c r="A831" s="39" t="n"/>
      <c r="B831" s="39" t="n"/>
      <c r="C831" s="39" t="n"/>
      <c r="D831" s="39" t="n"/>
      <c r="E831" s="39" t="n"/>
      <c r="F831" s="39" t="n"/>
      <c r="G831" s="39" t="n"/>
      <c r="H831" s="39" t="n"/>
      <c r="I831" s="39" t="n"/>
      <c r="J831" s="39" t="n"/>
      <c r="K831" s="39" t="n"/>
      <c r="L831" s="39" t="n"/>
      <c r="M831" s="39" t="n"/>
      <c r="N831" s="39" t="n"/>
      <c r="O831" s="39" t="n"/>
      <c r="P831" s="39" t="n"/>
      <c r="Q831" s="39" t="n"/>
      <c r="R831" s="39" t="n"/>
      <c r="S831" s="39" t="n"/>
      <c r="T831" s="39" t="n"/>
      <c r="U831" s="39" t="n"/>
      <c r="V831" s="39" t="n"/>
      <c r="W831" s="39" t="n"/>
      <c r="X831" s="39" t="n"/>
      <c r="Y831" s="39" t="n"/>
      <c r="Z831" s="39" t="n"/>
    </row>
    <row r="832" ht="15.75" customHeight="1" s="198">
      <c r="A832" s="39" t="n"/>
      <c r="B832" s="39" t="n"/>
      <c r="C832" s="39" t="n"/>
      <c r="D832" s="39" t="n"/>
      <c r="E832" s="39" t="n"/>
      <c r="F832" s="39" t="n"/>
      <c r="G832" s="39" t="n"/>
      <c r="H832" s="39" t="n"/>
      <c r="I832" s="39" t="n"/>
      <c r="J832" s="39" t="n"/>
      <c r="K832" s="39" t="n"/>
      <c r="L832" s="39" t="n"/>
      <c r="M832" s="39" t="n"/>
      <c r="N832" s="39" t="n"/>
      <c r="O832" s="39" t="n"/>
      <c r="P832" s="39" t="n"/>
      <c r="Q832" s="39" t="n"/>
      <c r="R832" s="39" t="n"/>
      <c r="S832" s="39" t="n"/>
      <c r="T832" s="39" t="n"/>
      <c r="U832" s="39" t="n"/>
      <c r="V832" s="39" t="n"/>
      <c r="W832" s="39" t="n"/>
      <c r="X832" s="39" t="n"/>
      <c r="Y832" s="39" t="n"/>
      <c r="Z832" s="39" t="n"/>
    </row>
    <row r="833" ht="15.75" customHeight="1" s="198">
      <c r="A833" s="39" t="n"/>
      <c r="B833" s="39" t="n"/>
      <c r="C833" s="39" t="n"/>
      <c r="D833" s="39" t="n"/>
      <c r="E833" s="39" t="n"/>
      <c r="F833" s="39" t="n"/>
      <c r="G833" s="39" t="n"/>
      <c r="H833" s="39" t="n"/>
      <c r="I833" s="39" t="n"/>
      <c r="J833" s="39" t="n"/>
      <c r="K833" s="39" t="n"/>
      <c r="L833" s="39" t="n"/>
      <c r="M833" s="39" t="n"/>
      <c r="N833" s="39" t="n"/>
      <c r="O833" s="39" t="n"/>
      <c r="P833" s="39" t="n"/>
      <c r="Q833" s="39" t="n"/>
      <c r="R833" s="39" t="n"/>
      <c r="S833" s="39" t="n"/>
      <c r="T833" s="39" t="n"/>
      <c r="U833" s="39" t="n"/>
      <c r="V833" s="39" t="n"/>
      <c r="W833" s="39" t="n"/>
      <c r="X833" s="39" t="n"/>
      <c r="Y833" s="39" t="n"/>
      <c r="Z833" s="39" t="n"/>
    </row>
    <row r="834" ht="15.75" customHeight="1" s="198">
      <c r="A834" s="39" t="n"/>
      <c r="B834" s="39" t="n"/>
      <c r="C834" s="39" t="n"/>
      <c r="D834" s="39" t="n"/>
      <c r="E834" s="39" t="n"/>
      <c r="F834" s="39" t="n"/>
      <c r="G834" s="39" t="n"/>
      <c r="H834" s="39" t="n"/>
      <c r="I834" s="39" t="n"/>
      <c r="J834" s="39" t="n"/>
      <c r="K834" s="39" t="n"/>
      <c r="L834" s="39" t="n"/>
      <c r="M834" s="39" t="n"/>
      <c r="N834" s="39" t="n"/>
      <c r="O834" s="39" t="n"/>
      <c r="P834" s="39" t="n"/>
      <c r="Q834" s="39" t="n"/>
      <c r="R834" s="39" t="n"/>
      <c r="S834" s="39" t="n"/>
      <c r="T834" s="39" t="n"/>
      <c r="U834" s="39" t="n"/>
      <c r="V834" s="39" t="n"/>
      <c r="W834" s="39" t="n"/>
      <c r="X834" s="39" t="n"/>
      <c r="Y834" s="39" t="n"/>
      <c r="Z834" s="39" t="n"/>
    </row>
    <row r="835" ht="15.75" customHeight="1" s="198">
      <c r="A835" s="39" t="n"/>
      <c r="B835" s="39" t="n"/>
      <c r="C835" s="39" t="n"/>
      <c r="D835" s="39" t="n"/>
      <c r="E835" s="39" t="n"/>
      <c r="F835" s="39" t="n"/>
      <c r="G835" s="39" t="n"/>
      <c r="H835" s="39" t="n"/>
      <c r="I835" s="39" t="n"/>
      <c r="J835" s="39" t="n"/>
      <c r="K835" s="39" t="n"/>
      <c r="L835" s="39" t="n"/>
      <c r="M835" s="39" t="n"/>
      <c r="N835" s="39" t="n"/>
      <c r="O835" s="39" t="n"/>
      <c r="P835" s="39" t="n"/>
      <c r="Q835" s="39" t="n"/>
      <c r="R835" s="39" t="n"/>
      <c r="S835" s="39" t="n"/>
      <c r="T835" s="39" t="n"/>
      <c r="U835" s="39" t="n"/>
      <c r="V835" s="39" t="n"/>
      <c r="W835" s="39" t="n"/>
      <c r="X835" s="39" t="n"/>
      <c r="Y835" s="39" t="n"/>
      <c r="Z835" s="39" t="n"/>
    </row>
    <row r="836" ht="15.75" customHeight="1" s="198">
      <c r="A836" s="39" t="n"/>
      <c r="B836" s="39" t="n"/>
      <c r="C836" s="39" t="n"/>
      <c r="D836" s="39" t="n"/>
      <c r="E836" s="39" t="n"/>
      <c r="F836" s="39" t="n"/>
      <c r="G836" s="39" t="n"/>
      <c r="H836" s="39" t="n"/>
      <c r="I836" s="39" t="n"/>
      <c r="J836" s="39" t="n"/>
      <c r="K836" s="39" t="n"/>
      <c r="L836" s="39" t="n"/>
      <c r="M836" s="39" t="n"/>
      <c r="N836" s="39" t="n"/>
      <c r="O836" s="39" t="n"/>
      <c r="P836" s="39" t="n"/>
      <c r="Q836" s="39" t="n"/>
      <c r="R836" s="39" t="n"/>
      <c r="S836" s="39" t="n"/>
      <c r="T836" s="39" t="n"/>
      <c r="U836" s="39" t="n"/>
      <c r="V836" s="39" t="n"/>
      <c r="W836" s="39" t="n"/>
      <c r="X836" s="39" t="n"/>
      <c r="Y836" s="39" t="n"/>
      <c r="Z836" s="39" t="n"/>
    </row>
    <row r="837" ht="15.75" customHeight="1" s="198">
      <c r="A837" s="39" t="n"/>
      <c r="B837" s="39" t="n"/>
      <c r="C837" s="39" t="n"/>
      <c r="D837" s="39" t="n"/>
      <c r="E837" s="39" t="n"/>
      <c r="F837" s="39" t="n"/>
      <c r="G837" s="39" t="n"/>
      <c r="H837" s="39" t="n"/>
      <c r="I837" s="39" t="n"/>
      <c r="J837" s="39" t="n"/>
      <c r="K837" s="39" t="n"/>
      <c r="L837" s="39" t="n"/>
      <c r="M837" s="39" t="n"/>
      <c r="N837" s="39" t="n"/>
      <c r="O837" s="39" t="n"/>
      <c r="P837" s="39" t="n"/>
      <c r="Q837" s="39" t="n"/>
      <c r="R837" s="39" t="n"/>
      <c r="S837" s="39" t="n"/>
      <c r="T837" s="39" t="n"/>
      <c r="U837" s="39" t="n"/>
      <c r="V837" s="39" t="n"/>
      <c r="W837" s="39" t="n"/>
      <c r="X837" s="39" t="n"/>
      <c r="Y837" s="39" t="n"/>
      <c r="Z837" s="39" t="n"/>
    </row>
    <row r="838" ht="15.75" customHeight="1" s="198">
      <c r="A838" s="39" t="n"/>
      <c r="B838" s="39" t="n"/>
      <c r="C838" s="39" t="n"/>
      <c r="D838" s="39" t="n"/>
      <c r="E838" s="39" t="n"/>
      <c r="F838" s="39" t="n"/>
      <c r="G838" s="39" t="n"/>
      <c r="H838" s="39" t="n"/>
      <c r="I838" s="39" t="n"/>
      <c r="J838" s="39" t="n"/>
      <c r="K838" s="39" t="n"/>
      <c r="L838" s="39" t="n"/>
      <c r="M838" s="39" t="n"/>
      <c r="N838" s="39" t="n"/>
      <c r="O838" s="39" t="n"/>
      <c r="P838" s="39" t="n"/>
      <c r="Q838" s="39" t="n"/>
      <c r="R838" s="39" t="n"/>
      <c r="S838" s="39" t="n"/>
      <c r="T838" s="39" t="n"/>
      <c r="U838" s="39" t="n"/>
      <c r="V838" s="39" t="n"/>
      <c r="W838" s="39" t="n"/>
      <c r="X838" s="39" t="n"/>
      <c r="Y838" s="39" t="n"/>
      <c r="Z838" s="39" t="n"/>
    </row>
    <row r="839" ht="15.75" customHeight="1" s="198">
      <c r="A839" s="39" t="n"/>
      <c r="B839" s="39" t="n"/>
      <c r="C839" s="39" t="n"/>
      <c r="D839" s="39" t="n"/>
      <c r="E839" s="39" t="n"/>
      <c r="F839" s="39" t="n"/>
      <c r="G839" s="39" t="n"/>
      <c r="H839" s="39" t="n"/>
      <c r="I839" s="39" t="n"/>
      <c r="J839" s="39" t="n"/>
      <c r="K839" s="39" t="n"/>
      <c r="L839" s="39" t="n"/>
      <c r="M839" s="39" t="n"/>
      <c r="N839" s="39" t="n"/>
      <c r="O839" s="39" t="n"/>
      <c r="P839" s="39" t="n"/>
      <c r="Q839" s="39" t="n"/>
      <c r="R839" s="39" t="n"/>
      <c r="S839" s="39" t="n"/>
      <c r="T839" s="39" t="n"/>
      <c r="U839" s="39" t="n"/>
      <c r="V839" s="39" t="n"/>
      <c r="W839" s="39" t="n"/>
      <c r="X839" s="39" t="n"/>
      <c r="Y839" s="39" t="n"/>
      <c r="Z839" s="39" t="n"/>
    </row>
    <row r="840" ht="15.75" customHeight="1" s="198">
      <c r="A840" s="39" t="n"/>
      <c r="B840" s="39" t="n"/>
      <c r="C840" s="39" t="n"/>
      <c r="D840" s="39" t="n"/>
      <c r="E840" s="39" t="n"/>
      <c r="F840" s="39" t="n"/>
      <c r="G840" s="39" t="n"/>
      <c r="H840" s="39" t="n"/>
      <c r="I840" s="39" t="n"/>
      <c r="J840" s="39" t="n"/>
      <c r="K840" s="39" t="n"/>
      <c r="L840" s="39" t="n"/>
      <c r="M840" s="39" t="n"/>
      <c r="N840" s="39" t="n"/>
      <c r="O840" s="39" t="n"/>
      <c r="P840" s="39" t="n"/>
      <c r="Q840" s="39" t="n"/>
      <c r="R840" s="39" t="n"/>
      <c r="S840" s="39" t="n"/>
      <c r="T840" s="39" t="n"/>
      <c r="U840" s="39" t="n"/>
      <c r="V840" s="39" t="n"/>
      <c r="W840" s="39" t="n"/>
      <c r="X840" s="39" t="n"/>
      <c r="Y840" s="39" t="n"/>
      <c r="Z840" s="39" t="n"/>
    </row>
    <row r="841" ht="15.75" customHeight="1" s="198">
      <c r="A841" s="39" t="n"/>
      <c r="B841" s="39" t="n"/>
      <c r="C841" s="39" t="n"/>
      <c r="D841" s="39" t="n"/>
      <c r="E841" s="39" t="n"/>
      <c r="F841" s="39" t="n"/>
      <c r="G841" s="39" t="n"/>
      <c r="H841" s="39" t="n"/>
      <c r="I841" s="39" t="n"/>
      <c r="J841" s="39" t="n"/>
      <c r="K841" s="39" t="n"/>
      <c r="L841" s="39" t="n"/>
      <c r="M841" s="39" t="n"/>
      <c r="N841" s="39" t="n"/>
      <c r="O841" s="39" t="n"/>
      <c r="P841" s="39" t="n"/>
      <c r="Q841" s="39" t="n"/>
      <c r="R841" s="39" t="n"/>
      <c r="S841" s="39" t="n"/>
      <c r="T841" s="39" t="n"/>
      <c r="U841" s="39" t="n"/>
      <c r="V841" s="39" t="n"/>
      <c r="W841" s="39" t="n"/>
      <c r="X841" s="39" t="n"/>
      <c r="Y841" s="39" t="n"/>
      <c r="Z841" s="39" t="n"/>
    </row>
    <row r="842" ht="15.75" customHeight="1" s="198">
      <c r="A842" s="39" t="n"/>
      <c r="B842" s="39" t="n"/>
      <c r="C842" s="39" t="n"/>
      <c r="D842" s="39" t="n"/>
      <c r="E842" s="39" t="n"/>
      <c r="F842" s="39" t="n"/>
      <c r="G842" s="39" t="n"/>
      <c r="H842" s="39" t="n"/>
      <c r="I842" s="39" t="n"/>
      <c r="J842" s="39" t="n"/>
      <c r="K842" s="39" t="n"/>
      <c r="L842" s="39" t="n"/>
      <c r="M842" s="39" t="n"/>
      <c r="N842" s="39" t="n"/>
      <c r="O842" s="39" t="n"/>
      <c r="P842" s="39" t="n"/>
      <c r="Q842" s="39" t="n"/>
      <c r="R842" s="39" t="n"/>
      <c r="S842" s="39" t="n"/>
      <c r="T842" s="39" t="n"/>
      <c r="U842" s="39" t="n"/>
      <c r="V842" s="39" t="n"/>
      <c r="W842" s="39" t="n"/>
      <c r="X842" s="39" t="n"/>
      <c r="Y842" s="39" t="n"/>
      <c r="Z842" s="39" t="n"/>
    </row>
    <row r="843" ht="15.75" customHeight="1" s="198">
      <c r="A843" s="39" t="n"/>
      <c r="B843" s="39" t="n"/>
      <c r="C843" s="39" t="n"/>
      <c r="D843" s="39" t="n"/>
      <c r="E843" s="39" t="n"/>
      <c r="F843" s="39" t="n"/>
      <c r="G843" s="39" t="n"/>
      <c r="H843" s="39" t="n"/>
      <c r="I843" s="39" t="n"/>
      <c r="J843" s="39" t="n"/>
      <c r="K843" s="39" t="n"/>
      <c r="L843" s="39" t="n"/>
      <c r="M843" s="39" t="n"/>
      <c r="N843" s="39" t="n"/>
      <c r="O843" s="39" t="n"/>
      <c r="P843" s="39" t="n"/>
      <c r="Q843" s="39" t="n"/>
      <c r="R843" s="39" t="n"/>
      <c r="S843" s="39" t="n"/>
      <c r="T843" s="39" t="n"/>
      <c r="U843" s="39" t="n"/>
      <c r="V843" s="39" t="n"/>
      <c r="W843" s="39" t="n"/>
      <c r="X843" s="39" t="n"/>
      <c r="Y843" s="39" t="n"/>
      <c r="Z843" s="39" t="n"/>
    </row>
    <row r="844" ht="15.75" customHeight="1" s="198">
      <c r="A844" s="39" t="n"/>
      <c r="B844" s="39" t="n"/>
      <c r="C844" s="39" t="n"/>
      <c r="D844" s="39" t="n"/>
      <c r="E844" s="39" t="n"/>
      <c r="F844" s="39" t="n"/>
      <c r="G844" s="39" t="n"/>
      <c r="H844" s="39" t="n"/>
      <c r="I844" s="39" t="n"/>
      <c r="J844" s="39" t="n"/>
      <c r="K844" s="39" t="n"/>
      <c r="L844" s="39" t="n"/>
      <c r="M844" s="39" t="n"/>
      <c r="N844" s="39" t="n"/>
      <c r="O844" s="39" t="n"/>
      <c r="P844" s="39" t="n"/>
      <c r="Q844" s="39" t="n"/>
      <c r="R844" s="39" t="n"/>
      <c r="S844" s="39" t="n"/>
      <c r="T844" s="39" t="n"/>
      <c r="U844" s="39" t="n"/>
      <c r="V844" s="39" t="n"/>
      <c r="W844" s="39" t="n"/>
      <c r="X844" s="39" t="n"/>
      <c r="Y844" s="39" t="n"/>
      <c r="Z844" s="39" t="n"/>
    </row>
    <row r="845" ht="15.75" customHeight="1" s="198">
      <c r="A845" s="39" t="n"/>
      <c r="B845" s="39" t="n"/>
      <c r="C845" s="39" t="n"/>
      <c r="D845" s="39" t="n"/>
      <c r="E845" s="39" t="n"/>
      <c r="F845" s="39" t="n"/>
      <c r="G845" s="39" t="n"/>
      <c r="H845" s="39" t="n"/>
      <c r="I845" s="39" t="n"/>
      <c r="J845" s="39" t="n"/>
      <c r="K845" s="39" t="n"/>
      <c r="L845" s="39" t="n"/>
      <c r="M845" s="39" t="n"/>
      <c r="N845" s="39" t="n"/>
      <c r="O845" s="39" t="n"/>
      <c r="P845" s="39" t="n"/>
      <c r="Q845" s="39" t="n"/>
      <c r="R845" s="39" t="n"/>
      <c r="S845" s="39" t="n"/>
      <c r="T845" s="39" t="n"/>
      <c r="U845" s="39" t="n"/>
      <c r="V845" s="39" t="n"/>
      <c r="W845" s="39" t="n"/>
      <c r="X845" s="39" t="n"/>
      <c r="Y845" s="39" t="n"/>
      <c r="Z845" s="39" t="n"/>
    </row>
    <row r="846" ht="15.75" customHeight="1" s="198">
      <c r="A846" s="39" t="n"/>
      <c r="B846" s="39" t="n"/>
      <c r="C846" s="39" t="n"/>
      <c r="D846" s="39" t="n"/>
      <c r="E846" s="39" t="n"/>
      <c r="F846" s="39" t="n"/>
      <c r="G846" s="39" t="n"/>
      <c r="H846" s="39" t="n"/>
      <c r="I846" s="39" t="n"/>
      <c r="J846" s="39" t="n"/>
      <c r="K846" s="39" t="n"/>
      <c r="L846" s="39" t="n"/>
      <c r="M846" s="39" t="n"/>
      <c r="N846" s="39" t="n"/>
      <c r="O846" s="39" t="n"/>
      <c r="P846" s="39" t="n"/>
      <c r="Q846" s="39" t="n"/>
      <c r="R846" s="39" t="n"/>
      <c r="S846" s="39" t="n"/>
      <c r="T846" s="39" t="n"/>
      <c r="U846" s="39" t="n"/>
      <c r="V846" s="39" t="n"/>
      <c r="W846" s="39" t="n"/>
      <c r="X846" s="39" t="n"/>
      <c r="Y846" s="39" t="n"/>
      <c r="Z846" s="39" t="n"/>
    </row>
    <row r="847" ht="15.75" customHeight="1" s="198">
      <c r="A847" s="39" t="n"/>
      <c r="B847" s="39" t="n"/>
      <c r="C847" s="39" t="n"/>
      <c r="D847" s="39" t="n"/>
      <c r="E847" s="39" t="n"/>
      <c r="F847" s="39" t="n"/>
      <c r="G847" s="39" t="n"/>
      <c r="H847" s="39" t="n"/>
      <c r="I847" s="39" t="n"/>
      <c r="J847" s="39" t="n"/>
      <c r="K847" s="39" t="n"/>
      <c r="L847" s="39" t="n"/>
      <c r="M847" s="39" t="n"/>
      <c r="N847" s="39" t="n"/>
      <c r="O847" s="39" t="n"/>
      <c r="P847" s="39" t="n"/>
      <c r="Q847" s="39" t="n"/>
      <c r="R847" s="39" t="n"/>
      <c r="S847" s="39" t="n"/>
      <c r="T847" s="39" t="n"/>
      <c r="U847" s="39" t="n"/>
      <c r="V847" s="39" t="n"/>
      <c r="W847" s="39" t="n"/>
      <c r="X847" s="39" t="n"/>
      <c r="Y847" s="39" t="n"/>
      <c r="Z847" s="39" t="n"/>
    </row>
    <row r="848" ht="15.75" customHeight="1" s="198">
      <c r="A848" s="39" t="n"/>
      <c r="B848" s="39" t="n"/>
      <c r="C848" s="39" t="n"/>
      <c r="D848" s="39" t="n"/>
      <c r="E848" s="39" t="n"/>
      <c r="F848" s="39" t="n"/>
      <c r="G848" s="39" t="n"/>
      <c r="H848" s="39" t="n"/>
      <c r="I848" s="39" t="n"/>
      <c r="J848" s="39" t="n"/>
      <c r="K848" s="39" t="n"/>
      <c r="L848" s="39" t="n"/>
      <c r="M848" s="39" t="n"/>
      <c r="N848" s="39" t="n"/>
      <c r="O848" s="39" t="n"/>
      <c r="P848" s="39" t="n"/>
      <c r="Q848" s="39" t="n"/>
      <c r="R848" s="39" t="n"/>
      <c r="S848" s="39" t="n"/>
      <c r="T848" s="39" t="n"/>
      <c r="U848" s="39" t="n"/>
      <c r="V848" s="39" t="n"/>
      <c r="W848" s="39" t="n"/>
      <c r="X848" s="39" t="n"/>
      <c r="Y848" s="39" t="n"/>
      <c r="Z848" s="39" t="n"/>
    </row>
    <row r="849" ht="15.75" customHeight="1" s="198">
      <c r="A849" s="39" t="n"/>
      <c r="B849" s="39" t="n"/>
      <c r="C849" s="39" t="n"/>
      <c r="D849" s="39" t="n"/>
      <c r="E849" s="39" t="n"/>
      <c r="F849" s="39" t="n"/>
      <c r="G849" s="39" t="n"/>
      <c r="H849" s="39" t="n"/>
      <c r="I849" s="39" t="n"/>
      <c r="J849" s="39" t="n"/>
      <c r="K849" s="39" t="n"/>
      <c r="L849" s="39" t="n"/>
      <c r="M849" s="39" t="n"/>
      <c r="N849" s="39" t="n"/>
      <c r="O849" s="39" t="n"/>
      <c r="P849" s="39" t="n"/>
      <c r="Q849" s="39" t="n"/>
      <c r="R849" s="39" t="n"/>
      <c r="S849" s="39" t="n"/>
      <c r="T849" s="39" t="n"/>
      <c r="U849" s="39" t="n"/>
      <c r="V849" s="39" t="n"/>
      <c r="W849" s="39" t="n"/>
      <c r="X849" s="39" t="n"/>
      <c r="Y849" s="39" t="n"/>
      <c r="Z849" s="39" t="n"/>
    </row>
    <row r="850" ht="15.75" customHeight="1" s="198">
      <c r="A850" s="39" t="n"/>
      <c r="B850" s="39" t="n"/>
      <c r="C850" s="39" t="n"/>
      <c r="D850" s="39" t="n"/>
      <c r="E850" s="39" t="n"/>
      <c r="F850" s="39" t="n"/>
      <c r="G850" s="39" t="n"/>
      <c r="H850" s="39" t="n"/>
      <c r="I850" s="39" t="n"/>
      <c r="J850" s="39" t="n"/>
      <c r="K850" s="39" t="n"/>
      <c r="L850" s="39" t="n"/>
      <c r="M850" s="39" t="n"/>
      <c r="N850" s="39" t="n"/>
      <c r="O850" s="39" t="n"/>
      <c r="P850" s="39" t="n"/>
      <c r="Q850" s="39" t="n"/>
      <c r="R850" s="39" t="n"/>
      <c r="S850" s="39" t="n"/>
      <c r="T850" s="39" t="n"/>
      <c r="U850" s="39" t="n"/>
      <c r="V850" s="39" t="n"/>
      <c r="W850" s="39" t="n"/>
      <c r="X850" s="39" t="n"/>
      <c r="Y850" s="39" t="n"/>
      <c r="Z850" s="39" t="n"/>
    </row>
    <row r="851" ht="15.75" customHeight="1" s="198">
      <c r="A851" s="39" t="n"/>
      <c r="B851" s="39" t="n"/>
      <c r="C851" s="39" t="n"/>
      <c r="D851" s="39" t="n"/>
      <c r="E851" s="39" t="n"/>
      <c r="F851" s="39" t="n"/>
      <c r="G851" s="39" t="n"/>
      <c r="H851" s="39" t="n"/>
      <c r="I851" s="39" t="n"/>
      <c r="J851" s="39" t="n"/>
      <c r="K851" s="39" t="n"/>
      <c r="L851" s="39" t="n"/>
      <c r="M851" s="39" t="n"/>
      <c r="N851" s="39" t="n"/>
      <c r="O851" s="39" t="n"/>
      <c r="P851" s="39" t="n"/>
      <c r="Q851" s="39" t="n"/>
      <c r="R851" s="39" t="n"/>
      <c r="S851" s="39" t="n"/>
      <c r="T851" s="39" t="n"/>
      <c r="U851" s="39" t="n"/>
      <c r="V851" s="39" t="n"/>
      <c r="W851" s="39" t="n"/>
      <c r="X851" s="39" t="n"/>
      <c r="Y851" s="39" t="n"/>
      <c r="Z851" s="39" t="n"/>
    </row>
    <row r="852" ht="15.75" customHeight="1" s="198">
      <c r="A852" s="39" t="n"/>
      <c r="B852" s="39" t="n"/>
      <c r="C852" s="39" t="n"/>
      <c r="D852" s="39" t="n"/>
      <c r="E852" s="39" t="n"/>
      <c r="F852" s="39" t="n"/>
      <c r="G852" s="39" t="n"/>
      <c r="H852" s="39" t="n"/>
      <c r="I852" s="39" t="n"/>
      <c r="J852" s="39" t="n"/>
      <c r="K852" s="39" t="n"/>
      <c r="L852" s="39" t="n"/>
      <c r="M852" s="39" t="n"/>
      <c r="N852" s="39" t="n"/>
      <c r="O852" s="39" t="n"/>
      <c r="P852" s="39" t="n"/>
      <c r="Q852" s="39" t="n"/>
      <c r="R852" s="39" t="n"/>
      <c r="S852" s="39" t="n"/>
      <c r="T852" s="39" t="n"/>
      <c r="U852" s="39" t="n"/>
      <c r="V852" s="39" t="n"/>
      <c r="W852" s="39" t="n"/>
      <c r="X852" s="39" t="n"/>
      <c r="Y852" s="39" t="n"/>
      <c r="Z852" s="39" t="n"/>
    </row>
    <row r="853" ht="15.75" customHeight="1" s="198">
      <c r="A853" s="39" t="n"/>
      <c r="B853" s="39" t="n"/>
      <c r="C853" s="39" t="n"/>
      <c r="D853" s="39" t="n"/>
      <c r="E853" s="39" t="n"/>
      <c r="F853" s="39" t="n"/>
      <c r="G853" s="39" t="n"/>
      <c r="H853" s="39" t="n"/>
      <c r="I853" s="39" t="n"/>
      <c r="J853" s="39" t="n"/>
      <c r="K853" s="39" t="n"/>
      <c r="L853" s="39" t="n"/>
      <c r="M853" s="39" t="n"/>
      <c r="N853" s="39" t="n"/>
      <c r="O853" s="39" t="n"/>
      <c r="P853" s="39" t="n"/>
      <c r="Q853" s="39" t="n"/>
      <c r="R853" s="39" t="n"/>
      <c r="S853" s="39" t="n"/>
      <c r="T853" s="39" t="n"/>
      <c r="U853" s="39" t="n"/>
      <c r="V853" s="39" t="n"/>
      <c r="W853" s="39" t="n"/>
      <c r="X853" s="39" t="n"/>
      <c r="Y853" s="39" t="n"/>
      <c r="Z853" s="39" t="n"/>
    </row>
    <row r="854" ht="15.75" customHeight="1" s="198">
      <c r="A854" s="39" t="n"/>
      <c r="B854" s="39" t="n"/>
      <c r="C854" s="39" t="n"/>
      <c r="D854" s="39" t="n"/>
      <c r="E854" s="39" t="n"/>
      <c r="F854" s="39" t="n"/>
      <c r="G854" s="39" t="n"/>
      <c r="H854" s="39" t="n"/>
      <c r="I854" s="39" t="n"/>
      <c r="J854" s="39" t="n"/>
      <c r="K854" s="39" t="n"/>
      <c r="L854" s="39" t="n"/>
      <c r="M854" s="39" t="n"/>
      <c r="N854" s="39" t="n"/>
      <c r="O854" s="39" t="n"/>
      <c r="P854" s="39" t="n"/>
      <c r="Q854" s="39" t="n"/>
      <c r="R854" s="39" t="n"/>
      <c r="S854" s="39" t="n"/>
      <c r="T854" s="39" t="n"/>
      <c r="U854" s="39" t="n"/>
      <c r="V854" s="39" t="n"/>
      <c r="W854" s="39" t="n"/>
      <c r="X854" s="39" t="n"/>
      <c r="Y854" s="39" t="n"/>
      <c r="Z854" s="39" t="n"/>
    </row>
    <row r="855" ht="15.75" customHeight="1" s="198">
      <c r="A855" s="39" t="n"/>
      <c r="B855" s="39" t="n"/>
      <c r="C855" s="39" t="n"/>
      <c r="D855" s="39" t="n"/>
      <c r="E855" s="39" t="n"/>
      <c r="F855" s="39" t="n"/>
      <c r="G855" s="39" t="n"/>
      <c r="H855" s="39" t="n"/>
      <c r="I855" s="39" t="n"/>
      <c r="J855" s="39" t="n"/>
      <c r="K855" s="39" t="n"/>
      <c r="L855" s="39" t="n"/>
      <c r="M855" s="39" t="n"/>
      <c r="N855" s="39" t="n"/>
      <c r="O855" s="39" t="n"/>
      <c r="P855" s="39" t="n"/>
      <c r="Q855" s="39" t="n"/>
      <c r="R855" s="39" t="n"/>
      <c r="S855" s="39" t="n"/>
      <c r="T855" s="39" t="n"/>
      <c r="U855" s="39" t="n"/>
      <c r="V855" s="39" t="n"/>
      <c r="W855" s="39" t="n"/>
      <c r="X855" s="39" t="n"/>
      <c r="Y855" s="39" t="n"/>
      <c r="Z855" s="39" t="n"/>
    </row>
    <row r="856" ht="15.75" customHeight="1" s="198">
      <c r="A856" s="39" t="n"/>
      <c r="B856" s="39" t="n"/>
      <c r="C856" s="39" t="n"/>
      <c r="D856" s="39" t="n"/>
      <c r="E856" s="39" t="n"/>
      <c r="F856" s="39" t="n"/>
      <c r="G856" s="39" t="n"/>
      <c r="H856" s="39" t="n"/>
      <c r="I856" s="39" t="n"/>
      <c r="J856" s="39" t="n"/>
      <c r="K856" s="39" t="n"/>
      <c r="L856" s="39" t="n"/>
      <c r="M856" s="39" t="n"/>
      <c r="N856" s="39" t="n"/>
      <c r="O856" s="39" t="n"/>
      <c r="P856" s="39" t="n"/>
      <c r="Q856" s="39" t="n"/>
      <c r="R856" s="39" t="n"/>
      <c r="S856" s="39" t="n"/>
      <c r="T856" s="39" t="n"/>
      <c r="U856" s="39" t="n"/>
      <c r="V856" s="39" t="n"/>
      <c r="W856" s="39" t="n"/>
      <c r="X856" s="39" t="n"/>
      <c r="Y856" s="39" t="n"/>
      <c r="Z856" s="39" t="n"/>
    </row>
    <row r="857" ht="15.75" customHeight="1" s="198">
      <c r="A857" s="39" t="n"/>
      <c r="B857" s="39" t="n"/>
      <c r="C857" s="39" t="n"/>
      <c r="D857" s="39" t="n"/>
      <c r="E857" s="39" t="n"/>
      <c r="F857" s="39" t="n"/>
      <c r="G857" s="39" t="n"/>
      <c r="H857" s="39" t="n"/>
      <c r="I857" s="39" t="n"/>
      <c r="J857" s="39" t="n"/>
      <c r="K857" s="39" t="n"/>
      <c r="L857" s="39" t="n"/>
      <c r="M857" s="39" t="n"/>
      <c r="N857" s="39" t="n"/>
      <c r="O857" s="39" t="n"/>
      <c r="P857" s="39" t="n"/>
      <c r="Q857" s="39" t="n"/>
      <c r="R857" s="39" t="n"/>
      <c r="S857" s="39" t="n"/>
      <c r="T857" s="39" t="n"/>
      <c r="U857" s="39" t="n"/>
      <c r="V857" s="39" t="n"/>
      <c r="W857" s="39" t="n"/>
      <c r="X857" s="39" t="n"/>
      <c r="Y857" s="39" t="n"/>
      <c r="Z857" s="39" t="n"/>
    </row>
    <row r="858" ht="15.75" customHeight="1" s="198">
      <c r="A858" s="39" t="n"/>
      <c r="B858" s="39" t="n"/>
      <c r="C858" s="39" t="n"/>
      <c r="D858" s="39" t="n"/>
      <c r="E858" s="39" t="n"/>
      <c r="F858" s="39" t="n"/>
      <c r="G858" s="39" t="n"/>
      <c r="H858" s="39" t="n"/>
      <c r="I858" s="39" t="n"/>
      <c r="J858" s="39" t="n"/>
      <c r="K858" s="39" t="n"/>
      <c r="L858" s="39" t="n"/>
      <c r="M858" s="39" t="n"/>
      <c r="N858" s="39" t="n"/>
      <c r="O858" s="39" t="n"/>
      <c r="P858" s="39" t="n"/>
      <c r="Q858" s="39" t="n"/>
      <c r="R858" s="39" t="n"/>
      <c r="S858" s="39" t="n"/>
      <c r="T858" s="39" t="n"/>
      <c r="U858" s="39" t="n"/>
      <c r="V858" s="39" t="n"/>
      <c r="W858" s="39" t="n"/>
      <c r="X858" s="39" t="n"/>
      <c r="Y858" s="39" t="n"/>
      <c r="Z858" s="39" t="n"/>
    </row>
    <row r="859" ht="15.75" customHeight="1" s="198">
      <c r="A859" s="39" t="n"/>
      <c r="B859" s="39" t="n"/>
      <c r="C859" s="39" t="n"/>
      <c r="D859" s="39" t="n"/>
      <c r="E859" s="39" t="n"/>
      <c r="F859" s="39" t="n"/>
      <c r="G859" s="39" t="n"/>
      <c r="H859" s="39" t="n"/>
      <c r="I859" s="39" t="n"/>
      <c r="J859" s="39" t="n"/>
      <c r="K859" s="39" t="n"/>
      <c r="L859" s="39" t="n"/>
      <c r="M859" s="39" t="n"/>
      <c r="N859" s="39" t="n"/>
      <c r="O859" s="39" t="n"/>
      <c r="P859" s="39" t="n"/>
      <c r="Q859" s="39" t="n"/>
      <c r="R859" s="39" t="n"/>
      <c r="S859" s="39" t="n"/>
      <c r="T859" s="39" t="n"/>
      <c r="U859" s="39" t="n"/>
      <c r="V859" s="39" t="n"/>
      <c r="W859" s="39" t="n"/>
      <c r="X859" s="39" t="n"/>
      <c r="Y859" s="39" t="n"/>
      <c r="Z859" s="39" t="n"/>
    </row>
    <row r="860" ht="15.75" customHeight="1" s="198">
      <c r="A860" s="39" t="n"/>
      <c r="B860" s="39" t="n"/>
      <c r="C860" s="39" t="n"/>
      <c r="D860" s="39" t="n"/>
      <c r="E860" s="39" t="n"/>
      <c r="F860" s="39" t="n"/>
      <c r="G860" s="39" t="n"/>
      <c r="H860" s="39" t="n"/>
      <c r="I860" s="39" t="n"/>
      <c r="J860" s="39" t="n"/>
      <c r="K860" s="39" t="n"/>
      <c r="L860" s="39" t="n"/>
      <c r="M860" s="39" t="n"/>
      <c r="N860" s="39" t="n"/>
      <c r="O860" s="39" t="n"/>
      <c r="P860" s="39" t="n"/>
      <c r="Q860" s="39" t="n"/>
      <c r="R860" s="39" t="n"/>
      <c r="S860" s="39" t="n"/>
      <c r="T860" s="39" t="n"/>
      <c r="U860" s="39" t="n"/>
      <c r="V860" s="39" t="n"/>
      <c r="W860" s="39" t="n"/>
      <c r="X860" s="39" t="n"/>
      <c r="Y860" s="39" t="n"/>
      <c r="Z860" s="39" t="n"/>
    </row>
    <row r="861" ht="15.75" customHeight="1" s="198">
      <c r="A861" s="39" t="n"/>
      <c r="B861" s="39" t="n"/>
      <c r="C861" s="39" t="n"/>
      <c r="D861" s="39" t="n"/>
      <c r="E861" s="39" t="n"/>
      <c r="F861" s="39" t="n"/>
      <c r="G861" s="39" t="n"/>
      <c r="H861" s="39" t="n"/>
      <c r="I861" s="39" t="n"/>
      <c r="J861" s="39" t="n"/>
      <c r="K861" s="39" t="n"/>
      <c r="L861" s="39" t="n"/>
      <c r="M861" s="39" t="n"/>
      <c r="N861" s="39" t="n"/>
      <c r="O861" s="39" t="n"/>
      <c r="P861" s="39" t="n"/>
      <c r="Q861" s="39" t="n"/>
      <c r="R861" s="39" t="n"/>
      <c r="S861" s="39" t="n"/>
      <c r="T861" s="39" t="n"/>
      <c r="U861" s="39" t="n"/>
      <c r="V861" s="39" t="n"/>
      <c r="W861" s="39" t="n"/>
      <c r="X861" s="39" t="n"/>
      <c r="Y861" s="39" t="n"/>
      <c r="Z861" s="39" t="n"/>
    </row>
    <row r="862" ht="15.75" customHeight="1" s="198">
      <c r="A862" s="39" t="n"/>
      <c r="B862" s="39" t="n"/>
      <c r="C862" s="39" t="n"/>
      <c r="D862" s="39" t="n"/>
      <c r="E862" s="39" t="n"/>
      <c r="F862" s="39" t="n"/>
      <c r="G862" s="39" t="n"/>
      <c r="H862" s="39" t="n"/>
      <c r="I862" s="39" t="n"/>
      <c r="J862" s="39" t="n"/>
      <c r="K862" s="39" t="n"/>
      <c r="L862" s="39" t="n"/>
      <c r="M862" s="39" t="n"/>
      <c r="N862" s="39" t="n"/>
      <c r="O862" s="39" t="n"/>
      <c r="P862" s="39" t="n"/>
      <c r="Q862" s="39" t="n"/>
      <c r="R862" s="39" t="n"/>
      <c r="S862" s="39" t="n"/>
      <c r="T862" s="39" t="n"/>
      <c r="U862" s="39" t="n"/>
      <c r="V862" s="39" t="n"/>
      <c r="W862" s="39" t="n"/>
      <c r="X862" s="39" t="n"/>
      <c r="Y862" s="39" t="n"/>
      <c r="Z862" s="39" t="n"/>
    </row>
    <row r="863" ht="15.75" customHeight="1" s="198">
      <c r="A863" s="39" t="n"/>
      <c r="B863" s="39" t="n"/>
      <c r="C863" s="39" t="n"/>
      <c r="D863" s="39" t="n"/>
      <c r="E863" s="39" t="n"/>
      <c r="F863" s="39" t="n"/>
      <c r="G863" s="39" t="n"/>
      <c r="H863" s="39" t="n"/>
      <c r="I863" s="39" t="n"/>
      <c r="J863" s="39" t="n"/>
      <c r="K863" s="39" t="n"/>
      <c r="L863" s="39" t="n"/>
      <c r="M863" s="39" t="n"/>
      <c r="N863" s="39" t="n"/>
      <c r="O863" s="39" t="n"/>
      <c r="P863" s="39" t="n"/>
      <c r="Q863" s="39" t="n"/>
      <c r="R863" s="39" t="n"/>
      <c r="S863" s="39" t="n"/>
      <c r="T863" s="39" t="n"/>
      <c r="U863" s="39" t="n"/>
      <c r="V863" s="39" t="n"/>
      <c r="W863" s="39" t="n"/>
      <c r="X863" s="39" t="n"/>
      <c r="Y863" s="39" t="n"/>
      <c r="Z863" s="39" t="n"/>
    </row>
    <row r="864" ht="15.75" customHeight="1" s="198">
      <c r="A864" s="39" t="n"/>
      <c r="B864" s="39" t="n"/>
      <c r="C864" s="39" t="n"/>
      <c r="D864" s="39" t="n"/>
      <c r="E864" s="39" t="n"/>
      <c r="F864" s="39" t="n"/>
      <c r="G864" s="39" t="n"/>
      <c r="H864" s="39" t="n"/>
      <c r="I864" s="39" t="n"/>
      <c r="J864" s="39" t="n"/>
      <c r="K864" s="39" t="n"/>
      <c r="L864" s="39" t="n"/>
      <c r="M864" s="39" t="n"/>
      <c r="N864" s="39" t="n"/>
      <c r="O864" s="39" t="n"/>
      <c r="P864" s="39" t="n"/>
      <c r="Q864" s="39" t="n"/>
      <c r="R864" s="39" t="n"/>
      <c r="S864" s="39" t="n"/>
      <c r="T864" s="39" t="n"/>
      <c r="U864" s="39" t="n"/>
      <c r="V864" s="39" t="n"/>
      <c r="W864" s="39" t="n"/>
      <c r="X864" s="39" t="n"/>
      <c r="Y864" s="39" t="n"/>
      <c r="Z864" s="39" t="n"/>
    </row>
    <row r="865" ht="15.75" customHeight="1" s="198">
      <c r="A865" s="39" t="n"/>
      <c r="B865" s="39" t="n"/>
      <c r="C865" s="39" t="n"/>
      <c r="D865" s="39" t="n"/>
      <c r="E865" s="39" t="n"/>
      <c r="F865" s="39" t="n"/>
      <c r="G865" s="39" t="n"/>
      <c r="H865" s="39" t="n"/>
      <c r="I865" s="39" t="n"/>
      <c r="J865" s="39" t="n"/>
      <c r="K865" s="39" t="n"/>
      <c r="L865" s="39" t="n"/>
      <c r="M865" s="39" t="n"/>
      <c r="N865" s="39" t="n"/>
      <c r="O865" s="39" t="n"/>
      <c r="P865" s="39" t="n"/>
      <c r="Q865" s="39" t="n"/>
      <c r="R865" s="39" t="n"/>
      <c r="S865" s="39" t="n"/>
      <c r="T865" s="39" t="n"/>
      <c r="U865" s="39" t="n"/>
      <c r="V865" s="39" t="n"/>
      <c r="W865" s="39" t="n"/>
      <c r="X865" s="39" t="n"/>
      <c r="Y865" s="39" t="n"/>
      <c r="Z865" s="39" t="n"/>
    </row>
    <row r="866" ht="15.75" customHeight="1" s="198">
      <c r="A866" s="39" t="n"/>
      <c r="B866" s="39" t="n"/>
      <c r="C866" s="39" t="n"/>
      <c r="D866" s="39" t="n"/>
      <c r="E866" s="39" t="n"/>
      <c r="F866" s="39" t="n"/>
      <c r="G866" s="39" t="n"/>
      <c r="H866" s="39" t="n"/>
      <c r="I866" s="39" t="n"/>
      <c r="J866" s="39" t="n"/>
      <c r="K866" s="39" t="n"/>
      <c r="L866" s="39" t="n"/>
      <c r="M866" s="39" t="n"/>
      <c r="N866" s="39" t="n"/>
      <c r="O866" s="39" t="n"/>
      <c r="P866" s="39" t="n"/>
      <c r="Q866" s="39" t="n"/>
      <c r="R866" s="39" t="n"/>
      <c r="S866" s="39" t="n"/>
      <c r="T866" s="39" t="n"/>
      <c r="U866" s="39" t="n"/>
      <c r="V866" s="39" t="n"/>
      <c r="W866" s="39" t="n"/>
      <c r="X866" s="39" t="n"/>
      <c r="Y866" s="39" t="n"/>
      <c r="Z866" s="39" t="n"/>
    </row>
    <row r="867" ht="15.75" customHeight="1" s="198">
      <c r="A867" s="39" t="n"/>
      <c r="B867" s="39" t="n"/>
      <c r="C867" s="39" t="n"/>
      <c r="D867" s="39" t="n"/>
      <c r="E867" s="39" t="n"/>
      <c r="F867" s="39" t="n"/>
      <c r="G867" s="39" t="n"/>
      <c r="H867" s="39" t="n"/>
      <c r="I867" s="39" t="n"/>
      <c r="J867" s="39" t="n"/>
      <c r="K867" s="39" t="n"/>
      <c r="L867" s="39" t="n"/>
      <c r="M867" s="39" t="n"/>
      <c r="N867" s="39" t="n"/>
      <c r="O867" s="39" t="n"/>
      <c r="P867" s="39" t="n"/>
      <c r="Q867" s="39" t="n"/>
      <c r="R867" s="39" t="n"/>
      <c r="S867" s="39" t="n"/>
      <c r="T867" s="39" t="n"/>
      <c r="U867" s="39" t="n"/>
      <c r="V867" s="39" t="n"/>
      <c r="W867" s="39" t="n"/>
      <c r="X867" s="39" t="n"/>
      <c r="Y867" s="39" t="n"/>
      <c r="Z867" s="39" t="n"/>
    </row>
    <row r="868" ht="15.75" customHeight="1" s="198">
      <c r="A868" s="39" t="n"/>
      <c r="B868" s="39" t="n"/>
      <c r="C868" s="39" t="n"/>
      <c r="D868" s="39" t="n"/>
      <c r="E868" s="39" t="n"/>
      <c r="F868" s="39" t="n"/>
      <c r="G868" s="39" t="n"/>
      <c r="H868" s="39" t="n"/>
      <c r="I868" s="39" t="n"/>
      <c r="J868" s="39" t="n"/>
      <c r="K868" s="39" t="n"/>
      <c r="L868" s="39" t="n"/>
      <c r="M868" s="39" t="n"/>
      <c r="N868" s="39" t="n"/>
      <c r="O868" s="39" t="n"/>
      <c r="P868" s="39" t="n"/>
      <c r="Q868" s="39" t="n"/>
      <c r="R868" s="39" t="n"/>
      <c r="S868" s="39" t="n"/>
      <c r="T868" s="39" t="n"/>
      <c r="U868" s="39" t="n"/>
      <c r="V868" s="39" t="n"/>
      <c r="W868" s="39" t="n"/>
      <c r="X868" s="39" t="n"/>
      <c r="Y868" s="39" t="n"/>
      <c r="Z868" s="39" t="n"/>
    </row>
    <row r="869" ht="15.75" customHeight="1" s="198">
      <c r="A869" s="39" t="n"/>
      <c r="B869" s="39" t="n"/>
      <c r="C869" s="39" t="n"/>
      <c r="D869" s="39" t="n"/>
      <c r="E869" s="39" t="n"/>
      <c r="F869" s="39" t="n"/>
      <c r="G869" s="39" t="n"/>
      <c r="H869" s="39" t="n"/>
      <c r="I869" s="39" t="n"/>
      <c r="J869" s="39" t="n"/>
      <c r="K869" s="39" t="n"/>
      <c r="L869" s="39" t="n"/>
      <c r="M869" s="39" t="n"/>
      <c r="N869" s="39" t="n"/>
      <c r="O869" s="39" t="n"/>
      <c r="P869" s="39" t="n"/>
      <c r="Q869" s="39" t="n"/>
      <c r="R869" s="39" t="n"/>
      <c r="S869" s="39" t="n"/>
      <c r="T869" s="39" t="n"/>
      <c r="U869" s="39" t="n"/>
      <c r="V869" s="39" t="n"/>
      <c r="W869" s="39" t="n"/>
      <c r="X869" s="39" t="n"/>
      <c r="Y869" s="39" t="n"/>
      <c r="Z869" s="39" t="n"/>
    </row>
    <row r="870" ht="15.75" customHeight="1" s="198">
      <c r="A870" s="39" t="n"/>
      <c r="B870" s="39" t="n"/>
      <c r="C870" s="39" t="n"/>
      <c r="D870" s="39" t="n"/>
      <c r="E870" s="39" t="n"/>
      <c r="F870" s="39" t="n"/>
      <c r="G870" s="39" t="n"/>
      <c r="H870" s="39" t="n"/>
      <c r="I870" s="39" t="n"/>
      <c r="J870" s="39" t="n"/>
      <c r="K870" s="39" t="n"/>
      <c r="L870" s="39" t="n"/>
      <c r="M870" s="39" t="n"/>
      <c r="N870" s="39" t="n"/>
      <c r="O870" s="39" t="n"/>
      <c r="P870" s="39" t="n"/>
      <c r="Q870" s="39" t="n"/>
      <c r="R870" s="39" t="n"/>
      <c r="S870" s="39" t="n"/>
      <c r="T870" s="39" t="n"/>
      <c r="U870" s="39" t="n"/>
      <c r="V870" s="39" t="n"/>
      <c r="W870" s="39" t="n"/>
      <c r="X870" s="39" t="n"/>
      <c r="Y870" s="39" t="n"/>
      <c r="Z870" s="39" t="n"/>
    </row>
    <row r="871" ht="15.75" customHeight="1" s="198">
      <c r="A871" s="39" t="n"/>
      <c r="B871" s="39" t="n"/>
      <c r="C871" s="39" t="n"/>
      <c r="D871" s="39" t="n"/>
      <c r="E871" s="39" t="n"/>
      <c r="F871" s="39" t="n"/>
      <c r="G871" s="39" t="n"/>
      <c r="H871" s="39" t="n"/>
      <c r="I871" s="39" t="n"/>
      <c r="J871" s="39" t="n"/>
      <c r="K871" s="39" t="n"/>
      <c r="L871" s="39" t="n"/>
      <c r="M871" s="39" t="n"/>
      <c r="N871" s="39" t="n"/>
      <c r="O871" s="39" t="n"/>
      <c r="P871" s="39" t="n"/>
      <c r="Q871" s="39" t="n"/>
      <c r="R871" s="39" t="n"/>
      <c r="S871" s="39" t="n"/>
      <c r="T871" s="39" t="n"/>
      <c r="U871" s="39" t="n"/>
      <c r="V871" s="39" t="n"/>
      <c r="W871" s="39" t="n"/>
      <c r="X871" s="39" t="n"/>
      <c r="Y871" s="39" t="n"/>
      <c r="Z871" s="39" t="n"/>
    </row>
    <row r="872" ht="15.75" customHeight="1" s="198">
      <c r="A872" s="39" t="n"/>
      <c r="B872" s="39" t="n"/>
      <c r="C872" s="39" t="n"/>
      <c r="D872" s="39" t="n"/>
      <c r="E872" s="39" t="n"/>
      <c r="F872" s="39" t="n"/>
      <c r="G872" s="39" t="n"/>
      <c r="H872" s="39" t="n"/>
      <c r="I872" s="39" t="n"/>
      <c r="J872" s="39" t="n"/>
      <c r="K872" s="39" t="n"/>
      <c r="L872" s="39" t="n"/>
      <c r="M872" s="39" t="n"/>
      <c r="N872" s="39" t="n"/>
      <c r="O872" s="39" t="n"/>
      <c r="P872" s="39" t="n"/>
      <c r="Q872" s="39" t="n"/>
      <c r="R872" s="39" t="n"/>
      <c r="S872" s="39" t="n"/>
      <c r="T872" s="39" t="n"/>
      <c r="U872" s="39" t="n"/>
      <c r="V872" s="39" t="n"/>
      <c r="W872" s="39" t="n"/>
      <c r="X872" s="39" t="n"/>
      <c r="Y872" s="39" t="n"/>
      <c r="Z872" s="39" t="n"/>
    </row>
    <row r="873" ht="15.75" customHeight="1" s="198">
      <c r="A873" s="39" t="n"/>
      <c r="B873" s="39" t="n"/>
      <c r="C873" s="39" t="n"/>
      <c r="D873" s="39" t="n"/>
      <c r="E873" s="39" t="n"/>
      <c r="F873" s="39" t="n"/>
      <c r="G873" s="39" t="n"/>
      <c r="H873" s="39" t="n"/>
      <c r="I873" s="39" t="n"/>
      <c r="J873" s="39" t="n"/>
      <c r="K873" s="39" t="n"/>
      <c r="L873" s="39" t="n"/>
      <c r="M873" s="39" t="n"/>
      <c r="N873" s="39" t="n"/>
      <c r="O873" s="39" t="n"/>
      <c r="P873" s="39" t="n"/>
      <c r="Q873" s="39" t="n"/>
      <c r="R873" s="39" t="n"/>
      <c r="S873" s="39" t="n"/>
      <c r="T873" s="39" t="n"/>
      <c r="U873" s="39" t="n"/>
      <c r="V873" s="39" t="n"/>
      <c r="W873" s="39" t="n"/>
      <c r="X873" s="39" t="n"/>
      <c r="Y873" s="39" t="n"/>
      <c r="Z873" s="39" t="n"/>
    </row>
    <row r="874" ht="15.75" customHeight="1" s="198">
      <c r="A874" s="39" t="n"/>
      <c r="B874" s="39" t="n"/>
      <c r="C874" s="39" t="n"/>
      <c r="D874" s="39" t="n"/>
      <c r="E874" s="39" t="n"/>
      <c r="F874" s="39" t="n"/>
      <c r="G874" s="39" t="n"/>
      <c r="H874" s="39" t="n"/>
      <c r="I874" s="39" t="n"/>
      <c r="J874" s="39" t="n"/>
      <c r="K874" s="39" t="n"/>
      <c r="L874" s="39" t="n"/>
      <c r="M874" s="39" t="n"/>
      <c r="N874" s="39" t="n"/>
      <c r="O874" s="39" t="n"/>
      <c r="P874" s="39" t="n"/>
      <c r="Q874" s="39" t="n"/>
      <c r="R874" s="39" t="n"/>
      <c r="S874" s="39" t="n"/>
      <c r="T874" s="39" t="n"/>
      <c r="U874" s="39" t="n"/>
      <c r="V874" s="39" t="n"/>
      <c r="W874" s="39" t="n"/>
      <c r="X874" s="39" t="n"/>
      <c r="Y874" s="39" t="n"/>
      <c r="Z874" s="39" t="n"/>
    </row>
    <row r="875" ht="15.75" customHeight="1" s="198">
      <c r="A875" s="39" t="n"/>
      <c r="B875" s="39" t="n"/>
      <c r="C875" s="39" t="n"/>
      <c r="D875" s="39" t="n"/>
      <c r="E875" s="39" t="n"/>
      <c r="F875" s="39" t="n"/>
      <c r="G875" s="39" t="n"/>
      <c r="H875" s="39" t="n"/>
      <c r="I875" s="39" t="n"/>
      <c r="J875" s="39" t="n"/>
      <c r="K875" s="39" t="n"/>
      <c r="L875" s="39" t="n"/>
      <c r="M875" s="39" t="n"/>
      <c r="N875" s="39" t="n"/>
      <c r="O875" s="39" t="n"/>
      <c r="P875" s="39" t="n"/>
      <c r="Q875" s="39" t="n"/>
      <c r="R875" s="39" t="n"/>
      <c r="S875" s="39" t="n"/>
      <c r="T875" s="39" t="n"/>
      <c r="U875" s="39" t="n"/>
      <c r="V875" s="39" t="n"/>
      <c r="W875" s="39" t="n"/>
      <c r="X875" s="39" t="n"/>
      <c r="Y875" s="39" t="n"/>
      <c r="Z875" s="39" t="n"/>
    </row>
    <row r="876" ht="15.75" customHeight="1" s="198">
      <c r="A876" s="39" t="n"/>
      <c r="B876" s="39" t="n"/>
      <c r="C876" s="39" t="n"/>
      <c r="D876" s="39" t="n"/>
      <c r="E876" s="39" t="n"/>
      <c r="F876" s="39" t="n"/>
      <c r="G876" s="39" t="n"/>
      <c r="H876" s="39" t="n"/>
      <c r="I876" s="39" t="n"/>
      <c r="J876" s="39" t="n"/>
      <c r="K876" s="39" t="n"/>
      <c r="L876" s="39" t="n"/>
      <c r="M876" s="39" t="n"/>
      <c r="N876" s="39" t="n"/>
      <c r="O876" s="39" t="n"/>
      <c r="P876" s="39" t="n"/>
      <c r="Q876" s="39" t="n"/>
      <c r="R876" s="39" t="n"/>
      <c r="S876" s="39" t="n"/>
      <c r="T876" s="39" t="n"/>
      <c r="U876" s="39" t="n"/>
      <c r="V876" s="39" t="n"/>
      <c r="W876" s="39" t="n"/>
      <c r="X876" s="39" t="n"/>
      <c r="Y876" s="39" t="n"/>
      <c r="Z876" s="39" t="n"/>
    </row>
    <row r="877" ht="15.75" customHeight="1" s="198">
      <c r="A877" s="39" t="n"/>
      <c r="B877" s="39" t="n"/>
      <c r="C877" s="39" t="n"/>
      <c r="D877" s="39" t="n"/>
      <c r="E877" s="39" t="n"/>
      <c r="F877" s="39" t="n"/>
      <c r="G877" s="39" t="n"/>
      <c r="H877" s="39" t="n"/>
      <c r="I877" s="39" t="n"/>
      <c r="J877" s="39" t="n"/>
      <c r="K877" s="39" t="n"/>
      <c r="L877" s="39" t="n"/>
      <c r="M877" s="39" t="n"/>
      <c r="N877" s="39" t="n"/>
      <c r="O877" s="39" t="n"/>
      <c r="P877" s="39" t="n"/>
      <c r="Q877" s="39" t="n"/>
      <c r="R877" s="39" t="n"/>
      <c r="S877" s="39" t="n"/>
      <c r="T877" s="39" t="n"/>
      <c r="U877" s="39" t="n"/>
      <c r="V877" s="39" t="n"/>
      <c r="W877" s="39" t="n"/>
      <c r="X877" s="39" t="n"/>
      <c r="Y877" s="39" t="n"/>
      <c r="Z877" s="39" t="n"/>
    </row>
    <row r="878" ht="15.75" customHeight="1" s="198">
      <c r="A878" s="39" t="n"/>
      <c r="B878" s="39" t="n"/>
      <c r="C878" s="39" t="n"/>
      <c r="D878" s="39" t="n"/>
      <c r="E878" s="39" t="n"/>
      <c r="F878" s="39" t="n"/>
      <c r="G878" s="39" t="n"/>
      <c r="H878" s="39" t="n"/>
      <c r="I878" s="39" t="n"/>
      <c r="J878" s="39" t="n"/>
      <c r="K878" s="39" t="n"/>
      <c r="L878" s="39" t="n"/>
      <c r="M878" s="39" t="n"/>
      <c r="N878" s="39" t="n"/>
      <c r="O878" s="39" t="n"/>
      <c r="P878" s="39" t="n"/>
      <c r="Q878" s="39" t="n"/>
      <c r="R878" s="39" t="n"/>
      <c r="S878" s="39" t="n"/>
      <c r="T878" s="39" t="n"/>
      <c r="U878" s="39" t="n"/>
      <c r="V878" s="39" t="n"/>
      <c r="W878" s="39" t="n"/>
      <c r="X878" s="39" t="n"/>
      <c r="Y878" s="39" t="n"/>
      <c r="Z878" s="39" t="n"/>
    </row>
    <row r="879" ht="15.75" customHeight="1" s="198">
      <c r="A879" s="39" t="n"/>
      <c r="B879" s="39" t="n"/>
      <c r="C879" s="39" t="n"/>
      <c r="D879" s="39" t="n"/>
      <c r="E879" s="39" t="n"/>
      <c r="F879" s="39" t="n"/>
      <c r="G879" s="39" t="n"/>
      <c r="H879" s="39" t="n"/>
      <c r="I879" s="39" t="n"/>
      <c r="J879" s="39" t="n"/>
      <c r="K879" s="39" t="n"/>
      <c r="L879" s="39" t="n"/>
      <c r="M879" s="39" t="n"/>
      <c r="N879" s="39" t="n"/>
      <c r="O879" s="39" t="n"/>
      <c r="P879" s="39" t="n"/>
      <c r="Q879" s="39" t="n"/>
      <c r="R879" s="39" t="n"/>
      <c r="S879" s="39" t="n"/>
      <c r="T879" s="39" t="n"/>
      <c r="U879" s="39" t="n"/>
      <c r="V879" s="39" t="n"/>
      <c r="W879" s="39" t="n"/>
      <c r="X879" s="39" t="n"/>
      <c r="Y879" s="39" t="n"/>
      <c r="Z879" s="39" t="n"/>
    </row>
    <row r="880" ht="15.75" customHeight="1" s="198">
      <c r="A880" s="39" t="n"/>
      <c r="B880" s="39" t="n"/>
      <c r="C880" s="39" t="n"/>
      <c r="D880" s="39" t="n"/>
      <c r="E880" s="39" t="n"/>
      <c r="F880" s="39" t="n"/>
      <c r="G880" s="39" t="n"/>
      <c r="H880" s="39" t="n"/>
      <c r="I880" s="39" t="n"/>
      <c r="J880" s="39" t="n"/>
      <c r="K880" s="39" t="n"/>
      <c r="L880" s="39" t="n"/>
      <c r="M880" s="39" t="n"/>
      <c r="N880" s="39" t="n"/>
      <c r="O880" s="39" t="n"/>
      <c r="P880" s="39" t="n"/>
      <c r="Q880" s="39" t="n"/>
      <c r="R880" s="39" t="n"/>
      <c r="S880" s="39" t="n"/>
      <c r="T880" s="39" t="n"/>
      <c r="U880" s="39" t="n"/>
      <c r="V880" s="39" t="n"/>
      <c r="W880" s="39" t="n"/>
      <c r="X880" s="39" t="n"/>
      <c r="Y880" s="39" t="n"/>
      <c r="Z880" s="39" t="n"/>
    </row>
    <row r="881" ht="15.75" customHeight="1" s="198">
      <c r="A881" s="39" t="n"/>
      <c r="B881" s="39" t="n"/>
      <c r="C881" s="39" t="n"/>
      <c r="D881" s="39" t="n"/>
      <c r="E881" s="39" t="n"/>
      <c r="F881" s="39" t="n"/>
      <c r="G881" s="39" t="n"/>
      <c r="H881" s="39" t="n"/>
      <c r="I881" s="39" t="n"/>
      <c r="J881" s="39" t="n"/>
      <c r="K881" s="39" t="n"/>
      <c r="L881" s="39" t="n"/>
      <c r="M881" s="39" t="n"/>
      <c r="N881" s="39" t="n"/>
      <c r="O881" s="39" t="n"/>
      <c r="P881" s="39" t="n"/>
      <c r="Q881" s="39" t="n"/>
      <c r="R881" s="39" t="n"/>
      <c r="S881" s="39" t="n"/>
      <c r="T881" s="39" t="n"/>
      <c r="U881" s="39" t="n"/>
      <c r="V881" s="39" t="n"/>
      <c r="W881" s="39" t="n"/>
      <c r="X881" s="39" t="n"/>
      <c r="Y881" s="39" t="n"/>
      <c r="Z881" s="39" t="n"/>
    </row>
    <row r="882" ht="15.75" customHeight="1" s="198">
      <c r="A882" s="39" t="n"/>
      <c r="B882" s="39" t="n"/>
      <c r="C882" s="39" t="n"/>
      <c r="D882" s="39" t="n"/>
      <c r="E882" s="39" t="n"/>
      <c r="F882" s="39" t="n"/>
      <c r="G882" s="39" t="n"/>
      <c r="H882" s="39" t="n"/>
      <c r="I882" s="39" t="n"/>
      <c r="J882" s="39" t="n"/>
      <c r="K882" s="39" t="n"/>
      <c r="L882" s="39" t="n"/>
      <c r="M882" s="39" t="n"/>
      <c r="N882" s="39" t="n"/>
      <c r="O882" s="39" t="n"/>
      <c r="P882" s="39" t="n"/>
      <c r="Q882" s="39" t="n"/>
      <c r="R882" s="39" t="n"/>
      <c r="S882" s="39" t="n"/>
      <c r="T882" s="39" t="n"/>
      <c r="U882" s="39" t="n"/>
      <c r="V882" s="39" t="n"/>
      <c r="W882" s="39" t="n"/>
      <c r="X882" s="39" t="n"/>
      <c r="Y882" s="39" t="n"/>
      <c r="Z882" s="39" t="n"/>
    </row>
    <row r="883" ht="15.75" customHeight="1" s="198">
      <c r="A883" s="39" t="n"/>
      <c r="B883" s="39" t="n"/>
      <c r="C883" s="39" t="n"/>
      <c r="D883" s="39" t="n"/>
      <c r="E883" s="39" t="n"/>
      <c r="F883" s="39" t="n"/>
      <c r="G883" s="39" t="n"/>
      <c r="H883" s="39" t="n"/>
      <c r="I883" s="39" t="n"/>
      <c r="J883" s="39" t="n"/>
      <c r="K883" s="39" t="n"/>
      <c r="L883" s="39" t="n"/>
      <c r="M883" s="39" t="n"/>
      <c r="N883" s="39" t="n"/>
      <c r="O883" s="39" t="n"/>
      <c r="P883" s="39" t="n"/>
      <c r="Q883" s="39" t="n"/>
      <c r="R883" s="39" t="n"/>
      <c r="S883" s="39" t="n"/>
      <c r="T883" s="39" t="n"/>
      <c r="U883" s="39" t="n"/>
      <c r="V883" s="39" t="n"/>
      <c r="W883" s="39" t="n"/>
      <c r="X883" s="39" t="n"/>
      <c r="Y883" s="39" t="n"/>
      <c r="Z883" s="39" t="n"/>
    </row>
    <row r="884" ht="15.75" customHeight="1" s="198">
      <c r="A884" s="39" t="n"/>
      <c r="B884" s="39" t="n"/>
      <c r="C884" s="39" t="n"/>
      <c r="D884" s="39" t="n"/>
      <c r="E884" s="39" t="n"/>
      <c r="F884" s="39" t="n"/>
      <c r="G884" s="39" t="n"/>
      <c r="H884" s="39" t="n"/>
      <c r="I884" s="39" t="n"/>
      <c r="J884" s="39" t="n"/>
      <c r="K884" s="39" t="n"/>
      <c r="L884" s="39" t="n"/>
      <c r="M884" s="39" t="n"/>
      <c r="N884" s="39" t="n"/>
      <c r="O884" s="39" t="n"/>
      <c r="P884" s="39" t="n"/>
      <c r="Q884" s="39" t="n"/>
      <c r="R884" s="39" t="n"/>
      <c r="S884" s="39" t="n"/>
      <c r="T884" s="39" t="n"/>
      <c r="U884" s="39" t="n"/>
      <c r="V884" s="39" t="n"/>
      <c r="W884" s="39" t="n"/>
      <c r="X884" s="39" t="n"/>
      <c r="Y884" s="39" t="n"/>
      <c r="Z884" s="39" t="n"/>
    </row>
    <row r="885" ht="15.75" customHeight="1" s="198">
      <c r="A885" s="39" t="n"/>
      <c r="B885" s="39" t="n"/>
      <c r="C885" s="39" t="n"/>
      <c r="D885" s="39" t="n"/>
      <c r="E885" s="39" t="n"/>
      <c r="F885" s="39" t="n"/>
      <c r="G885" s="39" t="n"/>
      <c r="H885" s="39" t="n"/>
      <c r="I885" s="39" t="n"/>
      <c r="J885" s="39" t="n"/>
      <c r="K885" s="39" t="n"/>
      <c r="L885" s="39" t="n"/>
      <c r="M885" s="39" t="n"/>
      <c r="N885" s="39" t="n"/>
      <c r="O885" s="39" t="n"/>
      <c r="P885" s="39" t="n"/>
      <c r="Q885" s="39" t="n"/>
      <c r="R885" s="39" t="n"/>
      <c r="S885" s="39" t="n"/>
      <c r="T885" s="39" t="n"/>
      <c r="U885" s="39" t="n"/>
      <c r="V885" s="39" t="n"/>
      <c r="W885" s="39" t="n"/>
      <c r="X885" s="39" t="n"/>
      <c r="Y885" s="39" t="n"/>
      <c r="Z885" s="39" t="n"/>
    </row>
    <row r="886" ht="15.75" customHeight="1" s="198">
      <c r="A886" s="39" t="n"/>
      <c r="B886" s="39" t="n"/>
      <c r="C886" s="39" t="n"/>
      <c r="D886" s="39" t="n"/>
      <c r="E886" s="39" t="n"/>
      <c r="F886" s="39" t="n"/>
      <c r="G886" s="39" t="n"/>
      <c r="H886" s="39" t="n"/>
      <c r="I886" s="39" t="n"/>
      <c r="J886" s="39" t="n"/>
      <c r="K886" s="39" t="n"/>
      <c r="L886" s="39" t="n"/>
      <c r="M886" s="39" t="n"/>
      <c r="N886" s="39" t="n"/>
      <c r="O886" s="39" t="n"/>
      <c r="P886" s="39" t="n"/>
      <c r="Q886" s="39" t="n"/>
      <c r="R886" s="39" t="n"/>
      <c r="S886" s="39" t="n"/>
      <c r="T886" s="39" t="n"/>
      <c r="U886" s="39" t="n"/>
      <c r="V886" s="39" t="n"/>
      <c r="W886" s="39" t="n"/>
      <c r="X886" s="39" t="n"/>
      <c r="Y886" s="39" t="n"/>
      <c r="Z886" s="39" t="n"/>
    </row>
    <row r="887" ht="15.75" customHeight="1" s="198">
      <c r="A887" s="39" t="n"/>
      <c r="B887" s="39" t="n"/>
      <c r="C887" s="39" t="n"/>
      <c r="D887" s="39" t="n"/>
      <c r="E887" s="39" t="n"/>
      <c r="F887" s="39" t="n"/>
      <c r="G887" s="39" t="n"/>
      <c r="H887" s="39" t="n"/>
      <c r="I887" s="39" t="n"/>
      <c r="J887" s="39" t="n"/>
      <c r="K887" s="39" t="n"/>
      <c r="L887" s="39" t="n"/>
      <c r="M887" s="39" t="n"/>
      <c r="N887" s="39" t="n"/>
      <c r="O887" s="39" t="n"/>
      <c r="P887" s="39" t="n"/>
      <c r="Q887" s="39" t="n"/>
      <c r="R887" s="39" t="n"/>
      <c r="S887" s="39" t="n"/>
      <c r="T887" s="39" t="n"/>
      <c r="U887" s="39" t="n"/>
      <c r="V887" s="39" t="n"/>
      <c r="W887" s="39" t="n"/>
      <c r="X887" s="39" t="n"/>
      <c r="Y887" s="39" t="n"/>
      <c r="Z887" s="39" t="n"/>
    </row>
    <row r="888" ht="15.75" customHeight="1" s="198">
      <c r="A888" s="39" t="n"/>
      <c r="B888" s="39" t="n"/>
      <c r="C888" s="39" t="n"/>
      <c r="D888" s="39" t="n"/>
      <c r="E888" s="39" t="n"/>
      <c r="F888" s="39" t="n"/>
      <c r="G888" s="39" t="n"/>
      <c r="H888" s="39" t="n"/>
      <c r="I888" s="39" t="n"/>
      <c r="J888" s="39" t="n"/>
      <c r="K888" s="39" t="n"/>
      <c r="L888" s="39" t="n"/>
      <c r="M888" s="39" t="n"/>
      <c r="N888" s="39" t="n"/>
      <c r="O888" s="39" t="n"/>
      <c r="P888" s="39" t="n"/>
      <c r="Q888" s="39" t="n"/>
      <c r="R888" s="39" t="n"/>
      <c r="S888" s="39" t="n"/>
      <c r="T888" s="39" t="n"/>
      <c r="U888" s="39" t="n"/>
      <c r="V888" s="39" t="n"/>
      <c r="W888" s="39" t="n"/>
      <c r="X888" s="39" t="n"/>
      <c r="Y888" s="39" t="n"/>
      <c r="Z888" s="39" t="n"/>
    </row>
    <row r="889" ht="15.75" customHeight="1" s="198">
      <c r="A889" s="39" t="n"/>
      <c r="B889" s="39" t="n"/>
      <c r="C889" s="39" t="n"/>
      <c r="D889" s="39" t="n"/>
      <c r="E889" s="39" t="n"/>
      <c r="F889" s="39" t="n"/>
      <c r="G889" s="39" t="n"/>
      <c r="H889" s="39" t="n"/>
      <c r="I889" s="39" t="n"/>
      <c r="J889" s="39" t="n"/>
      <c r="K889" s="39" t="n"/>
      <c r="L889" s="39" t="n"/>
      <c r="M889" s="39" t="n"/>
      <c r="N889" s="39" t="n"/>
      <c r="O889" s="39" t="n"/>
      <c r="P889" s="39" t="n"/>
      <c r="Q889" s="39" t="n"/>
      <c r="R889" s="39" t="n"/>
      <c r="S889" s="39" t="n"/>
      <c r="T889" s="39" t="n"/>
      <c r="U889" s="39" t="n"/>
      <c r="V889" s="39" t="n"/>
      <c r="W889" s="39" t="n"/>
      <c r="X889" s="39" t="n"/>
      <c r="Y889" s="39" t="n"/>
      <c r="Z889" s="39" t="n"/>
    </row>
    <row r="890" ht="15.75" customHeight="1" s="198">
      <c r="A890" s="39" t="n"/>
      <c r="B890" s="39" t="n"/>
      <c r="C890" s="39" t="n"/>
      <c r="D890" s="39" t="n"/>
      <c r="E890" s="39" t="n"/>
      <c r="F890" s="39" t="n"/>
      <c r="G890" s="39" t="n"/>
      <c r="H890" s="39" t="n"/>
      <c r="I890" s="39" t="n"/>
      <c r="J890" s="39" t="n"/>
      <c r="K890" s="39" t="n"/>
      <c r="L890" s="39" t="n"/>
      <c r="M890" s="39" t="n"/>
      <c r="N890" s="39" t="n"/>
      <c r="O890" s="39" t="n"/>
      <c r="P890" s="39" t="n"/>
      <c r="Q890" s="39" t="n"/>
      <c r="R890" s="39" t="n"/>
      <c r="S890" s="39" t="n"/>
      <c r="T890" s="39" t="n"/>
      <c r="U890" s="39" t="n"/>
      <c r="V890" s="39" t="n"/>
      <c r="W890" s="39" t="n"/>
      <c r="X890" s="39" t="n"/>
      <c r="Y890" s="39" t="n"/>
      <c r="Z890" s="39" t="n"/>
    </row>
    <row r="891" ht="15.75" customHeight="1" s="198">
      <c r="A891" s="39" t="n"/>
      <c r="B891" s="39" t="n"/>
      <c r="C891" s="39" t="n"/>
      <c r="D891" s="39" t="n"/>
      <c r="E891" s="39" t="n"/>
      <c r="F891" s="39" t="n"/>
      <c r="G891" s="39" t="n"/>
      <c r="H891" s="39" t="n"/>
      <c r="I891" s="39" t="n"/>
      <c r="J891" s="39" t="n"/>
      <c r="K891" s="39" t="n"/>
      <c r="L891" s="39" t="n"/>
      <c r="M891" s="39" t="n"/>
      <c r="N891" s="39" t="n"/>
      <c r="O891" s="39" t="n"/>
      <c r="P891" s="39" t="n"/>
      <c r="Q891" s="39" t="n"/>
      <c r="R891" s="39" t="n"/>
      <c r="S891" s="39" t="n"/>
      <c r="T891" s="39" t="n"/>
      <c r="U891" s="39" t="n"/>
      <c r="V891" s="39" t="n"/>
      <c r="W891" s="39" t="n"/>
      <c r="X891" s="39" t="n"/>
      <c r="Y891" s="39" t="n"/>
      <c r="Z891" s="39" t="n"/>
    </row>
    <row r="892" ht="15.75" customHeight="1" s="198">
      <c r="A892" s="39" t="n"/>
      <c r="B892" s="39" t="n"/>
      <c r="C892" s="39" t="n"/>
      <c r="D892" s="39" t="n"/>
      <c r="E892" s="39" t="n"/>
      <c r="F892" s="39" t="n"/>
      <c r="G892" s="39" t="n"/>
      <c r="H892" s="39" t="n"/>
      <c r="I892" s="39" t="n"/>
      <c r="J892" s="39" t="n"/>
      <c r="K892" s="39" t="n"/>
      <c r="L892" s="39" t="n"/>
      <c r="M892" s="39" t="n"/>
      <c r="N892" s="39" t="n"/>
      <c r="O892" s="39" t="n"/>
      <c r="P892" s="39" t="n"/>
      <c r="Q892" s="39" t="n"/>
      <c r="R892" s="39" t="n"/>
      <c r="S892" s="39" t="n"/>
      <c r="T892" s="39" t="n"/>
      <c r="U892" s="39" t="n"/>
      <c r="V892" s="39" t="n"/>
      <c r="W892" s="39" t="n"/>
      <c r="X892" s="39" t="n"/>
      <c r="Y892" s="39" t="n"/>
      <c r="Z892" s="39" t="n"/>
    </row>
    <row r="893" ht="15.75" customHeight="1" s="198">
      <c r="A893" s="39" t="n"/>
      <c r="B893" s="39" t="n"/>
      <c r="C893" s="39" t="n"/>
      <c r="D893" s="39" t="n"/>
      <c r="E893" s="39" t="n"/>
      <c r="F893" s="39" t="n"/>
      <c r="G893" s="39" t="n"/>
      <c r="H893" s="39" t="n"/>
      <c r="I893" s="39" t="n"/>
      <c r="J893" s="39" t="n"/>
      <c r="K893" s="39" t="n"/>
      <c r="L893" s="39" t="n"/>
      <c r="M893" s="39" t="n"/>
      <c r="N893" s="39" t="n"/>
      <c r="O893" s="39" t="n"/>
      <c r="P893" s="39" t="n"/>
      <c r="Q893" s="39" t="n"/>
      <c r="R893" s="39" t="n"/>
      <c r="S893" s="39" t="n"/>
      <c r="T893" s="39" t="n"/>
      <c r="U893" s="39" t="n"/>
      <c r="V893" s="39" t="n"/>
      <c r="W893" s="39" t="n"/>
      <c r="X893" s="39" t="n"/>
      <c r="Y893" s="39" t="n"/>
      <c r="Z893" s="39" t="n"/>
    </row>
    <row r="894" ht="15.75" customHeight="1" s="198">
      <c r="A894" s="39" t="n"/>
      <c r="B894" s="39" t="n"/>
      <c r="C894" s="39" t="n"/>
      <c r="D894" s="39" t="n"/>
      <c r="E894" s="39" t="n"/>
      <c r="F894" s="39" t="n"/>
      <c r="G894" s="39" t="n"/>
      <c r="H894" s="39" t="n"/>
      <c r="I894" s="39" t="n"/>
      <c r="J894" s="39" t="n"/>
      <c r="K894" s="39" t="n"/>
      <c r="L894" s="39" t="n"/>
      <c r="M894" s="39" t="n"/>
      <c r="N894" s="39" t="n"/>
      <c r="O894" s="39" t="n"/>
      <c r="P894" s="39" t="n"/>
      <c r="Q894" s="39" t="n"/>
      <c r="R894" s="39" t="n"/>
      <c r="S894" s="39" t="n"/>
      <c r="T894" s="39" t="n"/>
      <c r="U894" s="39" t="n"/>
      <c r="V894" s="39" t="n"/>
      <c r="W894" s="39" t="n"/>
      <c r="X894" s="39" t="n"/>
      <c r="Y894" s="39" t="n"/>
      <c r="Z894" s="39" t="n"/>
    </row>
    <row r="895" ht="15.75" customHeight="1" s="198">
      <c r="A895" s="39" t="n"/>
      <c r="B895" s="39" t="n"/>
      <c r="C895" s="39" t="n"/>
      <c r="D895" s="39" t="n"/>
      <c r="E895" s="39" t="n"/>
      <c r="F895" s="39" t="n"/>
      <c r="G895" s="39" t="n"/>
      <c r="H895" s="39" t="n"/>
      <c r="I895" s="39" t="n"/>
      <c r="J895" s="39" t="n"/>
      <c r="K895" s="39" t="n"/>
      <c r="L895" s="39" t="n"/>
      <c r="M895" s="39" t="n"/>
      <c r="N895" s="39" t="n"/>
      <c r="O895" s="39" t="n"/>
      <c r="P895" s="39" t="n"/>
      <c r="Q895" s="39" t="n"/>
      <c r="R895" s="39" t="n"/>
      <c r="S895" s="39" t="n"/>
      <c r="T895" s="39" t="n"/>
      <c r="U895" s="39" t="n"/>
      <c r="V895" s="39" t="n"/>
      <c r="W895" s="39" t="n"/>
      <c r="X895" s="39" t="n"/>
      <c r="Y895" s="39" t="n"/>
      <c r="Z895" s="39" t="n"/>
    </row>
    <row r="896" ht="15.75" customHeight="1" s="198">
      <c r="A896" s="39" t="n"/>
      <c r="B896" s="39" t="n"/>
      <c r="C896" s="39" t="n"/>
      <c r="D896" s="39" t="n"/>
      <c r="E896" s="39" t="n"/>
      <c r="F896" s="39" t="n"/>
      <c r="G896" s="39" t="n"/>
      <c r="H896" s="39" t="n"/>
      <c r="I896" s="39" t="n"/>
      <c r="J896" s="39" t="n"/>
      <c r="K896" s="39" t="n"/>
      <c r="L896" s="39" t="n"/>
      <c r="M896" s="39" t="n"/>
      <c r="N896" s="39" t="n"/>
      <c r="O896" s="39" t="n"/>
      <c r="P896" s="39" t="n"/>
      <c r="Q896" s="39" t="n"/>
      <c r="R896" s="39" t="n"/>
      <c r="S896" s="39" t="n"/>
      <c r="T896" s="39" t="n"/>
      <c r="U896" s="39" t="n"/>
      <c r="V896" s="39" t="n"/>
      <c r="W896" s="39" t="n"/>
      <c r="X896" s="39" t="n"/>
      <c r="Y896" s="39" t="n"/>
      <c r="Z896" s="39" t="n"/>
    </row>
    <row r="897" ht="15.75" customHeight="1" s="198">
      <c r="A897" s="39" t="n"/>
      <c r="B897" s="39" t="n"/>
      <c r="C897" s="39" t="n"/>
      <c r="D897" s="39" t="n"/>
      <c r="E897" s="39" t="n"/>
      <c r="F897" s="39" t="n"/>
      <c r="G897" s="39" t="n"/>
      <c r="H897" s="39" t="n"/>
      <c r="I897" s="39" t="n"/>
      <c r="J897" s="39" t="n"/>
      <c r="K897" s="39" t="n"/>
      <c r="L897" s="39" t="n"/>
      <c r="M897" s="39" t="n"/>
      <c r="N897" s="39" t="n"/>
      <c r="O897" s="39" t="n"/>
      <c r="P897" s="39" t="n"/>
      <c r="Q897" s="39" t="n"/>
      <c r="R897" s="39" t="n"/>
      <c r="S897" s="39" t="n"/>
      <c r="T897" s="39" t="n"/>
      <c r="U897" s="39" t="n"/>
      <c r="V897" s="39" t="n"/>
      <c r="W897" s="39" t="n"/>
      <c r="X897" s="39" t="n"/>
      <c r="Y897" s="39" t="n"/>
      <c r="Z897" s="39" t="n"/>
    </row>
    <row r="898" ht="15.75" customHeight="1" s="198">
      <c r="A898" s="39" t="n"/>
      <c r="B898" s="39" t="n"/>
      <c r="C898" s="39" t="n"/>
      <c r="D898" s="39" t="n"/>
      <c r="E898" s="39" t="n"/>
      <c r="F898" s="39" t="n"/>
      <c r="G898" s="39" t="n"/>
      <c r="H898" s="39" t="n"/>
      <c r="I898" s="39" t="n"/>
      <c r="J898" s="39" t="n"/>
      <c r="K898" s="39" t="n"/>
      <c r="L898" s="39" t="n"/>
      <c r="M898" s="39" t="n"/>
      <c r="N898" s="39" t="n"/>
      <c r="O898" s="39" t="n"/>
      <c r="P898" s="39" t="n"/>
      <c r="Q898" s="39" t="n"/>
      <c r="R898" s="39" t="n"/>
      <c r="S898" s="39" t="n"/>
      <c r="T898" s="39" t="n"/>
      <c r="U898" s="39" t="n"/>
      <c r="V898" s="39" t="n"/>
      <c r="W898" s="39" t="n"/>
      <c r="X898" s="39" t="n"/>
      <c r="Y898" s="39" t="n"/>
      <c r="Z898" s="39" t="n"/>
    </row>
    <row r="899" ht="15.75" customHeight="1" s="198">
      <c r="A899" s="39" t="n"/>
      <c r="B899" s="39" t="n"/>
      <c r="C899" s="39" t="n"/>
      <c r="D899" s="39" t="n"/>
      <c r="E899" s="39" t="n"/>
      <c r="F899" s="39" t="n"/>
      <c r="G899" s="39" t="n"/>
      <c r="H899" s="39" t="n"/>
      <c r="I899" s="39" t="n"/>
      <c r="J899" s="39" t="n"/>
      <c r="K899" s="39" t="n"/>
      <c r="L899" s="39" t="n"/>
      <c r="M899" s="39" t="n"/>
      <c r="N899" s="39" t="n"/>
      <c r="O899" s="39" t="n"/>
      <c r="P899" s="39" t="n"/>
      <c r="Q899" s="39" t="n"/>
      <c r="R899" s="39" t="n"/>
      <c r="S899" s="39" t="n"/>
      <c r="T899" s="39" t="n"/>
      <c r="U899" s="39" t="n"/>
      <c r="V899" s="39" t="n"/>
      <c r="W899" s="39" t="n"/>
      <c r="X899" s="39" t="n"/>
      <c r="Y899" s="39" t="n"/>
      <c r="Z899" s="39" t="n"/>
    </row>
    <row r="900" ht="15.75" customHeight="1" s="198">
      <c r="A900" s="39" t="n"/>
      <c r="B900" s="39" t="n"/>
      <c r="C900" s="39" t="n"/>
      <c r="D900" s="39" t="n"/>
      <c r="E900" s="39" t="n"/>
      <c r="F900" s="39" t="n"/>
      <c r="G900" s="39" t="n"/>
      <c r="H900" s="39" t="n"/>
      <c r="I900" s="39" t="n"/>
      <c r="J900" s="39" t="n"/>
      <c r="K900" s="39" t="n"/>
      <c r="L900" s="39" t="n"/>
      <c r="M900" s="39" t="n"/>
      <c r="N900" s="39" t="n"/>
      <c r="O900" s="39" t="n"/>
      <c r="P900" s="39" t="n"/>
      <c r="Q900" s="39" t="n"/>
      <c r="R900" s="39" t="n"/>
      <c r="S900" s="39" t="n"/>
      <c r="T900" s="39" t="n"/>
      <c r="U900" s="39" t="n"/>
      <c r="V900" s="39" t="n"/>
      <c r="W900" s="39" t="n"/>
      <c r="X900" s="39" t="n"/>
      <c r="Y900" s="39" t="n"/>
      <c r="Z900" s="39" t="n"/>
    </row>
    <row r="901" ht="15.75" customHeight="1" s="198">
      <c r="A901" s="39" t="n"/>
      <c r="B901" s="39" t="n"/>
      <c r="C901" s="39" t="n"/>
      <c r="D901" s="39" t="n"/>
      <c r="E901" s="39" t="n"/>
      <c r="F901" s="39" t="n"/>
      <c r="G901" s="39" t="n"/>
      <c r="H901" s="39" t="n"/>
      <c r="I901" s="39" t="n"/>
      <c r="J901" s="39" t="n"/>
      <c r="K901" s="39" t="n"/>
      <c r="L901" s="39" t="n"/>
      <c r="M901" s="39" t="n"/>
      <c r="N901" s="39" t="n"/>
      <c r="O901" s="39" t="n"/>
      <c r="P901" s="39" t="n"/>
      <c r="Q901" s="39" t="n"/>
      <c r="R901" s="39" t="n"/>
      <c r="S901" s="39" t="n"/>
      <c r="T901" s="39" t="n"/>
      <c r="U901" s="39" t="n"/>
      <c r="V901" s="39" t="n"/>
      <c r="W901" s="39" t="n"/>
      <c r="X901" s="39" t="n"/>
      <c r="Y901" s="39" t="n"/>
      <c r="Z901" s="39" t="n"/>
    </row>
    <row r="902" ht="15.75" customHeight="1" s="198">
      <c r="A902" s="39" t="n"/>
      <c r="B902" s="39" t="n"/>
      <c r="C902" s="39" t="n"/>
      <c r="D902" s="39" t="n"/>
      <c r="E902" s="39" t="n"/>
      <c r="F902" s="39" t="n"/>
      <c r="G902" s="39" t="n"/>
      <c r="H902" s="39" t="n"/>
      <c r="I902" s="39" t="n"/>
      <c r="J902" s="39" t="n"/>
      <c r="K902" s="39" t="n"/>
      <c r="L902" s="39" t="n"/>
      <c r="M902" s="39" t="n"/>
      <c r="N902" s="39" t="n"/>
      <c r="O902" s="39" t="n"/>
      <c r="P902" s="39" t="n"/>
      <c r="Q902" s="39" t="n"/>
      <c r="R902" s="39" t="n"/>
      <c r="S902" s="39" t="n"/>
      <c r="T902" s="39" t="n"/>
      <c r="U902" s="39" t="n"/>
      <c r="V902" s="39" t="n"/>
      <c r="W902" s="39" t="n"/>
      <c r="X902" s="39" t="n"/>
      <c r="Y902" s="39" t="n"/>
      <c r="Z902" s="39" t="n"/>
    </row>
    <row r="903" ht="15.75" customHeight="1" s="198">
      <c r="A903" s="39" t="n"/>
      <c r="B903" s="39" t="n"/>
      <c r="C903" s="39" t="n"/>
      <c r="D903" s="39" t="n"/>
      <c r="E903" s="39" t="n"/>
      <c r="F903" s="39" t="n"/>
      <c r="G903" s="39" t="n"/>
      <c r="H903" s="39" t="n"/>
      <c r="I903" s="39" t="n"/>
      <c r="J903" s="39" t="n"/>
      <c r="K903" s="39" t="n"/>
      <c r="L903" s="39" t="n"/>
      <c r="M903" s="39" t="n"/>
      <c r="N903" s="39" t="n"/>
      <c r="O903" s="39" t="n"/>
      <c r="P903" s="39" t="n"/>
      <c r="Q903" s="39" t="n"/>
      <c r="R903" s="39" t="n"/>
      <c r="S903" s="39" t="n"/>
      <c r="T903" s="39" t="n"/>
      <c r="U903" s="39" t="n"/>
      <c r="V903" s="39" t="n"/>
      <c r="W903" s="39" t="n"/>
      <c r="X903" s="39" t="n"/>
      <c r="Y903" s="39" t="n"/>
      <c r="Z903" s="39" t="n"/>
    </row>
    <row r="904" ht="15.75" customHeight="1" s="198">
      <c r="A904" s="39" t="n"/>
      <c r="B904" s="39" t="n"/>
      <c r="C904" s="39" t="n"/>
      <c r="D904" s="39" t="n"/>
      <c r="E904" s="39" t="n"/>
      <c r="F904" s="39" t="n"/>
      <c r="G904" s="39" t="n"/>
      <c r="H904" s="39" t="n"/>
      <c r="I904" s="39" t="n"/>
      <c r="J904" s="39" t="n"/>
      <c r="K904" s="39" t="n"/>
      <c r="L904" s="39" t="n"/>
      <c r="M904" s="39" t="n"/>
      <c r="N904" s="39" t="n"/>
      <c r="O904" s="39" t="n"/>
      <c r="P904" s="39" t="n"/>
      <c r="Q904" s="39" t="n"/>
      <c r="R904" s="39" t="n"/>
      <c r="S904" s="39" t="n"/>
      <c r="T904" s="39" t="n"/>
      <c r="U904" s="39" t="n"/>
      <c r="V904" s="39" t="n"/>
      <c r="W904" s="39" t="n"/>
      <c r="X904" s="39" t="n"/>
      <c r="Y904" s="39" t="n"/>
      <c r="Z904" s="39" t="n"/>
    </row>
    <row r="905" ht="15.75" customHeight="1" s="198">
      <c r="A905" s="39" t="n"/>
      <c r="B905" s="39" t="n"/>
      <c r="C905" s="39" t="n"/>
      <c r="D905" s="39" t="n"/>
      <c r="E905" s="39" t="n"/>
      <c r="F905" s="39" t="n"/>
      <c r="G905" s="39" t="n"/>
      <c r="H905" s="39" t="n"/>
      <c r="I905" s="39" t="n"/>
      <c r="J905" s="39" t="n"/>
      <c r="K905" s="39" t="n"/>
      <c r="L905" s="39" t="n"/>
      <c r="M905" s="39" t="n"/>
      <c r="N905" s="39" t="n"/>
      <c r="O905" s="39" t="n"/>
      <c r="P905" s="39" t="n"/>
      <c r="Q905" s="39" t="n"/>
      <c r="R905" s="39" t="n"/>
      <c r="S905" s="39" t="n"/>
      <c r="T905" s="39" t="n"/>
      <c r="U905" s="39" t="n"/>
      <c r="V905" s="39" t="n"/>
      <c r="W905" s="39" t="n"/>
      <c r="X905" s="39" t="n"/>
      <c r="Y905" s="39" t="n"/>
      <c r="Z905" s="39" t="n"/>
    </row>
    <row r="906" ht="15.75" customHeight="1" s="198">
      <c r="A906" s="39" t="n"/>
      <c r="B906" s="39" t="n"/>
      <c r="C906" s="39" t="n"/>
      <c r="D906" s="39" t="n"/>
      <c r="E906" s="39" t="n"/>
      <c r="F906" s="39" t="n"/>
      <c r="G906" s="39" t="n"/>
      <c r="H906" s="39" t="n"/>
      <c r="I906" s="39" t="n"/>
      <c r="J906" s="39" t="n"/>
      <c r="K906" s="39" t="n"/>
      <c r="L906" s="39" t="n"/>
      <c r="M906" s="39" t="n"/>
      <c r="N906" s="39" t="n"/>
      <c r="O906" s="39" t="n"/>
      <c r="P906" s="39" t="n"/>
      <c r="Q906" s="39" t="n"/>
      <c r="R906" s="39" t="n"/>
      <c r="S906" s="39" t="n"/>
      <c r="T906" s="39" t="n"/>
      <c r="U906" s="39" t="n"/>
      <c r="V906" s="39" t="n"/>
      <c r="W906" s="39" t="n"/>
      <c r="X906" s="39" t="n"/>
      <c r="Y906" s="39" t="n"/>
      <c r="Z906" s="39" t="n"/>
    </row>
    <row r="907" ht="15.75" customHeight="1" s="198">
      <c r="A907" s="39" t="n"/>
      <c r="B907" s="39" t="n"/>
      <c r="C907" s="39" t="n"/>
      <c r="D907" s="39" t="n"/>
      <c r="E907" s="39" t="n"/>
      <c r="F907" s="39" t="n"/>
      <c r="G907" s="39" t="n"/>
      <c r="H907" s="39" t="n"/>
      <c r="I907" s="39" t="n"/>
      <c r="J907" s="39" t="n"/>
      <c r="K907" s="39" t="n"/>
      <c r="L907" s="39" t="n"/>
      <c r="M907" s="39" t="n"/>
      <c r="N907" s="39" t="n"/>
      <c r="O907" s="39" t="n"/>
      <c r="P907" s="39" t="n"/>
      <c r="Q907" s="39" t="n"/>
      <c r="R907" s="39" t="n"/>
      <c r="S907" s="39" t="n"/>
      <c r="T907" s="39" t="n"/>
      <c r="U907" s="39" t="n"/>
      <c r="V907" s="39" t="n"/>
      <c r="W907" s="39" t="n"/>
      <c r="X907" s="39" t="n"/>
      <c r="Y907" s="39" t="n"/>
      <c r="Z907" s="39" t="n"/>
    </row>
    <row r="908" ht="15.75" customHeight="1" s="198">
      <c r="A908" s="39" t="n"/>
      <c r="B908" s="39" t="n"/>
      <c r="C908" s="39" t="n"/>
      <c r="D908" s="39" t="n"/>
      <c r="E908" s="39" t="n"/>
      <c r="F908" s="39" t="n"/>
      <c r="G908" s="39" t="n"/>
      <c r="H908" s="39" t="n"/>
      <c r="I908" s="39" t="n"/>
      <c r="J908" s="39" t="n"/>
      <c r="K908" s="39" t="n"/>
      <c r="L908" s="39" t="n"/>
      <c r="M908" s="39" t="n"/>
      <c r="N908" s="39" t="n"/>
      <c r="O908" s="39" t="n"/>
      <c r="P908" s="39" t="n"/>
      <c r="Q908" s="39" t="n"/>
      <c r="R908" s="39" t="n"/>
      <c r="S908" s="39" t="n"/>
      <c r="T908" s="39" t="n"/>
      <c r="U908" s="39" t="n"/>
      <c r="V908" s="39" t="n"/>
      <c r="W908" s="39" t="n"/>
      <c r="X908" s="39" t="n"/>
      <c r="Y908" s="39" t="n"/>
      <c r="Z908" s="39" t="n"/>
    </row>
    <row r="909" ht="15.75" customHeight="1" s="198">
      <c r="A909" s="39" t="n"/>
      <c r="B909" s="39" t="n"/>
      <c r="C909" s="39" t="n"/>
      <c r="D909" s="39" t="n"/>
      <c r="E909" s="39" t="n"/>
      <c r="F909" s="39" t="n"/>
      <c r="G909" s="39" t="n"/>
      <c r="H909" s="39" t="n"/>
      <c r="I909" s="39" t="n"/>
      <c r="J909" s="39" t="n"/>
      <c r="K909" s="39" t="n"/>
      <c r="L909" s="39" t="n"/>
      <c r="M909" s="39" t="n"/>
      <c r="N909" s="39" t="n"/>
      <c r="O909" s="39" t="n"/>
      <c r="P909" s="39" t="n"/>
      <c r="Q909" s="39" t="n"/>
      <c r="R909" s="39" t="n"/>
      <c r="S909" s="39" t="n"/>
      <c r="T909" s="39" t="n"/>
      <c r="U909" s="39" t="n"/>
      <c r="V909" s="39" t="n"/>
      <c r="W909" s="39" t="n"/>
      <c r="X909" s="39" t="n"/>
      <c r="Y909" s="39" t="n"/>
      <c r="Z909" s="39" t="n"/>
    </row>
    <row r="910" ht="15.75" customHeight="1" s="198">
      <c r="A910" s="39" t="n"/>
      <c r="B910" s="39" t="n"/>
      <c r="C910" s="39" t="n"/>
      <c r="D910" s="39" t="n"/>
      <c r="E910" s="39" t="n"/>
      <c r="F910" s="39" t="n"/>
      <c r="G910" s="39" t="n"/>
      <c r="H910" s="39" t="n"/>
      <c r="I910" s="39" t="n"/>
      <c r="J910" s="39" t="n"/>
      <c r="K910" s="39" t="n"/>
      <c r="L910" s="39" t="n"/>
      <c r="M910" s="39" t="n"/>
      <c r="N910" s="39" t="n"/>
      <c r="O910" s="39" t="n"/>
      <c r="P910" s="39" t="n"/>
      <c r="Q910" s="39" t="n"/>
      <c r="R910" s="39" t="n"/>
      <c r="S910" s="39" t="n"/>
      <c r="T910" s="39" t="n"/>
      <c r="U910" s="39" t="n"/>
      <c r="V910" s="39" t="n"/>
      <c r="W910" s="39" t="n"/>
      <c r="X910" s="39" t="n"/>
      <c r="Y910" s="39" t="n"/>
      <c r="Z910" s="39" t="n"/>
    </row>
    <row r="911" ht="15.75" customHeight="1" s="198">
      <c r="A911" s="39" t="n"/>
      <c r="B911" s="39" t="n"/>
      <c r="C911" s="39" t="n"/>
      <c r="D911" s="39" t="n"/>
      <c r="E911" s="39" t="n"/>
      <c r="F911" s="39" t="n"/>
      <c r="G911" s="39" t="n"/>
      <c r="H911" s="39" t="n"/>
      <c r="I911" s="39" t="n"/>
      <c r="J911" s="39" t="n"/>
      <c r="K911" s="39" t="n"/>
      <c r="L911" s="39" t="n"/>
      <c r="M911" s="39" t="n"/>
      <c r="N911" s="39" t="n"/>
      <c r="O911" s="39" t="n"/>
      <c r="P911" s="39" t="n"/>
      <c r="Q911" s="39" t="n"/>
      <c r="R911" s="39" t="n"/>
      <c r="S911" s="39" t="n"/>
      <c r="T911" s="39" t="n"/>
      <c r="U911" s="39" t="n"/>
      <c r="V911" s="39" t="n"/>
      <c r="W911" s="39" t="n"/>
      <c r="X911" s="39" t="n"/>
      <c r="Y911" s="39" t="n"/>
      <c r="Z911" s="39" t="n"/>
    </row>
    <row r="912" ht="15.75" customHeight="1" s="198">
      <c r="A912" s="39" t="n"/>
      <c r="B912" s="39" t="n"/>
      <c r="C912" s="39" t="n"/>
      <c r="D912" s="39" t="n"/>
      <c r="E912" s="39" t="n"/>
      <c r="F912" s="39" t="n"/>
      <c r="G912" s="39" t="n"/>
      <c r="H912" s="39" t="n"/>
      <c r="I912" s="39" t="n"/>
      <c r="J912" s="39" t="n"/>
      <c r="K912" s="39" t="n"/>
      <c r="L912" s="39" t="n"/>
      <c r="M912" s="39" t="n"/>
      <c r="N912" s="39" t="n"/>
      <c r="O912" s="39" t="n"/>
      <c r="P912" s="39" t="n"/>
      <c r="Q912" s="39" t="n"/>
      <c r="R912" s="39" t="n"/>
      <c r="S912" s="39" t="n"/>
      <c r="T912" s="39" t="n"/>
      <c r="U912" s="39" t="n"/>
      <c r="V912" s="39" t="n"/>
      <c r="W912" s="39" t="n"/>
      <c r="X912" s="39" t="n"/>
      <c r="Y912" s="39" t="n"/>
      <c r="Z912" s="39" t="n"/>
    </row>
    <row r="913" ht="15.75" customHeight="1" s="198">
      <c r="A913" s="39" t="n"/>
      <c r="B913" s="39" t="n"/>
      <c r="C913" s="39" t="n"/>
      <c r="D913" s="39" t="n"/>
      <c r="E913" s="39" t="n"/>
      <c r="F913" s="39" t="n"/>
      <c r="G913" s="39" t="n"/>
      <c r="H913" s="39" t="n"/>
      <c r="I913" s="39" t="n"/>
      <c r="J913" s="39" t="n"/>
      <c r="K913" s="39" t="n"/>
      <c r="L913" s="39" t="n"/>
      <c r="M913" s="39" t="n"/>
      <c r="N913" s="39" t="n"/>
      <c r="O913" s="39" t="n"/>
      <c r="P913" s="39" t="n"/>
      <c r="Q913" s="39" t="n"/>
      <c r="R913" s="39" t="n"/>
      <c r="S913" s="39" t="n"/>
      <c r="T913" s="39" t="n"/>
      <c r="U913" s="39" t="n"/>
      <c r="V913" s="39" t="n"/>
      <c r="W913" s="39" t="n"/>
      <c r="X913" s="39" t="n"/>
      <c r="Y913" s="39" t="n"/>
      <c r="Z913" s="39" t="n"/>
    </row>
    <row r="914" ht="15.75" customHeight="1" s="198">
      <c r="A914" s="39" t="n"/>
      <c r="B914" s="39" t="n"/>
      <c r="C914" s="39" t="n"/>
      <c r="D914" s="39" t="n"/>
      <c r="E914" s="39" t="n"/>
      <c r="F914" s="39" t="n"/>
      <c r="G914" s="39" t="n"/>
      <c r="H914" s="39" t="n"/>
      <c r="I914" s="39" t="n"/>
      <c r="J914" s="39" t="n"/>
      <c r="K914" s="39" t="n"/>
      <c r="L914" s="39" t="n"/>
      <c r="M914" s="39" t="n"/>
      <c r="N914" s="39" t="n"/>
      <c r="O914" s="39" t="n"/>
      <c r="P914" s="39" t="n"/>
      <c r="Q914" s="39" t="n"/>
      <c r="R914" s="39" t="n"/>
      <c r="S914" s="39" t="n"/>
      <c r="T914" s="39" t="n"/>
      <c r="U914" s="39" t="n"/>
      <c r="V914" s="39" t="n"/>
      <c r="W914" s="39" t="n"/>
      <c r="X914" s="39" t="n"/>
      <c r="Y914" s="39" t="n"/>
      <c r="Z914" s="39" t="n"/>
    </row>
    <row r="915" ht="15.75" customHeight="1" s="198">
      <c r="A915" s="39" t="n"/>
      <c r="B915" s="39" t="n"/>
      <c r="C915" s="39" t="n"/>
      <c r="D915" s="39" t="n"/>
      <c r="E915" s="39" t="n"/>
      <c r="F915" s="39" t="n"/>
      <c r="G915" s="39" t="n"/>
      <c r="H915" s="39" t="n"/>
      <c r="I915" s="39" t="n"/>
      <c r="J915" s="39" t="n"/>
      <c r="K915" s="39" t="n"/>
      <c r="L915" s="39" t="n"/>
      <c r="M915" s="39" t="n"/>
      <c r="N915" s="39" t="n"/>
      <c r="O915" s="39" t="n"/>
      <c r="P915" s="39" t="n"/>
      <c r="Q915" s="39" t="n"/>
      <c r="R915" s="39" t="n"/>
      <c r="S915" s="39" t="n"/>
      <c r="T915" s="39" t="n"/>
      <c r="U915" s="39" t="n"/>
      <c r="V915" s="39" t="n"/>
      <c r="W915" s="39" t="n"/>
      <c r="X915" s="39" t="n"/>
      <c r="Y915" s="39" t="n"/>
      <c r="Z915" s="39" t="n"/>
    </row>
    <row r="916" ht="15.75" customHeight="1" s="198">
      <c r="A916" s="39" t="n"/>
      <c r="B916" s="39" t="n"/>
      <c r="C916" s="39" t="n"/>
      <c r="D916" s="39" t="n"/>
      <c r="E916" s="39" t="n"/>
      <c r="F916" s="39" t="n"/>
      <c r="G916" s="39" t="n"/>
      <c r="H916" s="39" t="n"/>
      <c r="I916" s="39" t="n"/>
      <c r="J916" s="39" t="n"/>
      <c r="K916" s="39" t="n"/>
      <c r="L916" s="39" t="n"/>
      <c r="M916" s="39" t="n"/>
      <c r="N916" s="39" t="n"/>
      <c r="O916" s="39" t="n"/>
      <c r="P916" s="39" t="n"/>
      <c r="Q916" s="39" t="n"/>
      <c r="R916" s="39" t="n"/>
      <c r="S916" s="39" t="n"/>
      <c r="T916" s="39" t="n"/>
      <c r="U916" s="39" t="n"/>
      <c r="V916" s="39" t="n"/>
      <c r="W916" s="39" t="n"/>
      <c r="X916" s="39" t="n"/>
      <c r="Y916" s="39" t="n"/>
      <c r="Z916" s="39" t="n"/>
    </row>
    <row r="917" ht="15.75" customHeight="1" s="198">
      <c r="A917" s="39" t="n"/>
      <c r="B917" s="39" t="n"/>
      <c r="C917" s="39" t="n"/>
      <c r="D917" s="39" t="n"/>
      <c r="E917" s="39" t="n"/>
      <c r="F917" s="39" t="n"/>
      <c r="G917" s="39" t="n"/>
      <c r="H917" s="39" t="n"/>
      <c r="I917" s="39" t="n"/>
      <c r="J917" s="39" t="n"/>
      <c r="K917" s="39" t="n"/>
      <c r="L917" s="39" t="n"/>
      <c r="M917" s="39" t="n"/>
      <c r="N917" s="39" t="n"/>
      <c r="O917" s="39" t="n"/>
      <c r="P917" s="39" t="n"/>
      <c r="Q917" s="39" t="n"/>
      <c r="R917" s="39" t="n"/>
      <c r="S917" s="39" t="n"/>
      <c r="T917" s="39" t="n"/>
      <c r="U917" s="39" t="n"/>
      <c r="V917" s="39" t="n"/>
      <c r="W917" s="39" t="n"/>
      <c r="X917" s="39" t="n"/>
      <c r="Y917" s="39" t="n"/>
      <c r="Z917" s="39" t="n"/>
    </row>
    <row r="918" ht="15.75" customHeight="1" s="198">
      <c r="A918" s="39" t="n"/>
      <c r="B918" s="39" t="n"/>
      <c r="C918" s="39" t="n"/>
      <c r="D918" s="39" t="n"/>
      <c r="E918" s="39" t="n"/>
      <c r="F918" s="39" t="n"/>
      <c r="G918" s="39" t="n"/>
      <c r="H918" s="39" t="n"/>
      <c r="I918" s="39" t="n"/>
      <c r="J918" s="39" t="n"/>
      <c r="K918" s="39" t="n"/>
      <c r="L918" s="39" t="n"/>
      <c r="M918" s="39" t="n"/>
      <c r="N918" s="39" t="n"/>
      <c r="O918" s="39" t="n"/>
      <c r="P918" s="39" t="n"/>
      <c r="Q918" s="39" t="n"/>
      <c r="R918" s="39" t="n"/>
      <c r="S918" s="39" t="n"/>
      <c r="T918" s="39" t="n"/>
      <c r="U918" s="39" t="n"/>
      <c r="V918" s="39" t="n"/>
      <c r="W918" s="39" t="n"/>
      <c r="X918" s="39" t="n"/>
      <c r="Y918" s="39" t="n"/>
      <c r="Z918" s="39" t="n"/>
    </row>
    <row r="919" ht="15.75" customHeight="1" s="198">
      <c r="A919" s="39" t="n"/>
      <c r="B919" s="39" t="n"/>
      <c r="C919" s="39" t="n"/>
      <c r="D919" s="39" t="n"/>
      <c r="E919" s="39" t="n"/>
      <c r="F919" s="39" t="n"/>
      <c r="G919" s="39" t="n"/>
      <c r="H919" s="39" t="n"/>
      <c r="I919" s="39" t="n"/>
      <c r="J919" s="39" t="n"/>
      <c r="K919" s="39" t="n"/>
      <c r="L919" s="39" t="n"/>
      <c r="M919" s="39" t="n"/>
      <c r="N919" s="39" t="n"/>
      <c r="O919" s="39" t="n"/>
      <c r="P919" s="39" t="n"/>
      <c r="Q919" s="39" t="n"/>
      <c r="R919" s="39" t="n"/>
      <c r="S919" s="39" t="n"/>
      <c r="T919" s="39" t="n"/>
      <c r="U919" s="39" t="n"/>
      <c r="V919" s="39" t="n"/>
      <c r="W919" s="39" t="n"/>
      <c r="X919" s="39" t="n"/>
      <c r="Y919" s="39" t="n"/>
      <c r="Z919" s="39" t="n"/>
    </row>
    <row r="920" ht="15.75" customHeight="1" s="198">
      <c r="A920" s="39" t="n"/>
      <c r="B920" s="39" t="n"/>
      <c r="C920" s="39" t="n"/>
      <c r="D920" s="39" t="n"/>
      <c r="E920" s="39" t="n"/>
      <c r="F920" s="39" t="n"/>
      <c r="G920" s="39" t="n"/>
      <c r="H920" s="39" t="n"/>
      <c r="I920" s="39" t="n"/>
      <c r="J920" s="39" t="n"/>
      <c r="K920" s="39" t="n"/>
      <c r="L920" s="39" t="n"/>
      <c r="M920" s="39" t="n"/>
      <c r="N920" s="39" t="n"/>
      <c r="O920" s="39" t="n"/>
      <c r="P920" s="39" t="n"/>
      <c r="Q920" s="39" t="n"/>
      <c r="R920" s="39" t="n"/>
      <c r="S920" s="39" t="n"/>
      <c r="T920" s="39" t="n"/>
      <c r="U920" s="39" t="n"/>
      <c r="V920" s="39" t="n"/>
      <c r="W920" s="39" t="n"/>
      <c r="X920" s="39" t="n"/>
      <c r="Y920" s="39" t="n"/>
      <c r="Z920" s="39" t="n"/>
    </row>
    <row r="921" ht="15.75" customHeight="1" s="198">
      <c r="A921" s="39" t="n"/>
      <c r="B921" s="39" t="n"/>
      <c r="C921" s="39" t="n"/>
      <c r="D921" s="39" t="n"/>
      <c r="E921" s="39" t="n"/>
      <c r="F921" s="39" t="n"/>
      <c r="G921" s="39" t="n"/>
      <c r="H921" s="39" t="n"/>
      <c r="I921" s="39" t="n"/>
      <c r="J921" s="39" t="n"/>
      <c r="K921" s="39" t="n"/>
      <c r="L921" s="39" t="n"/>
      <c r="M921" s="39" t="n"/>
      <c r="N921" s="39" t="n"/>
      <c r="O921" s="39" t="n"/>
      <c r="P921" s="39" t="n"/>
      <c r="Q921" s="39" t="n"/>
      <c r="R921" s="39" t="n"/>
      <c r="S921" s="39" t="n"/>
      <c r="T921" s="39" t="n"/>
      <c r="U921" s="39" t="n"/>
      <c r="V921" s="39" t="n"/>
      <c r="W921" s="39" t="n"/>
      <c r="X921" s="39" t="n"/>
      <c r="Y921" s="39" t="n"/>
      <c r="Z921" s="39" t="n"/>
    </row>
    <row r="922" ht="15.75" customHeight="1" s="198">
      <c r="A922" s="39" t="n"/>
      <c r="B922" s="39" t="n"/>
      <c r="C922" s="39" t="n"/>
      <c r="D922" s="39" t="n"/>
      <c r="E922" s="39" t="n"/>
      <c r="F922" s="39" t="n"/>
      <c r="G922" s="39" t="n"/>
      <c r="H922" s="39" t="n"/>
      <c r="I922" s="39" t="n"/>
      <c r="J922" s="39" t="n"/>
      <c r="K922" s="39" t="n"/>
      <c r="L922" s="39" t="n"/>
      <c r="M922" s="39" t="n"/>
      <c r="N922" s="39" t="n"/>
      <c r="O922" s="39" t="n"/>
      <c r="P922" s="39" t="n"/>
      <c r="Q922" s="39" t="n"/>
      <c r="R922" s="39" t="n"/>
      <c r="S922" s="39" t="n"/>
      <c r="T922" s="39" t="n"/>
      <c r="U922" s="39" t="n"/>
      <c r="V922" s="39" t="n"/>
      <c r="W922" s="39" t="n"/>
      <c r="X922" s="39" t="n"/>
      <c r="Y922" s="39" t="n"/>
      <c r="Z922" s="39" t="n"/>
    </row>
    <row r="923" ht="15.75" customHeight="1" s="198">
      <c r="A923" s="39" t="n"/>
      <c r="B923" s="39" t="n"/>
      <c r="C923" s="39" t="n"/>
      <c r="D923" s="39" t="n"/>
      <c r="E923" s="39" t="n"/>
      <c r="F923" s="39" t="n"/>
      <c r="G923" s="39" t="n"/>
      <c r="H923" s="39" t="n"/>
      <c r="I923" s="39" t="n"/>
      <c r="J923" s="39" t="n"/>
      <c r="K923" s="39" t="n"/>
      <c r="L923" s="39" t="n"/>
      <c r="M923" s="39" t="n"/>
      <c r="N923" s="39" t="n"/>
      <c r="O923" s="39" t="n"/>
      <c r="P923" s="39" t="n"/>
      <c r="Q923" s="39" t="n"/>
      <c r="R923" s="39" t="n"/>
      <c r="S923" s="39" t="n"/>
      <c r="T923" s="39" t="n"/>
      <c r="U923" s="39" t="n"/>
      <c r="V923" s="39" t="n"/>
      <c r="W923" s="39" t="n"/>
      <c r="X923" s="39" t="n"/>
      <c r="Y923" s="39" t="n"/>
      <c r="Z923" s="39" t="n"/>
    </row>
    <row r="924" ht="15.75" customHeight="1" s="198">
      <c r="A924" s="39" t="n"/>
      <c r="B924" s="39" t="n"/>
      <c r="C924" s="39" t="n"/>
      <c r="D924" s="39" t="n"/>
      <c r="E924" s="39" t="n"/>
      <c r="F924" s="39" t="n"/>
      <c r="G924" s="39" t="n"/>
      <c r="H924" s="39" t="n"/>
      <c r="I924" s="39" t="n"/>
      <c r="J924" s="39" t="n"/>
      <c r="K924" s="39" t="n"/>
      <c r="L924" s="39" t="n"/>
      <c r="M924" s="39" t="n"/>
      <c r="N924" s="39" t="n"/>
      <c r="O924" s="39" t="n"/>
      <c r="P924" s="39" t="n"/>
      <c r="Q924" s="39" t="n"/>
      <c r="R924" s="39" t="n"/>
      <c r="S924" s="39" t="n"/>
      <c r="T924" s="39" t="n"/>
      <c r="U924" s="39" t="n"/>
      <c r="V924" s="39" t="n"/>
      <c r="W924" s="39" t="n"/>
      <c r="X924" s="39" t="n"/>
      <c r="Y924" s="39" t="n"/>
      <c r="Z924" s="39" t="n"/>
    </row>
    <row r="925" ht="15.75" customHeight="1" s="198">
      <c r="A925" s="39" t="n"/>
      <c r="B925" s="39" t="n"/>
      <c r="C925" s="39" t="n"/>
      <c r="D925" s="39" t="n"/>
      <c r="E925" s="39" t="n"/>
      <c r="F925" s="39" t="n"/>
      <c r="G925" s="39" t="n"/>
      <c r="H925" s="39" t="n"/>
      <c r="I925" s="39" t="n"/>
      <c r="J925" s="39" t="n"/>
      <c r="K925" s="39" t="n"/>
      <c r="L925" s="39" t="n"/>
      <c r="M925" s="39" t="n"/>
      <c r="N925" s="39" t="n"/>
      <c r="O925" s="39" t="n"/>
      <c r="P925" s="39" t="n"/>
      <c r="Q925" s="39" t="n"/>
      <c r="R925" s="39" t="n"/>
      <c r="S925" s="39" t="n"/>
      <c r="T925" s="39" t="n"/>
      <c r="U925" s="39" t="n"/>
      <c r="V925" s="39" t="n"/>
      <c r="W925" s="39" t="n"/>
      <c r="X925" s="39" t="n"/>
      <c r="Y925" s="39" t="n"/>
      <c r="Z925" s="39" t="n"/>
    </row>
    <row r="926" ht="15.75" customHeight="1" s="198">
      <c r="A926" s="39" t="n"/>
      <c r="B926" s="39" t="n"/>
      <c r="C926" s="39" t="n"/>
      <c r="D926" s="39" t="n"/>
      <c r="E926" s="39" t="n"/>
      <c r="F926" s="39" t="n"/>
      <c r="G926" s="39" t="n"/>
      <c r="H926" s="39" t="n"/>
      <c r="I926" s="39" t="n"/>
      <c r="J926" s="39" t="n"/>
      <c r="K926" s="39" t="n"/>
      <c r="L926" s="39" t="n"/>
      <c r="M926" s="39" t="n"/>
      <c r="N926" s="39" t="n"/>
      <c r="O926" s="39" t="n"/>
      <c r="P926" s="39" t="n"/>
      <c r="Q926" s="39" t="n"/>
      <c r="R926" s="39" t="n"/>
      <c r="S926" s="39" t="n"/>
      <c r="T926" s="39" t="n"/>
      <c r="U926" s="39" t="n"/>
      <c r="V926" s="39" t="n"/>
      <c r="W926" s="39" t="n"/>
      <c r="X926" s="39" t="n"/>
      <c r="Y926" s="39" t="n"/>
      <c r="Z926" s="39" t="n"/>
    </row>
    <row r="927" ht="15.75" customHeight="1" s="198">
      <c r="A927" s="39" t="n"/>
      <c r="B927" s="39" t="n"/>
      <c r="C927" s="39" t="n"/>
      <c r="D927" s="39" t="n"/>
      <c r="E927" s="39" t="n"/>
      <c r="F927" s="39" t="n"/>
      <c r="G927" s="39" t="n"/>
      <c r="H927" s="39" t="n"/>
      <c r="I927" s="39" t="n"/>
      <c r="J927" s="39" t="n"/>
      <c r="K927" s="39" t="n"/>
      <c r="L927" s="39" t="n"/>
      <c r="M927" s="39" t="n"/>
      <c r="N927" s="39" t="n"/>
      <c r="O927" s="39" t="n"/>
      <c r="P927" s="39" t="n"/>
      <c r="Q927" s="39" t="n"/>
      <c r="R927" s="39" t="n"/>
      <c r="S927" s="39" t="n"/>
      <c r="T927" s="39" t="n"/>
      <c r="U927" s="39" t="n"/>
      <c r="V927" s="39" t="n"/>
      <c r="W927" s="39" t="n"/>
      <c r="X927" s="39" t="n"/>
      <c r="Y927" s="39" t="n"/>
      <c r="Z927" s="39" t="n"/>
    </row>
    <row r="928" ht="15.75" customHeight="1" s="198">
      <c r="A928" s="39" t="n"/>
      <c r="B928" s="39" t="n"/>
      <c r="C928" s="39" t="n"/>
      <c r="D928" s="39" t="n"/>
      <c r="E928" s="39" t="n"/>
      <c r="F928" s="39" t="n"/>
      <c r="G928" s="39" t="n"/>
      <c r="H928" s="39" t="n"/>
      <c r="I928" s="39" t="n"/>
      <c r="J928" s="39" t="n"/>
      <c r="K928" s="39" t="n"/>
      <c r="L928" s="39" t="n"/>
      <c r="M928" s="39" t="n"/>
      <c r="N928" s="39" t="n"/>
      <c r="O928" s="39" t="n"/>
      <c r="P928" s="39" t="n"/>
      <c r="Q928" s="39" t="n"/>
      <c r="R928" s="39" t="n"/>
      <c r="S928" s="39" t="n"/>
      <c r="T928" s="39" t="n"/>
      <c r="U928" s="39" t="n"/>
      <c r="V928" s="39" t="n"/>
      <c r="W928" s="39" t="n"/>
      <c r="X928" s="39" t="n"/>
      <c r="Y928" s="39" t="n"/>
      <c r="Z928" s="39" t="n"/>
    </row>
    <row r="929" ht="15.75" customHeight="1" s="198">
      <c r="A929" s="39" t="n"/>
      <c r="B929" s="39" t="n"/>
      <c r="C929" s="39" t="n"/>
      <c r="D929" s="39" t="n"/>
      <c r="E929" s="39" t="n"/>
      <c r="F929" s="39" t="n"/>
      <c r="G929" s="39" t="n"/>
      <c r="H929" s="39" t="n"/>
      <c r="I929" s="39" t="n"/>
      <c r="J929" s="39" t="n"/>
      <c r="K929" s="39" t="n"/>
      <c r="L929" s="39" t="n"/>
      <c r="M929" s="39" t="n"/>
      <c r="N929" s="39" t="n"/>
      <c r="O929" s="39" t="n"/>
      <c r="P929" s="39" t="n"/>
      <c r="Q929" s="39" t="n"/>
      <c r="R929" s="39" t="n"/>
      <c r="S929" s="39" t="n"/>
      <c r="T929" s="39" t="n"/>
      <c r="U929" s="39" t="n"/>
      <c r="V929" s="39" t="n"/>
      <c r="W929" s="39" t="n"/>
      <c r="X929" s="39" t="n"/>
      <c r="Y929" s="39" t="n"/>
      <c r="Z929" s="39" t="n"/>
    </row>
    <row r="930" ht="15.75" customHeight="1" s="198">
      <c r="A930" s="39" t="n"/>
      <c r="B930" s="39" t="n"/>
      <c r="C930" s="39" t="n"/>
      <c r="D930" s="39" t="n"/>
      <c r="E930" s="39" t="n"/>
      <c r="F930" s="39" t="n"/>
      <c r="G930" s="39" t="n"/>
      <c r="H930" s="39" t="n"/>
      <c r="I930" s="39" t="n"/>
      <c r="J930" s="39" t="n"/>
      <c r="K930" s="39" t="n"/>
      <c r="L930" s="39" t="n"/>
      <c r="M930" s="39" t="n"/>
      <c r="N930" s="39" t="n"/>
      <c r="O930" s="39" t="n"/>
      <c r="P930" s="39" t="n"/>
      <c r="Q930" s="39" t="n"/>
      <c r="R930" s="39" t="n"/>
      <c r="S930" s="39" t="n"/>
      <c r="T930" s="39" t="n"/>
      <c r="U930" s="39" t="n"/>
      <c r="V930" s="39" t="n"/>
      <c r="W930" s="39" t="n"/>
      <c r="X930" s="39" t="n"/>
      <c r="Y930" s="39" t="n"/>
      <c r="Z930" s="39" t="n"/>
    </row>
    <row r="931" ht="15.75" customHeight="1" s="198">
      <c r="A931" s="39" t="n"/>
      <c r="B931" s="39" t="n"/>
      <c r="C931" s="39" t="n"/>
      <c r="D931" s="39" t="n"/>
      <c r="E931" s="39" t="n"/>
      <c r="F931" s="39" t="n"/>
      <c r="G931" s="39" t="n"/>
      <c r="H931" s="39" t="n"/>
      <c r="I931" s="39" t="n"/>
      <c r="J931" s="39" t="n"/>
      <c r="K931" s="39" t="n"/>
      <c r="L931" s="39" t="n"/>
      <c r="M931" s="39" t="n"/>
      <c r="N931" s="39" t="n"/>
      <c r="O931" s="39" t="n"/>
      <c r="P931" s="39" t="n"/>
      <c r="Q931" s="39" t="n"/>
      <c r="R931" s="39" t="n"/>
      <c r="S931" s="39" t="n"/>
      <c r="T931" s="39" t="n"/>
      <c r="U931" s="39" t="n"/>
      <c r="V931" s="39" t="n"/>
      <c r="W931" s="39" t="n"/>
      <c r="X931" s="39" t="n"/>
      <c r="Y931" s="39" t="n"/>
      <c r="Z931" s="39" t="n"/>
    </row>
    <row r="932" ht="15.75" customHeight="1" s="198">
      <c r="A932" s="39" t="n"/>
      <c r="B932" s="39" t="n"/>
      <c r="C932" s="39" t="n"/>
      <c r="D932" s="39" t="n"/>
      <c r="E932" s="39" t="n"/>
      <c r="F932" s="39" t="n"/>
      <c r="G932" s="39" t="n"/>
      <c r="H932" s="39" t="n"/>
      <c r="I932" s="39" t="n"/>
      <c r="J932" s="39" t="n"/>
      <c r="K932" s="39" t="n"/>
      <c r="L932" s="39" t="n"/>
      <c r="M932" s="39" t="n"/>
      <c r="N932" s="39" t="n"/>
      <c r="O932" s="39" t="n"/>
      <c r="P932" s="39" t="n"/>
      <c r="Q932" s="39" t="n"/>
      <c r="R932" s="39" t="n"/>
      <c r="S932" s="39" t="n"/>
      <c r="T932" s="39" t="n"/>
      <c r="U932" s="39" t="n"/>
      <c r="V932" s="39" t="n"/>
      <c r="W932" s="39" t="n"/>
      <c r="X932" s="39" t="n"/>
      <c r="Y932" s="39" t="n"/>
      <c r="Z932" s="39" t="n"/>
    </row>
    <row r="933" ht="15.75" customHeight="1" s="198">
      <c r="A933" s="39" t="n"/>
      <c r="B933" s="39" t="n"/>
      <c r="C933" s="39" t="n"/>
      <c r="D933" s="39" t="n"/>
      <c r="E933" s="39" t="n"/>
      <c r="F933" s="39" t="n"/>
      <c r="G933" s="39" t="n"/>
      <c r="H933" s="39" t="n"/>
      <c r="I933" s="39" t="n"/>
      <c r="J933" s="39" t="n"/>
      <c r="K933" s="39" t="n"/>
      <c r="L933" s="39" t="n"/>
      <c r="M933" s="39" t="n"/>
      <c r="N933" s="39" t="n"/>
      <c r="O933" s="39" t="n"/>
      <c r="P933" s="39" t="n"/>
      <c r="Q933" s="39" t="n"/>
      <c r="R933" s="39" t="n"/>
      <c r="S933" s="39" t="n"/>
      <c r="T933" s="39" t="n"/>
      <c r="U933" s="39" t="n"/>
      <c r="V933" s="39" t="n"/>
      <c r="W933" s="39" t="n"/>
      <c r="X933" s="39" t="n"/>
      <c r="Y933" s="39" t="n"/>
      <c r="Z933" s="39" t="n"/>
    </row>
    <row r="934" ht="15.75" customHeight="1" s="198">
      <c r="A934" s="39" t="n"/>
      <c r="B934" s="39" t="n"/>
      <c r="C934" s="39" t="n"/>
      <c r="D934" s="39" t="n"/>
      <c r="E934" s="39" t="n"/>
      <c r="F934" s="39" t="n"/>
      <c r="G934" s="39" t="n"/>
      <c r="H934" s="39" t="n"/>
      <c r="I934" s="39" t="n"/>
      <c r="J934" s="39" t="n"/>
      <c r="K934" s="39" t="n"/>
      <c r="L934" s="39" t="n"/>
      <c r="M934" s="39" t="n"/>
      <c r="N934" s="39" t="n"/>
      <c r="O934" s="39" t="n"/>
      <c r="P934" s="39" t="n"/>
      <c r="Q934" s="39" t="n"/>
      <c r="R934" s="39" t="n"/>
      <c r="S934" s="39" t="n"/>
      <c r="T934" s="39" t="n"/>
      <c r="U934" s="39" t="n"/>
      <c r="V934" s="39" t="n"/>
      <c r="W934" s="39" t="n"/>
      <c r="X934" s="39" t="n"/>
      <c r="Y934" s="39" t="n"/>
      <c r="Z934" s="39" t="n"/>
    </row>
    <row r="935" ht="15.75" customHeight="1" s="198">
      <c r="A935" s="39" t="n"/>
      <c r="B935" s="39" t="n"/>
      <c r="C935" s="39" t="n"/>
      <c r="D935" s="39" t="n"/>
      <c r="E935" s="39" t="n"/>
      <c r="F935" s="39" t="n"/>
      <c r="G935" s="39" t="n"/>
      <c r="H935" s="39" t="n"/>
      <c r="I935" s="39" t="n"/>
      <c r="J935" s="39" t="n"/>
      <c r="K935" s="39" t="n"/>
      <c r="L935" s="39" t="n"/>
      <c r="M935" s="39" t="n"/>
      <c r="N935" s="39" t="n"/>
      <c r="O935" s="39" t="n"/>
      <c r="P935" s="39" t="n"/>
      <c r="Q935" s="39" t="n"/>
      <c r="R935" s="39" t="n"/>
      <c r="S935" s="39" t="n"/>
      <c r="T935" s="39" t="n"/>
      <c r="U935" s="39" t="n"/>
      <c r="V935" s="39" t="n"/>
      <c r="W935" s="39" t="n"/>
      <c r="X935" s="39" t="n"/>
      <c r="Y935" s="39" t="n"/>
      <c r="Z935" s="39" t="n"/>
    </row>
    <row r="936" ht="15.75" customHeight="1" s="198">
      <c r="A936" s="39" t="n"/>
      <c r="B936" s="39" t="n"/>
      <c r="C936" s="39" t="n"/>
      <c r="D936" s="39" t="n"/>
      <c r="E936" s="39" t="n"/>
      <c r="F936" s="39" t="n"/>
      <c r="G936" s="39" t="n"/>
      <c r="H936" s="39" t="n"/>
      <c r="I936" s="39" t="n"/>
      <c r="J936" s="39" t="n"/>
      <c r="K936" s="39" t="n"/>
      <c r="L936" s="39" t="n"/>
      <c r="M936" s="39" t="n"/>
      <c r="N936" s="39" t="n"/>
      <c r="O936" s="39" t="n"/>
      <c r="P936" s="39" t="n"/>
      <c r="Q936" s="39" t="n"/>
      <c r="R936" s="39" t="n"/>
      <c r="S936" s="39" t="n"/>
      <c r="T936" s="39" t="n"/>
      <c r="U936" s="39" t="n"/>
      <c r="V936" s="39" t="n"/>
      <c r="W936" s="39" t="n"/>
      <c r="X936" s="39" t="n"/>
      <c r="Y936" s="39" t="n"/>
      <c r="Z936" s="39" t="n"/>
    </row>
    <row r="937" ht="15.75" customHeight="1" s="198">
      <c r="A937" s="39" t="n"/>
      <c r="B937" s="39" t="n"/>
      <c r="C937" s="39" t="n"/>
      <c r="D937" s="39" t="n"/>
      <c r="E937" s="39" t="n"/>
      <c r="F937" s="39" t="n"/>
      <c r="G937" s="39" t="n"/>
      <c r="H937" s="39" t="n"/>
      <c r="I937" s="39" t="n"/>
      <c r="J937" s="39" t="n"/>
      <c r="K937" s="39" t="n"/>
      <c r="L937" s="39" t="n"/>
      <c r="M937" s="39" t="n"/>
      <c r="N937" s="39" t="n"/>
      <c r="O937" s="39" t="n"/>
      <c r="P937" s="39" t="n"/>
      <c r="Q937" s="39" t="n"/>
      <c r="R937" s="39" t="n"/>
      <c r="S937" s="39" t="n"/>
      <c r="T937" s="39" t="n"/>
      <c r="U937" s="39" t="n"/>
      <c r="V937" s="39" t="n"/>
      <c r="W937" s="39" t="n"/>
      <c r="X937" s="39" t="n"/>
      <c r="Y937" s="39" t="n"/>
      <c r="Z937" s="39" t="n"/>
    </row>
    <row r="938" ht="15.75" customHeight="1" s="198">
      <c r="A938" s="39" t="n"/>
      <c r="B938" s="39" t="n"/>
      <c r="C938" s="39" t="n"/>
      <c r="D938" s="39" t="n"/>
      <c r="E938" s="39" t="n"/>
      <c r="F938" s="39" t="n"/>
      <c r="G938" s="39" t="n"/>
      <c r="H938" s="39" t="n"/>
      <c r="I938" s="39" t="n"/>
      <c r="J938" s="39" t="n"/>
      <c r="K938" s="39" t="n"/>
      <c r="L938" s="39" t="n"/>
      <c r="M938" s="39" t="n"/>
      <c r="N938" s="39" t="n"/>
      <c r="O938" s="39" t="n"/>
      <c r="P938" s="39" t="n"/>
      <c r="Q938" s="39" t="n"/>
      <c r="R938" s="39" t="n"/>
      <c r="S938" s="39" t="n"/>
      <c r="T938" s="39" t="n"/>
      <c r="U938" s="39" t="n"/>
      <c r="V938" s="39" t="n"/>
      <c r="W938" s="39" t="n"/>
      <c r="X938" s="39" t="n"/>
      <c r="Y938" s="39" t="n"/>
      <c r="Z938" s="39" t="n"/>
    </row>
    <row r="939" ht="15.75" customHeight="1" s="198">
      <c r="A939" s="39" t="n"/>
      <c r="B939" s="39" t="n"/>
      <c r="C939" s="39" t="n"/>
      <c r="D939" s="39" t="n"/>
      <c r="E939" s="39" t="n"/>
      <c r="F939" s="39" t="n"/>
      <c r="G939" s="39" t="n"/>
      <c r="H939" s="39" t="n"/>
      <c r="I939" s="39" t="n"/>
      <c r="J939" s="39" t="n"/>
      <c r="K939" s="39" t="n"/>
      <c r="L939" s="39" t="n"/>
      <c r="M939" s="39" t="n"/>
      <c r="N939" s="39" t="n"/>
      <c r="O939" s="39" t="n"/>
      <c r="P939" s="39" t="n"/>
      <c r="Q939" s="39" t="n"/>
      <c r="R939" s="39" t="n"/>
      <c r="S939" s="39" t="n"/>
      <c r="T939" s="39" t="n"/>
      <c r="U939" s="39" t="n"/>
      <c r="V939" s="39" t="n"/>
      <c r="W939" s="39" t="n"/>
      <c r="X939" s="39" t="n"/>
      <c r="Y939" s="39" t="n"/>
      <c r="Z939" s="39" t="n"/>
    </row>
    <row r="940" ht="15.75" customHeight="1" s="198">
      <c r="A940" s="39" t="n"/>
      <c r="B940" s="39" t="n"/>
      <c r="C940" s="39" t="n"/>
      <c r="D940" s="39" t="n"/>
      <c r="E940" s="39" t="n"/>
      <c r="F940" s="39" t="n"/>
      <c r="G940" s="39" t="n"/>
      <c r="H940" s="39" t="n"/>
      <c r="I940" s="39" t="n"/>
      <c r="J940" s="39" t="n"/>
      <c r="K940" s="39" t="n"/>
      <c r="L940" s="39" t="n"/>
      <c r="M940" s="39" t="n"/>
      <c r="N940" s="39" t="n"/>
      <c r="O940" s="39" t="n"/>
      <c r="P940" s="39" t="n"/>
      <c r="Q940" s="39" t="n"/>
      <c r="R940" s="39" t="n"/>
      <c r="S940" s="39" t="n"/>
      <c r="T940" s="39" t="n"/>
      <c r="U940" s="39" t="n"/>
      <c r="V940" s="39" t="n"/>
      <c r="W940" s="39" t="n"/>
      <c r="X940" s="39" t="n"/>
      <c r="Y940" s="39" t="n"/>
      <c r="Z940" s="39" t="n"/>
    </row>
    <row r="941" ht="15.75" customHeight="1" s="198">
      <c r="A941" s="39" t="n"/>
      <c r="B941" s="39" t="n"/>
      <c r="C941" s="39" t="n"/>
      <c r="D941" s="39" t="n"/>
      <c r="E941" s="39" t="n"/>
      <c r="F941" s="39" t="n"/>
      <c r="G941" s="39" t="n"/>
      <c r="H941" s="39" t="n"/>
      <c r="I941" s="39" t="n"/>
      <c r="J941" s="39" t="n"/>
      <c r="K941" s="39" t="n"/>
      <c r="L941" s="39" t="n"/>
      <c r="M941" s="39" t="n"/>
      <c r="N941" s="39" t="n"/>
      <c r="O941" s="39" t="n"/>
      <c r="P941" s="39" t="n"/>
      <c r="Q941" s="39" t="n"/>
      <c r="R941" s="39" t="n"/>
      <c r="S941" s="39" t="n"/>
      <c r="T941" s="39" t="n"/>
      <c r="U941" s="39" t="n"/>
      <c r="V941" s="39" t="n"/>
      <c r="W941" s="39" t="n"/>
      <c r="X941" s="39" t="n"/>
      <c r="Y941" s="39" t="n"/>
      <c r="Z941" s="39" t="n"/>
    </row>
    <row r="942" ht="15.75" customHeight="1" s="198">
      <c r="A942" s="39" t="n"/>
      <c r="B942" s="39" t="n"/>
      <c r="C942" s="39" t="n"/>
      <c r="D942" s="39" t="n"/>
      <c r="E942" s="39" t="n"/>
      <c r="F942" s="39" t="n"/>
      <c r="G942" s="39" t="n"/>
      <c r="H942" s="39" t="n"/>
      <c r="I942" s="39" t="n"/>
      <c r="J942" s="39" t="n"/>
      <c r="K942" s="39" t="n"/>
      <c r="L942" s="39" t="n"/>
      <c r="M942" s="39" t="n"/>
      <c r="N942" s="39" t="n"/>
      <c r="O942" s="39" t="n"/>
      <c r="P942" s="39" t="n"/>
      <c r="Q942" s="39" t="n"/>
      <c r="R942" s="39" t="n"/>
      <c r="S942" s="39" t="n"/>
      <c r="T942" s="39" t="n"/>
      <c r="U942" s="39" t="n"/>
      <c r="V942" s="39" t="n"/>
      <c r="W942" s="39" t="n"/>
      <c r="X942" s="39" t="n"/>
      <c r="Y942" s="39" t="n"/>
      <c r="Z942" s="39" t="n"/>
    </row>
    <row r="943" ht="15.75" customHeight="1" s="198">
      <c r="A943" s="39" t="n"/>
      <c r="B943" s="39" t="n"/>
      <c r="C943" s="39" t="n"/>
      <c r="D943" s="39" t="n"/>
      <c r="E943" s="39" t="n"/>
      <c r="F943" s="39" t="n"/>
      <c r="G943" s="39" t="n"/>
      <c r="H943" s="39" t="n"/>
      <c r="I943" s="39" t="n"/>
      <c r="J943" s="39" t="n"/>
      <c r="K943" s="39" t="n"/>
      <c r="L943" s="39" t="n"/>
      <c r="M943" s="39" t="n"/>
      <c r="N943" s="39" t="n"/>
      <c r="O943" s="39" t="n"/>
      <c r="P943" s="39" t="n"/>
      <c r="Q943" s="39" t="n"/>
      <c r="R943" s="39" t="n"/>
      <c r="S943" s="39" t="n"/>
      <c r="T943" s="39" t="n"/>
      <c r="U943" s="39" t="n"/>
      <c r="V943" s="39" t="n"/>
      <c r="W943" s="39" t="n"/>
      <c r="X943" s="39" t="n"/>
      <c r="Y943" s="39" t="n"/>
      <c r="Z943" s="39" t="n"/>
    </row>
    <row r="944" ht="15.75" customHeight="1" s="198">
      <c r="A944" s="39" t="n"/>
      <c r="B944" s="39" t="n"/>
      <c r="C944" s="39" t="n"/>
      <c r="D944" s="39" t="n"/>
      <c r="E944" s="39" t="n"/>
      <c r="F944" s="39" t="n"/>
      <c r="G944" s="39" t="n"/>
      <c r="H944" s="39" t="n"/>
      <c r="I944" s="39" t="n"/>
      <c r="J944" s="39" t="n"/>
      <c r="K944" s="39" t="n"/>
      <c r="L944" s="39" t="n"/>
      <c r="M944" s="39" t="n"/>
      <c r="N944" s="39" t="n"/>
      <c r="O944" s="39" t="n"/>
      <c r="P944" s="39" t="n"/>
      <c r="Q944" s="39" t="n"/>
      <c r="R944" s="39" t="n"/>
      <c r="S944" s="39" t="n"/>
      <c r="T944" s="39" t="n"/>
      <c r="U944" s="39" t="n"/>
      <c r="V944" s="39" t="n"/>
      <c r="W944" s="39" t="n"/>
      <c r="X944" s="39" t="n"/>
      <c r="Y944" s="39" t="n"/>
      <c r="Z944" s="39" t="n"/>
    </row>
    <row r="945" ht="15.75" customHeight="1" s="198">
      <c r="A945" s="39" t="n"/>
      <c r="B945" s="39" t="n"/>
      <c r="C945" s="39" t="n"/>
      <c r="D945" s="39" t="n"/>
      <c r="E945" s="39" t="n"/>
      <c r="F945" s="39" t="n"/>
      <c r="G945" s="39" t="n"/>
      <c r="H945" s="39" t="n"/>
      <c r="I945" s="39" t="n"/>
      <c r="J945" s="39" t="n"/>
      <c r="K945" s="39" t="n"/>
      <c r="L945" s="39" t="n"/>
      <c r="M945" s="39" t="n"/>
      <c r="N945" s="39" t="n"/>
      <c r="O945" s="39" t="n"/>
      <c r="P945" s="39" t="n"/>
      <c r="Q945" s="39" t="n"/>
      <c r="R945" s="39" t="n"/>
      <c r="S945" s="39" t="n"/>
      <c r="T945" s="39" t="n"/>
      <c r="U945" s="39" t="n"/>
      <c r="V945" s="39" t="n"/>
      <c r="W945" s="39" t="n"/>
      <c r="X945" s="39" t="n"/>
      <c r="Y945" s="39" t="n"/>
      <c r="Z945" s="39" t="n"/>
    </row>
    <row r="946" ht="15.75" customHeight="1" s="198">
      <c r="A946" s="39" t="n"/>
      <c r="B946" s="39" t="n"/>
      <c r="C946" s="39" t="n"/>
      <c r="D946" s="39" t="n"/>
      <c r="E946" s="39" t="n"/>
      <c r="F946" s="39" t="n"/>
      <c r="G946" s="39" t="n"/>
      <c r="H946" s="39" t="n"/>
      <c r="I946" s="39" t="n"/>
      <c r="J946" s="39" t="n"/>
      <c r="K946" s="39" t="n"/>
      <c r="L946" s="39" t="n"/>
      <c r="M946" s="39" t="n"/>
      <c r="N946" s="39" t="n"/>
      <c r="O946" s="39" t="n"/>
      <c r="P946" s="39" t="n"/>
      <c r="Q946" s="39" t="n"/>
      <c r="R946" s="39" t="n"/>
      <c r="S946" s="39" t="n"/>
      <c r="T946" s="39" t="n"/>
      <c r="U946" s="39" t="n"/>
      <c r="V946" s="39" t="n"/>
      <c r="W946" s="39" t="n"/>
      <c r="X946" s="39" t="n"/>
      <c r="Y946" s="39" t="n"/>
      <c r="Z946" s="39" t="n"/>
    </row>
    <row r="947" ht="15.75" customHeight="1" s="198">
      <c r="A947" s="39" t="n"/>
      <c r="B947" s="39" t="n"/>
      <c r="C947" s="39" t="n"/>
      <c r="D947" s="39" t="n"/>
      <c r="E947" s="39" t="n"/>
      <c r="F947" s="39" t="n"/>
      <c r="G947" s="39" t="n"/>
      <c r="H947" s="39" t="n"/>
      <c r="I947" s="39" t="n"/>
      <c r="J947" s="39" t="n"/>
      <c r="K947" s="39" t="n"/>
      <c r="L947" s="39" t="n"/>
      <c r="M947" s="39" t="n"/>
      <c r="N947" s="39" t="n"/>
      <c r="O947" s="39" t="n"/>
      <c r="P947" s="39" t="n"/>
      <c r="Q947" s="39" t="n"/>
      <c r="R947" s="39" t="n"/>
      <c r="S947" s="39" t="n"/>
      <c r="T947" s="39" t="n"/>
      <c r="U947" s="39" t="n"/>
      <c r="V947" s="39" t="n"/>
      <c r="W947" s="39" t="n"/>
      <c r="X947" s="39" t="n"/>
      <c r="Y947" s="39" t="n"/>
      <c r="Z947" s="39" t="n"/>
    </row>
    <row r="948" ht="15.75" customHeight="1" s="198">
      <c r="A948" s="39" t="n"/>
      <c r="B948" s="39" t="n"/>
      <c r="C948" s="39" t="n"/>
      <c r="D948" s="39" t="n"/>
      <c r="E948" s="39" t="n"/>
      <c r="F948" s="39" t="n"/>
      <c r="G948" s="39" t="n"/>
      <c r="H948" s="39" t="n"/>
      <c r="I948" s="39" t="n"/>
      <c r="J948" s="39" t="n"/>
      <c r="K948" s="39" t="n"/>
      <c r="L948" s="39" t="n"/>
      <c r="M948" s="39" t="n"/>
      <c r="N948" s="39" t="n"/>
      <c r="O948" s="39" t="n"/>
      <c r="P948" s="39" t="n"/>
      <c r="Q948" s="39" t="n"/>
      <c r="R948" s="39" t="n"/>
      <c r="S948" s="39" t="n"/>
      <c r="T948" s="39" t="n"/>
      <c r="U948" s="39" t="n"/>
      <c r="V948" s="39" t="n"/>
      <c r="W948" s="39" t="n"/>
      <c r="X948" s="39" t="n"/>
      <c r="Y948" s="39" t="n"/>
      <c r="Z948" s="39" t="n"/>
    </row>
    <row r="949" ht="15.75" customHeight="1" s="198">
      <c r="A949" s="39" t="n"/>
      <c r="B949" s="39" t="n"/>
      <c r="C949" s="39" t="n"/>
      <c r="D949" s="39" t="n"/>
      <c r="E949" s="39" t="n"/>
      <c r="F949" s="39" t="n"/>
      <c r="G949" s="39" t="n"/>
      <c r="H949" s="39" t="n"/>
      <c r="I949" s="39" t="n"/>
      <c r="J949" s="39" t="n"/>
      <c r="K949" s="39" t="n"/>
      <c r="L949" s="39" t="n"/>
      <c r="M949" s="39" t="n"/>
      <c r="N949" s="39" t="n"/>
      <c r="O949" s="39" t="n"/>
      <c r="P949" s="39" t="n"/>
      <c r="Q949" s="39" t="n"/>
      <c r="R949" s="39" t="n"/>
      <c r="S949" s="39" t="n"/>
      <c r="T949" s="39" t="n"/>
      <c r="U949" s="39" t="n"/>
      <c r="V949" s="39" t="n"/>
      <c r="W949" s="39" t="n"/>
      <c r="X949" s="39" t="n"/>
      <c r="Y949" s="39" t="n"/>
      <c r="Z949" s="39" t="n"/>
    </row>
    <row r="950" ht="15.75" customHeight="1" s="198">
      <c r="A950" s="39" t="n"/>
      <c r="B950" s="39" t="n"/>
      <c r="C950" s="39" t="n"/>
      <c r="D950" s="39" t="n"/>
      <c r="E950" s="39" t="n"/>
      <c r="F950" s="39" t="n"/>
      <c r="G950" s="39" t="n"/>
      <c r="H950" s="39" t="n"/>
      <c r="I950" s="39" t="n"/>
      <c r="J950" s="39" t="n"/>
      <c r="K950" s="39" t="n"/>
      <c r="L950" s="39" t="n"/>
      <c r="M950" s="39" t="n"/>
      <c r="N950" s="39" t="n"/>
      <c r="O950" s="39" t="n"/>
      <c r="P950" s="39" t="n"/>
      <c r="Q950" s="39" t="n"/>
      <c r="R950" s="39" t="n"/>
      <c r="S950" s="39" t="n"/>
      <c r="T950" s="39" t="n"/>
      <c r="U950" s="39" t="n"/>
      <c r="V950" s="39" t="n"/>
      <c r="W950" s="39" t="n"/>
      <c r="X950" s="39" t="n"/>
      <c r="Y950" s="39" t="n"/>
      <c r="Z950" s="39" t="n"/>
    </row>
    <row r="951" ht="15.75" customHeight="1" s="198">
      <c r="A951" s="39" t="n"/>
      <c r="B951" s="39" t="n"/>
      <c r="C951" s="39" t="n"/>
      <c r="D951" s="39" t="n"/>
      <c r="E951" s="39" t="n"/>
      <c r="F951" s="39" t="n"/>
      <c r="G951" s="39" t="n"/>
      <c r="H951" s="39" t="n"/>
      <c r="I951" s="39" t="n"/>
      <c r="J951" s="39" t="n"/>
      <c r="K951" s="39" t="n"/>
      <c r="L951" s="39" t="n"/>
      <c r="M951" s="39" t="n"/>
      <c r="N951" s="39" t="n"/>
      <c r="O951" s="39" t="n"/>
      <c r="P951" s="39" t="n"/>
      <c r="Q951" s="39" t="n"/>
      <c r="R951" s="39" t="n"/>
      <c r="S951" s="39" t="n"/>
      <c r="T951" s="39" t="n"/>
      <c r="U951" s="39" t="n"/>
      <c r="V951" s="39" t="n"/>
      <c r="W951" s="39" t="n"/>
      <c r="X951" s="39" t="n"/>
      <c r="Y951" s="39" t="n"/>
      <c r="Z951" s="39" t="n"/>
    </row>
    <row r="952" ht="15.75" customHeight="1" s="198">
      <c r="A952" s="39" t="n"/>
      <c r="B952" s="39" t="n"/>
      <c r="C952" s="39" t="n"/>
      <c r="D952" s="39" t="n"/>
      <c r="E952" s="39" t="n"/>
      <c r="F952" s="39" t="n"/>
      <c r="G952" s="39" t="n"/>
      <c r="H952" s="39" t="n"/>
      <c r="I952" s="39" t="n"/>
      <c r="J952" s="39" t="n"/>
      <c r="K952" s="39" t="n"/>
      <c r="L952" s="39" t="n"/>
      <c r="M952" s="39" t="n"/>
      <c r="N952" s="39" t="n"/>
      <c r="O952" s="39" t="n"/>
      <c r="P952" s="39" t="n"/>
      <c r="Q952" s="39" t="n"/>
      <c r="R952" s="39" t="n"/>
      <c r="S952" s="39" t="n"/>
      <c r="T952" s="39" t="n"/>
      <c r="U952" s="39" t="n"/>
      <c r="V952" s="39" t="n"/>
      <c r="W952" s="39" t="n"/>
      <c r="X952" s="39" t="n"/>
      <c r="Y952" s="39" t="n"/>
      <c r="Z952" s="39" t="n"/>
    </row>
    <row r="953" ht="15.75" customHeight="1" s="198">
      <c r="A953" s="39" t="n"/>
      <c r="B953" s="39" t="n"/>
      <c r="C953" s="39" t="n"/>
      <c r="D953" s="39" t="n"/>
      <c r="E953" s="39" t="n"/>
      <c r="F953" s="39" t="n"/>
      <c r="G953" s="39" t="n"/>
      <c r="H953" s="39" t="n"/>
      <c r="I953" s="39" t="n"/>
      <c r="J953" s="39" t="n"/>
      <c r="K953" s="39" t="n"/>
      <c r="L953" s="39" t="n"/>
      <c r="M953" s="39" t="n"/>
      <c r="N953" s="39" t="n"/>
      <c r="O953" s="39" t="n"/>
      <c r="P953" s="39" t="n"/>
      <c r="Q953" s="39" t="n"/>
      <c r="R953" s="39" t="n"/>
      <c r="S953" s="39" t="n"/>
      <c r="T953" s="39" t="n"/>
      <c r="U953" s="39" t="n"/>
      <c r="V953" s="39" t="n"/>
      <c r="W953" s="39" t="n"/>
      <c r="X953" s="39" t="n"/>
      <c r="Y953" s="39" t="n"/>
      <c r="Z953" s="39" t="n"/>
    </row>
    <row r="954" ht="15.75" customHeight="1" s="198">
      <c r="A954" s="39" t="n"/>
      <c r="B954" s="39" t="n"/>
      <c r="C954" s="39" t="n"/>
      <c r="D954" s="39" t="n"/>
      <c r="E954" s="39" t="n"/>
      <c r="F954" s="39" t="n"/>
      <c r="G954" s="39" t="n"/>
      <c r="H954" s="39" t="n"/>
      <c r="I954" s="39" t="n"/>
      <c r="J954" s="39" t="n"/>
      <c r="K954" s="39" t="n"/>
      <c r="L954" s="39" t="n"/>
      <c r="M954" s="39" t="n"/>
      <c r="N954" s="39" t="n"/>
      <c r="O954" s="39" t="n"/>
      <c r="P954" s="39" t="n"/>
      <c r="Q954" s="39" t="n"/>
      <c r="R954" s="39" t="n"/>
      <c r="S954" s="39" t="n"/>
      <c r="T954" s="39" t="n"/>
      <c r="U954" s="39" t="n"/>
      <c r="V954" s="39" t="n"/>
      <c r="W954" s="39" t="n"/>
      <c r="X954" s="39" t="n"/>
      <c r="Y954" s="39" t="n"/>
      <c r="Z954" s="39" t="n"/>
    </row>
    <row r="955" ht="15.75" customHeight="1" s="198">
      <c r="A955" s="39" t="n"/>
      <c r="B955" s="39" t="n"/>
      <c r="C955" s="39" t="n"/>
      <c r="D955" s="39" t="n"/>
      <c r="E955" s="39" t="n"/>
      <c r="F955" s="39" t="n"/>
      <c r="G955" s="39" t="n"/>
      <c r="H955" s="39" t="n"/>
      <c r="I955" s="39" t="n"/>
      <c r="J955" s="39" t="n"/>
      <c r="K955" s="39" t="n"/>
      <c r="L955" s="39" t="n"/>
      <c r="M955" s="39" t="n"/>
      <c r="N955" s="39" t="n"/>
      <c r="O955" s="39" t="n"/>
      <c r="P955" s="39" t="n"/>
      <c r="Q955" s="39" t="n"/>
      <c r="R955" s="39" t="n"/>
      <c r="S955" s="39" t="n"/>
      <c r="T955" s="39" t="n"/>
      <c r="U955" s="39" t="n"/>
      <c r="V955" s="39" t="n"/>
      <c r="W955" s="39" t="n"/>
      <c r="X955" s="39" t="n"/>
      <c r="Y955" s="39" t="n"/>
      <c r="Z955" s="39" t="n"/>
    </row>
    <row r="956" ht="15.75" customHeight="1" s="198">
      <c r="A956" s="39" t="n"/>
      <c r="B956" s="39" t="n"/>
      <c r="C956" s="39" t="n"/>
      <c r="D956" s="39" t="n"/>
      <c r="E956" s="39" t="n"/>
      <c r="F956" s="39" t="n"/>
      <c r="G956" s="39" t="n"/>
      <c r="H956" s="39" t="n"/>
      <c r="I956" s="39" t="n"/>
      <c r="J956" s="39" t="n"/>
      <c r="K956" s="39" t="n"/>
      <c r="L956" s="39" t="n"/>
      <c r="M956" s="39" t="n"/>
      <c r="N956" s="39" t="n"/>
      <c r="O956" s="39" t="n"/>
      <c r="P956" s="39" t="n"/>
      <c r="Q956" s="39" t="n"/>
      <c r="R956" s="39" t="n"/>
      <c r="S956" s="39" t="n"/>
      <c r="T956" s="39" t="n"/>
      <c r="U956" s="39" t="n"/>
      <c r="V956" s="39" t="n"/>
      <c r="W956" s="39" t="n"/>
      <c r="X956" s="39" t="n"/>
      <c r="Y956" s="39" t="n"/>
      <c r="Z956" s="39" t="n"/>
    </row>
    <row r="957" ht="15.75" customHeight="1" s="198">
      <c r="A957" s="39" t="n"/>
      <c r="B957" s="39" t="n"/>
      <c r="C957" s="39" t="n"/>
      <c r="D957" s="39" t="n"/>
      <c r="E957" s="39" t="n"/>
      <c r="F957" s="39" t="n"/>
      <c r="G957" s="39" t="n"/>
      <c r="H957" s="39" t="n"/>
      <c r="I957" s="39" t="n"/>
      <c r="J957" s="39" t="n"/>
      <c r="K957" s="39" t="n"/>
      <c r="L957" s="39" t="n"/>
      <c r="M957" s="39" t="n"/>
      <c r="N957" s="39" t="n"/>
      <c r="O957" s="39" t="n"/>
      <c r="P957" s="39" t="n"/>
      <c r="Q957" s="39" t="n"/>
      <c r="R957" s="39" t="n"/>
      <c r="S957" s="39" t="n"/>
      <c r="T957" s="39" t="n"/>
      <c r="U957" s="39" t="n"/>
      <c r="V957" s="39" t="n"/>
      <c r="W957" s="39" t="n"/>
      <c r="X957" s="39" t="n"/>
      <c r="Y957" s="39" t="n"/>
      <c r="Z957" s="39" t="n"/>
    </row>
    <row r="958" ht="15.75" customHeight="1" s="198">
      <c r="A958" s="39" t="n"/>
      <c r="B958" s="39" t="n"/>
      <c r="C958" s="39" t="n"/>
      <c r="D958" s="39" t="n"/>
      <c r="E958" s="39" t="n"/>
      <c r="F958" s="39" t="n"/>
      <c r="G958" s="39" t="n"/>
      <c r="H958" s="39" t="n"/>
      <c r="I958" s="39" t="n"/>
      <c r="J958" s="39" t="n"/>
      <c r="K958" s="39" t="n"/>
      <c r="L958" s="39" t="n"/>
      <c r="M958" s="39" t="n"/>
      <c r="N958" s="39" t="n"/>
      <c r="O958" s="39" t="n"/>
      <c r="P958" s="39" t="n"/>
      <c r="Q958" s="39" t="n"/>
      <c r="R958" s="39" t="n"/>
      <c r="S958" s="39" t="n"/>
      <c r="T958" s="39" t="n"/>
      <c r="U958" s="39" t="n"/>
      <c r="V958" s="39" t="n"/>
      <c r="W958" s="39" t="n"/>
      <c r="X958" s="39" t="n"/>
      <c r="Y958" s="39" t="n"/>
      <c r="Z958" s="39" t="n"/>
    </row>
    <row r="959" ht="15.75" customHeight="1" s="198">
      <c r="A959" s="39" t="n"/>
      <c r="B959" s="39" t="n"/>
      <c r="C959" s="39" t="n"/>
      <c r="D959" s="39" t="n"/>
      <c r="E959" s="39" t="n"/>
      <c r="F959" s="39" t="n"/>
      <c r="G959" s="39" t="n"/>
      <c r="H959" s="39" t="n"/>
      <c r="I959" s="39" t="n"/>
      <c r="J959" s="39" t="n"/>
      <c r="K959" s="39" t="n"/>
      <c r="L959" s="39" t="n"/>
      <c r="M959" s="39" t="n"/>
      <c r="N959" s="39" t="n"/>
      <c r="O959" s="39" t="n"/>
      <c r="P959" s="39" t="n"/>
      <c r="Q959" s="39" t="n"/>
      <c r="R959" s="39" t="n"/>
      <c r="S959" s="39" t="n"/>
      <c r="T959" s="39" t="n"/>
      <c r="U959" s="39" t="n"/>
      <c r="V959" s="39" t="n"/>
      <c r="W959" s="39" t="n"/>
      <c r="X959" s="39" t="n"/>
      <c r="Y959" s="39" t="n"/>
      <c r="Z959" s="39" t="n"/>
    </row>
    <row r="960" ht="15.75" customHeight="1" s="198">
      <c r="A960" s="39" t="n"/>
      <c r="B960" s="39" t="n"/>
      <c r="C960" s="39" t="n"/>
      <c r="D960" s="39" t="n"/>
      <c r="E960" s="39" t="n"/>
      <c r="F960" s="39" t="n"/>
      <c r="G960" s="39" t="n"/>
      <c r="H960" s="39" t="n"/>
      <c r="I960" s="39" t="n"/>
      <c r="J960" s="39" t="n"/>
      <c r="K960" s="39" t="n"/>
      <c r="L960" s="39" t="n"/>
      <c r="M960" s="39" t="n"/>
      <c r="N960" s="39" t="n"/>
      <c r="O960" s="39" t="n"/>
      <c r="P960" s="39" t="n"/>
      <c r="Q960" s="39" t="n"/>
      <c r="R960" s="39" t="n"/>
      <c r="S960" s="39" t="n"/>
      <c r="T960" s="39" t="n"/>
      <c r="U960" s="39" t="n"/>
      <c r="V960" s="39" t="n"/>
      <c r="W960" s="39" t="n"/>
      <c r="X960" s="39" t="n"/>
      <c r="Y960" s="39" t="n"/>
      <c r="Z960" s="39" t="n"/>
    </row>
    <row r="961" ht="15.75" customHeight="1" s="198">
      <c r="A961" s="39" t="n"/>
      <c r="B961" s="39" t="n"/>
      <c r="C961" s="39" t="n"/>
      <c r="D961" s="39" t="n"/>
      <c r="E961" s="39" t="n"/>
      <c r="F961" s="39" t="n"/>
      <c r="G961" s="39" t="n"/>
      <c r="H961" s="39" t="n"/>
      <c r="I961" s="39" t="n"/>
      <c r="J961" s="39" t="n"/>
      <c r="K961" s="39" t="n"/>
      <c r="L961" s="39" t="n"/>
      <c r="M961" s="39" t="n"/>
      <c r="N961" s="39" t="n"/>
      <c r="O961" s="39" t="n"/>
      <c r="P961" s="39" t="n"/>
      <c r="Q961" s="39" t="n"/>
      <c r="R961" s="39" t="n"/>
      <c r="S961" s="39" t="n"/>
      <c r="T961" s="39" t="n"/>
      <c r="U961" s="39" t="n"/>
      <c r="V961" s="39" t="n"/>
      <c r="W961" s="39" t="n"/>
      <c r="X961" s="39" t="n"/>
      <c r="Y961" s="39" t="n"/>
      <c r="Z961" s="39" t="n"/>
    </row>
    <row r="962" ht="15.75" customHeight="1" s="198">
      <c r="A962" s="39" t="n"/>
      <c r="B962" s="39" t="n"/>
      <c r="C962" s="39" t="n"/>
      <c r="D962" s="39" t="n"/>
      <c r="E962" s="39" t="n"/>
      <c r="F962" s="39" t="n"/>
      <c r="G962" s="39" t="n"/>
      <c r="H962" s="39" t="n"/>
      <c r="I962" s="39" t="n"/>
      <c r="J962" s="39" t="n"/>
      <c r="K962" s="39" t="n"/>
      <c r="L962" s="39" t="n"/>
      <c r="M962" s="39" t="n"/>
      <c r="N962" s="39" t="n"/>
      <c r="O962" s="39" t="n"/>
      <c r="P962" s="39" t="n"/>
      <c r="Q962" s="39" t="n"/>
      <c r="R962" s="39" t="n"/>
      <c r="S962" s="39" t="n"/>
      <c r="T962" s="39" t="n"/>
      <c r="U962" s="39" t="n"/>
      <c r="V962" s="39" t="n"/>
      <c r="W962" s="39" t="n"/>
      <c r="X962" s="39" t="n"/>
      <c r="Y962" s="39" t="n"/>
      <c r="Z962" s="39" t="n"/>
    </row>
    <row r="963" ht="15.75" customHeight="1" s="198">
      <c r="A963" s="39" t="n"/>
      <c r="B963" s="39" t="n"/>
      <c r="C963" s="39" t="n"/>
      <c r="D963" s="39" t="n"/>
      <c r="E963" s="39" t="n"/>
      <c r="F963" s="39" t="n"/>
      <c r="G963" s="39" t="n"/>
      <c r="H963" s="39" t="n"/>
      <c r="I963" s="39" t="n"/>
      <c r="J963" s="39" t="n"/>
      <c r="K963" s="39" t="n"/>
      <c r="L963" s="39" t="n"/>
      <c r="M963" s="39" t="n"/>
      <c r="N963" s="39" t="n"/>
      <c r="O963" s="39" t="n"/>
      <c r="P963" s="39" t="n"/>
      <c r="Q963" s="39" t="n"/>
      <c r="R963" s="39" t="n"/>
      <c r="S963" s="39" t="n"/>
      <c r="T963" s="39" t="n"/>
      <c r="U963" s="39" t="n"/>
      <c r="V963" s="39" t="n"/>
      <c r="W963" s="39" t="n"/>
      <c r="X963" s="39" t="n"/>
      <c r="Y963" s="39" t="n"/>
      <c r="Z963" s="39" t="n"/>
    </row>
    <row r="964" ht="15.75" customHeight="1" s="198">
      <c r="A964" s="39" t="n"/>
      <c r="B964" s="39" t="n"/>
      <c r="C964" s="39" t="n"/>
      <c r="D964" s="39" t="n"/>
      <c r="E964" s="39" t="n"/>
      <c r="F964" s="39" t="n"/>
      <c r="G964" s="39" t="n"/>
      <c r="H964" s="39" t="n"/>
      <c r="I964" s="39" t="n"/>
      <c r="J964" s="39" t="n"/>
      <c r="K964" s="39" t="n"/>
      <c r="L964" s="39" t="n"/>
      <c r="M964" s="39" t="n"/>
      <c r="N964" s="39" t="n"/>
      <c r="O964" s="39" t="n"/>
      <c r="P964" s="39" t="n"/>
      <c r="Q964" s="39" t="n"/>
      <c r="R964" s="39" t="n"/>
      <c r="S964" s="39" t="n"/>
      <c r="T964" s="39" t="n"/>
      <c r="U964" s="39" t="n"/>
      <c r="V964" s="39" t="n"/>
      <c r="W964" s="39" t="n"/>
      <c r="X964" s="39" t="n"/>
      <c r="Y964" s="39" t="n"/>
      <c r="Z964" s="39" t="n"/>
    </row>
    <row r="965" ht="15.75" customHeight="1" s="198">
      <c r="A965" s="39" t="n"/>
      <c r="B965" s="39" t="n"/>
      <c r="C965" s="39" t="n"/>
      <c r="D965" s="39" t="n"/>
      <c r="E965" s="39" t="n"/>
      <c r="F965" s="39" t="n"/>
      <c r="G965" s="39" t="n"/>
      <c r="H965" s="39" t="n"/>
      <c r="I965" s="39" t="n"/>
      <c r="J965" s="39" t="n"/>
      <c r="K965" s="39" t="n"/>
      <c r="L965" s="39" t="n"/>
      <c r="M965" s="39" t="n"/>
      <c r="N965" s="39" t="n"/>
      <c r="O965" s="39" t="n"/>
      <c r="P965" s="39" t="n"/>
      <c r="Q965" s="39" t="n"/>
      <c r="R965" s="39" t="n"/>
      <c r="S965" s="39" t="n"/>
      <c r="T965" s="39" t="n"/>
      <c r="U965" s="39" t="n"/>
      <c r="V965" s="39" t="n"/>
      <c r="W965" s="39" t="n"/>
      <c r="X965" s="39" t="n"/>
      <c r="Y965" s="39" t="n"/>
      <c r="Z965" s="39" t="n"/>
    </row>
    <row r="966" ht="15.75" customHeight="1" s="198">
      <c r="A966" s="39" t="n"/>
      <c r="B966" s="39" t="n"/>
      <c r="C966" s="39" t="n"/>
      <c r="D966" s="39" t="n"/>
      <c r="E966" s="39" t="n"/>
      <c r="F966" s="39" t="n"/>
      <c r="G966" s="39" t="n"/>
      <c r="H966" s="39" t="n"/>
      <c r="I966" s="39" t="n"/>
      <c r="J966" s="39" t="n"/>
      <c r="K966" s="39" t="n"/>
      <c r="L966" s="39" t="n"/>
      <c r="M966" s="39" t="n"/>
      <c r="N966" s="39" t="n"/>
      <c r="O966" s="39" t="n"/>
      <c r="P966" s="39" t="n"/>
      <c r="Q966" s="39" t="n"/>
      <c r="R966" s="39" t="n"/>
      <c r="S966" s="39" t="n"/>
      <c r="T966" s="39" t="n"/>
      <c r="U966" s="39" t="n"/>
      <c r="V966" s="39" t="n"/>
      <c r="W966" s="39" t="n"/>
      <c r="X966" s="39" t="n"/>
      <c r="Y966" s="39" t="n"/>
      <c r="Z966" s="39" t="n"/>
    </row>
    <row r="967" ht="15.75" customHeight="1" s="198">
      <c r="A967" s="39" t="n"/>
      <c r="B967" s="39" t="n"/>
      <c r="C967" s="39" t="n"/>
      <c r="D967" s="39" t="n"/>
      <c r="E967" s="39" t="n"/>
      <c r="F967" s="39" t="n"/>
      <c r="G967" s="39" t="n"/>
      <c r="H967" s="39" t="n"/>
      <c r="I967" s="39" t="n"/>
      <c r="J967" s="39" t="n"/>
      <c r="K967" s="39" t="n"/>
      <c r="L967" s="39" t="n"/>
      <c r="M967" s="39" t="n"/>
      <c r="N967" s="39" t="n"/>
      <c r="O967" s="39" t="n"/>
      <c r="P967" s="39" t="n"/>
      <c r="Q967" s="39" t="n"/>
      <c r="R967" s="39" t="n"/>
      <c r="S967" s="39" t="n"/>
      <c r="T967" s="39" t="n"/>
      <c r="U967" s="39" t="n"/>
      <c r="V967" s="39" t="n"/>
      <c r="W967" s="39" t="n"/>
      <c r="X967" s="39" t="n"/>
      <c r="Y967" s="39" t="n"/>
      <c r="Z967" s="39" t="n"/>
    </row>
    <row r="968" ht="15.75" customHeight="1" s="198">
      <c r="A968" s="39" t="n"/>
      <c r="B968" s="39" t="n"/>
      <c r="C968" s="39" t="n"/>
      <c r="D968" s="39" t="n"/>
      <c r="E968" s="39" t="n"/>
      <c r="F968" s="39" t="n"/>
      <c r="G968" s="39" t="n"/>
      <c r="H968" s="39" t="n"/>
      <c r="I968" s="39" t="n"/>
      <c r="J968" s="39" t="n"/>
      <c r="K968" s="39" t="n"/>
      <c r="L968" s="39" t="n"/>
      <c r="M968" s="39" t="n"/>
      <c r="N968" s="39" t="n"/>
      <c r="O968" s="39" t="n"/>
      <c r="P968" s="39" t="n"/>
      <c r="Q968" s="39" t="n"/>
      <c r="R968" s="39" t="n"/>
      <c r="S968" s="39" t="n"/>
      <c r="T968" s="39" t="n"/>
      <c r="U968" s="39" t="n"/>
      <c r="V968" s="39" t="n"/>
      <c r="W968" s="39" t="n"/>
      <c r="X968" s="39" t="n"/>
      <c r="Y968" s="39" t="n"/>
      <c r="Z968" s="39" t="n"/>
    </row>
    <row r="969" ht="15.75" customHeight="1" s="198">
      <c r="A969" s="39" t="n"/>
      <c r="B969" s="39" t="n"/>
      <c r="C969" s="39" t="n"/>
      <c r="D969" s="39" t="n"/>
      <c r="E969" s="39" t="n"/>
      <c r="F969" s="39" t="n"/>
      <c r="G969" s="39" t="n"/>
      <c r="H969" s="39" t="n"/>
      <c r="I969" s="39" t="n"/>
      <c r="J969" s="39" t="n"/>
      <c r="K969" s="39" t="n"/>
      <c r="L969" s="39" t="n"/>
      <c r="M969" s="39" t="n"/>
      <c r="N969" s="39" t="n"/>
      <c r="O969" s="39" t="n"/>
      <c r="P969" s="39" t="n"/>
      <c r="Q969" s="39" t="n"/>
      <c r="R969" s="39" t="n"/>
      <c r="S969" s="39" t="n"/>
      <c r="T969" s="39" t="n"/>
      <c r="U969" s="39" t="n"/>
      <c r="V969" s="39" t="n"/>
      <c r="W969" s="39" t="n"/>
      <c r="X969" s="39" t="n"/>
      <c r="Y969" s="39" t="n"/>
      <c r="Z969" s="39" t="n"/>
    </row>
    <row r="970" ht="15.75" customHeight="1" s="198">
      <c r="A970" s="39" t="n"/>
      <c r="B970" s="39" t="n"/>
      <c r="C970" s="39" t="n"/>
      <c r="D970" s="39" t="n"/>
      <c r="E970" s="39" t="n"/>
      <c r="F970" s="39" t="n"/>
      <c r="G970" s="39" t="n"/>
      <c r="H970" s="39" t="n"/>
      <c r="I970" s="39" t="n"/>
      <c r="J970" s="39" t="n"/>
      <c r="K970" s="39" t="n"/>
      <c r="L970" s="39" t="n"/>
      <c r="M970" s="39" t="n"/>
      <c r="N970" s="39" t="n"/>
      <c r="O970" s="39" t="n"/>
      <c r="P970" s="39" t="n"/>
      <c r="Q970" s="39" t="n"/>
      <c r="R970" s="39" t="n"/>
      <c r="S970" s="39" t="n"/>
      <c r="T970" s="39" t="n"/>
      <c r="U970" s="39" t="n"/>
      <c r="V970" s="39" t="n"/>
      <c r="W970" s="39" t="n"/>
      <c r="X970" s="39" t="n"/>
      <c r="Y970" s="39" t="n"/>
      <c r="Z970" s="39" t="n"/>
    </row>
    <row r="971" ht="15.75" customHeight="1" s="198">
      <c r="A971" s="39" t="n"/>
      <c r="B971" s="39" t="n"/>
      <c r="C971" s="39" t="n"/>
      <c r="D971" s="39" t="n"/>
      <c r="E971" s="39" t="n"/>
      <c r="F971" s="39" t="n"/>
      <c r="G971" s="39" t="n"/>
      <c r="H971" s="39" t="n"/>
      <c r="I971" s="39" t="n"/>
      <c r="J971" s="39" t="n"/>
      <c r="K971" s="39" t="n"/>
      <c r="L971" s="39" t="n"/>
      <c r="M971" s="39" t="n"/>
      <c r="N971" s="39" t="n"/>
      <c r="O971" s="39" t="n"/>
      <c r="P971" s="39" t="n"/>
      <c r="Q971" s="39" t="n"/>
      <c r="R971" s="39" t="n"/>
      <c r="S971" s="39" t="n"/>
      <c r="T971" s="39" t="n"/>
      <c r="U971" s="39" t="n"/>
      <c r="V971" s="39" t="n"/>
      <c r="W971" s="39" t="n"/>
      <c r="X971" s="39" t="n"/>
      <c r="Y971" s="39" t="n"/>
      <c r="Z971" s="39" t="n"/>
    </row>
    <row r="972" ht="15.75" customHeight="1" s="198">
      <c r="A972" s="39" t="n"/>
      <c r="B972" s="39" t="n"/>
      <c r="C972" s="39" t="n"/>
      <c r="D972" s="39" t="n"/>
      <c r="E972" s="39" t="n"/>
      <c r="F972" s="39" t="n"/>
      <c r="G972" s="39" t="n"/>
      <c r="H972" s="39" t="n"/>
      <c r="I972" s="39" t="n"/>
      <c r="J972" s="39" t="n"/>
      <c r="K972" s="39" t="n"/>
      <c r="L972" s="39" t="n"/>
      <c r="M972" s="39" t="n"/>
      <c r="N972" s="39" t="n"/>
      <c r="O972" s="39" t="n"/>
      <c r="P972" s="39" t="n"/>
      <c r="Q972" s="39" t="n"/>
      <c r="R972" s="39" t="n"/>
      <c r="S972" s="39" t="n"/>
      <c r="T972" s="39" t="n"/>
      <c r="U972" s="39" t="n"/>
      <c r="V972" s="39" t="n"/>
      <c r="W972" s="39" t="n"/>
      <c r="X972" s="39" t="n"/>
      <c r="Y972" s="39" t="n"/>
      <c r="Z972" s="39" t="n"/>
    </row>
    <row r="973" ht="15.75" customHeight="1" s="198">
      <c r="A973" s="39" t="n"/>
      <c r="B973" s="39" t="n"/>
      <c r="C973" s="39" t="n"/>
      <c r="D973" s="39" t="n"/>
      <c r="E973" s="39" t="n"/>
      <c r="F973" s="39" t="n"/>
      <c r="G973" s="39" t="n"/>
      <c r="H973" s="39" t="n"/>
      <c r="I973" s="39" t="n"/>
      <c r="J973" s="39" t="n"/>
      <c r="K973" s="39" t="n"/>
      <c r="L973" s="39" t="n"/>
      <c r="M973" s="39" t="n"/>
      <c r="N973" s="39" t="n"/>
      <c r="O973" s="39" t="n"/>
      <c r="P973" s="39" t="n"/>
      <c r="Q973" s="39" t="n"/>
      <c r="R973" s="39" t="n"/>
      <c r="S973" s="39" t="n"/>
      <c r="T973" s="39" t="n"/>
      <c r="U973" s="39" t="n"/>
      <c r="V973" s="39" t="n"/>
      <c r="W973" s="39" t="n"/>
      <c r="X973" s="39" t="n"/>
      <c r="Y973" s="39" t="n"/>
      <c r="Z973" s="39" t="n"/>
    </row>
    <row r="974" ht="15.75" customHeight="1" s="198">
      <c r="A974" s="39" t="n"/>
      <c r="B974" s="39" t="n"/>
      <c r="C974" s="39" t="n"/>
      <c r="D974" s="39" t="n"/>
      <c r="E974" s="39" t="n"/>
      <c r="F974" s="39" t="n"/>
      <c r="G974" s="39" t="n"/>
      <c r="H974" s="39" t="n"/>
      <c r="I974" s="39" t="n"/>
      <c r="J974" s="39" t="n"/>
      <c r="K974" s="39" t="n"/>
      <c r="L974" s="39" t="n"/>
      <c r="M974" s="39" t="n"/>
      <c r="N974" s="39" t="n"/>
      <c r="O974" s="39" t="n"/>
      <c r="P974" s="39" t="n"/>
      <c r="Q974" s="39" t="n"/>
      <c r="R974" s="39" t="n"/>
      <c r="S974" s="39" t="n"/>
      <c r="T974" s="39" t="n"/>
      <c r="U974" s="39" t="n"/>
      <c r="V974" s="39" t="n"/>
      <c r="W974" s="39" t="n"/>
      <c r="X974" s="39" t="n"/>
      <c r="Y974" s="39" t="n"/>
      <c r="Z974" s="39" t="n"/>
    </row>
    <row r="975" ht="15.75" customHeight="1" s="198">
      <c r="A975" s="39" t="n"/>
      <c r="B975" s="39" t="n"/>
      <c r="C975" s="39" t="n"/>
      <c r="D975" s="39" t="n"/>
      <c r="E975" s="39" t="n"/>
      <c r="F975" s="39" t="n"/>
      <c r="G975" s="39" t="n"/>
      <c r="H975" s="39" t="n"/>
      <c r="I975" s="39" t="n"/>
      <c r="J975" s="39" t="n"/>
      <c r="K975" s="39" t="n"/>
      <c r="L975" s="39" t="n"/>
      <c r="M975" s="39" t="n"/>
      <c r="N975" s="39" t="n"/>
      <c r="O975" s="39" t="n"/>
      <c r="P975" s="39" t="n"/>
      <c r="Q975" s="39" t="n"/>
      <c r="R975" s="39" t="n"/>
      <c r="S975" s="39" t="n"/>
      <c r="T975" s="39" t="n"/>
      <c r="U975" s="39" t="n"/>
      <c r="V975" s="39" t="n"/>
      <c r="W975" s="39" t="n"/>
      <c r="X975" s="39" t="n"/>
      <c r="Y975" s="39" t="n"/>
      <c r="Z975" s="39" t="n"/>
    </row>
    <row r="976" ht="15.75" customHeight="1" s="198">
      <c r="A976" s="39" t="n"/>
      <c r="B976" s="39" t="n"/>
      <c r="C976" s="39" t="n"/>
      <c r="D976" s="39" t="n"/>
      <c r="E976" s="39" t="n"/>
      <c r="F976" s="39" t="n"/>
      <c r="G976" s="39" t="n"/>
      <c r="H976" s="39" t="n"/>
      <c r="I976" s="39" t="n"/>
      <c r="J976" s="39" t="n"/>
      <c r="K976" s="39" t="n"/>
      <c r="L976" s="39" t="n"/>
      <c r="M976" s="39" t="n"/>
      <c r="N976" s="39" t="n"/>
      <c r="O976" s="39" t="n"/>
      <c r="P976" s="39" t="n"/>
      <c r="Q976" s="39" t="n"/>
      <c r="R976" s="39" t="n"/>
      <c r="S976" s="39" t="n"/>
      <c r="T976" s="39" t="n"/>
      <c r="U976" s="39" t="n"/>
      <c r="V976" s="39" t="n"/>
      <c r="W976" s="39" t="n"/>
      <c r="X976" s="39" t="n"/>
      <c r="Y976" s="39" t="n"/>
      <c r="Z976" s="39" t="n"/>
    </row>
    <row r="977" ht="15.75" customHeight="1" s="198">
      <c r="A977" s="39" t="n"/>
      <c r="B977" s="39" t="n"/>
      <c r="C977" s="39" t="n"/>
      <c r="D977" s="39" t="n"/>
      <c r="E977" s="39" t="n"/>
      <c r="F977" s="39" t="n"/>
      <c r="G977" s="39" t="n"/>
      <c r="H977" s="39" t="n"/>
      <c r="I977" s="39" t="n"/>
      <c r="J977" s="39" t="n"/>
      <c r="K977" s="39" t="n"/>
      <c r="L977" s="39" t="n"/>
      <c r="M977" s="39" t="n"/>
      <c r="N977" s="39" t="n"/>
      <c r="O977" s="39" t="n"/>
      <c r="P977" s="39" t="n"/>
      <c r="Q977" s="39" t="n"/>
      <c r="R977" s="39" t="n"/>
      <c r="S977" s="39" t="n"/>
      <c r="T977" s="39" t="n"/>
      <c r="U977" s="39" t="n"/>
      <c r="V977" s="39" t="n"/>
      <c r="W977" s="39" t="n"/>
      <c r="X977" s="39" t="n"/>
      <c r="Y977" s="39" t="n"/>
      <c r="Z977" s="39" t="n"/>
    </row>
    <row r="978" ht="15.75" customHeight="1" s="198">
      <c r="A978" s="39" t="n"/>
      <c r="B978" s="39" t="n"/>
      <c r="C978" s="39" t="n"/>
      <c r="D978" s="39" t="n"/>
      <c r="E978" s="39" t="n"/>
      <c r="F978" s="39" t="n"/>
      <c r="G978" s="39" t="n"/>
      <c r="H978" s="39" t="n"/>
      <c r="I978" s="39" t="n"/>
      <c r="J978" s="39" t="n"/>
      <c r="K978" s="39" t="n"/>
      <c r="L978" s="39" t="n"/>
      <c r="M978" s="39" t="n"/>
      <c r="N978" s="39" t="n"/>
      <c r="O978" s="39" t="n"/>
      <c r="P978" s="39" t="n"/>
      <c r="Q978" s="39" t="n"/>
      <c r="R978" s="39" t="n"/>
      <c r="S978" s="39" t="n"/>
      <c r="T978" s="39" t="n"/>
      <c r="U978" s="39" t="n"/>
      <c r="V978" s="39" t="n"/>
      <c r="W978" s="39" t="n"/>
      <c r="X978" s="39" t="n"/>
      <c r="Y978" s="39" t="n"/>
      <c r="Z978" s="39" t="n"/>
    </row>
    <row r="979" ht="15.75" customHeight="1" s="198">
      <c r="A979" s="39" t="n"/>
      <c r="B979" s="39" t="n"/>
      <c r="C979" s="39" t="n"/>
      <c r="D979" s="39" t="n"/>
      <c r="E979" s="39" t="n"/>
      <c r="F979" s="39" t="n"/>
      <c r="G979" s="39" t="n"/>
      <c r="H979" s="39" t="n"/>
      <c r="I979" s="39" t="n"/>
      <c r="J979" s="39" t="n"/>
      <c r="K979" s="39" t="n"/>
      <c r="L979" s="39" t="n"/>
      <c r="M979" s="39" t="n"/>
      <c r="N979" s="39" t="n"/>
      <c r="O979" s="39" t="n"/>
      <c r="P979" s="39" t="n"/>
      <c r="Q979" s="39" t="n"/>
      <c r="R979" s="39" t="n"/>
      <c r="S979" s="39" t="n"/>
      <c r="T979" s="39" t="n"/>
      <c r="U979" s="39" t="n"/>
      <c r="V979" s="39" t="n"/>
      <c r="W979" s="39" t="n"/>
      <c r="X979" s="39" t="n"/>
      <c r="Y979" s="39" t="n"/>
      <c r="Z979" s="39" t="n"/>
    </row>
    <row r="980" ht="15.75" customHeight="1" s="198">
      <c r="A980" s="39" t="n"/>
      <c r="B980" s="39" t="n"/>
      <c r="C980" s="39" t="n"/>
      <c r="D980" s="39" t="n"/>
      <c r="E980" s="39" t="n"/>
      <c r="F980" s="39" t="n"/>
      <c r="G980" s="39" t="n"/>
      <c r="H980" s="39" t="n"/>
      <c r="I980" s="39" t="n"/>
      <c r="J980" s="39" t="n"/>
      <c r="K980" s="39" t="n"/>
      <c r="L980" s="39" t="n"/>
      <c r="M980" s="39" t="n"/>
      <c r="N980" s="39" t="n"/>
      <c r="O980" s="39" t="n"/>
      <c r="P980" s="39" t="n"/>
      <c r="Q980" s="39" t="n"/>
      <c r="R980" s="39" t="n"/>
      <c r="S980" s="39" t="n"/>
      <c r="T980" s="39" t="n"/>
      <c r="U980" s="39" t="n"/>
      <c r="V980" s="39" t="n"/>
      <c r="W980" s="39" t="n"/>
      <c r="X980" s="39" t="n"/>
      <c r="Y980" s="39" t="n"/>
      <c r="Z980" s="39" t="n"/>
    </row>
    <row r="981" ht="15.75" customHeight="1" s="198">
      <c r="A981" s="39" t="n"/>
      <c r="B981" s="39" t="n"/>
      <c r="C981" s="39" t="n"/>
      <c r="D981" s="39" t="n"/>
      <c r="E981" s="39" t="n"/>
      <c r="F981" s="39" t="n"/>
      <c r="G981" s="39" t="n"/>
      <c r="H981" s="39" t="n"/>
      <c r="I981" s="39" t="n"/>
      <c r="J981" s="39" t="n"/>
      <c r="K981" s="39" t="n"/>
      <c r="L981" s="39" t="n"/>
      <c r="M981" s="39" t="n"/>
      <c r="N981" s="39" t="n"/>
      <c r="O981" s="39" t="n"/>
      <c r="P981" s="39" t="n"/>
      <c r="Q981" s="39" t="n"/>
      <c r="R981" s="39" t="n"/>
      <c r="S981" s="39" t="n"/>
      <c r="T981" s="39" t="n"/>
      <c r="U981" s="39" t="n"/>
      <c r="V981" s="39" t="n"/>
      <c r="W981" s="39" t="n"/>
      <c r="X981" s="39" t="n"/>
      <c r="Y981" s="39" t="n"/>
      <c r="Z981" s="39" t="n"/>
    </row>
    <row r="982" ht="15.75" customHeight="1" s="198">
      <c r="A982" s="39" t="n"/>
      <c r="B982" s="39" t="n"/>
      <c r="C982" s="39" t="n"/>
      <c r="D982" s="39" t="n"/>
      <c r="E982" s="39" t="n"/>
      <c r="F982" s="39" t="n"/>
      <c r="G982" s="39" t="n"/>
      <c r="H982" s="39" t="n"/>
      <c r="I982" s="39" t="n"/>
      <c r="J982" s="39" t="n"/>
      <c r="K982" s="39" t="n"/>
      <c r="L982" s="39" t="n"/>
      <c r="M982" s="39" t="n"/>
      <c r="N982" s="39" t="n"/>
      <c r="O982" s="39" t="n"/>
      <c r="P982" s="39" t="n"/>
      <c r="Q982" s="39" t="n"/>
      <c r="R982" s="39" t="n"/>
      <c r="S982" s="39" t="n"/>
      <c r="T982" s="39" t="n"/>
      <c r="U982" s="39" t="n"/>
      <c r="V982" s="39" t="n"/>
      <c r="W982" s="39" t="n"/>
      <c r="X982" s="39" t="n"/>
      <c r="Y982" s="39" t="n"/>
      <c r="Z982" s="39" t="n"/>
    </row>
    <row r="983" ht="15.75" customHeight="1" s="198">
      <c r="A983" s="39" t="n"/>
      <c r="B983" s="39" t="n"/>
      <c r="C983" s="39" t="n"/>
      <c r="D983" s="39" t="n"/>
      <c r="E983" s="39" t="n"/>
      <c r="F983" s="39" t="n"/>
      <c r="G983" s="39" t="n"/>
      <c r="H983" s="39" t="n"/>
      <c r="I983" s="39" t="n"/>
      <c r="J983" s="39" t="n"/>
      <c r="K983" s="39" t="n"/>
      <c r="L983" s="39" t="n"/>
      <c r="M983" s="39" t="n"/>
      <c r="N983" s="39" t="n"/>
      <c r="O983" s="39" t="n"/>
      <c r="P983" s="39" t="n"/>
      <c r="Q983" s="39" t="n"/>
      <c r="R983" s="39" t="n"/>
      <c r="S983" s="39" t="n"/>
      <c r="T983" s="39" t="n"/>
      <c r="U983" s="39" t="n"/>
      <c r="V983" s="39" t="n"/>
      <c r="W983" s="39" t="n"/>
      <c r="X983" s="39" t="n"/>
      <c r="Y983" s="39" t="n"/>
      <c r="Z983" s="39" t="n"/>
    </row>
    <row r="984" ht="15.75" customHeight="1" s="198">
      <c r="A984" s="39" t="n"/>
      <c r="B984" s="39" t="n"/>
      <c r="C984" s="39" t="n"/>
      <c r="D984" s="39" t="n"/>
      <c r="E984" s="39" t="n"/>
      <c r="F984" s="39" t="n"/>
      <c r="G984" s="39" t="n"/>
      <c r="H984" s="39" t="n"/>
      <c r="I984" s="39" t="n"/>
      <c r="J984" s="39" t="n"/>
      <c r="K984" s="39" t="n"/>
      <c r="L984" s="39" t="n"/>
      <c r="M984" s="39" t="n"/>
      <c r="N984" s="39" t="n"/>
      <c r="O984" s="39" t="n"/>
      <c r="P984" s="39" t="n"/>
      <c r="Q984" s="39" t="n"/>
      <c r="R984" s="39" t="n"/>
      <c r="S984" s="39" t="n"/>
      <c r="T984" s="39" t="n"/>
      <c r="U984" s="39" t="n"/>
      <c r="V984" s="39" t="n"/>
      <c r="W984" s="39" t="n"/>
      <c r="X984" s="39" t="n"/>
      <c r="Y984" s="39" t="n"/>
      <c r="Z984" s="39" t="n"/>
    </row>
    <row r="985" ht="15.75" customHeight="1" s="198">
      <c r="A985" s="39" t="n"/>
      <c r="B985" s="39" t="n"/>
      <c r="C985" s="39" t="n"/>
      <c r="D985" s="39" t="n"/>
      <c r="E985" s="39" t="n"/>
      <c r="F985" s="39" t="n"/>
      <c r="G985" s="39" t="n"/>
      <c r="H985" s="39" t="n"/>
      <c r="I985" s="39" t="n"/>
      <c r="J985" s="39" t="n"/>
      <c r="K985" s="39" t="n"/>
      <c r="L985" s="39" t="n"/>
      <c r="M985" s="39" t="n"/>
      <c r="N985" s="39" t="n"/>
      <c r="O985" s="39" t="n"/>
      <c r="P985" s="39" t="n"/>
      <c r="Q985" s="39" t="n"/>
      <c r="R985" s="39" t="n"/>
      <c r="S985" s="39" t="n"/>
      <c r="T985" s="39" t="n"/>
      <c r="U985" s="39" t="n"/>
      <c r="V985" s="39" t="n"/>
      <c r="W985" s="39" t="n"/>
      <c r="X985" s="39" t="n"/>
      <c r="Y985" s="39" t="n"/>
      <c r="Z985" s="39" t="n"/>
    </row>
    <row r="986" ht="15.75" customHeight="1" s="198">
      <c r="A986" s="39" t="n"/>
      <c r="B986" s="39" t="n"/>
      <c r="C986" s="39" t="n"/>
      <c r="D986" s="39" t="n"/>
      <c r="E986" s="39" t="n"/>
      <c r="F986" s="39" t="n"/>
      <c r="G986" s="39" t="n"/>
      <c r="H986" s="39" t="n"/>
      <c r="I986" s="39" t="n"/>
      <c r="J986" s="39" t="n"/>
      <c r="K986" s="39" t="n"/>
      <c r="L986" s="39" t="n"/>
      <c r="M986" s="39" t="n"/>
      <c r="N986" s="39" t="n"/>
      <c r="O986" s="39" t="n"/>
      <c r="P986" s="39" t="n"/>
      <c r="Q986" s="39" t="n"/>
      <c r="R986" s="39" t="n"/>
      <c r="S986" s="39" t="n"/>
      <c r="T986" s="39" t="n"/>
      <c r="U986" s="39" t="n"/>
      <c r="V986" s="39" t="n"/>
      <c r="W986" s="39" t="n"/>
      <c r="X986" s="39" t="n"/>
      <c r="Y986" s="39" t="n"/>
      <c r="Z986" s="39" t="n"/>
    </row>
    <row r="987" ht="15.75" customHeight="1" s="198">
      <c r="A987" s="39" t="n"/>
      <c r="B987" s="39" t="n"/>
      <c r="C987" s="39" t="n"/>
      <c r="D987" s="39" t="n"/>
      <c r="E987" s="39" t="n"/>
      <c r="F987" s="39" t="n"/>
      <c r="G987" s="39" t="n"/>
      <c r="H987" s="39" t="n"/>
      <c r="I987" s="39" t="n"/>
      <c r="J987" s="39" t="n"/>
      <c r="K987" s="39" t="n"/>
      <c r="L987" s="39" t="n"/>
      <c r="M987" s="39" t="n"/>
      <c r="N987" s="39" t="n"/>
      <c r="O987" s="39" t="n"/>
      <c r="P987" s="39" t="n"/>
      <c r="Q987" s="39" t="n"/>
      <c r="R987" s="39" t="n"/>
      <c r="S987" s="39" t="n"/>
      <c r="T987" s="39" t="n"/>
      <c r="U987" s="39" t="n"/>
      <c r="V987" s="39" t="n"/>
      <c r="W987" s="39" t="n"/>
      <c r="X987" s="39" t="n"/>
      <c r="Y987" s="39" t="n"/>
      <c r="Z987" s="39" t="n"/>
    </row>
    <row r="988" ht="15.75" customHeight="1" s="198">
      <c r="A988" s="39" t="n"/>
      <c r="B988" s="39" t="n"/>
      <c r="C988" s="39" t="n"/>
      <c r="D988" s="39" t="n"/>
      <c r="E988" s="39" t="n"/>
      <c r="F988" s="39" t="n"/>
      <c r="G988" s="39" t="n"/>
      <c r="H988" s="39" t="n"/>
      <c r="I988" s="39" t="n"/>
      <c r="J988" s="39" t="n"/>
      <c r="K988" s="39" t="n"/>
      <c r="L988" s="39" t="n"/>
      <c r="M988" s="39" t="n"/>
      <c r="N988" s="39" t="n"/>
      <c r="O988" s="39" t="n"/>
      <c r="P988" s="39" t="n"/>
      <c r="Q988" s="39" t="n"/>
      <c r="R988" s="39" t="n"/>
      <c r="S988" s="39" t="n"/>
      <c r="T988" s="39" t="n"/>
      <c r="U988" s="39" t="n"/>
      <c r="V988" s="39" t="n"/>
      <c r="W988" s="39" t="n"/>
      <c r="X988" s="39" t="n"/>
      <c r="Y988" s="39" t="n"/>
      <c r="Z988" s="39" t="n"/>
    </row>
    <row r="989" ht="15.75" customHeight="1" s="198">
      <c r="A989" s="39" t="n"/>
      <c r="B989" s="39" t="n"/>
      <c r="C989" s="39" t="n"/>
      <c r="D989" s="39" t="n"/>
      <c r="E989" s="39" t="n"/>
      <c r="F989" s="39" t="n"/>
      <c r="G989" s="39" t="n"/>
      <c r="H989" s="39" t="n"/>
      <c r="I989" s="39" t="n"/>
      <c r="J989" s="39" t="n"/>
      <c r="K989" s="39" t="n"/>
      <c r="L989" s="39" t="n"/>
      <c r="M989" s="39" t="n"/>
      <c r="N989" s="39" t="n"/>
      <c r="O989" s="39" t="n"/>
      <c r="P989" s="39" t="n"/>
      <c r="Q989" s="39" t="n"/>
      <c r="R989" s="39" t="n"/>
      <c r="S989" s="39" t="n"/>
      <c r="T989" s="39" t="n"/>
      <c r="U989" s="39" t="n"/>
      <c r="V989" s="39" t="n"/>
      <c r="W989" s="39" t="n"/>
      <c r="X989" s="39" t="n"/>
      <c r="Y989" s="39" t="n"/>
      <c r="Z989" s="39" t="n"/>
    </row>
    <row r="990" ht="15.75" customHeight="1" s="198">
      <c r="A990" s="39" t="n"/>
      <c r="B990" s="39" t="n"/>
      <c r="C990" s="39" t="n"/>
      <c r="D990" s="39" t="n"/>
      <c r="E990" s="39" t="n"/>
      <c r="F990" s="39" t="n"/>
      <c r="G990" s="39" t="n"/>
      <c r="H990" s="39" t="n"/>
      <c r="I990" s="39" t="n"/>
      <c r="J990" s="39" t="n"/>
      <c r="K990" s="39" t="n"/>
      <c r="L990" s="39" t="n"/>
      <c r="M990" s="39" t="n"/>
      <c r="N990" s="39" t="n"/>
      <c r="O990" s="39" t="n"/>
      <c r="P990" s="39" t="n"/>
      <c r="Q990" s="39" t="n"/>
      <c r="R990" s="39" t="n"/>
      <c r="S990" s="39" t="n"/>
      <c r="T990" s="39" t="n"/>
      <c r="U990" s="39" t="n"/>
      <c r="V990" s="39" t="n"/>
      <c r="W990" s="39" t="n"/>
      <c r="X990" s="39" t="n"/>
      <c r="Y990" s="39" t="n"/>
      <c r="Z990" s="39" t="n"/>
    </row>
    <row r="991" ht="15.75" customHeight="1" s="198">
      <c r="A991" s="39" t="n"/>
      <c r="B991" s="39" t="n"/>
      <c r="C991" s="39" t="n"/>
      <c r="D991" s="39" t="n"/>
      <c r="E991" s="39" t="n"/>
      <c r="F991" s="39" t="n"/>
      <c r="G991" s="39" t="n"/>
      <c r="H991" s="39" t="n"/>
      <c r="I991" s="39" t="n"/>
      <c r="J991" s="39" t="n"/>
      <c r="K991" s="39" t="n"/>
      <c r="L991" s="39" t="n"/>
      <c r="M991" s="39" t="n"/>
      <c r="N991" s="39" t="n"/>
      <c r="O991" s="39" t="n"/>
      <c r="P991" s="39" t="n"/>
      <c r="Q991" s="39" t="n"/>
      <c r="R991" s="39" t="n"/>
      <c r="S991" s="39" t="n"/>
      <c r="T991" s="39" t="n"/>
      <c r="U991" s="39" t="n"/>
      <c r="V991" s="39" t="n"/>
      <c r="W991" s="39" t="n"/>
      <c r="X991" s="39" t="n"/>
      <c r="Y991" s="39" t="n"/>
      <c r="Z991" s="39" t="n"/>
    </row>
    <row r="992" ht="15.75" customHeight="1" s="198">
      <c r="A992" s="39" t="n"/>
      <c r="B992" s="39" t="n"/>
      <c r="C992" s="39" t="n"/>
      <c r="D992" s="39" t="n"/>
      <c r="E992" s="39" t="n"/>
      <c r="F992" s="39" t="n"/>
      <c r="G992" s="39" t="n"/>
      <c r="H992" s="39" t="n"/>
      <c r="I992" s="39" t="n"/>
      <c r="J992" s="39" t="n"/>
      <c r="K992" s="39" t="n"/>
      <c r="L992" s="39" t="n"/>
      <c r="M992" s="39" t="n"/>
      <c r="N992" s="39" t="n"/>
      <c r="O992" s="39" t="n"/>
      <c r="P992" s="39" t="n"/>
      <c r="Q992" s="39" t="n"/>
      <c r="R992" s="39" t="n"/>
      <c r="S992" s="39" t="n"/>
      <c r="T992" s="39" t="n"/>
      <c r="U992" s="39" t="n"/>
      <c r="V992" s="39" t="n"/>
      <c r="W992" s="39" t="n"/>
      <c r="X992" s="39" t="n"/>
      <c r="Y992" s="39" t="n"/>
      <c r="Z992" s="39" t="n"/>
    </row>
    <row r="993" ht="15.75" customHeight="1" s="198">
      <c r="A993" s="39" t="n"/>
      <c r="B993" s="39" t="n"/>
      <c r="C993" s="39" t="n"/>
      <c r="D993" s="39" t="n"/>
      <c r="E993" s="39" t="n"/>
      <c r="F993" s="39" t="n"/>
      <c r="G993" s="39" t="n"/>
      <c r="H993" s="39" t="n"/>
      <c r="I993" s="39" t="n"/>
      <c r="J993" s="39" t="n"/>
      <c r="K993" s="39" t="n"/>
      <c r="L993" s="39" t="n"/>
      <c r="M993" s="39" t="n"/>
      <c r="N993" s="39" t="n"/>
      <c r="O993" s="39" t="n"/>
      <c r="P993" s="39" t="n"/>
      <c r="Q993" s="39" t="n"/>
      <c r="R993" s="39" t="n"/>
      <c r="S993" s="39" t="n"/>
      <c r="T993" s="39" t="n"/>
      <c r="U993" s="39" t="n"/>
      <c r="V993" s="39" t="n"/>
      <c r="W993" s="39" t="n"/>
      <c r="X993" s="39" t="n"/>
      <c r="Y993" s="39" t="n"/>
      <c r="Z993" s="39" t="n"/>
    </row>
    <row r="994" ht="15.75" customHeight="1" s="198">
      <c r="A994" s="39" t="n"/>
      <c r="B994" s="39" t="n"/>
      <c r="C994" s="39" t="n"/>
      <c r="D994" s="39" t="n"/>
      <c r="E994" s="39" t="n"/>
      <c r="F994" s="39" t="n"/>
      <c r="G994" s="39" t="n"/>
      <c r="H994" s="39" t="n"/>
      <c r="I994" s="39" t="n"/>
      <c r="J994" s="39" t="n"/>
      <c r="K994" s="39" t="n"/>
      <c r="L994" s="39" t="n"/>
      <c r="M994" s="39" t="n"/>
      <c r="N994" s="39" t="n"/>
      <c r="O994" s="39" t="n"/>
      <c r="P994" s="39" t="n"/>
      <c r="Q994" s="39" t="n"/>
      <c r="R994" s="39" t="n"/>
      <c r="S994" s="39" t="n"/>
      <c r="T994" s="39" t="n"/>
      <c r="U994" s="39" t="n"/>
      <c r="V994" s="39" t="n"/>
      <c r="W994" s="39" t="n"/>
      <c r="X994" s="39" t="n"/>
      <c r="Y994" s="39" t="n"/>
      <c r="Z994" s="39" t="n"/>
    </row>
    <row r="995" ht="15.75" customHeight="1" s="198">
      <c r="A995" s="39" t="n"/>
      <c r="B995" s="39" t="n"/>
      <c r="C995" s="39" t="n"/>
      <c r="D995" s="39" t="n"/>
      <c r="E995" s="39" t="n"/>
      <c r="F995" s="39" t="n"/>
      <c r="G995" s="39" t="n"/>
      <c r="H995" s="39" t="n"/>
      <c r="I995" s="39" t="n"/>
      <c r="J995" s="39" t="n"/>
      <c r="K995" s="39" t="n"/>
      <c r="L995" s="39" t="n"/>
      <c r="M995" s="39" t="n"/>
      <c r="N995" s="39" t="n"/>
      <c r="O995" s="39" t="n"/>
      <c r="P995" s="39" t="n"/>
      <c r="Q995" s="39" t="n"/>
      <c r="R995" s="39" t="n"/>
      <c r="S995" s="39" t="n"/>
      <c r="T995" s="39" t="n"/>
      <c r="U995" s="39" t="n"/>
      <c r="V995" s="39" t="n"/>
      <c r="W995" s="39" t="n"/>
      <c r="X995" s="39" t="n"/>
      <c r="Y995" s="39" t="n"/>
      <c r="Z995" s="39" t="n"/>
    </row>
    <row r="996" ht="15.75" customHeight="1" s="198">
      <c r="A996" s="39" t="n"/>
      <c r="B996" s="39" t="n"/>
      <c r="C996" s="39" t="n"/>
      <c r="D996" s="39" t="n"/>
      <c r="E996" s="39" t="n"/>
      <c r="F996" s="39" t="n"/>
      <c r="G996" s="39" t="n"/>
      <c r="H996" s="39" t="n"/>
      <c r="I996" s="39" t="n"/>
      <c r="J996" s="39" t="n"/>
      <c r="K996" s="39" t="n"/>
      <c r="L996" s="39" t="n"/>
      <c r="M996" s="39" t="n"/>
      <c r="N996" s="39" t="n"/>
      <c r="O996" s="39" t="n"/>
      <c r="P996" s="39" t="n"/>
      <c r="Q996" s="39" t="n"/>
      <c r="R996" s="39" t="n"/>
      <c r="S996" s="39" t="n"/>
      <c r="T996" s="39" t="n"/>
      <c r="U996" s="39" t="n"/>
      <c r="V996" s="39" t="n"/>
      <c r="W996" s="39" t="n"/>
      <c r="X996" s="39" t="n"/>
      <c r="Y996" s="39" t="n"/>
      <c r="Z996" s="39" t="n"/>
    </row>
    <row r="997" ht="15.75" customHeight="1" s="198">
      <c r="A997" s="39" t="n"/>
      <c r="B997" s="39" t="n"/>
      <c r="C997" s="39" t="n"/>
      <c r="D997" s="39" t="n"/>
      <c r="E997" s="39" t="n"/>
      <c r="F997" s="39" t="n"/>
      <c r="G997" s="39" t="n"/>
      <c r="H997" s="39" t="n"/>
      <c r="I997" s="39" t="n"/>
      <c r="J997" s="39" t="n"/>
      <c r="K997" s="39" t="n"/>
      <c r="L997" s="39" t="n"/>
      <c r="M997" s="39" t="n"/>
      <c r="N997" s="39" t="n"/>
      <c r="O997" s="39" t="n"/>
      <c r="P997" s="39" t="n"/>
      <c r="Q997" s="39" t="n"/>
      <c r="R997" s="39" t="n"/>
      <c r="S997" s="39" t="n"/>
      <c r="T997" s="39" t="n"/>
      <c r="U997" s="39" t="n"/>
      <c r="V997" s="39" t="n"/>
      <c r="W997" s="39" t="n"/>
      <c r="X997" s="39" t="n"/>
      <c r="Y997" s="39" t="n"/>
      <c r="Z997" s="39" t="n"/>
    </row>
    <row r="998" ht="15.75" customHeight="1" s="198">
      <c r="A998" s="39" t="n"/>
      <c r="B998" s="39" t="n"/>
      <c r="C998" s="39" t="n"/>
      <c r="D998" s="39" t="n"/>
      <c r="E998" s="39" t="n"/>
      <c r="F998" s="39" t="n"/>
      <c r="G998" s="39" t="n"/>
      <c r="H998" s="39" t="n"/>
      <c r="I998" s="39" t="n"/>
      <c r="J998" s="39" t="n"/>
      <c r="K998" s="39" t="n"/>
      <c r="L998" s="39" t="n"/>
      <c r="M998" s="39" t="n"/>
      <c r="N998" s="39" t="n"/>
      <c r="O998" s="39" t="n"/>
      <c r="P998" s="39" t="n"/>
      <c r="Q998" s="39" t="n"/>
      <c r="R998" s="39" t="n"/>
      <c r="S998" s="39" t="n"/>
      <c r="T998" s="39" t="n"/>
      <c r="U998" s="39" t="n"/>
      <c r="V998" s="39" t="n"/>
      <c r="W998" s="39" t="n"/>
      <c r="X998" s="39" t="n"/>
      <c r="Y998" s="39" t="n"/>
      <c r="Z998" s="39" t="n"/>
    </row>
    <row r="999" ht="15.75" customHeight="1" s="198">
      <c r="A999" s="39" t="n"/>
      <c r="B999" s="39" t="n"/>
      <c r="C999" s="39" t="n"/>
      <c r="D999" s="39" t="n"/>
      <c r="E999" s="39" t="n"/>
      <c r="F999" s="39" t="n"/>
      <c r="G999" s="39" t="n"/>
      <c r="H999" s="39" t="n"/>
      <c r="I999" s="39" t="n"/>
      <c r="J999" s="39" t="n"/>
      <c r="K999" s="39" t="n"/>
      <c r="L999" s="39" t="n"/>
      <c r="M999" s="39" t="n"/>
      <c r="N999" s="39" t="n"/>
      <c r="O999" s="39" t="n"/>
      <c r="P999" s="39" t="n"/>
      <c r="Q999" s="39" t="n"/>
      <c r="R999" s="39" t="n"/>
      <c r="S999" s="39" t="n"/>
      <c r="T999" s="39" t="n"/>
      <c r="U999" s="39" t="n"/>
      <c r="V999" s="39" t="n"/>
      <c r="W999" s="39" t="n"/>
      <c r="X999" s="39" t="n"/>
      <c r="Y999" s="39" t="n"/>
      <c r="Z999" s="39" t="n"/>
    </row>
    <row r="1000" ht="15.75" customHeight="1" s="198">
      <c r="A1000" s="39" t="n"/>
      <c r="B1000" s="39" t="n"/>
      <c r="C1000" s="39" t="n"/>
      <c r="D1000" s="39" t="n"/>
      <c r="E1000" s="39" t="n"/>
      <c r="F1000" s="39" t="n"/>
      <c r="G1000" s="39" t="n"/>
      <c r="H1000" s="39" t="n"/>
      <c r="I1000" s="39" t="n"/>
      <c r="J1000" s="39" t="n"/>
      <c r="K1000" s="39" t="n"/>
      <c r="L1000" s="39" t="n"/>
      <c r="M1000" s="39" t="n"/>
      <c r="N1000" s="39" t="n"/>
      <c r="O1000" s="39" t="n"/>
      <c r="P1000" s="39" t="n"/>
      <c r="Q1000" s="39" t="n"/>
      <c r="R1000" s="39" t="n"/>
      <c r="S1000" s="39" t="n"/>
      <c r="T1000" s="39" t="n"/>
      <c r="U1000" s="39" t="n"/>
      <c r="V1000" s="39" t="n"/>
      <c r="W1000" s="39" t="n"/>
      <c r="X1000" s="39" t="n"/>
      <c r="Y1000" s="39" t="n"/>
      <c r="Z1000" s="39" t="n"/>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2.63" defaultRowHeight="15" customHeight="1"/>
  <cols>
    <col width="60.5" customWidth="1" style="198" min="1" max="1"/>
    <col width="8.880000000000001" customWidth="1" style="198" min="2" max="2"/>
    <col width="31.13" customWidth="1" style="198" min="3" max="3"/>
    <col width="48.75" customWidth="1" style="198" min="4" max="4"/>
    <col width="12.75" customWidth="1" style="198" min="5" max="26"/>
  </cols>
  <sheetData>
    <row r="1" ht="12.75" customHeight="1" s="198">
      <c r="A1" s="51" t="inlineStr">
        <is>
          <t>Assumptions</t>
        </is>
      </c>
      <c r="B1" s="51" t="inlineStr">
        <is>
          <t>Units</t>
        </is>
      </c>
      <c r="C1" s="51" t="inlineStr">
        <is>
          <t>Value</t>
        </is>
      </c>
      <c r="D1" s="51" t="inlineStr">
        <is>
          <t>Source</t>
        </is>
      </c>
    </row>
    <row r="2" ht="12.75" customHeight="1" s="198">
      <c r="A2" s="104" t="inlineStr">
        <is>
          <t>Verification frequency</t>
        </is>
      </c>
      <c r="B2" s="104" t="inlineStr">
        <is>
          <t>yrs</t>
        </is>
      </c>
      <c r="C2" s="42" t="n">
        <v>5</v>
      </c>
      <c r="D2" s="45" t="n"/>
    </row>
    <row r="3" ht="12.75" customHeight="1" s="198">
      <c r="A3" s="104" t="inlineStr">
        <is>
          <t>Baseline reassessment frequency</t>
        </is>
      </c>
      <c r="B3" s="104" t="inlineStr">
        <is>
          <t>yrs</t>
        </is>
      </c>
      <c r="C3" s="42" t="n">
        <v>10</v>
      </c>
      <c r="D3" s="45" t="n"/>
    </row>
    <row r="4" ht="12.75" customHeight="1" s="198">
      <c r="A4" s="104" t="inlineStr">
        <is>
          <t>Annual cost increase</t>
        </is>
      </c>
      <c r="B4" s="104" t="inlineStr">
        <is>
          <t>%/yr</t>
        </is>
      </c>
      <c r="C4" s="44" t="n">
        <v>0</v>
      </c>
      <c r="D4" s="45" t="n"/>
    </row>
    <row r="5" ht="12.75" customHeight="1" s="198">
      <c r="A5" s="104" t="inlineStr">
        <is>
          <t>Discount rate</t>
        </is>
      </c>
      <c r="B5" s="104" t="inlineStr">
        <is>
          <t>%</t>
        </is>
      </c>
      <c r="C5" s="44" t="n">
        <v>0.04</v>
      </c>
      <c r="D5" s="45" t="inlineStr">
        <is>
          <t>TNC feasibility study – Fruit Farm Creek, North Kenya, Bahamas</t>
        </is>
      </c>
    </row>
    <row r="6" ht="12.75" customHeight="1" s="198">
      <c r="A6" s="104" t="inlineStr">
        <is>
          <t>Mangrove restoration rate</t>
        </is>
      </c>
      <c r="B6" s="104" t="inlineStr">
        <is>
          <t>ha/yr</t>
        </is>
      </c>
      <c r="C6" s="42" t="n">
        <v>250</v>
      </c>
      <c r="D6" s="45" t="n"/>
    </row>
    <row r="7" ht="12.75" customHeight="1" s="198">
      <c r="A7" s="104" t="inlineStr">
        <is>
          <t>Seagrass restoration rate</t>
        </is>
      </c>
      <c r="B7" s="104" t="inlineStr">
        <is>
          <t>ha/yr</t>
        </is>
      </c>
      <c r="C7" s="42" t="n">
        <v>250</v>
      </c>
      <c r="D7" s="45" t="n"/>
    </row>
    <row r="8" ht="12.75" customHeight="1" s="198">
      <c r="A8" s="104" t="inlineStr">
        <is>
          <t>Salt marsh restoration rate</t>
        </is>
      </c>
      <c r="B8" s="104" t="inlineStr">
        <is>
          <t>ha/yr</t>
        </is>
      </c>
      <c r="C8" s="42" t="n">
        <v>250</v>
      </c>
      <c r="D8" s="45" t="n"/>
    </row>
    <row r="9" ht="12.75" customHeight="1" s="198">
      <c r="A9" s="104" t="inlineStr">
        <is>
          <t>Carbon price</t>
        </is>
      </c>
      <c r="B9" s="104" t="inlineStr">
        <is>
          <t>$/tCO2e</t>
        </is>
      </c>
      <c r="C9" s="46" t="n">
        <v>30</v>
      </c>
      <c r="D9" s="45" t="n"/>
    </row>
    <row r="10" ht="12.75" customHeight="1" s="198">
      <c r="A10" s="104" t="inlineStr">
        <is>
          <t>Carbon price increase</t>
        </is>
      </c>
      <c r="B10" s="104" t="inlineStr">
        <is>
          <t>%/yr</t>
        </is>
      </c>
      <c r="C10" s="44" t="n">
        <v>0.015</v>
      </c>
      <c r="D10" s="45" t="inlineStr">
        <is>
          <t>TNC feasibility study – Fruit Farm Creek, North Kenya, Bahamas</t>
        </is>
      </c>
    </row>
    <row r="11" ht="12.75" customHeight="1" s="198">
      <c r="A11" s="104" t="inlineStr">
        <is>
          <t>Buffer</t>
        </is>
      </c>
      <c r="B11" s="104" t="inlineStr">
        <is>
          <t>%</t>
        </is>
      </c>
      <c r="C11" s="44" t="n">
        <v>0.2</v>
      </c>
      <c r="D11" s="45" t="n"/>
    </row>
    <row r="12" ht="12.75" customHeight="1" s="198">
      <c r="A12" s="104" t="inlineStr">
        <is>
          <t>Site specific ecosystem loss rate (if national no national loss rate)</t>
        </is>
      </c>
      <c r="B12" s="104" t="inlineStr">
        <is>
          <t>%</t>
        </is>
      </c>
      <c r="C12" s="47" t="n">
        <v>-0.00244205185747926</v>
      </c>
      <c r="D12" s="45" t="n"/>
    </row>
    <row r="13" ht="12.75" customHeight="1" s="198">
      <c r="A13" s="104" t="inlineStr">
        <is>
          <t>Interest rate</t>
        </is>
      </c>
      <c r="B13" s="104" t="inlineStr">
        <is>
          <t>%</t>
        </is>
      </c>
      <c r="C13" s="44" t="n">
        <v>0.05</v>
      </c>
      <c r="D13" s="45" t="n"/>
    </row>
    <row r="14" ht="12.75" customHeight="1" s="198">
      <c r="A14" s="104" t="inlineStr">
        <is>
          <t>Loan repayment schedule</t>
        </is>
      </c>
      <c r="B14" s="104" t="inlineStr">
        <is>
          <t>yrs</t>
        </is>
      </c>
      <c r="C14" s="48" t="n">
        <v>10</v>
      </c>
      <c r="D14" s="45" t="n"/>
    </row>
    <row r="15" ht="12.75" customHeight="1" s="198">
      <c r="A15" s="104" t="inlineStr">
        <is>
          <t>Conservation project length</t>
        </is>
      </c>
      <c r="B15" s="104" t="inlineStr">
        <is>
          <t>yrs</t>
        </is>
      </c>
      <c r="C15" s="48" t="n">
        <v>20</v>
      </c>
      <c r="D15" s="45" t="n"/>
    </row>
    <row r="16" ht="12.75" customHeight="1" s="198">
      <c r="A16" s="104" t="inlineStr">
        <is>
          <t>Restoration project length</t>
        </is>
      </c>
      <c r="B16" s="104" t="inlineStr">
        <is>
          <t>yrs</t>
        </is>
      </c>
      <c r="C16" s="48" t="n">
        <v>20</v>
      </c>
      <c r="D16" s="45" t="n"/>
    </row>
    <row r="17" ht="12.75" customHeight="1" s="198">
      <c r="A17" s="104" t="inlineStr">
        <is>
          <t>Soil Organic carbon release length</t>
        </is>
      </c>
      <c r="B17" s="104" t="inlineStr">
        <is>
          <t>yrs</t>
        </is>
      </c>
      <c r="C17" s="48" t="n">
        <v>10</v>
      </c>
      <c r="D17" s="45" t="n"/>
    </row>
    <row r="18" ht="12.75" customHeight="1" s="198">
      <c r="A18" s="104" t="inlineStr">
        <is>
          <t>Recruitment/ Expansion scenario</t>
        </is>
      </c>
      <c r="B18" s="45" t="n"/>
      <c r="C18" s="48" t="inlineStr">
        <is>
          <t>High recruitment/ expansion</t>
        </is>
      </c>
      <c r="D18" s="45" t="n"/>
    </row>
    <row r="19" ht="12.75" customHeight="1" s="198">
      <c r="A19" s="104" t="inlineStr">
        <is>
          <t>Planting success rate</t>
        </is>
      </c>
      <c r="B19" s="104" t="inlineStr">
        <is>
          <t>%</t>
        </is>
      </c>
      <c r="C19" s="44" t="n">
        <v>0.8</v>
      </c>
      <c r="D19" s="45" t="n"/>
    </row>
    <row r="20" ht="12.75" customHeight="1" s="198">
      <c r="A20" s="104" t="inlineStr">
        <is>
          <t>Starting point scaling - restoration</t>
        </is>
      </c>
      <c r="B20" s="104" t="inlineStr">
        <is>
          <t>ha</t>
        </is>
      </c>
      <c r="C20" s="49" t="n">
        <v>500</v>
      </c>
      <c r="D20" s="45" t="n"/>
    </row>
    <row r="21" ht="12.75" customHeight="1" s="198">
      <c r="A21" s="104" t="inlineStr">
        <is>
          <t>Starting point scaling - conservation</t>
        </is>
      </c>
      <c r="B21" s="104" t="inlineStr">
        <is>
          <t>ha</t>
        </is>
      </c>
      <c r="C21" s="50" t="n">
        <v>20000</v>
      </c>
      <c r="D21" s="45" t="n"/>
    </row>
    <row r="22" ht="12.75" customHeight="1" s="198">
      <c r="A22" s="104" t="inlineStr">
        <is>
          <t>Default project length</t>
        </is>
      </c>
      <c r="B22" s="104" t="inlineStr">
        <is>
          <t>yrs</t>
        </is>
      </c>
      <c r="C22" s="49" t="n">
        <v>40</v>
      </c>
      <c r="D22" s="45" t="n"/>
    </row>
    <row r="23" ht="12.75" customHeight="1" s="198">
      <c r="A23" s="104" t="n"/>
      <c r="B23" s="104" t="n"/>
      <c r="C23" s="49" t="n"/>
      <c r="D23" s="45" t="n"/>
    </row>
    <row r="24" ht="12.75" customHeight="1" s="198">
      <c r="A24" s="104" t="n"/>
      <c r="B24" s="104" t="n"/>
      <c r="C24" s="49" t="n"/>
      <c r="D24" s="45" t="n"/>
    </row>
    <row r="25" ht="12.75" customHeight="1" s="198">
      <c r="A25" s="104" t="n"/>
      <c r="B25" s="104" t="n"/>
      <c r="C25" s="49" t="n"/>
      <c r="D25" s="45" t="n"/>
    </row>
    <row r="26" ht="12.75" customHeight="1" s="198">
      <c r="A26" s="104" t="n"/>
      <c r="B26" s="104" t="n"/>
      <c r="C26" s="49" t="n"/>
      <c r="D26" s="45" t="n"/>
    </row>
    <row r="27" ht="12.75" customHeight="1" s="198">
      <c r="A27" s="104" t="n"/>
      <c r="B27" s="104" t="n"/>
      <c r="C27" s="49" t="n"/>
      <c r="D27" s="45" t="n"/>
    </row>
    <row r="28" ht="12.75" customHeight="1" s="198">
      <c r="A28" s="104" t="n"/>
      <c r="B28" s="104" t="n"/>
      <c r="C28" s="49" t="n"/>
      <c r="D28" s="45" t="n"/>
    </row>
    <row r="29" ht="12.75" customHeight="1" s="198">
      <c r="A29" s="104" t="n"/>
      <c r="B29" s="104" t="n"/>
      <c r="C29" s="49" t="n"/>
      <c r="D29" s="45" t="n"/>
    </row>
    <row r="30" ht="12.75" customHeight="1" s="198">
      <c r="A30" s="104" t="n"/>
      <c r="B30" s="104" t="n"/>
      <c r="C30" s="49" t="n"/>
      <c r="D30" s="45" t="n"/>
    </row>
    <row r="31" ht="12.75" customHeight="1" s="198">
      <c r="A31" s="104" t="n"/>
      <c r="B31" s="104" t="n"/>
      <c r="C31" s="49" t="n"/>
      <c r="D31" s="45" t="n"/>
    </row>
    <row r="32" ht="12.75" customHeight="1" s="198">
      <c r="A32" s="104" t="n"/>
      <c r="B32" s="104" t="n"/>
      <c r="C32" s="49" t="n"/>
      <c r="D32" s="45" t="n"/>
    </row>
    <row r="33" ht="12.75" customHeight="1" s="198">
      <c r="A33" s="104" t="n"/>
      <c r="B33" s="104" t="n"/>
      <c r="C33" s="49" t="n"/>
      <c r="D33" s="45" t="n"/>
    </row>
    <row r="34" ht="12.75" customHeight="1" s="198">
      <c r="A34" s="104" t="n"/>
      <c r="B34" s="104" t="n"/>
      <c r="C34" s="49" t="n"/>
      <c r="D34" s="45" t="n"/>
    </row>
    <row r="35" ht="12.75" customHeight="1" s="198">
      <c r="A35" s="104" t="n"/>
      <c r="B35" s="104" t="n"/>
      <c r="C35" s="49" t="n"/>
      <c r="D35" s="45" t="n"/>
    </row>
    <row r="36" ht="12.75" customHeight="1" s="198">
      <c r="A36" s="104" t="n"/>
      <c r="B36" s="104" t="n"/>
      <c r="C36" s="49" t="n"/>
      <c r="D36" s="45" t="n"/>
    </row>
    <row r="37" ht="12.75" customHeight="1" s="198">
      <c r="A37" s="104" t="n"/>
      <c r="B37" s="104" t="n"/>
      <c r="C37" s="49" t="n"/>
      <c r="D37" s="45" t="n"/>
    </row>
    <row r="38" ht="12.75" customHeight="1" s="198">
      <c r="A38" s="104" t="n"/>
      <c r="B38" s="104" t="n"/>
      <c r="C38" s="49" t="n"/>
      <c r="D38" s="45" t="n"/>
    </row>
    <row r="39" ht="12.75" customHeight="1" s="198">
      <c r="A39" s="104" t="n"/>
      <c r="B39" s="104" t="n"/>
      <c r="C39" s="49" t="n"/>
      <c r="D39" s="45" t="n"/>
    </row>
    <row r="40" ht="12.75" customHeight="1" s="198">
      <c r="A40" s="104" t="n"/>
      <c r="B40" s="104" t="n"/>
      <c r="C40" s="49" t="n"/>
      <c r="D40" s="45" t="n"/>
    </row>
    <row r="41" ht="12.75" customHeight="1" s="198">
      <c r="A41" s="104" t="n"/>
      <c r="B41" s="104" t="n"/>
      <c r="C41" s="49" t="n"/>
      <c r="D41" s="45" t="n"/>
    </row>
    <row r="42" ht="12.75" customHeight="1" s="198">
      <c r="A42" s="104" t="n"/>
      <c r="B42" s="104" t="n"/>
      <c r="C42" s="49" t="n"/>
      <c r="D42" s="45" t="n"/>
    </row>
    <row r="43" ht="12.75" customHeight="1" s="198">
      <c r="A43" s="104" t="n"/>
      <c r="B43" s="104" t="n"/>
      <c r="C43" s="49" t="n"/>
      <c r="D43" s="45" t="n"/>
    </row>
    <row r="44" ht="12.75" customHeight="1" s="198">
      <c r="A44" s="104" t="n"/>
      <c r="B44" s="104" t="n"/>
      <c r="C44" s="49" t="n"/>
      <c r="D44" s="45" t="n"/>
    </row>
    <row r="45" ht="12.75" customHeight="1" s="198">
      <c r="A45" s="104" t="n"/>
      <c r="B45" s="104" t="n"/>
      <c r="C45" s="49" t="n"/>
      <c r="D45" s="45" t="n"/>
    </row>
    <row r="46" ht="12.75" customHeight="1" s="198">
      <c r="A46" s="104" t="n"/>
      <c r="B46" s="104" t="n"/>
      <c r="C46" s="49" t="n"/>
      <c r="D46" s="45" t="n"/>
    </row>
    <row r="47" ht="12.75" customHeight="1" s="198">
      <c r="A47" s="104" t="n"/>
      <c r="B47" s="104" t="n"/>
      <c r="C47" s="49" t="n"/>
      <c r="D47" s="45" t="n"/>
    </row>
    <row r="48" ht="12.75" customHeight="1" s="198">
      <c r="A48" s="104" t="n"/>
      <c r="B48" s="104" t="n"/>
      <c r="C48" s="49" t="n"/>
      <c r="D48" s="45" t="n"/>
    </row>
    <row r="49" ht="12.75" customHeight="1" s="198">
      <c r="A49" s="104" t="n"/>
      <c r="B49" s="104" t="n"/>
      <c r="C49" s="49" t="n"/>
      <c r="D49" s="45" t="n"/>
    </row>
    <row r="50" ht="12.75" customHeight="1" s="198">
      <c r="A50" s="104" t="n"/>
      <c r="B50" s="104" t="n"/>
      <c r="C50" s="49" t="n"/>
      <c r="D50" s="45" t="n"/>
    </row>
    <row r="51" ht="12.75" customHeight="1" s="198">
      <c r="A51" s="104" t="n"/>
      <c r="B51" s="104" t="n"/>
      <c r="C51" s="49" t="n"/>
      <c r="D51" s="45" t="n"/>
    </row>
    <row r="52" ht="12.75" customHeight="1" s="198">
      <c r="A52" s="104" t="n"/>
      <c r="B52" s="104" t="n"/>
      <c r="C52" s="49" t="n"/>
      <c r="D52" s="45" t="n"/>
    </row>
    <row r="53" ht="12.75" customHeight="1" s="198">
      <c r="A53" s="104" t="n"/>
      <c r="B53" s="104" t="n"/>
      <c r="C53" s="49" t="n"/>
      <c r="D53" s="45" t="n"/>
    </row>
    <row r="54" ht="12.75" customHeight="1" s="198">
      <c r="A54" s="104" t="n"/>
      <c r="B54" s="104" t="n"/>
      <c r="C54" s="49" t="n"/>
      <c r="D54" s="45" t="n"/>
    </row>
    <row r="55" ht="12.75" customHeight="1" s="198">
      <c r="A55" s="104" t="n"/>
      <c r="B55" s="104" t="n"/>
      <c r="C55" s="49" t="n"/>
      <c r="D55" s="45" t="n"/>
    </row>
    <row r="56" ht="12.75" customHeight="1" s="198">
      <c r="A56" s="104" t="n"/>
      <c r="B56" s="104" t="n"/>
      <c r="C56" s="49" t="n"/>
      <c r="D56" s="45" t="n"/>
    </row>
    <row r="57" ht="12.75" customHeight="1" s="198">
      <c r="A57" s="104" t="n"/>
      <c r="B57" s="104" t="n"/>
      <c r="C57" s="49" t="n"/>
      <c r="D57" s="45" t="n"/>
    </row>
    <row r="58" ht="12.75" customHeight="1" s="198">
      <c r="A58" s="104" t="n"/>
      <c r="B58" s="104" t="n"/>
      <c r="C58" s="49" t="n"/>
      <c r="D58" s="45" t="n"/>
    </row>
    <row r="59" ht="12.75" customHeight="1" s="198">
      <c r="A59" s="104" t="n"/>
      <c r="B59" s="104" t="n"/>
      <c r="C59" s="49" t="n"/>
      <c r="D59" s="45" t="n"/>
    </row>
    <row r="60" ht="12.75" customHeight="1" s="198">
      <c r="A60" s="104" t="n"/>
      <c r="B60" s="104" t="n"/>
      <c r="C60" s="49" t="n"/>
      <c r="D60" s="45" t="n"/>
    </row>
    <row r="61" ht="12.75" customHeight="1" s="198">
      <c r="A61" s="104" t="n"/>
      <c r="B61" s="104" t="n"/>
      <c r="C61" s="49" t="n"/>
      <c r="D61" s="45" t="n"/>
    </row>
    <row r="62" ht="12.75" customHeight="1" s="198">
      <c r="A62" s="104" t="n"/>
      <c r="B62" s="104" t="n"/>
      <c r="C62" s="49" t="n"/>
      <c r="D62" s="45" t="n"/>
    </row>
    <row r="63" ht="12.75" customHeight="1" s="198">
      <c r="A63" s="104" t="n"/>
      <c r="B63" s="104" t="n"/>
      <c r="C63" s="49" t="n"/>
      <c r="D63" s="45" t="n"/>
    </row>
    <row r="64" ht="12.75" customHeight="1" s="198">
      <c r="A64" s="104" t="n"/>
      <c r="B64" s="104" t="n"/>
      <c r="C64" s="49" t="n"/>
      <c r="D64" s="45" t="n"/>
    </row>
    <row r="65" ht="12.75" customHeight="1" s="198">
      <c r="A65" s="104" t="n"/>
      <c r="B65" s="104" t="n"/>
      <c r="C65" s="49" t="n"/>
      <c r="D65" s="45" t="n"/>
    </row>
    <row r="66" ht="12.75" customHeight="1" s="198">
      <c r="A66" s="104" t="n"/>
      <c r="B66" s="104" t="n"/>
      <c r="C66" s="49" t="n"/>
      <c r="D66" s="45" t="n"/>
    </row>
    <row r="67" ht="12.75" customHeight="1" s="198">
      <c r="A67" s="104" t="n"/>
      <c r="B67" s="104" t="n"/>
      <c r="C67" s="49" t="n"/>
      <c r="D67" s="45" t="n"/>
    </row>
    <row r="68" ht="12.75" customHeight="1" s="198">
      <c r="A68" s="104" t="n"/>
      <c r="B68" s="104" t="n"/>
      <c r="C68" s="49" t="n"/>
      <c r="D68" s="45" t="n"/>
    </row>
    <row r="69" ht="12.75" customHeight="1" s="198">
      <c r="A69" s="104" t="n"/>
      <c r="B69" s="104" t="n"/>
      <c r="C69" s="49" t="n"/>
      <c r="D69" s="45" t="n"/>
    </row>
    <row r="70" ht="12.75" customHeight="1" s="198">
      <c r="A70" s="104" t="n"/>
      <c r="B70" s="104" t="n"/>
      <c r="C70" s="49" t="n"/>
      <c r="D70" s="45" t="n"/>
    </row>
    <row r="71" ht="12.75" customHeight="1" s="198">
      <c r="A71" s="104" t="n"/>
      <c r="B71" s="104" t="n"/>
      <c r="C71" s="49" t="n"/>
      <c r="D71" s="45" t="n"/>
    </row>
    <row r="72" ht="12.75" customHeight="1" s="198">
      <c r="A72" s="104" t="n"/>
      <c r="B72" s="104" t="n"/>
      <c r="C72" s="49" t="n"/>
      <c r="D72" s="45" t="n"/>
    </row>
    <row r="73" ht="12.75" customHeight="1" s="198">
      <c r="A73" s="104" t="n"/>
      <c r="B73" s="104" t="n"/>
      <c r="C73" s="49" t="n"/>
      <c r="D73" s="45" t="n"/>
    </row>
    <row r="74" ht="12.75" customHeight="1" s="198">
      <c r="A74" s="104" t="n"/>
      <c r="B74" s="104" t="n"/>
      <c r="C74" s="49" t="n"/>
      <c r="D74" s="45" t="n"/>
    </row>
    <row r="75" ht="12.75" customHeight="1" s="198">
      <c r="A75" s="104" t="n"/>
      <c r="B75" s="104" t="n"/>
      <c r="C75" s="49" t="n"/>
      <c r="D75" s="45" t="n"/>
    </row>
    <row r="76" ht="12.75" customHeight="1" s="198">
      <c r="A76" s="104" t="n"/>
      <c r="B76" s="104" t="n"/>
      <c r="C76" s="49" t="n"/>
      <c r="D76" s="45" t="n"/>
    </row>
    <row r="77" ht="12.75" customHeight="1" s="198">
      <c r="A77" s="104" t="n"/>
      <c r="B77" s="104" t="n"/>
      <c r="C77" s="49" t="n"/>
      <c r="D77" s="45" t="n"/>
    </row>
    <row r="78" ht="12.75" customHeight="1" s="198">
      <c r="A78" s="104" t="n"/>
      <c r="B78" s="104" t="n"/>
      <c r="C78" s="49" t="n"/>
      <c r="D78" s="45" t="n"/>
    </row>
    <row r="79" ht="12.75" customHeight="1" s="198">
      <c r="A79" s="104" t="n"/>
      <c r="B79" s="104" t="n"/>
      <c r="C79" s="49" t="n"/>
      <c r="D79" s="45" t="n"/>
    </row>
    <row r="80" ht="12.75" customHeight="1" s="198">
      <c r="A80" s="104" t="n"/>
      <c r="B80" s="104" t="n"/>
      <c r="C80" s="49" t="n"/>
      <c r="D80" s="45" t="n"/>
    </row>
    <row r="81" ht="12.75" customHeight="1" s="198">
      <c r="A81" s="104" t="n"/>
      <c r="B81" s="104" t="n"/>
      <c r="C81" s="49" t="n"/>
      <c r="D81" s="45" t="n"/>
    </row>
    <row r="82" ht="12.75" customHeight="1" s="198">
      <c r="A82" s="104" t="n"/>
      <c r="B82" s="104" t="n"/>
      <c r="C82" s="49" t="n"/>
      <c r="D82" s="45" t="n"/>
    </row>
    <row r="83" ht="12.75" customHeight="1" s="198">
      <c r="A83" s="104" t="n"/>
      <c r="B83" s="104" t="n"/>
      <c r="C83" s="49" t="n"/>
      <c r="D83" s="45" t="n"/>
    </row>
    <row r="84" ht="12.75" customHeight="1" s="198">
      <c r="A84" s="104" t="n"/>
      <c r="B84" s="104" t="n"/>
      <c r="C84" s="49" t="n"/>
      <c r="D84" s="45" t="n"/>
    </row>
    <row r="85" ht="12.75" customHeight="1" s="198">
      <c r="A85" s="104" t="n"/>
      <c r="B85" s="104" t="n"/>
      <c r="C85" s="49" t="n"/>
      <c r="D85" s="45" t="n"/>
    </row>
    <row r="86" ht="12.75" customHeight="1" s="198">
      <c r="A86" s="104" t="n"/>
      <c r="B86" s="104" t="n"/>
      <c r="C86" s="49" t="n"/>
      <c r="D86" s="45" t="n"/>
    </row>
    <row r="87" ht="12.75" customHeight="1" s="198">
      <c r="A87" s="104" t="n"/>
      <c r="B87" s="104" t="n"/>
      <c r="C87" s="49" t="n"/>
      <c r="D87" s="45" t="n"/>
    </row>
    <row r="88" ht="12.75" customHeight="1" s="198">
      <c r="A88" s="104" t="n"/>
      <c r="B88" s="104" t="n"/>
      <c r="C88" s="49" t="n"/>
      <c r="D88" s="45" t="n"/>
    </row>
    <row r="89" ht="12.75" customHeight="1" s="198">
      <c r="A89" s="104" t="n"/>
      <c r="B89" s="104" t="n"/>
      <c r="C89" s="49" t="n"/>
      <c r="D89" s="45" t="n"/>
    </row>
    <row r="90" ht="12.75" customHeight="1" s="198">
      <c r="A90" s="104" t="n"/>
      <c r="B90" s="104" t="n"/>
      <c r="C90" s="49" t="n"/>
      <c r="D90" s="45" t="n"/>
    </row>
    <row r="91" ht="12.75" customHeight="1" s="198">
      <c r="A91" s="104" t="n"/>
      <c r="B91" s="104" t="n"/>
      <c r="C91" s="49" t="n"/>
      <c r="D91" s="45" t="n"/>
    </row>
    <row r="92" ht="12.75" customHeight="1" s="198">
      <c r="A92" s="104" t="n"/>
      <c r="B92" s="104" t="n"/>
      <c r="C92" s="49" t="n"/>
      <c r="D92" s="45" t="n"/>
    </row>
    <row r="93" ht="12.75" customHeight="1" s="198">
      <c r="A93" s="104" t="n"/>
      <c r="B93" s="104" t="n"/>
      <c r="C93" s="49" t="n"/>
      <c r="D93" s="45" t="n"/>
    </row>
    <row r="94" ht="12.75" customHeight="1" s="198">
      <c r="A94" s="104" t="n"/>
      <c r="B94" s="104" t="n"/>
      <c r="C94" s="49" t="n"/>
      <c r="D94" s="45" t="n"/>
    </row>
    <row r="95" ht="12.75" customHeight="1" s="198">
      <c r="A95" s="104" t="n"/>
      <c r="B95" s="104" t="n"/>
      <c r="C95" s="49" t="n"/>
      <c r="D95" s="45" t="n"/>
    </row>
    <row r="96" ht="12.75" customHeight="1" s="198">
      <c r="A96" s="104" t="n"/>
      <c r="B96" s="104" t="n"/>
      <c r="C96" s="49" t="n"/>
      <c r="D96" s="45" t="n"/>
    </row>
    <row r="97" ht="12.75" customHeight="1" s="198">
      <c r="A97" s="104" t="n"/>
      <c r="B97" s="104" t="n"/>
      <c r="C97" s="49" t="n"/>
      <c r="D97" s="45" t="n"/>
    </row>
    <row r="98" ht="12.75" customHeight="1" s="198">
      <c r="A98" s="104" t="n"/>
      <c r="B98" s="104" t="n"/>
      <c r="C98" s="49" t="n"/>
      <c r="D98" s="45" t="n"/>
    </row>
    <row r="99" ht="12.75" customHeight="1" s="198">
      <c r="A99" s="104" t="n"/>
      <c r="B99" s="104" t="n"/>
      <c r="C99" s="49" t="n"/>
      <c r="D99" s="45" t="n"/>
    </row>
    <row r="100" ht="12.75" customHeight="1" s="198">
      <c r="A100" s="104" t="n"/>
      <c r="B100" s="104" t="n"/>
      <c r="C100" s="49" t="n"/>
      <c r="D100" s="45" t="n"/>
    </row>
    <row r="101" ht="12.75" customHeight="1" s="198">
      <c r="A101" s="104" t="n"/>
      <c r="B101" s="104" t="n"/>
      <c r="C101" s="49" t="n"/>
      <c r="D101" s="45" t="n"/>
    </row>
    <row r="102" ht="12.75" customHeight="1" s="198">
      <c r="A102" s="104" t="n"/>
      <c r="B102" s="104" t="n"/>
      <c r="C102" s="49" t="n"/>
      <c r="D102" s="45" t="n"/>
    </row>
    <row r="103" ht="12.75" customHeight="1" s="198">
      <c r="A103" s="104" t="n"/>
      <c r="B103" s="104" t="n"/>
      <c r="C103" s="49" t="n"/>
      <c r="D103" s="45" t="n"/>
    </row>
    <row r="104" ht="12.75" customHeight="1" s="198">
      <c r="A104" s="104" t="n"/>
      <c r="B104" s="104" t="n"/>
      <c r="C104" s="49" t="n"/>
      <c r="D104" s="45" t="n"/>
    </row>
    <row r="105" ht="12.75" customHeight="1" s="198">
      <c r="A105" s="104" t="n"/>
      <c r="B105" s="104" t="n"/>
      <c r="C105" s="49" t="n"/>
      <c r="D105" s="45" t="n"/>
    </row>
    <row r="106" ht="12.75" customHeight="1" s="198">
      <c r="A106" s="104" t="n"/>
      <c r="B106" s="104" t="n"/>
      <c r="C106" s="49" t="n"/>
      <c r="D106" s="45" t="n"/>
    </row>
    <row r="107" ht="12.75" customHeight="1" s="198">
      <c r="A107" s="104" t="n"/>
      <c r="B107" s="104" t="n"/>
      <c r="C107" s="49" t="n"/>
      <c r="D107" s="45" t="n"/>
    </row>
    <row r="108" ht="12.75" customHeight="1" s="198">
      <c r="A108" s="104" t="n"/>
      <c r="B108" s="104" t="n"/>
      <c r="C108" s="49" t="n"/>
      <c r="D108" s="45" t="n"/>
    </row>
    <row r="109" ht="12.75" customHeight="1" s="198">
      <c r="A109" s="104" t="n"/>
      <c r="B109" s="104" t="n"/>
      <c r="C109" s="49" t="n"/>
      <c r="D109" s="45" t="n"/>
    </row>
    <row r="110" ht="12.75" customHeight="1" s="198">
      <c r="A110" s="104" t="n"/>
      <c r="B110" s="104" t="n"/>
      <c r="C110" s="49" t="n"/>
      <c r="D110" s="45" t="n"/>
    </row>
    <row r="111" ht="12.75" customHeight="1" s="198">
      <c r="A111" s="104" t="n"/>
      <c r="B111" s="104" t="n"/>
      <c r="C111" s="49" t="n"/>
      <c r="D111" s="45" t="n"/>
    </row>
    <row r="112" ht="12.75" customHeight="1" s="198">
      <c r="A112" s="104" t="n"/>
      <c r="B112" s="104" t="n"/>
      <c r="C112" s="49" t="n"/>
      <c r="D112" s="45" t="n"/>
    </row>
    <row r="113" ht="12.75" customHeight="1" s="198">
      <c r="A113" s="104" t="n"/>
      <c r="B113" s="104" t="n"/>
      <c r="C113" s="49" t="n"/>
      <c r="D113" s="45" t="n"/>
    </row>
    <row r="114" ht="12.75" customHeight="1" s="198">
      <c r="A114" s="104" t="n"/>
      <c r="B114" s="104" t="n"/>
      <c r="C114" s="49" t="n"/>
      <c r="D114" s="45" t="n"/>
    </row>
    <row r="115" ht="12.75" customHeight="1" s="198">
      <c r="A115" s="104" t="n"/>
      <c r="B115" s="104" t="n"/>
      <c r="C115" s="49" t="n"/>
      <c r="D115" s="45" t="n"/>
    </row>
    <row r="116" ht="12.75" customHeight="1" s="198">
      <c r="A116" s="104" t="n"/>
      <c r="B116" s="104" t="n"/>
      <c r="C116" s="49" t="n"/>
      <c r="D116" s="45" t="n"/>
    </row>
    <row r="117" ht="12.75" customHeight="1" s="198">
      <c r="A117" s="104" t="n"/>
      <c r="B117" s="104" t="n"/>
      <c r="C117" s="49" t="n"/>
      <c r="D117" s="45" t="n"/>
    </row>
    <row r="118" ht="12.75" customHeight="1" s="198">
      <c r="A118" s="104" t="n"/>
      <c r="B118" s="104" t="n"/>
      <c r="C118" s="49" t="n"/>
      <c r="D118" s="45" t="n"/>
    </row>
    <row r="119" ht="12.75" customHeight="1" s="198">
      <c r="A119" s="104" t="n"/>
      <c r="B119" s="104" t="n"/>
      <c r="C119" s="49" t="n"/>
      <c r="D119" s="45" t="n"/>
    </row>
    <row r="120" ht="12.75" customHeight="1" s="198">
      <c r="A120" s="104" t="n"/>
      <c r="B120" s="104" t="n"/>
      <c r="C120" s="49" t="n"/>
      <c r="D120" s="45" t="n"/>
    </row>
    <row r="121" ht="12.75" customHeight="1" s="198">
      <c r="A121" s="104" t="n"/>
      <c r="B121" s="104" t="n"/>
      <c r="C121" s="49" t="n"/>
      <c r="D121" s="45" t="n"/>
    </row>
    <row r="122" ht="12.75" customHeight="1" s="198">
      <c r="A122" s="104" t="n"/>
      <c r="B122" s="104" t="n"/>
      <c r="C122" s="49" t="n"/>
      <c r="D122" s="45" t="n"/>
    </row>
    <row r="123" ht="12.75" customHeight="1" s="198">
      <c r="A123" s="104" t="n"/>
      <c r="B123" s="104" t="n"/>
      <c r="C123" s="49" t="n"/>
      <c r="D123" s="45" t="n"/>
    </row>
    <row r="124" ht="12.75" customHeight="1" s="198">
      <c r="A124" s="104" t="n"/>
      <c r="B124" s="104" t="n"/>
      <c r="C124" s="49" t="n"/>
      <c r="D124" s="45" t="n"/>
    </row>
    <row r="125" ht="12.75" customHeight="1" s="198">
      <c r="A125" s="104" t="n"/>
      <c r="B125" s="104" t="n"/>
      <c r="C125" s="49" t="n"/>
      <c r="D125" s="45" t="n"/>
    </row>
    <row r="126" ht="12.75" customHeight="1" s="198">
      <c r="A126" s="104" t="n"/>
      <c r="B126" s="104" t="n"/>
      <c r="C126" s="49" t="n"/>
      <c r="D126" s="45" t="n"/>
    </row>
    <row r="127" ht="12.75" customHeight="1" s="198">
      <c r="A127" s="104" t="n"/>
      <c r="B127" s="104" t="n"/>
      <c r="C127" s="49" t="n"/>
      <c r="D127" s="45" t="n"/>
    </row>
    <row r="128" ht="12.75" customHeight="1" s="198">
      <c r="A128" s="104" t="n"/>
      <c r="B128" s="104" t="n"/>
      <c r="C128" s="49" t="n"/>
      <c r="D128" s="45" t="n"/>
    </row>
    <row r="129" ht="12.75" customHeight="1" s="198">
      <c r="A129" s="104" t="n"/>
      <c r="B129" s="104" t="n"/>
      <c r="C129" s="49" t="n"/>
      <c r="D129" s="45" t="n"/>
    </row>
    <row r="130" ht="12.75" customHeight="1" s="198">
      <c r="A130" s="104" t="n"/>
      <c r="B130" s="104" t="n"/>
      <c r="C130" s="49" t="n"/>
      <c r="D130" s="45" t="n"/>
    </row>
    <row r="131" ht="12.75" customHeight="1" s="198">
      <c r="A131" s="104" t="n"/>
      <c r="B131" s="104" t="n"/>
      <c r="C131" s="49" t="n"/>
      <c r="D131" s="45" t="n"/>
    </row>
    <row r="132" ht="12.75" customHeight="1" s="198">
      <c r="A132" s="104" t="n"/>
      <c r="B132" s="104" t="n"/>
      <c r="C132" s="49" t="n"/>
      <c r="D132" s="45" t="n"/>
    </row>
    <row r="133" ht="12.75" customHeight="1" s="198">
      <c r="A133" s="104" t="n"/>
      <c r="B133" s="104" t="n"/>
      <c r="C133" s="49" t="n"/>
      <c r="D133" s="45" t="n"/>
    </row>
    <row r="134" ht="12.75" customHeight="1" s="198">
      <c r="A134" s="104" t="n"/>
      <c r="B134" s="104" t="n"/>
      <c r="C134" s="49" t="n"/>
      <c r="D134" s="45" t="n"/>
    </row>
    <row r="135" ht="12.75" customHeight="1" s="198">
      <c r="A135" s="104" t="n"/>
      <c r="B135" s="104" t="n"/>
      <c r="C135" s="49" t="n"/>
      <c r="D135" s="45" t="n"/>
    </row>
    <row r="136" ht="12.75" customHeight="1" s="198">
      <c r="A136" s="104" t="n"/>
      <c r="B136" s="104" t="n"/>
      <c r="C136" s="49" t="n"/>
      <c r="D136" s="45" t="n"/>
    </row>
    <row r="137" ht="12.75" customHeight="1" s="198">
      <c r="A137" s="104" t="n"/>
      <c r="B137" s="104" t="n"/>
      <c r="C137" s="49" t="n"/>
      <c r="D137" s="45" t="n"/>
    </row>
    <row r="138" ht="12.75" customHeight="1" s="198">
      <c r="A138" s="104" t="n"/>
      <c r="B138" s="104" t="n"/>
      <c r="C138" s="49" t="n"/>
      <c r="D138" s="45" t="n"/>
    </row>
    <row r="139" ht="12.75" customHeight="1" s="198">
      <c r="A139" s="104" t="n"/>
      <c r="B139" s="104" t="n"/>
      <c r="C139" s="49" t="n"/>
      <c r="D139" s="45" t="n"/>
    </row>
    <row r="140" ht="12.75" customHeight="1" s="198">
      <c r="A140" s="104" t="n"/>
      <c r="B140" s="104" t="n"/>
      <c r="C140" s="49" t="n"/>
      <c r="D140" s="45" t="n"/>
    </row>
    <row r="141" ht="12.75" customHeight="1" s="198">
      <c r="A141" s="104" t="n"/>
      <c r="B141" s="104" t="n"/>
      <c r="C141" s="49" t="n"/>
      <c r="D141" s="45" t="n"/>
    </row>
    <row r="142" ht="12.75" customHeight="1" s="198">
      <c r="A142" s="104" t="n"/>
      <c r="B142" s="104" t="n"/>
      <c r="C142" s="49" t="n"/>
      <c r="D142" s="45" t="n"/>
    </row>
    <row r="143" ht="12.75" customHeight="1" s="198">
      <c r="A143" s="104" t="n"/>
      <c r="B143" s="104" t="n"/>
      <c r="C143" s="49" t="n"/>
      <c r="D143" s="45" t="n"/>
    </row>
    <row r="144" ht="12.75" customHeight="1" s="198">
      <c r="A144" s="104" t="n"/>
      <c r="B144" s="104" t="n"/>
      <c r="C144" s="49" t="n"/>
      <c r="D144" s="45" t="n"/>
    </row>
    <row r="145" ht="12.75" customHeight="1" s="198">
      <c r="A145" s="104" t="n"/>
      <c r="B145" s="104" t="n"/>
      <c r="C145" s="49" t="n"/>
      <c r="D145" s="45" t="n"/>
    </row>
    <row r="146" ht="12.75" customHeight="1" s="198">
      <c r="A146" s="104" t="n"/>
      <c r="B146" s="104" t="n"/>
      <c r="C146" s="49" t="n"/>
      <c r="D146" s="45" t="n"/>
    </row>
    <row r="147" ht="12.75" customHeight="1" s="198">
      <c r="A147" s="104" t="n"/>
      <c r="B147" s="104" t="n"/>
      <c r="C147" s="49" t="n"/>
      <c r="D147" s="45" t="n"/>
    </row>
    <row r="148" ht="12.75" customHeight="1" s="198">
      <c r="A148" s="104" t="n"/>
      <c r="B148" s="104" t="n"/>
      <c r="C148" s="49" t="n"/>
      <c r="D148" s="45" t="n"/>
    </row>
    <row r="149" ht="12.75" customHeight="1" s="198">
      <c r="A149" s="104" t="n"/>
      <c r="B149" s="104" t="n"/>
      <c r="C149" s="49" t="n"/>
      <c r="D149" s="45" t="n"/>
    </row>
    <row r="150" ht="12.75" customHeight="1" s="198">
      <c r="A150" s="104" t="n"/>
      <c r="B150" s="104" t="n"/>
      <c r="C150" s="49" t="n"/>
      <c r="D150" s="45" t="n"/>
    </row>
    <row r="151" ht="12.75" customHeight="1" s="198">
      <c r="A151" s="104" t="n"/>
      <c r="B151" s="104" t="n"/>
      <c r="C151" s="49" t="n"/>
      <c r="D151" s="45" t="n"/>
    </row>
    <row r="152" ht="12.75" customHeight="1" s="198">
      <c r="A152" s="104" t="n"/>
      <c r="B152" s="104" t="n"/>
      <c r="C152" s="49" t="n"/>
      <c r="D152" s="45" t="n"/>
    </row>
    <row r="153" ht="12.75" customHeight="1" s="198">
      <c r="A153" s="104" t="n"/>
      <c r="B153" s="104" t="n"/>
      <c r="C153" s="49" t="n"/>
      <c r="D153" s="45" t="n"/>
    </row>
    <row r="154" ht="12.75" customHeight="1" s="198">
      <c r="A154" s="104" t="n"/>
      <c r="B154" s="104" t="n"/>
      <c r="C154" s="49" t="n"/>
      <c r="D154" s="45" t="n"/>
    </row>
    <row r="155" ht="12.75" customHeight="1" s="198">
      <c r="A155" s="104" t="n"/>
      <c r="B155" s="104" t="n"/>
      <c r="C155" s="49" t="n"/>
      <c r="D155" s="45" t="n"/>
    </row>
    <row r="156" ht="12.75" customHeight="1" s="198">
      <c r="A156" s="104" t="n"/>
      <c r="B156" s="104" t="n"/>
      <c r="C156" s="49" t="n"/>
      <c r="D156" s="45" t="n"/>
    </row>
    <row r="157" ht="12.75" customHeight="1" s="198">
      <c r="A157" s="104" t="n"/>
      <c r="B157" s="104" t="n"/>
      <c r="C157" s="49" t="n"/>
      <c r="D157" s="45" t="n"/>
    </row>
    <row r="158" ht="12.75" customHeight="1" s="198">
      <c r="A158" s="104" t="n"/>
      <c r="B158" s="104" t="n"/>
      <c r="C158" s="49" t="n"/>
      <c r="D158" s="45" t="n"/>
    </row>
    <row r="159" ht="12.75" customHeight="1" s="198">
      <c r="A159" s="104" t="n"/>
      <c r="B159" s="104" t="n"/>
      <c r="C159" s="49" t="n"/>
      <c r="D159" s="45" t="n"/>
    </row>
    <row r="160" ht="12.75" customHeight="1" s="198">
      <c r="A160" s="104" t="n"/>
      <c r="B160" s="104" t="n"/>
      <c r="C160" s="49" t="n"/>
      <c r="D160" s="45" t="n"/>
    </row>
    <row r="161" ht="12.75" customHeight="1" s="198">
      <c r="A161" s="104" t="n"/>
      <c r="B161" s="104" t="n"/>
      <c r="C161" s="49" t="n"/>
      <c r="D161" s="45" t="n"/>
    </row>
    <row r="162" ht="12.75" customHeight="1" s="198">
      <c r="A162" s="104" t="n"/>
      <c r="B162" s="104" t="n"/>
      <c r="C162" s="49" t="n"/>
      <c r="D162" s="45" t="n"/>
    </row>
    <row r="163" ht="12.75" customHeight="1" s="198">
      <c r="A163" s="104" t="n"/>
      <c r="B163" s="104" t="n"/>
      <c r="C163" s="49" t="n"/>
      <c r="D163" s="45" t="n"/>
    </row>
    <row r="164" ht="12.75" customHeight="1" s="198">
      <c r="A164" s="104" t="n"/>
      <c r="B164" s="104" t="n"/>
      <c r="C164" s="49" t="n"/>
      <c r="D164" s="45" t="n"/>
    </row>
    <row r="165" ht="12.75" customHeight="1" s="198">
      <c r="A165" s="104" t="n"/>
      <c r="B165" s="104" t="n"/>
      <c r="C165" s="49" t="n"/>
      <c r="D165" s="45" t="n"/>
    </row>
    <row r="166" ht="12.75" customHeight="1" s="198">
      <c r="A166" s="104" t="n"/>
      <c r="B166" s="104" t="n"/>
      <c r="C166" s="49" t="n"/>
      <c r="D166" s="45" t="n"/>
    </row>
    <row r="167" ht="12.75" customHeight="1" s="198">
      <c r="A167" s="104" t="n"/>
      <c r="B167" s="104" t="n"/>
      <c r="C167" s="49" t="n"/>
      <c r="D167" s="45" t="n"/>
    </row>
    <row r="168" ht="12.75" customHeight="1" s="198">
      <c r="A168" s="104" t="n"/>
      <c r="B168" s="104" t="n"/>
      <c r="C168" s="49" t="n"/>
      <c r="D168" s="45" t="n"/>
    </row>
    <row r="169" ht="12.75" customHeight="1" s="198">
      <c r="A169" s="104" t="n"/>
      <c r="B169" s="104" t="n"/>
      <c r="C169" s="49" t="n"/>
      <c r="D169" s="45" t="n"/>
    </row>
    <row r="170" ht="12.75" customHeight="1" s="198">
      <c r="A170" s="104" t="n"/>
      <c r="B170" s="104" t="n"/>
      <c r="C170" s="49" t="n"/>
      <c r="D170" s="45" t="n"/>
    </row>
    <row r="171" ht="12.75" customHeight="1" s="198">
      <c r="A171" s="104" t="n"/>
      <c r="B171" s="104" t="n"/>
      <c r="C171" s="49" t="n"/>
      <c r="D171" s="45" t="n"/>
    </row>
    <row r="172" ht="12.75" customHeight="1" s="198">
      <c r="A172" s="104" t="n"/>
      <c r="B172" s="104" t="n"/>
      <c r="C172" s="49" t="n"/>
      <c r="D172" s="45" t="n"/>
    </row>
    <row r="173" ht="12.75" customHeight="1" s="198">
      <c r="A173" s="104" t="n"/>
      <c r="B173" s="104" t="n"/>
      <c r="C173" s="49" t="n"/>
      <c r="D173" s="45" t="n"/>
    </row>
    <row r="174" ht="12.75" customHeight="1" s="198">
      <c r="A174" s="104" t="n"/>
      <c r="B174" s="104" t="n"/>
      <c r="C174" s="49" t="n"/>
      <c r="D174" s="45" t="n"/>
    </row>
    <row r="175" ht="12.75" customHeight="1" s="198">
      <c r="A175" s="104" t="n"/>
      <c r="B175" s="104" t="n"/>
      <c r="C175" s="49" t="n"/>
      <c r="D175" s="45" t="n"/>
    </row>
    <row r="176" ht="12.75" customHeight="1" s="198">
      <c r="A176" s="104" t="n"/>
      <c r="B176" s="104" t="n"/>
      <c r="C176" s="49" t="n"/>
      <c r="D176" s="45" t="n"/>
    </row>
    <row r="177" ht="12.75" customHeight="1" s="198">
      <c r="A177" s="104" t="n"/>
      <c r="B177" s="104" t="n"/>
      <c r="C177" s="49" t="n"/>
      <c r="D177" s="45" t="n"/>
    </row>
    <row r="178" ht="12.75" customHeight="1" s="198">
      <c r="A178" s="104" t="n"/>
      <c r="B178" s="104" t="n"/>
      <c r="C178" s="49" t="n"/>
      <c r="D178" s="45" t="n"/>
    </row>
    <row r="179" ht="12.75" customHeight="1" s="198">
      <c r="A179" s="104" t="n"/>
      <c r="B179" s="104" t="n"/>
      <c r="C179" s="49" t="n"/>
      <c r="D179" s="45" t="n"/>
    </row>
    <row r="180" ht="12.75" customHeight="1" s="198">
      <c r="A180" s="104" t="n"/>
      <c r="B180" s="104" t="n"/>
      <c r="C180" s="49" t="n"/>
      <c r="D180" s="45" t="n"/>
    </row>
    <row r="181" ht="12.75" customHeight="1" s="198">
      <c r="A181" s="104" t="n"/>
      <c r="B181" s="104" t="n"/>
      <c r="C181" s="49" t="n"/>
      <c r="D181" s="45" t="n"/>
    </row>
    <row r="182" ht="12.75" customHeight="1" s="198">
      <c r="A182" s="104" t="n"/>
      <c r="B182" s="104" t="n"/>
      <c r="C182" s="49" t="n"/>
      <c r="D182" s="45" t="n"/>
    </row>
    <row r="183" ht="12.75" customHeight="1" s="198">
      <c r="A183" s="104" t="n"/>
      <c r="B183" s="104" t="n"/>
      <c r="C183" s="49" t="n"/>
      <c r="D183" s="45" t="n"/>
    </row>
    <row r="184" ht="12.75" customHeight="1" s="198">
      <c r="A184" s="104" t="n"/>
      <c r="B184" s="104" t="n"/>
      <c r="C184" s="49" t="n"/>
      <c r="D184" s="45" t="n"/>
    </row>
    <row r="185" ht="12.75" customHeight="1" s="198">
      <c r="A185" s="104" t="n"/>
      <c r="B185" s="104" t="n"/>
      <c r="C185" s="49" t="n"/>
      <c r="D185" s="45" t="n"/>
    </row>
    <row r="186" ht="12.75" customHeight="1" s="198">
      <c r="A186" s="104" t="n"/>
      <c r="B186" s="104" t="n"/>
      <c r="C186" s="49" t="n"/>
      <c r="D186" s="45" t="n"/>
    </row>
    <row r="187" ht="12.75" customHeight="1" s="198">
      <c r="A187" s="104" t="n"/>
      <c r="B187" s="104" t="n"/>
      <c r="C187" s="49" t="n"/>
      <c r="D187" s="45" t="n"/>
    </row>
    <row r="188" ht="12.75" customHeight="1" s="198">
      <c r="A188" s="104" t="n"/>
      <c r="B188" s="104" t="n"/>
      <c r="C188" s="49" t="n"/>
      <c r="D188" s="45" t="n"/>
    </row>
    <row r="189" ht="12.75" customHeight="1" s="198">
      <c r="A189" s="104" t="n"/>
      <c r="B189" s="104" t="n"/>
      <c r="C189" s="49" t="n"/>
      <c r="D189" s="45" t="n"/>
    </row>
    <row r="190" ht="12.75" customHeight="1" s="198">
      <c r="A190" s="104" t="n"/>
      <c r="B190" s="104" t="n"/>
      <c r="C190" s="49" t="n"/>
      <c r="D190" s="45" t="n"/>
    </row>
    <row r="191" ht="12.75" customHeight="1" s="198">
      <c r="A191" s="104" t="n"/>
      <c r="B191" s="104" t="n"/>
      <c r="C191" s="49" t="n"/>
      <c r="D191" s="45" t="n"/>
    </row>
    <row r="192" ht="12.75" customHeight="1" s="198">
      <c r="A192" s="104" t="n"/>
      <c r="B192" s="104" t="n"/>
      <c r="C192" s="49" t="n"/>
      <c r="D192" s="45" t="n"/>
    </row>
    <row r="193" ht="12.75" customHeight="1" s="198">
      <c r="A193" s="104" t="n"/>
      <c r="B193" s="104" t="n"/>
      <c r="C193" s="49" t="n"/>
      <c r="D193" s="45" t="n"/>
    </row>
    <row r="194" ht="12.75" customHeight="1" s="198">
      <c r="A194" s="104" t="n"/>
      <c r="B194" s="104" t="n"/>
      <c r="C194" s="49" t="n"/>
      <c r="D194" s="45" t="n"/>
    </row>
    <row r="195" ht="12.75" customHeight="1" s="198">
      <c r="A195" s="104" t="n"/>
      <c r="B195" s="104" t="n"/>
      <c r="C195" s="49" t="n"/>
      <c r="D195" s="45" t="n"/>
    </row>
    <row r="196" ht="12.75" customHeight="1" s="198">
      <c r="A196" s="104" t="n"/>
      <c r="B196" s="104" t="n"/>
      <c r="C196" s="49" t="n"/>
      <c r="D196" s="45" t="n"/>
    </row>
    <row r="197" ht="12.75" customHeight="1" s="198">
      <c r="A197" s="104" t="n"/>
      <c r="B197" s="104" t="n"/>
      <c r="C197" s="49" t="n"/>
      <c r="D197" s="45" t="n"/>
    </row>
    <row r="198" ht="12.75" customHeight="1" s="198">
      <c r="A198" s="104" t="n"/>
      <c r="B198" s="104" t="n"/>
      <c r="C198" s="49" t="n"/>
      <c r="D198" s="45" t="n"/>
    </row>
    <row r="199" ht="12.75" customHeight="1" s="198">
      <c r="A199" s="104" t="n"/>
      <c r="B199" s="104" t="n"/>
      <c r="C199" s="49" t="n"/>
      <c r="D199" s="45" t="n"/>
    </row>
    <row r="200" ht="12.75" customHeight="1" s="198">
      <c r="A200" s="104" t="n"/>
      <c r="B200" s="104" t="n"/>
      <c r="C200" s="49" t="n"/>
      <c r="D200" s="45" t="n"/>
    </row>
    <row r="201" ht="12.75" customHeight="1" s="198">
      <c r="A201" s="104" t="n"/>
      <c r="B201" s="104" t="n"/>
      <c r="C201" s="49" t="n"/>
      <c r="D201" s="45" t="n"/>
    </row>
    <row r="202" ht="12.75" customHeight="1" s="198">
      <c r="A202" s="104" t="n"/>
      <c r="B202" s="104" t="n"/>
      <c r="C202" s="49" t="n"/>
      <c r="D202" s="45" t="n"/>
    </row>
    <row r="203" ht="12.75" customHeight="1" s="198">
      <c r="A203" s="104" t="n"/>
      <c r="B203" s="104" t="n"/>
      <c r="C203" s="49" t="n"/>
      <c r="D203" s="45" t="n"/>
    </row>
    <row r="204" ht="12.75" customHeight="1" s="198">
      <c r="A204" s="104" t="n"/>
      <c r="B204" s="104" t="n"/>
      <c r="C204" s="49" t="n"/>
      <c r="D204" s="45" t="n"/>
    </row>
    <row r="205" ht="12.75" customHeight="1" s="198">
      <c r="A205" s="104" t="n"/>
      <c r="B205" s="104" t="n"/>
      <c r="C205" s="49" t="n"/>
      <c r="D205" s="45" t="n"/>
    </row>
    <row r="206" ht="12.75" customHeight="1" s="198">
      <c r="A206" s="104" t="n"/>
      <c r="B206" s="104" t="n"/>
      <c r="C206" s="49" t="n"/>
      <c r="D206" s="45" t="n"/>
    </row>
    <row r="207" ht="12.75" customHeight="1" s="198">
      <c r="A207" s="104" t="n"/>
      <c r="B207" s="104" t="n"/>
      <c r="C207" s="49" t="n"/>
      <c r="D207" s="45" t="n"/>
    </row>
    <row r="208" ht="12.75" customHeight="1" s="198">
      <c r="A208" s="104" t="n"/>
      <c r="B208" s="104" t="n"/>
      <c r="C208" s="49" t="n"/>
      <c r="D208" s="45" t="n"/>
    </row>
    <row r="209" ht="12.75" customHeight="1" s="198">
      <c r="A209" s="104" t="n"/>
      <c r="B209" s="104" t="n"/>
      <c r="C209" s="49" t="n"/>
      <c r="D209" s="45" t="n"/>
    </row>
    <row r="210" ht="12.75" customHeight="1" s="198">
      <c r="A210" s="104" t="n"/>
      <c r="B210" s="104" t="n"/>
      <c r="C210" s="49" t="n"/>
      <c r="D210" s="45" t="n"/>
    </row>
    <row r="211" ht="12.75" customHeight="1" s="198">
      <c r="A211" s="104" t="n"/>
      <c r="B211" s="104" t="n"/>
      <c r="C211" s="49" t="n"/>
      <c r="D211" s="45" t="n"/>
    </row>
    <row r="212" ht="12.75" customHeight="1" s="198">
      <c r="A212" s="104" t="n"/>
      <c r="B212" s="104" t="n"/>
      <c r="C212" s="49" t="n"/>
      <c r="D212" s="45" t="n"/>
    </row>
    <row r="213" ht="12.75" customHeight="1" s="198">
      <c r="A213" s="104" t="n"/>
      <c r="B213" s="104" t="n"/>
      <c r="C213" s="49" t="n"/>
      <c r="D213" s="45" t="n"/>
    </row>
    <row r="214" ht="12.75" customHeight="1" s="198">
      <c r="A214" s="104" t="n"/>
      <c r="B214" s="104" t="n"/>
      <c r="C214" s="49" t="n"/>
      <c r="D214" s="45" t="n"/>
    </row>
    <row r="215" ht="12.75" customHeight="1" s="198">
      <c r="A215" s="104" t="n"/>
      <c r="B215" s="104" t="n"/>
      <c r="C215" s="49" t="n"/>
      <c r="D215" s="45" t="n"/>
    </row>
    <row r="216" ht="12.75" customHeight="1" s="198">
      <c r="A216" s="104" t="n"/>
      <c r="B216" s="104" t="n"/>
      <c r="C216" s="49" t="n"/>
      <c r="D216" s="45" t="n"/>
    </row>
    <row r="217" ht="12.75" customHeight="1" s="198">
      <c r="A217" s="104" t="n"/>
      <c r="B217" s="104" t="n"/>
      <c r="C217" s="49" t="n"/>
      <c r="D217" s="45" t="n"/>
    </row>
    <row r="218" ht="12.75" customHeight="1" s="198">
      <c r="A218" s="104" t="n"/>
      <c r="B218" s="104" t="n"/>
      <c r="C218" s="49" t="n"/>
      <c r="D218" s="45" t="n"/>
    </row>
    <row r="219" ht="12.75" customHeight="1" s="198">
      <c r="A219" s="104" t="n"/>
      <c r="B219" s="104" t="n"/>
      <c r="C219" s="49" t="n"/>
      <c r="D219" s="45" t="n"/>
    </row>
    <row r="220" ht="12.75" customHeight="1" s="198">
      <c r="A220" s="104" t="n"/>
      <c r="B220" s="104" t="n"/>
      <c r="C220" s="49" t="n"/>
      <c r="D220" s="45" t="n"/>
    </row>
    <row r="221" ht="12.75" customHeight="1" s="198">
      <c r="A221" s="104" t="n"/>
      <c r="B221" s="104" t="n"/>
      <c r="C221" s="49" t="n"/>
      <c r="D221" s="45" t="n"/>
    </row>
    <row r="222" ht="12.75" customHeight="1" s="198">
      <c r="A222" s="104" t="n"/>
      <c r="B222" s="104" t="n"/>
      <c r="C222" s="49" t="n"/>
      <c r="D222" s="45" t="n"/>
    </row>
    <row r="223" ht="12.75" customHeight="1" s="198">
      <c r="A223" s="104" t="n"/>
      <c r="B223" s="104" t="n"/>
      <c r="C223" s="49" t="n"/>
      <c r="D223" s="45" t="n"/>
    </row>
    <row r="224" ht="12.75" customHeight="1" s="198">
      <c r="A224" s="104" t="n"/>
      <c r="B224" s="104" t="n"/>
      <c r="C224" s="49" t="n"/>
      <c r="D224" s="45" t="n"/>
    </row>
    <row r="225" ht="12.75" customHeight="1" s="198">
      <c r="A225" s="104" t="n"/>
      <c r="B225" s="104" t="n"/>
      <c r="C225" s="49" t="n"/>
      <c r="D225" s="45" t="n"/>
    </row>
    <row r="226" ht="12.75" customHeight="1" s="198">
      <c r="A226" s="104" t="n"/>
      <c r="B226" s="104" t="n"/>
      <c r="C226" s="49" t="n"/>
      <c r="D226" s="45" t="n"/>
    </row>
    <row r="227" ht="12.75" customHeight="1" s="198">
      <c r="A227" s="104" t="n"/>
      <c r="B227" s="104" t="n"/>
      <c r="C227" s="49" t="n"/>
      <c r="D227" s="45" t="n"/>
    </row>
    <row r="228" ht="12.75" customHeight="1" s="198">
      <c r="A228" s="104" t="n"/>
      <c r="B228" s="104" t="n"/>
      <c r="C228" s="49" t="n"/>
      <c r="D228" s="45" t="n"/>
    </row>
    <row r="229" ht="12.75" customHeight="1" s="198">
      <c r="A229" s="104" t="n"/>
      <c r="B229" s="104" t="n"/>
      <c r="C229" s="49" t="n"/>
      <c r="D229" s="45" t="n"/>
    </row>
    <row r="230" ht="12.75" customHeight="1" s="198">
      <c r="A230" s="104" t="n"/>
      <c r="B230" s="104" t="n"/>
      <c r="C230" s="49" t="n"/>
      <c r="D230" s="45" t="n"/>
    </row>
    <row r="231" ht="12.75" customHeight="1" s="198">
      <c r="A231" s="104" t="n"/>
      <c r="B231" s="104" t="n"/>
      <c r="C231" s="49" t="n"/>
      <c r="D231" s="45" t="n"/>
    </row>
    <row r="232" ht="12.75" customHeight="1" s="198">
      <c r="A232" s="104" t="n"/>
      <c r="B232" s="104" t="n"/>
      <c r="C232" s="49" t="n"/>
      <c r="D232" s="45" t="n"/>
    </row>
    <row r="233" ht="12.75" customHeight="1" s="198">
      <c r="A233" s="104" t="n"/>
      <c r="B233" s="104" t="n"/>
      <c r="C233" s="49" t="n"/>
      <c r="D233" s="45" t="n"/>
    </row>
    <row r="234" ht="12.75" customHeight="1" s="198">
      <c r="A234" s="104" t="n"/>
      <c r="B234" s="104" t="n"/>
      <c r="C234" s="49" t="n"/>
      <c r="D234" s="45" t="n"/>
    </row>
    <row r="235" ht="12.75" customHeight="1" s="198">
      <c r="A235" s="104" t="n"/>
      <c r="B235" s="104" t="n"/>
      <c r="C235" s="49" t="n"/>
      <c r="D235" s="45" t="n"/>
    </row>
    <row r="236" ht="12.75" customHeight="1" s="198">
      <c r="A236" s="104" t="n"/>
      <c r="B236" s="104" t="n"/>
      <c r="C236" s="49" t="n"/>
      <c r="D236" s="45" t="n"/>
    </row>
    <row r="237" ht="12.75" customHeight="1" s="198">
      <c r="A237" s="104" t="n"/>
      <c r="B237" s="104" t="n"/>
      <c r="C237" s="49" t="n"/>
      <c r="D237" s="45" t="n"/>
    </row>
    <row r="238" ht="12.75" customHeight="1" s="198">
      <c r="A238" s="104" t="n"/>
      <c r="B238" s="104" t="n"/>
      <c r="C238" s="49" t="n"/>
      <c r="D238" s="45" t="n"/>
    </row>
    <row r="239" ht="12.75" customHeight="1" s="198">
      <c r="A239" s="104" t="n"/>
      <c r="B239" s="104" t="n"/>
      <c r="C239" s="49" t="n"/>
      <c r="D239" s="45" t="n"/>
    </row>
    <row r="240" ht="12.75" customHeight="1" s="198">
      <c r="A240" s="104" t="n"/>
      <c r="B240" s="104" t="n"/>
      <c r="C240" s="49" t="n"/>
      <c r="D240" s="45" t="n"/>
    </row>
    <row r="241" ht="12.75" customHeight="1" s="198">
      <c r="A241" s="104" t="n"/>
      <c r="B241" s="104" t="n"/>
      <c r="C241" s="49" t="n"/>
      <c r="D241" s="45" t="n"/>
    </row>
    <row r="242" ht="12.75" customHeight="1" s="198">
      <c r="A242" s="104" t="n"/>
      <c r="B242" s="104" t="n"/>
      <c r="C242" s="49" t="n"/>
      <c r="D242" s="45" t="n"/>
    </row>
    <row r="243" ht="12.75" customHeight="1" s="198">
      <c r="A243" s="104" t="n"/>
      <c r="B243" s="104" t="n"/>
      <c r="C243" s="49" t="n"/>
      <c r="D243" s="45" t="n"/>
    </row>
    <row r="244" ht="12.75" customHeight="1" s="198">
      <c r="A244" s="104" t="n"/>
      <c r="B244" s="104" t="n"/>
      <c r="C244" s="49" t="n"/>
      <c r="D244" s="45" t="n"/>
    </row>
    <row r="245" ht="12.75" customHeight="1" s="198">
      <c r="A245" s="104" t="n"/>
      <c r="B245" s="104" t="n"/>
      <c r="C245" s="49" t="n"/>
      <c r="D245" s="45" t="n"/>
    </row>
    <row r="246" ht="12.75" customHeight="1" s="198">
      <c r="A246" s="104" t="n"/>
      <c r="B246" s="104" t="n"/>
      <c r="C246" s="49" t="n"/>
      <c r="D246" s="45" t="n"/>
    </row>
    <row r="247" ht="12.75" customHeight="1" s="198">
      <c r="A247" s="104" t="n"/>
      <c r="B247" s="104" t="n"/>
      <c r="C247" s="49" t="n"/>
      <c r="D247" s="45" t="n"/>
    </row>
    <row r="248" ht="12.75" customHeight="1" s="198">
      <c r="A248" s="104" t="n"/>
      <c r="B248" s="104" t="n"/>
      <c r="C248" s="49" t="n"/>
      <c r="D248" s="45" t="n"/>
    </row>
    <row r="249" ht="12.75" customHeight="1" s="198">
      <c r="A249" s="104" t="n"/>
      <c r="B249" s="104" t="n"/>
      <c r="C249" s="49" t="n"/>
      <c r="D249" s="45" t="n"/>
    </row>
    <row r="250" ht="12.75" customHeight="1" s="198">
      <c r="A250" s="104" t="n"/>
      <c r="B250" s="104" t="n"/>
      <c r="C250" s="49" t="n"/>
      <c r="D250" s="45" t="n"/>
    </row>
    <row r="251" ht="12.75" customHeight="1" s="198">
      <c r="A251" s="104" t="n"/>
      <c r="B251" s="104" t="n"/>
      <c r="C251" s="49" t="n"/>
      <c r="D251" s="45" t="n"/>
    </row>
    <row r="252" ht="12.75" customHeight="1" s="198">
      <c r="A252" s="104" t="n"/>
      <c r="B252" s="104" t="n"/>
      <c r="C252" s="49" t="n"/>
      <c r="D252" s="45" t="n"/>
    </row>
    <row r="253" ht="12.75" customHeight="1" s="198">
      <c r="A253" s="104" t="n"/>
      <c r="B253" s="104" t="n"/>
      <c r="C253" s="49" t="n"/>
      <c r="D253" s="45" t="n"/>
    </row>
    <row r="254" ht="12.75" customHeight="1" s="198">
      <c r="A254" s="104" t="n"/>
      <c r="B254" s="104" t="n"/>
      <c r="C254" s="49" t="n"/>
      <c r="D254" s="45" t="n"/>
    </row>
    <row r="255" ht="12.75" customHeight="1" s="198">
      <c r="A255" s="104" t="n"/>
      <c r="B255" s="104" t="n"/>
      <c r="C255" s="49" t="n"/>
      <c r="D255" s="45" t="n"/>
    </row>
    <row r="256" ht="12.75" customHeight="1" s="198">
      <c r="A256" s="104" t="n"/>
      <c r="B256" s="104" t="n"/>
      <c r="C256" s="49" t="n"/>
      <c r="D256" s="45" t="n"/>
    </row>
    <row r="257" ht="12.75" customHeight="1" s="198">
      <c r="A257" s="104" t="n"/>
      <c r="B257" s="104" t="n"/>
      <c r="C257" s="49" t="n"/>
      <c r="D257" s="45" t="n"/>
    </row>
    <row r="258" ht="12.75" customHeight="1" s="198">
      <c r="A258" s="104" t="n"/>
      <c r="B258" s="104" t="n"/>
      <c r="C258" s="49" t="n"/>
      <c r="D258" s="45" t="n"/>
    </row>
    <row r="259" ht="12.75" customHeight="1" s="198">
      <c r="A259" s="104" t="n"/>
      <c r="B259" s="104" t="n"/>
      <c r="C259" s="49" t="n"/>
      <c r="D259" s="45" t="n"/>
    </row>
    <row r="260" ht="12.75" customHeight="1" s="198">
      <c r="A260" s="104" t="n"/>
      <c r="B260" s="104" t="n"/>
      <c r="C260" s="49" t="n"/>
      <c r="D260" s="45" t="n"/>
    </row>
    <row r="261" ht="12.75" customHeight="1" s="198">
      <c r="A261" s="104" t="n"/>
      <c r="B261" s="104" t="n"/>
      <c r="C261" s="49" t="n"/>
      <c r="D261" s="45" t="n"/>
    </row>
    <row r="262" ht="12.75" customHeight="1" s="198">
      <c r="A262" s="104" t="n"/>
      <c r="B262" s="104" t="n"/>
      <c r="C262" s="49" t="n"/>
      <c r="D262" s="45" t="n"/>
    </row>
    <row r="263" ht="12.75" customHeight="1" s="198">
      <c r="A263" s="104" t="n"/>
      <c r="B263" s="104" t="n"/>
      <c r="C263" s="49" t="n"/>
      <c r="D263" s="45" t="n"/>
    </row>
    <row r="264" ht="12.75" customHeight="1" s="198">
      <c r="A264" s="104" t="n"/>
      <c r="B264" s="104" t="n"/>
      <c r="C264" s="49" t="n"/>
      <c r="D264" s="45" t="n"/>
    </row>
    <row r="265" ht="12.75" customHeight="1" s="198">
      <c r="A265" s="104" t="n"/>
      <c r="B265" s="104" t="n"/>
      <c r="C265" s="49" t="n"/>
      <c r="D265" s="45" t="n"/>
    </row>
    <row r="266" ht="12.75" customHeight="1" s="198">
      <c r="A266" s="104" t="n"/>
      <c r="B266" s="104" t="n"/>
      <c r="C266" s="49" t="n"/>
      <c r="D266" s="45" t="n"/>
    </row>
    <row r="267" ht="12.75" customHeight="1" s="198">
      <c r="A267" s="104" t="n"/>
      <c r="B267" s="104" t="n"/>
      <c r="C267" s="49" t="n"/>
      <c r="D267" s="45" t="n"/>
    </row>
    <row r="268" ht="12.75" customHeight="1" s="198">
      <c r="A268" s="104" t="n"/>
      <c r="B268" s="104" t="n"/>
      <c r="C268" s="49" t="n"/>
      <c r="D268" s="45" t="n"/>
    </row>
    <row r="269" ht="12.75" customHeight="1" s="198">
      <c r="A269" s="104" t="n"/>
      <c r="B269" s="104" t="n"/>
      <c r="C269" s="49" t="n"/>
      <c r="D269" s="45" t="n"/>
    </row>
    <row r="270" ht="12.75" customHeight="1" s="198">
      <c r="A270" s="104" t="n"/>
      <c r="B270" s="104" t="n"/>
      <c r="C270" s="49" t="n"/>
      <c r="D270" s="45" t="n"/>
    </row>
    <row r="271" ht="12.75" customHeight="1" s="198">
      <c r="A271" s="104" t="n"/>
      <c r="B271" s="104" t="n"/>
      <c r="C271" s="49" t="n"/>
      <c r="D271" s="45" t="n"/>
    </row>
    <row r="272" ht="12.75" customHeight="1" s="198">
      <c r="A272" s="104" t="n"/>
      <c r="B272" s="104" t="n"/>
      <c r="C272" s="49" t="n"/>
      <c r="D272" s="45" t="n"/>
    </row>
    <row r="273" ht="12.75" customHeight="1" s="198">
      <c r="A273" s="104" t="n"/>
      <c r="B273" s="104" t="n"/>
      <c r="C273" s="49" t="n"/>
      <c r="D273" s="45" t="n"/>
    </row>
    <row r="274" ht="12.75" customHeight="1" s="198">
      <c r="A274" s="104" t="n"/>
      <c r="B274" s="104" t="n"/>
      <c r="C274" s="49" t="n"/>
      <c r="D274" s="45" t="n"/>
    </row>
    <row r="275" ht="12.75" customHeight="1" s="198">
      <c r="A275" s="104" t="n"/>
      <c r="B275" s="104" t="n"/>
      <c r="C275" s="49" t="n"/>
      <c r="D275" s="45" t="n"/>
    </row>
    <row r="276" ht="12.75" customHeight="1" s="198">
      <c r="A276" s="104" t="n"/>
      <c r="B276" s="104" t="n"/>
      <c r="C276" s="49" t="n"/>
      <c r="D276" s="45" t="n"/>
    </row>
    <row r="277" ht="12.75" customHeight="1" s="198">
      <c r="A277" s="104" t="n"/>
      <c r="B277" s="104" t="n"/>
      <c r="C277" s="49" t="n"/>
      <c r="D277" s="45" t="n"/>
    </row>
    <row r="278" ht="12.75" customHeight="1" s="198">
      <c r="A278" s="104" t="n"/>
      <c r="B278" s="104" t="n"/>
      <c r="C278" s="49" t="n"/>
      <c r="D278" s="45" t="n"/>
    </row>
    <row r="279" ht="12.75" customHeight="1" s="198">
      <c r="A279" s="104" t="n"/>
      <c r="B279" s="104" t="n"/>
      <c r="C279" s="49" t="n"/>
      <c r="D279" s="45" t="n"/>
    </row>
    <row r="280" ht="12.75" customHeight="1" s="198">
      <c r="A280" s="104" t="n"/>
      <c r="B280" s="104" t="n"/>
      <c r="C280" s="49" t="n"/>
      <c r="D280" s="45" t="n"/>
    </row>
    <row r="281" ht="12.75" customHeight="1" s="198">
      <c r="A281" s="104" t="n"/>
      <c r="B281" s="104" t="n"/>
      <c r="C281" s="49" t="n"/>
      <c r="D281" s="45" t="n"/>
    </row>
    <row r="282" ht="12.75" customHeight="1" s="198">
      <c r="A282" s="104" t="n"/>
      <c r="B282" s="104" t="n"/>
      <c r="C282" s="49" t="n"/>
      <c r="D282" s="45" t="n"/>
    </row>
    <row r="283" ht="12.75" customHeight="1" s="198">
      <c r="A283" s="104" t="n"/>
      <c r="B283" s="104" t="n"/>
      <c r="C283" s="49" t="n"/>
      <c r="D283" s="45" t="n"/>
    </row>
    <row r="284" ht="12.75" customHeight="1" s="198">
      <c r="A284" s="104" t="n"/>
      <c r="B284" s="104" t="n"/>
      <c r="C284" s="49" t="n"/>
      <c r="D284" s="45" t="n"/>
    </row>
    <row r="285" ht="12.75" customHeight="1" s="198">
      <c r="A285" s="104" t="n"/>
      <c r="B285" s="104" t="n"/>
      <c r="C285" s="49" t="n"/>
      <c r="D285" s="45" t="n"/>
    </row>
    <row r="286" ht="12.75" customHeight="1" s="198">
      <c r="A286" s="104" t="n"/>
      <c r="B286" s="104" t="n"/>
      <c r="C286" s="49" t="n"/>
      <c r="D286" s="45" t="n"/>
    </row>
    <row r="287" ht="12.75" customHeight="1" s="198">
      <c r="A287" s="104" t="n"/>
      <c r="B287" s="104" t="n"/>
      <c r="C287" s="49" t="n"/>
      <c r="D287" s="45" t="n"/>
    </row>
    <row r="288" ht="12.75" customHeight="1" s="198">
      <c r="A288" s="104" t="n"/>
      <c r="B288" s="104" t="n"/>
      <c r="C288" s="49" t="n"/>
      <c r="D288" s="45" t="n"/>
    </row>
    <row r="289" ht="12.75" customHeight="1" s="198">
      <c r="A289" s="104" t="n"/>
      <c r="B289" s="104" t="n"/>
      <c r="C289" s="49" t="n"/>
      <c r="D289" s="45" t="n"/>
    </row>
    <row r="290" ht="12.75" customHeight="1" s="198">
      <c r="A290" s="104" t="n"/>
      <c r="B290" s="104" t="n"/>
      <c r="C290" s="49" t="n"/>
      <c r="D290" s="45" t="n"/>
    </row>
    <row r="291" ht="12.75" customHeight="1" s="198">
      <c r="A291" s="104" t="n"/>
      <c r="B291" s="104" t="n"/>
      <c r="C291" s="49" t="n"/>
      <c r="D291" s="45" t="n"/>
    </row>
    <row r="292" ht="12.75" customHeight="1" s="198">
      <c r="A292" s="104" t="n"/>
      <c r="B292" s="104" t="n"/>
      <c r="C292" s="49" t="n"/>
      <c r="D292" s="45" t="n"/>
    </row>
    <row r="293" ht="12.75" customHeight="1" s="198">
      <c r="A293" s="104" t="n"/>
      <c r="B293" s="104" t="n"/>
      <c r="C293" s="49" t="n"/>
      <c r="D293" s="45" t="n"/>
    </row>
    <row r="294" ht="12.75" customHeight="1" s="198">
      <c r="A294" s="104" t="n"/>
      <c r="B294" s="104" t="n"/>
      <c r="C294" s="49" t="n"/>
      <c r="D294" s="45" t="n"/>
    </row>
    <row r="295" ht="12.75" customHeight="1" s="198">
      <c r="A295" s="104" t="n"/>
      <c r="B295" s="104" t="n"/>
      <c r="C295" s="49" t="n"/>
      <c r="D295" s="45" t="n"/>
    </row>
    <row r="296" ht="12.75" customHeight="1" s="198">
      <c r="A296" s="104" t="n"/>
      <c r="B296" s="104" t="n"/>
      <c r="C296" s="49" t="n"/>
      <c r="D296" s="45" t="n"/>
    </row>
    <row r="297" ht="12.75" customHeight="1" s="198">
      <c r="A297" s="104" t="n"/>
      <c r="B297" s="104" t="n"/>
      <c r="C297" s="49" t="n"/>
      <c r="D297" s="45" t="n"/>
    </row>
    <row r="298" ht="12.75" customHeight="1" s="198">
      <c r="A298" s="104" t="n"/>
      <c r="B298" s="104" t="n"/>
      <c r="C298" s="49" t="n"/>
      <c r="D298" s="45" t="n"/>
    </row>
    <row r="299" ht="12.75" customHeight="1" s="198">
      <c r="A299" s="104" t="n"/>
      <c r="B299" s="104" t="n"/>
      <c r="C299" s="49" t="n"/>
      <c r="D299" s="45" t="n"/>
    </row>
    <row r="300" ht="12.75" customHeight="1" s="198">
      <c r="A300" s="104" t="n"/>
      <c r="B300" s="104" t="n"/>
      <c r="C300" s="49" t="n"/>
      <c r="D300" s="45" t="n"/>
    </row>
    <row r="301" ht="12.75" customHeight="1" s="198">
      <c r="A301" s="104" t="n"/>
      <c r="B301" s="104" t="n"/>
      <c r="C301" s="49" t="n"/>
      <c r="D301" s="45" t="n"/>
    </row>
    <row r="302" ht="12.75" customHeight="1" s="198">
      <c r="A302" s="104" t="n"/>
      <c r="B302" s="104" t="n"/>
      <c r="C302" s="49" t="n"/>
      <c r="D302" s="45" t="n"/>
    </row>
    <row r="303" ht="12.75" customHeight="1" s="198">
      <c r="A303" s="104" t="n"/>
      <c r="B303" s="104" t="n"/>
      <c r="C303" s="49" t="n"/>
      <c r="D303" s="45" t="n"/>
    </row>
    <row r="304" ht="12.75" customHeight="1" s="198">
      <c r="A304" s="104" t="n"/>
      <c r="B304" s="104" t="n"/>
      <c r="C304" s="49" t="n"/>
      <c r="D304" s="45" t="n"/>
    </row>
    <row r="305" ht="12.75" customHeight="1" s="198">
      <c r="A305" s="104" t="n"/>
      <c r="B305" s="104" t="n"/>
      <c r="C305" s="49" t="n"/>
      <c r="D305" s="45" t="n"/>
    </row>
    <row r="306" ht="12.75" customHeight="1" s="198">
      <c r="A306" s="104" t="n"/>
      <c r="B306" s="104" t="n"/>
      <c r="C306" s="49" t="n"/>
      <c r="D306" s="45" t="n"/>
    </row>
    <row r="307" ht="12.75" customHeight="1" s="198">
      <c r="A307" s="104" t="n"/>
      <c r="B307" s="104" t="n"/>
      <c r="C307" s="49" t="n"/>
      <c r="D307" s="45" t="n"/>
    </row>
    <row r="308" ht="12.75" customHeight="1" s="198">
      <c r="A308" s="104" t="n"/>
      <c r="B308" s="104" t="n"/>
      <c r="C308" s="49" t="n"/>
      <c r="D308" s="45" t="n"/>
    </row>
    <row r="309" ht="12.75" customHeight="1" s="198">
      <c r="A309" s="104" t="n"/>
      <c r="B309" s="104" t="n"/>
      <c r="C309" s="49" t="n"/>
      <c r="D309" s="45" t="n"/>
    </row>
    <row r="310" ht="12.75" customHeight="1" s="198">
      <c r="A310" s="104" t="n"/>
      <c r="B310" s="104" t="n"/>
      <c r="C310" s="49" t="n"/>
      <c r="D310" s="45" t="n"/>
    </row>
    <row r="311" ht="12.75" customHeight="1" s="198">
      <c r="A311" s="104" t="n"/>
      <c r="B311" s="104" t="n"/>
      <c r="C311" s="49" t="n"/>
      <c r="D311" s="45" t="n"/>
    </row>
    <row r="312" ht="12.75" customHeight="1" s="198">
      <c r="A312" s="104" t="n"/>
      <c r="B312" s="104" t="n"/>
      <c r="C312" s="49" t="n"/>
      <c r="D312" s="45" t="n"/>
    </row>
    <row r="313" ht="12.75" customHeight="1" s="198">
      <c r="A313" s="104" t="n"/>
      <c r="B313" s="104" t="n"/>
      <c r="C313" s="49" t="n"/>
      <c r="D313" s="45" t="n"/>
    </row>
    <row r="314" ht="12.75" customHeight="1" s="198">
      <c r="A314" s="104" t="n"/>
      <c r="B314" s="104" t="n"/>
      <c r="C314" s="49" t="n"/>
      <c r="D314" s="45" t="n"/>
    </row>
    <row r="315" ht="12.75" customHeight="1" s="198">
      <c r="A315" s="104" t="n"/>
      <c r="B315" s="104" t="n"/>
      <c r="C315" s="49" t="n"/>
      <c r="D315" s="45" t="n"/>
    </row>
    <row r="316" ht="12.75" customHeight="1" s="198">
      <c r="A316" s="104" t="n"/>
      <c r="B316" s="104" t="n"/>
      <c r="C316" s="49" t="n"/>
      <c r="D316" s="45" t="n"/>
    </row>
    <row r="317" ht="12.75" customHeight="1" s="198">
      <c r="A317" s="104" t="n"/>
      <c r="B317" s="104" t="n"/>
      <c r="C317" s="49" t="n"/>
      <c r="D317" s="45" t="n"/>
    </row>
    <row r="318" ht="12.75" customHeight="1" s="198">
      <c r="A318" s="104" t="n"/>
      <c r="B318" s="104" t="n"/>
      <c r="C318" s="49" t="n"/>
      <c r="D318" s="45" t="n"/>
    </row>
    <row r="319" ht="12.75" customHeight="1" s="198">
      <c r="A319" s="104" t="n"/>
      <c r="B319" s="104" t="n"/>
      <c r="C319" s="49" t="n"/>
      <c r="D319" s="45" t="n"/>
    </row>
    <row r="320" ht="12.75" customHeight="1" s="198">
      <c r="A320" s="104" t="n"/>
      <c r="B320" s="104" t="n"/>
      <c r="C320" s="49" t="n"/>
      <c r="D320" s="45" t="n"/>
    </row>
    <row r="321" ht="12.75" customHeight="1" s="198">
      <c r="A321" s="104" t="n"/>
      <c r="B321" s="104" t="n"/>
      <c r="C321" s="49" t="n"/>
      <c r="D321" s="45" t="n"/>
    </row>
    <row r="322" ht="12.75" customHeight="1" s="198">
      <c r="A322" s="104" t="n"/>
      <c r="B322" s="104" t="n"/>
      <c r="C322" s="49" t="n"/>
      <c r="D322" s="45" t="n"/>
    </row>
    <row r="323" ht="12.75" customHeight="1" s="198">
      <c r="A323" s="104" t="n"/>
      <c r="B323" s="104" t="n"/>
      <c r="C323" s="49" t="n"/>
      <c r="D323" s="45" t="n"/>
    </row>
    <row r="324" ht="12.75" customHeight="1" s="198">
      <c r="A324" s="104" t="n"/>
      <c r="B324" s="104" t="n"/>
      <c r="C324" s="49" t="n"/>
      <c r="D324" s="45" t="n"/>
    </row>
    <row r="325" ht="12.75" customHeight="1" s="198">
      <c r="A325" s="104" t="n"/>
      <c r="B325" s="104" t="n"/>
      <c r="C325" s="49" t="n"/>
      <c r="D325" s="45" t="n"/>
    </row>
    <row r="326" ht="12.75" customHeight="1" s="198">
      <c r="A326" s="104" t="n"/>
      <c r="B326" s="104" t="n"/>
      <c r="C326" s="49" t="n"/>
      <c r="D326" s="45" t="n"/>
    </row>
    <row r="327" ht="12.75" customHeight="1" s="198">
      <c r="A327" s="104" t="n"/>
      <c r="B327" s="104" t="n"/>
      <c r="C327" s="49" t="n"/>
      <c r="D327" s="45" t="n"/>
    </row>
    <row r="328" ht="12.75" customHeight="1" s="198">
      <c r="A328" s="104" t="n"/>
      <c r="B328" s="104" t="n"/>
      <c r="C328" s="49" t="n"/>
      <c r="D328" s="45" t="n"/>
    </row>
    <row r="329" ht="12.75" customHeight="1" s="198">
      <c r="A329" s="104" t="n"/>
      <c r="B329" s="104" t="n"/>
      <c r="C329" s="49" t="n"/>
      <c r="D329" s="45" t="n"/>
    </row>
    <row r="330" ht="12.75" customHeight="1" s="198">
      <c r="A330" s="104" t="n"/>
      <c r="B330" s="104" t="n"/>
      <c r="C330" s="49" t="n"/>
      <c r="D330" s="45" t="n"/>
    </row>
    <row r="331" ht="12.75" customHeight="1" s="198">
      <c r="A331" s="104" t="n"/>
      <c r="B331" s="104" t="n"/>
      <c r="C331" s="49" t="n"/>
      <c r="D331" s="45" t="n"/>
    </row>
    <row r="332" ht="12.75" customHeight="1" s="198">
      <c r="A332" s="104" t="n"/>
      <c r="B332" s="104" t="n"/>
      <c r="C332" s="49" t="n"/>
      <c r="D332" s="45" t="n"/>
    </row>
    <row r="333" ht="12.75" customHeight="1" s="198">
      <c r="A333" s="104" t="n"/>
      <c r="B333" s="104" t="n"/>
      <c r="C333" s="49" t="n"/>
      <c r="D333" s="45" t="n"/>
    </row>
    <row r="334" ht="12.75" customHeight="1" s="198">
      <c r="A334" s="104" t="n"/>
      <c r="B334" s="104" t="n"/>
      <c r="C334" s="49" t="n"/>
      <c r="D334" s="45" t="n"/>
    </row>
    <row r="335" ht="12.75" customHeight="1" s="198">
      <c r="A335" s="104" t="n"/>
      <c r="B335" s="104" t="n"/>
      <c r="C335" s="49" t="n"/>
      <c r="D335" s="45" t="n"/>
    </row>
    <row r="336" ht="12.75" customHeight="1" s="198">
      <c r="A336" s="104" t="n"/>
      <c r="B336" s="104" t="n"/>
      <c r="C336" s="49" t="n"/>
      <c r="D336" s="45" t="n"/>
    </row>
    <row r="337" ht="12.75" customHeight="1" s="198">
      <c r="A337" s="104" t="n"/>
      <c r="B337" s="104" t="n"/>
      <c r="C337" s="49" t="n"/>
      <c r="D337" s="45" t="n"/>
    </row>
    <row r="338" ht="12.75" customHeight="1" s="198">
      <c r="A338" s="104" t="n"/>
      <c r="B338" s="104" t="n"/>
      <c r="C338" s="49" t="n"/>
      <c r="D338" s="45" t="n"/>
    </row>
    <row r="339" ht="12.75" customHeight="1" s="198">
      <c r="A339" s="104" t="n"/>
      <c r="B339" s="104" t="n"/>
      <c r="C339" s="49" t="n"/>
      <c r="D339" s="45" t="n"/>
    </row>
    <row r="340" ht="12.75" customHeight="1" s="198">
      <c r="A340" s="104" t="n"/>
      <c r="B340" s="104" t="n"/>
      <c r="C340" s="49" t="n"/>
      <c r="D340" s="45" t="n"/>
    </row>
    <row r="341" ht="12.75" customHeight="1" s="198">
      <c r="A341" s="104" t="n"/>
      <c r="B341" s="104" t="n"/>
      <c r="C341" s="49" t="n"/>
      <c r="D341" s="45" t="n"/>
    </row>
    <row r="342" ht="12.75" customHeight="1" s="198">
      <c r="A342" s="104" t="n"/>
      <c r="B342" s="104" t="n"/>
      <c r="C342" s="49" t="n"/>
      <c r="D342" s="45" t="n"/>
    </row>
    <row r="343" ht="12.75" customHeight="1" s="198">
      <c r="A343" s="104" t="n"/>
      <c r="B343" s="104" t="n"/>
      <c r="C343" s="49" t="n"/>
      <c r="D343" s="45" t="n"/>
    </row>
    <row r="344" ht="12.75" customHeight="1" s="198">
      <c r="A344" s="104" t="n"/>
      <c r="B344" s="104" t="n"/>
      <c r="C344" s="49" t="n"/>
      <c r="D344" s="45" t="n"/>
    </row>
    <row r="345" ht="12.75" customHeight="1" s="198">
      <c r="A345" s="104" t="n"/>
      <c r="B345" s="104" t="n"/>
      <c r="C345" s="49" t="n"/>
      <c r="D345" s="45" t="n"/>
    </row>
    <row r="346" ht="12.75" customHeight="1" s="198">
      <c r="A346" s="104" t="n"/>
      <c r="B346" s="104" t="n"/>
      <c r="C346" s="49" t="n"/>
      <c r="D346" s="45" t="n"/>
    </row>
    <row r="347" ht="12.75" customHeight="1" s="198">
      <c r="A347" s="104" t="n"/>
      <c r="B347" s="104" t="n"/>
      <c r="C347" s="49" t="n"/>
      <c r="D347" s="45" t="n"/>
    </row>
    <row r="348" ht="12.75" customHeight="1" s="198">
      <c r="A348" s="104" t="n"/>
      <c r="B348" s="104" t="n"/>
      <c r="C348" s="49" t="n"/>
      <c r="D348" s="45" t="n"/>
    </row>
    <row r="349" ht="12.75" customHeight="1" s="198">
      <c r="A349" s="104" t="n"/>
      <c r="B349" s="104" t="n"/>
      <c r="C349" s="49" t="n"/>
      <c r="D349" s="45" t="n"/>
    </row>
    <row r="350" ht="12.75" customHeight="1" s="198">
      <c r="A350" s="104" t="n"/>
      <c r="B350" s="104" t="n"/>
      <c r="C350" s="49" t="n"/>
      <c r="D350" s="45" t="n"/>
    </row>
    <row r="351" ht="12.75" customHeight="1" s="198">
      <c r="A351" s="104" t="n"/>
      <c r="B351" s="104" t="n"/>
      <c r="C351" s="49" t="n"/>
      <c r="D351" s="45" t="n"/>
    </row>
    <row r="352" ht="12.75" customHeight="1" s="198">
      <c r="A352" s="104" t="n"/>
      <c r="B352" s="104" t="n"/>
      <c r="C352" s="49" t="n"/>
      <c r="D352" s="45" t="n"/>
    </row>
    <row r="353" ht="12.75" customHeight="1" s="198">
      <c r="A353" s="104" t="n"/>
      <c r="B353" s="104" t="n"/>
      <c r="C353" s="49" t="n"/>
      <c r="D353" s="45" t="n"/>
    </row>
    <row r="354" ht="12.75" customHeight="1" s="198">
      <c r="A354" s="104" t="n"/>
      <c r="B354" s="104" t="n"/>
      <c r="C354" s="49" t="n"/>
      <c r="D354" s="45" t="n"/>
    </row>
    <row r="355" ht="12.75" customHeight="1" s="198">
      <c r="A355" s="104" t="n"/>
      <c r="B355" s="104" t="n"/>
      <c r="C355" s="49" t="n"/>
      <c r="D355" s="45" t="n"/>
    </row>
    <row r="356" ht="12.75" customHeight="1" s="198">
      <c r="A356" s="104" t="n"/>
      <c r="B356" s="104" t="n"/>
      <c r="C356" s="49" t="n"/>
      <c r="D356" s="45" t="n"/>
    </row>
    <row r="357" ht="12.75" customHeight="1" s="198">
      <c r="A357" s="104" t="n"/>
      <c r="B357" s="104" t="n"/>
      <c r="C357" s="49" t="n"/>
      <c r="D357" s="45" t="n"/>
    </row>
    <row r="358" ht="12.75" customHeight="1" s="198">
      <c r="A358" s="104" t="n"/>
      <c r="B358" s="104" t="n"/>
      <c r="C358" s="49" t="n"/>
      <c r="D358" s="45" t="n"/>
    </row>
    <row r="359" ht="12.75" customHeight="1" s="198">
      <c r="A359" s="104" t="n"/>
      <c r="B359" s="104" t="n"/>
      <c r="C359" s="49" t="n"/>
      <c r="D359" s="45" t="n"/>
    </row>
    <row r="360" ht="12.75" customHeight="1" s="198">
      <c r="A360" s="104" t="n"/>
      <c r="B360" s="104" t="n"/>
      <c r="C360" s="49" t="n"/>
      <c r="D360" s="45" t="n"/>
    </row>
    <row r="361" ht="12.75" customHeight="1" s="198">
      <c r="A361" s="104" t="n"/>
      <c r="B361" s="104" t="n"/>
      <c r="C361" s="49" t="n"/>
      <c r="D361" s="45" t="n"/>
    </row>
    <row r="362" ht="12.75" customHeight="1" s="198">
      <c r="A362" s="104" t="n"/>
      <c r="B362" s="104" t="n"/>
      <c r="C362" s="49" t="n"/>
      <c r="D362" s="45" t="n"/>
    </row>
    <row r="363" ht="12.75" customHeight="1" s="198">
      <c r="A363" s="104" t="n"/>
      <c r="B363" s="104" t="n"/>
      <c r="C363" s="49" t="n"/>
      <c r="D363" s="45" t="n"/>
    </row>
    <row r="364" ht="12.75" customHeight="1" s="198">
      <c r="A364" s="104" t="n"/>
      <c r="B364" s="104" t="n"/>
      <c r="C364" s="49" t="n"/>
      <c r="D364" s="45" t="n"/>
    </row>
    <row r="365" ht="12.75" customHeight="1" s="198">
      <c r="A365" s="104" t="n"/>
      <c r="B365" s="104" t="n"/>
      <c r="C365" s="49" t="n"/>
      <c r="D365" s="45" t="n"/>
    </row>
    <row r="366" ht="12.75" customHeight="1" s="198">
      <c r="A366" s="104" t="n"/>
      <c r="B366" s="104" t="n"/>
      <c r="C366" s="49" t="n"/>
      <c r="D366" s="45" t="n"/>
    </row>
    <row r="367" ht="12.75" customHeight="1" s="198">
      <c r="A367" s="104" t="n"/>
      <c r="B367" s="104" t="n"/>
      <c r="C367" s="49" t="n"/>
      <c r="D367" s="45" t="n"/>
    </row>
    <row r="368" ht="12.75" customHeight="1" s="198">
      <c r="A368" s="104" t="n"/>
      <c r="B368" s="104" t="n"/>
      <c r="C368" s="49" t="n"/>
      <c r="D368" s="45" t="n"/>
    </row>
    <row r="369" ht="12.75" customHeight="1" s="198">
      <c r="A369" s="104" t="n"/>
      <c r="B369" s="104" t="n"/>
      <c r="C369" s="49" t="n"/>
      <c r="D369" s="45" t="n"/>
    </row>
    <row r="370" ht="12.75" customHeight="1" s="198">
      <c r="A370" s="104" t="n"/>
      <c r="B370" s="104" t="n"/>
      <c r="C370" s="49" t="n"/>
      <c r="D370" s="45" t="n"/>
    </row>
    <row r="371" ht="12.75" customHeight="1" s="198">
      <c r="A371" s="104" t="n"/>
      <c r="B371" s="104" t="n"/>
      <c r="C371" s="49" t="n"/>
      <c r="D371" s="45" t="n"/>
    </row>
    <row r="372" ht="12.75" customHeight="1" s="198">
      <c r="A372" s="104" t="n"/>
      <c r="B372" s="104" t="n"/>
      <c r="C372" s="49" t="n"/>
      <c r="D372" s="45" t="n"/>
    </row>
    <row r="373" ht="12.75" customHeight="1" s="198">
      <c r="A373" s="104" t="n"/>
      <c r="B373" s="104" t="n"/>
      <c r="C373" s="49" t="n"/>
      <c r="D373" s="45" t="n"/>
    </row>
    <row r="374" ht="12.75" customHeight="1" s="198">
      <c r="A374" s="104" t="n"/>
      <c r="B374" s="104" t="n"/>
      <c r="C374" s="49" t="n"/>
      <c r="D374" s="45" t="n"/>
    </row>
    <row r="375" ht="12.75" customHeight="1" s="198">
      <c r="A375" s="104" t="n"/>
      <c r="B375" s="104" t="n"/>
      <c r="C375" s="49" t="n"/>
      <c r="D375" s="45" t="n"/>
    </row>
    <row r="376" ht="12.75" customHeight="1" s="198">
      <c r="A376" s="104" t="n"/>
      <c r="B376" s="104" t="n"/>
      <c r="C376" s="49" t="n"/>
      <c r="D376" s="45" t="n"/>
    </row>
    <row r="377" ht="12.75" customHeight="1" s="198">
      <c r="A377" s="104" t="n"/>
      <c r="B377" s="104" t="n"/>
      <c r="C377" s="49" t="n"/>
      <c r="D377" s="45" t="n"/>
    </row>
    <row r="378" ht="12.75" customHeight="1" s="198">
      <c r="A378" s="104" t="n"/>
      <c r="B378" s="104" t="n"/>
      <c r="C378" s="49" t="n"/>
      <c r="D378" s="45" t="n"/>
    </row>
    <row r="379" ht="12.75" customHeight="1" s="198">
      <c r="A379" s="104" t="n"/>
      <c r="B379" s="104" t="n"/>
      <c r="C379" s="49" t="n"/>
      <c r="D379" s="45" t="n"/>
    </row>
    <row r="380" ht="12.75" customHeight="1" s="198">
      <c r="A380" s="104" t="n"/>
      <c r="B380" s="104" t="n"/>
      <c r="C380" s="49" t="n"/>
      <c r="D380" s="45" t="n"/>
    </row>
    <row r="381" ht="12.75" customHeight="1" s="198">
      <c r="A381" s="104" t="n"/>
      <c r="B381" s="104" t="n"/>
      <c r="C381" s="49" t="n"/>
      <c r="D381" s="45" t="n"/>
    </row>
    <row r="382" ht="12.75" customHeight="1" s="198">
      <c r="A382" s="104" t="n"/>
      <c r="B382" s="104" t="n"/>
      <c r="C382" s="49" t="n"/>
      <c r="D382" s="45" t="n"/>
    </row>
    <row r="383" ht="12.75" customHeight="1" s="198">
      <c r="A383" s="104" t="n"/>
      <c r="B383" s="104" t="n"/>
      <c r="C383" s="49" t="n"/>
      <c r="D383" s="45" t="n"/>
    </row>
    <row r="384" ht="12.75" customHeight="1" s="198">
      <c r="A384" s="104" t="n"/>
      <c r="B384" s="104" t="n"/>
      <c r="C384" s="49" t="n"/>
      <c r="D384" s="45" t="n"/>
    </row>
    <row r="385" ht="12.75" customHeight="1" s="198">
      <c r="A385" s="104" t="n"/>
      <c r="B385" s="104" t="n"/>
      <c r="C385" s="49" t="n"/>
      <c r="D385" s="45" t="n"/>
    </row>
    <row r="386" ht="12.75" customHeight="1" s="198">
      <c r="A386" s="104" t="n"/>
      <c r="B386" s="104" t="n"/>
      <c r="C386" s="49" t="n"/>
      <c r="D386" s="45" t="n"/>
    </row>
    <row r="387" ht="12.75" customHeight="1" s="198">
      <c r="A387" s="104" t="n"/>
      <c r="B387" s="104" t="n"/>
      <c r="C387" s="49" t="n"/>
      <c r="D387" s="45" t="n"/>
    </row>
    <row r="388" ht="12.75" customHeight="1" s="198">
      <c r="A388" s="104" t="n"/>
      <c r="B388" s="104" t="n"/>
      <c r="C388" s="49" t="n"/>
      <c r="D388" s="45" t="n"/>
    </row>
    <row r="389" ht="12.75" customHeight="1" s="198">
      <c r="A389" s="104" t="n"/>
      <c r="B389" s="104" t="n"/>
      <c r="C389" s="49" t="n"/>
      <c r="D389" s="45" t="n"/>
    </row>
    <row r="390" ht="12.75" customHeight="1" s="198">
      <c r="A390" s="104" t="n"/>
      <c r="B390" s="104" t="n"/>
      <c r="C390" s="49" t="n"/>
      <c r="D390" s="45" t="n"/>
    </row>
    <row r="391" ht="12.75" customHeight="1" s="198">
      <c r="A391" s="104" t="n"/>
      <c r="B391" s="104" t="n"/>
      <c r="C391" s="49" t="n"/>
      <c r="D391" s="45" t="n"/>
    </row>
    <row r="392" ht="12.75" customHeight="1" s="198">
      <c r="A392" s="104" t="n"/>
      <c r="B392" s="104" t="n"/>
      <c r="C392" s="49" t="n"/>
      <c r="D392" s="45" t="n"/>
    </row>
    <row r="393" ht="12.75" customHeight="1" s="198">
      <c r="A393" s="104" t="n"/>
      <c r="B393" s="104" t="n"/>
      <c r="C393" s="49" t="n"/>
      <c r="D393" s="45" t="n"/>
    </row>
    <row r="394" ht="12.75" customHeight="1" s="198">
      <c r="A394" s="104" t="n"/>
      <c r="B394" s="104" t="n"/>
      <c r="C394" s="49" t="n"/>
      <c r="D394" s="45" t="n"/>
    </row>
    <row r="395" ht="12.75" customHeight="1" s="198">
      <c r="A395" s="104" t="n"/>
      <c r="B395" s="104" t="n"/>
      <c r="C395" s="49" t="n"/>
      <c r="D395" s="45" t="n"/>
    </row>
    <row r="396" ht="12.75" customHeight="1" s="198">
      <c r="A396" s="104" t="n"/>
      <c r="B396" s="104" t="n"/>
      <c r="C396" s="49" t="n"/>
      <c r="D396" s="45" t="n"/>
    </row>
    <row r="397" ht="12.75" customHeight="1" s="198">
      <c r="A397" s="104" t="n"/>
      <c r="B397" s="104" t="n"/>
      <c r="C397" s="49" t="n"/>
      <c r="D397" s="45" t="n"/>
    </row>
    <row r="398" ht="12.75" customHeight="1" s="198">
      <c r="A398" s="104" t="n"/>
      <c r="B398" s="104" t="n"/>
      <c r="C398" s="49" t="n"/>
      <c r="D398" s="45" t="n"/>
    </row>
    <row r="399" ht="12.75" customHeight="1" s="198">
      <c r="A399" s="104" t="n"/>
      <c r="B399" s="104" t="n"/>
      <c r="C399" s="49" t="n"/>
      <c r="D399" s="45" t="n"/>
    </row>
    <row r="400" ht="12.75" customHeight="1" s="198">
      <c r="A400" s="104" t="n"/>
      <c r="B400" s="104" t="n"/>
      <c r="C400" s="49" t="n"/>
      <c r="D400" s="45" t="n"/>
    </row>
    <row r="401" ht="12.75" customHeight="1" s="198">
      <c r="A401" s="104" t="n"/>
      <c r="B401" s="104" t="n"/>
      <c r="C401" s="49" t="n"/>
      <c r="D401" s="45" t="n"/>
    </row>
    <row r="402" ht="12.75" customHeight="1" s="198">
      <c r="A402" s="104" t="n"/>
      <c r="B402" s="104" t="n"/>
      <c r="C402" s="49" t="n"/>
      <c r="D402" s="45" t="n"/>
    </row>
    <row r="403" ht="12.75" customHeight="1" s="198">
      <c r="A403" s="104" t="n"/>
      <c r="B403" s="104" t="n"/>
      <c r="C403" s="49" t="n"/>
      <c r="D403" s="45" t="n"/>
    </row>
    <row r="404" ht="12.75" customHeight="1" s="198">
      <c r="A404" s="104" t="n"/>
      <c r="B404" s="104" t="n"/>
      <c r="C404" s="49" t="n"/>
      <c r="D404" s="45" t="n"/>
    </row>
    <row r="405" ht="12.75" customHeight="1" s="198">
      <c r="A405" s="104" t="n"/>
      <c r="B405" s="104" t="n"/>
      <c r="C405" s="49" t="n"/>
      <c r="D405" s="45" t="n"/>
    </row>
    <row r="406" ht="12.75" customHeight="1" s="198">
      <c r="A406" s="104" t="n"/>
      <c r="B406" s="104" t="n"/>
      <c r="C406" s="49" t="n"/>
      <c r="D406" s="45" t="n"/>
    </row>
    <row r="407" ht="12.75" customHeight="1" s="198">
      <c r="A407" s="104" t="n"/>
      <c r="B407" s="104" t="n"/>
      <c r="C407" s="49" t="n"/>
      <c r="D407" s="45" t="n"/>
    </row>
    <row r="408" ht="12.75" customHeight="1" s="198">
      <c r="A408" s="104" t="n"/>
      <c r="B408" s="104" t="n"/>
      <c r="C408" s="49" t="n"/>
      <c r="D408" s="45" t="n"/>
    </row>
    <row r="409" ht="12.75" customHeight="1" s="198">
      <c r="A409" s="104" t="n"/>
      <c r="B409" s="104" t="n"/>
      <c r="C409" s="49" t="n"/>
      <c r="D409" s="45" t="n"/>
    </row>
    <row r="410" ht="12.75" customHeight="1" s="198">
      <c r="A410" s="104" t="n"/>
      <c r="B410" s="104" t="n"/>
      <c r="C410" s="49" t="n"/>
      <c r="D410" s="45" t="n"/>
    </row>
    <row r="411" ht="12.75" customHeight="1" s="198">
      <c r="A411" s="104" t="n"/>
      <c r="B411" s="104" t="n"/>
      <c r="C411" s="49" t="n"/>
      <c r="D411" s="45" t="n"/>
    </row>
    <row r="412" ht="12.75" customHeight="1" s="198">
      <c r="A412" s="104" t="n"/>
      <c r="B412" s="104" t="n"/>
      <c r="C412" s="49" t="n"/>
      <c r="D412" s="45" t="n"/>
    </row>
    <row r="413" ht="12.75" customHeight="1" s="198">
      <c r="A413" s="104" t="n"/>
      <c r="B413" s="104" t="n"/>
      <c r="C413" s="49" t="n"/>
      <c r="D413" s="45" t="n"/>
    </row>
    <row r="414" ht="12.75" customHeight="1" s="198">
      <c r="A414" s="104" t="n"/>
      <c r="B414" s="104" t="n"/>
      <c r="C414" s="49" t="n"/>
      <c r="D414" s="45" t="n"/>
    </row>
    <row r="415" ht="12.75" customHeight="1" s="198">
      <c r="A415" s="104" t="n"/>
      <c r="B415" s="104" t="n"/>
      <c r="C415" s="49" t="n"/>
      <c r="D415" s="45" t="n"/>
    </row>
    <row r="416" ht="12.75" customHeight="1" s="198">
      <c r="A416" s="104" t="n"/>
      <c r="B416" s="104" t="n"/>
      <c r="C416" s="49" t="n"/>
      <c r="D416" s="45" t="n"/>
    </row>
    <row r="417" ht="12.75" customHeight="1" s="198">
      <c r="A417" s="104" t="n"/>
      <c r="B417" s="104" t="n"/>
      <c r="C417" s="49" t="n"/>
      <c r="D417" s="45" t="n"/>
    </row>
    <row r="418" ht="12.75" customHeight="1" s="198">
      <c r="A418" s="104" t="n"/>
      <c r="B418" s="104" t="n"/>
      <c r="C418" s="49" t="n"/>
      <c r="D418" s="45" t="n"/>
    </row>
    <row r="419" ht="12.75" customHeight="1" s="198">
      <c r="A419" s="104" t="n"/>
      <c r="B419" s="104" t="n"/>
      <c r="C419" s="49" t="n"/>
      <c r="D419" s="45" t="n"/>
    </row>
    <row r="420" ht="12.75" customHeight="1" s="198">
      <c r="A420" s="104" t="n"/>
      <c r="B420" s="104" t="n"/>
      <c r="C420" s="49" t="n"/>
      <c r="D420" s="45" t="n"/>
    </row>
    <row r="421" ht="12.75" customHeight="1" s="198">
      <c r="A421" s="104" t="n"/>
      <c r="B421" s="104" t="n"/>
      <c r="C421" s="49" t="n"/>
      <c r="D421" s="45" t="n"/>
    </row>
    <row r="422" ht="12.75" customHeight="1" s="198">
      <c r="A422" s="104" t="n"/>
      <c r="B422" s="104" t="n"/>
      <c r="C422" s="49" t="n"/>
      <c r="D422" s="45" t="n"/>
    </row>
    <row r="423" ht="12.75" customHeight="1" s="198">
      <c r="A423" s="104" t="n"/>
      <c r="B423" s="104" t="n"/>
      <c r="C423" s="49" t="n"/>
      <c r="D423" s="45" t="n"/>
    </row>
    <row r="424" ht="12.75" customHeight="1" s="198">
      <c r="A424" s="104" t="n"/>
      <c r="B424" s="104" t="n"/>
      <c r="C424" s="49" t="n"/>
      <c r="D424" s="45" t="n"/>
    </row>
    <row r="425" ht="12.75" customHeight="1" s="198">
      <c r="A425" s="104" t="n"/>
      <c r="B425" s="104" t="n"/>
      <c r="C425" s="49" t="n"/>
      <c r="D425" s="45" t="n"/>
    </row>
    <row r="426" ht="12.75" customHeight="1" s="198">
      <c r="A426" s="104" t="n"/>
      <c r="B426" s="104" t="n"/>
      <c r="C426" s="49" t="n"/>
      <c r="D426" s="45" t="n"/>
    </row>
    <row r="427" ht="12.75" customHeight="1" s="198">
      <c r="A427" s="104" t="n"/>
      <c r="B427" s="104" t="n"/>
      <c r="C427" s="49" t="n"/>
      <c r="D427" s="45" t="n"/>
    </row>
    <row r="428" ht="12.75" customHeight="1" s="198">
      <c r="A428" s="104" t="n"/>
      <c r="B428" s="104" t="n"/>
      <c r="C428" s="49" t="n"/>
      <c r="D428" s="45" t="n"/>
    </row>
    <row r="429" ht="12.75" customHeight="1" s="198">
      <c r="A429" s="104" t="n"/>
      <c r="B429" s="104" t="n"/>
      <c r="C429" s="49" t="n"/>
      <c r="D429" s="45" t="n"/>
    </row>
    <row r="430" ht="12.75" customHeight="1" s="198">
      <c r="A430" s="104" t="n"/>
      <c r="B430" s="104" t="n"/>
      <c r="C430" s="49" t="n"/>
      <c r="D430" s="45" t="n"/>
    </row>
    <row r="431" ht="12.75" customHeight="1" s="198">
      <c r="A431" s="104" t="n"/>
      <c r="B431" s="104" t="n"/>
      <c r="C431" s="49" t="n"/>
      <c r="D431" s="45" t="n"/>
    </row>
    <row r="432" ht="12.75" customHeight="1" s="198">
      <c r="A432" s="104" t="n"/>
      <c r="B432" s="104" t="n"/>
      <c r="C432" s="49" t="n"/>
      <c r="D432" s="45" t="n"/>
    </row>
    <row r="433" ht="12.75" customHeight="1" s="198">
      <c r="A433" s="104" t="n"/>
      <c r="B433" s="104" t="n"/>
      <c r="C433" s="49" t="n"/>
      <c r="D433" s="45" t="n"/>
    </row>
    <row r="434" ht="12.75" customHeight="1" s="198">
      <c r="A434" s="104" t="n"/>
      <c r="B434" s="104" t="n"/>
      <c r="C434" s="49" t="n"/>
      <c r="D434" s="45" t="n"/>
    </row>
    <row r="435" ht="12.75" customHeight="1" s="198">
      <c r="A435" s="104" t="n"/>
      <c r="B435" s="104" t="n"/>
      <c r="C435" s="49" t="n"/>
      <c r="D435" s="45" t="n"/>
    </row>
    <row r="436" ht="12.75" customHeight="1" s="198">
      <c r="A436" s="104" t="n"/>
      <c r="B436" s="104" t="n"/>
      <c r="C436" s="49" t="n"/>
      <c r="D436" s="45" t="n"/>
    </row>
    <row r="437" ht="12.75" customHeight="1" s="198">
      <c r="A437" s="104" t="n"/>
      <c r="B437" s="104" t="n"/>
      <c r="C437" s="49" t="n"/>
      <c r="D437" s="45" t="n"/>
    </row>
    <row r="438" ht="12.75" customHeight="1" s="198">
      <c r="A438" s="104" t="n"/>
      <c r="B438" s="104" t="n"/>
      <c r="C438" s="49" t="n"/>
      <c r="D438" s="45" t="n"/>
    </row>
    <row r="439" ht="12.75" customHeight="1" s="198">
      <c r="A439" s="104" t="n"/>
      <c r="B439" s="104" t="n"/>
      <c r="C439" s="49" t="n"/>
      <c r="D439" s="45" t="n"/>
    </row>
    <row r="440" ht="12.75" customHeight="1" s="198">
      <c r="A440" s="104" t="n"/>
      <c r="B440" s="104" t="n"/>
      <c r="C440" s="49" t="n"/>
      <c r="D440" s="45" t="n"/>
    </row>
    <row r="441" ht="12.75" customHeight="1" s="198">
      <c r="A441" s="104" t="n"/>
      <c r="B441" s="104" t="n"/>
      <c r="C441" s="49" t="n"/>
      <c r="D441" s="45" t="n"/>
    </row>
    <row r="442" ht="12.75" customHeight="1" s="198">
      <c r="A442" s="104" t="n"/>
      <c r="B442" s="104" t="n"/>
      <c r="C442" s="49" t="n"/>
      <c r="D442" s="45" t="n"/>
    </row>
    <row r="443" ht="12.75" customHeight="1" s="198">
      <c r="A443" s="104" t="n"/>
      <c r="B443" s="104" t="n"/>
      <c r="C443" s="49" t="n"/>
      <c r="D443" s="45" t="n"/>
    </row>
    <row r="444" ht="12.75" customHeight="1" s="198">
      <c r="A444" s="104" t="n"/>
      <c r="B444" s="104" t="n"/>
      <c r="C444" s="49" t="n"/>
      <c r="D444" s="45" t="n"/>
    </row>
    <row r="445" ht="12.75" customHeight="1" s="198">
      <c r="A445" s="104" t="n"/>
      <c r="B445" s="104" t="n"/>
      <c r="C445" s="49" t="n"/>
      <c r="D445" s="45" t="n"/>
    </row>
    <row r="446" ht="12.75" customHeight="1" s="198">
      <c r="A446" s="104" t="n"/>
      <c r="B446" s="104" t="n"/>
      <c r="C446" s="49" t="n"/>
      <c r="D446" s="45" t="n"/>
    </row>
    <row r="447" ht="12.75" customHeight="1" s="198">
      <c r="A447" s="104" t="n"/>
      <c r="B447" s="104" t="n"/>
      <c r="C447" s="49" t="n"/>
      <c r="D447" s="45" t="n"/>
    </row>
    <row r="448" ht="12.75" customHeight="1" s="198">
      <c r="A448" s="104" t="n"/>
      <c r="B448" s="104" t="n"/>
      <c r="C448" s="49" t="n"/>
      <c r="D448" s="45" t="n"/>
    </row>
    <row r="449" ht="12.75" customHeight="1" s="198">
      <c r="A449" s="104" t="n"/>
      <c r="B449" s="104" t="n"/>
      <c r="C449" s="49" t="n"/>
      <c r="D449" s="45" t="n"/>
    </row>
    <row r="450" ht="12.75" customHeight="1" s="198">
      <c r="A450" s="104" t="n"/>
      <c r="B450" s="104" t="n"/>
      <c r="C450" s="49" t="n"/>
      <c r="D450" s="45" t="n"/>
    </row>
    <row r="451" ht="12.75" customHeight="1" s="198">
      <c r="A451" s="104" t="n"/>
      <c r="B451" s="104" t="n"/>
      <c r="C451" s="49" t="n"/>
      <c r="D451" s="45" t="n"/>
    </row>
    <row r="452" ht="12.75" customHeight="1" s="198">
      <c r="A452" s="104" t="n"/>
      <c r="B452" s="104" t="n"/>
      <c r="C452" s="49" t="n"/>
      <c r="D452" s="45" t="n"/>
    </row>
    <row r="453" ht="12.75" customHeight="1" s="198">
      <c r="A453" s="104" t="n"/>
      <c r="B453" s="104" t="n"/>
      <c r="C453" s="49" t="n"/>
      <c r="D453" s="45" t="n"/>
    </row>
    <row r="454" ht="12.75" customHeight="1" s="198">
      <c r="A454" s="104" t="n"/>
      <c r="B454" s="104" t="n"/>
      <c r="C454" s="49" t="n"/>
      <c r="D454" s="45" t="n"/>
    </row>
    <row r="455" ht="12.75" customHeight="1" s="198">
      <c r="A455" s="104" t="n"/>
      <c r="B455" s="104" t="n"/>
      <c r="C455" s="49" t="n"/>
      <c r="D455" s="45" t="n"/>
    </row>
    <row r="456" ht="12.75" customHeight="1" s="198">
      <c r="A456" s="104" t="n"/>
      <c r="B456" s="104" t="n"/>
      <c r="C456" s="49" t="n"/>
      <c r="D456" s="45" t="n"/>
    </row>
    <row r="457" ht="12.75" customHeight="1" s="198">
      <c r="A457" s="104" t="n"/>
      <c r="B457" s="104" t="n"/>
      <c r="C457" s="49" t="n"/>
      <c r="D457" s="45" t="n"/>
    </row>
    <row r="458" ht="12.75" customHeight="1" s="198">
      <c r="A458" s="104" t="n"/>
      <c r="B458" s="104" t="n"/>
      <c r="C458" s="49" t="n"/>
      <c r="D458" s="45" t="n"/>
    </row>
    <row r="459" ht="12.75" customHeight="1" s="198">
      <c r="A459" s="104" t="n"/>
      <c r="B459" s="104" t="n"/>
      <c r="C459" s="49" t="n"/>
      <c r="D459" s="45" t="n"/>
    </row>
    <row r="460" ht="12.75" customHeight="1" s="198">
      <c r="A460" s="104" t="n"/>
      <c r="B460" s="104" t="n"/>
      <c r="C460" s="49" t="n"/>
      <c r="D460" s="45" t="n"/>
    </row>
    <row r="461" ht="12.75" customHeight="1" s="198">
      <c r="A461" s="104" t="n"/>
      <c r="B461" s="104" t="n"/>
      <c r="C461" s="49" t="n"/>
      <c r="D461" s="45" t="n"/>
    </row>
    <row r="462" ht="12.75" customHeight="1" s="198">
      <c r="A462" s="104" t="n"/>
      <c r="B462" s="104" t="n"/>
      <c r="C462" s="49" t="n"/>
      <c r="D462" s="45" t="n"/>
    </row>
    <row r="463" ht="12.75" customHeight="1" s="198">
      <c r="A463" s="104" t="n"/>
      <c r="B463" s="104" t="n"/>
      <c r="C463" s="49" t="n"/>
      <c r="D463" s="45" t="n"/>
    </row>
    <row r="464" ht="12.75" customHeight="1" s="198">
      <c r="A464" s="104" t="n"/>
      <c r="B464" s="104" t="n"/>
      <c r="C464" s="49" t="n"/>
      <c r="D464" s="45" t="n"/>
    </row>
    <row r="465" ht="12.75" customHeight="1" s="198">
      <c r="A465" s="104" t="n"/>
      <c r="B465" s="104" t="n"/>
      <c r="C465" s="49" t="n"/>
      <c r="D465" s="45" t="n"/>
    </row>
    <row r="466" ht="12.75" customHeight="1" s="198">
      <c r="A466" s="104" t="n"/>
      <c r="B466" s="104" t="n"/>
      <c r="C466" s="49" t="n"/>
      <c r="D466" s="45" t="n"/>
    </row>
    <row r="467" ht="12.75" customHeight="1" s="198">
      <c r="A467" s="104" t="n"/>
      <c r="B467" s="104" t="n"/>
      <c r="C467" s="49" t="n"/>
      <c r="D467" s="45" t="n"/>
    </row>
    <row r="468" ht="12.75" customHeight="1" s="198">
      <c r="A468" s="104" t="n"/>
      <c r="B468" s="104" t="n"/>
      <c r="C468" s="49" t="n"/>
      <c r="D468" s="45" t="n"/>
    </row>
    <row r="469" ht="12.75" customHeight="1" s="198">
      <c r="A469" s="104" t="n"/>
      <c r="B469" s="104" t="n"/>
      <c r="C469" s="49" t="n"/>
      <c r="D469" s="45" t="n"/>
    </row>
    <row r="470" ht="12.75" customHeight="1" s="198">
      <c r="A470" s="104" t="n"/>
      <c r="B470" s="104" t="n"/>
      <c r="C470" s="49" t="n"/>
      <c r="D470" s="45" t="n"/>
    </row>
    <row r="471" ht="12.75" customHeight="1" s="198">
      <c r="A471" s="104" t="n"/>
      <c r="B471" s="104" t="n"/>
      <c r="C471" s="49" t="n"/>
      <c r="D471" s="45" t="n"/>
    </row>
    <row r="472" ht="12.75" customHeight="1" s="198">
      <c r="A472" s="104" t="n"/>
      <c r="B472" s="104" t="n"/>
      <c r="C472" s="49" t="n"/>
      <c r="D472" s="45" t="n"/>
    </row>
    <row r="473" ht="12.75" customHeight="1" s="198">
      <c r="A473" s="104" t="n"/>
      <c r="B473" s="104" t="n"/>
      <c r="C473" s="49" t="n"/>
      <c r="D473" s="45" t="n"/>
    </row>
    <row r="474" ht="12.75" customHeight="1" s="198">
      <c r="A474" s="104" t="n"/>
      <c r="B474" s="104" t="n"/>
      <c r="C474" s="49" t="n"/>
      <c r="D474" s="45" t="n"/>
    </row>
    <row r="475" ht="12.75" customHeight="1" s="198">
      <c r="A475" s="104" t="n"/>
      <c r="B475" s="104" t="n"/>
      <c r="C475" s="49" t="n"/>
      <c r="D475" s="45" t="n"/>
    </row>
    <row r="476" ht="12.75" customHeight="1" s="198">
      <c r="A476" s="104" t="n"/>
      <c r="B476" s="104" t="n"/>
      <c r="C476" s="49" t="n"/>
      <c r="D476" s="45" t="n"/>
    </row>
    <row r="477" ht="12.75" customHeight="1" s="198">
      <c r="A477" s="104" t="n"/>
      <c r="B477" s="104" t="n"/>
      <c r="C477" s="49" t="n"/>
      <c r="D477" s="45" t="n"/>
    </row>
    <row r="478" ht="12.75" customHeight="1" s="198">
      <c r="A478" s="104" t="n"/>
      <c r="B478" s="104" t="n"/>
      <c r="C478" s="49" t="n"/>
      <c r="D478" s="45" t="n"/>
    </row>
    <row r="479" ht="12.75" customHeight="1" s="198">
      <c r="A479" s="104" t="n"/>
      <c r="B479" s="104" t="n"/>
      <c r="C479" s="49" t="n"/>
      <c r="D479" s="45" t="n"/>
    </row>
    <row r="480" ht="12.75" customHeight="1" s="198">
      <c r="A480" s="104" t="n"/>
      <c r="B480" s="104" t="n"/>
      <c r="C480" s="49" t="n"/>
      <c r="D480" s="45" t="n"/>
    </row>
    <row r="481" ht="12.75" customHeight="1" s="198">
      <c r="A481" s="104" t="n"/>
      <c r="B481" s="104" t="n"/>
      <c r="C481" s="49" t="n"/>
      <c r="D481" s="45" t="n"/>
    </row>
    <row r="482" ht="12.75" customHeight="1" s="198">
      <c r="A482" s="104" t="n"/>
      <c r="B482" s="104" t="n"/>
      <c r="C482" s="49" t="n"/>
      <c r="D482" s="45" t="n"/>
    </row>
    <row r="483" ht="12.75" customHeight="1" s="198">
      <c r="A483" s="104" t="n"/>
      <c r="B483" s="104" t="n"/>
      <c r="C483" s="49" t="n"/>
      <c r="D483" s="45" t="n"/>
    </row>
    <row r="484" ht="12.75" customHeight="1" s="198">
      <c r="A484" s="104" t="n"/>
      <c r="B484" s="104" t="n"/>
      <c r="C484" s="49" t="n"/>
      <c r="D484" s="45" t="n"/>
    </row>
    <row r="485" ht="12.75" customHeight="1" s="198">
      <c r="A485" s="104" t="n"/>
      <c r="B485" s="104" t="n"/>
      <c r="C485" s="49" t="n"/>
      <c r="D485" s="45" t="n"/>
    </row>
    <row r="486" ht="12.75" customHeight="1" s="198">
      <c r="A486" s="104" t="n"/>
      <c r="B486" s="104" t="n"/>
      <c r="C486" s="49" t="n"/>
      <c r="D486" s="45" t="n"/>
    </row>
    <row r="487" ht="12.75" customHeight="1" s="198">
      <c r="A487" s="104" t="n"/>
      <c r="B487" s="104" t="n"/>
      <c r="C487" s="49" t="n"/>
      <c r="D487" s="45" t="n"/>
    </row>
    <row r="488" ht="12.75" customHeight="1" s="198">
      <c r="A488" s="104" t="n"/>
      <c r="B488" s="104" t="n"/>
      <c r="C488" s="49" t="n"/>
      <c r="D488" s="45" t="n"/>
    </row>
    <row r="489" ht="12.75" customHeight="1" s="198">
      <c r="A489" s="104" t="n"/>
      <c r="B489" s="104" t="n"/>
      <c r="C489" s="49" t="n"/>
      <c r="D489" s="45" t="n"/>
    </row>
    <row r="490" ht="12.75" customHeight="1" s="198">
      <c r="A490" s="104" t="n"/>
      <c r="B490" s="104" t="n"/>
      <c r="C490" s="49" t="n"/>
      <c r="D490" s="45" t="n"/>
    </row>
    <row r="491" ht="12.75" customHeight="1" s="198">
      <c r="A491" s="104" t="n"/>
      <c r="B491" s="104" t="n"/>
      <c r="C491" s="49" t="n"/>
      <c r="D491" s="45" t="n"/>
    </row>
    <row r="492" ht="12.75" customHeight="1" s="198">
      <c r="A492" s="104" t="n"/>
      <c r="B492" s="104" t="n"/>
      <c r="C492" s="49" t="n"/>
      <c r="D492" s="45" t="n"/>
    </row>
    <row r="493" ht="12.75" customHeight="1" s="198">
      <c r="A493" s="104" t="n"/>
      <c r="B493" s="104" t="n"/>
      <c r="C493" s="49" t="n"/>
      <c r="D493" s="45" t="n"/>
    </row>
    <row r="494" ht="12.75" customHeight="1" s="198">
      <c r="A494" s="104" t="n"/>
      <c r="B494" s="104" t="n"/>
      <c r="C494" s="49" t="n"/>
      <c r="D494" s="45" t="n"/>
    </row>
    <row r="495" ht="12.75" customHeight="1" s="198">
      <c r="A495" s="104" t="n"/>
      <c r="B495" s="104" t="n"/>
      <c r="C495" s="49" t="n"/>
      <c r="D495" s="45" t="n"/>
    </row>
    <row r="496" ht="12.75" customHeight="1" s="198">
      <c r="A496" s="104" t="n"/>
      <c r="B496" s="104" t="n"/>
      <c r="C496" s="49" t="n"/>
      <c r="D496" s="45" t="n"/>
    </row>
    <row r="497" ht="12.75" customHeight="1" s="198">
      <c r="A497" s="104" t="n"/>
      <c r="B497" s="104" t="n"/>
      <c r="C497" s="49" t="n"/>
      <c r="D497" s="45" t="n"/>
    </row>
    <row r="498" ht="12.75" customHeight="1" s="198">
      <c r="A498" s="104" t="n"/>
      <c r="B498" s="104" t="n"/>
      <c r="C498" s="49" t="n"/>
      <c r="D498" s="45" t="n"/>
    </row>
    <row r="499" ht="12.75" customHeight="1" s="198">
      <c r="A499" s="104" t="n"/>
      <c r="B499" s="104" t="n"/>
      <c r="C499" s="49" t="n"/>
      <c r="D499" s="45" t="n"/>
    </row>
    <row r="500" ht="12.75" customHeight="1" s="198">
      <c r="A500" s="104" t="n"/>
      <c r="B500" s="104" t="n"/>
      <c r="C500" s="49" t="n"/>
      <c r="D500" s="45" t="n"/>
    </row>
    <row r="501" ht="12.75" customHeight="1" s="198">
      <c r="A501" s="104" t="n"/>
      <c r="B501" s="104" t="n"/>
      <c r="C501" s="49" t="n"/>
      <c r="D501" s="45" t="n"/>
    </row>
    <row r="502" ht="12.75" customHeight="1" s="198">
      <c r="A502" s="104" t="n"/>
      <c r="B502" s="104" t="n"/>
      <c r="C502" s="49" t="n"/>
      <c r="D502" s="45" t="n"/>
    </row>
    <row r="503" ht="12.75" customHeight="1" s="198">
      <c r="A503" s="104" t="n"/>
      <c r="B503" s="104" t="n"/>
      <c r="C503" s="49" t="n"/>
      <c r="D503" s="45" t="n"/>
    </row>
    <row r="504" ht="12.75" customHeight="1" s="198">
      <c r="A504" s="104" t="n"/>
      <c r="B504" s="104" t="n"/>
      <c r="C504" s="49" t="n"/>
      <c r="D504" s="45" t="n"/>
    </row>
    <row r="505" ht="12.75" customHeight="1" s="198">
      <c r="A505" s="104" t="n"/>
      <c r="B505" s="104" t="n"/>
      <c r="C505" s="49" t="n"/>
      <c r="D505" s="45" t="n"/>
    </row>
    <row r="506" ht="12.75" customHeight="1" s="198">
      <c r="A506" s="104" t="n"/>
      <c r="B506" s="104" t="n"/>
      <c r="C506" s="49" t="n"/>
      <c r="D506" s="45" t="n"/>
    </row>
    <row r="507" ht="12.75" customHeight="1" s="198">
      <c r="A507" s="104" t="n"/>
      <c r="B507" s="104" t="n"/>
      <c r="C507" s="49" t="n"/>
      <c r="D507" s="45" t="n"/>
    </row>
    <row r="508" ht="12.75" customHeight="1" s="198">
      <c r="A508" s="104" t="n"/>
      <c r="B508" s="104" t="n"/>
      <c r="C508" s="49" t="n"/>
      <c r="D508" s="45" t="n"/>
    </row>
    <row r="509" ht="12.75" customHeight="1" s="198">
      <c r="A509" s="104" t="n"/>
      <c r="B509" s="104" t="n"/>
      <c r="C509" s="49" t="n"/>
      <c r="D509" s="45" t="n"/>
    </row>
    <row r="510" ht="12.75" customHeight="1" s="198">
      <c r="A510" s="104" t="n"/>
      <c r="B510" s="104" t="n"/>
      <c r="C510" s="49" t="n"/>
      <c r="D510" s="45" t="n"/>
    </row>
    <row r="511" ht="12.75" customHeight="1" s="198">
      <c r="A511" s="104" t="n"/>
      <c r="B511" s="104" t="n"/>
      <c r="C511" s="49" t="n"/>
      <c r="D511" s="45" t="n"/>
    </row>
    <row r="512" ht="12.75" customHeight="1" s="198">
      <c r="A512" s="104" t="n"/>
      <c r="B512" s="104" t="n"/>
      <c r="C512" s="49" t="n"/>
      <c r="D512" s="45" t="n"/>
    </row>
    <row r="513" ht="12.75" customHeight="1" s="198">
      <c r="A513" s="104" t="n"/>
      <c r="B513" s="104" t="n"/>
      <c r="C513" s="49" t="n"/>
      <c r="D513" s="45" t="n"/>
    </row>
    <row r="514" ht="12.75" customHeight="1" s="198">
      <c r="A514" s="104" t="n"/>
      <c r="B514" s="104" t="n"/>
      <c r="C514" s="49" t="n"/>
      <c r="D514" s="45" t="n"/>
    </row>
    <row r="515" ht="12.75" customHeight="1" s="198">
      <c r="A515" s="104" t="n"/>
      <c r="B515" s="104" t="n"/>
      <c r="C515" s="49" t="n"/>
      <c r="D515" s="45" t="n"/>
    </row>
    <row r="516" ht="12.75" customHeight="1" s="198">
      <c r="A516" s="104" t="n"/>
      <c r="B516" s="104" t="n"/>
      <c r="C516" s="49" t="n"/>
      <c r="D516" s="45" t="n"/>
    </row>
    <row r="517" ht="12.75" customHeight="1" s="198">
      <c r="A517" s="104" t="n"/>
      <c r="B517" s="104" t="n"/>
      <c r="C517" s="49" t="n"/>
      <c r="D517" s="45" t="n"/>
    </row>
    <row r="518" ht="12.75" customHeight="1" s="198">
      <c r="A518" s="104" t="n"/>
      <c r="B518" s="104" t="n"/>
      <c r="C518" s="49" t="n"/>
      <c r="D518" s="45" t="n"/>
    </row>
    <row r="519" ht="12.75" customHeight="1" s="198">
      <c r="A519" s="104" t="n"/>
      <c r="B519" s="104" t="n"/>
      <c r="C519" s="49" t="n"/>
      <c r="D519" s="45" t="n"/>
    </row>
    <row r="520" ht="12.75" customHeight="1" s="198">
      <c r="A520" s="104" t="n"/>
      <c r="B520" s="104" t="n"/>
      <c r="C520" s="49" t="n"/>
      <c r="D520" s="45" t="n"/>
    </row>
    <row r="521" ht="12.75" customHeight="1" s="198">
      <c r="A521" s="104" t="n"/>
      <c r="B521" s="104" t="n"/>
      <c r="C521" s="49" t="n"/>
      <c r="D521" s="45" t="n"/>
    </row>
    <row r="522" ht="12.75" customHeight="1" s="198">
      <c r="A522" s="104" t="n"/>
      <c r="B522" s="104" t="n"/>
      <c r="C522" s="49" t="n"/>
      <c r="D522" s="45" t="n"/>
    </row>
    <row r="523" ht="12.75" customHeight="1" s="198">
      <c r="A523" s="104" t="n"/>
      <c r="B523" s="104" t="n"/>
      <c r="C523" s="49" t="n"/>
      <c r="D523" s="45" t="n"/>
    </row>
    <row r="524" ht="12.75" customHeight="1" s="198">
      <c r="A524" s="104" t="n"/>
      <c r="B524" s="104" t="n"/>
      <c r="C524" s="49" t="n"/>
      <c r="D524" s="45" t="n"/>
    </row>
    <row r="525" ht="12.75" customHeight="1" s="198">
      <c r="A525" s="104" t="n"/>
      <c r="B525" s="104" t="n"/>
      <c r="C525" s="49" t="n"/>
      <c r="D525" s="45" t="n"/>
    </row>
    <row r="526" ht="12.75" customHeight="1" s="198">
      <c r="A526" s="104" t="n"/>
      <c r="B526" s="104" t="n"/>
      <c r="C526" s="49" t="n"/>
      <c r="D526" s="45" t="n"/>
    </row>
    <row r="527" ht="12.75" customHeight="1" s="198">
      <c r="A527" s="104" t="n"/>
      <c r="B527" s="104" t="n"/>
      <c r="C527" s="49" t="n"/>
      <c r="D527" s="45" t="n"/>
    </row>
    <row r="528" ht="12.75" customHeight="1" s="198">
      <c r="A528" s="104" t="n"/>
      <c r="B528" s="104" t="n"/>
      <c r="C528" s="49" t="n"/>
      <c r="D528" s="45" t="n"/>
    </row>
    <row r="529" ht="12.75" customHeight="1" s="198">
      <c r="A529" s="104" t="n"/>
      <c r="B529" s="104" t="n"/>
      <c r="C529" s="49" t="n"/>
      <c r="D529" s="45" t="n"/>
    </row>
    <row r="530" ht="12.75" customHeight="1" s="198">
      <c r="A530" s="104" t="n"/>
      <c r="B530" s="104" t="n"/>
      <c r="C530" s="49" t="n"/>
      <c r="D530" s="45" t="n"/>
    </row>
    <row r="531" ht="12.75" customHeight="1" s="198">
      <c r="A531" s="104" t="n"/>
      <c r="B531" s="104" t="n"/>
      <c r="C531" s="49" t="n"/>
      <c r="D531" s="45" t="n"/>
    </row>
    <row r="532" ht="12.75" customHeight="1" s="198">
      <c r="A532" s="104" t="n"/>
      <c r="B532" s="104" t="n"/>
      <c r="C532" s="49" t="n"/>
      <c r="D532" s="45" t="n"/>
    </row>
    <row r="533" ht="12.75" customHeight="1" s="198">
      <c r="A533" s="104" t="n"/>
      <c r="B533" s="104" t="n"/>
      <c r="C533" s="49" t="n"/>
      <c r="D533" s="45" t="n"/>
    </row>
    <row r="534" ht="12.75" customHeight="1" s="198">
      <c r="A534" s="104" t="n"/>
      <c r="B534" s="104" t="n"/>
      <c r="C534" s="49" t="n"/>
      <c r="D534" s="45" t="n"/>
    </row>
    <row r="535" ht="12.75" customHeight="1" s="198">
      <c r="A535" s="104" t="n"/>
      <c r="B535" s="104" t="n"/>
      <c r="C535" s="49" t="n"/>
      <c r="D535" s="45" t="n"/>
    </row>
    <row r="536" ht="12.75" customHeight="1" s="198">
      <c r="A536" s="104" t="n"/>
      <c r="B536" s="104" t="n"/>
      <c r="C536" s="49" t="n"/>
      <c r="D536" s="45" t="n"/>
    </row>
    <row r="537" ht="12.75" customHeight="1" s="198">
      <c r="A537" s="104" t="n"/>
      <c r="B537" s="104" t="n"/>
      <c r="C537" s="49" t="n"/>
      <c r="D537" s="45" t="n"/>
    </row>
    <row r="538" ht="12.75" customHeight="1" s="198">
      <c r="A538" s="104" t="n"/>
      <c r="B538" s="104" t="n"/>
      <c r="C538" s="49" t="n"/>
      <c r="D538" s="45" t="n"/>
    </row>
    <row r="539" ht="12.75" customHeight="1" s="198">
      <c r="A539" s="104" t="n"/>
      <c r="B539" s="104" t="n"/>
      <c r="C539" s="49" t="n"/>
      <c r="D539" s="45" t="n"/>
    </row>
    <row r="540" ht="12.75" customHeight="1" s="198">
      <c r="A540" s="104" t="n"/>
      <c r="B540" s="104" t="n"/>
      <c r="C540" s="49" t="n"/>
      <c r="D540" s="45" t="n"/>
    </row>
    <row r="541" ht="12.75" customHeight="1" s="198">
      <c r="A541" s="104" t="n"/>
      <c r="B541" s="104" t="n"/>
      <c r="C541" s="49" t="n"/>
      <c r="D541" s="45" t="n"/>
    </row>
    <row r="542" ht="12.75" customHeight="1" s="198">
      <c r="A542" s="104" t="n"/>
      <c r="B542" s="104" t="n"/>
      <c r="C542" s="49" t="n"/>
      <c r="D542" s="45" t="n"/>
    </row>
    <row r="543" ht="12.75" customHeight="1" s="198">
      <c r="A543" s="104" t="n"/>
      <c r="B543" s="104" t="n"/>
      <c r="C543" s="49" t="n"/>
      <c r="D543" s="45" t="n"/>
    </row>
    <row r="544" ht="12.75" customHeight="1" s="198">
      <c r="A544" s="104" t="n"/>
      <c r="B544" s="104" t="n"/>
      <c r="C544" s="49" t="n"/>
      <c r="D544" s="45" t="n"/>
    </row>
    <row r="545" ht="12.75" customHeight="1" s="198">
      <c r="A545" s="104" t="n"/>
      <c r="B545" s="104" t="n"/>
      <c r="C545" s="49" t="n"/>
      <c r="D545" s="45" t="n"/>
    </row>
    <row r="546" ht="12.75" customHeight="1" s="198">
      <c r="A546" s="104" t="n"/>
      <c r="B546" s="104" t="n"/>
      <c r="C546" s="49" t="n"/>
      <c r="D546" s="45" t="n"/>
    </row>
    <row r="547" ht="12.75" customHeight="1" s="198">
      <c r="A547" s="104" t="n"/>
      <c r="B547" s="104" t="n"/>
      <c r="C547" s="49" t="n"/>
      <c r="D547" s="45" t="n"/>
    </row>
    <row r="548" ht="12.75" customHeight="1" s="198">
      <c r="A548" s="104" t="n"/>
      <c r="B548" s="104" t="n"/>
      <c r="C548" s="49" t="n"/>
      <c r="D548" s="45" t="n"/>
    </row>
    <row r="549" ht="12.75" customHeight="1" s="198">
      <c r="A549" s="104" t="n"/>
      <c r="B549" s="104" t="n"/>
      <c r="C549" s="49" t="n"/>
      <c r="D549" s="45" t="n"/>
    </row>
    <row r="550" ht="12.75" customHeight="1" s="198">
      <c r="A550" s="104" t="n"/>
      <c r="B550" s="104" t="n"/>
      <c r="C550" s="49" t="n"/>
      <c r="D550" s="45" t="n"/>
    </row>
    <row r="551" ht="12.75" customHeight="1" s="198">
      <c r="A551" s="104" t="n"/>
      <c r="B551" s="104" t="n"/>
      <c r="C551" s="49" t="n"/>
      <c r="D551" s="45" t="n"/>
    </row>
    <row r="552" ht="12.75" customHeight="1" s="198">
      <c r="A552" s="104" t="n"/>
      <c r="B552" s="104" t="n"/>
      <c r="C552" s="49" t="n"/>
      <c r="D552" s="45" t="n"/>
    </row>
    <row r="553" ht="12.75" customHeight="1" s="198">
      <c r="A553" s="104" t="n"/>
      <c r="B553" s="104" t="n"/>
      <c r="C553" s="49" t="n"/>
      <c r="D553" s="45" t="n"/>
    </row>
    <row r="554" ht="12.75" customHeight="1" s="198">
      <c r="A554" s="104" t="n"/>
      <c r="B554" s="104" t="n"/>
      <c r="C554" s="49" t="n"/>
      <c r="D554" s="45" t="n"/>
    </row>
    <row r="555" ht="12.75" customHeight="1" s="198">
      <c r="A555" s="104" t="n"/>
      <c r="B555" s="104" t="n"/>
      <c r="C555" s="49" t="n"/>
      <c r="D555" s="45" t="n"/>
    </row>
    <row r="556" ht="12.75" customHeight="1" s="198">
      <c r="A556" s="104" t="n"/>
      <c r="B556" s="104" t="n"/>
      <c r="C556" s="49" t="n"/>
      <c r="D556" s="45" t="n"/>
    </row>
    <row r="557" ht="12.75" customHeight="1" s="198">
      <c r="A557" s="104" t="n"/>
      <c r="B557" s="104" t="n"/>
      <c r="C557" s="49" t="n"/>
      <c r="D557" s="45" t="n"/>
    </row>
    <row r="558" ht="12.75" customHeight="1" s="198">
      <c r="A558" s="104" t="n"/>
      <c r="B558" s="104" t="n"/>
      <c r="C558" s="49" t="n"/>
      <c r="D558" s="45" t="n"/>
    </row>
    <row r="559" ht="12.75" customHeight="1" s="198">
      <c r="A559" s="104" t="n"/>
      <c r="B559" s="104" t="n"/>
      <c r="C559" s="49" t="n"/>
      <c r="D559" s="45" t="n"/>
    </row>
    <row r="560" ht="12.75" customHeight="1" s="198">
      <c r="A560" s="104" t="n"/>
      <c r="B560" s="104" t="n"/>
      <c r="C560" s="49" t="n"/>
      <c r="D560" s="45" t="n"/>
    </row>
    <row r="561" ht="12.75" customHeight="1" s="198">
      <c r="A561" s="104" t="n"/>
      <c r="B561" s="104" t="n"/>
      <c r="C561" s="49" t="n"/>
      <c r="D561" s="45" t="n"/>
    </row>
    <row r="562" ht="12.75" customHeight="1" s="198">
      <c r="A562" s="104" t="n"/>
      <c r="B562" s="104" t="n"/>
      <c r="C562" s="49" t="n"/>
      <c r="D562" s="45" t="n"/>
    </row>
    <row r="563" ht="12.75" customHeight="1" s="198">
      <c r="A563" s="104" t="n"/>
      <c r="B563" s="104" t="n"/>
      <c r="C563" s="49" t="n"/>
      <c r="D563" s="45" t="n"/>
    </row>
    <row r="564" ht="12.75" customHeight="1" s="198">
      <c r="A564" s="104" t="n"/>
      <c r="B564" s="104" t="n"/>
      <c r="C564" s="49" t="n"/>
      <c r="D564" s="45" t="n"/>
    </row>
    <row r="565" ht="12.75" customHeight="1" s="198">
      <c r="A565" s="104" t="n"/>
      <c r="B565" s="104" t="n"/>
      <c r="C565" s="49" t="n"/>
      <c r="D565" s="45" t="n"/>
    </row>
    <row r="566" ht="12.75" customHeight="1" s="198">
      <c r="A566" s="104" t="n"/>
      <c r="B566" s="104" t="n"/>
      <c r="C566" s="49" t="n"/>
      <c r="D566" s="45" t="n"/>
    </row>
    <row r="567" ht="12.75" customHeight="1" s="198">
      <c r="A567" s="104" t="n"/>
      <c r="B567" s="104" t="n"/>
      <c r="C567" s="49" t="n"/>
      <c r="D567" s="45" t="n"/>
    </row>
    <row r="568" ht="12.75" customHeight="1" s="198">
      <c r="A568" s="104" t="n"/>
      <c r="B568" s="104" t="n"/>
      <c r="C568" s="49" t="n"/>
      <c r="D568" s="45" t="n"/>
    </row>
    <row r="569" ht="12.75" customHeight="1" s="198">
      <c r="A569" s="104" t="n"/>
      <c r="B569" s="104" t="n"/>
      <c r="C569" s="49" t="n"/>
      <c r="D569" s="45" t="n"/>
    </row>
    <row r="570" ht="12.75" customHeight="1" s="198">
      <c r="A570" s="104" t="n"/>
      <c r="B570" s="104" t="n"/>
      <c r="C570" s="49" t="n"/>
      <c r="D570" s="45" t="n"/>
    </row>
    <row r="571" ht="12.75" customHeight="1" s="198">
      <c r="A571" s="104" t="n"/>
      <c r="B571" s="104" t="n"/>
      <c r="C571" s="49" t="n"/>
      <c r="D571" s="45" t="n"/>
    </row>
    <row r="572" ht="12.75" customHeight="1" s="198">
      <c r="A572" s="104" t="n"/>
      <c r="B572" s="104" t="n"/>
      <c r="C572" s="49" t="n"/>
      <c r="D572" s="45" t="n"/>
    </row>
    <row r="573" ht="12.75" customHeight="1" s="198">
      <c r="A573" s="104" t="n"/>
      <c r="B573" s="104" t="n"/>
      <c r="C573" s="49" t="n"/>
      <c r="D573" s="45" t="n"/>
    </row>
    <row r="574" ht="12.75" customHeight="1" s="198">
      <c r="A574" s="104" t="n"/>
      <c r="B574" s="104" t="n"/>
      <c r="C574" s="49" t="n"/>
      <c r="D574" s="45" t="n"/>
    </row>
    <row r="575" ht="12.75" customHeight="1" s="198">
      <c r="A575" s="104" t="n"/>
      <c r="B575" s="104" t="n"/>
      <c r="C575" s="49" t="n"/>
      <c r="D575" s="45" t="n"/>
    </row>
    <row r="576" ht="12.75" customHeight="1" s="198">
      <c r="A576" s="104" t="n"/>
      <c r="B576" s="104" t="n"/>
      <c r="C576" s="49" t="n"/>
      <c r="D576" s="45" t="n"/>
    </row>
    <row r="577" ht="12.75" customHeight="1" s="198">
      <c r="A577" s="104" t="n"/>
      <c r="B577" s="104" t="n"/>
      <c r="C577" s="49" t="n"/>
      <c r="D577" s="45" t="n"/>
    </row>
    <row r="578" ht="12.75" customHeight="1" s="198">
      <c r="A578" s="104" t="n"/>
      <c r="B578" s="104" t="n"/>
      <c r="C578" s="49" t="n"/>
      <c r="D578" s="45" t="n"/>
    </row>
    <row r="579" ht="12.75" customHeight="1" s="198">
      <c r="A579" s="104" t="n"/>
      <c r="B579" s="104" t="n"/>
      <c r="C579" s="49" t="n"/>
      <c r="D579" s="45" t="n"/>
    </row>
    <row r="580" ht="12.75" customHeight="1" s="198">
      <c r="A580" s="104" t="n"/>
      <c r="B580" s="104" t="n"/>
      <c r="C580" s="49" t="n"/>
      <c r="D580" s="45" t="n"/>
    </row>
    <row r="581" ht="12.75" customHeight="1" s="198">
      <c r="A581" s="104" t="n"/>
      <c r="B581" s="104" t="n"/>
      <c r="C581" s="49" t="n"/>
      <c r="D581" s="45" t="n"/>
    </row>
    <row r="582" ht="12.75" customHeight="1" s="198">
      <c r="A582" s="104" t="n"/>
      <c r="B582" s="104" t="n"/>
      <c r="C582" s="49" t="n"/>
      <c r="D582" s="45" t="n"/>
    </row>
    <row r="583" ht="12.75" customHeight="1" s="198">
      <c r="A583" s="104" t="n"/>
      <c r="B583" s="104" t="n"/>
      <c r="C583" s="49" t="n"/>
      <c r="D583" s="45" t="n"/>
    </row>
    <row r="584" ht="12.75" customHeight="1" s="198">
      <c r="A584" s="104" t="n"/>
      <c r="B584" s="104" t="n"/>
      <c r="C584" s="49" t="n"/>
      <c r="D584" s="45" t="n"/>
    </row>
    <row r="585" ht="12.75" customHeight="1" s="198">
      <c r="A585" s="104" t="n"/>
      <c r="B585" s="104" t="n"/>
      <c r="C585" s="49" t="n"/>
      <c r="D585" s="45" t="n"/>
    </row>
    <row r="586" ht="12.75" customHeight="1" s="198">
      <c r="A586" s="104" t="n"/>
      <c r="B586" s="104" t="n"/>
      <c r="C586" s="49" t="n"/>
      <c r="D586" s="45" t="n"/>
    </row>
    <row r="587" ht="12.75" customHeight="1" s="198">
      <c r="A587" s="104" t="n"/>
      <c r="B587" s="104" t="n"/>
      <c r="C587" s="49" t="n"/>
      <c r="D587" s="45" t="n"/>
    </row>
    <row r="588" ht="12.75" customHeight="1" s="198">
      <c r="A588" s="104" t="n"/>
      <c r="B588" s="104" t="n"/>
      <c r="C588" s="49" t="n"/>
      <c r="D588" s="45" t="n"/>
    </row>
    <row r="589" ht="12.75" customHeight="1" s="198">
      <c r="A589" s="104" t="n"/>
      <c r="B589" s="104" t="n"/>
      <c r="C589" s="49" t="n"/>
      <c r="D589" s="45" t="n"/>
    </row>
    <row r="590" ht="12.75" customHeight="1" s="198">
      <c r="A590" s="104" t="n"/>
      <c r="B590" s="104" t="n"/>
      <c r="C590" s="49" t="n"/>
      <c r="D590" s="45" t="n"/>
    </row>
    <row r="591" ht="12.75" customHeight="1" s="198">
      <c r="A591" s="104" t="n"/>
      <c r="B591" s="104" t="n"/>
      <c r="C591" s="49" t="n"/>
      <c r="D591" s="45" t="n"/>
    </row>
    <row r="592" ht="12.75" customHeight="1" s="198">
      <c r="A592" s="104" t="n"/>
      <c r="B592" s="104" t="n"/>
      <c r="C592" s="49" t="n"/>
      <c r="D592" s="45" t="n"/>
    </row>
    <row r="593" ht="12.75" customHeight="1" s="198">
      <c r="A593" s="104" t="n"/>
      <c r="B593" s="104" t="n"/>
      <c r="C593" s="49" t="n"/>
      <c r="D593" s="45" t="n"/>
    </row>
    <row r="594" ht="12.75" customHeight="1" s="198">
      <c r="A594" s="104" t="n"/>
      <c r="B594" s="104" t="n"/>
      <c r="C594" s="49" t="n"/>
      <c r="D594" s="45" t="n"/>
    </row>
    <row r="595" ht="12.75" customHeight="1" s="198">
      <c r="A595" s="104" t="n"/>
      <c r="B595" s="104" t="n"/>
      <c r="C595" s="49" t="n"/>
      <c r="D595" s="45" t="n"/>
    </row>
    <row r="596" ht="12.75" customHeight="1" s="198">
      <c r="A596" s="104" t="n"/>
      <c r="B596" s="104" t="n"/>
      <c r="C596" s="49" t="n"/>
      <c r="D596" s="45" t="n"/>
    </row>
    <row r="597" ht="12.75" customHeight="1" s="198">
      <c r="A597" s="104" t="n"/>
      <c r="B597" s="104" t="n"/>
      <c r="C597" s="49" t="n"/>
      <c r="D597" s="45" t="n"/>
    </row>
    <row r="598" ht="12.75" customHeight="1" s="198">
      <c r="A598" s="104" t="n"/>
      <c r="B598" s="104" t="n"/>
      <c r="C598" s="49" t="n"/>
      <c r="D598" s="45" t="n"/>
    </row>
    <row r="599" ht="12.75" customHeight="1" s="198">
      <c r="A599" s="104" t="n"/>
      <c r="B599" s="104" t="n"/>
      <c r="C599" s="49" t="n"/>
      <c r="D599" s="45" t="n"/>
    </row>
    <row r="600" ht="12.75" customHeight="1" s="198">
      <c r="A600" s="104" t="n"/>
      <c r="B600" s="104" t="n"/>
      <c r="C600" s="49" t="n"/>
      <c r="D600" s="45" t="n"/>
    </row>
    <row r="601" ht="12.75" customHeight="1" s="198">
      <c r="A601" s="104" t="n"/>
      <c r="B601" s="104" t="n"/>
      <c r="C601" s="49" t="n"/>
      <c r="D601" s="45" t="n"/>
    </row>
    <row r="602" ht="12.75" customHeight="1" s="198">
      <c r="A602" s="104" t="n"/>
      <c r="B602" s="104" t="n"/>
      <c r="C602" s="49" t="n"/>
      <c r="D602" s="45" t="n"/>
    </row>
    <row r="603" ht="12.75" customHeight="1" s="198">
      <c r="A603" s="104" t="n"/>
      <c r="B603" s="104" t="n"/>
      <c r="C603" s="49" t="n"/>
      <c r="D603" s="45" t="n"/>
    </row>
    <row r="604" ht="12.75" customHeight="1" s="198">
      <c r="A604" s="104" t="n"/>
      <c r="B604" s="104" t="n"/>
      <c r="C604" s="49" t="n"/>
      <c r="D604" s="45" t="n"/>
    </row>
    <row r="605" ht="12.75" customHeight="1" s="198">
      <c r="A605" s="104" t="n"/>
      <c r="B605" s="104" t="n"/>
      <c r="C605" s="49" t="n"/>
      <c r="D605" s="45" t="n"/>
    </row>
    <row r="606" ht="12.75" customHeight="1" s="198">
      <c r="A606" s="104" t="n"/>
      <c r="B606" s="104" t="n"/>
      <c r="C606" s="49" t="n"/>
      <c r="D606" s="45" t="n"/>
    </row>
    <row r="607" ht="12.75" customHeight="1" s="198">
      <c r="A607" s="104" t="n"/>
      <c r="B607" s="104" t="n"/>
      <c r="C607" s="49" t="n"/>
      <c r="D607" s="45" t="n"/>
    </row>
    <row r="608" ht="12.75" customHeight="1" s="198">
      <c r="A608" s="104" t="n"/>
      <c r="B608" s="104" t="n"/>
      <c r="C608" s="49" t="n"/>
      <c r="D608" s="45" t="n"/>
    </row>
    <row r="609" ht="12.75" customHeight="1" s="198">
      <c r="A609" s="104" t="n"/>
      <c r="B609" s="104" t="n"/>
      <c r="C609" s="49" t="n"/>
      <c r="D609" s="45" t="n"/>
    </row>
    <row r="610" ht="12.75" customHeight="1" s="198">
      <c r="A610" s="104" t="n"/>
      <c r="B610" s="104" t="n"/>
      <c r="C610" s="49" t="n"/>
      <c r="D610" s="45" t="n"/>
    </row>
    <row r="611" ht="12.75" customHeight="1" s="198">
      <c r="A611" s="104" t="n"/>
      <c r="B611" s="104" t="n"/>
      <c r="C611" s="49" t="n"/>
      <c r="D611" s="45" t="n"/>
    </row>
    <row r="612" ht="12.75" customHeight="1" s="198">
      <c r="A612" s="104" t="n"/>
      <c r="B612" s="104" t="n"/>
      <c r="C612" s="49" t="n"/>
      <c r="D612" s="45" t="n"/>
    </row>
    <row r="613" ht="12.75" customHeight="1" s="198">
      <c r="A613" s="104" t="n"/>
      <c r="B613" s="104" t="n"/>
      <c r="C613" s="49" t="n"/>
      <c r="D613" s="45" t="n"/>
    </row>
    <row r="614" ht="12.75" customHeight="1" s="198">
      <c r="A614" s="104" t="n"/>
      <c r="B614" s="104" t="n"/>
      <c r="C614" s="49" t="n"/>
      <c r="D614" s="45" t="n"/>
    </row>
    <row r="615" ht="12.75" customHeight="1" s="198">
      <c r="A615" s="104" t="n"/>
      <c r="B615" s="104" t="n"/>
      <c r="C615" s="49" t="n"/>
      <c r="D615" s="45" t="n"/>
    </row>
    <row r="616" ht="12.75" customHeight="1" s="198">
      <c r="A616" s="104" t="n"/>
      <c r="B616" s="104" t="n"/>
      <c r="C616" s="49" t="n"/>
      <c r="D616" s="45" t="n"/>
    </row>
    <row r="617" ht="12.75" customHeight="1" s="198">
      <c r="A617" s="104" t="n"/>
      <c r="B617" s="104" t="n"/>
      <c r="C617" s="49" t="n"/>
      <c r="D617" s="45" t="n"/>
    </row>
    <row r="618" ht="12.75" customHeight="1" s="198">
      <c r="A618" s="104" t="n"/>
      <c r="B618" s="104" t="n"/>
      <c r="C618" s="49" t="n"/>
      <c r="D618" s="45" t="n"/>
    </row>
    <row r="619" ht="12.75" customHeight="1" s="198">
      <c r="A619" s="104" t="n"/>
      <c r="B619" s="104" t="n"/>
      <c r="C619" s="49" t="n"/>
      <c r="D619" s="45" t="n"/>
    </row>
    <row r="620" ht="12.75" customHeight="1" s="198">
      <c r="A620" s="104" t="n"/>
      <c r="B620" s="104" t="n"/>
      <c r="C620" s="49" t="n"/>
      <c r="D620" s="45" t="n"/>
    </row>
    <row r="621" ht="12.75" customHeight="1" s="198">
      <c r="A621" s="104" t="n"/>
      <c r="B621" s="104" t="n"/>
      <c r="C621" s="49" t="n"/>
      <c r="D621" s="45" t="n"/>
    </row>
    <row r="622" ht="12.75" customHeight="1" s="198">
      <c r="A622" s="104" t="n"/>
      <c r="B622" s="104" t="n"/>
      <c r="C622" s="49" t="n"/>
      <c r="D622" s="45" t="n"/>
    </row>
    <row r="623" ht="12.75" customHeight="1" s="198">
      <c r="A623" s="104" t="n"/>
      <c r="B623" s="104" t="n"/>
      <c r="C623" s="49" t="n"/>
      <c r="D623" s="45" t="n"/>
    </row>
    <row r="624" ht="12.75" customHeight="1" s="198">
      <c r="A624" s="104" t="n"/>
      <c r="B624" s="104" t="n"/>
      <c r="C624" s="49" t="n"/>
      <c r="D624" s="45" t="n"/>
    </row>
    <row r="625" ht="12.75" customHeight="1" s="198">
      <c r="A625" s="104" t="n"/>
      <c r="B625" s="104" t="n"/>
      <c r="C625" s="49" t="n"/>
      <c r="D625" s="45" t="n"/>
    </row>
    <row r="626" ht="12.75" customHeight="1" s="198">
      <c r="A626" s="104" t="n"/>
      <c r="B626" s="104" t="n"/>
      <c r="C626" s="49" t="n"/>
      <c r="D626" s="45" t="n"/>
    </row>
    <row r="627" ht="12.75" customHeight="1" s="198">
      <c r="A627" s="104" t="n"/>
      <c r="B627" s="104" t="n"/>
      <c r="C627" s="49" t="n"/>
      <c r="D627" s="45" t="n"/>
    </row>
    <row r="628" ht="12.75" customHeight="1" s="198">
      <c r="A628" s="104" t="n"/>
      <c r="B628" s="104" t="n"/>
      <c r="C628" s="49" t="n"/>
      <c r="D628" s="45" t="n"/>
    </row>
    <row r="629" ht="12.75" customHeight="1" s="198">
      <c r="A629" s="104" t="n"/>
      <c r="B629" s="104" t="n"/>
      <c r="C629" s="49" t="n"/>
      <c r="D629" s="45" t="n"/>
    </row>
    <row r="630" ht="12.75" customHeight="1" s="198">
      <c r="A630" s="104" t="n"/>
      <c r="B630" s="104" t="n"/>
      <c r="C630" s="49" t="n"/>
      <c r="D630" s="45" t="n"/>
    </row>
    <row r="631" ht="12.75" customHeight="1" s="198">
      <c r="A631" s="104" t="n"/>
      <c r="B631" s="104" t="n"/>
      <c r="C631" s="49" t="n"/>
      <c r="D631" s="45" t="n"/>
    </row>
    <row r="632" ht="12.75" customHeight="1" s="198">
      <c r="A632" s="104" t="n"/>
      <c r="B632" s="104" t="n"/>
      <c r="C632" s="49" t="n"/>
      <c r="D632" s="45" t="n"/>
    </row>
    <row r="633" ht="12.75" customHeight="1" s="198">
      <c r="A633" s="104" t="n"/>
      <c r="B633" s="104" t="n"/>
      <c r="C633" s="49" t="n"/>
      <c r="D633" s="45" t="n"/>
    </row>
    <row r="634" ht="12.75" customHeight="1" s="198">
      <c r="A634" s="104" t="n"/>
      <c r="B634" s="104" t="n"/>
      <c r="C634" s="49" t="n"/>
      <c r="D634" s="45" t="n"/>
    </row>
    <row r="635" ht="12.75" customHeight="1" s="198">
      <c r="A635" s="104" t="n"/>
      <c r="B635" s="104" t="n"/>
      <c r="C635" s="49" t="n"/>
      <c r="D635" s="45" t="n"/>
    </row>
    <row r="636" ht="12.75" customHeight="1" s="198">
      <c r="A636" s="104" t="n"/>
      <c r="B636" s="104" t="n"/>
      <c r="C636" s="49" t="n"/>
      <c r="D636" s="45" t="n"/>
    </row>
    <row r="637" ht="12.75" customHeight="1" s="198">
      <c r="A637" s="104" t="n"/>
      <c r="B637" s="104" t="n"/>
      <c r="C637" s="49" t="n"/>
      <c r="D637" s="45" t="n"/>
    </row>
    <row r="638" ht="12.75" customHeight="1" s="198">
      <c r="A638" s="104" t="n"/>
      <c r="B638" s="104" t="n"/>
      <c r="C638" s="49" t="n"/>
      <c r="D638" s="45" t="n"/>
    </row>
    <row r="639" ht="12.75" customHeight="1" s="198">
      <c r="A639" s="104" t="n"/>
      <c r="B639" s="104" t="n"/>
      <c r="C639" s="49" t="n"/>
      <c r="D639" s="45" t="n"/>
    </row>
    <row r="640" ht="12.75" customHeight="1" s="198">
      <c r="A640" s="104" t="n"/>
      <c r="B640" s="104" t="n"/>
      <c r="C640" s="49" t="n"/>
      <c r="D640" s="45" t="n"/>
    </row>
    <row r="641" ht="12.75" customHeight="1" s="198">
      <c r="A641" s="104" t="n"/>
      <c r="B641" s="104" t="n"/>
      <c r="C641" s="49" t="n"/>
      <c r="D641" s="45" t="n"/>
    </row>
    <row r="642" ht="12.75" customHeight="1" s="198">
      <c r="A642" s="104" t="n"/>
      <c r="B642" s="104" t="n"/>
      <c r="C642" s="49" t="n"/>
      <c r="D642" s="45" t="n"/>
    </row>
    <row r="643" ht="12.75" customHeight="1" s="198">
      <c r="A643" s="104" t="n"/>
      <c r="B643" s="104" t="n"/>
      <c r="C643" s="49" t="n"/>
      <c r="D643" s="45" t="n"/>
    </row>
    <row r="644" ht="12.75" customHeight="1" s="198">
      <c r="A644" s="104" t="n"/>
      <c r="B644" s="104" t="n"/>
      <c r="C644" s="49" t="n"/>
      <c r="D644" s="45" t="n"/>
    </row>
    <row r="645" ht="12.75" customHeight="1" s="198">
      <c r="A645" s="104" t="n"/>
      <c r="B645" s="104" t="n"/>
      <c r="C645" s="49" t="n"/>
      <c r="D645" s="45" t="n"/>
    </row>
    <row r="646" ht="12.75" customHeight="1" s="198">
      <c r="A646" s="104" t="n"/>
      <c r="B646" s="104" t="n"/>
      <c r="C646" s="49" t="n"/>
      <c r="D646" s="45" t="n"/>
    </row>
    <row r="647" ht="12.75" customHeight="1" s="198">
      <c r="A647" s="104" t="n"/>
      <c r="B647" s="104" t="n"/>
      <c r="C647" s="49" t="n"/>
      <c r="D647" s="45" t="n"/>
    </row>
    <row r="648" ht="12.75" customHeight="1" s="198">
      <c r="A648" s="104" t="n"/>
      <c r="B648" s="104" t="n"/>
      <c r="C648" s="49" t="n"/>
      <c r="D648" s="45" t="n"/>
    </row>
    <row r="649" ht="12.75" customHeight="1" s="198">
      <c r="A649" s="104" t="n"/>
      <c r="B649" s="104" t="n"/>
      <c r="C649" s="49" t="n"/>
      <c r="D649" s="45" t="n"/>
    </row>
    <row r="650" ht="12.75" customHeight="1" s="198">
      <c r="A650" s="104" t="n"/>
      <c r="B650" s="104" t="n"/>
      <c r="C650" s="49" t="n"/>
      <c r="D650" s="45" t="n"/>
    </row>
    <row r="651" ht="12.75" customHeight="1" s="198">
      <c r="A651" s="104" t="n"/>
      <c r="B651" s="104" t="n"/>
      <c r="C651" s="49" t="n"/>
      <c r="D651" s="45" t="n"/>
    </row>
    <row r="652" ht="12.75" customHeight="1" s="198">
      <c r="A652" s="104" t="n"/>
      <c r="B652" s="104" t="n"/>
      <c r="C652" s="49" t="n"/>
      <c r="D652" s="45" t="n"/>
    </row>
    <row r="653" ht="12.75" customHeight="1" s="198">
      <c r="A653" s="104" t="n"/>
      <c r="B653" s="104" t="n"/>
      <c r="C653" s="49" t="n"/>
      <c r="D653" s="45" t="n"/>
    </row>
    <row r="654" ht="12.75" customHeight="1" s="198">
      <c r="A654" s="104" t="n"/>
      <c r="B654" s="104" t="n"/>
      <c r="C654" s="49" t="n"/>
      <c r="D654" s="45" t="n"/>
    </row>
    <row r="655" ht="12.75" customHeight="1" s="198">
      <c r="A655" s="104" t="n"/>
      <c r="B655" s="104" t="n"/>
      <c r="C655" s="49" t="n"/>
      <c r="D655" s="45" t="n"/>
    </row>
    <row r="656" ht="12.75" customHeight="1" s="198">
      <c r="A656" s="104" t="n"/>
      <c r="B656" s="104" t="n"/>
      <c r="C656" s="49" t="n"/>
      <c r="D656" s="45" t="n"/>
    </row>
    <row r="657" ht="12.75" customHeight="1" s="198">
      <c r="A657" s="104" t="n"/>
      <c r="B657" s="104" t="n"/>
      <c r="C657" s="49" t="n"/>
      <c r="D657" s="45" t="n"/>
    </row>
    <row r="658" ht="12.75" customHeight="1" s="198">
      <c r="A658" s="104" t="n"/>
      <c r="B658" s="104" t="n"/>
      <c r="C658" s="49" t="n"/>
      <c r="D658" s="45" t="n"/>
    </row>
    <row r="659" ht="12.75" customHeight="1" s="198">
      <c r="A659" s="104" t="n"/>
      <c r="B659" s="104" t="n"/>
      <c r="C659" s="49" t="n"/>
      <c r="D659" s="45" t="n"/>
    </row>
    <row r="660" ht="12.75" customHeight="1" s="198">
      <c r="A660" s="104" t="n"/>
      <c r="B660" s="104" t="n"/>
      <c r="C660" s="49" t="n"/>
      <c r="D660" s="45" t="n"/>
    </row>
    <row r="661" ht="12.75" customHeight="1" s="198">
      <c r="A661" s="104" t="n"/>
      <c r="B661" s="104" t="n"/>
      <c r="C661" s="49" t="n"/>
      <c r="D661" s="45" t="n"/>
    </row>
    <row r="662" ht="12.75" customHeight="1" s="198">
      <c r="A662" s="104" t="n"/>
      <c r="B662" s="104" t="n"/>
      <c r="C662" s="49" t="n"/>
      <c r="D662" s="45" t="n"/>
    </row>
    <row r="663" ht="12.75" customHeight="1" s="198">
      <c r="A663" s="104" t="n"/>
      <c r="B663" s="104" t="n"/>
      <c r="C663" s="49" t="n"/>
      <c r="D663" s="45" t="n"/>
    </row>
    <row r="664" ht="12.75" customHeight="1" s="198">
      <c r="A664" s="104" t="n"/>
      <c r="B664" s="104" t="n"/>
      <c r="C664" s="49" t="n"/>
      <c r="D664" s="45" t="n"/>
    </row>
    <row r="665" ht="12.75" customHeight="1" s="198">
      <c r="A665" s="104" t="n"/>
      <c r="B665" s="104" t="n"/>
      <c r="C665" s="49" t="n"/>
      <c r="D665" s="45" t="n"/>
    </row>
    <row r="666" ht="12.75" customHeight="1" s="198">
      <c r="A666" s="104" t="n"/>
      <c r="B666" s="104" t="n"/>
      <c r="C666" s="49" t="n"/>
      <c r="D666" s="45" t="n"/>
    </row>
    <row r="667" ht="12.75" customHeight="1" s="198">
      <c r="A667" s="104" t="n"/>
      <c r="B667" s="104" t="n"/>
      <c r="C667" s="49" t="n"/>
      <c r="D667" s="45" t="n"/>
    </row>
    <row r="668" ht="12.75" customHeight="1" s="198">
      <c r="A668" s="104" t="n"/>
      <c r="B668" s="104" t="n"/>
      <c r="C668" s="49" t="n"/>
      <c r="D668" s="45" t="n"/>
    </row>
    <row r="669" ht="12.75" customHeight="1" s="198">
      <c r="A669" s="104" t="n"/>
      <c r="B669" s="104" t="n"/>
      <c r="C669" s="49" t="n"/>
      <c r="D669" s="45" t="n"/>
    </row>
    <row r="670" ht="12.75" customHeight="1" s="198">
      <c r="A670" s="104" t="n"/>
      <c r="B670" s="104" t="n"/>
      <c r="C670" s="49" t="n"/>
      <c r="D670" s="45" t="n"/>
    </row>
    <row r="671" ht="12.75" customHeight="1" s="198">
      <c r="A671" s="104" t="n"/>
      <c r="B671" s="104" t="n"/>
      <c r="C671" s="49" t="n"/>
      <c r="D671" s="45" t="n"/>
    </row>
    <row r="672" ht="12.75" customHeight="1" s="198">
      <c r="A672" s="104" t="n"/>
      <c r="B672" s="104" t="n"/>
      <c r="C672" s="49" t="n"/>
      <c r="D672" s="45" t="n"/>
    </row>
    <row r="673" ht="12.75" customHeight="1" s="198">
      <c r="A673" s="104" t="n"/>
      <c r="B673" s="104" t="n"/>
      <c r="C673" s="49" t="n"/>
      <c r="D673" s="45" t="n"/>
    </row>
    <row r="674" ht="12.75" customHeight="1" s="198">
      <c r="A674" s="104" t="n"/>
      <c r="B674" s="104" t="n"/>
      <c r="C674" s="49" t="n"/>
      <c r="D674" s="45" t="n"/>
    </row>
    <row r="675" ht="12.75" customHeight="1" s="198">
      <c r="A675" s="104" t="n"/>
      <c r="B675" s="104" t="n"/>
      <c r="C675" s="49" t="n"/>
      <c r="D675" s="45" t="n"/>
    </row>
    <row r="676" ht="12.75" customHeight="1" s="198">
      <c r="A676" s="104" t="n"/>
      <c r="B676" s="104" t="n"/>
      <c r="C676" s="49" t="n"/>
      <c r="D676" s="45" t="n"/>
    </row>
    <row r="677" ht="12.75" customHeight="1" s="198">
      <c r="A677" s="104" t="n"/>
      <c r="B677" s="104" t="n"/>
      <c r="C677" s="49" t="n"/>
      <c r="D677" s="45" t="n"/>
    </row>
    <row r="678" ht="12.75" customHeight="1" s="198">
      <c r="A678" s="104" t="n"/>
      <c r="B678" s="104" t="n"/>
      <c r="C678" s="49" t="n"/>
      <c r="D678" s="45" t="n"/>
    </row>
    <row r="679" ht="12.75" customHeight="1" s="198">
      <c r="A679" s="104" t="n"/>
      <c r="B679" s="104" t="n"/>
      <c r="C679" s="49" t="n"/>
      <c r="D679" s="45" t="n"/>
    </row>
    <row r="680" ht="12.75" customHeight="1" s="198">
      <c r="A680" s="104" t="n"/>
      <c r="B680" s="104" t="n"/>
      <c r="C680" s="49" t="n"/>
      <c r="D680" s="45" t="n"/>
    </row>
    <row r="681" ht="12.75" customHeight="1" s="198">
      <c r="A681" s="104" t="n"/>
      <c r="B681" s="104" t="n"/>
      <c r="C681" s="49" t="n"/>
      <c r="D681" s="45" t="n"/>
    </row>
    <row r="682" ht="12.75" customHeight="1" s="198">
      <c r="A682" s="104" t="n"/>
      <c r="B682" s="104" t="n"/>
      <c r="C682" s="49" t="n"/>
      <c r="D682" s="45" t="n"/>
    </row>
    <row r="683" ht="12.75" customHeight="1" s="198">
      <c r="A683" s="104" t="n"/>
      <c r="B683" s="104" t="n"/>
      <c r="C683" s="49" t="n"/>
      <c r="D683" s="45" t="n"/>
    </row>
    <row r="684" ht="12.75" customHeight="1" s="198">
      <c r="A684" s="104" t="n"/>
      <c r="B684" s="104" t="n"/>
      <c r="C684" s="49" t="n"/>
      <c r="D684" s="45" t="n"/>
    </row>
    <row r="685" ht="12.75" customHeight="1" s="198">
      <c r="A685" s="104" t="n"/>
      <c r="B685" s="104" t="n"/>
      <c r="C685" s="49" t="n"/>
      <c r="D685" s="45" t="n"/>
    </row>
    <row r="686" ht="12.75" customHeight="1" s="198">
      <c r="A686" s="104" t="n"/>
      <c r="B686" s="104" t="n"/>
      <c r="C686" s="49" t="n"/>
      <c r="D686" s="45" t="n"/>
    </row>
    <row r="687" ht="12.75" customHeight="1" s="198">
      <c r="A687" s="104" t="n"/>
      <c r="B687" s="104" t="n"/>
      <c r="C687" s="49" t="n"/>
      <c r="D687" s="45" t="n"/>
    </row>
    <row r="688" ht="12.75" customHeight="1" s="198">
      <c r="A688" s="104" t="n"/>
      <c r="B688" s="104" t="n"/>
      <c r="C688" s="49" t="n"/>
      <c r="D688" s="45" t="n"/>
    </row>
    <row r="689" ht="12.75" customHeight="1" s="198">
      <c r="A689" s="104" t="n"/>
      <c r="B689" s="104" t="n"/>
      <c r="C689" s="49" t="n"/>
      <c r="D689" s="45" t="n"/>
    </row>
    <row r="690" ht="12.75" customHeight="1" s="198">
      <c r="A690" s="104" t="n"/>
      <c r="B690" s="104" t="n"/>
      <c r="C690" s="49" t="n"/>
      <c r="D690" s="45" t="n"/>
    </row>
    <row r="691" ht="12.75" customHeight="1" s="198">
      <c r="A691" s="104" t="n"/>
      <c r="B691" s="104" t="n"/>
      <c r="C691" s="49" t="n"/>
      <c r="D691" s="45" t="n"/>
    </row>
    <row r="692" ht="12.75" customHeight="1" s="198">
      <c r="A692" s="104" t="n"/>
      <c r="B692" s="104" t="n"/>
      <c r="C692" s="49" t="n"/>
      <c r="D692" s="45" t="n"/>
    </row>
    <row r="693" ht="12.75" customHeight="1" s="198">
      <c r="A693" s="104" t="n"/>
      <c r="B693" s="104" t="n"/>
      <c r="C693" s="49" t="n"/>
      <c r="D693" s="45" t="n"/>
    </row>
    <row r="694" ht="12.75" customHeight="1" s="198">
      <c r="A694" s="104" t="n"/>
      <c r="B694" s="104" t="n"/>
      <c r="C694" s="49" t="n"/>
      <c r="D694" s="45" t="n"/>
    </row>
    <row r="695" ht="12.75" customHeight="1" s="198">
      <c r="A695" s="104" t="n"/>
      <c r="B695" s="104" t="n"/>
      <c r="C695" s="49" t="n"/>
      <c r="D695" s="45" t="n"/>
    </row>
    <row r="696" ht="12.75" customHeight="1" s="198">
      <c r="A696" s="104" t="n"/>
      <c r="B696" s="104" t="n"/>
      <c r="C696" s="49" t="n"/>
      <c r="D696" s="45" t="n"/>
    </row>
    <row r="697" ht="12.75" customHeight="1" s="198">
      <c r="A697" s="104" t="n"/>
      <c r="B697" s="104" t="n"/>
      <c r="C697" s="49" t="n"/>
      <c r="D697" s="45" t="n"/>
    </row>
    <row r="698" ht="12.75" customHeight="1" s="198">
      <c r="A698" s="104" t="n"/>
      <c r="B698" s="104" t="n"/>
      <c r="C698" s="49" t="n"/>
      <c r="D698" s="45" t="n"/>
    </row>
    <row r="699" ht="12.75" customHeight="1" s="198">
      <c r="A699" s="104" t="n"/>
      <c r="B699" s="104" t="n"/>
      <c r="C699" s="49" t="n"/>
      <c r="D699" s="45" t="n"/>
    </row>
    <row r="700" ht="12.75" customHeight="1" s="198">
      <c r="A700" s="104" t="n"/>
      <c r="B700" s="104" t="n"/>
      <c r="C700" s="49" t="n"/>
      <c r="D700" s="45" t="n"/>
    </row>
    <row r="701" ht="12.75" customHeight="1" s="198">
      <c r="A701" s="104" t="n"/>
      <c r="B701" s="104" t="n"/>
      <c r="C701" s="49" t="n"/>
      <c r="D701" s="45" t="n"/>
    </row>
    <row r="702" ht="12.75" customHeight="1" s="198">
      <c r="A702" s="104" t="n"/>
      <c r="B702" s="104" t="n"/>
      <c r="C702" s="49" t="n"/>
      <c r="D702" s="45" t="n"/>
    </row>
    <row r="703" ht="12.75" customHeight="1" s="198">
      <c r="A703" s="104" t="n"/>
      <c r="B703" s="104" t="n"/>
      <c r="C703" s="49" t="n"/>
      <c r="D703" s="45" t="n"/>
    </row>
    <row r="704" ht="12.75" customHeight="1" s="198">
      <c r="A704" s="104" t="n"/>
      <c r="B704" s="104" t="n"/>
      <c r="C704" s="49" t="n"/>
      <c r="D704" s="45" t="n"/>
    </row>
    <row r="705" ht="12.75" customHeight="1" s="198">
      <c r="A705" s="104" t="n"/>
      <c r="B705" s="104" t="n"/>
      <c r="C705" s="49" t="n"/>
      <c r="D705" s="45" t="n"/>
    </row>
    <row r="706" ht="12.75" customHeight="1" s="198">
      <c r="A706" s="104" t="n"/>
      <c r="B706" s="104" t="n"/>
      <c r="C706" s="49" t="n"/>
      <c r="D706" s="45" t="n"/>
    </row>
    <row r="707" ht="12.75" customHeight="1" s="198">
      <c r="A707" s="104" t="n"/>
      <c r="B707" s="104" t="n"/>
      <c r="C707" s="49" t="n"/>
      <c r="D707" s="45" t="n"/>
    </row>
    <row r="708" ht="12.75" customHeight="1" s="198">
      <c r="A708" s="104" t="n"/>
      <c r="B708" s="104" t="n"/>
      <c r="C708" s="49" t="n"/>
      <c r="D708" s="45" t="n"/>
    </row>
    <row r="709" ht="12.75" customHeight="1" s="198">
      <c r="A709" s="104" t="n"/>
      <c r="B709" s="104" t="n"/>
      <c r="C709" s="49" t="n"/>
      <c r="D709" s="45" t="n"/>
    </row>
    <row r="710" ht="12.75" customHeight="1" s="198">
      <c r="A710" s="104" t="n"/>
      <c r="B710" s="104" t="n"/>
      <c r="C710" s="49" t="n"/>
      <c r="D710" s="45" t="n"/>
    </row>
    <row r="711" ht="12.75" customHeight="1" s="198">
      <c r="A711" s="104" t="n"/>
      <c r="B711" s="104" t="n"/>
      <c r="C711" s="49" t="n"/>
      <c r="D711" s="45" t="n"/>
    </row>
    <row r="712" ht="12.75" customHeight="1" s="198">
      <c r="A712" s="104" t="n"/>
      <c r="B712" s="104" t="n"/>
      <c r="C712" s="49" t="n"/>
      <c r="D712" s="45" t="n"/>
    </row>
    <row r="713" ht="12.75" customHeight="1" s="198">
      <c r="A713" s="104" t="n"/>
      <c r="B713" s="104" t="n"/>
      <c r="C713" s="49" t="n"/>
      <c r="D713" s="45" t="n"/>
    </row>
    <row r="714" ht="12.75" customHeight="1" s="198">
      <c r="A714" s="104" t="n"/>
      <c r="B714" s="104" t="n"/>
      <c r="C714" s="49" t="n"/>
      <c r="D714" s="45" t="n"/>
    </row>
    <row r="715" ht="12.75" customHeight="1" s="198">
      <c r="A715" s="104" t="n"/>
      <c r="B715" s="104" t="n"/>
      <c r="C715" s="49" t="n"/>
      <c r="D715" s="45" t="n"/>
    </row>
    <row r="716" ht="12.75" customHeight="1" s="198">
      <c r="A716" s="104" t="n"/>
      <c r="B716" s="104" t="n"/>
      <c r="C716" s="49" t="n"/>
      <c r="D716" s="45" t="n"/>
    </row>
    <row r="717" ht="12.75" customHeight="1" s="198">
      <c r="A717" s="104" t="n"/>
      <c r="B717" s="104" t="n"/>
      <c r="C717" s="49" t="n"/>
      <c r="D717" s="45" t="n"/>
    </row>
    <row r="718" ht="12.75" customHeight="1" s="198">
      <c r="A718" s="104" t="n"/>
      <c r="B718" s="104" t="n"/>
      <c r="C718" s="49" t="n"/>
      <c r="D718" s="45" t="n"/>
    </row>
    <row r="719" ht="12.75" customHeight="1" s="198">
      <c r="A719" s="104" t="n"/>
      <c r="B719" s="104" t="n"/>
      <c r="C719" s="49" t="n"/>
      <c r="D719" s="45" t="n"/>
    </row>
    <row r="720" ht="12.75" customHeight="1" s="198">
      <c r="A720" s="104" t="n"/>
      <c r="B720" s="104" t="n"/>
      <c r="C720" s="49" t="n"/>
      <c r="D720" s="45" t="n"/>
    </row>
    <row r="721" ht="12.75" customHeight="1" s="198">
      <c r="A721" s="104" t="n"/>
      <c r="B721" s="104" t="n"/>
      <c r="C721" s="49" t="n"/>
      <c r="D721" s="45" t="n"/>
    </row>
    <row r="722" ht="12.75" customHeight="1" s="198">
      <c r="A722" s="104" t="n"/>
      <c r="B722" s="104" t="n"/>
      <c r="C722" s="49" t="n"/>
      <c r="D722" s="45" t="n"/>
    </row>
    <row r="723" ht="12.75" customHeight="1" s="198">
      <c r="A723" s="104" t="n"/>
      <c r="B723" s="104" t="n"/>
      <c r="C723" s="49" t="n"/>
      <c r="D723" s="45" t="n"/>
    </row>
    <row r="724" ht="12.75" customHeight="1" s="198">
      <c r="A724" s="104" t="n"/>
      <c r="B724" s="104" t="n"/>
      <c r="C724" s="49" t="n"/>
      <c r="D724" s="45" t="n"/>
    </row>
    <row r="725" ht="12.75" customHeight="1" s="198">
      <c r="A725" s="104" t="n"/>
      <c r="B725" s="104" t="n"/>
      <c r="C725" s="49" t="n"/>
      <c r="D725" s="45" t="n"/>
    </row>
    <row r="726" ht="12.75" customHeight="1" s="198">
      <c r="A726" s="104" t="n"/>
      <c r="B726" s="104" t="n"/>
      <c r="C726" s="49" t="n"/>
      <c r="D726" s="45" t="n"/>
    </row>
    <row r="727" ht="12.75" customHeight="1" s="198">
      <c r="A727" s="104" t="n"/>
      <c r="B727" s="104" t="n"/>
      <c r="C727" s="49" t="n"/>
      <c r="D727" s="45" t="n"/>
    </row>
    <row r="728" ht="12.75" customHeight="1" s="198">
      <c r="A728" s="104" t="n"/>
      <c r="B728" s="104" t="n"/>
      <c r="C728" s="49" t="n"/>
      <c r="D728" s="45" t="n"/>
    </row>
    <row r="729" ht="12.75" customHeight="1" s="198">
      <c r="A729" s="104" t="n"/>
      <c r="B729" s="104" t="n"/>
      <c r="C729" s="49" t="n"/>
      <c r="D729" s="45" t="n"/>
    </row>
    <row r="730" ht="12.75" customHeight="1" s="198">
      <c r="A730" s="104" t="n"/>
      <c r="B730" s="104" t="n"/>
      <c r="C730" s="49" t="n"/>
      <c r="D730" s="45" t="n"/>
    </row>
    <row r="731" ht="12.75" customHeight="1" s="198">
      <c r="A731" s="104" t="n"/>
      <c r="B731" s="104" t="n"/>
      <c r="C731" s="49" t="n"/>
      <c r="D731" s="45" t="n"/>
    </row>
    <row r="732" ht="12.75" customHeight="1" s="198">
      <c r="A732" s="104" t="n"/>
      <c r="B732" s="104" t="n"/>
      <c r="C732" s="49" t="n"/>
      <c r="D732" s="45" t="n"/>
    </row>
    <row r="733" ht="12.75" customHeight="1" s="198">
      <c r="A733" s="104" t="n"/>
      <c r="B733" s="104" t="n"/>
      <c r="C733" s="49" t="n"/>
      <c r="D733" s="45" t="n"/>
    </row>
    <row r="734" ht="12.75" customHeight="1" s="198">
      <c r="A734" s="104" t="n"/>
      <c r="B734" s="104" t="n"/>
      <c r="C734" s="49" t="n"/>
      <c r="D734" s="45" t="n"/>
    </row>
    <row r="735" ht="12.75" customHeight="1" s="198">
      <c r="A735" s="104" t="n"/>
      <c r="B735" s="104" t="n"/>
      <c r="C735" s="49" t="n"/>
      <c r="D735" s="45" t="n"/>
    </row>
    <row r="736" ht="12.75" customHeight="1" s="198">
      <c r="A736" s="104" t="n"/>
      <c r="B736" s="104" t="n"/>
      <c r="C736" s="49" t="n"/>
      <c r="D736" s="45" t="n"/>
    </row>
    <row r="737" ht="12.75" customHeight="1" s="198">
      <c r="A737" s="104" t="n"/>
      <c r="B737" s="104" t="n"/>
      <c r="C737" s="49" t="n"/>
      <c r="D737" s="45" t="n"/>
    </row>
    <row r="738" ht="12.75" customHeight="1" s="198">
      <c r="A738" s="104" t="n"/>
      <c r="B738" s="104" t="n"/>
      <c r="C738" s="49" t="n"/>
      <c r="D738" s="45" t="n"/>
    </row>
    <row r="739" ht="12.75" customHeight="1" s="198">
      <c r="A739" s="104" t="n"/>
      <c r="B739" s="104" t="n"/>
      <c r="C739" s="49" t="n"/>
      <c r="D739" s="45" t="n"/>
    </row>
    <row r="740" ht="12.75" customHeight="1" s="198">
      <c r="A740" s="104" t="n"/>
      <c r="B740" s="104" t="n"/>
      <c r="C740" s="49" t="n"/>
      <c r="D740" s="45" t="n"/>
    </row>
    <row r="741" ht="12.75" customHeight="1" s="198">
      <c r="A741" s="104" t="n"/>
      <c r="B741" s="104" t="n"/>
      <c r="C741" s="49" t="n"/>
      <c r="D741" s="45" t="n"/>
    </row>
    <row r="742" ht="12.75" customHeight="1" s="198">
      <c r="A742" s="104" t="n"/>
      <c r="B742" s="104" t="n"/>
      <c r="C742" s="49" t="n"/>
      <c r="D742" s="45" t="n"/>
    </row>
    <row r="743" ht="12.75" customHeight="1" s="198">
      <c r="A743" s="104" t="n"/>
      <c r="B743" s="104" t="n"/>
      <c r="C743" s="49" t="n"/>
      <c r="D743" s="45" t="n"/>
    </row>
    <row r="744" ht="12.75" customHeight="1" s="198">
      <c r="A744" s="104" t="n"/>
      <c r="B744" s="104" t="n"/>
      <c r="C744" s="49" t="n"/>
      <c r="D744" s="45" t="n"/>
    </row>
    <row r="745" ht="12.75" customHeight="1" s="198">
      <c r="A745" s="104" t="n"/>
      <c r="B745" s="104" t="n"/>
      <c r="C745" s="49" t="n"/>
      <c r="D745" s="45" t="n"/>
    </row>
    <row r="746" ht="12.75" customHeight="1" s="198">
      <c r="A746" s="104" t="n"/>
      <c r="B746" s="104" t="n"/>
      <c r="C746" s="49" t="n"/>
      <c r="D746" s="45" t="n"/>
    </row>
    <row r="747" ht="12.75" customHeight="1" s="198">
      <c r="A747" s="104" t="n"/>
      <c r="B747" s="104" t="n"/>
      <c r="C747" s="49" t="n"/>
      <c r="D747" s="45" t="n"/>
    </row>
    <row r="748" ht="12.75" customHeight="1" s="198">
      <c r="A748" s="104" t="n"/>
      <c r="B748" s="104" t="n"/>
      <c r="C748" s="49" t="n"/>
      <c r="D748" s="45" t="n"/>
    </row>
    <row r="749" ht="12.75" customHeight="1" s="198">
      <c r="A749" s="104" t="n"/>
      <c r="B749" s="104" t="n"/>
      <c r="C749" s="49" t="n"/>
      <c r="D749" s="45" t="n"/>
    </row>
    <row r="750" ht="12.75" customHeight="1" s="198">
      <c r="A750" s="104" t="n"/>
      <c r="B750" s="104" t="n"/>
      <c r="C750" s="49" t="n"/>
      <c r="D750" s="45" t="n"/>
    </row>
    <row r="751" ht="12.75" customHeight="1" s="198">
      <c r="A751" s="104" t="n"/>
      <c r="B751" s="104" t="n"/>
      <c r="C751" s="49" t="n"/>
      <c r="D751" s="45" t="n"/>
    </row>
    <row r="752" ht="12.75" customHeight="1" s="198">
      <c r="A752" s="104" t="n"/>
      <c r="B752" s="104" t="n"/>
      <c r="C752" s="49" t="n"/>
      <c r="D752" s="45" t="n"/>
    </row>
    <row r="753" ht="12.75" customHeight="1" s="198">
      <c r="A753" s="104" t="n"/>
      <c r="B753" s="104" t="n"/>
      <c r="C753" s="49" t="n"/>
      <c r="D753" s="45" t="n"/>
    </row>
    <row r="754" ht="12.75" customHeight="1" s="198">
      <c r="A754" s="104" t="n"/>
      <c r="B754" s="104" t="n"/>
      <c r="C754" s="49" t="n"/>
      <c r="D754" s="45" t="n"/>
    </row>
    <row r="755" ht="12.75" customHeight="1" s="198">
      <c r="A755" s="104" t="n"/>
      <c r="B755" s="104" t="n"/>
      <c r="C755" s="49" t="n"/>
      <c r="D755" s="45" t="n"/>
    </row>
    <row r="756" ht="12.75" customHeight="1" s="198">
      <c r="A756" s="104" t="n"/>
      <c r="B756" s="104" t="n"/>
      <c r="C756" s="49" t="n"/>
      <c r="D756" s="45" t="n"/>
    </row>
    <row r="757" ht="12.75" customHeight="1" s="198">
      <c r="A757" s="104" t="n"/>
      <c r="B757" s="104" t="n"/>
      <c r="C757" s="49" t="n"/>
      <c r="D757" s="45" t="n"/>
    </row>
    <row r="758" ht="12.75" customHeight="1" s="198">
      <c r="A758" s="104" t="n"/>
      <c r="B758" s="104" t="n"/>
      <c r="C758" s="49" t="n"/>
      <c r="D758" s="45" t="n"/>
    </row>
    <row r="759" ht="12.75" customHeight="1" s="198">
      <c r="A759" s="104" t="n"/>
      <c r="B759" s="104" t="n"/>
      <c r="C759" s="49" t="n"/>
      <c r="D759" s="45" t="n"/>
    </row>
    <row r="760" ht="12.75" customHeight="1" s="198">
      <c r="A760" s="104" t="n"/>
      <c r="B760" s="104" t="n"/>
      <c r="C760" s="49" t="n"/>
      <c r="D760" s="45" t="n"/>
    </row>
    <row r="761" ht="12.75" customHeight="1" s="198">
      <c r="A761" s="104" t="n"/>
      <c r="B761" s="104" t="n"/>
      <c r="C761" s="49" t="n"/>
      <c r="D761" s="45" t="n"/>
    </row>
    <row r="762" ht="12.75" customHeight="1" s="198">
      <c r="A762" s="104" t="n"/>
      <c r="B762" s="104" t="n"/>
      <c r="C762" s="49" t="n"/>
      <c r="D762" s="45" t="n"/>
    </row>
    <row r="763" ht="12.75" customHeight="1" s="198">
      <c r="A763" s="104" t="n"/>
      <c r="B763" s="104" t="n"/>
      <c r="C763" s="49" t="n"/>
      <c r="D763" s="45" t="n"/>
    </row>
    <row r="764" ht="12.75" customHeight="1" s="198">
      <c r="A764" s="104" t="n"/>
      <c r="B764" s="104" t="n"/>
      <c r="C764" s="49" t="n"/>
      <c r="D764" s="45" t="n"/>
    </row>
    <row r="765" ht="12.75" customHeight="1" s="198">
      <c r="A765" s="104" t="n"/>
      <c r="B765" s="104" t="n"/>
      <c r="C765" s="49" t="n"/>
      <c r="D765" s="45" t="n"/>
    </row>
    <row r="766" ht="12.75" customHeight="1" s="198">
      <c r="A766" s="104" t="n"/>
      <c r="B766" s="104" t="n"/>
      <c r="C766" s="49" t="n"/>
      <c r="D766" s="45" t="n"/>
    </row>
    <row r="767" ht="12.75" customHeight="1" s="198">
      <c r="A767" s="104" t="n"/>
      <c r="B767" s="104" t="n"/>
      <c r="C767" s="49" t="n"/>
      <c r="D767" s="45" t="n"/>
    </row>
    <row r="768" ht="12.75" customHeight="1" s="198">
      <c r="A768" s="104" t="n"/>
      <c r="B768" s="104" t="n"/>
      <c r="C768" s="49" t="n"/>
      <c r="D768" s="45" t="n"/>
    </row>
    <row r="769" ht="12.75" customHeight="1" s="198">
      <c r="A769" s="104" t="n"/>
      <c r="B769" s="104" t="n"/>
      <c r="C769" s="49" t="n"/>
      <c r="D769" s="45" t="n"/>
    </row>
    <row r="770" ht="12.75" customHeight="1" s="198">
      <c r="A770" s="104" t="n"/>
      <c r="B770" s="104" t="n"/>
      <c r="C770" s="49" t="n"/>
      <c r="D770" s="45" t="n"/>
    </row>
    <row r="771" ht="12.75" customHeight="1" s="198">
      <c r="A771" s="104" t="n"/>
      <c r="B771" s="104" t="n"/>
      <c r="C771" s="49" t="n"/>
      <c r="D771" s="45" t="n"/>
    </row>
    <row r="772" ht="12.75" customHeight="1" s="198">
      <c r="A772" s="104" t="n"/>
      <c r="B772" s="104" t="n"/>
      <c r="C772" s="49" t="n"/>
      <c r="D772" s="45" t="n"/>
    </row>
    <row r="773" ht="12.75" customHeight="1" s="198">
      <c r="A773" s="104" t="n"/>
      <c r="B773" s="104" t="n"/>
      <c r="C773" s="49" t="n"/>
      <c r="D773" s="45" t="n"/>
    </row>
    <row r="774" ht="12.75" customHeight="1" s="198">
      <c r="A774" s="104" t="n"/>
      <c r="B774" s="104" t="n"/>
      <c r="C774" s="49" t="n"/>
      <c r="D774" s="45" t="n"/>
    </row>
    <row r="775" ht="12.75" customHeight="1" s="198">
      <c r="A775" s="104" t="n"/>
      <c r="B775" s="104" t="n"/>
      <c r="C775" s="49" t="n"/>
      <c r="D775" s="45" t="n"/>
    </row>
    <row r="776" ht="12.75" customHeight="1" s="198">
      <c r="A776" s="104" t="n"/>
      <c r="B776" s="104" t="n"/>
      <c r="C776" s="49" t="n"/>
      <c r="D776" s="45" t="n"/>
    </row>
    <row r="777" ht="12.75" customHeight="1" s="198">
      <c r="A777" s="104" t="n"/>
      <c r="B777" s="104" t="n"/>
      <c r="C777" s="49" t="n"/>
      <c r="D777" s="45" t="n"/>
    </row>
    <row r="778" ht="12.75" customHeight="1" s="198">
      <c r="A778" s="104" t="n"/>
      <c r="B778" s="104" t="n"/>
      <c r="C778" s="49" t="n"/>
      <c r="D778" s="45" t="n"/>
    </row>
    <row r="779" ht="12.75" customHeight="1" s="198">
      <c r="A779" s="104" t="n"/>
      <c r="B779" s="104" t="n"/>
      <c r="C779" s="49" t="n"/>
      <c r="D779" s="45" t="n"/>
    </row>
    <row r="780" ht="12.75" customHeight="1" s="198">
      <c r="A780" s="104" t="n"/>
      <c r="B780" s="104" t="n"/>
      <c r="C780" s="49" t="n"/>
      <c r="D780" s="45" t="n"/>
    </row>
    <row r="781" ht="12.75" customHeight="1" s="198">
      <c r="A781" s="104" t="n"/>
      <c r="B781" s="104" t="n"/>
      <c r="C781" s="49" t="n"/>
      <c r="D781" s="45" t="n"/>
    </row>
    <row r="782" ht="12.75" customHeight="1" s="198">
      <c r="A782" s="104" t="n"/>
      <c r="B782" s="104" t="n"/>
      <c r="C782" s="49" t="n"/>
      <c r="D782" s="45" t="n"/>
    </row>
    <row r="783" ht="12.75" customHeight="1" s="198">
      <c r="A783" s="104" t="n"/>
      <c r="B783" s="104" t="n"/>
      <c r="C783" s="49" t="n"/>
      <c r="D783" s="45" t="n"/>
    </row>
    <row r="784" ht="12.75" customHeight="1" s="198">
      <c r="A784" s="104" t="n"/>
      <c r="B784" s="104" t="n"/>
      <c r="C784" s="49" t="n"/>
      <c r="D784" s="45" t="n"/>
    </row>
    <row r="785" ht="12.75" customHeight="1" s="198">
      <c r="A785" s="104" t="n"/>
      <c r="B785" s="104" t="n"/>
      <c r="C785" s="49" t="n"/>
      <c r="D785" s="45" t="n"/>
    </row>
    <row r="786" ht="12.75" customHeight="1" s="198">
      <c r="A786" s="104" t="n"/>
      <c r="B786" s="104" t="n"/>
      <c r="C786" s="49" t="n"/>
      <c r="D786" s="45" t="n"/>
    </row>
    <row r="787" ht="12.75" customHeight="1" s="198">
      <c r="A787" s="104" t="n"/>
      <c r="B787" s="104" t="n"/>
      <c r="C787" s="49" t="n"/>
      <c r="D787" s="45" t="n"/>
    </row>
    <row r="788" ht="12.75" customHeight="1" s="198">
      <c r="A788" s="104" t="n"/>
      <c r="B788" s="104" t="n"/>
      <c r="C788" s="49" t="n"/>
      <c r="D788" s="45" t="n"/>
    </row>
    <row r="789" ht="12.75" customHeight="1" s="198">
      <c r="A789" s="104" t="n"/>
      <c r="B789" s="104" t="n"/>
      <c r="C789" s="49" t="n"/>
      <c r="D789" s="45" t="n"/>
    </row>
    <row r="790" ht="12.75" customHeight="1" s="198">
      <c r="A790" s="104" t="n"/>
      <c r="B790" s="104" t="n"/>
      <c r="C790" s="49" t="n"/>
      <c r="D790" s="45" t="n"/>
    </row>
    <row r="791" ht="12.75" customHeight="1" s="198">
      <c r="A791" s="104" t="n"/>
      <c r="B791" s="104" t="n"/>
      <c r="C791" s="49" t="n"/>
      <c r="D791" s="45" t="n"/>
    </row>
    <row r="792" ht="12.75" customHeight="1" s="198">
      <c r="A792" s="104" t="n"/>
      <c r="B792" s="104" t="n"/>
      <c r="C792" s="49" t="n"/>
      <c r="D792" s="45" t="n"/>
    </row>
    <row r="793" ht="12.75" customHeight="1" s="198">
      <c r="A793" s="104" t="n"/>
      <c r="B793" s="104" t="n"/>
      <c r="C793" s="49" t="n"/>
      <c r="D793" s="45" t="n"/>
    </row>
    <row r="794" ht="12.75" customHeight="1" s="198">
      <c r="A794" s="104" t="n"/>
      <c r="B794" s="104" t="n"/>
      <c r="C794" s="49" t="n"/>
      <c r="D794" s="45" t="n"/>
    </row>
    <row r="795" ht="12.75" customHeight="1" s="198">
      <c r="A795" s="104" t="n"/>
      <c r="B795" s="104" t="n"/>
      <c r="C795" s="49" t="n"/>
      <c r="D795" s="45" t="n"/>
    </row>
    <row r="796" ht="12.75" customHeight="1" s="198">
      <c r="A796" s="104" t="n"/>
      <c r="B796" s="104" t="n"/>
      <c r="C796" s="49" t="n"/>
      <c r="D796" s="45" t="n"/>
    </row>
    <row r="797" ht="12.75" customHeight="1" s="198">
      <c r="A797" s="104" t="n"/>
      <c r="B797" s="104" t="n"/>
      <c r="C797" s="49" t="n"/>
      <c r="D797" s="45" t="n"/>
    </row>
    <row r="798" ht="12.75" customHeight="1" s="198">
      <c r="A798" s="104" t="n"/>
      <c r="B798" s="104" t="n"/>
      <c r="C798" s="49" t="n"/>
      <c r="D798" s="45" t="n"/>
    </row>
    <row r="799" ht="12.75" customHeight="1" s="198">
      <c r="A799" s="104" t="n"/>
      <c r="B799" s="104" t="n"/>
      <c r="C799" s="49" t="n"/>
      <c r="D799" s="45" t="n"/>
    </row>
    <row r="800" ht="12.75" customHeight="1" s="198">
      <c r="A800" s="104" t="n"/>
      <c r="B800" s="104" t="n"/>
      <c r="C800" s="49" t="n"/>
      <c r="D800" s="45" t="n"/>
    </row>
    <row r="801" ht="12.75" customHeight="1" s="198">
      <c r="A801" s="104" t="n"/>
      <c r="B801" s="104" t="n"/>
      <c r="C801" s="49" t="n"/>
      <c r="D801" s="45" t="n"/>
    </row>
    <row r="802" ht="12.75" customHeight="1" s="198">
      <c r="A802" s="104" t="n"/>
      <c r="B802" s="104" t="n"/>
      <c r="C802" s="49" t="n"/>
      <c r="D802" s="45" t="n"/>
    </row>
    <row r="803" ht="12.75" customHeight="1" s="198">
      <c r="A803" s="104" t="n"/>
      <c r="B803" s="104" t="n"/>
      <c r="C803" s="49" t="n"/>
      <c r="D803" s="45" t="n"/>
    </row>
    <row r="804" ht="12.75" customHeight="1" s="198">
      <c r="A804" s="104" t="n"/>
      <c r="B804" s="104" t="n"/>
      <c r="C804" s="49" t="n"/>
      <c r="D804" s="45" t="n"/>
    </row>
    <row r="805" ht="12.75" customHeight="1" s="198">
      <c r="A805" s="104" t="n"/>
      <c r="B805" s="104" t="n"/>
      <c r="C805" s="49" t="n"/>
      <c r="D805" s="45" t="n"/>
    </row>
    <row r="806" ht="12.75" customHeight="1" s="198">
      <c r="A806" s="104" t="n"/>
      <c r="B806" s="104" t="n"/>
      <c r="C806" s="49" t="n"/>
      <c r="D806" s="45" t="n"/>
    </row>
    <row r="807" ht="12.75" customHeight="1" s="198">
      <c r="A807" s="104" t="n"/>
      <c r="B807" s="104" t="n"/>
      <c r="C807" s="49" t="n"/>
      <c r="D807" s="45" t="n"/>
    </row>
    <row r="808" ht="12.75" customHeight="1" s="198">
      <c r="A808" s="104" t="n"/>
      <c r="B808" s="104" t="n"/>
      <c r="C808" s="49" t="n"/>
      <c r="D808" s="45" t="n"/>
    </row>
    <row r="809" ht="12.75" customHeight="1" s="198">
      <c r="A809" s="104" t="n"/>
      <c r="B809" s="104" t="n"/>
      <c r="C809" s="49" t="n"/>
      <c r="D809" s="45" t="n"/>
    </row>
    <row r="810" ht="12.75" customHeight="1" s="198">
      <c r="A810" s="104" t="n"/>
      <c r="B810" s="104" t="n"/>
      <c r="C810" s="49" t="n"/>
      <c r="D810" s="45" t="n"/>
    </row>
    <row r="811" ht="12.75" customHeight="1" s="198">
      <c r="A811" s="104" t="n"/>
      <c r="B811" s="104" t="n"/>
      <c r="C811" s="49" t="n"/>
      <c r="D811" s="45" t="n"/>
    </row>
    <row r="812" ht="12.75" customHeight="1" s="198">
      <c r="A812" s="104" t="n"/>
      <c r="B812" s="104" t="n"/>
      <c r="C812" s="49" t="n"/>
      <c r="D812" s="45" t="n"/>
    </row>
    <row r="813" ht="12.75" customHeight="1" s="198">
      <c r="A813" s="104" t="n"/>
      <c r="B813" s="104" t="n"/>
      <c r="C813" s="49" t="n"/>
      <c r="D813" s="45" t="n"/>
    </row>
    <row r="814" ht="12.75" customHeight="1" s="198">
      <c r="A814" s="104" t="n"/>
      <c r="B814" s="104" t="n"/>
      <c r="C814" s="49" t="n"/>
      <c r="D814" s="45" t="n"/>
    </row>
    <row r="815" ht="12.75" customHeight="1" s="198">
      <c r="A815" s="104" t="n"/>
      <c r="B815" s="104" t="n"/>
      <c r="C815" s="49" t="n"/>
      <c r="D815" s="45" t="n"/>
    </row>
    <row r="816" ht="12.75" customHeight="1" s="198">
      <c r="A816" s="104" t="n"/>
      <c r="B816" s="104" t="n"/>
      <c r="C816" s="49" t="n"/>
      <c r="D816" s="45" t="n"/>
    </row>
    <row r="817" ht="12.75" customHeight="1" s="198">
      <c r="A817" s="104" t="n"/>
      <c r="B817" s="104" t="n"/>
      <c r="C817" s="49" t="n"/>
      <c r="D817" s="45" t="n"/>
    </row>
    <row r="818" ht="12.75" customHeight="1" s="198">
      <c r="A818" s="104" t="n"/>
      <c r="B818" s="104" t="n"/>
      <c r="C818" s="49" t="n"/>
      <c r="D818" s="45" t="n"/>
    </row>
    <row r="819" ht="12.75" customHeight="1" s="198">
      <c r="A819" s="104" t="n"/>
      <c r="B819" s="104" t="n"/>
      <c r="C819" s="49" t="n"/>
      <c r="D819" s="45" t="n"/>
    </row>
    <row r="820" ht="12.75" customHeight="1" s="198">
      <c r="A820" s="104" t="n"/>
      <c r="B820" s="104" t="n"/>
      <c r="C820" s="49" t="n"/>
      <c r="D820" s="45" t="n"/>
    </row>
    <row r="821" ht="12.75" customHeight="1" s="198">
      <c r="A821" s="104" t="n"/>
      <c r="B821" s="104" t="n"/>
      <c r="C821" s="49" t="n"/>
      <c r="D821" s="45" t="n"/>
    </row>
    <row r="822" ht="12.75" customHeight="1" s="198">
      <c r="A822" s="104" t="n"/>
      <c r="B822" s="104" t="n"/>
      <c r="C822" s="49" t="n"/>
      <c r="D822" s="45" t="n"/>
    </row>
    <row r="823" ht="12.75" customHeight="1" s="198">
      <c r="A823" s="104" t="n"/>
      <c r="B823" s="104" t="n"/>
      <c r="C823" s="49" t="n"/>
      <c r="D823" s="45" t="n"/>
    </row>
    <row r="824" ht="12.75" customHeight="1" s="198">
      <c r="A824" s="104" t="n"/>
      <c r="B824" s="104" t="n"/>
      <c r="C824" s="49" t="n"/>
      <c r="D824" s="45" t="n"/>
    </row>
    <row r="825" ht="12.75" customHeight="1" s="198">
      <c r="A825" s="104" t="n"/>
      <c r="B825" s="104" t="n"/>
      <c r="C825" s="49" t="n"/>
      <c r="D825" s="45" t="n"/>
    </row>
    <row r="826" ht="12.75" customHeight="1" s="198">
      <c r="A826" s="104" t="n"/>
      <c r="B826" s="104" t="n"/>
      <c r="C826" s="49" t="n"/>
      <c r="D826" s="45" t="n"/>
    </row>
    <row r="827" ht="12.75" customHeight="1" s="198">
      <c r="A827" s="104" t="n"/>
      <c r="B827" s="104" t="n"/>
      <c r="C827" s="49" t="n"/>
      <c r="D827" s="45" t="n"/>
    </row>
    <row r="828" ht="12.75" customHeight="1" s="198">
      <c r="A828" s="104" t="n"/>
      <c r="B828" s="104" t="n"/>
      <c r="C828" s="49" t="n"/>
      <c r="D828" s="45" t="n"/>
    </row>
    <row r="829" ht="12.75" customHeight="1" s="198">
      <c r="A829" s="104" t="n"/>
      <c r="B829" s="104" t="n"/>
      <c r="C829" s="49" t="n"/>
      <c r="D829" s="45" t="n"/>
    </row>
    <row r="830" ht="12.75" customHeight="1" s="198">
      <c r="A830" s="104" t="n"/>
      <c r="B830" s="104" t="n"/>
      <c r="C830" s="49" t="n"/>
      <c r="D830" s="45" t="n"/>
    </row>
    <row r="831" ht="12.75" customHeight="1" s="198">
      <c r="A831" s="104" t="n"/>
      <c r="B831" s="104" t="n"/>
      <c r="C831" s="49" t="n"/>
      <c r="D831" s="45" t="n"/>
    </row>
    <row r="832" ht="12.75" customHeight="1" s="198">
      <c r="A832" s="104" t="n"/>
      <c r="B832" s="104" t="n"/>
      <c r="C832" s="49" t="n"/>
      <c r="D832" s="45" t="n"/>
    </row>
    <row r="833" ht="12.75" customHeight="1" s="198">
      <c r="A833" s="104" t="n"/>
      <c r="B833" s="104" t="n"/>
      <c r="C833" s="49" t="n"/>
      <c r="D833" s="45" t="n"/>
    </row>
    <row r="834" ht="12.75" customHeight="1" s="198">
      <c r="A834" s="104" t="n"/>
      <c r="B834" s="104" t="n"/>
      <c r="C834" s="49" t="n"/>
      <c r="D834" s="45" t="n"/>
    </row>
    <row r="835" ht="12.75" customHeight="1" s="198">
      <c r="A835" s="104" t="n"/>
      <c r="B835" s="104" t="n"/>
      <c r="C835" s="49" t="n"/>
      <c r="D835" s="45" t="n"/>
    </row>
    <row r="836" ht="12.75" customHeight="1" s="198">
      <c r="A836" s="104" t="n"/>
      <c r="B836" s="104" t="n"/>
      <c r="C836" s="49" t="n"/>
      <c r="D836" s="45" t="n"/>
    </row>
    <row r="837" ht="12.75" customHeight="1" s="198">
      <c r="A837" s="104" t="n"/>
      <c r="B837" s="104" t="n"/>
      <c r="C837" s="49" t="n"/>
      <c r="D837" s="45" t="n"/>
    </row>
    <row r="838" ht="12.75" customHeight="1" s="198">
      <c r="A838" s="104" t="n"/>
      <c r="B838" s="104" t="n"/>
      <c r="C838" s="49" t="n"/>
      <c r="D838" s="45" t="n"/>
    </row>
    <row r="839" ht="12.75" customHeight="1" s="198">
      <c r="A839" s="104" t="n"/>
      <c r="B839" s="104" t="n"/>
      <c r="C839" s="49" t="n"/>
      <c r="D839" s="45" t="n"/>
    </row>
    <row r="840" ht="12.75" customHeight="1" s="198">
      <c r="A840" s="104" t="n"/>
      <c r="B840" s="104" t="n"/>
      <c r="C840" s="49" t="n"/>
      <c r="D840" s="45" t="n"/>
    </row>
    <row r="841" ht="12.75" customHeight="1" s="198">
      <c r="A841" s="104" t="n"/>
      <c r="B841" s="104" t="n"/>
      <c r="C841" s="49" t="n"/>
      <c r="D841" s="45" t="n"/>
    </row>
    <row r="842" ht="12.75" customHeight="1" s="198">
      <c r="A842" s="104" t="n"/>
      <c r="B842" s="104" t="n"/>
      <c r="C842" s="49" t="n"/>
      <c r="D842" s="45" t="n"/>
    </row>
    <row r="843" ht="12.75" customHeight="1" s="198">
      <c r="A843" s="104" t="n"/>
      <c r="B843" s="104" t="n"/>
      <c r="C843" s="49" t="n"/>
      <c r="D843" s="45" t="n"/>
    </row>
    <row r="844" ht="12.75" customHeight="1" s="198">
      <c r="A844" s="104" t="n"/>
      <c r="B844" s="104" t="n"/>
      <c r="C844" s="49" t="n"/>
      <c r="D844" s="45" t="n"/>
    </row>
    <row r="845" ht="12.75" customHeight="1" s="198">
      <c r="A845" s="104" t="n"/>
      <c r="B845" s="104" t="n"/>
      <c r="C845" s="49" t="n"/>
      <c r="D845" s="45" t="n"/>
    </row>
    <row r="846" ht="12.75" customHeight="1" s="198">
      <c r="A846" s="104" t="n"/>
      <c r="B846" s="104" t="n"/>
      <c r="C846" s="49" t="n"/>
      <c r="D846" s="45" t="n"/>
    </row>
    <row r="847" ht="12.75" customHeight="1" s="198">
      <c r="A847" s="104" t="n"/>
      <c r="B847" s="104" t="n"/>
      <c r="C847" s="49" t="n"/>
      <c r="D847" s="45" t="n"/>
    </row>
    <row r="848" ht="12.75" customHeight="1" s="198">
      <c r="A848" s="104" t="n"/>
      <c r="B848" s="104" t="n"/>
      <c r="C848" s="49" t="n"/>
      <c r="D848" s="45" t="n"/>
    </row>
    <row r="849" ht="12.75" customHeight="1" s="198">
      <c r="A849" s="104" t="n"/>
      <c r="B849" s="104" t="n"/>
      <c r="C849" s="49" t="n"/>
      <c r="D849" s="45" t="n"/>
    </row>
    <row r="850" ht="12.75" customHeight="1" s="198">
      <c r="A850" s="104" t="n"/>
      <c r="B850" s="104" t="n"/>
      <c r="C850" s="49" t="n"/>
      <c r="D850" s="45" t="n"/>
    </row>
    <row r="851" ht="12.75" customHeight="1" s="198">
      <c r="A851" s="104" t="n"/>
      <c r="B851" s="104" t="n"/>
      <c r="C851" s="49" t="n"/>
      <c r="D851" s="45" t="n"/>
    </row>
    <row r="852" ht="12.75" customHeight="1" s="198">
      <c r="A852" s="104" t="n"/>
      <c r="B852" s="104" t="n"/>
      <c r="C852" s="49" t="n"/>
      <c r="D852" s="45" t="n"/>
    </row>
    <row r="853" ht="12.75" customHeight="1" s="198">
      <c r="A853" s="104" t="n"/>
      <c r="B853" s="104" t="n"/>
      <c r="C853" s="49" t="n"/>
      <c r="D853" s="45" t="n"/>
    </row>
    <row r="854" ht="12.75" customHeight="1" s="198">
      <c r="A854" s="104" t="n"/>
      <c r="B854" s="104" t="n"/>
      <c r="C854" s="49" t="n"/>
      <c r="D854" s="45" t="n"/>
    </row>
    <row r="855" ht="12.75" customHeight="1" s="198">
      <c r="A855" s="104" t="n"/>
      <c r="B855" s="104" t="n"/>
      <c r="C855" s="49" t="n"/>
      <c r="D855" s="45" t="n"/>
    </row>
    <row r="856" ht="12.75" customHeight="1" s="198">
      <c r="A856" s="104" t="n"/>
      <c r="B856" s="104" t="n"/>
      <c r="C856" s="49" t="n"/>
      <c r="D856" s="45" t="n"/>
    </row>
    <row r="857" ht="12.75" customHeight="1" s="198">
      <c r="A857" s="104" t="n"/>
      <c r="B857" s="104" t="n"/>
      <c r="C857" s="49" t="n"/>
      <c r="D857" s="45" t="n"/>
    </row>
    <row r="858" ht="12.75" customHeight="1" s="198">
      <c r="A858" s="104" t="n"/>
      <c r="B858" s="104" t="n"/>
      <c r="C858" s="49" t="n"/>
      <c r="D858" s="45" t="n"/>
    </row>
    <row r="859" ht="12.75" customHeight="1" s="198">
      <c r="A859" s="104" t="n"/>
      <c r="B859" s="104" t="n"/>
      <c r="C859" s="49" t="n"/>
      <c r="D859" s="45" t="n"/>
    </row>
    <row r="860" ht="12.75" customHeight="1" s="198">
      <c r="A860" s="104" t="n"/>
      <c r="B860" s="104" t="n"/>
      <c r="C860" s="49" t="n"/>
      <c r="D860" s="45" t="n"/>
    </row>
    <row r="861" ht="12.75" customHeight="1" s="198">
      <c r="A861" s="104" t="n"/>
      <c r="B861" s="104" t="n"/>
      <c r="C861" s="49" t="n"/>
      <c r="D861" s="45" t="n"/>
    </row>
    <row r="862" ht="12.75" customHeight="1" s="198">
      <c r="A862" s="104" t="n"/>
      <c r="B862" s="104" t="n"/>
      <c r="C862" s="49" t="n"/>
      <c r="D862" s="45" t="n"/>
    </row>
    <row r="863" ht="12.75" customHeight="1" s="198">
      <c r="A863" s="104" t="n"/>
      <c r="B863" s="104" t="n"/>
      <c r="C863" s="49" t="n"/>
      <c r="D863" s="45" t="n"/>
    </row>
    <row r="864" ht="12.75" customHeight="1" s="198">
      <c r="A864" s="104" t="n"/>
      <c r="B864" s="104" t="n"/>
      <c r="C864" s="49" t="n"/>
      <c r="D864" s="45" t="n"/>
    </row>
    <row r="865" ht="12.75" customHeight="1" s="198">
      <c r="A865" s="104" t="n"/>
      <c r="B865" s="104" t="n"/>
      <c r="C865" s="49" t="n"/>
      <c r="D865" s="45" t="n"/>
    </row>
    <row r="866" ht="12.75" customHeight="1" s="198">
      <c r="A866" s="104" t="n"/>
      <c r="B866" s="104" t="n"/>
      <c r="C866" s="49" t="n"/>
      <c r="D866" s="45" t="n"/>
    </row>
    <row r="867" ht="12.75" customHeight="1" s="198">
      <c r="A867" s="104" t="n"/>
      <c r="B867" s="104" t="n"/>
      <c r="C867" s="49" t="n"/>
      <c r="D867" s="45" t="n"/>
    </row>
    <row r="868" ht="12.75" customHeight="1" s="198">
      <c r="A868" s="104" t="n"/>
      <c r="B868" s="104" t="n"/>
      <c r="C868" s="49" t="n"/>
      <c r="D868" s="45" t="n"/>
    </row>
    <row r="869" ht="12.75" customHeight="1" s="198">
      <c r="A869" s="104" t="n"/>
      <c r="B869" s="104" t="n"/>
      <c r="C869" s="49" t="n"/>
      <c r="D869" s="45" t="n"/>
    </row>
    <row r="870" ht="12.75" customHeight="1" s="198">
      <c r="A870" s="104" t="n"/>
      <c r="B870" s="104" t="n"/>
      <c r="C870" s="49" t="n"/>
      <c r="D870" s="45" t="n"/>
    </row>
    <row r="871" ht="12.75" customHeight="1" s="198">
      <c r="A871" s="104" t="n"/>
      <c r="B871" s="104" t="n"/>
      <c r="C871" s="49" t="n"/>
      <c r="D871" s="45" t="n"/>
    </row>
    <row r="872" ht="12.75" customHeight="1" s="198">
      <c r="A872" s="104" t="n"/>
      <c r="B872" s="104" t="n"/>
      <c r="C872" s="49" t="n"/>
      <c r="D872" s="45" t="n"/>
    </row>
    <row r="873" ht="12.75" customHeight="1" s="198">
      <c r="A873" s="104" t="n"/>
      <c r="B873" s="104" t="n"/>
      <c r="C873" s="49" t="n"/>
      <c r="D873" s="45" t="n"/>
    </row>
    <row r="874" ht="12.75" customHeight="1" s="198">
      <c r="A874" s="104" t="n"/>
      <c r="B874" s="104" t="n"/>
      <c r="C874" s="49" t="n"/>
      <c r="D874" s="45" t="n"/>
    </row>
    <row r="875" ht="12.75" customHeight="1" s="198">
      <c r="A875" s="104" t="n"/>
      <c r="B875" s="104" t="n"/>
      <c r="C875" s="49" t="n"/>
      <c r="D875" s="45" t="n"/>
    </row>
    <row r="876" ht="12.75" customHeight="1" s="198">
      <c r="A876" s="104" t="n"/>
      <c r="B876" s="104" t="n"/>
      <c r="C876" s="49" t="n"/>
      <c r="D876" s="45" t="n"/>
    </row>
    <row r="877" ht="12.75" customHeight="1" s="198">
      <c r="A877" s="104" t="n"/>
      <c r="B877" s="104" t="n"/>
      <c r="C877" s="49" t="n"/>
      <c r="D877" s="45" t="n"/>
    </row>
    <row r="878" ht="12.75" customHeight="1" s="198">
      <c r="A878" s="104" t="n"/>
      <c r="B878" s="104" t="n"/>
      <c r="C878" s="49" t="n"/>
      <c r="D878" s="45" t="n"/>
    </row>
    <row r="879" ht="12.75" customHeight="1" s="198">
      <c r="A879" s="104" t="n"/>
      <c r="B879" s="104" t="n"/>
      <c r="C879" s="49" t="n"/>
      <c r="D879" s="45" t="n"/>
    </row>
    <row r="880" ht="12.75" customHeight="1" s="198">
      <c r="A880" s="104" t="n"/>
      <c r="B880" s="104" t="n"/>
      <c r="C880" s="49" t="n"/>
      <c r="D880" s="45" t="n"/>
    </row>
    <row r="881" ht="12.75" customHeight="1" s="198">
      <c r="A881" s="104" t="n"/>
      <c r="B881" s="104" t="n"/>
      <c r="C881" s="49" t="n"/>
      <c r="D881" s="45" t="n"/>
    </row>
    <row r="882" ht="12.75" customHeight="1" s="198">
      <c r="A882" s="104" t="n"/>
      <c r="B882" s="104" t="n"/>
      <c r="C882" s="49" t="n"/>
      <c r="D882" s="45" t="n"/>
    </row>
    <row r="883" ht="12.75" customHeight="1" s="198">
      <c r="A883" s="104" t="n"/>
      <c r="B883" s="104" t="n"/>
      <c r="C883" s="49" t="n"/>
      <c r="D883" s="45" t="n"/>
    </row>
    <row r="884" ht="12.75" customHeight="1" s="198">
      <c r="A884" s="104" t="n"/>
      <c r="B884" s="104" t="n"/>
      <c r="C884" s="49" t="n"/>
      <c r="D884" s="45" t="n"/>
    </row>
    <row r="885" ht="12.75" customHeight="1" s="198">
      <c r="A885" s="104" t="n"/>
      <c r="B885" s="104" t="n"/>
      <c r="C885" s="49" t="n"/>
      <c r="D885" s="45" t="n"/>
    </row>
    <row r="886" ht="12.75" customHeight="1" s="198">
      <c r="A886" s="104" t="n"/>
      <c r="B886" s="104" t="n"/>
      <c r="C886" s="49" t="n"/>
      <c r="D886" s="45" t="n"/>
    </row>
    <row r="887" ht="12.75" customHeight="1" s="198">
      <c r="A887" s="104" t="n"/>
      <c r="B887" s="104" t="n"/>
      <c r="C887" s="49" t="n"/>
      <c r="D887" s="45" t="n"/>
    </row>
    <row r="888" ht="12.75" customHeight="1" s="198">
      <c r="A888" s="104" t="n"/>
      <c r="B888" s="104" t="n"/>
      <c r="C888" s="49" t="n"/>
      <c r="D888" s="45" t="n"/>
    </row>
    <row r="889" ht="12.75" customHeight="1" s="198">
      <c r="A889" s="104" t="n"/>
      <c r="B889" s="104" t="n"/>
      <c r="C889" s="49" t="n"/>
      <c r="D889" s="45" t="n"/>
    </row>
    <row r="890" ht="12.75" customHeight="1" s="198">
      <c r="A890" s="104" t="n"/>
      <c r="B890" s="104" t="n"/>
      <c r="C890" s="49" t="n"/>
      <c r="D890" s="45" t="n"/>
    </row>
    <row r="891" ht="12.75" customHeight="1" s="198">
      <c r="A891" s="104" t="n"/>
      <c r="B891" s="104" t="n"/>
      <c r="C891" s="49" t="n"/>
      <c r="D891" s="45" t="n"/>
    </row>
    <row r="892" ht="12.75" customHeight="1" s="198">
      <c r="A892" s="104" t="n"/>
      <c r="B892" s="104" t="n"/>
      <c r="C892" s="49" t="n"/>
      <c r="D892" s="45" t="n"/>
    </row>
    <row r="893" ht="12.75" customHeight="1" s="198">
      <c r="A893" s="104" t="n"/>
      <c r="B893" s="104" t="n"/>
      <c r="C893" s="49" t="n"/>
      <c r="D893" s="45" t="n"/>
    </row>
    <row r="894" ht="12.75" customHeight="1" s="198">
      <c r="A894" s="104" t="n"/>
      <c r="B894" s="104" t="n"/>
      <c r="C894" s="49" t="n"/>
      <c r="D894" s="45" t="n"/>
    </row>
    <row r="895" ht="12.75" customHeight="1" s="198">
      <c r="A895" s="104" t="n"/>
      <c r="B895" s="104" t="n"/>
      <c r="C895" s="49" t="n"/>
      <c r="D895" s="45" t="n"/>
    </row>
    <row r="896" ht="12.75" customHeight="1" s="198">
      <c r="A896" s="104" t="n"/>
      <c r="B896" s="104" t="n"/>
      <c r="C896" s="49" t="n"/>
      <c r="D896" s="45" t="n"/>
    </row>
    <row r="897" ht="12.75" customHeight="1" s="198">
      <c r="A897" s="104" t="n"/>
      <c r="B897" s="104" t="n"/>
      <c r="C897" s="49" t="n"/>
      <c r="D897" s="45" t="n"/>
    </row>
    <row r="898" ht="12.75" customHeight="1" s="198">
      <c r="A898" s="104" t="n"/>
      <c r="B898" s="104" t="n"/>
      <c r="C898" s="49" t="n"/>
      <c r="D898" s="45" t="n"/>
    </row>
    <row r="899" ht="12.75" customHeight="1" s="198">
      <c r="A899" s="104" t="n"/>
      <c r="B899" s="104" t="n"/>
      <c r="C899" s="49" t="n"/>
      <c r="D899" s="45" t="n"/>
    </row>
    <row r="900" ht="12.75" customHeight="1" s="198">
      <c r="A900" s="104" t="n"/>
      <c r="B900" s="104" t="n"/>
      <c r="C900" s="49" t="n"/>
      <c r="D900" s="45" t="n"/>
    </row>
    <row r="901" ht="12.75" customHeight="1" s="198">
      <c r="A901" s="104" t="n"/>
      <c r="B901" s="104" t="n"/>
      <c r="C901" s="49" t="n"/>
      <c r="D901" s="45" t="n"/>
    </row>
    <row r="902" ht="12.75" customHeight="1" s="198">
      <c r="A902" s="104" t="n"/>
      <c r="B902" s="104" t="n"/>
      <c r="C902" s="49" t="n"/>
      <c r="D902" s="45" t="n"/>
    </row>
    <row r="903" ht="12.75" customHeight="1" s="198">
      <c r="A903" s="104" t="n"/>
      <c r="B903" s="104" t="n"/>
      <c r="C903" s="49" t="n"/>
      <c r="D903" s="45" t="n"/>
    </row>
    <row r="904" ht="12.75" customHeight="1" s="198">
      <c r="A904" s="104" t="n"/>
      <c r="B904" s="104" t="n"/>
      <c r="C904" s="49" t="n"/>
      <c r="D904" s="45" t="n"/>
    </row>
    <row r="905" ht="12.75" customHeight="1" s="198">
      <c r="A905" s="104" t="n"/>
      <c r="B905" s="104" t="n"/>
      <c r="C905" s="49" t="n"/>
      <c r="D905" s="45" t="n"/>
    </row>
    <row r="906" ht="12.75" customHeight="1" s="198">
      <c r="A906" s="104" t="n"/>
      <c r="B906" s="104" t="n"/>
      <c r="C906" s="49" t="n"/>
      <c r="D906" s="45" t="n"/>
    </row>
    <row r="907" ht="12.75" customHeight="1" s="198">
      <c r="A907" s="104" t="n"/>
      <c r="B907" s="104" t="n"/>
      <c r="C907" s="49" t="n"/>
      <c r="D907" s="45" t="n"/>
    </row>
    <row r="908" ht="12.75" customHeight="1" s="198">
      <c r="A908" s="104" t="n"/>
      <c r="B908" s="104" t="n"/>
      <c r="C908" s="49" t="n"/>
      <c r="D908" s="45" t="n"/>
    </row>
    <row r="909" ht="12.75" customHeight="1" s="198">
      <c r="A909" s="104" t="n"/>
      <c r="B909" s="104" t="n"/>
      <c r="C909" s="49" t="n"/>
      <c r="D909" s="45" t="n"/>
    </row>
    <row r="910" ht="12.75" customHeight="1" s="198">
      <c r="A910" s="104" t="n"/>
      <c r="B910" s="104" t="n"/>
      <c r="C910" s="49" t="n"/>
      <c r="D910" s="45" t="n"/>
    </row>
    <row r="911" ht="12.75" customHeight="1" s="198">
      <c r="A911" s="104" t="n"/>
      <c r="B911" s="104" t="n"/>
      <c r="C911" s="49" t="n"/>
      <c r="D911" s="45" t="n"/>
    </row>
    <row r="912" ht="12.75" customHeight="1" s="198">
      <c r="A912" s="104" t="n"/>
      <c r="B912" s="104" t="n"/>
      <c r="C912" s="49" t="n"/>
      <c r="D912" s="45" t="n"/>
    </row>
    <row r="913" ht="12.75" customHeight="1" s="198">
      <c r="A913" s="104" t="n"/>
      <c r="B913" s="104" t="n"/>
      <c r="C913" s="49" t="n"/>
      <c r="D913" s="45" t="n"/>
    </row>
    <row r="914" ht="12.75" customHeight="1" s="198">
      <c r="A914" s="104" t="n"/>
      <c r="B914" s="104" t="n"/>
      <c r="C914" s="49" t="n"/>
      <c r="D914" s="45" t="n"/>
    </row>
    <row r="915" ht="12.75" customHeight="1" s="198">
      <c r="A915" s="104" t="n"/>
      <c r="B915" s="104" t="n"/>
      <c r="C915" s="49" t="n"/>
      <c r="D915" s="45" t="n"/>
    </row>
    <row r="916" ht="12.75" customHeight="1" s="198">
      <c r="A916" s="104" t="n"/>
      <c r="B916" s="104" t="n"/>
      <c r="C916" s="49" t="n"/>
      <c r="D916" s="45" t="n"/>
    </row>
    <row r="917" ht="12.75" customHeight="1" s="198">
      <c r="A917" s="104" t="n"/>
      <c r="B917" s="104" t="n"/>
      <c r="C917" s="49" t="n"/>
      <c r="D917" s="45" t="n"/>
    </row>
    <row r="918" ht="12.75" customHeight="1" s="198">
      <c r="A918" s="104" t="n"/>
      <c r="B918" s="104" t="n"/>
      <c r="C918" s="49" t="n"/>
      <c r="D918" s="45" t="n"/>
    </row>
    <row r="919" ht="12.75" customHeight="1" s="198">
      <c r="A919" s="104" t="n"/>
      <c r="B919" s="104" t="n"/>
      <c r="C919" s="49" t="n"/>
      <c r="D919" s="45" t="n"/>
    </row>
    <row r="920" ht="12.75" customHeight="1" s="198">
      <c r="A920" s="104" t="n"/>
      <c r="B920" s="104" t="n"/>
      <c r="C920" s="49" t="n"/>
      <c r="D920" s="45" t="n"/>
    </row>
    <row r="921" ht="12.75" customHeight="1" s="198">
      <c r="A921" s="104" t="n"/>
      <c r="B921" s="104" t="n"/>
      <c r="C921" s="49" t="n"/>
      <c r="D921" s="45" t="n"/>
    </row>
    <row r="922" ht="12.75" customHeight="1" s="198">
      <c r="A922" s="104" t="n"/>
      <c r="B922" s="104" t="n"/>
      <c r="C922" s="49" t="n"/>
      <c r="D922" s="45" t="n"/>
    </row>
    <row r="923" ht="12.75" customHeight="1" s="198">
      <c r="A923" s="104" t="n"/>
      <c r="B923" s="104" t="n"/>
      <c r="C923" s="49" t="n"/>
      <c r="D923" s="45" t="n"/>
    </row>
    <row r="924" ht="12.75" customHeight="1" s="198">
      <c r="A924" s="104" t="n"/>
      <c r="B924" s="104" t="n"/>
      <c r="C924" s="49" t="n"/>
      <c r="D924" s="45" t="n"/>
    </row>
    <row r="925" ht="12.75" customHeight="1" s="198">
      <c r="A925" s="104" t="n"/>
      <c r="B925" s="104" t="n"/>
      <c r="C925" s="49" t="n"/>
      <c r="D925" s="45" t="n"/>
    </row>
    <row r="926" ht="12.75" customHeight="1" s="198">
      <c r="A926" s="104" t="n"/>
      <c r="B926" s="104" t="n"/>
      <c r="C926" s="49" t="n"/>
      <c r="D926" s="45" t="n"/>
    </row>
    <row r="927" ht="12.75" customHeight="1" s="198">
      <c r="A927" s="104" t="n"/>
      <c r="B927" s="104" t="n"/>
      <c r="C927" s="49" t="n"/>
      <c r="D927" s="45" t="n"/>
    </row>
    <row r="928" ht="12.75" customHeight="1" s="198">
      <c r="A928" s="104" t="n"/>
      <c r="B928" s="104" t="n"/>
      <c r="C928" s="49" t="n"/>
      <c r="D928" s="45" t="n"/>
    </row>
    <row r="929" ht="12.75" customHeight="1" s="198">
      <c r="A929" s="104" t="n"/>
      <c r="B929" s="104" t="n"/>
      <c r="C929" s="49" t="n"/>
      <c r="D929" s="45" t="n"/>
    </row>
    <row r="930" ht="12.75" customHeight="1" s="198">
      <c r="A930" s="104" t="n"/>
      <c r="B930" s="104" t="n"/>
      <c r="C930" s="49" t="n"/>
      <c r="D930" s="45" t="n"/>
    </row>
    <row r="931" ht="12.75" customHeight="1" s="198">
      <c r="A931" s="104" t="n"/>
      <c r="B931" s="104" t="n"/>
      <c r="C931" s="49" t="n"/>
      <c r="D931" s="45" t="n"/>
    </row>
    <row r="932" ht="12.75" customHeight="1" s="198">
      <c r="A932" s="104" t="n"/>
      <c r="B932" s="104" t="n"/>
      <c r="C932" s="49" t="n"/>
      <c r="D932" s="45" t="n"/>
    </row>
    <row r="933" ht="12.75" customHeight="1" s="198">
      <c r="A933" s="104" t="n"/>
      <c r="B933" s="104" t="n"/>
      <c r="C933" s="49" t="n"/>
      <c r="D933" s="45" t="n"/>
    </row>
    <row r="934" ht="12.75" customHeight="1" s="198">
      <c r="A934" s="104" t="n"/>
      <c r="B934" s="104" t="n"/>
      <c r="C934" s="49" t="n"/>
      <c r="D934" s="45" t="n"/>
    </row>
    <row r="935" ht="12.75" customHeight="1" s="198">
      <c r="A935" s="104" t="n"/>
      <c r="B935" s="104" t="n"/>
      <c r="C935" s="49" t="n"/>
      <c r="D935" s="45" t="n"/>
    </row>
    <row r="936" ht="12.75" customHeight="1" s="198">
      <c r="A936" s="104" t="n"/>
      <c r="B936" s="104" t="n"/>
      <c r="C936" s="49" t="n"/>
      <c r="D936" s="45" t="n"/>
    </row>
    <row r="937" ht="12.75" customHeight="1" s="198">
      <c r="A937" s="104" t="n"/>
      <c r="B937" s="104" t="n"/>
      <c r="C937" s="49" t="n"/>
      <c r="D937" s="45" t="n"/>
    </row>
    <row r="938" ht="12.75" customHeight="1" s="198">
      <c r="A938" s="104" t="n"/>
      <c r="B938" s="104" t="n"/>
      <c r="C938" s="49" t="n"/>
      <c r="D938" s="45" t="n"/>
    </row>
    <row r="939" ht="12.75" customHeight="1" s="198">
      <c r="A939" s="104" t="n"/>
      <c r="B939" s="104" t="n"/>
      <c r="C939" s="49" t="n"/>
      <c r="D939" s="45" t="n"/>
    </row>
    <row r="940" ht="12.75" customHeight="1" s="198">
      <c r="A940" s="104" t="n"/>
      <c r="B940" s="104" t="n"/>
      <c r="C940" s="49" t="n"/>
      <c r="D940" s="45" t="n"/>
    </row>
    <row r="941" ht="12.75" customHeight="1" s="198">
      <c r="A941" s="104" t="n"/>
      <c r="B941" s="104" t="n"/>
      <c r="C941" s="49" t="n"/>
      <c r="D941" s="45" t="n"/>
    </row>
    <row r="942" ht="12.75" customHeight="1" s="198">
      <c r="A942" s="104" t="n"/>
      <c r="B942" s="104" t="n"/>
      <c r="C942" s="49" t="n"/>
      <c r="D942" s="45" t="n"/>
    </row>
    <row r="943" ht="12.75" customHeight="1" s="198">
      <c r="A943" s="104" t="n"/>
      <c r="B943" s="104" t="n"/>
      <c r="C943" s="49" t="n"/>
      <c r="D943" s="45" t="n"/>
    </row>
    <row r="944" ht="12.75" customHeight="1" s="198">
      <c r="A944" s="104" t="n"/>
      <c r="B944" s="104" t="n"/>
      <c r="C944" s="49" t="n"/>
      <c r="D944" s="45" t="n"/>
    </row>
    <row r="945" ht="12.75" customHeight="1" s="198">
      <c r="A945" s="104" t="n"/>
      <c r="B945" s="104" t="n"/>
      <c r="C945" s="49" t="n"/>
      <c r="D945" s="45" t="n"/>
    </row>
    <row r="946" ht="12.75" customHeight="1" s="198">
      <c r="A946" s="104" t="n"/>
      <c r="B946" s="104" t="n"/>
      <c r="C946" s="49" t="n"/>
      <c r="D946" s="45" t="n"/>
    </row>
    <row r="947" ht="12.75" customHeight="1" s="198">
      <c r="A947" s="104" t="n"/>
      <c r="B947" s="104" t="n"/>
      <c r="C947" s="49" t="n"/>
      <c r="D947" s="45" t="n"/>
    </row>
    <row r="948" ht="12.75" customHeight="1" s="198">
      <c r="A948" s="104" t="n"/>
      <c r="B948" s="104" t="n"/>
      <c r="C948" s="49" t="n"/>
      <c r="D948" s="45" t="n"/>
    </row>
    <row r="949" ht="12.75" customHeight="1" s="198">
      <c r="A949" s="104" t="n"/>
      <c r="B949" s="104" t="n"/>
      <c r="C949" s="49" t="n"/>
      <c r="D949" s="45" t="n"/>
    </row>
    <row r="950" ht="12.75" customHeight="1" s="198">
      <c r="A950" s="104" t="n"/>
      <c r="B950" s="104" t="n"/>
      <c r="C950" s="49" t="n"/>
      <c r="D950" s="45" t="n"/>
    </row>
    <row r="951" ht="12.75" customHeight="1" s="198">
      <c r="A951" s="104" t="n"/>
      <c r="B951" s="104" t="n"/>
      <c r="C951" s="49" t="n"/>
      <c r="D951" s="45" t="n"/>
    </row>
    <row r="952" ht="12.75" customHeight="1" s="198">
      <c r="A952" s="104" t="n"/>
      <c r="B952" s="104" t="n"/>
      <c r="C952" s="49" t="n"/>
      <c r="D952" s="45" t="n"/>
    </row>
    <row r="953" ht="12.75" customHeight="1" s="198">
      <c r="A953" s="104" t="n"/>
      <c r="B953" s="104" t="n"/>
      <c r="C953" s="49" t="n"/>
      <c r="D953" s="45" t="n"/>
    </row>
    <row r="954" ht="12.75" customHeight="1" s="198">
      <c r="A954" s="104" t="n"/>
      <c r="B954" s="104" t="n"/>
      <c r="C954" s="49" t="n"/>
      <c r="D954" s="45" t="n"/>
    </row>
    <row r="955" ht="12.75" customHeight="1" s="198">
      <c r="A955" s="104" t="n"/>
      <c r="B955" s="104" t="n"/>
      <c r="C955" s="49" t="n"/>
      <c r="D955" s="45" t="n"/>
    </row>
    <row r="956" ht="12.75" customHeight="1" s="198">
      <c r="A956" s="104" t="n"/>
      <c r="B956" s="104" t="n"/>
      <c r="C956" s="49" t="n"/>
      <c r="D956" s="45" t="n"/>
    </row>
    <row r="957" ht="12.75" customHeight="1" s="198">
      <c r="A957" s="104" t="n"/>
      <c r="B957" s="104" t="n"/>
      <c r="C957" s="49" t="n"/>
      <c r="D957" s="45" t="n"/>
    </row>
    <row r="958" ht="12.75" customHeight="1" s="198">
      <c r="A958" s="104" t="n"/>
      <c r="B958" s="104" t="n"/>
      <c r="C958" s="49" t="n"/>
      <c r="D958" s="45" t="n"/>
    </row>
    <row r="959" ht="12.75" customHeight="1" s="198">
      <c r="A959" s="104" t="n"/>
      <c r="B959" s="104" t="n"/>
      <c r="C959" s="49" t="n"/>
      <c r="D959" s="45" t="n"/>
    </row>
    <row r="960" ht="12.75" customHeight="1" s="198">
      <c r="A960" s="104" t="n"/>
      <c r="B960" s="104" t="n"/>
      <c r="C960" s="49" t="n"/>
      <c r="D960" s="45" t="n"/>
    </row>
    <row r="961" ht="12.75" customHeight="1" s="198">
      <c r="A961" s="104" t="n"/>
      <c r="B961" s="104" t="n"/>
      <c r="C961" s="49" t="n"/>
      <c r="D961" s="45" t="n"/>
    </row>
    <row r="962" ht="12.75" customHeight="1" s="198">
      <c r="A962" s="104" t="n"/>
      <c r="B962" s="104" t="n"/>
      <c r="C962" s="49" t="n"/>
      <c r="D962" s="45" t="n"/>
    </row>
    <row r="963" ht="12.75" customHeight="1" s="198">
      <c r="A963" s="104" t="n"/>
      <c r="B963" s="104" t="n"/>
      <c r="C963" s="49" t="n"/>
      <c r="D963" s="45" t="n"/>
    </row>
    <row r="964" ht="12.75" customHeight="1" s="198">
      <c r="A964" s="104" t="n"/>
      <c r="B964" s="104" t="n"/>
      <c r="C964" s="49" t="n"/>
      <c r="D964" s="45" t="n"/>
    </row>
    <row r="965" ht="12.75" customHeight="1" s="198">
      <c r="A965" s="104" t="n"/>
      <c r="B965" s="104" t="n"/>
      <c r="C965" s="49" t="n"/>
      <c r="D965" s="45" t="n"/>
    </row>
    <row r="966" ht="12.75" customHeight="1" s="198">
      <c r="A966" s="104" t="n"/>
      <c r="B966" s="104" t="n"/>
      <c r="C966" s="49" t="n"/>
      <c r="D966" s="45" t="n"/>
    </row>
    <row r="967" ht="12.75" customHeight="1" s="198">
      <c r="A967" s="104" t="n"/>
      <c r="B967" s="104" t="n"/>
      <c r="C967" s="49" t="n"/>
      <c r="D967" s="45" t="n"/>
    </row>
    <row r="968" ht="12.75" customHeight="1" s="198">
      <c r="A968" s="104" t="n"/>
      <c r="B968" s="104" t="n"/>
      <c r="C968" s="49" t="n"/>
      <c r="D968" s="45" t="n"/>
    </row>
    <row r="969" ht="12.75" customHeight="1" s="198">
      <c r="A969" s="104" t="n"/>
      <c r="B969" s="104" t="n"/>
      <c r="C969" s="49" t="n"/>
      <c r="D969" s="45" t="n"/>
    </row>
    <row r="970" ht="12.75" customHeight="1" s="198">
      <c r="A970" s="104" t="n"/>
      <c r="B970" s="104" t="n"/>
      <c r="C970" s="49" t="n"/>
      <c r="D970" s="45" t="n"/>
    </row>
    <row r="971" ht="12.75" customHeight="1" s="198">
      <c r="A971" s="104" t="n"/>
      <c r="B971" s="104" t="n"/>
      <c r="C971" s="49" t="n"/>
      <c r="D971" s="45" t="n"/>
    </row>
    <row r="972" ht="12.75" customHeight="1" s="198">
      <c r="A972" s="104" t="n"/>
      <c r="B972" s="104" t="n"/>
      <c r="C972" s="49" t="n"/>
      <c r="D972" s="45" t="n"/>
    </row>
    <row r="973" ht="12.75" customHeight="1" s="198">
      <c r="A973" s="104" t="n"/>
      <c r="B973" s="104" t="n"/>
      <c r="C973" s="49" t="n"/>
      <c r="D973" s="45" t="n"/>
    </row>
    <row r="974" ht="12.75" customHeight="1" s="198">
      <c r="A974" s="104" t="n"/>
      <c r="B974" s="104" t="n"/>
      <c r="C974" s="49" t="n"/>
      <c r="D974" s="45" t="n"/>
    </row>
    <row r="975" ht="12.75" customHeight="1" s="198">
      <c r="A975" s="104" t="n"/>
      <c r="B975" s="104" t="n"/>
      <c r="C975" s="49" t="n"/>
      <c r="D975" s="45" t="n"/>
    </row>
    <row r="976" ht="12.75" customHeight="1" s="198">
      <c r="A976" s="104" t="n"/>
      <c r="B976" s="104" t="n"/>
      <c r="C976" s="49" t="n"/>
      <c r="D976" s="45" t="n"/>
    </row>
    <row r="977" ht="12.75" customHeight="1" s="198">
      <c r="A977" s="104" t="n"/>
      <c r="B977" s="104" t="n"/>
      <c r="C977" s="49" t="n"/>
      <c r="D977" s="45" t="n"/>
    </row>
    <row r="978" ht="12.75" customHeight="1" s="198">
      <c r="A978" s="104" t="n"/>
      <c r="B978" s="104" t="n"/>
      <c r="C978" s="49" t="n"/>
      <c r="D978" s="45" t="n"/>
    </row>
    <row r="979" ht="12.75" customHeight="1" s="198">
      <c r="A979" s="104" t="n"/>
      <c r="B979" s="104" t="n"/>
      <c r="C979" s="49" t="n"/>
      <c r="D979" s="45" t="n"/>
    </row>
    <row r="980" ht="12.75" customHeight="1" s="198">
      <c r="A980" s="104" t="n"/>
      <c r="B980" s="104" t="n"/>
      <c r="C980" s="49" t="n"/>
      <c r="D980" s="45" t="n"/>
    </row>
    <row r="981" ht="12.75" customHeight="1" s="198">
      <c r="A981" s="104" t="n"/>
      <c r="B981" s="104" t="n"/>
      <c r="C981" s="49" t="n"/>
      <c r="D981" s="45" t="n"/>
    </row>
    <row r="982" ht="12.75" customHeight="1" s="198">
      <c r="A982" s="104" t="n"/>
      <c r="B982" s="104" t="n"/>
      <c r="C982" s="49" t="n"/>
      <c r="D982" s="45" t="n"/>
    </row>
    <row r="983" ht="12.75" customHeight="1" s="198">
      <c r="A983" s="104" t="n"/>
      <c r="B983" s="104" t="n"/>
      <c r="C983" s="49" t="n"/>
      <c r="D983" s="45" t="n"/>
    </row>
    <row r="984" ht="12.75" customHeight="1" s="198">
      <c r="A984" s="104" t="n"/>
      <c r="B984" s="104" t="n"/>
      <c r="C984" s="49" t="n"/>
      <c r="D984" s="45" t="n"/>
    </row>
    <row r="985" ht="12.75" customHeight="1" s="198">
      <c r="A985" s="104" t="n"/>
      <c r="B985" s="104" t="n"/>
      <c r="C985" s="49" t="n"/>
      <c r="D985" s="45" t="n"/>
    </row>
    <row r="986" ht="12.75" customHeight="1" s="198">
      <c r="A986" s="104" t="n"/>
      <c r="B986" s="104" t="n"/>
      <c r="C986" s="49" t="n"/>
      <c r="D986" s="45" t="n"/>
    </row>
    <row r="987" ht="12.75" customHeight="1" s="198">
      <c r="A987" s="104" t="n"/>
      <c r="B987" s="104" t="n"/>
      <c r="C987" s="49" t="n"/>
      <c r="D987" s="45" t="n"/>
    </row>
    <row r="988" ht="12.75" customHeight="1" s="198">
      <c r="A988" s="104" t="n"/>
      <c r="B988" s="104" t="n"/>
      <c r="C988" s="49" t="n"/>
      <c r="D988" s="45" t="n"/>
    </row>
    <row r="989" ht="12.75" customHeight="1" s="198">
      <c r="A989" s="104" t="n"/>
      <c r="B989" s="104" t="n"/>
      <c r="C989" s="49" t="n"/>
      <c r="D989" s="45" t="n"/>
    </row>
    <row r="990" ht="12.75" customHeight="1" s="198">
      <c r="A990" s="104" t="n"/>
      <c r="B990" s="104" t="n"/>
      <c r="C990" s="49" t="n"/>
      <c r="D990" s="45" t="n"/>
    </row>
    <row r="991" ht="12.75" customHeight="1" s="198">
      <c r="A991" s="104" t="n"/>
      <c r="B991" s="104" t="n"/>
      <c r="C991" s="49" t="n"/>
      <c r="D991" s="45" t="n"/>
    </row>
    <row r="992" ht="12.75" customHeight="1" s="198">
      <c r="A992" s="104" t="n"/>
      <c r="B992" s="104" t="n"/>
      <c r="C992" s="49" t="n"/>
      <c r="D992" s="45" t="n"/>
    </row>
    <row r="993" ht="12.75" customHeight="1" s="198">
      <c r="A993" s="104" t="n"/>
      <c r="B993" s="104" t="n"/>
      <c r="C993" s="49" t="n"/>
      <c r="D993" s="45" t="n"/>
    </row>
    <row r="994" ht="12.75" customHeight="1" s="198">
      <c r="A994" s="104" t="n"/>
      <c r="B994" s="104" t="n"/>
      <c r="C994" s="49" t="n"/>
      <c r="D994" s="45" t="n"/>
    </row>
    <row r="995" ht="12.75" customHeight="1" s="198">
      <c r="A995" s="104" t="n"/>
      <c r="B995" s="104" t="n"/>
      <c r="C995" s="49" t="n"/>
      <c r="D995" s="45" t="n"/>
    </row>
    <row r="996" ht="12.75" customHeight="1" s="198">
      <c r="A996" s="104" t="n"/>
      <c r="B996" s="104" t="n"/>
      <c r="C996" s="49" t="n"/>
      <c r="D996" s="45" t="n"/>
    </row>
    <row r="997" ht="12.75" customHeight="1" s="198">
      <c r="A997" s="104" t="n"/>
      <c r="B997" s="104" t="n"/>
      <c r="C997" s="49" t="n"/>
      <c r="D997" s="45" t="n"/>
    </row>
    <row r="998" ht="12.75" customHeight="1" s="198">
      <c r="A998" s="104" t="n"/>
      <c r="B998" s="104" t="n"/>
      <c r="C998" s="49" t="n"/>
      <c r="D998" s="45" t="n"/>
    </row>
    <row r="999" ht="12.75" customHeight="1" s="198">
      <c r="A999" s="104" t="n"/>
      <c r="B999" s="104" t="n"/>
      <c r="C999" s="49" t="n"/>
      <c r="D999" s="45" t="n"/>
    </row>
    <row r="1000" ht="12.75" customHeight="1" s="198">
      <c r="A1000" s="104" t="n"/>
      <c r="B1000" s="104" t="n"/>
      <c r="C1000" s="49" t="n"/>
      <c r="D1000" s="45" t="n"/>
    </row>
  </sheetData>
  <autoFilter ref="$A$1:$D$22"/>
  <dataValidations count="1">
    <dataValidation sqref="D2:D1000" showDropDown="0" showInputMessage="0" showErrorMessage="0" allowBlank="1" type="list">
      <formula1>SourceList</formula1>
    </dataValidation>
  </dataValidations>
  <pageMargins left="0.747916666666667" right="0.747916666666667" top="0.9840277777777779" bottom="0.9840277777777779" header="0" footer="0"/>
  <pageSetup orientation="portrait" paperSize="9"/>
</worksheet>
</file>

<file path=xl/worksheets/sheet5.xml><?xml version="1.0" encoding="utf-8"?>
<worksheet xmlns="http://schemas.openxmlformats.org/spreadsheetml/2006/main">
  <sheetPr>
    <tabColor rgb="FFA3BCD3"/>
    <outlinePr summaryBelow="1" summaryRight="1"/>
    <pageSetUpPr/>
  </sheetPr>
  <dimension ref="A1:Z1000"/>
  <sheetViews>
    <sheetView workbookViewId="0">
      <selection activeCell="A1" sqref="A1"/>
    </sheetView>
  </sheetViews>
  <sheetFormatPr baseColWidth="8" defaultColWidth="12.63" defaultRowHeight="15" customHeight="1"/>
  <cols>
    <col hidden="1" width="8.880000000000001" customWidth="1" style="198" min="1" max="1"/>
    <col hidden="1" width="9.630000000000001" customWidth="1" style="198" min="2" max="2"/>
    <col hidden="1" width="8.880000000000001" customWidth="1" style="198" min="3" max="6"/>
    <col width="12.75" customWidth="1" style="198" min="7" max="26"/>
  </cols>
  <sheetData>
    <row r="1" ht="12.75" customHeight="1" s="198">
      <c r="A1" s="39" t="n"/>
      <c r="B1" s="39" t="n"/>
      <c r="C1" s="39" t="n"/>
      <c r="D1" s="39" t="n"/>
      <c r="E1" s="39" t="n"/>
      <c r="F1" s="39" t="n"/>
      <c r="G1" s="39" t="n"/>
      <c r="H1" s="39" t="n"/>
      <c r="I1" s="39" t="n"/>
      <c r="J1" s="39" t="n"/>
      <c r="K1" s="39" t="n"/>
      <c r="L1" s="39" t="n"/>
      <c r="M1" s="39" t="n"/>
      <c r="N1" s="39" t="n"/>
      <c r="O1" s="39" t="n"/>
      <c r="P1" s="39" t="n"/>
      <c r="Q1" s="39" t="n"/>
      <c r="R1" s="39" t="n"/>
      <c r="S1" s="39" t="n"/>
      <c r="T1" s="39" t="n"/>
      <c r="U1" s="39" t="n"/>
      <c r="V1" s="39" t="n"/>
      <c r="W1" s="39" t="n"/>
      <c r="X1" s="39" t="n"/>
      <c r="Y1" s="39" t="n"/>
      <c r="Z1" s="39" t="n"/>
    </row>
    <row r="2" ht="12.75" customHeight="1" s="198">
      <c r="A2" s="39" t="n"/>
      <c r="B2" s="39" t="n"/>
      <c r="C2" s="39" t="n"/>
      <c r="D2" s="39" t="n"/>
      <c r="E2" s="39" t="n"/>
      <c r="F2" s="39" t="n"/>
      <c r="G2" s="39" t="n"/>
      <c r="H2" s="39" t="n"/>
      <c r="I2" s="39" t="n"/>
      <c r="J2" s="39" t="n"/>
      <c r="K2" s="39" t="n"/>
      <c r="L2" s="39" t="n"/>
      <c r="M2" s="39" t="n"/>
      <c r="N2" s="39" t="n"/>
      <c r="O2" s="39" t="n"/>
      <c r="P2" s="39" t="n"/>
      <c r="Q2" s="39" t="n"/>
      <c r="R2" s="39" t="n"/>
      <c r="S2" s="39" t="n"/>
      <c r="T2" s="39" t="n"/>
      <c r="U2" s="39" t="n"/>
      <c r="V2" s="39" t="n"/>
      <c r="W2" s="39" t="n"/>
      <c r="X2" s="39" t="n"/>
      <c r="Y2" s="39" t="n"/>
      <c r="Z2" s="39" t="n"/>
    </row>
    <row r="3" ht="12.75" customHeight="1" s="198">
      <c r="A3" s="39" t="n"/>
      <c r="B3" s="39" t="n"/>
      <c r="C3" s="39" t="n"/>
      <c r="D3" s="39" t="n"/>
      <c r="E3" s="39" t="n"/>
      <c r="F3" s="39" t="n"/>
      <c r="G3" s="39" t="n"/>
      <c r="H3" s="39" t="n"/>
      <c r="I3" s="39" t="n"/>
      <c r="J3" s="39" t="n"/>
      <c r="K3" s="39" t="n"/>
      <c r="L3" s="39" t="n"/>
      <c r="M3" s="39" t="n"/>
      <c r="N3" s="39" t="n"/>
      <c r="O3" s="39" t="n"/>
      <c r="P3" s="39" t="n"/>
      <c r="Q3" s="39" t="n"/>
      <c r="R3" s="39" t="n"/>
      <c r="S3" s="39" t="n"/>
      <c r="T3" s="39" t="n"/>
      <c r="U3" s="39" t="n"/>
      <c r="V3" s="39" t="n"/>
      <c r="W3" s="39" t="n"/>
      <c r="X3" s="39" t="n"/>
      <c r="Y3" s="39" t="n"/>
      <c r="Z3" s="39" t="n"/>
    </row>
    <row r="4" ht="12.75" customHeight="1" s="198">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row>
    <row r="5" ht="12.75" customHeight="1" s="198">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row>
    <row r="6" ht="12.75" customHeight="1" s="198">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row>
    <row r="7" ht="12.75" customHeight="1" s="198">
      <c r="A7" s="39" t="n"/>
      <c r="B7" s="39" t="n"/>
      <c r="C7" s="39" t="n"/>
      <c r="D7" s="39" t="n"/>
      <c r="E7" s="39" t="n"/>
      <c r="F7" s="39" t="n"/>
      <c r="G7" s="39" t="n"/>
      <c r="H7" s="39" t="n"/>
      <c r="I7" s="39" t="n"/>
      <c r="J7" s="39" t="n"/>
      <c r="K7" s="39" t="n"/>
      <c r="L7" s="39" t="n"/>
      <c r="M7" s="39" t="n"/>
      <c r="N7" s="39" t="n"/>
      <c r="O7" s="39" t="n"/>
      <c r="P7" s="39" t="n"/>
      <c r="Q7" s="39" t="n"/>
      <c r="R7" s="39" t="n"/>
      <c r="S7" s="39" t="n"/>
      <c r="T7" s="39" t="n"/>
      <c r="U7" s="39" t="n"/>
      <c r="V7" s="39" t="n"/>
      <c r="W7" s="39" t="n"/>
      <c r="X7" s="39" t="n"/>
      <c r="Y7" s="39" t="n"/>
      <c r="Z7" s="39" t="n"/>
    </row>
    <row r="8" ht="12.75" customHeight="1" s="198">
      <c r="A8" s="39" t="n"/>
      <c r="B8" s="39" t="n"/>
      <c r="C8" s="39" t="n"/>
      <c r="D8" s="39" t="n"/>
      <c r="E8" s="39" t="n"/>
      <c r="F8" s="39" t="n"/>
      <c r="G8" s="39" t="n"/>
      <c r="H8" s="39" t="n"/>
      <c r="I8" s="39" t="n"/>
      <c r="J8" s="39" t="n"/>
      <c r="K8" s="39" t="n"/>
      <c r="L8" s="39" t="n"/>
      <c r="M8" s="39" t="n"/>
      <c r="N8" s="39" t="n"/>
      <c r="O8" s="39" t="n"/>
      <c r="P8" s="39" t="n"/>
      <c r="Q8" s="39" t="n"/>
      <c r="R8" s="39" t="n"/>
      <c r="S8" s="39" t="n"/>
      <c r="T8" s="39" t="n"/>
      <c r="U8" s="39" t="n"/>
      <c r="V8" s="39" t="n"/>
      <c r="W8" s="39" t="n"/>
      <c r="X8" s="39" t="n"/>
      <c r="Y8" s="39" t="n"/>
      <c r="Z8" s="39" t="n"/>
    </row>
    <row r="9" ht="12.75" customHeight="1" s="198">
      <c r="A9" s="39" t="n"/>
      <c r="B9" s="39" t="n"/>
      <c r="C9" s="39" t="n"/>
      <c r="D9" s="39" t="n"/>
      <c r="E9" s="39" t="n"/>
      <c r="F9" s="39" t="n"/>
      <c r="G9" s="39" t="n"/>
      <c r="H9" s="39" t="n"/>
      <c r="I9" s="39" t="n"/>
      <c r="J9" s="39" t="n"/>
      <c r="K9" s="39" t="n"/>
      <c r="L9" s="39" t="n"/>
      <c r="M9" s="39" t="n"/>
      <c r="N9" s="39" t="n"/>
      <c r="O9" s="39" t="n"/>
      <c r="P9" s="39" t="n"/>
      <c r="Q9" s="39" t="n"/>
      <c r="R9" s="39" t="n"/>
      <c r="S9" s="39" t="n"/>
      <c r="T9" s="39" t="n"/>
      <c r="U9" s="39" t="n"/>
      <c r="V9" s="39" t="n"/>
      <c r="W9" s="39" t="n"/>
      <c r="X9" s="39" t="n"/>
      <c r="Y9" s="39" t="n"/>
      <c r="Z9" s="39" t="n"/>
    </row>
    <row r="10" ht="12.75" customHeight="1" s="198">
      <c r="A10" s="39" t="n"/>
      <c r="B10" s="39" t="n"/>
      <c r="C10" s="39" t="n"/>
      <c r="D10" s="39" t="n"/>
      <c r="E10" s="39" t="n"/>
      <c r="F10" s="39" t="n"/>
      <c r="G10" s="39" t="n"/>
      <c r="H10" s="39" t="n"/>
      <c r="I10" s="39" t="n"/>
      <c r="J10" s="39" t="n"/>
      <c r="K10" s="39" t="n"/>
      <c r="L10" s="39" t="n"/>
      <c r="M10" s="39" t="n"/>
      <c r="N10" s="39" t="n"/>
      <c r="O10" s="39" t="n"/>
      <c r="P10" s="39" t="n"/>
      <c r="Q10" s="39" t="n"/>
      <c r="R10" s="39" t="n"/>
      <c r="S10" s="39" t="n"/>
      <c r="T10" s="39" t="n"/>
      <c r="U10" s="39" t="n"/>
      <c r="V10" s="39" t="n"/>
      <c r="W10" s="39" t="n"/>
      <c r="X10" s="39" t="n"/>
      <c r="Y10" s="39" t="n"/>
      <c r="Z10" s="39" t="n"/>
    </row>
    <row r="11" ht="12.75" customHeight="1" s="198">
      <c r="A11" s="39" t="n"/>
      <c r="B11" s="39" t="n"/>
      <c r="C11" s="39" t="n"/>
      <c r="D11" s="39" t="n"/>
      <c r="E11" s="39" t="n"/>
      <c r="F11" s="39" t="n"/>
      <c r="G11" s="39" t="n"/>
      <c r="H11" s="39" t="n"/>
      <c r="I11" s="39" t="n"/>
      <c r="J11" s="39" t="n"/>
      <c r="K11" s="39" t="n"/>
      <c r="L11" s="39" t="n"/>
      <c r="M11" s="39" t="n"/>
      <c r="N11" s="39" t="n"/>
      <c r="O11" s="39" t="n"/>
      <c r="P11" s="39" t="n"/>
      <c r="Q11" s="39" t="n"/>
      <c r="R11" s="39" t="n"/>
      <c r="S11" s="39" t="n"/>
      <c r="T11" s="39" t="n"/>
      <c r="U11" s="39" t="n"/>
      <c r="V11" s="39" t="n"/>
      <c r="W11" s="39" t="n"/>
      <c r="X11" s="39" t="n"/>
      <c r="Y11" s="39" t="n"/>
      <c r="Z11" s="39" t="n"/>
    </row>
    <row r="12" ht="12.75" customHeight="1" s="198">
      <c r="A12" s="39" t="n"/>
      <c r="B12" s="39" t="n"/>
      <c r="C12" s="39" t="n"/>
      <c r="D12" s="39" t="n"/>
      <c r="E12" s="39" t="n"/>
      <c r="F12" s="39" t="n"/>
      <c r="G12" s="39" t="n"/>
      <c r="H12" s="39" t="n"/>
      <c r="I12" s="39" t="n"/>
      <c r="J12" s="39" t="n"/>
      <c r="K12" s="39" t="n"/>
      <c r="L12" s="39" t="n"/>
      <c r="M12" s="39" t="n"/>
      <c r="N12" s="39" t="n"/>
      <c r="O12" s="39" t="n"/>
      <c r="P12" s="39" t="n"/>
      <c r="Q12" s="39" t="n"/>
      <c r="R12" s="39" t="n"/>
      <c r="S12" s="39" t="n"/>
      <c r="T12" s="39" t="n"/>
      <c r="U12" s="39" t="n"/>
      <c r="V12" s="39" t="n"/>
      <c r="W12" s="39" t="n"/>
      <c r="X12" s="39" t="n"/>
      <c r="Y12" s="39" t="n"/>
      <c r="Z12" s="39" t="n"/>
    </row>
    <row r="13" ht="12.75" customHeight="1" s="198">
      <c r="A13" s="39" t="n"/>
      <c r="B13" s="39" t="n"/>
      <c r="C13" s="39" t="n"/>
      <c r="D13" s="39" t="n"/>
      <c r="E13" s="39" t="n"/>
      <c r="F13" s="39" t="n"/>
      <c r="G13" s="39" t="n"/>
      <c r="H13" s="39" t="n"/>
      <c r="I13" s="39" t="n"/>
      <c r="J13" s="39" t="n"/>
      <c r="K13" s="39" t="n"/>
      <c r="L13" s="39" t="n"/>
      <c r="M13" s="39" t="n"/>
      <c r="N13" s="39" t="n"/>
      <c r="O13" s="39" t="n"/>
      <c r="P13" s="39" t="n"/>
      <c r="Q13" s="39" t="n"/>
      <c r="R13" s="39" t="n"/>
      <c r="S13" s="39" t="n"/>
      <c r="T13" s="39" t="n"/>
      <c r="U13" s="39" t="n"/>
      <c r="V13" s="39" t="n"/>
      <c r="W13" s="39" t="n"/>
      <c r="X13" s="39" t="n"/>
      <c r="Y13" s="39" t="n"/>
      <c r="Z13" s="39" t="n"/>
    </row>
    <row r="14" ht="12.75" customHeight="1" s="198">
      <c r="A14" s="39" t="n"/>
      <c r="B14" s="39" t="n"/>
      <c r="C14" s="39" t="n"/>
      <c r="D14" s="39" t="n"/>
      <c r="E14" s="39" t="n"/>
      <c r="F14" s="39" t="n"/>
      <c r="G14" s="39" t="n"/>
      <c r="H14" s="39" t="n"/>
      <c r="I14" s="39" t="n"/>
      <c r="J14" s="39" t="n"/>
      <c r="K14" s="39" t="n"/>
      <c r="L14" s="39" t="n"/>
      <c r="M14" s="39" t="n"/>
      <c r="N14" s="39" t="n"/>
      <c r="O14" s="39" t="n"/>
      <c r="P14" s="39" t="n"/>
      <c r="Q14" s="39" t="n"/>
      <c r="R14" s="39" t="n"/>
      <c r="S14" s="39" t="n"/>
      <c r="T14" s="39" t="n"/>
      <c r="U14" s="39" t="n"/>
      <c r="V14" s="39" t="n"/>
      <c r="W14" s="39" t="n"/>
      <c r="X14" s="39" t="n"/>
      <c r="Y14" s="39" t="n"/>
      <c r="Z14" s="39" t="n"/>
    </row>
    <row r="15" ht="12.75" customHeight="1" s="198">
      <c r="A15" s="39" t="n"/>
      <c r="B15" s="39" t="n"/>
      <c r="C15" s="39" t="n"/>
      <c r="D15" s="39" t="n"/>
      <c r="E15" s="39" t="n"/>
      <c r="F15" s="39" t="n"/>
      <c r="G15" s="39" t="n"/>
      <c r="H15" s="39" t="n"/>
      <c r="I15" s="39" t="n"/>
      <c r="J15" s="39" t="n"/>
      <c r="K15" s="39" t="n"/>
      <c r="L15" s="39" t="n"/>
      <c r="M15" s="39" t="n"/>
      <c r="N15" s="39" t="n"/>
      <c r="O15" s="39" t="n"/>
      <c r="P15" s="39" t="n"/>
      <c r="Q15" s="39" t="n"/>
      <c r="R15" s="39" t="n"/>
      <c r="S15" s="39" t="n"/>
      <c r="T15" s="39" t="n"/>
      <c r="U15" s="39" t="n"/>
      <c r="V15" s="39" t="n"/>
      <c r="W15" s="39" t="n"/>
      <c r="X15" s="39" t="n"/>
      <c r="Y15" s="39" t="n"/>
      <c r="Z15" s="39" t="n"/>
    </row>
    <row r="16" ht="12.75" customHeight="1" s="198">
      <c r="A16" s="39" t="n"/>
      <c r="B16" s="39" t="n"/>
      <c r="C16" s="39" t="n"/>
      <c r="D16" s="39" t="n"/>
      <c r="E16" s="39" t="n"/>
      <c r="F16" s="39" t="n"/>
      <c r="G16" s="39" t="n"/>
      <c r="H16" s="39" t="n"/>
      <c r="I16" s="39" t="n"/>
      <c r="J16" s="39" t="n"/>
      <c r="K16" s="39" t="n"/>
      <c r="L16" s="39" t="n"/>
      <c r="M16" s="39" t="n"/>
      <c r="N16" s="39" t="n"/>
      <c r="O16" s="39" t="n"/>
      <c r="P16" s="39" t="n"/>
      <c r="Q16" s="39" t="n"/>
      <c r="R16" s="39" t="n"/>
      <c r="S16" s="39" t="n"/>
      <c r="T16" s="39" t="n"/>
      <c r="U16" s="39" t="n"/>
      <c r="V16" s="39" t="n"/>
      <c r="W16" s="39" t="n"/>
      <c r="X16" s="39" t="n"/>
      <c r="Y16" s="39" t="n"/>
      <c r="Z16" s="39" t="n"/>
    </row>
    <row r="17" ht="12.75" customHeight="1" s="198">
      <c r="A17" s="39" t="n"/>
      <c r="B17" s="39" t="n"/>
      <c r="C17" s="39" t="n"/>
      <c r="D17" s="39" t="n"/>
      <c r="E17" s="39" t="n"/>
      <c r="F17" s="39" t="n"/>
      <c r="G17" s="39" t="n"/>
      <c r="H17" s="39" t="n"/>
      <c r="I17" s="39" t="n"/>
      <c r="J17" s="39" t="n"/>
      <c r="K17" s="39" t="n"/>
      <c r="L17" s="39" t="n"/>
      <c r="M17" s="39" t="n"/>
      <c r="N17" s="39" t="n"/>
      <c r="O17" s="39" t="n"/>
      <c r="P17" s="39" t="n"/>
      <c r="Q17" s="39" t="n"/>
      <c r="R17" s="39" t="n"/>
      <c r="S17" s="39" t="n"/>
      <c r="T17" s="39" t="n"/>
      <c r="U17" s="39" t="n"/>
      <c r="V17" s="39" t="n"/>
      <c r="W17" s="39" t="n"/>
      <c r="X17" s="39" t="n"/>
      <c r="Y17" s="39" t="n"/>
      <c r="Z17" s="39" t="n"/>
    </row>
    <row r="18" ht="12.75" customHeight="1" s="198">
      <c r="A18" s="39" t="n"/>
      <c r="B18" s="39" t="n"/>
      <c r="C18" s="39" t="n"/>
      <c r="D18" s="39" t="n"/>
      <c r="E18" s="39" t="n"/>
      <c r="F18" s="39" t="n"/>
      <c r="G18" s="39" t="n"/>
      <c r="H18" s="39" t="n"/>
      <c r="I18" s="39" t="n"/>
      <c r="J18" s="39" t="n"/>
      <c r="K18" s="39" t="n"/>
      <c r="L18" s="39" t="n"/>
      <c r="M18" s="39" t="n"/>
      <c r="N18" s="39" t="n"/>
      <c r="O18" s="39" t="n"/>
      <c r="P18" s="39" t="n"/>
      <c r="Q18" s="39" t="n"/>
      <c r="R18" s="39" t="n"/>
      <c r="S18" s="39" t="n"/>
      <c r="T18" s="39" t="n"/>
      <c r="U18" s="39" t="n"/>
      <c r="V18" s="39" t="n"/>
      <c r="W18" s="39" t="n"/>
      <c r="X18" s="39" t="n"/>
      <c r="Y18" s="39" t="n"/>
      <c r="Z18" s="39" t="n"/>
    </row>
    <row r="19" ht="12.75" customHeight="1" s="198">
      <c r="A19" s="39" t="n"/>
      <c r="B19" s="39" t="n"/>
      <c r="C19" s="39" t="n"/>
      <c r="D19" s="39" t="n"/>
      <c r="E19" s="39" t="n"/>
      <c r="F19" s="39" t="n"/>
      <c r="G19" s="39" t="n"/>
      <c r="H19" s="39" t="n"/>
      <c r="I19" s="39" t="n"/>
      <c r="J19" s="39" t="n"/>
      <c r="K19" s="39" t="n"/>
      <c r="L19" s="39" t="n"/>
      <c r="M19" s="39" t="n"/>
      <c r="N19" s="39" t="n"/>
      <c r="O19" s="39" t="n"/>
      <c r="P19" s="39" t="n"/>
      <c r="Q19" s="39" t="n"/>
      <c r="R19" s="39" t="n"/>
      <c r="S19" s="39" t="n"/>
      <c r="T19" s="39" t="n"/>
      <c r="U19" s="39" t="n"/>
      <c r="V19" s="39" t="n"/>
      <c r="W19" s="39" t="n"/>
      <c r="X19" s="39" t="n"/>
      <c r="Y19" s="39" t="n"/>
      <c r="Z19" s="39" t="n"/>
    </row>
    <row r="20" ht="12.75" customHeight="1" s="198">
      <c r="A20" s="39" t="n"/>
      <c r="B20" s="39" t="n"/>
      <c r="C20" s="39" t="n"/>
      <c r="D20" s="39" t="n"/>
      <c r="E20" s="39" t="n"/>
      <c r="F20" s="39" t="n"/>
      <c r="G20" s="39" t="n"/>
      <c r="H20" s="39" t="n"/>
      <c r="I20" s="39" t="n"/>
      <c r="J20" s="39" t="n"/>
      <c r="K20" s="39" t="n"/>
      <c r="L20" s="39" t="n"/>
      <c r="M20" s="39" t="n"/>
      <c r="N20" s="39" t="n"/>
      <c r="O20" s="39" t="n"/>
      <c r="P20" s="39" t="n"/>
      <c r="Q20" s="39" t="n"/>
      <c r="R20" s="39" t="n"/>
      <c r="S20" s="39" t="n"/>
      <c r="T20" s="39" t="n"/>
      <c r="U20" s="39" t="n"/>
      <c r="V20" s="39" t="n"/>
      <c r="W20" s="39" t="n"/>
      <c r="X20" s="39" t="n"/>
      <c r="Y20" s="39" t="n"/>
      <c r="Z20" s="39" t="n"/>
    </row>
    <row r="21" ht="12.75" customHeight="1" s="198">
      <c r="A21" s="39" t="n"/>
      <c r="B21" s="39" t="n"/>
      <c r="C21" s="39" t="n"/>
      <c r="D21" s="39" t="n"/>
      <c r="E21" s="39" t="n"/>
      <c r="F21" s="39" t="n"/>
      <c r="G21" s="39" t="n"/>
      <c r="H21" s="39" t="n"/>
      <c r="I21" s="39" t="n"/>
      <c r="J21" s="39" t="n"/>
      <c r="K21" s="39" t="n"/>
      <c r="L21" s="39" t="n"/>
      <c r="M21" s="39" t="n"/>
      <c r="N21" s="39" t="n"/>
      <c r="O21" s="39" t="n"/>
      <c r="P21" s="39" t="n"/>
      <c r="Q21" s="39" t="n"/>
      <c r="R21" s="39" t="n"/>
      <c r="S21" s="39" t="n"/>
      <c r="T21" s="39" t="n"/>
      <c r="U21" s="39" t="n"/>
      <c r="V21" s="39" t="n"/>
      <c r="W21" s="39" t="n"/>
      <c r="X21" s="39" t="n"/>
      <c r="Y21" s="39" t="n"/>
      <c r="Z21" s="39" t="n"/>
    </row>
    <row r="22" ht="12.75" customHeight="1" s="198">
      <c r="A22" s="39" t="n"/>
      <c r="B22" s="39" t="n"/>
      <c r="C22" s="39" t="n"/>
      <c r="D22" s="39" t="n"/>
      <c r="E22" s="39" t="n"/>
      <c r="F22" s="39" t="n"/>
      <c r="G22" s="39" t="n"/>
      <c r="H22" s="39" t="n"/>
      <c r="I22" s="39" t="n"/>
      <c r="J22" s="39" t="n"/>
      <c r="K22" s="39" t="n"/>
      <c r="L22" s="39" t="n"/>
      <c r="M22" s="39" t="n"/>
      <c r="N22" s="39" t="n"/>
      <c r="O22" s="39" t="n"/>
      <c r="P22" s="39" t="n"/>
      <c r="Q22" s="39" t="n"/>
      <c r="R22" s="39" t="n"/>
      <c r="S22" s="39" t="n"/>
      <c r="T22" s="39" t="n"/>
      <c r="U22" s="39" t="n"/>
      <c r="V22" s="39" t="n"/>
      <c r="W22" s="39" t="n"/>
      <c r="X22" s="39" t="n"/>
      <c r="Y22" s="39" t="n"/>
      <c r="Z22" s="39" t="n"/>
    </row>
    <row r="23" ht="12.75" customHeight="1" s="198">
      <c r="A23" s="39" t="n"/>
      <c r="B23" s="39" t="n"/>
      <c r="C23" s="39" t="n"/>
      <c r="D23" s="39" t="n"/>
      <c r="E23" s="39" t="n"/>
      <c r="F23" s="39" t="n"/>
      <c r="G23" s="39" t="n"/>
      <c r="H23" s="39" t="n"/>
      <c r="I23" s="39" t="n"/>
      <c r="J23" s="39" t="n"/>
      <c r="K23" s="39" t="n"/>
      <c r="L23" s="39" t="n"/>
      <c r="M23" s="39" t="n"/>
      <c r="N23" s="39" t="n"/>
      <c r="O23" s="39" t="n"/>
      <c r="P23" s="39" t="n"/>
      <c r="Q23" s="39" t="n"/>
      <c r="R23" s="39" t="n"/>
      <c r="S23" s="39" t="n"/>
      <c r="T23" s="39" t="n"/>
      <c r="U23" s="39" t="n"/>
      <c r="V23" s="39" t="n"/>
      <c r="W23" s="39" t="n"/>
      <c r="X23" s="39" t="n"/>
      <c r="Y23" s="39" t="n"/>
      <c r="Z23" s="39" t="n"/>
    </row>
    <row r="24" ht="12.75" customHeight="1" s="198">
      <c r="A24" s="39" t="n"/>
      <c r="B24" s="39" t="n"/>
      <c r="C24" s="39" t="n"/>
      <c r="D24" s="39" t="n"/>
      <c r="E24" s="39" t="n"/>
      <c r="F24" s="39" t="n"/>
      <c r="G24" s="39" t="n"/>
      <c r="H24" s="39" t="n"/>
      <c r="I24" s="39" t="n"/>
      <c r="J24" s="39" t="n"/>
      <c r="K24" s="39" t="n"/>
      <c r="L24" s="39" t="n"/>
      <c r="M24" s="39" t="n"/>
      <c r="N24" s="39" t="n"/>
      <c r="O24" s="39" t="n"/>
      <c r="P24" s="39" t="n"/>
      <c r="Q24" s="39" t="n"/>
      <c r="R24" s="39" t="n"/>
      <c r="S24" s="39" t="n"/>
      <c r="T24" s="39" t="n"/>
      <c r="U24" s="39" t="n"/>
      <c r="V24" s="39" t="n"/>
      <c r="W24" s="39" t="n"/>
      <c r="X24" s="39" t="n"/>
      <c r="Y24" s="39" t="n"/>
      <c r="Z24" s="39" t="n"/>
    </row>
    <row r="25" ht="12.75" customHeight="1" s="198">
      <c r="A25" s="39" t="n"/>
      <c r="B25" s="39" t="n"/>
      <c r="C25" s="39" t="n"/>
      <c r="D25" s="39" t="n"/>
      <c r="E25" s="39" t="n"/>
      <c r="F25" s="39" t="n"/>
      <c r="G25" s="39" t="n"/>
      <c r="H25" s="39" t="n"/>
      <c r="I25" s="39" t="n"/>
      <c r="J25" s="39" t="n"/>
      <c r="K25" s="39" t="n"/>
      <c r="L25" s="39" t="n"/>
      <c r="M25" s="39" t="n"/>
      <c r="N25" s="39" t="n"/>
      <c r="O25" s="39" t="n"/>
      <c r="P25" s="39" t="n"/>
      <c r="Q25" s="39" t="n"/>
      <c r="R25" s="39" t="n"/>
      <c r="S25" s="39" t="n"/>
      <c r="T25" s="39" t="n"/>
      <c r="U25" s="39" t="n"/>
      <c r="V25" s="39" t="n"/>
      <c r="W25" s="39" t="n"/>
      <c r="X25" s="39" t="n"/>
      <c r="Y25" s="39" t="n"/>
      <c r="Z25" s="39" t="n"/>
    </row>
    <row r="26" ht="12.75" customHeight="1" s="198">
      <c r="A26" s="39" t="n"/>
      <c r="B26" s="39" t="n"/>
      <c r="C26" s="39" t="n"/>
      <c r="D26" s="39" t="n"/>
      <c r="E26" s="39"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row>
    <row r="27" ht="12.75" customHeight="1" s="198">
      <c r="A27" s="39" t="n"/>
      <c r="B27" s="39" t="n"/>
      <c r="C27" s="39" t="n"/>
      <c r="D27" s="39" t="n"/>
      <c r="E27" s="39" t="n"/>
      <c r="F27" s="39" t="n"/>
      <c r="G27" s="39" t="n"/>
      <c r="H27" s="39" t="n"/>
      <c r="I27" s="39" t="n"/>
      <c r="J27" s="39" t="n"/>
      <c r="K27" s="39" t="n"/>
      <c r="L27" s="39" t="n"/>
      <c r="M27" s="39" t="n"/>
      <c r="N27" s="39" t="n"/>
      <c r="O27" s="39" t="n"/>
      <c r="P27" s="39" t="n"/>
      <c r="Q27" s="39" t="n"/>
      <c r="R27" s="39" t="n"/>
      <c r="S27" s="39" t="n"/>
      <c r="T27" s="39" t="n"/>
      <c r="U27" s="39" t="n"/>
      <c r="V27" s="39" t="n"/>
      <c r="W27" s="39" t="n"/>
      <c r="X27" s="39" t="n"/>
      <c r="Y27" s="39" t="n"/>
      <c r="Z27" s="39" t="n"/>
    </row>
    <row r="28" ht="12.75" customHeight="1" s="198">
      <c r="A28" s="39" t="n"/>
      <c r="B28" s="39" t="n"/>
      <c r="C28" s="39" t="n"/>
      <c r="D28" s="39" t="n"/>
      <c r="E28" s="39" t="n"/>
      <c r="F28" s="39" t="n"/>
      <c r="G28" s="39" t="n"/>
      <c r="H28" s="39" t="n"/>
      <c r="I28" s="39" t="n"/>
      <c r="J28" s="39" t="n"/>
      <c r="K28" s="39" t="n"/>
      <c r="L28" s="39" t="n"/>
      <c r="M28" s="39" t="n"/>
      <c r="N28" s="39" t="n"/>
      <c r="O28" s="39" t="n"/>
      <c r="P28" s="39" t="n"/>
      <c r="Q28" s="39" t="n"/>
      <c r="R28" s="39" t="n"/>
      <c r="S28" s="39" t="n"/>
      <c r="T28" s="39" t="n"/>
      <c r="U28" s="39" t="n"/>
      <c r="V28" s="39" t="n"/>
      <c r="W28" s="39" t="n"/>
      <c r="X28" s="39" t="n"/>
      <c r="Y28" s="39" t="n"/>
      <c r="Z28" s="39" t="n"/>
    </row>
    <row r="29" ht="12.75" customHeight="1" s="198">
      <c r="A29" s="39" t="n"/>
      <c r="B29" s="39" t="n"/>
      <c r="C29" s="39" t="n"/>
      <c r="D29" s="39" t="n"/>
      <c r="E29" s="39" t="n"/>
      <c r="F29" s="39" t="n"/>
      <c r="G29" s="39" t="n"/>
      <c r="H29" s="39" t="n"/>
      <c r="I29" s="39" t="n"/>
      <c r="J29" s="39" t="n"/>
      <c r="K29" s="39" t="n"/>
      <c r="L29" s="39" t="n"/>
      <c r="M29" s="39" t="n"/>
      <c r="N29" s="39" t="n"/>
      <c r="O29" s="39" t="n"/>
      <c r="P29" s="39" t="n"/>
      <c r="Q29" s="39" t="n"/>
      <c r="R29" s="39" t="n"/>
      <c r="S29" s="39" t="n"/>
      <c r="T29" s="39" t="n"/>
      <c r="U29" s="39" t="n"/>
      <c r="V29" s="39" t="n"/>
      <c r="W29" s="39" t="n"/>
      <c r="X29" s="39" t="n"/>
      <c r="Y29" s="39" t="n"/>
      <c r="Z29" s="39" t="n"/>
    </row>
    <row r="30" ht="12.75" customHeight="1" s="198">
      <c r="A30" s="39" t="n"/>
      <c r="B30" s="39" t="n"/>
      <c r="C30" s="39" t="n"/>
      <c r="D30" s="39" t="n"/>
      <c r="E30" s="39" t="n"/>
      <c r="F30" s="39" t="n"/>
      <c r="G30" s="39" t="n"/>
      <c r="H30" s="39" t="n"/>
      <c r="I30" s="39" t="n"/>
      <c r="J30" s="39" t="n"/>
      <c r="K30" s="39" t="n"/>
      <c r="L30" s="39" t="n"/>
      <c r="M30" s="39" t="n"/>
      <c r="N30" s="39" t="n"/>
      <c r="O30" s="39" t="n"/>
      <c r="P30" s="39" t="n"/>
      <c r="Q30" s="39" t="n"/>
      <c r="R30" s="39" t="n"/>
      <c r="S30" s="39" t="n"/>
      <c r="T30" s="39" t="n"/>
      <c r="U30" s="39" t="n"/>
      <c r="V30" s="39" t="n"/>
      <c r="W30" s="39" t="n"/>
      <c r="X30" s="39" t="n"/>
      <c r="Y30" s="39" t="n"/>
      <c r="Z30" s="39" t="n"/>
    </row>
    <row r="31" ht="12.75" customHeight="1" s="198">
      <c r="A31" s="39" t="n"/>
      <c r="B31" s="39" t="n"/>
      <c r="C31" s="39" t="n"/>
      <c r="D31" s="39" t="n"/>
      <c r="E31" s="39" t="n"/>
      <c r="F31" s="39" t="n"/>
      <c r="G31" s="39" t="n"/>
      <c r="H31" s="39" t="n"/>
      <c r="I31" s="39" t="n"/>
      <c r="J31" s="39" t="n"/>
      <c r="K31" s="39" t="n"/>
      <c r="L31" s="39" t="n"/>
      <c r="M31" s="39" t="n"/>
      <c r="N31" s="39" t="n"/>
      <c r="O31" s="39" t="n"/>
      <c r="P31" s="39" t="n"/>
      <c r="Q31" s="39" t="n"/>
      <c r="R31" s="39" t="n"/>
      <c r="S31" s="39" t="n"/>
      <c r="T31" s="39" t="n"/>
      <c r="U31" s="39" t="n"/>
      <c r="V31" s="39" t="n"/>
      <c r="W31" s="39" t="n"/>
      <c r="X31" s="39" t="n"/>
      <c r="Y31" s="39" t="n"/>
      <c r="Z31" s="39" t="n"/>
    </row>
    <row r="32" ht="12.75" customHeight="1" s="198">
      <c r="A32" s="39" t="n"/>
      <c r="B32" s="39" t="n"/>
      <c r="C32" s="39" t="n"/>
      <c r="D32" s="39" t="n"/>
      <c r="E32" s="39" t="n"/>
      <c r="F32" s="39" t="n"/>
      <c r="G32" s="39" t="n"/>
      <c r="H32" s="39" t="n"/>
      <c r="I32" s="39" t="n"/>
      <c r="J32" s="39" t="n"/>
      <c r="K32" s="39" t="n"/>
      <c r="L32" s="39" t="n"/>
      <c r="M32" s="39" t="n"/>
      <c r="N32" s="39" t="n"/>
      <c r="O32" s="39" t="n"/>
      <c r="P32" s="39" t="n"/>
      <c r="Q32" s="39" t="n"/>
      <c r="R32" s="39" t="n"/>
      <c r="S32" s="39" t="n"/>
      <c r="T32" s="39" t="n"/>
      <c r="U32" s="39" t="n"/>
      <c r="V32" s="39" t="n"/>
      <c r="W32" s="39" t="n"/>
      <c r="X32" s="39" t="n"/>
      <c r="Y32" s="39" t="n"/>
      <c r="Z32" s="39" t="n"/>
    </row>
    <row r="33" ht="12.75" customHeight="1" s="198">
      <c r="A33" s="39" t="n"/>
      <c r="B33" s="39" t="n"/>
      <c r="C33" s="39" t="n"/>
      <c r="D33" s="39" t="n"/>
      <c r="E33" s="39" t="n"/>
      <c r="F33" s="39" t="n"/>
      <c r="G33" s="39" t="n"/>
      <c r="H33" s="39" t="n"/>
      <c r="I33" s="39" t="n"/>
      <c r="J33" s="39" t="n"/>
      <c r="K33" s="39" t="n"/>
      <c r="L33" s="39" t="n"/>
      <c r="M33" s="39" t="n"/>
      <c r="N33" s="39" t="n"/>
      <c r="O33" s="39" t="n"/>
      <c r="P33" s="39" t="n"/>
      <c r="Q33" s="39" t="n"/>
      <c r="R33" s="39" t="n"/>
      <c r="S33" s="39" t="n"/>
      <c r="T33" s="39" t="n"/>
      <c r="U33" s="39" t="n"/>
      <c r="V33" s="39" t="n"/>
      <c r="W33" s="39" t="n"/>
      <c r="X33" s="39" t="n"/>
      <c r="Y33" s="39" t="n"/>
      <c r="Z33" s="39" t="n"/>
    </row>
    <row r="34" ht="12.75" customHeight="1" s="198">
      <c r="A34" s="39" t="n"/>
      <c r="B34" s="39" t="n"/>
      <c r="C34" s="39" t="n"/>
      <c r="D34" s="39" t="n"/>
      <c r="E34" s="39" t="n"/>
      <c r="F34" s="39" t="n"/>
      <c r="G34" s="39" t="n"/>
      <c r="H34" s="39" t="n"/>
      <c r="I34" s="39" t="n"/>
      <c r="J34" s="39" t="n"/>
      <c r="K34" s="39" t="n"/>
      <c r="L34" s="39" t="n"/>
      <c r="M34" s="39" t="n"/>
      <c r="N34" s="39" t="n"/>
      <c r="O34" s="39" t="n"/>
      <c r="P34" s="39" t="n"/>
      <c r="Q34" s="39" t="n"/>
      <c r="R34" s="39" t="n"/>
      <c r="S34" s="39" t="n"/>
      <c r="T34" s="39" t="n"/>
      <c r="U34" s="39" t="n"/>
      <c r="V34" s="39" t="n"/>
      <c r="W34" s="39" t="n"/>
      <c r="X34" s="39" t="n"/>
      <c r="Y34" s="39" t="n"/>
      <c r="Z34" s="39" t="n"/>
    </row>
    <row r="35" ht="12.75" customHeight="1" s="198">
      <c r="A35" s="39" t="n"/>
      <c r="B35" s="39" t="n"/>
      <c r="C35" s="39" t="n"/>
      <c r="D35" s="39" t="n"/>
      <c r="E35" s="39" t="n"/>
      <c r="F35" s="39" t="n"/>
      <c r="G35" s="39" t="n"/>
      <c r="H35" s="39" t="n"/>
      <c r="I35" s="39" t="n"/>
      <c r="J35" s="39" t="n"/>
      <c r="K35" s="39" t="n"/>
      <c r="L35" s="39" t="n"/>
      <c r="M35" s="39" t="n"/>
      <c r="N35" s="39" t="n"/>
      <c r="O35" s="39" t="n"/>
      <c r="P35" s="39" t="n"/>
      <c r="Q35" s="39" t="n"/>
      <c r="R35" s="39" t="n"/>
      <c r="S35" s="39" t="n"/>
      <c r="T35" s="39" t="n"/>
      <c r="U35" s="39" t="n"/>
      <c r="V35" s="39" t="n"/>
      <c r="W35" s="39" t="n"/>
      <c r="X35" s="39" t="n"/>
      <c r="Y35" s="39" t="n"/>
      <c r="Z35" s="39" t="n"/>
    </row>
    <row r="36" ht="12.75" customHeight="1" s="198">
      <c r="A36" s="39" t="n"/>
      <c r="B36" s="39" t="n"/>
      <c r="C36" s="39" t="n"/>
      <c r="D36" s="39" t="n"/>
      <c r="E36" s="39" t="n"/>
      <c r="F36" s="39" t="n"/>
      <c r="G36" s="39" t="n"/>
      <c r="H36" s="39" t="n"/>
      <c r="I36" s="39" t="n"/>
      <c r="J36" s="39" t="n"/>
      <c r="K36" s="39" t="n"/>
      <c r="L36" s="39" t="n"/>
      <c r="M36" s="39" t="n"/>
      <c r="N36" s="39" t="n"/>
      <c r="O36" s="39" t="n"/>
      <c r="P36" s="39" t="n"/>
      <c r="Q36" s="39" t="n"/>
      <c r="R36" s="39" t="n"/>
      <c r="S36" s="39" t="n"/>
      <c r="T36" s="39" t="n"/>
      <c r="U36" s="39" t="n"/>
      <c r="V36" s="39" t="n"/>
      <c r="W36" s="39" t="n"/>
      <c r="X36" s="39" t="n"/>
      <c r="Y36" s="39" t="n"/>
      <c r="Z36" s="39" t="n"/>
    </row>
    <row r="37" ht="12.75" customHeight="1" s="198">
      <c r="A37" s="39" t="n"/>
      <c r="B37" s="39" t="n"/>
      <c r="C37" s="39" t="n"/>
      <c r="D37" s="39" t="n"/>
      <c r="E37" s="39" t="n"/>
      <c r="F37" s="39" t="n"/>
      <c r="G37" s="39" t="n"/>
      <c r="H37" s="39" t="n"/>
      <c r="I37" s="39" t="n"/>
      <c r="J37" s="39" t="n"/>
      <c r="K37" s="39" t="n"/>
      <c r="L37" s="39" t="n"/>
      <c r="M37" s="39" t="n"/>
      <c r="N37" s="39" t="n"/>
      <c r="O37" s="39" t="n"/>
      <c r="P37" s="39" t="n"/>
      <c r="Q37" s="39" t="n"/>
      <c r="R37" s="39" t="n"/>
      <c r="S37" s="39" t="n"/>
      <c r="T37" s="39" t="n"/>
      <c r="U37" s="39" t="n"/>
      <c r="V37" s="39" t="n"/>
      <c r="W37" s="39" t="n"/>
      <c r="X37" s="39" t="n"/>
      <c r="Y37" s="39" t="n"/>
      <c r="Z37" s="39" t="n"/>
    </row>
    <row r="38" ht="12.75" customHeight="1" s="198">
      <c r="A38" s="39" t="n"/>
      <c r="B38" s="39" t="n"/>
      <c r="C38" s="39" t="n"/>
      <c r="D38" s="39" t="n"/>
      <c r="E38" s="39" t="n"/>
      <c r="F38" s="39" t="n"/>
      <c r="G38" s="39" t="n"/>
      <c r="H38" s="39" t="n"/>
      <c r="I38" s="39" t="n"/>
      <c r="J38" s="39" t="n"/>
      <c r="K38" s="39" t="n"/>
      <c r="L38" s="39" t="n"/>
      <c r="M38" s="39" t="n"/>
      <c r="N38" s="39" t="n"/>
      <c r="O38" s="39" t="n"/>
      <c r="P38" s="39" t="n"/>
      <c r="Q38" s="39" t="n"/>
      <c r="R38" s="39" t="n"/>
      <c r="S38" s="39" t="n"/>
      <c r="T38" s="39" t="n"/>
      <c r="U38" s="39" t="n"/>
      <c r="V38" s="39" t="n"/>
      <c r="W38" s="39" t="n"/>
      <c r="X38" s="39" t="n"/>
      <c r="Y38" s="39" t="n"/>
      <c r="Z38" s="39" t="n"/>
    </row>
    <row r="39" ht="12.75" customHeight="1" s="198">
      <c r="A39" s="39" t="n"/>
      <c r="B39" s="39" t="n"/>
      <c r="C39" s="39" t="n"/>
      <c r="D39" s="39" t="n"/>
      <c r="E39" s="39" t="n"/>
      <c r="F39" s="39" t="n"/>
      <c r="G39" s="39" t="n"/>
      <c r="H39" s="39" t="n"/>
      <c r="I39" s="39" t="n"/>
      <c r="J39" s="39" t="n"/>
      <c r="K39" s="39" t="n"/>
      <c r="L39" s="39" t="n"/>
      <c r="M39" s="39" t="n"/>
      <c r="N39" s="39" t="n"/>
      <c r="O39" s="39" t="n"/>
      <c r="P39" s="39" t="n"/>
      <c r="Q39" s="39" t="n"/>
      <c r="R39" s="39" t="n"/>
      <c r="S39" s="39" t="n"/>
      <c r="T39" s="39" t="n"/>
      <c r="U39" s="39" t="n"/>
      <c r="V39" s="39" t="n"/>
      <c r="W39" s="39" t="n"/>
      <c r="X39" s="39" t="n"/>
      <c r="Y39" s="39" t="n"/>
      <c r="Z39" s="39" t="n"/>
    </row>
    <row r="40" ht="12.75" customHeight="1" s="198">
      <c r="A40" s="39" t="n"/>
      <c r="B40" s="39" t="n"/>
      <c r="C40" s="39" t="n"/>
      <c r="D40" s="39" t="n"/>
      <c r="E40" s="39" t="n"/>
      <c r="F40" s="39" t="n"/>
      <c r="G40" s="39" t="n"/>
      <c r="H40" s="39" t="n"/>
      <c r="I40" s="39" t="n"/>
      <c r="J40" s="39" t="n"/>
      <c r="K40" s="39" t="n"/>
      <c r="L40" s="39" t="n"/>
      <c r="M40" s="39" t="n"/>
      <c r="N40" s="39" t="n"/>
      <c r="O40" s="39" t="n"/>
      <c r="P40" s="39" t="n"/>
      <c r="Q40" s="39" t="n"/>
      <c r="R40" s="39" t="n"/>
      <c r="S40" s="39" t="n"/>
      <c r="T40" s="39" t="n"/>
      <c r="U40" s="39" t="n"/>
      <c r="V40" s="39" t="n"/>
      <c r="W40" s="39" t="n"/>
      <c r="X40" s="39" t="n"/>
      <c r="Y40" s="39" t="n"/>
      <c r="Z40" s="39" t="n"/>
    </row>
    <row r="41" ht="12.75" customHeight="1" s="198">
      <c r="A41" s="39" t="n"/>
      <c r="B41" s="39" t="n"/>
      <c r="C41" s="39" t="n"/>
      <c r="D41" s="39" t="n"/>
      <c r="E41" s="39" t="n"/>
      <c r="F41" s="39" t="n"/>
      <c r="G41" s="39" t="n"/>
      <c r="H41" s="39" t="n"/>
      <c r="I41" s="39" t="n"/>
      <c r="J41" s="39" t="n"/>
      <c r="K41" s="39" t="n"/>
      <c r="L41" s="39" t="n"/>
      <c r="M41" s="39" t="n"/>
      <c r="N41" s="39" t="n"/>
      <c r="O41" s="39" t="n"/>
      <c r="P41" s="39" t="n"/>
      <c r="Q41" s="39" t="n"/>
      <c r="R41" s="39" t="n"/>
      <c r="S41" s="39" t="n"/>
      <c r="T41" s="39" t="n"/>
      <c r="U41" s="39" t="n"/>
      <c r="V41" s="39" t="n"/>
      <c r="W41" s="39" t="n"/>
      <c r="X41" s="39" t="n"/>
      <c r="Y41" s="39" t="n"/>
      <c r="Z41" s="39" t="n"/>
    </row>
    <row r="42" ht="12.75" customHeight="1" s="198">
      <c r="A42" s="39" t="n"/>
      <c r="B42" s="39" t="n"/>
      <c r="C42" s="39" t="n"/>
      <c r="D42" s="39" t="n"/>
      <c r="E42" s="39" t="n"/>
      <c r="F42" s="39" t="n"/>
      <c r="G42" s="39" t="n"/>
      <c r="H42" s="39" t="n"/>
      <c r="I42" s="39" t="n"/>
      <c r="J42" s="39" t="n"/>
      <c r="K42" s="39" t="n"/>
      <c r="L42" s="39" t="n"/>
      <c r="M42" s="39" t="n"/>
      <c r="N42" s="39" t="n"/>
      <c r="O42" s="39" t="n"/>
      <c r="P42" s="39" t="n"/>
      <c r="Q42" s="39" t="n"/>
      <c r="R42" s="39" t="n"/>
      <c r="S42" s="39" t="n"/>
      <c r="T42" s="39" t="n"/>
      <c r="U42" s="39" t="n"/>
      <c r="V42" s="39" t="n"/>
      <c r="W42" s="39" t="n"/>
      <c r="X42" s="39" t="n"/>
      <c r="Y42" s="39" t="n"/>
      <c r="Z42" s="39" t="n"/>
    </row>
    <row r="43" ht="12.75" customHeight="1" s="198">
      <c r="A43" s="39" t="n"/>
      <c r="B43" s="39" t="n"/>
      <c r="C43" s="39" t="n"/>
      <c r="D43" s="39" t="n"/>
      <c r="E43" s="39" t="n"/>
      <c r="F43" s="39" t="n"/>
      <c r="G43" s="39" t="n"/>
      <c r="H43" s="39" t="n"/>
      <c r="I43" s="39" t="n"/>
      <c r="J43" s="39" t="n"/>
      <c r="K43" s="39" t="n"/>
      <c r="L43" s="39" t="n"/>
      <c r="M43" s="39" t="n"/>
      <c r="N43" s="39" t="n"/>
      <c r="O43" s="39" t="n"/>
      <c r="P43" s="39" t="n"/>
      <c r="Q43" s="39" t="n"/>
      <c r="R43" s="39" t="n"/>
      <c r="S43" s="39" t="n"/>
      <c r="T43" s="39" t="n"/>
      <c r="U43" s="39" t="n"/>
      <c r="V43" s="39" t="n"/>
      <c r="W43" s="39" t="n"/>
      <c r="X43" s="39" t="n"/>
      <c r="Y43" s="39" t="n"/>
      <c r="Z43" s="39" t="n"/>
    </row>
    <row r="44" ht="12.75" customHeight="1" s="198">
      <c r="A44" s="39" t="n"/>
      <c r="B44" s="39" t="n"/>
      <c r="C44" s="39" t="n"/>
      <c r="D44" s="39" t="n"/>
      <c r="E44" s="39" t="n"/>
      <c r="F44" s="39" t="n"/>
      <c r="G44" s="39" t="n"/>
      <c r="H44" s="39" t="n"/>
      <c r="I44" s="39" t="n"/>
      <c r="J44" s="39" t="n"/>
      <c r="K44" s="39" t="n"/>
      <c r="L44" s="39" t="n"/>
      <c r="M44" s="39" t="n"/>
      <c r="N44" s="39" t="n"/>
      <c r="O44" s="39" t="n"/>
      <c r="P44" s="39" t="n"/>
      <c r="Q44" s="39" t="n"/>
      <c r="R44" s="39" t="n"/>
      <c r="S44" s="39" t="n"/>
      <c r="T44" s="39" t="n"/>
      <c r="U44" s="39" t="n"/>
      <c r="V44" s="39" t="n"/>
      <c r="W44" s="39" t="n"/>
      <c r="X44" s="39" t="n"/>
      <c r="Y44" s="39" t="n"/>
      <c r="Z44" s="39" t="n"/>
    </row>
    <row r="45" ht="12.75" customHeight="1" s="198">
      <c r="A45" s="39" t="n"/>
      <c r="B45" s="39" t="n"/>
      <c r="C45" s="39" t="n"/>
      <c r="D45" s="39" t="n"/>
      <c r="E45" s="39" t="n"/>
      <c r="F45" s="39" t="n"/>
      <c r="G45" s="39" t="n"/>
      <c r="H45" s="39" t="n"/>
      <c r="I45" s="39" t="n"/>
      <c r="J45" s="39" t="n"/>
      <c r="K45" s="39" t="n"/>
      <c r="L45" s="39" t="n"/>
      <c r="M45" s="39" t="n"/>
      <c r="N45" s="39" t="n"/>
      <c r="O45" s="39" t="n"/>
      <c r="P45" s="39" t="n"/>
      <c r="Q45" s="39" t="n"/>
      <c r="R45" s="39" t="n"/>
      <c r="S45" s="39" t="n"/>
      <c r="T45" s="39" t="n"/>
      <c r="U45" s="39" t="n"/>
      <c r="V45" s="39" t="n"/>
      <c r="W45" s="39" t="n"/>
      <c r="X45" s="39" t="n"/>
      <c r="Y45" s="39" t="n"/>
      <c r="Z45" s="39" t="n"/>
    </row>
    <row r="46" ht="12.75" customHeight="1" s="198">
      <c r="A46" s="39" t="n"/>
      <c r="B46" s="39" t="n"/>
      <c r="C46" s="39" t="n"/>
      <c r="D46" s="39" t="n"/>
      <c r="E46" s="39" t="n"/>
      <c r="F46" s="39" t="n"/>
      <c r="G46" s="39" t="n"/>
      <c r="H46" s="39" t="n"/>
      <c r="I46" s="39" t="n"/>
      <c r="J46" s="39" t="n"/>
      <c r="K46" s="39" t="n"/>
      <c r="L46" s="39" t="n"/>
      <c r="M46" s="39" t="n"/>
      <c r="N46" s="39" t="n"/>
      <c r="O46" s="39" t="n"/>
      <c r="P46" s="39" t="n"/>
      <c r="Q46" s="39" t="n"/>
      <c r="R46" s="39" t="n"/>
      <c r="S46" s="39" t="n"/>
      <c r="T46" s="39" t="n"/>
      <c r="U46" s="39" t="n"/>
      <c r="V46" s="39" t="n"/>
      <c r="W46" s="39" t="n"/>
      <c r="X46" s="39" t="n"/>
      <c r="Y46" s="39" t="n"/>
      <c r="Z46" s="39" t="n"/>
    </row>
    <row r="47" ht="12.75" customHeight="1" s="198">
      <c r="A47" s="39" t="n"/>
      <c r="B47" s="39" t="n"/>
      <c r="C47" s="39" t="n"/>
      <c r="D47" s="39" t="n"/>
      <c r="E47" s="39" t="n"/>
      <c r="F47" s="39" t="n"/>
      <c r="G47" s="39" t="n"/>
      <c r="H47" s="39" t="n"/>
      <c r="I47" s="39" t="n"/>
      <c r="J47" s="39" t="n"/>
      <c r="K47" s="39" t="n"/>
      <c r="L47" s="39" t="n"/>
      <c r="M47" s="39" t="n"/>
      <c r="N47" s="39" t="n"/>
      <c r="O47" s="39" t="n"/>
      <c r="P47" s="39" t="n"/>
      <c r="Q47" s="39" t="n"/>
      <c r="R47" s="39" t="n"/>
      <c r="S47" s="39" t="n"/>
      <c r="T47" s="39" t="n"/>
      <c r="U47" s="39" t="n"/>
      <c r="V47" s="39" t="n"/>
      <c r="W47" s="39" t="n"/>
      <c r="X47" s="39" t="n"/>
      <c r="Y47" s="39" t="n"/>
      <c r="Z47" s="39" t="n"/>
    </row>
    <row r="48" ht="12.75" customHeight="1" s="198">
      <c r="A48" s="39" t="n"/>
      <c r="B48" s="39" t="n"/>
      <c r="C48" s="39" t="n"/>
      <c r="D48" s="39" t="n"/>
      <c r="E48" s="39" t="n"/>
      <c r="F48" s="39" t="n"/>
      <c r="G48" s="39" t="n"/>
      <c r="H48" s="39" t="n"/>
      <c r="I48" s="39" t="n"/>
      <c r="J48" s="39" t="n"/>
      <c r="K48" s="39" t="n"/>
      <c r="L48" s="39" t="n"/>
      <c r="M48" s="39" t="n"/>
      <c r="N48" s="39" t="n"/>
      <c r="O48" s="39" t="n"/>
      <c r="P48" s="39" t="n"/>
      <c r="Q48" s="39" t="n"/>
      <c r="R48" s="39" t="n"/>
      <c r="S48" s="39" t="n"/>
      <c r="T48" s="39" t="n"/>
      <c r="U48" s="39" t="n"/>
      <c r="V48" s="39" t="n"/>
      <c r="W48" s="39" t="n"/>
      <c r="X48" s="39" t="n"/>
      <c r="Y48" s="39" t="n"/>
      <c r="Z48" s="39" t="n"/>
    </row>
    <row r="49" ht="12.75" customHeight="1" s="198">
      <c r="A49" s="39" t="n"/>
      <c r="B49" s="39" t="n"/>
      <c r="C49" s="39" t="n"/>
      <c r="D49" s="39" t="n"/>
      <c r="E49" s="39" t="n"/>
      <c r="F49" s="39" t="n"/>
      <c r="G49" s="39" t="n"/>
      <c r="H49" s="39" t="n"/>
      <c r="I49" s="39" t="n"/>
      <c r="J49" s="39" t="n"/>
      <c r="K49" s="39" t="n"/>
      <c r="L49" s="39" t="n"/>
      <c r="M49" s="39" t="n"/>
      <c r="N49" s="39" t="n"/>
      <c r="O49" s="39" t="n"/>
      <c r="P49" s="39" t="n"/>
      <c r="Q49" s="39" t="n"/>
      <c r="R49" s="39" t="n"/>
      <c r="S49" s="39" t="n"/>
      <c r="T49" s="39" t="n"/>
      <c r="U49" s="39" t="n"/>
      <c r="V49" s="39" t="n"/>
      <c r="W49" s="39" t="n"/>
      <c r="X49" s="39" t="n"/>
      <c r="Y49" s="39" t="n"/>
      <c r="Z49" s="39" t="n"/>
    </row>
    <row r="50" ht="12.75" customHeight="1" s="198">
      <c r="A50" s="39" t="n"/>
      <c r="B50" s="39" t="n"/>
      <c r="C50" s="39" t="n"/>
      <c r="D50" s="39" t="n"/>
      <c r="E50" s="39" t="n"/>
      <c r="F50" s="39" t="n"/>
      <c r="G50" s="39" t="n"/>
      <c r="H50" s="39" t="n"/>
      <c r="I50" s="39" t="n"/>
      <c r="J50" s="39" t="n"/>
      <c r="K50" s="39" t="n"/>
      <c r="L50" s="39" t="n"/>
      <c r="M50" s="39" t="n"/>
      <c r="N50" s="39" t="n"/>
      <c r="O50" s="39" t="n"/>
      <c r="P50" s="39" t="n"/>
      <c r="Q50" s="39" t="n"/>
      <c r="R50" s="39" t="n"/>
      <c r="S50" s="39" t="n"/>
      <c r="T50" s="39" t="n"/>
      <c r="U50" s="39" t="n"/>
      <c r="V50" s="39" t="n"/>
      <c r="W50" s="39" t="n"/>
      <c r="X50" s="39" t="n"/>
      <c r="Y50" s="39" t="n"/>
      <c r="Z50" s="39" t="n"/>
    </row>
    <row r="51" ht="12.75" customHeight="1" s="198">
      <c r="A51" s="39" t="n"/>
      <c r="B51" s="39" t="n"/>
      <c r="C51" s="39" t="n"/>
      <c r="D51" s="39" t="n"/>
      <c r="E51" s="39" t="n"/>
      <c r="F51" s="39" t="n"/>
      <c r="G51" s="39" t="n"/>
      <c r="H51" s="39" t="n"/>
      <c r="I51" s="39" t="n"/>
      <c r="J51" s="39" t="n"/>
      <c r="K51" s="39" t="n"/>
      <c r="L51" s="39" t="n"/>
      <c r="M51" s="39" t="n"/>
      <c r="N51" s="39" t="n"/>
      <c r="O51" s="39" t="n"/>
      <c r="P51" s="39" t="n"/>
      <c r="Q51" s="39" t="n"/>
      <c r="R51" s="39" t="n"/>
      <c r="S51" s="39" t="n"/>
      <c r="T51" s="39" t="n"/>
      <c r="U51" s="39" t="n"/>
      <c r="V51" s="39" t="n"/>
      <c r="W51" s="39" t="n"/>
      <c r="X51" s="39" t="n"/>
      <c r="Y51" s="39" t="n"/>
      <c r="Z51" s="39" t="n"/>
    </row>
    <row r="52" ht="12.75" customHeight="1" s="198">
      <c r="A52" s="39" t="n"/>
      <c r="B52" s="39" t="n"/>
      <c r="C52" s="39" t="n"/>
      <c r="D52" s="39" t="n"/>
      <c r="E52" s="39" t="n"/>
      <c r="F52" s="39" t="n"/>
      <c r="G52" s="39" t="n"/>
      <c r="H52" s="39" t="n"/>
      <c r="I52" s="39" t="n"/>
      <c r="J52" s="39" t="n"/>
      <c r="K52" s="39" t="n"/>
      <c r="L52" s="39" t="n"/>
      <c r="M52" s="39" t="n"/>
      <c r="N52" s="39" t="n"/>
      <c r="O52" s="39" t="n"/>
      <c r="P52" s="39" t="n"/>
      <c r="Q52" s="39" t="n"/>
      <c r="R52" s="39" t="n"/>
      <c r="S52" s="39" t="n"/>
      <c r="T52" s="39" t="n"/>
      <c r="U52" s="39" t="n"/>
      <c r="V52" s="39" t="n"/>
      <c r="W52" s="39" t="n"/>
      <c r="X52" s="39" t="n"/>
      <c r="Y52" s="39" t="n"/>
      <c r="Z52" s="39" t="n"/>
    </row>
    <row r="53" ht="12.75" customHeight="1" s="198">
      <c r="A53" s="39" t="n"/>
      <c r="B53" s="39" t="n"/>
      <c r="C53" s="39" t="n"/>
      <c r="D53" s="39" t="n"/>
      <c r="E53" s="39" t="n"/>
      <c r="F53" s="39" t="n"/>
      <c r="G53" s="39" t="n"/>
      <c r="H53" s="39" t="n"/>
      <c r="I53" s="39" t="n"/>
      <c r="J53" s="39" t="n"/>
      <c r="K53" s="39" t="n"/>
      <c r="L53" s="39" t="n"/>
      <c r="M53" s="39" t="n"/>
      <c r="N53" s="39" t="n"/>
      <c r="O53" s="39" t="n"/>
      <c r="P53" s="39" t="n"/>
      <c r="Q53" s="39" t="n"/>
      <c r="R53" s="39" t="n"/>
      <c r="S53" s="39" t="n"/>
      <c r="T53" s="39" t="n"/>
      <c r="U53" s="39" t="n"/>
      <c r="V53" s="39" t="n"/>
      <c r="W53" s="39" t="n"/>
      <c r="X53" s="39" t="n"/>
      <c r="Y53" s="39" t="n"/>
      <c r="Z53" s="39" t="n"/>
    </row>
    <row r="54" ht="12.75" customHeight="1" s="198">
      <c r="A54" s="39" t="n"/>
      <c r="B54" s="39" t="n"/>
      <c r="C54" s="39" t="n"/>
      <c r="D54" s="39" t="n"/>
      <c r="E54" s="39" t="n"/>
      <c r="F54" s="39" t="n"/>
      <c r="G54" s="39" t="n"/>
      <c r="H54" s="39" t="n"/>
      <c r="I54" s="39" t="n"/>
      <c r="J54" s="39" t="n"/>
      <c r="K54" s="39" t="n"/>
      <c r="L54" s="39" t="n"/>
      <c r="M54" s="39" t="n"/>
      <c r="N54" s="39" t="n"/>
      <c r="O54" s="39" t="n"/>
      <c r="P54" s="39" t="n"/>
      <c r="Q54" s="39" t="n"/>
      <c r="R54" s="39" t="n"/>
      <c r="S54" s="39" t="n"/>
      <c r="T54" s="39" t="n"/>
      <c r="U54" s="39" t="n"/>
      <c r="V54" s="39" t="n"/>
      <c r="W54" s="39" t="n"/>
      <c r="X54" s="39" t="n"/>
      <c r="Y54" s="39" t="n"/>
      <c r="Z54" s="39" t="n"/>
    </row>
    <row r="55" ht="12.75" customHeight="1" s="198">
      <c r="A55" s="39" t="n"/>
      <c r="B55" s="39" t="n"/>
      <c r="C55" s="39" t="n"/>
      <c r="D55" s="39" t="n"/>
      <c r="E55" s="39" t="n"/>
      <c r="F55" s="39" t="n"/>
      <c r="G55" s="39" t="n"/>
      <c r="H55" s="39" t="n"/>
      <c r="I55" s="39" t="n"/>
      <c r="J55" s="39" t="n"/>
      <c r="K55" s="39" t="n"/>
      <c r="L55" s="39" t="n"/>
      <c r="M55" s="39" t="n"/>
      <c r="N55" s="39" t="n"/>
      <c r="O55" s="39" t="n"/>
      <c r="P55" s="39" t="n"/>
      <c r="Q55" s="39" t="n"/>
      <c r="R55" s="39" t="n"/>
      <c r="S55" s="39" t="n"/>
      <c r="T55" s="39" t="n"/>
      <c r="U55" s="39" t="n"/>
      <c r="V55" s="39" t="n"/>
      <c r="W55" s="39" t="n"/>
      <c r="X55" s="39" t="n"/>
      <c r="Y55" s="39" t="n"/>
      <c r="Z55" s="39" t="n"/>
    </row>
    <row r="56" ht="12.75" customHeight="1" s="198">
      <c r="A56" s="39" t="n"/>
      <c r="B56" s="39" t="n"/>
      <c r="C56" s="39" t="n"/>
      <c r="D56" s="39" t="n"/>
      <c r="E56" s="39" t="n"/>
      <c r="F56" s="39" t="n"/>
      <c r="G56" s="39" t="n"/>
      <c r="H56" s="39" t="n"/>
      <c r="I56" s="39" t="n"/>
      <c r="J56" s="39" t="n"/>
      <c r="K56" s="39" t="n"/>
      <c r="L56" s="39" t="n"/>
      <c r="M56" s="39" t="n"/>
      <c r="N56" s="39" t="n"/>
      <c r="O56" s="39" t="n"/>
      <c r="P56" s="39" t="n"/>
      <c r="Q56" s="39" t="n"/>
      <c r="R56" s="39" t="n"/>
      <c r="S56" s="39" t="n"/>
      <c r="T56" s="39" t="n"/>
      <c r="U56" s="39" t="n"/>
      <c r="V56" s="39" t="n"/>
      <c r="W56" s="39" t="n"/>
      <c r="X56" s="39" t="n"/>
      <c r="Y56" s="39" t="n"/>
      <c r="Z56" s="39" t="n"/>
    </row>
    <row r="57" ht="12.75" customHeight="1" s="198">
      <c r="A57" s="39" t="n"/>
      <c r="B57" s="39" t="n"/>
      <c r="C57" s="39" t="n"/>
      <c r="D57" s="39" t="n"/>
      <c r="E57" s="39" t="n"/>
      <c r="F57" s="39" t="n"/>
      <c r="G57" s="39" t="n"/>
      <c r="H57" s="39" t="n"/>
      <c r="I57" s="39" t="n"/>
      <c r="J57" s="39" t="n"/>
      <c r="K57" s="39" t="n"/>
      <c r="L57" s="39" t="n"/>
      <c r="M57" s="39" t="n"/>
      <c r="N57" s="39" t="n"/>
      <c r="O57" s="39" t="n"/>
      <c r="P57" s="39" t="n"/>
      <c r="Q57" s="39" t="n"/>
      <c r="R57" s="39" t="n"/>
      <c r="S57" s="39" t="n"/>
      <c r="T57" s="39" t="n"/>
      <c r="U57" s="39" t="n"/>
      <c r="V57" s="39" t="n"/>
      <c r="W57" s="39" t="n"/>
      <c r="X57" s="39" t="n"/>
      <c r="Y57" s="39" t="n"/>
      <c r="Z57" s="39" t="n"/>
    </row>
    <row r="58" ht="12.75" customHeight="1" s="198">
      <c r="A58" s="39" t="n"/>
      <c r="B58" s="39" t="n"/>
      <c r="C58" s="39" t="n"/>
      <c r="D58" s="39" t="n"/>
      <c r="E58" s="39" t="n"/>
      <c r="F58" s="39" t="n"/>
      <c r="G58" s="39" t="n"/>
      <c r="H58" s="39" t="n"/>
      <c r="I58" s="39" t="n"/>
      <c r="J58" s="39" t="n"/>
      <c r="K58" s="39" t="n"/>
      <c r="L58" s="39" t="n"/>
      <c r="M58" s="39" t="n"/>
      <c r="N58" s="39" t="n"/>
      <c r="O58" s="39" t="n"/>
      <c r="P58" s="39" t="n"/>
      <c r="Q58" s="39" t="n"/>
      <c r="R58" s="39" t="n"/>
      <c r="S58" s="39" t="n"/>
      <c r="T58" s="39" t="n"/>
      <c r="U58" s="39" t="n"/>
      <c r="V58" s="39" t="n"/>
      <c r="W58" s="39" t="n"/>
      <c r="X58" s="39" t="n"/>
      <c r="Y58" s="39" t="n"/>
      <c r="Z58" s="39" t="n"/>
    </row>
    <row r="59" ht="12.75" customHeight="1" s="198">
      <c r="A59" s="39" t="n"/>
      <c r="B59" s="39" t="n"/>
      <c r="C59" s="39" t="n"/>
      <c r="D59" s="39" t="n"/>
      <c r="E59" s="39" t="n"/>
      <c r="F59" s="39" t="n"/>
      <c r="G59" s="39" t="n"/>
      <c r="H59" s="39" t="n"/>
      <c r="I59" s="39" t="n"/>
      <c r="J59" s="39" t="n"/>
      <c r="K59" s="39" t="n"/>
      <c r="L59" s="39" t="n"/>
      <c r="M59" s="39" t="n"/>
      <c r="N59" s="39" t="n"/>
      <c r="O59" s="39" t="n"/>
      <c r="P59" s="39" t="n"/>
      <c r="Q59" s="39" t="n"/>
      <c r="R59" s="39" t="n"/>
      <c r="S59" s="39" t="n"/>
      <c r="T59" s="39" t="n"/>
      <c r="U59" s="39" t="n"/>
      <c r="V59" s="39" t="n"/>
      <c r="W59" s="39" t="n"/>
      <c r="X59" s="39" t="n"/>
      <c r="Y59" s="39" t="n"/>
      <c r="Z59" s="39" t="n"/>
    </row>
    <row r="60" ht="12.75" customHeight="1" s="198">
      <c r="A60" s="39" t="n"/>
      <c r="B60" s="39" t="n"/>
      <c r="C60" s="39" t="n"/>
      <c r="D60" s="39" t="n"/>
      <c r="E60" s="39" t="n"/>
      <c r="F60" s="39" t="n"/>
      <c r="G60" s="39" t="n"/>
      <c r="H60" s="39" t="n"/>
      <c r="I60" s="39" t="n"/>
      <c r="J60" s="39" t="n"/>
      <c r="K60" s="39" t="n"/>
      <c r="L60" s="39" t="n"/>
      <c r="M60" s="39" t="n"/>
      <c r="N60" s="39" t="n"/>
      <c r="O60" s="39" t="n"/>
      <c r="P60" s="39" t="n"/>
      <c r="Q60" s="39" t="n"/>
      <c r="R60" s="39" t="n"/>
      <c r="S60" s="39" t="n"/>
      <c r="T60" s="39" t="n"/>
      <c r="U60" s="39" t="n"/>
      <c r="V60" s="39" t="n"/>
      <c r="W60" s="39" t="n"/>
      <c r="X60" s="39" t="n"/>
      <c r="Y60" s="39" t="n"/>
      <c r="Z60" s="39" t="n"/>
    </row>
    <row r="61" ht="12.75" customHeight="1" s="198">
      <c r="A61" s="39" t="n"/>
      <c r="B61" s="39" t="n"/>
      <c r="C61" s="39" t="n"/>
      <c r="D61" s="39" t="n"/>
      <c r="E61" s="39" t="n"/>
      <c r="F61" s="39" t="n"/>
      <c r="G61" s="39" t="n"/>
      <c r="H61" s="39" t="n"/>
      <c r="I61" s="39" t="n"/>
      <c r="J61" s="39" t="n"/>
      <c r="K61" s="39" t="n"/>
      <c r="L61" s="39" t="n"/>
      <c r="M61" s="39" t="n"/>
      <c r="N61" s="39" t="n"/>
      <c r="O61" s="39" t="n"/>
      <c r="P61" s="39" t="n"/>
      <c r="Q61" s="39" t="n"/>
      <c r="R61" s="39" t="n"/>
      <c r="S61" s="39" t="n"/>
      <c r="T61" s="39" t="n"/>
      <c r="U61" s="39" t="n"/>
      <c r="V61" s="39" t="n"/>
      <c r="W61" s="39" t="n"/>
      <c r="X61" s="39" t="n"/>
      <c r="Y61" s="39" t="n"/>
      <c r="Z61" s="39" t="n"/>
    </row>
    <row r="62" ht="12.75" customHeight="1" s="198">
      <c r="A62" s="39" t="n"/>
      <c r="B62" s="39" t="n"/>
      <c r="C62" s="39" t="n"/>
      <c r="D62" s="39" t="n"/>
      <c r="E62" s="39" t="n"/>
      <c r="F62" s="39" t="n"/>
      <c r="G62" s="39" t="n"/>
      <c r="H62" s="39" t="n"/>
      <c r="I62" s="39" t="n"/>
      <c r="J62" s="39" t="n"/>
      <c r="K62" s="39" t="n"/>
      <c r="L62" s="39" t="n"/>
      <c r="M62" s="39" t="n"/>
      <c r="N62" s="39" t="n"/>
      <c r="O62" s="39" t="n"/>
      <c r="P62" s="39" t="n"/>
      <c r="Q62" s="39" t="n"/>
      <c r="R62" s="39" t="n"/>
      <c r="S62" s="39" t="n"/>
      <c r="T62" s="39" t="n"/>
      <c r="U62" s="39" t="n"/>
      <c r="V62" s="39" t="n"/>
      <c r="W62" s="39" t="n"/>
      <c r="X62" s="39" t="n"/>
      <c r="Y62" s="39" t="n"/>
      <c r="Z62" s="39" t="n"/>
    </row>
    <row r="63" ht="12.75" customHeight="1" s="198">
      <c r="A63" s="39" t="n"/>
      <c r="B63" s="39" t="n"/>
      <c r="C63" s="39" t="n"/>
      <c r="D63" s="39" t="n"/>
      <c r="E63" s="39" t="n"/>
      <c r="F63" s="39" t="n"/>
      <c r="G63" s="39" t="n"/>
      <c r="H63" s="39" t="n"/>
      <c r="I63" s="39" t="n"/>
      <c r="J63" s="39" t="n"/>
      <c r="K63" s="39" t="n"/>
      <c r="L63" s="39" t="n"/>
      <c r="M63" s="39" t="n"/>
      <c r="N63" s="39" t="n"/>
      <c r="O63" s="39" t="n"/>
      <c r="P63" s="39" t="n"/>
      <c r="Q63" s="39" t="n"/>
      <c r="R63" s="39" t="n"/>
      <c r="S63" s="39" t="n"/>
      <c r="T63" s="39" t="n"/>
      <c r="U63" s="39" t="n"/>
      <c r="V63" s="39" t="n"/>
      <c r="W63" s="39" t="n"/>
      <c r="X63" s="39" t="n"/>
      <c r="Y63" s="39" t="n"/>
      <c r="Z63" s="39" t="n"/>
    </row>
    <row r="64" ht="12.75" customHeight="1" s="198">
      <c r="A64" s="39" t="n"/>
      <c r="B64" s="39" t="n"/>
      <c r="C64" s="39" t="n"/>
      <c r="D64" s="39" t="n"/>
      <c r="E64" s="39" t="n"/>
      <c r="F64" s="39" t="n"/>
      <c r="G64" s="39" t="n"/>
      <c r="H64" s="39" t="n"/>
      <c r="I64" s="39" t="n"/>
      <c r="J64" s="39" t="n"/>
      <c r="K64" s="39" t="n"/>
      <c r="L64" s="39" t="n"/>
      <c r="M64" s="39" t="n"/>
      <c r="N64" s="39" t="n"/>
      <c r="O64" s="39" t="n"/>
      <c r="P64" s="39" t="n"/>
      <c r="Q64" s="39" t="n"/>
      <c r="R64" s="39" t="n"/>
      <c r="S64" s="39" t="n"/>
      <c r="T64" s="39" t="n"/>
      <c r="U64" s="39" t="n"/>
      <c r="V64" s="39" t="n"/>
      <c r="W64" s="39" t="n"/>
      <c r="X64" s="39" t="n"/>
      <c r="Y64" s="39" t="n"/>
      <c r="Z64" s="39" t="n"/>
    </row>
    <row r="65" ht="12.75" customHeight="1" s="198">
      <c r="A65" s="39" t="n"/>
      <c r="B65" s="39" t="n"/>
      <c r="C65" s="39" t="n"/>
      <c r="D65" s="39" t="n"/>
      <c r="E65" s="39" t="n"/>
      <c r="F65" s="39" t="n"/>
      <c r="G65" s="39" t="n"/>
      <c r="H65" s="39" t="n"/>
      <c r="I65" s="39" t="n"/>
      <c r="J65" s="39" t="n"/>
      <c r="K65" s="39" t="n"/>
      <c r="L65" s="39" t="n"/>
      <c r="M65" s="39" t="n"/>
      <c r="N65" s="39" t="n"/>
      <c r="O65" s="39" t="n"/>
      <c r="P65" s="39" t="n"/>
      <c r="Q65" s="39" t="n"/>
      <c r="R65" s="39" t="n"/>
      <c r="S65" s="39" t="n"/>
      <c r="T65" s="39" t="n"/>
      <c r="U65" s="39" t="n"/>
      <c r="V65" s="39" t="n"/>
      <c r="W65" s="39" t="n"/>
      <c r="X65" s="39" t="n"/>
      <c r="Y65" s="39" t="n"/>
      <c r="Z65" s="39" t="n"/>
    </row>
    <row r="66" ht="12.75" customHeight="1" s="198">
      <c r="A66" s="39" t="n"/>
      <c r="B66" s="39" t="n"/>
      <c r="C66" s="39" t="n"/>
      <c r="D66" s="39" t="n"/>
      <c r="E66" s="39" t="n"/>
      <c r="F66" s="39" t="n"/>
      <c r="G66" s="39" t="n"/>
      <c r="H66" s="39" t="n"/>
      <c r="I66" s="39" t="n"/>
      <c r="J66" s="39" t="n"/>
      <c r="K66" s="39" t="n"/>
      <c r="L66" s="39" t="n"/>
      <c r="M66" s="39" t="n"/>
      <c r="N66" s="39" t="n"/>
      <c r="O66" s="39" t="n"/>
      <c r="P66" s="39" t="n"/>
      <c r="Q66" s="39" t="n"/>
      <c r="R66" s="39" t="n"/>
      <c r="S66" s="39" t="n"/>
      <c r="T66" s="39" t="n"/>
      <c r="U66" s="39" t="n"/>
      <c r="V66" s="39" t="n"/>
      <c r="W66" s="39" t="n"/>
      <c r="X66" s="39" t="n"/>
      <c r="Y66" s="39" t="n"/>
      <c r="Z66" s="39" t="n"/>
    </row>
    <row r="67" ht="12.75" customHeight="1" s="198">
      <c r="A67" s="39" t="n"/>
      <c r="B67" s="39" t="n"/>
      <c r="C67" s="39" t="n"/>
      <c r="D67" s="39" t="n"/>
      <c r="E67" s="39" t="n"/>
      <c r="F67" s="39" t="n"/>
      <c r="G67" s="39" t="n"/>
      <c r="H67" s="39" t="n"/>
      <c r="I67" s="39" t="n"/>
      <c r="J67" s="39" t="n"/>
      <c r="K67" s="39" t="n"/>
      <c r="L67" s="39" t="n"/>
      <c r="M67" s="39" t="n"/>
      <c r="N67" s="39" t="n"/>
      <c r="O67" s="39" t="n"/>
      <c r="P67" s="39" t="n"/>
      <c r="Q67" s="39" t="n"/>
      <c r="R67" s="39" t="n"/>
      <c r="S67" s="39" t="n"/>
      <c r="T67" s="39" t="n"/>
      <c r="U67" s="39" t="n"/>
      <c r="V67" s="39" t="n"/>
      <c r="W67" s="39" t="n"/>
      <c r="X67" s="39" t="n"/>
      <c r="Y67" s="39" t="n"/>
      <c r="Z67" s="39" t="n"/>
    </row>
    <row r="68" ht="12.75" customHeight="1" s="198">
      <c r="A68" s="39" t="n"/>
      <c r="B68" s="39" t="n"/>
      <c r="C68" s="39" t="n"/>
      <c r="D68" s="39" t="n"/>
      <c r="E68" s="39" t="n"/>
      <c r="F68" s="39" t="n"/>
      <c r="G68" s="39" t="n"/>
      <c r="H68" s="39" t="n"/>
      <c r="I68" s="39" t="n"/>
      <c r="J68" s="39" t="n"/>
      <c r="K68" s="39" t="n"/>
      <c r="L68" s="39" t="n"/>
      <c r="M68" s="39" t="n"/>
      <c r="N68" s="39" t="n"/>
      <c r="O68" s="39" t="n"/>
      <c r="P68" s="39" t="n"/>
      <c r="Q68" s="39" t="n"/>
      <c r="R68" s="39" t="n"/>
      <c r="S68" s="39" t="n"/>
      <c r="T68" s="39" t="n"/>
      <c r="U68" s="39" t="n"/>
      <c r="V68" s="39" t="n"/>
      <c r="W68" s="39" t="n"/>
      <c r="X68" s="39" t="n"/>
      <c r="Y68" s="39" t="n"/>
      <c r="Z68" s="39" t="n"/>
    </row>
    <row r="69" ht="12.75" customHeight="1" s="198">
      <c r="A69" s="39" t="n"/>
      <c r="B69" s="39" t="n"/>
      <c r="C69" s="39" t="n"/>
      <c r="D69" s="39" t="n"/>
      <c r="E69" s="39" t="n"/>
      <c r="F69" s="39" t="n"/>
      <c r="G69" s="39" t="n"/>
      <c r="H69" s="39" t="n"/>
      <c r="I69" s="39" t="n"/>
      <c r="J69" s="39" t="n"/>
      <c r="K69" s="39" t="n"/>
      <c r="L69" s="39" t="n"/>
      <c r="M69" s="39" t="n"/>
      <c r="N69" s="39" t="n"/>
      <c r="O69" s="39" t="n"/>
      <c r="P69" s="39" t="n"/>
      <c r="Q69" s="39" t="n"/>
      <c r="R69" s="39" t="n"/>
      <c r="S69" s="39" t="n"/>
      <c r="T69" s="39" t="n"/>
      <c r="U69" s="39" t="n"/>
      <c r="V69" s="39" t="n"/>
      <c r="W69" s="39" t="n"/>
      <c r="X69" s="39" t="n"/>
      <c r="Y69" s="39" t="n"/>
      <c r="Z69" s="39" t="n"/>
    </row>
    <row r="70" ht="12.75" customHeight="1" s="198">
      <c r="A70" s="39" t="n"/>
      <c r="B70" s="39" t="n"/>
      <c r="C70" s="39" t="n"/>
      <c r="D70" s="39" t="n"/>
      <c r="E70" s="39" t="n"/>
      <c r="F70" s="39" t="n"/>
      <c r="G70" s="39" t="n"/>
      <c r="H70" s="39" t="n"/>
      <c r="I70" s="39" t="n"/>
      <c r="J70" s="39" t="n"/>
      <c r="K70" s="39" t="n"/>
      <c r="L70" s="39" t="n"/>
      <c r="M70" s="39" t="n"/>
      <c r="N70" s="39" t="n"/>
      <c r="O70" s="39" t="n"/>
      <c r="P70" s="39" t="n"/>
      <c r="Q70" s="39" t="n"/>
      <c r="R70" s="39" t="n"/>
      <c r="S70" s="39" t="n"/>
      <c r="T70" s="39" t="n"/>
      <c r="U70" s="39" t="n"/>
      <c r="V70" s="39" t="n"/>
      <c r="W70" s="39" t="n"/>
      <c r="X70" s="39" t="n"/>
      <c r="Y70" s="39" t="n"/>
      <c r="Z70" s="39" t="n"/>
    </row>
    <row r="71" ht="12.75" customHeight="1" s="198">
      <c r="A71" s="39" t="n"/>
      <c r="B71" s="39" t="n"/>
      <c r="C71" s="39" t="n"/>
      <c r="D71" s="39" t="n"/>
      <c r="E71" s="39" t="n"/>
      <c r="F71" s="39" t="n"/>
      <c r="G71" s="39" t="n"/>
      <c r="H71" s="39" t="n"/>
      <c r="I71" s="39" t="n"/>
      <c r="J71" s="39" t="n"/>
      <c r="K71" s="39" t="n"/>
      <c r="L71" s="39" t="n"/>
      <c r="M71" s="39" t="n"/>
      <c r="N71" s="39" t="n"/>
      <c r="O71" s="39" t="n"/>
      <c r="P71" s="39" t="n"/>
      <c r="Q71" s="39" t="n"/>
      <c r="R71" s="39" t="n"/>
      <c r="S71" s="39" t="n"/>
      <c r="T71" s="39" t="n"/>
      <c r="U71" s="39" t="n"/>
      <c r="V71" s="39" t="n"/>
      <c r="W71" s="39" t="n"/>
      <c r="X71" s="39" t="n"/>
      <c r="Y71" s="39" t="n"/>
      <c r="Z71" s="39" t="n"/>
    </row>
    <row r="72" ht="12.75" customHeight="1" s="198">
      <c r="A72" s="39" t="n"/>
      <c r="B72" s="39" t="n"/>
      <c r="C72" s="39" t="n"/>
      <c r="D72" s="39" t="n"/>
      <c r="E72" s="39" t="n"/>
      <c r="F72" s="39" t="n"/>
      <c r="G72" s="39" t="n"/>
      <c r="H72" s="39" t="n"/>
      <c r="I72" s="39" t="n"/>
      <c r="J72" s="39" t="n"/>
      <c r="K72" s="39" t="n"/>
      <c r="L72" s="39" t="n"/>
      <c r="M72" s="39" t="n"/>
      <c r="N72" s="39" t="n"/>
      <c r="O72" s="39" t="n"/>
      <c r="P72" s="39" t="n"/>
      <c r="Q72" s="39" t="n"/>
      <c r="R72" s="39" t="n"/>
      <c r="S72" s="39" t="n"/>
      <c r="T72" s="39" t="n"/>
      <c r="U72" s="39" t="n"/>
      <c r="V72" s="39" t="n"/>
      <c r="W72" s="39" t="n"/>
      <c r="X72" s="39" t="n"/>
      <c r="Y72" s="39" t="n"/>
      <c r="Z72" s="39" t="n"/>
    </row>
    <row r="73" ht="12.75" customHeight="1" s="198">
      <c r="A73" s="39" t="n"/>
      <c r="B73" s="39" t="n"/>
      <c r="C73" s="39" t="n"/>
      <c r="D73" s="39" t="n"/>
      <c r="E73" s="39" t="n"/>
      <c r="F73" s="39" t="n"/>
      <c r="G73" s="39" t="n"/>
      <c r="H73" s="39" t="n"/>
      <c r="I73" s="39" t="n"/>
      <c r="J73" s="39" t="n"/>
      <c r="K73" s="39" t="n"/>
      <c r="L73" s="39" t="n"/>
      <c r="M73" s="39" t="n"/>
      <c r="N73" s="39" t="n"/>
      <c r="O73" s="39" t="n"/>
      <c r="P73" s="39" t="n"/>
      <c r="Q73" s="39" t="n"/>
      <c r="R73" s="39" t="n"/>
      <c r="S73" s="39" t="n"/>
      <c r="T73" s="39" t="n"/>
      <c r="U73" s="39" t="n"/>
      <c r="V73" s="39" t="n"/>
      <c r="W73" s="39" t="n"/>
      <c r="X73" s="39" t="n"/>
      <c r="Y73" s="39" t="n"/>
      <c r="Z73" s="39" t="n"/>
    </row>
    <row r="74" ht="12.75" customHeight="1" s="198">
      <c r="A74" s="39" t="n"/>
      <c r="B74" s="39" t="n"/>
      <c r="C74" s="39" t="n"/>
      <c r="D74" s="39" t="n"/>
      <c r="E74" s="39" t="n"/>
      <c r="F74" s="39" t="n"/>
      <c r="G74" s="39" t="n"/>
      <c r="H74" s="39" t="n"/>
      <c r="I74" s="39" t="n"/>
      <c r="J74" s="39" t="n"/>
      <c r="K74" s="39" t="n"/>
      <c r="L74" s="39" t="n"/>
      <c r="M74" s="39" t="n"/>
      <c r="N74" s="39" t="n"/>
      <c r="O74" s="39" t="n"/>
      <c r="P74" s="39" t="n"/>
      <c r="Q74" s="39" t="n"/>
      <c r="R74" s="39" t="n"/>
      <c r="S74" s="39" t="n"/>
      <c r="T74" s="39" t="n"/>
      <c r="U74" s="39" t="n"/>
      <c r="V74" s="39" t="n"/>
      <c r="W74" s="39" t="n"/>
      <c r="X74" s="39" t="n"/>
      <c r="Y74" s="39" t="n"/>
      <c r="Z74" s="39" t="n"/>
    </row>
    <row r="75" ht="12.75" customHeight="1" s="198">
      <c r="A75" s="39" t="n"/>
      <c r="B75" s="39" t="n"/>
      <c r="C75" s="39" t="n"/>
      <c r="D75" s="39" t="n"/>
      <c r="E75" s="39" t="n"/>
      <c r="F75" s="39" t="n"/>
      <c r="G75" s="39" t="n"/>
      <c r="H75" s="39" t="n"/>
      <c r="I75" s="39" t="n"/>
      <c r="J75" s="39" t="n"/>
      <c r="K75" s="39" t="n"/>
      <c r="L75" s="39" t="n"/>
      <c r="M75" s="39" t="n"/>
      <c r="N75" s="39" t="n"/>
      <c r="O75" s="39" t="n"/>
      <c r="P75" s="39" t="n"/>
      <c r="Q75" s="39" t="n"/>
      <c r="R75" s="39" t="n"/>
      <c r="S75" s="39" t="n"/>
      <c r="T75" s="39" t="n"/>
      <c r="U75" s="39" t="n"/>
      <c r="V75" s="39" t="n"/>
      <c r="W75" s="39" t="n"/>
      <c r="X75" s="39" t="n"/>
      <c r="Y75" s="39" t="n"/>
      <c r="Z75" s="39" t="n"/>
    </row>
    <row r="76" ht="12.75" customHeight="1" s="198">
      <c r="A76" s="39" t="n"/>
      <c r="B76" s="39" t="n"/>
      <c r="C76" s="39" t="n"/>
      <c r="D76" s="39" t="n"/>
      <c r="E76" s="39" t="n"/>
      <c r="F76" s="39" t="n"/>
      <c r="G76" s="39" t="n"/>
      <c r="H76" s="39" t="n"/>
      <c r="I76" s="39" t="n"/>
      <c r="J76" s="39" t="n"/>
      <c r="K76" s="39" t="n"/>
      <c r="L76" s="39" t="n"/>
      <c r="M76" s="39" t="n"/>
      <c r="N76" s="39" t="n"/>
      <c r="O76" s="39" t="n"/>
      <c r="P76" s="39" t="n"/>
      <c r="Q76" s="39" t="n"/>
      <c r="R76" s="39" t="n"/>
      <c r="S76" s="39" t="n"/>
      <c r="T76" s="39" t="n"/>
      <c r="U76" s="39" t="n"/>
      <c r="V76" s="39" t="n"/>
      <c r="W76" s="39" t="n"/>
      <c r="X76" s="39" t="n"/>
      <c r="Y76" s="39" t="n"/>
      <c r="Z76" s="39" t="n"/>
    </row>
    <row r="77" ht="12.75" customHeight="1" s="198">
      <c r="A77" s="39" t="n"/>
      <c r="B77" s="39" t="n"/>
      <c r="C77" s="39" t="n"/>
      <c r="D77" s="39" t="n"/>
      <c r="E77" s="39" t="n"/>
      <c r="F77" s="39" t="n"/>
      <c r="G77" s="39" t="n"/>
      <c r="H77" s="39" t="n"/>
      <c r="I77" s="39" t="n"/>
      <c r="J77" s="39" t="n"/>
      <c r="K77" s="39" t="n"/>
      <c r="L77" s="39" t="n"/>
      <c r="M77" s="39" t="n"/>
      <c r="N77" s="39" t="n"/>
      <c r="O77" s="39" t="n"/>
      <c r="P77" s="39" t="n"/>
      <c r="Q77" s="39" t="n"/>
      <c r="R77" s="39" t="n"/>
      <c r="S77" s="39" t="n"/>
      <c r="T77" s="39" t="n"/>
      <c r="U77" s="39" t="n"/>
      <c r="V77" s="39" t="n"/>
      <c r="W77" s="39" t="n"/>
      <c r="X77" s="39" t="n"/>
      <c r="Y77" s="39" t="n"/>
      <c r="Z77" s="39" t="n"/>
    </row>
    <row r="78" ht="12.75" customHeight="1" s="198">
      <c r="A78" s="39" t="n"/>
      <c r="B78" s="39" t="n"/>
      <c r="C78" s="39" t="n"/>
      <c r="D78" s="39" t="n"/>
      <c r="E78" s="39" t="n"/>
      <c r="F78" s="39" t="n"/>
      <c r="G78" s="39" t="n"/>
      <c r="H78" s="39" t="n"/>
      <c r="I78" s="39" t="n"/>
      <c r="J78" s="39" t="n"/>
      <c r="K78" s="39" t="n"/>
      <c r="L78" s="39" t="n"/>
      <c r="M78" s="39" t="n"/>
      <c r="N78" s="39" t="n"/>
      <c r="O78" s="39" t="n"/>
      <c r="P78" s="39" t="n"/>
      <c r="Q78" s="39" t="n"/>
      <c r="R78" s="39" t="n"/>
      <c r="S78" s="39" t="n"/>
      <c r="T78" s="39" t="n"/>
      <c r="U78" s="39" t="n"/>
      <c r="V78" s="39" t="n"/>
      <c r="W78" s="39" t="n"/>
      <c r="X78" s="39" t="n"/>
      <c r="Y78" s="39" t="n"/>
      <c r="Z78" s="39" t="n"/>
    </row>
    <row r="79" ht="12.75" customHeight="1" s="198">
      <c r="A79" s="39" t="n"/>
      <c r="B79" s="39" t="n"/>
      <c r="C79" s="39" t="n"/>
      <c r="D79" s="39" t="n"/>
      <c r="E79" s="39" t="n"/>
      <c r="F79" s="39" t="n"/>
      <c r="G79" s="39" t="n"/>
      <c r="H79" s="39" t="n"/>
      <c r="I79" s="39" t="n"/>
      <c r="J79" s="39" t="n"/>
      <c r="K79" s="39" t="n"/>
      <c r="L79" s="39" t="n"/>
      <c r="M79" s="39" t="n"/>
      <c r="N79" s="39" t="n"/>
      <c r="O79" s="39" t="n"/>
      <c r="P79" s="39" t="n"/>
      <c r="Q79" s="39" t="n"/>
      <c r="R79" s="39" t="n"/>
      <c r="S79" s="39" t="n"/>
      <c r="T79" s="39" t="n"/>
      <c r="U79" s="39" t="n"/>
      <c r="V79" s="39" t="n"/>
      <c r="W79" s="39" t="n"/>
      <c r="X79" s="39" t="n"/>
      <c r="Y79" s="39" t="n"/>
      <c r="Z79" s="39" t="n"/>
    </row>
    <row r="80" ht="12.75" customHeight="1" s="198">
      <c r="A80" s="39" t="n"/>
      <c r="B80" s="39" t="n"/>
      <c r="C80" s="39" t="n"/>
      <c r="D80" s="39" t="n"/>
      <c r="E80" s="39" t="n"/>
      <c r="F80" s="39" t="n"/>
      <c r="G80" s="39" t="n"/>
      <c r="H80" s="39" t="n"/>
      <c r="I80" s="39" t="n"/>
      <c r="J80" s="39" t="n"/>
      <c r="K80" s="39" t="n"/>
      <c r="L80" s="39" t="n"/>
      <c r="M80" s="39" t="n"/>
      <c r="N80" s="39" t="n"/>
      <c r="O80" s="39" t="n"/>
      <c r="P80" s="39" t="n"/>
      <c r="Q80" s="39" t="n"/>
      <c r="R80" s="39" t="n"/>
      <c r="S80" s="39" t="n"/>
      <c r="T80" s="39" t="n"/>
      <c r="U80" s="39" t="n"/>
      <c r="V80" s="39" t="n"/>
      <c r="W80" s="39" t="n"/>
      <c r="X80" s="39" t="n"/>
      <c r="Y80" s="39" t="n"/>
      <c r="Z80" s="39" t="n"/>
    </row>
    <row r="81" ht="12.75" customHeight="1" s="198">
      <c r="A81" s="39" t="n"/>
      <c r="B81" s="39" t="n"/>
      <c r="C81" s="39" t="n"/>
      <c r="D81" s="39" t="n"/>
      <c r="E81" s="39" t="n"/>
      <c r="F81" s="39" t="n"/>
      <c r="G81" s="39" t="n"/>
      <c r="H81" s="39" t="n"/>
      <c r="I81" s="39" t="n"/>
      <c r="J81" s="39" t="n"/>
      <c r="K81" s="39" t="n"/>
      <c r="L81" s="39" t="n"/>
      <c r="M81" s="39" t="n"/>
      <c r="N81" s="39" t="n"/>
      <c r="O81" s="39" t="n"/>
      <c r="P81" s="39" t="n"/>
      <c r="Q81" s="39" t="n"/>
      <c r="R81" s="39" t="n"/>
      <c r="S81" s="39" t="n"/>
      <c r="T81" s="39" t="n"/>
      <c r="U81" s="39" t="n"/>
      <c r="V81" s="39" t="n"/>
      <c r="W81" s="39" t="n"/>
      <c r="X81" s="39" t="n"/>
      <c r="Y81" s="39" t="n"/>
      <c r="Z81" s="39" t="n"/>
    </row>
    <row r="82" ht="12.75" customHeight="1" s="198">
      <c r="A82" s="39" t="n"/>
      <c r="B82" s="39" t="n"/>
      <c r="C82" s="39" t="n"/>
      <c r="D82" s="39" t="n"/>
      <c r="E82" s="39" t="n"/>
      <c r="F82" s="39" t="n"/>
      <c r="G82" s="39" t="n"/>
      <c r="H82" s="39" t="n"/>
      <c r="I82" s="39" t="n"/>
      <c r="J82" s="39" t="n"/>
      <c r="K82" s="39" t="n"/>
      <c r="L82" s="39" t="n"/>
      <c r="M82" s="39" t="n"/>
      <c r="N82" s="39" t="n"/>
      <c r="O82" s="39" t="n"/>
      <c r="P82" s="39" t="n"/>
      <c r="Q82" s="39" t="n"/>
      <c r="R82" s="39" t="n"/>
      <c r="S82" s="39" t="n"/>
      <c r="T82" s="39" t="n"/>
      <c r="U82" s="39" t="n"/>
      <c r="V82" s="39" t="n"/>
      <c r="W82" s="39" t="n"/>
      <c r="X82" s="39" t="n"/>
      <c r="Y82" s="39" t="n"/>
      <c r="Z82" s="39" t="n"/>
    </row>
    <row r="83" ht="12.75" customHeight="1" s="198">
      <c r="A83" s="39" t="n"/>
      <c r="B83" s="39" t="n"/>
      <c r="C83" s="39" t="n"/>
      <c r="D83" s="39" t="n"/>
      <c r="E83" s="39" t="n"/>
      <c r="F83" s="39" t="n"/>
      <c r="G83" s="39" t="n"/>
      <c r="H83" s="39" t="n"/>
      <c r="I83" s="39" t="n"/>
      <c r="J83" s="39" t="n"/>
      <c r="K83" s="39" t="n"/>
      <c r="L83" s="39" t="n"/>
      <c r="M83" s="39" t="n"/>
      <c r="N83" s="39" t="n"/>
      <c r="O83" s="39" t="n"/>
      <c r="P83" s="39" t="n"/>
      <c r="Q83" s="39" t="n"/>
      <c r="R83" s="39" t="n"/>
      <c r="S83" s="39" t="n"/>
      <c r="T83" s="39" t="n"/>
      <c r="U83" s="39" t="n"/>
      <c r="V83" s="39" t="n"/>
      <c r="W83" s="39" t="n"/>
      <c r="X83" s="39" t="n"/>
      <c r="Y83" s="39" t="n"/>
      <c r="Z83" s="39" t="n"/>
    </row>
    <row r="84" ht="12.75" customHeight="1" s="198">
      <c r="A84" s="39" t="n"/>
      <c r="B84" s="39" t="n"/>
      <c r="C84" s="39" t="n"/>
      <c r="D84" s="39" t="n"/>
      <c r="E84" s="39" t="n"/>
      <c r="F84" s="39" t="n"/>
      <c r="G84" s="39" t="n"/>
      <c r="H84" s="39" t="n"/>
      <c r="I84" s="39" t="n"/>
      <c r="J84" s="39" t="n"/>
      <c r="K84" s="39" t="n"/>
      <c r="L84" s="39" t="n"/>
      <c r="M84" s="39" t="n"/>
      <c r="N84" s="39" t="n"/>
      <c r="O84" s="39" t="n"/>
      <c r="P84" s="39" t="n"/>
      <c r="Q84" s="39" t="n"/>
      <c r="R84" s="39" t="n"/>
      <c r="S84" s="39" t="n"/>
      <c r="T84" s="39" t="n"/>
      <c r="U84" s="39" t="n"/>
      <c r="V84" s="39" t="n"/>
      <c r="W84" s="39" t="n"/>
      <c r="X84" s="39" t="n"/>
      <c r="Y84" s="39" t="n"/>
      <c r="Z84" s="39" t="n"/>
    </row>
    <row r="85" ht="12.75" customHeight="1" s="198">
      <c r="A85" s="39" t="n"/>
      <c r="B85" s="39" t="n"/>
      <c r="C85" s="39" t="n"/>
      <c r="D85" s="39" t="n"/>
      <c r="E85" s="39" t="n"/>
      <c r="F85" s="39" t="n"/>
      <c r="G85" s="39" t="n"/>
      <c r="H85" s="39" t="n"/>
      <c r="I85" s="39" t="n"/>
      <c r="J85" s="39" t="n"/>
      <c r="K85" s="39" t="n"/>
      <c r="L85" s="39" t="n"/>
      <c r="M85" s="39" t="n"/>
      <c r="N85" s="39" t="n"/>
      <c r="O85" s="39" t="n"/>
      <c r="P85" s="39" t="n"/>
      <c r="Q85" s="39" t="n"/>
      <c r="R85" s="39" t="n"/>
      <c r="S85" s="39" t="n"/>
      <c r="T85" s="39" t="n"/>
      <c r="U85" s="39" t="n"/>
      <c r="V85" s="39" t="n"/>
      <c r="W85" s="39" t="n"/>
      <c r="X85" s="39" t="n"/>
      <c r="Y85" s="39" t="n"/>
      <c r="Z85" s="39" t="n"/>
    </row>
    <row r="86" ht="12.75" customHeight="1" s="198">
      <c r="A86" s="39" t="n"/>
      <c r="B86" s="39" t="n"/>
      <c r="C86" s="39" t="n"/>
      <c r="D86" s="39" t="n"/>
      <c r="E86" s="39" t="n"/>
      <c r="F86" s="39" t="n"/>
      <c r="G86" s="39" t="n"/>
      <c r="H86" s="39" t="n"/>
      <c r="I86" s="39" t="n"/>
      <c r="J86" s="39" t="n"/>
      <c r="K86" s="39" t="n"/>
      <c r="L86" s="39" t="n"/>
      <c r="M86" s="39" t="n"/>
      <c r="N86" s="39" t="n"/>
      <c r="O86" s="39" t="n"/>
      <c r="P86" s="39" t="n"/>
      <c r="Q86" s="39" t="n"/>
      <c r="R86" s="39" t="n"/>
      <c r="S86" s="39" t="n"/>
      <c r="T86" s="39" t="n"/>
      <c r="U86" s="39" t="n"/>
      <c r="V86" s="39" t="n"/>
      <c r="W86" s="39" t="n"/>
      <c r="X86" s="39" t="n"/>
      <c r="Y86" s="39" t="n"/>
      <c r="Z86" s="39" t="n"/>
    </row>
    <row r="87" ht="12.75" customHeight="1" s="198">
      <c r="A87" s="39" t="n"/>
      <c r="B87" s="39" t="n"/>
      <c r="C87" s="39" t="n"/>
      <c r="D87" s="39" t="n"/>
      <c r="E87" s="39" t="n"/>
      <c r="F87" s="39" t="n"/>
      <c r="G87" s="39" t="n"/>
      <c r="H87" s="39" t="n"/>
      <c r="I87" s="39" t="n"/>
      <c r="J87" s="39" t="n"/>
      <c r="K87" s="39" t="n"/>
      <c r="L87" s="39" t="n"/>
      <c r="M87" s="39" t="n"/>
      <c r="N87" s="39" t="n"/>
      <c r="O87" s="39" t="n"/>
      <c r="P87" s="39" t="n"/>
      <c r="Q87" s="39" t="n"/>
      <c r="R87" s="39" t="n"/>
      <c r="S87" s="39" t="n"/>
      <c r="T87" s="39" t="n"/>
      <c r="U87" s="39" t="n"/>
      <c r="V87" s="39" t="n"/>
      <c r="W87" s="39" t="n"/>
      <c r="X87" s="39" t="n"/>
      <c r="Y87" s="39" t="n"/>
      <c r="Z87" s="39" t="n"/>
    </row>
    <row r="88" ht="12.75" customHeight="1" s="198">
      <c r="A88" s="39" t="n"/>
      <c r="B88" s="39" t="n"/>
      <c r="C88" s="39" t="n"/>
      <c r="D88" s="39" t="n"/>
      <c r="E88" s="39" t="n"/>
      <c r="F88" s="39" t="n"/>
      <c r="G88" s="39" t="n"/>
      <c r="H88" s="39" t="n"/>
      <c r="I88" s="39" t="n"/>
      <c r="J88" s="39" t="n"/>
      <c r="K88" s="39" t="n"/>
      <c r="L88" s="39" t="n"/>
      <c r="M88" s="39" t="n"/>
      <c r="N88" s="39" t="n"/>
      <c r="O88" s="39" t="n"/>
      <c r="P88" s="39" t="n"/>
      <c r="Q88" s="39" t="n"/>
      <c r="R88" s="39" t="n"/>
      <c r="S88" s="39" t="n"/>
      <c r="T88" s="39" t="n"/>
      <c r="U88" s="39" t="n"/>
      <c r="V88" s="39" t="n"/>
      <c r="W88" s="39" t="n"/>
      <c r="X88" s="39" t="n"/>
      <c r="Y88" s="39" t="n"/>
      <c r="Z88" s="39" t="n"/>
    </row>
    <row r="89" ht="12.75" customHeight="1" s="198">
      <c r="A89" s="39" t="n"/>
      <c r="B89" s="39" t="n"/>
      <c r="C89" s="39" t="n"/>
      <c r="D89" s="39" t="n"/>
      <c r="E89" s="39" t="n"/>
      <c r="F89" s="39" t="n"/>
      <c r="G89" s="39" t="n"/>
      <c r="H89" s="39" t="n"/>
      <c r="I89" s="39" t="n"/>
      <c r="J89" s="39" t="n"/>
      <c r="K89" s="39" t="n"/>
      <c r="L89" s="39" t="n"/>
      <c r="M89" s="39" t="n"/>
      <c r="N89" s="39" t="n"/>
      <c r="O89" s="39" t="n"/>
      <c r="P89" s="39" t="n"/>
      <c r="Q89" s="39" t="n"/>
      <c r="R89" s="39" t="n"/>
      <c r="S89" s="39" t="n"/>
      <c r="T89" s="39" t="n"/>
      <c r="U89" s="39" t="n"/>
      <c r="V89" s="39" t="n"/>
      <c r="W89" s="39" t="n"/>
      <c r="X89" s="39" t="n"/>
      <c r="Y89" s="39" t="n"/>
      <c r="Z89" s="39" t="n"/>
    </row>
    <row r="90" ht="12.75" customHeight="1" s="198">
      <c r="A90" s="39" t="n"/>
      <c r="B90" s="39" t="n"/>
      <c r="C90" s="39" t="n"/>
      <c r="D90" s="39" t="n"/>
      <c r="E90" s="39" t="n"/>
      <c r="F90" s="39" t="n"/>
      <c r="G90" s="39" t="n"/>
      <c r="H90" s="39" t="n"/>
      <c r="I90" s="39" t="n"/>
      <c r="J90" s="39" t="n"/>
      <c r="K90" s="39" t="n"/>
      <c r="L90" s="39" t="n"/>
      <c r="M90" s="39" t="n"/>
      <c r="N90" s="39" t="n"/>
      <c r="O90" s="39" t="n"/>
      <c r="P90" s="39" t="n"/>
      <c r="Q90" s="39" t="n"/>
      <c r="R90" s="39" t="n"/>
      <c r="S90" s="39" t="n"/>
      <c r="T90" s="39" t="n"/>
      <c r="U90" s="39" t="n"/>
      <c r="V90" s="39" t="n"/>
      <c r="W90" s="39" t="n"/>
      <c r="X90" s="39" t="n"/>
      <c r="Y90" s="39" t="n"/>
      <c r="Z90" s="39" t="n"/>
    </row>
    <row r="91" ht="12.75" customHeight="1" s="198">
      <c r="A91" s="39" t="n"/>
      <c r="B91" s="39" t="n"/>
      <c r="C91" s="39" t="n"/>
      <c r="D91" s="39" t="n"/>
      <c r="E91" s="39" t="n"/>
      <c r="F91" s="39" t="n"/>
      <c r="G91" s="39" t="n"/>
      <c r="H91" s="39" t="n"/>
      <c r="I91" s="39" t="n"/>
      <c r="J91" s="39" t="n"/>
      <c r="K91" s="39" t="n"/>
      <c r="L91" s="39" t="n"/>
      <c r="M91" s="39" t="n"/>
      <c r="N91" s="39" t="n"/>
      <c r="O91" s="39" t="n"/>
      <c r="P91" s="39" t="n"/>
      <c r="Q91" s="39" t="n"/>
      <c r="R91" s="39" t="n"/>
      <c r="S91" s="39" t="n"/>
      <c r="T91" s="39" t="n"/>
      <c r="U91" s="39" t="n"/>
      <c r="V91" s="39" t="n"/>
      <c r="W91" s="39" t="n"/>
      <c r="X91" s="39" t="n"/>
      <c r="Y91" s="39" t="n"/>
      <c r="Z91" s="39" t="n"/>
    </row>
    <row r="92" ht="12.75" customHeight="1" s="198">
      <c r="A92" s="39" t="n"/>
      <c r="B92" s="39" t="n"/>
      <c r="C92" s="39" t="n"/>
      <c r="D92" s="39" t="n"/>
      <c r="E92" s="39" t="n"/>
      <c r="F92" s="39" t="n"/>
      <c r="G92" s="39" t="n"/>
      <c r="H92" s="39" t="n"/>
      <c r="I92" s="39" t="n"/>
      <c r="J92" s="39" t="n"/>
      <c r="K92" s="39" t="n"/>
      <c r="L92" s="39" t="n"/>
      <c r="M92" s="39" t="n"/>
      <c r="N92" s="39" t="n"/>
      <c r="O92" s="39" t="n"/>
      <c r="P92" s="39" t="n"/>
      <c r="Q92" s="39" t="n"/>
      <c r="R92" s="39" t="n"/>
      <c r="S92" s="39" t="n"/>
      <c r="T92" s="39" t="n"/>
      <c r="U92" s="39" t="n"/>
      <c r="V92" s="39" t="n"/>
      <c r="W92" s="39" t="n"/>
      <c r="X92" s="39" t="n"/>
      <c r="Y92" s="39" t="n"/>
      <c r="Z92" s="39" t="n"/>
    </row>
    <row r="93" ht="12.75" customHeight="1" s="198">
      <c r="A93" s="39" t="n"/>
      <c r="B93" s="39" t="n"/>
      <c r="C93" s="39" t="n"/>
      <c r="D93" s="39" t="n"/>
      <c r="E93" s="39" t="n"/>
      <c r="F93" s="39" t="n"/>
      <c r="G93" s="39" t="n"/>
      <c r="H93" s="39" t="n"/>
      <c r="I93" s="39" t="n"/>
      <c r="J93" s="39" t="n"/>
      <c r="K93" s="39" t="n"/>
      <c r="L93" s="39" t="n"/>
      <c r="M93" s="39" t="n"/>
      <c r="N93" s="39" t="n"/>
      <c r="O93" s="39" t="n"/>
      <c r="P93" s="39" t="n"/>
      <c r="Q93" s="39" t="n"/>
      <c r="R93" s="39" t="n"/>
      <c r="S93" s="39" t="n"/>
      <c r="T93" s="39" t="n"/>
      <c r="U93" s="39" t="n"/>
      <c r="V93" s="39" t="n"/>
      <c r="W93" s="39" t="n"/>
      <c r="X93" s="39" t="n"/>
      <c r="Y93" s="39" t="n"/>
      <c r="Z93" s="39" t="n"/>
    </row>
    <row r="94" ht="12.75" customHeight="1" s="198">
      <c r="A94" s="39" t="n"/>
      <c r="B94" s="39" t="n"/>
      <c r="C94" s="39" t="n"/>
      <c r="D94" s="39" t="n"/>
      <c r="E94" s="39" t="n"/>
      <c r="F94" s="39" t="n"/>
      <c r="G94" s="39" t="n"/>
      <c r="H94" s="39" t="n"/>
      <c r="I94" s="39" t="n"/>
      <c r="J94" s="39" t="n"/>
      <c r="K94" s="39" t="n"/>
      <c r="L94" s="39" t="n"/>
      <c r="M94" s="39" t="n"/>
      <c r="N94" s="39" t="n"/>
      <c r="O94" s="39" t="n"/>
      <c r="P94" s="39" t="n"/>
      <c r="Q94" s="39" t="n"/>
      <c r="R94" s="39" t="n"/>
      <c r="S94" s="39" t="n"/>
      <c r="T94" s="39" t="n"/>
      <c r="U94" s="39" t="n"/>
      <c r="V94" s="39" t="n"/>
      <c r="W94" s="39" t="n"/>
      <c r="X94" s="39" t="n"/>
      <c r="Y94" s="39" t="n"/>
      <c r="Z94" s="39" t="n"/>
    </row>
    <row r="95" ht="12.75" customHeight="1" s="198">
      <c r="A95" s="39" t="n"/>
      <c r="B95" s="39" t="n"/>
      <c r="C95" s="39" t="n"/>
      <c r="D95" s="39" t="n"/>
      <c r="E95" s="39" t="n"/>
      <c r="F95" s="39" t="n"/>
      <c r="G95" s="39" t="n"/>
      <c r="H95" s="39" t="n"/>
      <c r="I95" s="39" t="n"/>
      <c r="J95" s="39" t="n"/>
      <c r="K95" s="39" t="n"/>
      <c r="L95" s="39" t="n"/>
      <c r="M95" s="39" t="n"/>
      <c r="N95" s="39" t="n"/>
      <c r="O95" s="39" t="n"/>
      <c r="P95" s="39" t="n"/>
      <c r="Q95" s="39" t="n"/>
      <c r="R95" s="39" t="n"/>
      <c r="S95" s="39" t="n"/>
      <c r="T95" s="39" t="n"/>
      <c r="U95" s="39" t="n"/>
      <c r="V95" s="39" t="n"/>
      <c r="W95" s="39" t="n"/>
      <c r="X95" s="39" t="n"/>
      <c r="Y95" s="39" t="n"/>
      <c r="Z95" s="39" t="n"/>
    </row>
    <row r="96" ht="12.75" customHeight="1" s="198">
      <c r="A96" s="39" t="n"/>
      <c r="B96" s="39" t="n"/>
      <c r="C96" s="39" t="n"/>
      <c r="D96" s="39" t="n"/>
      <c r="E96" s="39" t="n"/>
      <c r="F96" s="39" t="n"/>
      <c r="G96" s="39" t="n"/>
      <c r="H96" s="39" t="n"/>
      <c r="I96" s="39" t="n"/>
      <c r="J96" s="39" t="n"/>
      <c r="K96" s="39" t="n"/>
      <c r="L96" s="39" t="n"/>
      <c r="M96" s="39" t="n"/>
      <c r="N96" s="39" t="n"/>
      <c r="O96" s="39" t="n"/>
      <c r="P96" s="39" t="n"/>
      <c r="Q96" s="39" t="n"/>
      <c r="R96" s="39" t="n"/>
      <c r="S96" s="39" t="n"/>
      <c r="T96" s="39" t="n"/>
      <c r="U96" s="39" t="n"/>
      <c r="V96" s="39" t="n"/>
      <c r="W96" s="39" t="n"/>
      <c r="X96" s="39" t="n"/>
      <c r="Y96" s="39" t="n"/>
      <c r="Z96" s="39" t="n"/>
    </row>
    <row r="97" ht="12.75" customHeight="1" s="198">
      <c r="A97" s="39" t="n"/>
      <c r="B97" s="39" t="n"/>
      <c r="C97" s="39" t="n"/>
      <c r="D97" s="39" t="n"/>
      <c r="E97" s="39" t="n"/>
      <c r="F97" s="39" t="n"/>
      <c r="G97" s="39" t="n"/>
      <c r="H97" s="39" t="n"/>
      <c r="I97" s="39" t="n"/>
      <c r="J97" s="39" t="n"/>
      <c r="K97" s="39" t="n"/>
      <c r="L97" s="39" t="n"/>
      <c r="M97" s="39" t="n"/>
      <c r="N97" s="39" t="n"/>
      <c r="O97" s="39" t="n"/>
      <c r="P97" s="39" t="n"/>
      <c r="Q97" s="39" t="n"/>
      <c r="R97" s="39" t="n"/>
      <c r="S97" s="39" t="n"/>
      <c r="T97" s="39" t="n"/>
      <c r="U97" s="39" t="n"/>
      <c r="V97" s="39" t="n"/>
      <c r="W97" s="39" t="n"/>
      <c r="X97" s="39" t="n"/>
      <c r="Y97" s="39" t="n"/>
      <c r="Z97" s="39" t="n"/>
    </row>
    <row r="98" ht="12.75" customHeight="1" s="198">
      <c r="A98" s="39" t="n"/>
      <c r="B98" s="39" t="n"/>
      <c r="C98" s="39" t="n"/>
      <c r="D98" s="39" t="n"/>
      <c r="E98" s="39" t="n"/>
      <c r="F98" s="39" t="n"/>
      <c r="G98" s="39" t="n"/>
      <c r="H98" s="39" t="n"/>
      <c r="I98" s="39" t="n"/>
      <c r="J98" s="39" t="n"/>
      <c r="K98" s="39" t="n"/>
      <c r="L98" s="39" t="n"/>
      <c r="M98" s="39" t="n"/>
      <c r="N98" s="39" t="n"/>
      <c r="O98" s="39" t="n"/>
      <c r="P98" s="39" t="n"/>
      <c r="Q98" s="39" t="n"/>
      <c r="R98" s="39" t="n"/>
      <c r="S98" s="39" t="n"/>
      <c r="T98" s="39" t="n"/>
      <c r="U98" s="39" t="n"/>
      <c r="V98" s="39" t="n"/>
      <c r="W98" s="39" t="n"/>
      <c r="X98" s="39" t="n"/>
      <c r="Y98" s="39" t="n"/>
      <c r="Z98" s="39" t="n"/>
    </row>
    <row r="99" ht="12.75" customHeight="1" s="198">
      <c r="A99" s="39" t="n"/>
      <c r="B99" s="39" t="n"/>
      <c r="C99" s="39" t="n"/>
      <c r="D99" s="39" t="n"/>
      <c r="E99" s="39" t="n"/>
      <c r="F99" s="39" t="n"/>
      <c r="G99" s="39" t="n"/>
      <c r="H99" s="39" t="n"/>
      <c r="I99" s="39" t="n"/>
      <c r="J99" s="39" t="n"/>
      <c r="K99" s="39" t="n"/>
      <c r="L99" s="39" t="n"/>
      <c r="M99" s="39" t="n"/>
      <c r="N99" s="39" t="n"/>
      <c r="O99" s="39" t="n"/>
      <c r="P99" s="39" t="n"/>
      <c r="Q99" s="39" t="n"/>
      <c r="R99" s="39" t="n"/>
      <c r="S99" s="39" t="n"/>
      <c r="T99" s="39" t="n"/>
      <c r="U99" s="39" t="n"/>
      <c r="V99" s="39" t="n"/>
      <c r="W99" s="39" t="n"/>
      <c r="X99" s="39" t="n"/>
      <c r="Y99" s="39" t="n"/>
      <c r="Z99" s="39" t="n"/>
    </row>
    <row r="100" ht="12.75" customHeight="1" s="198">
      <c r="A100" s="39" t="n"/>
      <c r="B100" s="39" t="n"/>
      <c r="C100" s="39" t="n"/>
      <c r="D100" s="39" t="n"/>
      <c r="E100" s="39" t="n"/>
      <c r="F100" s="39" t="n"/>
      <c r="G100" s="39" t="n"/>
      <c r="H100" s="39" t="n"/>
      <c r="I100" s="39" t="n"/>
      <c r="J100" s="39" t="n"/>
      <c r="K100" s="39" t="n"/>
      <c r="L100" s="39" t="n"/>
      <c r="M100" s="39" t="n"/>
      <c r="N100" s="39" t="n"/>
      <c r="O100" s="39" t="n"/>
      <c r="P100" s="39" t="n"/>
      <c r="Q100" s="39" t="n"/>
      <c r="R100" s="39" t="n"/>
      <c r="S100" s="39" t="n"/>
      <c r="T100" s="39" t="n"/>
      <c r="U100" s="39" t="n"/>
      <c r="V100" s="39" t="n"/>
      <c r="W100" s="39" t="n"/>
      <c r="X100" s="39" t="n"/>
      <c r="Y100" s="39" t="n"/>
      <c r="Z100" s="39" t="n"/>
    </row>
    <row r="101" ht="12.75" customHeight="1" s="198">
      <c r="A101" s="39" t="n"/>
      <c r="B101" s="39" t="n"/>
      <c r="C101" s="39" t="n"/>
      <c r="D101" s="39" t="n"/>
      <c r="E101" s="39" t="n"/>
      <c r="F101" s="39" t="n"/>
      <c r="G101" s="39" t="n"/>
      <c r="H101" s="39" t="n"/>
      <c r="I101" s="39" t="n"/>
      <c r="J101" s="39" t="n"/>
      <c r="K101" s="39" t="n"/>
      <c r="L101" s="39" t="n"/>
      <c r="M101" s="39" t="n"/>
      <c r="N101" s="39" t="n"/>
      <c r="O101" s="39" t="n"/>
      <c r="P101" s="39" t="n"/>
      <c r="Q101" s="39" t="n"/>
      <c r="R101" s="39" t="n"/>
      <c r="S101" s="39" t="n"/>
      <c r="T101" s="39" t="n"/>
      <c r="U101" s="39" t="n"/>
      <c r="V101" s="39" t="n"/>
      <c r="W101" s="39" t="n"/>
      <c r="X101" s="39" t="n"/>
      <c r="Y101" s="39" t="n"/>
      <c r="Z101" s="39" t="n"/>
    </row>
    <row r="102" ht="12.75" customHeight="1" s="198">
      <c r="A102" s="39" t="n"/>
      <c r="B102" s="39" t="n"/>
      <c r="C102" s="39" t="n"/>
      <c r="D102" s="39" t="n"/>
      <c r="E102" s="39" t="n"/>
      <c r="F102" s="39" t="n"/>
      <c r="G102" s="39" t="n"/>
      <c r="H102" s="39" t="n"/>
      <c r="I102" s="39" t="n"/>
      <c r="J102" s="39" t="n"/>
      <c r="K102" s="39" t="n"/>
      <c r="L102" s="39" t="n"/>
      <c r="M102" s="39" t="n"/>
      <c r="N102" s="39" t="n"/>
      <c r="O102" s="39" t="n"/>
      <c r="P102" s="39" t="n"/>
      <c r="Q102" s="39" t="n"/>
      <c r="R102" s="39" t="n"/>
      <c r="S102" s="39" t="n"/>
      <c r="T102" s="39" t="n"/>
      <c r="U102" s="39" t="n"/>
      <c r="V102" s="39" t="n"/>
      <c r="W102" s="39" t="n"/>
      <c r="X102" s="39" t="n"/>
      <c r="Y102" s="39" t="n"/>
      <c r="Z102" s="39" t="n"/>
    </row>
    <row r="103" ht="12.75" customHeight="1" s="198">
      <c r="A103" s="39" t="n"/>
      <c r="B103" s="39" t="n"/>
      <c r="C103" s="39" t="n"/>
      <c r="D103" s="39" t="n"/>
      <c r="E103" s="39" t="n"/>
      <c r="F103" s="39" t="n"/>
      <c r="G103" s="39" t="n"/>
      <c r="H103" s="39" t="n"/>
      <c r="I103" s="39" t="n"/>
      <c r="J103" s="39" t="n"/>
      <c r="K103" s="39" t="n"/>
      <c r="L103" s="39" t="n"/>
      <c r="M103" s="39" t="n"/>
      <c r="N103" s="39" t="n"/>
      <c r="O103" s="39" t="n"/>
      <c r="P103" s="39" t="n"/>
      <c r="Q103" s="39" t="n"/>
      <c r="R103" s="39" t="n"/>
      <c r="S103" s="39" t="n"/>
      <c r="T103" s="39" t="n"/>
      <c r="U103" s="39" t="n"/>
      <c r="V103" s="39" t="n"/>
      <c r="W103" s="39" t="n"/>
      <c r="X103" s="39" t="n"/>
      <c r="Y103" s="39" t="n"/>
      <c r="Z103" s="39" t="n"/>
    </row>
    <row r="104" ht="12.75" customHeight="1" s="198">
      <c r="A104" s="39" t="n"/>
      <c r="B104" s="39" t="n"/>
      <c r="C104" s="39" t="n"/>
      <c r="D104" s="39" t="n"/>
      <c r="E104" s="39" t="n"/>
      <c r="F104" s="39" t="n"/>
      <c r="G104" s="39" t="n"/>
      <c r="H104" s="39" t="n"/>
      <c r="I104" s="39" t="n"/>
      <c r="J104" s="39" t="n"/>
      <c r="K104" s="39" t="n"/>
      <c r="L104" s="39" t="n"/>
      <c r="M104" s="39" t="n"/>
      <c r="N104" s="39" t="n"/>
      <c r="O104" s="39" t="n"/>
      <c r="P104" s="39" t="n"/>
      <c r="Q104" s="39" t="n"/>
      <c r="R104" s="39" t="n"/>
      <c r="S104" s="39" t="n"/>
      <c r="T104" s="39" t="n"/>
      <c r="U104" s="39" t="n"/>
      <c r="V104" s="39" t="n"/>
      <c r="W104" s="39" t="n"/>
      <c r="X104" s="39" t="n"/>
      <c r="Y104" s="39" t="n"/>
      <c r="Z104" s="39" t="n"/>
    </row>
    <row r="105" ht="12.75" customHeight="1" s="198">
      <c r="A105" s="39" t="n"/>
      <c r="B105" s="39" t="n"/>
      <c r="C105" s="39" t="n"/>
      <c r="D105" s="39" t="n"/>
      <c r="E105" s="39" t="n"/>
      <c r="F105" s="39" t="n"/>
      <c r="G105" s="39" t="n"/>
      <c r="H105" s="39" t="n"/>
      <c r="I105" s="39" t="n"/>
      <c r="J105" s="39" t="n"/>
      <c r="K105" s="39" t="n"/>
      <c r="L105" s="39" t="n"/>
      <c r="M105" s="39" t="n"/>
      <c r="N105" s="39" t="n"/>
      <c r="O105" s="39" t="n"/>
      <c r="P105" s="39" t="n"/>
      <c r="Q105" s="39" t="n"/>
      <c r="R105" s="39" t="n"/>
      <c r="S105" s="39" t="n"/>
      <c r="T105" s="39" t="n"/>
      <c r="U105" s="39" t="n"/>
      <c r="V105" s="39" t="n"/>
      <c r="W105" s="39" t="n"/>
      <c r="X105" s="39" t="n"/>
      <c r="Y105" s="39" t="n"/>
      <c r="Z105" s="39" t="n"/>
    </row>
    <row r="106" ht="12.75" customHeight="1" s="198">
      <c r="A106" s="39" t="n"/>
      <c r="B106" s="39" t="n"/>
      <c r="C106" s="39" t="n"/>
      <c r="D106" s="39" t="n"/>
      <c r="E106" s="39" t="n"/>
      <c r="F106" s="39" t="n"/>
      <c r="G106" s="39" t="n"/>
      <c r="H106" s="39" t="n"/>
      <c r="I106" s="39" t="n"/>
      <c r="J106" s="39" t="n"/>
      <c r="K106" s="39" t="n"/>
      <c r="L106" s="39" t="n"/>
      <c r="M106" s="39" t="n"/>
      <c r="N106" s="39" t="n"/>
      <c r="O106" s="39" t="n"/>
      <c r="P106" s="39" t="n"/>
      <c r="Q106" s="39" t="n"/>
      <c r="R106" s="39" t="n"/>
      <c r="S106" s="39" t="n"/>
      <c r="T106" s="39" t="n"/>
      <c r="U106" s="39" t="n"/>
      <c r="V106" s="39" t="n"/>
      <c r="W106" s="39" t="n"/>
      <c r="X106" s="39" t="n"/>
      <c r="Y106" s="39" t="n"/>
      <c r="Z106" s="39" t="n"/>
    </row>
    <row r="107" ht="12.75" customHeight="1" s="198">
      <c r="A107" s="39" t="n"/>
      <c r="B107" s="39" t="n"/>
      <c r="C107" s="39" t="n"/>
      <c r="D107" s="39" t="n"/>
      <c r="E107" s="39" t="n"/>
      <c r="F107" s="39" t="n"/>
      <c r="G107" s="39" t="n"/>
      <c r="H107" s="39" t="n"/>
      <c r="I107" s="39" t="n"/>
      <c r="J107" s="39" t="n"/>
      <c r="K107" s="39" t="n"/>
      <c r="L107" s="39" t="n"/>
      <c r="M107" s="39" t="n"/>
      <c r="N107" s="39" t="n"/>
      <c r="O107" s="39" t="n"/>
      <c r="P107" s="39" t="n"/>
      <c r="Q107" s="39" t="n"/>
      <c r="R107" s="39" t="n"/>
      <c r="S107" s="39" t="n"/>
      <c r="T107" s="39" t="n"/>
      <c r="U107" s="39" t="n"/>
      <c r="V107" s="39" t="n"/>
      <c r="W107" s="39" t="n"/>
      <c r="X107" s="39" t="n"/>
      <c r="Y107" s="39" t="n"/>
      <c r="Z107" s="39" t="n"/>
    </row>
    <row r="108" ht="12.75" customHeight="1" s="198">
      <c r="A108" s="39" t="n"/>
      <c r="B108" s="39" t="n"/>
      <c r="C108" s="39" t="n"/>
      <c r="D108" s="39" t="n"/>
      <c r="E108" s="39" t="n"/>
      <c r="F108" s="39" t="n"/>
      <c r="G108" s="39" t="n"/>
      <c r="H108" s="39" t="n"/>
      <c r="I108" s="39" t="n"/>
      <c r="J108" s="39" t="n"/>
      <c r="K108" s="39" t="n"/>
      <c r="L108" s="39" t="n"/>
      <c r="M108" s="39" t="n"/>
      <c r="N108" s="39" t="n"/>
      <c r="O108" s="39" t="n"/>
      <c r="P108" s="39" t="n"/>
      <c r="Q108" s="39" t="n"/>
      <c r="R108" s="39" t="n"/>
      <c r="S108" s="39" t="n"/>
      <c r="T108" s="39" t="n"/>
      <c r="U108" s="39" t="n"/>
      <c r="V108" s="39" t="n"/>
      <c r="W108" s="39" t="n"/>
      <c r="X108" s="39" t="n"/>
      <c r="Y108" s="39" t="n"/>
      <c r="Z108" s="39" t="n"/>
    </row>
    <row r="109" ht="12.75" customHeight="1" s="198">
      <c r="A109" s="39" t="n"/>
      <c r="B109" s="39" t="n"/>
      <c r="C109" s="39" t="n"/>
      <c r="D109" s="39" t="n"/>
      <c r="E109" s="39" t="n"/>
      <c r="F109" s="39" t="n"/>
      <c r="G109" s="39" t="n"/>
      <c r="H109" s="39" t="n"/>
      <c r="I109" s="39" t="n"/>
      <c r="J109" s="39" t="n"/>
      <c r="K109" s="39" t="n"/>
      <c r="L109" s="39" t="n"/>
      <c r="M109" s="39" t="n"/>
      <c r="N109" s="39" t="n"/>
      <c r="O109" s="39" t="n"/>
      <c r="P109" s="39" t="n"/>
      <c r="Q109" s="39" t="n"/>
      <c r="R109" s="39" t="n"/>
      <c r="S109" s="39" t="n"/>
      <c r="T109" s="39" t="n"/>
      <c r="U109" s="39" t="n"/>
      <c r="V109" s="39" t="n"/>
      <c r="W109" s="39" t="n"/>
      <c r="X109" s="39" t="n"/>
      <c r="Y109" s="39" t="n"/>
      <c r="Z109" s="39" t="n"/>
    </row>
    <row r="110" ht="12.75" customHeight="1" s="198">
      <c r="A110" s="39" t="n"/>
      <c r="B110" s="39" t="n"/>
      <c r="C110" s="39" t="n"/>
      <c r="D110" s="39" t="n"/>
      <c r="E110" s="39" t="n"/>
      <c r="F110" s="39" t="n"/>
      <c r="G110" s="39" t="n"/>
      <c r="H110" s="39" t="n"/>
      <c r="I110" s="39" t="n"/>
      <c r="J110" s="39" t="n"/>
      <c r="K110" s="39" t="n"/>
      <c r="L110" s="39" t="n"/>
      <c r="M110" s="39" t="n"/>
      <c r="N110" s="39" t="n"/>
      <c r="O110" s="39" t="n"/>
      <c r="P110" s="39" t="n"/>
      <c r="Q110" s="39" t="n"/>
      <c r="R110" s="39" t="n"/>
      <c r="S110" s="39" t="n"/>
      <c r="T110" s="39" t="n"/>
      <c r="U110" s="39" t="n"/>
      <c r="V110" s="39" t="n"/>
      <c r="W110" s="39" t="n"/>
      <c r="X110" s="39" t="n"/>
      <c r="Y110" s="39" t="n"/>
      <c r="Z110" s="39" t="n"/>
    </row>
    <row r="111" ht="12.75" customHeight="1" s="198">
      <c r="A111" s="39" t="n"/>
      <c r="B111" s="39" t="n"/>
      <c r="C111" s="39" t="n"/>
      <c r="D111" s="39" t="n"/>
      <c r="E111" s="39" t="n"/>
      <c r="F111" s="39" t="n"/>
      <c r="G111" s="39" t="n"/>
      <c r="H111" s="39" t="n"/>
      <c r="I111" s="39" t="n"/>
      <c r="J111" s="39" t="n"/>
      <c r="K111" s="39" t="n"/>
      <c r="L111" s="39" t="n"/>
      <c r="M111" s="39" t="n"/>
      <c r="N111" s="39" t="n"/>
      <c r="O111" s="39" t="n"/>
      <c r="P111" s="39" t="n"/>
      <c r="Q111" s="39" t="n"/>
      <c r="R111" s="39" t="n"/>
      <c r="S111" s="39" t="n"/>
      <c r="T111" s="39" t="n"/>
      <c r="U111" s="39" t="n"/>
      <c r="V111" s="39" t="n"/>
      <c r="W111" s="39" t="n"/>
      <c r="X111" s="39" t="n"/>
      <c r="Y111" s="39" t="n"/>
      <c r="Z111" s="39" t="n"/>
    </row>
    <row r="112" ht="12.75" customHeight="1" s="198">
      <c r="A112" s="39" t="n"/>
      <c r="B112" s="39" t="n"/>
      <c r="C112" s="39" t="n"/>
      <c r="D112" s="39" t="n"/>
      <c r="E112" s="39" t="n"/>
      <c r="F112" s="39" t="n"/>
      <c r="G112" s="39" t="n"/>
      <c r="H112" s="39" t="n"/>
      <c r="I112" s="39" t="n"/>
      <c r="J112" s="39" t="n"/>
      <c r="K112" s="39" t="n"/>
      <c r="L112" s="39" t="n"/>
      <c r="M112" s="39" t="n"/>
      <c r="N112" s="39" t="n"/>
      <c r="O112" s="39" t="n"/>
      <c r="P112" s="39" t="n"/>
      <c r="Q112" s="39" t="n"/>
      <c r="R112" s="39" t="n"/>
      <c r="S112" s="39" t="n"/>
      <c r="T112" s="39" t="n"/>
      <c r="U112" s="39" t="n"/>
      <c r="V112" s="39" t="n"/>
      <c r="W112" s="39" t="n"/>
      <c r="X112" s="39" t="n"/>
      <c r="Y112" s="39" t="n"/>
      <c r="Z112" s="39" t="n"/>
    </row>
    <row r="113" ht="12.75" customHeight="1" s="198">
      <c r="A113" s="39" t="n"/>
      <c r="B113" s="39" t="n"/>
      <c r="C113" s="39" t="n"/>
      <c r="D113" s="39" t="n"/>
      <c r="E113" s="39" t="n"/>
      <c r="F113" s="39" t="n"/>
      <c r="G113" s="39" t="n"/>
      <c r="H113" s="39" t="n"/>
      <c r="I113" s="39" t="n"/>
      <c r="J113" s="39" t="n"/>
      <c r="K113" s="39" t="n"/>
      <c r="L113" s="39" t="n"/>
      <c r="M113" s="39" t="n"/>
      <c r="N113" s="39" t="n"/>
      <c r="O113" s="39" t="n"/>
      <c r="P113" s="39" t="n"/>
      <c r="Q113" s="39" t="n"/>
      <c r="R113" s="39" t="n"/>
      <c r="S113" s="39" t="n"/>
      <c r="T113" s="39" t="n"/>
      <c r="U113" s="39" t="n"/>
      <c r="V113" s="39" t="n"/>
      <c r="W113" s="39" t="n"/>
      <c r="X113" s="39" t="n"/>
      <c r="Y113" s="39" t="n"/>
      <c r="Z113" s="39" t="n"/>
    </row>
    <row r="114" ht="12.75" customHeight="1" s="198">
      <c r="A114" s="39" t="n"/>
      <c r="B114" s="39" t="n"/>
      <c r="C114" s="39" t="n"/>
      <c r="D114" s="39" t="n"/>
      <c r="E114" s="39" t="n"/>
      <c r="F114" s="39" t="n"/>
      <c r="G114" s="39" t="n"/>
      <c r="H114" s="39" t="n"/>
      <c r="I114" s="39" t="n"/>
      <c r="J114" s="39" t="n"/>
      <c r="K114" s="39" t="n"/>
      <c r="L114" s="39" t="n"/>
      <c r="M114" s="39" t="n"/>
      <c r="N114" s="39" t="n"/>
      <c r="O114" s="39" t="n"/>
      <c r="P114" s="39" t="n"/>
      <c r="Q114" s="39" t="n"/>
      <c r="R114" s="39" t="n"/>
      <c r="S114" s="39" t="n"/>
      <c r="T114" s="39" t="n"/>
      <c r="U114" s="39" t="n"/>
      <c r="V114" s="39" t="n"/>
      <c r="W114" s="39" t="n"/>
      <c r="X114" s="39" t="n"/>
      <c r="Y114" s="39" t="n"/>
      <c r="Z114" s="39" t="n"/>
    </row>
    <row r="115" ht="12.75" customHeight="1" s="198">
      <c r="A115" s="39" t="n"/>
      <c r="B115" s="39" t="n"/>
      <c r="C115" s="39" t="n"/>
      <c r="D115" s="39" t="n"/>
      <c r="E115" s="39" t="n"/>
      <c r="F115" s="39" t="n"/>
      <c r="G115" s="39" t="n"/>
      <c r="H115" s="39" t="n"/>
      <c r="I115" s="39" t="n"/>
      <c r="J115" s="39" t="n"/>
      <c r="K115" s="39" t="n"/>
      <c r="L115" s="39" t="n"/>
      <c r="M115" s="39" t="n"/>
      <c r="N115" s="39" t="n"/>
      <c r="O115" s="39" t="n"/>
      <c r="P115" s="39" t="n"/>
      <c r="Q115" s="39" t="n"/>
      <c r="R115" s="39" t="n"/>
      <c r="S115" s="39" t="n"/>
      <c r="T115" s="39" t="n"/>
      <c r="U115" s="39" t="n"/>
      <c r="V115" s="39" t="n"/>
      <c r="W115" s="39" t="n"/>
      <c r="X115" s="39" t="n"/>
      <c r="Y115" s="39" t="n"/>
      <c r="Z115" s="39" t="n"/>
    </row>
    <row r="116" ht="12.75" customHeight="1" s="198">
      <c r="A116" s="39" t="n"/>
      <c r="B116" s="39" t="n"/>
      <c r="C116" s="39" t="n"/>
      <c r="D116" s="39" t="n"/>
      <c r="E116" s="39" t="n"/>
      <c r="F116" s="39" t="n"/>
      <c r="G116" s="39" t="n"/>
      <c r="H116" s="39" t="n"/>
      <c r="I116" s="39" t="n"/>
      <c r="J116" s="39" t="n"/>
      <c r="K116" s="39" t="n"/>
      <c r="L116" s="39" t="n"/>
      <c r="M116" s="39" t="n"/>
      <c r="N116" s="39" t="n"/>
      <c r="O116" s="39" t="n"/>
      <c r="P116" s="39" t="n"/>
      <c r="Q116" s="39" t="n"/>
      <c r="R116" s="39" t="n"/>
      <c r="S116" s="39" t="n"/>
      <c r="T116" s="39" t="n"/>
      <c r="U116" s="39" t="n"/>
      <c r="V116" s="39" t="n"/>
      <c r="W116" s="39" t="n"/>
      <c r="X116" s="39" t="n"/>
      <c r="Y116" s="39" t="n"/>
      <c r="Z116" s="39" t="n"/>
    </row>
    <row r="117" ht="12.75" customHeight="1" s="198">
      <c r="A117" s="39" t="n"/>
      <c r="B117" s="39" t="n"/>
      <c r="C117" s="39" t="n"/>
      <c r="D117" s="39" t="n"/>
      <c r="E117" s="39" t="n"/>
      <c r="F117" s="39" t="n"/>
      <c r="G117" s="39" t="n"/>
      <c r="H117" s="39" t="n"/>
      <c r="I117" s="39" t="n"/>
      <c r="J117" s="39" t="n"/>
      <c r="K117" s="39" t="n"/>
      <c r="L117" s="39" t="n"/>
      <c r="M117" s="39" t="n"/>
      <c r="N117" s="39" t="n"/>
      <c r="O117" s="39" t="n"/>
      <c r="P117" s="39" t="n"/>
      <c r="Q117" s="39" t="n"/>
      <c r="R117" s="39" t="n"/>
      <c r="S117" s="39" t="n"/>
      <c r="T117" s="39" t="n"/>
      <c r="U117" s="39" t="n"/>
      <c r="V117" s="39" t="n"/>
      <c r="W117" s="39" t="n"/>
      <c r="X117" s="39" t="n"/>
      <c r="Y117" s="39" t="n"/>
      <c r="Z117" s="39" t="n"/>
    </row>
    <row r="118" ht="12.75" customHeight="1" s="198">
      <c r="A118" s="39" t="n"/>
      <c r="B118" s="39" t="n"/>
      <c r="C118" s="39" t="n"/>
      <c r="D118" s="39" t="n"/>
      <c r="E118" s="39" t="n"/>
      <c r="F118" s="39" t="n"/>
      <c r="G118" s="39" t="n"/>
      <c r="H118" s="39" t="n"/>
      <c r="I118" s="39" t="n"/>
      <c r="J118" s="39" t="n"/>
      <c r="K118" s="39" t="n"/>
      <c r="L118" s="39" t="n"/>
      <c r="M118" s="39" t="n"/>
      <c r="N118" s="39" t="n"/>
      <c r="O118" s="39" t="n"/>
      <c r="P118" s="39" t="n"/>
      <c r="Q118" s="39" t="n"/>
      <c r="R118" s="39" t="n"/>
      <c r="S118" s="39" t="n"/>
      <c r="T118" s="39" t="n"/>
      <c r="U118" s="39" t="n"/>
      <c r="V118" s="39" t="n"/>
      <c r="W118" s="39" t="n"/>
      <c r="X118" s="39" t="n"/>
      <c r="Y118" s="39" t="n"/>
      <c r="Z118" s="39" t="n"/>
    </row>
    <row r="119" ht="12.75" customHeight="1" s="198">
      <c r="A119" s="39" t="n"/>
      <c r="B119" s="39" t="n"/>
      <c r="C119" s="39" t="n"/>
      <c r="D119" s="39" t="n"/>
      <c r="E119" s="39" t="n"/>
      <c r="F119" s="39" t="n"/>
      <c r="G119" s="39" t="n"/>
      <c r="H119" s="39" t="n"/>
      <c r="I119" s="39" t="n"/>
      <c r="J119" s="39" t="n"/>
      <c r="K119" s="39" t="n"/>
      <c r="L119" s="39" t="n"/>
      <c r="M119" s="39" t="n"/>
      <c r="N119" s="39" t="n"/>
      <c r="O119" s="39" t="n"/>
      <c r="P119" s="39" t="n"/>
      <c r="Q119" s="39" t="n"/>
      <c r="R119" s="39" t="n"/>
      <c r="S119" s="39" t="n"/>
      <c r="T119" s="39" t="n"/>
      <c r="U119" s="39" t="n"/>
      <c r="V119" s="39" t="n"/>
      <c r="W119" s="39" t="n"/>
      <c r="X119" s="39" t="n"/>
      <c r="Y119" s="39" t="n"/>
      <c r="Z119" s="39" t="n"/>
    </row>
    <row r="120" ht="12.75" customHeight="1" s="198">
      <c r="A120" s="39" t="n"/>
      <c r="B120" s="39" t="n"/>
      <c r="C120" s="39" t="n"/>
      <c r="D120" s="39" t="n"/>
      <c r="E120" s="39" t="n"/>
      <c r="F120" s="39" t="n"/>
      <c r="G120" s="39" t="n"/>
      <c r="H120" s="39" t="n"/>
      <c r="I120" s="39" t="n"/>
      <c r="J120" s="39" t="n"/>
      <c r="K120" s="39" t="n"/>
      <c r="L120" s="39" t="n"/>
      <c r="M120" s="39" t="n"/>
      <c r="N120" s="39" t="n"/>
      <c r="O120" s="39" t="n"/>
      <c r="P120" s="39" t="n"/>
      <c r="Q120" s="39" t="n"/>
      <c r="R120" s="39" t="n"/>
      <c r="S120" s="39" t="n"/>
      <c r="T120" s="39" t="n"/>
      <c r="U120" s="39" t="n"/>
      <c r="V120" s="39" t="n"/>
      <c r="W120" s="39" t="n"/>
      <c r="X120" s="39" t="n"/>
      <c r="Y120" s="39" t="n"/>
      <c r="Z120" s="39" t="n"/>
    </row>
    <row r="121" ht="12.75" customHeight="1" s="198">
      <c r="A121" s="39" t="n"/>
      <c r="B121" s="39" t="n"/>
      <c r="C121" s="39" t="n"/>
      <c r="D121" s="39" t="n"/>
      <c r="E121" s="39" t="n"/>
      <c r="F121" s="39" t="n"/>
      <c r="G121" s="39" t="n"/>
      <c r="H121" s="39" t="n"/>
      <c r="I121" s="39" t="n"/>
      <c r="J121" s="39" t="n"/>
      <c r="K121" s="39" t="n"/>
      <c r="L121" s="39" t="n"/>
      <c r="M121" s="39" t="n"/>
      <c r="N121" s="39" t="n"/>
      <c r="O121" s="39" t="n"/>
      <c r="P121" s="39" t="n"/>
      <c r="Q121" s="39" t="n"/>
      <c r="R121" s="39" t="n"/>
      <c r="S121" s="39" t="n"/>
      <c r="T121" s="39" t="n"/>
      <c r="U121" s="39" t="n"/>
      <c r="V121" s="39" t="n"/>
      <c r="W121" s="39" t="n"/>
      <c r="X121" s="39" t="n"/>
      <c r="Y121" s="39" t="n"/>
      <c r="Z121" s="39" t="n"/>
    </row>
    <row r="122" ht="12.75" customHeight="1" s="198">
      <c r="A122" s="39" t="n"/>
      <c r="B122" s="39" t="n"/>
      <c r="C122" s="39" t="n"/>
      <c r="D122" s="39" t="n"/>
      <c r="E122" s="39" t="n"/>
      <c r="F122" s="39" t="n"/>
      <c r="G122" s="39" t="n"/>
      <c r="H122" s="39" t="n"/>
      <c r="I122" s="39" t="n"/>
      <c r="J122" s="39" t="n"/>
      <c r="K122" s="39" t="n"/>
      <c r="L122" s="39" t="n"/>
      <c r="M122" s="39" t="n"/>
      <c r="N122" s="39" t="n"/>
      <c r="O122" s="39" t="n"/>
      <c r="P122" s="39" t="n"/>
      <c r="Q122" s="39" t="n"/>
      <c r="R122" s="39" t="n"/>
      <c r="S122" s="39" t="n"/>
      <c r="T122" s="39" t="n"/>
      <c r="U122" s="39" t="n"/>
      <c r="V122" s="39" t="n"/>
      <c r="W122" s="39" t="n"/>
      <c r="X122" s="39" t="n"/>
      <c r="Y122" s="39" t="n"/>
      <c r="Z122" s="39" t="n"/>
    </row>
    <row r="123" ht="12.75" customHeight="1" s="198">
      <c r="A123" s="39" t="n"/>
      <c r="B123" s="39" t="n"/>
      <c r="C123" s="39" t="n"/>
      <c r="D123" s="39" t="n"/>
      <c r="E123" s="39" t="n"/>
      <c r="F123" s="39" t="n"/>
      <c r="G123" s="39" t="n"/>
      <c r="H123" s="39" t="n"/>
      <c r="I123" s="39" t="n"/>
      <c r="J123" s="39" t="n"/>
      <c r="K123" s="39" t="n"/>
      <c r="L123" s="39" t="n"/>
      <c r="M123" s="39" t="n"/>
      <c r="N123" s="39" t="n"/>
      <c r="O123" s="39" t="n"/>
      <c r="P123" s="39" t="n"/>
      <c r="Q123" s="39" t="n"/>
      <c r="R123" s="39" t="n"/>
      <c r="S123" s="39" t="n"/>
      <c r="T123" s="39" t="n"/>
      <c r="U123" s="39" t="n"/>
      <c r="V123" s="39" t="n"/>
      <c r="W123" s="39" t="n"/>
      <c r="X123" s="39" t="n"/>
      <c r="Y123" s="39" t="n"/>
      <c r="Z123" s="39" t="n"/>
    </row>
    <row r="124" ht="12.75" customHeight="1" s="198">
      <c r="A124" s="39" t="n"/>
      <c r="B124" s="39" t="n"/>
      <c r="C124" s="39" t="n"/>
      <c r="D124" s="39" t="n"/>
      <c r="E124" s="39" t="n"/>
      <c r="F124" s="39" t="n"/>
      <c r="G124" s="39" t="n"/>
      <c r="H124" s="39" t="n"/>
      <c r="I124" s="39" t="n"/>
      <c r="J124" s="39" t="n"/>
      <c r="K124" s="39" t="n"/>
      <c r="L124" s="39" t="n"/>
      <c r="M124" s="39" t="n"/>
      <c r="N124" s="39" t="n"/>
      <c r="O124" s="39" t="n"/>
      <c r="P124" s="39" t="n"/>
      <c r="Q124" s="39" t="n"/>
      <c r="R124" s="39" t="n"/>
      <c r="S124" s="39" t="n"/>
      <c r="T124" s="39" t="n"/>
      <c r="U124" s="39" t="n"/>
      <c r="V124" s="39" t="n"/>
      <c r="W124" s="39" t="n"/>
      <c r="X124" s="39" t="n"/>
      <c r="Y124" s="39" t="n"/>
      <c r="Z124" s="39" t="n"/>
    </row>
    <row r="125" ht="12.75" customHeight="1" s="198">
      <c r="A125" s="39" t="n"/>
      <c r="B125" s="39" t="n"/>
      <c r="C125" s="39" t="n"/>
      <c r="D125" s="39" t="n"/>
      <c r="E125" s="39" t="n"/>
      <c r="F125" s="39" t="n"/>
      <c r="G125" s="39" t="n"/>
      <c r="H125" s="39" t="n"/>
      <c r="I125" s="39" t="n"/>
      <c r="J125" s="39" t="n"/>
      <c r="K125" s="39" t="n"/>
      <c r="L125" s="39" t="n"/>
      <c r="M125" s="39" t="n"/>
      <c r="N125" s="39" t="n"/>
      <c r="O125" s="39" t="n"/>
      <c r="P125" s="39" t="n"/>
      <c r="Q125" s="39" t="n"/>
      <c r="R125" s="39" t="n"/>
      <c r="S125" s="39" t="n"/>
      <c r="T125" s="39" t="n"/>
      <c r="U125" s="39" t="n"/>
      <c r="V125" s="39" t="n"/>
      <c r="W125" s="39" t="n"/>
      <c r="X125" s="39" t="n"/>
      <c r="Y125" s="39" t="n"/>
      <c r="Z125" s="39" t="n"/>
    </row>
    <row r="126" ht="12.75" customHeight="1" s="198">
      <c r="A126" s="39" t="n"/>
      <c r="B126" s="39" t="n"/>
      <c r="C126" s="39" t="n"/>
      <c r="D126" s="39" t="n"/>
      <c r="E126" s="39" t="n"/>
      <c r="F126" s="39" t="n"/>
      <c r="G126" s="39" t="n"/>
      <c r="H126" s="39" t="n"/>
      <c r="I126" s="39" t="n"/>
      <c r="J126" s="39" t="n"/>
      <c r="K126" s="39" t="n"/>
      <c r="L126" s="39" t="n"/>
      <c r="M126" s="39" t="n"/>
      <c r="N126" s="39" t="n"/>
      <c r="O126" s="39" t="n"/>
      <c r="P126" s="39" t="n"/>
      <c r="Q126" s="39" t="n"/>
      <c r="R126" s="39" t="n"/>
      <c r="S126" s="39" t="n"/>
      <c r="T126" s="39" t="n"/>
      <c r="U126" s="39" t="n"/>
      <c r="V126" s="39" t="n"/>
      <c r="W126" s="39" t="n"/>
      <c r="X126" s="39" t="n"/>
      <c r="Y126" s="39" t="n"/>
      <c r="Z126" s="39" t="n"/>
    </row>
    <row r="127" ht="12.75" customHeight="1" s="198">
      <c r="A127" s="39" t="n"/>
      <c r="B127" s="39" t="n"/>
      <c r="C127" s="39" t="n"/>
      <c r="D127" s="39" t="n"/>
      <c r="E127" s="39" t="n"/>
      <c r="F127" s="39" t="n"/>
      <c r="G127" s="39" t="n"/>
      <c r="H127" s="39" t="n"/>
      <c r="I127" s="39" t="n"/>
      <c r="J127" s="39" t="n"/>
      <c r="K127" s="39" t="n"/>
      <c r="L127" s="39" t="n"/>
      <c r="M127" s="39" t="n"/>
      <c r="N127" s="39" t="n"/>
      <c r="O127" s="39" t="n"/>
      <c r="P127" s="39" t="n"/>
      <c r="Q127" s="39" t="n"/>
      <c r="R127" s="39" t="n"/>
      <c r="S127" s="39" t="n"/>
      <c r="T127" s="39" t="n"/>
      <c r="U127" s="39" t="n"/>
      <c r="V127" s="39" t="n"/>
      <c r="W127" s="39" t="n"/>
      <c r="X127" s="39" t="n"/>
      <c r="Y127" s="39" t="n"/>
      <c r="Z127" s="39" t="n"/>
    </row>
    <row r="128" ht="12.75" customHeight="1" s="198">
      <c r="A128" s="39" t="n"/>
      <c r="B128" s="39" t="n"/>
      <c r="C128" s="39" t="n"/>
      <c r="D128" s="39" t="n"/>
      <c r="E128" s="39" t="n"/>
      <c r="F128" s="39" t="n"/>
      <c r="G128" s="39" t="n"/>
      <c r="H128" s="39" t="n"/>
      <c r="I128" s="39" t="n"/>
      <c r="J128" s="39" t="n"/>
      <c r="K128" s="39" t="n"/>
      <c r="L128" s="39" t="n"/>
      <c r="M128" s="39" t="n"/>
      <c r="N128" s="39" t="n"/>
      <c r="O128" s="39" t="n"/>
      <c r="P128" s="39" t="n"/>
      <c r="Q128" s="39" t="n"/>
      <c r="R128" s="39" t="n"/>
      <c r="S128" s="39" t="n"/>
      <c r="T128" s="39" t="n"/>
      <c r="U128" s="39" t="n"/>
      <c r="V128" s="39" t="n"/>
      <c r="W128" s="39" t="n"/>
      <c r="X128" s="39" t="n"/>
      <c r="Y128" s="39" t="n"/>
      <c r="Z128" s="39" t="n"/>
    </row>
    <row r="129" ht="12.75" customHeight="1" s="198">
      <c r="A129" s="39" t="n"/>
      <c r="B129" s="39" t="n"/>
      <c r="C129" s="39" t="n"/>
      <c r="D129" s="39" t="n"/>
      <c r="E129" s="39" t="n"/>
      <c r="F129" s="39" t="n"/>
      <c r="G129" s="39" t="n"/>
      <c r="H129" s="39" t="n"/>
      <c r="I129" s="39" t="n"/>
      <c r="J129" s="39" t="n"/>
      <c r="K129" s="39" t="n"/>
      <c r="L129" s="39" t="n"/>
      <c r="M129" s="39" t="n"/>
      <c r="N129" s="39" t="n"/>
      <c r="O129" s="39" t="n"/>
      <c r="P129" s="39" t="n"/>
      <c r="Q129" s="39" t="n"/>
      <c r="R129" s="39" t="n"/>
      <c r="S129" s="39" t="n"/>
      <c r="T129" s="39" t="n"/>
      <c r="U129" s="39" t="n"/>
      <c r="V129" s="39" t="n"/>
      <c r="W129" s="39" t="n"/>
      <c r="X129" s="39" t="n"/>
      <c r="Y129" s="39" t="n"/>
      <c r="Z129" s="39" t="n"/>
    </row>
    <row r="130" ht="12.75" customHeight="1" s="198">
      <c r="A130" s="39" t="n"/>
      <c r="B130" s="39" t="n"/>
      <c r="C130" s="39" t="n"/>
      <c r="D130" s="39" t="n"/>
      <c r="E130" s="39" t="n"/>
      <c r="F130" s="39" t="n"/>
      <c r="G130" s="39" t="n"/>
      <c r="H130" s="39" t="n"/>
      <c r="I130" s="39" t="n"/>
      <c r="J130" s="39" t="n"/>
      <c r="K130" s="39" t="n"/>
      <c r="L130" s="39" t="n"/>
      <c r="M130" s="39" t="n"/>
      <c r="N130" s="39" t="n"/>
      <c r="O130" s="39" t="n"/>
      <c r="P130" s="39" t="n"/>
      <c r="Q130" s="39" t="n"/>
      <c r="R130" s="39" t="n"/>
      <c r="S130" s="39" t="n"/>
      <c r="T130" s="39" t="n"/>
      <c r="U130" s="39" t="n"/>
      <c r="V130" s="39" t="n"/>
      <c r="W130" s="39" t="n"/>
      <c r="X130" s="39" t="n"/>
      <c r="Y130" s="39" t="n"/>
      <c r="Z130" s="39" t="n"/>
    </row>
    <row r="131" ht="12.75" customHeight="1" s="198">
      <c r="A131" s="39" t="n"/>
      <c r="B131" s="39" t="n"/>
      <c r="C131" s="39" t="n"/>
      <c r="D131" s="39" t="n"/>
      <c r="E131" s="39" t="n"/>
      <c r="F131" s="39" t="n"/>
      <c r="G131" s="39" t="n"/>
      <c r="H131" s="39" t="n"/>
      <c r="I131" s="39" t="n"/>
      <c r="J131" s="39" t="n"/>
      <c r="K131" s="39" t="n"/>
      <c r="L131" s="39" t="n"/>
      <c r="M131" s="39" t="n"/>
      <c r="N131" s="39" t="n"/>
      <c r="O131" s="39" t="n"/>
      <c r="P131" s="39" t="n"/>
      <c r="Q131" s="39" t="n"/>
      <c r="R131" s="39" t="n"/>
      <c r="S131" s="39" t="n"/>
      <c r="T131" s="39" t="n"/>
      <c r="U131" s="39" t="n"/>
      <c r="V131" s="39" t="n"/>
      <c r="W131" s="39" t="n"/>
      <c r="X131" s="39" t="n"/>
      <c r="Y131" s="39" t="n"/>
      <c r="Z131" s="39" t="n"/>
    </row>
    <row r="132" ht="12.75" customHeight="1" s="198">
      <c r="A132" s="39" t="n"/>
      <c r="B132" s="39" t="n"/>
      <c r="C132" s="39" t="n"/>
      <c r="D132" s="39" t="n"/>
      <c r="E132" s="39" t="n"/>
      <c r="F132" s="39" t="n"/>
      <c r="G132" s="39" t="n"/>
      <c r="H132" s="39" t="n"/>
      <c r="I132" s="39" t="n"/>
      <c r="J132" s="39" t="n"/>
      <c r="K132" s="39" t="n"/>
      <c r="L132" s="39" t="n"/>
      <c r="M132" s="39" t="n"/>
      <c r="N132" s="39" t="n"/>
      <c r="O132" s="39" t="n"/>
      <c r="P132" s="39" t="n"/>
      <c r="Q132" s="39" t="n"/>
      <c r="R132" s="39" t="n"/>
      <c r="S132" s="39" t="n"/>
      <c r="T132" s="39" t="n"/>
      <c r="U132" s="39" t="n"/>
      <c r="V132" s="39" t="n"/>
      <c r="W132" s="39" t="n"/>
      <c r="X132" s="39" t="n"/>
      <c r="Y132" s="39" t="n"/>
      <c r="Z132" s="39" t="n"/>
    </row>
    <row r="133" ht="12.75" customHeight="1" s="198">
      <c r="A133" s="39" t="n"/>
      <c r="B133" s="39" t="n"/>
      <c r="C133" s="39" t="n"/>
      <c r="D133" s="39" t="n"/>
      <c r="E133" s="39" t="n"/>
      <c r="F133" s="39" t="n"/>
      <c r="G133" s="39" t="n"/>
      <c r="H133" s="39" t="n"/>
      <c r="I133" s="39" t="n"/>
      <c r="J133" s="39" t="n"/>
      <c r="K133" s="39" t="n"/>
      <c r="L133" s="39" t="n"/>
      <c r="M133" s="39" t="n"/>
      <c r="N133" s="39" t="n"/>
      <c r="O133" s="39" t="n"/>
      <c r="P133" s="39" t="n"/>
      <c r="Q133" s="39" t="n"/>
      <c r="R133" s="39" t="n"/>
      <c r="S133" s="39" t="n"/>
      <c r="T133" s="39" t="n"/>
      <c r="U133" s="39" t="n"/>
      <c r="V133" s="39" t="n"/>
      <c r="W133" s="39" t="n"/>
      <c r="X133" s="39" t="n"/>
      <c r="Y133" s="39" t="n"/>
      <c r="Z133" s="39" t="n"/>
    </row>
    <row r="134" ht="12.75" customHeight="1" s="198">
      <c r="A134" s="39" t="n"/>
      <c r="B134" s="39" t="n"/>
      <c r="C134" s="39" t="n"/>
      <c r="D134" s="39" t="n"/>
      <c r="E134" s="39" t="n"/>
      <c r="F134" s="39" t="n"/>
      <c r="G134" s="39" t="n"/>
      <c r="H134" s="39" t="n"/>
      <c r="I134" s="39" t="n"/>
      <c r="J134" s="39" t="n"/>
      <c r="K134" s="39" t="n"/>
      <c r="L134" s="39" t="n"/>
      <c r="M134" s="39" t="n"/>
      <c r="N134" s="39" t="n"/>
      <c r="O134" s="39" t="n"/>
      <c r="P134" s="39" t="n"/>
      <c r="Q134" s="39" t="n"/>
      <c r="R134" s="39" t="n"/>
      <c r="S134" s="39" t="n"/>
      <c r="T134" s="39" t="n"/>
      <c r="U134" s="39" t="n"/>
      <c r="V134" s="39" t="n"/>
      <c r="W134" s="39" t="n"/>
      <c r="X134" s="39" t="n"/>
      <c r="Y134" s="39" t="n"/>
      <c r="Z134" s="39" t="n"/>
    </row>
    <row r="135" ht="12.75" customHeight="1" s="198">
      <c r="A135" s="39" t="n"/>
      <c r="B135" s="39" t="n"/>
      <c r="C135" s="39" t="n"/>
      <c r="D135" s="39" t="n"/>
      <c r="E135" s="39" t="n"/>
      <c r="F135" s="39" t="n"/>
      <c r="G135" s="39" t="n"/>
      <c r="H135" s="39" t="n"/>
      <c r="I135" s="39" t="n"/>
      <c r="J135" s="39" t="n"/>
      <c r="K135" s="39" t="n"/>
      <c r="L135" s="39" t="n"/>
      <c r="M135" s="39" t="n"/>
      <c r="N135" s="39" t="n"/>
      <c r="O135" s="39" t="n"/>
      <c r="P135" s="39" t="n"/>
      <c r="Q135" s="39" t="n"/>
      <c r="R135" s="39" t="n"/>
      <c r="S135" s="39" t="n"/>
      <c r="T135" s="39" t="n"/>
      <c r="U135" s="39" t="n"/>
      <c r="V135" s="39" t="n"/>
      <c r="W135" s="39" t="n"/>
      <c r="X135" s="39" t="n"/>
      <c r="Y135" s="39" t="n"/>
      <c r="Z135" s="39" t="n"/>
    </row>
    <row r="136" ht="12.75" customHeight="1" s="198">
      <c r="A136" s="39" t="n"/>
      <c r="B136" s="39" t="n"/>
      <c r="C136" s="39" t="n"/>
      <c r="D136" s="39" t="n"/>
      <c r="E136" s="39" t="n"/>
      <c r="F136" s="39" t="n"/>
      <c r="G136" s="39" t="n"/>
      <c r="H136" s="39" t="n"/>
      <c r="I136" s="39" t="n"/>
      <c r="J136" s="39" t="n"/>
      <c r="K136" s="39" t="n"/>
      <c r="L136" s="39" t="n"/>
      <c r="M136" s="39" t="n"/>
      <c r="N136" s="39" t="n"/>
      <c r="O136" s="39" t="n"/>
      <c r="P136" s="39" t="n"/>
      <c r="Q136" s="39" t="n"/>
      <c r="R136" s="39" t="n"/>
      <c r="S136" s="39" t="n"/>
      <c r="T136" s="39" t="n"/>
      <c r="U136" s="39" t="n"/>
      <c r="V136" s="39" t="n"/>
      <c r="W136" s="39" t="n"/>
      <c r="X136" s="39" t="n"/>
      <c r="Y136" s="39" t="n"/>
      <c r="Z136" s="39" t="n"/>
    </row>
    <row r="137" ht="12.75" customHeight="1" s="198">
      <c r="A137" s="39" t="n"/>
      <c r="B137" s="39" t="n"/>
      <c r="C137" s="39" t="n"/>
      <c r="D137" s="39" t="n"/>
      <c r="E137" s="39" t="n"/>
      <c r="F137" s="39" t="n"/>
      <c r="G137" s="39" t="n"/>
      <c r="H137" s="39" t="n"/>
      <c r="I137" s="39" t="n"/>
      <c r="J137" s="39" t="n"/>
      <c r="K137" s="39" t="n"/>
      <c r="L137" s="39" t="n"/>
      <c r="M137" s="39" t="n"/>
      <c r="N137" s="39" t="n"/>
      <c r="O137" s="39" t="n"/>
      <c r="P137" s="39" t="n"/>
      <c r="Q137" s="39" t="n"/>
      <c r="R137" s="39" t="n"/>
      <c r="S137" s="39" t="n"/>
      <c r="T137" s="39" t="n"/>
      <c r="U137" s="39" t="n"/>
      <c r="V137" s="39" t="n"/>
      <c r="W137" s="39" t="n"/>
      <c r="X137" s="39" t="n"/>
      <c r="Y137" s="39" t="n"/>
      <c r="Z137" s="39" t="n"/>
    </row>
    <row r="138" ht="12.75" customHeight="1" s="198">
      <c r="A138" s="39" t="n"/>
      <c r="B138" s="39" t="n"/>
      <c r="C138" s="39" t="n"/>
      <c r="D138" s="39" t="n"/>
      <c r="E138" s="39" t="n"/>
      <c r="F138" s="39" t="n"/>
      <c r="G138" s="39" t="n"/>
      <c r="H138" s="39" t="n"/>
      <c r="I138" s="39" t="n"/>
      <c r="J138" s="39" t="n"/>
      <c r="K138" s="39" t="n"/>
      <c r="L138" s="39" t="n"/>
      <c r="M138" s="39" t="n"/>
      <c r="N138" s="39" t="n"/>
      <c r="O138" s="39" t="n"/>
      <c r="P138" s="39" t="n"/>
      <c r="Q138" s="39" t="n"/>
      <c r="R138" s="39" t="n"/>
      <c r="S138" s="39" t="n"/>
      <c r="T138" s="39" t="n"/>
      <c r="U138" s="39" t="n"/>
      <c r="V138" s="39" t="n"/>
      <c r="W138" s="39" t="n"/>
      <c r="X138" s="39" t="n"/>
      <c r="Y138" s="39" t="n"/>
      <c r="Z138" s="39" t="n"/>
    </row>
    <row r="139" ht="12.75" customHeight="1" s="198">
      <c r="A139" s="39" t="n"/>
      <c r="B139" s="39" t="n"/>
      <c r="C139" s="39" t="n"/>
      <c r="D139" s="39" t="n"/>
      <c r="E139" s="39" t="n"/>
      <c r="F139" s="39" t="n"/>
      <c r="G139" s="39" t="n"/>
      <c r="H139" s="39" t="n"/>
      <c r="I139" s="39" t="n"/>
      <c r="J139" s="39" t="n"/>
      <c r="K139" s="39" t="n"/>
      <c r="L139" s="39" t="n"/>
      <c r="M139" s="39" t="n"/>
      <c r="N139" s="39" t="n"/>
      <c r="O139" s="39" t="n"/>
      <c r="P139" s="39" t="n"/>
      <c r="Q139" s="39" t="n"/>
      <c r="R139" s="39" t="n"/>
      <c r="S139" s="39" t="n"/>
      <c r="T139" s="39" t="n"/>
      <c r="U139" s="39" t="n"/>
      <c r="V139" s="39" t="n"/>
      <c r="W139" s="39" t="n"/>
      <c r="X139" s="39" t="n"/>
      <c r="Y139" s="39" t="n"/>
      <c r="Z139" s="39" t="n"/>
    </row>
    <row r="140" ht="12.75" customHeight="1" s="198">
      <c r="A140" s="39" t="n"/>
      <c r="B140" s="39" t="n"/>
      <c r="C140" s="39" t="n"/>
      <c r="D140" s="39" t="n"/>
      <c r="E140" s="39" t="n"/>
      <c r="F140" s="39" t="n"/>
      <c r="G140" s="39" t="n"/>
      <c r="H140" s="39" t="n"/>
      <c r="I140" s="39" t="n"/>
      <c r="J140" s="39" t="n"/>
      <c r="K140" s="39" t="n"/>
      <c r="L140" s="39" t="n"/>
      <c r="M140" s="39" t="n"/>
      <c r="N140" s="39" t="n"/>
      <c r="O140" s="39" t="n"/>
      <c r="P140" s="39" t="n"/>
      <c r="Q140" s="39" t="n"/>
      <c r="R140" s="39" t="n"/>
      <c r="S140" s="39" t="n"/>
      <c r="T140" s="39" t="n"/>
      <c r="U140" s="39" t="n"/>
      <c r="V140" s="39" t="n"/>
      <c r="W140" s="39" t="n"/>
      <c r="X140" s="39" t="n"/>
      <c r="Y140" s="39" t="n"/>
      <c r="Z140" s="39" t="n"/>
    </row>
    <row r="141" ht="12.75" customHeight="1" s="198">
      <c r="A141" s="39" t="n"/>
      <c r="B141" s="39" t="n"/>
      <c r="C141" s="39" t="n"/>
      <c r="D141" s="39" t="n"/>
      <c r="E141" s="39" t="n"/>
      <c r="F141" s="39" t="n"/>
      <c r="G141" s="39" t="n"/>
      <c r="H141" s="39" t="n"/>
      <c r="I141" s="39" t="n"/>
      <c r="J141" s="39" t="n"/>
      <c r="K141" s="39" t="n"/>
      <c r="L141" s="39" t="n"/>
      <c r="M141" s="39" t="n"/>
      <c r="N141" s="39" t="n"/>
      <c r="O141" s="39" t="n"/>
      <c r="P141" s="39" t="n"/>
      <c r="Q141" s="39" t="n"/>
      <c r="R141" s="39" t="n"/>
      <c r="S141" s="39" t="n"/>
      <c r="T141" s="39" t="n"/>
      <c r="U141" s="39" t="n"/>
      <c r="V141" s="39" t="n"/>
      <c r="W141" s="39" t="n"/>
      <c r="X141" s="39" t="n"/>
      <c r="Y141" s="39" t="n"/>
      <c r="Z141" s="39" t="n"/>
    </row>
    <row r="142" ht="12.75" customHeight="1" s="198">
      <c r="A142" s="39" t="n"/>
      <c r="B142" s="39" t="n"/>
      <c r="C142" s="39" t="n"/>
      <c r="D142" s="39" t="n"/>
      <c r="E142" s="39" t="n"/>
      <c r="F142" s="39" t="n"/>
      <c r="G142" s="39" t="n"/>
      <c r="H142" s="39" t="n"/>
      <c r="I142" s="39" t="n"/>
      <c r="J142" s="39" t="n"/>
      <c r="K142" s="39" t="n"/>
      <c r="L142" s="39" t="n"/>
      <c r="M142" s="39" t="n"/>
      <c r="N142" s="39" t="n"/>
      <c r="O142" s="39" t="n"/>
      <c r="P142" s="39" t="n"/>
      <c r="Q142" s="39" t="n"/>
      <c r="R142" s="39" t="n"/>
      <c r="S142" s="39" t="n"/>
      <c r="T142" s="39" t="n"/>
      <c r="U142" s="39" t="n"/>
      <c r="V142" s="39" t="n"/>
      <c r="W142" s="39" t="n"/>
      <c r="X142" s="39" t="n"/>
      <c r="Y142" s="39" t="n"/>
      <c r="Z142" s="39" t="n"/>
    </row>
    <row r="143" ht="12.75" customHeight="1" s="198">
      <c r="A143" s="39" t="n"/>
      <c r="B143" s="39" t="n"/>
      <c r="C143" s="39" t="n"/>
      <c r="D143" s="39" t="n"/>
      <c r="E143" s="39" t="n"/>
      <c r="F143" s="39" t="n"/>
      <c r="G143" s="39" t="n"/>
      <c r="H143" s="39" t="n"/>
      <c r="I143" s="39" t="n"/>
      <c r="J143" s="39" t="n"/>
      <c r="K143" s="39" t="n"/>
      <c r="L143" s="39" t="n"/>
      <c r="M143" s="39" t="n"/>
      <c r="N143" s="39" t="n"/>
      <c r="O143" s="39" t="n"/>
      <c r="P143" s="39" t="n"/>
      <c r="Q143" s="39" t="n"/>
      <c r="R143" s="39" t="n"/>
      <c r="S143" s="39" t="n"/>
      <c r="T143" s="39" t="n"/>
      <c r="U143" s="39" t="n"/>
      <c r="V143" s="39" t="n"/>
      <c r="W143" s="39" t="n"/>
      <c r="X143" s="39" t="n"/>
      <c r="Y143" s="39" t="n"/>
      <c r="Z143" s="39" t="n"/>
    </row>
    <row r="144" ht="12.75" customHeight="1" s="198">
      <c r="A144" s="39" t="n"/>
      <c r="B144" s="39" t="n"/>
      <c r="C144" s="39" t="n"/>
      <c r="D144" s="39" t="n"/>
      <c r="E144" s="39" t="n"/>
      <c r="F144" s="39" t="n"/>
      <c r="G144" s="39" t="n"/>
      <c r="H144" s="39" t="n"/>
      <c r="I144" s="39" t="n"/>
      <c r="J144" s="39" t="n"/>
      <c r="K144" s="39" t="n"/>
      <c r="L144" s="39" t="n"/>
      <c r="M144" s="39" t="n"/>
      <c r="N144" s="39" t="n"/>
      <c r="O144" s="39" t="n"/>
      <c r="P144" s="39" t="n"/>
      <c r="Q144" s="39" t="n"/>
      <c r="R144" s="39" t="n"/>
      <c r="S144" s="39" t="n"/>
      <c r="T144" s="39" t="n"/>
      <c r="U144" s="39" t="n"/>
      <c r="V144" s="39" t="n"/>
      <c r="W144" s="39" t="n"/>
      <c r="X144" s="39" t="n"/>
      <c r="Y144" s="39" t="n"/>
      <c r="Z144" s="39" t="n"/>
    </row>
    <row r="145" ht="12.75" customHeight="1" s="198">
      <c r="A145" s="39" t="n"/>
      <c r="B145" s="39" t="n"/>
      <c r="C145" s="39" t="n"/>
      <c r="D145" s="39" t="n"/>
      <c r="E145" s="39" t="n"/>
      <c r="F145" s="39" t="n"/>
      <c r="G145" s="39" t="n"/>
      <c r="H145" s="39" t="n"/>
      <c r="I145" s="39" t="n"/>
      <c r="J145" s="39" t="n"/>
      <c r="K145" s="39" t="n"/>
      <c r="L145" s="39" t="n"/>
      <c r="M145" s="39" t="n"/>
      <c r="N145" s="39" t="n"/>
      <c r="O145" s="39" t="n"/>
      <c r="P145" s="39" t="n"/>
      <c r="Q145" s="39" t="n"/>
      <c r="R145" s="39" t="n"/>
      <c r="S145" s="39" t="n"/>
      <c r="T145" s="39" t="n"/>
      <c r="U145" s="39" t="n"/>
      <c r="V145" s="39" t="n"/>
      <c r="W145" s="39" t="n"/>
      <c r="X145" s="39" t="n"/>
      <c r="Y145" s="39" t="n"/>
      <c r="Z145" s="39" t="n"/>
    </row>
    <row r="146" ht="12.75" customHeight="1" s="198">
      <c r="A146" s="39" t="n"/>
      <c r="B146" s="39" t="n"/>
      <c r="C146" s="39" t="n"/>
      <c r="D146" s="39" t="n"/>
      <c r="E146" s="39" t="n"/>
      <c r="F146" s="39" t="n"/>
      <c r="G146" s="39" t="n"/>
      <c r="H146" s="39" t="n"/>
      <c r="I146" s="39" t="n"/>
      <c r="J146" s="39" t="n"/>
      <c r="K146" s="39" t="n"/>
      <c r="L146" s="39" t="n"/>
      <c r="M146" s="39" t="n"/>
      <c r="N146" s="39" t="n"/>
      <c r="O146" s="39" t="n"/>
      <c r="P146" s="39" t="n"/>
      <c r="Q146" s="39" t="n"/>
      <c r="R146" s="39" t="n"/>
      <c r="S146" s="39" t="n"/>
      <c r="T146" s="39" t="n"/>
      <c r="U146" s="39" t="n"/>
      <c r="V146" s="39" t="n"/>
      <c r="W146" s="39" t="n"/>
      <c r="X146" s="39" t="n"/>
      <c r="Y146" s="39" t="n"/>
      <c r="Z146" s="39" t="n"/>
    </row>
    <row r="147" ht="12.75" customHeight="1" s="198">
      <c r="A147" s="39" t="n"/>
      <c r="B147" s="39" t="n"/>
      <c r="C147" s="39" t="n"/>
      <c r="D147" s="39" t="n"/>
      <c r="E147" s="39" t="n"/>
      <c r="F147" s="39" t="n"/>
      <c r="G147" s="39" t="n"/>
      <c r="H147" s="39" t="n"/>
      <c r="I147" s="39" t="n"/>
      <c r="J147" s="39" t="n"/>
      <c r="K147" s="39" t="n"/>
      <c r="L147" s="39" t="n"/>
      <c r="M147" s="39" t="n"/>
      <c r="N147" s="39" t="n"/>
      <c r="O147" s="39" t="n"/>
      <c r="P147" s="39" t="n"/>
      <c r="Q147" s="39" t="n"/>
      <c r="R147" s="39" t="n"/>
      <c r="S147" s="39" t="n"/>
      <c r="T147" s="39" t="n"/>
      <c r="U147" s="39" t="n"/>
      <c r="V147" s="39" t="n"/>
      <c r="W147" s="39" t="n"/>
      <c r="X147" s="39" t="n"/>
      <c r="Y147" s="39" t="n"/>
      <c r="Z147" s="39" t="n"/>
    </row>
    <row r="148" ht="12.75" customHeight="1" s="198">
      <c r="A148" s="39" t="n"/>
      <c r="B148" s="39" t="n"/>
      <c r="C148" s="39" t="n"/>
      <c r="D148" s="39" t="n"/>
      <c r="E148" s="39" t="n"/>
      <c r="F148" s="39" t="n"/>
      <c r="G148" s="39" t="n"/>
      <c r="H148" s="39" t="n"/>
      <c r="I148" s="39" t="n"/>
      <c r="J148" s="39" t="n"/>
      <c r="K148" s="39" t="n"/>
      <c r="L148" s="39" t="n"/>
      <c r="M148" s="39" t="n"/>
      <c r="N148" s="39" t="n"/>
      <c r="O148" s="39" t="n"/>
      <c r="P148" s="39" t="n"/>
      <c r="Q148" s="39" t="n"/>
      <c r="R148" s="39" t="n"/>
      <c r="S148" s="39" t="n"/>
      <c r="T148" s="39" t="n"/>
      <c r="U148" s="39" t="n"/>
      <c r="V148" s="39" t="n"/>
      <c r="W148" s="39" t="n"/>
      <c r="X148" s="39" t="n"/>
      <c r="Y148" s="39" t="n"/>
      <c r="Z148" s="39" t="n"/>
    </row>
    <row r="149" ht="12.75" customHeight="1" s="198">
      <c r="A149" s="39" t="n"/>
      <c r="B149" s="39" t="n"/>
      <c r="C149" s="39" t="n"/>
      <c r="D149" s="39" t="n"/>
      <c r="E149" s="39" t="n"/>
      <c r="F149" s="39" t="n"/>
      <c r="G149" s="39" t="n"/>
      <c r="H149" s="39" t="n"/>
      <c r="I149" s="39" t="n"/>
      <c r="J149" s="39" t="n"/>
      <c r="K149" s="39" t="n"/>
      <c r="L149" s="39" t="n"/>
      <c r="M149" s="39" t="n"/>
      <c r="N149" s="39" t="n"/>
      <c r="O149" s="39" t="n"/>
      <c r="P149" s="39" t="n"/>
      <c r="Q149" s="39" t="n"/>
      <c r="R149" s="39" t="n"/>
      <c r="S149" s="39" t="n"/>
      <c r="T149" s="39" t="n"/>
      <c r="U149" s="39" t="n"/>
      <c r="V149" s="39" t="n"/>
      <c r="W149" s="39" t="n"/>
      <c r="X149" s="39" t="n"/>
      <c r="Y149" s="39" t="n"/>
      <c r="Z149" s="39" t="n"/>
    </row>
    <row r="150" ht="12.75" customHeight="1" s="198">
      <c r="A150" s="39" t="n"/>
      <c r="B150" s="39" t="n"/>
      <c r="C150" s="39" t="n"/>
      <c r="D150" s="39" t="n"/>
      <c r="E150" s="39" t="n"/>
      <c r="F150" s="39" t="n"/>
      <c r="G150" s="39" t="n"/>
      <c r="H150" s="39" t="n"/>
      <c r="I150" s="39" t="n"/>
      <c r="J150" s="39" t="n"/>
      <c r="K150" s="39" t="n"/>
      <c r="L150" s="39" t="n"/>
      <c r="M150" s="39" t="n"/>
      <c r="N150" s="39" t="n"/>
      <c r="O150" s="39" t="n"/>
      <c r="P150" s="39" t="n"/>
      <c r="Q150" s="39" t="n"/>
      <c r="R150" s="39" t="n"/>
      <c r="S150" s="39" t="n"/>
      <c r="T150" s="39" t="n"/>
      <c r="U150" s="39" t="n"/>
      <c r="V150" s="39" t="n"/>
      <c r="W150" s="39" t="n"/>
      <c r="X150" s="39" t="n"/>
      <c r="Y150" s="39" t="n"/>
      <c r="Z150" s="39" t="n"/>
    </row>
    <row r="151" ht="12.75" customHeight="1" s="198">
      <c r="A151" s="39" t="n"/>
      <c r="B151" s="39" t="n"/>
      <c r="C151" s="39" t="n"/>
      <c r="D151" s="39" t="n"/>
      <c r="E151" s="39" t="n"/>
      <c r="F151" s="39" t="n"/>
      <c r="G151" s="39" t="n"/>
      <c r="H151" s="39" t="n"/>
      <c r="I151" s="39" t="n"/>
      <c r="J151" s="39" t="n"/>
      <c r="K151" s="39" t="n"/>
      <c r="L151" s="39" t="n"/>
      <c r="M151" s="39" t="n"/>
      <c r="N151" s="39" t="n"/>
      <c r="O151" s="39" t="n"/>
      <c r="P151" s="39" t="n"/>
      <c r="Q151" s="39" t="n"/>
      <c r="R151" s="39" t="n"/>
      <c r="S151" s="39" t="n"/>
      <c r="T151" s="39" t="n"/>
      <c r="U151" s="39" t="n"/>
      <c r="V151" s="39" t="n"/>
      <c r="W151" s="39" t="n"/>
      <c r="X151" s="39" t="n"/>
      <c r="Y151" s="39" t="n"/>
      <c r="Z151" s="39" t="n"/>
    </row>
    <row r="152" ht="12.75" customHeight="1" s="198">
      <c r="A152" s="39" t="n"/>
      <c r="B152" s="39" t="n"/>
      <c r="C152" s="39" t="n"/>
      <c r="D152" s="39" t="n"/>
      <c r="E152" s="39" t="n"/>
      <c r="F152" s="39" t="n"/>
      <c r="G152" s="39" t="n"/>
      <c r="H152" s="39" t="n"/>
      <c r="I152" s="39" t="n"/>
      <c r="J152" s="39" t="n"/>
      <c r="K152" s="39" t="n"/>
      <c r="L152" s="39" t="n"/>
      <c r="M152" s="39" t="n"/>
      <c r="N152" s="39" t="n"/>
      <c r="O152" s="39" t="n"/>
      <c r="P152" s="39" t="n"/>
      <c r="Q152" s="39" t="n"/>
      <c r="R152" s="39" t="n"/>
      <c r="S152" s="39" t="n"/>
      <c r="T152" s="39" t="n"/>
      <c r="U152" s="39" t="n"/>
      <c r="V152" s="39" t="n"/>
      <c r="W152" s="39" t="n"/>
      <c r="X152" s="39" t="n"/>
      <c r="Y152" s="39" t="n"/>
      <c r="Z152" s="39" t="n"/>
    </row>
    <row r="153" ht="12.75" customHeight="1" s="198">
      <c r="A153" s="39" t="n"/>
      <c r="B153" s="39" t="n"/>
      <c r="C153" s="39" t="n"/>
      <c r="D153" s="39" t="n"/>
      <c r="E153" s="39" t="n"/>
      <c r="F153" s="39" t="n"/>
      <c r="G153" s="39" t="n"/>
      <c r="H153" s="39" t="n"/>
      <c r="I153" s="39" t="n"/>
      <c r="J153" s="39" t="n"/>
      <c r="K153" s="39" t="n"/>
      <c r="L153" s="39" t="n"/>
      <c r="M153" s="39" t="n"/>
      <c r="N153" s="39" t="n"/>
      <c r="O153" s="39" t="n"/>
      <c r="P153" s="39" t="n"/>
      <c r="Q153" s="39" t="n"/>
      <c r="R153" s="39" t="n"/>
      <c r="S153" s="39" t="n"/>
      <c r="T153" s="39" t="n"/>
      <c r="U153" s="39" t="n"/>
      <c r="V153" s="39" t="n"/>
      <c r="W153" s="39" t="n"/>
      <c r="X153" s="39" t="n"/>
      <c r="Y153" s="39" t="n"/>
      <c r="Z153" s="39" t="n"/>
    </row>
    <row r="154" ht="12.75" customHeight="1" s="198">
      <c r="A154" s="39" t="n"/>
      <c r="B154" s="39" t="n"/>
      <c r="C154" s="39" t="n"/>
      <c r="D154" s="39" t="n"/>
      <c r="E154" s="39" t="n"/>
      <c r="F154" s="39" t="n"/>
      <c r="G154" s="39" t="n"/>
      <c r="H154" s="39" t="n"/>
      <c r="I154" s="39" t="n"/>
      <c r="J154" s="39" t="n"/>
      <c r="K154" s="39" t="n"/>
      <c r="L154" s="39" t="n"/>
      <c r="M154" s="39" t="n"/>
      <c r="N154" s="39" t="n"/>
      <c r="O154" s="39" t="n"/>
      <c r="P154" s="39" t="n"/>
      <c r="Q154" s="39" t="n"/>
      <c r="R154" s="39" t="n"/>
      <c r="S154" s="39" t="n"/>
      <c r="T154" s="39" t="n"/>
      <c r="U154" s="39" t="n"/>
      <c r="V154" s="39" t="n"/>
      <c r="W154" s="39" t="n"/>
      <c r="X154" s="39" t="n"/>
      <c r="Y154" s="39" t="n"/>
      <c r="Z154" s="39" t="n"/>
    </row>
    <row r="155" ht="12.75" customHeight="1" s="198">
      <c r="A155" s="39" t="n"/>
      <c r="B155" s="39" t="n"/>
      <c r="C155" s="39" t="n"/>
      <c r="D155" s="39" t="n"/>
      <c r="E155" s="39" t="n"/>
      <c r="F155" s="39" t="n"/>
      <c r="G155" s="39" t="n"/>
      <c r="H155" s="39" t="n"/>
      <c r="I155" s="39" t="n"/>
      <c r="J155" s="39" t="n"/>
      <c r="K155" s="39" t="n"/>
      <c r="L155" s="39" t="n"/>
      <c r="M155" s="39" t="n"/>
      <c r="N155" s="39" t="n"/>
      <c r="O155" s="39" t="n"/>
      <c r="P155" s="39" t="n"/>
      <c r="Q155" s="39" t="n"/>
      <c r="R155" s="39" t="n"/>
      <c r="S155" s="39" t="n"/>
      <c r="T155" s="39" t="n"/>
      <c r="U155" s="39" t="n"/>
      <c r="V155" s="39" t="n"/>
      <c r="W155" s="39" t="n"/>
      <c r="X155" s="39" t="n"/>
      <c r="Y155" s="39" t="n"/>
      <c r="Z155" s="39" t="n"/>
    </row>
    <row r="156" ht="12.75" customHeight="1" s="198">
      <c r="A156" s="39" t="n"/>
      <c r="B156" s="39" t="n"/>
      <c r="C156" s="39" t="n"/>
      <c r="D156" s="39" t="n"/>
      <c r="E156" s="39" t="n"/>
      <c r="F156" s="39" t="n"/>
      <c r="G156" s="39" t="n"/>
      <c r="H156" s="39" t="n"/>
      <c r="I156" s="39" t="n"/>
      <c r="J156" s="39" t="n"/>
      <c r="K156" s="39" t="n"/>
      <c r="L156" s="39" t="n"/>
      <c r="M156" s="39" t="n"/>
      <c r="N156" s="39" t="n"/>
      <c r="O156" s="39" t="n"/>
      <c r="P156" s="39" t="n"/>
      <c r="Q156" s="39" t="n"/>
      <c r="R156" s="39" t="n"/>
      <c r="S156" s="39" t="n"/>
      <c r="T156" s="39" t="n"/>
      <c r="U156" s="39" t="n"/>
      <c r="V156" s="39" t="n"/>
      <c r="W156" s="39" t="n"/>
      <c r="X156" s="39" t="n"/>
      <c r="Y156" s="39" t="n"/>
      <c r="Z156" s="39" t="n"/>
    </row>
    <row r="157" ht="12.75" customHeight="1" s="198">
      <c r="A157" s="39" t="n"/>
      <c r="B157" s="39" t="n"/>
      <c r="C157" s="39" t="n"/>
      <c r="D157" s="39" t="n"/>
      <c r="E157" s="39" t="n"/>
      <c r="F157" s="39" t="n"/>
      <c r="G157" s="39" t="n"/>
      <c r="H157" s="39" t="n"/>
      <c r="I157" s="39" t="n"/>
      <c r="J157" s="39" t="n"/>
      <c r="K157" s="39" t="n"/>
      <c r="L157" s="39" t="n"/>
      <c r="M157" s="39" t="n"/>
      <c r="N157" s="39" t="n"/>
      <c r="O157" s="39" t="n"/>
      <c r="P157" s="39" t="n"/>
      <c r="Q157" s="39" t="n"/>
      <c r="R157" s="39" t="n"/>
      <c r="S157" s="39" t="n"/>
      <c r="T157" s="39" t="n"/>
      <c r="U157" s="39" t="n"/>
      <c r="V157" s="39" t="n"/>
      <c r="W157" s="39" t="n"/>
      <c r="X157" s="39" t="n"/>
      <c r="Y157" s="39" t="n"/>
      <c r="Z157" s="39" t="n"/>
    </row>
    <row r="158" ht="12.75" customHeight="1" s="198">
      <c r="A158" s="39" t="n"/>
      <c r="B158" s="39" t="n"/>
      <c r="C158" s="39" t="n"/>
      <c r="D158" s="39" t="n"/>
      <c r="E158" s="39" t="n"/>
      <c r="F158" s="39" t="n"/>
      <c r="G158" s="39" t="n"/>
      <c r="H158" s="39" t="n"/>
      <c r="I158" s="39" t="n"/>
      <c r="J158" s="39" t="n"/>
      <c r="K158" s="39" t="n"/>
      <c r="L158" s="39" t="n"/>
      <c r="M158" s="39" t="n"/>
      <c r="N158" s="39" t="n"/>
      <c r="O158" s="39" t="n"/>
      <c r="P158" s="39" t="n"/>
      <c r="Q158" s="39" t="n"/>
      <c r="R158" s="39" t="n"/>
      <c r="S158" s="39" t="n"/>
      <c r="T158" s="39" t="n"/>
      <c r="U158" s="39" t="n"/>
      <c r="V158" s="39" t="n"/>
      <c r="W158" s="39" t="n"/>
      <c r="X158" s="39" t="n"/>
      <c r="Y158" s="39" t="n"/>
      <c r="Z158" s="39" t="n"/>
    </row>
    <row r="159" ht="12.75" customHeight="1" s="198">
      <c r="A159" s="39" t="n"/>
      <c r="B159" s="39" t="n"/>
      <c r="C159" s="39" t="n"/>
      <c r="D159" s="39" t="n"/>
      <c r="E159" s="39" t="n"/>
      <c r="F159" s="39" t="n"/>
      <c r="G159" s="39" t="n"/>
      <c r="H159" s="39" t="n"/>
      <c r="I159" s="39" t="n"/>
      <c r="J159" s="39" t="n"/>
      <c r="K159" s="39" t="n"/>
      <c r="L159" s="39" t="n"/>
      <c r="M159" s="39" t="n"/>
      <c r="N159" s="39" t="n"/>
      <c r="O159" s="39" t="n"/>
      <c r="P159" s="39" t="n"/>
      <c r="Q159" s="39" t="n"/>
      <c r="R159" s="39" t="n"/>
      <c r="S159" s="39" t="n"/>
      <c r="T159" s="39" t="n"/>
      <c r="U159" s="39" t="n"/>
      <c r="V159" s="39" t="n"/>
      <c r="W159" s="39" t="n"/>
      <c r="X159" s="39" t="n"/>
      <c r="Y159" s="39" t="n"/>
      <c r="Z159" s="39" t="n"/>
    </row>
    <row r="160" ht="12.75" customHeight="1" s="198">
      <c r="A160" s="39" t="n"/>
      <c r="B160" s="39" t="n"/>
      <c r="C160" s="39" t="n"/>
      <c r="D160" s="39" t="n"/>
      <c r="E160" s="39" t="n"/>
      <c r="F160" s="39" t="n"/>
      <c r="G160" s="39" t="n"/>
      <c r="H160" s="39" t="n"/>
      <c r="I160" s="39" t="n"/>
      <c r="J160" s="39" t="n"/>
      <c r="K160" s="39" t="n"/>
      <c r="L160" s="39" t="n"/>
      <c r="M160" s="39" t="n"/>
      <c r="N160" s="39" t="n"/>
      <c r="O160" s="39" t="n"/>
      <c r="P160" s="39" t="n"/>
      <c r="Q160" s="39" t="n"/>
      <c r="R160" s="39" t="n"/>
      <c r="S160" s="39" t="n"/>
      <c r="T160" s="39" t="n"/>
      <c r="U160" s="39" t="n"/>
      <c r="V160" s="39" t="n"/>
      <c r="W160" s="39" t="n"/>
      <c r="X160" s="39" t="n"/>
      <c r="Y160" s="39" t="n"/>
      <c r="Z160" s="39" t="n"/>
    </row>
    <row r="161" ht="12.75" customHeight="1" s="198">
      <c r="A161" s="39" t="n"/>
      <c r="B161" s="39" t="n"/>
      <c r="C161" s="39" t="n"/>
      <c r="D161" s="39" t="n"/>
      <c r="E161" s="39" t="n"/>
      <c r="F161" s="39" t="n"/>
      <c r="G161" s="39" t="n"/>
      <c r="H161" s="39" t="n"/>
      <c r="I161" s="39" t="n"/>
      <c r="J161" s="39" t="n"/>
      <c r="K161" s="39" t="n"/>
      <c r="L161" s="39" t="n"/>
      <c r="M161" s="39" t="n"/>
      <c r="N161" s="39" t="n"/>
      <c r="O161" s="39" t="n"/>
      <c r="P161" s="39" t="n"/>
      <c r="Q161" s="39" t="n"/>
      <c r="R161" s="39" t="n"/>
      <c r="S161" s="39" t="n"/>
      <c r="T161" s="39" t="n"/>
      <c r="U161" s="39" t="n"/>
      <c r="V161" s="39" t="n"/>
      <c r="W161" s="39" t="n"/>
      <c r="X161" s="39" t="n"/>
      <c r="Y161" s="39" t="n"/>
      <c r="Z161" s="39" t="n"/>
    </row>
    <row r="162" ht="12.75" customHeight="1" s="198">
      <c r="A162" s="39" t="n"/>
      <c r="B162" s="39" t="n"/>
      <c r="C162" s="39" t="n"/>
      <c r="D162" s="39" t="n"/>
      <c r="E162" s="39" t="n"/>
      <c r="F162" s="39" t="n"/>
      <c r="G162" s="39" t="n"/>
      <c r="H162" s="39" t="n"/>
      <c r="I162" s="39" t="n"/>
      <c r="J162" s="39" t="n"/>
      <c r="K162" s="39" t="n"/>
      <c r="L162" s="39" t="n"/>
      <c r="M162" s="39" t="n"/>
      <c r="N162" s="39" t="n"/>
      <c r="O162" s="39" t="n"/>
      <c r="P162" s="39" t="n"/>
      <c r="Q162" s="39" t="n"/>
      <c r="R162" s="39" t="n"/>
      <c r="S162" s="39" t="n"/>
      <c r="T162" s="39" t="n"/>
      <c r="U162" s="39" t="n"/>
      <c r="V162" s="39" t="n"/>
      <c r="W162" s="39" t="n"/>
      <c r="X162" s="39" t="n"/>
      <c r="Y162" s="39" t="n"/>
      <c r="Z162" s="39" t="n"/>
    </row>
    <row r="163" ht="12.75" customHeight="1" s="198">
      <c r="A163" s="39" t="n"/>
      <c r="B163" s="39" t="n"/>
      <c r="C163" s="39" t="n"/>
      <c r="D163" s="39" t="n"/>
      <c r="E163" s="39" t="n"/>
      <c r="F163" s="39" t="n"/>
      <c r="G163" s="39" t="n"/>
      <c r="H163" s="39" t="n"/>
      <c r="I163" s="39" t="n"/>
      <c r="J163" s="39" t="n"/>
      <c r="K163" s="39" t="n"/>
      <c r="L163" s="39" t="n"/>
      <c r="M163" s="39" t="n"/>
      <c r="N163" s="39" t="n"/>
      <c r="O163" s="39" t="n"/>
      <c r="P163" s="39" t="n"/>
      <c r="Q163" s="39" t="n"/>
      <c r="R163" s="39" t="n"/>
      <c r="S163" s="39" t="n"/>
      <c r="T163" s="39" t="n"/>
      <c r="U163" s="39" t="n"/>
      <c r="V163" s="39" t="n"/>
      <c r="W163" s="39" t="n"/>
      <c r="X163" s="39" t="n"/>
      <c r="Y163" s="39" t="n"/>
      <c r="Z163" s="39" t="n"/>
    </row>
    <row r="164" ht="12.75" customHeight="1" s="198">
      <c r="A164" s="39" t="n"/>
      <c r="B164" s="39" t="n"/>
      <c r="C164" s="39" t="n"/>
      <c r="D164" s="39" t="n"/>
      <c r="E164" s="39" t="n"/>
      <c r="F164" s="39" t="n"/>
      <c r="G164" s="39" t="n"/>
      <c r="H164" s="39" t="n"/>
      <c r="I164" s="39" t="n"/>
      <c r="J164" s="39" t="n"/>
      <c r="K164" s="39" t="n"/>
      <c r="L164" s="39" t="n"/>
      <c r="M164" s="39" t="n"/>
      <c r="N164" s="39" t="n"/>
      <c r="O164" s="39" t="n"/>
      <c r="P164" s="39" t="n"/>
      <c r="Q164" s="39" t="n"/>
      <c r="R164" s="39" t="n"/>
      <c r="S164" s="39" t="n"/>
      <c r="T164" s="39" t="n"/>
      <c r="U164" s="39" t="n"/>
      <c r="V164" s="39" t="n"/>
      <c r="W164" s="39" t="n"/>
      <c r="X164" s="39" t="n"/>
      <c r="Y164" s="39" t="n"/>
      <c r="Z164" s="39" t="n"/>
    </row>
    <row r="165" ht="12.75" customHeight="1" s="198">
      <c r="A165" s="39" t="n"/>
      <c r="B165" s="39" t="n"/>
      <c r="C165" s="39" t="n"/>
      <c r="D165" s="39" t="n"/>
      <c r="E165" s="39" t="n"/>
      <c r="F165" s="39" t="n"/>
      <c r="G165" s="39" t="n"/>
      <c r="H165" s="39" t="n"/>
      <c r="I165" s="39" t="n"/>
      <c r="J165" s="39" t="n"/>
      <c r="K165" s="39" t="n"/>
      <c r="L165" s="39" t="n"/>
      <c r="M165" s="39" t="n"/>
      <c r="N165" s="39" t="n"/>
      <c r="O165" s="39" t="n"/>
      <c r="P165" s="39" t="n"/>
      <c r="Q165" s="39" t="n"/>
      <c r="R165" s="39" t="n"/>
      <c r="S165" s="39" t="n"/>
      <c r="T165" s="39" t="n"/>
      <c r="U165" s="39" t="n"/>
      <c r="V165" s="39" t="n"/>
      <c r="W165" s="39" t="n"/>
      <c r="X165" s="39" t="n"/>
      <c r="Y165" s="39" t="n"/>
      <c r="Z165" s="39" t="n"/>
    </row>
    <row r="166" ht="12.75" customHeight="1" s="198">
      <c r="A166" s="39" t="n"/>
      <c r="B166" s="39" t="n"/>
      <c r="C166" s="39" t="n"/>
      <c r="D166" s="39" t="n"/>
      <c r="E166" s="39" t="n"/>
      <c r="F166" s="39" t="n"/>
      <c r="G166" s="39" t="n"/>
      <c r="H166" s="39" t="n"/>
      <c r="I166" s="39" t="n"/>
      <c r="J166" s="39" t="n"/>
      <c r="K166" s="39" t="n"/>
      <c r="L166" s="39" t="n"/>
      <c r="M166" s="39" t="n"/>
      <c r="N166" s="39" t="n"/>
      <c r="O166" s="39" t="n"/>
      <c r="P166" s="39" t="n"/>
      <c r="Q166" s="39" t="n"/>
      <c r="R166" s="39" t="n"/>
      <c r="S166" s="39" t="n"/>
      <c r="T166" s="39" t="n"/>
      <c r="U166" s="39" t="n"/>
      <c r="V166" s="39" t="n"/>
      <c r="W166" s="39" t="n"/>
      <c r="X166" s="39" t="n"/>
      <c r="Y166" s="39" t="n"/>
      <c r="Z166" s="39" t="n"/>
    </row>
    <row r="167" ht="12.75" customHeight="1" s="198">
      <c r="A167" s="39" t="n"/>
      <c r="B167" s="39" t="n"/>
      <c r="C167" s="39" t="n"/>
      <c r="D167" s="39" t="n"/>
      <c r="E167" s="39" t="n"/>
      <c r="F167" s="39" t="n"/>
      <c r="G167" s="39" t="n"/>
      <c r="H167" s="39" t="n"/>
      <c r="I167" s="39" t="n"/>
      <c r="J167" s="39" t="n"/>
      <c r="K167" s="39" t="n"/>
      <c r="L167" s="39" t="n"/>
      <c r="M167" s="39" t="n"/>
      <c r="N167" s="39" t="n"/>
      <c r="O167" s="39" t="n"/>
      <c r="P167" s="39" t="n"/>
      <c r="Q167" s="39" t="n"/>
      <c r="R167" s="39" t="n"/>
      <c r="S167" s="39" t="n"/>
      <c r="T167" s="39" t="n"/>
      <c r="U167" s="39" t="n"/>
      <c r="V167" s="39" t="n"/>
      <c r="W167" s="39" t="n"/>
      <c r="X167" s="39" t="n"/>
      <c r="Y167" s="39" t="n"/>
      <c r="Z167" s="39" t="n"/>
    </row>
    <row r="168" ht="12.75" customHeight="1" s="198">
      <c r="A168" s="39" t="n"/>
      <c r="B168" s="39" t="n"/>
      <c r="C168" s="39" t="n"/>
      <c r="D168" s="39" t="n"/>
      <c r="E168" s="39" t="n"/>
      <c r="F168" s="39" t="n"/>
      <c r="G168" s="39" t="n"/>
      <c r="H168" s="39" t="n"/>
      <c r="I168" s="39" t="n"/>
      <c r="J168" s="39" t="n"/>
      <c r="K168" s="39" t="n"/>
      <c r="L168" s="39" t="n"/>
      <c r="M168" s="39" t="n"/>
      <c r="N168" s="39" t="n"/>
      <c r="O168" s="39" t="n"/>
      <c r="P168" s="39" t="n"/>
      <c r="Q168" s="39" t="n"/>
      <c r="R168" s="39" t="n"/>
      <c r="S168" s="39" t="n"/>
      <c r="T168" s="39" t="n"/>
      <c r="U168" s="39" t="n"/>
      <c r="V168" s="39" t="n"/>
      <c r="W168" s="39" t="n"/>
      <c r="X168" s="39" t="n"/>
      <c r="Y168" s="39" t="n"/>
      <c r="Z168" s="39" t="n"/>
    </row>
    <row r="169" ht="12.75" customHeight="1" s="198">
      <c r="A169" s="39" t="n"/>
      <c r="B169" s="39" t="n"/>
      <c r="C169" s="39" t="n"/>
      <c r="D169" s="39" t="n"/>
      <c r="E169" s="39" t="n"/>
      <c r="F169" s="39" t="n"/>
      <c r="G169" s="39" t="n"/>
      <c r="H169" s="39" t="n"/>
      <c r="I169" s="39" t="n"/>
      <c r="J169" s="39" t="n"/>
      <c r="K169" s="39" t="n"/>
      <c r="L169" s="39" t="n"/>
      <c r="M169" s="39" t="n"/>
      <c r="N169" s="39" t="n"/>
      <c r="O169" s="39" t="n"/>
      <c r="P169" s="39" t="n"/>
      <c r="Q169" s="39" t="n"/>
      <c r="R169" s="39" t="n"/>
      <c r="S169" s="39" t="n"/>
      <c r="T169" s="39" t="n"/>
      <c r="U169" s="39" t="n"/>
      <c r="V169" s="39" t="n"/>
      <c r="W169" s="39" t="n"/>
      <c r="X169" s="39" t="n"/>
      <c r="Y169" s="39" t="n"/>
      <c r="Z169" s="39" t="n"/>
    </row>
    <row r="170" ht="12.75" customHeight="1" s="198">
      <c r="A170" s="39" t="n"/>
      <c r="B170" s="39" t="n"/>
      <c r="C170" s="39" t="n"/>
      <c r="D170" s="39" t="n"/>
      <c r="E170" s="39" t="n"/>
      <c r="F170" s="39" t="n"/>
      <c r="G170" s="39" t="n"/>
      <c r="H170" s="39" t="n"/>
      <c r="I170" s="39" t="n"/>
      <c r="J170" s="39" t="n"/>
      <c r="K170" s="39" t="n"/>
      <c r="L170" s="39" t="n"/>
      <c r="M170" s="39" t="n"/>
      <c r="N170" s="39" t="n"/>
      <c r="O170" s="39" t="n"/>
      <c r="P170" s="39" t="n"/>
      <c r="Q170" s="39" t="n"/>
      <c r="R170" s="39" t="n"/>
      <c r="S170" s="39" t="n"/>
      <c r="T170" s="39" t="n"/>
      <c r="U170" s="39" t="n"/>
      <c r="V170" s="39" t="n"/>
      <c r="W170" s="39" t="n"/>
      <c r="X170" s="39" t="n"/>
      <c r="Y170" s="39" t="n"/>
      <c r="Z170" s="39" t="n"/>
    </row>
    <row r="171" ht="12.75" customHeight="1" s="198">
      <c r="A171" s="39" t="n"/>
      <c r="B171" s="39" t="n"/>
      <c r="C171" s="39" t="n"/>
      <c r="D171" s="39" t="n"/>
      <c r="E171" s="39" t="n"/>
      <c r="F171" s="39" t="n"/>
      <c r="G171" s="39" t="n"/>
      <c r="H171" s="39" t="n"/>
      <c r="I171" s="39" t="n"/>
      <c r="J171" s="39" t="n"/>
      <c r="K171" s="39" t="n"/>
      <c r="L171" s="39" t="n"/>
      <c r="M171" s="39" t="n"/>
      <c r="N171" s="39" t="n"/>
      <c r="O171" s="39" t="n"/>
      <c r="P171" s="39" t="n"/>
      <c r="Q171" s="39" t="n"/>
      <c r="R171" s="39" t="n"/>
      <c r="S171" s="39" t="n"/>
      <c r="T171" s="39" t="n"/>
      <c r="U171" s="39" t="n"/>
      <c r="V171" s="39" t="n"/>
      <c r="W171" s="39" t="n"/>
      <c r="X171" s="39" t="n"/>
      <c r="Y171" s="39" t="n"/>
      <c r="Z171" s="39" t="n"/>
    </row>
    <row r="172" ht="12.75" customHeight="1" s="198">
      <c r="A172" s="39" t="n"/>
      <c r="B172" s="39" t="n"/>
      <c r="C172" s="39" t="n"/>
      <c r="D172" s="39" t="n"/>
      <c r="E172" s="39" t="n"/>
      <c r="F172" s="39" t="n"/>
      <c r="G172" s="39" t="n"/>
      <c r="H172" s="39" t="n"/>
      <c r="I172" s="39" t="n"/>
      <c r="J172" s="39" t="n"/>
      <c r="K172" s="39" t="n"/>
      <c r="L172" s="39" t="n"/>
      <c r="M172" s="39" t="n"/>
      <c r="N172" s="39" t="n"/>
      <c r="O172" s="39" t="n"/>
      <c r="P172" s="39" t="n"/>
      <c r="Q172" s="39" t="n"/>
      <c r="R172" s="39" t="n"/>
      <c r="S172" s="39" t="n"/>
      <c r="T172" s="39" t="n"/>
      <c r="U172" s="39" t="n"/>
      <c r="V172" s="39" t="n"/>
      <c r="W172" s="39" t="n"/>
      <c r="X172" s="39" t="n"/>
      <c r="Y172" s="39" t="n"/>
      <c r="Z172" s="39" t="n"/>
    </row>
    <row r="173" ht="12.75" customHeight="1" s="198">
      <c r="A173" s="39" t="n"/>
      <c r="B173" s="39" t="n"/>
      <c r="C173" s="39" t="n"/>
      <c r="D173" s="39" t="n"/>
      <c r="E173" s="39" t="n"/>
      <c r="F173" s="39" t="n"/>
      <c r="G173" s="39" t="n"/>
      <c r="H173" s="39" t="n"/>
      <c r="I173" s="39" t="n"/>
      <c r="J173" s="39" t="n"/>
      <c r="K173" s="39" t="n"/>
      <c r="L173" s="39" t="n"/>
      <c r="M173" s="39" t="n"/>
      <c r="N173" s="39" t="n"/>
      <c r="O173" s="39" t="n"/>
      <c r="P173" s="39" t="n"/>
      <c r="Q173" s="39" t="n"/>
      <c r="R173" s="39" t="n"/>
      <c r="S173" s="39" t="n"/>
      <c r="T173" s="39" t="n"/>
      <c r="U173" s="39" t="n"/>
      <c r="V173" s="39" t="n"/>
      <c r="W173" s="39" t="n"/>
      <c r="X173" s="39" t="n"/>
      <c r="Y173" s="39" t="n"/>
      <c r="Z173" s="39" t="n"/>
    </row>
    <row r="174" ht="12.75" customHeight="1" s="198">
      <c r="A174" s="39" t="n"/>
      <c r="B174" s="39" t="n"/>
      <c r="C174" s="39" t="n"/>
      <c r="D174" s="39" t="n"/>
      <c r="E174" s="39" t="n"/>
      <c r="F174" s="39" t="n"/>
      <c r="G174" s="39" t="n"/>
      <c r="H174" s="39" t="n"/>
      <c r="I174" s="39" t="n"/>
      <c r="J174" s="39" t="n"/>
      <c r="K174" s="39" t="n"/>
      <c r="L174" s="39" t="n"/>
      <c r="M174" s="39" t="n"/>
      <c r="N174" s="39" t="n"/>
      <c r="O174" s="39" t="n"/>
      <c r="P174" s="39" t="n"/>
      <c r="Q174" s="39" t="n"/>
      <c r="R174" s="39" t="n"/>
      <c r="S174" s="39" t="n"/>
      <c r="T174" s="39" t="n"/>
      <c r="U174" s="39" t="n"/>
      <c r="V174" s="39" t="n"/>
      <c r="W174" s="39" t="n"/>
      <c r="X174" s="39" t="n"/>
      <c r="Y174" s="39" t="n"/>
      <c r="Z174" s="39" t="n"/>
    </row>
    <row r="175" ht="12.75" customHeight="1" s="198">
      <c r="A175" s="39" t="n"/>
      <c r="B175" s="39" t="n"/>
      <c r="C175" s="39" t="n"/>
      <c r="D175" s="39" t="n"/>
      <c r="E175" s="39" t="n"/>
      <c r="F175" s="39" t="n"/>
      <c r="G175" s="39" t="n"/>
      <c r="H175" s="39" t="n"/>
      <c r="I175" s="39" t="n"/>
      <c r="J175" s="39" t="n"/>
      <c r="K175" s="39" t="n"/>
      <c r="L175" s="39" t="n"/>
      <c r="M175" s="39" t="n"/>
      <c r="N175" s="39" t="n"/>
      <c r="O175" s="39" t="n"/>
      <c r="P175" s="39" t="n"/>
      <c r="Q175" s="39" t="n"/>
      <c r="R175" s="39" t="n"/>
      <c r="S175" s="39" t="n"/>
      <c r="T175" s="39" t="n"/>
      <c r="U175" s="39" t="n"/>
      <c r="V175" s="39" t="n"/>
      <c r="W175" s="39" t="n"/>
      <c r="X175" s="39" t="n"/>
      <c r="Y175" s="39" t="n"/>
      <c r="Z175" s="39" t="n"/>
    </row>
    <row r="176" ht="12.75" customHeight="1" s="198">
      <c r="A176" s="39" t="n"/>
      <c r="B176" s="39" t="n"/>
      <c r="C176" s="39" t="n"/>
      <c r="D176" s="39" t="n"/>
      <c r="E176" s="39" t="n"/>
      <c r="F176" s="39" t="n"/>
      <c r="G176" s="39" t="n"/>
      <c r="H176" s="39" t="n"/>
      <c r="I176" s="39" t="n"/>
      <c r="J176" s="39" t="n"/>
      <c r="K176" s="39" t="n"/>
      <c r="L176" s="39" t="n"/>
      <c r="M176" s="39" t="n"/>
      <c r="N176" s="39" t="n"/>
      <c r="O176" s="39" t="n"/>
      <c r="P176" s="39" t="n"/>
      <c r="Q176" s="39" t="n"/>
      <c r="R176" s="39" t="n"/>
      <c r="S176" s="39" t="n"/>
      <c r="T176" s="39" t="n"/>
      <c r="U176" s="39" t="n"/>
      <c r="V176" s="39" t="n"/>
      <c r="W176" s="39" t="n"/>
      <c r="X176" s="39" t="n"/>
      <c r="Y176" s="39" t="n"/>
      <c r="Z176" s="39" t="n"/>
    </row>
    <row r="177" ht="12.75" customHeight="1" s="198">
      <c r="A177" s="39" t="n"/>
      <c r="B177" s="39" t="n"/>
      <c r="C177" s="39" t="n"/>
      <c r="D177" s="39" t="n"/>
      <c r="E177" s="39" t="n"/>
      <c r="F177" s="39" t="n"/>
      <c r="G177" s="39" t="n"/>
      <c r="H177" s="39" t="n"/>
      <c r="I177" s="39" t="n"/>
      <c r="J177" s="39" t="n"/>
      <c r="K177" s="39" t="n"/>
      <c r="L177" s="39" t="n"/>
      <c r="M177" s="39" t="n"/>
      <c r="N177" s="39" t="n"/>
      <c r="O177" s="39" t="n"/>
      <c r="P177" s="39" t="n"/>
      <c r="Q177" s="39" t="n"/>
      <c r="R177" s="39" t="n"/>
      <c r="S177" s="39" t="n"/>
      <c r="T177" s="39" t="n"/>
      <c r="U177" s="39" t="n"/>
      <c r="V177" s="39" t="n"/>
      <c r="W177" s="39" t="n"/>
      <c r="X177" s="39" t="n"/>
      <c r="Y177" s="39" t="n"/>
      <c r="Z177" s="39" t="n"/>
    </row>
    <row r="178" ht="12.75" customHeight="1" s="198">
      <c r="A178" s="39" t="n"/>
      <c r="B178" s="39" t="n"/>
      <c r="C178" s="39" t="n"/>
      <c r="D178" s="39" t="n"/>
      <c r="E178" s="39" t="n"/>
      <c r="F178" s="39" t="n"/>
      <c r="G178" s="39" t="n"/>
      <c r="H178" s="39" t="n"/>
      <c r="I178" s="39" t="n"/>
      <c r="J178" s="39" t="n"/>
      <c r="K178" s="39" t="n"/>
      <c r="L178" s="39" t="n"/>
      <c r="M178" s="39" t="n"/>
      <c r="N178" s="39" t="n"/>
      <c r="O178" s="39" t="n"/>
      <c r="P178" s="39" t="n"/>
      <c r="Q178" s="39" t="n"/>
      <c r="R178" s="39" t="n"/>
      <c r="S178" s="39" t="n"/>
      <c r="T178" s="39" t="n"/>
      <c r="U178" s="39" t="n"/>
      <c r="V178" s="39" t="n"/>
      <c r="W178" s="39" t="n"/>
      <c r="X178" s="39" t="n"/>
      <c r="Y178" s="39" t="n"/>
      <c r="Z178" s="39" t="n"/>
    </row>
    <row r="179" ht="12.75" customHeight="1" s="198">
      <c r="A179" s="39" t="n"/>
      <c r="B179" s="39" t="n"/>
      <c r="C179" s="39" t="n"/>
      <c r="D179" s="39" t="n"/>
      <c r="E179" s="39" t="n"/>
      <c r="F179" s="39" t="n"/>
      <c r="G179" s="39" t="n"/>
      <c r="H179" s="39" t="n"/>
      <c r="I179" s="39" t="n"/>
      <c r="J179" s="39" t="n"/>
      <c r="K179" s="39" t="n"/>
      <c r="L179" s="39" t="n"/>
      <c r="M179" s="39" t="n"/>
      <c r="N179" s="39" t="n"/>
      <c r="O179" s="39" t="n"/>
      <c r="P179" s="39" t="n"/>
      <c r="Q179" s="39" t="n"/>
      <c r="R179" s="39" t="n"/>
      <c r="S179" s="39" t="n"/>
      <c r="T179" s="39" t="n"/>
      <c r="U179" s="39" t="n"/>
      <c r="V179" s="39" t="n"/>
      <c r="W179" s="39" t="n"/>
      <c r="X179" s="39" t="n"/>
      <c r="Y179" s="39" t="n"/>
      <c r="Z179" s="39" t="n"/>
    </row>
    <row r="180" ht="12.75" customHeight="1" s="198">
      <c r="A180" s="39" t="n"/>
      <c r="B180" s="39" t="n"/>
      <c r="C180" s="39" t="n"/>
      <c r="D180" s="39" t="n"/>
      <c r="E180" s="39" t="n"/>
      <c r="F180" s="39" t="n"/>
      <c r="G180" s="39" t="n"/>
      <c r="H180" s="39" t="n"/>
      <c r="I180" s="39" t="n"/>
      <c r="J180" s="39" t="n"/>
      <c r="K180" s="39" t="n"/>
      <c r="L180" s="39" t="n"/>
      <c r="M180" s="39" t="n"/>
      <c r="N180" s="39" t="n"/>
      <c r="O180" s="39" t="n"/>
      <c r="P180" s="39" t="n"/>
      <c r="Q180" s="39" t="n"/>
      <c r="R180" s="39" t="n"/>
      <c r="S180" s="39" t="n"/>
      <c r="T180" s="39" t="n"/>
      <c r="U180" s="39" t="n"/>
      <c r="V180" s="39" t="n"/>
      <c r="W180" s="39" t="n"/>
      <c r="X180" s="39" t="n"/>
      <c r="Y180" s="39" t="n"/>
      <c r="Z180" s="39" t="n"/>
    </row>
    <row r="181" ht="12.75" customHeight="1" s="198">
      <c r="A181" s="39" t="n"/>
      <c r="B181" s="39" t="n"/>
      <c r="C181" s="39" t="n"/>
      <c r="D181" s="39" t="n"/>
      <c r="E181" s="39" t="n"/>
      <c r="F181" s="39" t="n"/>
      <c r="G181" s="39" t="n"/>
      <c r="H181" s="39" t="n"/>
      <c r="I181" s="39" t="n"/>
      <c r="J181" s="39" t="n"/>
      <c r="K181" s="39" t="n"/>
      <c r="L181" s="39" t="n"/>
      <c r="M181" s="39" t="n"/>
      <c r="N181" s="39" t="n"/>
      <c r="O181" s="39" t="n"/>
      <c r="P181" s="39" t="n"/>
      <c r="Q181" s="39" t="n"/>
      <c r="R181" s="39" t="n"/>
      <c r="S181" s="39" t="n"/>
      <c r="T181" s="39" t="n"/>
      <c r="U181" s="39" t="n"/>
      <c r="V181" s="39" t="n"/>
      <c r="W181" s="39" t="n"/>
      <c r="X181" s="39" t="n"/>
      <c r="Y181" s="39" t="n"/>
      <c r="Z181" s="39" t="n"/>
    </row>
    <row r="182" ht="12.75" customHeight="1" s="198">
      <c r="A182" s="39" t="n"/>
      <c r="B182" s="39" t="n"/>
      <c r="C182" s="39" t="n"/>
      <c r="D182" s="39" t="n"/>
      <c r="E182" s="39" t="n"/>
      <c r="F182" s="39" t="n"/>
      <c r="G182" s="39" t="n"/>
      <c r="H182" s="39" t="n"/>
      <c r="I182" s="39" t="n"/>
      <c r="J182" s="39" t="n"/>
      <c r="K182" s="39" t="n"/>
      <c r="L182" s="39" t="n"/>
      <c r="M182" s="39" t="n"/>
      <c r="N182" s="39" t="n"/>
      <c r="O182" s="39" t="n"/>
      <c r="P182" s="39" t="n"/>
      <c r="Q182" s="39" t="n"/>
      <c r="R182" s="39" t="n"/>
      <c r="S182" s="39" t="n"/>
      <c r="T182" s="39" t="n"/>
      <c r="U182" s="39" t="n"/>
      <c r="V182" s="39" t="n"/>
      <c r="W182" s="39" t="n"/>
      <c r="X182" s="39" t="n"/>
      <c r="Y182" s="39" t="n"/>
      <c r="Z182" s="39" t="n"/>
    </row>
    <row r="183" ht="12.75" customHeight="1" s="198">
      <c r="A183" s="39" t="n"/>
      <c r="B183" s="39" t="n"/>
      <c r="C183" s="39" t="n"/>
      <c r="D183" s="39" t="n"/>
      <c r="E183" s="39" t="n"/>
      <c r="F183" s="39" t="n"/>
      <c r="G183" s="39" t="n"/>
      <c r="H183" s="39" t="n"/>
      <c r="I183" s="39" t="n"/>
      <c r="J183" s="39" t="n"/>
      <c r="K183" s="39" t="n"/>
      <c r="L183" s="39" t="n"/>
      <c r="M183" s="39" t="n"/>
      <c r="N183" s="39" t="n"/>
      <c r="O183" s="39" t="n"/>
      <c r="P183" s="39" t="n"/>
      <c r="Q183" s="39" t="n"/>
      <c r="R183" s="39" t="n"/>
      <c r="S183" s="39" t="n"/>
      <c r="T183" s="39" t="n"/>
      <c r="U183" s="39" t="n"/>
      <c r="V183" s="39" t="n"/>
      <c r="W183" s="39" t="n"/>
      <c r="X183" s="39" t="n"/>
      <c r="Y183" s="39" t="n"/>
      <c r="Z183" s="39" t="n"/>
    </row>
    <row r="184" ht="12.75" customHeight="1" s="198">
      <c r="A184" s="39" t="n"/>
      <c r="B184" s="39" t="n"/>
      <c r="C184" s="39" t="n"/>
      <c r="D184" s="39" t="n"/>
      <c r="E184" s="39" t="n"/>
      <c r="F184" s="39" t="n"/>
      <c r="G184" s="39" t="n"/>
      <c r="H184" s="39" t="n"/>
      <c r="I184" s="39" t="n"/>
      <c r="J184" s="39" t="n"/>
      <c r="K184" s="39" t="n"/>
      <c r="L184" s="39" t="n"/>
      <c r="M184" s="39" t="n"/>
      <c r="N184" s="39" t="n"/>
      <c r="O184" s="39" t="n"/>
      <c r="P184" s="39" t="n"/>
      <c r="Q184" s="39" t="n"/>
      <c r="R184" s="39" t="n"/>
      <c r="S184" s="39" t="n"/>
      <c r="T184" s="39" t="n"/>
      <c r="U184" s="39" t="n"/>
      <c r="V184" s="39" t="n"/>
      <c r="W184" s="39" t="n"/>
      <c r="X184" s="39" t="n"/>
      <c r="Y184" s="39" t="n"/>
      <c r="Z184" s="39" t="n"/>
    </row>
    <row r="185" ht="12.75" customHeight="1" s="198">
      <c r="A185" s="39" t="n"/>
      <c r="B185" s="39" t="n"/>
      <c r="C185" s="39" t="n"/>
      <c r="D185" s="39" t="n"/>
      <c r="E185" s="39" t="n"/>
      <c r="F185" s="39" t="n"/>
      <c r="G185" s="39" t="n"/>
      <c r="H185" s="39" t="n"/>
      <c r="I185" s="39" t="n"/>
      <c r="J185" s="39" t="n"/>
      <c r="K185" s="39" t="n"/>
      <c r="L185" s="39" t="n"/>
      <c r="M185" s="39" t="n"/>
      <c r="N185" s="39" t="n"/>
      <c r="O185" s="39" t="n"/>
      <c r="P185" s="39" t="n"/>
      <c r="Q185" s="39" t="n"/>
      <c r="R185" s="39" t="n"/>
      <c r="S185" s="39" t="n"/>
      <c r="T185" s="39" t="n"/>
      <c r="U185" s="39" t="n"/>
      <c r="V185" s="39" t="n"/>
      <c r="W185" s="39" t="n"/>
      <c r="X185" s="39" t="n"/>
      <c r="Y185" s="39" t="n"/>
      <c r="Z185" s="39" t="n"/>
    </row>
    <row r="186" ht="12.75" customHeight="1" s="198">
      <c r="A186" s="39" t="n"/>
      <c r="B186" s="39" t="n"/>
      <c r="C186" s="39" t="n"/>
      <c r="D186" s="39" t="n"/>
      <c r="E186" s="39" t="n"/>
      <c r="F186" s="39" t="n"/>
      <c r="G186" s="39" t="n"/>
      <c r="H186" s="39" t="n"/>
      <c r="I186" s="39" t="n"/>
      <c r="J186" s="39" t="n"/>
      <c r="K186" s="39" t="n"/>
      <c r="L186" s="39" t="n"/>
      <c r="M186" s="39" t="n"/>
      <c r="N186" s="39" t="n"/>
      <c r="O186" s="39" t="n"/>
      <c r="P186" s="39" t="n"/>
      <c r="Q186" s="39" t="n"/>
      <c r="R186" s="39" t="n"/>
      <c r="S186" s="39" t="n"/>
      <c r="T186" s="39" t="n"/>
      <c r="U186" s="39" t="n"/>
      <c r="V186" s="39" t="n"/>
      <c r="W186" s="39" t="n"/>
      <c r="X186" s="39" t="n"/>
      <c r="Y186" s="39" t="n"/>
      <c r="Z186" s="39" t="n"/>
    </row>
    <row r="187" ht="12.75" customHeight="1" s="198">
      <c r="A187" s="39" t="n"/>
      <c r="B187" s="39" t="n"/>
      <c r="C187" s="39" t="n"/>
      <c r="D187" s="39" t="n"/>
      <c r="E187" s="39" t="n"/>
      <c r="F187" s="39" t="n"/>
      <c r="G187" s="39" t="n"/>
      <c r="H187" s="39" t="n"/>
      <c r="I187" s="39" t="n"/>
      <c r="J187" s="39" t="n"/>
      <c r="K187" s="39" t="n"/>
      <c r="L187" s="39" t="n"/>
      <c r="M187" s="39" t="n"/>
      <c r="N187" s="39" t="n"/>
      <c r="O187" s="39" t="n"/>
      <c r="P187" s="39" t="n"/>
      <c r="Q187" s="39" t="n"/>
      <c r="R187" s="39" t="n"/>
      <c r="S187" s="39" t="n"/>
      <c r="T187" s="39" t="n"/>
      <c r="U187" s="39" t="n"/>
      <c r="V187" s="39" t="n"/>
      <c r="W187" s="39" t="n"/>
      <c r="X187" s="39" t="n"/>
      <c r="Y187" s="39" t="n"/>
      <c r="Z187" s="39" t="n"/>
    </row>
    <row r="188" ht="12.75" customHeight="1" s="198">
      <c r="A188" s="39" t="n"/>
      <c r="B188" s="39" t="n"/>
      <c r="C188" s="39" t="n"/>
      <c r="D188" s="39" t="n"/>
      <c r="E188" s="39" t="n"/>
      <c r="F188" s="39" t="n"/>
      <c r="G188" s="39" t="n"/>
      <c r="H188" s="39" t="n"/>
      <c r="I188" s="39" t="n"/>
      <c r="J188" s="39" t="n"/>
      <c r="K188" s="39" t="n"/>
      <c r="L188" s="39" t="n"/>
      <c r="M188" s="39" t="n"/>
      <c r="N188" s="39" t="n"/>
      <c r="O188" s="39" t="n"/>
      <c r="P188" s="39" t="n"/>
      <c r="Q188" s="39" t="n"/>
      <c r="R188" s="39" t="n"/>
      <c r="S188" s="39" t="n"/>
      <c r="T188" s="39" t="n"/>
      <c r="U188" s="39" t="n"/>
      <c r="V188" s="39" t="n"/>
      <c r="W188" s="39" t="n"/>
      <c r="X188" s="39" t="n"/>
      <c r="Y188" s="39" t="n"/>
      <c r="Z188" s="39" t="n"/>
    </row>
    <row r="189" ht="12.75" customHeight="1" s="198">
      <c r="A189" s="39" t="n"/>
      <c r="B189" s="39" t="n"/>
      <c r="C189" s="39" t="n"/>
      <c r="D189" s="39" t="n"/>
      <c r="E189" s="39" t="n"/>
      <c r="F189" s="39" t="n"/>
      <c r="G189" s="39" t="n"/>
      <c r="H189" s="39" t="n"/>
      <c r="I189" s="39" t="n"/>
      <c r="J189" s="39" t="n"/>
      <c r="K189" s="39" t="n"/>
      <c r="L189" s="39" t="n"/>
      <c r="M189" s="39" t="n"/>
      <c r="N189" s="39" t="n"/>
      <c r="O189" s="39" t="n"/>
      <c r="P189" s="39" t="n"/>
      <c r="Q189" s="39" t="n"/>
      <c r="R189" s="39" t="n"/>
      <c r="S189" s="39" t="n"/>
      <c r="T189" s="39" t="n"/>
      <c r="U189" s="39" t="n"/>
      <c r="V189" s="39" t="n"/>
      <c r="W189" s="39" t="n"/>
      <c r="X189" s="39" t="n"/>
      <c r="Y189" s="39" t="n"/>
      <c r="Z189" s="39" t="n"/>
    </row>
    <row r="190" ht="12.75" customHeight="1" s="198">
      <c r="A190" s="39" t="n"/>
      <c r="B190" s="39" t="n"/>
      <c r="C190" s="39" t="n"/>
      <c r="D190" s="39" t="n"/>
      <c r="E190" s="39" t="n"/>
      <c r="F190" s="39" t="n"/>
      <c r="G190" s="39" t="n"/>
      <c r="H190" s="39" t="n"/>
      <c r="I190" s="39" t="n"/>
      <c r="J190" s="39" t="n"/>
      <c r="K190" s="39" t="n"/>
      <c r="L190" s="39" t="n"/>
      <c r="M190" s="39" t="n"/>
      <c r="N190" s="39" t="n"/>
      <c r="O190" s="39" t="n"/>
      <c r="P190" s="39" t="n"/>
      <c r="Q190" s="39" t="n"/>
      <c r="R190" s="39" t="n"/>
      <c r="S190" s="39" t="n"/>
      <c r="T190" s="39" t="n"/>
      <c r="U190" s="39" t="n"/>
      <c r="V190" s="39" t="n"/>
      <c r="W190" s="39" t="n"/>
      <c r="X190" s="39" t="n"/>
      <c r="Y190" s="39" t="n"/>
      <c r="Z190" s="39" t="n"/>
    </row>
    <row r="191" ht="12.75" customHeight="1" s="198">
      <c r="A191" s="39" t="n"/>
      <c r="B191" s="39" t="n"/>
      <c r="C191" s="39" t="n"/>
      <c r="D191" s="39" t="n"/>
      <c r="E191" s="39" t="n"/>
      <c r="F191" s="39" t="n"/>
      <c r="G191" s="39" t="n"/>
      <c r="H191" s="39" t="n"/>
      <c r="I191" s="39" t="n"/>
      <c r="J191" s="39" t="n"/>
      <c r="K191" s="39" t="n"/>
      <c r="L191" s="39" t="n"/>
      <c r="M191" s="39" t="n"/>
      <c r="N191" s="39" t="n"/>
      <c r="O191" s="39" t="n"/>
      <c r="P191" s="39" t="n"/>
      <c r="Q191" s="39" t="n"/>
      <c r="R191" s="39" t="n"/>
      <c r="S191" s="39" t="n"/>
      <c r="T191" s="39" t="n"/>
      <c r="U191" s="39" t="n"/>
      <c r="V191" s="39" t="n"/>
      <c r="W191" s="39" t="n"/>
      <c r="X191" s="39" t="n"/>
      <c r="Y191" s="39" t="n"/>
      <c r="Z191" s="39" t="n"/>
    </row>
    <row r="192" ht="12.75" customHeight="1" s="198">
      <c r="A192" s="39" t="n"/>
      <c r="B192" s="39" t="n"/>
      <c r="C192" s="39" t="n"/>
      <c r="D192" s="39" t="n"/>
      <c r="E192" s="39" t="n"/>
      <c r="F192" s="39" t="n"/>
      <c r="G192" s="39" t="n"/>
      <c r="H192" s="39" t="n"/>
      <c r="I192" s="39" t="n"/>
      <c r="J192" s="39" t="n"/>
      <c r="K192" s="39" t="n"/>
      <c r="L192" s="39" t="n"/>
      <c r="M192" s="39" t="n"/>
      <c r="N192" s="39" t="n"/>
      <c r="O192" s="39" t="n"/>
      <c r="P192" s="39" t="n"/>
      <c r="Q192" s="39" t="n"/>
      <c r="R192" s="39" t="n"/>
      <c r="S192" s="39" t="n"/>
      <c r="T192" s="39" t="n"/>
      <c r="U192" s="39" t="n"/>
      <c r="V192" s="39" t="n"/>
      <c r="W192" s="39" t="n"/>
      <c r="X192" s="39" t="n"/>
      <c r="Y192" s="39" t="n"/>
      <c r="Z192" s="39" t="n"/>
    </row>
    <row r="193" ht="12.75" customHeight="1" s="198">
      <c r="A193" s="39" t="n"/>
      <c r="B193" s="39" t="n"/>
      <c r="C193" s="39" t="n"/>
      <c r="D193" s="39" t="n"/>
      <c r="E193" s="39" t="n"/>
      <c r="F193" s="39" t="n"/>
      <c r="G193" s="39" t="n"/>
      <c r="H193" s="39" t="n"/>
      <c r="I193" s="39" t="n"/>
      <c r="J193" s="39" t="n"/>
      <c r="K193" s="39" t="n"/>
      <c r="L193" s="39" t="n"/>
      <c r="M193" s="39" t="n"/>
      <c r="N193" s="39" t="n"/>
      <c r="O193" s="39" t="n"/>
      <c r="P193" s="39" t="n"/>
      <c r="Q193" s="39" t="n"/>
      <c r="R193" s="39" t="n"/>
      <c r="S193" s="39" t="n"/>
      <c r="T193" s="39" t="n"/>
      <c r="U193" s="39" t="n"/>
      <c r="V193" s="39" t="n"/>
      <c r="W193" s="39" t="n"/>
      <c r="X193" s="39" t="n"/>
      <c r="Y193" s="39" t="n"/>
      <c r="Z193" s="39" t="n"/>
    </row>
    <row r="194" ht="12.75" customHeight="1" s="198">
      <c r="A194" s="39" t="n"/>
      <c r="B194" s="39" t="n"/>
      <c r="C194" s="39" t="n"/>
      <c r="D194" s="39" t="n"/>
      <c r="E194" s="39" t="n"/>
      <c r="F194" s="39" t="n"/>
      <c r="G194" s="39" t="n"/>
      <c r="H194" s="39" t="n"/>
      <c r="I194" s="39" t="n"/>
      <c r="J194" s="39" t="n"/>
      <c r="K194" s="39" t="n"/>
      <c r="L194" s="39" t="n"/>
      <c r="M194" s="39" t="n"/>
      <c r="N194" s="39" t="n"/>
      <c r="O194" s="39" t="n"/>
      <c r="P194" s="39" t="n"/>
      <c r="Q194" s="39" t="n"/>
      <c r="R194" s="39" t="n"/>
      <c r="S194" s="39" t="n"/>
      <c r="T194" s="39" t="n"/>
      <c r="U194" s="39" t="n"/>
      <c r="V194" s="39" t="n"/>
      <c r="W194" s="39" t="n"/>
      <c r="X194" s="39" t="n"/>
      <c r="Y194" s="39" t="n"/>
      <c r="Z194" s="39" t="n"/>
    </row>
    <row r="195" ht="12.75" customHeight="1" s="198">
      <c r="A195" s="39" t="n"/>
      <c r="B195" s="39" t="n"/>
      <c r="C195" s="39" t="n"/>
      <c r="D195" s="39" t="n"/>
      <c r="E195" s="39" t="n"/>
      <c r="F195" s="39" t="n"/>
      <c r="G195" s="39" t="n"/>
      <c r="H195" s="39" t="n"/>
      <c r="I195" s="39" t="n"/>
      <c r="J195" s="39" t="n"/>
      <c r="K195" s="39" t="n"/>
      <c r="L195" s="39" t="n"/>
      <c r="M195" s="39" t="n"/>
      <c r="N195" s="39" t="n"/>
      <c r="O195" s="39" t="n"/>
      <c r="P195" s="39" t="n"/>
      <c r="Q195" s="39" t="n"/>
      <c r="R195" s="39" t="n"/>
      <c r="S195" s="39" t="n"/>
      <c r="T195" s="39" t="n"/>
      <c r="U195" s="39" t="n"/>
      <c r="V195" s="39" t="n"/>
      <c r="W195" s="39" t="n"/>
      <c r="X195" s="39" t="n"/>
      <c r="Y195" s="39" t="n"/>
      <c r="Z195" s="39" t="n"/>
    </row>
    <row r="196" ht="12.75" customHeight="1" s="198">
      <c r="A196" s="39" t="n"/>
      <c r="B196" s="39" t="n"/>
      <c r="C196" s="39" t="n"/>
      <c r="D196" s="39" t="n"/>
      <c r="E196" s="39" t="n"/>
      <c r="F196" s="39" t="n"/>
      <c r="G196" s="39" t="n"/>
      <c r="H196" s="39" t="n"/>
      <c r="I196" s="39" t="n"/>
      <c r="J196" s="39" t="n"/>
      <c r="K196" s="39" t="n"/>
      <c r="L196" s="39" t="n"/>
      <c r="M196" s="39" t="n"/>
      <c r="N196" s="39" t="n"/>
      <c r="O196" s="39" t="n"/>
      <c r="P196" s="39" t="n"/>
      <c r="Q196" s="39" t="n"/>
      <c r="R196" s="39" t="n"/>
      <c r="S196" s="39" t="n"/>
      <c r="T196" s="39" t="n"/>
      <c r="U196" s="39" t="n"/>
      <c r="V196" s="39" t="n"/>
      <c r="W196" s="39" t="n"/>
      <c r="X196" s="39" t="n"/>
      <c r="Y196" s="39" t="n"/>
      <c r="Z196" s="39" t="n"/>
    </row>
    <row r="197" ht="12.75" customHeight="1" s="198">
      <c r="A197" s="39" t="n"/>
      <c r="B197" s="39" t="n"/>
      <c r="C197" s="39" t="n"/>
      <c r="D197" s="39" t="n"/>
      <c r="E197" s="39" t="n"/>
      <c r="F197" s="39" t="n"/>
      <c r="G197" s="39" t="n"/>
      <c r="H197" s="39" t="n"/>
      <c r="I197" s="39" t="n"/>
      <c r="J197" s="39" t="n"/>
      <c r="K197" s="39" t="n"/>
      <c r="L197" s="39" t="n"/>
      <c r="M197" s="39" t="n"/>
      <c r="N197" s="39" t="n"/>
      <c r="O197" s="39" t="n"/>
      <c r="P197" s="39" t="n"/>
      <c r="Q197" s="39" t="n"/>
      <c r="R197" s="39" t="n"/>
      <c r="S197" s="39" t="n"/>
      <c r="T197" s="39" t="n"/>
      <c r="U197" s="39" t="n"/>
      <c r="V197" s="39" t="n"/>
      <c r="W197" s="39" t="n"/>
      <c r="X197" s="39" t="n"/>
      <c r="Y197" s="39" t="n"/>
      <c r="Z197" s="39" t="n"/>
    </row>
    <row r="198" ht="12.75" customHeight="1" s="198">
      <c r="A198" s="39" t="n"/>
      <c r="B198" s="39" t="n"/>
      <c r="C198" s="39" t="n"/>
      <c r="D198" s="39" t="n"/>
      <c r="E198" s="39" t="n"/>
      <c r="F198" s="39" t="n"/>
      <c r="G198" s="39" t="n"/>
      <c r="H198" s="39" t="n"/>
      <c r="I198" s="39" t="n"/>
      <c r="J198" s="39" t="n"/>
      <c r="K198" s="39" t="n"/>
      <c r="L198" s="39" t="n"/>
      <c r="M198" s="39" t="n"/>
      <c r="N198" s="39" t="n"/>
      <c r="O198" s="39" t="n"/>
      <c r="P198" s="39" t="n"/>
      <c r="Q198" s="39" t="n"/>
      <c r="R198" s="39" t="n"/>
      <c r="S198" s="39" t="n"/>
      <c r="T198" s="39" t="n"/>
      <c r="U198" s="39" t="n"/>
      <c r="V198" s="39" t="n"/>
      <c r="W198" s="39" t="n"/>
      <c r="X198" s="39" t="n"/>
      <c r="Y198" s="39" t="n"/>
      <c r="Z198" s="39" t="n"/>
    </row>
    <row r="199" ht="12.75" customHeight="1" s="198">
      <c r="A199" s="39" t="n"/>
      <c r="B199" s="39" t="n"/>
      <c r="C199" s="39" t="n"/>
      <c r="D199" s="39" t="n"/>
      <c r="E199" s="39" t="n"/>
      <c r="F199" s="39" t="n"/>
      <c r="G199" s="39" t="n"/>
      <c r="H199" s="39" t="n"/>
      <c r="I199" s="39" t="n"/>
      <c r="J199" s="39" t="n"/>
      <c r="K199" s="39" t="n"/>
      <c r="L199" s="39" t="n"/>
      <c r="M199" s="39" t="n"/>
      <c r="N199" s="39" t="n"/>
      <c r="O199" s="39" t="n"/>
      <c r="P199" s="39" t="n"/>
      <c r="Q199" s="39" t="n"/>
      <c r="R199" s="39" t="n"/>
      <c r="S199" s="39" t="n"/>
      <c r="T199" s="39" t="n"/>
      <c r="U199" s="39" t="n"/>
      <c r="V199" s="39" t="n"/>
      <c r="W199" s="39" t="n"/>
      <c r="X199" s="39" t="n"/>
      <c r="Y199" s="39" t="n"/>
      <c r="Z199" s="39" t="n"/>
    </row>
    <row r="200" ht="12.75" customHeight="1" s="198">
      <c r="A200" s="39" t="n"/>
      <c r="B200" s="39" t="n"/>
      <c r="C200" s="39" t="n"/>
      <c r="D200" s="39" t="n"/>
      <c r="E200" s="39" t="n"/>
      <c r="F200" s="39" t="n"/>
      <c r="G200" s="39" t="n"/>
      <c r="H200" s="39" t="n"/>
      <c r="I200" s="39" t="n"/>
      <c r="J200" s="39" t="n"/>
      <c r="K200" s="39" t="n"/>
      <c r="L200" s="39" t="n"/>
      <c r="M200" s="39" t="n"/>
      <c r="N200" s="39" t="n"/>
      <c r="O200" s="39" t="n"/>
      <c r="P200" s="39" t="n"/>
      <c r="Q200" s="39" t="n"/>
      <c r="R200" s="39" t="n"/>
      <c r="S200" s="39" t="n"/>
      <c r="T200" s="39" t="n"/>
      <c r="U200" s="39" t="n"/>
      <c r="V200" s="39" t="n"/>
      <c r="W200" s="39" t="n"/>
      <c r="X200" s="39" t="n"/>
      <c r="Y200" s="39" t="n"/>
      <c r="Z200" s="39" t="n"/>
    </row>
    <row r="201" ht="12.75" customHeight="1" s="198">
      <c r="A201" s="39" t="n"/>
      <c r="B201" s="39" t="n"/>
      <c r="C201" s="39" t="n"/>
      <c r="D201" s="39" t="n"/>
      <c r="E201" s="39" t="n"/>
      <c r="F201" s="39" t="n"/>
      <c r="G201" s="39" t="n"/>
      <c r="H201" s="39" t="n"/>
      <c r="I201" s="39" t="n"/>
      <c r="J201" s="39" t="n"/>
      <c r="K201" s="39" t="n"/>
      <c r="L201" s="39" t="n"/>
      <c r="M201" s="39" t="n"/>
      <c r="N201" s="39" t="n"/>
      <c r="O201" s="39" t="n"/>
      <c r="P201" s="39" t="n"/>
      <c r="Q201" s="39" t="n"/>
      <c r="R201" s="39" t="n"/>
      <c r="S201" s="39" t="n"/>
      <c r="T201" s="39" t="n"/>
      <c r="U201" s="39" t="n"/>
      <c r="V201" s="39" t="n"/>
      <c r="W201" s="39" t="n"/>
      <c r="X201" s="39" t="n"/>
      <c r="Y201" s="39" t="n"/>
      <c r="Z201" s="39" t="n"/>
    </row>
    <row r="202" ht="12.75" customHeight="1" s="198">
      <c r="A202" s="39" t="n"/>
      <c r="B202" s="39" t="n"/>
      <c r="C202" s="39" t="n"/>
      <c r="D202" s="39" t="n"/>
      <c r="E202" s="39" t="n"/>
      <c r="F202" s="39" t="n"/>
      <c r="G202" s="39" t="n"/>
      <c r="H202" s="39" t="n"/>
      <c r="I202" s="39" t="n"/>
      <c r="J202" s="39" t="n"/>
      <c r="K202" s="39" t="n"/>
      <c r="L202" s="39" t="n"/>
      <c r="M202" s="39" t="n"/>
      <c r="N202" s="39" t="n"/>
      <c r="O202" s="39" t="n"/>
      <c r="P202" s="39" t="n"/>
      <c r="Q202" s="39" t="n"/>
      <c r="R202" s="39" t="n"/>
      <c r="S202" s="39" t="n"/>
      <c r="T202" s="39" t="n"/>
      <c r="U202" s="39" t="n"/>
      <c r="V202" s="39" t="n"/>
      <c r="W202" s="39" t="n"/>
      <c r="X202" s="39" t="n"/>
      <c r="Y202" s="39" t="n"/>
      <c r="Z202" s="39" t="n"/>
    </row>
    <row r="203" ht="12.75" customHeight="1" s="198">
      <c r="A203" s="39" t="n"/>
      <c r="B203" s="39" t="n"/>
      <c r="C203" s="39" t="n"/>
      <c r="D203" s="39" t="n"/>
      <c r="E203" s="39" t="n"/>
      <c r="F203" s="39" t="n"/>
      <c r="G203" s="39" t="n"/>
      <c r="H203" s="39" t="n"/>
      <c r="I203" s="39" t="n"/>
      <c r="J203" s="39" t="n"/>
      <c r="K203" s="39" t="n"/>
      <c r="L203" s="39" t="n"/>
      <c r="M203" s="39" t="n"/>
      <c r="N203" s="39" t="n"/>
      <c r="O203" s="39" t="n"/>
      <c r="P203" s="39" t="n"/>
      <c r="Q203" s="39" t="n"/>
      <c r="R203" s="39" t="n"/>
      <c r="S203" s="39" t="n"/>
      <c r="T203" s="39" t="n"/>
      <c r="U203" s="39" t="n"/>
      <c r="V203" s="39" t="n"/>
      <c r="W203" s="39" t="n"/>
      <c r="X203" s="39" t="n"/>
      <c r="Y203" s="39" t="n"/>
      <c r="Z203" s="39" t="n"/>
    </row>
    <row r="204" ht="12.75" customHeight="1" s="198">
      <c r="A204" s="39" t="n"/>
      <c r="B204" s="39" t="n"/>
      <c r="C204" s="39" t="n"/>
      <c r="D204" s="39" t="n"/>
      <c r="E204" s="39" t="n"/>
      <c r="F204" s="39" t="n"/>
      <c r="G204" s="39" t="n"/>
      <c r="H204" s="39" t="n"/>
      <c r="I204" s="39" t="n"/>
      <c r="J204" s="39" t="n"/>
      <c r="K204" s="39" t="n"/>
      <c r="L204" s="39" t="n"/>
      <c r="M204" s="39" t="n"/>
      <c r="N204" s="39" t="n"/>
      <c r="O204" s="39" t="n"/>
      <c r="P204" s="39" t="n"/>
      <c r="Q204" s="39" t="n"/>
      <c r="R204" s="39" t="n"/>
      <c r="S204" s="39" t="n"/>
      <c r="T204" s="39" t="n"/>
      <c r="U204" s="39" t="n"/>
      <c r="V204" s="39" t="n"/>
      <c r="W204" s="39" t="n"/>
      <c r="X204" s="39" t="n"/>
      <c r="Y204" s="39" t="n"/>
      <c r="Z204" s="39" t="n"/>
    </row>
    <row r="205" ht="12.75" customHeight="1" s="198">
      <c r="A205" s="39" t="n"/>
      <c r="B205" s="39" t="n"/>
      <c r="C205" s="39" t="n"/>
      <c r="D205" s="39" t="n"/>
      <c r="E205" s="39" t="n"/>
      <c r="F205" s="39" t="n"/>
      <c r="G205" s="39" t="n"/>
      <c r="H205" s="39" t="n"/>
      <c r="I205" s="39" t="n"/>
      <c r="J205" s="39" t="n"/>
      <c r="K205" s="39" t="n"/>
      <c r="L205" s="39" t="n"/>
      <c r="M205" s="39" t="n"/>
      <c r="N205" s="39" t="n"/>
      <c r="O205" s="39" t="n"/>
      <c r="P205" s="39" t="n"/>
      <c r="Q205" s="39" t="n"/>
      <c r="R205" s="39" t="n"/>
      <c r="S205" s="39" t="n"/>
      <c r="T205" s="39" t="n"/>
      <c r="U205" s="39" t="n"/>
      <c r="V205" s="39" t="n"/>
      <c r="W205" s="39" t="n"/>
      <c r="X205" s="39" t="n"/>
      <c r="Y205" s="39" t="n"/>
      <c r="Z205" s="39" t="n"/>
    </row>
    <row r="206" ht="12.75" customHeight="1" s="198">
      <c r="A206" s="39" t="n"/>
      <c r="B206" s="39" t="n"/>
      <c r="C206" s="39" t="n"/>
      <c r="D206" s="39" t="n"/>
      <c r="E206" s="39" t="n"/>
      <c r="F206" s="39" t="n"/>
      <c r="G206" s="39" t="n"/>
      <c r="H206" s="39" t="n"/>
      <c r="I206" s="39" t="n"/>
      <c r="J206" s="39" t="n"/>
      <c r="K206" s="39" t="n"/>
      <c r="L206" s="39" t="n"/>
      <c r="M206" s="39" t="n"/>
      <c r="N206" s="39" t="n"/>
      <c r="O206" s="39" t="n"/>
      <c r="P206" s="39" t="n"/>
      <c r="Q206" s="39" t="n"/>
      <c r="R206" s="39" t="n"/>
      <c r="S206" s="39" t="n"/>
      <c r="T206" s="39" t="n"/>
      <c r="U206" s="39" t="n"/>
      <c r="V206" s="39" t="n"/>
      <c r="W206" s="39" t="n"/>
      <c r="X206" s="39" t="n"/>
      <c r="Y206" s="39" t="n"/>
      <c r="Z206" s="39" t="n"/>
    </row>
    <row r="207" ht="12.75" customHeight="1" s="198">
      <c r="A207" s="39" t="n"/>
      <c r="B207" s="39" t="n"/>
      <c r="C207" s="39" t="n"/>
      <c r="D207" s="39" t="n"/>
      <c r="E207" s="39" t="n"/>
      <c r="F207" s="39" t="n"/>
      <c r="G207" s="39" t="n"/>
      <c r="H207" s="39" t="n"/>
      <c r="I207" s="39" t="n"/>
      <c r="J207" s="39" t="n"/>
      <c r="K207" s="39" t="n"/>
      <c r="L207" s="39" t="n"/>
      <c r="M207" s="39" t="n"/>
      <c r="N207" s="39" t="n"/>
      <c r="O207" s="39" t="n"/>
      <c r="P207" s="39" t="n"/>
      <c r="Q207" s="39" t="n"/>
      <c r="R207" s="39" t="n"/>
      <c r="S207" s="39" t="n"/>
      <c r="T207" s="39" t="n"/>
      <c r="U207" s="39" t="n"/>
      <c r="V207" s="39" t="n"/>
      <c r="W207" s="39" t="n"/>
      <c r="X207" s="39" t="n"/>
      <c r="Y207" s="39" t="n"/>
      <c r="Z207" s="39" t="n"/>
    </row>
    <row r="208" ht="12.75" customHeight="1" s="198">
      <c r="A208" s="39" t="n"/>
      <c r="B208" s="39" t="n"/>
      <c r="C208" s="39" t="n"/>
      <c r="D208" s="39" t="n"/>
      <c r="E208" s="39" t="n"/>
      <c r="F208" s="39" t="n"/>
      <c r="G208" s="39" t="n"/>
      <c r="H208" s="39" t="n"/>
      <c r="I208" s="39" t="n"/>
      <c r="J208" s="39" t="n"/>
      <c r="K208" s="39" t="n"/>
      <c r="L208" s="39" t="n"/>
      <c r="M208" s="39" t="n"/>
      <c r="N208" s="39" t="n"/>
      <c r="O208" s="39" t="n"/>
      <c r="P208" s="39" t="n"/>
      <c r="Q208" s="39" t="n"/>
      <c r="R208" s="39" t="n"/>
      <c r="S208" s="39" t="n"/>
      <c r="T208" s="39" t="n"/>
      <c r="U208" s="39" t="n"/>
      <c r="V208" s="39" t="n"/>
      <c r="W208" s="39" t="n"/>
      <c r="X208" s="39" t="n"/>
      <c r="Y208" s="39" t="n"/>
      <c r="Z208" s="39" t="n"/>
    </row>
    <row r="209" ht="12.75" customHeight="1" s="198">
      <c r="A209" s="39" t="n"/>
      <c r="B209" s="39" t="n"/>
      <c r="C209" s="39" t="n"/>
      <c r="D209" s="39" t="n"/>
      <c r="E209" s="39" t="n"/>
      <c r="F209" s="39" t="n"/>
      <c r="G209" s="39" t="n"/>
      <c r="H209" s="39" t="n"/>
      <c r="I209" s="39" t="n"/>
      <c r="J209" s="39" t="n"/>
      <c r="K209" s="39" t="n"/>
      <c r="L209" s="39" t="n"/>
      <c r="M209" s="39" t="n"/>
      <c r="N209" s="39" t="n"/>
      <c r="O209" s="39" t="n"/>
      <c r="P209" s="39" t="n"/>
      <c r="Q209" s="39" t="n"/>
      <c r="R209" s="39" t="n"/>
      <c r="S209" s="39" t="n"/>
      <c r="T209" s="39" t="n"/>
      <c r="U209" s="39" t="n"/>
      <c r="V209" s="39" t="n"/>
      <c r="W209" s="39" t="n"/>
      <c r="X209" s="39" t="n"/>
      <c r="Y209" s="39" t="n"/>
      <c r="Z209" s="39" t="n"/>
    </row>
    <row r="210" ht="12.75" customHeight="1" s="198">
      <c r="A210" s="39" t="n"/>
      <c r="B210" s="39" t="n"/>
      <c r="C210" s="39" t="n"/>
      <c r="D210" s="39" t="n"/>
      <c r="E210" s="39" t="n"/>
      <c r="F210" s="39" t="n"/>
      <c r="G210" s="39" t="n"/>
      <c r="H210" s="39" t="n"/>
      <c r="I210" s="39" t="n"/>
      <c r="J210" s="39" t="n"/>
      <c r="K210" s="39" t="n"/>
      <c r="L210" s="39" t="n"/>
      <c r="M210" s="39" t="n"/>
      <c r="N210" s="39" t="n"/>
      <c r="O210" s="39" t="n"/>
      <c r="P210" s="39" t="n"/>
      <c r="Q210" s="39" t="n"/>
      <c r="R210" s="39" t="n"/>
      <c r="S210" s="39" t="n"/>
      <c r="T210" s="39" t="n"/>
      <c r="U210" s="39" t="n"/>
      <c r="V210" s="39" t="n"/>
      <c r="W210" s="39" t="n"/>
      <c r="X210" s="39" t="n"/>
      <c r="Y210" s="39" t="n"/>
      <c r="Z210" s="39" t="n"/>
    </row>
    <row r="211" ht="12.75" customHeight="1" s="198">
      <c r="A211" s="39" t="n"/>
      <c r="B211" s="39" t="n"/>
      <c r="C211" s="39" t="n"/>
      <c r="D211" s="39" t="n"/>
      <c r="E211" s="39" t="n"/>
      <c r="F211" s="39" t="n"/>
      <c r="G211" s="39" t="n"/>
      <c r="H211" s="39" t="n"/>
      <c r="I211" s="39" t="n"/>
      <c r="J211" s="39" t="n"/>
      <c r="K211" s="39" t="n"/>
      <c r="L211" s="39" t="n"/>
      <c r="M211" s="39" t="n"/>
      <c r="N211" s="39" t="n"/>
      <c r="O211" s="39" t="n"/>
      <c r="P211" s="39" t="n"/>
      <c r="Q211" s="39" t="n"/>
      <c r="R211" s="39" t="n"/>
      <c r="S211" s="39" t="n"/>
      <c r="T211" s="39" t="n"/>
      <c r="U211" s="39" t="n"/>
      <c r="V211" s="39" t="n"/>
      <c r="W211" s="39" t="n"/>
      <c r="X211" s="39" t="n"/>
      <c r="Y211" s="39" t="n"/>
      <c r="Z211" s="39" t="n"/>
    </row>
    <row r="212" ht="12.75" customHeight="1" s="198">
      <c r="A212" s="39" t="n"/>
      <c r="B212" s="39" t="n"/>
      <c r="C212" s="39" t="n"/>
      <c r="D212" s="39" t="n"/>
      <c r="E212" s="39" t="n"/>
      <c r="F212" s="39" t="n"/>
      <c r="G212" s="39" t="n"/>
      <c r="H212" s="39" t="n"/>
      <c r="I212" s="39" t="n"/>
      <c r="J212" s="39" t="n"/>
      <c r="K212" s="39" t="n"/>
      <c r="L212" s="39" t="n"/>
      <c r="M212" s="39" t="n"/>
      <c r="N212" s="39" t="n"/>
      <c r="O212" s="39" t="n"/>
      <c r="P212" s="39" t="n"/>
      <c r="Q212" s="39" t="n"/>
      <c r="R212" s="39" t="n"/>
      <c r="S212" s="39" t="n"/>
      <c r="T212" s="39" t="n"/>
      <c r="U212" s="39" t="n"/>
      <c r="V212" s="39" t="n"/>
      <c r="W212" s="39" t="n"/>
      <c r="X212" s="39" t="n"/>
      <c r="Y212" s="39" t="n"/>
      <c r="Z212" s="39" t="n"/>
    </row>
    <row r="213" ht="12.75" customHeight="1" s="198">
      <c r="A213" s="39" t="n"/>
      <c r="B213" s="39" t="n"/>
      <c r="C213" s="39" t="n"/>
      <c r="D213" s="39" t="n"/>
      <c r="E213" s="39" t="n"/>
      <c r="F213" s="39" t="n"/>
      <c r="G213" s="39" t="n"/>
      <c r="H213" s="39" t="n"/>
      <c r="I213" s="39" t="n"/>
      <c r="J213" s="39" t="n"/>
      <c r="K213" s="39" t="n"/>
      <c r="L213" s="39" t="n"/>
      <c r="M213" s="39" t="n"/>
      <c r="N213" s="39" t="n"/>
      <c r="O213" s="39" t="n"/>
      <c r="P213" s="39" t="n"/>
      <c r="Q213" s="39" t="n"/>
      <c r="R213" s="39" t="n"/>
      <c r="S213" s="39" t="n"/>
      <c r="T213" s="39" t="n"/>
      <c r="U213" s="39" t="n"/>
      <c r="V213" s="39" t="n"/>
      <c r="W213" s="39" t="n"/>
      <c r="X213" s="39" t="n"/>
      <c r="Y213" s="39" t="n"/>
      <c r="Z213" s="39" t="n"/>
    </row>
    <row r="214" ht="12.75" customHeight="1" s="198">
      <c r="A214" s="39" t="n"/>
      <c r="B214" s="39" t="n"/>
      <c r="C214" s="39" t="n"/>
      <c r="D214" s="39" t="n"/>
      <c r="E214" s="39" t="n"/>
      <c r="F214" s="39" t="n"/>
      <c r="G214" s="39" t="n"/>
      <c r="H214" s="39" t="n"/>
      <c r="I214" s="39" t="n"/>
      <c r="J214" s="39" t="n"/>
      <c r="K214" s="39" t="n"/>
      <c r="L214" s="39" t="n"/>
      <c r="M214" s="39" t="n"/>
      <c r="N214" s="39" t="n"/>
      <c r="O214" s="39" t="n"/>
      <c r="P214" s="39" t="n"/>
      <c r="Q214" s="39" t="n"/>
      <c r="R214" s="39" t="n"/>
      <c r="S214" s="39" t="n"/>
      <c r="T214" s="39" t="n"/>
      <c r="U214" s="39" t="n"/>
      <c r="V214" s="39" t="n"/>
      <c r="W214" s="39" t="n"/>
      <c r="X214" s="39" t="n"/>
      <c r="Y214" s="39" t="n"/>
      <c r="Z214" s="39" t="n"/>
    </row>
    <row r="215" ht="12.75" customHeight="1" s="198">
      <c r="A215" s="39" t="n"/>
      <c r="B215" s="39" t="n"/>
      <c r="C215" s="39" t="n"/>
      <c r="D215" s="39" t="n"/>
      <c r="E215" s="39" t="n"/>
      <c r="F215" s="39" t="n"/>
      <c r="G215" s="39" t="n"/>
      <c r="H215" s="39" t="n"/>
      <c r="I215" s="39" t="n"/>
      <c r="J215" s="39" t="n"/>
      <c r="K215" s="39" t="n"/>
      <c r="L215" s="39" t="n"/>
      <c r="M215" s="39" t="n"/>
      <c r="N215" s="39" t="n"/>
      <c r="O215" s="39" t="n"/>
      <c r="P215" s="39" t="n"/>
      <c r="Q215" s="39" t="n"/>
      <c r="R215" s="39" t="n"/>
      <c r="S215" s="39" t="n"/>
      <c r="T215" s="39" t="n"/>
      <c r="U215" s="39" t="n"/>
      <c r="V215" s="39" t="n"/>
      <c r="W215" s="39" t="n"/>
      <c r="X215" s="39" t="n"/>
      <c r="Y215" s="39" t="n"/>
      <c r="Z215" s="39" t="n"/>
    </row>
    <row r="216" ht="12.75" customHeight="1" s="198">
      <c r="A216" s="39" t="n"/>
      <c r="B216" s="39" t="n"/>
      <c r="C216" s="39" t="n"/>
      <c r="D216" s="39" t="n"/>
      <c r="E216" s="39" t="n"/>
      <c r="F216" s="39" t="n"/>
      <c r="G216" s="39" t="n"/>
      <c r="H216" s="39" t="n"/>
      <c r="I216" s="39" t="n"/>
      <c r="J216" s="39" t="n"/>
      <c r="K216" s="39" t="n"/>
      <c r="L216" s="39" t="n"/>
      <c r="M216" s="39" t="n"/>
      <c r="N216" s="39" t="n"/>
      <c r="O216" s="39" t="n"/>
      <c r="P216" s="39" t="n"/>
      <c r="Q216" s="39" t="n"/>
      <c r="R216" s="39" t="n"/>
      <c r="S216" s="39" t="n"/>
      <c r="T216" s="39" t="n"/>
      <c r="U216" s="39" t="n"/>
      <c r="V216" s="39" t="n"/>
      <c r="W216" s="39" t="n"/>
      <c r="X216" s="39" t="n"/>
      <c r="Y216" s="39" t="n"/>
      <c r="Z216" s="39" t="n"/>
    </row>
    <row r="217" ht="12.75" customHeight="1" s="198">
      <c r="A217" s="39" t="n"/>
      <c r="B217" s="39" t="n"/>
      <c r="C217" s="39" t="n"/>
      <c r="D217" s="39" t="n"/>
      <c r="E217" s="39" t="n"/>
      <c r="F217" s="39" t="n"/>
      <c r="G217" s="39" t="n"/>
      <c r="H217" s="39" t="n"/>
      <c r="I217" s="39" t="n"/>
      <c r="J217" s="39" t="n"/>
      <c r="K217" s="39" t="n"/>
      <c r="L217" s="39" t="n"/>
      <c r="M217" s="39" t="n"/>
      <c r="N217" s="39" t="n"/>
      <c r="O217" s="39" t="n"/>
      <c r="P217" s="39" t="n"/>
      <c r="Q217" s="39" t="n"/>
      <c r="R217" s="39" t="n"/>
      <c r="S217" s="39" t="n"/>
      <c r="T217" s="39" t="n"/>
      <c r="U217" s="39" t="n"/>
      <c r="V217" s="39" t="n"/>
      <c r="W217" s="39" t="n"/>
      <c r="X217" s="39" t="n"/>
      <c r="Y217" s="39" t="n"/>
      <c r="Z217" s="39" t="n"/>
    </row>
    <row r="218" ht="12.75" customHeight="1" s="198">
      <c r="A218" s="39" t="n"/>
      <c r="B218" s="39" t="n"/>
      <c r="C218" s="39" t="n"/>
      <c r="D218" s="39" t="n"/>
      <c r="E218" s="39" t="n"/>
      <c r="F218" s="39" t="n"/>
      <c r="G218" s="39" t="n"/>
      <c r="H218" s="39" t="n"/>
      <c r="I218" s="39" t="n"/>
      <c r="J218" s="39" t="n"/>
      <c r="K218" s="39" t="n"/>
      <c r="L218" s="39" t="n"/>
      <c r="M218" s="39" t="n"/>
      <c r="N218" s="39" t="n"/>
      <c r="O218" s="39" t="n"/>
      <c r="P218" s="39" t="n"/>
      <c r="Q218" s="39" t="n"/>
      <c r="R218" s="39" t="n"/>
      <c r="S218" s="39" t="n"/>
      <c r="T218" s="39" t="n"/>
      <c r="U218" s="39" t="n"/>
      <c r="V218" s="39" t="n"/>
      <c r="W218" s="39" t="n"/>
      <c r="X218" s="39" t="n"/>
      <c r="Y218" s="39" t="n"/>
      <c r="Z218" s="39" t="n"/>
    </row>
    <row r="219" ht="12.75" customHeight="1" s="198">
      <c r="A219" s="39" t="n"/>
      <c r="B219" s="39" t="n"/>
      <c r="C219" s="39" t="n"/>
      <c r="D219" s="39" t="n"/>
      <c r="E219" s="39" t="n"/>
      <c r="F219" s="39" t="n"/>
      <c r="G219" s="39" t="n"/>
      <c r="H219" s="39" t="n"/>
      <c r="I219" s="39" t="n"/>
      <c r="J219" s="39" t="n"/>
      <c r="K219" s="39" t="n"/>
      <c r="L219" s="39" t="n"/>
      <c r="M219" s="39" t="n"/>
      <c r="N219" s="39" t="n"/>
      <c r="O219" s="39" t="n"/>
      <c r="P219" s="39" t="n"/>
      <c r="Q219" s="39" t="n"/>
      <c r="R219" s="39" t="n"/>
      <c r="S219" s="39" t="n"/>
      <c r="T219" s="39" t="n"/>
      <c r="U219" s="39" t="n"/>
      <c r="V219" s="39" t="n"/>
      <c r="W219" s="39" t="n"/>
      <c r="X219" s="39" t="n"/>
      <c r="Y219" s="39" t="n"/>
      <c r="Z219" s="39" t="n"/>
    </row>
    <row r="220" ht="12.75" customHeight="1" s="198">
      <c r="A220" s="39" t="n"/>
      <c r="B220" s="39" t="n"/>
      <c r="C220" s="39" t="n"/>
      <c r="D220" s="39" t="n"/>
      <c r="E220" s="39" t="n"/>
      <c r="F220" s="39" t="n"/>
      <c r="G220" s="39" t="n"/>
      <c r="H220" s="39" t="n"/>
      <c r="I220" s="39" t="n"/>
      <c r="J220" s="39" t="n"/>
      <c r="K220" s="39" t="n"/>
      <c r="L220" s="39" t="n"/>
      <c r="M220" s="39" t="n"/>
      <c r="N220" s="39" t="n"/>
      <c r="O220" s="39" t="n"/>
      <c r="P220" s="39" t="n"/>
      <c r="Q220" s="39" t="n"/>
      <c r="R220" s="39" t="n"/>
      <c r="S220" s="39" t="n"/>
      <c r="T220" s="39" t="n"/>
      <c r="U220" s="39" t="n"/>
      <c r="V220" s="39" t="n"/>
      <c r="W220" s="39" t="n"/>
      <c r="X220" s="39" t="n"/>
      <c r="Y220" s="39" t="n"/>
      <c r="Z220" s="39" t="n"/>
    </row>
    <row r="221" ht="15.75" customHeight="1" s="198">
      <c r="A221" s="39" t="n"/>
      <c r="B221" s="39" t="n"/>
      <c r="C221" s="39" t="n"/>
      <c r="D221" s="39" t="n"/>
      <c r="E221" s="39" t="n"/>
      <c r="F221" s="39" t="n"/>
      <c r="G221" s="39" t="n"/>
      <c r="H221" s="39" t="n"/>
      <c r="I221" s="39" t="n"/>
      <c r="J221" s="39" t="n"/>
      <c r="K221" s="39" t="n"/>
      <c r="L221" s="39" t="n"/>
      <c r="M221" s="39" t="n"/>
      <c r="N221" s="39" t="n"/>
      <c r="O221" s="39" t="n"/>
      <c r="P221" s="39" t="n"/>
      <c r="Q221" s="39" t="n"/>
      <c r="R221" s="39" t="n"/>
      <c r="S221" s="39" t="n"/>
      <c r="T221" s="39" t="n"/>
      <c r="U221" s="39" t="n"/>
      <c r="V221" s="39" t="n"/>
      <c r="W221" s="39" t="n"/>
      <c r="X221" s="39" t="n"/>
      <c r="Y221" s="39" t="n"/>
      <c r="Z221" s="39" t="n"/>
    </row>
    <row r="222" ht="15.75" customHeight="1" s="198">
      <c r="A222" s="39" t="n"/>
      <c r="B222" s="39" t="n"/>
      <c r="C222" s="39" t="n"/>
      <c r="D222" s="39" t="n"/>
      <c r="E222" s="39" t="n"/>
      <c r="F222" s="39" t="n"/>
      <c r="G222" s="39" t="n"/>
      <c r="H222" s="39" t="n"/>
      <c r="I222" s="39" t="n"/>
      <c r="J222" s="39" t="n"/>
      <c r="K222" s="39" t="n"/>
      <c r="L222" s="39" t="n"/>
      <c r="M222" s="39" t="n"/>
      <c r="N222" s="39" t="n"/>
      <c r="O222" s="39" t="n"/>
      <c r="P222" s="39" t="n"/>
      <c r="Q222" s="39" t="n"/>
      <c r="R222" s="39" t="n"/>
      <c r="S222" s="39" t="n"/>
      <c r="T222" s="39" t="n"/>
      <c r="U222" s="39" t="n"/>
      <c r="V222" s="39" t="n"/>
      <c r="W222" s="39" t="n"/>
      <c r="X222" s="39" t="n"/>
      <c r="Y222" s="39" t="n"/>
      <c r="Z222" s="39" t="n"/>
    </row>
    <row r="223" ht="15.75" customHeight="1" s="198">
      <c r="A223" s="39" t="n"/>
      <c r="B223" s="39" t="n"/>
      <c r="C223" s="39" t="n"/>
      <c r="D223" s="39" t="n"/>
      <c r="E223" s="39" t="n"/>
      <c r="F223" s="39" t="n"/>
      <c r="G223" s="39" t="n"/>
      <c r="H223" s="39" t="n"/>
      <c r="I223" s="39" t="n"/>
      <c r="J223" s="39" t="n"/>
      <c r="K223" s="39" t="n"/>
      <c r="L223" s="39" t="n"/>
      <c r="M223" s="39" t="n"/>
      <c r="N223" s="39" t="n"/>
      <c r="O223" s="39" t="n"/>
      <c r="P223" s="39" t="n"/>
      <c r="Q223" s="39" t="n"/>
      <c r="R223" s="39" t="n"/>
      <c r="S223" s="39" t="n"/>
      <c r="T223" s="39" t="n"/>
      <c r="U223" s="39" t="n"/>
      <c r="V223" s="39" t="n"/>
      <c r="W223" s="39" t="n"/>
      <c r="X223" s="39" t="n"/>
      <c r="Y223" s="39" t="n"/>
      <c r="Z223" s="39" t="n"/>
    </row>
    <row r="224" ht="15.75" customHeight="1" s="198">
      <c r="A224" s="39" t="n"/>
      <c r="B224" s="39" t="n"/>
      <c r="C224" s="39" t="n"/>
      <c r="D224" s="39" t="n"/>
      <c r="E224" s="39" t="n"/>
      <c r="F224" s="39" t="n"/>
      <c r="G224" s="39" t="n"/>
      <c r="H224" s="39" t="n"/>
      <c r="I224" s="39" t="n"/>
      <c r="J224" s="39" t="n"/>
      <c r="K224" s="39" t="n"/>
      <c r="L224" s="39" t="n"/>
      <c r="M224" s="39" t="n"/>
      <c r="N224" s="39" t="n"/>
      <c r="O224" s="39" t="n"/>
      <c r="P224" s="39" t="n"/>
      <c r="Q224" s="39" t="n"/>
      <c r="R224" s="39" t="n"/>
      <c r="S224" s="39" t="n"/>
      <c r="T224" s="39" t="n"/>
      <c r="U224" s="39" t="n"/>
      <c r="V224" s="39" t="n"/>
      <c r="W224" s="39" t="n"/>
      <c r="X224" s="39" t="n"/>
      <c r="Y224" s="39" t="n"/>
      <c r="Z224" s="39" t="n"/>
    </row>
    <row r="225" ht="15.75" customHeight="1" s="198">
      <c r="A225" s="39" t="n"/>
      <c r="B225" s="39" t="n"/>
      <c r="C225" s="39" t="n"/>
      <c r="D225" s="39" t="n"/>
      <c r="E225" s="39" t="n"/>
      <c r="F225" s="39" t="n"/>
      <c r="G225" s="39" t="n"/>
      <c r="H225" s="39" t="n"/>
      <c r="I225" s="39" t="n"/>
      <c r="J225" s="39" t="n"/>
      <c r="K225" s="39" t="n"/>
      <c r="L225" s="39" t="n"/>
      <c r="M225" s="39" t="n"/>
      <c r="N225" s="39" t="n"/>
      <c r="O225" s="39" t="n"/>
      <c r="P225" s="39" t="n"/>
      <c r="Q225" s="39" t="n"/>
      <c r="R225" s="39" t="n"/>
      <c r="S225" s="39" t="n"/>
      <c r="T225" s="39" t="n"/>
      <c r="U225" s="39" t="n"/>
      <c r="V225" s="39" t="n"/>
      <c r="W225" s="39" t="n"/>
      <c r="X225" s="39" t="n"/>
      <c r="Y225" s="39" t="n"/>
      <c r="Z225" s="39" t="n"/>
    </row>
    <row r="226" ht="15.75" customHeight="1" s="198">
      <c r="A226" s="39" t="n"/>
      <c r="B226" s="39" t="n"/>
      <c r="C226" s="39" t="n"/>
      <c r="D226" s="39" t="n"/>
      <c r="E226" s="39" t="n"/>
      <c r="F226" s="39" t="n"/>
      <c r="G226" s="39" t="n"/>
      <c r="H226" s="39" t="n"/>
      <c r="I226" s="39" t="n"/>
      <c r="J226" s="39" t="n"/>
      <c r="K226" s="39" t="n"/>
      <c r="L226" s="39" t="n"/>
      <c r="M226" s="39" t="n"/>
      <c r="N226" s="39" t="n"/>
      <c r="O226" s="39" t="n"/>
      <c r="P226" s="39" t="n"/>
      <c r="Q226" s="39" t="n"/>
      <c r="R226" s="39" t="n"/>
      <c r="S226" s="39" t="n"/>
      <c r="T226" s="39" t="n"/>
      <c r="U226" s="39" t="n"/>
      <c r="V226" s="39" t="n"/>
      <c r="W226" s="39" t="n"/>
      <c r="X226" s="39" t="n"/>
      <c r="Y226" s="39" t="n"/>
      <c r="Z226" s="39" t="n"/>
    </row>
    <row r="227" ht="15.75" customHeight="1" s="198">
      <c r="A227" s="39" t="n"/>
      <c r="B227" s="39" t="n"/>
      <c r="C227" s="39" t="n"/>
      <c r="D227" s="39" t="n"/>
      <c r="E227" s="39" t="n"/>
      <c r="F227" s="39" t="n"/>
      <c r="G227" s="39" t="n"/>
      <c r="H227" s="39" t="n"/>
      <c r="I227" s="39" t="n"/>
      <c r="J227" s="39" t="n"/>
      <c r="K227" s="39" t="n"/>
      <c r="L227" s="39" t="n"/>
      <c r="M227" s="39" t="n"/>
      <c r="N227" s="39" t="n"/>
      <c r="O227" s="39" t="n"/>
      <c r="P227" s="39" t="n"/>
      <c r="Q227" s="39" t="n"/>
      <c r="R227" s="39" t="n"/>
      <c r="S227" s="39" t="n"/>
      <c r="T227" s="39" t="n"/>
      <c r="U227" s="39" t="n"/>
      <c r="V227" s="39" t="n"/>
      <c r="W227" s="39" t="n"/>
      <c r="X227" s="39" t="n"/>
      <c r="Y227" s="39" t="n"/>
      <c r="Z227" s="39" t="n"/>
    </row>
    <row r="228" ht="15.75" customHeight="1" s="198">
      <c r="A228" s="39" t="n"/>
      <c r="B228" s="39" t="n"/>
      <c r="C228" s="39" t="n"/>
      <c r="D228" s="39" t="n"/>
      <c r="E228" s="39" t="n"/>
      <c r="F228" s="39" t="n"/>
      <c r="G228" s="39" t="n"/>
      <c r="H228" s="39" t="n"/>
      <c r="I228" s="39" t="n"/>
      <c r="J228" s="39" t="n"/>
      <c r="K228" s="39" t="n"/>
      <c r="L228" s="39" t="n"/>
      <c r="M228" s="39" t="n"/>
      <c r="N228" s="39" t="n"/>
      <c r="O228" s="39" t="n"/>
      <c r="P228" s="39" t="n"/>
      <c r="Q228" s="39" t="n"/>
      <c r="R228" s="39" t="n"/>
      <c r="S228" s="39" t="n"/>
      <c r="T228" s="39" t="n"/>
      <c r="U228" s="39" t="n"/>
      <c r="V228" s="39" t="n"/>
      <c r="W228" s="39" t="n"/>
      <c r="X228" s="39" t="n"/>
      <c r="Y228" s="39" t="n"/>
      <c r="Z228" s="39" t="n"/>
    </row>
    <row r="229" ht="15.75" customHeight="1" s="198">
      <c r="A229" s="39" t="n"/>
      <c r="B229" s="39" t="n"/>
      <c r="C229" s="39" t="n"/>
      <c r="D229" s="39" t="n"/>
      <c r="E229" s="39" t="n"/>
      <c r="F229" s="39" t="n"/>
      <c r="G229" s="39" t="n"/>
      <c r="H229" s="39" t="n"/>
      <c r="I229" s="39" t="n"/>
      <c r="J229" s="39" t="n"/>
      <c r="K229" s="39" t="n"/>
      <c r="L229" s="39" t="n"/>
      <c r="M229" s="39" t="n"/>
      <c r="N229" s="39" t="n"/>
      <c r="O229" s="39" t="n"/>
      <c r="P229" s="39" t="n"/>
      <c r="Q229" s="39" t="n"/>
      <c r="R229" s="39" t="n"/>
      <c r="S229" s="39" t="n"/>
      <c r="T229" s="39" t="n"/>
      <c r="U229" s="39" t="n"/>
      <c r="V229" s="39" t="n"/>
      <c r="W229" s="39" t="n"/>
      <c r="X229" s="39" t="n"/>
      <c r="Y229" s="39" t="n"/>
      <c r="Z229" s="39" t="n"/>
    </row>
    <row r="230" ht="15.75" customHeight="1" s="198">
      <c r="A230" s="39" t="n"/>
      <c r="B230" s="39" t="n"/>
      <c r="C230" s="39" t="n"/>
      <c r="D230" s="39" t="n"/>
      <c r="E230" s="39" t="n"/>
      <c r="F230" s="39" t="n"/>
      <c r="G230" s="39" t="n"/>
      <c r="H230" s="39" t="n"/>
      <c r="I230" s="39" t="n"/>
      <c r="J230" s="39" t="n"/>
      <c r="K230" s="39" t="n"/>
      <c r="L230" s="39" t="n"/>
      <c r="M230" s="39" t="n"/>
      <c r="N230" s="39" t="n"/>
      <c r="O230" s="39" t="n"/>
      <c r="P230" s="39" t="n"/>
      <c r="Q230" s="39" t="n"/>
      <c r="R230" s="39" t="n"/>
      <c r="S230" s="39" t="n"/>
      <c r="T230" s="39" t="n"/>
      <c r="U230" s="39" t="n"/>
      <c r="V230" s="39" t="n"/>
      <c r="W230" s="39" t="n"/>
      <c r="X230" s="39" t="n"/>
      <c r="Y230" s="39" t="n"/>
      <c r="Z230" s="39" t="n"/>
    </row>
    <row r="231" ht="15.75" customHeight="1" s="198">
      <c r="A231" s="39" t="n"/>
      <c r="B231" s="39" t="n"/>
      <c r="C231" s="39" t="n"/>
      <c r="D231" s="39" t="n"/>
      <c r="E231" s="39" t="n"/>
      <c r="F231" s="39" t="n"/>
      <c r="G231" s="39" t="n"/>
      <c r="H231" s="39" t="n"/>
      <c r="I231" s="39" t="n"/>
      <c r="J231" s="39" t="n"/>
      <c r="K231" s="39" t="n"/>
      <c r="L231" s="39" t="n"/>
      <c r="M231" s="39" t="n"/>
      <c r="N231" s="39" t="n"/>
      <c r="O231" s="39" t="n"/>
      <c r="P231" s="39" t="n"/>
      <c r="Q231" s="39" t="n"/>
      <c r="R231" s="39" t="n"/>
      <c r="S231" s="39" t="n"/>
      <c r="T231" s="39" t="n"/>
      <c r="U231" s="39" t="n"/>
      <c r="V231" s="39" t="n"/>
      <c r="W231" s="39" t="n"/>
      <c r="X231" s="39" t="n"/>
      <c r="Y231" s="39" t="n"/>
      <c r="Z231" s="39" t="n"/>
    </row>
    <row r="232" ht="15.75" customHeight="1" s="198">
      <c r="A232" s="39" t="n"/>
      <c r="B232" s="39" t="n"/>
      <c r="C232" s="39" t="n"/>
      <c r="D232" s="39" t="n"/>
      <c r="E232" s="39" t="n"/>
      <c r="F232" s="39" t="n"/>
      <c r="G232" s="39" t="n"/>
      <c r="H232" s="39" t="n"/>
      <c r="I232" s="39" t="n"/>
      <c r="J232" s="39" t="n"/>
      <c r="K232" s="39" t="n"/>
      <c r="L232" s="39" t="n"/>
      <c r="M232" s="39" t="n"/>
      <c r="N232" s="39" t="n"/>
      <c r="O232" s="39" t="n"/>
      <c r="P232" s="39" t="n"/>
      <c r="Q232" s="39" t="n"/>
      <c r="R232" s="39" t="n"/>
      <c r="S232" s="39" t="n"/>
      <c r="T232" s="39" t="n"/>
      <c r="U232" s="39" t="n"/>
      <c r="V232" s="39" t="n"/>
      <c r="W232" s="39" t="n"/>
      <c r="X232" s="39" t="n"/>
      <c r="Y232" s="39" t="n"/>
      <c r="Z232" s="39" t="n"/>
    </row>
    <row r="233" ht="15.75" customHeight="1" s="198">
      <c r="A233" s="39" t="n"/>
      <c r="B233" s="39" t="n"/>
      <c r="C233" s="39" t="n"/>
      <c r="D233" s="39" t="n"/>
      <c r="E233" s="39" t="n"/>
      <c r="F233" s="39" t="n"/>
      <c r="G233" s="39" t="n"/>
      <c r="H233" s="39" t="n"/>
      <c r="I233" s="39" t="n"/>
      <c r="J233" s="39" t="n"/>
      <c r="K233" s="39" t="n"/>
      <c r="L233" s="39" t="n"/>
      <c r="M233" s="39" t="n"/>
      <c r="N233" s="39" t="n"/>
      <c r="O233" s="39" t="n"/>
      <c r="P233" s="39" t="n"/>
      <c r="Q233" s="39" t="n"/>
      <c r="R233" s="39" t="n"/>
      <c r="S233" s="39" t="n"/>
      <c r="T233" s="39" t="n"/>
      <c r="U233" s="39" t="n"/>
      <c r="V233" s="39" t="n"/>
      <c r="W233" s="39" t="n"/>
      <c r="X233" s="39" t="n"/>
      <c r="Y233" s="39" t="n"/>
      <c r="Z233" s="39" t="n"/>
    </row>
    <row r="234" ht="15.75" customHeight="1" s="198">
      <c r="A234" s="39" t="n"/>
      <c r="B234" s="39" t="n"/>
      <c r="C234" s="39" t="n"/>
      <c r="D234" s="39" t="n"/>
      <c r="E234" s="39" t="n"/>
      <c r="F234" s="39" t="n"/>
      <c r="G234" s="39" t="n"/>
      <c r="H234" s="39" t="n"/>
      <c r="I234" s="39" t="n"/>
      <c r="J234" s="39" t="n"/>
      <c r="K234" s="39" t="n"/>
      <c r="L234" s="39" t="n"/>
      <c r="M234" s="39" t="n"/>
      <c r="N234" s="39" t="n"/>
      <c r="O234" s="39" t="n"/>
      <c r="P234" s="39" t="n"/>
      <c r="Q234" s="39" t="n"/>
      <c r="R234" s="39" t="n"/>
      <c r="S234" s="39" t="n"/>
      <c r="T234" s="39" t="n"/>
      <c r="U234" s="39" t="n"/>
      <c r="V234" s="39" t="n"/>
      <c r="W234" s="39" t="n"/>
      <c r="X234" s="39" t="n"/>
      <c r="Y234" s="39" t="n"/>
      <c r="Z234" s="39" t="n"/>
    </row>
    <row r="235" ht="15.75" customHeight="1" s="198">
      <c r="A235" s="39" t="n"/>
      <c r="B235" s="39" t="n"/>
      <c r="C235" s="39" t="n"/>
      <c r="D235" s="39" t="n"/>
      <c r="E235" s="39" t="n"/>
      <c r="F235" s="39" t="n"/>
      <c r="G235" s="39" t="n"/>
      <c r="H235" s="39" t="n"/>
      <c r="I235" s="39" t="n"/>
      <c r="J235" s="39" t="n"/>
      <c r="K235" s="39" t="n"/>
      <c r="L235" s="39" t="n"/>
      <c r="M235" s="39" t="n"/>
      <c r="N235" s="39" t="n"/>
      <c r="O235" s="39" t="n"/>
      <c r="P235" s="39" t="n"/>
      <c r="Q235" s="39" t="n"/>
      <c r="R235" s="39" t="n"/>
      <c r="S235" s="39" t="n"/>
      <c r="T235" s="39" t="n"/>
      <c r="U235" s="39" t="n"/>
      <c r="V235" s="39" t="n"/>
      <c r="W235" s="39" t="n"/>
      <c r="X235" s="39" t="n"/>
      <c r="Y235" s="39" t="n"/>
      <c r="Z235" s="39" t="n"/>
    </row>
    <row r="236" ht="15.75" customHeight="1" s="198">
      <c r="A236" s="39" t="n"/>
      <c r="B236" s="39" t="n"/>
      <c r="C236" s="39" t="n"/>
      <c r="D236" s="39" t="n"/>
      <c r="E236" s="39" t="n"/>
      <c r="F236" s="39" t="n"/>
      <c r="G236" s="39" t="n"/>
      <c r="H236" s="39" t="n"/>
      <c r="I236" s="39" t="n"/>
      <c r="J236" s="39" t="n"/>
      <c r="K236" s="39" t="n"/>
      <c r="L236" s="39" t="n"/>
      <c r="M236" s="39" t="n"/>
      <c r="N236" s="39" t="n"/>
      <c r="O236" s="39" t="n"/>
      <c r="P236" s="39" t="n"/>
      <c r="Q236" s="39" t="n"/>
      <c r="R236" s="39" t="n"/>
      <c r="S236" s="39" t="n"/>
      <c r="T236" s="39" t="n"/>
      <c r="U236" s="39" t="n"/>
      <c r="V236" s="39" t="n"/>
      <c r="W236" s="39" t="n"/>
      <c r="X236" s="39" t="n"/>
      <c r="Y236" s="39" t="n"/>
      <c r="Z236" s="39" t="n"/>
    </row>
    <row r="237" ht="15.75" customHeight="1" s="198">
      <c r="A237" s="39" t="n"/>
      <c r="B237" s="39" t="n"/>
      <c r="C237" s="39" t="n"/>
      <c r="D237" s="39" t="n"/>
      <c r="E237" s="39" t="n"/>
      <c r="F237" s="39" t="n"/>
      <c r="G237" s="39" t="n"/>
      <c r="H237" s="39" t="n"/>
      <c r="I237" s="39" t="n"/>
      <c r="J237" s="39" t="n"/>
      <c r="K237" s="39" t="n"/>
      <c r="L237" s="39" t="n"/>
      <c r="M237" s="39" t="n"/>
      <c r="N237" s="39" t="n"/>
      <c r="O237" s="39" t="n"/>
      <c r="P237" s="39" t="n"/>
      <c r="Q237" s="39" t="n"/>
      <c r="R237" s="39" t="n"/>
      <c r="S237" s="39" t="n"/>
      <c r="T237" s="39" t="n"/>
      <c r="U237" s="39" t="n"/>
      <c r="V237" s="39" t="n"/>
      <c r="W237" s="39" t="n"/>
      <c r="X237" s="39" t="n"/>
      <c r="Y237" s="39" t="n"/>
      <c r="Z237" s="39" t="n"/>
    </row>
    <row r="238" ht="15.75" customHeight="1" s="198">
      <c r="A238" s="39" t="n"/>
      <c r="B238" s="39" t="n"/>
      <c r="C238" s="39" t="n"/>
      <c r="D238" s="39" t="n"/>
      <c r="E238" s="39" t="n"/>
      <c r="F238" s="39" t="n"/>
      <c r="G238" s="39" t="n"/>
      <c r="H238" s="39" t="n"/>
      <c r="I238" s="39" t="n"/>
      <c r="J238" s="39" t="n"/>
      <c r="K238" s="39" t="n"/>
      <c r="L238" s="39" t="n"/>
      <c r="M238" s="39" t="n"/>
      <c r="N238" s="39" t="n"/>
      <c r="O238" s="39" t="n"/>
      <c r="P238" s="39" t="n"/>
      <c r="Q238" s="39" t="n"/>
      <c r="R238" s="39" t="n"/>
      <c r="S238" s="39" t="n"/>
      <c r="T238" s="39" t="n"/>
      <c r="U238" s="39" t="n"/>
      <c r="V238" s="39" t="n"/>
      <c r="W238" s="39" t="n"/>
      <c r="X238" s="39" t="n"/>
      <c r="Y238" s="39" t="n"/>
      <c r="Z238" s="39" t="n"/>
    </row>
    <row r="239" ht="15.75" customHeight="1" s="198">
      <c r="A239" s="39" t="n"/>
      <c r="B239" s="39" t="n"/>
      <c r="C239" s="39" t="n"/>
      <c r="D239" s="39" t="n"/>
      <c r="E239" s="39" t="n"/>
      <c r="F239" s="39" t="n"/>
      <c r="G239" s="39" t="n"/>
      <c r="H239" s="39" t="n"/>
      <c r="I239" s="39" t="n"/>
      <c r="J239" s="39" t="n"/>
      <c r="K239" s="39" t="n"/>
      <c r="L239" s="39" t="n"/>
      <c r="M239" s="39" t="n"/>
      <c r="N239" s="39" t="n"/>
      <c r="O239" s="39" t="n"/>
      <c r="P239" s="39" t="n"/>
      <c r="Q239" s="39" t="n"/>
      <c r="R239" s="39" t="n"/>
      <c r="S239" s="39" t="n"/>
      <c r="T239" s="39" t="n"/>
      <c r="U239" s="39" t="n"/>
      <c r="V239" s="39" t="n"/>
      <c r="W239" s="39" t="n"/>
      <c r="X239" s="39" t="n"/>
      <c r="Y239" s="39" t="n"/>
      <c r="Z239" s="39" t="n"/>
    </row>
    <row r="240" ht="15.75" customHeight="1" s="198">
      <c r="A240" s="39" t="n"/>
      <c r="B240" s="39" t="n"/>
      <c r="C240" s="39" t="n"/>
      <c r="D240" s="39" t="n"/>
      <c r="E240" s="39" t="n"/>
      <c r="F240" s="39" t="n"/>
      <c r="G240" s="39" t="n"/>
      <c r="H240" s="39" t="n"/>
      <c r="I240" s="39" t="n"/>
      <c r="J240" s="39" t="n"/>
      <c r="K240" s="39" t="n"/>
      <c r="L240" s="39" t="n"/>
      <c r="M240" s="39" t="n"/>
      <c r="N240" s="39" t="n"/>
      <c r="O240" s="39" t="n"/>
      <c r="P240" s="39" t="n"/>
      <c r="Q240" s="39" t="n"/>
      <c r="R240" s="39" t="n"/>
      <c r="S240" s="39" t="n"/>
      <c r="T240" s="39" t="n"/>
      <c r="U240" s="39" t="n"/>
      <c r="V240" s="39" t="n"/>
      <c r="W240" s="39" t="n"/>
      <c r="X240" s="39" t="n"/>
      <c r="Y240" s="39" t="n"/>
      <c r="Z240" s="39" t="n"/>
    </row>
    <row r="241" ht="15.75" customHeight="1" s="198">
      <c r="A241" s="39" t="n"/>
      <c r="B241" s="39" t="n"/>
      <c r="C241" s="39" t="n"/>
      <c r="D241" s="39" t="n"/>
      <c r="E241" s="39" t="n"/>
      <c r="F241" s="39" t="n"/>
      <c r="G241" s="39" t="n"/>
      <c r="H241" s="39" t="n"/>
      <c r="I241" s="39" t="n"/>
      <c r="J241" s="39" t="n"/>
      <c r="K241" s="39" t="n"/>
      <c r="L241" s="39" t="n"/>
      <c r="M241" s="39" t="n"/>
      <c r="N241" s="39" t="n"/>
      <c r="O241" s="39" t="n"/>
      <c r="P241" s="39" t="n"/>
      <c r="Q241" s="39" t="n"/>
      <c r="R241" s="39" t="n"/>
      <c r="S241" s="39" t="n"/>
      <c r="T241" s="39" t="n"/>
      <c r="U241" s="39" t="n"/>
      <c r="V241" s="39" t="n"/>
      <c r="W241" s="39" t="n"/>
      <c r="X241" s="39" t="n"/>
      <c r="Y241" s="39" t="n"/>
      <c r="Z241" s="39" t="n"/>
    </row>
    <row r="242" ht="15.75" customHeight="1" s="198">
      <c r="A242" s="39" t="n"/>
      <c r="B242" s="39" t="n"/>
      <c r="C242" s="39" t="n"/>
      <c r="D242" s="39" t="n"/>
      <c r="E242" s="39" t="n"/>
      <c r="F242" s="39" t="n"/>
      <c r="G242" s="39" t="n"/>
      <c r="H242" s="39" t="n"/>
      <c r="I242" s="39" t="n"/>
      <c r="J242" s="39" t="n"/>
      <c r="K242" s="39" t="n"/>
      <c r="L242" s="39" t="n"/>
      <c r="M242" s="39" t="n"/>
      <c r="N242" s="39" t="n"/>
      <c r="O242" s="39" t="n"/>
      <c r="P242" s="39" t="n"/>
      <c r="Q242" s="39" t="n"/>
      <c r="R242" s="39" t="n"/>
      <c r="S242" s="39" t="n"/>
      <c r="T242" s="39" t="n"/>
      <c r="U242" s="39" t="n"/>
      <c r="V242" s="39" t="n"/>
      <c r="W242" s="39" t="n"/>
      <c r="X242" s="39" t="n"/>
      <c r="Y242" s="39" t="n"/>
      <c r="Z242" s="39" t="n"/>
    </row>
    <row r="243" ht="15.75" customHeight="1" s="198">
      <c r="A243" s="39" t="n"/>
      <c r="B243" s="39" t="n"/>
      <c r="C243" s="39" t="n"/>
      <c r="D243" s="39" t="n"/>
      <c r="E243" s="39" t="n"/>
      <c r="F243" s="39" t="n"/>
      <c r="G243" s="39" t="n"/>
      <c r="H243" s="39" t="n"/>
      <c r="I243" s="39" t="n"/>
      <c r="J243" s="39" t="n"/>
      <c r="K243" s="39" t="n"/>
      <c r="L243" s="39" t="n"/>
      <c r="M243" s="39" t="n"/>
      <c r="N243" s="39" t="n"/>
      <c r="O243" s="39" t="n"/>
      <c r="P243" s="39" t="n"/>
      <c r="Q243" s="39" t="n"/>
      <c r="R243" s="39" t="n"/>
      <c r="S243" s="39" t="n"/>
      <c r="T243" s="39" t="n"/>
      <c r="U243" s="39" t="n"/>
      <c r="V243" s="39" t="n"/>
      <c r="W243" s="39" t="n"/>
      <c r="X243" s="39" t="n"/>
      <c r="Y243" s="39" t="n"/>
      <c r="Z243" s="39" t="n"/>
    </row>
    <row r="244" ht="15.75" customHeight="1" s="198">
      <c r="A244" s="39" t="n"/>
      <c r="B244" s="39" t="n"/>
      <c r="C244" s="39" t="n"/>
      <c r="D244" s="39" t="n"/>
      <c r="E244" s="39" t="n"/>
      <c r="F244" s="39" t="n"/>
      <c r="G244" s="39" t="n"/>
      <c r="H244" s="39" t="n"/>
      <c r="I244" s="39" t="n"/>
      <c r="J244" s="39" t="n"/>
      <c r="K244" s="39" t="n"/>
      <c r="L244" s="39" t="n"/>
      <c r="M244" s="39" t="n"/>
      <c r="N244" s="39" t="n"/>
      <c r="O244" s="39" t="n"/>
      <c r="P244" s="39" t="n"/>
      <c r="Q244" s="39" t="n"/>
      <c r="R244" s="39" t="n"/>
      <c r="S244" s="39" t="n"/>
      <c r="T244" s="39" t="n"/>
      <c r="U244" s="39" t="n"/>
      <c r="V244" s="39" t="n"/>
      <c r="W244" s="39" t="n"/>
      <c r="X244" s="39" t="n"/>
      <c r="Y244" s="39" t="n"/>
      <c r="Z244" s="39" t="n"/>
    </row>
    <row r="245" ht="15.75" customHeight="1" s="198">
      <c r="A245" s="39" t="n"/>
      <c r="B245" s="39" t="n"/>
      <c r="C245" s="39" t="n"/>
      <c r="D245" s="39" t="n"/>
      <c r="E245" s="39" t="n"/>
      <c r="F245" s="39" t="n"/>
      <c r="G245" s="39" t="n"/>
      <c r="H245" s="39" t="n"/>
      <c r="I245" s="39" t="n"/>
      <c r="J245" s="39" t="n"/>
      <c r="K245" s="39" t="n"/>
      <c r="L245" s="39" t="n"/>
      <c r="M245" s="39" t="n"/>
      <c r="N245" s="39" t="n"/>
      <c r="O245" s="39" t="n"/>
      <c r="P245" s="39" t="n"/>
      <c r="Q245" s="39" t="n"/>
      <c r="R245" s="39" t="n"/>
      <c r="S245" s="39" t="n"/>
      <c r="T245" s="39" t="n"/>
      <c r="U245" s="39" t="n"/>
      <c r="V245" s="39" t="n"/>
      <c r="W245" s="39" t="n"/>
      <c r="X245" s="39" t="n"/>
      <c r="Y245" s="39" t="n"/>
      <c r="Z245" s="39" t="n"/>
    </row>
    <row r="246" ht="15.75" customHeight="1" s="198">
      <c r="A246" s="39" t="n"/>
      <c r="B246" s="39" t="n"/>
      <c r="C246" s="39" t="n"/>
      <c r="D246" s="39" t="n"/>
      <c r="E246" s="39" t="n"/>
      <c r="F246" s="39" t="n"/>
      <c r="G246" s="39" t="n"/>
      <c r="H246" s="39" t="n"/>
      <c r="I246" s="39" t="n"/>
      <c r="J246" s="39" t="n"/>
      <c r="K246" s="39" t="n"/>
      <c r="L246" s="39" t="n"/>
      <c r="M246" s="39" t="n"/>
      <c r="N246" s="39" t="n"/>
      <c r="O246" s="39" t="n"/>
      <c r="P246" s="39" t="n"/>
      <c r="Q246" s="39" t="n"/>
      <c r="R246" s="39" t="n"/>
      <c r="S246" s="39" t="n"/>
      <c r="T246" s="39" t="n"/>
      <c r="U246" s="39" t="n"/>
      <c r="V246" s="39" t="n"/>
      <c r="W246" s="39" t="n"/>
      <c r="X246" s="39" t="n"/>
      <c r="Y246" s="39" t="n"/>
      <c r="Z246" s="39" t="n"/>
    </row>
    <row r="247" ht="15.75" customHeight="1" s="198">
      <c r="A247" s="39" t="n"/>
      <c r="B247" s="39" t="n"/>
      <c r="C247" s="39" t="n"/>
      <c r="D247" s="39" t="n"/>
      <c r="E247" s="39" t="n"/>
      <c r="F247" s="39" t="n"/>
      <c r="G247" s="39" t="n"/>
      <c r="H247" s="39" t="n"/>
      <c r="I247" s="39" t="n"/>
      <c r="J247" s="39" t="n"/>
      <c r="K247" s="39" t="n"/>
      <c r="L247" s="39" t="n"/>
      <c r="M247" s="39" t="n"/>
      <c r="N247" s="39" t="n"/>
      <c r="O247" s="39" t="n"/>
      <c r="P247" s="39" t="n"/>
      <c r="Q247" s="39" t="n"/>
      <c r="R247" s="39" t="n"/>
      <c r="S247" s="39" t="n"/>
      <c r="T247" s="39" t="n"/>
      <c r="U247" s="39" t="n"/>
      <c r="V247" s="39" t="n"/>
      <c r="W247" s="39" t="n"/>
      <c r="X247" s="39" t="n"/>
      <c r="Y247" s="39" t="n"/>
      <c r="Z247" s="39" t="n"/>
    </row>
    <row r="248" ht="15.75" customHeight="1" s="198">
      <c r="A248" s="39" t="n"/>
      <c r="B248" s="39" t="n"/>
      <c r="C248" s="39" t="n"/>
      <c r="D248" s="39" t="n"/>
      <c r="E248" s="39" t="n"/>
      <c r="F248" s="39" t="n"/>
      <c r="G248" s="39" t="n"/>
      <c r="H248" s="39" t="n"/>
      <c r="I248" s="39" t="n"/>
      <c r="J248" s="39" t="n"/>
      <c r="K248" s="39" t="n"/>
      <c r="L248" s="39" t="n"/>
      <c r="M248" s="39" t="n"/>
      <c r="N248" s="39" t="n"/>
      <c r="O248" s="39" t="n"/>
      <c r="P248" s="39" t="n"/>
      <c r="Q248" s="39" t="n"/>
      <c r="R248" s="39" t="n"/>
      <c r="S248" s="39" t="n"/>
      <c r="T248" s="39" t="n"/>
      <c r="U248" s="39" t="n"/>
      <c r="V248" s="39" t="n"/>
      <c r="W248" s="39" t="n"/>
      <c r="X248" s="39" t="n"/>
      <c r="Y248" s="39" t="n"/>
      <c r="Z248" s="39" t="n"/>
    </row>
    <row r="249" ht="15.75" customHeight="1" s="198">
      <c r="A249" s="39" t="n"/>
      <c r="B249" s="39" t="n"/>
      <c r="C249" s="39" t="n"/>
      <c r="D249" s="39" t="n"/>
      <c r="E249" s="39" t="n"/>
      <c r="F249" s="39" t="n"/>
      <c r="G249" s="39" t="n"/>
      <c r="H249" s="39" t="n"/>
      <c r="I249" s="39" t="n"/>
      <c r="J249" s="39" t="n"/>
      <c r="K249" s="39" t="n"/>
      <c r="L249" s="39" t="n"/>
      <c r="M249" s="39" t="n"/>
      <c r="N249" s="39" t="n"/>
      <c r="O249" s="39" t="n"/>
      <c r="P249" s="39" t="n"/>
      <c r="Q249" s="39" t="n"/>
      <c r="R249" s="39" t="n"/>
      <c r="S249" s="39" t="n"/>
      <c r="T249" s="39" t="n"/>
      <c r="U249" s="39" t="n"/>
      <c r="V249" s="39" t="n"/>
      <c r="W249" s="39" t="n"/>
      <c r="X249" s="39" t="n"/>
      <c r="Y249" s="39" t="n"/>
      <c r="Z249" s="39" t="n"/>
    </row>
    <row r="250" ht="15.75" customHeight="1" s="198">
      <c r="A250" s="39" t="n"/>
      <c r="B250" s="39" t="n"/>
      <c r="C250" s="39" t="n"/>
      <c r="D250" s="39" t="n"/>
      <c r="E250" s="39" t="n"/>
      <c r="F250" s="39" t="n"/>
      <c r="G250" s="39" t="n"/>
      <c r="H250" s="39" t="n"/>
      <c r="I250" s="39" t="n"/>
      <c r="J250" s="39" t="n"/>
      <c r="K250" s="39" t="n"/>
      <c r="L250" s="39" t="n"/>
      <c r="M250" s="39" t="n"/>
      <c r="N250" s="39" t="n"/>
      <c r="O250" s="39" t="n"/>
      <c r="P250" s="39" t="n"/>
      <c r="Q250" s="39" t="n"/>
      <c r="R250" s="39" t="n"/>
      <c r="S250" s="39" t="n"/>
      <c r="T250" s="39" t="n"/>
      <c r="U250" s="39" t="n"/>
      <c r="V250" s="39" t="n"/>
      <c r="W250" s="39" t="n"/>
      <c r="X250" s="39" t="n"/>
      <c r="Y250" s="39" t="n"/>
      <c r="Z250" s="39" t="n"/>
    </row>
    <row r="251" ht="15.75" customHeight="1" s="198">
      <c r="A251" s="39" t="n"/>
      <c r="B251" s="39" t="n"/>
      <c r="C251" s="39" t="n"/>
      <c r="D251" s="39" t="n"/>
      <c r="E251" s="39" t="n"/>
      <c r="F251" s="39" t="n"/>
      <c r="G251" s="39" t="n"/>
      <c r="H251" s="39" t="n"/>
      <c r="I251" s="39" t="n"/>
      <c r="J251" s="39" t="n"/>
      <c r="K251" s="39" t="n"/>
      <c r="L251" s="39" t="n"/>
      <c r="M251" s="39" t="n"/>
      <c r="N251" s="39" t="n"/>
      <c r="O251" s="39" t="n"/>
      <c r="P251" s="39" t="n"/>
      <c r="Q251" s="39" t="n"/>
      <c r="R251" s="39" t="n"/>
      <c r="S251" s="39" t="n"/>
      <c r="T251" s="39" t="n"/>
      <c r="U251" s="39" t="n"/>
      <c r="V251" s="39" t="n"/>
      <c r="W251" s="39" t="n"/>
      <c r="X251" s="39" t="n"/>
      <c r="Y251" s="39" t="n"/>
      <c r="Z251" s="39" t="n"/>
    </row>
    <row r="252" ht="15.75" customHeight="1" s="198">
      <c r="A252" s="39" t="n"/>
      <c r="B252" s="39" t="n"/>
      <c r="C252" s="39" t="n"/>
      <c r="D252" s="39" t="n"/>
      <c r="E252" s="39" t="n"/>
      <c r="F252" s="39" t="n"/>
      <c r="G252" s="39" t="n"/>
      <c r="H252" s="39" t="n"/>
      <c r="I252" s="39" t="n"/>
      <c r="J252" s="39" t="n"/>
      <c r="K252" s="39" t="n"/>
      <c r="L252" s="39" t="n"/>
      <c r="M252" s="39" t="n"/>
      <c r="N252" s="39" t="n"/>
      <c r="O252" s="39" t="n"/>
      <c r="P252" s="39" t="n"/>
      <c r="Q252" s="39" t="n"/>
      <c r="R252" s="39" t="n"/>
      <c r="S252" s="39" t="n"/>
      <c r="T252" s="39" t="n"/>
      <c r="U252" s="39" t="n"/>
      <c r="V252" s="39" t="n"/>
      <c r="W252" s="39" t="n"/>
      <c r="X252" s="39" t="n"/>
      <c r="Y252" s="39" t="n"/>
      <c r="Z252" s="39" t="n"/>
    </row>
    <row r="253" ht="15.75" customHeight="1" s="198">
      <c r="A253" s="39" t="n"/>
      <c r="B253" s="39" t="n"/>
      <c r="C253" s="39" t="n"/>
      <c r="D253" s="39" t="n"/>
      <c r="E253" s="39" t="n"/>
      <c r="F253" s="39" t="n"/>
      <c r="G253" s="39" t="n"/>
      <c r="H253" s="39" t="n"/>
      <c r="I253" s="39" t="n"/>
      <c r="J253" s="39" t="n"/>
      <c r="K253" s="39" t="n"/>
      <c r="L253" s="39" t="n"/>
      <c r="M253" s="39" t="n"/>
      <c r="N253" s="39" t="n"/>
      <c r="O253" s="39" t="n"/>
      <c r="P253" s="39" t="n"/>
      <c r="Q253" s="39" t="n"/>
      <c r="R253" s="39" t="n"/>
      <c r="S253" s="39" t="n"/>
      <c r="T253" s="39" t="n"/>
      <c r="U253" s="39" t="n"/>
      <c r="V253" s="39" t="n"/>
      <c r="W253" s="39" t="n"/>
      <c r="X253" s="39" t="n"/>
      <c r="Y253" s="39" t="n"/>
      <c r="Z253" s="39" t="n"/>
    </row>
    <row r="254" ht="15.75" customHeight="1" s="198">
      <c r="A254" s="39" t="n"/>
      <c r="B254" s="39" t="n"/>
      <c r="C254" s="39" t="n"/>
      <c r="D254" s="39" t="n"/>
      <c r="E254" s="39" t="n"/>
      <c r="F254" s="39" t="n"/>
      <c r="G254" s="39" t="n"/>
      <c r="H254" s="39" t="n"/>
      <c r="I254" s="39" t="n"/>
      <c r="J254" s="39" t="n"/>
      <c r="K254" s="39" t="n"/>
      <c r="L254" s="39" t="n"/>
      <c r="M254" s="39" t="n"/>
      <c r="N254" s="39" t="n"/>
      <c r="O254" s="39" t="n"/>
      <c r="P254" s="39" t="n"/>
      <c r="Q254" s="39" t="n"/>
      <c r="R254" s="39" t="n"/>
      <c r="S254" s="39" t="n"/>
      <c r="T254" s="39" t="n"/>
      <c r="U254" s="39" t="n"/>
      <c r="V254" s="39" t="n"/>
      <c r="W254" s="39" t="n"/>
      <c r="X254" s="39" t="n"/>
      <c r="Y254" s="39" t="n"/>
      <c r="Z254" s="39" t="n"/>
    </row>
    <row r="255" ht="15.75" customHeight="1" s="198">
      <c r="A255" s="39" t="n"/>
      <c r="B255" s="39" t="n"/>
      <c r="C255" s="39" t="n"/>
      <c r="D255" s="39" t="n"/>
      <c r="E255" s="39" t="n"/>
      <c r="F255" s="39" t="n"/>
      <c r="G255" s="39" t="n"/>
      <c r="H255" s="39" t="n"/>
      <c r="I255" s="39" t="n"/>
      <c r="J255" s="39" t="n"/>
      <c r="K255" s="39" t="n"/>
      <c r="L255" s="39" t="n"/>
      <c r="M255" s="39" t="n"/>
      <c r="N255" s="39" t="n"/>
      <c r="O255" s="39" t="n"/>
      <c r="P255" s="39" t="n"/>
      <c r="Q255" s="39" t="n"/>
      <c r="R255" s="39" t="n"/>
      <c r="S255" s="39" t="n"/>
      <c r="T255" s="39" t="n"/>
      <c r="U255" s="39" t="n"/>
      <c r="V255" s="39" t="n"/>
      <c r="W255" s="39" t="n"/>
      <c r="X255" s="39" t="n"/>
      <c r="Y255" s="39" t="n"/>
      <c r="Z255" s="39" t="n"/>
    </row>
    <row r="256" ht="15.75" customHeight="1" s="198">
      <c r="A256" s="39" t="n"/>
      <c r="B256" s="39" t="n"/>
      <c r="C256" s="39" t="n"/>
      <c r="D256" s="39" t="n"/>
      <c r="E256" s="39" t="n"/>
      <c r="F256" s="39" t="n"/>
      <c r="G256" s="39" t="n"/>
      <c r="H256" s="39" t="n"/>
      <c r="I256" s="39" t="n"/>
      <c r="J256" s="39" t="n"/>
      <c r="K256" s="39" t="n"/>
      <c r="L256" s="39" t="n"/>
      <c r="M256" s="39" t="n"/>
      <c r="N256" s="39" t="n"/>
      <c r="O256" s="39" t="n"/>
      <c r="P256" s="39" t="n"/>
      <c r="Q256" s="39" t="n"/>
      <c r="R256" s="39" t="n"/>
      <c r="S256" s="39" t="n"/>
      <c r="T256" s="39" t="n"/>
      <c r="U256" s="39" t="n"/>
      <c r="V256" s="39" t="n"/>
      <c r="W256" s="39" t="n"/>
      <c r="X256" s="39" t="n"/>
      <c r="Y256" s="39" t="n"/>
      <c r="Z256" s="39" t="n"/>
    </row>
    <row r="257" ht="15.75" customHeight="1" s="198">
      <c r="A257" s="39" t="n"/>
      <c r="B257" s="39" t="n"/>
      <c r="C257" s="39" t="n"/>
      <c r="D257" s="39" t="n"/>
      <c r="E257" s="39" t="n"/>
      <c r="F257" s="39" t="n"/>
      <c r="G257" s="39" t="n"/>
      <c r="H257" s="39" t="n"/>
      <c r="I257" s="39" t="n"/>
      <c r="J257" s="39" t="n"/>
      <c r="K257" s="39" t="n"/>
      <c r="L257" s="39" t="n"/>
      <c r="M257" s="39" t="n"/>
      <c r="N257" s="39" t="n"/>
      <c r="O257" s="39" t="n"/>
      <c r="P257" s="39" t="n"/>
      <c r="Q257" s="39" t="n"/>
      <c r="R257" s="39" t="n"/>
      <c r="S257" s="39" t="n"/>
      <c r="T257" s="39" t="n"/>
      <c r="U257" s="39" t="n"/>
      <c r="V257" s="39" t="n"/>
      <c r="W257" s="39" t="n"/>
      <c r="X257" s="39" t="n"/>
      <c r="Y257" s="39" t="n"/>
      <c r="Z257" s="39" t="n"/>
    </row>
    <row r="258" ht="15.75" customHeight="1" s="198">
      <c r="A258" s="39" t="n"/>
      <c r="B258" s="39" t="n"/>
      <c r="C258" s="39" t="n"/>
      <c r="D258" s="39" t="n"/>
      <c r="E258" s="39" t="n"/>
      <c r="F258" s="39" t="n"/>
      <c r="G258" s="39" t="n"/>
      <c r="H258" s="39" t="n"/>
      <c r="I258" s="39" t="n"/>
      <c r="J258" s="39" t="n"/>
      <c r="K258" s="39" t="n"/>
      <c r="L258" s="39" t="n"/>
      <c r="M258" s="39" t="n"/>
      <c r="N258" s="39" t="n"/>
      <c r="O258" s="39" t="n"/>
      <c r="P258" s="39" t="n"/>
      <c r="Q258" s="39" t="n"/>
      <c r="R258" s="39" t="n"/>
      <c r="S258" s="39" t="n"/>
      <c r="T258" s="39" t="n"/>
      <c r="U258" s="39" t="n"/>
      <c r="V258" s="39" t="n"/>
      <c r="W258" s="39" t="n"/>
      <c r="X258" s="39" t="n"/>
      <c r="Y258" s="39" t="n"/>
      <c r="Z258" s="39" t="n"/>
    </row>
    <row r="259" ht="15.75" customHeight="1" s="198">
      <c r="A259" s="39" t="n"/>
      <c r="B259" s="39" t="n"/>
      <c r="C259" s="39" t="n"/>
      <c r="D259" s="39" t="n"/>
      <c r="E259" s="39" t="n"/>
      <c r="F259" s="39" t="n"/>
      <c r="G259" s="39" t="n"/>
      <c r="H259" s="39" t="n"/>
      <c r="I259" s="39" t="n"/>
      <c r="J259" s="39" t="n"/>
      <c r="K259" s="39" t="n"/>
      <c r="L259" s="39" t="n"/>
      <c r="M259" s="39" t="n"/>
      <c r="N259" s="39" t="n"/>
      <c r="O259" s="39" t="n"/>
      <c r="P259" s="39" t="n"/>
      <c r="Q259" s="39" t="n"/>
      <c r="R259" s="39" t="n"/>
      <c r="S259" s="39" t="n"/>
      <c r="T259" s="39" t="n"/>
      <c r="U259" s="39" t="n"/>
      <c r="V259" s="39" t="n"/>
      <c r="W259" s="39" t="n"/>
      <c r="X259" s="39" t="n"/>
      <c r="Y259" s="39" t="n"/>
      <c r="Z259" s="39" t="n"/>
    </row>
    <row r="260" ht="15.75" customHeight="1" s="198">
      <c r="A260" s="39" t="n"/>
      <c r="B260" s="39" t="n"/>
      <c r="C260" s="39" t="n"/>
      <c r="D260" s="39" t="n"/>
      <c r="E260" s="39" t="n"/>
      <c r="F260" s="39" t="n"/>
      <c r="G260" s="39" t="n"/>
      <c r="H260" s="39" t="n"/>
      <c r="I260" s="39" t="n"/>
      <c r="J260" s="39" t="n"/>
      <c r="K260" s="39" t="n"/>
      <c r="L260" s="39" t="n"/>
      <c r="M260" s="39" t="n"/>
      <c r="N260" s="39" t="n"/>
      <c r="O260" s="39" t="n"/>
      <c r="P260" s="39" t="n"/>
      <c r="Q260" s="39" t="n"/>
      <c r="R260" s="39" t="n"/>
      <c r="S260" s="39" t="n"/>
      <c r="T260" s="39" t="n"/>
      <c r="U260" s="39" t="n"/>
      <c r="V260" s="39" t="n"/>
      <c r="W260" s="39" t="n"/>
      <c r="X260" s="39" t="n"/>
      <c r="Y260" s="39" t="n"/>
      <c r="Z260" s="39" t="n"/>
    </row>
    <row r="261" ht="15.75" customHeight="1" s="198">
      <c r="A261" s="39" t="n"/>
      <c r="B261" s="39" t="n"/>
      <c r="C261" s="39" t="n"/>
      <c r="D261" s="39" t="n"/>
      <c r="E261" s="39" t="n"/>
      <c r="F261" s="39" t="n"/>
      <c r="G261" s="39" t="n"/>
      <c r="H261" s="39" t="n"/>
      <c r="I261" s="39" t="n"/>
      <c r="J261" s="39" t="n"/>
      <c r="K261" s="39" t="n"/>
      <c r="L261" s="39" t="n"/>
      <c r="M261" s="39" t="n"/>
      <c r="N261" s="39" t="n"/>
      <c r="O261" s="39" t="n"/>
      <c r="P261" s="39" t="n"/>
      <c r="Q261" s="39" t="n"/>
      <c r="R261" s="39" t="n"/>
      <c r="S261" s="39" t="n"/>
      <c r="T261" s="39" t="n"/>
      <c r="U261" s="39" t="n"/>
      <c r="V261" s="39" t="n"/>
      <c r="W261" s="39" t="n"/>
      <c r="X261" s="39" t="n"/>
      <c r="Y261" s="39" t="n"/>
      <c r="Z261" s="39" t="n"/>
    </row>
    <row r="262" ht="15.75" customHeight="1" s="198">
      <c r="A262" s="39" t="n"/>
      <c r="B262" s="39" t="n"/>
      <c r="C262" s="39" t="n"/>
      <c r="D262" s="39" t="n"/>
      <c r="E262" s="39" t="n"/>
      <c r="F262" s="39" t="n"/>
      <c r="G262" s="39" t="n"/>
      <c r="H262" s="39" t="n"/>
      <c r="I262" s="39" t="n"/>
      <c r="J262" s="39" t="n"/>
      <c r="K262" s="39" t="n"/>
      <c r="L262" s="39" t="n"/>
      <c r="M262" s="39" t="n"/>
      <c r="N262" s="39" t="n"/>
      <c r="O262" s="39" t="n"/>
      <c r="P262" s="39" t="n"/>
      <c r="Q262" s="39" t="n"/>
      <c r="R262" s="39" t="n"/>
      <c r="S262" s="39" t="n"/>
      <c r="T262" s="39" t="n"/>
      <c r="U262" s="39" t="n"/>
      <c r="V262" s="39" t="n"/>
      <c r="W262" s="39" t="n"/>
      <c r="X262" s="39" t="n"/>
      <c r="Y262" s="39" t="n"/>
      <c r="Z262" s="39" t="n"/>
    </row>
    <row r="263" ht="15.75" customHeight="1" s="198">
      <c r="A263" s="39" t="n"/>
      <c r="B263" s="39" t="n"/>
      <c r="C263" s="39" t="n"/>
      <c r="D263" s="39" t="n"/>
      <c r="E263" s="39" t="n"/>
      <c r="F263" s="39" t="n"/>
      <c r="G263" s="39" t="n"/>
      <c r="H263" s="39" t="n"/>
      <c r="I263" s="39" t="n"/>
      <c r="J263" s="39" t="n"/>
      <c r="K263" s="39" t="n"/>
      <c r="L263" s="39" t="n"/>
      <c r="M263" s="39" t="n"/>
      <c r="N263" s="39" t="n"/>
      <c r="O263" s="39" t="n"/>
      <c r="P263" s="39" t="n"/>
      <c r="Q263" s="39" t="n"/>
      <c r="R263" s="39" t="n"/>
      <c r="S263" s="39" t="n"/>
      <c r="T263" s="39" t="n"/>
      <c r="U263" s="39" t="n"/>
      <c r="V263" s="39" t="n"/>
      <c r="W263" s="39" t="n"/>
      <c r="X263" s="39" t="n"/>
      <c r="Y263" s="39" t="n"/>
      <c r="Z263" s="39" t="n"/>
    </row>
    <row r="264" ht="15.75" customHeight="1" s="198">
      <c r="A264" s="39" t="n"/>
      <c r="B264" s="39" t="n"/>
      <c r="C264" s="39" t="n"/>
      <c r="D264" s="39" t="n"/>
      <c r="E264" s="39" t="n"/>
      <c r="F264" s="39" t="n"/>
      <c r="G264" s="39" t="n"/>
      <c r="H264" s="39" t="n"/>
      <c r="I264" s="39" t="n"/>
      <c r="J264" s="39" t="n"/>
      <c r="K264" s="39" t="n"/>
      <c r="L264" s="39" t="n"/>
      <c r="M264" s="39" t="n"/>
      <c r="N264" s="39" t="n"/>
      <c r="O264" s="39" t="n"/>
      <c r="P264" s="39" t="n"/>
      <c r="Q264" s="39" t="n"/>
      <c r="R264" s="39" t="n"/>
      <c r="S264" s="39" t="n"/>
      <c r="T264" s="39" t="n"/>
      <c r="U264" s="39" t="n"/>
      <c r="V264" s="39" t="n"/>
      <c r="W264" s="39" t="n"/>
      <c r="X264" s="39" t="n"/>
      <c r="Y264" s="39" t="n"/>
      <c r="Z264" s="39" t="n"/>
    </row>
    <row r="265" ht="15.75" customHeight="1" s="198">
      <c r="A265" s="39" t="n"/>
      <c r="B265" s="39" t="n"/>
      <c r="C265" s="39" t="n"/>
      <c r="D265" s="39" t="n"/>
      <c r="E265" s="39" t="n"/>
      <c r="F265" s="39" t="n"/>
      <c r="G265" s="39" t="n"/>
      <c r="H265" s="39" t="n"/>
      <c r="I265" s="39" t="n"/>
      <c r="J265" s="39" t="n"/>
      <c r="K265" s="39" t="n"/>
      <c r="L265" s="39" t="n"/>
      <c r="M265" s="39" t="n"/>
      <c r="N265" s="39" t="n"/>
      <c r="O265" s="39" t="n"/>
      <c r="P265" s="39" t="n"/>
      <c r="Q265" s="39" t="n"/>
      <c r="R265" s="39" t="n"/>
      <c r="S265" s="39" t="n"/>
      <c r="T265" s="39" t="n"/>
      <c r="U265" s="39" t="n"/>
      <c r="V265" s="39" t="n"/>
      <c r="W265" s="39" t="n"/>
      <c r="X265" s="39" t="n"/>
      <c r="Y265" s="39" t="n"/>
      <c r="Z265" s="39" t="n"/>
    </row>
    <row r="266" ht="15.75" customHeight="1" s="198">
      <c r="A266" s="39" t="n"/>
      <c r="B266" s="39" t="n"/>
      <c r="C266" s="39" t="n"/>
      <c r="D266" s="39" t="n"/>
      <c r="E266" s="39" t="n"/>
      <c r="F266" s="39" t="n"/>
      <c r="G266" s="39" t="n"/>
      <c r="H266" s="39" t="n"/>
      <c r="I266" s="39" t="n"/>
      <c r="J266" s="39" t="n"/>
      <c r="K266" s="39" t="n"/>
      <c r="L266" s="39" t="n"/>
      <c r="M266" s="39" t="n"/>
      <c r="N266" s="39" t="n"/>
      <c r="O266" s="39" t="n"/>
      <c r="P266" s="39" t="n"/>
      <c r="Q266" s="39" t="n"/>
      <c r="R266" s="39" t="n"/>
      <c r="S266" s="39" t="n"/>
      <c r="T266" s="39" t="n"/>
      <c r="U266" s="39" t="n"/>
      <c r="V266" s="39" t="n"/>
      <c r="W266" s="39" t="n"/>
      <c r="X266" s="39" t="n"/>
      <c r="Y266" s="39" t="n"/>
      <c r="Z266" s="39" t="n"/>
    </row>
    <row r="267" ht="15.75" customHeight="1" s="198">
      <c r="A267" s="39" t="n"/>
      <c r="B267" s="39" t="n"/>
      <c r="C267" s="39" t="n"/>
      <c r="D267" s="39" t="n"/>
      <c r="E267" s="39" t="n"/>
      <c r="F267" s="39" t="n"/>
      <c r="G267" s="39" t="n"/>
      <c r="H267" s="39" t="n"/>
      <c r="I267" s="39" t="n"/>
      <c r="J267" s="39" t="n"/>
      <c r="K267" s="39" t="n"/>
      <c r="L267" s="39" t="n"/>
      <c r="M267" s="39" t="n"/>
      <c r="N267" s="39" t="n"/>
      <c r="O267" s="39" t="n"/>
      <c r="P267" s="39" t="n"/>
      <c r="Q267" s="39" t="n"/>
      <c r="R267" s="39" t="n"/>
      <c r="S267" s="39" t="n"/>
      <c r="T267" s="39" t="n"/>
      <c r="U267" s="39" t="n"/>
      <c r="V267" s="39" t="n"/>
      <c r="W267" s="39" t="n"/>
      <c r="X267" s="39" t="n"/>
      <c r="Y267" s="39" t="n"/>
      <c r="Z267" s="39" t="n"/>
    </row>
    <row r="268" ht="15.75" customHeight="1" s="198">
      <c r="A268" s="39" t="n"/>
      <c r="B268" s="39" t="n"/>
      <c r="C268" s="39" t="n"/>
      <c r="D268" s="39" t="n"/>
      <c r="E268" s="39" t="n"/>
      <c r="F268" s="39" t="n"/>
      <c r="G268" s="39" t="n"/>
      <c r="H268" s="39" t="n"/>
      <c r="I268" s="39" t="n"/>
      <c r="J268" s="39" t="n"/>
      <c r="K268" s="39" t="n"/>
      <c r="L268" s="39" t="n"/>
      <c r="M268" s="39" t="n"/>
      <c r="N268" s="39" t="n"/>
      <c r="O268" s="39" t="n"/>
      <c r="P268" s="39" t="n"/>
      <c r="Q268" s="39" t="n"/>
      <c r="R268" s="39" t="n"/>
      <c r="S268" s="39" t="n"/>
      <c r="T268" s="39" t="n"/>
      <c r="U268" s="39" t="n"/>
      <c r="V268" s="39" t="n"/>
      <c r="W268" s="39" t="n"/>
      <c r="X268" s="39" t="n"/>
      <c r="Y268" s="39" t="n"/>
      <c r="Z268" s="39" t="n"/>
    </row>
    <row r="269" ht="15.75" customHeight="1" s="198">
      <c r="A269" s="39" t="n"/>
      <c r="B269" s="39" t="n"/>
      <c r="C269" s="39" t="n"/>
      <c r="D269" s="39" t="n"/>
      <c r="E269" s="39" t="n"/>
      <c r="F269" s="39" t="n"/>
      <c r="G269" s="39" t="n"/>
      <c r="H269" s="39" t="n"/>
      <c r="I269" s="39" t="n"/>
      <c r="J269" s="39" t="n"/>
      <c r="K269" s="39" t="n"/>
      <c r="L269" s="39" t="n"/>
      <c r="M269" s="39" t="n"/>
      <c r="N269" s="39" t="n"/>
      <c r="O269" s="39" t="n"/>
      <c r="P269" s="39" t="n"/>
      <c r="Q269" s="39" t="n"/>
      <c r="R269" s="39" t="n"/>
      <c r="S269" s="39" t="n"/>
      <c r="T269" s="39" t="n"/>
      <c r="U269" s="39" t="n"/>
      <c r="V269" s="39" t="n"/>
      <c r="W269" s="39" t="n"/>
      <c r="X269" s="39" t="n"/>
      <c r="Y269" s="39" t="n"/>
      <c r="Z269" s="39" t="n"/>
    </row>
    <row r="270" ht="15.75" customHeight="1" s="198">
      <c r="A270" s="39" t="n"/>
      <c r="B270" s="39" t="n"/>
      <c r="C270" s="39" t="n"/>
      <c r="D270" s="39" t="n"/>
      <c r="E270" s="39" t="n"/>
      <c r="F270" s="39" t="n"/>
      <c r="G270" s="39" t="n"/>
      <c r="H270" s="39" t="n"/>
      <c r="I270" s="39" t="n"/>
      <c r="J270" s="39" t="n"/>
      <c r="K270" s="39" t="n"/>
      <c r="L270" s="39" t="n"/>
      <c r="M270" s="39" t="n"/>
      <c r="N270" s="39" t="n"/>
      <c r="O270" s="39" t="n"/>
      <c r="P270" s="39" t="n"/>
      <c r="Q270" s="39" t="n"/>
      <c r="R270" s="39" t="n"/>
      <c r="S270" s="39" t="n"/>
      <c r="T270" s="39" t="n"/>
      <c r="U270" s="39" t="n"/>
      <c r="V270" s="39" t="n"/>
      <c r="W270" s="39" t="n"/>
      <c r="X270" s="39" t="n"/>
      <c r="Y270" s="39" t="n"/>
      <c r="Z270" s="39" t="n"/>
    </row>
    <row r="271" ht="15.75" customHeight="1" s="198">
      <c r="A271" s="39" t="n"/>
      <c r="B271" s="39" t="n"/>
      <c r="C271" s="39" t="n"/>
      <c r="D271" s="39" t="n"/>
      <c r="E271" s="39" t="n"/>
      <c r="F271" s="39" t="n"/>
      <c r="G271" s="39" t="n"/>
      <c r="H271" s="39" t="n"/>
      <c r="I271" s="39" t="n"/>
      <c r="J271" s="39" t="n"/>
      <c r="K271" s="39" t="n"/>
      <c r="L271" s="39" t="n"/>
      <c r="M271" s="39" t="n"/>
      <c r="N271" s="39" t="n"/>
      <c r="O271" s="39" t="n"/>
      <c r="P271" s="39" t="n"/>
      <c r="Q271" s="39" t="n"/>
      <c r="R271" s="39" t="n"/>
      <c r="S271" s="39" t="n"/>
      <c r="T271" s="39" t="n"/>
      <c r="U271" s="39" t="n"/>
      <c r="V271" s="39" t="n"/>
      <c r="W271" s="39" t="n"/>
      <c r="X271" s="39" t="n"/>
      <c r="Y271" s="39" t="n"/>
      <c r="Z271" s="39" t="n"/>
    </row>
    <row r="272" ht="15.75" customHeight="1" s="198">
      <c r="A272" s="39" t="n"/>
      <c r="B272" s="39" t="n"/>
      <c r="C272" s="39" t="n"/>
      <c r="D272" s="39" t="n"/>
      <c r="E272" s="39" t="n"/>
      <c r="F272" s="39" t="n"/>
      <c r="G272" s="39" t="n"/>
      <c r="H272" s="39" t="n"/>
      <c r="I272" s="39" t="n"/>
      <c r="J272" s="39" t="n"/>
      <c r="K272" s="39" t="n"/>
      <c r="L272" s="39" t="n"/>
      <c r="M272" s="39" t="n"/>
      <c r="N272" s="39" t="n"/>
      <c r="O272" s="39" t="n"/>
      <c r="P272" s="39" t="n"/>
      <c r="Q272" s="39" t="n"/>
      <c r="R272" s="39" t="n"/>
      <c r="S272" s="39" t="n"/>
      <c r="T272" s="39" t="n"/>
      <c r="U272" s="39" t="n"/>
      <c r="V272" s="39" t="n"/>
      <c r="W272" s="39" t="n"/>
      <c r="X272" s="39" t="n"/>
      <c r="Y272" s="39" t="n"/>
      <c r="Z272" s="39" t="n"/>
    </row>
    <row r="273" ht="15.75" customHeight="1" s="198">
      <c r="A273" s="39" t="n"/>
      <c r="B273" s="39" t="n"/>
      <c r="C273" s="39" t="n"/>
      <c r="D273" s="39" t="n"/>
      <c r="E273" s="39" t="n"/>
      <c r="F273" s="39" t="n"/>
      <c r="G273" s="39" t="n"/>
      <c r="H273" s="39" t="n"/>
      <c r="I273" s="39" t="n"/>
      <c r="J273" s="39" t="n"/>
      <c r="K273" s="39" t="n"/>
      <c r="L273" s="39" t="n"/>
      <c r="M273" s="39" t="n"/>
      <c r="N273" s="39" t="n"/>
      <c r="O273" s="39" t="n"/>
      <c r="P273" s="39" t="n"/>
      <c r="Q273" s="39" t="n"/>
      <c r="R273" s="39" t="n"/>
      <c r="S273" s="39" t="n"/>
      <c r="T273" s="39" t="n"/>
      <c r="U273" s="39" t="n"/>
      <c r="V273" s="39" t="n"/>
      <c r="W273" s="39" t="n"/>
      <c r="X273" s="39" t="n"/>
      <c r="Y273" s="39" t="n"/>
      <c r="Z273" s="39" t="n"/>
    </row>
    <row r="274" ht="15.75" customHeight="1" s="198">
      <c r="A274" s="39" t="n"/>
      <c r="B274" s="39" t="n"/>
      <c r="C274" s="39" t="n"/>
      <c r="D274" s="39" t="n"/>
      <c r="E274" s="39" t="n"/>
      <c r="F274" s="39" t="n"/>
      <c r="G274" s="39" t="n"/>
      <c r="H274" s="39" t="n"/>
      <c r="I274" s="39" t="n"/>
      <c r="J274" s="39" t="n"/>
      <c r="K274" s="39" t="n"/>
      <c r="L274" s="39" t="n"/>
      <c r="M274" s="39" t="n"/>
      <c r="N274" s="39" t="n"/>
      <c r="O274" s="39" t="n"/>
      <c r="P274" s="39" t="n"/>
      <c r="Q274" s="39" t="n"/>
      <c r="R274" s="39" t="n"/>
      <c r="S274" s="39" t="n"/>
      <c r="T274" s="39" t="n"/>
      <c r="U274" s="39" t="n"/>
      <c r="V274" s="39" t="n"/>
      <c r="W274" s="39" t="n"/>
      <c r="X274" s="39" t="n"/>
      <c r="Y274" s="39" t="n"/>
      <c r="Z274" s="39" t="n"/>
    </row>
    <row r="275" ht="15.75" customHeight="1" s="198">
      <c r="A275" s="39" t="n"/>
      <c r="B275" s="39" t="n"/>
      <c r="C275" s="39" t="n"/>
      <c r="D275" s="39" t="n"/>
      <c r="E275" s="39" t="n"/>
      <c r="F275" s="39" t="n"/>
      <c r="G275" s="39" t="n"/>
      <c r="H275" s="39" t="n"/>
      <c r="I275" s="39" t="n"/>
      <c r="J275" s="39" t="n"/>
      <c r="K275" s="39" t="n"/>
      <c r="L275" s="39" t="n"/>
      <c r="M275" s="39" t="n"/>
      <c r="N275" s="39" t="n"/>
      <c r="O275" s="39" t="n"/>
      <c r="P275" s="39" t="n"/>
      <c r="Q275" s="39" t="n"/>
      <c r="R275" s="39" t="n"/>
      <c r="S275" s="39" t="n"/>
      <c r="T275" s="39" t="n"/>
      <c r="U275" s="39" t="n"/>
      <c r="V275" s="39" t="n"/>
      <c r="W275" s="39" t="n"/>
      <c r="X275" s="39" t="n"/>
      <c r="Y275" s="39" t="n"/>
      <c r="Z275" s="39" t="n"/>
    </row>
    <row r="276" ht="15.75" customHeight="1" s="198">
      <c r="A276" s="39" t="n"/>
      <c r="B276" s="39" t="n"/>
      <c r="C276" s="39" t="n"/>
      <c r="D276" s="39" t="n"/>
      <c r="E276" s="39" t="n"/>
      <c r="F276" s="39" t="n"/>
      <c r="G276" s="39" t="n"/>
      <c r="H276" s="39" t="n"/>
      <c r="I276" s="39" t="n"/>
      <c r="J276" s="39" t="n"/>
      <c r="K276" s="39" t="n"/>
      <c r="L276" s="39" t="n"/>
      <c r="M276" s="39" t="n"/>
      <c r="N276" s="39" t="n"/>
      <c r="O276" s="39" t="n"/>
      <c r="P276" s="39" t="n"/>
      <c r="Q276" s="39" t="n"/>
      <c r="R276" s="39" t="n"/>
      <c r="S276" s="39" t="n"/>
      <c r="T276" s="39" t="n"/>
      <c r="U276" s="39" t="n"/>
      <c r="V276" s="39" t="n"/>
      <c r="W276" s="39" t="n"/>
      <c r="X276" s="39" t="n"/>
      <c r="Y276" s="39" t="n"/>
      <c r="Z276" s="39" t="n"/>
    </row>
    <row r="277" ht="15.75" customHeight="1" s="198">
      <c r="A277" s="39" t="n"/>
      <c r="B277" s="39" t="n"/>
      <c r="C277" s="39" t="n"/>
      <c r="D277" s="39" t="n"/>
      <c r="E277" s="39" t="n"/>
      <c r="F277" s="39" t="n"/>
      <c r="G277" s="39" t="n"/>
      <c r="H277" s="39" t="n"/>
      <c r="I277" s="39" t="n"/>
      <c r="J277" s="39" t="n"/>
      <c r="K277" s="39" t="n"/>
      <c r="L277" s="39" t="n"/>
      <c r="M277" s="39" t="n"/>
      <c r="N277" s="39" t="n"/>
      <c r="O277" s="39" t="n"/>
      <c r="P277" s="39" t="n"/>
      <c r="Q277" s="39" t="n"/>
      <c r="R277" s="39" t="n"/>
      <c r="S277" s="39" t="n"/>
      <c r="T277" s="39" t="n"/>
      <c r="U277" s="39" t="n"/>
      <c r="V277" s="39" t="n"/>
      <c r="W277" s="39" t="n"/>
      <c r="X277" s="39" t="n"/>
      <c r="Y277" s="39" t="n"/>
      <c r="Z277" s="39" t="n"/>
    </row>
    <row r="278" ht="15.75" customHeight="1" s="198">
      <c r="A278" s="39" t="n"/>
      <c r="B278" s="39" t="n"/>
      <c r="C278" s="39" t="n"/>
      <c r="D278" s="39" t="n"/>
      <c r="E278" s="39" t="n"/>
      <c r="F278" s="39" t="n"/>
      <c r="G278" s="39" t="n"/>
      <c r="H278" s="39" t="n"/>
      <c r="I278" s="39" t="n"/>
      <c r="J278" s="39" t="n"/>
      <c r="K278" s="39" t="n"/>
      <c r="L278" s="39" t="n"/>
      <c r="M278" s="39" t="n"/>
      <c r="N278" s="39" t="n"/>
      <c r="O278" s="39" t="n"/>
      <c r="P278" s="39" t="n"/>
      <c r="Q278" s="39" t="n"/>
      <c r="R278" s="39" t="n"/>
      <c r="S278" s="39" t="n"/>
      <c r="T278" s="39" t="n"/>
      <c r="U278" s="39" t="n"/>
      <c r="V278" s="39" t="n"/>
      <c r="W278" s="39" t="n"/>
      <c r="X278" s="39" t="n"/>
      <c r="Y278" s="39" t="n"/>
      <c r="Z278" s="39" t="n"/>
    </row>
    <row r="279" ht="15.75" customHeight="1" s="198">
      <c r="A279" s="39" t="n"/>
      <c r="B279" s="39" t="n"/>
      <c r="C279" s="39" t="n"/>
      <c r="D279" s="39" t="n"/>
      <c r="E279" s="39" t="n"/>
      <c r="F279" s="39" t="n"/>
      <c r="G279" s="39" t="n"/>
      <c r="H279" s="39" t="n"/>
      <c r="I279" s="39" t="n"/>
      <c r="J279" s="39" t="n"/>
      <c r="K279" s="39" t="n"/>
      <c r="L279" s="39" t="n"/>
      <c r="M279" s="39" t="n"/>
      <c r="N279" s="39" t="n"/>
      <c r="O279" s="39" t="n"/>
      <c r="P279" s="39" t="n"/>
      <c r="Q279" s="39" t="n"/>
      <c r="R279" s="39" t="n"/>
      <c r="S279" s="39" t="n"/>
      <c r="T279" s="39" t="n"/>
      <c r="U279" s="39" t="n"/>
      <c r="V279" s="39" t="n"/>
      <c r="W279" s="39" t="n"/>
      <c r="X279" s="39" t="n"/>
      <c r="Y279" s="39" t="n"/>
      <c r="Z279" s="39" t="n"/>
    </row>
    <row r="280" ht="15.75" customHeight="1" s="198">
      <c r="A280" s="39" t="n"/>
      <c r="B280" s="39" t="n"/>
      <c r="C280" s="39" t="n"/>
      <c r="D280" s="39" t="n"/>
      <c r="E280" s="39" t="n"/>
      <c r="F280" s="39" t="n"/>
      <c r="G280" s="39" t="n"/>
      <c r="H280" s="39" t="n"/>
      <c r="I280" s="39" t="n"/>
      <c r="J280" s="39" t="n"/>
      <c r="K280" s="39" t="n"/>
      <c r="L280" s="39" t="n"/>
      <c r="M280" s="39" t="n"/>
      <c r="N280" s="39" t="n"/>
      <c r="O280" s="39" t="n"/>
      <c r="P280" s="39" t="n"/>
      <c r="Q280" s="39" t="n"/>
      <c r="R280" s="39" t="n"/>
      <c r="S280" s="39" t="n"/>
      <c r="T280" s="39" t="n"/>
      <c r="U280" s="39" t="n"/>
      <c r="V280" s="39" t="n"/>
      <c r="W280" s="39" t="n"/>
      <c r="X280" s="39" t="n"/>
      <c r="Y280" s="39" t="n"/>
      <c r="Z280" s="39" t="n"/>
    </row>
    <row r="281" ht="15.75" customHeight="1" s="198">
      <c r="A281" s="39" t="n"/>
      <c r="B281" s="39" t="n"/>
      <c r="C281" s="39" t="n"/>
      <c r="D281" s="39" t="n"/>
      <c r="E281" s="39" t="n"/>
      <c r="F281" s="39" t="n"/>
      <c r="G281" s="39" t="n"/>
      <c r="H281" s="39" t="n"/>
      <c r="I281" s="39" t="n"/>
      <c r="J281" s="39" t="n"/>
      <c r="K281" s="39" t="n"/>
      <c r="L281" s="39" t="n"/>
      <c r="M281" s="39" t="n"/>
      <c r="N281" s="39" t="n"/>
      <c r="O281" s="39" t="n"/>
      <c r="P281" s="39" t="n"/>
      <c r="Q281" s="39" t="n"/>
      <c r="R281" s="39" t="n"/>
      <c r="S281" s="39" t="n"/>
      <c r="T281" s="39" t="n"/>
      <c r="U281" s="39" t="n"/>
      <c r="V281" s="39" t="n"/>
      <c r="W281" s="39" t="n"/>
      <c r="X281" s="39" t="n"/>
      <c r="Y281" s="39" t="n"/>
      <c r="Z281" s="39" t="n"/>
    </row>
    <row r="282" ht="15.75" customHeight="1" s="198">
      <c r="A282" s="39" t="n"/>
      <c r="B282" s="39" t="n"/>
      <c r="C282" s="39" t="n"/>
      <c r="D282" s="39" t="n"/>
      <c r="E282" s="39" t="n"/>
      <c r="F282" s="39" t="n"/>
      <c r="G282" s="39" t="n"/>
      <c r="H282" s="39" t="n"/>
      <c r="I282" s="39" t="n"/>
      <c r="J282" s="39" t="n"/>
      <c r="K282" s="39" t="n"/>
      <c r="L282" s="39" t="n"/>
      <c r="M282" s="39" t="n"/>
      <c r="N282" s="39" t="n"/>
      <c r="O282" s="39" t="n"/>
      <c r="P282" s="39" t="n"/>
      <c r="Q282" s="39" t="n"/>
      <c r="R282" s="39" t="n"/>
      <c r="S282" s="39" t="n"/>
      <c r="T282" s="39" t="n"/>
      <c r="U282" s="39" t="n"/>
      <c r="V282" s="39" t="n"/>
      <c r="W282" s="39" t="n"/>
      <c r="X282" s="39" t="n"/>
      <c r="Y282" s="39" t="n"/>
      <c r="Z282" s="39" t="n"/>
    </row>
    <row r="283" ht="15.75" customHeight="1" s="198">
      <c r="A283" s="39" t="n"/>
      <c r="B283" s="39" t="n"/>
      <c r="C283" s="39" t="n"/>
      <c r="D283" s="39" t="n"/>
      <c r="E283" s="39" t="n"/>
      <c r="F283" s="39" t="n"/>
      <c r="G283" s="39" t="n"/>
      <c r="H283" s="39" t="n"/>
      <c r="I283" s="39" t="n"/>
      <c r="J283" s="39" t="n"/>
      <c r="K283" s="39" t="n"/>
      <c r="L283" s="39" t="n"/>
      <c r="M283" s="39" t="n"/>
      <c r="N283" s="39" t="n"/>
      <c r="O283" s="39" t="n"/>
      <c r="P283" s="39" t="n"/>
      <c r="Q283" s="39" t="n"/>
      <c r="R283" s="39" t="n"/>
      <c r="S283" s="39" t="n"/>
      <c r="T283" s="39" t="n"/>
      <c r="U283" s="39" t="n"/>
      <c r="V283" s="39" t="n"/>
      <c r="W283" s="39" t="n"/>
      <c r="X283" s="39" t="n"/>
      <c r="Y283" s="39" t="n"/>
      <c r="Z283" s="39" t="n"/>
    </row>
    <row r="284" ht="15.75" customHeight="1" s="198">
      <c r="A284" s="39" t="n"/>
      <c r="B284" s="39" t="n"/>
      <c r="C284" s="39" t="n"/>
      <c r="D284" s="39" t="n"/>
      <c r="E284" s="39" t="n"/>
      <c r="F284" s="39" t="n"/>
      <c r="G284" s="39" t="n"/>
      <c r="H284" s="39" t="n"/>
      <c r="I284" s="39" t="n"/>
      <c r="J284" s="39" t="n"/>
      <c r="K284" s="39" t="n"/>
      <c r="L284" s="39" t="n"/>
      <c r="M284" s="39" t="n"/>
      <c r="N284" s="39" t="n"/>
      <c r="O284" s="39" t="n"/>
      <c r="P284" s="39" t="n"/>
      <c r="Q284" s="39" t="n"/>
      <c r="R284" s="39" t="n"/>
      <c r="S284" s="39" t="n"/>
      <c r="T284" s="39" t="n"/>
      <c r="U284" s="39" t="n"/>
      <c r="V284" s="39" t="n"/>
      <c r="W284" s="39" t="n"/>
      <c r="X284" s="39" t="n"/>
      <c r="Y284" s="39" t="n"/>
      <c r="Z284" s="39" t="n"/>
    </row>
    <row r="285" ht="15.75" customHeight="1" s="198">
      <c r="A285" s="39" t="n"/>
      <c r="B285" s="39" t="n"/>
      <c r="C285" s="39" t="n"/>
      <c r="D285" s="39" t="n"/>
      <c r="E285" s="39" t="n"/>
      <c r="F285" s="39" t="n"/>
      <c r="G285" s="39" t="n"/>
      <c r="H285" s="39" t="n"/>
      <c r="I285" s="39" t="n"/>
      <c r="J285" s="39" t="n"/>
      <c r="K285" s="39" t="n"/>
      <c r="L285" s="39" t="n"/>
      <c r="M285" s="39" t="n"/>
      <c r="N285" s="39" t="n"/>
      <c r="O285" s="39" t="n"/>
      <c r="P285" s="39" t="n"/>
      <c r="Q285" s="39" t="n"/>
      <c r="R285" s="39" t="n"/>
      <c r="S285" s="39" t="n"/>
      <c r="T285" s="39" t="n"/>
      <c r="U285" s="39" t="n"/>
      <c r="V285" s="39" t="n"/>
      <c r="W285" s="39" t="n"/>
      <c r="X285" s="39" t="n"/>
      <c r="Y285" s="39" t="n"/>
      <c r="Z285" s="39" t="n"/>
    </row>
    <row r="286" ht="15.75" customHeight="1" s="198">
      <c r="A286" s="39" t="n"/>
      <c r="B286" s="39" t="n"/>
      <c r="C286" s="39" t="n"/>
      <c r="D286" s="39" t="n"/>
      <c r="E286" s="39" t="n"/>
      <c r="F286" s="39" t="n"/>
      <c r="G286" s="39" t="n"/>
      <c r="H286" s="39" t="n"/>
      <c r="I286" s="39" t="n"/>
      <c r="J286" s="39" t="n"/>
      <c r="K286" s="39" t="n"/>
      <c r="L286" s="39" t="n"/>
      <c r="M286" s="39" t="n"/>
      <c r="N286" s="39" t="n"/>
      <c r="O286" s="39" t="n"/>
      <c r="P286" s="39" t="n"/>
      <c r="Q286" s="39" t="n"/>
      <c r="R286" s="39" t="n"/>
      <c r="S286" s="39" t="n"/>
      <c r="T286" s="39" t="n"/>
      <c r="U286" s="39" t="n"/>
      <c r="V286" s="39" t="n"/>
      <c r="W286" s="39" t="n"/>
      <c r="X286" s="39" t="n"/>
      <c r="Y286" s="39" t="n"/>
      <c r="Z286" s="39" t="n"/>
    </row>
    <row r="287" ht="15.75" customHeight="1" s="198">
      <c r="A287" s="39" t="n"/>
      <c r="B287" s="39" t="n"/>
      <c r="C287" s="39" t="n"/>
      <c r="D287" s="39" t="n"/>
      <c r="E287" s="39" t="n"/>
      <c r="F287" s="39" t="n"/>
      <c r="G287" s="39" t="n"/>
      <c r="H287" s="39" t="n"/>
      <c r="I287" s="39" t="n"/>
      <c r="J287" s="39" t="n"/>
      <c r="K287" s="39" t="n"/>
      <c r="L287" s="39" t="n"/>
      <c r="M287" s="39" t="n"/>
      <c r="N287" s="39" t="n"/>
      <c r="O287" s="39" t="n"/>
      <c r="P287" s="39" t="n"/>
      <c r="Q287" s="39" t="n"/>
      <c r="R287" s="39" t="n"/>
      <c r="S287" s="39" t="n"/>
      <c r="T287" s="39" t="n"/>
      <c r="U287" s="39" t="n"/>
      <c r="V287" s="39" t="n"/>
      <c r="W287" s="39" t="n"/>
      <c r="X287" s="39" t="n"/>
      <c r="Y287" s="39" t="n"/>
      <c r="Z287" s="39" t="n"/>
    </row>
    <row r="288" ht="15.75" customHeight="1" s="198">
      <c r="A288" s="39" t="n"/>
      <c r="B288" s="39" t="n"/>
      <c r="C288" s="39" t="n"/>
      <c r="D288" s="39" t="n"/>
      <c r="E288" s="39" t="n"/>
      <c r="F288" s="39" t="n"/>
      <c r="G288" s="39" t="n"/>
      <c r="H288" s="39" t="n"/>
      <c r="I288" s="39" t="n"/>
      <c r="J288" s="39" t="n"/>
      <c r="K288" s="39" t="n"/>
      <c r="L288" s="39" t="n"/>
      <c r="M288" s="39" t="n"/>
      <c r="N288" s="39" t="n"/>
      <c r="O288" s="39" t="n"/>
      <c r="P288" s="39" t="n"/>
      <c r="Q288" s="39" t="n"/>
      <c r="R288" s="39" t="n"/>
      <c r="S288" s="39" t="n"/>
      <c r="T288" s="39" t="n"/>
      <c r="U288" s="39" t="n"/>
      <c r="V288" s="39" t="n"/>
      <c r="W288" s="39" t="n"/>
      <c r="X288" s="39" t="n"/>
      <c r="Y288" s="39" t="n"/>
      <c r="Z288" s="39" t="n"/>
    </row>
    <row r="289" ht="15.75" customHeight="1" s="198">
      <c r="A289" s="39" t="n"/>
      <c r="B289" s="39" t="n"/>
      <c r="C289" s="39" t="n"/>
      <c r="D289" s="39" t="n"/>
      <c r="E289" s="39" t="n"/>
      <c r="F289" s="39" t="n"/>
      <c r="G289" s="39" t="n"/>
      <c r="H289" s="39" t="n"/>
      <c r="I289" s="39" t="n"/>
      <c r="J289" s="39" t="n"/>
      <c r="K289" s="39" t="n"/>
      <c r="L289" s="39" t="n"/>
      <c r="M289" s="39" t="n"/>
      <c r="N289" s="39" t="n"/>
      <c r="O289" s="39" t="n"/>
      <c r="P289" s="39" t="n"/>
      <c r="Q289" s="39" t="n"/>
      <c r="R289" s="39" t="n"/>
      <c r="S289" s="39" t="n"/>
      <c r="T289" s="39" t="n"/>
      <c r="U289" s="39" t="n"/>
      <c r="V289" s="39" t="n"/>
      <c r="W289" s="39" t="n"/>
      <c r="X289" s="39" t="n"/>
      <c r="Y289" s="39" t="n"/>
      <c r="Z289" s="39" t="n"/>
    </row>
    <row r="290" ht="15.75" customHeight="1" s="198">
      <c r="A290" s="39" t="n"/>
      <c r="B290" s="39" t="n"/>
      <c r="C290" s="39" t="n"/>
      <c r="D290" s="39" t="n"/>
      <c r="E290" s="39" t="n"/>
      <c r="F290" s="39" t="n"/>
      <c r="G290" s="39" t="n"/>
      <c r="H290" s="39" t="n"/>
      <c r="I290" s="39" t="n"/>
      <c r="J290" s="39" t="n"/>
      <c r="K290" s="39" t="n"/>
      <c r="L290" s="39" t="n"/>
      <c r="M290" s="39" t="n"/>
      <c r="N290" s="39" t="n"/>
      <c r="O290" s="39" t="n"/>
      <c r="P290" s="39" t="n"/>
      <c r="Q290" s="39" t="n"/>
      <c r="R290" s="39" t="n"/>
      <c r="S290" s="39" t="n"/>
      <c r="T290" s="39" t="n"/>
      <c r="U290" s="39" t="n"/>
      <c r="V290" s="39" t="n"/>
      <c r="W290" s="39" t="n"/>
      <c r="X290" s="39" t="n"/>
      <c r="Y290" s="39" t="n"/>
      <c r="Z290" s="39" t="n"/>
    </row>
    <row r="291" ht="15.75" customHeight="1" s="198">
      <c r="A291" s="39" t="n"/>
      <c r="B291" s="39" t="n"/>
      <c r="C291" s="39" t="n"/>
      <c r="D291" s="39" t="n"/>
      <c r="E291" s="39" t="n"/>
      <c r="F291" s="39" t="n"/>
      <c r="G291" s="39" t="n"/>
      <c r="H291" s="39" t="n"/>
      <c r="I291" s="39" t="n"/>
      <c r="J291" s="39" t="n"/>
      <c r="K291" s="39" t="n"/>
      <c r="L291" s="39" t="n"/>
      <c r="M291" s="39" t="n"/>
      <c r="N291" s="39" t="n"/>
      <c r="O291" s="39" t="n"/>
      <c r="P291" s="39" t="n"/>
      <c r="Q291" s="39" t="n"/>
      <c r="R291" s="39" t="n"/>
      <c r="S291" s="39" t="n"/>
      <c r="T291" s="39" t="n"/>
      <c r="U291" s="39" t="n"/>
      <c r="V291" s="39" t="n"/>
      <c r="W291" s="39" t="n"/>
      <c r="X291" s="39" t="n"/>
      <c r="Y291" s="39" t="n"/>
      <c r="Z291" s="39" t="n"/>
    </row>
    <row r="292" ht="15.75" customHeight="1" s="198">
      <c r="A292" s="39" t="n"/>
      <c r="B292" s="39" t="n"/>
      <c r="C292" s="39" t="n"/>
      <c r="D292" s="39" t="n"/>
      <c r="E292" s="39" t="n"/>
      <c r="F292" s="39" t="n"/>
      <c r="G292" s="39" t="n"/>
      <c r="H292" s="39" t="n"/>
      <c r="I292" s="39" t="n"/>
      <c r="J292" s="39" t="n"/>
      <c r="K292" s="39" t="n"/>
      <c r="L292" s="39" t="n"/>
      <c r="M292" s="39" t="n"/>
      <c r="N292" s="39" t="n"/>
      <c r="O292" s="39" t="n"/>
      <c r="P292" s="39" t="n"/>
      <c r="Q292" s="39" t="n"/>
      <c r="R292" s="39" t="n"/>
      <c r="S292" s="39" t="n"/>
      <c r="T292" s="39" t="n"/>
      <c r="U292" s="39" t="n"/>
      <c r="V292" s="39" t="n"/>
      <c r="W292" s="39" t="n"/>
      <c r="X292" s="39" t="n"/>
      <c r="Y292" s="39" t="n"/>
      <c r="Z292" s="39" t="n"/>
    </row>
    <row r="293" ht="15.75" customHeight="1" s="198">
      <c r="A293" s="39" t="n"/>
      <c r="B293" s="39" t="n"/>
      <c r="C293" s="39" t="n"/>
      <c r="D293" s="39" t="n"/>
      <c r="E293" s="39" t="n"/>
      <c r="F293" s="39" t="n"/>
      <c r="G293" s="39" t="n"/>
      <c r="H293" s="39" t="n"/>
      <c r="I293" s="39" t="n"/>
      <c r="J293" s="39" t="n"/>
      <c r="K293" s="39" t="n"/>
      <c r="L293" s="39" t="n"/>
      <c r="M293" s="39" t="n"/>
      <c r="N293" s="39" t="n"/>
      <c r="O293" s="39" t="n"/>
      <c r="P293" s="39" t="n"/>
      <c r="Q293" s="39" t="n"/>
      <c r="R293" s="39" t="n"/>
      <c r="S293" s="39" t="n"/>
      <c r="T293" s="39" t="n"/>
      <c r="U293" s="39" t="n"/>
      <c r="V293" s="39" t="n"/>
      <c r="W293" s="39" t="n"/>
      <c r="X293" s="39" t="n"/>
      <c r="Y293" s="39" t="n"/>
      <c r="Z293" s="39" t="n"/>
    </row>
    <row r="294" ht="15.75" customHeight="1" s="198">
      <c r="A294" s="39" t="n"/>
      <c r="B294" s="39" t="n"/>
      <c r="C294" s="39" t="n"/>
      <c r="D294" s="39" t="n"/>
      <c r="E294" s="39" t="n"/>
      <c r="F294" s="39" t="n"/>
      <c r="G294" s="39" t="n"/>
      <c r="H294" s="39" t="n"/>
      <c r="I294" s="39" t="n"/>
      <c r="J294" s="39" t="n"/>
      <c r="K294" s="39" t="n"/>
      <c r="L294" s="39" t="n"/>
      <c r="M294" s="39" t="n"/>
      <c r="N294" s="39" t="n"/>
      <c r="O294" s="39" t="n"/>
      <c r="P294" s="39" t="n"/>
      <c r="Q294" s="39" t="n"/>
      <c r="R294" s="39" t="n"/>
      <c r="S294" s="39" t="n"/>
      <c r="T294" s="39" t="n"/>
      <c r="U294" s="39" t="n"/>
      <c r="V294" s="39" t="n"/>
      <c r="W294" s="39" t="n"/>
      <c r="X294" s="39" t="n"/>
      <c r="Y294" s="39" t="n"/>
      <c r="Z294" s="39" t="n"/>
    </row>
    <row r="295" ht="15.75" customHeight="1" s="198">
      <c r="A295" s="39" t="n"/>
      <c r="B295" s="39" t="n"/>
      <c r="C295" s="39" t="n"/>
      <c r="D295" s="39" t="n"/>
      <c r="E295" s="39" t="n"/>
      <c r="F295" s="39" t="n"/>
      <c r="G295" s="39" t="n"/>
      <c r="H295" s="39" t="n"/>
      <c r="I295" s="39" t="n"/>
      <c r="J295" s="39" t="n"/>
      <c r="K295" s="39" t="n"/>
      <c r="L295" s="39" t="n"/>
      <c r="M295" s="39" t="n"/>
      <c r="N295" s="39" t="n"/>
      <c r="O295" s="39" t="n"/>
      <c r="P295" s="39" t="n"/>
      <c r="Q295" s="39" t="n"/>
      <c r="R295" s="39" t="n"/>
      <c r="S295" s="39" t="n"/>
      <c r="T295" s="39" t="n"/>
      <c r="U295" s="39" t="n"/>
      <c r="V295" s="39" t="n"/>
      <c r="W295" s="39" t="n"/>
      <c r="X295" s="39" t="n"/>
      <c r="Y295" s="39" t="n"/>
      <c r="Z295" s="39" t="n"/>
    </row>
    <row r="296" ht="15.75" customHeight="1" s="198">
      <c r="A296" s="39" t="n"/>
      <c r="B296" s="39" t="n"/>
      <c r="C296" s="39" t="n"/>
      <c r="D296" s="39" t="n"/>
      <c r="E296" s="39" t="n"/>
      <c r="F296" s="39" t="n"/>
      <c r="G296" s="39" t="n"/>
      <c r="H296" s="39" t="n"/>
      <c r="I296" s="39" t="n"/>
      <c r="J296" s="39" t="n"/>
      <c r="K296" s="39" t="n"/>
      <c r="L296" s="39" t="n"/>
      <c r="M296" s="39" t="n"/>
      <c r="N296" s="39" t="n"/>
      <c r="O296" s="39" t="n"/>
      <c r="P296" s="39" t="n"/>
      <c r="Q296" s="39" t="n"/>
      <c r="R296" s="39" t="n"/>
      <c r="S296" s="39" t="n"/>
      <c r="T296" s="39" t="n"/>
      <c r="U296" s="39" t="n"/>
      <c r="V296" s="39" t="n"/>
      <c r="W296" s="39" t="n"/>
      <c r="X296" s="39" t="n"/>
      <c r="Y296" s="39" t="n"/>
      <c r="Z296" s="39" t="n"/>
    </row>
    <row r="297" ht="15.75" customHeight="1" s="198">
      <c r="A297" s="39" t="n"/>
      <c r="B297" s="39" t="n"/>
      <c r="C297" s="39" t="n"/>
      <c r="D297" s="39" t="n"/>
      <c r="E297" s="39" t="n"/>
      <c r="F297" s="39" t="n"/>
      <c r="G297" s="39" t="n"/>
      <c r="H297" s="39" t="n"/>
      <c r="I297" s="39" t="n"/>
      <c r="J297" s="39" t="n"/>
      <c r="K297" s="39" t="n"/>
      <c r="L297" s="39" t="n"/>
      <c r="M297" s="39" t="n"/>
      <c r="N297" s="39" t="n"/>
      <c r="O297" s="39" t="n"/>
      <c r="P297" s="39" t="n"/>
      <c r="Q297" s="39" t="n"/>
      <c r="R297" s="39" t="n"/>
      <c r="S297" s="39" t="n"/>
      <c r="T297" s="39" t="n"/>
      <c r="U297" s="39" t="n"/>
      <c r="V297" s="39" t="n"/>
      <c r="W297" s="39" t="n"/>
      <c r="X297" s="39" t="n"/>
      <c r="Y297" s="39" t="n"/>
      <c r="Z297" s="39" t="n"/>
    </row>
    <row r="298" ht="15.75" customHeight="1" s="198">
      <c r="A298" s="39" t="n"/>
      <c r="B298" s="39" t="n"/>
      <c r="C298" s="39" t="n"/>
      <c r="D298" s="39" t="n"/>
      <c r="E298" s="39" t="n"/>
      <c r="F298" s="39" t="n"/>
      <c r="G298" s="39" t="n"/>
      <c r="H298" s="39" t="n"/>
      <c r="I298" s="39" t="n"/>
      <c r="J298" s="39" t="n"/>
      <c r="K298" s="39" t="n"/>
      <c r="L298" s="39" t="n"/>
      <c r="M298" s="39" t="n"/>
      <c r="N298" s="39" t="n"/>
      <c r="O298" s="39" t="n"/>
      <c r="P298" s="39" t="n"/>
      <c r="Q298" s="39" t="n"/>
      <c r="R298" s="39" t="n"/>
      <c r="S298" s="39" t="n"/>
      <c r="T298" s="39" t="n"/>
      <c r="U298" s="39" t="n"/>
      <c r="V298" s="39" t="n"/>
      <c r="W298" s="39" t="n"/>
      <c r="X298" s="39" t="n"/>
      <c r="Y298" s="39" t="n"/>
      <c r="Z298" s="39" t="n"/>
    </row>
    <row r="299" ht="15.75" customHeight="1" s="198">
      <c r="A299" s="39" t="n"/>
      <c r="B299" s="39" t="n"/>
      <c r="C299" s="39" t="n"/>
      <c r="D299" s="39" t="n"/>
      <c r="E299" s="39" t="n"/>
      <c r="F299" s="39" t="n"/>
      <c r="G299" s="39" t="n"/>
      <c r="H299" s="39" t="n"/>
      <c r="I299" s="39" t="n"/>
      <c r="J299" s="39" t="n"/>
      <c r="K299" s="39" t="n"/>
      <c r="L299" s="39" t="n"/>
      <c r="M299" s="39" t="n"/>
      <c r="N299" s="39" t="n"/>
      <c r="O299" s="39" t="n"/>
      <c r="P299" s="39" t="n"/>
      <c r="Q299" s="39" t="n"/>
      <c r="R299" s="39" t="n"/>
      <c r="S299" s="39" t="n"/>
      <c r="T299" s="39" t="n"/>
      <c r="U299" s="39" t="n"/>
      <c r="V299" s="39" t="n"/>
      <c r="W299" s="39" t="n"/>
      <c r="X299" s="39" t="n"/>
      <c r="Y299" s="39" t="n"/>
      <c r="Z299" s="39" t="n"/>
    </row>
    <row r="300" ht="15.75" customHeight="1" s="198">
      <c r="A300" s="39" t="n"/>
      <c r="B300" s="39" t="n"/>
      <c r="C300" s="39" t="n"/>
      <c r="D300" s="39" t="n"/>
      <c r="E300" s="39" t="n"/>
      <c r="F300" s="39" t="n"/>
      <c r="G300" s="39" t="n"/>
      <c r="H300" s="39" t="n"/>
      <c r="I300" s="39" t="n"/>
      <c r="J300" s="39" t="n"/>
      <c r="K300" s="39" t="n"/>
      <c r="L300" s="39" t="n"/>
      <c r="M300" s="39" t="n"/>
      <c r="N300" s="39" t="n"/>
      <c r="O300" s="39" t="n"/>
      <c r="P300" s="39" t="n"/>
      <c r="Q300" s="39" t="n"/>
      <c r="R300" s="39" t="n"/>
      <c r="S300" s="39" t="n"/>
      <c r="T300" s="39" t="n"/>
      <c r="U300" s="39" t="n"/>
      <c r="V300" s="39" t="n"/>
      <c r="W300" s="39" t="n"/>
      <c r="X300" s="39" t="n"/>
      <c r="Y300" s="39" t="n"/>
      <c r="Z300" s="39" t="n"/>
    </row>
    <row r="301" ht="15.75" customHeight="1" s="198">
      <c r="A301" s="39" t="n"/>
      <c r="B301" s="39" t="n"/>
      <c r="C301" s="39" t="n"/>
      <c r="D301" s="39" t="n"/>
      <c r="E301" s="39" t="n"/>
      <c r="F301" s="39" t="n"/>
      <c r="G301" s="39" t="n"/>
      <c r="H301" s="39" t="n"/>
      <c r="I301" s="39" t="n"/>
      <c r="J301" s="39" t="n"/>
      <c r="K301" s="39" t="n"/>
      <c r="L301" s="39" t="n"/>
      <c r="M301" s="39" t="n"/>
      <c r="N301" s="39" t="n"/>
      <c r="O301" s="39" t="n"/>
      <c r="P301" s="39" t="n"/>
      <c r="Q301" s="39" t="n"/>
      <c r="R301" s="39" t="n"/>
      <c r="S301" s="39" t="n"/>
      <c r="T301" s="39" t="n"/>
      <c r="U301" s="39" t="n"/>
      <c r="V301" s="39" t="n"/>
      <c r="W301" s="39" t="n"/>
      <c r="X301" s="39" t="n"/>
      <c r="Y301" s="39" t="n"/>
      <c r="Z301" s="39" t="n"/>
    </row>
    <row r="302" ht="15.75" customHeight="1" s="198">
      <c r="A302" s="39" t="n"/>
      <c r="B302" s="39" t="n"/>
      <c r="C302" s="39" t="n"/>
      <c r="D302" s="39" t="n"/>
      <c r="E302" s="39" t="n"/>
      <c r="F302" s="39" t="n"/>
      <c r="G302" s="39" t="n"/>
      <c r="H302" s="39" t="n"/>
      <c r="I302" s="39" t="n"/>
      <c r="J302" s="39" t="n"/>
      <c r="K302" s="39" t="n"/>
      <c r="L302" s="39" t="n"/>
      <c r="M302" s="39" t="n"/>
      <c r="N302" s="39" t="n"/>
      <c r="O302" s="39" t="n"/>
      <c r="P302" s="39" t="n"/>
      <c r="Q302" s="39" t="n"/>
      <c r="R302" s="39" t="n"/>
      <c r="S302" s="39" t="n"/>
      <c r="T302" s="39" t="n"/>
      <c r="U302" s="39" t="n"/>
      <c r="V302" s="39" t="n"/>
      <c r="W302" s="39" t="n"/>
      <c r="X302" s="39" t="n"/>
      <c r="Y302" s="39" t="n"/>
      <c r="Z302" s="39" t="n"/>
    </row>
    <row r="303" ht="15.75" customHeight="1" s="198">
      <c r="A303" s="39" t="n"/>
      <c r="B303" s="39" t="n"/>
      <c r="C303" s="39" t="n"/>
      <c r="D303" s="39" t="n"/>
      <c r="E303" s="39" t="n"/>
      <c r="F303" s="39" t="n"/>
      <c r="G303" s="39" t="n"/>
      <c r="H303" s="39" t="n"/>
      <c r="I303" s="39" t="n"/>
      <c r="J303" s="39" t="n"/>
      <c r="K303" s="39" t="n"/>
      <c r="L303" s="39" t="n"/>
      <c r="M303" s="39" t="n"/>
      <c r="N303" s="39" t="n"/>
      <c r="O303" s="39" t="n"/>
      <c r="P303" s="39" t="n"/>
      <c r="Q303" s="39" t="n"/>
      <c r="R303" s="39" t="n"/>
      <c r="S303" s="39" t="n"/>
      <c r="T303" s="39" t="n"/>
      <c r="U303" s="39" t="n"/>
      <c r="V303" s="39" t="n"/>
      <c r="W303" s="39" t="n"/>
      <c r="X303" s="39" t="n"/>
      <c r="Y303" s="39" t="n"/>
      <c r="Z303" s="39" t="n"/>
    </row>
    <row r="304" ht="15.75" customHeight="1" s="198">
      <c r="A304" s="39" t="n"/>
      <c r="B304" s="39" t="n"/>
      <c r="C304" s="39" t="n"/>
      <c r="D304" s="39" t="n"/>
      <c r="E304" s="39" t="n"/>
      <c r="F304" s="39" t="n"/>
      <c r="G304" s="39" t="n"/>
      <c r="H304" s="39" t="n"/>
      <c r="I304" s="39" t="n"/>
      <c r="J304" s="39" t="n"/>
      <c r="K304" s="39" t="n"/>
      <c r="L304" s="39" t="n"/>
      <c r="M304" s="39" t="n"/>
      <c r="N304" s="39" t="n"/>
      <c r="O304" s="39" t="n"/>
      <c r="P304" s="39" t="n"/>
      <c r="Q304" s="39" t="n"/>
      <c r="R304" s="39" t="n"/>
      <c r="S304" s="39" t="n"/>
      <c r="T304" s="39" t="n"/>
      <c r="U304" s="39" t="n"/>
      <c r="V304" s="39" t="n"/>
      <c r="W304" s="39" t="n"/>
      <c r="X304" s="39" t="n"/>
      <c r="Y304" s="39" t="n"/>
      <c r="Z304" s="39" t="n"/>
    </row>
    <row r="305" ht="15.75" customHeight="1" s="198">
      <c r="A305" s="39" t="n"/>
      <c r="B305" s="39" t="n"/>
      <c r="C305" s="39" t="n"/>
      <c r="D305" s="39" t="n"/>
      <c r="E305" s="39" t="n"/>
      <c r="F305" s="39" t="n"/>
      <c r="G305" s="39" t="n"/>
      <c r="H305" s="39" t="n"/>
      <c r="I305" s="39" t="n"/>
      <c r="J305" s="39" t="n"/>
      <c r="K305" s="39" t="n"/>
      <c r="L305" s="39" t="n"/>
      <c r="M305" s="39" t="n"/>
      <c r="N305" s="39" t="n"/>
      <c r="O305" s="39" t="n"/>
      <c r="P305" s="39" t="n"/>
      <c r="Q305" s="39" t="n"/>
      <c r="R305" s="39" t="n"/>
      <c r="S305" s="39" t="n"/>
      <c r="T305" s="39" t="n"/>
      <c r="U305" s="39" t="n"/>
      <c r="V305" s="39" t="n"/>
      <c r="W305" s="39" t="n"/>
      <c r="X305" s="39" t="n"/>
      <c r="Y305" s="39" t="n"/>
      <c r="Z305" s="39" t="n"/>
    </row>
    <row r="306" ht="15.75" customHeight="1" s="198">
      <c r="A306" s="39" t="n"/>
      <c r="B306" s="39" t="n"/>
      <c r="C306" s="39" t="n"/>
      <c r="D306" s="39" t="n"/>
      <c r="E306" s="39" t="n"/>
      <c r="F306" s="39" t="n"/>
      <c r="G306" s="39" t="n"/>
      <c r="H306" s="39" t="n"/>
      <c r="I306" s="39" t="n"/>
      <c r="J306" s="39" t="n"/>
      <c r="K306" s="39" t="n"/>
      <c r="L306" s="39" t="n"/>
      <c r="M306" s="39" t="n"/>
      <c r="N306" s="39" t="n"/>
      <c r="O306" s="39" t="n"/>
      <c r="P306" s="39" t="n"/>
      <c r="Q306" s="39" t="n"/>
      <c r="R306" s="39" t="n"/>
      <c r="S306" s="39" t="n"/>
      <c r="T306" s="39" t="n"/>
      <c r="U306" s="39" t="n"/>
      <c r="V306" s="39" t="n"/>
      <c r="W306" s="39" t="n"/>
      <c r="X306" s="39" t="n"/>
      <c r="Y306" s="39" t="n"/>
      <c r="Z306" s="39" t="n"/>
    </row>
    <row r="307" ht="15.75" customHeight="1" s="198">
      <c r="A307" s="39" t="n"/>
      <c r="B307" s="39" t="n"/>
      <c r="C307" s="39" t="n"/>
      <c r="D307" s="39" t="n"/>
      <c r="E307" s="39" t="n"/>
      <c r="F307" s="39" t="n"/>
      <c r="G307" s="39" t="n"/>
      <c r="H307" s="39" t="n"/>
      <c r="I307" s="39" t="n"/>
      <c r="J307" s="39" t="n"/>
      <c r="K307" s="39" t="n"/>
      <c r="L307" s="39" t="n"/>
      <c r="M307" s="39" t="n"/>
      <c r="N307" s="39" t="n"/>
      <c r="O307" s="39" t="n"/>
      <c r="P307" s="39" t="n"/>
      <c r="Q307" s="39" t="n"/>
      <c r="R307" s="39" t="n"/>
      <c r="S307" s="39" t="n"/>
      <c r="T307" s="39" t="n"/>
      <c r="U307" s="39" t="n"/>
      <c r="V307" s="39" t="n"/>
      <c r="W307" s="39" t="n"/>
      <c r="X307" s="39" t="n"/>
      <c r="Y307" s="39" t="n"/>
      <c r="Z307" s="39" t="n"/>
    </row>
    <row r="308" ht="15.75" customHeight="1" s="198">
      <c r="A308" s="39" t="n"/>
      <c r="B308" s="39" t="n"/>
      <c r="C308" s="39" t="n"/>
      <c r="D308" s="39" t="n"/>
      <c r="E308" s="39" t="n"/>
      <c r="F308" s="39" t="n"/>
      <c r="G308" s="39" t="n"/>
      <c r="H308" s="39" t="n"/>
      <c r="I308" s="39" t="n"/>
      <c r="J308" s="39" t="n"/>
      <c r="K308" s="39" t="n"/>
      <c r="L308" s="39" t="n"/>
      <c r="M308" s="39" t="n"/>
      <c r="N308" s="39" t="n"/>
      <c r="O308" s="39" t="n"/>
      <c r="P308" s="39" t="n"/>
      <c r="Q308" s="39" t="n"/>
      <c r="R308" s="39" t="n"/>
      <c r="S308" s="39" t="n"/>
      <c r="T308" s="39" t="n"/>
      <c r="U308" s="39" t="n"/>
      <c r="V308" s="39" t="n"/>
      <c r="W308" s="39" t="n"/>
      <c r="X308" s="39" t="n"/>
      <c r="Y308" s="39" t="n"/>
      <c r="Z308" s="39" t="n"/>
    </row>
    <row r="309" ht="15.75" customHeight="1" s="198">
      <c r="A309" s="39" t="n"/>
      <c r="B309" s="39" t="n"/>
      <c r="C309" s="39" t="n"/>
      <c r="D309" s="39" t="n"/>
      <c r="E309" s="39" t="n"/>
      <c r="F309" s="39" t="n"/>
      <c r="G309" s="39" t="n"/>
      <c r="H309" s="39" t="n"/>
      <c r="I309" s="39" t="n"/>
      <c r="J309" s="39" t="n"/>
      <c r="K309" s="39" t="n"/>
      <c r="L309" s="39" t="n"/>
      <c r="M309" s="39" t="n"/>
      <c r="N309" s="39" t="n"/>
      <c r="O309" s="39" t="n"/>
      <c r="P309" s="39" t="n"/>
      <c r="Q309" s="39" t="n"/>
      <c r="R309" s="39" t="n"/>
      <c r="S309" s="39" t="n"/>
      <c r="T309" s="39" t="n"/>
      <c r="U309" s="39" t="n"/>
      <c r="V309" s="39" t="n"/>
      <c r="W309" s="39" t="n"/>
      <c r="X309" s="39" t="n"/>
      <c r="Y309" s="39" t="n"/>
      <c r="Z309" s="39" t="n"/>
    </row>
    <row r="310" ht="15.75" customHeight="1" s="198">
      <c r="A310" s="39" t="n"/>
      <c r="B310" s="39" t="n"/>
      <c r="C310" s="39" t="n"/>
      <c r="D310" s="39" t="n"/>
      <c r="E310" s="39" t="n"/>
      <c r="F310" s="39" t="n"/>
      <c r="G310" s="39" t="n"/>
      <c r="H310" s="39" t="n"/>
      <c r="I310" s="39" t="n"/>
      <c r="J310" s="39" t="n"/>
      <c r="K310" s="39" t="n"/>
      <c r="L310" s="39" t="n"/>
      <c r="M310" s="39" t="n"/>
      <c r="N310" s="39" t="n"/>
      <c r="O310" s="39" t="n"/>
      <c r="P310" s="39" t="n"/>
      <c r="Q310" s="39" t="n"/>
      <c r="R310" s="39" t="n"/>
      <c r="S310" s="39" t="n"/>
      <c r="T310" s="39" t="n"/>
      <c r="U310" s="39" t="n"/>
      <c r="V310" s="39" t="n"/>
      <c r="W310" s="39" t="n"/>
      <c r="X310" s="39" t="n"/>
      <c r="Y310" s="39" t="n"/>
      <c r="Z310" s="39" t="n"/>
    </row>
    <row r="311" ht="15.75" customHeight="1" s="198">
      <c r="A311" s="39" t="n"/>
      <c r="B311" s="39" t="n"/>
      <c r="C311" s="39" t="n"/>
      <c r="D311" s="39" t="n"/>
      <c r="E311" s="39" t="n"/>
      <c r="F311" s="39" t="n"/>
      <c r="G311" s="39" t="n"/>
      <c r="H311" s="39" t="n"/>
      <c r="I311" s="39" t="n"/>
      <c r="J311" s="39" t="n"/>
      <c r="K311" s="39" t="n"/>
      <c r="L311" s="39" t="n"/>
      <c r="M311" s="39" t="n"/>
      <c r="N311" s="39" t="n"/>
      <c r="O311" s="39" t="n"/>
      <c r="P311" s="39" t="n"/>
      <c r="Q311" s="39" t="n"/>
      <c r="R311" s="39" t="n"/>
      <c r="S311" s="39" t="n"/>
      <c r="T311" s="39" t="n"/>
      <c r="U311" s="39" t="n"/>
      <c r="V311" s="39" t="n"/>
      <c r="W311" s="39" t="n"/>
      <c r="X311" s="39" t="n"/>
      <c r="Y311" s="39" t="n"/>
      <c r="Z311" s="39" t="n"/>
    </row>
    <row r="312" ht="15.75" customHeight="1" s="198">
      <c r="A312" s="39" t="n"/>
      <c r="B312" s="39" t="n"/>
      <c r="C312" s="39" t="n"/>
      <c r="D312" s="39" t="n"/>
      <c r="E312" s="39" t="n"/>
      <c r="F312" s="39" t="n"/>
      <c r="G312" s="39" t="n"/>
      <c r="H312" s="39" t="n"/>
      <c r="I312" s="39" t="n"/>
      <c r="J312" s="39" t="n"/>
      <c r="K312" s="39" t="n"/>
      <c r="L312" s="39" t="n"/>
      <c r="M312" s="39" t="n"/>
      <c r="N312" s="39" t="n"/>
      <c r="O312" s="39" t="n"/>
      <c r="P312" s="39" t="n"/>
      <c r="Q312" s="39" t="n"/>
      <c r="R312" s="39" t="n"/>
      <c r="S312" s="39" t="n"/>
      <c r="T312" s="39" t="n"/>
      <c r="U312" s="39" t="n"/>
      <c r="V312" s="39" t="n"/>
      <c r="W312" s="39" t="n"/>
      <c r="X312" s="39" t="n"/>
      <c r="Y312" s="39" t="n"/>
      <c r="Z312" s="39" t="n"/>
    </row>
    <row r="313" ht="15.75" customHeight="1" s="198">
      <c r="A313" s="39" t="n"/>
      <c r="B313" s="39" t="n"/>
      <c r="C313" s="39" t="n"/>
      <c r="D313" s="39" t="n"/>
      <c r="E313" s="39" t="n"/>
      <c r="F313" s="39" t="n"/>
      <c r="G313" s="39" t="n"/>
      <c r="H313" s="39" t="n"/>
      <c r="I313" s="39" t="n"/>
      <c r="J313" s="39" t="n"/>
      <c r="K313" s="39" t="n"/>
      <c r="L313" s="39" t="n"/>
      <c r="M313" s="39" t="n"/>
      <c r="N313" s="39" t="n"/>
      <c r="O313" s="39" t="n"/>
      <c r="P313" s="39" t="n"/>
      <c r="Q313" s="39" t="n"/>
      <c r="R313" s="39" t="n"/>
      <c r="S313" s="39" t="n"/>
      <c r="T313" s="39" t="n"/>
      <c r="U313" s="39" t="n"/>
      <c r="V313" s="39" t="n"/>
      <c r="W313" s="39" t="n"/>
      <c r="X313" s="39" t="n"/>
      <c r="Y313" s="39" t="n"/>
      <c r="Z313" s="39" t="n"/>
    </row>
    <row r="314" ht="15.75" customHeight="1" s="198">
      <c r="A314" s="39" t="n"/>
      <c r="B314" s="39" t="n"/>
      <c r="C314" s="39" t="n"/>
      <c r="D314" s="39" t="n"/>
      <c r="E314" s="39" t="n"/>
      <c r="F314" s="39" t="n"/>
      <c r="G314" s="39" t="n"/>
      <c r="H314" s="39" t="n"/>
      <c r="I314" s="39" t="n"/>
      <c r="J314" s="39" t="n"/>
      <c r="K314" s="39" t="n"/>
      <c r="L314" s="39" t="n"/>
      <c r="M314" s="39" t="n"/>
      <c r="N314" s="39" t="n"/>
      <c r="O314" s="39" t="n"/>
      <c r="P314" s="39" t="n"/>
      <c r="Q314" s="39" t="n"/>
      <c r="R314" s="39" t="n"/>
      <c r="S314" s="39" t="n"/>
      <c r="T314" s="39" t="n"/>
      <c r="U314" s="39" t="n"/>
      <c r="V314" s="39" t="n"/>
      <c r="W314" s="39" t="n"/>
      <c r="X314" s="39" t="n"/>
      <c r="Y314" s="39" t="n"/>
      <c r="Z314" s="39" t="n"/>
    </row>
    <row r="315" ht="15.75" customHeight="1" s="198">
      <c r="A315" s="39" t="n"/>
      <c r="B315" s="39" t="n"/>
      <c r="C315" s="39" t="n"/>
      <c r="D315" s="39" t="n"/>
      <c r="E315" s="39" t="n"/>
      <c r="F315" s="39" t="n"/>
      <c r="G315" s="39" t="n"/>
      <c r="H315" s="39" t="n"/>
      <c r="I315" s="39" t="n"/>
      <c r="J315" s="39" t="n"/>
      <c r="K315" s="39" t="n"/>
      <c r="L315" s="39" t="n"/>
      <c r="M315" s="39" t="n"/>
      <c r="N315" s="39" t="n"/>
      <c r="O315" s="39" t="n"/>
      <c r="P315" s="39" t="n"/>
      <c r="Q315" s="39" t="n"/>
      <c r="R315" s="39" t="n"/>
      <c r="S315" s="39" t="n"/>
      <c r="T315" s="39" t="n"/>
      <c r="U315" s="39" t="n"/>
      <c r="V315" s="39" t="n"/>
      <c r="W315" s="39" t="n"/>
      <c r="X315" s="39" t="n"/>
      <c r="Y315" s="39" t="n"/>
      <c r="Z315" s="39" t="n"/>
    </row>
    <row r="316" ht="15.75" customHeight="1" s="198">
      <c r="A316" s="39" t="n"/>
      <c r="B316" s="39" t="n"/>
      <c r="C316" s="39" t="n"/>
      <c r="D316" s="39" t="n"/>
      <c r="E316" s="39" t="n"/>
      <c r="F316" s="39" t="n"/>
      <c r="G316" s="39" t="n"/>
      <c r="H316" s="39" t="n"/>
      <c r="I316" s="39" t="n"/>
      <c r="J316" s="39" t="n"/>
      <c r="K316" s="39" t="n"/>
      <c r="L316" s="39" t="n"/>
      <c r="M316" s="39" t="n"/>
      <c r="N316" s="39" t="n"/>
      <c r="O316" s="39" t="n"/>
      <c r="P316" s="39" t="n"/>
      <c r="Q316" s="39" t="n"/>
      <c r="R316" s="39" t="n"/>
      <c r="S316" s="39" t="n"/>
      <c r="T316" s="39" t="n"/>
      <c r="U316" s="39" t="n"/>
      <c r="V316" s="39" t="n"/>
      <c r="W316" s="39" t="n"/>
      <c r="X316" s="39" t="n"/>
      <c r="Y316" s="39" t="n"/>
      <c r="Z316" s="39" t="n"/>
    </row>
    <row r="317" ht="15.75" customHeight="1" s="198">
      <c r="A317" s="39" t="n"/>
      <c r="B317" s="39" t="n"/>
      <c r="C317" s="39" t="n"/>
      <c r="D317" s="39" t="n"/>
      <c r="E317" s="39" t="n"/>
      <c r="F317" s="39" t="n"/>
      <c r="G317" s="39" t="n"/>
      <c r="H317" s="39" t="n"/>
      <c r="I317" s="39" t="n"/>
      <c r="J317" s="39" t="n"/>
      <c r="K317" s="39" t="n"/>
      <c r="L317" s="39" t="n"/>
      <c r="M317" s="39" t="n"/>
      <c r="N317" s="39" t="n"/>
      <c r="O317" s="39" t="n"/>
      <c r="P317" s="39" t="n"/>
      <c r="Q317" s="39" t="n"/>
      <c r="R317" s="39" t="n"/>
      <c r="S317" s="39" t="n"/>
      <c r="T317" s="39" t="n"/>
      <c r="U317" s="39" t="n"/>
      <c r="V317" s="39" t="n"/>
      <c r="W317" s="39" t="n"/>
      <c r="X317" s="39" t="n"/>
      <c r="Y317" s="39" t="n"/>
      <c r="Z317" s="39" t="n"/>
    </row>
    <row r="318" ht="15.75" customHeight="1" s="198">
      <c r="A318" s="39" t="n"/>
      <c r="B318" s="39" t="n"/>
      <c r="C318" s="39" t="n"/>
      <c r="D318" s="39" t="n"/>
      <c r="E318" s="39" t="n"/>
      <c r="F318" s="39" t="n"/>
      <c r="G318" s="39" t="n"/>
      <c r="H318" s="39" t="n"/>
      <c r="I318" s="39" t="n"/>
      <c r="J318" s="39" t="n"/>
      <c r="K318" s="39" t="n"/>
      <c r="L318" s="39" t="n"/>
      <c r="M318" s="39" t="n"/>
      <c r="N318" s="39" t="n"/>
      <c r="O318" s="39" t="n"/>
      <c r="P318" s="39" t="n"/>
      <c r="Q318" s="39" t="n"/>
      <c r="R318" s="39" t="n"/>
      <c r="S318" s="39" t="n"/>
      <c r="T318" s="39" t="n"/>
      <c r="U318" s="39" t="n"/>
      <c r="V318" s="39" t="n"/>
      <c r="W318" s="39" t="n"/>
      <c r="X318" s="39" t="n"/>
      <c r="Y318" s="39" t="n"/>
      <c r="Z318" s="39" t="n"/>
    </row>
    <row r="319" ht="15.75" customHeight="1" s="198">
      <c r="A319" s="39" t="n"/>
      <c r="B319" s="39" t="n"/>
      <c r="C319" s="39" t="n"/>
      <c r="D319" s="39" t="n"/>
      <c r="E319" s="39" t="n"/>
      <c r="F319" s="39" t="n"/>
      <c r="G319" s="39" t="n"/>
      <c r="H319" s="39" t="n"/>
      <c r="I319" s="39" t="n"/>
      <c r="J319" s="39" t="n"/>
      <c r="K319" s="39" t="n"/>
      <c r="L319" s="39" t="n"/>
      <c r="M319" s="39" t="n"/>
      <c r="N319" s="39" t="n"/>
      <c r="O319" s="39" t="n"/>
      <c r="P319" s="39" t="n"/>
      <c r="Q319" s="39" t="n"/>
      <c r="R319" s="39" t="n"/>
      <c r="S319" s="39" t="n"/>
      <c r="T319" s="39" t="n"/>
      <c r="U319" s="39" t="n"/>
      <c r="V319" s="39" t="n"/>
      <c r="W319" s="39" t="n"/>
      <c r="X319" s="39" t="n"/>
      <c r="Y319" s="39" t="n"/>
      <c r="Z319" s="39" t="n"/>
    </row>
    <row r="320" ht="15.75" customHeight="1" s="198">
      <c r="A320" s="39" t="n"/>
      <c r="B320" s="39" t="n"/>
      <c r="C320" s="39" t="n"/>
      <c r="D320" s="39" t="n"/>
      <c r="E320" s="39" t="n"/>
      <c r="F320" s="39" t="n"/>
      <c r="G320" s="39" t="n"/>
      <c r="H320" s="39" t="n"/>
      <c r="I320" s="39" t="n"/>
      <c r="J320" s="39" t="n"/>
      <c r="K320" s="39" t="n"/>
      <c r="L320" s="39" t="n"/>
      <c r="M320" s="39" t="n"/>
      <c r="N320" s="39" t="n"/>
      <c r="O320" s="39" t="n"/>
      <c r="P320" s="39" t="n"/>
      <c r="Q320" s="39" t="n"/>
      <c r="R320" s="39" t="n"/>
      <c r="S320" s="39" t="n"/>
      <c r="T320" s="39" t="n"/>
      <c r="U320" s="39" t="n"/>
      <c r="V320" s="39" t="n"/>
      <c r="W320" s="39" t="n"/>
      <c r="X320" s="39" t="n"/>
      <c r="Y320" s="39" t="n"/>
      <c r="Z320" s="39" t="n"/>
    </row>
    <row r="321" ht="15.75" customHeight="1" s="198">
      <c r="A321" s="39" t="n"/>
      <c r="B321" s="39" t="n"/>
      <c r="C321" s="39" t="n"/>
      <c r="D321" s="39" t="n"/>
      <c r="E321" s="39" t="n"/>
      <c r="F321" s="39" t="n"/>
      <c r="G321" s="39" t="n"/>
      <c r="H321" s="39" t="n"/>
      <c r="I321" s="39" t="n"/>
      <c r="J321" s="39" t="n"/>
      <c r="K321" s="39" t="n"/>
      <c r="L321" s="39" t="n"/>
      <c r="M321" s="39" t="n"/>
      <c r="N321" s="39" t="n"/>
      <c r="O321" s="39" t="n"/>
      <c r="P321" s="39" t="n"/>
      <c r="Q321" s="39" t="n"/>
      <c r="R321" s="39" t="n"/>
      <c r="S321" s="39" t="n"/>
      <c r="T321" s="39" t="n"/>
      <c r="U321" s="39" t="n"/>
      <c r="V321" s="39" t="n"/>
      <c r="W321" s="39" t="n"/>
      <c r="X321" s="39" t="n"/>
      <c r="Y321" s="39" t="n"/>
      <c r="Z321" s="39" t="n"/>
    </row>
    <row r="322" ht="15.75" customHeight="1" s="198">
      <c r="A322" s="39" t="n"/>
      <c r="B322" s="39" t="n"/>
      <c r="C322" s="39" t="n"/>
      <c r="D322" s="39" t="n"/>
      <c r="E322" s="39" t="n"/>
      <c r="F322" s="39" t="n"/>
      <c r="G322" s="39" t="n"/>
      <c r="H322" s="39" t="n"/>
      <c r="I322" s="39" t="n"/>
      <c r="J322" s="39" t="n"/>
      <c r="K322" s="39" t="n"/>
      <c r="L322" s="39" t="n"/>
      <c r="M322" s="39" t="n"/>
      <c r="N322" s="39" t="n"/>
      <c r="O322" s="39" t="n"/>
      <c r="P322" s="39" t="n"/>
      <c r="Q322" s="39" t="n"/>
      <c r="R322" s="39" t="n"/>
      <c r="S322" s="39" t="n"/>
      <c r="T322" s="39" t="n"/>
      <c r="U322" s="39" t="n"/>
      <c r="V322" s="39" t="n"/>
      <c r="W322" s="39" t="n"/>
      <c r="X322" s="39" t="n"/>
      <c r="Y322" s="39" t="n"/>
      <c r="Z322" s="39" t="n"/>
    </row>
    <row r="323" ht="15.75" customHeight="1" s="198">
      <c r="A323" s="39" t="n"/>
      <c r="B323" s="39" t="n"/>
      <c r="C323" s="39" t="n"/>
      <c r="D323" s="39" t="n"/>
      <c r="E323" s="39" t="n"/>
      <c r="F323" s="39" t="n"/>
      <c r="G323" s="39" t="n"/>
      <c r="H323" s="39" t="n"/>
      <c r="I323" s="39" t="n"/>
      <c r="J323" s="39" t="n"/>
      <c r="K323" s="39" t="n"/>
      <c r="L323" s="39" t="n"/>
      <c r="M323" s="39" t="n"/>
      <c r="N323" s="39" t="n"/>
      <c r="O323" s="39" t="n"/>
      <c r="P323" s="39" t="n"/>
      <c r="Q323" s="39" t="n"/>
      <c r="R323" s="39" t="n"/>
      <c r="S323" s="39" t="n"/>
      <c r="T323" s="39" t="n"/>
      <c r="U323" s="39" t="n"/>
      <c r="V323" s="39" t="n"/>
      <c r="W323" s="39" t="n"/>
      <c r="X323" s="39" t="n"/>
      <c r="Y323" s="39" t="n"/>
      <c r="Z323" s="39" t="n"/>
    </row>
    <row r="324" ht="15.75" customHeight="1" s="198">
      <c r="A324" s="39" t="n"/>
      <c r="B324" s="39" t="n"/>
      <c r="C324" s="39" t="n"/>
      <c r="D324" s="39" t="n"/>
      <c r="E324" s="39" t="n"/>
      <c r="F324" s="39" t="n"/>
      <c r="G324" s="39" t="n"/>
      <c r="H324" s="39" t="n"/>
      <c r="I324" s="39" t="n"/>
      <c r="J324" s="39" t="n"/>
      <c r="K324" s="39" t="n"/>
      <c r="L324" s="39" t="n"/>
      <c r="M324" s="39" t="n"/>
      <c r="N324" s="39" t="n"/>
      <c r="O324" s="39" t="n"/>
      <c r="P324" s="39" t="n"/>
      <c r="Q324" s="39" t="n"/>
      <c r="R324" s="39" t="n"/>
      <c r="S324" s="39" t="n"/>
      <c r="T324" s="39" t="n"/>
      <c r="U324" s="39" t="n"/>
      <c r="V324" s="39" t="n"/>
      <c r="W324" s="39" t="n"/>
      <c r="X324" s="39" t="n"/>
      <c r="Y324" s="39" t="n"/>
      <c r="Z324" s="39" t="n"/>
    </row>
    <row r="325" ht="15.75" customHeight="1" s="198">
      <c r="A325" s="39" t="n"/>
      <c r="B325" s="39" t="n"/>
      <c r="C325" s="39" t="n"/>
      <c r="D325" s="39" t="n"/>
      <c r="E325" s="39" t="n"/>
      <c r="F325" s="39" t="n"/>
      <c r="G325" s="39" t="n"/>
      <c r="H325" s="39" t="n"/>
      <c r="I325" s="39" t="n"/>
      <c r="J325" s="39" t="n"/>
      <c r="K325" s="39" t="n"/>
      <c r="L325" s="39" t="n"/>
      <c r="M325" s="39" t="n"/>
      <c r="N325" s="39" t="n"/>
      <c r="O325" s="39" t="n"/>
      <c r="P325" s="39" t="n"/>
      <c r="Q325" s="39" t="n"/>
      <c r="R325" s="39" t="n"/>
      <c r="S325" s="39" t="n"/>
      <c r="T325" s="39" t="n"/>
      <c r="U325" s="39" t="n"/>
      <c r="V325" s="39" t="n"/>
      <c r="W325" s="39" t="n"/>
      <c r="X325" s="39" t="n"/>
      <c r="Y325" s="39" t="n"/>
      <c r="Z325" s="39" t="n"/>
    </row>
    <row r="326" ht="15.75" customHeight="1" s="198">
      <c r="A326" s="39" t="n"/>
      <c r="B326" s="39" t="n"/>
      <c r="C326" s="39" t="n"/>
      <c r="D326" s="39" t="n"/>
      <c r="E326" s="39" t="n"/>
      <c r="F326" s="39" t="n"/>
      <c r="G326" s="39" t="n"/>
      <c r="H326" s="39" t="n"/>
      <c r="I326" s="39" t="n"/>
      <c r="J326" s="39" t="n"/>
      <c r="K326" s="39" t="n"/>
      <c r="L326" s="39" t="n"/>
      <c r="M326" s="39" t="n"/>
      <c r="N326" s="39" t="n"/>
      <c r="O326" s="39" t="n"/>
      <c r="P326" s="39" t="n"/>
      <c r="Q326" s="39" t="n"/>
      <c r="R326" s="39" t="n"/>
      <c r="S326" s="39" t="n"/>
      <c r="T326" s="39" t="n"/>
      <c r="U326" s="39" t="n"/>
      <c r="V326" s="39" t="n"/>
      <c r="W326" s="39" t="n"/>
      <c r="X326" s="39" t="n"/>
      <c r="Y326" s="39" t="n"/>
      <c r="Z326" s="39" t="n"/>
    </row>
    <row r="327" ht="15.75" customHeight="1" s="198">
      <c r="A327" s="39" t="n"/>
      <c r="B327" s="39" t="n"/>
      <c r="C327" s="39" t="n"/>
      <c r="D327" s="39" t="n"/>
      <c r="E327" s="39" t="n"/>
      <c r="F327" s="39" t="n"/>
      <c r="G327" s="39" t="n"/>
      <c r="H327" s="39" t="n"/>
      <c r="I327" s="39" t="n"/>
      <c r="J327" s="39" t="n"/>
      <c r="K327" s="39" t="n"/>
      <c r="L327" s="39" t="n"/>
      <c r="M327" s="39" t="n"/>
      <c r="N327" s="39" t="n"/>
      <c r="O327" s="39" t="n"/>
      <c r="P327" s="39" t="n"/>
      <c r="Q327" s="39" t="n"/>
      <c r="R327" s="39" t="n"/>
      <c r="S327" s="39" t="n"/>
      <c r="T327" s="39" t="n"/>
      <c r="U327" s="39" t="n"/>
      <c r="V327" s="39" t="n"/>
      <c r="W327" s="39" t="n"/>
      <c r="X327" s="39" t="n"/>
      <c r="Y327" s="39" t="n"/>
      <c r="Z327" s="39" t="n"/>
    </row>
    <row r="328" ht="15.75" customHeight="1" s="198">
      <c r="A328" s="39" t="n"/>
      <c r="B328" s="39" t="n"/>
      <c r="C328" s="39" t="n"/>
      <c r="D328" s="39" t="n"/>
      <c r="E328" s="39" t="n"/>
      <c r="F328" s="39" t="n"/>
      <c r="G328" s="39" t="n"/>
      <c r="H328" s="39" t="n"/>
      <c r="I328" s="39" t="n"/>
      <c r="J328" s="39" t="n"/>
      <c r="K328" s="39" t="n"/>
      <c r="L328" s="39" t="n"/>
      <c r="M328" s="39" t="n"/>
      <c r="N328" s="39" t="n"/>
      <c r="O328" s="39" t="n"/>
      <c r="P328" s="39" t="n"/>
      <c r="Q328" s="39" t="n"/>
      <c r="R328" s="39" t="n"/>
      <c r="S328" s="39" t="n"/>
      <c r="T328" s="39" t="n"/>
      <c r="U328" s="39" t="n"/>
      <c r="V328" s="39" t="n"/>
      <c r="W328" s="39" t="n"/>
      <c r="X328" s="39" t="n"/>
      <c r="Y328" s="39" t="n"/>
      <c r="Z328" s="39" t="n"/>
    </row>
    <row r="329" ht="15.75" customHeight="1" s="198">
      <c r="A329" s="39" t="n"/>
      <c r="B329" s="39" t="n"/>
      <c r="C329" s="39" t="n"/>
      <c r="D329" s="39" t="n"/>
      <c r="E329" s="39" t="n"/>
      <c r="F329" s="39" t="n"/>
      <c r="G329" s="39" t="n"/>
      <c r="H329" s="39" t="n"/>
      <c r="I329" s="39" t="n"/>
      <c r="J329" s="39" t="n"/>
      <c r="K329" s="39" t="n"/>
      <c r="L329" s="39" t="n"/>
      <c r="M329" s="39" t="n"/>
      <c r="N329" s="39" t="n"/>
      <c r="O329" s="39" t="n"/>
      <c r="P329" s="39" t="n"/>
      <c r="Q329" s="39" t="n"/>
      <c r="R329" s="39" t="n"/>
      <c r="S329" s="39" t="n"/>
      <c r="T329" s="39" t="n"/>
      <c r="U329" s="39" t="n"/>
      <c r="V329" s="39" t="n"/>
      <c r="W329" s="39" t="n"/>
      <c r="X329" s="39" t="n"/>
      <c r="Y329" s="39" t="n"/>
      <c r="Z329" s="39" t="n"/>
    </row>
    <row r="330" ht="15.75" customHeight="1" s="198">
      <c r="A330" s="39" t="n"/>
      <c r="B330" s="39" t="n"/>
      <c r="C330" s="39" t="n"/>
      <c r="D330" s="39" t="n"/>
      <c r="E330" s="39" t="n"/>
      <c r="F330" s="39" t="n"/>
      <c r="G330" s="39" t="n"/>
      <c r="H330" s="39" t="n"/>
      <c r="I330" s="39" t="n"/>
      <c r="J330" s="39" t="n"/>
      <c r="K330" s="39" t="n"/>
      <c r="L330" s="39" t="n"/>
      <c r="M330" s="39" t="n"/>
      <c r="N330" s="39" t="n"/>
      <c r="O330" s="39" t="n"/>
      <c r="P330" s="39" t="n"/>
      <c r="Q330" s="39" t="n"/>
      <c r="R330" s="39" t="n"/>
      <c r="S330" s="39" t="n"/>
      <c r="T330" s="39" t="n"/>
      <c r="U330" s="39" t="n"/>
      <c r="V330" s="39" t="n"/>
      <c r="W330" s="39" t="n"/>
      <c r="X330" s="39" t="n"/>
      <c r="Y330" s="39" t="n"/>
      <c r="Z330" s="39" t="n"/>
    </row>
    <row r="331" ht="15.75" customHeight="1" s="198">
      <c r="A331" s="39" t="n"/>
      <c r="B331" s="39" t="n"/>
      <c r="C331" s="39" t="n"/>
      <c r="D331" s="39" t="n"/>
      <c r="E331" s="39" t="n"/>
      <c r="F331" s="39" t="n"/>
      <c r="G331" s="39" t="n"/>
      <c r="H331" s="39" t="n"/>
      <c r="I331" s="39" t="n"/>
      <c r="J331" s="39" t="n"/>
      <c r="K331" s="39" t="n"/>
      <c r="L331" s="39" t="n"/>
      <c r="M331" s="39" t="n"/>
      <c r="N331" s="39" t="n"/>
      <c r="O331" s="39" t="n"/>
      <c r="P331" s="39" t="n"/>
      <c r="Q331" s="39" t="n"/>
      <c r="R331" s="39" t="n"/>
      <c r="S331" s="39" t="n"/>
      <c r="T331" s="39" t="n"/>
      <c r="U331" s="39" t="n"/>
      <c r="V331" s="39" t="n"/>
      <c r="W331" s="39" t="n"/>
      <c r="X331" s="39" t="n"/>
      <c r="Y331" s="39" t="n"/>
      <c r="Z331" s="39" t="n"/>
    </row>
    <row r="332" ht="15.75" customHeight="1" s="198">
      <c r="A332" s="39" t="n"/>
      <c r="B332" s="39" t="n"/>
      <c r="C332" s="39" t="n"/>
      <c r="D332" s="39" t="n"/>
      <c r="E332" s="39" t="n"/>
      <c r="F332" s="39" t="n"/>
      <c r="G332" s="39" t="n"/>
      <c r="H332" s="39" t="n"/>
      <c r="I332" s="39" t="n"/>
      <c r="J332" s="39" t="n"/>
      <c r="K332" s="39" t="n"/>
      <c r="L332" s="39" t="n"/>
      <c r="M332" s="39" t="n"/>
      <c r="N332" s="39" t="n"/>
      <c r="O332" s="39" t="n"/>
      <c r="P332" s="39" t="n"/>
      <c r="Q332" s="39" t="n"/>
      <c r="R332" s="39" t="n"/>
      <c r="S332" s="39" t="n"/>
      <c r="T332" s="39" t="n"/>
      <c r="U332" s="39" t="n"/>
      <c r="V332" s="39" t="n"/>
      <c r="W332" s="39" t="n"/>
      <c r="X332" s="39" t="n"/>
      <c r="Y332" s="39" t="n"/>
      <c r="Z332" s="39" t="n"/>
    </row>
    <row r="333" ht="15.75" customHeight="1" s="198">
      <c r="A333" s="39" t="n"/>
      <c r="B333" s="39" t="n"/>
      <c r="C333" s="39" t="n"/>
      <c r="D333" s="39" t="n"/>
      <c r="E333" s="39" t="n"/>
      <c r="F333" s="39" t="n"/>
      <c r="G333" s="39" t="n"/>
      <c r="H333" s="39" t="n"/>
      <c r="I333" s="39" t="n"/>
      <c r="J333" s="39" t="n"/>
      <c r="K333" s="39" t="n"/>
      <c r="L333" s="39" t="n"/>
      <c r="M333" s="39" t="n"/>
      <c r="N333" s="39" t="n"/>
      <c r="O333" s="39" t="n"/>
      <c r="P333" s="39" t="n"/>
      <c r="Q333" s="39" t="n"/>
      <c r="R333" s="39" t="n"/>
      <c r="S333" s="39" t="n"/>
      <c r="T333" s="39" t="n"/>
      <c r="U333" s="39" t="n"/>
      <c r="V333" s="39" t="n"/>
      <c r="W333" s="39" t="n"/>
      <c r="X333" s="39" t="n"/>
      <c r="Y333" s="39" t="n"/>
      <c r="Z333" s="39" t="n"/>
    </row>
    <row r="334" ht="15.75" customHeight="1" s="198">
      <c r="A334" s="39" t="n"/>
      <c r="B334" s="39" t="n"/>
      <c r="C334" s="39" t="n"/>
      <c r="D334" s="39" t="n"/>
      <c r="E334" s="39" t="n"/>
      <c r="F334" s="39" t="n"/>
      <c r="G334" s="39" t="n"/>
      <c r="H334" s="39" t="n"/>
      <c r="I334" s="39" t="n"/>
      <c r="J334" s="39" t="n"/>
      <c r="K334" s="39" t="n"/>
      <c r="L334" s="39" t="n"/>
      <c r="M334" s="39" t="n"/>
      <c r="N334" s="39" t="n"/>
      <c r="O334" s="39" t="n"/>
      <c r="P334" s="39" t="n"/>
      <c r="Q334" s="39" t="n"/>
      <c r="R334" s="39" t="n"/>
      <c r="S334" s="39" t="n"/>
      <c r="T334" s="39" t="n"/>
      <c r="U334" s="39" t="n"/>
      <c r="V334" s="39" t="n"/>
      <c r="W334" s="39" t="n"/>
      <c r="X334" s="39" t="n"/>
      <c r="Y334" s="39" t="n"/>
      <c r="Z334" s="39" t="n"/>
    </row>
    <row r="335" ht="15.75" customHeight="1" s="198">
      <c r="A335" s="39" t="n"/>
      <c r="B335" s="39" t="n"/>
      <c r="C335" s="39" t="n"/>
      <c r="D335" s="39" t="n"/>
      <c r="E335" s="39" t="n"/>
      <c r="F335" s="39" t="n"/>
      <c r="G335" s="39" t="n"/>
      <c r="H335" s="39" t="n"/>
      <c r="I335" s="39" t="n"/>
      <c r="J335" s="39" t="n"/>
      <c r="K335" s="39" t="n"/>
      <c r="L335" s="39" t="n"/>
      <c r="M335" s="39" t="n"/>
      <c r="N335" s="39" t="n"/>
      <c r="O335" s="39" t="n"/>
      <c r="P335" s="39" t="n"/>
      <c r="Q335" s="39" t="n"/>
      <c r="R335" s="39" t="n"/>
      <c r="S335" s="39" t="n"/>
      <c r="T335" s="39" t="n"/>
      <c r="U335" s="39" t="n"/>
      <c r="V335" s="39" t="n"/>
      <c r="W335" s="39" t="n"/>
      <c r="X335" s="39" t="n"/>
      <c r="Y335" s="39" t="n"/>
      <c r="Z335" s="39" t="n"/>
    </row>
    <row r="336" ht="15.75" customHeight="1" s="198">
      <c r="A336" s="39" t="n"/>
      <c r="B336" s="39" t="n"/>
      <c r="C336" s="39" t="n"/>
      <c r="D336" s="39" t="n"/>
      <c r="E336" s="39" t="n"/>
      <c r="F336" s="39" t="n"/>
      <c r="G336" s="39" t="n"/>
      <c r="H336" s="39" t="n"/>
      <c r="I336" s="39" t="n"/>
      <c r="J336" s="39" t="n"/>
      <c r="K336" s="39" t="n"/>
      <c r="L336" s="39" t="n"/>
      <c r="M336" s="39" t="n"/>
      <c r="N336" s="39" t="n"/>
      <c r="O336" s="39" t="n"/>
      <c r="P336" s="39" t="n"/>
      <c r="Q336" s="39" t="n"/>
      <c r="R336" s="39" t="n"/>
      <c r="S336" s="39" t="n"/>
      <c r="T336" s="39" t="n"/>
      <c r="U336" s="39" t="n"/>
      <c r="V336" s="39" t="n"/>
      <c r="W336" s="39" t="n"/>
      <c r="X336" s="39" t="n"/>
      <c r="Y336" s="39" t="n"/>
      <c r="Z336" s="39" t="n"/>
    </row>
    <row r="337" ht="15.75" customHeight="1" s="198">
      <c r="A337" s="39" t="n"/>
      <c r="B337" s="39" t="n"/>
      <c r="C337" s="39" t="n"/>
      <c r="D337" s="39" t="n"/>
      <c r="E337" s="39" t="n"/>
      <c r="F337" s="39" t="n"/>
      <c r="G337" s="39" t="n"/>
      <c r="H337" s="39" t="n"/>
      <c r="I337" s="39" t="n"/>
      <c r="J337" s="39" t="n"/>
      <c r="K337" s="39" t="n"/>
      <c r="L337" s="39" t="n"/>
      <c r="M337" s="39" t="n"/>
      <c r="N337" s="39" t="n"/>
      <c r="O337" s="39" t="n"/>
      <c r="P337" s="39" t="n"/>
      <c r="Q337" s="39" t="n"/>
      <c r="R337" s="39" t="n"/>
      <c r="S337" s="39" t="n"/>
      <c r="T337" s="39" t="n"/>
      <c r="U337" s="39" t="n"/>
      <c r="V337" s="39" t="n"/>
      <c r="W337" s="39" t="n"/>
      <c r="X337" s="39" t="n"/>
      <c r="Y337" s="39" t="n"/>
      <c r="Z337" s="39" t="n"/>
    </row>
    <row r="338" ht="15.75" customHeight="1" s="198">
      <c r="A338" s="39" t="n"/>
      <c r="B338" s="39" t="n"/>
      <c r="C338" s="39" t="n"/>
      <c r="D338" s="39" t="n"/>
      <c r="E338" s="39" t="n"/>
      <c r="F338" s="39" t="n"/>
      <c r="G338" s="39" t="n"/>
      <c r="H338" s="39" t="n"/>
      <c r="I338" s="39" t="n"/>
      <c r="J338" s="39" t="n"/>
      <c r="K338" s="39" t="n"/>
      <c r="L338" s="39" t="n"/>
      <c r="M338" s="39" t="n"/>
      <c r="N338" s="39" t="n"/>
      <c r="O338" s="39" t="n"/>
      <c r="P338" s="39" t="n"/>
      <c r="Q338" s="39" t="n"/>
      <c r="R338" s="39" t="n"/>
      <c r="S338" s="39" t="n"/>
      <c r="T338" s="39" t="n"/>
      <c r="U338" s="39" t="n"/>
      <c r="V338" s="39" t="n"/>
      <c r="W338" s="39" t="n"/>
      <c r="X338" s="39" t="n"/>
      <c r="Y338" s="39" t="n"/>
      <c r="Z338" s="39" t="n"/>
    </row>
    <row r="339" ht="15.75" customHeight="1" s="198">
      <c r="A339" s="39" t="n"/>
      <c r="B339" s="39" t="n"/>
      <c r="C339" s="39" t="n"/>
      <c r="D339" s="39" t="n"/>
      <c r="E339" s="39" t="n"/>
      <c r="F339" s="39" t="n"/>
      <c r="G339" s="39" t="n"/>
      <c r="H339" s="39" t="n"/>
      <c r="I339" s="39" t="n"/>
      <c r="J339" s="39" t="n"/>
      <c r="K339" s="39" t="n"/>
      <c r="L339" s="39" t="n"/>
      <c r="M339" s="39" t="n"/>
      <c r="N339" s="39" t="n"/>
      <c r="O339" s="39" t="n"/>
      <c r="P339" s="39" t="n"/>
      <c r="Q339" s="39" t="n"/>
      <c r="R339" s="39" t="n"/>
      <c r="S339" s="39" t="n"/>
      <c r="T339" s="39" t="n"/>
      <c r="U339" s="39" t="n"/>
      <c r="V339" s="39" t="n"/>
      <c r="W339" s="39" t="n"/>
      <c r="X339" s="39" t="n"/>
      <c r="Y339" s="39" t="n"/>
      <c r="Z339" s="39" t="n"/>
    </row>
    <row r="340" ht="15.75" customHeight="1" s="198">
      <c r="A340" s="39" t="n"/>
      <c r="B340" s="39" t="n"/>
      <c r="C340" s="39" t="n"/>
      <c r="D340" s="39" t="n"/>
      <c r="E340" s="39" t="n"/>
      <c r="F340" s="39" t="n"/>
      <c r="G340" s="39" t="n"/>
      <c r="H340" s="39" t="n"/>
      <c r="I340" s="39" t="n"/>
      <c r="J340" s="39" t="n"/>
      <c r="K340" s="39" t="n"/>
      <c r="L340" s="39" t="n"/>
      <c r="M340" s="39" t="n"/>
      <c r="N340" s="39" t="n"/>
      <c r="O340" s="39" t="n"/>
      <c r="P340" s="39" t="n"/>
      <c r="Q340" s="39" t="n"/>
      <c r="R340" s="39" t="n"/>
      <c r="S340" s="39" t="n"/>
      <c r="T340" s="39" t="n"/>
      <c r="U340" s="39" t="n"/>
      <c r="V340" s="39" t="n"/>
      <c r="W340" s="39" t="n"/>
      <c r="X340" s="39" t="n"/>
      <c r="Y340" s="39" t="n"/>
      <c r="Z340" s="39" t="n"/>
    </row>
    <row r="341" ht="15.75" customHeight="1" s="198">
      <c r="A341" s="39" t="n"/>
      <c r="B341" s="39" t="n"/>
      <c r="C341" s="39" t="n"/>
      <c r="D341" s="39" t="n"/>
      <c r="E341" s="39" t="n"/>
      <c r="F341" s="39" t="n"/>
      <c r="G341" s="39" t="n"/>
      <c r="H341" s="39" t="n"/>
      <c r="I341" s="39" t="n"/>
      <c r="J341" s="39" t="n"/>
      <c r="K341" s="39" t="n"/>
      <c r="L341" s="39" t="n"/>
      <c r="M341" s="39" t="n"/>
      <c r="N341" s="39" t="n"/>
      <c r="O341" s="39" t="n"/>
      <c r="P341" s="39" t="n"/>
      <c r="Q341" s="39" t="n"/>
      <c r="R341" s="39" t="n"/>
      <c r="S341" s="39" t="n"/>
      <c r="T341" s="39" t="n"/>
      <c r="U341" s="39" t="n"/>
      <c r="V341" s="39" t="n"/>
      <c r="W341" s="39" t="n"/>
      <c r="X341" s="39" t="n"/>
      <c r="Y341" s="39" t="n"/>
      <c r="Z341" s="39" t="n"/>
    </row>
    <row r="342" ht="15.75" customHeight="1" s="198">
      <c r="A342" s="39" t="n"/>
      <c r="B342" s="39" t="n"/>
      <c r="C342" s="39" t="n"/>
      <c r="D342" s="39" t="n"/>
      <c r="E342" s="39" t="n"/>
      <c r="F342" s="39" t="n"/>
      <c r="G342" s="39" t="n"/>
      <c r="H342" s="39" t="n"/>
      <c r="I342" s="39" t="n"/>
      <c r="J342" s="39" t="n"/>
      <c r="K342" s="39" t="n"/>
      <c r="L342" s="39" t="n"/>
      <c r="M342" s="39" t="n"/>
      <c r="N342" s="39" t="n"/>
      <c r="O342" s="39" t="n"/>
      <c r="P342" s="39" t="n"/>
      <c r="Q342" s="39" t="n"/>
      <c r="R342" s="39" t="n"/>
      <c r="S342" s="39" t="n"/>
      <c r="T342" s="39" t="n"/>
      <c r="U342" s="39" t="n"/>
      <c r="V342" s="39" t="n"/>
      <c r="W342" s="39" t="n"/>
      <c r="X342" s="39" t="n"/>
      <c r="Y342" s="39" t="n"/>
      <c r="Z342" s="39" t="n"/>
    </row>
    <row r="343" ht="15.75" customHeight="1" s="198">
      <c r="A343" s="39" t="n"/>
      <c r="B343" s="39" t="n"/>
      <c r="C343" s="39" t="n"/>
      <c r="D343" s="39" t="n"/>
      <c r="E343" s="39" t="n"/>
      <c r="F343" s="39" t="n"/>
      <c r="G343" s="39" t="n"/>
      <c r="H343" s="39" t="n"/>
      <c r="I343" s="39" t="n"/>
      <c r="J343" s="39" t="n"/>
      <c r="K343" s="39" t="n"/>
      <c r="L343" s="39" t="n"/>
      <c r="M343" s="39" t="n"/>
      <c r="N343" s="39" t="n"/>
      <c r="O343" s="39" t="n"/>
      <c r="P343" s="39" t="n"/>
      <c r="Q343" s="39" t="n"/>
      <c r="R343" s="39" t="n"/>
      <c r="S343" s="39" t="n"/>
      <c r="T343" s="39" t="n"/>
      <c r="U343" s="39" t="n"/>
      <c r="V343" s="39" t="n"/>
      <c r="W343" s="39" t="n"/>
      <c r="X343" s="39" t="n"/>
      <c r="Y343" s="39" t="n"/>
      <c r="Z343" s="39" t="n"/>
    </row>
    <row r="344" ht="15.75" customHeight="1" s="198">
      <c r="A344" s="39" t="n"/>
      <c r="B344" s="39" t="n"/>
      <c r="C344" s="39" t="n"/>
      <c r="D344" s="39" t="n"/>
      <c r="E344" s="39" t="n"/>
      <c r="F344" s="39" t="n"/>
      <c r="G344" s="39" t="n"/>
      <c r="H344" s="39" t="n"/>
      <c r="I344" s="39" t="n"/>
      <c r="J344" s="39" t="n"/>
      <c r="K344" s="39" t="n"/>
      <c r="L344" s="39" t="n"/>
      <c r="M344" s="39" t="n"/>
      <c r="N344" s="39" t="n"/>
      <c r="O344" s="39" t="n"/>
      <c r="P344" s="39" t="n"/>
      <c r="Q344" s="39" t="n"/>
      <c r="R344" s="39" t="n"/>
      <c r="S344" s="39" t="n"/>
      <c r="T344" s="39" t="n"/>
      <c r="U344" s="39" t="n"/>
      <c r="V344" s="39" t="n"/>
      <c r="W344" s="39" t="n"/>
      <c r="X344" s="39" t="n"/>
      <c r="Y344" s="39" t="n"/>
      <c r="Z344" s="39" t="n"/>
    </row>
    <row r="345" ht="15.75" customHeight="1" s="198">
      <c r="A345" s="39" t="n"/>
      <c r="B345" s="39" t="n"/>
      <c r="C345" s="39" t="n"/>
      <c r="D345" s="39" t="n"/>
      <c r="E345" s="39" t="n"/>
      <c r="F345" s="39" t="n"/>
      <c r="G345" s="39" t="n"/>
      <c r="H345" s="39" t="n"/>
      <c r="I345" s="39" t="n"/>
      <c r="J345" s="39" t="n"/>
      <c r="K345" s="39" t="n"/>
      <c r="L345" s="39" t="n"/>
      <c r="M345" s="39" t="n"/>
      <c r="N345" s="39" t="n"/>
      <c r="O345" s="39" t="n"/>
      <c r="P345" s="39" t="n"/>
      <c r="Q345" s="39" t="n"/>
      <c r="R345" s="39" t="n"/>
      <c r="S345" s="39" t="n"/>
      <c r="T345" s="39" t="n"/>
      <c r="U345" s="39" t="n"/>
      <c r="V345" s="39" t="n"/>
      <c r="W345" s="39" t="n"/>
      <c r="X345" s="39" t="n"/>
      <c r="Y345" s="39" t="n"/>
      <c r="Z345" s="39" t="n"/>
    </row>
    <row r="346" ht="15.75" customHeight="1" s="198">
      <c r="A346" s="39" t="n"/>
      <c r="B346" s="39" t="n"/>
      <c r="C346" s="39" t="n"/>
      <c r="D346" s="39" t="n"/>
      <c r="E346" s="39" t="n"/>
      <c r="F346" s="39" t="n"/>
      <c r="G346" s="39" t="n"/>
      <c r="H346" s="39" t="n"/>
      <c r="I346" s="39" t="n"/>
      <c r="J346" s="39" t="n"/>
      <c r="K346" s="39" t="n"/>
      <c r="L346" s="39" t="n"/>
      <c r="M346" s="39" t="n"/>
      <c r="N346" s="39" t="n"/>
      <c r="O346" s="39" t="n"/>
      <c r="P346" s="39" t="n"/>
      <c r="Q346" s="39" t="n"/>
      <c r="R346" s="39" t="n"/>
      <c r="S346" s="39" t="n"/>
      <c r="T346" s="39" t="n"/>
      <c r="U346" s="39" t="n"/>
      <c r="V346" s="39" t="n"/>
      <c r="W346" s="39" t="n"/>
      <c r="X346" s="39" t="n"/>
      <c r="Y346" s="39" t="n"/>
      <c r="Z346" s="39" t="n"/>
    </row>
    <row r="347" ht="15.75" customHeight="1" s="198">
      <c r="A347" s="39" t="n"/>
      <c r="B347" s="39" t="n"/>
      <c r="C347" s="39" t="n"/>
      <c r="D347" s="39" t="n"/>
      <c r="E347" s="39" t="n"/>
      <c r="F347" s="39" t="n"/>
      <c r="G347" s="39" t="n"/>
      <c r="H347" s="39" t="n"/>
      <c r="I347" s="39" t="n"/>
      <c r="J347" s="39" t="n"/>
      <c r="K347" s="39" t="n"/>
      <c r="L347" s="39" t="n"/>
      <c r="M347" s="39" t="n"/>
      <c r="N347" s="39" t="n"/>
      <c r="O347" s="39" t="n"/>
      <c r="P347" s="39" t="n"/>
      <c r="Q347" s="39" t="n"/>
      <c r="R347" s="39" t="n"/>
      <c r="S347" s="39" t="n"/>
      <c r="T347" s="39" t="n"/>
      <c r="U347" s="39" t="n"/>
      <c r="V347" s="39" t="n"/>
      <c r="W347" s="39" t="n"/>
      <c r="X347" s="39" t="n"/>
      <c r="Y347" s="39" t="n"/>
      <c r="Z347" s="39" t="n"/>
    </row>
    <row r="348" ht="15.75" customHeight="1" s="198">
      <c r="A348" s="39" t="n"/>
      <c r="B348" s="39" t="n"/>
      <c r="C348" s="39" t="n"/>
      <c r="D348" s="39" t="n"/>
      <c r="E348" s="39" t="n"/>
      <c r="F348" s="39" t="n"/>
      <c r="G348" s="39" t="n"/>
      <c r="H348" s="39" t="n"/>
      <c r="I348" s="39" t="n"/>
      <c r="J348" s="39" t="n"/>
      <c r="K348" s="39" t="n"/>
      <c r="L348" s="39" t="n"/>
      <c r="M348" s="39" t="n"/>
      <c r="N348" s="39" t="n"/>
      <c r="O348" s="39" t="n"/>
      <c r="P348" s="39" t="n"/>
      <c r="Q348" s="39" t="n"/>
      <c r="R348" s="39" t="n"/>
      <c r="S348" s="39" t="n"/>
      <c r="T348" s="39" t="n"/>
      <c r="U348" s="39" t="n"/>
      <c r="V348" s="39" t="n"/>
      <c r="W348" s="39" t="n"/>
      <c r="X348" s="39" t="n"/>
      <c r="Y348" s="39" t="n"/>
      <c r="Z348" s="39" t="n"/>
    </row>
    <row r="349" ht="15.75" customHeight="1" s="198">
      <c r="A349" s="39" t="n"/>
      <c r="B349" s="39" t="n"/>
      <c r="C349" s="39" t="n"/>
      <c r="D349" s="39" t="n"/>
      <c r="E349" s="39" t="n"/>
      <c r="F349" s="39" t="n"/>
      <c r="G349" s="39" t="n"/>
      <c r="H349" s="39" t="n"/>
      <c r="I349" s="39" t="n"/>
      <c r="J349" s="39" t="n"/>
      <c r="K349" s="39" t="n"/>
      <c r="L349" s="39" t="n"/>
      <c r="M349" s="39" t="n"/>
      <c r="N349" s="39" t="n"/>
      <c r="O349" s="39" t="n"/>
      <c r="P349" s="39" t="n"/>
      <c r="Q349" s="39" t="n"/>
      <c r="R349" s="39" t="n"/>
      <c r="S349" s="39" t="n"/>
      <c r="T349" s="39" t="n"/>
      <c r="U349" s="39" t="n"/>
      <c r="V349" s="39" t="n"/>
      <c r="W349" s="39" t="n"/>
      <c r="X349" s="39" t="n"/>
      <c r="Y349" s="39" t="n"/>
      <c r="Z349" s="39" t="n"/>
    </row>
    <row r="350" ht="15.75" customHeight="1" s="198">
      <c r="A350" s="39" t="n"/>
      <c r="B350" s="39" t="n"/>
      <c r="C350" s="39" t="n"/>
      <c r="D350" s="39" t="n"/>
      <c r="E350" s="39" t="n"/>
      <c r="F350" s="39" t="n"/>
      <c r="G350" s="39" t="n"/>
      <c r="H350" s="39" t="n"/>
      <c r="I350" s="39" t="n"/>
      <c r="J350" s="39" t="n"/>
      <c r="K350" s="39" t="n"/>
      <c r="L350" s="39" t="n"/>
      <c r="M350" s="39" t="n"/>
      <c r="N350" s="39" t="n"/>
      <c r="O350" s="39" t="n"/>
      <c r="P350" s="39" t="n"/>
      <c r="Q350" s="39" t="n"/>
      <c r="R350" s="39" t="n"/>
      <c r="S350" s="39" t="n"/>
      <c r="T350" s="39" t="n"/>
      <c r="U350" s="39" t="n"/>
      <c r="V350" s="39" t="n"/>
      <c r="W350" s="39" t="n"/>
      <c r="X350" s="39" t="n"/>
      <c r="Y350" s="39" t="n"/>
      <c r="Z350" s="39" t="n"/>
    </row>
    <row r="351" ht="15.75" customHeight="1" s="198">
      <c r="A351" s="39" t="n"/>
      <c r="B351" s="39" t="n"/>
      <c r="C351" s="39" t="n"/>
      <c r="D351" s="39" t="n"/>
      <c r="E351" s="39" t="n"/>
      <c r="F351" s="39" t="n"/>
      <c r="G351" s="39" t="n"/>
      <c r="H351" s="39" t="n"/>
      <c r="I351" s="39" t="n"/>
      <c r="J351" s="39" t="n"/>
      <c r="K351" s="39" t="n"/>
      <c r="L351" s="39" t="n"/>
      <c r="M351" s="39" t="n"/>
      <c r="N351" s="39" t="n"/>
      <c r="O351" s="39" t="n"/>
      <c r="P351" s="39" t="n"/>
      <c r="Q351" s="39" t="n"/>
      <c r="R351" s="39" t="n"/>
      <c r="S351" s="39" t="n"/>
      <c r="T351" s="39" t="n"/>
      <c r="U351" s="39" t="n"/>
      <c r="V351" s="39" t="n"/>
      <c r="W351" s="39" t="n"/>
      <c r="X351" s="39" t="n"/>
      <c r="Y351" s="39" t="n"/>
      <c r="Z351" s="39" t="n"/>
    </row>
    <row r="352" ht="15.75" customHeight="1" s="198">
      <c r="A352" s="39" t="n"/>
      <c r="B352" s="39" t="n"/>
      <c r="C352" s="39" t="n"/>
      <c r="D352" s="39" t="n"/>
      <c r="E352" s="39" t="n"/>
      <c r="F352" s="39" t="n"/>
      <c r="G352" s="39" t="n"/>
      <c r="H352" s="39" t="n"/>
      <c r="I352" s="39" t="n"/>
      <c r="J352" s="39" t="n"/>
      <c r="K352" s="39" t="n"/>
      <c r="L352" s="39" t="n"/>
      <c r="M352" s="39" t="n"/>
      <c r="N352" s="39" t="n"/>
      <c r="O352" s="39" t="n"/>
      <c r="P352" s="39" t="n"/>
      <c r="Q352" s="39" t="n"/>
      <c r="R352" s="39" t="n"/>
      <c r="S352" s="39" t="n"/>
      <c r="T352" s="39" t="n"/>
      <c r="U352" s="39" t="n"/>
      <c r="V352" s="39" t="n"/>
      <c r="W352" s="39" t="n"/>
      <c r="X352" s="39" t="n"/>
      <c r="Y352" s="39" t="n"/>
      <c r="Z352" s="39" t="n"/>
    </row>
    <row r="353" ht="15.75" customHeight="1" s="198">
      <c r="A353" s="39" t="n"/>
      <c r="B353" s="39" t="n"/>
      <c r="C353" s="39" t="n"/>
      <c r="D353" s="39" t="n"/>
      <c r="E353" s="39" t="n"/>
      <c r="F353" s="39" t="n"/>
      <c r="G353" s="39" t="n"/>
      <c r="H353" s="39" t="n"/>
      <c r="I353" s="39" t="n"/>
      <c r="J353" s="39" t="n"/>
      <c r="K353" s="39" t="n"/>
      <c r="L353" s="39" t="n"/>
      <c r="M353" s="39" t="n"/>
      <c r="N353" s="39" t="n"/>
      <c r="O353" s="39" t="n"/>
      <c r="P353" s="39" t="n"/>
      <c r="Q353" s="39" t="n"/>
      <c r="R353" s="39" t="n"/>
      <c r="S353" s="39" t="n"/>
      <c r="T353" s="39" t="n"/>
      <c r="U353" s="39" t="n"/>
      <c r="V353" s="39" t="n"/>
      <c r="W353" s="39" t="n"/>
      <c r="X353" s="39" t="n"/>
      <c r="Y353" s="39" t="n"/>
      <c r="Z353" s="39" t="n"/>
    </row>
    <row r="354" ht="15.75" customHeight="1" s="198">
      <c r="A354" s="39" t="n"/>
      <c r="B354" s="39" t="n"/>
      <c r="C354" s="39" t="n"/>
      <c r="D354" s="39" t="n"/>
      <c r="E354" s="39" t="n"/>
      <c r="F354" s="39" t="n"/>
      <c r="G354" s="39" t="n"/>
      <c r="H354" s="39" t="n"/>
      <c r="I354" s="39" t="n"/>
      <c r="J354" s="39" t="n"/>
      <c r="K354" s="39" t="n"/>
      <c r="L354" s="39" t="n"/>
      <c r="M354" s="39" t="n"/>
      <c r="N354" s="39" t="n"/>
      <c r="O354" s="39" t="n"/>
      <c r="P354" s="39" t="n"/>
      <c r="Q354" s="39" t="n"/>
      <c r="R354" s="39" t="n"/>
      <c r="S354" s="39" t="n"/>
      <c r="T354" s="39" t="n"/>
      <c r="U354" s="39" t="n"/>
      <c r="V354" s="39" t="n"/>
      <c r="W354" s="39" t="n"/>
      <c r="X354" s="39" t="n"/>
      <c r="Y354" s="39" t="n"/>
      <c r="Z354" s="39" t="n"/>
    </row>
    <row r="355" ht="15.75" customHeight="1" s="198">
      <c r="A355" s="39" t="n"/>
      <c r="B355" s="39" t="n"/>
      <c r="C355" s="39" t="n"/>
      <c r="D355" s="39" t="n"/>
      <c r="E355" s="39" t="n"/>
      <c r="F355" s="39" t="n"/>
      <c r="G355" s="39" t="n"/>
      <c r="H355" s="39" t="n"/>
      <c r="I355" s="39" t="n"/>
      <c r="J355" s="39" t="n"/>
      <c r="K355" s="39" t="n"/>
      <c r="L355" s="39" t="n"/>
      <c r="M355" s="39" t="n"/>
      <c r="N355" s="39" t="n"/>
      <c r="O355" s="39" t="n"/>
      <c r="P355" s="39" t="n"/>
      <c r="Q355" s="39" t="n"/>
      <c r="R355" s="39" t="n"/>
      <c r="S355" s="39" t="n"/>
      <c r="T355" s="39" t="n"/>
      <c r="U355" s="39" t="n"/>
      <c r="V355" s="39" t="n"/>
      <c r="W355" s="39" t="n"/>
      <c r="X355" s="39" t="n"/>
      <c r="Y355" s="39" t="n"/>
      <c r="Z355" s="39" t="n"/>
    </row>
    <row r="356" ht="15.75" customHeight="1" s="198">
      <c r="A356" s="39" t="n"/>
      <c r="B356" s="39" t="n"/>
      <c r="C356" s="39" t="n"/>
      <c r="D356" s="39" t="n"/>
      <c r="E356" s="39" t="n"/>
      <c r="F356" s="39" t="n"/>
      <c r="G356" s="39" t="n"/>
      <c r="H356" s="39" t="n"/>
      <c r="I356" s="39" t="n"/>
      <c r="J356" s="39" t="n"/>
      <c r="K356" s="39" t="n"/>
      <c r="L356" s="39" t="n"/>
      <c r="M356" s="39" t="n"/>
      <c r="N356" s="39" t="n"/>
      <c r="O356" s="39" t="n"/>
      <c r="P356" s="39" t="n"/>
      <c r="Q356" s="39" t="n"/>
      <c r="R356" s="39" t="n"/>
      <c r="S356" s="39" t="n"/>
      <c r="T356" s="39" t="n"/>
      <c r="U356" s="39" t="n"/>
      <c r="V356" s="39" t="n"/>
      <c r="W356" s="39" t="n"/>
      <c r="X356" s="39" t="n"/>
      <c r="Y356" s="39" t="n"/>
      <c r="Z356" s="39" t="n"/>
    </row>
    <row r="357" ht="15.75" customHeight="1" s="198">
      <c r="A357" s="39" t="n"/>
      <c r="B357" s="39" t="n"/>
      <c r="C357" s="39" t="n"/>
      <c r="D357" s="39" t="n"/>
      <c r="E357" s="39" t="n"/>
      <c r="F357" s="39" t="n"/>
      <c r="G357" s="39" t="n"/>
      <c r="H357" s="39" t="n"/>
      <c r="I357" s="39" t="n"/>
      <c r="J357" s="39" t="n"/>
      <c r="K357" s="39" t="n"/>
      <c r="L357" s="39" t="n"/>
      <c r="M357" s="39" t="n"/>
      <c r="N357" s="39" t="n"/>
      <c r="O357" s="39" t="n"/>
      <c r="P357" s="39" t="n"/>
      <c r="Q357" s="39" t="n"/>
      <c r="R357" s="39" t="n"/>
      <c r="S357" s="39" t="n"/>
      <c r="T357" s="39" t="n"/>
      <c r="U357" s="39" t="n"/>
      <c r="V357" s="39" t="n"/>
      <c r="W357" s="39" t="n"/>
      <c r="X357" s="39" t="n"/>
      <c r="Y357" s="39" t="n"/>
      <c r="Z357" s="39" t="n"/>
    </row>
    <row r="358" ht="15.75" customHeight="1" s="198">
      <c r="A358" s="39" t="n"/>
      <c r="B358" s="39" t="n"/>
      <c r="C358" s="39" t="n"/>
      <c r="D358" s="39" t="n"/>
      <c r="E358" s="39" t="n"/>
      <c r="F358" s="39" t="n"/>
      <c r="G358" s="39" t="n"/>
      <c r="H358" s="39" t="n"/>
      <c r="I358" s="39" t="n"/>
      <c r="J358" s="39" t="n"/>
      <c r="K358" s="39" t="n"/>
      <c r="L358" s="39" t="n"/>
      <c r="M358" s="39" t="n"/>
      <c r="N358" s="39" t="n"/>
      <c r="O358" s="39" t="n"/>
      <c r="P358" s="39" t="n"/>
      <c r="Q358" s="39" t="n"/>
      <c r="R358" s="39" t="n"/>
      <c r="S358" s="39" t="n"/>
      <c r="T358" s="39" t="n"/>
      <c r="U358" s="39" t="n"/>
      <c r="V358" s="39" t="n"/>
      <c r="W358" s="39" t="n"/>
      <c r="X358" s="39" t="n"/>
      <c r="Y358" s="39" t="n"/>
      <c r="Z358" s="39" t="n"/>
    </row>
    <row r="359" ht="15.75" customHeight="1" s="198">
      <c r="A359" s="39" t="n"/>
      <c r="B359" s="39" t="n"/>
      <c r="C359" s="39" t="n"/>
      <c r="D359" s="39" t="n"/>
      <c r="E359" s="39" t="n"/>
      <c r="F359" s="39" t="n"/>
      <c r="G359" s="39" t="n"/>
      <c r="H359" s="39" t="n"/>
      <c r="I359" s="39" t="n"/>
      <c r="J359" s="39" t="n"/>
      <c r="K359" s="39" t="n"/>
      <c r="L359" s="39" t="n"/>
      <c r="M359" s="39" t="n"/>
      <c r="N359" s="39" t="n"/>
      <c r="O359" s="39" t="n"/>
      <c r="P359" s="39" t="n"/>
      <c r="Q359" s="39" t="n"/>
      <c r="R359" s="39" t="n"/>
      <c r="S359" s="39" t="n"/>
      <c r="T359" s="39" t="n"/>
      <c r="U359" s="39" t="n"/>
      <c r="V359" s="39" t="n"/>
      <c r="W359" s="39" t="n"/>
      <c r="X359" s="39" t="n"/>
      <c r="Y359" s="39" t="n"/>
      <c r="Z359" s="39" t="n"/>
    </row>
    <row r="360" ht="15.75" customHeight="1" s="198">
      <c r="A360" s="39" t="n"/>
      <c r="B360" s="39" t="n"/>
      <c r="C360" s="39" t="n"/>
      <c r="D360" s="39" t="n"/>
      <c r="E360" s="39" t="n"/>
      <c r="F360" s="39" t="n"/>
      <c r="G360" s="39" t="n"/>
      <c r="H360" s="39" t="n"/>
      <c r="I360" s="39" t="n"/>
      <c r="J360" s="39" t="n"/>
      <c r="K360" s="39" t="n"/>
      <c r="L360" s="39" t="n"/>
      <c r="M360" s="39" t="n"/>
      <c r="N360" s="39" t="n"/>
      <c r="O360" s="39" t="n"/>
      <c r="P360" s="39" t="n"/>
      <c r="Q360" s="39" t="n"/>
      <c r="R360" s="39" t="n"/>
      <c r="S360" s="39" t="n"/>
      <c r="T360" s="39" t="n"/>
      <c r="U360" s="39" t="n"/>
      <c r="V360" s="39" t="n"/>
      <c r="W360" s="39" t="n"/>
      <c r="X360" s="39" t="n"/>
      <c r="Y360" s="39" t="n"/>
      <c r="Z360" s="39" t="n"/>
    </row>
    <row r="361" ht="15.75" customHeight="1" s="198">
      <c r="A361" s="39" t="n"/>
      <c r="B361" s="39" t="n"/>
      <c r="C361" s="39" t="n"/>
      <c r="D361" s="39" t="n"/>
      <c r="E361" s="39" t="n"/>
      <c r="F361" s="39" t="n"/>
      <c r="G361" s="39" t="n"/>
      <c r="H361" s="39" t="n"/>
      <c r="I361" s="39" t="n"/>
      <c r="J361" s="39" t="n"/>
      <c r="K361" s="39" t="n"/>
      <c r="L361" s="39" t="n"/>
      <c r="M361" s="39" t="n"/>
      <c r="N361" s="39" t="n"/>
      <c r="O361" s="39" t="n"/>
      <c r="P361" s="39" t="n"/>
      <c r="Q361" s="39" t="n"/>
      <c r="R361" s="39" t="n"/>
      <c r="S361" s="39" t="n"/>
      <c r="T361" s="39" t="n"/>
      <c r="U361" s="39" t="n"/>
      <c r="V361" s="39" t="n"/>
      <c r="W361" s="39" t="n"/>
      <c r="X361" s="39" t="n"/>
      <c r="Y361" s="39" t="n"/>
      <c r="Z361" s="39" t="n"/>
    </row>
    <row r="362" ht="15.75" customHeight="1" s="198">
      <c r="A362" s="39" t="n"/>
      <c r="B362" s="39" t="n"/>
      <c r="C362" s="39" t="n"/>
      <c r="D362" s="39" t="n"/>
      <c r="E362" s="39" t="n"/>
      <c r="F362" s="39" t="n"/>
      <c r="G362" s="39" t="n"/>
      <c r="H362" s="39" t="n"/>
      <c r="I362" s="39" t="n"/>
      <c r="J362" s="39" t="n"/>
      <c r="K362" s="39" t="n"/>
      <c r="L362" s="39" t="n"/>
      <c r="M362" s="39" t="n"/>
      <c r="N362" s="39" t="n"/>
      <c r="O362" s="39" t="n"/>
      <c r="P362" s="39" t="n"/>
      <c r="Q362" s="39" t="n"/>
      <c r="R362" s="39" t="n"/>
      <c r="S362" s="39" t="n"/>
      <c r="T362" s="39" t="n"/>
      <c r="U362" s="39" t="n"/>
      <c r="V362" s="39" t="n"/>
      <c r="W362" s="39" t="n"/>
      <c r="X362" s="39" t="n"/>
      <c r="Y362" s="39" t="n"/>
      <c r="Z362" s="39" t="n"/>
    </row>
    <row r="363" ht="15.75" customHeight="1" s="198">
      <c r="A363" s="39" t="n"/>
      <c r="B363" s="39" t="n"/>
      <c r="C363" s="39" t="n"/>
      <c r="D363" s="39" t="n"/>
      <c r="E363" s="39" t="n"/>
      <c r="F363" s="39" t="n"/>
      <c r="G363" s="39" t="n"/>
      <c r="H363" s="39" t="n"/>
      <c r="I363" s="39" t="n"/>
      <c r="J363" s="39" t="n"/>
      <c r="K363" s="39" t="n"/>
      <c r="L363" s="39" t="n"/>
      <c r="M363" s="39" t="n"/>
      <c r="N363" s="39" t="n"/>
      <c r="O363" s="39" t="n"/>
      <c r="P363" s="39" t="n"/>
      <c r="Q363" s="39" t="n"/>
      <c r="R363" s="39" t="n"/>
      <c r="S363" s="39" t="n"/>
      <c r="T363" s="39" t="n"/>
      <c r="U363" s="39" t="n"/>
      <c r="V363" s="39" t="n"/>
      <c r="W363" s="39" t="n"/>
      <c r="X363" s="39" t="n"/>
      <c r="Y363" s="39" t="n"/>
      <c r="Z363" s="39" t="n"/>
    </row>
    <row r="364" ht="15.75" customHeight="1" s="198">
      <c r="A364" s="39" t="n"/>
      <c r="B364" s="39" t="n"/>
      <c r="C364" s="39" t="n"/>
      <c r="D364" s="39" t="n"/>
      <c r="E364" s="39" t="n"/>
      <c r="F364" s="39" t="n"/>
      <c r="G364" s="39" t="n"/>
      <c r="H364" s="39" t="n"/>
      <c r="I364" s="39" t="n"/>
      <c r="J364" s="39" t="n"/>
      <c r="K364" s="39" t="n"/>
      <c r="L364" s="39" t="n"/>
      <c r="M364" s="39" t="n"/>
      <c r="N364" s="39" t="n"/>
      <c r="O364" s="39" t="n"/>
      <c r="P364" s="39" t="n"/>
      <c r="Q364" s="39" t="n"/>
      <c r="R364" s="39" t="n"/>
      <c r="S364" s="39" t="n"/>
      <c r="T364" s="39" t="n"/>
      <c r="U364" s="39" t="n"/>
      <c r="V364" s="39" t="n"/>
      <c r="W364" s="39" t="n"/>
      <c r="X364" s="39" t="n"/>
      <c r="Y364" s="39" t="n"/>
      <c r="Z364" s="39" t="n"/>
    </row>
    <row r="365" ht="15.75" customHeight="1" s="198">
      <c r="A365" s="39" t="n"/>
      <c r="B365" s="39" t="n"/>
      <c r="C365" s="39" t="n"/>
      <c r="D365" s="39" t="n"/>
      <c r="E365" s="39" t="n"/>
      <c r="F365" s="39" t="n"/>
      <c r="G365" s="39" t="n"/>
      <c r="H365" s="39" t="n"/>
      <c r="I365" s="39" t="n"/>
      <c r="J365" s="39" t="n"/>
      <c r="K365" s="39" t="n"/>
      <c r="L365" s="39" t="n"/>
      <c r="M365" s="39" t="n"/>
      <c r="N365" s="39" t="n"/>
      <c r="O365" s="39" t="n"/>
      <c r="P365" s="39" t="n"/>
      <c r="Q365" s="39" t="n"/>
      <c r="R365" s="39" t="n"/>
      <c r="S365" s="39" t="n"/>
      <c r="T365" s="39" t="n"/>
      <c r="U365" s="39" t="n"/>
      <c r="V365" s="39" t="n"/>
      <c r="W365" s="39" t="n"/>
      <c r="X365" s="39" t="n"/>
      <c r="Y365" s="39" t="n"/>
      <c r="Z365" s="39" t="n"/>
    </row>
    <row r="366" ht="15.75" customHeight="1" s="198">
      <c r="A366" s="39" t="n"/>
      <c r="B366" s="39" t="n"/>
      <c r="C366" s="39" t="n"/>
      <c r="D366" s="39" t="n"/>
      <c r="E366" s="39" t="n"/>
      <c r="F366" s="39" t="n"/>
      <c r="G366" s="39" t="n"/>
      <c r="H366" s="39" t="n"/>
      <c r="I366" s="39" t="n"/>
      <c r="J366" s="39" t="n"/>
      <c r="K366" s="39" t="n"/>
      <c r="L366" s="39" t="n"/>
      <c r="M366" s="39" t="n"/>
      <c r="N366" s="39" t="n"/>
      <c r="O366" s="39" t="n"/>
      <c r="P366" s="39" t="n"/>
      <c r="Q366" s="39" t="n"/>
      <c r="R366" s="39" t="n"/>
      <c r="S366" s="39" t="n"/>
      <c r="T366" s="39" t="n"/>
      <c r="U366" s="39" t="n"/>
      <c r="V366" s="39" t="n"/>
      <c r="W366" s="39" t="n"/>
      <c r="X366" s="39" t="n"/>
      <c r="Y366" s="39" t="n"/>
      <c r="Z366" s="39" t="n"/>
    </row>
    <row r="367" ht="15.75" customHeight="1" s="198">
      <c r="A367" s="39" t="n"/>
      <c r="B367" s="39" t="n"/>
      <c r="C367" s="39" t="n"/>
      <c r="D367" s="39" t="n"/>
      <c r="E367" s="39" t="n"/>
      <c r="F367" s="39" t="n"/>
      <c r="G367" s="39" t="n"/>
      <c r="H367" s="39" t="n"/>
      <c r="I367" s="39" t="n"/>
      <c r="J367" s="39" t="n"/>
      <c r="K367" s="39" t="n"/>
      <c r="L367" s="39" t="n"/>
      <c r="M367" s="39" t="n"/>
      <c r="N367" s="39" t="n"/>
      <c r="O367" s="39" t="n"/>
      <c r="P367" s="39" t="n"/>
      <c r="Q367" s="39" t="n"/>
      <c r="R367" s="39" t="n"/>
      <c r="S367" s="39" t="n"/>
      <c r="T367" s="39" t="n"/>
      <c r="U367" s="39" t="n"/>
      <c r="V367" s="39" t="n"/>
      <c r="W367" s="39" t="n"/>
      <c r="X367" s="39" t="n"/>
      <c r="Y367" s="39" t="n"/>
      <c r="Z367" s="39" t="n"/>
    </row>
    <row r="368" ht="15.75" customHeight="1" s="198">
      <c r="A368" s="39" t="n"/>
      <c r="B368" s="39" t="n"/>
      <c r="C368" s="39" t="n"/>
      <c r="D368" s="39" t="n"/>
      <c r="E368" s="39" t="n"/>
      <c r="F368" s="39" t="n"/>
      <c r="G368" s="39" t="n"/>
      <c r="H368" s="39" t="n"/>
      <c r="I368" s="39" t="n"/>
      <c r="J368" s="39" t="n"/>
      <c r="K368" s="39" t="n"/>
      <c r="L368" s="39" t="n"/>
      <c r="M368" s="39" t="n"/>
      <c r="N368" s="39" t="n"/>
      <c r="O368" s="39" t="n"/>
      <c r="P368" s="39" t="n"/>
      <c r="Q368" s="39" t="n"/>
      <c r="R368" s="39" t="n"/>
      <c r="S368" s="39" t="n"/>
      <c r="T368" s="39" t="n"/>
      <c r="U368" s="39" t="n"/>
      <c r="V368" s="39" t="n"/>
      <c r="W368" s="39" t="n"/>
      <c r="X368" s="39" t="n"/>
      <c r="Y368" s="39" t="n"/>
      <c r="Z368" s="39" t="n"/>
    </row>
    <row r="369" ht="15.75" customHeight="1" s="198">
      <c r="A369" s="39" t="n"/>
      <c r="B369" s="39" t="n"/>
      <c r="C369" s="39" t="n"/>
      <c r="D369" s="39" t="n"/>
      <c r="E369" s="39" t="n"/>
      <c r="F369" s="39" t="n"/>
      <c r="G369" s="39" t="n"/>
      <c r="H369" s="39" t="n"/>
      <c r="I369" s="39" t="n"/>
      <c r="J369" s="39" t="n"/>
      <c r="K369" s="39" t="n"/>
      <c r="L369" s="39" t="n"/>
      <c r="M369" s="39" t="n"/>
      <c r="N369" s="39" t="n"/>
      <c r="O369" s="39" t="n"/>
      <c r="P369" s="39" t="n"/>
      <c r="Q369" s="39" t="n"/>
      <c r="R369" s="39" t="n"/>
      <c r="S369" s="39" t="n"/>
      <c r="T369" s="39" t="n"/>
      <c r="U369" s="39" t="n"/>
      <c r="V369" s="39" t="n"/>
      <c r="W369" s="39" t="n"/>
      <c r="X369" s="39" t="n"/>
      <c r="Y369" s="39" t="n"/>
      <c r="Z369" s="39" t="n"/>
    </row>
    <row r="370" ht="15.75" customHeight="1" s="198">
      <c r="A370" s="39" t="n"/>
      <c r="B370" s="39" t="n"/>
      <c r="C370" s="39" t="n"/>
      <c r="D370" s="39" t="n"/>
      <c r="E370" s="39" t="n"/>
      <c r="F370" s="39" t="n"/>
      <c r="G370" s="39" t="n"/>
      <c r="H370" s="39" t="n"/>
      <c r="I370" s="39" t="n"/>
      <c r="J370" s="39" t="n"/>
      <c r="K370" s="39" t="n"/>
      <c r="L370" s="39" t="n"/>
      <c r="M370" s="39" t="n"/>
      <c r="N370" s="39" t="n"/>
      <c r="O370" s="39" t="n"/>
      <c r="P370" s="39" t="n"/>
      <c r="Q370" s="39" t="n"/>
      <c r="R370" s="39" t="n"/>
      <c r="S370" s="39" t="n"/>
      <c r="T370" s="39" t="n"/>
      <c r="U370" s="39" t="n"/>
      <c r="V370" s="39" t="n"/>
      <c r="W370" s="39" t="n"/>
      <c r="X370" s="39" t="n"/>
      <c r="Y370" s="39" t="n"/>
      <c r="Z370" s="39" t="n"/>
    </row>
    <row r="371" ht="15.75" customHeight="1" s="198">
      <c r="A371" s="39" t="n"/>
      <c r="B371" s="39" t="n"/>
      <c r="C371" s="39" t="n"/>
      <c r="D371" s="39" t="n"/>
      <c r="E371" s="39" t="n"/>
      <c r="F371" s="39" t="n"/>
      <c r="G371" s="39" t="n"/>
      <c r="H371" s="39" t="n"/>
      <c r="I371" s="39" t="n"/>
      <c r="J371" s="39" t="n"/>
      <c r="K371" s="39" t="n"/>
      <c r="L371" s="39" t="n"/>
      <c r="M371" s="39" t="n"/>
      <c r="N371" s="39" t="n"/>
      <c r="O371" s="39" t="n"/>
      <c r="P371" s="39" t="n"/>
      <c r="Q371" s="39" t="n"/>
      <c r="R371" s="39" t="n"/>
      <c r="S371" s="39" t="n"/>
      <c r="T371" s="39" t="n"/>
      <c r="U371" s="39" t="n"/>
      <c r="V371" s="39" t="n"/>
      <c r="W371" s="39" t="n"/>
      <c r="X371" s="39" t="n"/>
      <c r="Y371" s="39" t="n"/>
      <c r="Z371" s="39" t="n"/>
    </row>
    <row r="372" ht="15.75" customHeight="1" s="198">
      <c r="A372" s="39" t="n"/>
      <c r="B372" s="39" t="n"/>
      <c r="C372" s="39" t="n"/>
      <c r="D372" s="39" t="n"/>
      <c r="E372" s="39" t="n"/>
      <c r="F372" s="39" t="n"/>
      <c r="G372" s="39" t="n"/>
      <c r="H372" s="39" t="n"/>
      <c r="I372" s="39" t="n"/>
      <c r="J372" s="39" t="n"/>
      <c r="K372" s="39" t="n"/>
      <c r="L372" s="39" t="n"/>
      <c r="M372" s="39" t="n"/>
      <c r="N372" s="39" t="n"/>
      <c r="O372" s="39" t="n"/>
      <c r="P372" s="39" t="n"/>
      <c r="Q372" s="39" t="n"/>
      <c r="R372" s="39" t="n"/>
      <c r="S372" s="39" t="n"/>
      <c r="T372" s="39" t="n"/>
      <c r="U372" s="39" t="n"/>
      <c r="V372" s="39" t="n"/>
      <c r="W372" s="39" t="n"/>
      <c r="X372" s="39" t="n"/>
      <c r="Y372" s="39" t="n"/>
      <c r="Z372" s="39" t="n"/>
    </row>
    <row r="373" ht="15.75" customHeight="1" s="198">
      <c r="A373" s="39" t="n"/>
      <c r="B373" s="39" t="n"/>
      <c r="C373" s="39" t="n"/>
      <c r="D373" s="39" t="n"/>
      <c r="E373" s="39" t="n"/>
      <c r="F373" s="39" t="n"/>
      <c r="G373" s="39" t="n"/>
      <c r="H373" s="39" t="n"/>
      <c r="I373" s="39" t="n"/>
      <c r="J373" s="39" t="n"/>
      <c r="K373" s="39" t="n"/>
      <c r="L373" s="39" t="n"/>
      <c r="M373" s="39" t="n"/>
      <c r="N373" s="39" t="n"/>
      <c r="O373" s="39" t="n"/>
      <c r="P373" s="39" t="n"/>
      <c r="Q373" s="39" t="n"/>
      <c r="R373" s="39" t="n"/>
      <c r="S373" s="39" t="n"/>
      <c r="T373" s="39" t="n"/>
      <c r="U373" s="39" t="n"/>
      <c r="V373" s="39" t="n"/>
      <c r="W373" s="39" t="n"/>
      <c r="X373" s="39" t="n"/>
      <c r="Y373" s="39" t="n"/>
      <c r="Z373" s="39" t="n"/>
    </row>
    <row r="374" ht="15.75" customHeight="1" s="198">
      <c r="A374" s="39" t="n"/>
      <c r="B374" s="39" t="n"/>
      <c r="C374" s="39" t="n"/>
      <c r="D374" s="39" t="n"/>
      <c r="E374" s="39" t="n"/>
      <c r="F374" s="39" t="n"/>
      <c r="G374" s="39" t="n"/>
      <c r="H374" s="39" t="n"/>
      <c r="I374" s="39" t="n"/>
      <c r="J374" s="39" t="n"/>
      <c r="K374" s="39" t="n"/>
      <c r="L374" s="39" t="n"/>
      <c r="M374" s="39" t="n"/>
      <c r="N374" s="39" t="n"/>
      <c r="O374" s="39" t="n"/>
      <c r="P374" s="39" t="n"/>
      <c r="Q374" s="39" t="n"/>
      <c r="R374" s="39" t="n"/>
      <c r="S374" s="39" t="n"/>
      <c r="T374" s="39" t="n"/>
      <c r="U374" s="39" t="n"/>
      <c r="V374" s="39" t="n"/>
      <c r="W374" s="39" t="n"/>
      <c r="X374" s="39" t="n"/>
      <c r="Y374" s="39" t="n"/>
      <c r="Z374" s="39" t="n"/>
    </row>
    <row r="375" ht="15.75" customHeight="1" s="198">
      <c r="A375" s="39" t="n"/>
      <c r="B375" s="39" t="n"/>
      <c r="C375" s="39" t="n"/>
      <c r="D375" s="39" t="n"/>
      <c r="E375" s="39" t="n"/>
      <c r="F375" s="39" t="n"/>
      <c r="G375" s="39" t="n"/>
      <c r="H375" s="39" t="n"/>
      <c r="I375" s="39" t="n"/>
      <c r="J375" s="39" t="n"/>
      <c r="K375" s="39" t="n"/>
      <c r="L375" s="39" t="n"/>
      <c r="M375" s="39" t="n"/>
      <c r="N375" s="39" t="n"/>
      <c r="O375" s="39" t="n"/>
      <c r="P375" s="39" t="n"/>
      <c r="Q375" s="39" t="n"/>
      <c r="R375" s="39" t="n"/>
      <c r="S375" s="39" t="n"/>
      <c r="T375" s="39" t="n"/>
      <c r="U375" s="39" t="n"/>
      <c r="V375" s="39" t="n"/>
      <c r="W375" s="39" t="n"/>
      <c r="X375" s="39" t="n"/>
      <c r="Y375" s="39" t="n"/>
      <c r="Z375" s="39" t="n"/>
    </row>
    <row r="376" ht="15.75" customHeight="1" s="198">
      <c r="A376" s="39" t="n"/>
      <c r="B376" s="39" t="n"/>
      <c r="C376" s="39" t="n"/>
      <c r="D376" s="39" t="n"/>
      <c r="E376" s="39" t="n"/>
      <c r="F376" s="39" t="n"/>
      <c r="G376" s="39" t="n"/>
      <c r="H376" s="39" t="n"/>
      <c r="I376" s="39" t="n"/>
      <c r="J376" s="39" t="n"/>
      <c r="K376" s="39" t="n"/>
      <c r="L376" s="39" t="n"/>
      <c r="M376" s="39" t="n"/>
      <c r="N376" s="39" t="n"/>
      <c r="O376" s="39" t="n"/>
      <c r="P376" s="39" t="n"/>
      <c r="Q376" s="39" t="n"/>
      <c r="R376" s="39" t="n"/>
      <c r="S376" s="39" t="n"/>
      <c r="T376" s="39" t="n"/>
      <c r="U376" s="39" t="n"/>
      <c r="V376" s="39" t="n"/>
      <c r="W376" s="39" t="n"/>
      <c r="X376" s="39" t="n"/>
      <c r="Y376" s="39" t="n"/>
      <c r="Z376" s="39" t="n"/>
    </row>
    <row r="377" ht="15.75" customHeight="1" s="198">
      <c r="A377" s="39" t="n"/>
      <c r="B377" s="39" t="n"/>
      <c r="C377" s="39" t="n"/>
      <c r="D377" s="39" t="n"/>
      <c r="E377" s="39" t="n"/>
      <c r="F377" s="39" t="n"/>
      <c r="G377" s="39" t="n"/>
      <c r="H377" s="39" t="n"/>
      <c r="I377" s="39" t="n"/>
      <c r="J377" s="39" t="n"/>
      <c r="K377" s="39" t="n"/>
      <c r="L377" s="39" t="n"/>
      <c r="M377" s="39" t="n"/>
      <c r="N377" s="39" t="n"/>
      <c r="O377" s="39" t="n"/>
      <c r="P377" s="39" t="n"/>
      <c r="Q377" s="39" t="n"/>
      <c r="R377" s="39" t="n"/>
      <c r="S377" s="39" t="n"/>
      <c r="T377" s="39" t="n"/>
      <c r="U377" s="39" t="n"/>
      <c r="V377" s="39" t="n"/>
      <c r="W377" s="39" t="n"/>
      <c r="X377" s="39" t="n"/>
      <c r="Y377" s="39" t="n"/>
      <c r="Z377" s="39" t="n"/>
    </row>
    <row r="378" ht="15.75" customHeight="1" s="198">
      <c r="A378" s="39" t="n"/>
      <c r="B378" s="39" t="n"/>
      <c r="C378" s="39" t="n"/>
      <c r="D378" s="39" t="n"/>
      <c r="E378" s="39" t="n"/>
      <c r="F378" s="39" t="n"/>
      <c r="G378" s="39" t="n"/>
      <c r="H378" s="39" t="n"/>
      <c r="I378" s="39" t="n"/>
      <c r="J378" s="39" t="n"/>
      <c r="K378" s="39" t="n"/>
      <c r="L378" s="39" t="n"/>
      <c r="M378" s="39" t="n"/>
      <c r="N378" s="39" t="n"/>
      <c r="O378" s="39" t="n"/>
      <c r="P378" s="39" t="n"/>
      <c r="Q378" s="39" t="n"/>
      <c r="R378" s="39" t="n"/>
      <c r="S378" s="39" t="n"/>
      <c r="T378" s="39" t="n"/>
      <c r="U378" s="39" t="n"/>
      <c r="V378" s="39" t="n"/>
      <c r="W378" s="39" t="n"/>
      <c r="X378" s="39" t="n"/>
      <c r="Y378" s="39" t="n"/>
      <c r="Z378" s="39" t="n"/>
    </row>
    <row r="379" ht="15.75" customHeight="1" s="198">
      <c r="A379" s="39" t="n"/>
      <c r="B379" s="39" t="n"/>
      <c r="C379" s="39" t="n"/>
      <c r="D379" s="39" t="n"/>
      <c r="E379" s="39" t="n"/>
      <c r="F379" s="39" t="n"/>
      <c r="G379" s="39" t="n"/>
      <c r="H379" s="39" t="n"/>
      <c r="I379" s="39" t="n"/>
      <c r="J379" s="39" t="n"/>
      <c r="K379" s="39" t="n"/>
      <c r="L379" s="39" t="n"/>
      <c r="M379" s="39" t="n"/>
      <c r="N379" s="39" t="n"/>
      <c r="O379" s="39" t="n"/>
      <c r="P379" s="39" t="n"/>
      <c r="Q379" s="39" t="n"/>
      <c r="R379" s="39" t="n"/>
      <c r="S379" s="39" t="n"/>
      <c r="T379" s="39" t="n"/>
      <c r="U379" s="39" t="n"/>
      <c r="V379" s="39" t="n"/>
      <c r="W379" s="39" t="n"/>
      <c r="X379" s="39" t="n"/>
      <c r="Y379" s="39" t="n"/>
      <c r="Z379" s="39" t="n"/>
    </row>
    <row r="380" ht="15.75" customHeight="1" s="198">
      <c r="A380" s="39" t="n"/>
      <c r="B380" s="39" t="n"/>
      <c r="C380" s="39" t="n"/>
      <c r="D380" s="39" t="n"/>
      <c r="E380" s="39" t="n"/>
      <c r="F380" s="39" t="n"/>
      <c r="G380" s="39" t="n"/>
      <c r="H380" s="39" t="n"/>
      <c r="I380" s="39" t="n"/>
      <c r="J380" s="39" t="n"/>
      <c r="K380" s="39" t="n"/>
      <c r="L380" s="39" t="n"/>
      <c r="M380" s="39" t="n"/>
      <c r="N380" s="39" t="n"/>
      <c r="O380" s="39" t="n"/>
      <c r="P380" s="39" t="n"/>
      <c r="Q380" s="39" t="n"/>
      <c r="R380" s="39" t="n"/>
      <c r="S380" s="39" t="n"/>
      <c r="T380" s="39" t="n"/>
      <c r="U380" s="39" t="n"/>
      <c r="V380" s="39" t="n"/>
      <c r="W380" s="39" t="n"/>
      <c r="X380" s="39" t="n"/>
      <c r="Y380" s="39" t="n"/>
      <c r="Z380" s="39" t="n"/>
    </row>
    <row r="381" ht="15.75" customHeight="1" s="198">
      <c r="A381" s="39" t="n"/>
      <c r="B381" s="39" t="n"/>
      <c r="C381" s="39" t="n"/>
      <c r="D381" s="39" t="n"/>
      <c r="E381" s="39" t="n"/>
      <c r="F381" s="39" t="n"/>
      <c r="G381" s="39" t="n"/>
      <c r="H381" s="39" t="n"/>
      <c r="I381" s="39" t="n"/>
      <c r="J381" s="39" t="n"/>
      <c r="K381" s="39" t="n"/>
      <c r="L381" s="39" t="n"/>
      <c r="M381" s="39" t="n"/>
      <c r="N381" s="39" t="n"/>
      <c r="O381" s="39" t="n"/>
      <c r="P381" s="39" t="n"/>
      <c r="Q381" s="39" t="n"/>
      <c r="R381" s="39" t="n"/>
      <c r="S381" s="39" t="n"/>
      <c r="T381" s="39" t="n"/>
      <c r="U381" s="39" t="n"/>
      <c r="V381" s="39" t="n"/>
      <c r="W381" s="39" t="n"/>
      <c r="X381" s="39" t="n"/>
      <c r="Y381" s="39" t="n"/>
      <c r="Z381" s="39" t="n"/>
    </row>
    <row r="382" ht="15.75" customHeight="1" s="198">
      <c r="A382" s="39" t="n"/>
      <c r="B382" s="39" t="n"/>
      <c r="C382" s="39" t="n"/>
      <c r="D382" s="39" t="n"/>
      <c r="E382" s="39" t="n"/>
      <c r="F382" s="39" t="n"/>
      <c r="G382" s="39" t="n"/>
      <c r="H382" s="39" t="n"/>
      <c r="I382" s="39" t="n"/>
      <c r="J382" s="39" t="n"/>
      <c r="K382" s="39" t="n"/>
      <c r="L382" s="39" t="n"/>
      <c r="M382" s="39" t="n"/>
      <c r="N382" s="39" t="n"/>
      <c r="O382" s="39" t="n"/>
      <c r="P382" s="39" t="n"/>
      <c r="Q382" s="39" t="n"/>
      <c r="R382" s="39" t="n"/>
      <c r="S382" s="39" t="n"/>
      <c r="T382" s="39" t="n"/>
      <c r="U382" s="39" t="n"/>
      <c r="V382" s="39" t="n"/>
      <c r="W382" s="39" t="n"/>
      <c r="X382" s="39" t="n"/>
      <c r="Y382" s="39" t="n"/>
      <c r="Z382" s="39" t="n"/>
    </row>
    <row r="383" ht="15.75" customHeight="1" s="198">
      <c r="A383" s="39" t="n"/>
      <c r="B383" s="39" t="n"/>
      <c r="C383" s="39" t="n"/>
      <c r="D383" s="39" t="n"/>
      <c r="E383" s="39" t="n"/>
      <c r="F383" s="39" t="n"/>
      <c r="G383" s="39" t="n"/>
      <c r="H383" s="39" t="n"/>
      <c r="I383" s="39" t="n"/>
      <c r="J383" s="39" t="n"/>
      <c r="K383" s="39" t="n"/>
      <c r="L383" s="39" t="n"/>
      <c r="M383" s="39" t="n"/>
      <c r="N383" s="39" t="n"/>
      <c r="O383" s="39" t="n"/>
      <c r="P383" s="39" t="n"/>
      <c r="Q383" s="39" t="n"/>
      <c r="R383" s="39" t="n"/>
      <c r="S383" s="39" t="n"/>
      <c r="T383" s="39" t="n"/>
      <c r="U383" s="39" t="n"/>
      <c r="V383" s="39" t="n"/>
      <c r="W383" s="39" t="n"/>
      <c r="X383" s="39" t="n"/>
      <c r="Y383" s="39" t="n"/>
      <c r="Z383" s="39" t="n"/>
    </row>
    <row r="384" ht="15.75" customHeight="1" s="198">
      <c r="A384" s="39" t="n"/>
      <c r="B384" s="39" t="n"/>
      <c r="C384" s="39" t="n"/>
      <c r="D384" s="39" t="n"/>
      <c r="E384" s="39" t="n"/>
      <c r="F384" s="39" t="n"/>
      <c r="G384" s="39" t="n"/>
      <c r="H384" s="39" t="n"/>
      <c r="I384" s="39" t="n"/>
      <c r="J384" s="39" t="n"/>
      <c r="K384" s="39" t="n"/>
      <c r="L384" s="39" t="n"/>
      <c r="M384" s="39" t="n"/>
      <c r="N384" s="39" t="n"/>
      <c r="O384" s="39" t="n"/>
      <c r="P384" s="39" t="n"/>
      <c r="Q384" s="39" t="n"/>
      <c r="R384" s="39" t="n"/>
      <c r="S384" s="39" t="n"/>
      <c r="T384" s="39" t="n"/>
      <c r="U384" s="39" t="n"/>
      <c r="V384" s="39" t="n"/>
      <c r="W384" s="39" t="n"/>
      <c r="X384" s="39" t="n"/>
      <c r="Y384" s="39" t="n"/>
      <c r="Z384" s="39" t="n"/>
    </row>
    <row r="385" ht="15.75" customHeight="1" s="198">
      <c r="A385" s="39" t="n"/>
      <c r="B385" s="39" t="n"/>
      <c r="C385" s="39" t="n"/>
      <c r="D385" s="39" t="n"/>
      <c r="E385" s="39" t="n"/>
      <c r="F385" s="39" t="n"/>
      <c r="G385" s="39" t="n"/>
      <c r="H385" s="39" t="n"/>
      <c r="I385" s="39" t="n"/>
      <c r="J385" s="39" t="n"/>
      <c r="K385" s="39" t="n"/>
      <c r="L385" s="39" t="n"/>
      <c r="M385" s="39" t="n"/>
      <c r="N385" s="39" t="n"/>
      <c r="O385" s="39" t="n"/>
      <c r="P385" s="39" t="n"/>
      <c r="Q385" s="39" t="n"/>
      <c r="R385" s="39" t="n"/>
      <c r="S385" s="39" t="n"/>
      <c r="T385" s="39" t="n"/>
      <c r="U385" s="39" t="n"/>
      <c r="V385" s="39" t="n"/>
      <c r="W385" s="39" t="n"/>
      <c r="X385" s="39" t="n"/>
      <c r="Y385" s="39" t="n"/>
      <c r="Z385" s="39" t="n"/>
    </row>
    <row r="386" ht="15.75" customHeight="1" s="198">
      <c r="A386" s="39" t="n"/>
      <c r="B386" s="39" t="n"/>
      <c r="C386" s="39" t="n"/>
      <c r="D386" s="39" t="n"/>
      <c r="E386" s="39" t="n"/>
      <c r="F386" s="39" t="n"/>
      <c r="G386" s="39" t="n"/>
      <c r="H386" s="39" t="n"/>
      <c r="I386" s="39" t="n"/>
      <c r="J386" s="39" t="n"/>
      <c r="K386" s="39" t="n"/>
      <c r="L386" s="39" t="n"/>
      <c r="M386" s="39" t="n"/>
      <c r="N386" s="39" t="n"/>
      <c r="O386" s="39" t="n"/>
      <c r="P386" s="39" t="n"/>
      <c r="Q386" s="39" t="n"/>
      <c r="R386" s="39" t="n"/>
      <c r="S386" s="39" t="n"/>
      <c r="T386" s="39" t="n"/>
      <c r="U386" s="39" t="n"/>
      <c r="V386" s="39" t="n"/>
      <c r="W386" s="39" t="n"/>
      <c r="X386" s="39" t="n"/>
      <c r="Y386" s="39" t="n"/>
      <c r="Z386" s="39" t="n"/>
    </row>
    <row r="387" ht="15.75" customHeight="1" s="198">
      <c r="A387" s="39" t="n"/>
      <c r="B387" s="39" t="n"/>
      <c r="C387" s="39" t="n"/>
      <c r="D387" s="39" t="n"/>
      <c r="E387" s="39" t="n"/>
      <c r="F387" s="39" t="n"/>
      <c r="G387" s="39" t="n"/>
      <c r="H387" s="39" t="n"/>
      <c r="I387" s="39" t="n"/>
      <c r="J387" s="39" t="n"/>
      <c r="K387" s="39" t="n"/>
      <c r="L387" s="39" t="n"/>
      <c r="M387" s="39" t="n"/>
      <c r="N387" s="39" t="n"/>
      <c r="O387" s="39" t="n"/>
      <c r="P387" s="39" t="n"/>
      <c r="Q387" s="39" t="n"/>
      <c r="R387" s="39" t="n"/>
      <c r="S387" s="39" t="n"/>
      <c r="T387" s="39" t="n"/>
      <c r="U387" s="39" t="n"/>
      <c r="V387" s="39" t="n"/>
      <c r="W387" s="39" t="n"/>
      <c r="X387" s="39" t="n"/>
      <c r="Y387" s="39" t="n"/>
      <c r="Z387" s="39" t="n"/>
    </row>
    <row r="388" ht="15.75" customHeight="1" s="198">
      <c r="A388" s="39" t="n"/>
      <c r="B388" s="39" t="n"/>
      <c r="C388" s="39" t="n"/>
      <c r="D388" s="39" t="n"/>
      <c r="E388" s="39" t="n"/>
      <c r="F388" s="39" t="n"/>
      <c r="G388" s="39" t="n"/>
      <c r="H388" s="39" t="n"/>
      <c r="I388" s="39" t="n"/>
      <c r="J388" s="39" t="n"/>
      <c r="K388" s="39" t="n"/>
      <c r="L388" s="39" t="n"/>
      <c r="M388" s="39" t="n"/>
      <c r="N388" s="39" t="n"/>
      <c r="O388" s="39" t="n"/>
      <c r="P388" s="39" t="n"/>
      <c r="Q388" s="39" t="n"/>
      <c r="R388" s="39" t="n"/>
      <c r="S388" s="39" t="n"/>
      <c r="T388" s="39" t="n"/>
      <c r="U388" s="39" t="n"/>
      <c r="V388" s="39" t="n"/>
      <c r="W388" s="39" t="n"/>
      <c r="X388" s="39" t="n"/>
      <c r="Y388" s="39" t="n"/>
      <c r="Z388" s="39" t="n"/>
    </row>
    <row r="389" ht="15.75" customHeight="1" s="198">
      <c r="A389" s="39" t="n"/>
      <c r="B389" s="39" t="n"/>
      <c r="C389" s="39" t="n"/>
      <c r="D389" s="39" t="n"/>
      <c r="E389" s="39" t="n"/>
      <c r="F389" s="39" t="n"/>
      <c r="G389" s="39" t="n"/>
      <c r="H389" s="39" t="n"/>
      <c r="I389" s="39" t="n"/>
      <c r="J389" s="39" t="n"/>
      <c r="K389" s="39" t="n"/>
      <c r="L389" s="39" t="n"/>
      <c r="M389" s="39" t="n"/>
      <c r="N389" s="39" t="n"/>
      <c r="O389" s="39" t="n"/>
      <c r="P389" s="39" t="n"/>
      <c r="Q389" s="39" t="n"/>
      <c r="R389" s="39" t="n"/>
      <c r="S389" s="39" t="n"/>
      <c r="T389" s="39" t="n"/>
      <c r="U389" s="39" t="n"/>
      <c r="V389" s="39" t="n"/>
      <c r="W389" s="39" t="n"/>
      <c r="X389" s="39" t="n"/>
      <c r="Y389" s="39" t="n"/>
      <c r="Z389" s="39" t="n"/>
    </row>
    <row r="390" ht="15.75" customHeight="1" s="198">
      <c r="A390" s="39" t="n"/>
      <c r="B390" s="39" t="n"/>
      <c r="C390" s="39" t="n"/>
      <c r="D390" s="39" t="n"/>
      <c r="E390" s="39" t="n"/>
      <c r="F390" s="39" t="n"/>
      <c r="G390" s="39" t="n"/>
      <c r="H390" s="39" t="n"/>
      <c r="I390" s="39" t="n"/>
      <c r="J390" s="39" t="n"/>
      <c r="K390" s="39" t="n"/>
      <c r="L390" s="39" t="n"/>
      <c r="M390" s="39" t="n"/>
      <c r="N390" s="39" t="n"/>
      <c r="O390" s="39" t="n"/>
      <c r="P390" s="39" t="n"/>
      <c r="Q390" s="39" t="n"/>
      <c r="R390" s="39" t="n"/>
      <c r="S390" s="39" t="n"/>
      <c r="T390" s="39" t="n"/>
      <c r="U390" s="39" t="n"/>
      <c r="V390" s="39" t="n"/>
      <c r="W390" s="39" t="n"/>
      <c r="X390" s="39" t="n"/>
      <c r="Y390" s="39" t="n"/>
      <c r="Z390" s="39" t="n"/>
    </row>
    <row r="391" ht="15.75" customHeight="1" s="198">
      <c r="A391" s="39" t="n"/>
      <c r="B391" s="39" t="n"/>
      <c r="C391" s="39" t="n"/>
      <c r="D391" s="39" t="n"/>
      <c r="E391" s="39" t="n"/>
      <c r="F391" s="39" t="n"/>
      <c r="G391" s="39" t="n"/>
      <c r="H391" s="39" t="n"/>
      <c r="I391" s="39" t="n"/>
      <c r="J391" s="39" t="n"/>
      <c r="K391" s="39" t="n"/>
      <c r="L391" s="39" t="n"/>
      <c r="M391" s="39" t="n"/>
      <c r="N391" s="39" t="n"/>
      <c r="O391" s="39" t="n"/>
      <c r="P391" s="39" t="n"/>
      <c r="Q391" s="39" t="n"/>
      <c r="R391" s="39" t="n"/>
      <c r="S391" s="39" t="n"/>
      <c r="T391" s="39" t="n"/>
      <c r="U391" s="39" t="n"/>
      <c r="V391" s="39" t="n"/>
      <c r="W391" s="39" t="n"/>
      <c r="X391" s="39" t="n"/>
      <c r="Y391" s="39" t="n"/>
      <c r="Z391" s="39" t="n"/>
    </row>
    <row r="392" ht="15.75" customHeight="1" s="198">
      <c r="A392" s="39" t="n"/>
      <c r="B392" s="39" t="n"/>
      <c r="C392" s="39" t="n"/>
      <c r="D392" s="39" t="n"/>
      <c r="E392" s="39" t="n"/>
      <c r="F392" s="39" t="n"/>
      <c r="G392" s="39" t="n"/>
      <c r="H392" s="39" t="n"/>
      <c r="I392" s="39" t="n"/>
      <c r="J392" s="39" t="n"/>
      <c r="K392" s="39" t="n"/>
      <c r="L392" s="39" t="n"/>
      <c r="M392" s="39" t="n"/>
      <c r="N392" s="39" t="n"/>
      <c r="O392" s="39" t="n"/>
      <c r="P392" s="39" t="n"/>
      <c r="Q392" s="39" t="n"/>
      <c r="R392" s="39" t="n"/>
      <c r="S392" s="39" t="n"/>
      <c r="T392" s="39" t="n"/>
      <c r="U392" s="39" t="n"/>
      <c r="V392" s="39" t="n"/>
      <c r="W392" s="39" t="n"/>
      <c r="X392" s="39" t="n"/>
      <c r="Y392" s="39" t="n"/>
      <c r="Z392" s="39" t="n"/>
    </row>
    <row r="393" ht="15.75" customHeight="1" s="198">
      <c r="A393" s="39" t="n"/>
      <c r="B393" s="39" t="n"/>
      <c r="C393" s="39" t="n"/>
      <c r="D393" s="39" t="n"/>
      <c r="E393" s="39" t="n"/>
      <c r="F393" s="39" t="n"/>
      <c r="G393" s="39" t="n"/>
      <c r="H393" s="39" t="n"/>
      <c r="I393" s="39" t="n"/>
      <c r="J393" s="39" t="n"/>
      <c r="K393" s="39" t="n"/>
      <c r="L393" s="39" t="n"/>
      <c r="M393" s="39" t="n"/>
      <c r="N393" s="39" t="n"/>
      <c r="O393" s="39" t="n"/>
      <c r="P393" s="39" t="n"/>
      <c r="Q393" s="39" t="n"/>
      <c r="R393" s="39" t="n"/>
      <c r="S393" s="39" t="n"/>
      <c r="T393" s="39" t="n"/>
      <c r="U393" s="39" t="n"/>
      <c r="V393" s="39" t="n"/>
      <c r="W393" s="39" t="n"/>
      <c r="X393" s="39" t="n"/>
      <c r="Y393" s="39" t="n"/>
      <c r="Z393" s="39" t="n"/>
    </row>
    <row r="394" ht="15.75" customHeight="1" s="198">
      <c r="A394" s="39" t="n"/>
      <c r="B394" s="39" t="n"/>
      <c r="C394" s="39" t="n"/>
      <c r="D394" s="39" t="n"/>
      <c r="E394" s="39" t="n"/>
      <c r="F394" s="39" t="n"/>
      <c r="G394" s="39" t="n"/>
      <c r="H394" s="39" t="n"/>
      <c r="I394" s="39" t="n"/>
      <c r="J394" s="39" t="n"/>
      <c r="K394" s="39" t="n"/>
      <c r="L394" s="39" t="n"/>
      <c r="M394" s="39" t="n"/>
      <c r="N394" s="39" t="n"/>
      <c r="O394" s="39" t="n"/>
      <c r="P394" s="39" t="n"/>
      <c r="Q394" s="39" t="n"/>
      <c r="R394" s="39" t="n"/>
      <c r="S394" s="39" t="n"/>
      <c r="T394" s="39" t="n"/>
      <c r="U394" s="39" t="n"/>
      <c r="V394" s="39" t="n"/>
      <c r="W394" s="39" t="n"/>
      <c r="X394" s="39" t="n"/>
      <c r="Y394" s="39" t="n"/>
      <c r="Z394" s="39" t="n"/>
    </row>
    <row r="395" ht="15.75" customHeight="1" s="198">
      <c r="A395" s="39" t="n"/>
      <c r="B395" s="39" t="n"/>
      <c r="C395" s="39" t="n"/>
      <c r="D395" s="39" t="n"/>
      <c r="E395" s="39" t="n"/>
      <c r="F395" s="39" t="n"/>
      <c r="G395" s="39" t="n"/>
      <c r="H395" s="39" t="n"/>
      <c r="I395" s="39" t="n"/>
      <c r="J395" s="39" t="n"/>
      <c r="K395" s="39" t="n"/>
      <c r="L395" s="39" t="n"/>
      <c r="M395" s="39" t="n"/>
      <c r="N395" s="39" t="n"/>
      <c r="O395" s="39" t="n"/>
      <c r="P395" s="39" t="n"/>
      <c r="Q395" s="39" t="n"/>
      <c r="R395" s="39" t="n"/>
      <c r="S395" s="39" t="n"/>
      <c r="T395" s="39" t="n"/>
      <c r="U395" s="39" t="n"/>
      <c r="V395" s="39" t="n"/>
      <c r="W395" s="39" t="n"/>
      <c r="X395" s="39" t="n"/>
      <c r="Y395" s="39" t="n"/>
      <c r="Z395" s="39" t="n"/>
    </row>
    <row r="396" ht="15.75" customHeight="1" s="198">
      <c r="A396" s="39" t="n"/>
      <c r="B396" s="39" t="n"/>
      <c r="C396" s="39" t="n"/>
      <c r="D396" s="39" t="n"/>
      <c r="E396" s="39" t="n"/>
      <c r="F396" s="39" t="n"/>
      <c r="G396" s="39" t="n"/>
      <c r="H396" s="39" t="n"/>
      <c r="I396" s="39" t="n"/>
      <c r="J396" s="39" t="n"/>
      <c r="K396" s="39" t="n"/>
      <c r="L396" s="39" t="n"/>
      <c r="M396" s="39" t="n"/>
      <c r="N396" s="39" t="n"/>
      <c r="O396" s="39" t="n"/>
      <c r="P396" s="39" t="n"/>
      <c r="Q396" s="39" t="n"/>
      <c r="R396" s="39" t="n"/>
      <c r="S396" s="39" t="n"/>
      <c r="T396" s="39" t="n"/>
      <c r="U396" s="39" t="n"/>
      <c r="V396" s="39" t="n"/>
      <c r="W396" s="39" t="n"/>
      <c r="X396" s="39" t="n"/>
      <c r="Y396" s="39" t="n"/>
      <c r="Z396" s="39" t="n"/>
    </row>
    <row r="397" ht="15.75" customHeight="1" s="198">
      <c r="A397" s="39" t="n"/>
      <c r="B397" s="39" t="n"/>
      <c r="C397" s="39" t="n"/>
      <c r="D397" s="39" t="n"/>
      <c r="E397" s="39" t="n"/>
      <c r="F397" s="39" t="n"/>
      <c r="G397" s="39" t="n"/>
      <c r="H397" s="39" t="n"/>
      <c r="I397" s="39" t="n"/>
      <c r="J397" s="39" t="n"/>
      <c r="K397" s="39" t="n"/>
      <c r="L397" s="39" t="n"/>
      <c r="M397" s="39" t="n"/>
      <c r="N397" s="39" t="n"/>
      <c r="O397" s="39" t="n"/>
      <c r="P397" s="39" t="n"/>
      <c r="Q397" s="39" t="n"/>
      <c r="R397" s="39" t="n"/>
      <c r="S397" s="39" t="n"/>
      <c r="T397" s="39" t="n"/>
      <c r="U397" s="39" t="n"/>
      <c r="V397" s="39" t="n"/>
      <c r="W397" s="39" t="n"/>
      <c r="X397" s="39" t="n"/>
      <c r="Y397" s="39" t="n"/>
      <c r="Z397" s="39" t="n"/>
    </row>
    <row r="398" ht="15.75" customHeight="1" s="198">
      <c r="A398" s="39" t="n"/>
      <c r="B398" s="39" t="n"/>
      <c r="C398" s="39" t="n"/>
      <c r="D398" s="39" t="n"/>
      <c r="E398" s="39" t="n"/>
      <c r="F398" s="39" t="n"/>
      <c r="G398" s="39" t="n"/>
      <c r="H398" s="39" t="n"/>
      <c r="I398" s="39" t="n"/>
      <c r="J398" s="39" t="n"/>
      <c r="K398" s="39" t="n"/>
      <c r="L398" s="39" t="n"/>
      <c r="M398" s="39" t="n"/>
      <c r="N398" s="39" t="n"/>
      <c r="O398" s="39" t="n"/>
      <c r="P398" s="39" t="n"/>
      <c r="Q398" s="39" t="n"/>
      <c r="R398" s="39" t="n"/>
      <c r="S398" s="39" t="n"/>
      <c r="T398" s="39" t="n"/>
      <c r="U398" s="39" t="n"/>
      <c r="V398" s="39" t="n"/>
      <c r="W398" s="39" t="n"/>
      <c r="X398" s="39" t="n"/>
      <c r="Y398" s="39" t="n"/>
      <c r="Z398" s="39" t="n"/>
    </row>
    <row r="399" ht="15.75" customHeight="1" s="198">
      <c r="A399" s="39" t="n"/>
      <c r="B399" s="39" t="n"/>
      <c r="C399" s="39" t="n"/>
      <c r="D399" s="39" t="n"/>
      <c r="E399" s="39" t="n"/>
      <c r="F399" s="39" t="n"/>
      <c r="G399" s="39" t="n"/>
      <c r="H399" s="39" t="n"/>
      <c r="I399" s="39" t="n"/>
      <c r="J399" s="39" t="n"/>
      <c r="K399" s="39" t="n"/>
      <c r="L399" s="39" t="n"/>
      <c r="M399" s="39" t="n"/>
      <c r="N399" s="39" t="n"/>
      <c r="O399" s="39" t="n"/>
      <c r="P399" s="39" t="n"/>
      <c r="Q399" s="39" t="n"/>
      <c r="R399" s="39" t="n"/>
      <c r="S399" s="39" t="n"/>
      <c r="T399" s="39" t="n"/>
      <c r="U399" s="39" t="n"/>
      <c r="V399" s="39" t="n"/>
      <c r="W399" s="39" t="n"/>
      <c r="X399" s="39" t="n"/>
      <c r="Y399" s="39" t="n"/>
      <c r="Z399" s="39" t="n"/>
    </row>
    <row r="400" ht="15.75" customHeight="1" s="198">
      <c r="A400" s="39" t="n"/>
      <c r="B400" s="39" t="n"/>
      <c r="C400" s="39" t="n"/>
      <c r="D400" s="39" t="n"/>
      <c r="E400" s="39" t="n"/>
      <c r="F400" s="39" t="n"/>
      <c r="G400" s="39" t="n"/>
      <c r="H400" s="39" t="n"/>
      <c r="I400" s="39" t="n"/>
      <c r="J400" s="39" t="n"/>
      <c r="K400" s="39" t="n"/>
      <c r="L400" s="39" t="n"/>
      <c r="M400" s="39" t="n"/>
      <c r="N400" s="39" t="n"/>
      <c r="O400" s="39" t="n"/>
      <c r="P400" s="39" t="n"/>
      <c r="Q400" s="39" t="n"/>
      <c r="R400" s="39" t="n"/>
      <c r="S400" s="39" t="n"/>
      <c r="T400" s="39" t="n"/>
      <c r="U400" s="39" t="n"/>
      <c r="V400" s="39" t="n"/>
      <c r="W400" s="39" t="n"/>
      <c r="X400" s="39" t="n"/>
      <c r="Y400" s="39" t="n"/>
      <c r="Z400" s="39" t="n"/>
    </row>
    <row r="401" ht="15.75" customHeight="1" s="198">
      <c r="A401" s="39" t="n"/>
      <c r="B401" s="39" t="n"/>
      <c r="C401" s="39" t="n"/>
      <c r="D401" s="39" t="n"/>
      <c r="E401" s="39" t="n"/>
      <c r="F401" s="39" t="n"/>
      <c r="G401" s="39" t="n"/>
      <c r="H401" s="39" t="n"/>
      <c r="I401" s="39" t="n"/>
      <c r="J401" s="39" t="n"/>
      <c r="K401" s="39" t="n"/>
      <c r="L401" s="39" t="n"/>
      <c r="M401" s="39" t="n"/>
      <c r="N401" s="39" t="n"/>
      <c r="O401" s="39" t="n"/>
      <c r="P401" s="39" t="n"/>
      <c r="Q401" s="39" t="n"/>
      <c r="R401" s="39" t="n"/>
      <c r="S401" s="39" t="n"/>
      <c r="T401" s="39" t="n"/>
      <c r="U401" s="39" t="n"/>
      <c r="V401" s="39" t="n"/>
      <c r="W401" s="39" t="n"/>
      <c r="X401" s="39" t="n"/>
      <c r="Y401" s="39" t="n"/>
      <c r="Z401" s="39" t="n"/>
    </row>
    <row r="402" ht="15.75" customHeight="1" s="198">
      <c r="A402" s="39" t="n"/>
      <c r="B402" s="39" t="n"/>
      <c r="C402" s="39" t="n"/>
      <c r="D402" s="39" t="n"/>
      <c r="E402" s="39" t="n"/>
      <c r="F402" s="39" t="n"/>
      <c r="G402" s="39" t="n"/>
      <c r="H402" s="39" t="n"/>
      <c r="I402" s="39" t="n"/>
      <c r="J402" s="39" t="n"/>
      <c r="K402" s="39" t="n"/>
      <c r="L402" s="39" t="n"/>
      <c r="M402" s="39" t="n"/>
      <c r="N402" s="39" t="n"/>
      <c r="O402" s="39" t="n"/>
      <c r="P402" s="39" t="n"/>
      <c r="Q402" s="39" t="n"/>
      <c r="R402" s="39" t="n"/>
      <c r="S402" s="39" t="n"/>
      <c r="T402" s="39" t="n"/>
      <c r="U402" s="39" t="n"/>
      <c r="V402" s="39" t="n"/>
      <c r="W402" s="39" t="n"/>
      <c r="X402" s="39" t="n"/>
      <c r="Y402" s="39" t="n"/>
      <c r="Z402" s="39" t="n"/>
    </row>
    <row r="403" ht="15.75" customHeight="1" s="198">
      <c r="A403" s="39" t="n"/>
      <c r="B403" s="39" t="n"/>
      <c r="C403" s="39" t="n"/>
      <c r="D403" s="39" t="n"/>
      <c r="E403" s="39" t="n"/>
      <c r="F403" s="39" t="n"/>
      <c r="G403" s="39" t="n"/>
      <c r="H403" s="39" t="n"/>
      <c r="I403" s="39" t="n"/>
      <c r="J403" s="39" t="n"/>
      <c r="K403" s="39" t="n"/>
      <c r="L403" s="39" t="n"/>
      <c r="M403" s="39" t="n"/>
      <c r="N403" s="39" t="n"/>
      <c r="O403" s="39" t="n"/>
      <c r="P403" s="39" t="n"/>
      <c r="Q403" s="39" t="n"/>
      <c r="R403" s="39" t="n"/>
      <c r="S403" s="39" t="n"/>
      <c r="T403" s="39" t="n"/>
      <c r="U403" s="39" t="n"/>
      <c r="V403" s="39" t="n"/>
      <c r="W403" s="39" t="n"/>
      <c r="X403" s="39" t="n"/>
      <c r="Y403" s="39" t="n"/>
      <c r="Z403" s="39" t="n"/>
    </row>
    <row r="404" ht="15.75" customHeight="1" s="198">
      <c r="A404" s="39" t="n"/>
      <c r="B404" s="39" t="n"/>
      <c r="C404" s="39" t="n"/>
      <c r="D404" s="39" t="n"/>
      <c r="E404" s="39" t="n"/>
      <c r="F404" s="39" t="n"/>
      <c r="G404" s="39" t="n"/>
      <c r="H404" s="39" t="n"/>
      <c r="I404" s="39" t="n"/>
      <c r="J404" s="39" t="n"/>
      <c r="K404" s="39" t="n"/>
      <c r="L404" s="39" t="n"/>
      <c r="M404" s="39" t="n"/>
      <c r="N404" s="39" t="n"/>
      <c r="O404" s="39" t="n"/>
      <c r="P404" s="39" t="n"/>
      <c r="Q404" s="39" t="n"/>
      <c r="R404" s="39" t="n"/>
      <c r="S404" s="39" t="n"/>
      <c r="T404" s="39" t="n"/>
      <c r="U404" s="39" t="n"/>
      <c r="V404" s="39" t="n"/>
      <c r="W404" s="39" t="n"/>
      <c r="X404" s="39" t="n"/>
      <c r="Y404" s="39" t="n"/>
      <c r="Z404" s="39" t="n"/>
    </row>
    <row r="405" ht="15.75" customHeight="1" s="198">
      <c r="A405" s="39" t="n"/>
      <c r="B405" s="39" t="n"/>
      <c r="C405" s="39" t="n"/>
      <c r="D405" s="39" t="n"/>
      <c r="E405" s="39" t="n"/>
      <c r="F405" s="39" t="n"/>
      <c r="G405" s="39" t="n"/>
      <c r="H405" s="39" t="n"/>
      <c r="I405" s="39" t="n"/>
      <c r="J405" s="39" t="n"/>
      <c r="K405" s="39" t="n"/>
      <c r="L405" s="39" t="n"/>
      <c r="M405" s="39" t="n"/>
      <c r="N405" s="39" t="n"/>
      <c r="O405" s="39" t="n"/>
      <c r="P405" s="39" t="n"/>
      <c r="Q405" s="39" t="n"/>
      <c r="R405" s="39" t="n"/>
      <c r="S405" s="39" t="n"/>
      <c r="T405" s="39" t="n"/>
      <c r="U405" s="39" t="n"/>
      <c r="V405" s="39" t="n"/>
      <c r="W405" s="39" t="n"/>
      <c r="X405" s="39" t="n"/>
      <c r="Y405" s="39" t="n"/>
      <c r="Z405" s="39" t="n"/>
    </row>
    <row r="406" ht="15.75" customHeight="1" s="198">
      <c r="A406" s="39" t="n"/>
      <c r="B406" s="39" t="n"/>
      <c r="C406" s="39" t="n"/>
      <c r="D406" s="39" t="n"/>
      <c r="E406" s="39" t="n"/>
      <c r="F406" s="39" t="n"/>
      <c r="G406" s="39" t="n"/>
      <c r="H406" s="39" t="n"/>
      <c r="I406" s="39" t="n"/>
      <c r="J406" s="39" t="n"/>
      <c r="K406" s="39" t="n"/>
      <c r="L406" s="39" t="n"/>
      <c r="M406" s="39" t="n"/>
      <c r="N406" s="39" t="n"/>
      <c r="O406" s="39" t="n"/>
      <c r="P406" s="39" t="n"/>
      <c r="Q406" s="39" t="n"/>
      <c r="R406" s="39" t="n"/>
      <c r="S406" s="39" t="n"/>
      <c r="T406" s="39" t="n"/>
      <c r="U406" s="39" t="n"/>
      <c r="V406" s="39" t="n"/>
      <c r="W406" s="39" t="n"/>
      <c r="X406" s="39" t="n"/>
      <c r="Y406" s="39" t="n"/>
      <c r="Z406" s="39" t="n"/>
    </row>
    <row r="407" ht="15.75" customHeight="1" s="198">
      <c r="A407" s="39" t="n"/>
      <c r="B407" s="39" t="n"/>
      <c r="C407" s="39" t="n"/>
      <c r="D407" s="39" t="n"/>
      <c r="E407" s="39" t="n"/>
      <c r="F407" s="39" t="n"/>
      <c r="G407" s="39" t="n"/>
      <c r="H407" s="39" t="n"/>
      <c r="I407" s="39" t="n"/>
      <c r="J407" s="39" t="n"/>
      <c r="K407" s="39" t="n"/>
      <c r="L407" s="39" t="n"/>
      <c r="M407" s="39" t="n"/>
      <c r="N407" s="39" t="n"/>
      <c r="O407" s="39" t="n"/>
      <c r="P407" s="39" t="n"/>
      <c r="Q407" s="39" t="n"/>
      <c r="R407" s="39" t="n"/>
      <c r="S407" s="39" t="n"/>
      <c r="T407" s="39" t="n"/>
      <c r="U407" s="39" t="n"/>
      <c r="V407" s="39" t="n"/>
      <c r="W407" s="39" t="n"/>
      <c r="X407" s="39" t="n"/>
      <c r="Y407" s="39" t="n"/>
      <c r="Z407" s="39" t="n"/>
    </row>
    <row r="408" ht="15.75" customHeight="1" s="198">
      <c r="A408" s="39" t="n"/>
      <c r="B408" s="39" t="n"/>
      <c r="C408" s="39" t="n"/>
      <c r="D408" s="39" t="n"/>
      <c r="E408" s="39" t="n"/>
      <c r="F408" s="39" t="n"/>
      <c r="G408" s="39" t="n"/>
      <c r="H408" s="39" t="n"/>
      <c r="I408" s="39" t="n"/>
      <c r="J408" s="39" t="n"/>
      <c r="K408" s="39" t="n"/>
      <c r="L408" s="39" t="n"/>
      <c r="M408" s="39" t="n"/>
      <c r="N408" s="39" t="n"/>
      <c r="O408" s="39" t="n"/>
      <c r="P408" s="39" t="n"/>
      <c r="Q408" s="39" t="n"/>
      <c r="R408" s="39" t="n"/>
      <c r="S408" s="39" t="n"/>
      <c r="T408" s="39" t="n"/>
      <c r="U408" s="39" t="n"/>
      <c r="V408" s="39" t="n"/>
      <c r="W408" s="39" t="n"/>
      <c r="X408" s="39" t="n"/>
      <c r="Y408" s="39" t="n"/>
      <c r="Z408" s="39" t="n"/>
    </row>
    <row r="409" ht="15.75" customHeight="1" s="198">
      <c r="A409" s="39" t="n"/>
      <c r="B409" s="39" t="n"/>
      <c r="C409" s="39" t="n"/>
      <c r="D409" s="39" t="n"/>
      <c r="E409" s="39" t="n"/>
      <c r="F409" s="39" t="n"/>
      <c r="G409" s="39" t="n"/>
      <c r="H409" s="39" t="n"/>
      <c r="I409" s="39" t="n"/>
      <c r="J409" s="39" t="n"/>
      <c r="K409" s="39" t="n"/>
      <c r="L409" s="39" t="n"/>
      <c r="M409" s="39" t="n"/>
      <c r="N409" s="39" t="n"/>
      <c r="O409" s="39" t="n"/>
      <c r="P409" s="39" t="n"/>
      <c r="Q409" s="39" t="n"/>
      <c r="R409" s="39" t="n"/>
      <c r="S409" s="39" t="n"/>
      <c r="T409" s="39" t="n"/>
      <c r="U409" s="39" t="n"/>
      <c r="V409" s="39" t="n"/>
      <c r="W409" s="39" t="n"/>
      <c r="X409" s="39" t="n"/>
      <c r="Y409" s="39" t="n"/>
      <c r="Z409" s="39" t="n"/>
    </row>
    <row r="410" ht="15.75" customHeight="1" s="198">
      <c r="A410" s="39" t="n"/>
      <c r="B410" s="39" t="n"/>
      <c r="C410" s="39" t="n"/>
      <c r="D410" s="39" t="n"/>
      <c r="E410" s="39" t="n"/>
      <c r="F410" s="39" t="n"/>
      <c r="G410" s="39" t="n"/>
      <c r="H410" s="39" t="n"/>
      <c r="I410" s="39" t="n"/>
      <c r="J410" s="39" t="n"/>
      <c r="K410" s="39" t="n"/>
      <c r="L410" s="39" t="n"/>
      <c r="M410" s="39" t="n"/>
      <c r="N410" s="39" t="n"/>
      <c r="O410" s="39" t="n"/>
      <c r="P410" s="39" t="n"/>
      <c r="Q410" s="39" t="n"/>
      <c r="R410" s="39" t="n"/>
      <c r="S410" s="39" t="n"/>
      <c r="T410" s="39" t="n"/>
      <c r="U410" s="39" t="n"/>
      <c r="V410" s="39" t="n"/>
      <c r="W410" s="39" t="n"/>
      <c r="X410" s="39" t="n"/>
      <c r="Y410" s="39" t="n"/>
      <c r="Z410" s="39" t="n"/>
    </row>
    <row r="411" ht="15.75" customHeight="1" s="198">
      <c r="A411" s="39" t="n"/>
      <c r="B411" s="39" t="n"/>
      <c r="C411" s="39" t="n"/>
      <c r="D411" s="39" t="n"/>
      <c r="E411" s="39" t="n"/>
      <c r="F411" s="39" t="n"/>
      <c r="G411" s="39" t="n"/>
      <c r="H411" s="39" t="n"/>
      <c r="I411" s="39" t="n"/>
      <c r="J411" s="39" t="n"/>
      <c r="K411" s="39" t="n"/>
      <c r="L411" s="39" t="n"/>
      <c r="M411" s="39" t="n"/>
      <c r="N411" s="39" t="n"/>
      <c r="O411" s="39" t="n"/>
      <c r="P411" s="39" t="n"/>
      <c r="Q411" s="39" t="n"/>
      <c r="R411" s="39" t="n"/>
      <c r="S411" s="39" t="n"/>
      <c r="T411" s="39" t="n"/>
      <c r="U411" s="39" t="n"/>
      <c r="V411" s="39" t="n"/>
      <c r="W411" s="39" t="n"/>
      <c r="X411" s="39" t="n"/>
      <c r="Y411" s="39" t="n"/>
      <c r="Z411" s="39" t="n"/>
    </row>
    <row r="412" ht="15.75" customHeight="1" s="198">
      <c r="A412" s="39" t="n"/>
      <c r="B412" s="39" t="n"/>
      <c r="C412" s="39" t="n"/>
      <c r="D412" s="39" t="n"/>
      <c r="E412" s="39" t="n"/>
      <c r="F412" s="39" t="n"/>
      <c r="G412" s="39" t="n"/>
      <c r="H412" s="39" t="n"/>
      <c r="I412" s="39" t="n"/>
      <c r="J412" s="39" t="n"/>
      <c r="K412" s="39" t="n"/>
      <c r="L412" s="39" t="n"/>
      <c r="M412" s="39" t="n"/>
      <c r="N412" s="39" t="n"/>
      <c r="O412" s="39" t="n"/>
      <c r="P412" s="39" t="n"/>
      <c r="Q412" s="39" t="n"/>
      <c r="R412" s="39" t="n"/>
      <c r="S412" s="39" t="n"/>
      <c r="T412" s="39" t="n"/>
      <c r="U412" s="39" t="n"/>
      <c r="V412" s="39" t="n"/>
      <c r="W412" s="39" t="n"/>
      <c r="X412" s="39" t="n"/>
      <c r="Y412" s="39" t="n"/>
      <c r="Z412" s="39" t="n"/>
    </row>
    <row r="413" ht="15.75" customHeight="1" s="198">
      <c r="A413" s="39" t="n"/>
      <c r="B413" s="39" t="n"/>
      <c r="C413" s="39" t="n"/>
      <c r="D413" s="39" t="n"/>
      <c r="E413" s="39" t="n"/>
      <c r="F413" s="39" t="n"/>
      <c r="G413" s="39" t="n"/>
      <c r="H413" s="39" t="n"/>
      <c r="I413" s="39" t="n"/>
      <c r="J413" s="39" t="n"/>
      <c r="K413" s="39" t="n"/>
      <c r="L413" s="39" t="n"/>
      <c r="M413" s="39" t="n"/>
      <c r="N413" s="39" t="n"/>
      <c r="O413" s="39" t="n"/>
      <c r="P413" s="39" t="n"/>
      <c r="Q413" s="39" t="n"/>
      <c r="R413" s="39" t="n"/>
      <c r="S413" s="39" t="n"/>
      <c r="T413" s="39" t="n"/>
      <c r="U413" s="39" t="n"/>
      <c r="V413" s="39" t="n"/>
      <c r="W413" s="39" t="n"/>
      <c r="X413" s="39" t="n"/>
      <c r="Y413" s="39" t="n"/>
      <c r="Z413" s="39" t="n"/>
    </row>
    <row r="414" ht="15.75" customHeight="1" s="198">
      <c r="A414" s="39" t="n"/>
      <c r="B414" s="39" t="n"/>
      <c r="C414" s="39" t="n"/>
      <c r="D414" s="39" t="n"/>
      <c r="E414" s="39" t="n"/>
      <c r="F414" s="39" t="n"/>
      <c r="G414" s="39" t="n"/>
      <c r="H414" s="39" t="n"/>
      <c r="I414" s="39" t="n"/>
      <c r="J414" s="39" t="n"/>
      <c r="K414" s="39" t="n"/>
      <c r="L414" s="39" t="n"/>
      <c r="M414" s="39" t="n"/>
      <c r="N414" s="39" t="n"/>
      <c r="O414" s="39" t="n"/>
      <c r="P414" s="39" t="n"/>
      <c r="Q414" s="39" t="n"/>
      <c r="R414" s="39" t="n"/>
      <c r="S414" s="39" t="n"/>
      <c r="T414" s="39" t="n"/>
      <c r="U414" s="39" t="n"/>
      <c r="V414" s="39" t="n"/>
      <c r="W414" s="39" t="n"/>
      <c r="X414" s="39" t="n"/>
      <c r="Y414" s="39" t="n"/>
      <c r="Z414" s="39" t="n"/>
    </row>
    <row r="415" ht="15.75" customHeight="1" s="198">
      <c r="A415" s="39" t="n"/>
      <c r="B415" s="39" t="n"/>
      <c r="C415" s="39" t="n"/>
      <c r="D415" s="39" t="n"/>
      <c r="E415" s="39" t="n"/>
      <c r="F415" s="39" t="n"/>
      <c r="G415" s="39" t="n"/>
      <c r="H415" s="39" t="n"/>
      <c r="I415" s="39" t="n"/>
      <c r="J415" s="39" t="n"/>
      <c r="K415" s="39" t="n"/>
      <c r="L415" s="39" t="n"/>
      <c r="M415" s="39" t="n"/>
      <c r="N415" s="39" t="n"/>
      <c r="O415" s="39" t="n"/>
      <c r="P415" s="39" t="n"/>
      <c r="Q415" s="39" t="n"/>
      <c r="R415" s="39" t="n"/>
      <c r="S415" s="39" t="n"/>
      <c r="T415" s="39" t="n"/>
      <c r="U415" s="39" t="n"/>
      <c r="V415" s="39" t="n"/>
      <c r="W415" s="39" t="n"/>
      <c r="X415" s="39" t="n"/>
      <c r="Y415" s="39" t="n"/>
      <c r="Z415" s="39" t="n"/>
    </row>
    <row r="416" ht="15.75" customHeight="1" s="198">
      <c r="A416" s="39" t="n"/>
      <c r="B416" s="39" t="n"/>
      <c r="C416" s="39" t="n"/>
      <c r="D416" s="39" t="n"/>
      <c r="E416" s="39" t="n"/>
      <c r="F416" s="39" t="n"/>
      <c r="G416" s="39" t="n"/>
      <c r="H416" s="39" t="n"/>
      <c r="I416" s="39" t="n"/>
      <c r="J416" s="39" t="n"/>
      <c r="K416" s="39" t="n"/>
      <c r="L416" s="39" t="n"/>
      <c r="M416" s="39" t="n"/>
      <c r="N416" s="39" t="n"/>
      <c r="O416" s="39" t="n"/>
      <c r="P416" s="39" t="n"/>
      <c r="Q416" s="39" t="n"/>
      <c r="R416" s="39" t="n"/>
      <c r="S416" s="39" t="n"/>
      <c r="T416" s="39" t="n"/>
      <c r="U416" s="39" t="n"/>
      <c r="V416" s="39" t="n"/>
      <c r="W416" s="39" t="n"/>
      <c r="X416" s="39" t="n"/>
      <c r="Y416" s="39" t="n"/>
      <c r="Z416" s="39" t="n"/>
    </row>
    <row r="417" ht="15.75" customHeight="1" s="198">
      <c r="A417" s="39" t="n"/>
      <c r="B417" s="39" t="n"/>
      <c r="C417" s="39" t="n"/>
      <c r="D417" s="39" t="n"/>
      <c r="E417" s="39" t="n"/>
      <c r="F417" s="39" t="n"/>
      <c r="G417" s="39" t="n"/>
      <c r="H417" s="39" t="n"/>
      <c r="I417" s="39" t="n"/>
      <c r="J417" s="39" t="n"/>
      <c r="K417" s="39" t="n"/>
      <c r="L417" s="39" t="n"/>
      <c r="M417" s="39" t="n"/>
      <c r="N417" s="39" t="n"/>
      <c r="O417" s="39" t="n"/>
      <c r="P417" s="39" t="n"/>
      <c r="Q417" s="39" t="n"/>
      <c r="R417" s="39" t="n"/>
      <c r="S417" s="39" t="n"/>
      <c r="T417" s="39" t="n"/>
      <c r="U417" s="39" t="n"/>
      <c r="V417" s="39" t="n"/>
      <c r="W417" s="39" t="n"/>
      <c r="X417" s="39" t="n"/>
      <c r="Y417" s="39" t="n"/>
      <c r="Z417" s="39" t="n"/>
    </row>
    <row r="418" ht="15.75" customHeight="1" s="198">
      <c r="A418" s="39" t="n"/>
      <c r="B418" s="39" t="n"/>
      <c r="C418" s="39" t="n"/>
      <c r="D418" s="39" t="n"/>
      <c r="E418" s="39" t="n"/>
      <c r="F418" s="39" t="n"/>
      <c r="G418" s="39" t="n"/>
      <c r="H418" s="39" t="n"/>
      <c r="I418" s="39" t="n"/>
      <c r="J418" s="39" t="n"/>
      <c r="K418" s="39" t="n"/>
      <c r="L418" s="39" t="n"/>
      <c r="M418" s="39" t="n"/>
      <c r="N418" s="39" t="n"/>
      <c r="O418" s="39" t="n"/>
      <c r="P418" s="39" t="n"/>
      <c r="Q418" s="39" t="n"/>
      <c r="R418" s="39" t="n"/>
      <c r="S418" s="39" t="n"/>
      <c r="T418" s="39" t="n"/>
      <c r="U418" s="39" t="n"/>
      <c r="V418" s="39" t="n"/>
      <c r="W418" s="39" t="n"/>
      <c r="X418" s="39" t="n"/>
      <c r="Y418" s="39" t="n"/>
      <c r="Z418" s="39" t="n"/>
    </row>
    <row r="419" ht="15.75" customHeight="1" s="198">
      <c r="A419" s="39" t="n"/>
      <c r="B419" s="39" t="n"/>
      <c r="C419" s="39" t="n"/>
      <c r="D419" s="39" t="n"/>
      <c r="E419" s="39" t="n"/>
      <c r="F419" s="39" t="n"/>
      <c r="G419" s="39" t="n"/>
      <c r="H419" s="39" t="n"/>
      <c r="I419" s="39" t="n"/>
      <c r="J419" s="39" t="n"/>
      <c r="K419" s="39" t="n"/>
      <c r="L419" s="39" t="n"/>
      <c r="M419" s="39" t="n"/>
      <c r="N419" s="39" t="n"/>
      <c r="O419" s="39" t="n"/>
      <c r="P419" s="39" t="n"/>
      <c r="Q419" s="39" t="n"/>
      <c r="R419" s="39" t="n"/>
      <c r="S419" s="39" t="n"/>
      <c r="T419" s="39" t="n"/>
      <c r="U419" s="39" t="n"/>
      <c r="V419" s="39" t="n"/>
      <c r="W419" s="39" t="n"/>
      <c r="X419" s="39" t="n"/>
      <c r="Y419" s="39" t="n"/>
      <c r="Z419" s="39" t="n"/>
    </row>
    <row r="420" ht="15.75" customHeight="1" s="198">
      <c r="A420" s="39" t="n"/>
      <c r="B420" s="39" t="n"/>
      <c r="C420" s="39" t="n"/>
      <c r="D420" s="39" t="n"/>
      <c r="E420" s="39" t="n"/>
      <c r="F420" s="39" t="n"/>
      <c r="G420" s="39" t="n"/>
      <c r="H420" s="39" t="n"/>
      <c r="I420" s="39" t="n"/>
      <c r="J420" s="39" t="n"/>
      <c r="K420" s="39" t="n"/>
      <c r="L420" s="39" t="n"/>
      <c r="M420" s="39" t="n"/>
      <c r="N420" s="39" t="n"/>
      <c r="O420" s="39" t="n"/>
      <c r="P420" s="39" t="n"/>
      <c r="Q420" s="39" t="n"/>
      <c r="R420" s="39" t="n"/>
      <c r="S420" s="39" t="n"/>
      <c r="T420" s="39" t="n"/>
      <c r="U420" s="39" t="n"/>
      <c r="V420" s="39" t="n"/>
      <c r="W420" s="39" t="n"/>
      <c r="X420" s="39" t="n"/>
      <c r="Y420" s="39" t="n"/>
      <c r="Z420" s="39" t="n"/>
    </row>
    <row r="421" ht="15.75" customHeight="1" s="198">
      <c r="A421" s="39" t="n"/>
      <c r="B421" s="39" t="n"/>
      <c r="C421" s="39" t="n"/>
      <c r="D421" s="39" t="n"/>
      <c r="E421" s="39" t="n"/>
      <c r="F421" s="39" t="n"/>
      <c r="G421" s="39" t="n"/>
      <c r="H421" s="39" t="n"/>
      <c r="I421" s="39" t="n"/>
      <c r="J421" s="39" t="n"/>
      <c r="K421" s="39" t="n"/>
      <c r="L421" s="39" t="n"/>
      <c r="M421" s="39" t="n"/>
      <c r="N421" s="39" t="n"/>
      <c r="O421" s="39" t="n"/>
      <c r="P421" s="39" t="n"/>
      <c r="Q421" s="39" t="n"/>
      <c r="R421" s="39" t="n"/>
      <c r="S421" s="39" t="n"/>
      <c r="T421" s="39" t="n"/>
      <c r="U421" s="39" t="n"/>
      <c r="V421" s="39" t="n"/>
      <c r="W421" s="39" t="n"/>
      <c r="X421" s="39" t="n"/>
      <c r="Y421" s="39" t="n"/>
      <c r="Z421" s="39" t="n"/>
    </row>
    <row r="422" ht="15.75" customHeight="1" s="198">
      <c r="A422" s="39" t="n"/>
      <c r="B422" s="39" t="n"/>
      <c r="C422" s="39" t="n"/>
      <c r="D422" s="39" t="n"/>
      <c r="E422" s="39" t="n"/>
      <c r="F422" s="39" t="n"/>
      <c r="G422" s="39" t="n"/>
      <c r="H422" s="39" t="n"/>
      <c r="I422" s="39" t="n"/>
      <c r="J422" s="39" t="n"/>
      <c r="K422" s="39" t="n"/>
      <c r="L422" s="39" t="n"/>
      <c r="M422" s="39" t="n"/>
      <c r="N422" s="39" t="n"/>
      <c r="O422" s="39" t="n"/>
      <c r="P422" s="39" t="n"/>
      <c r="Q422" s="39" t="n"/>
      <c r="R422" s="39" t="n"/>
      <c r="S422" s="39" t="n"/>
      <c r="T422" s="39" t="n"/>
      <c r="U422" s="39" t="n"/>
      <c r="V422" s="39" t="n"/>
      <c r="W422" s="39" t="n"/>
      <c r="X422" s="39" t="n"/>
      <c r="Y422" s="39" t="n"/>
      <c r="Z422" s="39" t="n"/>
    </row>
    <row r="423" ht="15.75" customHeight="1" s="198">
      <c r="A423" s="39" t="n"/>
      <c r="B423" s="39" t="n"/>
      <c r="C423" s="39" t="n"/>
      <c r="D423" s="39" t="n"/>
      <c r="E423" s="39" t="n"/>
      <c r="F423" s="39" t="n"/>
      <c r="G423" s="39" t="n"/>
      <c r="H423" s="39" t="n"/>
      <c r="I423" s="39" t="n"/>
      <c r="J423" s="39" t="n"/>
      <c r="K423" s="39" t="n"/>
      <c r="L423" s="39" t="n"/>
      <c r="M423" s="39" t="n"/>
      <c r="N423" s="39" t="n"/>
      <c r="O423" s="39" t="n"/>
      <c r="P423" s="39" t="n"/>
      <c r="Q423" s="39" t="n"/>
      <c r="R423" s="39" t="n"/>
      <c r="S423" s="39" t="n"/>
      <c r="T423" s="39" t="n"/>
      <c r="U423" s="39" t="n"/>
      <c r="V423" s="39" t="n"/>
      <c r="W423" s="39" t="n"/>
      <c r="X423" s="39" t="n"/>
      <c r="Y423" s="39" t="n"/>
      <c r="Z423" s="39" t="n"/>
    </row>
    <row r="424" ht="15.75" customHeight="1" s="198">
      <c r="A424" s="39" t="n"/>
      <c r="B424" s="39" t="n"/>
      <c r="C424" s="39" t="n"/>
      <c r="D424" s="39" t="n"/>
      <c r="E424" s="39" t="n"/>
      <c r="F424" s="39" t="n"/>
      <c r="G424" s="39" t="n"/>
      <c r="H424" s="39" t="n"/>
      <c r="I424" s="39" t="n"/>
      <c r="J424" s="39" t="n"/>
      <c r="K424" s="39" t="n"/>
      <c r="L424" s="39" t="n"/>
      <c r="M424" s="39" t="n"/>
      <c r="N424" s="39" t="n"/>
      <c r="O424" s="39" t="n"/>
      <c r="P424" s="39" t="n"/>
      <c r="Q424" s="39" t="n"/>
      <c r="R424" s="39" t="n"/>
      <c r="S424" s="39" t="n"/>
      <c r="T424" s="39" t="n"/>
      <c r="U424" s="39" t="n"/>
      <c r="V424" s="39" t="n"/>
      <c r="W424" s="39" t="n"/>
      <c r="X424" s="39" t="n"/>
      <c r="Y424" s="39" t="n"/>
      <c r="Z424" s="39" t="n"/>
    </row>
    <row r="425" ht="15.75" customHeight="1" s="198">
      <c r="A425" s="39" t="n"/>
      <c r="B425" s="39" t="n"/>
      <c r="C425" s="39" t="n"/>
      <c r="D425" s="39" t="n"/>
      <c r="E425" s="39" t="n"/>
      <c r="F425" s="39" t="n"/>
      <c r="G425" s="39" t="n"/>
      <c r="H425" s="39" t="n"/>
      <c r="I425" s="39" t="n"/>
      <c r="J425" s="39" t="n"/>
      <c r="K425" s="39" t="n"/>
      <c r="L425" s="39" t="n"/>
      <c r="M425" s="39" t="n"/>
      <c r="N425" s="39" t="n"/>
      <c r="O425" s="39" t="n"/>
      <c r="P425" s="39" t="n"/>
      <c r="Q425" s="39" t="n"/>
      <c r="R425" s="39" t="n"/>
      <c r="S425" s="39" t="n"/>
      <c r="T425" s="39" t="n"/>
      <c r="U425" s="39" t="n"/>
      <c r="V425" s="39" t="n"/>
      <c r="W425" s="39" t="n"/>
      <c r="X425" s="39" t="n"/>
      <c r="Y425" s="39" t="n"/>
      <c r="Z425" s="39" t="n"/>
    </row>
    <row r="426" ht="15.75" customHeight="1" s="198">
      <c r="A426" s="39" t="n"/>
      <c r="B426" s="39" t="n"/>
      <c r="C426" s="39" t="n"/>
      <c r="D426" s="39" t="n"/>
      <c r="E426" s="39" t="n"/>
      <c r="F426" s="39" t="n"/>
      <c r="G426" s="39" t="n"/>
      <c r="H426" s="39" t="n"/>
      <c r="I426" s="39" t="n"/>
      <c r="J426" s="39" t="n"/>
      <c r="K426" s="39" t="n"/>
      <c r="L426" s="39" t="n"/>
      <c r="M426" s="39" t="n"/>
      <c r="N426" s="39" t="n"/>
      <c r="O426" s="39" t="n"/>
      <c r="P426" s="39" t="n"/>
      <c r="Q426" s="39" t="n"/>
      <c r="R426" s="39" t="n"/>
      <c r="S426" s="39" t="n"/>
      <c r="T426" s="39" t="n"/>
      <c r="U426" s="39" t="n"/>
      <c r="V426" s="39" t="n"/>
      <c r="W426" s="39" t="n"/>
      <c r="X426" s="39" t="n"/>
      <c r="Y426" s="39" t="n"/>
      <c r="Z426" s="39" t="n"/>
    </row>
    <row r="427" ht="15.75" customHeight="1" s="198">
      <c r="A427" s="39" t="n"/>
      <c r="B427" s="39" t="n"/>
      <c r="C427" s="39" t="n"/>
      <c r="D427" s="39" t="n"/>
      <c r="E427" s="39" t="n"/>
      <c r="F427" s="39" t="n"/>
      <c r="G427" s="39" t="n"/>
      <c r="H427" s="39" t="n"/>
      <c r="I427" s="39" t="n"/>
      <c r="J427" s="39" t="n"/>
      <c r="K427" s="39" t="n"/>
      <c r="L427" s="39" t="n"/>
      <c r="M427" s="39" t="n"/>
      <c r="N427" s="39" t="n"/>
      <c r="O427" s="39" t="n"/>
      <c r="P427" s="39" t="n"/>
      <c r="Q427" s="39" t="n"/>
      <c r="R427" s="39" t="n"/>
      <c r="S427" s="39" t="n"/>
      <c r="T427" s="39" t="n"/>
      <c r="U427" s="39" t="n"/>
      <c r="V427" s="39" t="n"/>
      <c r="W427" s="39" t="n"/>
      <c r="X427" s="39" t="n"/>
      <c r="Y427" s="39" t="n"/>
      <c r="Z427" s="39" t="n"/>
    </row>
    <row r="428" ht="15.75" customHeight="1" s="198">
      <c r="A428" s="39" t="n"/>
      <c r="B428" s="39" t="n"/>
      <c r="C428" s="39" t="n"/>
      <c r="D428" s="39" t="n"/>
      <c r="E428" s="39" t="n"/>
      <c r="F428" s="39" t="n"/>
      <c r="G428" s="39" t="n"/>
      <c r="H428" s="39" t="n"/>
      <c r="I428" s="39" t="n"/>
      <c r="J428" s="39" t="n"/>
      <c r="K428" s="39" t="n"/>
      <c r="L428" s="39" t="n"/>
      <c r="M428" s="39" t="n"/>
      <c r="N428" s="39" t="n"/>
      <c r="O428" s="39" t="n"/>
      <c r="P428" s="39" t="n"/>
      <c r="Q428" s="39" t="n"/>
      <c r="R428" s="39" t="n"/>
      <c r="S428" s="39" t="n"/>
      <c r="T428" s="39" t="n"/>
      <c r="U428" s="39" t="n"/>
      <c r="V428" s="39" t="n"/>
      <c r="W428" s="39" t="n"/>
      <c r="X428" s="39" t="n"/>
      <c r="Y428" s="39" t="n"/>
      <c r="Z428" s="39" t="n"/>
    </row>
    <row r="429" ht="15.75" customHeight="1" s="198">
      <c r="A429" s="39" t="n"/>
      <c r="B429" s="39" t="n"/>
      <c r="C429" s="39" t="n"/>
      <c r="D429" s="39" t="n"/>
      <c r="E429" s="39" t="n"/>
      <c r="F429" s="39" t="n"/>
      <c r="G429" s="39" t="n"/>
      <c r="H429" s="39" t="n"/>
      <c r="I429" s="39" t="n"/>
      <c r="J429" s="39" t="n"/>
      <c r="K429" s="39" t="n"/>
      <c r="L429" s="39" t="n"/>
      <c r="M429" s="39" t="n"/>
      <c r="N429" s="39" t="n"/>
      <c r="O429" s="39" t="n"/>
      <c r="P429" s="39" t="n"/>
      <c r="Q429" s="39" t="n"/>
      <c r="R429" s="39" t="n"/>
      <c r="S429" s="39" t="n"/>
      <c r="T429" s="39" t="n"/>
      <c r="U429" s="39" t="n"/>
      <c r="V429" s="39" t="n"/>
      <c r="W429" s="39" t="n"/>
      <c r="X429" s="39" t="n"/>
      <c r="Y429" s="39" t="n"/>
      <c r="Z429" s="39" t="n"/>
    </row>
    <row r="430" ht="15.75" customHeight="1" s="198">
      <c r="A430" s="39" t="n"/>
      <c r="B430" s="39" t="n"/>
      <c r="C430" s="39" t="n"/>
      <c r="D430" s="39" t="n"/>
      <c r="E430" s="39" t="n"/>
      <c r="F430" s="39" t="n"/>
      <c r="G430" s="39" t="n"/>
      <c r="H430" s="39" t="n"/>
      <c r="I430" s="39" t="n"/>
      <c r="J430" s="39" t="n"/>
      <c r="K430" s="39" t="n"/>
      <c r="L430" s="39" t="n"/>
      <c r="M430" s="39" t="n"/>
      <c r="N430" s="39" t="n"/>
      <c r="O430" s="39" t="n"/>
      <c r="P430" s="39" t="n"/>
      <c r="Q430" s="39" t="n"/>
      <c r="R430" s="39" t="n"/>
      <c r="S430" s="39" t="n"/>
      <c r="T430" s="39" t="n"/>
      <c r="U430" s="39" t="n"/>
      <c r="V430" s="39" t="n"/>
      <c r="W430" s="39" t="n"/>
      <c r="X430" s="39" t="n"/>
      <c r="Y430" s="39" t="n"/>
      <c r="Z430" s="39" t="n"/>
    </row>
    <row r="431" ht="15.75" customHeight="1" s="198">
      <c r="A431" s="39" t="n"/>
      <c r="B431" s="39" t="n"/>
      <c r="C431" s="39" t="n"/>
      <c r="D431" s="39" t="n"/>
      <c r="E431" s="39" t="n"/>
      <c r="F431" s="39" t="n"/>
      <c r="G431" s="39" t="n"/>
      <c r="H431" s="39" t="n"/>
      <c r="I431" s="39" t="n"/>
      <c r="J431" s="39" t="n"/>
      <c r="K431" s="39" t="n"/>
      <c r="L431" s="39" t="n"/>
      <c r="M431" s="39" t="n"/>
      <c r="N431" s="39" t="n"/>
      <c r="O431" s="39" t="n"/>
      <c r="P431" s="39" t="n"/>
      <c r="Q431" s="39" t="n"/>
      <c r="R431" s="39" t="n"/>
      <c r="S431" s="39" t="n"/>
      <c r="T431" s="39" t="n"/>
      <c r="U431" s="39" t="n"/>
      <c r="V431" s="39" t="n"/>
      <c r="W431" s="39" t="n"/>
      <c r="X431" s="39" t="n"/>
      <c r="Y431" s="39" t="n"/>
      <c r="Z431" s="39" t="n"/>
    </row>
    <row r="432" ht="15.75" customHeight="1" s="198">
      <c r="A432" s="39" t="n"/>
      <c r="B432" s="39" t="n"/>
      <c r="C432" s="39" t="n"/>
      <c r="D432" s="39" t="n"/>
      <c r="E432" s="39" t="n"/>
      <c r="F432" s="39" t="n"/>
      <c r="G432" s="39" t="n"/>
      <c r="H432" s="39" t="n"/>
      <c r="I432" s="39" t="n"/>
      <c r="J432" s="39" t="n"/>
      <c r="K432" s="39" t="n"/>
      <c r="L432" s="39" t="n"/>
      <c r="M432" s="39" t="n"/>
      <c r="N432" s="39" t="n"/>
      <c r="O432" s="39" t="n"/>
      <c r="P432" s="39" t="n"/>
      <c r="Q432" s="39" t="n"/>
      <c r="R432" s="39" t="n"/>
      <c r="S432" s="39" t="n"/>
      <c r="T432" s="39" t="n"/>
      <c r="U432" s="39" t="n"/>
      <c r="V432" s="39" t="n"/>
      <c r="W432" s="39" t="n"/>
      <c r="X432" s="39" t="n"/>
      <c r="Y432" s="39" t="n"/>
      <c r="Z432" s="39" t="n"/>
    </row>
    <row r="433" ht="15.75" customHeight="1" s="198">
      <c r="A433" s="39" t="n"/>
      <c r="B433" s="39" t="n"/>
      <c r="C433" s="39" t="n"/>
      <c r="D433" s="39" t="n"/>
      <c r="E433" s="39" t="n"/>
      <c r="F433" s="39" t="n"/>
      <c r="G433" s="39" t="n"/>
      <c r="H433" s="39" t="n"/>
      <c r="I433" s="39" t="n"/>
      <c r="J433" s="39" t="n"/>
      <c r="K433" s="39" t="n"/>
      <c r="L433" s="39" t="n"/>
      <c r="M433" s="39" t="n"/>
      <c r="N433" s="39" t="n"/>
      <c r="O433" s="39" t="n"/>
      <c r="P433" s="39" t="n"/>
      <c r="Q433" s="39" t="n"/>
      <c r="R433" s="39" t="n"/>
      <c r="S433" s="39" t="n"/>
      <c r="T433" s="39" t="n"/>
      <c r="U433" s="39" t="n"/>
      <c r="V433" s="39" t="n"/>
      <c r="W433" s="39" t="n"/>
      <c r="X433" s="39" t="n"/>
      <c r="Y433" s="39" t="n"/>
      <c r="Z433" s="39" t="n"/>
    </row>
    <row r="434" ht="15.75" customHeight="1" s="198">
      <c r="A434" s="39" t="n"/>
      <c r="B434" s="39" t="n"/>
      <c r="C434" s="39" t="n"/>
      <c r="D434" s="39" t="n"/>
      <c r="E434" s="39" t="n"/>
      <c r="F434" s="39" t="n"/>
      <c r="G434" s="39" t="n"/>
      <c r="H434" s="39" t="n"/>
      <c r="I434" s="39" t="n"/>
      <c r="J434" s="39" t="n"/>
      <c r="K434" s="39" t="n"/>
      <c r="L434" s="39" t="n"/>
      <c r="M434" s="39" t="n"/>
      <c r="N434" s="39" t="n"/>
      <c r="O434" s="39" t="n"/>
      <c r="P434" s="39" t="n"/>
      <c r="Q434" s="39" t="n"/>
      <c r="R434" s="39" t="n"/>
      <c r="S434" s="39" t="n"/>
      <c r="T434" s="39" t="n"/>
      <c r="U434" s="39" t="n"/>
      <c r="V434" s="39" t="n"/>
      <c r="W434" s="39" t="n"/>
      <c r="X434" s="39" t="n"/>
      <c r="Y434" s="39" t="n"/>
      <c r="Z434" s="39" t="n"/>
    </row>
    <row r="435" ht="15.75" customHeight="1" s="198">
      <c r="A435" s="39" t="n"/>
      <c r="B435" s="39" t="n"/>
      <c r="C435" s="39" t="n"/>
      <c r="D435" s="39" t="n"/>
      <c r="E435" s="39" t="n"/>
      <c r="F435" s="39" t="n"/>
      <c r="G435" s="39" t="n"/>
      <c r="H435" s="39" t="n"/>
      <c r="I435" s="39" t="n"/>
      <c r="J435" s="39" t="n"/>
      <c r="K435" s="39" t="n"/>
      <c r="L435" s="39" t="n"/>
      <c r="M435" s="39" t="n"/>
      <c r="N435" s="39" t="n"/>
      <c r="O435" s="39" t="n"/>
      <c r="P435" s="39" t="n"/>
      <c r="Q435" s="39" t="n"/>
      <c r="R435" s="39" t="n"/>
      <c r="S435" s="39" t="n"/>
      <c r="T435" s="39" t="n"/>
      <c r="U435" s="39" t="n"/>
      <c r="V435" s="39" t="n"/>
      <c r="W435" s="39" t="n"/>
      <c r="X435" s="39" t="n"/>
      <c r="Y435" s="39" t="n"/>
      <c r="Z435" s="39" t="n"/>
    </row>
    <row r="436" ht="15.75" customHeight="1" s="198">
      <c r="A436" s="39" t="n"/>
      <c r="B436" s="39" t="n"/>
      <c r="C436" s="39" t="n"/>
      <c r="D436" s="39" t="n"/>
      <c r="E436" s="39" t="n"/>
      <c r="F436" s="39" t="n"/>
      <c r="G436" s="39" t="n"/>
      <c r="H436" s="39" t="n"/>
      <c r="I436" s="39" t="n"/>
      <c r="J436" s="39" t="n"/>
      <c r="K436" s="39" t="n"/>
      <c r="L436" s="39" t="n"/>
      <c r="M436" s="39" t="n"/>
      <c r="N436" s="39" t="n"/>
      <c r="O436" s="39" t="n"/>
      <c r="P436" s="39" t="n"/>
      <c r="Q436" s="39" t="n"/>
      <c r="R436" s="39" t="n"/>
      <c r="S436" s="39" t="n"/>
      <c r="T436" s="39" t="n"/>
      <c r="U436" s="39" t="n"/>
      <c r="V436" s="39" t="n"/>
      <c r="W436" s="39" t="n"/>
      <c r="X436" s="39" t="n"/>
      <c r="Y436" s="39" t="n"/>
      <c r="Z436" s="39" t="n"/>
    </row>
    <row r="437" ht="15.75" customHeight="1" s="198">
      <c r="A437" s="39" t="n"/>
      <c r="B437" s="39" t="n"/>
      <c r="C437" s="39" t="n"/>
      <c r="D437" s="39" t="n"/>
      <c r="E437" s="39" t="n"/>
      <c r="F437" s="39" t="n"/>
      <c r="G437" s="39" t="n"/>
      <c r="H437" s="39" t="n"/>
      <c r="I437" s="39" t="n"/>
      <c r="J437" s="39" t="n"/>
      <c r="K437" s="39" t="n"/>
      <c r="L437" s="39" t="n"/>
      <c r="M437" s="39" t="n"/>
      <c r="N437" s="39" t="n"/>
      <c r="O437" s="39" t="n"/>
      <c r="P437" s="39" t="n"/>
      <c r="Q437" s="39" t="n"/>
      <c r="R437" s="39" t="n"/>
      <c r="S437" s="39" t="n"/>
      <c r="T437" s="39" t="n"/>
      <c r="U437" s="39" t="n"/>
      <c r="V437" s="39" t="n"/>
      <c r="W437" s="39" t="n"/>
      <c r="X437" s="39" t="n"/>
      <c r="Y437" s="39" t="n"/>
      <c r="Z437" s="39" t="n"/>
    </row>
    <row r="438" ht="15.75" customHeight="1" s="198">
      <c r="A438" s="39" t="n"/>
      <c r="B438" s="39" t="n"/>
      <c r="C438" s="39" t="n"/>
      <c r="D438" s="39" t="n"/>
      <c r="E438" s="39" t="n"/>
      <c r="F438" s="39" t="n"/>
      <c r="G438" s="39" t="n"/>
      <c r="H438" s="39" t="n"/>
      <c r="I438" s="39" t="n"/>
      <c r="J438" s="39" t="n"/>
      <c r="K438" s="39" t="n"/>
      <c r="L438" s="39" t="n"/>
      <c r="M438" s="39" t="n"/>
      <c r="N438" s="39" t="n"/>
      <c r="O438" s="39" t="n"/>
      <c r="P438" s="39" t="n"/>
      <c r="Q438" s="39" t="n"/>
      <c r="R438" s="39" t="n"/>
      <c r="S438" s="39" t="n"/>
      <c r="T438" s="39" t="n"/>
      <c r="U438" s="39" t="n"/>
      <c r="V438" s="39" t="n"/>
      <c r="W438" s="39" t="n"/>
      <c r="X438" s="39" t="n"/>
      <c r="Y438" s="39" t="n"/>
      <c r="Z438" s="39" t="n"/>
    </row>
    <row r="439" ht="15.75" customHeight="1" s="198">
      <c r="A439" s="39" t="n"/>
      <c r="B439" s="39" t="n"/>
      <c r="C439" s="39" t="n"/>
      <c r="D439" s="39" t="n"/>
      <c r="E439" s="39" t="n"/>
      <c r="F439" s="39" t="n"/>
      <c r="G439" s="39" t="n"/>
      <c r="H439" s="39" t="n"/>
      <c r="I439" s="39" t="n"/>
      <c r="J439" s="39" t="n"/>
      <c r="K439" s="39" t="n"/>
      <c r="L439" s="39" t="n"/>
      <c r="M439" s="39" t="n"/>
      <c r="N439" s="39" t="n"/>
      <c r="O439" s="39" t="n"/>
      <c r="P439" s="39" t="n"/>
      <c r="Q439" s="39" t="n"/>
      <c r="R439" s="39" t="n"/>
      <c r="S439" s="39" t="n"/>
      <c r="T439" s="39" t="n"/>
      <c r="U439" s="39" t="n"/>
      <c r="V439" s="39" t="n"/>
      <c r="W439" s="39" t="n"/>
      <c r="X439" s="39" t="n"/>
      <c r="Y439" s="39" t="n"/>
      <c r="Z439" s="39" t="n"/>
    </row>
    <row r="440" ht="15.75" customHeight="1" s="198">
      <c r="A440" s="39" t="n"/>
      <c r="B440" s="39" t="n"/>
      <c r="C440" s="39" t="n"/>
      <c r="D440" s="39" t="n"/>
      <c r="E440" s="39" t="n"/>
      <c r="F440" s="39" t="n"/>
      <c r="G440" s="39" t="n"/>
      <c r="H440" s="39" t="n"/>
      <c r="I440" s="39" t="n"/>
      <c r="J440" s="39" t="n"/>
      <c r="K440" s="39" t="n"/>
      <c r="L440" s="39" t="n"/>
      <c r="M440" s="39" t="n"/>
      <c r="N440" s="39" t="n"/>
      <c r="O440" s="39" t="n"/>
      <c r="P440" s="39" t="n"/>
      <c r="Q440" s="39" t="n"/>
      <c r="R440" s="39" t="n"/>
      <c r="S440" s="39" t="n"/>
      <c r="T440" s="39" t="n"/>
      <c r="U440" s="39" t="n"/>
      <c r="V440" s="39" t="n"/>
      <c r="W440" s="39" t="n"/>
      <c r="X440" s="39" t="n"/>
      <c r="Y440" s="39" t="n"/>
      <c r="Z440" s="39" t="n"/>
    </row>
    <row r="441" ht="15.75" customHeight="1" s="198">
      <c r="A441" s="39" t="n"/>
      <c r="B441" s="39" t="n"/>
      <c r="C441" s="39" t="n"/>
      <c r="D441" s="39" t="n"/>
      <c r="E441" s="39" t="n"/>
      <c r="F441" s="39" t="n"/>
      <c r="G441" s="39" t="n"/>
      <c r="H441" s="39" t="n"/>
      <c r="I441" s="39" t="n"/>
      <c r="J441" s="39" t="n"/>
      <c r="K441" s="39" t="n"/>
      <c r="L441" s="39" t="n"/>
      <c r="M441" s="39" t="n"/>
      <c r="N441" s="39" t="n"/>
      <c r="O441" s="39" t="n"/>
      <c r="P441" s="39" t="n"/>
      <c r="Q441" s="39" t="n"/>
      <c r="R441" s="39" t="n"/>
      <c r="S441" s="39" t="n"/>
      <c r="T441" s="39" t="n"/>
      <c r="U441" s="39" t="n"/>
      <c r="V441" s="39" t="n"/>
      <c r="W441" s="39" t="n"/>
      <c r="X441" s="39" t="n"/>
      <c r="Y441" s="39" t="n"/>
      <c r="Z441" s="39" t="n"/>
    </row>
    <row r="442" ht="15.75" customHeight="1" s="198">
      <c r="A442" s="39" t="n"/>
      <c r="B442" s="39" t="n"/>
      <c r="C442" s="39" t="n"/>
      <c r="D442" s="39" t="n"/>
      <c r="E442" s="39" t="n"/>
      <c r="F442" s="39" t="n"/>
      <c r="G442" s="39" t="n"/>
      <c r="H442" s="39" t="n"/>
      <c r="I442" s="39" t="n"/>
      <c r="J442" s="39" t="n"/>
      <c r="K442" s="39" t="n"/>
      <c r="L442" s="39" t="n"/>
      <c r="M442" s="39" t="n"/>
      <c r="N442" s="39" t="n"/>
      <c r="O442" s="39" t="n"/>
      <c r="P442" s="39" t="n"/>
      <c r="Q442" s="39" t="n"/>
      <c r="R442" s="39" t="n"/>
      <c r="S442" s="39" t="n"/>
      <c r="T442" s="39" t="n"/>
      <c r="U442" s="39" t="n"/>
      <c r="V442" s="39" t="n"/>
      <c r="W442" s="39" t="n"/>
      <c r="X442" s="39" t="n"/>
      <c r="Y442" s="39" t="n"/>
      <c r="Z442" s="39" t="n"/>
    </row>
    <row r="443" ht="15.75" customHeight="1" s="198">
      <c r="A443" s="39" t="n"/>
      <c r="B443" s="39" t="n"/>
      <c r="C443" s="39" t="n"/>
      <c r="D443" s="39" t="n"/>
      <c r="E443" s="39" t="n"/>
      <c r="F443" s="39" t="n"/>
      <c r="G443" s="39" t="n"/>
      <c r="H443" s="39" t="n"/>
      <c r="I443" s="39" t="n"/>
      <c r="J443" s="39" t="n"/>
      <c r="K443" s="39" t="n"/>
      <c r="L443" s="39" t="n"/>
      <c r="M443" s="39" t="n"/>
      <c r="N443" s="39" t="n"/>
      <c r="O443" s="39" t="n"/>
      <c r="P443" s="39" t="n"/>
      <c r="Q443" s="39" t="n"/>
      <c r="R443" s="39" t="n"/>
      <c r="S443" s="39" t="n"/>
      <c r="T443" s="39" t="n"/>
      <c r="U443" s="39" t="n"/>
      <c r="V443" s="39" t="n"/>
      <c r="W443" s="39" t="n"/>
      <c r="X443" s="39" t="n"/>
      <c r="Y443" s="39" t="n"/>
      <c r="Z443" s="39" t="n"/>
    </row>
    <row r="444" ht="15.75" customHeight="1" s="198">
      <c r="A444" s="39" t="n"/>
      <c r="B444" s="39" t="n"/>
      <c r="C444" s="39" t="n"/>
      <c r="D444" s="39" t="n"/>
      <c r="E444" s="39" t="n"/>
      <c r="F444" s="39" t="n"/>
      <c r="G444" s="39" t="n"/>
      <c r="H444" s="39" t="n"/>
      <c r="I444" s="39" t="n"/>
      <c r="J444" s="39" t="n"/>
      <c r="K444" s="39" t="n"/>
      <c r="L444" s="39" t="n"/>
      <c r="M444" s="39" t="n"/>
      <c r="N444" s="39" t="n"/>
      <c r="O444" s="39" t="n"/>
      <c r="P444" s="39" t="n"/>
      <c r="Q444" s="39" t="n"/>
      <c r="R444" s="39" t="n"/>
      <c r="S444" s="39" t="n"/>
      <c r="T444" s="39" t="n"/>
      <c r="U444" s="39" t="n"/>
      <c r="V444" s="39" t="n"/>
      <c r="W444" s="39" t="n"/>
      <c r="X444" s="39" t="n"/>
      <c r="Y444" s="39" t="n"/>
      <c r="Z444" s="39" t="n"/>
    </row>
    <row r="445" ht="15.75" customHeight="1" s="198">
      <c r="A445" s="39" t="n"/>
      <c r="B445" s="39" t="n"/>
      <c r="C445" s="39" t="n"/>
      <c r="D445" s="39" t="n"/>
      <c r="E445" s="39" t="n"/>
      <c r="F445" s="39" t="n"/>
      <c r="G445" s="39" t="n"/>
      <c r="H445" s="39" t="n"/>
      <c r="I445" s="39" t="n"/>
      <c r="J445" s="39" t="n"/>
      <c r="K445" s="39" t="n"/>
      <c r="L445" s="39" t="n"/>
      <c r="M445" s="39" t="n"/>
      <c r="N445" s="39" t="n"/>
      <c r="O445" s="39" t="n"/>
      <c r="P445" s="39" t="n"/>
      <c r="Q445" s="39" t="n"/>
      <c r="R445" s="39" t="n"/>
      <c r="S445" s="39" t="n"/>
      <c r="T445" s="39" t="n"/>
      <c r="U445" s="39" t="n"/>
      <c r="V445" s="39" t="n"/>
      <c r="W445" s="39" t="n"/>
      <c r="X445" s="39" t="n"/>
      <c r="Y445" s="39" t="n"/>
      <c r="Z445" s="39" t="n"/>
    </row>
    <row r="446" ht="15.75" customHeight="1" s="198">
      <c r="A446" s="39" t="n"/>
      <c r="B446" s="39" t="n"/>
      <c r="C446" s="39" t="n"/>
      <c r="D446" s="39" t="n"/>
      <c r="E446" s="39" t="n"/>
      <c r="F446" s="39" t="n"/>
      <c r="G446" s="39" t="n"/>
      <c r="H446" s="39" t="n"/>
      <c r="I446" s="39" t="n"/>
      <c r="J446" s="39" t="n"/>
      <c r="K446" s="39" t="n"/>
      <c r="L446" s="39" t="n"/>
      <c r="M446" s="39" t="n"/>
      <c r="N446" s="39" t="n"/>
      <c r="O446" s="39" t="n"/>
      <c r="P446" s="39" t="n"/>
      <c r="Q446" s="39" t="n"/>
      <c r="R446" s="39" t="n"/>
      <c r="S446" s="39" t="n"/>
      <c r="T446" s="39" t="n"/>
      <c r="U446" s="39" t="n"/>
      <c r="V446" s="39" t="n"/>
      <c r="W446" s="39" t="n"/>
      <c r="X446" s="39" t="n"/>
      <c r="Y446" s="39" t="n"/>
      <c r="Z446" s="39" t="n"/>
    </row>
    <row r="447" ht="15.75" customHeight="1" s="198">
      <c r="A447" s="39" t="n"/>
      <c r="B447" s="39" t="n"/>
      <c r="C447" s="39" t="n"/>
      <c r="D447" s="39" t="n"/>
      <c r="E447" s="39" t="n"/>
      <c r="F447" s="39" t="n"/>
      <c r="G447" s="39" t="n"/>
      <c r="H447" s="39" t="n"/>
      <c r="I447" s="39" t="n"/>
      <c r="J447" s="39" t="n"/>
      <c r="K447" s="39" t="n"/>
      <c r="L447" s="39" t="n"/>
      <c r="M447" s="39" t="n"/>
      <c r="N447" s="39" t="n"/>
      <c r="O447" s="39" t="n"/>
      <c r="P447" s="39" t="n"/>
      <c r="Q447" s="39" t="n"/>
      <c r="R447" s="39" t="n"/>
      <c r="S447" s="39" t="n"/>
      <c r="T447" s="39" t="n"/>
      <c r="U447" s="39" t="n"/>
      <c r="V447" s="39" t="n"/>
      <c r="W447" s="39" t="n"/>
      <c r="X447" s="39" t="n"/>
      <c r="Y447" s="39" t="n"/>
      <c r="Z447" s="39" t="n"/>
    </row>
    <row r="448" ht="15.75" customHeight="1" s="198">
      <c r="A448" s="39" t="n"/>
      <c r="B448" s="39" t="n"/>
      <c r="C448" s="39" t="n"/>
      <c r="D448" s="39" t="n"/>
      <c r="E448" s="39" t="n"/>
      <c r="F448" s="39" t="n"/>
      <c r="G448" s="39" t="n"/>
      <c r="H448" s="39" t="n"/>
      <c r="I448" s="39" t="n"/>
      <c r="J448" s="39" t="n"/>
      <c r="K448" s="39" t="n"/>
      <c r="L448" s="39" t="n"/>
      <c r="M448" s="39" t="n"/>
      <c r="N448" s="39" t="n"/>
      <c r="O448" s="39" t="n"/>
      <c r="P448" s="39" t="n"/>
      <c r="Q448" s="39" t="n"/>
      <c r="R448" s="39" t="n"/>
      <c r="S448" s="39" t="n"/>
      <c r="T448" s="39" t="n"/>
      <c r="U448" s="39" t="n"/>
      <c r="V448" s="39" t="n"/>
      <c r="W448" s="39" t="n"/>
      <c r="X448" s="39" t="n"/>
      <c r="Y448" s="39" t="n"/>
      <c r="Z448" s="39" t="n"/>
    </row>
    <row r="449" ht="15.75" customHeight="1" s="198">
      <c r="A449" s="39" t="n"/>
      <c r="B449" s="39" t="n"/>
      <c r="C449" s="39" t="n"/>
      <c r="D449" s="39" t="n"/>
      <c r="E449" s="39" t="n"/>
      <c r="F449" s="39" t="n"/>
      <c r="G449" s="39" t="n"/>
      <c r="H449" s="39" t="n"/>
      <c r="I449" s="39" t="n"/>
      <c r="J449" s="39" t="n"/>
      <c r="K449" s="39" t="n"/>
      <c r="L449" s="39" t="n"/>
      <c r="M449" s="39" t="n"/>
      <c r="N449" s="39" t="n"/>
      <c r="O449" s="39" t="n"/>
      <c r="P449" s="39" t="n"/>
      <c r="Q449" s="39" t="n"/>
      <c r="R449" s="39" t="n"/>
      <c r="S449" s="39" t="n"/>
      <c r="T449" s="39" t="n"/>
      <c r="U449" s="39" t="n"/>
      <c r="V449" s="39" t="n"/>
      <c r="W449" s="39" t="n"/>
      <c r="X449" s="39" t="n"/>
      <c r="Y449" s="39" t="n"/>
      <c r="Z449" s="39" t="n"/>
    </row>
    <row r="450" ht="15.75" customHeight="1" s="198">
      <c r="A450" s="39" t="n"/>
      <c r="B450" s="39" t="n"/>
      <c r="C450" s="39" t="n"/>
      <c r="D450" s="39" t="n"/>
      <c r="E450" s="39" t="n"/>
      <c r="F450" s="39" t="n"/>
      <c r="G450" s="39" t="n"/>
      <c r="H450" s="39" t="n"/>
      <c r="I450" s="39" t="n"/>
      <c r="J450" s="39" t="n"/>
      <c r="K450" s="39" t="n"/>
      <c r="L450" s="39" t="n"/>
      <c r="M450" s="39" t="n"/>
      <c r="N450" s="39" t="n"/>
      <c r="O450" s="39" t="n"/>
      <c r="P450" s="39" t="n"/>
      <c r="Q450" s="39" t="n"/>
      <c r="R450" s="39" t="n"/>
      <c r="S450" s="39" t="n"/>
      <c r="T450" s="39" t="n"/>
      <c r="U450" s="39" t="n"/>
      <c r="V450" s="39" t="n"/>
      <c r="W450" s="39" t="n"/>
      <c r="X450" s="39" t="n"/>
      <c r="Y450" s="39" t="n"/>
      <c r="Z450" s="39" t="n"/>
    </row>
    <row r="451" ht="15.75" customHeight="1" s="198">
      <c r="A451" s="39" t="n"/>
      <c r="B451" s="39" t="n"/>
      <c r="C451" s="39" t="n"/>
      <c r="D451" s="39" t="n"/>
      <c r="E451" s="39" t="n"/>
      <c r="F451" s="39" t="n"/>
      <c r="G451" s="39" t="n"/>
      <c r="H451" s="39" t="n"/>
      <c r="I451" s="39" t="n"/>
      <c r="J451" s="39" t="n"/>
      <c r="K451" s="39" t="n"/>
      <c r="L451" s="39" t="n"/>
      <c r="M451" s="39" t="n"/>
      <c r="N451" s="39" t="n"/>
      <c r="O451" s="39" t="n"/>
      <c r="P451" s="39" t="n"/>
      <c r="Q451" s="39" t="n"/>
      <c r="R451" s="39" t="n"/>
      <c r="S451" s="39" t="n"/>
      <c r="T451" s="39" t="n"/>
      <c r="U451" s="39" t="n"/>
      <c r="V451" s="39" t="n"/>
      <c r="W451" s="39" t="n"/>
      <c r="X451" s="39" t="n"/>
      <c r="Y451" s="39" t="n"/>
      <c r="Z451" s="39" t="n"/>
    </row>
    <row r="452" ht="15.75" customHeight="1" s="198">
      <c r="A452" s="39" t="n"/>
      <c r="B452" s="39" t="n"/>
      <c r="C452" s="39" t="n"/>
      <c r="D452" s="39" t="n"/>
      <c r="E452" s="39" t="n"/>
      <c r="F452" s="39" t="n"/>
      <c r="G452" s="39" t="n"/>
      <c r="H452" s="39" t="n"/>
      <c r="I452" s="39" t="n"/>
      <c r="J452" s="39" t="n"/>
      <c r="K452" s="39" t="n"/>
      <c r="L452" s="39" t="n"/>
      <c r="M452" s="39" t="n"/>
      <c r="N452" s="39" t="n"/>
      <c r="O452" s="39" t="n"/>
      <c r="P452" s="39" t="n"/>
      <c r="Q452" s="39" t="n"/>
      <c r="R452" s="39" t="n"/>
      <c r="S452" s="39" t="n"/>
      <c r="T452" s="39" t="n"/>
      <c r="U452" s="39" t="n"/>
      <c r="V452" s="39" t="n"/>
      <c r="W452" s="39" t="n"/>
      <c r="X452" s="39" t="n"/>
      <c r="Y452" s="39" t="n"/>
      <c r="Z452" s="39" t="n"/>
    </row>
    <row r="453" ht="15.75" customHeight="1" s="198">
      <c r="A453" s="39" t="n"/>
      <c r="B453" s="39" t="n"/>
      <c r="C453" s="39" t="n"/>
      <c r="D453" s="39" t="n"/>
      <c r="E453" s="39" t="n"/>
      <c r="F453" s="39" t="n"/>
      <c r="G453" s="39" t="n"/>
      <c r="H453" s="39" t="n"/>
      <c r="I453" s="39" t="n"/>
      <c r="J453" s="39" t="n"/>
      <c r="K453" s="39" t="n"/>
      <c r="L453" s="39" t="n"/>
      <c r="M453" s="39" t="n"/>
      <c r="N453" s="39" t="n"/>
      <c r="O453" s="39" t="n"/>
      <c r="P453" s="39" t="n"/>
      <c r="Q453" s="39" t="n"/>
      <c r="R453" s="39" t="n"/>
      <c r="S453" s="39" t="n"/>
      <c r="T453" s="39" t="n"/>
      <c r="U453" s="39" t="n"/>
      <c r="V453" s="39" t="n"/>
      <c r="W453" s="39" t="n"/>
      <c r="X453" s="39" t="n"/>
      <c r="Y453" s="39" t="n"/>
      <c r="Z453" s="39" t="n"/>
    </row>
    <row r="454" ht="15.75" customHeight="1" s="198">
      <c r="A454" s="39" t="n"/>
      <c r="B454" s="39" t="n"/>
      <c r="C454" s="39" t="n"/>
      <c r="D454" s="39" t="n"/>
      <c r="E454" s="39" t="n"/>
      <c r="F454" s="39" t="n"/>
      <c r="G454" s="39" t="n"/>
      <c r="H454" s="39" t="n"/>
      <c r="I454" s="39" t="n"/>
      <c r="J454" s="39" t="n"/>
      <c r="K454" s="39" t="n"/>
      <c r="L454" s="39" t="n"/>
      <c r="M454" s="39" t="n"/>
      <c r="N454" s="39" t="n"/>
      <c r="O454" s="39" t="n"/>
      <c r="P454" s="39" t="n"/>
      <c r="Q454" s="39" t="n"/>
      <c r="R454" s="39" t="n"/>
      <c r="S454" s="39" t="n"/>
      <c r="T454" s="39" t="n"/>
      <c r="U454" s="39" t="n"/>
      <c r="V454" s="39" t="n"/>
      <c r="W454" s="39" t="n"/>
      <c r="X454" s="39" t="n"/>
      <c r="Y454" s="39" t="n"/>
      <c r="Z454" s="39" t="n"/>
    </row>
    <row r="455" ht="15.75" customHeight="1" s="198">
      <c r="A455" s="39" t="n"/>
      <c r="B455" s="39" t="n"/>
      <c r="C455" s="39" t="n"/>
      <c r="D455" s="39" t="n"/>
      <c r="E455" s="39" t="n"/>
      <c r="F455" s="39" t="n"/>
      <c r="G455" s="39" t="n"/>
      <c r="H455" s="39" t="n"/>
      <c r="I455" s="39" t="n"/>
      <c r="J455" s="39" t="n"/>
      <c r="K455" s="39" t="n"/>
      <c r="L455" s="39" t="n"/>
      <c r="M455" s="39" t="n"/>
      <c r="N455" s="39" t="n"/>
      <c r="O455" s="39" t="n"/>
      <c r="P455" s="39" t="n"/>
      <c r="Q455" s="39" t="n"/>
      <c r="R455" s="39" t="n"/>
      <c r="S455" s="39" t="n"/>
      <c r="T455" s="39" t="n"/>
      <c r="U455" s="39" t="n"/>
      <c r="V455" s="39" t="n"/>
      <c r="W455" s="39" t="n"/>
      <c r="X455" s="39" t="n"/>
      <c r="Y455" s="39" t="n"/>
      <c r="Z455" s="39" t="n"/>
    </row>
    <row r="456" ht="15.75" customHeight="1" s="198">
      <c r="A456" s="39" t="n"/>
      <c r="B456" s="39" t="n"/>
      <c r="C456" s="39" t="n"/>
      <c r="D456" s="39" t="n"/>
      <c r="E456" s="39" t="n"/>
      <c r="F456" s="39" t="n"/>
      <c r="G456" s="39" t="n"/>
      <c r="H456" s="39" t="n"/>
      <c r="I456" s="39" t="n"/>
      <c r="J456" s="39" t="n"/>
      <c r="K456" s="39" t="n"/>
      <c r="L456" s="39" t="n"/>
      <c r="M456" s="39" t="n"/>
      <c r="N456" s="39" t="n"/>
      <c r="O456" s="39" t="n"/>
      <c r="P456" s="39" t="n"/>
      <c r="Q456" s="39" t="n"/>
      <c r="R456" s="39" t="n"/>
      <c r="S456" s="39" t="n"/>
      <c r="T456" s="39" t="n"/>
      <c r="U456" s="39" t="n"/>
      <c r="V456" s="39" t="n"/>
      <c r="W456" s="39" t="n"/>
      <c r="X456" s="39" t="n"/>
      <c r="Y456" s="39" t="n"/>
      <c r="Z456" s="39" t="n"/>
    </row>
    <row r="457" ht="15.75" customHeight="1" s="198">
      <c r="A457" s="39" t="n"/>
      <c r="B457" s="39" t="n"/>
      <c r="C457" s="39" t="n"/>
      <c r="D457" s="39" t="n"/>
      <c r="E457" s="39" t="n"/>
      <c r="F457" s="39" t="n"/>
      <c r="G457" s="39" t="n"/>
      <c r="H457" s="39" t="n"/>
      <c r="I457" s="39" t="n"/>
      <c r="J457" s="39" t="n"/>
      <c r="K457" s="39" t="n"/>
      <c r="L457" s="39" t="n"/>
      <c r="M457" s="39" t="n"/>
      <c r="N457" s="39" t="n"/>
      <c r="O457" s="39" t="n"/>
      <c r="P457" s="39" t="n"/>
      <c r="Q457" s="39" t="n"/>
      <c r="R457" s="39" t="n"/>
      <c r="S457" s="39" t="n"/>
      <c r="T457" s="39" t="n"/>
      <c r="U457" s="39" t="n"/>
      <c r="V457" s="39" t="n"/>
      <c r="W457" s="39" t="n"/>
      <c r="X457" s="39" t="n"/>
      <c r="Y457" s="39" t="n"/>
      <c r="Z457" s="39" t="n"/>
    </row>
    <row r="458" ht="15.75" customHeight="1" s="198">
      <c r="A458" s="39" t="n"/>
      <c r="B458" s="39" t="n"/>
      <c r="C458" s="39" t="n"/>
      <c r="D458" s="39" t="n"/>
      <c r="E458" s="39" t="n"/>
      <c r="F458" s="39" t="n"/>
      <c r="G458" s="39" t="n"/>
      <c r="H458" s="39" t="n"/>
      <c r="I458" s="39" t="n"/>
      <c r="J458" s="39" t="n"/>
      <c r="K458" s="39" t="n"/>
      <c r="L458" s="39" t="n"/>
      <c r="M458" s="39" t="n"/>
      <c r="N458" s="39" t="n"/>
      <c r="O458" s="39" t="n"/>
      <c r="P458" s="39" t="n"/>
      <c r="Q458" s="39" t="n"/>
      <c r="R458" s="39" t="n"/>
      <c r="S458" s="39" t="n"/>
      <c r="T458" s="39" t="n"/>
      <c r="U458" s="39" t="n"/>
      <c r="V458" s="39" t="n"/>
      <c r="W458" s="39" t="n"/>
      <c r="X458" s="39" t="n"/>
      <c r="Y458" s="39" t="n"/>
      <c r="Z458" s="39" t="n"/>
    </row>
    <row r="459" ht="15.75" customHeight="1" s="198">
      <c r="A459" s="39" t="n"/>
      <c r="B459" s="39" t="n"/>
      <c r="C459" s="39" t="n"/>
      <c r="D459" s="39" t="n"/>
      <c r="E459" s="39" t="n"/>
      <c r="F459" s="39" t="n"/>
      <c r="G459" s="39" t="n"/>
      <c r="H459" s="39" t="n"/>
      <c r="I459" s="39" t="n"/>
      <c r="J459" s="39" t="n"/>
      <c r="K459" s="39" t="n"/>
      <c r="L459" s="39" t="n"/>
      <c r="M459" s="39" t="n"/>
      <c r="N459" s="39" t="n"/>
      <c r="O459" s="39" t="n"/>
      <c r="P459" s="39" t="n"/>
      <c r="Q459" s="39" t="n"/>
      <c r="R459" s="39" t="n"/>
      <c r="S459" s="39" t="n"/>
      <c r="T459" s="39" t="n"/>
      <c r="U459" s="39" t="n"/>
      <c r="V459" s="39" t="n"/>
      <c r="W459" s="39" t="n"/>
      <c r="X459" s="39" t="n"/>
      <c r="Y459" s="39" t="n"/>
      <c r="Z459" s="39" t="n"/>
    </row>
    <row r="460" ht="15.75" customHeight="1" s="198">
      <c r="A460" s="39" t="n"/>
      <c r="B460" s="39" t="n"/>
      <c r="C460" s="39" t="n"/>
      <c r="D460" s="39" t="n"/>
      <c r="E460" s="39" t="n"/>
      <c r="F460" s="39" t="n"/>
      <c r="G460" s="39" t="n"/>
      <c r="H460" s="39" t="n"/>
      <c r="I460" s="39" t="n"/>
      <c r="J460" s="39" t="n"/>
      <c r="K460" s="39" t="n"/>
      <c r="L460" s="39" t="n"/>
      <c r="M460" s="39" t="n"/>
      <c r="N460" s="39" t="n"/>
      <c r="O460" s="39" t="n"/>
      <c r="P460" s="39" t="n"/>
      <c r="Q460" s="39" t="n"/>
      <c r="R460" s="39" t="n"/>
      <c r="S460" s="39" t="n"/>
      <c r="T460" s="39" t="n"/>
      <c r="U460" s="39" t="n"/>
      <c r="V460" s="39" t="n"/>
      <c r="W460" s="39" t="n"/>
      <c r="X460" s="39" t="n"/>
      <c r="Y460" s="39" t="n"/>
      <c r="Z460" s="39" t="n"/>
    </row>
    <row r="461" ht="15.75" customHeight="1" s="198">
      <c r="A461" s="39" t="n"/>
      <c r="B461" s="39" t="n"/>
      <c r="C461" s="39" t="n"/>
      <c r="D461" s="39" t="n"/>
      <c r="E461" s="39" t="n"/>
      <c r="F461" s="39" t="n"/>
      <c r="G461" s="39" t="n"/>
      <c r="H461" s="39" t="n"/>
      <c r="I461" s="39" t="n"/>
      <c r="J461" s="39" t="n"/>
      <c r="K461" s="39" t="n"/>
      <c r="L461" s="39" t="n"/>
      <c r="M461" s="39" t="n"/>
      <c r="N461" s="39" t="n"/>
      <c r="O461" s="39" t="n"/>
      <c r="P461" s="39" t="n"/>
      <c r="Q461" s="39" t="n"/>
      <c r="R461" s="39" t="n"/>
      <c r="S461" s="39" t="n"/>
      <c r="T461" s="39" t="n"/>
      <c r="U461" s="39" t="n"/>
      <c r="V461" s="39" t="n"/>
      <c r="W461" s="39" t="n"/>
      <c r="X461" s="39" t="n"/>
      <c r="Y461" s="39" t="n"/>
      <c r="Z461" s="39" t="n"/>
    </row>
    <row r="462" ht="15.75" customHeight="1" s="198">
      <c r="A462" s="39" t="n"/>
      <c r="B462" s="39" t="n"/>
      <c r="C462" s="39" t="n"/>
      <c r="D462" s="39" t="n"/>
      <c r="E462" s="39" t="n"/>
      <c r="F462" s="39" t="n"/>
      <c r="G462" s="39" t="n"/>
      <c r="H462" s="39" t="n"/>
      <c r="I462" s="39" t="n"/>
      <c r="J462" s="39" t="n"/>
      <c r="K462" s="39" t="n"/>
      <c r="L462" s="39" t="n"/>
      <c r="M462" s="39" t="n"/>
      <c r="N462" s="39" t="n"/>
      <c r="O462" s="39" t="n"/>
      <c r="P462" s="39" t="n"/>
      <c r="Q462" s="39" t="n"/>
      <c r="R462" s="39" t="n"/>
      <c r="S462" s="39" t="n"/>
      <c r="T462" s="39" t="n"/>
      <c r="U462" s="39" t="n"/>
      <c r="V462" s="39" t="n"/>
      <c r="W462" s="39" t="n"/>
      <c r="X462" s="39" t="n"/>
      <c r="Y462" s="39" t="n"/>
      <c r="Z462" s="39" t="n"/>
    </row>
    <row r="463" ht="15.75" customHeight="1" s="198">
      <c r="A463" s="39" t="n"/>
      <c r="B463" s="39" t="n"/>
      <c r="C463" s="39" t="n"/>
      <c r="D463" s="39" t="n"/>
      <c r="E463" s="39" t="n"/>
      <c r="F463" s="39" t="n"/>
      <c r="G463" s="39" t="n"/>
      <c r="H463" s="39" t="n"/>
      <c r="I463" s="39" t="n"/>
      <c r="J463" s="39" t="n"/>
      <c r="K463" s="39" t="n"/>
      <c r="L463" s="39" t="n"/>
      <c r="M463" s="39" t="n"/>
      <c r="N463" s="39" t="n"/>
      <c r="O463" s="39" t="n"/>
      <c r="P463" s="39" t="n"/>
      <c r="Q463" s="39" t="n"/>
      <c r="R463" s="39" t="n"/>
      <c r="S463" s="39" t="n"/>
      <c r="T463" s="39" t="n"/>
      <c r="U463" s="39" t="n"/>
      <c r="V463" s="39" t="n"/>
      <c r="W463" s="39" t="n"/>
      <c r="X463" s="39" t="n"/>
      <c r="Y463" s="39" t="n"/>
      <c r="Z463" s="39" t="n"/>
    </row>
    <row r="464" ht="15.75" customHeight="1" s="198">
      <c r="A464" s="39" t="n"/>
      <c r="B464" s="39" t="n"/>
      <c r="C464" s="39" t="n"/>
      <c r="D464" s="39" t="n"/>
      <c r="E464" s="39" t="n"/>
      <c r="F464" s="39" t="n"/>
      <c r="G464" s="39" t="n"/>
      <c r="H464" s="39" t="n"/>
      <c r="I464" s="39" t="n"/>
      <c r="J464" s="39" t="n"/>
      <c r="K464" s="39" t="n"/>
      <c r="L464" s="39" t="n"/>
      <c r="M464" s="39" t="n"/>
      <c r="N464" s="39" t="n"/>
      <c r="O464" s="39" t="n"/>
      <c r="P464" s="39" t="n"/>
      <c r="Q464" s="39" t="n"/>
      <c r="R464" s="39" t="n"/>
      <c r="S464" s="39" t="n"/>
      <c r="T464" s="39" t="n"/>
      <c r="U464" s="39" t="n"/>
      <c r="V464" s="39" t="n"/>
      <c r="W464" s="39" t="n"/>
      <c r="X464" s="39" t="n"/>
      <c r="Y464" s="39" t="n"/>
      <c r="Z464" s="39" t="n"/>
    </row>
    <row r="465" ht="15.75" customHeight="1" s="198">
      <c r="A465" s="39" t="n"/>
      <c r="B465" s="39" t="n"/>
      <c r="C465" s="39" t="n"/>
      <c r="D465" s="39" t="n"/>
      <c r="E465" s="39" t="n"/>
      <c r="F465" s="39" t="n"/>
      <c r="G465" s="39" t="n"/>
      <c r="H465" s="39" t="n"/>
      <c r="I465" s="39" t="n"/>
      <c r="J465" s="39" t="n"/>
      <c r="K465" s="39" t="n"/>
      <c r="L465" s="39" t="n"/>
      <c r="M465" s="39" t="n"/>
      <c r="N465" s="39" t="n"/>
      <c r="O465" s="39" t="n"/>
      <c r="P465" s="39" t="n"/>
      <c r="Q465" s="39" t="n"/>
      <c r="R465" s="39" t="n"/>
      <c r="S465" s="39" t="n"/>
      <c r="T465" s="39" t="n"/>
      <c r="U465" s="39" t="n"/>
      <c r="V465" s="39" t="n"/>
      <c r="W465" s="39" t="n"/>
      <c r="X465" s="39" t="n"/>
      <c r="Y465" s="39" t="n"/>
      <c r="Z465" s="39" t="n"/>
    </row>
    <row r="466" ht="15.75" customHeight="1" s="198">
      <c r="A466" s="39" t="n"/>
      <c r="B466" s="39" t="n"/>
      <c r="C466" s="39" t="n"/>
      <c r="D466" s="39" t="n"/>
      <c r="E466" s="39" t="n"/>
      <c r="F466" s="39" t="n"/>
      <c r="G466" s="39" t="n"/>
      <c r="H466" s="39" t="n"/>
      <c r="I466" s="39" t="n"/>
      <c r="J466" s="39" t="n"/>
      <c r="K466" s="39" t="n"/>
      <c r="L466" s="39" t="n"/>
      <c r="M466" s="39" t="n"/>
      <c r="N466" s="39" t="n"/>
      <c r="O466" s="39" t="n"/>
      <c r="P466" s="39" t="n"/>
      <c r="Q466" s="39" t="n"/>
      <c r="R466" s="39" t="n"/>
      <c r="S466" s="39" t="n"/>
      <c r="T466" s="39" t="n"/>
      <c r="U466" s="39" t="n"/>
      <c r="V466" s="39" t="n"/>
      <c r="W466" s="39" t="n"/>
      <c r="X466" s="39" t="n"/>
      <c r="Y466" s="39" t="n"/>
      <c r="Z466" s="39" t="n"/>
    </row>
    <row r="467" ht="15.75" customHeight="1" s="198">
      <c r="A467" s="39" t="n"/>
      <c r="B467" s="39" t="n"/>
      <c r="C467" s="39" t="n"/>
      <c r="D467" s="39" t="n"/>
      <c r="E467" s="39" t="n"/>
      <c r="F467" s="39" t="n"/>
      <c r="G467" s="39" t="n"/>
      <c r="H467" s="39" t="n"/>
      <c r="I467" s="39" t="n"/>
      <c r="J467" s="39" t="n"/>
      <c r="K467" s="39" t="n"/>
      <c r="L467" s="39" t="n"/>
      <c r="M467" s="39" t="n"/>
      <c r="N467" s="39" t="n"/>
      <c r="O467" s="39" t="n"/>
      <c r="P467" s="39" t="n"/>
      <c r="Q467" s="39" t="n"/>
      <c r="R467" s="39" t="n"/>
      <c r="S467" s="39" t="n"/>
      <c r="T467" s="39" t="n"/>
      <c r="U467" s="39" t="n"/>
      <c r="V467" s="39" t="n"/>
      <c r="W467" s="39" t="n"/>
      <c r="X467" s="39" t="n"/>
      <c r="Y467" s="39" t="n"/>
      <c r="Z467" s="39" t="n"/>
    </row>
    <row r="468" ht="15.75" customHeight="1" s="198">
      <c r="A468" s="39" t="n"/>
      <c r="B468" s="39" t="n"/>
      <c r="C468" s="39" t="n"/>
      <c r="D468" s="39" t="n"/>
      <c r="E468" s="39" t="n"/>
      <c r="F468" s="39" t="n"/>
      <c r="G468" s="39" t="n"/>
      <c r="H468" s="39" t="n"/>
      <c r="I468" s="39" t="n"/>
      <c r="J468" s="39" t="n"/>
      <c r="K468" s="39" t="n"/>
      <c r="L468" s="39" t="n"/>
      <c r="M468" s="39" t="n"/>
      <c r="N468" s="39" t="n"/>
      <c r="O468" s="39" t="n"/>
      <c r="P468" s="39" t="n"/>
      <c r="Q468" s="39" t="n"/>
      <c r="R468" s="39" t="n"/>
      <c r="S468" s="39" t="n"/>
      <c r="T468" s="39" t="n"/>
      <c r="U468" s="39" t="n"/>
      <c r="V468" s="39" t="n"/>
      <c r="W468" s="39" t="n"/>
      <c r="X468" s="39" t="n"/>
      <c r="Y468" s="39" t="n"/>
      <c r="Z468" s="39" t="n"/>
    </row>
    <row r="469" ht="15.75" customHeight="1" s="198">
      <c r="A469" s="39" t="n"/>
      <c r="B469" s="39" t="n"/>
      <c r="C469" s="39" t="n"/>
      <c r="D469" s="39" t="n"/>
      <c r="E469" s="39" t="n"/>
      <c r="F469" s="39" t="n"/>
      <c r="G469" s="39" t="n"/>
      <c r="H469" s="39" t="n"/>
      <c r="I469" s="39" t="n"/>
      <c r="J469" s="39" t="n"/>
      <c r="K469" s="39" t="n"/>
      <c r="L469" s="39" t="n"/>
      <c r="M469" s="39" t="n"/>
      <c r="N469" s="39" t="n"/>
      <c r="O469" s="39" t="n"/>
      <c r="P469" s="39" t="n"/>
      <c r="Q469" s="39" t="n"/>
      <c r="R469" s="39" t="n"/>
      <c r="S469" s="39" t="n"/>
      <c r="T469" s="39" t="n"/>
      <c r="U469" s="39" t="n"/>
      <c r="V469" s="39" t="n"/>
      <c r="W469" s="39" t="n"/>
      <c r="X469" s="39" t="n"/>
      <c r="Y469" s="39" t="n"/>
      <c r="Z469" s="39" t="n"/>
    </row>
    <row r="470" ht="15.75" customHeight="1" s="198">
      <c r="A470" s="39" t="n"/>
      <c r="B470" s="39" t="n"/>
      <c r="C470" s="39" t="n"/>
      <c r="D470" s="39" t="n"/>
      <c r="E470" s="39" t="n"/>
      <c r="F470" s="39" t="n"/>
      <c r="G470" s="39" t="n"/>
      <c r="H470" s="39" t="n"/>
      <c r="I470" s="39" t="n"/>
      <c r="J470" s="39" t="n"/>
      <c r="K470" s="39" t="n"/>
      <c r="L470" s="39" t="n"/>
      <c r="M470" s="39" t="n"/>
      <c r="N470" s="39" t="n"/>
      <c r="O470" s="39" t="n"/>
      <c r="P470" s="39" t="n"/>
      <c r="Q470" s="39" t="n"/>
      <c r="R470" s="39" t="n"/>
      <c r="S470" s="39" t="n"/>
      <c r="T470" s="39" t="n"/>
      <c r="U470" s="39" t="n"/>
      <c r="V470" s="39" t="n"/>
      <c r="W470" s="39" t="n"/>
      <c r="X470" s="39" t="n"/>
      <c r="Y470" s="39" t="n"/>
      <c r="Z470" s="39" t="n"/>
    </row>
    <row r="471" ht="15.75" customHeight="1" s="198">
      <c r="A471" s="39" t="n"/>
      <c r="B471" s="39" t="n"/>
      <c r="C471" s="39" t="n"/>
      <c r="D471" s="39" t="n"/>
      <c r="E471" s="39" t="n"/>
      <c r="F471" s="39" t="n"/>
      <c r="G471" s="39" t="n"/>
      <c r="H471" s="39" t="n"/>
      <c r="I471" s="39" t="n"/>
      <c r="J471" s="39" t="n"/>
      <c r="K471" s="39" t="n"/>
      <c r="L471" s="39" t="n"/>
      <c r="M471" s="39" t="n"/>
      <c r="N471" s="39" t="n"/>
      <c r="O471" s="39" t="n"/>
      <c r="P471" s="39" t="n"/>
      <c r="Q471" s="39" t="n"/>
      <c r="R471" s="39" t="n"/>
      <c r="S471" s="39" t="n"/>
      <c r="T471" s="39" t="n"/>
      <c r="U471" s="39" t="n"/>
      <c r="V471" s="39" t="n"/>
      <c r="W471" s="39" t="n"/>
      <c r="X471" s="39" t="n"/>
      <c r="Y471" s="39" t="n"/>
      <c r="Z471" s="39" t="n"/>
    </row>
    <row r="472" ht="15.75" customHeight="1" s="198">
      <c r="A472" s="39" t="n"/>
      <c r="B472" s="39" t="n"/>
      <c r="C472" s="39" t="n"/>
      <c r="D472" s="39" t="n"/>
      <c r="E472" s="39" t="n"/>
      <c r="F472" s="39" t="n"/>
      <c r="G472" s="39" t="n"/>
      <c r="H472" s="39" t="n"/>
      <c r="I472" s="39" t="n"/>
      <c r="J472" s="39" t="n"/>
      <c r="K472" s="39" t="n"/>
      <c r="L472" s="39" t="n"/>
      <c r="M472" s="39" t="n"/>
      <c r="N472" s="39" t="n"/>
      <c r="O472" s="39" t="n"/>
      <c r="P472" s="39" t="n"/>
      <c r="Q472" s="39" t="n"/>
      <c r="R472" s="39" t="n"/>
      <c r="S472" s="39" t="n"/>
      <c r="T472" s="39" t="n"/>
      <c r="U472" s="39" t="n"/>
      <c r="V472" s="39" t="n"/>
      <c r="W472" s="39" t="n"/>
      <c r="X472" s="39" t="n"/>
      <c r="Y472" s="39" t="n"/>
      <c r="Z472" s="39" t="n"/>
    </row>
    <row r="473" ht="15.75" customHeight="1" s="198">
      <c r="A473" s="39" t="n"/>
      <c r="B473" s="39" t="n"/>
      <c r="C473" s="39" t="n"/>
      <c r="D473" s="39" t="n"/>
      <c r="E473" s="39" t="n"/>
      <c r="F473" s="39" t="n"/>
      <c r="G473" s="39" t="n"/>
      <c r="H473" s="39" t="n"/>
      <c r="I473" s="39" t="n"/>
      <c r="J473" s="39" t="n"/>
      <c r="K473" s="39" t="n"/>
      <c r="L473" s="39" t="n"/>
      <c r="M473" s="39" t="n"/>
      <c r="N473" s="39" t="n"/>
      <c r="O473" s="39" t="n"/>
      <c r="P473" s="39" t="n"/>
      <c r="Q473" s="39" t="n"/>
      <c r="R473" s="39" t="n"/>
      <c r="S473" s="39" t="n"/>
      <c r="T473" s="39" t="n"/>
      <c r="U473" s="39" t="n"/>
      <c r="V473" s="39" t="n"/>
      <c r="W473" s="39" t="n"/>
      <c r="X473" s="39" t="n"/>
      <c r="Y473" s="39" t="n"/>
      <c r="Z473" s="39" t="n"/>
    </row>
    <row r="474" ht="15.75" customHeight="1" s="198">
      <c r="A474" s="39" t="n"/>
      <c r="B474" s="39" t="n"/>
      <c r="C474" s="39" t="n"/>
      <c r="D474" s="39" t="n"/>
      <c r="E474" s="39" t="n"/>
      <c r="F474" s="39" t="n"/>
      <c r="G474" s="39" t="n"/>
      <c r="H474" s="39" t="n"/>
      <c r="I474" s="39" t="n"/>
      <c r="J474" s="39" t="n"/>
      <c r="K474" s="39" t="n"/>
      <c r="L474" s="39" t="n"/>
      <c r="M474" s="39" t="n"/>
      <c r="N474" s="39" t="n"/>
      <c r="O474" s="39" t="n"/>
      <c r="P474" s="39" t="n"/>
      <c r="Q474" s="39" t="n"/>
      <c r="R474" s="39" t="n"/>
      <c r="S474" s="39" t="n"/>
      <c r="T474" s="39" t="n"/>
      <c r="U474" s="39" t="n"/>
      <c r="V474" s="39" t="n"/>
      <c r="W474" s="39" t="n"/>
      <c r="X474" s="39" t="n"/>
      <c r="Y474" s="39" t="n"/>
      <c r="Z474" s="39" t="n"/>
    </row>
    <row r="475" ht="15.75" customHeight="1" s="198">
      <c r="A475" s="39" t="n"/>
      <c r="B475" s="39" t="n"/>
      <c r="C475" s="39" t="n"/>
      <c r="D475" s="39" t="n"/>
      <c r="E475" s="39" t="n"/>
      <c r="F475" s="39" t="n"/>
      <c r="G475" s="39" t="n"/>
      <c r="H475" s="39" t="n"/>
      <c r="I475" s="39" t="n"/>
      <c r="J475" s="39" t="n"/>
      <c r="K475" s="39" t="n"/>
      <c r="L475" s="39" t="n"/>
      <c r="M475" s="39" t="n"/>
      <c r="N475" s="39" t="n"/>
      <c r="O475" s="39" t="n"/>
      <c r="P475" s="39" t="n"/>
      <c r="Q475" s="39" t="n"/>
      <c r="R475" s="39" t="n"/>
      <c r="S475" s="39" t="n"/>
      <c r="T475" s="39" t="n"/>
      <c r="U475" s="39" t="n"/>
      <c r="V475" s="39" t="n"/>
      <c r="W475" s="39" t="n"/>
      <c r="X475" s="39" t="n"/>
      <c r="Y475" s="39" t="n"/>
      <c r="Z475" s="39" t="n"/>
    </row>
    <row r="476" ht="15.75" customHeight="1" s="198">
      <c r="A476" s="39" t="n"/>
      <c r="B476" s="39" t="n"/>
      <c r="C476" s="39" t="n"/>
      <c r="D476" s="39" t="n"/>
      <c r="E476" s="39" t="n"/>
      <c r="F476" s="39" t="n"/>
      <c r="G476" s="39" t="n"/>
      <c r="H476" s="39" t="n"/>
      <c r="I476" s="39" t="n"/>
      <c r="J476" s="39" t="n"/>
      <c r="K476" s="39" t="n"/>
      <c r="L476" s="39" t="n"/>
      <c r="M476" s="39" t="n"/>
      <c r="N476" s="39" t="n"/>
      <c r="O476" s="39" t="n"/>
      <c r="P476" s="39" t="n"/>
      <c r="Q476" s="39" t="n"/>
      <c r="R476" s="39" t="n"/>
      <c r="S476" s="39" t="n"/>
      <c r="T476" s="39" t="n"/>
      <c r="U476" s="39" t="n"/>
      <c r="V476" s="39" t="n"/>
      <c r="W476" s="39" t="n"/>
      <c r="X476" s="39" t="n"/>
      <c r="Y476" s="39" t="n"/>
      <c r="Z476" s="39" t="n"/>
    </row>
    <row r="477" ht="15.75" customHeight="1" s="198">
      <c r="A477" s="39" t="n"/>
      <c r="B477" s="39" t="n"/>
      <c r="C477" s="39" t="n"/>
      <c r="D477" s="39" t="n"/>
      <c r="E477" s="39" t="n"/>
      <c r="F477" s="39" t="n"/>
      <c r="G477" s="39" t="n"/>
      <c r="H477" s="39" t="n"/>
      <c r="I477" s="39" t="n"/>
      <c r="J477" s="39" t="n"/>
      <c r="K477" s="39" t="n"/>
      <c r="L477" s="39" t="n"/>
      <c r="M477" s="39" t="n"/>
      <c r="N477" s="39" t="n"/>
      <c r="O477" s="39" t="n"/>
      <c r="P477" s="39" t="n"/>
      <c r="Q477" s="39" t="n"/>
      <c r="R477" s="39" t="n"/>
      <c r="S477" s="39" t="n"/>
      <c r="T477" s="39" t="n"/>
      <c r="U477" s="39" t="n"/>
      <c r="V477" s="39" t="n"/>
      <c r="W477" s="39" t="n"/>
      <c r="X477" s="39" t="n"/>
      <c r="Y477" s="39" t="n"/>
      <c r="Z477" s="39" t="n"/>
    </row>
    <row r="478" ht="15.75" customHeight="1" s="198">
      <c r="A478" s="39" t="n"/>
      <c r="B478" s="39" t="n"/>
      <c r="C478" s="39" t="n"/>
      <c r="D478" s="39" t="n"/>
      <c r="E478" s="39" t="n"/>
      <c r="F478" s="39" t="n"/>
      <c r="G478" s="39" t="n"/>
      <c r="H478" s="39" t="n"/>
      <c r="I478" s="39" t="n"/>
      <c r="J478" s="39" t="n"/>
      <c r="K478" s="39" t="n"/>
      <c r="L478" s="39" t="n"/>
      <c r="M478" s="39" t="n"/>
      <c r="N478" s="39" t="n"/>
      <c r="O478" s="39" t="n"/>
      <c r="P478" s="39" t="n"/>
      <c r="Q478" s="39" t="n"/>
      <c r="R478" s="39" t="n"/>
      <c r="S478" s="39" t="n"/>
      <c r="T478" s="39" t="n"/>
      <c r="U478" s="39" t="n"/>
      <c r="V478" s="39" t="n"/>
      <c r="W478" s="39" t="n"/>
      <c r="X478" s="39" t="n"/>
      <c r="Y478" s="39" t="n"/>
      <c r="Z478" s="39" t="n"/>
    </row>
    <row r="479" ht="15.75" customHeight="1" s="198">
      <c r="A479" s="39" t="n"/>
      <c r="B479" s="39" t="n"/>
      <c r="C479" s="39" t="n"/>
      <c r="D479" s="39" t="n"/>
      <c r="E479" s="39" t="n"/>
      <c r="F479" s="39" t="n"/>
      <c r="G479" s="39" t="n"/>
      <c r="H479" s="39" t="n"/>
      <c r="I479" s="39" t="n"/>
      <c r="J479" s="39" t="n"/>
      <c r="K479" s="39" t="n"/>
      <c r="L479" s="39" t="n"/>
      <c r="M479" s="39" t="n"/>
      <c r="N479" s="39" t="n"/>
      <c r="O479" s="39" t="n"/>
      <c r="P479" s="39" t="n"/>
      <c r="Q479" s="39" t="n"/>
      <c r="R479" s="39" t="n"/>
      <c r="S479" s="39" t="n"/>
      <c r="T479" s="39" t="n"/>
      <c r="U479" s="39" t="n"/>
      <c r="V479" s="39" t="n"/>
      <c r="W479" s="39" t="n"/>
      <c r="X479" s="39" t="n"/>
      <c r="Y479" s="39" t="n"/>
      <c r="Z479" s="39" t="n"/>
    </row>
    <row r="480" ht="15.75" customHeight="1" s="198">
      <c r="A480" s="39" t="n"/>
      <c r="B480" s="39" t="n"/>
      <c r="C480" s="39" t="n"/>
      <c r="D480" s="39" t="n"/>
      <c r="E480" s="39" t="n"/>
      <c r="F480" s="39" t="n"/>
      <c r="G480" s="39" t="n"/>
      <c r="H480" s="39" t="n"/>
      <c r="I480" s="39" t="n"/>
      <c r="J480" s="39" t="n"/>
      <c r="K480" s="39" t="n"/>
      <c r="L480" s="39" t="n"/>
      <c r="M480" s="39" t="n"/>
      <c r="N480" s="39" t="n"/>
      <c r="O480" s="39" t="n"/>
      <c r="P480" s="39" t="n"/>
      <c r="Q480" s="39" t="n"/>
      <c r="R480" s="39" t="n"/>
      <c r="S480" s="39" t="n"/>
      <c r="T480" s="39" t="n"/>
      <c r="U480" s="39" t="n"/>
      <c r="V480" s="39" t="n"/>
      <c r="W480" s="39" t="n"/>
      <c r="X480" s="39" t="n"/>
      <c r="Y480" s="39" t="n"/>
      <c r="Z480" s="39" t="n"/>
    </row>
    <row r="481" ht="15.75" customHeight="1" s="198">
      <c r="A481" s="39" t="n"/>
      <c r="B481" s="39" t="n"/>
      <c r="C481" s="39" t="n"/>
      <c r="D481" s="39" t="n"/>
      <c r="E481" s="39" t="n"/>
      <c r="F481" s="39" t="n"/>
      <c r="G481" s="39" t="n"/>
      <c r="H481" s="39" t="n"/>
      <c r="I481" s="39" t="n"/>
      <c r="J481" s="39" t="n"/>
      <c r="K481" s="39" t="n"/>
      <c r="L481" s="39" t="n"/>
      <c r="M481" s="39" t="n"/>
      <c r="N481" s="39" t="n"/>
      <c r="O481" s="39" t="n"/>
      <c r="P481" s="39" t="n"/>
      <c r="Q481" s="39" t="n"/>
      <c r="R481" s="39" t="n"/>
      <c r="S481" s="39" t="n"/>
      <c r="T481" s="39" t="n"/>
      <c r="U481" s="39" t="n"/>
      <c r="V481" s="39" t="n"/>
      <c r="W481" s="39" t="n"/>
      <c r="X481" s="39" t="n"/>
      <c r="Y481" s="39" t="n"/>
      <c r="Z481" s="39" t="n"/>
    </row>
    <row r="482" ht="15.75" customHeight="1" s="198">
      <c r="A482" s="39" t="n"/>
      <c r="B482" s="39" t="n"/>
      <c r="C482" s="39" t="n"/>
      <c r="D482" s="39" t="n"/>
      <c r="E482" s="39" t="n"/>
      <c r="F482" s="39" t="n"/>
      <c r="G482" s="39" t="n"/>
      <c r="H482" s="39" t="n"/>
      <c r="I482" s="39" t="n"/>
      <c r="J482" s="39" t="n"/>
      <c r="K482" s="39" t="n"/>
      <c r="L482" s="39" t="n"/>
      <c r="M482" s="39" t="n"/>
      <c r="N482" s="39" t="n"/>
      <c r="O482" s="39" t="n"/>
      <c r="P482" s="39" t="n"/>
      <c r="Q482" s="39" t="n"/>
      <c r="R482" s="39" t="n"/>
      <c r="S482" s="39" t="n"/>
      <c r="T482" s="39" t="n"/>
      <c r="U482" s="39" t="n"/>
      <c r="V482" s="39" t="n"/>
      <c r="W482" s="39" t="n"/>
      <c r="X482" s="39" t="n"/>
      <c r="Y482" s="39" t="n"/>
      <c r="Z482" s="39" t="n"/>
    </row>
    <row r="483" ht="15.75" customHeight="1" s="198">
      <c r="A483" s="39" t="n"/>
      <c r="B483" s="39" t="n"/>
      <c r="C483" s="39" t="n"/>
      <c r="D483" s="39" t="n"/>
      <c r="E483" s="39" t="n"/>
      <c r="F483" s="39" t="n"/>
      <c r="G483" s="39" t="n"/>
      <c r="H483" s="39" t="n"/>
      <c r="I483" s="39" t="n"/>
      <c r="J483" s="39" t="n"/>
      <c r="K483" s="39" t="n"/>
      <c r="L483" s="39" t="n"/>
      <c r="M483" s="39" t="n"/>
      <c r="N483" s="39" t="n"/>
      <c r="O483" s="39" t="n"/>
      <c r="P483" s="39" t="n"/>
      <c r="Q483" s="39" t="n"/>
      <c r="R483" s="39" t="n"/>
      <c r="S483" s="39" t="n"/>
      <c r="T483" s="39" t="n"/>
      <c r="U483" s="39" t="n"/>
      <c r="V483" s="39" t="n"/>
      <c r="W483" s="39" t="n"/>
      <c r="X483" s="39" t="n"/>
      <c r="Y483" s="39" t="n"/>
      <c r="Z483" s="39" t="n"/>
    </row>
    <row r="484" ht="15.75" customHeight="1" s="198">
      <c r="A484" s="39" t="n"/>
      <c r="B484" s="39" t="n"/>
      <c r="C484" s="39" t="n"/>
      <c r="D484" s="39" t="n"/>
      <c r="E484" s="39" t="n"/>
      <c r="F484" s="39" t="n"/>
      <c r="G484" s="39" t="n"/>
      <c r="H484" s="39" t="n"/>
      <c r="I484" s="39" t="n"/>
      <c r="J484" s="39" t="n"/>
      <c r="K484" s="39" t="n"/>
      <c r="L484" s="39" t="n"/>
      <c r="M484" s="39" t="n"/>
      <c r="N484" s="39" t="n"/>
      <c r="O484" s="39" t="n"/>
      <c r="P484" s="39" t="n"/>
      <c r="Q484" s="39" t="n"/>
      <c r="R484" s="39" t="n"/>
      <c r="S484" s="39" t="n"/>
      <c r="T484" s="39" t="n"/>
      <c r="U484" s="39" t="n"/>
      <c r="V484" s="39" t="n"/>
      <c r="W484" s="39" t="n"/>
      <c r="X484" s="39" t="n"/>
      <c r="Y484" s="39" t="n"/>
      <c r="Z484" s="39" t="n"/>
    </row>
    <row r="485" ht="15.75" customHeight="1" s="198">
      <c r="A485" s="39" t="n"/>
      <c r="B485" s="39" t="n"/>
      <c r="C485" s="39" t="n"/>
      <c r="D485" s="39" t="n"/>
      <c r="E485" s="39" t="n"/>
      <c r="F485" s="39" t="n"/>
      <c r="G485" s="39" t="n"/>
      <c r="H485" s="39" t="n"/>
      <c r="I485" s="39" t="n"/>
      <c r="J485" s="39" t="n"/>
      <c r="K485" s="39" t="n"/>
      <c r="L485" s="39" t="n"/>
      <c r="M485" s="39" t="n"/>
      <c r="N485" s="39" t="n"/>
      <c r="O485" s="39" t="n"/>
      <c r="P485" s="39" t="n"/>
      <c r="Q485" s="39" t="n"/>
      <c r="R485" s="39" t="n"/>
      <c r="S485" s="39" t="n"/>
      <c r="T485" s="39" t="n"/>
      <c r="U485" s="39" t="n"/>
      <c r="V485" s="39" t="n"/>
      <c r="W485" s="39" t="n"/>
      <c r="X485" s="39" t="n"/>
      <c r="Y485" s="39" t="n"/>
      <c r="Z485" s="39" t="n"/>
    </row>
    <row r="486" ht="15.75" customHeight="1" s="198">
      <c r="A486" s="39" t="n"/>
      <c r="B486" s="39" t="n"/>
      <c r="C486" s="39" t="n"/>
      <c r="D486" s="39" t="n"/>
      <c r="E486" s="39" t="n"/>
      <c r="F486" s="39" t="n"/>
      <c r="G486" s="39" t="n"/>
      <c r="H486" s="39" t="n"/>
      <c r="I486" s="39" t="n"/>
      <c r="J486" s="39" t="n"/>
      <c r="K486" s="39" t="n"/>
      <c r="L486" s="39" t="n"/>
      <c r="M486" s="39" t="n"/>
      <c r="N486" s="39" t="n"/>
      <c r="O486" s="39" t="n"/>
      <c r="P486" s="39" t="n"/>
      <c r="Q486" s="39" t="n"/>
      <c r="R486" s="39" t="n"/>
      <c r="S486" s="39" t="n"/>
      <c r="T486" s="39" t="n"/>
      <c r="U486" s="39" t="n"/>
      <c r="V486" s="39" t="n"/>
      <c r="W486" s="39" t="n"/>
      <c r="X486" s="39" t="n"/>
      <c r="Y486" s="39" t="n"/>
      <c r="Z486" s="39" t="n"/>
    </row>
    <row r="487" ht="15.75" customHeight="1" s="198">
      <c r="A487" s="39" t="n"/>
      <c r="B487" s="39" t="n"/>
      <c r="C487" s="39" t="n"/>
      <c r="D487" s="39" t="n"/>
      <c r="E487" s="39" t="n"/>
      <c r="F487" s="39" t="n"/>
      <c r="G487" s="39" t="n"/>
      <c r="H487" s="39" t="n"/>
      <c r="I487" s="39" t="n"/>
      <c r="J487" s="39" t="n"/>
      <c r="K487" s="39" t="n"/>
      <c r="L487" s="39" t="n"/>
      <c r="M487" s="39" t="n"/>
      <c r="N487" s="39" t="n"/>
      <c r="O487" s="39" t="n"/>
      <c r="P487" s="39" t="n"/>
      <c r="Q487" s="39" t="n"/>
      <c r="R487" s="39" t="n"/>
      <c r="S487" s="39" t="n"/>
      <c r="T487" s="39" t="n"/>
      <c r="U487" s="39" t="n"/>
      <c r="V487" s="39" t="n"/>
      <c r="W487" s="39" t="n"/>
      <c r="X487" s="39" t="n"/>
      <c r="Y487" s="39" t="n"/>
      <c r="Z487" s="39" t="n"/>
    </row>
    <row r="488" ht="15.75" customHeight="1" s="198">
      <c r="A488" s="39" t="n"/>
      <c r="B488" s="39" t="n"/>
      <c r="C488" s="39" t="n"/>
      <c r="D488" s="39" t="n"/>
      <c r="E488" s="39" t="n"/>
      <c r="F488" s="39" t="n"/>
      <c r="G488" s="39" t="n"/>
      <c r="H488" s="39" t="n"/>
      <c r="I488" s="39" t="n"/>
      <c r="J488" s="39" t="n"/>
      <c r="K488" s="39" t="n"/>
      <c r="L488" s="39" t="n"/>
      <c r="M488" s="39" t="n"/>
      <c r="N488" s="39" t="n"/>
      <c r="O488" s="39" t="n"/>
      <c r="P488" s="39" t="n"/>
      <c r="Q488" s="39" t="n"/>
      <c r="R488" s="39" t="n"/>
      <c r="S488" s="39" t="n"/>
      <c r="T488" s="39" t="n"/>
      <c r="U488" s="39" t="n"/>
      <c r="V488" s="39" t="n"/>
      <c r="W488" s="39" t="n"/>
      <c r="X488" s="39" t="n"/>
      <c r="Y488" s="39" t="n"/>
      <c r="Z488" s="39" t="n"/>
    </row>
    <row r="489" ht="15.75" customHeight="1" s="198">
      <c r="A489" s="39" t="n"/>
      <c r="B489" s="39" t="n"/>
      <c r="C489" s="39" t="n"/>
      <c r="D489" s="39" t="n"/>
      <c r="E489" s="39" t="n"/>
      <c r="F489" s="39" t="n"/>
      <c r="G489" s="39" t="n"/>
      <c r="H489" s="39" t="n"/>
      <c r="I489" s="39" t="n"/>
      <c r="J489" s="39" t="n"/>
      <c r="K489" s="39" t="n"/>
      <c r="L489" s="39" t="n"/>
      <c r="M489" s="39" t="n"/>
      <c r="N489" s="39" t="n"/>
      <c r="O489" s="39" t="n"/>
      <c r="P489" s="39" t="n"/>
      <c r="Q489" s="39" t="n"/>
      <c r="R489" s="39" t="n"/>
      <c r="S489" s="39" t="n"/>
      <c r="T489" s="39" t="n"/>
      <c r="U489" s="39" t="n"/>
      <c r="V489" s="39" t="n"/>
      <c r="W489" s="39" t="n"/>
      <c r="X489" s="39" t="n"/>
      <c r="Y489" s="39" t="n"/>
      <c r="Z489" s="39" t="n"/>
    </row>
    <row r="490" ht="15.75" customHeight="1" s="198">
      <c r="A490" s="39" t="n"/>
      <c r="B490" s="39" t="n"/>
      <c r="C490" s="39" t="n"/>
      <c r="D490" s="39" t="n"/>
      <c r="E490" s="39" t="n"/>
      <c r="F490" s="39" t="n"/>
      <c r="G490" s="39" t="n"/>
      <c r="H490" s="39" t="n"/>
      <c r="I490" s="39" t="n"/>
      <c r="J490" s="39" t="n"/>
      <c r="K490" s="39" t="n"/>
      <c r="L490" s="39" t="n"/>
      <c r="M490" s="39" t="n"/>
      <c r="N490" s="39" t="n"/>
      <c r="O490" s="39" t="n"/>
      <c r="P490" s="39" t="n"/>
      <c r="Q490" s="39" t="n"/>
      <c r="R490" s="39" t="n"/>
      <c r="S490" s="39" t="n"/>
      <c r="T490" s="39" t="n"/>
      <c r="U490" s="39" t="n"/>
      <c r="V490" s="39" t="n"/>
      <c r="W490" s="39" t="n"/>
      <c r="X490" s="39" t="n"/>
      <c r="Y490" s="39" t="n"/>
      <c r="Z490" s="39" t="n"/>
    </row>
    <row r="491" ht="15.75" customHeight="1" s="198">
      <c r="A491" s="39" t="n"/>
      <c r="B491" s="39" t="n"/>
      <c r="C491" s="39" t="n"/>
      <c r="D491" s="39" t="n"/>
      <c r="E491" s="39" t="n"/>
      <c r="F491" s="39" t="n"/>
      <c r="G491" s="39" t="n"/>
      <c r="H491" s="39" t="n"/>
      <c r="I491" s="39" t="n"/>
      <c r="J491" s="39" t="n"/>
      <c r="K491" s="39" t="n"/>
      <c r="L491" s="39" t="n"/>
      <c r="M491" s="39" t="n"/>
      <c r="N491" s="39" t="n"/>
      <c r="O491" s="39" t="n"/>
      <c r="P491" s="39" t="n"/>
      <c r="Q491" s="39" t="n"/>
      <c r="R491" s="39" t="n"/>
      <c r="S491" s="39" t="n"/>
      <c r="T491" s="39" t="n"/>
      <c r="U491" s="39" t="n"/>
      <c r="V491" s="39" t="n"/>
      <c r="W491" s="39" t="n"/>
      <c r="X491" s="39" t="n"/>
      <c r="Y491" s="39" t="n"/>
      <c r="Z491" s="39" t="n"/>
    </row>
    <row r="492" ht="15.75" customHeight="1" s="198">
      <c r="A492" s="39" t="n"/>
      <c r="B492" s="39" t="n"/>
      <c r="C492" s="39" t="n"/>
      <c r="D492" s="39" t="n"/>
      <c r="E492" s="39" t="n"/>
      <c r="F492" s="39" t="n"/>
      <c r="G492" s="39" t="n"/>
      <c r="H492" s="39" t="n"/>
      <c r="I492" s="39" t="n"/>
      <c r="J492" s="39" t="n"/>
      <c r="K492" s="39" t="n"/>
      <c r="L492" s="39" t="n"/>
      <c r="M492" s="39" t="n"/>
      <c r="N492" s="39" t="n"/>
      <c r="O492" s="39" t="n"/>
      <c r="P492" s="39" t="n"/>
      <c r="Q492" s="39" t="n"/>
      <c r="R492" s="39" t="n"/>
      <c r="S492" s="39" t="n"/>
      <c r="T492" s="39" t="n"/>
      <c r="U492" s="39" t="n"/>
      <c r="V492" s="39" t="n"/>
      <c r="W492" s="39" t="n"/>
      <c r="X492" s="39" t="n"/>
      <c r="Y492" s="39" t="n"/>
      <c r="Z492" s="39" t="n"/>
    </row>
    <row r="493" ht="15.75" customHeight="1" s="198">
      <c r="A493" s="39" t="n"/>
      <c r="B493" s="39" t="n"/>
      <c r="C493" s="39" t="n"/>
      <c r="D493" s="39" t="n"/>
      <c r="E493" s="39" t="n"/>
      <c r="F493" s="39" t="n"/>
      <c r="G493" s="39" t="n"/>
      <c r="H493" s="39" t="n"/>
      <c r="I493" s="39" t="n"/>
      <c r="J493" s="39" t="n"/>
      <c r="K493" s="39" t="n"/>
      <c r="L493" s="39" t="n"/>
      <c r="M493" s="39" t="n"/>
      <c r="N493" s="39" t="n"/>
      <c r="O493" s="39" t="n"/>
      <c r="P493" s="39" t="n"/>
      <c r="Q493" s="39" t="n"/>
      <c r="R493" s="39" t="n"/>
      <c r="S493" s="39" t="n"/>
      <c r="T493" s="39" t="n"/>
      <c r="U493" s="39" t="n"/>
      <c r="V493" s="39" t="n"/>
      <c r="W493" s="39" t="n"/>
      <c r="X493" s="39" t="n"/>
      <c r="Y493" s="39" t="n"/>
      <c r="Z493" s="39" t="n"/>
    </row>
    <row r="494" ht="15.75" customHeight="1" s="198">
      <c r="A494" s="39" t="n"/>
      <c r="B494" s="39" t="n"/>
      <c r="C494" s="39" t="n"/>
      <c r="D494" s="39" t="n"/>
      <c r="E494" s="39" t="n"/>
      <c r="F494" s="39" t="n"/>
      <c r="G494" s="39" t="n"/>
      <c r="H494" s="39" t="n"/>
      <c r="I494" s="39" t="n"/>
      <c r="J494" s="39" t="n"/>
      <c r="K494" s="39" t="n"/>
      <c r="L494" s="39" t="n"/>
      <c r="M494" s="39" t="n"/>
      <c r="N494" s="39" t="n"/>
      <c r="O494" s="39" t="n"/>
      <c r="P494" s="39" t="n"/>
      <c r="Q494" s="39" t="n"/>
      <c r="R494" s="39" t="n"/>
      <c r="S494" s="39" t="n"/>
      <c r="T494" s="39" t="n"/>
      <c r="U494" s="39" t="n"/>
      <c r="V494" s="39" t="n"/>
      <c r="W494" s="39" t="n"/>
      <c r="X494" s="39" t="n"/>
      <c r="Y494" s="39" t="n"/>
      <c r="Z494" s="39" t="n"/>
    </row>
    <row r="495" ht="15.75" customHeight="1" s="198">
      <c r="A495" s="39" t="n"/>
      <c r="B495" s="39" t="n"/>
      <c r="C495" s="39" t="n"/>
      <c r="D495" s="39" t="n"/>
      <c r="E495" s="39" t="n"/>
      <c r="F495" s="39" t="n"/>
      <c r="G495" s="39" t="n"/>
      <c r="H495" s="39" t="n"/>
      <c r="I495" s="39" t="n"/>
      <c r="J495" s="39" t="n"/>
      <c r="K495" s="39" t="n"/>
      <c r="L495" s="39" t="n"/>
      <c r="M495" s="39" t="n"/>
      <c r="N495" s="39" t="n"/>
      <c r="O495" s="39" t="n"/>
      <c r="P495" s="39" t="n"/>
      <c r="Q495" s="39" t="n"/>
      <c r="R495" s="39" t="n"/>
      <c r="S495" s="39" t="n"/>
      <c r="T495" s="39" t="n"/>
      <c r="U495" s="39" t="n"/>
      <c r="V495" s="39" t="n"/>
      <c r="W495" s="39" t="n"/>
      <c r="X495" s="39" t="n"/>
      <c r="Y495" s="39" t="n"/>
      <c r="Z495" s="39" t="n"/>
    </row>
    <row r="496" ht="15.75" customHeight="1" s="198">
      <c r="A496" s="39" t="n"/>
      <c r="B496" s="39" t="n"/>
      <c r="C496" s="39" t="n"/>
      <c r="D496" s="39" t="n"/>
      <c r="E496" s="39" t="n"/>
      <c r="F496" s="39" t="n"/>
      <c r="G496" s="39" t="n"/>
      <c r="H496" s="39" t="n"/>
      <c r="I496" s="39" t="n"/>
      <c r="J496" s="39" t="n"/>
      <c r="K496" s="39" t="n"/>
      <c r="L496" s="39" t="n"/>
      <c r="M496" s="39" t="n"/>
      <c r="N496" s="39" t="n"/>
      <c r="O496" s="39" t="n"/>
      <c r="P496" s="39" t="n"/>
      <c r="Q496" s="39" t="n"/>
      <c r="R496" s="39" t="n"/>
      <c r="S496" s="39" t="n"/>
      <c r="T496" s="39" t="n"/>
      <c r="U496" s="39" t="n"/>
      <c r="V496" s="39" t="n"/>
      <c r="W496" s="39" t="n"/>
      <c r="X496" s="39" t="n"/>
      <c r="Y496" s="39" t="n"/>
      <c r="Z496" s="39" t="n"/>
    </row>
    <row r="497" ht="15.75" customHeight="1" s="198">
      <c r="A497" s="39" t="n"/>
      <c r="B497" s="39" t="n"/>
      <c r="C497" s="39" t="n"/>
      <c r="D497" s="39" t="n"/>
      <c r="E497" s="39" t="n"/>
      <c r="F497" s="39" t="n"/>
      <c r="G497" s="39" t="n"/>
      <c r="H497" s="39" t="n"/>
      <c r="I497" s="39" t="n"/>
      <c r="J497" s="39" t="n"/>
      <c r="K497" s="39" t="n"/>
      <c r="L497" s="39" t="n"/>
      <c r="M497" s="39" t="n"/>
      <c r="N497" s="39" t="n"/>
      <c r="O497" s="39" t="n"/>
      <c r="P497" s="39" t="n"/>
      <c r="Q497" s="39" t="n"/>
      <c r="R497" s="39" t="n"/>
      <c r="S497" s="39" t="n"/>
      <c r="T497" s="39" t="n"/>
      <c r="U497" s="39" t="n"/>
      <c r="V497" s="39" t="n"/>
      <c r="W497" s="39" t="n"/>
      <c r="X497" s="39" t="n"/>
      <c r="Y497" s="39" t="n"/>
      <c r="Z497" s="39" t="n"/>
    </row>
    <row r="498" ht="15.75" customHeight="1" s="198">
      <c r="A498" s="39" t="n"/>
      <c r="B498" s="39" t="n"/>
      <c r="C498" s="39" t="n"/>
      <c r="D498" s="39" t="n"/>
      <c r="E498" s="39" t="n"/>
      <c r="F498" s="39" t="n"/>
      <c r="G498" s="39" t="n"/>
      <c r="H498" s="39" t="n"/>
      <c r="I498" s="39" t="n"/>
      <c r="J498" s="39" t="n"/>
      <c r="K498" s="39" t="n"/>
      <c r="L498" s="39" t="n"/>
      <c r="M498" s="39" t="n"/>
      <c r="N498" s="39" t="n"/>
      <c r="O498" s="39" t="n"/>
      <c r="P498" s="39" t="n"/>
      <c r="Q498" s="39" t="n"/>
      <c r="R498" s="39" t="n"/>
      <c r="S498" s="39" t="n"/>
      <c r="T498" s="39" t="n"/>
      <c r="U498" s="39" t="n"/>
      <c r="V498" s="39" t="n"/>
      <c r="W498" s="39" t="n"/>
      <c r="X498" s="39" t="n"/>
      <c r="Y498" s="39" t="n"/>
      <c r="Z498" s="39" t="n"/>
    </row>
    <row r="499" ht="15.75" customHeight="1" s="198">
      <c r="A499" s="39" t="n"/>
      <c r="B499" s="39" t="n"/>
      <c r="C499" s="39" t="n"/>
      <c r="D499" s="39" t="n"/>
      <c r="E499" s="39" t="n"/>
      <c r="F499" s="39" t="n"/>
      <c r="G499" s="39" t="n"/>
      <c r="H499" s="39" t="n"/>
      <c r="I499" s="39" t="n"/>
      <c r="J499" s="39" t="n"/>
      <c r="K499" s="39" t="n"/>
      <c r="L499" s="39" t="n"/>
      <c r="M499" s="39" t="n"/>
      <c r="N499" s="39" t="n"/>
      <c r="O499" s="39" t="n"/>
      <c r="P499" s="39" t="n"/>
      <c r="Q499" s="39" t="n"/>
      <c r="R499" s="39" t="n"/>
      <c r="S499" s="39" t="n"/>
      <c r="T499" s="39" t="n"/>
      <c r="U499" s="39" t="n"/>
      <c r="V499" s="39" t="n"/>
      <c r="W499" s="39" t="n"/>
      <c r="X499" s="39" t="n"/>
      <c r="Y499" s="39" t="n"/>
      <c r="Z499" s="39" t="n"/>
    </row>
    <row r="500" ht="15.75" customHeight="1" s="198">
      <c r="A500" s="39" t="n"/>
      <c r="B500" s="39" t="n"/>
      <c r="C500" s="39" t="n"/>
      <c r="D500" s="39" t="n"/>
      <c r="E500" s="39" t="n"/>
      <c r="F500" s="39" t="n"/>
      <c r="G500" s="39" t="n"/>
      <c r="H500" s="39" t="n"/>
      <c r="I500" s="39" t="n"/>
      <c r="J500" s="39" t="n"/>
      <c r="K500" s="39" t="n"/>
      <c r="L500" s="39" t="n"/>
      <c r="M500" s="39" t="n"/>
      <c r="N500" s="39" t="n"/>
      <c r="O500" s="39" t="n"/>
      <c r="P500" s="39" t="n"/>
      <c r="Q500" s="39" t="n"/>
      <c r="R500" s="39" t="n"/>
      <c r="S500" s="39" t="n"/>
      <c r="T500" s="39" t="n"/>
      <c r="U500" s="39" t="n"/>
      <c r="V500" s="39" t="n"/>
      <c r="W500" s="39" t="n"/>
      <c r="X500" s="39" t="n"/>
      <c r="Y500" s="39" t="n"/>
      <c r="Z500" s="39" t="n"/>
    </row>
    <row r="501" ht="15.75" customHeight="1" s="198">
      <c r="A501" s="39" t="n"/>
      <c r="B501" s="39" t="n"/>
      <c r="C501" s="39" t="n"/>
      <c r="D501" s="39" t="n"/>
      <c r="E501" s="39" t="n"/>
      <c r="F501" s="39" t="n"/>
      <c r="G501" s="39" t="n"/>
      <c r="H501" s="39" t="n"/>
      <c r="I501" s="39" t="n"/>
      <c r="J501" s="39" t="n"/>
      <c r="K501" s="39" t="n"/>
      <c r="L501" s="39" t="n"/>
      <c r="M501" s="39" t="n"/>
      <c r="N501" s="39" t="n"/>
      <c r="O501" s="39" t="n"/>
      <c r="P501" s="39" t="n"/>
      <c r="Q501" s="39" t="n"/>
      <c r="R501" s="39" t="n"/>
      <c r="S501" s="39" t="n"/>
      <c r="T501" s="39" t="n"/>
      <c r="U501" s="39" t="n"/>
      <c r="V501" s="39" t="n"/>
      <c r="W501" s="39" t="n"/>
      <c r="X501" s="39" t="n"/>
      <c r="Y501" s="39" t="n"/>
      <c r="Z501" s="39" t="n"/>
    </row>
    <row r="502" ht="15.75" customHeight="1" s="198">
      <c r="A502" s="39" t="n"/>
      <c r="B502" s="39" t="n"/>
      <c r="C502" s="39" t="n"/>
      <c r="D502" s="39" t="n"/>
      <c r="E502" s="39" t="n"/>
      <c r="F502" s="39" t="n"/>
      <c r="G502" s="39" t="n"/>
      <c r="H502" s="39" t="n"/>
      <c r="I502" s="39" t="n"/>
      <c r="J502" s="39" t="n"/>
      <c r="K502" s="39" t="n"/>
      <c r="L502" s="39" t="n"/>
      <c r="M502" s="39" t="n"/>
      <c r="N502" s="39" t="n"/>
      <c r="O502" s="39" t="n"/>
      <c r="P502" s="39" t="n"/>
      <c r="Q502" s="39" t="n"/>
      <c r="R502" s="39" t="n"/>
      <c r="S502" s="39" t="n"/>
      <c r="T502" s="39" t="n"/>
      <c r="U502" s="39" t="n"/>
      <c r="V502" s="39" t="n"/>
      <c r="W502" s="39" t="n"/>
      <c r="X502" s="39" t="n"/>
      <c r="Y502" s="39" t="n"/>
      <c r="Z502" s="39" t="n"/>
    </row>
    <row r="503" ht="15.75" customHeight="1" s="198">
      <c r="A503" s="39" t="n"/>
      <c r="B503" s="39" t="n"/>
      <c r="C503" s="39" t="n"/>
      <c r="D503" s="39" t="n"/>
      <c r="E503" s="39" t="n"/>
      <c r="F503" s="39" t="n"/>
      <c r="G503" s="39" t="n"/>
      <c r="H503" s="39" t="n"/>
      <c r="I503" s="39" t="n"/>
      <c r="J503" s="39" t="n"/>
      <c r="K503" s="39" t="n"/>
      <c r="L503" s="39" t="n"/>
      <c r="M503" s="39" t="n"/>
      <c r="N503" s="39" t="n"/>
      <c r="O503" s="39" t="n"/>
      <c r="P503" s="39" t="n"/>
      <c r="Q503" s="39" t="n"/>
      <c r="R503" s="39" t="n"/>
      <c r="S503" s="39" t="n"/>
      <c r="T503" s="39" t="n"/>
      <c r="U503" s="39" t="n"/>
      <c r="V503" s="39" t="n"/>
      <c r="W503" s="39" t="n"/>
      <c r="X503" s="39" t="n"/>
      <c r="Y503" s="39" t="n"/>
      <c r="Z503" s="39" t="n"/>
    </row>
    <row r="504" ht="15.75" customHeight="1" s="198">
      <c r="A504" s="39" t="n"/>
      <c r="B504" s="39" t="n"/>
      <c r="C504" s="39" t="n"/>
      <c r="D504" s="39" t="n"/>
      <c r="E504" s="39" t="n"/>
      <c r="F504" s="39" t="n"/>
      <c r="G504" s="39" t="n"/>
      <c r="H504" s="39" t="n"/>
      <c r="I504" s="39" t="n"/>
      <c r="J504" s="39" t="n"/>
      <c r="K504" s="39" t="n"/>
      <c r="L504" s="39" t="n"/>
      <c r="M504" s="39" t="n"/>
      <c r="N504" s="39" t="n"/>
      <c r="O504" s="39" t="n"/>
      <c r="P504" s="39" t="n"/>
      <c r="Q504" s="39" t="n"/>
      <c r="R504" s="39" t="n"/>
      <c r="S504" s="39" t="n"/>
      <c r="T504" s="39" t="n"/>
      <c r="U504" s="39" t="n"/>
      <c r="V504" s="39" t="n"/>
      <c r="W504" s="39" t="n"/>
      <c r="X504" s="39" t="n"/>
      <c r="Y504" s="39" t="n"/>
      <c r="Z504" s="39" t="n"/>
    </row>
    <row r="505" ht="15.75" customHeight="1" s="198">
      <c r="A505" s="39" t="n"/>
      <c r="B505" s="39" t="n"/>
      <c r="C505" s="39" t="n"/>
      <c r="D505" s="39" t="n"/>
      <c r="E505" s="39" t="n"/>
      <c r="F505" s="39" t="n"/>
      <c r="G505" s="39" t="n"/>
      <c r="H505" s="39" t="n"/>
      <c r="I505" s="39" t="n"/>
      <c r="J505" s="39" t="n"/>
      <c r="K505" s="39" t="n"/>
      <c r="L505" s="39" t="n"/>
      <c r="M505" s="39" t="n"/>
      <c r="N505" s="39" t="n"/>
      <c r="O505" s="39" t="n"/>
      <c r="P505" s="39" t="n"/>
      <c r="Q505" s="39" t="n"/>
      <c r="R505" s="39" t="n"/>
      <c r="S505" s="39" t="n"/>
      <c r="T505" s="39" t="n"/>
      <c r="U505" s="39" t="n"/>
      <c r="V505" s="39" t="n"/>
      <c r="W505" s="39" t="n"/>
      <c r="X505" s="39" t="n"/>
      <c r="Y505" s="39" t="n"/>
      <c r="Z505" s="39" t="n"/>
    </row>
    <row r="506" ht="15.75" customHeight="1" s="198">
      <c r="A506" s="39" t="n"/>
      <c r="B506" s="39" t="n"/>
      <c r="C506" s="39" t="n"/>
      <c r="D506" s="39" t="n"/>
      <c r="E506" s="39" t="n"/>
      <c r="F506" s="39" t="n"/>
      <c r="G506" s="39" t="n"/>
      <c r="H506" s="39" t="n"/>
      <c r="I506" s="39" t="n"/>
      <c r="J506" s="39" t="n"/>
      <c r="K506" s="39" t="n"/>
      <c r="L506" s="39" t="n"/>
      <c r="M506" s="39" t="n"/>
      <c r="N506" s="39" t="n"/>
      <c r="O506" s="39" t="n"/>
      <c r="P506" s="39" t="n"/>
      <c r="Q506" s="39" t="n"/>
      <c r="R506" s="39" t="n"/>
      <c r="S506" s="39" t="n"/>
      <c r="T506" s="39" t="n"/>
      <c r="U506" s="39" t="n"/>
      <c r="V506" s="39" t="n"/>
      <c r="W506" s="39" t="n"/>
      <c r="X506" s="39" t="n"/>
      <c r="Y506" s="39" t="n"/>
      <c r="Z506" s="39" t="n"/>
    </row>
    <row r="507" ht="15.75" customHeight="1" s="198">
      <c r="A507" s="39" t="n"/>
      <c r="B507" s="39" t="n"/>
      <c r="C507" s="39" t="n"/>
      <c r="D507" s="39" t="n"/>
      <c r="E507" s="39" t="n"/>
      <c r="F507" s="39" t="n"/>
      <c r="G507" s="39" t="n"/>
      <c r="H507" s="39" t="n"/>
      <c r="I507" s="39" t="n"/>
      <c r="J507" s="39" t="n"/>
      <c r="K507" s="39" t="n"/>
      <c r="L507" s="39" t="n"/>
      <c r="M507" s="39" t="n"/>
      <c r="N507" s="39" t="n"/>
      <c r="O507" s="39" t="n"/>
      <c r="P507" s="39" t="n"/>
      <c r="Q507" s="39" t="n"/>
      <c r="R507" s="39" t="n"/>
      <c r="S507" s="39" t="n"/>
      <c r="T507" s="39" t="n"/>
      <c r="U507" s="39" t="n"/>
      <c r="V507" s="39" t="n"/>
      <c r="W507" s="39" t="n"/>
      <c r="X507" s="39" t="n"/>
      <c r="Y507" s="39" t="n"/>
      <c r="Z507" s="39" t="n"/>
    </row>
    <row r="508" ht="15.75" customHeight="1" s="198">
      <c r="A508" s="39" t="n"/>
      <c r="B508" s="39" t="n"/>
      <c r="C508" s="39" t="n"/>
      <c r="D508" s="39" t="n"/>
      <c r="E508" s="39" t="n"/>
      <c r="F508" s="39" t="n"/>
      <c r="G508" s="39" t="n"/>
      <c r="H508" s="39" t="n"/>
      <c r="I508" s="39" t="n"/>
      <c r="J508" s="39" t="n"/>
      <c r="K508" s="39" t="n"/>
      <c r="L508" s="39" t="n"/>
      <c r="M508" s="39" t="n"/>
      <c r="N508" s="39" t="n"/>
      <c r="O508" s="39" t="n"/>
      <c r="P508" s="39" t="n"/>
      <c r="Q508" s="39" t="n"/>
      <c r="R508" s="39" t="n"/>
      <c r="S508" s="39" t="n"/>
      <c r="T508" s="39" t="n"/>
      <c r="U508" s="39" t="n"/>
      <c r="V508" s="39" t="n"/>
      <c r="W508" s="39" t="n"/>
      <c r="X508" s="39" t="n"/>
      <c r="Y508" s="39" t="n"/>
      <c r="Z508" s="39" t="n"/>
    </row>
    <row r="509" ht="15.75" customHeight="1" s="198">
      <c r="A509" s="39" t="n"/>
      <c r="B509" s="39" t="n"/>
      <c r="C509" s="39" t="n"/>
      <c r="D509" s="39" t="n"/>
      <c r="E509" s="39" t="n"/>
      <c r="F509" s="39" t="n"/>
      <c r="G509" s="39" t="n"/>
      <c r="H509" s="39" t="n"/>
      <c r="I509" s="39" t="n"/>
      <c r="J509" s="39" t="n"/>
      <c r="K509" s="39" t="n"/>
      <c r="L509" s="39" t="n"/>
      <c r="M509" s="39" t="n"/>
      <c r="N509" s="39" t="n"/>
      <c r="O509" s="39" t="n"/>
      <c r="P509" s="39" t="n"/>
      <c r="Q509" s="39" t="n"/>
      <c r="R509" s="39" t="n"/>
      <c r="S509" s="39" t="n"/>
      <c r="T509" s="39" t="n"/>
      <c r="U509" s="39" t="n"/>
      <c r="V509" s="39" t="n"/>
      <c r="W509" s="39" t="n"/>
      <c r="X509" s="39" t="n"/>
      <c r="Y509" s="39" t="n"/>
      <c r="Z509" s="39" t="n"/>
    </row>
    <row r="510" ht="15.75" customHeight="1" s="198">
      <c r="A510" s="39" t="n"/>
      <c r="B510" s="39" t="n"/>
      <c r="C510" s="39" t="n"/>
      <c r="D510" s="39" t="n"/>
      <c r="E510" s="39" t="n"/>
      <c r="F510" s="39" t="n"/>
      <c r="G510" s="39" t="n"/>
      <c r="H510" s="39" t="n"/>
      <c r="I510" s="39" t="n"/>
      <c r="J510" s="39" t="n"/>
      <c r="K510" s="39" t="n"/>
      <c r="L510" s="39" t="n"/>
      <c r="M510" s="39" t="n"/>
      <c r="N510" s="39" t="n"/>
      <c r="O510" s="39" t="n"/>
      <c r="P510" s="39" t="n"/>
      <c r="Q510" s="39" t="n"/>
      <c r="R510" s="39" t="n"/>
      <c r="S510" s="39" t="n"/>
      <c r="T510" s="39" t="n"/>
      <c r="U510" s="39" t="n"/>
      <c r="V510" s="39" t="n"/>
      <c r="W510" s="39" t="n"/>
      <c r="X510" s="39" t="n"/>
      <c r="Y510" s="39" t="n"/>
      <c r="Z510" s="39" t="n"/>
    </row>
    <row r="511" ht="15.75" customHeight="1" s="198">
      <c r="A511" s="39" t="n"/>
      <c r="B511" s="39" t="n"/>
      <c r="C511" s="39" t="n"/>
      <c r="D511" s="39" t="n"/>
      <c r="E511" s="39" t="n"/>
      <c r="F511" s="39" t="n"/>
      <c r="G511" s="39" t="n"/>
      <c r="H511" s="39" t="n"/>
      <c r="I511" s="39" t="n"/>
      <c r="J511" s="39" t="n"/>
      <c r="K511" s="39" t="n"/>
      <c r="L511" s="39" t="n"/>
      <c r="M511" s="39" t="n"/>
      <c r="N511" s="39" t="n"/>
      <c r="O511" s="39" t="n"/>
      <c r="P511" s="39" t="n"/>
      <c r="Q511" s="39" t="n"/>
      <c r="R511" s="39" t="n"/>
      <c r="S511" s="39" t="n"/>
      <c r="T511" s="39" t="n"/>
      <c r="U511" s="39" t="n"/>
      <c r="V511" s="39" t="n"/>
      <c r="W511" s="39" t="n"/>
      <c r="X511" s="39" t="n"/>
      <c r="Y511" s="39" t="n"/>
      <c r="Z511" s="39" t="n"/>
    </row>
    <row r="512" ht="15.75" customHeight="1" s="198">
      <c r="A512" s="39" t="n"/>
      <c r="B512" s="39" t="n"/>
      <c r="C512" s="39" t="n"/>
      <c r="D512" s="39" t="n"/>
      <c r="E512" s="39" t="n"/>
      <c r="F512" s="39" t="n"/>
      <c r="G512" s="39" t="n"/>
      <c r="H512" s="39" t="n"/>
      <c r="I512" s="39" t="n"/>
      <c r="J512" s="39" t="n"/>
      <c r="K512" s="39" t="n"/>
      <c r="L512" s="39" t="n"/>
      <c r="M512" s="39" t="n"/>
      <c r="N512" s="39" t="n"/>
      <c r="O512" s="39" t="n"/>
      <c r="P512" s="39" t="n"/>
      <c r="Q512" s="39" t="n"/>
      <c r="R512" s="39" t="n"/>
      <c r="S512" s="39" t="n"/>
      <c r="T512" s="39" t="n"/>
      <c r="U512" s="39" t="n"/>
      <c r="V512" s="39" t="n"/>
      <c r="W512" s="39" t="n"/>
      <c r="X512" s="39" t="n"/>
      <c r="Y512" s="39" t="n"/>
      <c r="Z512" s="39" t="n"/>
    </row>
    <row r="513" ht="15.75" customHeight="1" s="198">
      <c r="A513" s="39" t="n"/>
      <c r="B513" s="39" t="n"/>
      <c r="C513" s="39" t="n"/>
      <c r="D513" s="39" t="n"/>
      <c r="E513" s="39" t="n"/>
      <c r="F513" s="39" t="n"/>
      <c r="G513" s="39" t="n"/>
      <c r="H513" s="39" t="n"/>
      <c r="I513" s="39" t="n"/>
      <c r="J513" s="39" t="n"/>
      <c r="K513" s="39" t="n"/>
      <c r="L513" s="39" t="n"/>
      <c r="M513" s="39" t="n"/>
      <c r="N513" s="39" t="n"/>
      <c r="O513" s="39" t="n"/>
      <c r="P513" s="39" t="n"/>
      <c r="Q513" s="39" t="n"/>
      <c r="R513" s="39" t="n"/>
      <c r="S513" s="39" t="n"/>
      <c r="T513" s="39" t="n"/>
      <c r="U513" s="39" t="n"/>
      <c r="V513" s="39" t="n"/>
      <c r="W513" s="39" t="n"/>
      <c r="X513" s="39" t="n"/>
      <c r="Y513" s="39" t="n"/>
      <c r="Z513" s="39" t="n"/>
    </row>
    <row r="514" ht="15.75" customHeight="1" s="198">
      <c r="A514" s="39" t="n"/>
      <c r="B514" s="39" t="n"/>
      <c r="C514" s="39" t="n"/>
      <c r="D514" s="39" t="n"/>
      <c r="E514" s="39" t="n"/>
      <c r="F514" s="39" t="n"/>
      <c r="G514" s="39" t="n"/>
      <c r="H514" s="39" t="n"/>
      <c r="I514" s="39" t="n"/>
      <c r="J514" s="39" t="n"/>
      <c r="K514" s="39" t="n"/>
      <c r="L514" s="39" t="n"/>
      <c r="M514" s="39" t="n"/>
      <c r="N514" s="39" t="n"/>
      <c r="O514" s="39" t="n"/>
      <c r="P514" s="39" t="n"/>
      <c r="Q514" s="39" t="n"/>
      <c r="R514" s="39" t="n"/>
      <c r="S514" s="39" t="n"/>
      <c r="T514" s="39" t="n"/>
      <c r="U514" s="39" t="n"/>
      <c r="V514" s="39" t="n"/>
      <c r="W514" s="39" t="n"/>
      <c r="X514" s="39" t="n"/>
      <c r="Y514" s="39" t="n"/>
      <c r="Z514" s="39" t="n"/>
    </row>
    <row r="515" ht="15.75" customHeight="1" s="198">
      <c r="A515" s="39" t="n"/>
      <c r="B515" s="39" t="n"/>
      <c r="C515" s="39" t="n"/>
      <c r="D515" s="39" t="n"/>
      <c r="E515" s="39" t="n"/>
      <c r="F515" s="39" t="n"/>
      <c r="G515" s="39" t="n"/>
      <c r="H515" s="39" t="n"/>
      <c r="I515" s="39" t="n"/>
      <c r="J515" s="39" t="n"/>
      <c r="K515" s="39" t="n"/>
      <c r="L515" s="39" t="n"/>
      <c r="M515" s="39" t="n"/>
      <c r="N515" s="39" t="n"/>
      <c r="O515" s="39" t="n"/>
      <c r="P515" s="39" t="n"/>
      <c r="Q515" s="39" t="n"/>
      <c r="R515" s="39" t="n"/>
      <c r="S515" s="39" t="n"/>
      <c r="T515" s="39" t="n"/>
      <c r="U515" s="39" t="n"/>
      <c r="V515" s="39" t="n"/>
      <c r="W515" s="39" t="n"/>
      <c r="X515" s="39" t="n"/>
      <c r="Y515" s="39" t="n"/>
      <c r="Z515" s="39" t="n"/>
    </row>
    <row r="516" ht="15.75" customHeight="1" s="198">
      <c r="A516" s="39" t="n"/>
      <c r="B516" s="39" t="n"/>
      <c r="C516" s="39" t="n"/>
      <c r="D516" s="39" t="n"/>
      <c r="E516" s="39" t="n"/>
      <c r="F516" s="39" t="n"/>
      <c r="G516" s="39" t="n"/>
      <c r="H516" s="39" t="n"/>
      <c r="I516" s="39" t="n"/>
      <c r="J516" s="39" t="n"/>
      <c r="K516" s="39" t="n"/>
      <c r="L516" s="39" t="n"/>
      <c r="M516" s="39" t="n"/>
      <c r="N516" s="39" t="n"/>
      <c r="O516" s="39" t="n"/>
      <c r="P516" s="39" t="n"/>
      <c r="Q516" s="39" t="n"/>
      <c r="R516" s="39" t="n"/>
      <c r="S516" s="39" t="n"/>
      <c r="T516" s="39" t="n"/>
      <c r="U516" s="39" t="n"/>
      <c r="V516" s="39" t="n"/>
      <c r="W516" s="39" t="n"/>
      <c r="X516" s="39" t="n"/>
      <c r="Y516" s="39" t="n"/>
      <c r="Z516" s="39" t="n"/>
    </row>
    <row r="517" ht="15.75" customHeight="1" s="198">
      <c r="A517" s="39" t="n"/>
      <c r="B517" s="39" t="n"/>
      <c r="C517" s="39" t="n"/>
      <c r="D517" s="39" t="n"/>
      <c r="E517" s="39" t="n"/>
      <c r="F517" s="39" t="n"/>
      <c r="G517" s="39" t="n"/>
      <c r="H517" s="39" t="n"/>
      <c r="I517" s="39" t="n"/>
      <c r="J517" s="39" t="n"/>
      <c r="K517" s="39" t="n"/>
      <c r="L517" s="39" t="n"/>
      <c r="M517" s="39" t="n"/>
      <c r="N517" s="39" t="n"/>
      <c r="O517" s="39" t="n"/>
      <c r="P517" s="39" t="n"/>
      <c r="Q517" s="39" t="n"/>
      <c r="R517" s="39" t="n"/>
      <c r="S517" s="39" t="n"/>
      <c r="T517" s="39" t="n"/>
      <c r="U517" s="39" t="n"/>
      <c r="V517" s="39" t="n"/>
      <c r="W517" s="39" t="n"/>
      <c r="X517" s="39" t="n"/>
      <c r="Y517" s="39" t="n"/>
      <c r="Z517" s="39" t="n"/>
    </row>
    <row r="518" ht="15.75" customHeight="1" s="198">
      <c r="A518" s="39" t="n"/>
      <c r="B518" s="39" t="n"/>
      <c r="C518" s="39" t="n"/>
      <c r="D518" s="39" t="n"/>
      <c r="E518" s="39" t="n"/>
      <c r="F518" s="39" t="n"/>
      <c r="G518" s="39" t="n"/>
      <c r="H518" s="39" t="n"/>
      <c r="I518" s="39" t="n"/>
      <c r="J518" s="39" t="n"/>
      <c r="K518" s="39" t="n"/>
      <c r="L518" s="39" t="n"/>
      <c r="M518" s="39" t="n"/>
      <c r="N518" s="39" t="n"/>
      <c r="O518" s="39" t="n"/>
      <c r="P518" s="39" t="n"/>
      <c r="Q518" s="39" t="n"/>
      <c r="R518" s="39" t="n"/>
      <c r="S518" s="39" t="n"/>
      <c r="T518" s="39" t="n"/>
      <c r="U518" s="39" t="n"/>
      <c r="V518" s="39" t="n"/>
      <c r="W518" s="39" t="n"/>
      <c r="X518" s="39" t="n"/>
      <c r="Y518" s="39" t="n"/>
      <c r="Z518" s="39" t="n"/>
    </row>
    <row r="519" ht="15.75" customHeight="1" s="198">
      <c r="A519" s="39" t="n"/>
      <c r="B519" s="39" t="n"/>
      <c r="C519" s="39" t="n"/>
      <c r="D519" s="39" t="n"/>
      <c r="E519" s="39" t="n"/>
      <c r="F519" s="39" t="n"/>
      <c r="G519" s="39" t="n"/>
      <c r="H519" s="39" t="n"/>
      <c r="I519" s="39" t="n"/>
      <c r="J519" s="39" t="n"/>
      <c r="K519" s="39" t="n"/>
      <c r="L519" s="39" t="n"/>
      <c r="M519" s="39" t="n"/>
      <c r="N519" s="39" t="n"/>
      <c r="O519" s="39" t="n"/>
      <c r="P519" s="39" t="n"/>
      <c r="Q519" s="39" t="n"/>
      <c r="R519" s="39" t="n"/>
      <c r="S519" s="39" t="n"/>
      <c r="T519" s="39" t="n"/>
      <c r="U519" s="39" t="n"/>
      <c r="V519" s="39" t="n"/>
      <c r="W519" s="39" t="n"/>
      <c r="X519" s="39" t="n"/>
      <c r="Y519" s="39" t="n"/>
      <c r="Z519" s="39" t="n"/>
    </row>
    <row r="520" ht="15.75" customHeight="1" s="198">
      <c r="A520" s="39" t="n"/>
      <c r="B520" s="39" t="n"/>
      <c r="C520" s="39" t="n"/>
      <c r="D520" s="39" t="n"/>
      <c r="E520" s="39" t="n"/>
      <c r="F520" s="39" t="n"/>
      <c r="G520" s="39" t="n"/>
      <c r="H520" s="39" t="n"/>
      <c r="I520" s="39" t="n"/>
      <c r="J520" s="39" t="n"/>
      <c r="K520" s="39" t="n"/>
      <c r="L520" s="39" t="n"/>
      <c r="M520" s="39" t="n"/>
      <c r="N520" s="39" t="n"/>
      <c r="O520" s="39" t="n"/>
      <c r="P520" s="39" t="n"/>
      <c r="Q520" s="39" t="n"/>
      <c r="R520" s="39" t="n"/>
      <c r="S520" s="39" t="n"/>
      <c r="T520" s="39" t="n"/>
      <c r="U520" s="39" t="n"/>
      <c r="V520" s="39" t="n"/>
      <c r="W520" s="39" t="n"/>
      <c r="X520" s="39" t="n"/>
      <c r="Y520" s="39" t="n"/>
      <c r="Z520" s="39" t="n"/>
    </row>
    <row r="521" ht="15.75" customHeight="1" s="198">
      <c r="A521" s="39" t="n"/>
      <c r="B521" s="39" t="n"/>
      <c r="C521" s="39" t="n"/>
      <c r="D521" s="39" t="n"/>
      <c r="E521" s="39" t="n"/>
      <c r="F521" s="39" t="n"/>
      <c r="G521" s="39" t="n"/>
      <c r="H521" s="39" t="n"/>
      <c r="I521" s="39" t="n"/>
      <c r="J521" s="39" t="n"/>
      <c r="K521" s="39" t="n"/>
      <c r="L521" s="39" t="n"/>
      <c r="M521" s="39" t="n"/>
      <c r="N521" s="39" t="n"/>
      <c r="O521" s="39" t="n"/>
      <c r="P521" s="39" t="n"/>
      <c r="Q521" s="39" t="n"/>
      <c r="R521" s="39" t="n"/>
      <c r="S521" s="39" t="n"/>
      <c r="T521" s="39" t="n"/>
      <c r="U521" s="39" t="n"/>
      <c r="V521" s="39" t="n"/>
      <c r="W521" s="39" t="n"/>
      <c r="X521" s="39" t="n"/>
      <c r="Y521" s="39" t="n"/>
      <c r="Z521" s="39" t="n"/>
    </row>
    <row r="522" ht="15.75" customHeight="1" s="198">
      <c r="A522" s="39" t="n"/>
      <c r="B522" s="39" t="n"/>
      <c r="C522" s="39" t="n"/>
      <c r="D522" s="39" t="n"/>
      <c r="E522" s="39" t="n"/>
      <c r="F522" s="39" t="n"/>
      <c r="G522" s="39" t="n"/>
      <c r="H522" s="39" t="n"/>
      <c r="I522" s="39" t="n"/>
      <c r="J522" s="39" t="n"/>
      <c r="K522" s="39" t="n"/>
      <c r="L522" s="39" t="n"/>
      <c r="M522" s="39" t="n"/>
      <c r="N522" s="39" t="n"/>
      <c r="O522" s="39" t="n"/>
      <c r="P522" s="39" t="n"/>
      <c r="Q522" s="39" t="n"/>
      <c r="R522" s="39" t="n"/>
      <c r="S522" s="39" t="n"/>
      <c r="T522" s="39" t="n"/>
      <c r="U522" s="39" t="n"/>
      <c r="V522" s="39" t="n"/>
      <c r="W522" s="39" t="n"/>
      <c r="X522" s="39" t="n"/>
      <c r="Y522" s="39" t="n"/>
      <c r="Z522" s="39" t="n"/>
    </row>
    <row r="523" ht="15.75" customHeight="1" s="198">
      <c r="A523" s="39" t="n"/>
      <c r="B523" s="39" t="n"/>
      <c r="C523" s="39" t="n"/>
      <c r="D523" s="39" t="n"/>
      <c r="E523" s="39" t="n"/>
      <c r="F523" s="39" t="n"/>
      <c r="G523" s="39" t="n"/>
      <c r="H523" s="39" t="n"/>
      <c r="I523" s="39" t="n"/>
      <c r="J523" s="39" t="n"/>
      <c r="K523" s="39" t="n"/>
      <c r="L523" s="39" t="n"/>
      <c r="M523" s="39" t="n"/>
      <c r="N523" s="39" t="n"/>
      <c r="O523" s="39" t="n"/>
      <c r="P523" s="39" t="n"/>
      <c r="Q523" s="39" t="n"/>
      <c r="R523" s="39" t="n"/>
      <c r="S523" s="39" t="n"/>
      <c r="T523" s="39" t="n"/>
      <c r="U523" s="39" t="n"/>
      <c r="V523" s="39" t="n"/>
      <c r="W523" s="39" t="n"/>
      <c r="X523" s="39" t="n"/>
      <c r="Y523" s="39" t="n"/>
      <c r="Z523" s="39" t="n"/>
    </row>
    <row r="524" ht="15.75" customHeight="1" s="198">
      <c r="A524" s="39" t="n"/>
      <c r="B524" s="39" t="n"/>
      <c r="C524" s="39" t="n"/>
      <c r="D524" s="39" t="n"/>
      <c r="E524" s="39" t="n"/>
      <c r="F524" s="39" t="n"/>
      <c r="G524" s="39" t="n"/>
      <c r="H524" s="39" t="n"/>
      <c r="I524" s="39" t="n"/>
      <c r="J524" s="39" t="n"/>
      <c r="K524" s="39" t="n"/>
      <c r="L524" s="39" t="n"/>
      <c r="M524" s="39" t="n"/>
      <c r="N524" s="39" t="n"/>
      <c r="O524" s="39" t="n"/>
      <c r="P524" s="39" t="n"/>
      <c r="Q524" s="39" t="n"/>
      <c r="R524" s="39" t="n"/>
      <c r="S524" s="39" t="n"/>
      <c r="T524" s="39" t="n"/>
      <c r="U524" s="39" t="n"/>
      <c r="V524" s="39" t="n"/>
      <c r="W524" s="39" t="n"/>
      <c r="X524" s="39" t="n"/>
      <c r="Y524" s="39" t="n"/>
      <c r="Z524" s="39" t="n"/>
    </row>
    <row r="525" ht="15.75" customHeight="1" s="198">
      <c r="A525" s="39" t="n"/>
      <c r="B525" s="39" t="n"/>
      <c r="C525" s="39" t="n"/>
      <c r="D525" s="39" t="n"/>
      <c r="E525" s="39" t="n"/>
      <c r="F525" s="39" t="n"/>
      <c r="G525" s="39" t="n"/>
      <c r="H525" s="39" t="n"/>
      <c r="I525" s="39" t="n"/>
      <c r="J525" s="39" t="n"/>
      <c r="K525" s="39" t="n"/>
      <c r="L525" s="39" t="n"/>
      <c r="M525" s="39" t="n"/>
      <c r="N525" s="39" t="n"/>
      <c r="O525" s="39" t="n"/>
      <c r="P525" s="39" t="n"/>
      <c r="Q525" s="39" t="n"/>
      <c r="R525" s="39" t="n"/>
      <c r="S525" s="39" t="n"/>
      <c r="T525" s="39" t="n"/>
      <c r="U525" s="39" t="n"/>
      <c r="V525" s="39" t="n"/>
      <c r="W525" s="39" t="n"/>
      <c r="X525" s="39" t="n"/>
      <c r="Y525" s="39" t="n"/>
      <c r="Z525" s="39" t="n"/>
    </row>
    <row r="526" ht="15.75" customHeight="1" s="198">
      <c r="A526" s="39" t="n"/>
      <c r="B526" s="39" t="n"/>
      <c r="C526" s="39" t="n"/>
      <c r="D526" s="39" t="n"/>
      <c r="E526" s="39" t="n"/>
      <c r="F526" s="39" t="n"/>
      <c r="G526" s="39" t="n"/>
      <c r="H526" s="39" t="n"/>
      <c r="I526" s="39" t="n"/>
      <c r="J526" s="39" t="n"/>
      <c r="K526" s="39" t="n"/>
      <c r="L526" s="39" t="n"/>
      <c r="M526" s="39" t="n"/>
      <c r="N526" s="39" t="n"/>
      <c r="O526" s="39" t="n"/>
      <c r="P526" s="39" t="n"/>
      <c r="Q526" s="39" t="n"/>
      <c r="R526" s="39" t="n"/>
      <c r="S526" s="39" t="n"/>
      <c r="T526" s="39" t="n"/>
      <c r="U526" s="39" t="n"/>
      <c r="V526" s="39" t="n"/>
      <c r="W526" s="39" t="n"/>
      <c r="X526" s="39" t="n"/>
      <c r="Y526" s="39" t="n"/>
      <c r="Z526" s="39" t="n"/>
    </row>
    <row r="527" ht="15.75" customHeight="1" s="198">
      <c r="A527" s="39" t="n"/>
      <c r="B527" s="39" t="n"/>
      <c r="C527" s="39" t="n"/>
      <c r="D527" s="39" t="n"/>
      <c r="E527" s="39" t="n"/>
      <c r="F527" s="39" t="n"/>
      <c r="G527" s="39" t="n"/>
      <c r="H527" s="39" t="n"/>
      <c r="I527" s="39" t="n"/>
      <c r="J527" s="39" t="n"/>
      <c r="K527" s="39" t="n"/>
      <c r="L527" s="39" t="n"/>
      <c r="M527" s="39" t="n"/>
      <c r="N527" s="39" t="n"/>
      <c r="O527" s="39" t="n"/>
      <c r="P527" s="39" t="n"/>
      <c r="Q527" s="39" t="n"/>
      <c r="R527" s="39" t="n"/>
      <c r="S527" s="39" t="n"/>
      <c r="T527" s="39" t="n"/>
      <c r="U527" s="39" t="n"/>
      <c r="V527" s="39" t="n"/>
      <c r="W527" s="39" t="n"/>
      <c r="X527" s="39" t="n"/>
      <c r="Y527" s="39" t="n"/>
      <c r="Z527" s="39" t="n"/>
    </row>
    <row r="528" ht="15.75" customHeight="1" s="198">
      <c r="A528" s="39" t="n"/>
      <c r="B528" s="39" t="n"/>
      <c r="C528" s="39" t="n"/>
      <c r="D528" s="39" t="n"/>
      <c r="E528" s="39" t="n"/>
      <c r="F528" s="39" t="n"/>
      <c r="G528" s="39" t="n"/>
      <c r="H528" s="39" t="n"/>
      <c r="I528" s="39" t="n"/>
      <c r="J528" s="39" t="n"/>
      <c r="K528" s="39" t="n"/>
      <c r="L528" s="39" t="n"/>
      <c r="M528" s="39" t="n"/>
      <c r="N528" s="39" t="n"/>
      <c r="O528" s="39" t="n"/>
      <c r="P528" s="39" t="n"/>
      <c r="Q528" s="39" t="n"/>
      <c r="R528" s="39" t="n"/>
      <c r="S528" s="39" t="n"/>
      <c r="T528" s="39" t="n"/>
      <c r="U528" s="39" t="n"/>
      <c r="V528" s="39" t="n"/>
      <c r="W528" s="39" t="n"/>
      <c r="X528" s="39" t="n"/>
      <c r="Y528" s="39" t="n"/>
      <c r="Z528" s="39" t="n"/>
    </row>
    <row r="529" ht="15.75" customHeight="1" s="198">
      <c r="A529" s="39" t="n"/>
      <c r="B529" s="39" t="n"/>
      <c r="C529" s="39" t="n"/>
      <c r="D529" s="39" t="n"/>
      <c r="E529" s="39" t="n"/>
      <c r="F529" s="39" t="n"/>
      <c r="G529" s="39" t="n"/>
      <c r="H529" s="39" t="n"/>
      <c r="I529" s="39" t="n"/>
      <c r="J529" s="39" t="n"/>
      <c r="K529" s="39" t="n"/>
      <c r="L529" s="39" t="n"/>
      <c r="M529" s="39" t="n"/>
      <c r="N529" s="39" t="n"/>
      <c r="O529" s="39" t="n"/>
      <c r="P529" s="39" t="n"/>
      <c r="Q529" s="39" t="n"/>
      <c r="R529" s="39" t="n"/>
      <c r="S529" s="39" t="n"/>
      <c r="T529" s="39" t="n"/>
      <c r="U529" s="39" t="n"/>
      <c r="V529" s="39" t="n"/>
      <c r="W529" s="39" t="n"/>
      <c r="X529" s="39" t="n"/>
      <c r="Y529" s="39" t="n"/>
      <c r="Z529" s="39" t="n"/>
    </row>
    <row r="530" ht="15.75" customHeight="1" s="198">
      <c r="A530" s="39" t="n"/>
      <c r="B530" s="39" t="n"/>
      <c r="C530" s="39" t="n"/>
      <c r="D530" s="39" t="n"/>
      <c r="E530" s="39" t="n"/>
      <c r="F530" s="39" t="n"/>
      <c r="G530" s="39" t="n"/>
      <c r="H530" s="39" t="n"/>
      <c r="I530" s="39" t="n"/>
      <c r="J530" s="39" t="n"/>
      <c r="K530" s="39" t="n"/>
      <c r="L530" s="39" t="n"/>
      <c r="M530" s="39" t="n"/>
      <c r="N530" s="39" t="n"/>
      <c r="O530" s="39" t="n"/>
      <c r="P530" s="39" t="n"/>
      <c r="Q530" s="39" t="n"/>
      <c r="R530" s="39" t="n"/>
      <c r="S530" s="39" t="n"/>
      <c r="T530" s="39" t="n"/>
      <c r="U530" s="39" t="n"/>
      <c r="V530" s="39" t="n"/>
      <c r="W530" s="39" t="n"/>
      <c r="X530" s="39" t="n"/>
      <c r="Y530" s="39" t="n"/>
      <c r="Z530" s="39" t="n"/>
    </row>
    <row r="531" ht="15.75" customHeight="1" s="198">
      <c r="A531" s="39" t="n"/>
      <c r="B531" s="39" t="n"/>
      <c r="C531" s="39" t="n"/>
      <c r="D531" s="39" t="n"/>
      <c r="E531" s="39" t="n"/>
      <c r="F531" s="39" t="n"/>
      <c r="G531" s="39" t="n"/>
      <c r="H531" s="39" t="n"/>
      <c r="I531" s="39" t="n"/>
      <c r="J531" s="39" t="n"/>
      <c r="K531" s="39" t="n"/>
      <c r="L531" s="39" t="n"/>
      <c r="M531" s="39" t="n"/>
      <c r="N531" s="39" t="n"/>
      <c r="O531" s="39" t="n"/>
      <c r="P531" s="39" t="n"/>
      <c r="Q531" s="39" t="n"/>
      <c r="R531" s="39" t="n"/>
      <c r="S531" s="39" t="n"/>
      <c r="T531" s="39" t="n"/>
      <c r="U531" s="39" t="n"/>
      <c r="V531" s="39" t="n"/>
      <c r="W531" s="39" t="n"/>
      <c r="X531" s="39" t="n"/>
      <c r="Y531" s="39" t="n"/>
      <c r="Z531" s="39" t="n"/>
    </row>
    <row r="532" ht="15.75" customHeight="1" s="198">
      <c r="A532" s="39" t="n"/>
      <c r="B532" s="39" t="n"/>
      <c r="C532" s="39" t="n"/>
      <c r="D532" s="39" t="n"/>
      <c r="E532" s="39" t="n"/>
      <c r="F532" s="39" t="n"/>
      <c r="G532" s="39" t="n"/>
      <c r="H532" s="39" t="n"/>
      <c r="I532" s="39" t="n"/>
      <c r="J532" s="39" t="n"/>
      <c r="K532" s="39" t="n"/>
      <c r="L532" s="39" t="n"/>
      <c r="M532" s="39" t="n"/>
      <c r="N532" s="39" t="n"/>
      <c r="O532" s="39" t="n"/>
      <c r="P532" s="39" t="n"/>
      <c r="Q532" s="39" t="n"/>
      <c r="R532" s="39" t="n"/>
      <c r="S532" s="39" t="n"/>
      <c r="T532" s="39" t="n"/>
      <c r="U532" s="39" t="n"/>
      <c r="V532" s="39" t="n"/>
      <c r="W532" s="39" t="n"/>
      <c r="X532" s="39" t="n"/>
      <c r="Y532" s="39" t="n"/>
      <c r="Z532" s="39" t="n"/>
    </row>
    <row r="533" ht="15.75" customHeight="1" s="198">
      <c r="A533" s="39" t="n"/>
      <c r="B533" s="39" t="n"/>
      <c r="C533" s="39" t="n"/>
      <c r="D533" s="39" t="n"/>
      <c r="E533" s="39" t="n"/>
      <c r="F533" s="39" t="n"/>
      <c r="G533" s="39" t="n"/>
      <c r="H533" s="39" t="n"/>
      <c r="I533" s="39" t="n"/>
      <c r="J533" s="39" t="n"/>
      <c r="K533" s="39" t="n"/>
      <c r="L533" s="39" t="n"/>
      <c r="M533" s="39" t="n"/>
      <c r="N533" s="39" t="n"/>
      <c r="O533" s="39" t="n"/>
      <c r="P533" s="39" t="n"/>
      <c r="Q533" s="39" t="n"/>
      <c r="R533" s="39" t="n"/>
      <c r="S533" s="39" t="n"/>
      <c r="T533" s="39" t="n"/>
      <c r="U533" s="39" t="n"/>
      <c r="V533" s="39" t="n"/>
      <c r="W533" s="39" t="n"/>
      <c r="X533" s="39" t="n"/>
      <c r="Y533" s="39" t="n"/>
      <c r="Z533" s="39" t="n"/>
    </row>
    <row r="534" ht="15.75" customHeight="1" s="198">
      <c r="A534" s="39" t="n"/>
      <c r="B534" s="39" t="n"/>
      <c r="C534" s="39" t="n"/>
      <c r="D534" s="39" t="n"/>
      <c r="E534" s="39" t="n"/>
      <c r="F534" s="39" t="n"/>
      <c r="G534" s="39" t="n"/>
      <c r="H534" s="39" t="n"/>
      <c r="I534" s="39" t="n"/>
      <c r="J534" s="39" t="n"/>
      <c r="K534" s="39" t="n"/>
      <c r="L534" s="39" t="n"/>
      <c r="M534" s="39" t="n"/>
      <c r="N534" s="39" t="n"/>
      <c r="O534" s="39" t="n"/>
      <c r="P534" s="39" t="n"/>
      <c r="Q534" s="39" t="n"/>
      <c r="R534" s="39" t="n"/>
      <c r="S534" s="39" t="n"/>
      <c r="T534" s="39" t="n"/>
      <c r="U534" s="39" t="n"/>
      <c r="V534" s="39" t="n"/>
      <c r="W534" s="39" t="n"/>
      <c r="X534" s="39" t="n"/>
      <c r="Y534" s="39" t="n"/>
      <c r="Z534" s="39" t="n"/>
    </row>
    <row r="535" ht="15.75" customHeight="1" s="198">
      <c r="A535" s="39" t="n"/>
      <c r="B535" s="39" t="n"/>
      <c r="C535" s="39" t="n"/>
      <c r="D535" s="39" t="n"/>
      <c r="E535" s="39" t="n"/>
      <c r="F535" s="39" t="n"/>
      <c r="G535" s="39" t="n"/>
      <c r="H535" s="39" t="n"/>
      <c r="I535" s="39" t="n"/>
      <c r="J535" s="39" t="n"/>
      <c r="K535" s="39" t="n"/>
      <c r="L535" s="39" t="n"/>
      <c r="M535" s="39" t="n"/>
      <c r="N535" s="39" t="n"/>
      <c r="O535" s="39" t="n"/>
      <c r="P535" s="39" t="n"/>
      <c r="Q535" s="39" t="n"/>
      <c r="R535" s="39" t="n"/>
      <c r="S535" s="39" t="n"/>
      <c r="T535" s="39" t="n"/>
      <c r="U535" s="39" t="n"/>
      <c r="V535" s="39" t="n"/>
      <c r="W535" s="39" t="n"/>
      <c r="X535" s="39" t="n"/>
      <c r="Y535" s="39" t="n"/>
      <c r="Z535" s="39" t="n"/>
    </row>
    <row r="536" ht="15.75" customHeight="1" s="198">
      <c r="A536" s="39" t="n"/>
      <c r="B536" s="39" t="n"/>
      <c r="C536" s="39" t="n"/>
      <c r="D536" s="39" t="n"/>
      <c r="E536" s="39" t="n"/>
      <c r="F536" s="39" t="n"/>
      <c r="G536" s="39" t="n"/>
      <c r="H536" s="39" t="n"/>
      <c r="I536" s="39" t="n"/>
      <c r="J536" s="39" t="n"/>
      <c r="K536" s="39" t="n"/>
      <c r="L536" s="39" t="n"/>
      <c r="M536" s="39" t="n"/>
      <c r="N536" s="39" t="n"/>
      <c r="O536" s="39" t="n"/>
      <c r="P536" s="39" t="n"/>
      <c r="Q536" s="39" t="n"/>
      <c r="R536" s="39" t="n"/>
      <c r="S536" s="39" t="n"/>
      <c r="T536" s="39" t="n"/>
      <c r="U536" s="39" t="n"/>
      <c r="V536" s="39" t="n"/>
      <c r="W536" s="39" t="n"/>
      <c r="X536" s="39" t="n"/>
      <c r="Y536" s="39" t="n"/>
      <c r="Z536" s="39" t="n"/>
    </row>
    <row r="537" ht="15.75" customHeight="1" s="198">
      <c r="A537" s="39" t="n"/>
      <c r="B537" s="39" t="n"/>
      <c r="C537" s="39" t="n"/>
      <c r="D537" s="39" t="n"/>
      <c r="E537" s="39" t="n"/>
      <c r="F537" s="39" t="n"/>
      <c r="G537" s="39" t="n"/>
      <c r="H537" s="39" t="n"/>
      <c r="I537" s="39" t="n"/>
      <c r="J537" s="39" t="n"/>
      <c r="K537" s="39" t="n"/>
      <c r="L537" s="39" t="n"/>
      <c r="M537" s="39" t="n"/>
      <c r="N537" s="39" t="n"/>
      <c r="O537" s="39" t="n"/>
      <c r="P537" s="39" t="n"/>
      <c r="Q537" s="39" t="n"/>
      <c r="R537" s="39" t="n"/>
      <c r="S537" s="39" t="n"/>
      <c r="T537" s="39" t="n"/>
      <c r="U537" s="39" t="n"/>
      <c r="V537" s="39" t="n"/>
      <c r="W537" s="39" t="n"/>
      <c r="X537" s="39" t="n"/>
      <c r="Y537" s="39" t="n"/>
      <c r="Z537" s="39" t="n"/>
    </row>
    <row r="538" ht="15.75" customHeight="1" s="198">
      <c r="A538" s="39" t="n"/>
      <c r="B538" s="39" t="n"/>
      <c r="C538" s="39" t="n"/>
      <c r="D538" s="39" t="n"/>
      <c r="E538" s="39" t="n"/>
      <c r="F538" s="39" t="n"/>
      <c r="G538" s="39" t="n"/>
      <c r="H538" s="39" t="n"/>
      <c r="I538" s="39" t="n"/>
      <c r="J538" s="39" t="n"/>
      <c r="K538" s="39" t="n"/>
      <c r="L538" s="39" t="n"/>
      <c r="M538" s="39" t="n"/>
      <c r="N538" s="39" t="n"/>
      <c r="O538" s="39" t="n"/>
      <c r="P538" s="39" t="n"/>
      <c r="Q538" s="39" t="n"/>
      <c r="R538" s="39" t="n"/>
      <c r="S538" s="39" t="n"/>
      <c r="T538" s="39" t="n"/>
      <c r="U538" s="39" t="n"/>
      <c r="V538" s="39" t="n"/>
      <c r="W538" s="39" t="n"/>
      <c r="X538" s="39" t="n"/>
      <c r="Y538" s="39" t="n"/>
      <c r="Z538" s="39" t="n"/>
    </row>
    <row r="539" ht="15.75" customHeight="1" s="198">
      <c r="A539" s="39" t="n"/>
      <c r="B539" s="39" t="n"/>
      <c r="C539" s="39" t="n"/>
      <c r="D539" s="39" t="n"/>
      <c r="E539" s="39" t="n"/>
      <c r="F539" s="39" t="n"/>
      <c r="G539" s="39" t="n"/>
      <c r="H539" s="39" t="n"/>
      <c r="I539" s="39" t="n"/>
      <c r="J539" s="39" t="n"/>
      <c r="K539" s="39" t="n"/>
      <c r="L539" s="39" t="n"/>
      <c r="M539" s="39" t="n"/>
      <c r="N539" s="39" t="n"/>
      <c r="O539" s="39" t="n"/>
      <c r="P539" s="39" t="n"/>
      <c r="Q539" s="39" t="n"/>
      <c r="R539" s="39" t="n"/>
      <c r="S539" s="39" t="n"/>
      <c r="T539" s="39" t="n"/>
      <c r="U539" s="39" t="n"/>
      <c r="V539" s="39" t="n"/>
      <c r="W539" s="39" t="n"/>
      <c r="X539" s="39" t="n"/>
      <c r="Y539" s="39" t="n"/>
      <c r="Z539" s="39" t="n"/>
    </row>
    <row r="540" ht="15.75" customHeight="1" s="198">
      <c r="A540" s="39" t="n"/>
      <c r="B540" s="39" t="n"/>
      <c r="C540" s="39" t="n"/>
      <c r="D540" s="39" t="n"/>
      <c r="E540" s="39" t="n"/>
      <c r="F540" s="39" t="n"/>
      <c r="G540" s="39" t="n"/>
      <c r="H540" s="39" t="n"/>
      <c r="I540" s="39" t="n"/>
      <c r="J540" s="39" t="n"/>
      <c r="K540" s="39" t="n"/>
      <c r="L540" s="39" t="n"/>
      <c r="M540" s="39" t="n"/>
      <c r="N540" s="39" t="n"/>
      <c r="O540" s="39" t="n"/>
      <c r="P540" s="39" t="n"/>
      <c r="Q540" s="39" t="n"/>
      <c r="R540" s="39" t="n"/>
      <c r="S540" s="39" t="n"/>
      <c r="T540" s="39" t="n"/>
      <c r="U540" s="39" t="n"/>
      <c r="V540" s="39" t="n"/>
      <c r="W540" s="39" t="n"/>
      <c r="X540" s="39" t="n"/>
      <c r="Y540" s="39" t="n"/>
      <c r="Z540" s="39" t="n"/>
    </row>
    <row r="541" ht="15.75" customHeight="1" s="198">
      <c r="A541" s="39" t="n"/>
      <c r="B541" s="39" t="n"/>
      <c r="C541" s="39" t="n"/>
      <c r="D541" s="39" t="n"/>
      <c r="E541" s="39" t="n"/>
      <c r="F541" s="39" t="n"/>
      <c r="G541" s="39" t="n"/>
      <c r="H541" s="39" t="n"/>
      <c r="I541" s="39" t="n"/>
      <c r="J541" s="39" t="n"/>
      <c r="K541" s="39" t="n"/>
      <c r="L541" s="39" t="n"/>
      <c r="M541" s="39" t="n"/>
      <c r="N541" s="39" t="n"/>
      <c r="O541" s="39" t="n"/>
      <c r="P541" s="39" t="n"/>
      <c r="Q541" s="39" t="n"/>
      <c r="R541" s="39" t="n"/>
      <c r="S541" s="39" t="n"/>
      <c r="T541" s="39" t="n"/>
      <c r="U541" s="39" t="n"/>
      <c r="V541" s="39" t="n"/>
      <c r="W541" s="39" t="n"/>
      <c r="X541" s="39" t="n"/>
      <c r="Y541" s="39" t="n"/>
      <c r="Z541" s="39" t="n"/>
    </row>
    <row r="542" ht="15.75" customHeight="1" s="198">
      <c r="A542" s="39" t="n"/>
      <c r="B542" s="39" t="n"/>
      <c r="C542" s="39" t="n"/>
      <c r="D542" s="39" t="n"/>
      <c r="E542" s="39" t="n"/>
      <c r="F542" s="39" t="n"/>
      <c r="G542" s="39" t="n"/>
      <c r="H542" s="39" t="n"/>
      <c r="I542" s="39" t="n"/>
      <c r="J542" s="39" t="n"/>
      <c r="K542" s="39" t="n"/>
      <c r="L542" s="39" t="n"/>
      <c r="M542" s="39" t="n"/>
      <c r="N542" s="39" t="n"/>
      <c r="O542" s="39" t="n"/>
      <c r="P542" s="39" t="n"/>
      <c r="Q542" s="39" t="n"/>
      <c r="R542" s="39" t="n"/>
      <c r="S542" s="39" t="n"/>
      <c r="T542" s="39" t="n"/>
      <c r="U542" s="39" t="n"/>
      <c r="V542" s="39" t="n"/>
      <c r="W542" s="39" t="n"/>
      <c r="X542" s="39" t="n"/>
      <c r="Y542" s="39" t="n"/>
      <c r="Z542" s="39" t="n"/>
    </row>
    <row r="543" ht="15.75" customHeight="1" s="198">
      <c r="A543" s="39" t="n"/>
      <c r="B543" s="39" t="n"/>
      <c r="C543" s="39" t="n"/>
      <c r="D543" s="39" t="n"/>
      <c r="E543" s="39" t="n"/>
      <c r="F543" s="39" t="n"/>
      <c r="G543" s="39" t="n"/>
      <c r="H543" s="39" t="n"/>
      <c r="I543" s="39" t="n"/>
      <c r="J543" s="39" t="n"/>
      <c r="K543" s="39" t="n"/>
      <c r="L543" s="39" t="n"/>
      <c r="M543" s="39" t="n"/>
      <c r="N543" s="39" t="n"/>
      <c r="O543" s="39" t="n"/>
      <c r="P543" s="39" t="n"/>
      <c r="Q543" s="39" t="n"/>
      <c r="R543" s="39" t="n"/>
      <c r="S543" s="39" t="n"/>
      <c r="T543" s="39" t="n"/>
      <c r="U543" s="39" t="n"/>
      <c r="V543" s="39" t="n"/>
      <c r="W543" s="39" t="n"/>
      <c r="X543" s="39" t="n"/>
      <c r="Y543" s="39" t="n"/>
      <c r="Z543" s="39" t="n"/>
    </row>
    <row r="544" ht="15.75" customHeight="1" s="198">
      <c r="A544" s="39" t="n"/>
      <c r="B544" s="39" t="n"/>
      <c r="C544" s="39" t="n"/>
      <c r="D544" s="39" t="n"/>
      <c r="E544" s="39" t="n"/>
      <c r="F544" s="39" t="n"/>
      <c r="G544" s="39" t="n"/>
      <c r="H544" s="39" t="n"/>
      <c r="I544" s="39" t="n"/>
      <c r="J544" s="39" t="n"/>
      <c r="K544" s="39" t="n"/>
      <c r="L544" s="39" t="n"/>
      <c r="M544" s="39" t="n"/>
      <c r="N544" s="39" t="n"/>
      <c r="O544" s="39" t="n"/>
      <c r="P544" s="39" t="n"/>
      <c r="Q544" s="39" t="n"/>
      <c r="R544" s="39" t="n"/>
      <c r="S544" s="39" t="n"/>
      <c r="T544" s="39" t="n"/>
      <c r="U544" s="39" t="n"/>
      <c r="V544" s="39" t="n"/>
      <c r="W544" s="39" t="n"/>
      <c r="X544" s="39" t="n"/>
      <c r="Y544" s="39" t="n"/>
      <c r="Z544" s="39" t="n"/>
    </row>
    <row r="545" ht="15.75" customHeight="1" s="198">
      <c r="A545" s="39" t="n"/>
      <c r="B545" s="39" t="n"/>
      <c r="C545" s="39" t="n"/>
      <c r="D545" s="39" t="n"/>
      <c r="E545" s="39" t="n"/>
      <c r="F545" s="39" t="n"/>
      <c r="G545" s="39" t="n"/>
      <c r="H545" s="39" t="n"/>
      <c r="I545" s="39" t="n"/>
      <c r="J545" s="39" t="n"/>
      <c r="K545" s="39" t="n"/>
      <c r="L545" s="39" t="n"/>
      <c r="M545" s="39" t="n"/>
      <c r="N545" s="39" t="n"/>
      <c r="O545" s="39" t="n"/>
      <c r="P545" s="39" t="n"/>
      <c r="Q545" s="39" t="n"/>
      <c r="R545" s="39" t="n"/>
      <c r="S545" s="39" t="n"/>
      <c r="T545" s="39" t="n"/>
      <c r="U545" s="39" t="n"/>
      <c r="V545" s="39" t="n"/>
      <c r="W545" s="39" t="n"/>
      <c r="X545" s="39" t="n"/>
      <c r="Y545" s="39" t="n"/>
      <c r="Z545" s="39" t="n"/>
    </row>
    <row r="546" ht="15.75" customHeight="1" s="198">
      <c r="A546" s="39" t="n"/>
      <c r="B546" s="39" t="n"/>
      <c r="C546" s="39" t="n"/>
      <c r="D546" s="39" t="n"/>
      <c r="E546" s="39" t="n"/>
      <c r="F546" s="39" t="n"/>
      <c r="G546" s="39" t="n"/>
      <c r="H546" s="39" t="n"/>
      <c r="I546" s="39" t="n"/>
      <c r="J546" s="39" t="n"/>
      <c r="K546" s="39" t="n"/>
      <c r="L546" s="39" t="n"/>
      <c r="M546" s="39" t="n"/>
      <c r="N546" s="39" t="n"/>
      <c r="O546" s="39" t="n"/>
      <c r="P546" s="39" t="n"/>
      <c r="Q546" s="39" t="n"/>
      <c r="R546" s="39" t="n"/>
      <c r="S546" s="39" t="n"/>
      <c r="T546" s="39" t="n"/>
      <c r="U546" s="39" t="n"/>
      <c r="V546" s="39" t="n"/>
      <c r="W546" s="39" t="n"/>
      <c r="X546" s="39" t="n"/>
      <c r="Y546" s="39" t="n"/>
      <c r="Z546" s="39" t="n"/>
    </row>
    <row r="547" ht="15.75" customHeight="1" s="198">
      <c r="A547" s="39" t="n"/>
      <c r="B547" s="39" t="n"/>
      <c r="C547" s="39" t="n"/>
      <c r="D547" s="39" t="n"/>
      <c r="E547" s="39" t="n"/>
      <c r="F547" s="39" t="n"/>
      <c r="G547" s="39" t="n"/>
      <c r="H547" s="39" t="n"/>
      <c r="I547" s="39" t="n"/>
      <c r="J547" s="39" t="n"/>
      <c r="K547" s="39" t="n"/>
      <c r="L547" s="39" t="n"/>
      <c r="M547" s="39" t="n"/>
      <c r="N547" s="39" t="n"/>
      <c r="O547" s="39" t="n"/>
      <c r="P547" s="39" t="n"/>
      <c r="Q547" s="39" t="n"/>
      <c r="R547" s="39" t="n"/>
      <c r="S547" s="39" t="n"/>
      <c r="T547" s="39" t="n"/>
      <c r="U547" s="39" t="n"/>
      <c r="V547" s="39" t="n"/>
      <c r="W547" s="39" t="n"/>
      <c r="X547" s="39" t="n"/>
      <c r="Y547" s="39" t="n"/>
      <c r="Z547" s="39" t="n"/>
    </row>
    <row r="548" ht="15.75" customHeight="1" s="198">
      <c r="A548" s="39" t="n"/>
      <c r="B548" s="39" t="n"/>
      <c r="C548" s="39" t="n"/>
      <c r="D548" s="39" t="n"/>
      <c r="E548" s="39" t="n"/>
      <c r="F548" s="39" t="n"/>
      <c r="G548" s="39" t="n"/>
      <c r="H548" s="39" t="n"/>
      <c r="I548" s="39" t="n"/>
      <c r="J548" s="39" t="n"/>
      <c r="K548" s="39" t="n"/>
      <c r="L548" s="39" t="n"/>
      <c r="M548" s="39" t="n"/>
      <c r="N548" s="39" t="n"/>
      <c r="O548" s="39" t="n"/>
      <c r="P548" s="39" t="n"/>
      <c r="Q548" s="39" t="n"/>
      <c r="R548" s="39" t="n"/>
      <c r="S548" s="39" t="n"/>
      <c r="T548" s="39" t="n"/>
      <c r="U548" s="39" t="n"/>
      <c r="V548" s="39" t="n"/>
      <c r="W548" s="39" t="n"/>
      <c r="X548" s="39" t="n"/>
      <c r="Y548" s="39" t="n"/>
      <c r="Z548" s="39" t="n"/>
    </row>
    <row r="549" ht="15.75" customHeight="1" s="198">
      <c r="A549" s="39" t="n"/>
      <c r="B549" s="39" t="n"/>
      <c r="C549" s="39" t="n"/>
      <c r="D549" s="39" t="n"/>
      <c r="E549" s="39" t="n"/>
      <c r="F549" s="39" t="n"/>
      <c r="G549" s="39" t="n"/>
      <c r="H549" s="39" t="n"/>
      <c r="I549" s="39" t="n"/>
      <c r="J549" s="39" t="n"/>
      <c r="K549" s="39" t="n"/>
      <c r="L549" s="39" t="n"/>
      <c r="M549" s="39" t="n"/>
      <c r="N549" s="39" t="n"/>
      <c r="O549" s="39" t="n"/>
      <c r="P549" s="39" t="n"/>
      <c r="Q549" s="39" t="n"/>
      <c r="R549" s="39" t="n"/>
      <c r="S549" s="39" t="n"/>
      <c r="T549" s="39" t="n"/>
      <c r="U549" s="39" t="n"/>
      <c r="V549" s="39" t="n"/>
      <c r="W549" s="39" t="n"/>
      <c r="X549" s="39" t="n"/>
      <c r="Y549" s="39" t="n"/>
      <c r="Z549" s="39" t="n"/>
    </row>
    <row r="550" ht="15.75" customHeight="1" s="198">
      <c r="A550" s="39" t="n"/>
      <c r="B550" s="39" t="n"/>
      <c r="C550" s="39" t="n"/>
      <c r="D550" s="39" t="n"/>
      <c r="E550" s="39" t="n"/>
      <c r="F550" s="39" t="n"/>
      <c r="G550" s="39" t="n"/>
      <c r="H550" s="39" t="n"/>
      <c r="I550" s="39" t="n"/>
      <c r="J550" s="39" t="n"/>
      <c r="K550" s="39" t="n"/>
      <c r="L550" s="39" t="n"/>
      <c r="M550" s="39" t="n"/>
      <c r="N550" s="39" t="n"/>
      <c r="O550" s="39" t="n"/>
      <c r="P550" s="39" t="n"/>
      <c r="Q550" s="39" t="n"/>
      <c r="R550" s="39" t="n"/>
      <c r="S550" s="39" t="n"/>
      <c r="T550" s="39" t="n"/>
      <c r="U550" s="39" t="n"/>
      <c r="V550" s="39" t="n"/>
      <c r="W550" s="39" t="n"/>
      <c r="X550" s="39" t="n"/>
      <c r="Y550" s="39" t="n"/>
      <c r="Z550" s="39" t="n"/>
    </row>
    <row r="551" ht="15.75" customHeight="1" s="198">
      <c r="A551" s="39" t="n"/>
      <c r="B551" s="39" t="n"/>
      <c r="C551" s="39" t="n"/>
      <c r="D551" s="39" t="n"/>
      <c r="E551" s="39" t="n"/>
      <c r="F551" s="39" t="n"/>
      <c r="G551" s="39" t="n"/>
      <c r="H551" s="39" t="n"/>
      <c r="I551" s="39" t="n"/>
      <c r="J551" s="39" t="n"/>
      <c r="K551" s="39" t="n"/>
      <c r="L551" s="39" t="n"/>
      <c r="M551" s="39" t="n"/>
      <c r="N551" s="39" t="n"/>
      <c r="O551" s="39" t="n"/>
      <c r="P551" s="39" t="n"/>
      <c r="Q551" s="39" t="n"/>
      <c r="R551" s="39" t="n"/>
      <c r="S551" s="39" t="n"/>
      <c r="T551" s="39" t="n"/>
      <c r="U551" s="39" t="n"/>
      <c r="V551" s="39" t="n"/>
      <c r="W551" s="39" t="n"/>
      <c r="X551" s="39" t="n"/>
      <c r="Y551" s="39" t="n"/>
      <c r="Z551" s="39" t="n"/>
    </row>
    <row r="552" ht="15.75" customHeight="1" s="198">
      <c r="A552" s="39" t="n"/>
      <c r="B552" s="39" t="n"/>
      <c r="C552" s="39" t="n"/>
      <c r="D552" s="39" t="n"/>
      <c r="E552" s="39" t="n"/>
      <c r="F552" s="39" t="n"/>
      <c r="G552" s="39" t="n"/>
      <c r="H552" s="39" t="n"/>
      <c r="I552" s="39" t="n"/>
      <c r="J552" s="39" t="n"/>
      <c r="K552" s="39" t="n"/>
      <c r="L552" s="39" t="n"/>
      <c r="M552" s="39" t="n"/>
      <c r="N552" s="39" t="n"/>
      <c r="O552" s="39" t="n"/>
      <c r="P552" s="39" t="n"/>
      <c r="Q552" s="39" t="n"/>
      <c r="R552" s="39" t="n"/>
      <c r="S552" s="39" t="n"/>
      <c r="T552" s="39" t="n"/>
      <c r="U552" s="39" t="n"/>
      <c r="V552" s="39" t="n"/>
      <c r="W552" s="39" t="n"/>
      <c r="X552" s="39" t="n"/>
      <c r="Y552" s="39" t="n"/>
      <c r="Z552" s="39" t="n"/>
    </row>
    <row r="553" ht="15.75" customHeight="1" s="198">
      <c r="A553" s="39" t="n"/>
      <c r="B553" s="39" t="n"/>
      <c r="C553" s="39" t="n"/>
      <c r="D553" s="39" t="n"/>
      <c r="E553" s="39" t="n"/>
      <c r="F553" s="39" t="n"/>
      <c r="G553" s="39" t="n"/>
      <c r="H553" s="39" t="n"/>
      <c r="I553" s="39" t="n"/>
      <c r="J553" s="39" t="n"/>
      <c r="K553" s="39" t="n"/>
      <c r="L553" s="39" t="n"/>
      <c r="M553" s="39" t="n"/>
      <c r="N553" s="39" t="n"/>
      <c r="O553" s="39" t="n"/>
      <c r="P553" s="39" t="n"/>
      <c r="Q553" s="39" t="n"/>
      <c r="R553" s="39" t="n"/>
      <c r="S553" s="39" t="n"/>
      <c r="T553" s="39" t="n"/>
      <c r="U553" s="39" t="n"/>
      <c r="V553" s="39" t="n"/>
      <c r="W553" s="39" t="n"/>
      <c r="X553" s="39" t="n"/>
      <c r="Y553" s="39" t="n"/>
      <c r="Z553" s="39" t="n"/>
    </row>
    <row r="554" ht="15.75" customHeight="1" s="198">
      <c r="A554" s="39" t="n"/>
      <c r="B554" s="39" t="n"/>
      <c r="C554" s="39" t="n"/>
      <c r="D554" s="39" t="n"/>
      <c r="E554" s="39" t="n"/>
      <c r="F554" s="39" t="n"/>
      <c r="G554" s="39" t="n"/>
      <c r="H554" s="39" t="n"/>
      <c r="I554" s="39" t="n"/>
      <c r="J554" s="39" t="n"/>
      <c r="K554" s="39" t="n"/>
      <c r="L554" s="39" t="n"/>
      <c r="M554" s="39" t="n"/>
      <c r="N554" s="39" t="n"/>
      <c r="O554" s="39" t="n"/>
      <c r="P554" s="39" t="n"/>
      <c r="Q554" s="39" t="n"/>
      <c r="R554" s="39" t="n"/>
      <c r="S554" s="39" t="n"/>
      <c r="T554" s="39" t="n"/>
      <c r="U554" s="39" t="n"/>
      <c r="V554" s="39" t="n"/>
      <c r="W554" s="39" t="n"/>
      <c r="X554" s="39" t="n"/>
      <c r="Y554" s="39" t="n"/>
      <c r="Z554" s="39" t="n"/>
    </row>
    <row r="555" ht="15.75" customHeight="1" s="198">
      <c r="A555" s="39" t="n"/>
      <c r="B555" s="39" t="n"/>
      <c r="C555" s="39" t="n"/>
      <c r="D555" s="39" t="n"/>
      <c r="E555" s="39" t="n"/>
      <c r="F555" s="39" t="n"/>
      <c r="G555" s="39" t="n"/>
      <c r="H555" s="39" t="n"/>
      <c r="I555" s="39" t="n"/>
      <c r="J555" s="39" t="n"/>
      <c r="K555" s="39" t="n"/>
      <c r="L555" s="39" t="n"/>
      <c r="M555" s="39" t="n"/>
      <c r="N555" s="39" t="n"/>
      <c r="O555" s="39" t="n"/>
      <c r="P555" s="39" t="n"/>
      <c r="Q555" s="39" t="n"/>
      <c r="R555" s="39" t="n"/>
      <c r="S555" s="39" t="n"/>
      <c r="T555" s="39" t="n"/>
      <c r="U555" s="39" t="n"/>
      <c r="V555" s="39" t="n"/>
      <c r="W555" s="39" t="n"/>
      <c r="X555" s="39" t="n"/>
      <c r="Y555" s="39" t="n"/>
      <c r="Z555" s="39" t="n"/>
    </row>
    <row r="556" ht="15.75" customHeight="1" s="198">
      <c r="A556" s="39" t="n"/>
      <c r="B556" s="39" t="n"/>
      <c r="C556" s="39" t="n"/>
      <c r="D556" s="39" t="n"/>
      <c r="E556" s="39" t="n"/>
      <c r="F556" s="39" t="n"/>
      <c r="G556" s="39" t="n"/>
      <c r="H556" s="39" t="n"/>
      <c r="I556" s="39" t="n"/>
      <c r="J556" s="39" t="n"/>
      <c r="K556" s="39" t="n"/>
      <c r="L556" s="39" t="n"/>
      <c r="M556" s="39" t="n"/>
      <c r="N556" s="39" t="n"/>
      <c r="O556" s="39" t="n"/>
      <c r="P556" s="39" t="n"/>
      <c r="Q556" s="39" t="n"/>
      <c r="R556" s="39" t="n"/>
      <c r="S556" s="39" t="n"/>
      <c r="T556" s="39" t="n"/>
      <c r="U556" s="39" t="n"/>
      <c r="V556" s="39" t="n"/>
      <c r="W556" s="39" t="n"/>
      <c r="X556" s="39" t="n"/>
      <c r="Y556" s="39" t="n"/>
      <c r="Z556" s="39" t="n"/>
    </row>
    <row r="557" ht="15.75" customHeight="1" s="198">
      <c r="A557" s="39" t="n"/>
      <c r="B557" s="39" t="n"/>
      <c r="C557" s="39" t="n"/>
      <c r="D557" s="39" t="n"/>
      <c r="E557" s="39" t="n"/>
      <c r="F557" s="39" t="n"/>
      <c r="G557" s="39" t="n"/>
      <c r="H557" s="39" t="n"/>
      <c r="I557" s="39" t="n"/>
      <c r="J557" s="39" t="n"/>
      <c r="K557" s="39" t="n"/>
      <c r="L557" s="39" t="n"/>
      <c r="M557" s="39" t="n"/>
      <c r="N557" s="39" t="n"/>
      <c r="O557" s="39" t="n"/>
      <c r="P557" s="39" t="n"/>
      <c r="Q557" s="39" t="n"/>
      <c r="R557" s="39" t="n"/>
      <c r="S557" s="39" t="n"/>
      <c r="T557" s="39" t="n"/>
      <c r="U557" s="39" t="n"/>
      <c r="V557" s="39" t="n"/>
      <c r="W557" s="39" t="n"/>
      <c r="X557" s="39" t="n"/>
      <c r="Y557" s="39" t="n"/>
      <c r="Z557" s="39" t="n"/>
    </row>
    <row r="558" ht="15.75" customHeight="1" s="198">
      <c r="A558" s="39" t="n"/>
      <c r="B558" s="39" t="n"/>
      <c r="C558" s="39" t="n"/>
      <c r="D558" s="39" t="n"/>
      <c r="E558" s="39" t="n"/>
      <c r="F558" s="39" t="n"/>
      <c r="G558" s="39" t="n"/>
      <c r="H558" s="39" t="n"/>
      <c r="I558" s="39" t="n"/>
      <c r="J558" s="39" t="n"/>
      <c r="K558" s="39" t="n"/>
      <c r="L558" s="39" t="n"/>
      <c r="M558" s="39" t="n"/>
      <c r="N558" s="39" t="n"/>
      <c r="O558" s="39" t="n"/>
      <c r="P558" s="39" t="n"/>
      <c r="Q558" s="39" t="n"/>
      <c r="R558" s="39" t="n"/>
      <c r="S558" s="39" t="n"/>
      <c r="T558" s="39" t="n"/>
      <c r="U558" s="39" t="n"/>
      <c r="V558" s="39" t="n"/>
      <c r="W558" s="39" t="n"/>
      <c r="X558" s="39" t="n"/>
      <c r="Y558" s="39" t="n"/>
      <c r="Z558" s="39" t="n"/>
    </row>
    <row r="559" ht="15.75" customHeight="1" s="198">
      <c r="A559" s="39" t="n"/>
      <c r="B559" s="39" t="n"/>
      <c r="C559" s="39" t="n"/>
      <c r="D559" s="39" t="n"/>
      <c r="E559" s="39" t="n"/>
      <c r="F559" s="39" t="n"/>
      <c r="G559" s="39" t="n"/>
      <c r="H559" s="39" t="n"/>
      <c r="I559" s="39" t="n"/>
      <c r="J559" s="39" t="n"/>
      <c r="K559" s="39" t="n"/>
      <c r="L559" s="39" t="n"/>
      <c r="M559" s="39" t="n"/>
      <c r="N559" s="39" t="n"/>
      <c r="O559" s="39" t="n"/>
      <c r="P559" s="39" t="n"/>
      <c r="Q559" s="39" t="n"/>
      <c r="R559" s="39" t="n"/>
      <c r="S559" s="39" t="n"/>
      <c r="T559" s="39" t="n"/>
      <c r="U559" s="39" t="n"/>
      <c r="V559" s="39" t="n"/>
      <c r="W559" s="39" t="n"/>
      <c r="X559" s="39" t="n"/>
      <c r="Y559" s="39" t="n"/>
      <c r="Z559" s="39" t="n"/>
    </row>
    <row r="560" ht="15.75" customHeight="1" s="198">
      <c r="A560" s="39" t="n"/>
      <c r="B560" s="39" t="n"/>
      <c r="C560" s="39" t="n"/>
      <c r="D560" s="39" t="n"/>
      <c r="E560" s="39" t="n"/>
      <c r="F560" s="39" t="n"/>
      <c r="G560" s="39" t="n"/>
      <c r="H560" s="39" t="n"/>
      <c r="I560" s="39" t="n"/>
      <c r="J560" s="39" t="n"/>
      <c r="K560" s="39" t="n"/>
      <c r="L560" s="39" t="n"/>
      <c r="M560" s="39" t="n"/>
      <c r="N560" s="39" t="n"/>
      <c r="O560" s="39" t="n"/>
      <c r="P560" s="39" t="n"/>
      <c r="Q560" s="39" t="n"/>
      <c r="R560" s="39" t="n"/>
      <c r="S560" s="39" t="n"/>
      <c r="T560" s="39" t="n"/>
      <c r="U560" s="39" t="n"/>
      <c r="V560" s="39" t="n"/>
      <c r="W560" s="39" t="n"/>
      <c r="X560" s="39" t="n"/>
      <c r="Y560" s="39" t="n"/>
      <c r="Z560" s="39" t="n"/>
    </row>
    <row r="561" ht="15.75" customHeight="1" s="198">
      <c r="A561" s="39" t="n"/>
      <c r="B561" s="39" t="n"/>
      <c r="C561" s="39" t="n"/>
      <c r="D561" s="39" t="n"/>
      <c r="E561" s="39" t="n"/>
      <c r="F561" s="39" t="n"/>
      <c r="G561" s="39" t="n"/>
      <c r="H561" s="39" t="n"/>
      <c r="I561" s="39" t="n"/>
      <c r="J561" s="39" t="n"/>
      <c r="K561" s="39" t="n"/>
      <c r="L561" s="39" t="n"/>
      <c r="M561" s="39" t="n"/>
      <c r="N561" s="39" t="n"/>
      <c r="O561" s="39" t="n"/>
      <c r="P561" s="39" t="n"/>
      <c r="Q561" s="39" t="n"/>
      <c r="R561" s="39" t="n"/>
      <c r="S561" s="39" t="n"/>
      <c r="T561" s="39" t="n"/>
      <c r="U561" s="39" t="n"/>
      <c r="V561" s="39" t="n"/>
      <c r="W561" s="39" t="n"/>
      <c r="X561" s="39" t="n"/>
      <c r="Y561" s="39" t="n"/>
      <c r="Z561" s="39" t="n"/>
    </row>
    <row r="562" ht="15.75" customHeight="1" s="198">
      <c r="A562" s="39" t="n"/>
      <c r="B562" s="39" t="n"/>
      <c r="C562" s="39" t="n"/>
      <c r="D562" s="39" t="n"/>
      <c r="E562" s="39" t="n"/>
      <c r="F562" s="39" t="n"/>
      <c r="G562" s="39" t="n"/>
      <c r="H562" s="39" t="n"/>
      <c r="I562" s="39" t="n"/>
      <c r="J562" s="39" t="n"/>
      <c r="K562" s="39" t="n"/>
      <c r="L562" s="39" t="n"/>
      <c r="M562" s="39" t="n"/>
      <c r="N562" s="39" t="n"/>
      <c r="O562" s="39" t="n"/>
      <c r="P562" s="39" t="n"/>
      <c r="Q562" s="39" t="n"/>
      <c r="R562" s="39" t="n"/>
      <c r="S562" s="39" t="n"/>
      <c r="T562" s="39" t="n"/>
      <c r="U562" s="39" t="n"/>
      <c r="V562" s="39" t="n"/>
      <c r="W562" s="39" t="n"/>
      <c r="X562" s="39" t="n"/>
      <c r="Y562" s="39" t="n"/>
      <c r="Z562" s="39" t="n"/>
    </row>
    <row r="563" ht="15.75" customHeight="1" s="198">
      <c r="A563" s="39" t="n"/>
      <c r="B563" s="39" t="n"/>
      <c r="C563" s="39" t="n"/>
      <c r="D563" s="39" t="n"/>
      <c r="E563" s="39" t="n"/>
      <c r="F563" s="39" t="n"/>
      <c r="G563" s="39" t="n"/>
      <c r="H563" s="39" t="n"/>
      <c r="I563" s="39" t="n"/>
      <c r="J563" s="39" t="n"/>
      <c r="K563" s="39" t="n"/>
      <c r="L563" s="39" t="n"/>
      <c r="M563" s="39" t="n"/>
      <c r="N563" s="39" t="n"/>
      <c r="O563" s="39" t="n"/>
      <c r="P563" s="39" t="n"/>
      <c r="Q563" s="39" t="n"/>
      <c r="R563" s="39" t="n"/>
      <c r="S563" s="39" t="n"/>
      <c r="T563" s="39" t="n"/>
      <c r="U563" s="39" t="n"/>
      <c r="V563" s="39" t="n"/>
      <c r="W563" s="39" t="n"/>
      <c r="X563" s="39" t="n"/>
      <c r="Y563" s="39" t="n"/>
      <c r="Z563" s="39" t="n"/>
    </row>
    <row r="564" ht="15.75" customHeight="1" s="198">
      <c r="A564" s="39" t="n"/>
      <c r="B564" s="39" t="n"/>
      <c r="C564" s="39" t="n"/>
      <c r="D564" s="39" t="n"/>
      <c r="E564" s="39" t="n"/>
      <c r="F564" s="39" t="n"/>
      <c r="G564" s="39" t="n"/>
      <c r="H564" s="39" t="n"/>
      <c r="I564" s="39" t="n"/>
      <c r="J564" s="39" t="n"/>
      <c r="K564" s="39" t="n"/>
      <c r="L564" s="39" t="n"/>
      <c r="M564" s="39" t="n"/>
      <c r="N564" s="39" t="n"/>
      <c r="O564" s="39" t="n"/>
      <c r="P564" s="39" t="n"/>
      <c r="Q564" s="39" t="n"/>
      <c r="R564" s="39" t="n"/>
      <c r="S564" s="39" t="n"/>
      <c r="T564" s="39" t="n"/>
      <c r="U564" s="39" t="n"/>
      <c r="V564" s="39" t="n"/>
      <c r="W564" s="39" t="n"/>
      <c r="X564" s="39" t="n"/>
      <c r="Y564" s="39" t="n"/>
      <c r="Z564" s="39" t="n"/>
    </row>
    <row r="565" ht="15.75" customHeight="1" s="198">
      <c r="A565" s="39" t="n"/>
      <c r="B565" s="39" t="n"/>
      <c r="C565" s="39" t="n"/>
      <c r="D565" s="39" t="n"/>
      <c r="E565" s="39" t="n"/>
      <c r="F565" s="39" t="n"/>
      <c r="G565" s="39" t="n"/>
      <c r="H565" s="39" t="n"/>
      <c r="I565" s="39" t="n"/>
      <c r="J565" s="39" t="n"/>
      <c r="K565" s="39" t="n"/>
      <c r="L565" s="39" t="n"/>
      <c r="M565" s="39" t="n"/>
      <c r="N565" s="39" t="n"/>
      <c r="O565" s="39" t="n"/>
      <c r="P565" s="39" t="n"/>
      <c r="Q565" s="39" t="n"/>
      <c r="R565" s="39" t="n"/>
      <c r="S565" s="39" t="n"/>
      <c r="T565" s="39" t="n"/>
      <c r="U565" s="39" t="n"/>
      <c r="V565" s="39" t="n"/>
      <c r="W565" s="39" t="n"/>
      <c r="X565" s="39" t="n"/>
      <c r="Y565" s="39" t="n"/>
      <c r="Z565" s="39" t="n"/>
    </row>
    <row r="566" ht="15.75" customHeight="1" s="198">
      <c r="A566" s="39" t="n"/>
      <c r="B566" s="39" t="n"/>
      <c r="C566" s="39" t="n"/>
      <c r="D566" s="39" t="n"/>
      <c r="E566" s="39" t="n"/>
      <c r="F566" s="39" t="n"/>
      <c r="G566" s="39" t="n"/>
      <c r="H566" s="39" t="n"/>
      <c r="I566" s="39" t="n"/>
      <c r="J566" s="39" t="n"/>
      <c r="K566" s="39" t="n"/>
      <c r="L566" s="39" t="n"/>
      <c r="M566" s="39" t="n"/>
      <c r="N566" s="39" t="n"/>
      <c r="O566" s="39" t="n"/>
      <c r="P566" s="39" t="n"/>
      <c r="Q566" s="39" t="n"/>
      <c r="R566" s="39" t="n"/>
      <c r="S566" s="39" t="n"/>
      <c r="T566" s="39" t="n"/>
      <c r="U566" s="39" t="n"/>
      <c r="V566" s="39" t="n"/>
      <c r="W566" s="39" t="n"/>
      <c r="X566" s="39" t="n"/>
      <c r="Y566" s="39" t="n"/>
      <c r="Z566" s="39" t="n"/>
    </row>
    <row r="567" ht="15.75" customHeight="1" s="198">
      <c r="A567" s="39" t="n"/>
      <c r="B567" s="39" t="n"/>
      <c r="C567" s="39" t="n"/>
      <c r="D567" s="39" t="n"/>
      <c r="E567" s="39" t="n"/>
      <c r="F567" s="39" t="n"/>
      <c r="G567" s="39" t="n"/>
      <c r="H567" s="39" t="n"/>
      <c r="I567" s="39" t="n"/>
      <c r="J567" s="39" t="n"/>
      <c r="K567" s="39" t="n"/>
      <c r="L567" s="39" t="n"/>
      <c r="M567" s="39" t="n"/>
      <c r="N567" s="39" t="n"/>
      <c r="O567" s="39" t="n"/>
      <c r="P567" s="39" t="n"/>
      <c r="Q567" s="39" t="n"/>
      <c r="R567" s="39" t="n"/>
      <c r="S567" s="39" t="n"/>
      <c r="T567" s="39" t="n"/>
      <c r="U567" s="39" t="n"/>
      <c r="V567" s="39" t="n"/>
      <c r="W567" s="39" t="n"/>
      <c r="X567" s="39" t="n"/>
      <c r="Y567" s="39" t="n"/>
      <c r="Z567" s="39" t="n"/>
    </row>
    <row r="568" ht="15.75" customHeight="1" s="198">
      <c r="A568" s="39" t="n"/>
      <c r="B568" s="39" t="n"/>
      <c r="C568" s="39" t="n"/>
      <c r="D568" s="39" t="n"/>
      <c r="E568" s="39" t="n"/>
      <c r="F568" s="39" t="n"/>
      <c r="G568" s="39" t="n"/>
      <c r="H568" s="39" t="n"/>
      <c r="I568" s="39" t="n"/>
      <c r="J568" s="39" t="n"/>
      <c r="K568" s="39" t="n"/>
      <c r="L568" s="39" t="n"/>
      <c r="M568" s="39" t="n"/>
      <c r="N568" s="39" t="n"/>
      <c r="O568" s="39" t="n"/>
      <c r="P568" s="39" t="n"/>
      <c r="Q568" s="39" t="n"/>
      <c r="R568" s="39" t="n"/>
      <c r="S568" s="39" t="n"/>
      <c r="T568" s="39" t="n"/>
      <c r="U568" s="39" t="n"/>
      <c r="V568" s="39" t="n"/>
      <c r="W568" s="39" t="n"/>
      <c r="X568" s="39" t="n"/>
      <c r="Y568" s="39" t="n"/>
      <c r="Z568" s="39" t="n"/>
    </row>
    <row r="569" ht="15.75" customHeight="1" s="198">
      <c r="A569" s="39" t="n"/>
      <c r="B569" s="39" t="n"/>
      <c r="C569" s="39" t="n"/>
      <c r="D569" s="39" t="n"/>
      <c r="E569" s="39" t="n"/>
      <c r="F569" s="39" t="n"/>
      <c r="G569" s="39" t="n"/>
      <c r="H569" s="39" t="n"/>
      <c r="I569" s="39" t="n"/>
      <c r="J569" s="39" t="n"/>
      <c r="K569" s="39" t="n"/>
      <c r="L569" s="39" t="n"/>
      <c r="M569" s="39" t="n"/>
      <c r="N569" s="39" t="n"/>
      <c r="O569" s="39" t="n"/>
      <c r="P569" s="39" t="n"/>
      <c r="Q569" s="39" t="n"/>
      <c r="R569" s="39" t="n"/>
      <c r="S569" s="39" t="n"/>
      <c r="T569" s="39" t="n"/>
      <c r="U569" s="39" t="n"/>
      <c r="V569" s="39" t="n"/>
      <c r="W569" s="39" t="n"/>
      <c r="X569" s="39" t="n"/>
      <c r="Y569" s="39" t="n"/>
      <c r="Z569" s="39" t="n"/>
    </row>
    <row r="570" ht="15.75" customHeight="1" s="198">
      <c r="A570" s="39" t="n"/>
      <c r="B570" s="39" t="n"/>
      <c r="C570" s="39" t="n"/>
      <c r="D570" s="39" t="n"/>
      <c r="E570" s="39" t="n"/>
      <c r="F570" s="39" t="n"/>
      <c r="G570" s="39" t="n"/>
      <c r="H570" s="39" t="n"/>
      <c r="I570" s="39" t="n"/>
      <c r="J570" s="39" t="n"/>
      <c r="K570" s="39" t="n"/>
      <c r="L570" s="39" t="n"/>
      <c r="M570" s="39" t="n"/>
      <c r="N570" s="39" t="n"/>
      <c r="O570" s="39" t="n"/>
      <c r="P570" s="39" t="n"/>
      <c r="Q570" s="39" t="n"/>
      <c r="R570" s="39" t="n"/>
      <c r="S570" s="39" t="n"/>
      <c r="T570" s="39" t="n"/>
      <c r="U570" s="39" t="n"/>
      <c r="V570" s="39" t="n"/>
      <c r="W570" s="39" t="n"/>
      <c r="X570" s="39" t="n"/>
      <c r="Y570" s="39" t="n"/>
      <c r="Z570" s="39" t="n"/>
    </row>
    <row r="571" ht="15.75" customHeight="1" s="198">
      <c r="A571" s="39" t="n"/>
      <c r="B571" s="39" t="n"/>
      <c r="C571" s="39" t="n"/>
      <c r="D571" s="39" t="n"/>
      <c r="E571" s="39" t="n"/>
      <c r="F571" s="39" t="n"/>
      <c r="G571" s="39" t="n"/>
      <c r="H571" s="39" t="n"/>
      <c r="I571" s="39" t="n"/>
      <c r="J571" s="39" t="n"/>
      <c r="K571" s="39" t="n"/>
      <c r="L571" s="39" t="n"/>
      <c r="M571" s="39" t="n"/>
      <c r="N571" s="39" t="n"/>
      <c r="O571" s="39" t="n"/>
      <c r="P571" s="39" t="n"/>
      <c r="Q571" s="39" t="n"/>
      <c r="R571" s="39" t="n"/>
      <c r="S571" s="39" t="n"/>
      <c r="T571" s="39" t="n"/>
      <c r="U571" s="39" t="n"/>
      <c r="V571" s="39" t="n"/>
      <c r="W571" s="39" t="n"/>
      <c r="X571" s="39" t="n"/>
      <c r="Y571" s="39" t="n"/>
      <c r="Z571" s="39" t="n"/>
    </row>
    <row r="572" ht="15.75" customHeight="1" s="198">
      <c r="A572" s="39" t="n"/>
      <c r="B572" s="39" t="n"/>
      <c r="C572" s="39" t="n"/>
      <c r="D572" s="39" t="n"/>
      <c r="E572" s="39" t="n"/>
      <c r="F572" s="39" t="n"/>
      <c r="G572" s="39" t="n"/>
      <c r="H572" s="39" t="n"/>
      <c r="I572" s="39" t="n"/>
      <c r="J572" s="39" t="n"/>
      <c r="K572" s="39" t="n"/>
      <c r="L572" s="39" t="n"/>
      <c r="M572" s="39" t="n"/>
      <c r="N572" s="39" t="n"/>
      <c r="O572" s="39" t="n"/>
      <c r="P572" s="39" t="n"/>
      <c r="Q572" s="39" t="n"/>
      <c r="R572" s="39" t="n"/>
      <c r="S572" s="39" t="n"/>
      <c r="T572" s="39" t="n"/>
      <c r="U572" s="39" t="n"/>
      <c r="V572" s="39" t="n"/>
      <c r="W572" s="39" t="n"/>
      <c r="X572" s="39" t="n"/>
      <c r="Y572" s="39" t="n"/>
      <c r="Z572" s="39" t="n"/>
    </row>
    <row r="573" ht="15.75" customHeight="1" s="198">
      <c r="A573" s="39" t="n"/>
      <c r="B573" s="39" t="n"/>
      <c r="C573" s="39" t="n"/>
      <c r="D573" s="39" t="n"/>
      <c r="E573" s="39" t="n"/>
      <c r="F573" s="39" t="n"/>
      <c r="G573" s="39" t="n"/>
      <c r="H573" s="39" t="n"/>
      <c r="I573" s="39" t="n"/>
      <c r="J573" s="39" t="n"/>
      <c r="K573" s="39" t="n"/>
      <c r="L573" s="39" t="n"/>
      <c r="M573" s="39" t="n"/>
      <c r="N573" s="39" t="n"/>
      <c r="O573" s="39" t="n"/>
      <c r="P573" s="39" t="n"/>
      <c r="Q573" s="39" t="n"/>
      <c r="R573" s="39" t="n"/>
      <c r="S573" s="39" t="n"/>
      <c r="T573" s="39" t="n"/>
      <c r="U573" s="39" t="n"/>
      <c r="V573" s="39" t="n"/>
      <c r="W573" s="39" t="n"/>
      <c r="X573" s="39" t="n"/>
      <c r="Y573" s="39" t="n"/>
      <c r="Z573" s="39" t="n"/>
    </row>
    <row r="574" ht="15.75" customHeight="1" s="198">
      <c r="A574" s="39" t="n"/>
      <c r="B574" s="39" t="n"/>
      <c r="C574" s="39" t="n"/>
      <c r="D574" s="39" t="n"/>
      <c r="E574" s="39" t="n"/>
      <c r="F574" s="39" t="n"/>
      <c r="G574" s="39" t="n"/>
      <c r="H574" s="39" t="n"/>
      <c r="I574" s="39" t="n"/>
      <c r="J574" s="39" t="n"/>
      <c r="K574" s="39" t="n"/>
      <c r="L574" s="39" t="n"/>
      <c r="M574" s="39" t="n"/>
      <c r="N574" s="39" t="n"/>
      <c r="O574" s="39" t="n"/>
      <c r="P574" s="39" t="n"/>
      <c r="Q574" s="39" t="n"/>
      <c r="R574" s="39" t="n"/>
      <c r="S574" s="39" t="n"/>
      <c r="T574" s="39" t="n"/>
      <c r="U574" s="39" t="n"/>
      <c r="V574" s="39" t="n"/>
      <c r="W574" s="39" t="n"/>
      <c r="X574" s="39" t="n"/>
      <c r="Y574" s="39" t="n"/>
      <c r="Z574" s="39" t="n"/>
    </row>
    <row r="575" ht="15.75" customHeight="1" s="198">
      <c r="A575" s="39" t="n"/>
      <c r="B575" s="39" t="n"/>
      <c r="C575" s="39" t="n"/>
      <c r="D575" s="39" t="n"/>
      <c r="E575" s="39" t="n"/>
      <c r="F575" s="39" t="n"/>
      <c r="G575" s="39" t="n"/>
      <c r="H575" s="39" t="n"/>
      <c r="I575" s="39" t="n"/>
      <c r="J575" s="39" t="n"/>
      <c r="K575" s="39" t="n"/>
      <c r="L575" s="39" t="n"/>
      <c r="M575" s="39" t="n"/>
      <c r="N575" s="39" t="n"/>
      <c r="O575" s="39" t="n"/>
      <c r="P575" s="39" t="n"/>
      <c r="Q575" s="39" t="n"/>
      <c r="R575" s="39" t="n"/>
      <c r="S575" s="39" t="n"/>
      <c r="T575" s="39" t="n"/>
      <c r="U575" s="39" t="n"/>
      <c r="V575" s="39" t="n"/>
      <c r="W575" s="39" t="n"/>
      <c r="X575" s="39" t="n"/>
      <c r="Y575" s="39" t="n"/>
      <c r="Z575" s="39" t="n"/>
    </row>
    <row r="576" ht="15.75" customHeight="1" s="198">
      <c r="A576" s="39" t="n"/>
      <c r="B576" s="39" t="n"/>
      <c r="C576" s="39" t="n"/>
      <c r="D576" s="39" t="n"/>
      <c r="E576" s="39" t="n"/>
      <c r="F576" s="39" t="n"/>
      <c r="G576" s="39" t="n"/>
      <c r="H576" s="39" t="n"/>
      <c r="I576" s="39" t="n"/>
      <c r="J576" s="39" t="n"/>
      <c r="K576" s="39" t="n"/>
      <c r="L576" s="39" t="n"/>
      <c r="M576" s="39" t="n"/>
      <c r="N576" s="39" t="n"/>
      <c r="O576" s="39" t="n"/>
      <c r="P576" s="39" t="n"/>
      <c r="Q576" s="39" t="n"/>
      <c r="R576" s="39" t="n"/>
      <c r="S576" s="39" t="n"/>
      <c r="T576" s="39" t="n"/>
      <c r="U576" s="39" t="n"/>
      <c r="V576" s="39" t="n"/>
      <c r="W576" s="39" t="n"/>
      <c r="X576" s="39" t="n"/>
      <c r="Y576" s="39" t="n"/>
      <c r="Z576" s="39" t="n"/>
    </row>
    <row r="577" ht="15.75" customHeight="1" s="198">
      <c r="A577" s="39" t="n"/>
      <c r="B577" s="39" t="n"/>
      <c r="C577" s="39" t="n"/>
      <c r="D577" s="39" t="n"/>
      <c r="E577" s="39" t="n"/>
      <c r="F577" s="39" t="n"/>
      <c r="G577" s="39" t="n"/>
      <c r="H577" s="39" t="n"/>
      <c r="I577" s="39" t="n"/>
      <c r="J577" s="39" t="n"/>
      <c r="K577" s="39" t="n"/>
      <c r="L577" s="39" t="n"/>
      <c r="M577" s="39" t="n"/>
      <c r="N577" s="39" t="n"/>
      <c r="O577" s="39" t="n"/>
      <c r="P577" s="39" t="n"/>
      <c r="Q577" s="39" t="n"/>
      <c r="R577" s="39" t="n"/>
      <c r="S577" s="39" t="n"/>
      <c r="T577" s="39" t="n"/>
      <c r="U577" s="39" t="n"/>
      <c r="V577" s="39" t="n"/>
      <c r="W577" s="39" t="n"/>
      <c r="X577" s="39" t="n"/>
      <c r="Y577" s="39" t="n"/>
      <c r="Z577" s="39" t="n"/>
    </row>
    <row r="578" ht="15.75" customHeight="1" s="198">
      <c r="A578" s="39" t="n"/>
      <c r="B578" s="39" t="n"/>
      <c r="C578" s="39" t="n"/>
      <c r="D578" s="39" t="n"/>
      <c r="E578" s="39" t="n"/>
      <c r="F578" s="39" t="n"/>
      <c r="G578" s="39" t="n"/>
      <c r="H578" s="39" t="n"/>
      <c r="I578" s="39" t="n"/>
      <c r="J578" s="39" t="n"/>
      <c r="K578" s="39" t="n"/>
      <c r="L578" s="39" t="n"/>
      <c r="M578" s="39" t="n"/>
      <c r="N578" s="39" t="n"/>
      <c r="O578" s="39" t="n"/>
      <c r="P578" s="39" t="n"/>
      <c r="Q578" s="39" t="n"/>
      <c r="R578" s="39" t="n"/>
      <c r="S578" s="39" t="n"/>
      <c r="T578" s="39" t="n"/>
      <c r="U578" s="39" t="n"/>
      <c r="V578" s="39" t="n"/>
      <c r="W578" s="39" t="n"/>
      <c r="X578" s="39" t="n"/>
      <c r="Y578" s="39" t="n"/>
      <c r="Z578" s="39" t="n"/>
    </row>
    <row r="579" ht="15.75" customHeight="1" s="198">
      <c r="A579" s="39" t="n"/>
      <c r="B579" s="39" t="n"/>
      <c r="C579" s="39" t="n"/>
      <c r="D579" s="39" t="n"/>
      <c r="E579" s="39" t="n"/>
      <c r="F579" s="39" t="n"/>
      <c r="G579" s="39" t="n"/>
      <c r="H579" s="39" t="n"/>
      <c r="I579" s="39" t="n"/>
      <c r="J579" s="39" t="n"/>
      <c r="K579" s="39" t="n"/>
      <c r="L579" s="39" t="n"/>
      <c r="M579" s="39" t="n"/>
      <c r="N579" s="39" t="n"/>
      <c r="O579" s="39" t="n"/>
      <c r="P579" s="39" t="n"/>
      <c r="Q579" s="39" t="n"/>
      <c r="R579" s="39" t="n"/>
      <c r="S579" s="39" t="n"/>
      <c r="T579" s="39" t="n"/>
      <c r="U579" s="39" t="n"/>
      <c r="V579" s="39" t="n"/>
      <c r="W579" s="39" t="n"/>
      <c r="X579" s="39" t="n"/>
      <c r="Y579" s="39" t="n"/>
      <c r="Z579" s="39" t="n"/>
    </row>
    <row r="580" ht="15.75" customHeight="1" s="198">
      <c r="A580" s="39" t="n"/>
      <c r="B580" s="39" t="n"/>
      <c r="C580" s="39" t="n"/>
      <c r="D580" s="39" t="n"/>
      <c r="E580" s="39" t="n"/>
      <c r="F580" s="39" t="n"/>
      <c r="G580" s="39" t="n"/>
      <c r="H580" s="39" t="n"/>
      <c r="I580" s="39" t="n"/>
      <c r="J580" s="39" t="n"/>
      <c r="K580" s="39" t="n"/>
      <c r="L580" s="39" t="n"/>
      <c r="M580" s="39" t="n"/>
      <c r="N580" s="39" t="n"/>
      <c r="O580" s="39" t="n"/>
      <c r="P580" s="39" t="n"/>
      <c r="Q580" s="39" t="n"/>
      <c r="R580" s="39" t="n"/>
      <c r="S580" s="39" t="n"/>
      <c r="T580" s="39" t="n"/>
      <c r="U580" s="39" t="n"/>
      <c r="V580" s="39" t="n"/>
      <c r="W580" s="39" t="n"/>
      <c r="X580" s="39" t="n"/>
      <c r="Y580" s="39" t="n"/>
      <c r="Z580" s="39" t="n"/>
    </row>
    <row r="581" ht="15.75" customHeight="1" s="198">
      <c r="A581" s="39" t="n"/>
      <c r="B581" s="39" t="n"/>
      <c r="C581" s="39" t="n"/>
      <c r="D581" s="39" t="n"/>
      <c r="E581" s="39" t="n"/>
      <c r="F581" s="39" t="n"/>
      <c r="G581" s="39" t="n"/>
      <c r="H581" s="39" t="n"/>
      <c r="I581" s="39" t="n"/>
      <c r="J581" s="39" t="n"/>
      <c r="K581" s="39" t="n"/>
      <c r="L581" s="39" t="n"/>
      <c r="M581" s="39" t="n"/>
      <c r="N581" s="39" t="n"/>
      <c r="O581" s="39" t="n"/>
      <c r="P581" s="39" t="n"/>
      <c r="Q581" s="39" t="n"/>
      <c r="R581" s="39" t="n"/>
      <c r="S581" s="39" t="n"/>
      <c r="T581" s="39" t="n"/>
      <c r="U581" s="39" t="n"/>
      <c r="V581" s="39" t="n"/>
      <c r="W581" s="39" t="n"/>
      <c r="X581" s="39" t="n"/>
      <c r="Y581" s="39" t="n"/>
      <c r="Z581" s="39" t="n"/>
    </row>
    <row r="582" ht="15.75" customHeight="1" s="198">
      <c r="A582" s="39" t="n"/>
      <c r="B582" s="39" t="n"/>
      <c r="C582" s="39" t="n"/>
      <c r="D582" s="39" t="n"/>
      <c r="E582" s="39" t="n"/>
      <c r="F582" s="39" t="n"/>
      <c r="G582" s="39" t="n"/>
      <c r="H582" s="39" t="n"/>
      <c r="I582" s="39" t="n"/>
      <c r="J582" s="39" t="n"/>
      <c r="K582" s="39" t="n"/>
      <c r="L582" s="39" t="n"/>
      <c r="M582" s="39" t="n"/>
      <c r="N582" s="39" t="n"/>
      <c r="O582" s="39" t="n"/>
      <c r="P582" s="39" t="n"/>
      <c r="Q582" s="39" t="n"/>
      <c r="R582" s="39" t="n"/>
      <c r="S582" s="39" t="n"/>
      <c r="T582" s="39" t="n"/>
      <c r="U582" s="39" t="n"/>
      <c r="V582" s="39" t="n"/>
      <c r="W582" s="39" t="n"/>
      <c r="X582" s="39" t="n"/>
      <c r="Y582" s="39" t="n"/>
      <c r="Z582" s="39" t="n"/>
    </row>
    <row r="583" ht="15.75" customHeight="1" s="198">
      <c r="A583" s="39" t="n"/>
      <c r="B583" s="39" t="n"/>
      <c r="C583" s="39" t="n"/>
      <c r="D583" s="39" t="n"/>
      <c r="E583" s="39" t="n"/>
      <c r="F583" s="39" t="n"/>
      <c r="G583" s="39" t="n"/>
      <c r="H583" s="39" t="n"/>
      <c r="I583" s="39" t="n"/>
      <c r="J583" s="39" t="n"/>
      <c r="K583" s="39" t="n"/>
      <c r="L583" s="39" t="n"/>
      <c r="M583" s="39" t="n"/>
      <c r="N583" s="39" t="n"/>
      <c r="O583" s="39" t="n"/>
      <c r="P583" s="39" t="n"/>
      <c r="Q583" s="39" t="n"/>
      <c r="R583" s="39" t="n"/>
      <c r="S583" s="39" t="n"/>
      <c r="T583" s="39" t="n"/>
      <c r="U583" s="39" t="n"/>
      <c r="V583" s="39" t="n"/>
      <c r="W583" s="39" t="n"/>
      <c r="X583" s="39" t="n"/>
      <c r="Y583" s="39" t="n"/>
      <c r="Z583" s="39" t="n"/>
    </row>
    <row r="584" ht="15.75" customHeight="1" s="198">
      <c r="A584" s="39" t="n"/>
      <c r="B584" s="39" t="n"/>
      <c r="C584" s="39" t="n"/>
      <c r="D584" s="39" t="n"/>
      <c r="E584" s="39" t="n"/>
      <c r="F584" s="39" t="n"/>
      <c r="G584" s="39" t="n"/>
      <c r="H584" s="39" t="n"/>
      <c r="I584" s="39" t="n"/>
      <c r="J584" s="39" t="n"/>
      <c r="K584" s="39" t="n"/>
      <c r="L584" s="39" t="n"/>
      <c r="M584" s="39" t="n"/>
      <c r="N584" s="39" t="n"/>
      <c r="O584" s="39" t="n"/>
      <c r="P584" s="39" t="n"/>
      <c r="Q584" s="39" t="n"/>
      <c r="R584" s="39" t="n"/>
      <c r="S584" s="39" t="n"/>
      <c r="T584" s="39" t="n"/>
      <c r="U584" s="39" t="n"/>
      <c r="V584" s="39" t="n"/>
      <c r="W584" s="39" t="n"/>
      <c r="X584" s="39" t="n"/>
      <c r="Y584" s="39" t="n"/>
      <c r="Z584" s="39" t="n"/>
    </row>
    <row r="585" ht="15.75" customHeight="1" s="198">
      <c r="A585" s="39" t="n"/>
      <c r="B585" s="39" t="n"/>
      <c r="C585" s="39" t="n"/>
      <c r="D585" s="39" t="n"/>
      <c r="E585" s="39" t="n"/>
      <c r="F585" s="39" t="n"/>
      <c r="G585" s="39" t="n"/>
      <c r="H585" s="39" t="n"/>
      <c r="I585" s="39" t="n"/>
      <c r="J585" s="39" t="n"/>
      <c r="K585" s="39" t="n"/>
      <c r="L585" s="39" t="n"/>
      <c r="M585" s="39" t="n"/>
      <c r="N585" s="39" t="n"/>
      <c r="O585" s="39" t="n"/>
      <c r="P585" s="39" t="n"/>
      <c r="Q585" s="39" t="n"/>
      <c r="R585" s="39" t="n"/>
      <c r="S585" s="39" t="n"/>
      <c r="T585" s="39" t="n"/>
      <c r="U585" s="39" t="n"/>
      <c r="V585" s="39" t="n"/>
      <c r="W585" s="39" t="n"/>
      <c r="X585" s="39" t="n"/>
      <c r="Y585" s="39" t="n"/>
      <c r="Z585" s="39" t="n"/>
    </row>
    <row r="586" ht="15.75" customHeight="1" s="198">
      <c r="A586" s="39" t="n"/>
      <c r="B586" s="39" t="n"/>
      <c r="C586" s="39" t="n"/>
      <c r="D586" s="39" t="n"/>
      <c r="E586" s="39" t="n"/>
      <c r="F586" s="39" t="n"/>
      <c r="G586" s="39" t="n"/>
      <c r="H586" s="39" t="n"/>
      <c r="I586" s="39" t="n"/>
      <c r="J586" s="39" t="n"/>
      <c r="K586" s="39" t="n"/>
      <c r="L586" s="39" t="n"/>
      <c r="M586" s="39" t="n"/>
      <c r="N586" s="39" t="n"/>
      <c r="O586" s="39" t="n"/>
      <c r="P586" s="39" t="n"/>
      <c r="Q586" s="39" t="n"/>
      <c r="R586" s="39" t="n"/>
      <c r="S586" s="39" t="n"/>
      <c r="T586" s="39" t="n"/>
      <c r="U586" s="39" t="n"/>
      <c r="V586" s="39" t="n"/>
      <c r="W586" s="39" t="n"/>
      <c r="X586" s="39" t="n"/>
      <c r="Y586" s="39" t="n"/>
      <c r="Z586" s="39" t="n"/>
    </row>
    <row r="587" ht="15.75" customHeight="1" s="198">
      <c r="A587" s="39" t="n"/>
      <c r="B587" s="39" t="n"/>
      <c r="C587" s="39" t="n"/>
      <c r="D587" s="39" t="n"/>
      <c r="E587" s="39" t="n"/>
      <c r="F587" s="39" t="n"/>
      <c r="G587" s="39" t="n"/>
      <c r="H587" s="39" t="n"/>
      <c r="I587" s="39" t="n"/>
      <c r="J587" s="39" t="n"/>
      <c r="K587" s="39" t="n"/>
      <c r="L587" s="39" t="n"/>
      <c r="M587" s="39" t="n"/>
      <c r="N587" s="39" t="n"/>
      <c r="O587" s="39" t="n"/>
      <c r="P587" s="39" t="n"/>
      <c r="Q587" s="39" t="n"/>
      <c r="R587" s="39" t="n"/>
      <c r="S587" s="39" t="n"/>
      <c r="T587" s="39" t="n"/>
      <c r="U587" s="39" t="n"/>
      <c r="V587" s="39" t="n"/>
      <c r="W587" s="39" t="n"/>
      <c r="X587" s="39" t="n"/>
      <c r="Y587" s="39" t="n"/>
      <c r="Z587" s="39" t="n"/>
    </row>
    <row r="588" ht="15.75" customHeight="1" s="198">
      <c r="A588" s="39" t="n"/>
      <c r="B588" s="39" t="n"/>
      <c r="C588" s="39" t="n"/>
      <c r="D588" s="39" t="n"/>
      <c r="E588" s="39" t="n"/>
      <c r="F588" s="39" t="n"/>
      <c r="G588" s="39" t="n"/>
      <c r="H588" s="39" t="n"/>
      <c r="I588" s="39" t="n"/>
      <c r="J588" s="39" t="n"/>
      <c r="K588" s="39" t="n"/>
      <c r="L588" s="39" t="n"/>
      <c r="M588" s="39" t="n"/>
      <c r="N588" s="39" t="n"/>
      <c r="O588" s="39" t="n"/>
      <c r="P588" s="39" t="n"/>
      <c r="Q588" s="39" t="n"/>
      <c r="R588" s="39" t="n"/>
      <c r="S588" s="39" t="n"/>
      <c r="T588" s="39" t="n"/>
      <c r="U588" s="39" t="n"/>
      <c r="V588" s="39" t="n"/>
      <c r="W588" s="39" t="n"/>
      <c r="X588" s="39" t="n"/>
      <c r="Y588" s="39" t="n"/>
      <c r="Z588" s="39" t="n"/>
    </row>
    <row r="589" ht="15.75" customHeight="1" s="198">
      <c r="A589" s="39" t="n"/>
      <c r="B589" s="39" t="n"/>
      <c r="C589" s="39" t="n"/>
      <c r="D589" s="39" t="n"/>
      <c r="E589" s="39" t="n"/>
      <c r="F589" s="39" t="n"/>
      <c r="G589" s="39" t="n"/>
      <c r="H589" s="39" t="n"/>
      <c r="I589" s="39" t="n"/>
      <c r="J589" s="39" t="n"/>
      <c r="K589" s="39" t="n"/>
      <c r="L589" s="39" t="n"/>
      <c r="M589" s="39" t="n"/>
      <c r="N589" s="39" t="n"/>
      <c r="O589" s="39" t="n"/>
      <c r="P589" s="39" t="n"/>
      <c r="Q589" s="39" t="n"/>
      <c r="R589" s="39" t="n"/>
      <c r="S589" s="39" t="n"/>
      <c r="T589" s="39" t="n"/>
      <c r="U589" s="39" t="n"/>
      <c r="V589" s="39" t="n"/>
      <c r="W589" s="39" t="n"/>
      <c r="X589" s="39" t="n"/>
      <c r="Y589" s="39" t="n"/>
      <c r="Z589" s="39" t="n"/>
    </row>
    <row r="590" ht="15.75" customHeight="1" s="198">
      <c r="A590" s="39" t="n"/>
      <c r="B590" s="39" t="n"/>
      <c r="C590" s="39" t="n"/>
      <c r="D590" s="39" t="n"/>
      <c r="E590" s="39" t="n"/>
      <c r="F590" s="39" t="n"/>
      <c r="G590" s="39" t="n"/>
      <c r="H590" s="39" t="n"/>
      <c r="I590" s="39" t="n"/>
      <c r="J590" s="39" t="n"/>
      <c r="K590" s="39" t="n"/>
      <c r="L590" s="39" t="n"/>
      <c r="M590" s="39" t="n"/>
      <c r="N590" s="39" t="n"/>
      <c r="O590" s="39" t="n"/>
      <c r="P590" s="39" t="n"/>
      <c r="Q590" s="39" t="n"/>
      <c r="R590" s="39" t="n"/>
      <c r="S590" s="39" t="n"/>
      <c r="T590" s="39" t="n"/>
      <c r="U590" s="39" t="n"/>
      <c r="V590" s="39" t="n"/>
      <c r="W590" s="39" t="n"/>
      <c r="X590" s="39" t="n"/>
      <c r="Y590" s="39" t="n"/>
      <c r="Z590" s="39" t="n"/>
    </row>
    <row r="591" ht="15.75" customHeight="1" s="198">
      <c r="A591" s="39" t="n"/>
      <c r="B591" s="39" t="n"/>
      <c r="C591" s="39" t="n"/>
      <c r="D591" s="39" t="n"/>
      <c r="E591" s="39" t="n"/>
      <c r="F591" s="39" t="n"/>
      <c r="G591" s="39" t="n"/>
      <c r="H591" s="39" t="n"/>
      <c r="I591" s="39" t="n"/>
      <c r="J591" s="39" t="n"/>
      <c r="K591" s="39" t="n"/>
      <c r="L591" s="39" t="n"/>
      <c r="M591" s="39" t="n"/>
      <c r="N591" s="39" t="n"/>
      <c r="O591" s="39" t="n"/>
      <c r="P591" s="39" t="n"/>
      <c r="Q591" s="39" t="n"/>
      <c r="R591" s="39" t="n"/>
      <c r="S591" s="39" t="n"/>
      <c r="T591" s="39" t="n"/>
      <c r="U591" s="39" t="n"/>
      <c r="V591" s="39" t="n"/>
      <c r="W591" s="39" t="n"/>
      <c r="X591" s="39" t="n"/>
      <c r="Y591" s="39" t="n"/>
      <c r="Z591" s="39" t="n"/>
    </row>
    <row r="592" ht="15.75" customHeight="1" s="198">
      <c r="A592" s="39" t="n"/>
      <c r="B592" s="39" t="n"/>
      <c r="C592" s="39" t="n"/>
      <c r="D592" s="39" t="n"/>
      <c r="E592" s="39" t="n"/>
      <c r="F592" s="39" t="n"/>
      <c r="G592" s="39" t="n"/>
      <c r="H592" s="39" t="n"/>
      <c r="I592" s="39" t="n"/>
      <c r="J592" s="39" t="n"/>
      <c r="K592" s="39" t="n"/>
      <c r="L592" s="39" t="n"/>
      <c r="M592" s="39" t="n"/>
      <c r="N592" s="39" t="n"/>
      <c r="O592" s="39" t="n"/>
      <c r="P592" s="39" t="n"/>
      <c r="Q592" s="39" t="n"/>
      <c r="R592" s="39" t="n"/>
      <c r="S592" s="39" t="n"/>
      <c r="T592" s="39" t="n"/>
      <c r="U592" s="39" t="n"/>
      <c r="V592" s="39" t="n"/>
      <c r="W592" s="39" t="n"/>
      <c r="X592" s="39" t="n"/>
      <c r="Y592" s="39" t="n"/>
      <c r="Z592" s="39" t="n"/>
    </row>
    <row r="593" ht="15.75" customHeight="1" s="198">
      <c r="A593" s="39" t="n"/>
      <c r="B593" s="39" t="n"/>
      <c r="C593" s="39" t="n"/>
      <c r="D593" s="39" t="n"/>
      <c r="E593" s="39" t="n"/>
      <c r="F593" s="39" t="n"/>
      <c r="G593" s="39" t="n"/>
      <c r="H593" s="39" t="n"/>
      <c r="I593" s="39" t="n"/>
      <c r="J593" s="39" t="n"/>
      <c r="K593" s="39" t="n"/>
      <c r="L593" s="39" t="n"/>
      <c r="M593" s="39" t="n"/>
      <c r="N593" s="39" t="n"/>
      <c r="O593" s="39" t="n"/>
      <c r="P593" s="39" t="n"/>
      <c r="Q593" s="39" t="n"/>
      <c r="R593" s="39" t="n"/>
      <c r="S593" s="39" t="n"/>
      <c r="T593" s="39" t="n"/>
      <c r="U593" s="39" t="n"/>
      <c r="V593" s="39" t="n"/>
      <c r="W593" s="39" t="n"/>
      <c r="X593" s="39" t="n"/>
      <c r="Y593" s="39" t="n"/>
      <c r="Z593" s="39" t="n"/>
    </row>
    <row r="594" ht="15.75" customHeight="1" s="198">
      <c r="A594" s="39" t="n"/>
      <c r="B594" s="39" t="n"/>
      <c r="C594" s="39" t="n"/>
      <c r="D594" s="39" t="n"/>
      <c r="E594" s="39" t="n"/>
      <c r="F594" s="39" t="n"/>
      <c r="G594" s="39" t="n"/>
      <c r="H594" s="39" t="n"/>
      <c r="I594" s="39" t="n"/>
      <c r="J594" s="39" t="n"/>
      <c r="K594" s="39" t="n"/>
      <c r="L594" s="39" t="n"/>
      <c r="M594" s="39" t="n"/>
      <c r="N594" s="39" t="n"/>
      <c r="O594" s="39" t="n"/>
      <c r="P594" s="39" t="n"/>
      <c r="Q594" s="39" t="n"/>
      <c r="R594" s="39" t="n"/>
      <c r="S594" s="39" t="n"/>
      <c r="T594" s="39" t="n"/>
      <c r="U594" s="39" t="n"/>
      <c r="V594" s="39" t="n"/>
      <c r="W594" s="39" t="n"/>
      <c r="X594" s="39" t="n"/>
      <c r="Y594" s="39" t="n"/>
      <c r="Z594" s="39" t="n"/>
    </row>
    <row r="595" ht="15.75" customHeight="1" s="198">
      <c r="A595" s="39" t="n"/>
      <c r="B595" s="39" t="n"/>
      <c r="C595" s="39" t="n"/>
      <c r="D595" s="39" t="n"/>
      <c r="E595" s="39" t="n"/>
      <c r="F595" s="39" t="n"/>
      <c r="G595" s="39" t="n"/>
      <c r="H595" s="39" t="n"/>
      <c r="I595" s="39" t="n"/>
      <c r="J595" s="39" t="n"/>
      <c r="K595" s="39" t="n"/>
      <c r="L595" s="39" t="n"/>
      <c r="M595" s="39" t="n"/>
      <c r="N595" s="39" t="n"/>
      <c r="O595" s="39" t="n"/>
      <c r="P595" s="39" t="n"/>
      <c r="Q595" s="39" t="n"/>
      <c r="R595" s="39" t="n"/>
      <c r="S595" s="39" t="n"/>
      <c r="T595" s="39" t="n"/>
      <c r="U595" s="39" t="n"/>
      <c r="V595" s="39" t="n"/>
      <c r="W595" s="39" t="n"/>
      <c r="X595" s="39" t="n"/>
      <c r="Y595" s="39" t="n"/>
      <c r="Z595" s="39" t="n"/>
    </row>
    <row r="596" ht="15.75" customHeight="1" s="198">
      <c r="A596" s="39" t="n"/>
      <c r="B596" s="39" t="n"/>
      <c r="C596" s="39" t="n"/>
      <c r="D596" s="39" t="n"/>
      <c r="E596" s="39" t="n"/>
      <c r="F596" s="39" t="n"/>
      <c r="G596" s="39" t="n"/>
      <c r="H596" s="39" t="n"/>
      <c r="I596" s="39" t="n"/>
      <c r="J596" s="39" t="n"/>
      <c r="K596" s="39" t="n"/>
      <c r="L596" s="39" t="n"/>
      <c r="M596" s="39" t="n"/>
      <c r="N596" s="39" t="n"/>
      <c r="O596" s="39" t="n"/>
      <c r="P596" s="39" t="n"/>
      <c r="Q596" s="39" t="n"/>
      <c r="R596" s="39" t="n"/>
      <c r="S596" s="39" t="n"/>
      <c r="T596" s="39" t="n"/>
      <c r="U596" s="39" t="n"/>
      <c r="V596" s="39" t="n"/>
      <c r="W596" s="39" t="n"/>
      <c r="X596" s="39" t="n"/>
      <c r="Y596" s="39" t="n"/>
      <c r="Z596" s="39" t="n"/>
    </row>
    <row r="597" ht="15.75" customHeight="1" s="198">
      <c r="A597" s="39" t="n"/>
      <c r="B597" s="39" t="n"/>
      <c r="C597" s="39" t="n"/>
      <c r="D597" s="39" t="n"/>
      <c r="E597" s="39" t="n"/>
      <c r="F597" s="39" t="n"/>
      <c r="G597" s="39" t="n"/>
      <c r="H597" s="39" t="n"/>
      <c r="I597" s="39" t="n"/>
      <c r="J597" s="39" t="n"/>
      <c r="K597" s="39" t="n"/>
      <c r="L597" s="39" t="n"/>
      <c r="M597" s="39" t="n"/>
      <c r="N597" s="39" t="n"/>
      <c r="O597" s="39" t="n"/>
      <c r="P597" s="39" t="n"/>
      <c r="Q597" s="39" t="n"/>
      <c r="R597" s="39" t="n"/>
      <c r="S597" s="39" t="n"/>
      <c r="T597" s="39" t="n"/>
      <c r="U597" s="39" t="n"/>
      <c r="V597" s="39" t="n"/>
      <c r="W597" s="39" t="n"/>
      <c r="X597" s="39" t="n"/>
      <c r="Y597" s="39" t="n"/>
      <c r="Z597" s="39" t="n"/>
    </row>
    <row r="598" ht="15.75" customHeight="1" s="198">
      <c r="A598" s="39" t="n"/>
      <c r="B598" s="39" t="n"/>
      <c r="C598" s="39" t="n"/>
      <c r="D598" s="39" t="n"/>
      <c r="E598" s="39" t="n"/>
      <c r="F598" s="39" t="n"/>
      <c r="G598" s="39" t="n"/>
      <c r="H598" s="39" t="n"/>
      <c r="I598" s="39" t="n"/>
      <c r="J598" s="39" t="n"/>
      <c r="K598" s="39" t="n"/>
      <c r="L598" s="39" t="n"/>
      <c r="M598" s="39" t="n"/>
      <c r="N598" s="39" t="n"/>
      <c r="O598" s="39" t="n"/>
      <c r="P598" s="39" t="n"/>
      <c r="Q598" s="39" t="n"/>
      <c r="R598" s="39" t="n"/>
      <c r="S598" s="39" t="n"/>
      <c r="T598" s="39" t="n"/>
      <c r="U598" s="39" t="n"/>
      <c r="V598" s="39" t="n"/>
      <c r="W598" s="39" t="n"/>
      <c r="X598" s="39" t="n"/>
      <c r="Y598" s="39" t="n"/>
      <c r="Z598" s="39" t="n"/>
    </row>
    <row r="599" ht="15.75" customHeight="1" s="198">
      <c r="A599" s="39" t="n"/>
      <c r="B599" s="39" t="n"/>
      <c r="C599" s="39" t="n"/>
      <c r="D599" s="39" t="n"/>
      <c r="E599" s="39" t="n"/>
      <c r="F599" s="39" t="n"/>
      <c r="G599" s="39" t="n"/>
      <c r="H599" s="39" t="n"/>
      <c r="I599" s="39" t="n"/>
      <c r="J599" s="39" t="n"/>
      <c r="K599" s="39" t="n"/>
      <c r="L599" s="39" t="n"/>
      <c r="M599" s="39" t="n"/>
      <c r="N599" s="39" t="n"/>
      <c r="O599" s="39" t="n"/>
      <c r="P599" s="39" t="n"/>
      <c r="Q599" s="39" t="n"/>
      <c r="R599" s="39" t="n"/>
      <c r="S599" s="39" t="n"/>
      <c r="T599" s="39" t="n"/>
      <c r="U599" s="39" t="n"/>
      <c r="V599" s="39" t="n"/>
      <c r="W599" s="39" t="n"/>
      <c r="X599" s="39" t="n"/>
      <c r="Y599" s="39" t="n"/>
      <c r="Z599" s="39" t="n"/>
    </row>
    <row r="600" ht="15.75" customHeight="1" s="198">
      <c r="A600" s="39" t="n"/>
      <c r="B600" s="39" t="n"/>
      <c r="C600" s="39" t="n"/>
      <c r="D600" s="39" t="n"/>
      <c r="E600" s="39" t="n"/>
      <c r="F600" s="39" t="n"/>
      <c r="G600" s="39" t="n"/>
      <c r="H600" s="39" t="n"/>
      <c r="I600" s="39" t="n"/>
      <c r="J600" s="39" t="n"/>
      <c r="K600" s="39" t="n"/>
      <c r="L600" s="39" t="n"/>
      <c r="M600" s="39" t="n"/>
      <c r="N600" s="39" t="n"/>
      <c r="O600" s="39" t="n"/>
      <c r="P600" s="39" t="n"/>
      <c r="Q600" s="39" t="n"/>
      <c r="R600" s="39" t="n"/>
      <c r="S600" s="39" t="n"/>
      <c r="T600" s="39" t="n"/>
      <c r="U600" s="39" t="n"/>
      <c r="V600" s="39" t="n"/>
      <c r="W600" s="39" t="n"/>
      <c r="X600" s="39" t="n"/>
      <c r="Y600" s="39" t="n"/>
      <c r="Z600" s="39" t="n"/>
    </row>
    <row r="601" ht="15.75" customHeight="1" s="198">
      <c r="A601" s="39" t="n"/>
      <c r="B601" s="39" t="n"/>
      <c r="C601" s="39" t="n"/>
      <c r="D601" s="39" t="n"/>
      <c r="E601" s="39" t="n"/>
      <c r="F601" s="39" t="n"/>
      <c r="G601" s="39" t="n"/>
      <c r="H601" s="39" t="n"/>
      <c r="I601" s="39" t="n"/>
      <c r="J601" s="39" t="n"/>
      <c r="K601" s="39" t="n"/>
      <c r="L601" s="39" t="n"/>
      <c r="M601" s="39" t="n"/>
      <c r="N601" s="39" t="n"/>
      <c r="O601" s="39" t="n"/>
      <c r="P601" s="39" t="n"/>
      <c r="Q601" s="39" t="n"/>
      <c r="R601" s="39" t="n"/>
      <c r="S601" s="39" t="n"/>
      <c r="T601" s="39" t="n"/>
      <c r="U601" s="39" t="n"/>
      <c r="V601" s="39" t="n"/>
      <c r="W601" s="39" t="n"/>
      <c r="X601" s="39" t="n"/>
      <c r="Y601" s="39" t="n"/>
      <c r="Z601" s="39" t="n"/>
    </row>
    <row r="602" ht="15.75" customHeight="1" s="198">
      <c r="A602" s="39" t="n"/>
      <c r="B602" s="39" t="n"/>
      <c r="C602" s="39" t="n"/>
      <c r="D602" s="39" t="n"/>
      <c r="E602" s="39" t="n"/>
      <c r="F602" s="39" t="n"/>
      <c r="G602" s="39" t="n"/>
      <c r="H602" s="39" t="n"/>
      <c r="I602" s="39" t="n"/>
      <c r="J602" s="39" t="n"/>
      <c r="K602" s="39" t="n"/>
      <c r="L602" s="39" t="n"/>
      <c r="M602" s="39" t="n"/>
      <c r="N602" s="39" t="n"/>
      <c r="O602" s="39" t="n"/>
      <c r="P602" s="39" t="n"/>
      <c r="Q602" s="39" t="n"/>
      <c r="R602" s="39" t="n"/>
      <c r="S602" s="39" t="n"/>
      <c r="T602" s="39" t="n"/>
      <c r="U602" s="39" t="n"/>
      <c r="V602" s="39" t="n"/>
      <c r="W602" s="39" t="n"/>
      <c r="X602" s="39" t="n"/>
      <c r="Y602" s="39" t="n"/>
      <c r="Z602" s="39" t="n"/>
    </row>
    <row r="603" ht="15.75" customHeight="1" s="198">
      <c r="A603" s="39" t="n"/>
      <c r="B603" s="39" t="n"/>
      <c r="C603" s="39" t="n"/>
      <c r="D603" s="39" t="n"/>
      <c r="E603" s="39" t="n"/>
      <c r="F603" s="39" t="n"/>
      <c r="G603" s="39" t="n"/>
      <c r="H603" s="39" t="n"/>
      <c r="I603" s="39" t="n"/>
      <c r="J603" s="39" t="n"/>
      <c r="K603" s="39" t="n"/>
      <c r="L603" s="39" t="n"/>
      <c r="M603" s="39" t="n"/>
      <c r="N603" s="39" t="n"/>
      <c r="O603" s="39" t="n"/>
      <c r="P603" s="39" t="n"/>
      <c r="Q603" s="39" t="n"/>
      <c r="R603" s="39" t="n"/>
      <c r="S603" s="39" t="n"/>
      <c r="T603" s="39" t="n"/>
      <c r="U603" s="39" t="n"/>
      <c r="V603" s="39" t="n"/>
      <c r="W603" s="39" t="n"/>
      <c r="X603" s="39" t="n"/>
      <c r="Y603" s="39" t="n"/>
      <c r="Z603" s="39" t="n"/>
    </row>
    <row r="604" ht="15.75" customHeight="1" s="198">
      <c r="A604" s="39" t="n"/>
      <c r="B604" s="39" t="n"/>
      <c r="C604" s="39" t="n"/>
      <c r="D604" s="39" t="n"/>
      <c r="E604" s="39" t="n"/>
      <c r="F604" s="39" t="n"/>
      <c r="G604" s="39" t="n"/>
      <c r="H604" s="39" t="n"/>
      <c r="I604" s="39" t="n"/>
      <c r="J604" s="39" t="n"/>
      <c r="K604" s="39" t="n"/>
      <c r="L604" s="39" t="n"/>
      <c r="M604" s="39" t="n"/>
      <c r="N604" s="39" t="n"/>
      <c r="O604" s="39" t="n"/>
      <c r="P604" s="39" t="n"/>
      <c r="Q604" s="39" t="n"/>
      <c r="R604" s="39" t="n"/>
      <c r="S604" s="39" t="n"/>
      <c r="T604" s="39" t="n"/>
      <c r="U604" s="39" t="n"/>
      <c r="V604" s="39" t="n"/>
      <c r="W604" s="39" t="n"/>
      <c r="X604" s="39" t="n"/>
      <c r="Y604" s="39" t="n"/>
      <c r="Z604" s="39" t="n"/>
    </row>
    <row r="605" ht="15.75" customHeight="1" s="198">
      <c r="A605" s="39" t="n"/>
      <c r="B605" s="39" t="n"/>
      <c r="C605" s="39" t="n"/>
      <c r="D605" s="39" t="n"/>
      <c r="E605" s="39" t="n"/>
      <c r="F605" s="39" t="n"/>
      <c r="G605" s="39" t="n"/>
      <c r="H605" s="39" t="n"/>
      <c r="I605" s="39" t="n"/>
      <c r="J605" s="39" t="n"/>
      <c r="K605" s="39" t="n"/>
      <c r="L605" s="39" t="n"/>
      <c r="M605" s="39" t="n"/>
      <c r="N605" s="39" t="n"/>
      <c r="O605" s="39" t="n"/>
      <c r="P605" s="39" t="n"/>
      <c r="Q605" s="39" t="n"/>
      <c r="R605" s="39" t="n"/>
      <c r="S605" s="39" t="n"/>
      <c r="T605" s="39" t="n"/>
      <c r="U605" s="39" t="n"/>
      <c r="V605" s="39" t="n"/>
      <c r="W605" s="39" t="n"/>
      <c r="X605" s="39" t="n"/>
      <c r="Y605" s="39" t="n"/>
      <c r="Z605" s="39" t="n"/>
    </row>
    <row r="606" ht="15.75" customHeight="1" s="198">
      <c r="A606" s="39" t="n"/>
      <c r="B606" s="39" t="n"/>
      <c r="C606" s="39" t="n"/>
      <c r="D606" s="39" t="n"/>
      <c r="E606" s="39" t="n"/>
      <c r="F606" s="39" t="n"/>
      <c r="G606" s="39" t="n"/>
      <c r="H606" s="39" t="n"/>
      <c r="I606" s="39" t="n"/>
      <c r="J606" s="39" t="n"/>
      <c r="K606" s="39" t="n"/>
      <c r="L606" s="39" t="n"/>
      <c r="M606" s="39" t="n"/>
      <c r="N606" s="39" t="n"/>
      <c r="O606" s="39" t="n"/>
      <c r="P606" s="39" t="n"/>
      <c r="Q606" s="39" t="n"/>
      <c r="R606" s="39" t="n"/>
      <c r="S606" s="39" t="n"/>
      <c r="T606" s="39" t="n"/>
      <c r="U606" s="39" t="n"/>
      <c r="V606" s="39" t="n"/>
      <c r="W606" s="39" t="n"/>
      <c r="X606" s="39" t="n"/>
      <c r="Y606" s="39" t="n"/>
      <c r="Z606" s="39" t="n"/>
    </row>
    <row r="607" ht="15.75" customHeight="1" s="198">
      <c r="A607" s="39" t="n"/>
      <c r="B607" s="39" t="n"/>
      <c r="C607" s="39" t="n"/>
      <c r="D607" s="39" t="n"/>
      <c r="E607" s="39" t="n"/>
      <c r="F607" s="39" t="n"/>
      <c r="G607" s="39" t="n"/>
      <c r="H607" s="39" t="n"/>
      <c r="I607" s="39" t="n"/>
      <c r="J607" s="39" t="n"/>
      <c r="K607" s="39" t="n"/>
      <c r="L607" s="39" t="n"/>
      <c r="M607" s="39" t="n"/>
      <c r="N607" s="39" t="n"/>
      <c r="O607" s="39" t="n"/>
      <c r="P607" s="39" t="n"/>
      <c r="Q607" s="39" t="n"/>
      <c r="R607" s="39" t="n"/>
      <c r="S607" s="39" t="n"/>
      <c r="T607" s="39" t="n"/>
      <c r="U607" s="39" t="n"/>
      <c r="V607" s="39" t="n"/>
      <c r="W607" s="39" t="n"/>
      <c r="X607" s="39" t="n"/>
      <c r="Y607" s="39" t="n"/>
      <c r="Z607" s="39" t="n"/>
    </row>
    <row r="608" ht="15.75" customHeight="1" s="198">
      <c r="A608" s="39" t="n"/>
      <c r="B608" s="39" t="n"/>
      <c r="C608" s="39" t="n"/>
      <c r="D608" s="39" t="n"/>
      <c r="E608" s="39" t="n"/>
      <c r="F608" s="39" t="n"/>
      <c r="G608" s="39" t="n"/>
      <c r="H608" s="39" t="n"/>
      <c r="I608" s="39" t="n"/>
      <c r="J608" s="39" t="n"/>
      <c r="K608" s="39" t="n"/>
      <c r="L608" s="39" t="n"/>
      <c r="M608" s="39" t="n"/>
      <c r="N608" s="39" t="n"/>
      <c r="O608" s="39" t="n"/>
      <c r="P608" s="39" t="n"/>
      <c r="Q608" s="39" t="n"/>
      <c r="R608" s="39" t="n"/>
      <c r="S608" s="39" t="n"/>
      <c r="T608" s="39" t="n"/>
      <c r="U608" s="39" t="n"/>
      <c r="V608" s="39" t="n"/>
      <c r="W608" s="39" t="n"/>
      <c r="X608" s="39" t="n"/>
      <c r="Y608" s="39" t="n"/>
      <c r="Z608" s="39" t="n"/>
    </row>
    <row r="609" ht="15.75" customHeight="1" s="198">
      <c r="A609" s="39" t="n"/>
      <c r="B609" s="39" t="n"/>
      <c r="C609" s="39" t="n"/>
      <c r="D609" s="39" t="n"/>
      <c r="E609" s="39" t="n"/>
      <c r="F609" s="39" t="n"/>
      <c r="G609" s="39" t="n"/>
      <c r="H609" s="39" t="n"/>
      <c r="I609" s="39" t="n"/>
      <c r="J609" s="39" t="n"/>
      <c r="K609" s="39" t="n"/>
      <c r="L609" s="39" t="n"/>
      <c r="M609" s="39" t="n"/>
      <c r="N609" s="39" t="n"/>
      <c r="O609" s="39" t="n"/>
      <c r="P609" s="39" t="n"/>
      <c r="Q609" s="39" t="n"/>
      <c r="R609" s="39" t="n"/>
      <c r="S609" s="39" t="n"/>
      <c r="T609" s="39" t="n"/>
      <c r="U609" s="39" t="n"/>
      <c r="V609" s="39" t="n"/>
      <c r="W609" s="39" t="n"/>
      <c r="X609" s="39" t="n"/>
      <c r="Y609" s="39" t="n"/>
      <c r="Z609" s="39" t="n"/>
    </row>
    <row r="610" ht="15.75" customHeight="1" s="198">
      <c r="A610" s="39" t="n"/>
      <c r="B610" s="39" t="n"/>
      <c r="C610" s="39" t="n"/>
      <c r="D610" s="39" t="n"/>
      <c r="E610" s="39" t="n"/>
      <c r="F610" s="39" t="n"/>
      <c r="G610" s="39" t="n"/>
      <c r="H610" s="39" t="n"/>
      <c r="I610" s="39" t="n"/>
      <c r="J610" s="39" t="n"/>
      <c r="K610" s="39" t="n"/>
      <c r="L610" s="39" t="n"/>
      <c r="M610" s="39" t="n"/>
      <c r="N610" s="39" t="n"/>
      <c r="O610" s="39" t="n"/>
      <c r="P610" s="39" t="n"/>
      <c r="Q610" s="39" t="n"/>
      <c r="R610" s="39" t="n"/>
      <c r="S610" s="39" t="n"/>
      <c r="T610" s="39" t="n"/>
      <c r="U610" s="39" t="n"/>
      <c r="V610" s="39" t="n"/>
      <c r="W610" s="39" t="n"/>
      <c r="X610" s="39" t="n"/>
      <c r="Y610" s="39" t="n"/>
      <c r="Z610" s="39" t="n"/>
    </row>
    <row r="611" ht="15.75" customHeight="1" s="198">
      <c r="A611" s="39" t="n"/>
      <c r="B611" s="39" t="n"/>
      <c r="C611" s="39" t="n"/>
      <c r="D611" s="39" t="n"/>
      <c r="E611" s="39" t="n"/>
      <c r="F611" s="39" t="n"/>
      <c r="G611" s="39" t="n"/>
      <c r="H611" s="39" t="n"/>
      <c r="I611" s="39" t="n"/>
      <c r="J611" s="39" t="n"/>
      <c r="K611" s="39" t="n"/>
      <c r="L611" s="39" t="n"/>
      <c r="M611" s="39" t="n"/>
      <c r="N611" s="39" t="n"/>
      <c r="O611" s="39" t="n"/>
      <c r="P611" s="39" t="n"/>
      <c r="Q611" s="39" t="n"/>
      <c r="R611" s="39" t="n"/>
      <c r="S611" s="39" t="n"/>
      <c r="T611" s="39" t="n"/>
      <c r="U611" s="39" t="n"/>
      <c r="V611" s="39" t="n"/>
      <c r="W611" s="39" t="n"/>
      <c r="X611" s="39" t="n"/>
      <c r="Y611" s="39" t="n"/>
      <c r="Z611" s="39" t="n"/>
    </row>
    <row r="612" ht="15.75" customHeight="1" s="198">
      <c r="A612" s="39" t="n"/>
      <c r="B612" s="39" t="n"/>
      <c r="C612" s="39" t="n"/>
      <c r="D612" s="39" t="n"/>
      <c r="E612" s="39" t="n"/>
      <c r="F612" s="39" t="n"/>
      <c r="G612" s="39" t="n"/>
      <c r="H612" s="39" t="n"/>
      <c r="I612" s="39" t="n"/>
      <c r="J612" s="39" t="n"/>
      <c r="K612" s="39" t="n"/>
      <c r="L612" s="39" t="n"/>
      <c r="M612" s="39" t="n"/>
      <c r="N612" s="39" t="n"/>
      <c r="O612" s="39" t="n"/>
      <c r="P612" s="39" t="n"/>
      <c r="Q612" s="39" t="n"/>
      <c r="R612" s="39" t="n"/>
      <c r="S612" s="39" t="n"/>
      <c r="T612" s="39" t="n"/>
      <c r="U612" s="39" t="n"/>
      <c r="V612" s="39" t="n"/>
      <c r="W612" s="39" t="n"/>
      <c r="X612" s="39" t="n"/>
      <c r="Y612" s="39" t="n"/>
      <c r="Z612" s="39" t="n"/>
    </row>
    <row r="613" ht="15.75" customHeight="1" s="198">
      <c r="A613" s="39" t="n"/>
      <c r="B613" s="39" t="n"/>
      <c r="C613" s="39" t="n"/>
      <c r="D613" s="39" t="n"/>
      <c r="E613" s="39" t="n"/>
      <c r="F613" s="39" t="n"/>
      <c r="G613" s="39" t="n"/>
      <c r="H613" s="39" t="n"/>
      <c r="I613" s="39" t="n"/>
      <c r="J613" s="39" t="n"/>
      <c r="K613" s="39" t="n"/>
      <c r="L613" s="39" t="n"/>
      <c r="M613" s="39" t="n"/>
      <c r="N613" s="39" t="n"/>
      <c r="O613" s="39" t="n"/>
      <c r="P613" s="39" t="n"/>
      <c r="Q613" s="39" t="n"/>
      <c r="R613" s="39" t="n"/>
      <c r="S613" s="39" t="n"/>
      <c r="T613" s="39" t="n"/>
      <c r="U613" s="39" t="n"/>
      <c r="V613" s="39" t="n"/>
      <c r="W613" s="39" t="n"/>
      <c r="X613" s="39" t="n"/>
      <c r="Y613" s="39" t="n"/>
      <c r="Z613" s="39" t="n"/>
    </row>
    <row r="614" ht="15.75" customHeight="1" s="198">
      <c r="A614" s="39" t="n"/>
      <c r="B614" s="39" t="n"/>
      <c r="C614" s="39" t="n"/>
      <c r="D614" s="39" t="n"/>
      <c r="E614" s="39" t="n"/>
      <c r="F614" s="39" t="n"/>
      <c r="G614" s="39" t="n"/>
      <c r="H614" s="39" t="n"/>
      <c r="I614" s="39" t="n"/>
      <c r="J614" s="39" t="n"/>
      <c r="K614" s="39" t="n"/>
      <c r="L614" s="39" t="n"/>
      <c r="M614" s="39" t="n"/>
      <c r="N614" s="39" t="n"/>
      <c r="O614" s="39" t="n"/>
      <c r="P614" s="39" t="n"/>
      <c r="Q614" s="39" t="n"/>
      <c r="R614" s="39" t="n"/>
      <c r="S614" s="39" t="n"/>
      <c r="T614" s="39" t="n"/>
      <c r="U614" s="39" t="n"/>
      <c r="V614" s="39" t="n"/>
      <c r="W614" s="39" t="n"/>
      <c r="X614" s="39" t="n"/>
      <c r="Y614" s="39" t="n"/>
      <c r="Z614" s="39" t="n"/>
    </row>
    <row r="615" ht="15.75" customHeight="1" s="198">
      <c r="A615" s="39" t="n"/>
      <c r="B615" s="39" t="n"/>
      <c r="C615" s="39" t="n"/>
      <c r="D615" s="39" t="n"/>
      <c r="E615" s="39" t="n"/>
      <c r="F615" s="39" t="n"/>
      <c r="G615" s="39" t="n"/>
      <c r="H615" s="39" t="n"/>
      <c r="I615" s="39" t="n"/>
      <c r="J615" s="39" t="n"/>
      <c r="K615" s="39" t="n"/>
      <c r="L615" s="39" t="n"/>
      <c r="M615" s="39" t="n"/>
      <c r="N615" s="39" t="n"/>
      <c r="O615" s="39" t="n"/>
      <c r="P615" s="39" t="n"/>
      <c r="Q615" s="39" t="n"/>
      <c r="R615" s="39" t="n"/>
      <c r="S615" s="39" t="n"/>
      <c r="T615" s="39" t="n"/>
      <c r="U615" s="39" t="n"/>
      <c r="V615" s="39" t="n"/>
      <c r="W615" s="39" t="n"/>
      <c r="X615" s="39" t="n"/>
      <c r="Y615" s="39" t="n"/>
      <c r="Z615" s="39" t="n"/>
    </row>
    <row r="616" ht="15.75" customHeight="1" s="198">
      <c r="A616" s="39" t="n"/>
      <c r="B616" s="39" t="n"/>
      <c r="C616" s="39" t="n"/>
      <c r="D616" s="39" t="n"/>
      <c r="E616" s="39" t="n"/>
      <c r="F616" s="39" t="n"/>
      <c r="G616" s="39" t="n"/>
      <c r="H616" s="39" t="n"/>
      <c r="I616" s="39" t="n"/>
      <c r="J616" s="39" t="n"/>
      <c r="K616" s="39" t="n"/>
      <c r="L616" s="39" t="n"/>
      <c r="M616" s="39" t="n"/>
      <c r="N616" s="39" t="n"/>
      <c r="O616" s="39" t="n"/>
      <c r="P616" s="39" t="n"/>
      <c r="Q616" s="39" t="n"/>
      <c r="R616" s="39" t="n"/>
      <c r="S616" s="39" t="n"/>
      <c r="T616" s="39" t="n"/>
      <c r="U616" s="39" t="n"/>
      <c r="V616" s="39" t="n"/>
      <c r="W616" s="39" t="n"/>
      <c r="X616" s="39" t="n"/>
      <c r="Y616" s="39" t="n"/>
      <c r="Z616" s="39" t="n"/>
    </row>
    <row r="617" ht="15.75" customHeight="1" s="198">
      <c r="A617" s="39" t="n"/>
      <c r="B617" s="39" t="n"/>
      <c r="C617" s="39" t="n"/>
      <c r="D617" s="39" t="n"/>
      <c r="E617" s="39" t="n"/>
      <c r="F617" s="39" t="n"/>
      <c r="G617" s="39" t="n"/>
      <c r="H617" s="39" t="n"/>
      <c r="I617" s="39" t="n"/>
      <c r="J617" s="39" t="n"/>
      <c r="K617" s="39" t="n"/>
      <c r="L617" s="39" t="n"/>
      <c r="M617" s="39" t="n"/>
      <c r="N617" s="39" t="n"/>
      <c r="O617" s="39" t="n"/>
      <c r="P617" s="39" t="n"/>
      <c r="Q617" s="39" t="n"/>
      <c r="R617" s="39" t="n"/>
      <c r="S617" s="39" t="n"/>
      <c r="T617" s="39" t="n"/>
      <c r="U617" s="39" t="n"/>
      <c r="V617" s="39" t="n"/>
      <c r="W617" s="39" t="n"/>
      <c r="X617" s="39" t="n"/>
      <c r="Y617" s="39" t="n"/>
      <c r="Z617" s="39" t="n"/>
    </row>
    <row r="618" ht="15.75" customHeight="1" s="198">
      <c r="A618" s="39" t="n"/>
      <c r="B618" s="39" t="n"/>
      <c r="C618" s="39" t="n"/>
      <c r="D618" s="39" t="n"/>
      <c r="E618" s="39" t="n"/>
      <c r="F618" s="39" t="n"/>
      <c r="G618" s="39" t="n"/>
      <c r="H618" s="39" t="n"/>
      <c r="I618" s="39" t="n"/>
      <c r="J618" s="39" t="n"/>
      <c r="K618" s="39" t="n"/>
      <c r="L618" s="39" t="n"/>
      <c r="M618" s="39" t="n"/>
      <c r="N618" s="39" t="n"/>
      <c r="O618" s="39" t="n"/>
      <c r="P618" s="39" t="n"/>
      <c r="Q618" s="39" t="n"/>
      <c r="R618" s="39" t="n"/>
      <c r="S618" s="39" t="n"/>
      <c r="T618" s="39" t="n"/>
      <c r="U618" s="39" t="n"/>
      <c r="V618" s="39" t="n"/>
      <c r="W618" s="39" t="n"/>
      <c r="X618" s="39" t="n"/>
      <c r="Y618" s="39" t="n"/>
      <c r="Z618" s="39" t="n"/>
    </row>
    <row r="619" ht="15.75" customHeight="1" s="198">
      <c r="A619" s="39" t="n"/>
      <c r="B619" s="39" t="n"/>
      <c r="C619" s="39" t="n"/>
      <c r="D619" s="39" t="n"/>
      <c r="E619" s="39" t="n"/>
      <c r="F619" s="39" t="n"/>
      <c r="G619" s="39" t="n"/>
      <c r="H619" s="39" t="n"/>
      <c r="I619" s="39" t="n"/>
      <c r="J619" s="39" t="n"/>
      <c r="K619" s="39" t="n"/>
      <c r="L619" s="39" t="n"/>
      <c r="M619" s="39" t="n"/>
      <c r="N619" s="39" t="n"/>
      <c r="O619" s="39" t="n"/>
      <c r="P619" s="39" t="n"/>
      <c r="Q619" s="39" t="n"/>
      <c r="R619" s="39" t="n"/>
      <c r="S619" s="39" t="n"/>
      <c r="T619" s="39" t="n"/>
      <c r="U619" s="39" t="n"/>
      <c r="V619" s="39" t="n"/>
      <c r="W619" s="39" t="n"/>
      <c r="X619" s="39" t="n"/>
      <c r="Y619" s="39" t="n"/>
      <c r="Z619" s="39" t="n"/>
    </row>
    <row r="620" ht="15.75" customHeight="1" s="198">
      <c r="A620" s="39" t="n"/>
      <c r="B620" s="39" t="n"/>
      <c r="C620" s="39" t="n"/>
      <c r="D620" s="39" t="n"/>
      <c r="E620" s="39" t="n"/>
      <c r="F620" s="39" t="n"/>
      <c r="G620" s="39" t="n"/>
      <c r="H620" s="39" t="n"/>
      <c r="I620" s="39" t="n"/>
      <c r="J620" s="39" t="n"/>
      <c r="K620" s="39" t="n"/>
      <c r="L620" s="39" t="n"/>
      <c r="M620" s="39" t="n"/>
      <c r="N620" s="39" t="n"/>
      <c r="O620" s="39" t="n"/>
      <c r="P620" s="39" t="n"/>
      <c r="Q620" s="39" t="n"/>
      <c r="R620" s="39" t="n"/>
      <c r="S620" s="39" t="n"/>
      <c r="T620" s="39" t="n"/>
      <c r="U620" s="39" t="n"/>
      <c r="V620" s="39" t="n"/>
      <c r="W620" s="39" t="n"/>
      <c r="X620" s="39" t="n"/>
      <c r="Y620" s="39" t="n"/>
      <c r="Z620" s="39" t="n"/>
    </row>
    <row r="621" ht="15.75" customHeight="1" s="198">
      <c r="A621" s="39" t="n"/>
      <c r="B621" s="39" t="n"/>
      <c r="C621" s="39" t="n"/>
      <c r="D621" s="39" t="n"/>
      <c r="E621" s="39" t="n"/>
      <c r="F621" s="39" t="n"/>
      <c r="G621" s="39" t="n"/>
      <c r="H621" s="39" t="n"/>
      <c r="I621" s="39" t="n"/>
      <c r="J621" s="39" t="n"/>
      <c r="K621" s="39" t="n"/>
      <c r="L621" s="39" t="n"/>
      <c r="M621" s="39" t="n"/>
      <c r="N621" s="39" t="n"/>
      <c r="O621" s="39" t="n"/>
      <c r="P621" s="39" t="n"/>
      <c r="Q621" s="39" t="n"/>
      <c r="R621" s="39" t="n"/>
      <c r="S621" s="39" t="n"/>
      <c r="T621" s="39" t="n"/>
      <c r="U621" s="39" t="n"/>
      <c r="V621" s="39" t="n"/>
      <c r="W621" s="39" t="n"/>
      <c r="X621" s="39" t="n"/>
      <c r="Y621" s="39" t="n"/>
      <c r="Z621" s="39" t="n"/>
    </row>
    <row r="622" ht="15.75" customHeight="1" s="198">
      <c r="A622" s="39" t="n"/>
      <c r="B622" s="39" t="n"/>
      <c r="C622" s="39" t="n"/>
      <c r="D622" s="39" t="n"/>
      <c r="E622" s="39" t="n"/>
      <c r="F622" s="39" t="n"/>
      <c r="G622" s="39" t="n"/>
      <c r="H622" s="39" t="n"/>
      <c r="I622" s="39" t="n"/>
      <c r="J622" s="39" t="n"/>
      <c r="K622" s="39" t="n"/>
      <c r="L622" s="39" t="n"/>
      <c r="M622" s="39" t="n"/>
      <c r="N622" s="39" t="n"/>
      <c r="O622" s="39" t="n"/>
      <c r="P622" s="39" t="n"/>
      <c r="Q622" s="39" t="n"/>
      <c r="R622" s="39" t="n"/>
      <c r="S622" s="39" t="n"/>
      <c r="T622" s="39" t="n"/>
      <c r="U622" s="39" t="n"/>
      <c r="V622" s="39" t="n"/>
      <c r="W622" s="39" t="n"/>
      <c r="X622" s="39" t="n"/>
      <c r="Y622" s="39" t="n"/>
      <c r="Z622" s="39" t="n"/>
    </row>
    <row r="623" ht="15.75" customHeight="1" s="198">
      <c r="A623" s="39" t="n"/>
      <c r="B623" s="39" t="n"/>
      <c r="C623" s="39" t="n"/>
      <c r="D623" s="39" t="n"/>
      <c r="E623" s="39" t="n"/>
      <c r="F623" s="39" t="n"/>
      <c r="G623" s="39" t="n"/>
      <c r="H623" s="39" t="n"/>
      <c r="I623" s="39" t="n"/>
      <c r="J623" s="39" t="n"/>
      <c r="K623" s="39" t="n"/>
      <c r="L623" s="39" t="n"/>
      <c r="M623" s="39" t="n"/>
      <c r="N623" s="39" t="n"/>
      <c r="O623" s="39" t="n"/>
      <c r="P623" s="39" t="n"/>
      <c r="Q623" s="39" t="n"/>
      <c r="R623" s="39" t="n"/>
      <c r="S623" s="39" t="n"/>
      <c r="T623" s="39" t="n"/>
      <c r="U623" s="39" t="n"/>
      <c r="V623" s="39" t="n"/>
      <c r="W623" s="39" t="n"/>
      <c r="X623" s="39" t="n"/>
      <c r="Y623" s="39" t="n"/>
      <c r="Z623" s="39" t="n"/>
    </row>
    <row r="624" ht="15.75" customHeight="1" s="198">
      <c r="A624" s="39" t="n"/>
      <c r="B624" s="39" t="n"/>
      <c r="C624" s="39" t="n"/>
      <c r="D624" s="39" t="n"/>
      <c r="E624" s="39" t="n"/>
      <c r="F624" s="39" t="n"/>
      <c r="G624" s="39" t="n"/>
      <c r="H624" s="39" t="n"/>
      <c r="I624" s="39" t="n"/>
      <c r="J624" s="39" t="n"/>
      <c r="K624" s="39" t="n"/>
      <c r="L624" s="39" t="n"/>
      <c r="M624" s="39" t="n"/>
      <c r="N624" s="39" t="n"/>
      <c r="O624" s="39" t="n"/>
      <c r="P624" s="39" t="n"/>
      <c r="Q624" s="39" t="n"/>
      <c r="R624" s="39" t="n"/>
      <c r="S624" s="39" t="n"/>
      <c r="T624" s="39" t="n"/>
      <c r="U624" s="39" t="n"/>
      <c r="V624" s="39" t="n"/>
      <c r="W624" s="39" t="n"/>
      <c r="X624" s="39" t="n"/>
      <c r="Y624" s="39" t="n"/>
      <c r="Z624" s="39" t="n"/>
    </row>
    <row r="625" ht="15.75" customHeight="1" s="198">
      <c r="A625" s="39" t="n"/>
      <c r="B625" s="39" t="n"/>
      <c r="C625" s="39" t="n"/>
      <c r="D625" s="39" t="n"/>
      <c r="E625" s="39" t="n"/>
      <c r="F625" s="39" t="n"/>
      <c r="G625" s="39" t="n"/>
      <c r="H625" s="39" t="n"/>
      <c r="I625" s="39" t="n"/>
      <c r="J625" s="39" t="n"/>
      <c r="K625" s="39" t="n"/>
      <c r="L625" s="39" t="n"/>
      <c r="M625" s="39" t="n"/>
      <c r="N625" s="39" t="n"/>
      <c r="O625" s="39" t="n"/>
      <c r="P625" s="39" t="n"/>
      <c r="Q625" s="39" t="n"/>
      <c r="R625" s="39" t="n"/>
      <c r="S625" s="39" t="n"/>
      <c r="T625" s="39" t="n"/>
      <c r="U625" s="39" t="n"/>
      <c r="V625" s="39" t="n"/>
      <c r="W625" s="39" t="n"/>
      <c r="X625" s="39" t="n"/>
      <c r="Y625" s="39" t="n"/>
      <c r="Z625" s="39" t="n"/>
    </row>
    <row r="626" ht="15.75" customHeight="1" s="198">
      <c r="A626" s="39" t="n"/>
      <c r="B626" s="39" t="n"/>
      <c r="C626" s="39" t="n"/>
      <c r="D626" s="39" t="n"/>
      <c r="E626" s="39" t="n"/>
      <c r="F626" s="39" t="n"/>
      <c r="G626" s="39" t="n"/>
      <c r="H626" s="39" t="n"/>
      <c r="I626" s="39" t="n"/>
      <c r="J626" s="39" t="n"/>
      <c r="K626" s="39" t="n"/>
      <c r="L626" s="39" t="n"/>
      <c r="M626" s="39" t="n"/>
      <c r="N626" s="39" t="n"/>
      <c r="O626" s="39" t="n"/>
      <c r="P626" s="39" t="n"/>
      <c r="Q626" s="39" t="n"/>
      <c r="R626" s="39" t="n"/>
      <c r="S626" s="39" t="n"/>
      <c r="T626" s="39" t="n"/>
      <c r="U626" s="39" t="n"/>
      <c r="V626" s="39" t="n"/>
      <c r="W626" s="39" t="n"/>
      <c r="X626" s="39" t="n"/>
      <c r="Y626" s="39" t="n"/>
      <c r="Z626" s="39" t="n"/>
    </row>
    <row r="627" ht="15.75" customHeight="1" s="198">
      <c r="A627" s="39" t="n"/>
      <c r="B627" s="39" t="n"/>
      <c r="C627" s="39" t="n"/>
      <c r="D627" s="39" t="n"/>
      <c r="E627" s="39" t="n"/>
      <c r="F627" s="39" t="n"/>
      <c r="G627" s="39" t="n"/>
      <c r="H627" s="39" t="n"/>
      <c r="I627" s="39" t="n"/>
      <c r="J627" s="39" t="n"/>
      <c r="K627" s="39" t="n"/>
      <c r="L627" s="39" t="n"/>
      <c r="M627" s="39" t="n"/>
      <c r="N627" s="39" t="n"/>
      <c r="O627" s="39" t="n"/>
      <c r="P627" s="39" t="n"/>
      <c r="Q627" s="39" t="n"/>
      <c r="R627" s="39" t="n"/>
      <c r="S627" s="39" t="n"/>
      <c r="T627" s="39" t="n"/>
      <c r="U627" s="39" t="n"/>
      <c r="V627" s="39" t="n"/>
      <c r="W627" s="39" t="n"/>
      <c r="X627" s="39" t="n"/>
      <c r="Y627" s="39" t="n"/>
      <c r="Z627" s="39" t="n"/>
    </row>
    <row r="628" ht="15.75" customHeight="1" s="198">
      <c r="A628" s="39" t="n"/>
      <c r="B628" s="39" t="n"/>
      <c r="C628" s="39" t="n"/>
      <c r="D628" s="39" t="n"/>
      <c r="E628" s="39" t="n"/>
      <c r="F628" s="39" t="n"/>
      <c r="G628" s="39" t="n"/>
      <c r="H628" s="39" t="n"/>
      <c r="I628" s="39" t="n"/>
      <c r="J628" s="39" t="n"/>
      <c r="K628" s="39" t="n"/>
      <c r="L628" s="39" t="n"/>
      <c r="M628" s="39" t="n"/>
      <c r="N628" s="39" t="n"/>
      <c r="O628" s="39" t="n"/>
      <c r="P628" s="39" t="n"/>
      <c r="Q628" s="39" t="n"/>
      <c r="R628" s="39" t="n"/>
      <c r="S628" s="39" t="n"/>
      <c r="T628" s="39" t="n"/>
      <c r="U628" s="39" t="n"/>
      <c r="V628" s="39" t="n"/>
      <c r="W628" s="39" t="n"/>
      <c r="X628" s="39" t="n"/>
      <c r="Y628" s="39" t="n"/>
      <c r="Z628" s="39" t="n"/>
    </row>
    <row r="629" ht="15.75" customHeight="1" s="198">
      <c r="A629" s="39" t="n"/>
      <c r="B629" s="39" t="n"/>
      <c r="C629" s="39" t="n"/>
      <c r="D629" s="39" t="n"/>
      <c r="E629" s="39" t="n"/>
      <c r="F629" s="39" t="n"/>
      <c r="G629" s="39" t="n"/>
      <c r="H629" s="39" t="n"/>
      <c r="I629" s="39" t="n"/>
      <c r="J629" s="39" t="n"/>
      <c r="K629" s="39" t="n"/>
      <c r="L629" s="39" t="n"/>
      <c r="M629" s="39" t="n"/>
      <c r="N629" s="39" t="n"/>
      <c r="O629" s="39" t="n"/>
      <c r="P629" s="39" t="n"/>
      <c r="Q629" s="39" t="n"/>
      <c r="R629" s="39" t="n"/>
      <c r="S629" s="39" t="n"/>
      <c r="T629" s="39" t="n"/>
      <c r="U629" s="39" t="n"/>
      <c r="V629" s="39" t="n"/>
      <c r="W629" s="39" t="n"/>
      <c r="X629" s="39" t="n"/>
      <c r="Y629" s="39" t="n"/>
      <c r="Z629" s="39" t="n"/>
    </row>
    <row r="630" ht="15.75" customHeight="1" s="198">
      <c r="A630" s="39" t="n"/>
      <c r="B630" s="39" t="n"/>
      <c r="C630" s="39" t="n"/>
      <c r="D630" s="39" t="n"/>
      <c r="E630" s="39" t="n"/>
      <c r="F630" s="39" t="n"/>
      <c r="G630" s="39" t="n"/>
      <c r="H630" s="39" t="n"/>
      <c r="I630" s="39" t="n"/>
      <c r="J630" s="39" t="n"/>
      <c r="K630" s="39" t="n"/>
      <c r="L630" s="39" t="n"/>
      <c r="M630" s="39" t="n"/>
      <c r="N630" s="39" t="n"/>
      <c r="O630" s="39" t="n"/>
      <c r="P630" s="39" t="n"/>
      <c r="Q630" s="39" t="n"/>
      <c r="R630" s="39" t="n"/>
      <c r="S630" s="39" t="n"/>
      <c r="T630" s="39" t="n"/>
      <c r="U630" s="39" t="n"/>
      <c r="V630" s="39" t="n"/>
      <c r="W630" s="39" t="n"/>
      <c r="X630" s="39" t="n"/>
      <c r="Y630" s="39" t="n"/>
      <c r="Z630" s="39" t="n"/>
    </row>
    <row r="631" ht="15.75" customHeight="1" s="198">
      <c r="A631" s="39" t="n"/>
      <c r="B631" s="39" t="n"/>
      <c r="C631" s="39" t="n"/>
      <c r="D631" s="39" t="n"/>
      <c r="E631" s="39" t="n"/>
      <c r="F631" s="39" t="n"/>
      <c r="G631" s="39" t="n"/>
      <c r="H631" s="39" t="n"/>
      <c r="I631" s="39" t="n"/>
      <c r="J631" s="39" t="n"/>
      <c r="K631" s="39" t="n"/>
      <c r="L631" s="39" t="n"/>
      <c r="M631" s="39" t="n"/>
      <c r="N631" s="39" t="n"/>
      <c r="O631" s="39" t="n"/>
      <c r="P631" s="39" t="n"/>
      <c r="Q631" s="39" t="n"/>
      <c r="R631" s="39" t="n"/>
      <c r="S631" s="39" t="n"/>
      <c r="T631" s="39" t="n"/>
      <c r="U631" s="39" t="n"/>
      <c r="V631" s="39" t="n"/>
      <c r="W631" s="39" t="n"/>
      <c r="X631" s="39" t="n"/>
      <c r="Y631" s="39" t="n"/>
      <c r="Z631" s="39" t="n"/>
    </row>
    <row r="632" ht="15.75" customHeight="1" s="198">
      <c r="A632" s="39" t="n"/>
      <c r="B632" s="39" t="n"/>
      <c r="C632" s="39" t="n"/>
      <c r="D632" s="39" t="n"/>
      <c r="E632" s="39" t="n"/>
      <c r="F632" s="39" t="n"/>
      <c r="G632" s="39" t="n"/>
      <c r="H632" s="39" t="n"/>
      <c r="I632" s="39" t="n"/>
      <c r="J632" s="39" t="n"/>
      <c r="K632" s="39" t="n"/>
      <c r="L632" s="39" t="n"/>
      <c r="M632" s="39" t="n"/>
      <c r="N632" s="39" t="n"/>
      <c r="O632" s="39" t="n"/>
      <c r="P632" s="39" t="n"/>
      <c r="Q632" s="39" t="n"/>
      <c r="R632" s="39" t="n"/>
      <c r="S632" s="39" t="n"/>
      <c r="T632" s="39" t="n"/>
      <c r="U632" s="39" t="n"/>
      <c r="V632" s="39" t="n"/>
      <c r="W632" s="39" t="n"/>
      <c r="X632" s="39" t="n"/>
      <c r="Y632" s="39" t="n"/>
      <c r="Z632" s="39" t="n"/>
    </row>
    <row r="633" ht="15.75" customHeight="1" s="198">
      <c r="A633" s="39" t="n"/>
      <c r="B633" s="39" t="n"/>
      <c r="C633" s="39" t="n"/>
      <c r="D633" s="39" t="n"/>
      <c r="E633" s="39" t="n"/>
      <c r="F633" s="39" t="n"/>
      <c r="G633" s="39" t="n"/>
      <c r="H633" s="39" t="n"/>
      <c r="I633" s="39" t="n"/>
      <c r="J633" s="39" t="n"/>
      <c r="K633" s="39" t="n"/>
      <c r="L633" s="39" t="n"/>
      <c r="M633" s="39" t="n"/>
      <c r="N633" s="39" t="n"/>
      <c r="O633" s="39" t="n"/>
      <c r="P633" s="39" t="n"/>
      <c r="Q633" s="39" t="n"/>
      <c r="R633" s="39" t="n"/>
      <c r="S633" s="39" t="n"/>
      <c r="T633" s="39" t="n"/>
      <c r="U633" s="39" t="n"/>
      <c r="V633" s="39" t="n"/>
      <c r="W633" s="39" t="n"/>
      <c r="X633" s="39" t="n"/>
      <c r="Y633" s="39" t="n"/>
      <c r="Z633" s="39" t="n"/>
    </row>
    <row r="634" ht="15.75" customHeight="1" s="198">
      <c r="A634" s="39" t="n"/>
      <c r="B634" s="39" t="n"/>
      <c r="C634" s="39" t="n"/>
      <c r="D634" s="39" t="n"/>
      <c r="E634" s="39" t="n"/>
      <c r="F634" s="39" t="n"/>
      <c r="G634" s="39" t="n"/>
      <c r="H634" s="39" t="n"/>
      <c r="I634" s="39" t="n"/>
      <c r="J634" s="39" t="n"/>
      <c r="K634" s="39" t="n"/>
      <c r="L634" s="39" t="n"/>
      <c r="M634" s="39" t="n"/>
      <c r="N634" s="39" t="n"/>
      <c r="O634" s="39" t="n"/>
      <c r="P634" s="39" t="n"/>
      <c r="Q634" s="39" t="n"/>
      <c r="R634" s="39" t="n"/>
      <c r="S634" s="39" t="n"/>
      <c r="T634" s="39" t="n"/>
      <c r="U634" s="39" t="n"/>
      <c r="V634" s="39" t="n"/>
      <c r="W634" s="39" t="n"/>
      <c r="X634" s="39" t="n"/>
      <c r="Y634" s="39" t="n"/>
      <c r="Z634" s="39" t="n"/>
    </row>
    <row r="635" ht="15.75" customHeight="1" s="198">
      <c r="A635" s="39" t="n"/>
      <c r="B635" s="39" t="n"/>
      <c r="C635" s="39" t="n"/>
      <c r="D635" s="39" t="n"/>
      <c r="E635" s="39" t="n"/>
      <c r="F635" s="39" t="n"/>
      <c r="G635" s="39" t="n"/>
      <c r="H635" s="39" t="n"/>
      <c r="I635" s="39" t="n"/>
      <c r="J635" s="39" t="n"/>
      <c r="K635" s="39" t="n"/>
      <c r="L635" s="39" t="n"/>
      <c r="M635" s="39" t="n"/>
      <c r="N635" s="39" t="n"/>
      <c r="O635" s="39" t="n"/>
      <c r="P635" s="39" t="n"/>
      <c r="Q635" s="39" t="n"/>
      <c r="R635" s="39" t="n"/>
      <c r="S635" s="39" t="n"/>
      <c r="T635" s="39" t="n"/>
      <c r="U635" s="39" t="n"/>
      <c r="V635" s="39" t="n"/>
      <c r="W635" s="39" t="n"/>
      <c r="X635" s="39" t="n"/>
      <c r="Y635" s="39" t="n"/>
      <c r="Z635" s="39" t="n"/>
    </row>
    <row r="636" ht="15.75" customHeight="1" s="198">
      <c r="A636" s="39" t="n"/>
      <c r="B636" s="39" t="n"/>
      <c r="C636" s="39" t="n"/>
      <c r="D636" s="39" t="n"/>
      <c r="E636" s="39" t="n"/>
      <c r="F636" s="39" t="n"/>
      <c r="G636" s="39" t="n"/>
      <c r="H636" s="39" t="n"/>
      <c r="I636" s="39" t="n"/>
      <c r="J636" s="39" t="n"/>
      <c r="K636" s="39" t="n"/>
      <c r="L636" s="39" t="n"/>
      <c r="M636" s="39" t="n"/>
      <c r="N636" s="39" t="n"/>
      <c r="O636" s="39" t="n"/>
      <c r="P636" s="39" t="n"/>
      <c r="Q636" s="39" t="n"/>
      <c r="R636" s="39" t="n"/>
      <c r="S636" s="39" t="n"/>
      <c r="T636" s="39" t="n"/>
      <c r="U636" s="39" t="n"/>
      <c r="V636" s="39" t="n"/>
      <c r="W636" s="39" t="n"/>
      <c r="X636" s="39" t="n"/>
      <c r="Y636" s="39" t="n"/>
      <c r="Z636" s="39" t="n"/>
    </row>
    <row r="637" ht="15.75" customHeight="1" s="198">
      <c r="A637" s="39" t="n"/>
      <c r="B637" s="39" t="n"/>
      <c r="C637" s="39" t="n"/>
      <c r="D637" s="39" t="n"/>
      <c r="E637" s="39" t="n"/>
      <c r="F637" s="39" t="n"/>
      <c r="G637" s="39" t="n"/>
      <c r="H637" s="39" t="n"/>
      <c r="I637" s="39" t="n"/>
      <c r="J637" s="39" t="n"/>
      <c r="K637" s="39" t="n"/>
      <c r="L637" s="39" t="n"/>
      <c r="M637" s="39" t="n"/>
      <c r="N637" s="39" t="n"/>
      <c r="O637" s="39" t="n"/>
      <c r="P637" s="39" t="n"/>
      <c r="Q637" s="39" t="n"/>
      <c r="R637" s="39" t="n"/>
      <c r="S637" s="39" t="n"/>
      <c r="T637" s="39" t="n"/>
      <c r="U637" s="39" t="n"/>
      <c r="V637" s="39" t="n"/>
      <c r="W637" s="39" t="n"/>
      <c r="X637" s="39" t="n"/>
      <c r="Y637" s="39" t="n"/>
      <c r="Z637" s="39" t="n"/>
    </row>
    <row r="638" ht="15.75" customHeight="1" s="198">
      <c r="A638" s="39" t="n"/>
      <c r="B638" s="39" t="n"/>
      <c r="C638" s="39" t="n"/>
      <c r="D638" s="39" t="n"/>
      <c r="E638" s="39" t="n"/>
      <c r="F638" s="39" t="n"/>
      <c r="G638" s="39" t="n"/>
      <c r="H638" s="39" t="n"/>
      <c r="I638" s="39" t="n"/>
      <c r="J638" s="39" t="n"/>
      <c r="K638" s="39" t="n"/>
      <c r="L638" s="39" t="n"/>
      <c r="M638" s="39" t="n"/>
      <c r="N638" s="39" t="n"/>
      <c r="O638" s="39" t="n"/>
      <c r="P638" s="39" t="n"/>
      <c r="Q638" s="39" t="n"/>
      <c r="R638" s="39" t="n"/>
      <c r="S638" s="39" t="n"/>
      <c r="T638" s="39" t="n"/>
      <c r="U638" s="39" t="n"/>
      <c r="V638" s="39" t="n"/>
      <c r="W638" s="39" t="n"/>
      <c r="X638" s="39" t="n"/>
      <c r="Y638" s="39" t="n"/>
      <c r="Z638" s="39" t="n"/>
    </row>
    <row r="639" ht="15.75" customHeight="1" s="198">
      <c r="A639" s="39" t="n"/>
      <c r="B639" s="39" t="n"/>
      <c r="C639" s="39" t="n"/>
      <c r="D639" s="39" t="n"/>
      <c r="E639" s="39" t="n"/>
      <c r="F639" s="39" t="n"/>
      <c r="G639" s="39" t="n"/>
      <c r="H639" s="39" t="n"/>
      <c r="I639" s="39" t="n"/>
      <c r="J639" s="39" t="n"/>
      <c r="K639" s="39" t="n"/>
      <c r="L639" s="39" t="n"/>
      <c r="M639" s="39" t="n"/>
      <c r="N639" s="39" t="n"/>
      <c r="O639" s="39" t="n"/>
      <c r="P639" s="39" t="n"/>
      <c r="Q639" s="39" t="n"/>
      <c r="R639" s="39" t="n"/>
      <c r="S639" s="39" t="n"/>
      <c r="T639" s="39" t="n"/>
      <c r="U639" s="39" t="n"/>
      <c r="V639" s="39" t="n"/>
      <c r="W639" s="39" t="n"/>
      <c r="X639" s="39" t="n"/>
      <c r="Y639" s="39" t="n"/>
      <c r="Z639" s="39" t="n"/>
    </row>
    <row r="640" ht="15.75" customHeight="1" s="198">
      <c r="A640" s="39" t="n"/>
      <c r="B640" s="39" t="n"/>
      <c r="C640" s="39" t="n"/>
      <c r="D640" s="39" t="n"/>
      <c r="E640" s="39" t="n"/>
      <c r="F640" s="39" t="n"/>
      <c r="G640" s="39" t="n"/>
      <c r="H640" s="39" t="n"/>
      <c r="I640" s="39" t="n"/>
      <c r="J640" s="39" t="n"/>
      <c r="K640" s="39" t="n"/>
      <c r="L640" s="39" t="n"/>
      <c r="M640" s="39" t="n"/>
      <c r="N640" s="39" t="n"/>
      <c r="O640" s="39" t="n"/>
      <c r="P640" s="39" t="n"/>
      <c r="Q640" s="39" t="n"/>
      <c r="R640" s="39" t="n"/>
      <c r="S640" s="39" t="n"/>
      <c r="T640" s="39" t="n"/>
      <c r="U640" s="39" t="n"/>
      <c r="V640" s="39" t="n"/>
      <c r="W640" s="39" t="n"/>
      <c r="X640" s="39" t="n"/>
      <c r="Y640" s="39" t="n"/>
      <c r="Z640" s="39" t="n"/>
    </row>
    <row r="641" ht="15.75" customHeight="1" s="198">
      <c r="A641" s="39" t="n"/>
      <c r="B641" s="39" t="n"/>
      <c r="C641" s="39" t="n"/>
      <c r="D641" s="39" t="n"/>
      <c r="E641" s="39" t="n"/>
      <c r="F641" s="39" t="n"/>
      <c r="G641" s="39" t="n"/>
      <c r="H641" s="39" t="n"/>
      <c r="I641" s="39" t="n"/>
      <c r="J641" s="39" t="n"/>
      <c r="K641" s="39" t="n"/>
      <c r="L641" s="39" t="n"/>
      <c r="M641" s="39" t="n"/>
      <c r="N641" s="39" t="n"/>
      <c r="O641" s="39" t="n"/>
      <c r="P641" s="39" t="n"/>
      <c r="Q641" s="39" t="n"/>
      <c r="R641" s="39" t="n"/>
      <c r="S641" s="39" t="n"/>
      <c r="T641" s="39" t="n"/>
      <c r="U641" s="39" t="n"/>
      <c r="V641" s="39" t="n"/>
      <c r="W641" s="39" t="n"/>
      <c r="X641" s="39" t="n"/>
      <c r="Y641" s="39" t="n"/>
      <c r="Z641" s="39" t="n"/>
    </row>
    <row r="642" ht="15.75" customHeight="1" s="198">
      <c r="A642" s="39" t="n"/>
      <c r="B642" s="39" t="n"/>
      <c r="C642" s="39" t="n"/>
      <c r="D642" s="39" t="n"/>
      <c r="E642" s="39" t="n"/>
      <c r="F642" s="39" t="n"/>
      <c r="G642" s="39" t="n"/>
      <c r="H642" s="39" t="n"/>
      <c r="I642" s="39" t="n"/>
      <c r="J642" s="39" t="n"/>
      <c r="K642" s="39" t="n"/>
      <c r="L642" s="39" t="n"/>
      <c r="M642" s="39" t="n"/>
      <c r="N642" s="39" t="n"/>
      <c r="O642" s="39" t="n"/>
      <c r="P642" s="39" t="n"/>
      <c r="Q642" s="39" t="n"/>
      <c r="R642" s="39" t="n"/>
      <c r="S642" s="39" t="n"/>
      <c r="T642" s="39" t="n"/>
      <c r="U642" s="39" t="n"/>
      <c r="V642" s="39" t="n"/>
      <c r="W642" s="39" t="n"/>
      <c r="X642" s="39" t="n"/>
      <c r="Y642" s="39" t="n"/>
      <c r="Z642" s="39" t="n"/>
    </row>
    <row r="643" ht="15.75" customHeight="1" s="198">
      <c r="A643" s="39" t="n"/>
      <c r="B643" s="39" t="n"/>
      <c r="C643" s="39" t="n"/>
      <c r="D643" s="39" t="n"/>
      <c r="E643" s="39" t="n"/>
      <c r="F643" s="39" t="n"/>
      <c r="G643" s="39" t="n"/>
      <c r="H643" s="39" t="n"/>
      <c r="I643" s="39" t="n"/>
      <c r="J643" s="39" t="n"/>
      <c r="K643" s="39" t="n"/>
      <c r="L643" s="39" t="n"/>
      <c r="M643" s="39" t="n"/>
      <c r="N643" s="39" t="n"/>
      <c r="O643" s="39" t="n"/>
      <c r="P643" s="39" t="n"/>
      <c r="Q643" s="39" t="n"/>
      <c r="R643" s="39" t="n"/>
      <c r="S643" s="39" t="n"/>
      <c r="T643" s="39" t="n"/>
      <c r="U643" s="39" t="n"/>
      <c r="V643" s="39" t="n"/>
      <c r="W643" s="39" t="n"/>
      <c r="X643" s="39" t="n"/>
      <c r="Y643" s="39" t="n"/>
      <c r="Z643" s="39" t="n"/>
    </row>
    <row r="644" ht="15.75" customHeight="1" s="198">
      <c r="A644" s="39" t="n"/>
      <c r="B644" s="39" t="n"/>
      <c r="C644" s="39" t="n"/>
      <c r="D644" s="39" t="n"/>
      <c r="E644" s="39" t="n"/>
      <c r="F644" s="39" t="n"/>
      <c r="G644" s="39" t="n"/>
      <c r="H644" s="39" t="n"/>
      <c r="I644" s="39" t="n"/>
      <c r="J644" s="39" t="n"/>
      <c r="K644" s="39" t="n"/>
      <c r="L644" s="39" t="n"/>
      <c r="M644" s="39" t="n"/>
      <c r="N644" s="39" t="n"/>
      <c r="O644" s="39" t="n"/>
      <c r="P644" s="39" t="n"/>
      <c r="Q644" s="39" t="n"/>
      <c r="R644" s="39" t="n"/>
      <c r="S644" s="39" t="n"/>
      <c r="T644" s="39" t="n"/>
      <c r="U644" s="39" t="n"/>
      <c r="V644" s="39" t="n"/>
      <c r="W644" s="39" t="n"/>
      <c r="X644" s="39" t="n"/>
      <c r="Y644" s="39" t="n"/>
      <c r="Z644" s="39" t="n"/>
    </row>
    <row r="645" ht="15.75" customHeight="1" s="198">
      <c r="A645" s="39" t="n"/>
      <c r="B645" s="39" t="n"/>
      <c r="C645" s="39" t="n"/>
      <c r="D645" s="39" t="n"/>
      <c r="E645" s="39" t="n"/>
      <c r="F645" s="39" t="n"/>
      <c r="G645" s="39" t="n"/>
      <c r="H645" s="39" t="n"/>
      <c r="I645" s="39" t="n"/>
      <c r="J645" s="39" t="n"/>
      <c r="K645" s="39" t="n"/>
      <c r="L645" s="39" t="n"/>
      <c r="M645" s="39" t="n"/>
      <c r="N645" s="39" t="n"/>
      <c r="O645" s="39" t="n"/>
      <c r="P645" s="39" t="n"/>
      <c r="Q645" s="39" t="n"/>
      <c r="R645" s="39" t="n"/>
      <c r="S645" s="39" t="n"/>
      <c r="T645" s="39" t="n"/>
      <c r="U645" s="39" t="n"/>
      <c r="V645" s="39" t="n"/>
      <c r="W645" s="39" t="n"/>
      <c r="X645" s="39" t="n"/>
      <c r="Y645" s="39" t="n"/>
      <c r="Z645" s="39" t="n"/>
    </row>
    <row r="646" ht="15.75" customHeight="1" s="198">
      <c r="A646" s="39" t="n"/>
      <c r="B646" s="39" t="n"/>
      <c r="C646" s="39" t="n"/>
      <c r="D646" s="39" t="n"/>
      <c r="E646" s="39" t="n"/>
      <c r="F646" s="39" t="n"/>
      <c r="G646" s="39" t="n"/>
      <c r="H646" s="39" t="n"/>
      <c r="I646" s="39" t="n"/>
      <c r="J646" s="39" t="n"/>
      <c r="K646" s="39" t="n"/>
      <c r="L646" s="39" t="n"/>
      <c r="M646" s="39" t="n"/>
      <c r="N646" s="39" t="n"/>
      <c r="O646" s="39" t="n"/>
      <c r="P646" s="39" t="n"/>
      <c r="Q646" s="39" t="n"/>
      <c r="R646" s="39" t="n"/>
      <c r="S646" s="39" t="n"/>
      <c r="T646" s="39" t="n"/>
      <c r="U646" s="39" t="n"/>
      <c r="V646" s="39" t="n"/>
      <c r="W646" s="39" t="n"/>
      <c r="X646" s="39" t="n"/>
      <c r="Y646" s="39" t="n"/>
      <c r="Z646" s="39" t="n"/>
    </row>
    <row r="647" ht="15.75" customHeight="1" s="198">
      <c r="A647" s="39" t="n"/>
      <c r="B647" s="39" t="n"/>
      <c r="C647" s="39" t="n"/>
      <c r="D647" s="39" t="n"/>
      <c r="E647" s="39" t="n"/>
      <c r="F647" s="39" t="n"/>
      <c r="G647" s="39" t="n"/>
      <c r="H647" s="39" t="n"/>
      <c r="I647" s="39" t="n"/>
      <c r="J647" s="39" t="n"/>
      <c r="K647" s="39" t="n"/>
      <c r="L647" s="39" t="n"/>
      <c r="M647" s="39" t="n"/>
      <c r="N647" s="39" t="n"/>
      <c r="O647" s="39" t="n"/>
      <c r="P647" s="39" t="n"/>
      <c r="Q647" s="39" t="n"/>
      <c r="R647" s="39" t="n"/>
      <c r="S647" s="39" t="n"/>
      <c r="T647" s="39" t="n"/>
      <c r="U647" s="39" t="n"/>
      <c r="V647" s="39" t="n"/>
      <c r="W647" s="39" t="n"/>
      <c r="X647" s="39" t="n"/>
      <c r="Y647" s="39" t="n"/>
      <c r="Z647" s="39" t="n"/>
    </row>
    <row r="648" ht="15.75" customHeight="1" s="198">
      <c r="A648" s="39" t="n"/>
      <c r="B648" s="39" t="n"/>
      <c r="C648" s="39" t="n"/>
      <c r="D648" s="39" t="n"/>
      <c r="E648" s="39" t="n"/>
      <c r="F648" s="39" t="n"/>
      <c r="G648" s="39" t="n"/>
      <c r="H648" s="39" t="n"/>
      <c r="I648" s="39" t="n"/>
      <c r="J648" s="39" t="n"/>
      <c r="K648" s="39" t="n"/>
      <c r="L648" s="39" t="n"/>
      <c r="M648" s="39" t="n"/>
      <c r="N648" s="39" t="n"/>
      <c r="O648" s="39" t="n"/>
      <c r="P648" s="39" t="n"/>
      <c r="Q648" s="39" t="n"/>
      <c r="R648" s="39" t="n"/>
      <c r="S648" s="39" t="n"/>
      <c r="T648" s="39" t="n"/>
      <c r="U648" s="39" t="n"/>
      <c r="V648" s="39" t="n"/>
      <c r="W648" s="39" t="n"/>
      <c r="X648" s="39" t="n"/>
      <c r="Y648" s="39" t="n"/>
      <c r="Z648" s="39" t="n"/>
    </row>
    <row r="649" ht="15.75" customHeight="1" s="198">
      <c r="A649" s="39" t="n"/>
      <c r="B649" s="39" t="n"/>
      <c r="C649" s="39" t="n"/>
      <c r="D649" s="39" t="n"/>
      <c r="E649" s="39" t="n"/>
      <c r="F649" s="39" t="n"/>
      <c r="G649" s="39" t="n"/>
      <c r="H649" s="39" t="n"/>
      <c r="I649" s="39" t="n"/>
      <c r="J649" s="39" t="n"/>
      <c r="K649" s="39" t="n"/>
      <c r="L649" s="39" t="n"/>
      <c r="M649" s="39" t="n"/>
      <c r="N649" s="39" t="n"/>
      <c r="O649" s="39" t="n"/>
      <c r="P649" s="39" t="n"/>
      <c r="Q649" s="39" t="n"/>
      <c r="R649" s="39" t="n"/>
      <c r="S649" s="39" t="n"/>
      <c r="T649" s="39" t="n"/>
      <c r="U649" s="39" t="n"/>
      <c r="V649" s="39" t="n"/>
      <c r="W649" s="39" t="n"/>
      <c r="X649" s="39" t="n"/>
      <c r="Y649" s="39" t="n"/>
      <c r="Z649" s="39" t="n"/>
    </row>
    <row r="650" ht="15.75" customHeight="1" s="198">
      <c r="A650" s="39" t="n"/>
      <c r="B650" s="39" t="n"/>
      <c r="C650" s="39" t="n"/>
      <c r="D650" s="39" t="n"/>
      <c r="E650" s="39" t="n"/>
      <c r="F650" s="39" t="n"/>
      <c r="G650" s="39" t="n"/>
      <c r="H650" s="39" t="n"/>
      <c r="I650" s="39" t="n"/>
      <c r="J650" s="39" t="n"/>
      <c r="K650" s="39" t="n"/>
      <c r="L650" s="39" t="n"/>
      <c r="M650" s="39" t="n"/>
      <c r="N650" s="39" t="n"/>
      <c r="O650" s="39" t="n"/>
      <c r="P650" s="39" t="n"/>
      <c r="Q650" s="39" t="n"/>
      <c r="R650" s="39" t="n"/>
      <c r="S650" s="39" t="n"/>
      <c r="T650" s="39" t="n"/>
      <c r="U650" s="39" t="n"/>
      <c r="V650" s="39" t="n"/>
      <c r="W650" s="39" t="n"/>
      <c r="X650" s="39" t="n"/>
      <c r="Y650" s="39" t="n"/>
      <c r="Z650" s="39" t="n"/>
    </row>
    <row r="651" ht="15.75" customHeight="1" s="198">
      <c r="A651" s="39" t="n"/>
      <c r="B651" s="39" t="n"/>
      <c r="C651" s="39" t="n"/>
      <c r="D651" s="39" t="n"/>
      <c r="E651" s="39" t="n"/>
      <c r="F651" s="39" t="n"/>
      <c r="G651" s="39" t="n"/>
      <c r="H651" s="39" t="n"/>
      <c r="I651" s="39" t="n"/>
      <c r="J651" s="39" t="n"/>
      <c r="K651" s="39" t="n"/>
      <c r="L651" s="39" t="n"/>
      <c r="M651" s="39" t="n"/>
      <c r="N651" s="39" t="n"/>
      <c r="O651" s="39" t="n"/>
      <c r="P651" s="39" t="n"/>
      <c r="Q651" s="39" t="n"/>
      <c r="R651" s="39" t="n"/>
      <c r="S651" s="39" t="n"/>
      <c r="T651" s="39" t="n"/>
      <c r="U651" s="39" t="n"/>
      <c r="V651" s="39" t="n"/>
      <c r="W651" s="39" t="n"/>
      <c r="X651" s="39" t="n"/>
      <c r="Y651" s="39" t="n"/>
      <c r="Z651" s="39" t="n"/>
    </row>
    <row r="652" ht="15.75" customHeight="1" s="198">
      <c r="A652" s="39" t="n"/>
      <c r="B652" s="39" t="n"/>
      <c r="C652" s="39" t="n"/>
      <c r="D652" s="39" t="n"/>
      <c r="E652" s="39" t="n"/>
      <c r="F652" s="39" t="n"/>
      <c r="G652" s="39" t="n"/>
      <c r="H652" s="39" t="n"/>
      <c r="I652" s="39" t="n"/>
      <c r="J652" s="39" t="n"/>
      <c r="K652" s="39" t="n"/>
      <c r="L652" s="39" t="n"/>
      <c r="M652" s="39" t="n"/>
      <c r="N652" s="39" t="n"/>
      <c r="O652" s="39" t="n"/>
      <c r="P652" s="39" t="n"/>
      <c r="Q652" s="39" t="n"/>
      <c r="R652" s="39" t="n"/>
      <c r="S652" s="39" t="n"/>
      <c r="T652" s="39" t="n"/>
      <c r="U652" s="39" t="n"/>
      <c r="V652" s="39" t="n"/>
      <c r="W652" s="39" t="n"/>
      <c r="X652" s="39" t="n"/>
      <c r="Y652" s="39" t="n"/>
      <c r="Z652" s="39" t="n"/>
    </row>
    <row r="653" ht="15.75" customHeight="1" s="198">
      <c r="A653" s="39" t="n"/>
      <c r="B653" s="39" t="n"/>
      <c r="C653" s="39" t="n"/>
      <c r="D653" s="39" t="n"/>
      <c r="E653" s="39" t="n"/>
      <c r="F653" s="39" t="n"/>
      <c r="G653" s="39" t="n"/>
      <c r="H653" s="39" t="n"/>
      <c r="I653" s="39" t="n"/>
      <c r="J653" s="39" t="n"/>
      <c r="K653" s="39" t="n"/>
      <c r="L653" s="39" t="n"/>
      <c r="M653" s="39" t="n"/>
      <c r="N653" s="39" t="n"/>
      <c r="O653" s="39" t="n"/>
      <c r="P653" s="39" t="n"/>
      <c r="Q653" s="39" t="n"/>
      <c r="R653" s="39" t="n"/>
      <c r="S653" s="39" t="n"/>
      <c r="T653" s="39" t="n"/>
      <c r="U653" s="39" t="n"/>
      <c r="V653" s="39" t="n"/>
      <c r="W653" s="39" t="n"/>
      <c r="X653" s="39" t="n"/>
      <c r="Y653" s="39" t="n"/>
      <c r="Z653" s="39" t="n"/>
    </row>
    <row r="654" ht="15.75" customHeight="1" s="198">
      <c r="A654" s="39" t="n"/>
      <c r="B654" s="39" t="n"/>
      <c r="C654" s="39" t="n"/>
      <c r="D654" s="39" t="n"/>
      <c r="E654" s="39" t="n"/>
      <c r="F654" s="39" t="n"/>
      <c r="G654" s="39" t="n"/>
      <c r="H654" s="39" t="n"/>
      <c r="I654" s="39" t="n"/>
      <c r="J654" s="39" t="n"/>
      <c r="K654" s="39" t="n"/>
      <c r="L654" s="39" t="n"/>
      <c r="M654" s="39" t="n"/>
      <c r="N654" s="39" t="n"/>
      <c r="O654" s="39" t="n"/>
      <c r="P654" s="39" t="n"/>
      <c r="Q654" s="39" t="n"/>
      <c r="R654" s="39" t="n"/>
      <c r="S654" s="39" t="n"/>
      <c r="T654" s="39" t="n"/>
      <c r="U654" s="39" t="n"/>
      <c r="V654" s="39" t="n"/>
      <c r="W654" s="39" t="n"/>
      <c r="X654" s="39" t="n"/>
      <c r="Y654" s="39" t="n"/>
      <c r="Z654" s="39" t="n"/>
    </row>
    <row r="655" ht="15.75" customHeight="1" s="198">
      <c r="A655" s="39" t="n"/>
      <c r="B655" s="39" t="n"/>
      <c r="C655" s="39" t="n"/>
      <c r="D655" s="39" t="n"/>
      <c r="E655" s="39" t="n"/>
      <c r="F655" s="39" t="n"/>
      <c r="G655" s="39" t="n"/>
      <c r="H655" s="39" t="n"/>
      <c r="I655" s="39" t="n"/>
      <c r="J655" s="39" t="n"/>
      <c r="K655" s="39" t="n"/>
      <c r="L655" s="39" t="n"/>
      <c r="M655" s="39" t="n"/>
      <c r="N655" s="39" t="n"/>
      <c r="O655" s="39" t="n"/>
      <c r="P655" s="39" t="n"/>
      <c r="Q655" s="39" t="n"/>
      <c r="R655" s="39" t="n"/>
      <c r="S655" s="39" t="n"/>
      <c r="T655" s="39" t="n"/>
      <c r="U655" s="39" t="n"/>
      <c r="V655" s="39" t="n"/>
      <c r="W655" s="39" t="n"/>
      <c r="X655" s="39" t="n"/>
      <c r="Y655" s="39" t="n"/>
      <c r="Z655" s="39" t="n"/>
    </row>
    <row r="656" ht="15.75" customHeight="1" s="198">
      <c r="A656" s="39" t="n"/>
      <c r="B656" s="39" t="n"/>
      <c r="C656" s="39" t="n"/>
      <c r="D656" s="39" t="n"/>
      <c r="E656" s="39" t="n"/>
      <c r="F656" s="39" t="n"/>
      <c r="G656" s="39" t="n"/>
      <c r="H656" s="39" t="n"/>
      <c r="I656" s="39" t="n"/>
      <c r="J656" s="39" t="n"/>
      <c r="K656" s="39" t="n"/>
      <c r="L656" s="39" t="n"/>
      <c r="M656" s="39" t="n"/>
      <c r="N656" s="39" t="n"/>
      <c r="O656" s="39" t="n"/>
      <c r="P656" s="39" t="n"/>
      <c r="Q656" s="39" t="n"/>
      <c r="R656" s="39" t="n"/>
      <c r="S656" s="39" t="n"/>
      <c r="T656" s="39" t="n"/>
      <c r="U656" s="39" t="n"/>
      <c r="V656" s="39" t="n"/>
      <c r="W656" s="39" t="n"/>
      <c r="X656" s="39" t="n"/>
      <c r="Y656" s="39" t="n"/>
      <c r="Z656" s="39" t="n"/>
    </row>
    <row r="657" ht="15.75" customHeight="1" s="198">
      <c r="A657" s="39" t="n"/>
      <c r="B657" s="39" t="n"/>
      <c r="C657" s="39" t="n"/>
      <c r="D657" s="39" t="n"/>
      <c r="E657" s="39" t="n"/>
      <c r="F657" s="39" t="n"/>
      <c r="G657" s="39" t="n"/>
      <c r="H657" s="39" t="n"/>
      <c r="I657" s="39" t="n"/>
      <c r="J657" s="39" t="n"/>
      <c r="K657" s="39" t="n"/>
      <c r="L657" s="39" t="n"/>
      <c r="M657" s="39" t="n"/>
      <c r="N657" s="39" t="n"/>
      <c r="O657" s="39" t="n"/>
      <c r="P657" s="39" t="n"/>
      <c r="Q657" s="39" t="n"/>
      <c r="R657" s="39" t="n"/>
      <c r="S657" s="39" t="n"/>
      <c r="T657" s="39" t="n"/>
      <c r="U657" s="39" t="n"/>
      <c r="V657" s="39" t="n"/>
      <c r="W657" s="39" t="n"/>
      <c r="X657" s="39" t="n"/>
      <c r="Y657" s="39" t="n"/>
      <c r="Z657" s="39" t="n"/>
    </row>
    <row r="658" ht="15.75" customHeight="1" s="198">
      <c r="A658" s="39" t="n"/>
      <c r="B658" s="39" t="n"/>
      <c r="C658" s="39" t="n"/>
      <c r="D658" s="39" t="n"/>
      <c r="E658" s="39" t="n"/>
      <c r="F658" s="39" t="n"/>
      <c r="G658" s="39" t="n"/>
      <c r="H658" s="39" t="n"/>
      <c r="I658" s="39" t="n"/>
      <c r="J658" s="39" t="n"/>
      <c r="K658" s="39" t="n"/>
      <c r="L658" s="39" t="n"/>
      <c r="M658" s="39" t="n"/>
      <c r="N658" s="39" t="n"/>
      <c r="O658" s="39" t="n"/>
      <c r="P658" s="39" t="n"/>
      <c r="Q658" s="39" t="n"/>
      <c r="R658" s="39" t="n"/>
      <c r="S658" s="39" t="n"/>
      <c r="T658" s="39" t="n"/>
      <c r="U658" s="39" t="n"/>
      <c r="V658" s="39" t="n"/>
      <c r="W658" s="39" t="n"/>
      <c r="X658" s="39" t="n"/>
      <c r="Y658" s="39" t="n"/>
      <c r="Z658" s="39" t="n"/>
    </row>
    <row r="659" ht="15.75" customHeight="1" s="198">
      <c r="A659" s="39" t="n"/>
      <c r="B659" s="39" t="n"/>
      <c r="C659" s="39" t="n"/>
      <c r="D659" s="39" t="n"/>
      <c r="E659" s="39" t="n"/>
      <c r="F659" s="39" t="n"/>
      <c r="G659" s="39" t="n"/>
      <c r="H659" s="39" t="n"/>
      <c r="I659" s="39" t="n"/>
      <c r="J659" s="39" t="n"/>
      <c r="K659" s="39" t="n"/>
      <c r="L659" s="39" t="n"/>
      <c r="M659" s="39" t="n"/>
      <c r="N659" s="39" t="n"/>
      <c r="O659" s="39" t="n"/>
      <c r="P659" s="39" t="n"/>
      <c r="Q659" s="39" t="n"/>
      <c r="R659" s="39" t="n"/>
      <c r="S659" s="39" t="n"/>
      <c r="T659" s="39" t="n"/>
      <c r="U659" s="39" t="n"/>
      <c r="V659" s="39" t="n"/>
      <c r="W659" s="39" t="n"/>
      <c r="X659" s="39" t="n"/>
      <c r="Y659" s="39" t="n"/>
      <c r="Z659" s="39" t="n"/>
    </row>
    <row r="660" ht="15.75" customHeight="1" s="198">
      <c r="A660" s="39" t="n"/>
      <c r="B660" s="39" t="n"/>
      <c r="C660" s="39" t="n"/>
      <c r="D660" s="39" t="n"/>
      <c r="E660" s="39" t="n"/>
      <c r="F660" s="39" t="n"/>
      <c r="G660" s="39" t="n"/>
      <c r="H660" s="39" t="n"/>
      <c r="I660" s="39" t="n"/>
      <c r="J660" s="39" t="n"/>
      <c r="K660" s="39" t="n"/>
      <c r="L660" s="39" t="n"/>
      <c r="M660" s="39" t="n"/>
      <c r="N660" s="39" t="n"/>
      <c r="O660" s="39" t="n"/>
      <c r="P660" s="39" t="n"/>
      <c r="Q660" s="39" t="n"/>
      <c r="R660" s="39" t="n"/>
      <c r="S660" s="39" t="n"/>
      <c r="T660" s="39" t="n"/>
      <c r="U660" s="39" t="n"/>
      <c r="V660" s="39" t="n"/>
      <c r="W660" s="39" t="n"/>
      <c r="X660" s="39" t="n"/>
      <c r="Y660" s="39" t="n"/>
      <c r="Z660" s="39" t="n"/>
    </row>
    <row r="661" ht="15.75" customHeight="1" s="198">
      <c r="A661" s="39" t="n"/>
      <c r="B661" s="39" t="n"/>
      <c r="C661" s="39" t="n"/>
      <c r="D661" s="39" t="n"/>
      <c r="E661" s="39" t="n"/>
      <c r="F661" s="39" t="n"/>
      <c r="G661" s="39" t="n"/>
      <c r="H661" s="39" t="n"/>
      <c r="I661" s="39" t="n"/>
      <c r="J661" s="39" t="n"/>
      <c r="K661" s="39" t="n"/>
      <c r="L661" s="39" t="n"/>
      <c r="M661" s="39" t="n"/>
      <c r="N661" s="39" t="n"/>
      <c r="O661" s="39" t="n"/>
      <c r="P661" s="39" t="n"/>
      <c r="Q661" s="39" t="n"/>
      <c r="R661" s="39" t="n"/>
      <c r="S661" s="39" t="n"/>
      <c r="T661" s="39" t="n"/>
      <c r="U661" s="39" t="n"/>
      <c r="V661" s="39" t="n"/>
      <c r="W661" s="39" t="n"/>
      <c r="X661" s="39" t="n"/>
      <c r="Y661" s="39" t="n"/>
      <c r="Z661" s="39" t="n"/>
    </row>
    <row r="662" ht="15.75" customHeight="1" s="198">
      <c r="A662" s="39" t="n"/>
      <c r="B662" s="39" t="n"/>
      <c r="C662" s="39" t="n"/>
      <c r="D662" s="39" t="n"/>
      <c r="E662" s="39" t="n"/>
      <c r="F662" s="39" t="n"/>
      <c r="G662" s="39" t="n"/>
      <c r="H662" s="39" t="n"/>
      <c r="I662" s="39" t="n"/>
      <c r="J662" s="39" t="n"/>
      <c r="K662" s="39" t="n"/>
      <c r="L662" s="39" t="n"/>
      <c r="M662" s="39" t="n"/>
      <c r="N662" s="39" t="n"/>
      <c r="O662" s="39" t="n"/>
      <c r="P662" s="39" t="n"/>
      <c r="Q662" s="39" t="n"/>
      <c r="R662" s="39" t="n"/>
      <c r="S662" s="39" t="n"/>
      <c r="T662" s="39" t="n"/>
      <c r="U662" s="39" t="n"/>
      <c r="V662" s="39" t="n"/>
      <c r="W662" s="39" t="n"/>
      <c r="X662" s="39" t="n"/>
      <c r="Y662" s="39" t="n"/>
      <c r="Z662" s="39" t="n"/>
    </row>
    <row r="663" ht="15.75" customHeight="1" s="198">
      <c r="A663" s="39" t="n"/>
      <c r="B663" s="39" t="n"/>
      <c r="C663" s="39" t="n"/>
      <c r="D663" s="39" t="n"/>
      <c r="E663" s="39" t="n"/>
      <c r="F663" s="39" t="n"/>
      <c r="G663" s="39" t="n"/>
      <c r="H663" s="39" t="n"/>
      <c r="I663" s="39" t="n"/>
      <c r="J663" s="39" t="n"/>
      <c r="K663" s="39" t="n"/>
      <c r="L663" s="39" t="n"/>
      <c r="M663" s="39" t="n"/>
      <c r="N663" s="39" t="n"/>
      <c r="O663" s="39" t="n"/>
      <c r="P663" s="39" t="n"/>
      <c r="Q663" s="39" t="n"/>
      <c r="R663" s="39" t="n"/>
      <c r="S663" s="39" t="n"/>
      <c r="T663" s="39" t="n"/>
      <c r="U663" s="39" t="n"/>
      <c r="V663" s="39" t="n"/>
      <c r="W663" s="39" t="n"/>
      <c r="X663" s="39" t="n"/>
      <c r="Y663" s="39" t="n"/>
      <c r="Z663" s="39" t="n"/>
    </row>
    <row r="664" ht="15.75" customHeight="1" s="198">
      <c r="A664" s="39" t="n"/>
      <c r="B664" s="39" t="n"/>
      <c r="C664" s="39" t="n"/>
      <c r="D664" s="39" t="n"/>
      <c r="E664" s="39" t="n"/>
      <c r="F664" s="39" t="n"/>
      <c r="G664" s="39" t="n"/>
      <c r="H664" s="39" t="n"/>
      <c r="I664" s="39" t="n"/>
      <c r="J664" s="39" t="n"/>
      <c r="K664" s="39" t="n"/>
      <c r="L664" s="39" t="n"/>
      <c r="M664" s="39" t="n"/>
      <c r="N664" s="39" t="n"/>
      <c r="O664" s="39" t="n"/>
      <c r="P664" s="39" t="n"/>
      <c r="Q664" s="39" t="n"/>
      <c r="R664" s="39" t="n"/>
      <c r="S664" s="39" t="n"/>
      <c r="T664" s="39" t="n"/>
      <c r="U664" s="39" t="n"/>
      <c r="V664" s="39" t="n"/>
      <c r="W664" s="39" t="n"/>
      <c r="X664" s="39" t="n"/>
      <c r="Y664" s="39" t="n"/>
      <c r="Z664" s="39" t="n"/>
    </row>
    <row r="665" ht="15.75" customHeight="1" s="198">
      <c r="A665" s="39" t="n"/>
      <c r="B665" s="39" t="n"/>
      <c r="C665" s="39" t="n"/>
      <c r="D665" s="39" t="n"/>
      <c r="E665" s="39" t="n"/>
      <c r="F665" s="39" t="n"/>
      <c r="G665" s="39" t="n"/>
      <c r="H665" s="39" t="n"/>
      <c r="I665" s="39" t="n"/>
      <c r="J665" s="39" t="n"/>
      <c r="K665" s="39" t="n"/>
      <c r="L665" s="39" t="n"/>
      <c r="M665" s="39" t="n"/>
      <c r="N665" s="39" t="n"/>
      <c r="O665" s="39" t="n"/>
      <c r="P665" s="39" t="n"/>
      <c r="Q665" s="39" t="n"/>
      <c r="R665" s="39" t="n"/>
      <c r="S665" s="39" t="n"/>
      <c r="T665" s="39" t="n"/>
      <c r="U665" s="39" t="n"/>
      <c r="V665" s="39" t="n"/>
      <c r="W665" s="39" t="n"/>
      <c r="X665" s="39" t="n"/>
      <c r="Y665" s="39" t="n"/>
      <c r="Z665" s="39" t="n"/>
    </row>
    <row r="666" ht="15.75" customHeight="1" s="198">
      <c r="A666" s="39" t="n"/>
      <c r="B666" s="39" t="n"/>
      <c r="C666" s="39" t="n"/>
      <c r="D666" s="39" t="n"/>
      <c r="E666" s="39" t="n"/>
      <c r="F666" s="39" t="n"/>
      <c r="G666" s="39" t="n"/>
      <c r="H666" s="39" t="n"/>
      <c r="I666" s="39" t="n"/>
      <c r="J666" s="39" t="n"/>
      <c r="K666" s="39" t="n"/>
      <c r="L666" s="39" t="n"/>
      <c r="M666" s="39" t="n"/>
      <c r="N666" s="39" t="n"/>
      <c r="O666" s="39" t="n"/>
      <c r="P666" s="39" t="n"/>
      <c r="Q666" s="39" t="n"/>
      <c r="R666" s="39" t="n"/>
      <c r="S666" s="39" t="n"/>
      <c r="T666" s="39" t="n"/>
      <c r="U666" s="39" t="n"/>
      <c r="V666" s="39" t="n"/>
      <c r="W666" s="39" t="n"/>
      <c r="X666" s="39" t="n"/>
      <c r="Y666" s="39" t="n"/>
      <c r="Z666" s="39" t="n"/>
    </row>
    <row r="667" ht="15.75" customHeight="1" s="198">
      <c r="A667" s="39" t="n"/>
      <c r="B667" s="39" t="n"/>
      <c r="C667" s="39" t="n"/>
      <c r="D667" s="39" t="n"/>
      <c r="E667" s="39" t="n"/>
      <c r="F667" s="39" t="n"/>
      <c r="G667" s="39" t="n"/>
      <c r="H667" s="39" t="n"/>
      <c r="I667" s="39" t="n"/>
      <c r="J667" s="39" t="n"/>
      <c r="K667" s="39" t="n"/>
      <c r="L667" s="39" t="n"/>
      <c r="M667" s="39" t="n"/>
      <c r="N667" s="39" t="n"/>
      <c r="O667" s="39" t="n"/>
      <c r="P667" s="39" t="n"/>
      <c r="Q667" s="39" t="n"/>
      <c r="R667" s="39" t="n"/>
      <c r="S667" s="39" t="n"/>
      <c r="T667" s="39" t="n"/>
      <c r="U667" s="39" t="n"/>
      <c r="V667" s="39" t="n"/>
      <c r="W667" s="39" t="n"/>
      <c r="X667" s="39" t="n"/>
      <c r="Y667" s="39" t="n"/>
      <c r="Z667" s="39" t="n"/>
    </row>
    <row r="668" ht="15.75" customHeight="1" s="198">
      <c r="A668" s="39" t="n"/>
      <c r="B668" s="39" t="n"/>
      <c r="C668" s="39" t="n"/>
      <c r="D668" s="39" t="n"/>
      <c r="E668" s="39" t="n"/>
      <c r="F668" s="39" t="n"/>
      <c r="G668" s="39" t="n"/>
      <c r="H668" s="39" t="n"/>
      <c r="I668" s="39" t="n"/>
      <c r="J668" s="39" t="n"/>
      <c r="K668" s="39" t="n"/>
      <c r="L668" s="39" t="n"/>
      <c r="M668" s="39" t="n"/>
      <c r="N668" s="39" t="n"/>
      <c r="O668" s="39" t="n"/>
      <c r="P668" s="39" t="n"/>
      <c r="Q668" s="39" t="n"/>
      <c r="R668" s="39" t="n"/>
      <c r="S668" s="39" t="n"/>
      <c r="T668" s="39" t="n"/>
      <c r="U668" s="39" t="n"/>
      <c r="V668" s="39" t="n"/>
      <c r="W668" s="39" t="n"/>
      <c r="X668" s="39" t="n"/>
      <c r="Y668" s="39" t="n"/>
      <c r="Z668" s="39" t="n"/>
    </row>
    <row r="669" ht="15.75" customHeight="1" s="198">
      <c r="A669" s="39" t="n"/>
      <c r="B669" s="39" t="n"/>
      <c r="C669" s="39" t="n"/>
      <c r="D669" s="39" t="n"/>
      <c r="E669" s="39" t="n"/>
      <c r="F669" s="39" t="n"/>
      <c r="G669" s="39" t="n"/>
      <c r="H669" s="39" t="n"/>
      <c r="I669" s="39" t="n"/>
      <c r="J669" s="39" t="n"/>
      <c r="K669" s="39" t="n"/>
      <c r="L669" s="39" t="n"/>
      <c r="M669" s="39" t="n"/>
      <c r="N669" s="39" t="n"/>
      <c r="O669" s="39" t="n"/>
      <c r="P669" s="39" t="n"/>
      <c r="Q669" s="39" t="n"/>
      <c r="R669" s="39" t="n"/>
      <c r="S669" s="39" t="n"/>
      <c r="T669" s="39" t="n"/>
      <c r="U669" s="39" t="n"/>
      <c r="V669" s="39" t="n"/>
      <c r="W669" s="39" t="n"/>
      <c r="X669" s="39" t="n"/>
      <c r="Y669" s="39" t="n"/>
      <c r="Z669" s="39" t="n"/>
    </row>
    <row r="670" ht="15.75" customHeight="1" s="198">
      <c r="A670" s="39" t="n"/>
      <c r="B670" s="39" t="n"/>
      <c r="C670" s="39" t="n"/>
      <c r="D670" s="39" t="n"/>
      <c r="E670" s="39" t="n"/>
      <c r="F670" s="39" t="n"/>
      <c r="G670" s="39" t="n"/>
      <c r="H670" s="39" t="n"/>
      <c r="I670" s="39" t="n"/>
      <c r="J670" s="39" t="n"/>
      <c r="K670" s="39" t="n"/>
      <c r="L670" s="39" t="n"/>
      <c r="M670" s="39" t="n"/>
      <c r="N670" s="39" t="n"/>
      <c r="O670" s="39" t="n"/>
      <c r="P670" s="39" t="n"/>
      <c r="Q670" s="39" t="n"/>
      <c r="R670" s="39" t="n"/>
      <c r="S670" s="39" t="n"/>
      <c r="T670" s="39" t="n"/>
      <c r="U670" s="39" t="n"/>
      <c r="V670" s="39" t="n"/>
      <c r="W670" s="39" t="n"/>
      <c r="X670" s="39" t="n"/>
      <c r="Y670" s="39" t="n"/>
      <c r="Z670" s="39" t="n"/>
    </row>
    <row r="671" ht="15.75" customHeight="1" s="198">
      <c r="A671" s="39" t="n"/>
      <c r="B671" s="39" t="n"/>
      <c r="C671" s="39" t="n"/>
      <c r="D671" s="39" t="n"/>
      <c r="E671" s="39" t="n"/>
      <c r="F671" s="39" t="n"/>
      <c r="G671" s="39" t="n"/>
      <c r="H671" s="39" t="n"/>
      <c r="I671" s="39" t="n"/>
      <c r="J671" s="39" t="n"/>
      <c r="K671" s="39" t="n"/>
      <c r="L671" s="39" t="n"/>
      <c r="M671" s="39" t="n"/>
      <c r="N671" s="39" t="n"/>
      <c r="O671" s="39" t="n"/>
      <c r="P671" s="39" t="n"/>
      <c r="Q671" s="39" t="n"/>
      <c r="R671" s="39" t="n"/>
      <c r="S671" s="39" t="n"/>
      <c r="T671" s="39" t="n"/>
      <c r="U671" s="39" t="n"/>
      <c r="V671" s="39" t="n"/>
      <c r="W671" s="39" t="n"/>
      <c r="X671" s="39" t="n"/>
      <c r="Y671" s="39" t="n"/>
      <c r="Z671" s="39" t="n"/>
    </row>
    <row r="672" ht="15.75" customHeight="1" s="198">
      <c r="A672" s="39" t="n"/>
      <c r="B672" s="39" t="n"/>
      <c r="C672" s="39" t="n"/>
      <c r="D672" s="39" t="n"/>
      <c r="E672" s="39" t="n"/>
      <c r="F672" s="39" t="n"/>
      <c r="G672" s="39" t="n"/>
      <c r="H672" s="39" t="n"/>
      <c r="I672" s="39" t="n"/>
      <c r="J672" s="39" t="n"/>
      <c r="K672" s="39" t="n"/>
      <c r="L672" s="39" t="n"/>
      <c r="M672" s="39" t="n"/>
      <c r="N672" s="39" t="n"/>
      <c r="O672" s="39" t="n"/>
      <c r="P672" s="39" t="n"/>
      <c r="Q672" s="39" t="n"/>
      <c r="R672" s="39" t="n"/>
      <c r="S672" s="39" t="n"/>
      <c r="T672" s="39" t="n"/>
      <c r="U672" s="39" t="n"/>
      <c r="V672" s="39" t="n"/>
      <c r="W672" s="39" t="n"/>
      <c r="X672" s="39" t="n"/>
      <c r="Y672" s="39" t="n"/>
      <c r="Z672" s="39" t="n"/>
    </row>
    <row r="673" ht="15.75" customHeight="1" s="198">
      <c r="A673" s="39" t="n"/>
      <c r="B673" s="39" t="n"/>
      <c r="C673" s="39" t="n"/>
      <c r="D673" s="39" t="n"/>
      <c r="E673" s="39" t="n"/>
      <c r="F673" s="39" t="n"/>
      <c r="G673" s="39" t="n"/>
      <c r="H673" s="39" t="n"/>
      <c r="I673" s="39" t="n"/>
      <c r="J673" s="39" t="n"/>
      <c r="K673" s="39" t="n"/>
      <c r="L673" s="39" t="n"/>
      <c r="M673" s="39" t="n"/>
      <c r="N673" s="39" t="n"/>
      <c r="O673" s="39" t="n"/>
      <c r="P673" s="39" t="n"/>
      <c r="Q673" s="39" t="n"/>
      <c r="R673" s="39" t="n"/>
      <c r="S673" s="39" t="n"/>
      <c r="T673" s="39" t="n"/>
      <c r="U673" s="39" t="n"/>
      <c r="V673" s="39" t="n"/>
      <c r="W673" s="39" t="n"/>
      <c r="X673" s="39" t="n"/>
      <c r="Y673" s="39" t="n"/>
      <c r="Z673" s="39" t="n"/>
    </row>
    <row r="674" ht="15.75" customHeight="1" s="198">
      <c r="A674" s="39" t="n"/>
      <c r="B674" s="39" t="n"/>
      <c r="C674" s="39" t="n"/>
      <c r="D674" s="39" t="n"/>
      <c r="E674" s="39" t="n"/>
      <c r="F674" s="39" t="n"/>
      <c r="G674" s="39" t="n"/>
      <c r="H674" s="39" t="n"/>
      <c r="I674" s="39" t="n"/>
      <c r="J674" s="39" t="n"/>
      <c r="K674" s="39" t="n"/>
      <c r="L674" s="39" t="n"/>
      <c r="M674" s="39" t="n"/>
      <c r="N674" s="39" t="n"/>
      <c r="O674" s="39" t="n"/>
      <c r="P674" s="39" t="n"/>
      <c r="Q674" s="39" t="n"/>
      <c r="R674" s="39" t="n"/>
      <c r="S674" s="39" t="n"/>
      <c r="T674" s="39" t="n"/>
      <c r="U674" s="39" t="n"/>
      <c r="V674" s="39" t="n"/>
      <c r="W674" s="39" t="n"/>
      <c r="X674" s="39" t="n"/>
      <c r="Y674" s="39" t="n"/>
      <c r="Z674" s="39" t="n"/>
    </row>
    <row r="675" ht="15.75" customHeight="1" s="198">
      <c r="A675" s="39" t="n"/>
      <c r="B675" s="39" t="n"/>
      <c r="C675" s="39" t="n"/>
      <c r="D675" s="39" t="n"/>
      <c r="E675" s="39" t="n"/>
      <c r="F675" s="39" t="n"/>
      <c r="G675" s="39" t="n"/>
      <c r="H675" s="39" t="n"/>
      <c r="I675" s="39" t="n"/>
      <c r="J675" s="39" t="n"/>
      <c r="K675" s="39" t="n"/>
      <c r="L675" s="39" t="n"/>
      <c r="M675" s="39" t="n"/>
      <c r="N675" s="39" t="n"/>
      <c r="O675" s="39" t="n"/>
      <c r="P675" s="39" t="n"/>
      <c r="Q675" s="39" t="n"/>
      <c r="R675" s="39" t="n"/>
      <c r="S675" s="39" t="n"/>
      <c r="T675" s="39" t="n"/>
      <c r="U675" s="39" t="n"/>
      <c r="V675" s="39" t="n"/>
      <c r="W675" s="39" t="n"/>
      <c r="X675" s="39" t="n"/>
      <c r="Y675" s="39" t="n"/>
      <c r="Z675" s="39" t="n"/>
    </row>
    <row r="676" ht="15.75" customHeight="1" s="198">
      <c r="A676" s="39" t="n"/>
      <c r="B676" s="39" t="n"/>
      <c r="C676" s="39" t="n"/>
      <c r="D676" s="39" t="n"/>
      <c r="E676" s="39" t="n"/>
      <c r="F676" s="39" t="n"/>
      <c r="G676" s="39" t="n"/>
      <c r="H676" s="39" t="n"/>
      <c r="I676" s="39" t="n"/>
      <c r="J676" s="39" t="n"/>
      <c r="K676" s="39" t="n"/>
      <c r="L676" s="39" t="n"/>
      <c r="M676" s="39" t="n"/>
      <c r="N676" s="39" t="n"/>
      <c r="O676" s="39" t="n"/>
      <c r="P676" s="39" t="n"/>
      <c r="Q676" s="39" t="n"/>
      <c r="R676" s="39" t="n"/>
      <c r="S676" s="39" t="n"/>
      <c r="T676" s="39" t="n"/>
      <c r="U676" s="39" t="n"/>
      <c r="V676" s="39" t="n"/>
      <c r="W676" s="39" t="n"/>
      <c r="X676" s="39" t="n"/>
      <c r="Y676" s="39" t="n"/>
      <c r="Z676" s="39" t="n"/>
    </row>
    <row r="677" ht="15.75" customHeight="1" s="198">
      <c r="A677" s="39" t="n"/>
      <c r="B677" s="39" t="n"/>
      <c r="C677" s="39" t="n"/>
      <c r="D677" s="39" t="n"/>
      <c r="E677" s="39" t="n"/>
      <c r="F677" s="39" t="n"/>
      <c r="G677" s="39" t="n"/>
      <c r="H677" s="39" t="n"/>
      <c r="I677" s="39" t="n"/>
      <c r="J677" s="39" t="n"/>
      <c r="K677" s="39" t="n"/>
      <c r="L677" s="39" t="n"/>
      <c r="M677" s="39" t="n"/>
      <c r="N677" s="39" t="n"/>
      <c r="O677" s="39" t="n"/>
      <c r="P677" s="39" t="n"/>
      <c r="Q677" s="39" t="n"/>
      <c r="R677" s="39" t="n"/>
      <c r="S677" s="39" t="n"/>
      <c r="T677" s="39" t="n"/>
      <c r="U677" s="39" t="n"/>
      <c r="V677" s="39" t="n"/>
      <c r="W677" s="39" t="n"/>
      <c r="X677" s="39" t="n"/>
      <c r="Y677" s="39" t="n"/>
      <c r="Z677" s="39" t="n"/>
    </row>
    <row r="678" ht="15.75" customHeight="1" s="198">
      <c r="A678" s="39" t="n"/>
      <c r="B678" s="39" t="n"/>
      <c r="C678" s="39" t="n"/>
      <c r="D678" s="39" t="n"/>
      <c r="E678" s="39" t="n"/>
      <c r="F678" s="39" t="n"/>
      <c r="G678" s="39" t="n"/>
      <c r="H678" s="39" t="n"/>
      <c r="I678" s="39" t="n"/>
      <c r="J678" s="39" t="n"/>
      <c r="K678" s="39" t="n"/>
      <c r="L678" s="39" t="n"/>
      <c r="M678" s="39" t="n"/>
      <c r="N678" s="39" t="n"/>
      <c r="O678" s="39" t="n"/>
      <c r="P678" s="39" t="n"/>
      <c r="Q678" s="39" t="n"/>
      <c r="R678" s="39" t="n"/>
      <c r="S678" s="39" t="n"/>
      <c r="T678" s="39" t="n"/>
      <c r="U678" s="39" t="n"/>
      <c r="V678" s="39" t="n"/>
      <c r="W678" s="39" t="n"/>
      <c r="X678" s="39" t="n"/>
      <c r="Y678" s="39" t="n"/>
      <c r="Z678" s="39" t="n"/>
    </row>
    <row r="679" ht="15.75" customHeight="1" s="198">
      <c r="A679" s="39" t="n"/>
      <c r="B679" s="39" t="n"/>
      <c r="C679" s="39" t="n"/>
      <c r="D679" s="39" t="n"/>
      <c r="E679" s="39" t="n"/>
      <c r="F679" s="39" t="n"/>
      <c r="G679" s="39" t="n"/>
      <c r="H679" s="39" t="n"/>
      <c r="I679" s="39" t="n"/>
      <c r="J679" s="39" t="n"/>
      <c r="K679" s="39" t="n"/>
      <c r="L679" s="39" t="n"/>
      <c r="M679" s="39" t="n"/>
      <c r="N679" s="39" t="n"/>
      <c r="O679" s="39" t="n"/>
      <c r="P679" s="39" t="n"/>
      <c r="Q679" s="39" t="n"/>
      <c r="R679" s="39" t="n"/>
      <c r="S679" s="39" t="n"/>
      <c r="T679" s="39" t="n"/>
      <c r="U679" s="39" t="n"/>
      <c r="V679" s="39" t="n"/>
      <c r="W679" s="39" t="n"/>
      <c r="X679" s="39" t="n"/>
      <c r="Y679" s="39" t="n"/>
      <c r="Z679" s="39" t="n"/>
    </row>
    <row r="680" ht="15.75" customHeight="1" s="198">
      <c r="A680" s="39" t="n"/>
      <c r="B680" s="39" t="n"/>
      <c r="C680" s="39" t="n"/>
      <c r="D680" s="39" t="n"/>
      <c r="E680" s="39" t="n"/>
      <c r="F680" s="39" t="n"/>
      <c r="G680" s="39" t="n"/>
      <c r="H680" s="39" t="n"/>
      <c r="I680" s="39" t="n"/>
      <c r="J680" s="39" t="n"/>
      <c r="K680" s="39" t="n"/>
      <c r="L680" s="39" t="n"/>
      <c r="M680" s="39" t="n"/>
      <c r="N680" s="39" t="n"/>
      <c r="O680" s="39" t="n"/>
      <c r="P680" s="39" t="n"/>
      <c r="Q680" s="39" t="n"/>
      <c r="R680" s="39" t="n"/>
      <c r="S680" s="39" t="n"/>
      <c r="T680" s="39" t="n"/>
      <c r="U680" s="39" t="n"/>
      <c r="V680" s="39" t="n"/>
      <c r="W680" s="39" t="n"/>
      <c r="X680" s="39" t="n"/>
      <c r="Y680" s="39" t="n"/>
      <c r="Z680" s="39" t="n"/>
    </row>
    <row r="681" ht="15.75" customHeight="1" s="198">
      <c r="A681" s="39" t="n"/>
      <c r="B681" s="39" t="n"/>
      <c r="C681" s="39" t="n"/>
      <c r="D681" s="39" t="n"/>
      <c r="E681" s="39" t="n"/>
      <c r="F681" s="39" t="n"/>
      <c r="G681" s="39" t="n"/>
      <c r="H681" s="39" t="n"/>
      <c r="I681" s="39" t="n"/>
      <c r="J681" s="39" t="n"/>
      <c r="K681" s="39" t="n"/>
      <c r="L681" s="39" t="n"/>
      <c r="M681" s="39" t="n"/>
      <c r="N681" s="39" t="n"/>
      <c r="O681" s="39" t="n"/>
      <c r="P681" s="39" t="n"/>
      <c r="Q681" s="39" t="n"/>
      <c r="R681" s="39" t="n"/>
      <c r="S681" s="39" t="n"/>
      <c r="T681" s="39" t="n"/>
      <c r="U681" s="39" t="n"/>
      <c r="V681" s="39" t="n"/>
      <c r="W681" s="39" t="n"/>
      <c r="X681" s="39" t="n"/>
      <c r="Y681" s="39" t="n"/>
      <c r="Z681" s="39" t="n"/>
    </row>
    <row r="682" ht="15.75" customHeight="1" s="198">
      <c r="A682" s="39" t="n"/>
      <c r="B682" s="39" t="n"/>
      <c r="C682" s="39" t="n"/>
      <c r="D682" s="39" t="n"/>
      <c r="E682" s="39" t="n"/>
      <c r="F682" s="39" t="n"/>
      <c r="G682" s="39" t="n"/>
      <c r="H682" s="39" t="n"/>
      <c r="I682" s="39" t="n"/>
      <c r="J682" s="39" t="n"/>
      <c r="K682" s="39" t="n"/>
      <c r="L682" s="39" t="n"/>
      <c r="M682" s="39" t="n"/>
      <c r="N682" s="39" t="n"/>
      <c r="O682" s="39" t="n"/>
      <c r="P682" s="39" t="n"/>
      <c r="Q682" s="39" t="n"/>
      <c r="R682" s="39" t="n"/>
      <c r="S682" s="39" t="n"/>
      <c r="T682" s="39" t="n"/>
      <c r="U682" s="39" t="n"/>
      <c r="V682" s="39" t="n"/>
      <c r="W682" s="39" t="n"/>
      <c r="X682" s="39" t="n"/>
      <c r="Y682" s="39" t="n"/>
      <c r="Z682" s="39" t="n"/>
    </row>
    <row r="683" ht="15.75" customHeight="1" s="198">
      <c r="A683" s="39" t="n"/>
      <c r="B683" s="39" t="n"/>
      <c r="C683" s="39" t="n"/>
      <c r="D683" s="39" t="n"/>
      <c r="E683" s="39" t="n"/>
      <c r="F683" s="39" t="n"/>
      <c r="G683" s="39" t="n"/>
      <c r="H683" s="39" t="n"/>
      <c r="I683" s="39" t="n"/>
      <c r="J683" s="39" t="n"/>
      <c r="K683" s="39" t="n"/>
      <c r="L683" s="39" t="n"/>
      <c r="M683" s="39" t="n"/>
      <c r="N683" s="39" t="n"/>
      <c r="O683" s="39" t="n"/>
      <c r="P683" s="39" t="n"/>
      <c r="Q683" s="39" t="n"/>
      <c r="R683" s="39" t="n"/>
      <c r="S683" s="39" t="n"/>
      <c r="T683" s="39" t="n"/>
      <c r="U683" s="39" t="n"/>
      <c r="V683" s="39" t="n"/>
      <c r="W683" s="39" t="n"/>
      <c r="X683" s="39" t="n"/>
      <c r="Y683" s="39" t="n"/>
      <c r="Z683" s="39" t="n"/>
    </row>
    <row r="684" ht="15.75" customHeight="1" s="198">
      <c r="A684" s="39" t="n"/>
      <c r="B684" s="39" t="n"/>
      <c r="C684" s="39" t="n"/>
      <c r="D684" s="39" t="n"/>
      <c r="E684" s="39" t="n"/>
      <c r="F684" s="39" t="n"/>
      <c r="G684" s="39" t="n"/>
      <c r="H684" s="39" t="n"/>
      <c r="I684" s="39" t="n"/>
      <c r="J684" s="39" t="n"/>
      <c r="K684" s="39" t="n"/>
      <c r="L684" s="39" t="n"/>
      <c r="M684" s="39" t="n"/>
      <c r="N684" s="39" t="n"/>
      <c r="O684" s="39" t="n"/>
      <c r="P684" s="39" t="n"/>
      <c r="Q684" s="39" t="n"/>
      <c r="R684" s="39" t="n"/>
      <c r="S684" s="39" t="n"/>
      <c r="T684" s="39" t="n"/>
      <c r="U684" s="39" t="n"/>
      <c r="V684" s="39" t="n"/>
      <c r="W684" s="39" t="n"/>
      <c r="X684" s="39" t="n"/>
      <c r="Y684" s="39" t="n"/>
      <c r="Z684" s="39" t="n"/>
    </row>
    <row r="685" ht="15.75" customHeight="1" s="198">
      <c r="A685" s="39" t="n"/>
      <c r="B685" s="39" t="n"/>
      <c r="C685" s="39" t="n"/>
      <c r="D685" s="39" t="n"/>
      <c r="E685" s="39" t="n"/>
      <c r="F685" s="39" t="n"/>
      <c r="G685" s="39" t="n"/>
      <c r="H685" s="39" t="n"/>
      <c r="I685" s="39" t="n"/>
      <c r="J685" s="39" t="n"/>
      <c r="K685" s="39" t="n"/>
      <c r="L685" s="39" t="n"/>
      <c r="M685" s="39" t="n"/>
      <c r="N685" s="39" t="n"/>
      <c r="O685" s="39" t="n"/>
      <c r="P685" s="39" t="n"/>
      <c r="Q685" s="39" t="n"/>
      <c r="R685" s="39" t="n"/>
      <c r="S685" s="39" t="n"/>
      <c r="T685" s="39" t="n"/>
      <c r="U685" s="39" t="n"/>
      <c r="V685" s="39" t="n"/>
      <c r="W685" s="39" t="n"/>
      <c r="X685" s="39" t="n"/>
      <c r="Y685" s="39" t="n"/>
      <c r="Z685" s="39" t="n"/>
    </row>
    <row r="686" ht="15.75" customHeight="1" s="198">
      <c r="A686" s="39" t="n"/>
      <c r="B686" s="39" t="n"/>
      <c r="C686" s="39" t="n"/>
      <c r="D686" s="39" t="n"/>
      <c r="E686" s="39" t="n"/>
      <c r="F686" s="39" t="n"/>
      <c r="G686" s="39" t="n"/>
      <c r="H686" s="39" t="n"/>
      <c r="I686" s="39" t="n"/>
      <c r="J686" s="39" t="n"/>
      <c r="K686" s="39" t="n"/>
      <c r="L686" s="39" t="n"/>
      <c r="M686" s="39" t="n"/>
      <c r="N686" s="39" t="n"/>
      <c r="O686" s="39" t="n"/>
      <c r="P686" s="39" t="n"/>
      <c r="Q686" s="39" t="n"/>
      <c r="R686" s="39" t="n"/>
      <c r="S686" s="39" t="n"/>
      <c r="T686" s="39" t="n"/>
      <c r="U686" s="39" t="n"/>
      <c r="V686" s="39" t="n"/>
      <c r="W686" s="39" t="n"/>
      <c r="X686" s="39" t="n"/>
      <c r="Y686" s="39" t="n"/>
      <c r="Z686" s="39" t="n"/>
    </row>
    <row r="687" ht="15.75" customHeight="1" s="198">
      <c r="A687" s="39" t="n"/>
      <c r="B687" s="39" t="n"/>
      <c r="C687" s="39" t="n"/>
      <c r="D687" s="39" t="n"/>
      <c r="E687" s="39" t="n"/>
      <c r="F687" s="39" t="n"/>
      <c r="G687" s="39" t="n"/>
      <c r="H687" s="39" t="n"/>
      <c r="I687" s="39" t="n"/>
      <c r="J687" s="39" t="n"/>
      <c r="K687" s="39" t="n"/>
      <c r="L687" s="39" t="n"/>
      <c r="M687" s="39" t="n"/>
      <c r="N687" s="39" t="n"/>
      <c r="O687" s="39" t="n"/>
      <c r="P687" s="39" t="n"/>
      <c r="Q687" s="39" t="n"/>
      <c r="R687" s="39" t="n"/>
      <c r="S687" s="39" t="n"/>
      <c r="T687" s="39" t="n"/>
      <c r="U687" s="39" t="n"/>
      <c r="V687" s="39" t="n"/>
      <c r="W687" s="39" t="n"/>
      <c r="X687" s="39" t="n"/>
      <c r="Y687" s="39" t="n"/>
      <c r="Z687" s="39" t="n"/>
    </row>
    <row r="688" ht="15.75" customHeight="1" s="198">
      <c r="A688" s="39" t="n"/>
      <c r="B688" s="39" t="n"/>
      <c r="C688" s="39" t="n"/>
      <c r="D688" s="39" t="n"/>
      <c r="E688" s="39" t="n"/>
      <c r="F688" s="39" t="n"/>
      <c r="G688" s="39" t="n"/>
      <c r="H688" s="39" t="n"/>
      <c r="I688" s="39" t="n"/>
      <c r="J688" s="39" t="n"/>
      <c r="K688" s="39" t="n"/>
      <c r="L688" s="39" t="n"/>
      <c r="M688" s="39" t="n"/>
      <c r="N688" s="39" t="n"/>
      <c r="O688" s="39" t="n"/>
      <c r="P688" s="39" t="n"/>
      <c r="Q688" s="39" t="n"/>
      <c r="R688" s="39" t="n"/>
      <c r="S688" s="39" t="n"/>
      <c r="T688" s="39" t="n"/>
      <c r="U688" s="39" t="n"/>
      <c r="V688" s="39" t="n"/>
      <c r="W688" s="39" t="n"/>
      <c r="X688" s="39" t="n"/>
      <c r="Y688" s="39" t="n"/>
      <c r="Z688" s="39" t="n"/>
    </row>
    <row r="689" ht="15.75" customHeight="1" s="198">
      <c r="A689" s="39" t="n"/>
      <c r="B689" s="39" t="n"/>
      <c r="C689" s="39" t="n"/>
      <c r="D689" s="39" t="n"/>
      <c r="E689" s="39" t="n"/>
      <c r="F689" s="39" t="n"/>
      <c r="G689" s="39" t="n"/>
      <c r="H689" s="39" t="n"/>
      <c r="I689" s="39" t="n"/>
      <c r="J689" s="39" t="n"/>
      <c r="K689" s="39" t="n"/>
      <c r="L689" s="39" t="n"/>
      <c r="M689" s="39" t="n"/>
      <c r="N689" s="39" t="n"/>
      <c r="O689" s="39" t="n"/>
      <c r="P689" s="39" t="n"/>
      <c r="Q689" s="39" t="n"/>
      <c r="R689" s="39" t="n"/>
      <c r="S689" s="39" t="n"/>
      <c r="T689" s="39" t="n"/>
      <c r="U689" s="39" t="n"/>
      <c r="V689" s="39" t="n"/>
      <c r="W689" s="39" t="n"/>
      <c r="X689" s="39" t="n"/>
      <c r="Y689" s="39" t="n"/>
      <c r="Z689" s="39" t="n"/>
    </row>
    <row r="690" ht="15.75" customHeight="1" s="198">
      <c r="A690" s="39" t="n"/>
      <c r="B690" s="39" t="n"/>
      <c r="C690" s="39" t="n"/>
      <c r="D690" s="39" t="n"/>
      <c r="E690" s="39" t="n"/>
      <c r="F690" s="39" t="n"/>
      <c r="G690" s="39" t="n"/>
      <c r="H690" s="39" t="n"/>
      <c r="I690" s="39" t="n"/>
      <c r="J690" s="39" t="n"/>
      <c r="K690" s="39" t="n"/>
      <c r="L690" s="39" t="n"/>
      <c r="M690" s="39" t="n"/>
      <c r="N690" s="39" t="n"/>
      <c r="O690" s="39" t="n"/>
      <c r="P690" s="39" t="n"/>
      <c r="Q690" s="39" t="n"/>
      <c r="R690" s="39" t="n"/>
      <c r="S690" s="39" t="n"/>
      <c r="T690" s="39" t="n"/>
      <c r="U690" s="39" t="n"/>
      <c r="V690" s="39" t="n"/>
      <c r="W690" s="39" t="n"/>
      <c r="X690" s="39" t="n"/>
      <c r="Y690" s="39" t="n"/>
      <c r="Z690" s="39" t="n"/>
    </row>
    <row r="691" ht="15.75" customHeight="1" s="198">
      <c r="A691" s="39" t="n"/>
      <c r="B691" s="39" t="n"/>
      <c r="C691" s="39" t="n"/>
      <c r="D691" s="39" t="n"/>
      <c r="E691" s="39" t="n"/>
      <c r="F691" s="39" t="n"/>
      <c r="G691" s="39" t="n"/>
      <c r="H691" s="39" t="n"/>
      <c r="I691" s="39" t="n"/>
      <c r="J691" s="39" t="n"/>
      <c r="K691" s="39" t="n"/>
      <c r="L691" s="39" t="n"/>
      <c r="M691" s="39" t="n"/>
      <c r="N691" s="39" t="n"/>
      <c r="O691" s="39" t="n"/>
      <c r="P691" s="39" t="n"/>
      <c r="Q691" s="39" t="n"/>
      <c r="R691" s="39" t="n"/>
      <c r="S691" s="39" t="n"/>
      <c r="T691" s="39" t="n"/>
      <c r="U691" s="39" t="n"/>
      <c r="V691" s="39" t="n"/>
      <c r="W691" s="39" t="n"/>
      <c r="X691" s="39" t="n"/>
      <c r="Y691" s="39" t="n"/>
      <c r="Z691" s="39" t="n"/>
    </row>
    <row r="692" ht="15.75" customHeight="1" s="198">
      <c r="A692" s="39" t="n"/>
      <c r="B692" s="39" t="n"/>
      <c r="C692" s="39" t="n"/>
      <c r="D692" s="39" t="n"/>
      <c r="E692" s="39" t="n"/>
      <c r="F692" s="39" t="n"/>
      <c r="G692" s="39" t="n"/>
      <c r="H692" s="39" t="n"/>
      <c r="I692" s="39" t="n"/>
      <c r="J692" s="39" t="n"/>
      <c r="K692" s="39" t="n"/>
      <c r="L692" s="39" t="n"/>
      <c r="M692" s="39" t="n"/>
      <c r="N692" s="39" t="n"/>
      <c r="O692" s="39" t="n"/>
      <c r="P692" s="39" t="n"/>
      <c r="Q692" s="39" t="n"/>
      <c r="R692" s="39" t="n"/>
      <c r="S692" s="39" t="n"/>
      <c r="T692" s="39" t="n"/>
      <c r="U692" s="39" t="n"/>
      <c r="V692" s="39" t="n"/>
      <c r="W692" s="39" t="n"/>
      <c r="X692" s="39" t="n"/>
      <c r="Y692" s="39" t="n"/>
      <c r="Z692" s="39" t="n"/>
    </row>
    <row r="693" ht="15.75" customHeight="1" s="198">
      <c r="A693" s="39" t="n"/>
      <c r="B693" s="39" t="n"/>
      <c r="C693" s="39" t="n"/>
      <c r="D693" s="39" t="n"/>
      <c r="E693" s="39" t="n"/>
      <c r="F693" s="39" t="n"/>
      <c r="G693" s="39" t="n"/>
      <c r="H693" s="39" t="n"/>
      <c r="I693" s="39" t="n"/>
      <c r="J693" s="39" t="n"/>
      <c r="K693" s="39" t="n"/>
      <c r="L693" s="39" t="n"/>
      <c r="M693" s="39" t="n"/>
      <c r="N693" s="39" t="n"/>
      <c r="O693" s="39" t="n"/>
      <c r="P693" s="39" t="n"/>
      <c r="Q693" s="39" t="n"/>
      <c r="R693" s="39" t="n"/>
      <c r="S693" s="39" t="n"/>
      <c r="T693" s="39" t="n"/>
      <c r="U693" s="39" t="n"/>
      <c r="V693" s="39" t="n"/>
      <c r="W693" s="39" t="n"/>
      <c r="X693" s="39" t="n"/>
      <c r="Y693" s="39" t="n"/>
      <c r="Z693" s="39" t="n"/>
    </row>
    <row r="694" ht="15.75" customHeight="1" s="198">
      <c r="A694" s="39" t="n"/>
      <c r="B694" s="39" t="n"/>
      <c r="C694" s="39" t="n"/>
      <c r="D694" s="39" t="n"/>
      <c r="E694" s="39" t="n"/>
      <c r="F694" s="39" t="n"/>
      <c r="G694" s="39" t="n"/>
      <c r="H694" s="39" t="n"/>
      <c r="I694" s="39" t="n"/>
      <c r="J694" s="39" t="n"/>
      <c r="K694" s="39" t="n"/>
      <c r="L694" s="39" t="n"/>
      <c r="M694" s="39" t="n"/>
      <c r="N694" s="39" t="n"/>
      <c r="O694" s="39" t="n"/>
      <c r="P694" s="39" t="n"/>
      <c r="Q694" s="39" t="n"/>
      <c r="R694" s="39" t="n"/>
      <c r="S694" s="39" t="n"/>
      <c r="T694" s="39" t="n"/>
      <c r="U694" s="39" t="n"/>
      <c r="V694" s="39" t="n"/>
      <c r="W694" s="39" t="n"/>
      <c r="X694" s="39" t="n"/>
      <c r="Y694" s="39" t="n"/>
      <c r="Z694" s="39" t="n"/>
    </row>
    <row r="695" ht="15.75" customHeight="1" s="198">
      <c r="A695" s="39" t="n"/>
      <c r="B695" s="39" t="n"/>
      <c r="C695" s="39" t="n"/>
      <c r="D695" s="39" t="n"/>
      <c r="E695" s="39" t="n"/>
      <c r="F695" s="39" t="n"/>
      <c r="G695" s="39" t="n"/>
      <c r="H695" s="39" t="n"/>
      <c r="I695" s="39" t="n"/>
      <c r="J695" s="39" t="n"/>
      <c r="K695" s="39" t="n"/>
      <c r="L695" s="39" t="n"/>
      <c r="M695" s="39" t="n"/>
      <c r="N695" s="39" t="n"/>
      <c r="O695" s="39" t="n"/>
      <c r="P695" s="39" t="n"/>
      <c r="Q695" s="39" t="n"/>
      <c r="R695" s="39" t="n"/>
      <c r="S695" s="39" t="n"/>
      <c r="T695" s="39" t="n"/>
      <c r="U695" s="39" t="n"/>
      <c r="V695" s="39" t="n"/>
      <c r="W695" s="39" t="n"/>
      <c r="X695" s="39" t="n"/>
      <c r="Y695" s="39" t="n"/>
      <c r="Z695" s="39" t="n"/>
    </row>
    <row r="696" ht="15.75" customHeight="1" s="198">
      <c r="A696" s="39" t="n"/>
      <c r="B696" s="39" t="n"/>
      <c r="C696" s="39" t="n"/>
      <c r="D696" s="39" t="n"/>
      <c r="E696" s="39" t="n"/>
      <c r="F696" s="39" t="n"/>
      <c r="G696" s="39" t="n"/>
      <c r="H696" s="39" t="n"/>
      <c r="I696" s="39" t="n"/>
      <c r="J696" s="39" t="n"/>
      <c r="K696" s="39" t="n"/>
      <c r="L696" s="39" t="n"/>
      <c r="M696" s="39" t="n"/>
      <c r="N696" s="39" t="n"/>
      <c r="O696" s="39" t="n"/>
      <c r="P696" s="39" t="n"/>
      <c r="Q696" s="39" t="n"/>
      <c r="R696" s="39" t="n"/>
      <c r="S696" s="39" t="n"/>
      <c r="T696" s="39" t="n"/>
      <c r="U696" s="39" t="n"/>
      <c r="V696" s="39" t="n"/>
      <c r="W696" s="39" t="n"/>
      <c r="X696" s="39" t="n"/>
      <c r="Y696" s="39" t="n"/>
      <c r="Z696" s="39" t="n"/>
    </row>
    <row r="697" ht="15.75" customHeight="1" s="198">
      <c r="A697" s="39" t="n"/>
      <c r="B697" s="39" t="n"/>
      <c r="C697" s="39" t="n"/>
      <c r="D697" s="39" t="n"/>
      <c r="E697" s="39" t="n"/>
      <c r="F697" s="39" t="n"/>
      <c r="G697" s="39" t="n"/>
      <c r="H697" s="39" t="n"/>
      <c r="I697" s="39" t="n"/>
      <c r="J697" s="39" t="n"/>
      <c r="K697" s="39" t="n"/>
      <c r="L697" s="39" t="n"/>
      <c r="M697" s="39" t="n"/>
      <c r="N697" s="39" t="n"/>
      <c r="O697" s="39" t="n"/>
      <c r="P697" s="39" t="n"/>
      <c r="Q697" s="39" t="n"/>
      <c r="R697" s="39" t="n"/>
      <c r="S697" s="39" t="n"/>
      <c r="T697" s="39" t="n"/>
      <c r="U697" s="39" t="n"/>
      <c r="V697" s="39" t="n"/>
      <c r="W697" s="39" t="n"/>
      <c r="X697" s="39" t="n"/>
      <c r="Y697" s="39" t="n"/>
      <c r="Z697" s="39" t="n"/>
    </row>
    <row r="698" ht="15.75" customHeight="1" s="198">
      <c r="A698" s="39" t="n"/>
      <c r="B698" s="39" t="n"/>
      <c r="C698" s="39" t="n"/>
      <c r="D698" s="39" t="n"/>
      <c r="E698" s="39" t="n"/>
      <c r="F698" s="39" t="n"/>
      <c r="G698" s="39" t="n"/>
      <c r="H698" s="39" t="n"/>
      <c r="I698" s="39" t="n"/>
      <c r="J698" s="39" t="n"/>
      <c r="K698" s="39" t="n"/>
      <c r="L698" s="39" t="n"/>
      <c r="M698" s="39" t="n"/>
      <c r="N698" s="39" t="n"/>
      <c r="O698" s="39" t="n"/>
      <c r="P698" s="39" t="n"/>
      <c r="Q698" s="39" t="n"/>
      <c r="R698" s="39" t="n"/>
      <c r="S698" s="39" t="n"/>
      <c r="T698" s="39" t="n"/>
      <c r="U698" s="39" t="n"/>
      <c r="V698" s="39" t="n"/>
      <c r="W698" s="39" t="n"/>
      <c r="X698" s="39" t="n"/>
      <c r="Y698" s="39" t="n"/>
      <c r="Z698" s="39" t="n"/>
    </row>
    <row r="699" ht="15.75" customHeight="1" s="198">
      <c r="A699" s="39" t="n"/>
      <c r="B699" s="39" t="n"/>
      <c r="C699" s="39" t="n"/>
      <c r="D699" s="39" t="n"/>
      <c r="E699" s="39" t="n"/>
      <c r="F699" s="39" t="n"/>
      <c r="G699" s="39" t="n"/>
      <c r="H699" s="39" t="n"/>
      <c r="I699" s="39" t="n"/>
      <c r="J699" s="39" t="n"/>
      <c r="K699" s="39" t="n"/>
      <c r="L699" s="39" t="n"/>
      <c r="M699" s="39" t="n"/>
      <c r="N699" s="39" t="n"/>
      <c r="O699" s="39" t="n"/>
      <c r="P699" s="39" t="n"/>
      <c r="Q699" s="39" t="n"/>
      <c r="R699" s="39" t="n"/>
      <c r="S699" s="39" t="n"/>
      <c r="T699" s="39" t="n"/>
      <c r="U699" s="39" t="n"/>
      <c r="V699" s="39" t="n"/>
      <c r="W699" s="39" t="n"/>
      <c r="X699" s="39" t="n"/>
      <c r="Y699" s="39" t="n"/>
      <c r="Z699" s="39" t="n"/>
    </row>
    <row r="700" ht="15.75" customHeight="1" s="198">
      <c r="A700" s="39" t="n"/>
      <c r="B700" s="39" t="n"/>
      <c r="C700" s="39" t="n"/>
      <c r="D700" s="39" t="n"/>
      <c r="E700" s="39" t="n"/>
      <c r="F700" s="39" t="n"/>
      <c r="G700" s="39" t="n"/>
      <c r="H700" s="39" t="n"/>
      <c r="I700" s="39" t="n"/>
      <c r="J700" s="39" t="n"/>
      <c r="K700" s="39" t="n"/>
      <c r="L700" s="39" t="n"/>
      <c r="M700" s="39" t="n"/>
      <c r="N700" s="39" t="n"/>
      <c r="O700" s="39" t="n"/>
      <c r="P700" s="39" t="n"/>
      <c r="Q700" s="39" t="n"/>
      <c r="R700" s="39" t="n"/>
      <c r="S700" s="39" t="n"/>
      <c r="T700" s="39" t="n"/>
      <c r="U700" s="39" t="n"/>
      <c r="V700" s="39" t="n"/>
      <c r="W700" s="39" t="n"/>
      <c r="X700" s="39" t="n"/>
      <c r="Y700" s="39" t="n"/>
      <c r="Z700" s="39" t="n"/>
    </row>
    <row r="701" ht="15.75" customHeight="1" s="198">
      <c r="A701" s="39" t="n"/>
      <c r="B701" s="39" t="n"/>
      <c r="C701" s="39" t="n"/>
      <c r="D701" s="39" t="n"/>
      <c r="E701" s="39" t="n"/>
      <c r="F701" s="39" t="n"/>
      <c r="G701" s="39" t="n"/>
      <c r="H701" s="39" t="n"/>
      <c r="I701" s="39" t="n"/>
      <c r="J701" s="39" t="n"/>
      <c r="K701" s="39" t="n"/>
      <c r="L701" s="39" t="n"/>
      <c r="M701" s="39" t="n"/>
      <c r="N701" s="39" t="n"/>
      <c r="O701" s="39" t="n"/>
      <c r="P701" s="39" t="n"/>
      <c r="Q701" s="39" t="n"/>
      <c r="R701" s="39" t="n"/>
      <c r="S701" s="39" t="n"/>
      <c r="T701" s="39" t="n"/>
      <c r="U701" s="39" t="n"/>
      <c r="V701" s="39" t="n"/>
      <c r="W701" s="39" t="n"/>
      <c r="X701" s="39" t="n"/>
      <c r="Y701" s="39" t="n"/>
      <c r="Z701" s="39" t="n"/>
    </row>
    <row r="702" ht="15.75" customHeight="1" s="198">
      <c r="A702" s="39" t="n"/>
      <c r="B702" s="39" t="n"/>
      <c r="C702" s="39" t="n"/>
      <c r="D702" s="39" t="n"/>
      <c r="E702" s="39" t="n"/>
      <c r="F702" s="39" t="n"/>
      <c r="G702" s="39" t="n"/>
      <c r="H702" s="39" t="n"/>
      <c r="I702" s="39" t="n"/>
      <c r="J702" s="39" t="n"/>
      <c r="K702" s="39" t="n"/>
      <c r="L702" s="39" t="n"/>
      <c r="M702" s="39" t="n"/>
      <c r="N702" s="39" t="n"/>
      <c r="O702" s="39" t="n"/>
      <c r="P702" s="39" t="n"/>
      <c r="Q702" s="39" t="n"/>
      <c r="R702" s="39" t="n"/>
      <c r="S702" s="39" t="n"/>
      <c r="T702" s="39" t="n"/>
      <c r="U702" s="39" t="n"/>
      <c r="V702" s="39" t="n"/>
      <c r="W702" s="39" t="n"/>
      <c r="X702" s="39" t="n"/>
      <c r="Y702" s="39" t="n"/>
      <c r="Z702" s="39" t="n"/>
    </row>
    <row r="703" ht="15.75" customHeight="1" s="198">
      <c r="A703" s="39" t="n"/>
      <c r="B703" s="39" t="n"/>
      <c r="C703" s="39" t="n"/>
      <c r="D703" s="39" t="n"/>
      <c r="E703" s="39" t="n"/>
      <c r="F703" s="39" t="n"/>
      <c r="G703" s="39" t="n"/>
      <c r="H703" s="39" t="n"/>
      <c r="I703" s="39" t="n"/>
      <c r="J703" s="39" t="n"/>
      <c r="K703" s="39" t="n"/>
      <c r="L703" s="39" t="n"/>
      <c r="M703" s="39" t="n"/>
      <c r="N703" s="39" t="n"/>
      <c r="O703" s="39" t="n"/>
      <c r="P703" s="39" t="n"/>
      <c r="Q703" s="39" t="n"/>
      <c r="R703" s="39" t="n"/>
      <c r="S703" s="39" t="n"/>
      <c r="T703" s="39" t="n"/>
      <c r="U703" s="39" t="n"/>
      <c r="V703" s="39" t="n"/>
      <c r="W703" s="39" t="n"/>
      <c r="X703" s="39" t="n"/>
      <c r="Y703" s="39" t="n"/>
      <c r="Z703" s="39" t="n"/>
    </row>
    <row r="704" ht="15.75" customHeight="1" s="198">
      <c r="A704" s="39" t="n"/>
      <c r="B704" s="39" t="n"/>
      <c r="C704" s="39" t="n"/>
      <c r="D704" s="39" t="n"/>
      <c r="E704" s="39" t="n"/>
      <c r="F704" s="39" t="n"/>
      <c r="G704" s="39" t="n"/>
      <c r="H704" s="39" t="n"/>
      <c r="I704" s="39" t="n"/>
      <c r="J704" s="39" t="n"/>
      <c r="K704" s="39" t="n"/>
      <c r="L704" s="39" t="n"/>
      <c r="M704" s="39" t="n"/>
      <c r="N704" s="39" t="n"/>
      <c r="O704" s="39" t="n"/>
      <c r="P704" s="39" t="n"/>
      <c r="Q704" s="39" t="n"/>
      <c r="R704" s="39" t="n"/>
      <c r="S704" s="39" t="n"/>
      <c r="T704" s="39" t="n"/>
      <c r="U704" s="39" t="n"/>
      <c r="V704" s="39" t="n"/>
      <c r="W704" s="39" t="n"/>
      <c r="X704" s="39" t="n"/>
      <c r="Y704" s="39" t="n"/>
      <c r="Z704" s="39" t="n"/>
    </row>
    <row r="705" ht="15.75" customHeight="1" s="198">
      <c r="A705" s="39" t="n"/>
      <c r="B705" s="39" t="n"/>
      <c r="C705" s="39" t="n"/>
      <c r="D705" s="39" t="n"/>
      <c r="E705" s="39" t="n"/>
      <c r="F705" s="39" t="n"/>
      <c r="G705" s="39" t="n"/>
      <c r="H705" s="39" t="n"/>
      <c r="I705" s="39" t="n"/>
      <c r="J705" s="39" t="n"/>
      <c r="K705" s="39" t="n"/>
      <c r="L705" s="39" t="n"/>
      <c r="M705" s="39" t="n"/>
      <c r="N705" s="39" t="n"/>
      <c r="O705" s="39" t="n"/>
      <c r="P705" s="39" t="n"/>
      <c r="Q705" s="39" t="n"/>
      <c r="R705" s="39" t="n"/>
      <c r="S705" s="39" t="n"/>
      <c r="T705" s="39" t="n"/>
      <c r="U705" s="39" t="n"/>
      <c r="V705" s="39" t="n"/>
      <c r="W705" s="39" t="n"/>
      <c r="X705" s="39" t="n"/>
      <c r="Y705" s="39" t="n"/>
      <c r="Z705" s="39" t="n"/>
    </row>
    <row r="706" ht="15.75" customHeight="1" s="198">
      <c r="A706" s="39" t="n"/>
      <c r="B706" s="39" t="n"/>
      <c r="C706" s="39" t="n"/>
      <c r="D706" s="39" t="n"/>
      <c r="E706" s="39" t="n"/>
      <c r="F706" s="39" t="n"/>
      <c r="G706" s="39" t="n"/>
      <c r="H706" s="39" t="n"/>
      <c r="I706" s="39" t="n"/>
      <c r="J706" s="39" t="n"/>
      <c r="K706" s="39" t="n"/>
      <c r="L706" s="39" t="n"/>
      <c r="M706" s="39" t="n"/>
      <c r="N706" s="39" t="n"/>
      <c r="O706" s="39" t="n"/>
      <c r="P706" s="39" t="n"/>
      <c r="Q706" s="39" t="n"/>
      <c r="R706" s="39" t="n"/>
      <c r="S706" s="39" t="n"/>
      <c r="T706" s="39" t="n"/>
      <c r="U706" s="39" t="n"/>
      <c r="V706" s="39" t="n"/>
      <c r="W706" s="39" t="n"/>
      <c r="X706" s="39" t="n"/>
      <c r="Y706" s="39" t="n"/>
      <c r="Z706" s="39" t="n"/>
    </row>
    <row r="707" ht="15.75" customHeight="1" s="198">
      <c r="A707" s="39" t="n"/>
      <c r="B707" s="39" t="n"/>
      <c r="C707" s="39" t="n"/>
      <c r="D707" s="39" t="n"/>
      <c r="E707" s="39" t="n"/>
      <c r="F707" s="39" t="n"/>
      <c r="G707" s="39" t="n"/>
      <c r="H707" s="39" t="n"/>
      <c r="I707" s="39" t="n"/>
      <c r="J707" s="39" t="n"/>
      <c r="K707" s="39" t="n"/>
      <c r="L707" s="39" t="n"/>
      <c r="M707" s="39" t="n"/>
      <c r="N707" s="39" t="n"/>
      <c r="O707" s="39" t="n"/>
      <c r="P707" s="39" t="n"/>
      <c r="Q707" s="39" t="n"/>
      <c r="R707" s="39" t="n"/>
      <c r="S707" s="39" t="n"/>
      <c r="T707" s="39" t="n"/>
      <c r="U707" s="39" t="n"/>
      <c r="V707" s="39" t="n"/>
      <c r="W707" s="39" t="n"/>
      <c r="X707" s="39" t="n"/>
      <c r="Y707" s="39" t="n"/>
      <c r="Z707" s="39" t="n"/>
    </row>
    <row r="708" ht="15.75" customHeight="1" s="198">
      <c r="A708" s="39" t="n"/>
      <c r="B708" s="39" t="n"/>
      <c r="C708" s="39" t="n"/>
      <c r="D708" s="39" t="n"/>
      <c r="E708" s="39" t="n"/>
      <c r="F708" s="39" t="n"/>
      <c r="G708" s="39" t="n"/>
      <c r="H708" s="39" t="n"/>
      <c r="I708" s="39" t="n"/>
      <c r="J708" s="39" t="n"/>
      <c r="K708" s="39" t="n"/>
      <c r="L708" s="39" t="n"/>
      <c r="M708" s="39" t="n"/>
      <c r="N708" s="39" t="n"/>
      <c r="O708" s="39" t="n"/>
      <c r="P708" s="39" t="n"/>
      <c r="Q708" s="39" t="n"/>
      <c r="R708" s="39" t="n"/>
      <c r="S708" s="39" t="n"/>
      <c r="T708" s="39" t="n"/>
      <c r="U708" s="39" t="n"/>
      <c r="V708" s="39" t="n"/>
      <c r="W708" s="39" t="n"/>
      <c r="X708" s="39" t="n"/>
      <c r="Y708" s="39" t="n"/>
      <c r="Z708" s="39" t="n"/>
    </row>
    <row r="709" ht="15.75" customHeight="1" s="198">
      <c r="A709" s="39" t="n"/>
      <c r="B709" s="39" t="n"/>
      <c r="C709" s="39" t="n"/>
      <c r="D709" s="39" t="n"/>
      <c r="E709" s="39" t="n"/>
      <c r="F709" s="39" t="n"/>
      <c r="G709" s="39" t="n"/>
      <c r="H709" s="39" t="n"/>
      <c r="I709" s="39" t="n"/>
      <c r="J709" s="39" t="n"/>
      <c r="K709" s="39" t="n"/>
      <c r="L709" s="39" t="n"/>
      <c r="M709" s="39" t="n"/>
      <c r="N709" s="39" t="n"/>
      <c r="O709" s="39" t="n"/>
      <c r="P709" s="39" t="n"/>
      <c r="Q709" s="39" t="n"/>
      <c r="R709" s="39" t="n"/>
      <c r="S709" s="39" t="n"/>
      <c r="T709" s="39" t="n"/>
      <c r="U709" s="39" t="n"/>
      <c r="V709" s="39" t="n"/>
      <c r="W709" s="39" t="n"/>
      <c r="X709" s="39" t="n"/>
      <c r="Y709" s="39" t="n"/>
      <c r="Z709" s="39" t="n"/>
    </row>
    <row r="710" ht="15.75" customHeight="1" s="198">
      <c r="A710" s="39" t="n"/>
      <c r="B710" s="39" t="n"/>
      <c r="C710" s="39" t="n"/>
      <c r="D710" s="39" t="n"/>
      <c r="E710" s="39" t="n"/>
      <c r="F710" s="39" t="n"/>
      <c r="G710" s="39" t="n"/>
      <c r="H710" s="39" t="n"/>
      <c r="I710" s="39" t="n"/>
      <c r="J710" s="39" t="n"/>
      <c r="K710" s="39" t="n"/>
      <c r="L710" s="39" t="n"/>
      <c r="M710" s="39" t="n"/>
      <c r="N710" s="39" t="n"/>
      <c r="O710" s="39" t="n"/>
      <c r="P710" s="39" t="n"/>
      <c r="Q710" s="39" t="n"/>
      <c r="R710" s="39" t="n"/>
      <c r="S710" s="39" t="n"/>
      <c r="T710" s="39" t="n"/>
      <c r="U710" s="39" t="n"/>
      <c r="V710" s="39" t="n"/>
      <c r="W710" s="39" t="n"/>
      <c r="X710" s="39" t="n"/>
      <c r="Y710" s="39" t="n"/>
      <c r="Z710" s="39" t="n"/>
    </row>
    <row r="711" ht="15.75" customHeight="1" s="198">
      <c r="A711" s="39" t="n"/>
      <c r="B711" s="39" t="n"/>
      <c r="C711" s="39" t="n"/>
      <c r="D711" s="39" t="n"/>
      <c r="E711" s="39" t="n"/>
      <c r="F711" s="39" t="n"/>
      <c r="G711" s="39" t="n"/>
      <c r="H711" s="39" t="n"/>
      <c r="I711" s="39" t="n"/>
      <c r="J711" s="39" t="n"/>
      <c r="K711" s="39" t="n"/>
      <c r="L711" s="39" t="n"/>
      <c r="M711" s="39" t="n"/>
      <c r="N711" s="39" t="n"/>
      <c r="O711" s="39" t="n"/>
      <c r="P711" s="39" t="n"/>
      <c r="Q711" s="39" t="n"/>
      <c r="R711" s="39" t="n"/>
      <c r="S711" s="39" t="n"/>
      <c r="T711" s="39" t="n"/>
      <c r="U711" s="39" t="n"/>
      <c r="V711" s="39" t="n"/>
      <c r="W711" s="39" t="n"/>
      <c r="X711" s="39" t="n"/>
      <c r="Y711" s="39" t="n"/>
      <c r="Z711" s="39" t="n"/>
    </row>
    <row r="712" ht="15.75" customHeight="1" s="198">
      <c r="A712" s="39" t="n"/>
      <c r="B712" s="39" t="n"/>
      <c r="C712" s="39" t="n"/>
      <c r="D712" s="39" t="n"/>
      <c r="E712" s="39" t="n"/>
      <c r="F712" s="39" t="n"/>
      <c r="G712" s="39" t="n"/>
      <c r="H712" s="39" t="n"/>
      <c r="I712" s="39" t="n"/>
      <c r="J712" s="39" t="n"/>
      <c r="K712" s="39" t="n"/>
      <c r="L712" s="39" t="n"/>
      <c r="M712" s="39" t="n"/>
      <c r="N712" s="39" t="n"/>
      <c r="O712" s="39" t="n"/>
      <c r="P712" s="39" t="n"/>
      <c r="Q712" s="39" t="n"/>
      <c r="R712" s="39" t="n"/>
      <c r="S712" s="39" t="n"/>
      <c r="T712" s="39" t="n"/>
      <c r="U712" s="39" t="n"/>
      <c r="V712" s="39" t="n"/>
      <c r="W712" s="39" t="n"/>
      <c r="X712" s="39" t="n"/>
      <c r="Y712" s="39" t="n"/>
      <c r="Z712" s="39" t="n"/>
    </row>
    <row r="713" ht="15.75" customHeight="1" s="198">
      <c r="A713" s="39" t="n"/>
      <c r="B713" s="39" t="n"/>
      <c r="C713" s="39" t="n"/>
      <c r="D713" s="39" t="n"/>
      <c r="E713" s="39" t="n"/>
      <c r="F713" s="39" t="n"/>
      <c r="G713" s="39" t="n"/>
      <c r="H713" s="39" t="n"/>
      <c r="I713" s="39" t="n"/>
      <c r="J713" s="39" t="n"/>
      <c r="K713" s="39" t="n"/>
      <c r="L713" s="39" t="n"/>
      <c r="M713" s="39" t="n"/>
      <c r="N713" s="39" t="n"/>
      <c r="O713" s="39" t="n"/>
      <c r="P713" s="39" t="n"/>
      <c r="Q713" s="39" t="n"/>
      <c r="R713" s="39" t="n"/>
      <c r="S713" s="39" t="n"/>
      <c r="T713" s="39" t="n"/>
      <c r="U713" s="39" t="n"/>
      <c r="V713" s="39" t="n"/>
      <c r="W713" s="39" t="n"/>
      <c r="X713" s="39" t="n"/>
      <c r="Y713" s="39" t="n"/>
      <c r="Z713" s="39" t="n"/>
    </row>
    <row r="714" ht="15.75" customHeight="1" s="198">
      <c r="A714" s="39" t="n"/>
      <c r="B714" s="39" t="n"/>
      <c r="C714" s="39" t="n"/>
      <c r="D714" s="39" t="n"/>
      <c r="E714" s="39" t="n"/>
      <c r="F714" s="39" t="n"/>
      <c r="G714" s="39" t="n"/>
      <c r="H714" s="39" t="n"/>
      <c r="I714" s="39" t="n"/>
      <c r="J714" s="39" t="n"/>
      <c r="K714" s="39" t="n"/>
      <c r="L714" s="39" t="n"/>
      <c r="M714" s="39" t="n"/>
      <c r="N714" s="39" t="n"/>
      <c r="O714" s="39" t="n"/>
      <c r="P714" s="39" t="n"/>
      <c r="Q714" s="39" t="n"/>
      <c r="R714" s="39" t="n"/>
      <c r="S714" s="39" t="n"/>
      <c r="T714" s="39" t="n"/>
      <c r="U714" s="39" t="n"/>
      <c r="V714" s="39" t="n"/>
      <c r="W714" s="39" t="n"/>
      <c r="X714" s="39" t="n"/>
      <c r="Y714" s="39" t="n"/>
      <c r="Z714" s="39" t="n"/>
    </row>
    <row r="715" ht="15.75" customHeight="1" s="198">
      <c r="A715" s="39" t="n"/>
      <c r="B715" s="39" t="n"/>
      <c r="C715" s="39" t="n"/>
      <c r="D715" s="39" t="n"/>
      <c r="E715" s="39" t="n"/>
      <c r="F715" s="39" t="n"/>
      <c r="G715" s="39" t="n"/>
      <c r="H715" s="39" t="n"/>
      <c r="I715" s="39" t="n"/>
      <c r="J715" s="39" t="n"/>
      <c r="K715" s="39" t="n"/>
      <c r="L715" s="39" t="n"/>
      <c r="M715" s="39" t="n"/>
      <c r="N715" s="39" t="n"/>
      <c r="O715" s="39" t="n"/>
      <c r="P715" s="39" t="n"/>
      <c r="Q715" s="39" t="n"/>
      <c r="R715" s="39" t="n"/>
      <c r="S715" s="39" t="n"/>
      <c r="T715" s="39" t="n"/>
      <c r="U715" s="39" t="n"/>
      <c r="V715" s="39" t="n"/>
      <c r="W715" s="39" t="n"/>
      <c r="X715" s="39" t="n"/>
      <c r="Y715" s="39" t="n"/>
      <c r="Z715" s="39" t="n"/>
    </row>
    <row r="716" ht="15.75" customHeight="1" s="198">
      <c r="A716" s="39" t="n"/>
      <c r="B716" s="39" t="n"/>
      <c r="C716" s="39" t="n"/>
      <c r="D716" s="39" t="n"/>
      <c r="E716" s="39" t="n"/>
      <c r="F716" s="39" t="n"/>
      <c r="G716" s="39" t="n"/>
      <c r="H716" s="39" t="n"/>
      <c r="I716" s="39" t="n"/>
      <c r="J716" s="39" t="n"/>
      <c r="K716" s="39" t="n"/>
      <c r="L716" s="39" t="n"/>
      <c r="M716" s="39" t="n"/>
      <c r="N716" s="39" t="n"/>
      <c r="O716" s="39" t="n"/>
      <c r="P716" s="39" t="n"/>
      <c r="Q716" s="39" t="n"/>
      <c r="R716" s="39" t="n"/>
      <c r="S716" s="39" t="n"/>
      <c r="T716" s="39" t="n"/>
      <c r="U716" s="39" t="n"/>
      <c r="V716" s="39" t="n"/>
      <c r="W716" s="39" t="n"/>
      <c r="X716" s="39" t="n"/>
      <c r="Y716" s="39" t="n"/>
      <c r="Z716" s="39" t="n"/>
    </row>
    <row r="717" ht="15.75" customHeight="1" s="198">
      <c r="A717" s="39" t="n"/>
      <c r="B717" s="39" t="n"/>
      <c r="C717" s="39" t="n"/>
      <c r="D717" s="39" t="n"/>
      <c r="E717" s="39" t="n"/>
      <c r="F717" s="39" t="n"/>
      <c r="G717" s="39" t="n"/>
      <c r="H717" s="39" t="n"/>
      <c r="I717" s="39" t="n"/>
      <c r="J717" s="39" t="n"/>
      <c r="K717" s="39" t="n"/>
      <c r="L717" s="39" t="n"/>
      <c r="M717" s="39" t="n"/>
      <c r="N717" s="39" t="n"/>
      <c r="O717" s="39" t="n"/>
      <c r="P717" s="39" t="n"/>
      <c r="Q717" s="39" t="n"/>
      <c r="R717" s="39" t="n"/>
      <c r="S717" s="39" t="n"/>
      <c r="T717" s="39" t="n"/>
      <c r="U717" s="39" t="n"/>
      <c r="V717" s="39" t="n"/>
      <c r="W717" s="39" t="n"/>
      <c r="X717" s="39" t="n"/>
      <c r="Y717" s="39" t="n"/>
      <c r="Z717" s="39" t="n"/>
    </row>
    <row r="718" ht="15.75" customHeight="1" s="198">
      <c r="A718" s="39" t="n"/>
      <c r="B718" s="39" t="n"/>
      <c r="C718" s="39" t="n"/>
      <c r="D718" s="39" t="n"/>
      <c r="E718" s="39" t="n"/>
      <c r="F718" s="39" t="n"/>
      <c r="G718" s="39" t="n"/>
      <c r="H718" s="39" t="n"/>
      <c r="I718" s="39" t="n"/>
      <c r="J718" s="39" t="n"/>
      <c r="K718" s="39" t="n"/>
      <c r="L718" s="39" t="n"/>
      <c r="M718" s="39" t="n"/>
      <c r="N718" s="39" t="n"/>
      <c r="O718" s="39" t="n"/>
      <c r="P718" s="39" t="n"/>
      <c r="Q718" s="39" t="n"/>
      <c r="R718" s="39" t="n"/>
      <c r="S718" s="39" t="n"/>
      <c r="T718" s="39" t="n"/>
      <c r="U718" s="39" t="n"/>
      <c r="V718" s="39" t="n"/>
      <c r="W718" s="39" t="n"/>
      <c r="X718" s="39" t="n"/>
      <c r="Y718" s="39" t="n"/>
      <c r="Z718" s="39" t="n"/>
    </row>
    <row r="719" ht="15.75" customHeight="1" s="198">
      <c r="A719" s="39" t="n"/>
      <c r="B719" s="39" t="n"/>
      <c r="C719" s="39" t="n"/>
      <c r="D719" s="39" t="n"/>
      <c r="E719" s="39" t="n"/>
      <c r="F719" s="39" t="n"/>
      <c r="G719" s="39" t="n"/>
      <c r="H719" s="39" t="n"/>
      <c r="I719" s="39" t="n"/>
      <c r="J719" s="39" t="n"/>
      <c r="K719" s="39" t="n"/>
      <c r="L719" s="39" t="n"/>
      <c r="M719" s="39" t="n"/>
      <c r="N719" s="39" t="n"/>
      <c r="O719" s="39" t="n"/>
      <c r="P719" s="39" t="n"/>
      <c r="Q719" s="39" t="n"/>
      <c r="R719" s="39" t="n"/>
      <c r="S719" s="39" t="n"/>
      <c r="T719" s="39" t="n"/>
      <c r="U719" s="39" t="n"/>
      <c r="V719" s="39" t="n"/>
      <c r="W719" s="39" t="n"/>
      <c r="X719" s="39" t="n"/>
      <c r="Y719" s="39" t="n"/>
      <c r="Z719" s="39" t="n"/>
    </row>
    <row r="720" ht="15.75" customHeight="1" s="198">
      <c r="A720" s="39" t="n"/>
      <c r="B720" s="39" t="n"/>
      <c r="C720" s="39" t="n"/>
      <c r="D720" s="39" t="n"/>
      <c r="E720" s="39" t="n"/>
      <c r="F720" s="39" t="n"/>
      <c r="G720" s="39" t="n"/>
      <c r="H720" s="39" t="n"/>
      <c r="I720" s="39" t="n"/>
      <c r="J720" s="39" t="n"/>
      <c r="K720" s="39" t="n"/>
      <c r="L720" s="39" t="n"/>
      <c r="M720" s="39" t="n"/>
      <c r="N720" s="39" t="n"/>
      <c r="O720" s="39" t="n"/>
      <c r="P720" s="39" t="n"/>
      <c r="Q720" s="39" t="n"/>
      <c r="R720" s="39" t="n"/>
      <c r="S720" s="39" t="n"/>
      <c r="T720" s="39" t="n"/>
      <c r="U720" s="39" t="n"/>
      <c r="V720" s="39" t="n"/>
      <c r="W720" s="39" t="n"/>
      <c r="X720" s="39" t="n"/>
      <c r="Y720" s="39" t="n"/>
      <c r="Z720" s="39" t="n"/>
    </row>
    <row r="721" ht="15.75" customHeight="1" s="198">
      <c r="A721" s="39" t="n"/>
      <c r="B721" s="39" t="n"/>
      <c r="C721" s="39" t="n"/>
      <c r="D721" s="39" t="n"/>
      <c r="E721" s="39" t="n"/>
      <c r="F721" s="39" t="n"/>
      <c r="G721" s="39" t="n"/>
      <c r="H721" s="39" t="n"/>
      <c r="I721" s="39" t="n"/>
      <c r="J721" s="39" t="n"/>
      <c r="K721" s="39" t="n"/>
      <c r="L721" s="39" t="n"/>
      <c r="M721" s="39" t="n"/>
      <c r="N721" s="39" t="n"/>
      <c r="O721" s="39" t="n"/>
      <c r="P721" s="39" t="n"/>
      <c r="Q721" s="39" t="n"/>
      <c r="R721" s="39" t="n"/>
      <c r="S721" s="39" t="n"/>
      <c r="T721" s="39" t="n"/>
      <c r="U721" s="39" t="n"/>
      <c r="V721" s="39" t="n"/>
      <c r="W721" s="39" t="n"/>
      <c r="X721" s="39" t="n"/>
      <c r="Y721" s="39" t="n"/>
      <c r="Z721" s="39" t="n"/>
    </row>
    <row r="722" ht="15.75" customHeight="1" s="198">
      <c r="A722" s="39" t="n"/>
      <c r="B722" s="39" t="n"/>
      <c r="C722" s="39" t="n"/>
      <c r="D722" s="39" t="n"/>
      <c r="E722" s="39" t="n"/>
      <c r="F722" s="39" t="n"/>
      <c r="G722" s="39" t="n"/>
      <c r="H722" s="39" t="n"/>
      <c r="I722" s="39" t="n"/>
      <c r="J722" s="39" t="n"/>
      <c r="K722" s="39" t="n"/>
      <c r="L722" s="39" t="n"/>
      <c r="M722" s="39" t="n"/>
      <c r="N722" s="39" t="n"/>
      <c r="O722" s="39" t="n"/>
      <c r="P722" s="39" t="n"/>
      <c r="Q722" s="39" t="n"/>
      <c r="R722" s="39" t="n"/>
      <c r="S722" s="39" t="n"/>
      <c r="T722" s="39" t="n"/>
      <c r="U722" s="39" t="n"/>
      <c r="V722" s="39" t="n"/>
      <c r="W722" s="39" t="n"/>
      <c r="X722" s="39" t="n"/>
      <c r="Y722" s="39" t="n"/>
      <c r="Z722" s="39" t="n"/>
    </row>
    <row r="723" ht="15.75" customHeight="1" s="198">
      <c r="A723" s="39" t="n"/>
      <c r="B723" s="39" t="n"/>
      <c r="C723" s="39" t="n"/>
      <c r="D723" s="39" t="n"/>
      <c r="E723" s="39" t="n"/>
      <c r="F723" s="39" t="n"/>
      <c r="G723" s="39" t="n"/>
      <c r="H723" s="39" t="n"/>
      <c r="I723" s="39" t="n"/>
      <c r="J723" s="39" t="n"/>
      <c r="K723" s="39" t="n"/>
      <c r="L723" s="39" t="n"/>
      <c r="M723" s="39" t="n"/>
      <c r="N723" s="39" t="n"/>
      <c r="O723" s="39" t="n"/>
      <c r="P723" s="39" t="n"/>
      <c r="Q723" s="39" t="n"/>
      <c r="R723" s="39" t="n"/>
      <c r="S723" s="39" t="n"/>
      <c r="T723" s="39" t="n"/>
      <c r="U723" s="39" t="n"/>
      <c r="V723" s="39" t="n"/>
      <c r="W723" s="39" t="n"/>
      <c r="X723" s="39" t="n"/>
      <c r="Y723" s="39" t="n"/>
      <c r="Z723" s="39" t="n"/>
    </row>
    <row r="724" ht="15.75" customHeight="1" s="198">
      <c r="A724" s="39" t="n"/>
      <c r="B724" s="39" t="n"/>
      <c r="C724" s="39" t="n"/>
      <c r="D724" s="39" t="n"/>
      <c r="E724" s="39" t="n"/>
      <c r="F724" s="39" t="n"/>
      <c r="G724" s="39" t="n"/>
      <c r="H724" s="39" t="n"/>
      <c r="I724" s="39" t="n"/>
      <c r="J724" s="39" t="n"/>
      <c r="K724" s="39" t="n"/>
      <c r="L724" s="39" t="n"/>
      <c r="M724" s="39" t="n"/>
      <c r="N724" s="39" t="n"/>
      <c r="O724" s="39" t="n"/>
      <c r="P724" s="39" t="n"/>
      <c r="Q724" s="39" t="n"/>
      <c r="R724" s="39" t="n"/>
      <c r="S724" s="39" t="n"/>
      <c r="T724" s="39" t="n"/>
      <c r="U724" s="39" t="n"/>
      <c r="V724" s="39" t="n"/>
      <c r="W724" s="39" t="n"/>
      <c r="X724" s="39" t="n"/>
      <c r="Y724" s="39" t="n"/>
      <c r="Z724" s="39" t="n"/>
    </row>
    <row r="725" ht="15.75" customHeight="1" s="198">
      <c r="A725" s="39" t="n"/>
      <c r="B725" s="39" t="n"/>
      <c r="C725" s="39" t="n"/>
      <c r="D725" s="39" t="n"/>
      <c r="E725" s="39" t="n"/>
      <c r="F725" s="39" t="n"/>
      <c r="G725" s="39" t="n"/>
      <c r="H725" s="39" t="n"/>
      <c r="I725" s="39" t="n"/>
      <c r="J725" s="39" t="n"/>
      <c r="K725" s="39" t="n"/>
      <c r="L725" s="39" t="n"/>
      <c r="M725" s="39" t="n"/>
      <c r="N725" s="39" t="n"/>
      <c r="O725" s="39" t="n"/>
      <c r="P725" s="39" t="n"/>
      <c r="Q725" s="39" t="n"/>
      <c r="R725" s="39" t="n"/>
      <c r="S725" s="39" t="n"/>
      <c r="T725" s="39" t="n"/>
      <c r="U725" s="39" t="n"/>
      <c r="V725" s="39" t="n"/>
      <c r="W725" s="39" t="n"/>
      <c r="X725" s="39" t="n"/>
      <c r="Y725" s="39" t="n"/>
      <c r="Z725" s="39" t="n"/>
    </row>
    <row r="726" ht="15.75" customHeight="1" s="198">
      <c r="A726" s="39" t="n"/>
      <c r="B726" s="39" t="n"/>
      <c r="C726" s="39" t="n"/>
      <c r="D726" s="39" t="n"/>
      <c r="E726" s="39" t="n"/>
      <c r="F726" s="39" t="n"/>
      <c r="G726" s="39" t="n"/>
      <c r="H726" s="39" t="n"/>
      <c r="I726" s="39" t="n"/>
      <c r="J726" s="39" t="n"/>
      <c r="K726" s="39" t="n"/>
      <c r="L726" s="39" t="n"/>
      <c r="M726" s="39" t="n"/>
      <c r="N726" s="39" t="n"/>
      <c r="O726" s="39" t="n"/>
      <c r="P726" s="39" t="n"/>
      <c r="Q726" s="39" t="n"/>
      <c r="R726" s="39" t="n"/>
      <c r="S726" s="39" t="n"/>
      <c r="T726" s="39" t="n"/>
      <c r="U726" s="39" t="n"/>
      <c r="V726" s="39" t="n"/>
      <c r="W726" s="39" t="n"/>
      <c r="X726" s="39" t="n"/>
      <c r="Y726" s="39" t="n"/>
      <c r="Z726" s="39" t="n"/>
    </row>
    <row r="727" ht="15.75" customHeight="1" s="198">
      <c r="A727" s="39" t="n"/>
      <c r="B727" s="39" t="n"/>
      <c r="C727" s="39" t="n"/>
      <c r="D727" s="39" t="n"/>
      <c r="E727" s="39" t="n"/>
      <c r="F727" s="39" t="n"/>
      <c r="G727" s="39" t="n"/>
      <c r="H727" s="39" t="n"/>
      <c r="I727" s="39" t="n"/>
      <c r="J727" s="39" t="n"/>
      <c r="K727" s="39" t="n"/>
      <c r="L727" s="39" t="n"/>
      <c r="M727" s="39" t="n"/>
      <c r="N727" s="39" t="n"/>
      <c r="O727" s="39" t="n"/>
      <c r="P727" s="39" t="n"/>
      <c r="Q727" s="39" t="n"/>
      <c r="R727" s="39" t="n"/>
      <c r="S727" s="39" t="n"/>
      <c r="T727" s="39" t="n"/>
      <c r="U727" s="39" t="n"/>
      <c r="V727" s="39" t="n"/>
      <c r="W727" s="39" t="n"/>
      <c r="X727" s="39" t="n"/>
      <c r="Y727" s="39" t="n"/>
      <c r="Z727" s="39" t="n"/>
    </row>
    <row r="728" ht="15.75" customHeight="1" s="198">
      <c r="A728" s="39" t="n"/>
      <c r="B728" s="39" t="n"/>
      <c r="C728" s="39" t="n"/>
      <c r="D728" s="39" t="n"/>
      <c r="E728" s="39" t="n"/>
      <c r="F728" s="39" t="n"/>
      <c r="G728" s="39" t="n"/>
      <c r="H728" s="39" t="n"/>
      <c r="I728" s="39" t="n"/>
      <c r="J728" s="39" t="n"/>
      <c r="K728" s="39" t="n"/>
      <c r="L728" s="39" t="n"/>
      <c r="M728" s="39" t="n"/>
      <c r="N728" s="39" t="n"/>
      <c r="O728" s="39" t="n"/>
      <c r="P728" s="39" t="n"/>
      <c r="Q728" s="39" t="n"/>
      <c r="R728" s="39" t="n"/>
      <c r="S728" s="39" t="n"/>
      <c r="T728" s="39" t="n"/>
      <c r="U728" s="39" t="n"/>
      <c r="V728" s="39" t="n"/>
      <c r="W728" s="39" t="n"/>
      <c r="X728" s="39" t="n"/>
      <c r="Y728" s="39" t="n"/>
      <c r="Z728" s="39" t="n"/>
    </row>
    <row r="729" ht="15.75" customHeight="1" s="198">
      <c r="A729" s="39" t="n"/>
      <c r="B729" s="39" t="n"/>
      <c r="C729" s="39" t="n"/>
      <c r="D729" s="39" t="n"/>
      <c r="E729" s="39" t="n"/>
      <c r="F729" s="39" t="n"/>
      <c r="G729" s="39" t="n"/>
      <c r="H729" s="39" t="n"/>
      <c r="I729" s="39" t="n"/>
      <c r="J729" s="39" t="n"/>
      <c r="K729" s="39" t="n"/>
      <c r="L729" s="39" t="n"/>
      <c r="M729" s="39" t="n"/>
      <c r="N729" s="39" t="n"/>
      <c r="O729" s="39" t="n"/>
      <c r="P729" s="39" t="n"/>
      <c r="Q729" s="39" t="n"/>
      <c r="R729" s="39" t="n"/>
      <c r="S729" s="39" t="n"/>
      <c r="T729" s="39" t="n"/>
      <c r="U729" s="39" t="n"/>
      <c r="V729" s="39" t="n"/>
      <c r="W729" s="39" t="n"/>
      <c r="X729" s="39" t="n"/>
      <c r="Y729" s="39" t="n"/>
      <c r="Z729" s="39" t="n"/>
    </row>
    <row r="730" ht="15.75" customHeight="1" s="198">
      <c r="A730" s="39" t="n"/>
      <c r="B730" s="39" t="n"/>
      <c r="C730" s="39" t="n"/>
      <c r="D730" s="39" t="n"/>
      <c r="E730" s="39" t="n"/>
      <c r="F730" s="39" t="n"/>
      <c r="G730" s="39" t="n"/>
      <c r="H730" s="39" t="n"/>
      <c r="I730" s="39" t="n"/>
      <c r="J730" s="39" t="n"/>
      <c r="K730" s="39" t="n"/>
      <c r="L730" s="39" t="n"/>
      <c r="M730" s="39" t="n"/>
      <c r="N730" s="39" t="n"/>
      <c r="O730" s="39" t="n"/>
      <c r="P730" s="39" t="n"/>
      <c r="Q730" s="39" t="n"/>
      <c r="R730" s="39" t="n"/>
      <c r="S730" s="39" t="n"/>
      <c r="T730" s="39" t="n"/>
      <c r="U730" s="39" t="n"/>
      <c r="V730" s="39" t="n"/>
      <c r="W730" s="39" t="n"/>
      <c r="X730" s="39" t="n"/>
      <c r="Y730" s="39" t="n"/>
      <c r="Z730" s="39" t="n"/>
    </row>
    <row r="731" ht="15.75" customHeight="1" s="198">
      <c r="A731" s="39" t="n"/>
      <c r="B731" s="39" t="n"/>
      <c r="C731" s="39" t="n"/>
      <c r="D731" s="39" t="n"/>
      <c r="E731" s="39" t="n"/>
      <c r="F731" s="39" t="n"/>
      <c r="G731" s="39" t="n"/>
      <c r="H731" s="39" t="n"/>
      <c r="I731" s="39" t="n"/>
      <c r="J731" s="39" t="n"/>
      <c r="K731" s="39" t="n"/>
      <c r="L731" s="39" t="n"/>
      <c r="M731" s="39" t="n"/>
      <c r="N731" s="39" t="n"/>
      <c r="O731" s="39" t="n"/>
      <c r="P731" s="39" t="n"/>
      <c r="Q731" s="39" t="n"/>
      <c r="R731" s="39" t="n"/>
      <c r="S731" s="39" t="n"/>
      <c r="T731" s="39" t="n"/>
      <c r="U731" s="39" t="n"/>
      <c r="V731" s="39" t="n"/>
      <c r="W731" s="39" t="n"/>
      <c r="X731" s="39" t="n"/>
      <c r="Y731" s="39" t="n"/>
      <c r="Z731" s="39" t="n"/>
    </row>
    <row r="732" ht="15.75" customHeight="1" s="198">
      <c r="A732" s="39" t="n"/>
      <c r="B732" s="39" t="n"/>
      <c r="C732" s="39" t="n"/>
      <c r="D732" s="39" t="n"/>
      <c r="E732" s="39" t="n"/>
      <c r="F732" s="39" t="n"/>
      <c r="G732" s="39" t="n"/>
      <c r="H732" s="39" t="n"/>
      <c r="I732" s="39" t="n"/>
      <c r="J732" s="39" t="n"/>
      <c r="K732" s="39" t="n"/>
      <c r="L732" s="39" t="n"/>
      <c r="M732" s="39" t="n"/>
      <c r="N732" s="39" t="n"/>
      <c r="O732" s="39" t="n"/>
      <c r="P732" s="39" t="n"/>
      <c r="Q732" s="39" t="n"/>
      <c r="R732" s="39" t="n"/>
      <c r="S732" s="39" t="n"/>
      <c r="T732" s="39" t="n"/>
      <c r="U732" s="39" t="n"/>
      <c r="V732" s="39" t="n"/>
      <c r="W732" s="39" t="n"/>
      <c r="X732" s="39" t="n"/>
      <c r="Y732" s="39" t="n"/>
      <c r="Z732" s="39" t="n"/>
    </row>
    <row r="733" ht="15.75" customHeight="1" s="198">
      <c r="A733" s="39" t="n"/>
      <c r="B733" s="39" t="n"/>
      <c r="C733" s="39" t="n"/>
      <c r="D733" s="39" t="n"/>
      <c r="E733" s="39" t="n"/>
      <c r="F733" s="39" t="n"/>
      <c r="G733" s="39" t="n"/>
      <c r="H733" s="39" t="n"/>
      <c r="I733" s="39" t="n"/>
      <c r="J733" s="39" t="n"/>
      <c r="K733" s="39" t="n"/>
      <c r="L733" s="39" t="n"/>
      <c r="M733" s="39" t="n"/>
      <c r="N733" s="39" t="n"/>
      <c r="O733" s="39" t="n"/>
      <c r="P733" s="39" t="n"/>
      <c r="Q733" s="39" t="n"/>
      <c r="R733" s="39" t="n"/>
      <c r="S733" s="39" t="n"/>
      <c r="T733" s="39" t="n"/>
      <c r="U733" s="39" t="n"/>
      <c r="V733" s="39" t="n"/>
      <c r="W733" s="39" t="n"/>
      <c r="X733" s="39" t="n"/>
      <c r="Y733" s="39" t="n"/>
      <c r="Z733" s="39" t="n"/>
    </row>
    <row r="734" ht="15.75" customHeight="1" s="198">
      <c r="A734" s="39" t="n"/>
      <c r="B734" s="39" t="n"/>
      <c r="C734" s="39" t="n"/>
      <c r="D734" s="39" t="n"/>
      <c r="E734" s="39" t="n"/>
      <c r="F734" s="39" t="n"/>
      <c r="G734" s="39" t="n"/>
      <c r="H734" s="39" t="n"/>
      <c r="I734" s="39" t="n"/>
      <c r="J734" s="39" t="n"/>
      <c r="K734" s="39" t="n"/>
      <c r="L734" s="39" t="n"/>
      <c r="M734" s="39" t="n"/>
      <c r="N734" s="39" t="n"/>
      <c r="O734" s="39" t="n"/>
      <c r="P734" s="39" t="n"/>
      <c r="Q734" s="39" t="n"/>
      <c r="R734" s="39" t="n"/>
      <c r="S734" s="39" t="n"/>
      <c r="T734" s="39" t="n"/>
      <c r="U734" s="39" t="n"/>
      <c r="V734" s="39" t="n"/>
      <c r="W734" s="39" t="n"/>
      <c r="X734" s="39" t="n"/>
      <c r="Y734" s="39" t="n"/>
      <c r="Z734" s="39" t="n"/>
    </row>
    <row r="735" ht="15.75" customHeight="1" s="198">
      <c r="A735" s="39" t="n"/>
      <c r="B735" s="39" t="n"/>
      <c r="C735" s="39" t="n"/>
      <c r="D735" s="39" t="n"/>
      <c r="E735" s="39" t="n"/>
      <c r="F735" s="39" t="n"/>
      <c r="G735" s="39" t="n"/>
      <c r="H735" s="39" t="n"/>
      <c r="I735" s="39" t="n"/>
      <c r="J735" s="39" t="n"/>
      <c r="K735" s="39" t="n"/>
      <c r="L735" s="39" t="n"/>
      <c r="M735" s="39" t="n"/>
      <c r="N735" s="39" t="n"/>
      <c r="O735" s="39" t="n"/>
      <c r="P735" s="39" t="n"/>
      <c r="Q735" s="39" t="n"/>
      <c r="R735" s="39" t="n"/>
      <c r="S735" s="39" t="n"/>
      <c r="T735" s="39" t="n"/>
      <c r="U735" s="39" t="n"/>
      <c r="V735" s="39" t="n"/>
      <c r="W735" s="39" t="n"/>
      <c r="X735" s="39" t="n"/>
      <c r="Y735" s="39" t="n"/>
      <c r="Z735" s="39" t="n"/>
    </row>
    <row r="736" ht="15.75" customHeight="1" s="198">
      <c r="A736" s="39" t="n"/>
      <c r="B736" s="39" t="n"/>
      <c r="C736" s="39" t="n"/>
      <c r="D736" s="39" t="n"/>
      <c r="E736" s="39" t="n"/>
      <c r="F736" s="39" t="n"/>
      <c r="G736" s="39" t="n"/>
      <c r="H736" s="39" t="n"/>
      <c r="I736" s="39" t="n"/>
      <c r="J736" s="39" t="n"/>
      <c r="K736" s="39" t="n"/>
      <c r="L736" s="39" t="n"/>
      <c r="M736" s="39" t="n"/>
      <c r="N736" s="39" t="n"/>
      <c r="O736" s="39" t="n"/>
      <c r="P736" s="39" t="n"/>
      <c r="Q736" s="39" t="n"/>
      <c r="R736" s="39" t="n"/>
      <c r="S736" s="39" t="n"/>
      <c r="T736" s="39" t="n"/>
      <c r="U736" s="39" t="n"/>
      <c r="V736" s="39" t="n"/>
      <c r="W736" s="39" t="n"/>
      <c r="X736" s="39" t="n"/>
      <c r="Y736" s="39" t="n"/>
      <c r="Z736" s="39" t="n"/>
    </row>
    <row r="737" ht="15.75" customHeight="1" s="198">
      <c r="A737" s="39" t="n"/>
      <c r="B737" s="39" t="n"/>
      <c r="C737" s="39" t="n"/>
      <c r="D737" s="39" t="n"/>
      <c r="E737" s="39" t="n"/>
      <c r="F737" s="39" t="n"/>
      <c r="G737" s="39" t="n"/>
      <c r="H737" s="39" t="n"/>
      <c r="I737" s="39" t="n"/>
      <c r="J737" s="39" t="n"/>
      <c r="K737" s="39" t="n"/>
      <c r="L737" s="39" t="n"/>
      <c r="M737" s="39" t="n"/>
      <c r="N737" s="39" t="n"/>
      <c r="O737" s="39" t="n"/>
      <c r="P737" s="39" t="n"/>
      <c r="Q737" s="39" t="n"/>
      <c r="R737" s="39" t="n"/>
      <c r="S737" s="39" t="n"/>
      <c r="T737" s="39" t="n"/>
      <c r="U737" s="39" t="n"/>
      <c r="V737" s="39" t="n"/>
      <c r="W737" s="39" t="n"/>
      <c r="X737" s="39" t="n"/>
      <c r="Y737" s="39" t="n"/>
      <c r="Z737" s="39" t="n"/>
    </row>
    <row r="738" ht="15.75" customHeight="1" s="198">
      <c r="A738" s="39" t="n"/>
      <c r="B738" s="39" t="n"/>
      <c r="C738" s="39" t="n"/>
      <c r="D738" s="39" t="n"/>
      <c r="E738" s="39" t="n"/>
      <c r="F738" s="39" t="n"/>
      <c r="G738" s="39" t="n"/>
      <c r="H738" s="39" t="n"/>
      <c r="I738" s="39" t="n"/>
      <c r="J738" s="39" t="n"/>
      <c r="K738" s="39" t="n"/>
      <c r="L738" s="39" t="n"/>
      <c r="M738" s="39" t="n"/>
      <c r="N738" s="39" t="n"/>
      <c r="O738" s="39" t="n"/>
      <c r="P738" s="39" t="n"/>
      <c r="Q738" s="39" t="n"/>
      <c r="R738" s="39" t="n"/>
      <c r="S738" s="39" t="n"/>
      <c r="T738" s="39" t="n"/>
      <c r="U738" s="39" t="n"/>
      <c r="V738" s="39" t="n"/>
      <c r="W738" s="39" t="n"/>
      <c r="X738" s="39" t="n"/>
      <c r="Y738" s="39" t="n"/>
      <c r="Z738" s="39" t="n"/>
    </row>
    <row r="739" ht="15.75" customHeight="1" s="198">
      <c r="A739" s="39" t="n"/>
      <c r="B739" s="39" t="n"/>
      <c r="C739" s="39" t="n"/>
      <c r="D739" s="39" t="n"/>
      <c r="E739" s="39" t="n"/>
      <c r="F739" s="39" t="n"/>
      <c r="G739" s="39" t="n"/>
      <c r="H739" s="39" t="n"/>
      <c r="I739" s="39" t="n"/>
      <c r="J739" s="39" t="n"/>
      <c r="K739" s="39" t="n"/>
      <c r="L739" s="39" t="n"/>
      <c r="M739" s="39" t="n"/>
      <c r="N739" s="39" t="n"/>
      <c r="O739" s="39" t="n"/>
      <c r="P739" s="39" t="n"/>
      <c r="Q739" s="39" t="n"/>
      <c r="R739" s="39" t="n"/>
      <c r="S739" s="39" t="n"/>
      <c r="T739" s="39" t="n"/>
      <c r="U739" s="39" t="n"/>
      <c r="V739" s="39" t="n"/>
      <c r="W739" s="39" t="n"/>
      <c r="X739" s="39" t="n"/>
      <c r="Y739" s="39" t="n"/>
      <c r="Z739" s="39" t="n"/>
    </row>
    <row r="740" ht="15.75" customHeight="1" s="198">
      <c r="A740" s="39" t="n"/>
      <c r="B740" s="39" t="n"/>
      <c r="C740" s="39" t="n"/>
      <c r="D740" s="39" t="n"/>
      <c r="E740" s="39" t="n"/>
      <c r="F740" s="39" t="n"/>
      <c r="G740" s="39" t="n"/>
      <c r="H740" s="39" t="n"/>
      <c r="I740" s="39" t="n"/>
      <c r="J740" s="39" t="n"/>
      <c r="K740" s="39" t="n"/>
      <c r="L740" s="39" t="n"/>
      <c r="M740" s="39" t="n"/>
      <c r="N740" s="39" t="n"/>
      <c r="O740" s="39" t="n"/>
      <c r="P740" s="39" t="n"/>
      <c r="Q740" s="39" t="n"/>
      <c r="R740" s="39" t="n"/>
      <c r="S740" s="39" t="n"/>
      <c r="T740" s="39" t="n"/>
      <c r="U740" s="39" t="n"/>
      <c r="V740" s="39" t="n"/>
      <c r="W740" s="39" t="n"/>
      <c r="X740" s="39" t="n"/>
      <c r="Y740" s="39" t="n"/>
      <c r="Z740" s="39" t="n"/>
    </row>
    <row r="741" ht="15.75" customHeight="1" s="198">
      <c r="A741" s="39" t="n"/>
      <c r="B741" s="39" t="n"/>
      <c r="C741" s="39" t="n"/>
      <c r="D741" s="39" t="n"/>
      <c r="E741" s="39" t="n"/>
      <c r="F741" s="39" t="n"/>
      <c r="G741" s="39" t="n"/>
      <c r="H741" s="39" t="n"/>
      <c r="I741" s="39" t="n"/>
      <c r="J741" s="39" t="n"/>
      <c r="K741" s="39" t="n"/>
      <c r="L741" s="39" t="n"/>
      <c r="M741" s="39" t="n"/>
      <c r="N741" s="39" t="n"/>
      <c r="O741" s="39" t="n"/>
      <c r="P741" s="39" t="n"/>
      <c r="Q741" s="39" t="n"/>
      <c r="R741" s="39" t="n"/>
      <c r="S741" s="39" t="n"/>
      <c r="T741" s="39" t="n"/>
      <c r="U741" s="39" t="n"/>
      <c r="V741" s="39" t="n"/>
      <c r="W741" s="39" t="n"/>
      <c r="X741" s="39" t="n"/>
      <c r="Y741" s="39" t="n"/>
      <c r="Z741" s="39" t="n"/>
    </row>
    <row r="742" ht="15.75" customHeight="1" s="198">
      <c r="A742" s="39" t="n"/>
      <c r="B742" s="39" t="n"/>
      <c r="C742" s="39" t="n"/>
      <c r="D742" s="39" t="n"/>
      <c r="E742" s="39" t="n"/>
      <c r="F742" s="39" t="n"/>
      <c r="G742" s="39" t="n"/>
      <c r="H742" s="39" t="n"/>
      <c r="I742" s="39" t="n"/>
      <c r="J742" s="39" t="n"/>
      <c r="K742" s="39" t="n"/>
      <c r="L742" s="39" t="n"/>
      <c r="M742" s="39" t="n"/>
      <c r="N742" s="39" t="n"/>
      <c r="O742" s="39" t="n"/>
      <c r="P742" s="39" t="n"/>
      <c r="Q742" s="39" t="n"/>
      <c r="R742" s="39" t="n"/>
      <c r="S742" s="39" t="n"/>
      <c r="T742" s="39" t="n"/>
      <c r="U742" s="39" t="n"/>
      <c r="V742" s="39" t="n"/>
      <c r="W742" s="39" t="n"/>
      <c r="X742" s="39" t="n"/>
      <c r="Y742" s="39" t="n"/>
      <c r="Z742" s="39" t="n"/>
    </row>
    <row r="743" ht="15.75" customHeight="1" s="198">
      <c r="A743" s="39" t="n"/>
      <c r="B743" s="39" t="n"/>
      <c r="C743" s="39" t="n"/>
      <c r="D743" s="39" t="n"/>
      <c r="E743" s="39" t="n"/>
      <c r="F743" s="39" t="n"/>
      <c r="G743" s="39" t="n"/>
      <c r="H743" s="39" t="n"/>
      <c r="I743" s="39" t="n"/>
      <c r="J743" s="39" t="n"/>
      <c r="K743" s="39" t="n"/>
      <c r="L743" s="39" t="n"/>
      <c r="M743" s="39" t="n"/>
      <c r="N743" s="39" t="n"/>
      <c r="O743" s="39" t="n"/>
      <c r="P743" s="39" t="n"/>
      <c r="Q743" s="39" t="n"/>
      <c r="R743" s="39" t="n"/>
      <c r="S743" s="39" t="n"/>
      <c r="T743" s="39" t="n"/>
      <c r="U743" s="39" t="n"/>
      <c r="V743" s="39" t="n"/>
      <c r="W743" s="39" t="n"/>
      <c r="X743" s="39" t="n"/>
      <c r="Y743" s="39" t="n"/>
      <c r="Z743" s="39" t="n"/>
    </row>
    <row r="744" ht="15.75" customHeight="1" s="198">
      <c r="A744" s="39" t="n"/>
      <c r="B744" s="39" t="n"/>
      <c r="C744" s="39" t="n"/>
      <c r="D744" s="39" t="n"/>
      <c r="E744" s="39" t="n"/>
      <c r="F744" s="39" t="n"/>
      <c r="G744" s="39" t="n"/>
      <c r="H744" s="39" t="n"/>
      <c r="I744" s="39" t="n"/>
      <c r="J744" s="39" t="n"/>
      <c r="K744" s="39" t="n"/>
      <c r="L744" s="39" t="n"/>
      <c r="M744" s="39" t="n"/>
      <c r="N744" s="39" t="n"/>
      <c r="O744" s="39" t="n"/>
      <c r="P744" s="39" t="n"/>
      <c r="Q744" s="39" t="n"/>
      <c r="R744" s="39" t="n"/>
      <c r="S744" s="39" t="n"/>
      <c r="T744" s="39" t="n"/>
      <c r="U744" s="39" t="n"/>
      <c r="V744" s="39" t="n"/>
      <c r="W744" s="39" t="n"/>
      <c r="X744" s="39" t="n"/>
      <c r="Y744" s="39" t="n"/>
      <c r="Z744" s="39" t="n"/>
    </row>
    <row r="745" ht="15.75" customHeight="1" s="198">
      <c r="A745" s="39" t="n"/>
      <c r="B745" s="39" t="n"/>
      <c r="C745" s="39" t="n"/>
      <c r="D745" s="39" t="n"/>
      <c r="E745" s="39" t="n"/>
      <c r="F745" s="39" t="n"/>
      <c r="G745" s="39" t="n"/>
      <c r="H745" s="39" t="n"/>
      <c r="I745" s="39" t="n"/>
      <c r="J745" s="39" t="n"/>
      <c r="K745" s="39" t="n"/>
      <c r="L745" s="39" t="n"/>
      <c r="M745" s="39" t="n"/>
      <c r="N745" s="39" t="n"/>
      <c r="O745" s="39" t="n"/>
      <c r="P745" s="39" t="n"/>
      <c r="Q745" s="39" t="n"/>
      <c r="R745" s="39" t="n"/>
      <c r="S745" s="39" t="n"/>
      <c r="T745" s="39" t="n"/>
      <c r="U745" s="39" t="n"/>
      <c r="V745" s="39" t="n"/>
      <c r="W745" s="39" t="n"/>
      <c r="X745" s="39" t="n"/>
      <c r="Y745" s="39" t="n"/>
      <c r="Z745" s="39" t="n"/>
    </row>
    <row r="746" ht="15.75" customHeight="1" s="198">
      <c r="A746" s="39" t="n"/>
      <c r="B746" s="39" t="n"/>
      <c r="C746" s="39" t="n"/>
      <c r="D746" s="39" t="n"/>
      <c r="E746" s="39" t="n"/>
      <c r="F746" s="39" t="n"/>
      <c r="G746" s="39" t="n"/>
      <c r="H746" s="39" t="n"/>
      <c r="I746" s="39" t="n"/>
      <c r="J746" s="39" t="n"/>
      <c r="K746" s="39" t="n"/>
      <c r="L746" s="39" t="n"/>
      <c r="M746" s="39" t="n"/>
      <c r="N746" s="39" t="n"/>
      <c r="O746" s="39" t="n"/>
      <c r="P746" s="39" t="n"/>
      <c r="Q746" s="39" t="n"/>
      <c r="R746" s="39" t="n"/>
      <c r="S746" s="39" t="n"/>
      <c r="T746" s="39" t="n"/>
      <c r="U746" s="39" t="n"/>
      <c r="V746" s="39" t="n"/>
      <c r="W746" s="39" t="n"/>
      <c r="X746" s="39" t="n"/>
      <c r="Y746" s="39" t="n"/>
      <c r="Z746" s="39" t="n"/>
    </row>
    <row r="747" ht="15.75" customHeight="1" s="198">
      <c r="A747" s="39" t="n"/>
      <c r="B747" s="39" t="n"/>
      <c r="C747" s="39" t="n"/>
      <c r="D747" s="39" t="n"/>
      <c r="E747" s="39" t="n"/>
      <c r="F747" s="39" t="n"/>
      <c r="G747" s="39" t="n"/>
      <c r="H747" s="39" t="n"/>
      <c r="I747" s="39" t="n"/>
      <c r="J747" s="39" t="n"/>
      <c r="K747" s="39" t="n"/>
      <c r="L747" s="39" t="n"/>
      <c r="M747" s="39" t="n"/>
      <c r="N747" s="39" t="n"/>
      <c r="O747" s="39" t="n"/>
      <c r="P747" s="39" t="n"/>
      <c r="Q747" s="39" t="n"/>
      <c r="R747" s="39" t="n"/>
      <c r="S747" s="39" t="n"/>
      <c r="T747" s="39" t="n"/>
      <c r="U747" s="39" t="n"/>
      <c r="V747" s="39" t="n"/>
      <c r="W747" s="39" t="n"/>
      <c r="X747" s="39" t="n"/>
      <c r="Y747" s="39" t="n"/>
      <c r="Z747" s="39" t="n"/>
    </row>
    <row r="748" ht="15.75" customHeight="1" s="198">
      <c r="A748" s="39" t="n"/>
      <c r="B748" s="39" t="n"/>
      <c r="C748" s="39" t="n"/>
      <c r="D748" s="39" t="n"/>
      <c r="E748" s="39" t="n"/>
      <c r="F748" s="39" t="n"/>
      <c r="G748" s="39" t="n"/>
      <c r="H748" s="39" t="n"/>
      <c r="I748" s="39" t="n"/>
      <c r="J748" s="39" t="n"/>
      <c r="K748" s="39" t="n"/>
      <c r="L748" s="39" t="n"/>
      <c r="M748" s="39" t="n"/>
      <c r="N748" s="39" t="n"/>
      <c r="O748" s="39" t="n"/>
      <c r="P748" s="39" t="n"/>
      <c r="Q748" s="39" t="n"/>
      <c r="R748" s="39" t="n"/>
      <c r="S748" s="39" t="n"/>
      <c r="T748" s="39" t="n"/>
      <c r="U748" s="39" t="n"/>
      <c r="V748" s="39" t="n"/>
      <c r="W748" s="39" t="n"/>
      <c r="X748" s="39" t="n"/>
      <c r="Y748" s="39" t="n"/>
      <c r="Z748" s="39" t="n"/>
    </row>
    <row r="749" ht="15.75" customHeight="1" s="198">
      <c r="A749" s="39" t="n"/>
      <c r="B749" s="39" t="n"/>
      <c r="C749" s="39" t="n"/>
      <c r="D749" s="39" t="n"/>
      <c r="E749" s="39" t="n"/>
      <c r="F749" s="39" t="n"/>
      <c r="G749" s="39" t="n"/>
      <c r="H749" s="39" t="n"/>
      <c r="I749" s="39" t="n"/>
      <c r="J749" s="39" t="n"/>
      <c r="K749" s="39" t="n"/>
      <c r="L749" s="39" t="n"/>
      <c r="M749" s="39" t="n"/>
      <c r="N749" s="39" t="n"/>
      <c r="O749" s="39" t="n"/>
      <c r="P749" s="39" t="n"/>
      <c r="Q749" s="39" t="n"/>
      <c r="R749" s="39" t="n"/>
      <c r="S749" s="39" t="n"/>
      <c r="T749" s="39" t="n"/>
      <c r="U749" s="39" t="n"/>
      <c r="V749" s="39" t="n"/>
      <c r="W749" s="39" t="n"/>
      <c r="X749" s="39" t="n"/>
      <c r="Y749" s="39" t="n"/>
      <c r="Z749" s="39" t="n"/>
    </row>
    <row r="750" ht="15.75" customHeight="1" s="198">
      <c r="A750" s="39" t="n"/>
      <c r="B750" s="39" t="n"/>
      <c r="C750" s="39" t="n"/>
      <c r="D750" s="39" t="n"/>
      <c r="E750" s="39" t="n"/>
      <c r="F750" s="39" t="n"/>
      <c r="G750" s="39" t="n"/>
      <c r="H750" s="39" t="n"/>
      <c r="I750" s="39" t="n"/>
      <c r="J750" s="39" t="n"/>
      <c r="K750" s="39" t="n"/>
      <c r="L750" s="39" t="n"/>
      <c r="M750" s="39" t="n"/>
      <c r="N750" s="39" t="n"/>
      <c r="O750" s="39" t="n"/>
      <c r="P750" s="39" t="n"/>
      <c r="Q750" s="39" t="n"/>
      <c r="R750" s="39" t="n"/>
      <c r="S750" s="39" t="n"/>
      <c r="T750" s="39" t="n"/>
      <c r="U750" s="39" t="n"/>
      <c r="V750" s="39" t="n"/>
      <c r="W750" s="39" t="n"/>
      <c r="X750" s="39" t="n"/>
      <c r="Y750" s="39" t="n"/>
      <c r="Z750" s="39" t="n"/>
    </row>
    <row r="751" ht="15.75" customHeight="1" s="198">
      <c r="A751" s="39" t="n"/>
      <c r="B751" s="39" t="n"/>
      <c r="C751" s="39" t="n"/>
      <c r="D751" s="39" t="n"/>
      <c r="E751" s="39" t="n"/>
      <c r="F751" s="39" t="n"/>
      <c r="G751" s="39" t="n"/>
      <c r="H751" s="39" t="n"/>
      <c r="I751" s="39" t="n"/>
      <c r="J751" s="39" t="n"/>
      <c r="K751" s="39" t="n"/>
      <c r="L751" s="39" t="n"/>
      <c r="M751" s="39" t="n"/>
      <c r="N751" s="39" t="n"/>
      <c r="O751" s="39" t="n"/>
      <c r="P751" s="39" t="n"/>
      <c r="Q751" s="39" t="n"/>
      <c r="R751" s="39" t="n"/>
      <c r="S751" s="39" t="n"/>
      <c r="T751" s="39" t="n"/>
      <c r="U751" s="39" t="n"/>
      <c r="V751" s="39" t="n"/>
      <c r="W751" s="39" t="n"/>
      <c r="X751" s="39" t="n"/>
      <c r="Y751" s="39" t="n"/>
      <c r="Z751" s="39" t="n"/>
    </row>
    <row r="752" ht="15.75" customHeight="1" s="198">
      <c r="A752" s="39" t="n"/>
      <c r="B752" s="39" t="n"/>
      <c r="C752" s="39" t="n"/>
      <c r="D752" s="39" t="n"/>
      <c r="E752" s="39" t="n"/>
      <c r="F752" s="39" t="n"/>
      <c r="G752" s="39" t="n"/>
      <c r="H752" s="39" t="n"/>
      <c r="I752" s="39" t="n"/>
      <c r="J752" s="39" t="n"/>
      <c r="K752" s="39" t="n"/>
      <c r="L752" s="39" t="n"/>
      <c r="M752" s="39" t="n"/>
      <c r="N752" s="39" t="n"/>
      <c r="O752" s="39" t="n"/>
      <c r="P752" s="39" t="n"/>
      <c r="Q752" s="39" t="n"/>
      <c r="R752" s="39" t="n"/>
      <c r="S752" s="39" t="n"/>
      <c r="T752" s="39" t="n"/>
      <c r="U752" s="39" t="n"/>
      <c r="V752" s="39" t="n"/>
      <c r="W752" s="39" t="n"/>
      <c r="X752" s="39" t="n"/>
      <c r="Y752" s="39" t="n"/>
      <c r="Z752" s="39" t="n"/>
    </row>
    <row r="753" ht="15.75" customHeight="1" s="198">
      <c r="A753" s="39" t="n"/>
      <c r="B753" s="39" t="n"/>
      <c r="C753" s="39" t="n"/>
      <c r="D753" s="39" t="n"/>
      <c r="E753" s="39" t="n"/>
      <c r="F753" s="39" t="n"/>
      <c r="G753" s="39" t="n"/>
      <c r="H753" s="39" t="n"/>
      <c r="I753" s="39" t="n"/>
      <c r="J753" s="39" t="n"/>
      <c r="K753" s="39" t="n"/>
      <c r="L753" s="39" t="n"/>
      <c r="M753" s="39" t="n"/>
      <c r="N753" s="39" t="n"/>
      <c r="O753" s="39" t="n"/>
      <c r="P753" s="39" t="n"/>
      <c r="Q753" s="39" t="n"/>
      <c r="R753" s="39" t="n"/>
      <c r="S753" s="39" t="n"/>
      <c r="T753" s="39" t="n"/>
      <c r="U753" s="39" t="n"/>
      <c r="V753" s="39" t="n"/>
      <c r="W753" s="39" t="n"/>
      <c r="X753" s="39" t="n"/>
      <c r="Y753" s="39" t="n"/>
      <c r="Z753" s="39" t="n"/>
    </row>
    <row r="754" ht="15.75" customHeight="1" s="198">
      <c r="A754" s="39" t="n"/>
      <c r="B754" s="39" t="n"/>
      <c r="C754" s="39" t="n"/>
      <c r="D754" s="39" t="n"/>
      <c r="E754" s="39" t="n"/>
      <c r="F754" s="39" t="n"/>
      <c r="G754" s="39" t="n"/>
      <c r="H754" s="39" t="n"/>
      <c r="I754" s="39" t="n"/>
      <c r="J754" s="39" t="n"/>
      <c r="K754" s="39" t="n"/>
      <c r="L754" s="39" t="n"/>
      <c r="M754" s="39" t="n"/>
      <c r="N754" s="39" t="n"/>
      <c r="O754" s="39" t="n"/>
      <c r="P754" s="39" t="n"/>
      <c r="Q754" s="39" t="n"/>
      <c r="R754" s="39" t="n"/>
      <c r="S754" s="39" t="n"/>
      <c r="T754" s="39" t="n"/>
      <c r="U754" s="39" t="n"/>
      <c r="V754" s="39" t="n"/>
      <c r="W754" s="39" t="n"/>
      <c r="X754" s="39" t="n"/>
      <c r="Y754" s="39" t="n"/>
      <c r="Z754" s="39" t="n"/>
    </row>
    <row r="755" ht="15.75" customHeight="1" s="198">
      <c r="A755" s="39" t="n"/>
      <c r="B755" s="39" t="n"/>
      <c r="C755" s="39" t="n"/>
      <c r="D755" s="39" t="n"/>
      <c r="E755" s="39" t="n"/>
      <c r="F755" s="39" t="n"/>
      <c r="G755" s="39" t="n"/>
      <c r="H755" s="39" t="n"/>
      <c r="I755" s="39" t="n"/>
      <c r="J755" s="39" t="n"/>
      <c r="K755" s="39" t="n"/>
      <c r="L755" s="39" t="n"/>
      <c r="M755" s="39" t="n"/>
      <c r="N755" s="39" t="n"/>
      <c r="O755" s="39" t="n"/>
      <c r="P755" s="39" t="n"/>
      <c r="Q755" s="39" t="n"/>
      <c r="R755" s="39" t="n"/>
      <c r="S755" s="39" t="n"/>
      <c r="T755" s="39" t="n"/>
      <c r="U755" s="39" t="n"/>
      <c r="V755" s="39" t="n"/>
      <c r="W755" s="39" t="n"/>
      <c r="X755" s="39" t="n"/>
      <c r="Y755" s="39" t="n"/>
      <c r="Z755" s="39" t="n"/>
    </row>
    <row r="756" ht="15.75" customHeight="1" s="198">
      <c r="A756" s="39" t="n"/>
      <c r="B756" s="39" t="n"/>
      <c r="C756" s="39" t="n"/>
      <c r="D756" s="39" t="n"/>
      <c r="E756" s="39" t="n"/>
      <c r="F756" s="39" t="n"/>
      <c r="G756" s="39" t="n"/>
      <c r="H756" s="39" t="n"/>
      <c r="I756" s="39" t="n"/>
      <c r="J756" s="39" t="n"/>
      <c r="K756" s="39" t="n"/>
      <c r="L756" s="39" t="n"/>
      <c r="M756" s="39" t="n"/>
      <c r="N756" s="39" t="n"/>
      <c r="O756" s="39" t="n"/>
      <c r="P756" s="39" t="n"/>
      <c r="Q756" s="39" t="n"/>
      <c r="R756" s="39" t="n"/>
      <c r="S756" s="39" t="n"/>
      <c r="T756" s="39" t="n"/>
      <c r="U756" s="39" t="n"/>
      <c r="V756" s="39" t="n"/>
      <c r="W756" s="39" t="n"/>
      <c r="X756" s="39" t="n"/>
      <c r="Y756" s="39" t="n"/>
      <c r="Z756" s="39" t="n"/>
    </row>
    <row r="757" ht="15.75" customHeight="1" s="198">
      <c r="A757" s="39" t="n"/>
      <c r="B757" s="39" t="n"/>
      <c r="C757" s="39" t="n"/>
      <c r="D757" s="39" t="n"/>
      <c r="E757" s="39" t="n"/>
      <c r="F757" s="39" t="n"/>
      <c r="G757" s="39" t="n"/>
      <c r="H757" s="39" t="n"/>
      <c r="I757" s="39" t="n"/>
      <c r="J757" s="39" t="n"/>
      <c r="K757" s="39" t="n"/>
      <c r="L757" s="39" t="n"/>
      <c r="M757" s="39" t="n"/>
      <c r="N757" s="39" t="n"/>
      <c r="O757" s="39" t="n"/>
      <c r="P757" s="39" t="n"/>
      <c r="Q757" s="39" t="n"/>
      <c r="R757" s="39" t="n"/>
      <c r="S757" s="39" t="n"/>
      <c r="T757" s="39" t="n"/>
      <c r="U757" s="39" t="n"/>
      <c r="V757" s="39" t="n"/>
      <c r="W757" s="39" t="n"/>
      <c r="X757" s="39" t="n"/>
      <c r="Y757" s="39" t="n"/>
      <c r="Z757" s="39" t="n"/>
    </row>
    <row r="758" ht="15.75" customHeight="1" s="198">
      <c r="A758" s="39" t="n"/>
      <c r="B758" s="39" t="n"/>
      <c r="C758" s="39" t="n"/>
      <c r="D758" s="39" t="n"/>
      <c r="E758" s="39" t="n"/>
      <c r="F758" s="39" t="n"/>
      <c r="G758" s="39" t="n"/>
      <c r="H758" s="39" t="n"/>
      <c r="I758" s="39" t="n"/>
      <c r="J758" s="39" t="n"/>
      <c r="K758" s="39" t="n"/>
      <c r="L758" s="39" t="n"/>
      <c r="M758" s="39" t="n"/>
      <c r="N758" s="39" t="n"/>
      <c r="O758" s="39" t="n"/>
      <c r="P758" s="39" t="n"/>
      <c r="Q758" s="39" t="n"/>
      <c r="R758" s="39" t="n"/>
      <c r="S758" s="39" t="n"/>
      <c r="T758" s="39" t="n"/>
      <c r="U758" s="39" t="n"/>
      <c r="V758" s="39" t="n"/>
      <c r="W758" s="39" t="n"/>
      <c r="X758" s="39" t="n"/>
      <c r="Y758" s="39" t="n"/>
      <c r="Z758" s="39" t="n"/>
    </row>
    <row r="759" ht="15.75" customHeight="1" s="198">
      <c r="A759" s="39" t="n"/>
      <c r="B759" s="39" t="n"/>
      <c r="C759" s="39" t="n"/>
      <c r="D759" s="39" t="n"/>
      <c r="E759" s="39" t="n"/>
      <c r="F759" s="39" t="n"/>
      <c r="G759" s="39" t="n"/>
      <c r="H759" s="39" t="n"/>
      <c r="I759" s="39" t="n"/>
      <c r="J759" s="39" t="n"/>
      <c r="K759" s="39" t="n"/>
      <c r="L759" s="39" t="n"/>
      <c r="M759" s="39" t="n"/>
      <c r="N759" s="39" t="n"/>
      <c r="O759" s="39" t="n"/>
      <c r="P759" s="39" t="n"/>
      <c r="Q759" s="39" t="n"/>
      <c r="R759" s="39" t="n"/>
      <c r="S759" s="39" t="n"/>
      <c r="T759" s="39" t="n"/>
      <c r="U759" s="39" t="n"/>
      <c r="V759" s="39" t="n"/>
      <c r="W759" s="39" t="n"/>
      <c r="X759" s="39" t="n"/>
      <c r="Y759" s="39" t="n"/>
      <c r="Z759" s="39" t="n"/>
    </row>
    <row r="760" ht="15.75" customHeight="1" s="198">
      <c r="A760" s="39" t="n"/>
      <c r="B760" s="39" t="n"/>
      <c r="C760" s="39" t="n"/>
      <c r="D760" s="39" t="n"/>
      <c r="E760" s="39" t="n"/>
      <c r="F760" s="39" t="n"/>
      <c r="G760" s="39" t="n"/>
      <c r="H760" s="39" t="n"/>
      <c r="I760" s="39" t="n"/>
      <c r="J760" s="39" t="n"/>
      <c r="K760" s="39" t="n"/>
      <c r="L760" s="39" t="n"/>
      <c r="M760" s="39" t="n"/>
      <c r="N760" s="39" t="n"/>
      <c r="O760" s="39" t="n"/>
      <c r="P760" s="39" t="n"/>
      <c r="Q760" s="39" t="n"/>
      <c r="R760" s="39" t="n"/>
      <c r="S760" s="39" t="n"/>
      <c r="T760" s="39" t="n"/>
      <c r="U760" s="39" t="n"/>
      <c r="V760" s="39" t="n"/>
      <c r="W760" s="39" t="n"/>
      <c r="X760" s="39" t="n"/>
      <c r="Y760" s="39" t="n"/>
      <c r="Z760" s="39" t="n"/>
    </row>
    <row r="761" ht="15.75" customHeight="1" s="198">
      <c r="A761" s="39" t="n"/>
      <c r="B761" s="39" t="n"/>
      <c r="C761" s="39" t="n"/>
      <c r="D761" s="39" t="n"/>
      <c r="E761" s="39" t="n"/>
      <c r="F761" s="39" t="n"/>
      <c r="G761" s="39" t="n"/>
      <c r="H761" s="39" t="n"/>
      <c r="I761" s="39" t="n"/>
      <c r="J761" s="39" t="n"/>
      <c r="K761" s="39" t="n"/>
      <c r="L761" s="39" t="n"/>
      <c r="M761" s="39" t="n"/>
      <c r="N761" s="39" t="n"/>
      <c r="O761" s="39" t="n"/>
      <c r="P761" s="39" t="n"/>
      <c r="Q761" s="39" t="n"/>
      <c r="R761" s="39" t="n"/>
      <c r="S761" s="39" t="n"/>
      <c r="T761" s="39" t="n"/>
      <c r="U761" s="39" t="n"/>
      <c r="V761" s="39" t="n"/>
      <c r="W761" s="39" t="n"/>
      <c r="X761" s="39" t="n"/>
      <c r="Y761" s="39" t="n"/>
      <c r="Z761" s="39" t="n"/>
    </row>
    <row r="762" ht="15.75" customHeight="1" s="198">
      <c r="A762" s="39" t="n"/>
      <c r="B762" s="39" t="n"/>
      <c r="C762" s="39" t="n"/>
      <c r="D762" s="39" t="n"/>
      <c r="E762" s="39" t="n"/>
      <c r="F762" s="39" t="n"/>
      <c r="G762" s="39" t="n"/>
      <c r="H762" s="39" t="n"/>
      <c r="I762" s="39" t="n"/>
      <c r="J762" s="39" t="n"/>
      <c r="K762" s="39" t="n"/>
      <c r="L762" s="39" t="n"/>
      <c r="M762" s="39" t="n"/>
      <c r="N762" s="39" t="n"/>
      <c r="O762" s="39" t="n"/>
      <c r="P762" s="39" t="n"/>
      <c r="Q762" s="39" t="n"/>
      <c r="R762" s="39" t="n"/>
      <c r="S762" s="39" t="n"/>
      <c r="T762" s="39" t="n"/>
      <c r="U762" s="39" t="n"/>
      <c r="V762" s="39" t="n"/>
      <c r="W762" s="39" t="n"/>
      <c r="X762" s="39" t="n"/>
      <c r="Y762" s="39" t="n"/>
      <c r="Z762" s="39" t="n"/>
    </row>
    <row r="763" ht="15.75" customHeight="1" s="198">
      <c r="A763" s="39" t="n"/>
      <c r="B763" s="39" t="n"/>
      <c r="C763" s="39" t="n"/>
      <c r="D763" s="39" t="n"/>
      <c r="E763" s="39" t="n"/>
      <c r="F763" s="39" t="n"/>
      <c r="G763" s="39" t="n"/>
      <c r="H763" s="39" t="n"/>
      <c r="I763" s="39" t="n"/>
      <c r="J763" s="39" t="n"/>
      <c r="K763" s="39" t="n"/>
      <c r="L763" s="39" t="n"/>
      <c r="M763" s="39" t="n"/>
      <c r="N763" s="39" t="n"/>
      <c r="O763" s="39" t="n"/>
      <c r="P763" s="39" t="n"/>
      <c r="Q763" s="39" t="n"/>
      <c r="R763" s="39" t="n"/>
      <c r="S763" s="39" t="n"/>
      <c r="T763" s="39" t="n"/>
      <c r="U763" s="39" t="n"/>
      <c r="V763" s="39" t="n"/>
      <c r="W763" s="39" t="n"/>
      <c r="X763" s="39" t="n"/>
      <c r="Y763" s="39" t="n"/>
      <c r="Z763" s="39" t="n"/>
    </row>
    <row r="764" ht="15.75" customHeight="1" s="198">
      <c r="A764" s="39" t="n"/>
      <c r="B764" s="39" t="n"/>
      <c r="C764" s="39" t="n"/>
      <c r="D764" s="39" t="n"/>
      <c r="E764" s="39" t="n"/>
      <c r="F764" s="39" t="n"/>
      <c r="G764" s="39" t="n"/>
      <c r="H764" s="39" t="n"/>
      <c r="I764" s="39" t="n"/>
      <c r="J764" s="39" t="n"/>
      <c r="K764" s="39" t="n"/>
      <c r="L764" s="39" t="n"/>
      <c r="M764" s="39" t="n"/>
      <c r="N764" s="39" t="n"/>
      <c r="O764" s="39" t="n"/>
      <c r="P764" s="39" t="n"/>
      <c r="Q764" s="39" t="n"/>
      <c r="R764" s="39" t="n"/>
      <c r="S764" s="39" t="n"/>
      <c r="T764" s="39" t="n"/>
      <c r="U764" s="39" t="n"/>
      <c r="V764" s="39" t="n"/>
      <c r="W764" s="39" t="n"/>
      <c r="X764" s="39" t="n"/>
      <c r="Y764" s="39" t="n"/>
      <c r="Z764" s="39" t="n"/>
    </row>
    <row r="765" ht="15.75" customHeight="1" s="198">
      <c r="A765" s="39" t="n"/>
      <c r="B765" s="39" t="n"/>
      <c r="C765" s="39" t="n"/>
      <c r="D765" s="39" t="n"/>
      <c r="E765" s="39" t="n"/>
      <c r="F765" s="39" t="n"/>
      <c r="G765" s="39" t="n"/>
      <c r="H765" s="39" t="n"/>
      <c r="I765" s="39" t="n"/>
      <c r="J765" s="39" t="n"/>
      <c r="K765" s="39" t="n"/>
      <c r="L765" s="39" t="n"/>
      <c r="M765" s="39" t="n"/>
      <c r="N765" s="39" t="n"/>
      <c r="O765" s="39" t="n"/>
      <c r="P765" s="39" t="n"/>
      <c r="Q765" s="39" t="n"/>
      <c r="R765" s="39" t="n"/>
      <c r="S765" s="39" t="n"/>
      <c r="T765" s="39" t="n"/>
      <c r="U765" s="39" t="n"/>
      <c r="V765" s="39" t="n"/>
      <c r="W765" s="39" t="n"/>
      <c r="X765" s="39" t="n"/>
      <c r="Y765" s="39" t="n"/>
      <c r="Z765" s="39" t="n"/>
    </row>
    <row r="766" ht="15.75" customHeight="1" s="198">
      <c r="A766" s="39" t="n"/>
      <c r="B766" s="39" t="n"/>
      <c r="C766" s="39" t="n"/>
      <c r="D766" s="39" t="n"/>
      <c r="E766" s="39" t="n"/>
      <c r="F766" s="39" t="n"/>
      <c r="G766" s="39" t="n"/>
      <c r="H766" s="39" t="n"/>
      <c r="I766" s="39" t="n"/>
      <c r="J766" s="39" t="n"/>
      <c r="K766" s="39" t="n"/>
      <c r="L766" s="39" t="n"/>
      <c r="M766" s="39" t="n"/>
      <c r="N766" s="39" t="n"/>
      <c r="O766" s="39" t="n"/>
      <c r="P766" s="39" t="n"/>
      <c r="Q766" s="39" t="n"/>
      <c r="R766" s="39" t="n"/>
      <c r="S766" s="39" t="n"/>
      <c r="T766" s="39" t="n"/>
      <c r="U766" s="39" t="n"/>
      <c r="V766" s="39" t="n"/>
      <c r="W766" s="39" t="n"/>
      <c r="X766" s="39" t="n"/>
      <c r="Y766" s="39" t="n"/>
      <c r="Z766" s="39" t="n"/>
    </row>
    <row r="767" ht="15.75" customHeight="1" s="198">
      <c r="A767" s="39" t="n"/>
      <c r="B767" s="39" t="n"/>
      <c r="C767" s="39" t="n"/>
      <c r="D767" s="39" t="n"/>
      <c r="E767" s="39" t="n"/>
      <c r="F767" s="39" t="n"/>
      <c r="G767" s="39" t="n"/>
      <c r="H767" s="39" t="n"/>
      <c r="I767" s="39" t="n"/>
      <c r="J767" s="39" t="n"/>
      <c r="K767" s="39" t="n"/>
      <c r="L767" s="39" t="n"/>
      <c r="M767" s="39" t="n"/>
      <c r="N767" s="39" t="n"/>
      <c r="O767" s="39" t="n"/>
      <c r="P767" s="39" t="n"/>
      <c r="Q767" s="39" t="n"/>
      <c r="R767" s="39" t="n"/>
      <c r="S767" s="39" t="n"/>
      <c r="T767" s="39" t="n"/>
      <c r="U767" s="39" t="n"/>
      <c r="V767" s="39" t="n"/>
      <c r="W767" s="39" t="n"/>
      <c r="X767" s="39" t="n"/>
      <c r="Y767" s="39" t="n"/>
      <c r="Z767" s="39" t="n"/>
    </row>
    <row r="768" ht="15.75" customHeight="1" s="198">
      <c r="A768" s="39" t="n"/>
      <c r="B768" s="39" t="n"/>
      <c r="C768" s="39" t="n"/>
      <c r="D768" s="39" t="n"/>
      <c r="E768" s="39" t="n"/>
      <c r="F768" s="39" t="n"/>
      <c r="G768" s="39" t="n"/>
      <c r="H768" s="39" t="n"/>
      <c r="I768" s="39" t="n"/>
      <c r="J768" s="39" t="n"/>
      <c r="K768" s="39" t="n"/>
      <c r="L768" s="39" t="n"/>
      <c r="M768" s="39" t="n"/>
      <c r="N768" s="39" t="n"/>
      <c r="O768" s="39" t="n"/>
      <c r="P768" s="39" t="n"/>
      <c r="Q768" s="39" t="n"/>
      <c r="R768" s="39" t="n"/>
      <c r="S768" s="39" t="n"/>
      <c r="T768" s="39" t="n"/>
      <c r="U768" s="39" t="n"/>
      <c r="V768" s="39" t="n"/>
      <c r="W768" s="39" t="n"/>
      <c r="X768" s="39" t="n"/>
      <c r="Y768" s="39" t="n"/>
      <c r="Z768" s="39" t="n"/>
    </row>
    <row r="769" ht="15.75" customHeight="1" s="198">
      <c r="A769" s="39" t="n"/>
      <c r="B769" s="39" t="n"/>
      <c r="C769" s="39" t="n"/>
      <c r="D769" s="39" t="n"/>
      <c r="E769" s="39" t="n"/>
      <c r="F769" s="39" t="n"/>
      <c r="G769" s="39" t="n"/>
      <c r="H769" s="39" t="n"/>
      <c r="I769" s="39" t="n"/>
      <c r="J769" s="39" t="n"/>
      <c r="K769" s="39" t="n"/>
      <c r="L769" s="39" t="n"/>
      <c r="M769" s="39" t="n"/>
      <c r="N769" s="39" t="n"/>
      <c r="O769" s="39" t="n"/>
      <c r="P769" s="39" t="n"/>
      <c r="Q769" s="39" t="n"/>
      <c r="R769" s="39" t="n"/>
      <c r="S769" s="39" t="n"/>
      <c r="T769" s="39" t="n"/>
      <c r="U769" s="39" t="n"/>
      <c r="V769" s="39" t="n"/>
      <c r="W769" s="39" t="n"/>
      <c r="X769" s="39" t="n"/>
      <c r="Y769" s="39" t="n"/>
      <c r="Z769" s="39" t="n"/>
    </row>
    <row r="770" ht="15.75" customHeight="1" s="198">
      <c r="A770" s="39" t="n"/>
      <c r="B770" s="39" t="n"/>
      <c r="C770" s="39" t="n"/>
      <c r="D770" s="39" t="n"/>
      <c r="E770" s="39" t="n"/>
      <c r="F770" s="39" t="n"/>
      <c r="G770" s="39" t="n"/>
      <c r="H770" s="39" t="n"/>
      <c r="I770" s="39" t="n"/>
      <c r="J770" s="39" t="n"/>
      <c r="K770" s="39" t="n"/>
      <c r="L770" s="39" t="n"/>
      <c r="M770" s="39" t="n"/>
      <c r="N770" s="39" t="n"/>
      <c r="O770" s="39" t="n"/>
      <c r="P770" s="39" t="n"/>
      <c r="Q770" s="39" t="n"/>
      <c r="R770" s="39" t="n"/>
      <c r="S770" s="39" t="n"/>
      <c r="T770" s="39" t="n"/>
      <c r="U770" s="39" t="n"/>
      <c r="V770" s="39" t="n"/>
      <c r="W770" s="39" t="n"/>
      <c r="X770" s="39" t="n"/>
      <c r="Y770" s="39" t="n"/>
      <c r="Z770" s="39" t="n"/>
    </row>
    <row r="771" ht="15.75" customHeight="1" s="198">
      <c r="A771" s="39" t="n"/>
      <c r="B771" s="39" t="n"/>
      <c r="C771" s="39" t="n"/>
      <c r="D771" s="39" t="n"/>
      <c r="E771" s="39" t="n"/>
      <c r="F771" s="39" t="n"/>
      <c r="G771" s="39" t="n"/>
      <c r="H771" s="39" t="n"/>
      <c r="I771" s="39" t="n"/>
      <c r="J771" s="39" t="n"/>
      <c r="K771" s="39" t="n"/>
      <c r="L771" s="39" t="n"/>
      <c r="M771" s="39" t="n"/>
      <c r="N771" s="39" t="n"/>
      <c r="O771" s="39" t="n"/>
      <c r="P771" s="39" t="n"/>
      <c r="Q771" s="39" t="n"/>
      <c r="R771" s="39" t="n"/>
      <c r="S771" s="39" t="n"/>
      <c r="T771" s="39" t="n"/>
      <c r="U771" s="39" t="n"/>
      <c r="V771" s="39" t="n"/>
      <c r="W771" s="39" t="n"/>
      <c r="X771" s="39" t="n"/>
      <c r="Y771" s="39" t="n"/>
      <c r="Z771" s="39" t="n"/>
    </row>
    <row r="772" ht="15.75" customHeight="1" s="198">
      <c r="A772" s="39" t="n"/>
      <c r="B772" s="39" t="n"/>
      <c r="C772" s="39" t="n"/>
      <c r="D772" s="39" t="n"/>
      <c r="E772" s="39" t="n"/>
      <c r="F772" s="39" t="n"/>
      <c r="G772" s="39" t="n"/>
      <c r="H772" s="39" t="n"/>
      <c r="I772" s="39" t="n"/>
      <c r="J772" s="39" t="n"/>
      <c r="K772" s="39" t="n"/>
      <c r="L772" s="39" t="n"/>
      <c r="M772" s="39" t="n"/>
      <c r="N772" s="39" t="n"/>
      <c r="O772" s="39" t="n"/>
      <c r="P772" s="39" t="n"/>
      <c r="Q772" s="39" t="n"/>
      <c r="R772" s="39" t="n"/>
      <c r="S772" s="39" t="n"/>
      <c r="T772" s="39" t="n"/>
      <c r="U772" s="39" t="n"/>
      <c r="V772" s="39" t="n"/>
      <c r="W772" s="39" t="n"/>
      <c r="X772" s="39" t="n"/>
      <c r="Y772" s="39" t="n"/>
      <c r="Z772" s="39" t="n"/>
    </row>
    <row r="773" ht="15.75" customHeight="1" s="198">
      <c r="A773" s="39" t="n"/>
      <c r="B773" s="39" t="n"/>
      <c r="C773" s="39" t="n"/>
      <c r="D773" s="39" t="n"/>
      <c r="E773" s="39" t="n"/>
      <c r="F773" s="39" t="n"/>
      <c r="G773" s="39" t="n"/>
      <c r="H773" s="39" t="n"/>
      <c r="I773" s="39" t="n"/>
      <c r="J773" s="39" t="n"/>
      <c r="K773" s="39" t="n"/>
      <c r="L773" s="39" t="n"/>
      <c r="M773" s="39" t="n"/>
      <c r="N773" s="39" t="n"/>
      <c r="O773" s="39" t="n"/>
      <c r="P773" s="39" t="n"/>
      <c r="Q773" s="39" t="n"/>
      <c r="R773" s="39" t="n"/>
      <c r="S773" s="39" t="n"/>
      <c r="T773" s="39" t="n"/>
      <c r="U773" s="39" t="n"/>
      <c r="V773" s="39" t="n"/>
      <c r="W773" s="39" t="n"/>
      <c r="X773" s="39" t="n"/>
      <c r="Y773" s="39" t="n"/>
      <c r="Z773" s="39" t="n"/>
    </row>
    <row r="774" ht="15.75" customHeight="1" s="198">
      <c r="A774" s="39" t="n"/>
      <c r="B774" s="39" t="n"/>
      <c r="C774" s="39" t="n"/>
      <c r="D774" s="39" t="n"/>
      <c r="E774" s="39" t="n"/>
      <c r="F774" s="39" t="n"/>
      <c r="G774" s="39" t="n"/>
      <c r="H774" s="39" t="n"/>
      <c r="I774" s="39" t="n"/>
      <c r="J774" s="39" t="n"/>
      <c r="K774" s="39" t="n"/>
      <c r="L774" s="39" t="n"/>
      <c r="M774" s="39" t="n"/>
      <c r="N774" s="39" t="n"/>
      <c r="O774" s="39" t="n"/>
      <c r="P774" s="39" t="n"/>
      <c r="Q774" s="39" t="n"/>
      <c r="R774" s="39" t="n"/>
      <c r="S774" s="39" t="n"/>
      <c r="T774" s="39" t="n"/>
      <c r="U774" s="39" t="n"/>
      <c r="V774" s="39" t="n"/>
      <c r="W774" s="39" t="n"/>
      <c r="X774" s="39" t="n"/>
      <c r="Y774" s="39" t="n"/>
      <c r="Z774" s="39" t="n"/>
    </row>
    <row r="775" ht="15.75" customHeight="1" s="198">
      <c r="A775" s="39" t="n"/>
      <c r="B775" s="39" t="n"/>
      <c r="C775" s="39" t="n"/>
      <c r="D775" s="39" t="n"/>
      <c r="E775" s="39" t="n"/>
      <c r="F775" s="39" t="n"/>
      <c r="G775" s="39" t="n"/>
      <c r="H775" s="39" t="n"/>
      <c r="I775" s="39" t="n"/>
      <c r="J775" s="39" t="n"/>
      <c r="K775" s="39" t="n"/>
      <c r="L775" s="39" t="n"/>
      <c r="M775" s="39" t="n"/>
      <c r="N775" s="39" t="n"/>
      <c r="O775" s="39" t="n"/>
      <c r="P775" s="39" t="n"/>
      <c r="Q775" s="39" t="n"/>
      <c r="R775" s="39" t="n"/>
      <c r="S775" s="39" t="n"/>
      <c r="T775" s="39" t="n"/>
      <c r="U775" s="39" t="n"/>
      <c r="V775" s="39" t="n"/>
      <c r="W775" s="39" t="n"/>
      <c r="X775" s="39" t="n"/>
      <c r="Y775" s="39" t="n"/>
      <c r="Z775" s="39" t="n"/>
    </row>
    <row r="776" ht="15.75" customHeight="1" s="198">
      <c r="A776" s="39" t="n"/>
      <c r="B776" s="39" t="n"/>
      <c r="C776" s="39" t="n"/>
      <c r="D776" s="39" t="n"/>
      <c r="E776" s="39" t="n"/>
      <c r="F776" s="39" t="n"/>
      <c r="G776" s="39" t="n"/>
      <c r="H776" s="39" t="n"/>
      <c r="I776" s="39" t="n"/>
      <c r="J776" s="39" t="n"/>
      <c r="K776" s="39" t="n"/>
      <c r="L776" s="39" t="n"/>
      <c r="M776" s="39" t="n"/>
      <c r="N776" s="39" t="n"/>
      <c r="O776" s="39" t="n"/>
      <c r="P776" s="39" t="n"/>
      <c r="Q776" s="39" t="n"/>
      <c r="R776" s="39" t="n"/>
      <c r="S776" s="39" t="n"/>
      <c r="T776" s="39" t="n"/>
      <c r="U776" s="39" t="n"/>
      <c r="V776" s="39" t="n"/>
      <c r="W776" s="39" t="n"/>
      <c r="X776" s="39" t="n"/>
      <c r="Y776" s="39" t="n"/>
      <c r="Z776" s="39" t="n"/>
    </row>
    <row r="777" ht="15.75" customHeight="1" s="198">
      <c r="A777" s="39" t="n"/>
      <c r="B777" s="39" t="n"/>
      <c r="C777" s="39" t="n"/>
      <c r="D777" s="39" t="n"/>
      <c r="E777" s="39" t="n"/>
      <c r="F777" s="39" t="n"/>
      <c r="G777" s="39" t="n"/>
      <c r="H777" s="39" t="n"/>
      <c r="I777" s="39" t="n"/>
      <c r="J777" s="39" t="n"/>
      <c r="K777" s="39" t="n"/>
      <c r="L777" s="39" t="n"/>
      <c r="M777" s="39" t="n"/>
      <c r="N777" s="39" t="n"/>
      <c r="O777" s="39" t="n"/>
      <c r="P777" s="39" t="n"/>
      <c r="Q777" s="39" t="n"/>
      <c r="R777" s="39" t="n"/>
      <c r="S777" s="39" t="n"/>
      <c r="T777" s="39" t="n"/>
      <c r="U777" s="39" t="n"/>
      <c r="V777" s="39" t="n"/>
      <c r="W777" s="39" t="n"/>
      <c r="X777" s="39" t="n"/>
      <c r="Y777" s="39" t="n"/>
      <c r="Z777" s="39" t="n"/>
    </row>
    <row r="778" ht="15.75" customHeight="1" s="198">
      <c r="A778" s="39" t="n"/>
      <c r="B778" s="39" t="n"/>
      <c r="C778" s="39" t="n"/>
      <c r="D778" s="39" t="n"/>
      <c r="E778" s="39" t="n"/>
      <c r="F778" s="39" t="n"/>
      <c r="G778" s="39" t="n"/>
      <c r="H778" s="39" t="n"/>
      <c r="I778" s="39" t="n"/>
      <c r="J778" s="39" t="n"/>
      <c r="K778" s="39" t="n"/>
      <c r="L778" s="39" t="n"/>
      <c r="M778" s="39" t="n"/>
      <c r="N778" s="39" t="n"/>
      <c r="O778" s="39" t="n"/>
      <c r="P778" s="39" t="n"/>
      <c r="Q778" s="39" t="n"/>
      <c r="R778" s="39" t="n"/>
      <c r="S778" s="39" t="n"/>
      <c r="T778" s="39" t="n"/>
      <c r="U778" s="39" t="n"/>
      <c r="V778" s="39" t="n"/>
      <c r="W778" s="39" t="n"/>
      <c r="X778" s="39" t="n"/>
      <c r="Y778" s="39" t="n"/>
      <c r="Z778" s="39" t="n"/>
    </row>
    <row r="779" ht="15.75" customHeight="1" s="198">
      <c r="A779" s="39" t="n"/>
      <c r="B779" s="39" t="n"/>
      <c r="C779" s="39" t="n"/>
      <c r="D779" s="39" t="n"/>
      <c r="E779" s="39" t="n"/>
      <c r="F779" s="39" t="n"/>
      <c r="G779" s="39" t="n"/>
      <c r="H779" s="39" t="n"/>
      <c r="I779" s="39" t="n"/>
      <c r="J779" s="39" t="n"/>
      <c r="K779" s="39" t="n"/>
      <c r="L779" s="39" t="n"/>
      <c r="M779" s="39" t="n"/>
      <c r="N779" s="39" t="n"/>
      <c r="O779" s="39" t="n"/>
      <c r="P779" s="39" t="n"/>
      <c r="Q779" s="39" t="n"/>
      <c r="R779" s="39" t="n"/>
      <c r="S779" s="39" t="n"/>
      <c r="T779" s="39" t="n"/>
      <c r="U779" s="39" t="n"/>
      <c r="V779" s="39" t="n"/>
      <c r="W779" s="39" t="n"/>
      <c r="X779" s="39" t="n"/>
      <c r="Y779" s="39" t="n"/>
      <c r="Z779" s="39" t="n"/>
    </row>
    <row r="780" ht="15.75" customHeight="1" s="198">
      <c r="A780" s="39" t="n"/>
      <c r="B780" s="39" t="n"/>
      <c r="C780" s="39" t="n"/>
      <c r="D780" s="39" t="n"/>
      <c r="E780" s="39" t="n"/>
      <c r="F780" s="39" t="n"/>
      <c r="G780" s="39" t="n"/>
      <c r="H780" s="39" t="n"/>
      <c r="I780" s="39" t="n"/>
      <c r="J780" s="39" t="n"/>
      <c r="K780" s="39" t="n"/>
      <c r="L780" s="39" t="n"/>
      <c r="M780" s="39" t="n"/>
      <c r="N780" s="39" t="n"/>
      <c r="O780" s="39" t="n"/>
      <c r="P780" s="39" t="n"/>
      <c r="Q780" s="39" t="n"/>
      <c r="R780" s="39" t="n"/>
      <c r="S780" s="39" t="n"/>
      <c r="T780" s="39" t="n"/>
      <c r="U780" s="39" t="n"/>
      <c r="V780" s="39" t="n"/>
      <c r="W780" s="39" t="n"/>
      <c r="X780" s="39" t="n"/>
      <c r="Y780" s="39" t="n"/>
      <c r="Z780" s="39" t="n"/>
    </row>
    <row r="781" ht="15.75" customHeight="1" s="198">
      <c r="A781" s="39" t="n"/>
      <c r="B781" s="39" t="n"/>
      <c r="C781" s="39" t="n"/>
      <c r="D781" s="39" t="n"/>
      <c r="E781" s="39" t="n"/>
      <c r="F781" s="39" t="n"/>
      <c r="G781" s="39" t="n"/>
      <c r="H781" s="39" t="n"/>
      <c r="I781" s="39" t="n"/>
      <c r="J781" s="39" t="n"/>
      <c r="K781" s="39" t="n"/>
      <c r="L781" s="39" t="n"/>
      <c r="M781" s="39" t="n"/>
      <c r="N781" s="39" t="n"/>
      <c r="O781" s="39" t="n"/>
      <c r="P781" s="39" t="n"/>
      <c r="Q781" s="39" t="n"/>
      <c r="R781" s="39" t="n"/>
      <c r="S781" s="39" t="n"/>
      <c r="T781" s="39" t="n"/>
      <c r="U781" s="39" t="n"/>
      <c r="V781" s="39" t="n"/>
      <c r="W781" s="39" t="n"/>
      <c r="X781" s="39" t="n"/>
      <c r="Y781" s="39" t="n"/>
      <c r="Z781" s="39" t="n"/>
    </row>
    <row r="782" ht="15.75" customHeight="1" s="198">
      <c r="A782" s="39" t="n"/>
      <c r="B782" s="39" t="n"/>
      <c r="C782" s="39" t="n"/>
      <c r="D782" s="39" t="n"/>
      <c r="E782" s="39" t="n"/>
      <c r="F782" s="39" t="n"/>
      <c r="G782" s="39" t="n"/>
      <c r="H782" s="39" t="n"/>
      <c r="I782" s="39" t="n"/>
      <c r="J782" s="39" t="n"/>
      <c r="K782" s="39" t="n"/>
      <c r="L782" s="39" t="n"/>
      <c r="M782" s="39" t="n"/>
      <c r="N782" s="39" t="n"/>
      <c r="O782" s="39" t="n"/>
      <c r="P782" s="39" t="n"/>
      <c r="Q782" s="39" t="n"/>
      <c r="R782" s="39" t="n"/>
      <c r="S782" s="39" t="n"/>
      <c r="T782" s="39" t="n"/>
      <c r="U782" s="39" t="n"/>
      <c r="V782" s="39" t="n"/>
      <c r="W782" s="39" t="n"/>
      <c r="X782" s="39" t="n"/>
      <c r="Y782" s="39" t="n"/>
      <c r="Z782" s="39" t="n"/>
    </row>
    <row r="783" ht="15.75" customHeight="1" s="198">
      <c r="A783" s="39" t="n"/>
      <c r="B783" s="39" t="n"/>
      <c r="C783" s="39" t="n"/>
      <c r="D783" s="39" t="n"/>
      <c r="E783" s="39" t="n"/>
      <c r="F783" s="39" t="n"/>
      <c r="G783" s="39" t="n"/>
      <c r="H783" s="39" t="n"/>
      <c r="I783" s="39" t="n"/>
      <c r="J783" s="39" t="n"/>
      <c r="K783" s="39" t="n"/>
      <c r="L783" s="39" t="n"/>
      <c r="M783" s="39" t="n"/>
      <c r="N783" s="39" t="n"/>
      <c r="O783" s="39" t="n"/>
      <c r="P783" s="39" t="n"/>
      <c r="Q783" s="39" t="n"/>
      <c r="R783" s="39" t="n"/>
      <c r="S783" s="39" t="n"/>
      <c r="T783" s="39" t="n"/>
      <c r="U783" s="39" t="n"/>
      <c r="V783" s="39" t="n"/>
      <c r="W783" s="39" t="n"/>
      <c r="X783" s="39" t="n"/>
      <c r="Y783" s="39" t="n"/>
      <c r="Z783" s="39" t="n"/>
    </row>
    <row r="784" ht="15.75" customHeight="1" s="198">
      <c r="A784" s="39" t="n"/>
      <c r="B784" s="39" t="n"/>
      <c r="C784" s="39" t="n"/>
      <c r="D784" s="39" t="n"/>
      <c r="E784" s="39" t="n"/>
      <c r="F784" s="39" t="n"/>
      <c r="G784" s="39" t="n"/>
      <c r="H784" s="39" t="n"/>
      <c r="I784" s="39" t="n"/>
      <c r="J784" s="39" t="n"/>
      <c r="K784" s="39" t="n"/>
      <c r="L784" s="39" t="n"/>
      <c r="M784" s="39" t="n"/>
      <c r="N784" s="39" t="n"/>
      <c r="O784" s="39" t="n"/>
      <c r="P784" s="39" t="n"/>
      <c r="Q784" s="39" t="n"/>
      <c r="R784" s="39" t="n"/>
      <c r="S784" s="39" t="n"/>
      <c r="T784" s="39" t="n"/>
      <c r="U784" s="39" t="n"/>
      <c r="V784" s="39" t="n"/>
      <c r="W784" s="39" t="n"/>
      <c r="X784" s="39" t="n"/>
      <c r="Y784" s="39" t="n"/>
      <c r="Z784" s="39" t="n"/>
    </row>
    <row r="785" ht="15.75" customHeight="1" s="198">
      <c r="A785" s="39" t="n"/>
      <c r="B785" s="39" t="n"/>
      <c r="C785" s="39" t="n"/>
      <c r="D785" s="39" t="n"/>
      <c r="E785" s="39" t="n"/>
      <c r="F785" s="39" t="n"/>
      <c r="G785" s="39" t="n"/>
      <c r="H785" s="39" t="n"/>
      <c r="I785" s="39" t="n"/>
      <c r="J785" s="39" t="n"/>
      <c r="K785" s="39" t="n"/>
      <c r="L785" s="39" t="n"/>
      <c r="M785" s="39" t="n"/>
      <c r="N785" s="39" t="n"/>
      <c r="O785" s="39" t="n"/>
      <c r="P785" s="39" t="n"/>
      <c r="Q785" s="39" t="n"/>
      <c r="R785" s="39" t="n"/>
      <c r="S785" s="39" t="n"/>
      <c r="T785" s="39" t="n"/>
      <c r="U785" s="39" t="n"/>
      <c r="V785" s="39" t="n"/>
      <c r="W785" s="39" t="n"/>
      <c r="X785" s="39" t="n"/>
      <c r="Y785" s="39" t="n"/>
      <c r="Z785" s="39" t="n"/>
    </row>
    <row r="786" ht="15.75" customHeight="1" s="198">
      <c r="A786" s="39" t="n"/>
      <c r="B786" s="39" t="n"/>
      <c r="C786" s="39" t="n"/>
      <c r="D786" s="39" t="n"/>
      <c r="E786" s="39" t="n"/>
      <c r="F786" s="39" t="n"/>
      <c r="G786" s="39" t="n"/>
      <c r="H786" s="39" t="n"/>
      <c r="I786" s="39" t="n"/>
      <c r="J786" s="39" t="n"/>
      <c r="K786" s="39" t="n"/>
      <c r="L786" s="39" t="n"/>
      <c r="M786" s="39" t="n"/>
      <c r="N786" s="39" t="n"/>
      <c r="O786" s="39" t="n"/>
      <c r="P786" s="39" t="n"/>
      <c r="Q786" s="39" t="n"/>
      <c r="R786" s="39" t="n"/>
      <c r="S786" s="39" t="n"/>
      <c r="T786" s="39" t="n"/>
      <c r="U786" s="39" t="n"/>
      <c r="V786" s="39" t="n"/>
      <c r="W786" s="39" t="n"/>
      <c r="X786" s="39" t="n"/>
      <c r="Y786" s="39" t="n"/>
      <c r="Z786" s="39" t="n"/>
    </row>
    <row r="787" ht="15.75" customHeight="1" s="198">
      <c r="A787" s="39" t="n"/>
      <c r="B787" s="39" t="n"/>
      <c r="C787" s="39" t="n"/>
      <c r="D787" s="39" t="n"/>
      <c r="E787" s="39" t="n"/>
      <c r="F787" s="39" t="n"/>
      <c r="G787" s="39" t="n"/>
      <c r="H787" s="39" t="n"/>
      <c r="I787" s="39" t="n"/>
      <c r="J787" s="39" t="n"/>
      <c r="K787" s="39" t="n"/>
      <c r="L787" s="39" t="n"/>
      <c r="M787" s="39" t="n"/>
      <c r="N787" s="39" t="n"/>
      <c r="O787" s="39" t="n"/>
      <c r="P787" s="39" t="n"/>
      <c r="Q787" s="39" t="n"/>
      <c r="R787" s="39" t="n"/>
      <c r="S787" s="39" t="n"/>
      <c r="T787" s="39" t="n"/>
      <c r="U787" s="39" t="n"/>
      <c r="V787" s="39" t="n"/>
      <c r="W787" s="39" t="n"/>
      <c r="X787" s="39" t="n"/>
      <c r="Y787" s="39" t="n"/>
      <c r="Z787" s="39" t="n"/>
    </row>
    <row r="788" ht="15.75" customHeight="1" s="198">
      <c r="A788" s="39" t="n"/>
      <c r="B788" s="39" t="n"/>
      <c r="C788" s="39" t="n"/>
      <c r="D788" s="39" t="n"/>
      <c r="E788" s="39" t="n"/>
      <c r="F788" s="39" t="n"/>
      <c r="G788" s="39" t="n"/>
      <c r="H788" s="39" t="n"/>
      <c r="I788" s="39" t="n"/>
      <c r="J788" s="39" t="n"/>
      <c r="K788" s="39" t="n"/>
      <c r="L788" s="39" t="n"/>
      <c r="M788" s="39" t="n"/>
      <c r="N788" s="39" t="n"/>
      <c r="O788" s="39" t="n"/>
      <c r="P788" s="39" t="n"/>
      <c r="Q788" s="39" t="n"/>
      <c r="R788" s="39" t="n"/>
      <c r="S788" s="39" t="n"/>
      <c r="T788" s="39" t="n"/>
      <c r="U788" s="39" t="n"/>
      <c r="V788" s="39" t="n"/>
      <c r="W788" s="39" t="n"/>
      <c r="X788" s="39" t="n"/>
      <c r="Y788" s="39" t="n"/>
      <c r="Z788" s="39" t="n"/>
    </row>
    <row r="789" ht="15.75" customHeight="1" s="198">
      <c r="A789" s="39" t="n"/>
      <c r="B789" s="39" t="n"/>
      <c r="C789" s="39" t="n"/>
      <c r="D789" s="39" t="n"/>
      <c r="E789" s="39" t="n"/>
      <c r="F789" s="39" t="n"/>
      <c r="G789" s="39" t="n"/>
      <c r="H789" s="39" t="n"/>
      <c r="I789" s="39" t="n"/>
      <c r="J789" s="39" t="n"/>
      <c r="K789" s="39" t="n"/>
      <c r="L789" s="39" t="n"/>
      <c r="M789" s="39" t="n"/>
      <c r="N789" s="39" t="n"/>
      <c r="O789" s="39" t="n"/>
      <c r="P789" s="39" t="n"/>
      <c r="Q789" s="39" t="n"/>
      <c r="R789" s="39" t="n"/>
      <c r="S789" s="39" t="n"/>
      <c r="T789" s="39" t="n"/>
      <c r="U789" s="39" t="n"/>
      <c r="V789" s="39" t="n"/>
      <c r="W789" s="39" t="n"/>
      <c r="X789" s="39" t="n"/>
      <c r="Y789" s="39" t="n"/>
      <c r="Z789" s="39" t="n"/>
    </row>
    <row r="790" ht="15.75" customHeight="1" s="198">
      <c r="A790" s="39" t="n"/>
      <c r="B790" s="39" t="n"/>
      <c r="C790" s="39" t="n"/>
      <c r="D790" s="39" t="n"/>
      <c r="E790" s="39" t="n"/>
      <c r="F790" s="39" t="n"/>
      <c r="G790" s="39" t="n"/>
      <c r="H790" s="39" t="n"/>
      <c r="I790" s="39" t="n"/>
      <c r="J790" s="39" t="n"/>
      <c r="K790" s="39" t="n"/>
      <c r="L790" s="39" t="n"/>
      <c r="M790" s="39" t="n"/>
      <c r="N790" s="39" t="n"/>
      <c r="O790" s="39" t="n"/>
      <c r="P790" s="39" t="n"/>
      <c r="Q790" s="39" t="n"/>
      <c r="R790" s="39" t="n"/>
      <c r="S790" s="39" t="n"/>
      <c r="T790" s="39" t="n"/>
      <c r="U790" s="39" t="n"/>
      <c r="V790" s="39" t="n"/>
      <c r="W790" s="39" t="n"/>
      <c r="X790" s="39" t="n"/>
      <c r="Y790" s="39" t="n"/>
      <c r="Z790" s="39" t="n"/>
    </row>
    <row r="791" ht="15.75" customHeight="1" s="198">
      <c r="A791" s="39" t="n"/>
      <c r="B791" s="39" t="n"/>
      <c r="C791" s="39" t="n"/>
      <c r="D791" s="39" t="n"/>
      <c r="E791" s="39" t="n"/>
      <c r="F791" s="39" t="n"/>
      <c r="G791" s="39" t="n"/>
      <c r="H791" s="39" t="n"/>
      <c r="I791" s="39" t="n"/>
      <c r="J791" s="39" t="n"/>
      <c r="K791" s="39" t="n"/>
      <c r="L791" s="39" t="n"/>
      <c r="M791" s="39" t="n"/>
      <c r="N791" s="39" t="n"/>
      <c r="O791" s="39" t="n"/>
      <c r="P791" s="39" t="n"/>
      <c r="Q791" s="39" t="n"/>
      <c r="R791" s="39" t="n"/>
      <c r="S791" s="39" t="n"/>
      <c r="T791" s="39" t="n"/>
      <c r="U791" s="39" t="n"/>
      <c r="V791" s="39" t="n"/>
      <c r="W791" s="39" t="n"/>
      <c r="X791" s="39" t="n"/>
      <c r="Y791" s="39" t="n"/>
      <c r="Z791" s="39" t="n"/>
    </row>
    <row r="792" ht="15.75" customHeight="1" s="198">
      <c r="A792" s="39" t="n"/>
      <c r="B792" s="39" t="n"/>
      <c r="C792" s="39" t="n"/>
      <c r="D792" s="39" t="n"/>
      <c r="E792" s="39" t="n"/>
      <c r="F792" s="39" t="n"/>
      <c r="G792" s="39" t="n"/>
      <c r="H792" s="39" t="n"/>
      <c r="I792" s="39" t="n"/>
      <c r="J792" s="39" t="n"/>
      <c r="K792" s="39" t="n"/>
      <c r="L792" s="39" t="n"/>
      <c r="M792" s="39" t="n"/>
      <c r="N792" s="39" t="n"/>
      <c r="O792" s="39" t="n"/>
      <c r="P792" s="39" t="n"/>
      <c r="Q792" s="39" t="n"/>
      <c r="R792" s="39" t="n"/>
      <c r="S792" s="39" t="n"/>
      <c r="T792" s="39" t="n"/>
      <c r="U792" s="39" t="n"/>
      <c r="V792" s="39" t="n"/>
      <c r="W792" s="39" t="n"/>
      <c r="X792" s="39" t="n"/>
      <c r="Y792" s="39" t="n"/>
      <c r="Z792" s="39" t="n"/>
    </row>
    <row r="793" ht="15.75" customHeight="1" s="198">
      <c r="A793" s="39" t="n"/>
      <c r="B793" s="39" t="n"/>
      <c r="C793" s="39" t="n"/>
      <c r="D793" s="39" t="n"/>
      <c r="E793" s="39" t="n"/>
      <c r="F793" s="39" t="n"/>
      <c r="G793" s="39" t="n"/>
      <c r="H793" s="39" t="n"/>
      <c r="I793" s="39" t="n"/>
      <c r="J793" s="39" t="n"/>
      <c r="K793" s="39" t="n"/>
      <c r="L793" s="39" t="n"/>
      <c r="M793" s="39" t="n"/>
      <c r="N793" s="39" t="n"/>
      <c r="O793" s="39" t="n"/>
      <c r="P793" s="39" t="n"/>
      <c r="Q793" s="39" t="n"/>
      <c r="R793" s="39" t="n"/>
      <c r="S793" s="39" t="n"/>
      <c r="T793" s="39" t="n"/>
      <c r="U793" s="39" t="n"/>
      <c r="V793" s="39" t="n"/>
      <c r="W793" s="39" t="n"/>
      <c r="X793" s="39" t="n"/>
      <c r="Y793" s="39" t="n"/>
      <c r="Z793" s="39" t="n"/>
    </row>
    <row r="794" ht="15.75" customHeight="1" s="198">
      <c r="A794" s="39" t="n"/>
      <c r="B794" s="39" t="n"/>
      <c r="C794" s="39" t="n"/>
      <c r="D794" s="39" t="n"/>
      <c r="E794" s="39" t="n"/>
      <c r="F794" s="39" t="n"/>
      <c r="G794" s="39" t="n"/>
      <c r="H794" s="39" t="n"/>
      <c r="I794" s="39" t="n"/>
      <c r="J794" s="39" t="n"/>
      <c r="K794" s="39" t="n"/>
      <c r="L794" s="39" t="n"/>
      <c r="M794" s="39" t="n"/>
      <c r="N794" s="39" t="n"/>
      <c r="O794" s="39" t="n"/>
      <c r="P794" s="39" t="n"/>
      <c r="Q794" s="39" t="n"/>
      <c r="R794" s="39" t="n"/>
      <c r="S794" s="39" t="n"/>
      <c r="T794" s="39" t="n"/>
      <c r="U794" s="39" t="n"/>
      <c r="V794" s="39" t="n"/>
      <c r="W794" s="39" t="n"/>
      <c r="X794" s="39" t="n"/>
      <c r="Y794" s="39" t="n"/>
      <c r="Z794" s="39" t="n"/>
    </row>
    <row r="795" ht="15.75" customHeight="1" s="198">
      <c r="A795" s="39" t="n"/>
      <c r="B795" s="39" t="n"/>
      <c r="C795" s="39" t="n"/>
      <c r="D795" s="39" t="n"/>
      <c r="E795" s="39" t="n"/>
      <c r="F795" s="39" t="n"/>
      <c r="G795" s="39" t="n"/>
      <c r="H795" s="39" t="n"/>
      <c r="I795" s="39" t="n"/>
      <c r="J795" s="39" t="n"/>
      <c r="K795" s="39" t="n"/>
      <c r="L795" s="39" t="n"/>
      <c r="M795" s="39" t="n"/>
      <c r="N795" s="39" t="n"/>
      <c r="O795" s="39" t="n"/>
      <c r="P795" s="39" t="n"/>
      <c r="Q795" s="39" t="n"/>
      <c r="R795" s="39" t="n"/>
      <c r="S795" s="39" t="n"/>
      <c r="T795" s="39" t="n"/>
      <c r="U795" s="39" t="n"/>
      <c r="V795" s="39" t="n"/>
      <c r="W795" s="39" t="n"/>
      <c r="X795" s="39" t="n"/>
      <c r="Y795" s="39" t="n"/>
      <c r="Z795" s="39" t="n"/>
    </row>
    <row r="796" ht="15.75" customHeight="1" s="198">
      <c r="A796" s="39" t="n"/>
      <c r="B796" s="39" t="n"/>
      <c r="C796" s="39" t="n"/>
      <c r="D796" s="39" t="n"/>
      <c r="E796" s="39" t="n"/>
      <c r="F796" s="39" t="n"/>
      <c r="G796" s="39" t="n"/>
      <c r="H796" s="39" t="n"/>
      <c r="I796" s="39" t="n"/>
      <c r="J796" s="39" t="n"/>
      <c r="K796" s="39" t="n"/>
      <c r="L796" s="39" t="n"/>
      <c r="M796" s="39" t="n"/>
      <c r="N796" s="39" t="n"/>
      <c r="O796" s="39" t="n"/>
      <c r="P796" s="39" t="n"/>
      <c r="Q796" s="39" t="n"/>
      <c r="R796" s="39" t="n"/>
      <c r="S796" s="39" t="n"/>
      <c r="T796" s="39" t="n"/>
      <c r="U796" s="39" t="n"/>
      <c r="V796" s="39" t="n"/>
      <c r="W796" s="39" t="n"/>
      <c r="X796" s="39" t="n"/>
      <c r="Y796" s="39" t="n"/>
      <c r="Z796" s="39" t="n"/>
    </row>
    <row r="797" ht="15.75" customHeight="1" s="198">
      <c r="A797" s="39" t="n"/>
      <c r="B797" s="39" t="n"/>
      <c r="C797" s="39" t="n"/>
      <c r="D797" s="39" t="n"/>
      <c r="E797" s="39" t="n"/>
      <c r="F797" s="39" t="n"/>
      <c r="G797" s="39" t="n"/>
      <c r="H797" s="39" t="n"/>
      <c r="I797" s="39" t="n"/>
      <c r="J797" s="39" t="n"/>
      <c r="K797" s="39" t="n"/>
      <c r="L797" s="39" t="n"/>
      <c r="M797" s="39" t="n"/>
      <c r="N797" s="39" t="n"/>
      <c r="O797" s="39" t="n"/>
      <c r="P797" s="39" t="n"/>
      <c r="Q797" s="39" t="n"/>
      <c r="R797" s="39" t="n"/>
      <c r="S797" s="39" t="n"/>
      <c r="T797" s="39" t="n"/>
      <c r="U797" s="39" t="n"/>
      <c r="V797" s="39" t="n"/>
      <c r="W797" s="39" t="n"/>
      <c r="X797" s="39" t="n"/>
      <c r="Y797" s="39" t="n"/>
      <c r="Z797" s="39" t="n"/>
    </row>
    <row r="798" ht="15.75" customHeight="1" s="198">
      <c r="A798" s="39" t="n"/>
      <c r="B798" s="39" t="n"/>
      <c r="C798" s="39" t="n"/>
      <c r="D798" s="39" t="n"/>
      <c r="E798" s="39" t="n"/>
      <c r="F798" s="39" t="n"/>
      <c r="G798" s="39" t="n"/>
      <c r="H798" s="39" t="n"/>
      <c r="I798" s="39" t="n"/>
      <c r="J798" s="39" t="n"/>
      <c r="K798" s="39" t="n"/>
      <c r="L798" s="39" t="n"/>
      <c r="M798" s="39" t="n"/>
      <c r="N798" s="39" t="n"/>
      <c r="O798" s="39" t="n"/>
      <c r="P798" s="39" t="n"/>
      <c r="Q798" s="39" t="n"/>
      <c r="R798" s="39" t="n"/>
      <c r="S798" s="39" t="n"/>
      <c r="T798" s="39" t="n"/>
      <c r="U798" s="39" t="n"/>
      <c r="V798" s="39" t="n"/>
      <c r="W798" s="39" t="n"/>
      <c r="X798" s="39" t="n"/>
      <c r="Y798" s="39" t="n"/>
      <c r="Z798" s="39" t="n"/>
    </row>
    <row r="799" ht="15.75" customHeight="1" s="198">
      <c r="A799" s="39" t="n"/>
      <c r="B799" s="39" t="n"/>
      <c r="C799" s="39" t="n"/>
      <c r="D799" s="39" t="n"/>
      <c r="E799" s="39" t="n"/>
      <c r="F799" s="39" t="n"/>
      <c r="G799" s="39" t="n"/>
      <c r="H799" s="39" t="n"/>
      <c r="I799" s="39" t="n"/>
      <c r="J799" s="39" t="n"/>
      <c r="K799" s="39" t="n"/>
      <c r="L799" s="39" t="n"/>
      <c r="M799" s="39" t="n"/>
      <c r="N799" s="39" t="n"/>
      <c r="O799" s="39" t="n"/>
      <c r="P799" s="39" t="n"/>
      <c r="Q799" s="39" t="n"/>
      <c r="R799" s="39" t="n"/>
      <c r="S799" s="39" t="n"/>
      <c r="T799" s="39" t="n"/>
      <c r="U799" s="39" t="n"/>
      <c r="V799" s="39" t="n"/>
      <c r="W799" s="39" t="n"/>
      <c r="X799" s="39" t="n"/>
      <c r="Y799" s="39" t="n"/>
      <c r="Z799" s="39" t="n"/>
    </row>
    <row r="800" ht="15.75" customHeight="1" s="198">
      <c r="A800" s="39" t="n"/>
      <c r="B800" s="39" t="n"/>
      <c r="C800" s="39" t="n"/>
      <c r="D800" s="39" t="n"/>
      <c r="E800" s="39" t="n"/>
      <c r="F800" s="39" t="n"/>
      <c r="G800" s="39" t="n"/>
      <c r="H800" s="39" t="n"/>
      <c r="I800" s="39" t="n"/>
      <c r="J800" s="39" t="n"/>
      <c r="K800" s="39" t="n"/>
      <c r="L800" s="39" t="n"/>
      <c r="M800" s="39" t="n"/>
      <c r="N800" s="39" t="n"/>
      <c r="O800" s="39" t="n"/>
      <c r="P800" s="39" t="n"/>
      <c r="Q800" s="39" t="n"/>
      <c r="R800" s="39" t="n"/>
      <c r="S800" s="39" t="n"/>
      <c r="T800" s="39" t="n"/>
      <c r="U800" s="39" t="n"/>
      <c r="V800" s="39" t="n"/>
      <c r="W800" s="39" t="n"/>
      <c r="X800" s="39" t="n"/>
      <c r="Y800" s="39" t="n"/>
      <c r="Z800" s="39" t="n"/>
    </row>
    <row r="801" ht="15.75" customHeight="1" s="198">
      <c r="A801" s="39" t="n"/>
      <c r="B801" s="39" t="n"/>
      <c r="C801" s="39" t="n"/>
      <c r="D801" s="39" t="n"/>
      <c r="E801" s="39" t="n"/>
      <c r="F801" s="39" t="n"/>
      <c r="G801" s="39" t="n"/>
      <c r="H801" s="39" t="n"/>
      <c r="I801" s="39" t="n"/>
      <c r="J801" s="39" t="n"/>
      <c r="K801" s="39" t="n"/>
      <c r="L801" s="39" t="n"/>
      <c r="M801" s="39" t="n"/>
      <c r="N801" s="39" t="n"/>
      <c r="O801" s="39" t="n"/>
      <c r="P801" s="39" t="n"/>
      <c r="Q801" s="39" t="n"/>
      <c r="R801" s="39" t="n"/>
      <c r="S801" s="39" t="n"/>
      <c r="T801" s="39" t="n"/>
      <c r="U801" s="39" t="n"/>
      <c r="V801" s="39" t="n"/>
      <c r="W801" s="39" t="n"/>
      <c r="X801" s="39" t="n"/>
      <c r="Y801" s="39" t="n"/>
      <c r="Z801" s="39" t="n"/>
    </row>
    <row r="802" ht="15.75" customHeight="1" s="198">
      <c r="A802" s="39" t="n"/>
      <c r="B802" s="39" t="n"/>
      <c r="C802" s="39" t="n"/>
      <c r="D802" s="39" t="n"/>
      <c r="E802" s="39" t="n"/>
      <c r="F802" s="39" t="n"/>
      <c r="G802" s="39" t="n"/>
      <c r="H802" s="39" t="n"/>
      <c r="I802" s="39" t="n"/>
      <c r="J802" s="39" t="n"/>
      <c r="K802" s="39" t="n"/>
      <c r="L802" s="39" t="n"/>
      <c r="M802" s="39" t="n"/>
      <c r="N802" s="39" t="n"/>
      <c r="O802" s="39" t="n"/>
      <c r="P802" s="39" t="n"/>
      <c r="Q802" s="39" t="n"/>
      <c r="R802" s="39" t="n"/>
      <c r="S802" s="39" t="n"/>
      <c r="T802" s="39" t="n"/>
      <c r="U802" s="39" t="n"/>
      <c r="V802" s="39" t="n"/>
      <c r="W802" s="39" t="n"/>
      <c r="X802" s="39" t="n"/>
      <c r="Y802" s="39" t="n"/>
      <c r="Z802" s="39" t="n"/>
    </row>
    <row r="803" ht="15.75" customHeight="1" s="198">
      <c r="A803" s="39" t="n"/>
      <c r="B803" s="39" t="n"/>
      <c r="C803" s="39" t="n"/>
      <c r="D803" s="39" t="n"/>
      <c r="E803" s="39" t="n"/>
      <c r="F803" s="39" t="n"/>
      <c r="G803" s="39" t="n"/>
      <c r="H803" s="39" t="n"/>
      <c r="I803" s="39" t="n"/>
      <c r="J803" s="39" t="n"/>
      <c r="K803" s="39" t="n"/>
      <c r="L803" s="39" t="n"/>
      <c r="M803" s="39" t="n"/>
      <c r="N803" s="39" t="n"/>
      <c r="O803" s="39" t="n"/>
      <c r="P803" s="39" t="n"/>
      <c r="Q803" s="39" t="n"/>
      <c r="R803" s="39" t="n"/>
      <c r="S803" s="39" t="n"/>
      <c r="T803" s="39" t="n"/>
      <c r="U803" s="39" t="n"/>
      <c r="V803" s="39" t="n"/>
      <c r="W803" s="39" t="n"/>
      <c r="X803" s="39" t="n"/>
      <c r="Y803" s="39" t="n"/>
      <c r="Z803" s="39" t="n"/>
    </row>
    <row r="804" ht="15.75" customHeight="1" s="198">
      <c r="A804" s="39" t="n"/>
      <c r="B804" s="39" t="n"/>
      <c r="C804" s="39" t="n"/>
      <c r="D804" s="39" t="n"/>
      <c r="E804" s="39" t="n"/>
      <c r="F804" s="39" t="n"/>
      <c r="G804" s="39" t="n"/>
      <c r="H804" s="39" t="n"/>
      <c r="I804" s="39" t="n"/>
      <c r="J804" s="39" t="n"/>
      <c r="K804" s="39" t="n"/>
      <c r="L804" s="39" t="n"/>
      <c r="M804" s="39" t="n"/>
      <c r="N804" s="39" t="n"/>
      <c r="O804" s="39" t="n"/>
      <c r="P804" s="39" t="n"/>
      <c r="Q804" s="39" t="n"/>
      <c r="R804" s="39" t="n"/>
      <c r="S804" s="39" t="n"/>
      <c r="T804" s="39" t="n"/>
      <c r="U804" s="39" t="n"/>
      <c r="V804" s="39" t="n"/>
      <c r="W804" s="39" t="n"/>
      <c r="X804" s="39" t="n"/>
      <c r="Y804" s="39" t="n"/>
      <c r="Z804" s="39" t="n"/>
    </row>
    <row r="805" ht="15.75" customHeight="1" s="198">
      <c r="A805" s="39" t="n"/>
      <c r="B805" s="39" t="n"/>
      <c r="C805" s="39" t="n"/>
      <c r="D805" s="39" t="n"/>
      <c r="E805" s="39" t="n"/>
      <c r="F805" s="39" t="n"/>
      <c r="G805" s="39" t="n"/>
      <c r="H805" s="39" t="n"/>
      <c r="I805" s="39" t="n"/>
      <c r="J805" s="39" t="n"/>
      <c r="K805" s="39" t="n"/>
      <c r="L805" s="39" t="n"/>
      <c r="M805" s="39" t="n"/>
      <c r="N805" s="39" t="n"/>
      <c r="O805" s="39" t="n"/>
      <c r="P805" s="39" t="n"/>
      <c r="Q805" s="39" t="n"/>
      <c r="R805" s="39" t="n"/>
      <c r="S805" s="39" t="n"/>
      <c r="T805" s="39" t="n"/>
      <c r="U805" s="39" t="n"/>
      <c r="V805" s="39" t="n"/>
      <c r="W805" s="39" t="n"/>
      <c r="X805" s="39" t="n"/>
      <c r="Y805" s="39" t="n"/>
      <c r="Z805" s="39" t="n"/>
    </row>
    <row r="806" ht="15.75" customHeight="1" s="198">
      <c r="A806" s="39" t="n"/>
      <c r="B806" s="39" t="n"/>
      <c r="C806" s="39" t="n"/>
      <c r="D806" s="39" t="n"/>
      <c r="E806" s="39" t="n"/>
      <c r="F806" s="39" t="n"/>
      <c r="G806" s="39" t="n"/>
      <c r="H806" s="39" t="n"/>
      <c r="I806" s="39" t="n"/>
      <c r="J806" s="39" t="n"/>
      <c r="K806" s="39" t="n"/>
      <c r="L806" s="39" t="n"/>
      <c r="M806" s="39" t="n"/>
      <c r="N806" s="39" t="n"/>
      <c r="O806" s="39" t="n"/>
      <c r="P806" s="39" t="n"/>
      <c r="Q806" s="39" t="n"/>
      <c r="R806" s="39" t="n"/>
      <c r="S806" s="39" t="n"/>
      <c r="T806" s="39" t="n"/>
      <c r="U806" s="39" t="n"/>
      <c r="V806" s="39" t="n"/>
      <c r="W806" s="39" t="n"/>
      <c r="X806" s="39" t="n"/>
      <c r="Y806" s="39" t="n"/>
      <c r="Z806" s="39" t="n"/>
    </row>
    <row r="807" ht="15.75" customHeight="1" s="198">
      <c r="A807" s="39" t="n"/>
      <c r="B807" s="39" t="n"/>
      <c r="C807" s="39" t="n"/>
      <c r="D807" s="39" t="n"/>
      <c r="E807" s="39" t="n"/>
      <c r="F807" s="39" t="n"/>
      <c r="G807" s="39" t="n"/>
      <c r="H807" s="39" t="n"/>
      <c r="I807" s="39" t="n"/>
      <c r="J807" s="39" t="n"/>
      <c r="K807" s="39" t="n"/>
      <c r="L807" s="39" t="n"/>
      <c r="M807" s="39" t="n"/>
      <c r="N807" s="39" t="n"/>
      <c r="O807" s="39" t="n"/>
      <c r="P807" s="39" t="n"/>
      <c r="Q807" s="39" t="n"/>
      <c r="R807" s="39" t="n"/>
      <c r="S807" s="39" t="n"/>
      <c r="T807" s="39" t="n"/>
      <c r="U807" s="39" t="n"/>
      <c r="V807" s="39" t="n"/>
      <c r="W807" s="39" t="n"/>
      <c r="X807" s="39" t="n"/>
      <c r="Y807" s="39" t="n"/>
      <c r="Z807" s="39" t="n"/>
    </row>
    <row r="808" ht="15.75" customHeight="1" s="198">
      <c r="A808" s="39" t="n"/>
      <c r="B808" s="39" t="n"/>
      <c r="C808" s="39" t="n"/>
      <c r="D808" s="39" t="n"/>
      <c r="E808" s="39" t="n"/>
      <c r="F808" s="39" t="n"/>
      <c r="G808" s="39" t="n"/>
      <c r="H808" s="39" t="n"/>
      <c r="I808" s="39" t="n"/>
      <c r="J808" s="39" t="n"/>
      <c r="K808" s="39" t="n"/>
      <c r="L808" s="39" t="n"/>
      <c r="M808" s="39" t="n"/>
      <c r="N808" s="39" t="n"/>
      <c r="O808" s="39" t="n"/>
      <c r="P808" s="39" t="n"/>
      <c r="Q808" s="39" t="n"/>
      <c r="R808" s="39" t="n"/>
      <c r="S808" s="39" t="n"/>
      <c r="T808" s="39" t="n"/>
      <c r="U808" s="39" t="n"/>
      <c r="V808" s="39" t="n"/>
      <c r="W808" s="39" t="n"/>
      <c r="X808" s="39" t="n"/>
      <c r="Y808" s="39" t="n"/>
      <c r="Z808" s="39" t="n"/>
    </row>
    <row r="809" ht="15.75" customHeight="1" s="198">
      <c r="A809" s="39" t="n"/>
      <c r="B809" s="39" t="n"/>
      <c r="C809" s="39" t="n"/>
      <c r="D809" s="39" t="n"/>
      <c r="E809" s="39" t="n"/>
      <c r="F809" s="39" t="n"/>
      <c r="G809" s="39" t="n"/>
      <c r="H809" s="39" t="n"/>
      <c r="I809" s="39" t="n"/>
      <c r="J809" s="39" t="n"/>
      <c r="K809" s="39" t="n"/>
      <c r="L809" s="39" t="n"/>
      <c r="M809" s="39" t="n"/>
      <c r="N809" s="39" t="n"/>
      <c r="O809" s="39" t="n"/>
      <c r="P809" s="39" t="n"/>
      <c r="Q809" s="39" t="n"/>
      <c r="R809" s="39" t="n"/>
      <c r="S809" s="39" t="n"/>
      <c r="T809" s="39" t="n"/>
      <c r="U809" s="39" t="n"/>
      <c r="V809" s="39" t="n"/>
      <c r="W809" s="39" t="n"/>
      <c r="X809" s="39" t="n"/>
      <c r="Y809" s="39" t="n"/>
      <c r="Z809" s="39" t="n"/>
    </row>
    <row r="810" ht="15.75" customHeight="1" s="198">
      <c r="A810" s="39" t="n"/>
      <c r="B810" s="39" t="n"/>
      <c r="C810" s="39" t="n"/>
      <c r="D810" s="39" t="n"/>
      <c r="E810" s="39" t="n"/>
      <c r="F810" s="39" t="n"/>
      <c r="G810" s="39" t="n"/>
      <c r="H810" s="39" t="n"/>
      <c r="I810" s="39" t="n"/>
      <c r="J810" s="39" t="n"/>
      <c r="K810" s="39" t="n"/>
      <c r="L810" s="39" t="n"/>
      <c r="M810" s="39" t="n"/>
      <c r="N810" s="39" t="n"/>
      <c r="O810" s="39" t="n"/>
      <c r="P810" s="39" t="n"/>
      <c r="Q810" s="39" t="n"/>
      <c r="R810" s="39" t="n"/>
      <c r="S810" s="39" t="n"/>
      <c r="T810" s="39" t="n"/>
      <c r="U810" s="39" t="n"/>
      <c r="V810" s="39" t="n"/>
      <c r="W810" s="39" t="n"/>
      <c r="X810" s="39" t="n"/>
      <c r="Y810" s="39" t="n"/>
      <c r="Z810" s="39" t="n"/>
    </row>
    <row r="811" ht="15.75" customHeight="1" s="198">
      <c r="A811" s="39" t="n"/>
      <c r="B811" s="39" t="n"/>
      <c r="C811" s="39" t="n"/>
      <c r="D811" s="39" t="n"/>
      <c r="E811" s="39" t="n"/>
      <c r="F811" s="39" t="n"/>
      <c r="G811" s="39" t="n"/>
      <c r="H811" s="39" t="n"/>
      <c r="I811" s="39" t="n"/>
      <c r="J811" s="39" t="n"/>
      <c r="K811" s="39" t="n"/>
      <c r="L811" s="39" t="n"/>
      <c r="M811" s="39" t="n"/>
      <c r="N811" s="39" t="n"/>
      <c r="O811" s="39" t="n"/>
      <c r="P811" s="39" t="n"/>
      <c r="Q811" s="39" t="n"/>
      <c r="R811" s="39" t="n"/>
      <c r="S811" s="39" t="n"/>
      <c r="T811" s="39" t="n"/>
      <c r="U811" s="39" t="n"/>
      <c r="V811" s="39" t="n"/>
      <c r="W811" s="39" t="n"/>
      <c r="X811" s="39" t="n"/>
      <c r="Y811" s="39" t="n"/>
      <c r="Z811" s="39" t="n"/>
    </row>
    <row r="812" ht="15.75" customHeight="1" s="198">
      <c r="A812" s="39" t="n"/>
      <c r="B812" s="39" t="n"/>
      <c r="C812" s="39" t="n"/>
      <c r="D812" s="39" t="n"/>
      <c r="E812" s="39" t="n"/>
      <c r="F812" s="39" t="n"/>
      <c r="G812" s="39" t="n"/>
      <c r="H812" s="39" t="n"/>
      <c r="I812" s="39" t="n"/>
      <c r="J812" s="39" t="n"/>
      <c r="K812" s="39" t="n"/>
      <c r="L812" s="39" t="n"/>
      <c r="M812" s="39" t="n"/>
      <c r="N812" s="39" t="n"/>
      <c r="O812" s="39" t="n"/>
      <c r="P812" s="39" t="n"/>
      <c r="Q812" s="39" t="n"/>
      <c r="R812" s="39" t="n"/>
      <c r="S812" s="39" t="n"/>
      <c r="T812" s="39" t="n"/>
      <c r="U812" s="39" t="n"/>
      <c r="V812" s="39" t="n"/>
      <c r="W812" s="39" t="n"/>
      <c r="X812" s="39" t="n"/>
      <c r="Y812" s="39" t="n"/>
      <c r="Z812" s="39" t="n"/>
    </row>
    <row r="813" ht="15.75" customHeight="1" s="198">
      <c r="A813" s="39" t="n"/>
      <c r="B813" s="39" t="n"/>
      <c r="C813" s="39" t="n"/>
      <c r="D813" s="39" t="n"/>
      <c r="E813" s="39" t="n"/>
      <c r="F813" s="39" t="n"/>
      <c r="G813" s="39" t="n"/>
      <c r="H813" s="39" t="n"/>
      <c r="I813" s="39" t="n"/>
      <c r="J813" s="39" t="n"/>
      <c r="K813" s="39" t="n"/>
      <c r="L813" s="39" t="n"/>
      <c r="M813" s="39" t="n"/>
      <c r="N813" s="39" t="n"/>
      <c r="O813" s="39" t="n"/>
      <c r="P813" s="39" t="n"/>
      <c r="Q813" s="39" t="n"/>
      <c r="R813" s="39" t="n"/>
      <c r="S813" s="39" t="n"/>
      <c r="T813" s="39" t="n"/>
      <c r="U813" s="39" t="n"/>
      <c r="V813" s="39" t="n"/>
      <c r="W813" s="39" t="n"/>
      <c r="X813" s="39" t="n"/>
      <c r="Y813" s="39" t="n"/>
      <c r="Z813" s="39" t="n"/>
    </row>
    <row r="814" ht="15.75" customHeight="1" s="198">
      <c r="A814" s="39" t="n"/>
      <c r="B814" s="39" t="n"/>
      <c r="C814" s="39" t="n"/>
      <c r="D814" s="39" t="n"/>
      <c r="E814" s="39" t="n"/>
      <c r="F814" s="39" t="n"/>
      <c r="G814" s="39" t="n"/>
      <c r="H814" s="39" t="n"/>
      <c r="I814" s="39" t="n"/>
      <c r="J814" s="39" t="n"/>
      <c r="K814" s="39" t="n"/>
      <c r="L814" s="39" t="n"/>
      <c r="M814" s="39" t="n"/>
      <c r="N814" s="39" t="n"/>
      <c r="O814" s="39" t="n"/>
      <c r="P814" s="39" t="n"/>
      <c r="Q814" s="39" t="n"/>
      <c r="R814" s="39" t="n"/>
      <c r="S814" s="39" t="n"/>
      <c r="T814" s="39" t="n"/>
      <c r="U814" s="39" t="n"/>
      <c r="V814" s="39" t="n"/>
      <c r="W814" s="39" t="n"/>
      <c r="X814" s="39" t="n"/>
      <c r="Y814" s="39" t="n"/>
      <c r="Z814" s="39" t="n"/>
    </row>
    <row r="815" ht="15.75" customHeight="1" s="198">
      <c r="A815" s="39" t="n"/>
      <c r="B815" s="39" t="n"/>
      <c r="C815" s="39" t="n"/>
      <c r="D815" s="39" t="n"/>
      <c r="E815" s="39" t="n"/>
      <c r="F815" s="39" t="n"/>
      <c r="G815" s="39" t="n"/>
      <c r="H815" s="39" t="n"/>
      <c r="I815" s="39" t="n"/>
      <c r="J815" s="39" t="n"/>
      <c r="K815" s="39" t="n"/>
      <c r="L815" s="39" t="n"/>
      <c r="M815" s="39" t="n"/>
      <c r="N815" s="39" t="n"/>
      <c r="O815" s="39" t="n"/>
      <c r="P815" s="39" t="n"/>
      <c r="Q815" s="39" t="n"/>
      <c r="R815" s="39" t="n"/>
      <c r="S815" s="39" t="n"/>
      <c r="T815" s="39" t="n"/>
      <c r="U815" s="39" t="n"/>
      <c r="V815" s="39" t="n"/>
      <c r="W815" s="39" t="n"/>
      <c r="X815" s="39" t="n"/>
      <c r="Y815" s="39" t="n"/>
      <c r="Z815" s="39" t="n"/>
    </row>
    <row r="816" ht="15.75" customHeight="1" s="198">
      <c r="A816" s="39" t="n"/>
      <c r="B816" s="39" t="n"/>
      <c r="C816" s="39" t="n"/>
      <c r="D816" s="39" t="n"/>
      <c r="E816" s="39" t="n"/>
      <c r="F816" s="39" t="n"/>
      <c r="G816" s="39" t="n"/>
      <c r="H816" s="39" t="n"/>
      <c r="I816" s="39" t="n"/>
      <c r="J816" s="39" t="n"/>
      <c r="K816" s="39" t="n"/>
      <c r="L816" s="39" t="n"/>
      <c r="M816" s="39" t="n"/>
      <c r="N816" s="39" t="n"/>
      <c r="O816" s="39" t="n"/>
      <c r="P816" s="39" t="n"/>
      <c r="Q816" s="39" t="n"/>
      <c r="R816" s="39" t="n"/>
      <c r="S816" s="39" t="n"/>
      <c r="T816" s="39" t="n"/>
      <c r="U816" s="39" t="n"/>
      <c r="V816" s="39" t="n"/>
      <c r="W816" s="39" t="n"/>
      <c r="X816" s="39" t="n"/>
      <c r="Y816" s="39" t="n"/>
      <c r="Z816" s="39" t="n"/>
    </row>
    <row r="817" ht="15.75" customHeight="1" s="198">
      <c r="A817" s="39" t="n"/>
      <c r="B817" s="39" t="n"/>
      <c r="C817" s="39" t="n"/>
      <c r="D817" s="39" t="n"/>
      <c r="E817" s="39" t="n"/>
      <c r="F817" s="39" t="n"/>
      <c r="G817" s="39" t="n"/>
      <c r="H817" s="39" t="n"/>
      <c r="I817" s="39" t="n"/>
      <c r="J817" s="39" t="n"/>
      <c r="K817" s="39" t="n"/>
      <c r="L817" s="39" t="n"/>
      <c r="M817" s="39" t="n"/>
      <c r="N817" s="39" t="n"/>
      <c r="O817" s="39" t="n"/>
      <c r="P817" s="39" t="n"/>
      <c r="Q817" s="39" t="n"/>
      <c r="R817" s="39" t="n"/>
      <c r="S817" s="39" t="n"/>
      <c r="T817" s="39" t="n"/>
      <c r="U817" s="39" t="n"/>
      <c r="V817" s="39" t="n"/>
      <c r="W817" s="39" t="n"/>
      <c r="X817" s="39" t="n"/>
      <c r="Y817" s="39" t="n"/>
      <c r="Z817" s="39" t="n"/>
    </row>
    <row r="818" ht="15.75" customHeight="1" s="198">
      <c r="A818" s="39" t="n"/>
      <c r="B818" s="39" t="n"/>
      <c r="C818" s="39" t="n"/>
      <c r="D818" s="39" t="n"/>
      <c r="E818" s="39" t="n"/>
      <c r="F818" s="39" t="n"/>
      <c r="G818" s="39" t="n"/>
      <c r="H818" s="39" t="n"/>
      <c r="I818" s="39" t="n"/>
      <c r="J818" s="39" t="n"/>
      <c r="K818" s="39" t="n"/>
      <c r="L818" s="39" t="n"/>
      <c r="M818" s="39" t="n"/>
      <c r="N818" s="39" t="n"/>
      <c r="O818" s="39" t="n"/>
      <c r="P818" s="39" t="n"/>
      <c r="Q818" s="39" t="n"/>
      <c r="R818" s="39" t="n"/>
      <c r="S818" s="39" t="n"/>
      <c r="T818" s="39" t="n"/>
      <c r="U818" s="39" t="n"/>
      <c r="V818" s="39" t="n"/>
      <c r="W818" s="39" t="n"/>
      <c r="X818" s="39" t="n"/>
      <c r="Y818" s="39" t="n"/>
      <c r="Z818" s="39" t="n"/>
    </row>
    <row r="819" ht="15.75" customHeight="1" s="198">
      <c r="A819" s="39" t="n"/>
      <c r="B819" s="39" t="n"/>
      <c r="C819" s="39" t="n"/>
      <c r="D819" s="39" t="n"/>
      <c r="E819" s="39" t="n"/>
      <c r="F819" s="39" t="n"/>
      <c r="G819" s="39" t="n"/>
      <c r="H819" s="39" t="n"/>
      <c r="I819" s="39" t="n"/>
      <c r="J819" s="39" t="n"/>
      <c r="K819" s="39" t="n"/>
      <c r="L819" s="39" t="n"/>
      <c r="M819" s="39" t="n"/>
      <c r="N819" s="39" t="n"/>
      <c r="O819" s="39" t="n"/>
      <c r="P819" s="39" t="n"/>
      <c r="Q819" s="39" t="n"/>
      <c r="R819" s="39" t="n"/>
      <c r="S819" s="39" t="n"/>
      <c r="T819" s="39" t="n"/>
      <c r="U819" s="39" t="n"/>
      <c r="V819" s="39" t="n"/>
      <c r="W819" s="39" t="n"/>
      <c r="X819" s="39" t="n"/>
      <c r="Y819" s="39" t="n"/>
      <c r="Z819" s="39" t="n"/>
    </row>
    <row r="820" ht="15.75" customHeight="1" s="198">
      <c r="A820" s="39" t="n"/>
      <c r="B820" s="39" t="n"/>
      <c r="C820" s="39" t="n"/>
      <c r="D820" s="39" t="n"/>
      <c r="E820" s="39" t="n"/>
      <c r="F820" s="39" t="n"/>
      <c r="G820" s="39" t="n"/>
      <c r="H820" s="39" t="n"/>
      <c r="I820" s="39" t="n"/>
      <c r="J820" s="39" t="n"/>
      <c r="K820" s="39" t="n"/>
      <c r="L820" s="39" t="n"/>
      <c r="M820" s="39" t="n"/>
      <c r="N820" s="39" t="n"/>
      <c r="O820" s="39" t="n"/>
      <c r="P820" s="39" t="n"/>
      <c r="Q820" s="39" t="n"/>
      <c r="R820" s="39" t="n"/>
      <c r="S820" s="39" t="n"/>
      <c r="T820" s="39" t="n"/>
      <c r="U820" s="39" t="n"/>
      <c r="V820" s="39" t="n"/>
      <c r="W820" s="39" t="n"/>
      <c r="X820" s="39" t="n"/>
      <c r="Y820" s="39" t="n"/>
      <c r="Z820" s="39" t="n"/>
    </row>
    <row r="821" ht="15.75" customHeight="1" s="198">
      <c r="A821" s="39" t="n"/>
      <c r="B821" s="39" t="n"/>
      <c r="C821" s="39" t="n"/>
      <c r="D821" s="39" t="n"/>
      <c r="E821" s="39" t="n"/>
      <c r="F821" s="39" t="n"/>
      <c r="G821" s="39" t="n"/>
      <c r="H821" s="39" t="n"/>
      <c r="I821" s="39" t="n"/>
      <c r="J821" s="39" t="n"/>
      <c r="K821" s="39" t="n"/>
      <c r="L821" s="39" t="n"/>
      <c r="M821" s="39" t="n"/>
      <c r="N821" s="39" t="n"/>
      <c r="O821" s="39" t="n"/>
      <c r="P821" s="39" t="n"/>
      <c r="Q821" s="39" t="n"/>
      <c r="R821" s="39" t="n"/>
      <c r="S821" s="39" t="n"/>
      <c r="T821" s="39" t="n"/>
      <c r="U821" s="39" t="n"/>
      <c r="V821" s="39" t="n"/>
      <c r="W821" s="39" t="n"/>
      <c r="X821" s="39" t="n"/>
      <c r="Y821" s="39" t="n"/>
      <c r="Z821" s="39" t="n"/>
    </row>
    <row r="822" ht="15.75" customHeight="1" s="198">
      <c r="A822" s="39" t="n"/>
      <c r="B822" s="39" t="n"/>
      <c r="C822" s="39" t="n"/>
      <c r="D822" s="39" t="n"/>
      <c r="E822" s="39" t="n"/>
      <c r="F822" s="39" t="n"/>
      <c r="G822" s="39" t="n"/>
      <c r="H822" s="39" t="n"/>
      <c r="I822" s="39" t="n"/>
      <c r="J822" s="39" t="n"/>
      <c r="K822" s="39" t="n"/>
      <c r="L822" s="39" t="n"/>
      <c r="M822" s="39" t="n"/>
      <c r="N822" s="39" t="n"/>
      <c r="O822" s="39" t="n"/>
      <c r="P822" s="39" t="n"/>
      <c r="Q822" s="39" t="n"/>
      <c r="R822" s="39" t="n"/>
      <c r="S822" s="39" t="n"/>
      <c r="T822" s="39" t="n"/>
      <c r="U822" s="39" t="n"/>
      <c r="V822" s="39" t="n"/>
      <c r="W822" s="39" t="n"/>
      <c r="X822" s="39" t="n"/>
      <c r="Y822" s="39" t="n"/>
      <c r="Z822" s="39" t="n"/>
    </row>
    <row r="823" ht="15.75" customHeight="1" s="198">
      <c r="A823" s="39" t="n"/>
      <c r="B823" s="39" t="n"/>
      <c r="C823" s="39" t="n"/>
      <c r="D823" s="39" t="n"/>
      <c r="E823" s="39" t="n"/>
      <c r="F823" s="39" t="n"/>
      <c r="G823" s="39" t="n"/>
      <c r="H823" s="39" t="n"/>
      <c r="I823" s="39" t="n"/>
      <c r="J823" s="39" t="n"/>
      <c r="K823" s="39" t="n"/>
      <c r="L823" s="39" t="n"/>
      <c r="M823" s="39" t="n"/>
      <c r="N823" s="39" t="n"/>
      <c r="O823" s="39" t="n"/>
      <c r="P823" s="39" t="n"/>
      <c r="Q823" s="39" t="n"/>
      <c r="R823" s="39" t="n"/>
      <c r="S823" s="39" t="n"/>
      <c r="T823" s="39" t="n"/>
      <c r="U823" s="39" t="n"/>
      <c r="V823" s="39" t="n"/>
      <c r="W823" s="39" t="n"/>
      <c r="X823" s="39" t="n"/>
      <c r="Y823" s="39" t="n"/>
      <c r="Z823" s="39" t="n"/>
    </row>
    <row r="824" ht="15.75" customHeight="1" s="198">
      <c r="A824" s="39" t="n"/>
      <c r="B824" s="39" t="n"/>
      <c r="C824" s="39" t="n"/>
      <c r="D824" s="39" t="n"/>
      <c r="E824" s="39" t="n"/>
      <c r="F824" s="39" t="n"/>
      <c r="G824" s="39" t="n"/>
      <c r="H824" s="39" t="n"/>
      <c r="I824" s="39" t="n"/>
      <c r="J824" s="39" t="n"/>
      <c r="K824" s="39" t="n"/>
      <c r="L824" s="39" t="n"/>
      <c r="M824" s="39" t="n"/>
      <c r="N824" s="39" t="n"/>
      <c r="O824" s="39" t="n"/>
      <c r="P824" s="39" t="n"/>
      <c r="Q824" s="39" t="n"/>
      <c r="R824" s="39" t="n"/>
      <c r="S824" s="39" t="n"/>
      <c r="T824" s="39" t="n"/>
      <c r="U824" s="39" t="n"/>
      <c r="V824" s="39" t="n"/>
      <c r="W824" s="39" t="n"/>
      <c r="X824" s="39" t="n"/>
      <c r="Y824" s="39" t="n"/>
      <c r="Z824" s="39" t="n"/>
    </row>
    <row r="825" ht="15.75" customHeight="1" s="198">
      <c r="A825" s="39" t="n"/>
      <c r="B825" s="39" t="n"/>
      <c r="C825" s="39" t="n"/>
      <c r="D825" s="39" t="n"/>
      <c r="E825" s="39" t="n"/>
      <c r="F825" s="39" t="n"/>
      <c r="G825" s="39" t="n"/>
      <c r="H825" s="39" t="n"/>
      <c r="I825" s="39" t="n"/>
      <c r="J825" s="39" t="n"/>
      <c r="K825" s="39" t="n"/>
      <c r="L825" s="39" t="n"/>
      <c r="M825" s="39" t="n"/>
      <c r="N825" s="39" t="n"/>
      <c r="O825" s="39" t="n"/>
      <c r="P825" s="39" t="n"/>
      <c r="Q825" s="39" t="n"/>
      <c r="R825" s="39" t="n"/>
      <c r="S825" s="39" t="n"/>
      <c r="T825" s="39" t="n"/>
      <c r="U825" s="39" t="n"/>
      <c r="V825" s="39" t="n"/>
      <c r="W825" s="39" t="n"/>
      <c r="X825" s="39" t="n"/>
      <c r="Y825" s="39" t="n"/>
      <c r="Z825" s="39" t="n"/>
    </row>
    <row r="826" ht="15.75" customHeight="1" s="198">
      <c r="A826" s="39" t="n"/>
      <c r="B826" s="39" t="n"/>
      <c r="C826" s="39" t="n"/>
      <c r="D826" s="39" t="n"/>
      <c r="E826" s="39" t="n"/>
      <c r="F826" s="39" t="n"/>
      <c r="G826" s="39" t="n"/>
      <c r="H826" s="39" t="n"/>
      <c r="I826" s="39" t="n"/>
      <c r="J826" s="39" t="n"/>
      <c r="K826" s="39" t="n"/>
      <c r="L826" s="39" t="n"/>
      <c r="M826" s="39" t="n"/>
      <c r="N826" s="39" t="n"/>
      <c r="O826" s="39" t="n"/>
      <c r="P826" s="39" t="n"/>
      <c r="Q826" s="39" t="n"/>
      <c r="R826" s="39" t="n"/>
      <c r="S826" s="39" t="n"/>
      <c r="T826" s="39" t="n"/>
      <c r="U826" s="39" t="n"/>
      <c r="V826" s="39" t="n"/>
      <c r="W826" s="39" t="n"/>
      <c r="X826" s="39" t="n"/>
      <c r="Y826" s="39" t="n"/>
      <c r="Z826" s="39" t="n"/>
    </row>
    <row r="827" ht="15.75" customHeight="1" s="198">
      <c r="A827" s="39" t="n"/>
      <c r="B827" s="39" t="n"/>
      <c r="C827" s="39" t="n"/>
      <c r="D827" s="39" t="n"/>
      <c r="E827" s="39" t="n"/>
      <c r="F827" s="39" t="n"/>
      <c r="G827" s="39" t="n"/>
      <c r="H827" s="39" t="n"/>
      <c r="I827" s="39" t="n"/>
      <c r="J827" s="39" t="n"/>
      <c r="K827" s="39" t="n"/>
      <c r="L827" s="39" t="n"/>
      <c r="M827" s="39" t="n"/>
      <c r="N827" s="39" t="n"/>
      <c r="O827" s="39" t="n"/>
      <c r="P827" s="39" t="n"/>
      <c r="Q827" s="39" t="n"/>
      <c r="R827" s="39" t="n"/>
      <c r="S827" s="39" t="n"/>
      <c r="T827" s="39" t="n"/>
      <c r="U827" s="39" t="n"/>
      <c r="V827" s="39" t="n"/>
      <c r="W827" s="39" t="n"/>
      <c r="X827" s="39" t="n"/>
      <c r="Y827" s="39" t="n"/>
      <c r="Z827" s="39" t="n"/>
    </row>
    <row r="828" ht="15.75" customHeight="1" s="198">
      <c r="A828" s="39" t="n"/>
      <c r="B828" s="39" t="n"/>
      <c r="C828" s="39" t="n"/>
      <c r="D828" s="39" t="n"/>
      <c r="E828" s="39" t="n"/>
      <c r="F828" s="39" t="n"/>
      <c r="G828" s="39" t="n"/>
      <c r="H828" s="39" t="n"/>
      <c r="I828" s="39" t="n"/>
      <c r="J828" s="39" t="n"/>
      <c r="K828" s="39" t="n"/>
      <c r="L828" s="39" t="n"/>
      <c r="M828" s="39" t="n"/>
      <c r="N828" s="39" t="n"/>
      <c r="O828" s="39" t="n"/>
      <c r="P828" s="39" t="n"/>
      <c r="Q828" s="39" t="n"/>
      <c r="R828" s="39" t="n"/>
      <c r="S828" s="39" t="n"/>
      <c r="T828" s="39" t="n"/>
      <c r="U828" s="39" t="n"/>
      <c r="V828" s="39" t="n"/>
      <c r="W828" s="39" t="n"/>
      <c r="X828" s="39" t="n"/>
      <c r="Y828" s="39" t="n"/>
      <c r="Z828" s="39" t="n"/>
    </row>
    <row r="829" ht="15.75" customHeight="1" s="198">
      <c r="A829" s="39" t="n"/>
      <c r="B829" s="39" t="n"/>
      <c r="C829" s="39" t="n"/>
      <c r="D829" s="39" t="n"/>
      <c r="E829" s="39" t="n"/>
      <c r="F829" s="39" t="n"/>
      <c r="G829" s="39" t="n"/>
      <c r="H829" s="39" t="n"/>
      <c r="I829" s="39" t="n"/>
      <c r="J829" s="39" t="n"/>
      <c r="K829" s="39" t="n"/>
      <c r="L829" s="39" t="n"/>
      <c r="M829" s="39" t="n"/>
      <c r="N829" s="39" t="n"/>
      <c r="O829" s="39" t="n"/>
      <c r="P829" s="39" t="n"/>
      <c r="Q829" s="39" t="n"/>
      <c r="R829" s="39" t="n"/>
      <c r="S829" s="39" t="n"/>
      <c r="T829" s="39" t="n"/>
      <c r="U829" s="39" t="n"/>
      <c r="V829" s="39" t="n"/>
      <c r="W829" s="39" t="n"/>
      <c r="X829" s="39" t="n"/>
      <c r="Y829" s="39" t="n"/>
      <c r="Z829" s="39" t="n"/>
    </row>
    <row r="830" ht="15.75" customHeight="1" s="198">
      <c r="A830" s="39" t="n"/>
      <c r="B830" s="39" t="n"/>
      <c r="C830" s="39" t="n"/>
      <c r="D830" s="39" t="n"/>
      <c r="E830" s="39" t="n"/>
      <c r="F830" s="39" t="n"/>
      <c r="G830" s="39" t="n"/>
      <c r="H830" s="39" t="n"/>
      <c r="I830" s="39" t="n"/>
      <c r="J830" s="39" t="n"/>
      <c r="K830" s="39" t="n"/>
      <c r="L830" s="39" t="n"/>
      <c r="M830" s="39" t="n"/>
      <c r="N830" s="39" t="n"/>
      <c r="O830" s="39" t="n"/>
      <c r="P830" s="39" t="n"/>
      <c r="Q830" s="39" t="n"/>
      <c r="R830" s="39" t="n"/>
      <c r="S830" s="39" t="n"/>
      <c r="T830" s="39" t="n"/>
      <c r="U830" s="39" t="n"/>
      <c r="V830" s="39" t="n"/>
      <c r="W830" s="39" t="n"/>
      <c r="X830" s="39" t="n"/>
      <c r="Y830" s="39" t="n"/>
      <c r="Z830" s="39" t="n"/>
    </row>
    <row r="831" ht="15.75" customHeight="1" s="198">
      <c r="A831" s="39" t="n"/>
      <c r="B831" s="39" t="n"/>
      <c r="C831" s="39" t="n"/>
      <c r="D831" s="39" t="n"/>
      <c r="E831" s="39" t="n"/>
      <c r="F831" s="39" t="n"/>
      <c r="G831" s="39" t="n"/>
      <c r="H831" s="39" t="n"/>
      <c r="I831" s="39" t="n"/>
      <c r="J831" s="39" t="n"/>
      <c r="K831" s="39" t="n"/>
      <c r="L831" s="39" t="n"/>
      <c r="M831" s="39" t="n"/>
      <c r="N831" s="39" t="n"/>
      <c r="O831" s="39" t="n"/>
      <c r="P831" s="39" t="n"/>
      <c r="Q831" s="39" t="n"/>
      <c r="R831" s="39" t="n"/>
      <c r="S831" s="39" t="n"/>
      <c r="T831" s="39" t="n"/>
      <c r="U831" s="39" t="n"/>
      <c r="V831" s="39" t="n"/>
      <c r="W831" s="39" t="n"/>
      <c r="X831" s="39" t="n"/>
      <c r="Y831" s="39" t="n"/>
      <c r="Z831" s="39" t="n"/>
    </row>
    <row r="832" ht="15.75" customHeight="1" s="198">
      <c r="A832" s="39" t="n"/>
      <c r="B832" s="39" t="n"/>
      <c r="C832" s="39" t="n"/>
      <c r="D832" s="39" t="n"/>
      <c r="E832" s="39" t="n"/>
      <c r="F832" s="39" t="n"/>
      <c r="G832" s="39" t="n"/>
      <c r="H832" s="39" t="n"/>
      <c r="I832" s="39" t="n"/>
      <c r="J832" s="39" t="n"/>
      <c r="K832" s="39" t="n"/>
      <c r="L832" s="39" t="n"/>
      <c r="M832" s="39" t="n"/>
      <c r="N832" s="39" t="n"/>
      <c r="O832" s="39" t="n"/>
      <c r="P832" s="39" t="n"/>
      <c r="Q832" s="39" t="n"/>
      <c r="R832" s="39" t="n"/>
      <c r="S832" s="39" t="n"/>
      <c r="T832" s="39" t="n"/>
      <c r="U832" s="39" t="n"/>
      <c r="V832" s="39" t="n"/>
      <c r="W832" s="39" t="n"/>
      <c r="X832" s="39" t="n"/>
      <c r="Y832" s="39" t="n"/>
      <c r="Z832" s="39" t="n"/>
    </row>
    <row r="833" ht="15.75" customHeight="1" s="198">
      <c r="A833" s="39" t="n"/>
      <c r="B833" s="39" t="n"/>
      <c r="C833" s="39" t="n"/>
      <c r="D833" s="39" t="n"/>
      <c r="E833" s="39" t="n"/>
      <c r="F833" s="39" t="n"/>
      <c r="G833" s="39" t="n"/>
      <c r="H833" s="39" t="n"/>
      <c r="I833" s="39" t="n"/>
      <c r="J833" s="39" t="n"/>
      <c r="K833" s="39" t="n"/>
      <c r="L833" s="39" t="n"/>
      <c r="M833" s="39" t="n"/>
      <c r="N833" s="39" t="n"/>
      <c r="O833" s="39" t="n"/>
      <c r="P833" s="39" t="n"/>
      <c r="Q833" s="39" t="n"/>
      <c r="R833" s="39" t="n"/>
      <c r="S833" s="39" t="n"/>
      <c r="T833" s="39" t="n"/>
      <c r="U833" s="39" t="n"/>
      <c r="V833" s="39" t="n"/>
      <c r="W833" s="39" t="n"/>
      <c r="X833" s="39" t="n"/>
      <c r="Y833" s="39" t="n"/>
      <c r="Z833" s="39" t="n"/>
    </row>
    <row r="834" ht="15.75" customHeight="1" s="198">
      <c r="A834" s="39" t="n"/>
      <c r="B834" s="39" t="n"/>
      <c r="C834" s="39" t="n"/>
      <c r="D834" s="39" t="n"/>
      <c r="E834" s="39" t="n"/>
      <c r="F834" s="39" t="n"/>
      <c r="G834" s="39" t="n"/>
      <c r="H834" s="39" t="n"/>
      <c r="I834" s="39" t="n"/>
      <c r="J834" s="39" t="n"/>
      <c r="K834" s="39" t="n"/>
      <c r="L834" s="39" t="n"/>
      <c r="M834" s="39" t="n"/>
      <c r="N834" s="39" t="n"/>
      <c r="O834" s="39" t="n"/>
      <c r="P834" s="39" t="n"/>
      <c r="Q834" s="39" t="n"/>
      <c r="R834" s="39" t="n"/>
      <c r="S834" s="39" t="n"/>
      <c r="T834" s="39" t="n"/>
      <c r="U834" s="39" t="n"/>
      <c r="V834" s="39" t="n"/>
      <c r="W834" s="39" t="n"/>
      <c r="X834" s="39" t="n"/>
      <c r="Y834" s="39" t="n"/>
      <c r="Z834" s="39" t="n"/>
    </row>
    <row r="835" ht="15.75" customHeight="1" s="198">
      <c r="A835" s="39" t="n"/>
      <c r="B835" s="39" t="n"/>
      <c r="C835" s="39" t="n"/>
      <c r="D835" s="39" t="n"/>
      <c r="E835" s="39" t="n"/>
      <c r="F835" s="39" t="n"/>
      <c r="G835" s="39" t="n"/>
      <c r="H835" s="39" t="n"/>
      <c r="I835" s="39" t="n"/>
      <c r="J835" s="39" t="n"/>
      <c r="K835" s="39" t="n"/>
      <c r="L835" s="39" t="n"/>
      <c r="M835" s="39" t="n"/>
      <c r="N835" s="39" t="n"/>
      <c r="O835" s="39" t="n"/>
      <c r="P835" s="39" t="n"/>
      <c r="Q835" s="39" t="n"/>
      <c r="R835" s="39" t="n"/>
      <c r="S835" s="39" t="n"/>
      <c r="T835" s="39" t="n"/>
      <c r="U835" s="39" t="n"/>
      <c r="V835" s="39" t="n"/>
      <c r="W835" s="39" t="n"/>
      <c r="X835" s="39" t="n"/>
      <c r="Y835" s="39" t="n"/>
      <c r="Z835" s="39" t="n"/>
    </row>
    <row r="836" ht="15.75" customHeight="1" s="198">
      <c r="A836" s="39" t="n"/>
      <c r="B836" s="39" t="n"/>
      <c r="C836" s="39" t="n"/>
      <c r="D836" s="39" t="n"/>
      <c r="E836" s="39" t="n"/>
      <c r="F836" s="39" t="n"/>
      <c r="G836" s="39" t="n"/>
      <c r="H836" s="39" t="n"/>
      <c r="I836" s="39" t="n"/>
      <c r="J836" s="39" t="n"/>
      <c r="K836" s="39" t="n"/>
      <c r="L836" s="39" t="n"/>
      <c r="M836" s="39" t="n"/>
      <c r="N836" s="39" t="n"/>
      <c r="O836" s="39" t="n"/>
      <c r="P836" s="39" t="n"/>
      <c r="Q836" s="39" t="n"/>
      <c r="R836" s="39" t="n"/>
      <c r="S836" s="39" t="n"/>
      <c r="T836" s="39" t="n"/>
      <c r="U836" s="39" t="n"/>
      <c r="V836" s="39" t="n"/>
      <c r="W836" s="39" t="n"/>
      <c r="X836" s="39" t="n"/>
      <c r="Y836" s="39" t="n"/>
      <c r="Z836" s="39" t="n"/>
    </row>
    <row r="837" ht="15.75" customHeight="1" s="198">
      <c r="A837" s="39" t="n"/>
      <c r="B837" s="39" t="n"/>
      <c r="C837" s="39" t="n"/>
      <c r="D837" s="39" t="n"/>
      <c r="E837" s="39" t="n"/>
      <c r="F837" s="39" t="n"/>
      <c r="G837" s="39" t="n"/>
      <c r="H837" s="39" t="n"/>
      <c r="I837" s="39" t="n"/>
      <c r="J837" s="39" t="n"/>
      <c r="K837" s="39" t="n"/>
      <c r="L837" s="39" t="n"/>
      <c r="M837" s="39" t="n"/>
      <c r="N837" s="39" t="n"/>
      <c r="O837" s="39" t="n"/>
      <c r="P837" s="39" t="n"/>
      <c r="Q837" s="39" t="n"/>
      <c r="R837" s="39" t="n"/>
      <c r="S837" s="39" t="n"/>
      <c r="T837" s="39" t="n"/>
      <c r="U837" s="39" t="n"/>
      <c r="V837" s="39" t="n"/>
      <c r="W837" s="39" t="n"/>
      <c r="X837" s="39" t="n"/>
      <c r="Y837" s="39" t="n"/>
      <c r="Z837" s="39" t="n"/>
    </row>
    <row r="838" ht="15.75" customHeight="1" s="198">
      <c r="A838" s="39" t="n"/>
      <c r="B838" s="39" t="n"/>
      <c r="C838" s="39" t="n"/>
      <c r="D838" s="39" t="n"/>
      <c r="E838" s="39" t="n"/>
      <c r="F838" s="39" t="n"/>
      <c r="G838" s="39" t="n"/>
      <c r="H838" s="39" t="n"/>
      <c r="I838" s="39" t="n"/>
      <c r="J838" s="39" t="n"/>
      <c r="K838" s="39" t="n"/>
      <c r="L838" s="39" t="n"/>
      <c r="M838" s="39" t="n"/>
      <c r="N838" s="39" t="n"/>
      <c r="O838" s="39" t="n"/>
      <c r="P838" s="39" t="n"/>
      <c r="Q838" s="39" t="n"/>
      <c r="R838" s="39" t="n"/>
      <c r="S838" s="39" t="n"/>
      <c r="T838" s="39" t="n"/>
      <c r="U838" s="39" t="n"/>
      <c r="V838" s="39" t="n"/>
      <c r="W838" s="39" t="n"/>
      <c r="X838" s="39" t="n"/>
      <c r="Y838" s="39" t="n"/>
      <c r="Z838" s="39" t="n"/>
    </row>
    <row r="839" ht="15.75" customHeight="1" s="198">
      <c r="A839" s="39" t="n"/>
      <c r="B839" s="39" t="n"/>
      <c r="C839" s="39" t="n"/>
      <c r="D839" s="39" t="n"/>
      <c r="E839" s="39" t="n"/>
      <c r="F839" s="39" t="n"/>
      <c r="G839" s="39" t="n"/>
      <c r="H839" s="39" t="n"/>
      <c r="I839" s="39" t="n"/>
      <c r="J839" s="39" t="n"/>
      <c r="K839" s="39" t="n"/>
      <c r="L839" s="39" t="n"/>
      <c r="M839" s="39" t="n"/>
      <c r="N839" s="39" t="n"/>
      <c r="O839" s="39" t="n"/>
      <c r="P839" s="39" t="n"/>
      <c r="Q839" s="39" t="n"/>
      <c r="R839" s="39" t="n"/>
      <c r="S839" s="39" t="n"/>
      <c r="T839" s="39" t="n"/>
      <c r="U839" s="39" t="n"/>
      <c r="V839" s="39" t="n"/>
      <c r="W839" s="39" t="n"/>
      <c r="X839" s="39" t="n"/>
      <c r="Y839" s="39" t="n"/>
      <c r="Z839" s="39" t="n"/>
    </row>
    <row r="840" ht="15.75" customHeight="1" s="198">
      <c r="A840" s="39" t="n"/>
      <c r="B840" s="39" t="n"/>
      <c r="C840" s="39" t="n"/>
      <c r="D840" s="39" t="n"/>
      <c r="E840" s="39" t="n"/>
      <c r="F840" s="39" t="n"/>
      <c r="G840" s="39" t="n"/>
      <c r="H840" s="39" t="n"/>
      <c r="I840" s="39" t="n"/>
      <c r="J840" s="39" t="n"/>
      <c r="K840" s="39" t="n"/>
      <c r="L840" s="39" t="n"/>
      <c r="M840" s="39" t="n"/>
      <c r="N840" s="39" t="n"/>
      <c r="O840" s="39" t="n"/>
      <c r="P840" s="39" t="n"/>
      <c r="Q840" s="39" t="n"/>
      <c r="R840" s="39" t="n"/>
      <c r="S840" s="39" t="n"/>
      <c r="T840" s="39" t="n"/>
      <c r="U840" s="39" t="n"/>
      <c r="V840" s="39" t="n"/>
      <c r="W840" s="39" t="n"/>
      <c r="X840" s="39" t="n"/>
      <c r="Y840" s="39" t="n"/>
      <c r="Z840" s="39" t="n"/>
    </row>
    <row r="841" ht="15.75" customHeight="1" s="198">
      <c r="A841" s="39" t="n"/>
      <c r="B841" s="39" t="n"/>
      <c r="C841" s="39" t="n"/>
      <c r="D841" s="39" t="n"/>
      <c r="E841" s="39" t="n"/>
      <c r="F841" s="39" t="n"/>
      <c r="G841" s="39" t="n"/>
      <c r="H841" s="39" t="n"/>
      <c r="I841" s="39" t="n"/>
      <c r="J841" s="39" t="n"/>
      <c r="K841" s="39" t="n"/>
      <c r="L841" s="39" t="n"/>
      <c r="M841" s="39" t="n"/>
      <c r="N841" s="39" t="n"/>
      <c r="O841" s="39" t="n"/>
      <c r="P841" s="39" t="n"/>
      <c r="Q841" s="39" t="n"/>
      <c r="R841" s="39" t="n"/>
      <c r="S841" s="39" t="n"/>
      <c r="T841" s="39" t="n"/>
      <c r="U841" s="39" t="n"/>
      <c r="V841" s="39" t="n"/>
      <c r="W841" s="39" t="n"/>
      <c r="X841" s="39" t="n"/>
      <c r="Y841" s="39" t="n"/>
      <c r="Z841" s="39" t="n"/>
    </row>
    <row r="842" ht="15.75" customHeight="1" s="198">
      <c r="A842" s="39" t="n"/>
      <c r="B842" s="39" t="n"/>
      <c r="C842" s="39" t="n"/>
      <c r="D842" s="39" t="n"/>
      <c r="E842" s="39" t="n"/>
      <c r="F842" s="39" t="n"/>
      <c r="G842" s="39" t="n"/>
      <c r="H842" s="39" t="n"/>
      <c r="I842" s="39" t="n"/>
      <c r="J842" s="39" t="n"/>
      <c r="K842" s="39" t="n"/>
      <c r="L842" s="39" t="n"/>
      <c r="M842" s="39" t="n"/>
      <c r="N842" s="39" t="n"/>
      <c r="O842" s="39" t="n"/>
      <c r="P842" s="39" t="n"/>
      <c r="Q842" s="39" t="n"/>
      <c r="R842" s="39" t="n"/>
      <c r="S842" s="39" t="n"/>
      <c r="T842" s="39" t="n"/>
      <c r="U842" s="39" t="n"/>
      <c r="V842" s="39" t="n"/>
      <c r="W842" s="39" t="n"/>
      <c r="X842" s="39" t="n"/>
      <c r="Y842" s="39" t="n"/>
      <c r="Z842" s="39" t="n"/>
    </row>
    <row r="843" ht="15.75" customHeight="1" s="198">
      <c r="A843" s="39" t="n"/>
      <c r="B843" s="39" t="n"/>
      <c r="C843" s="39" t="n"/>
      <c r="D843" s="39" t="n"/>
      <c r="E843" s="39" t="n"/>
      <c r="F843" s="39" t="n"/>
      <c r="G843" s="39" t="n"/>
      <c r="H843" s="39" t="n"/>
      <c r="I843" s="39" t="n"/>
      <c r="J843" s="39" t="n"/>
      <c r="K843" s="39" t="n"/>
      <c r="L843" s="39" t="n"/>
      <c r="M843" s="39" t="n"/>
      <c r="N843" s="39" t="n"/>
      <c r="O843" s="39" t="n"/>
      <c r="P843" s="39" t="n"/>
      <c r="Q843" s="39" t="n"/>
      <c r="R843" s="39" t="n"/>
      <c r="S843" s="39" t="n"/>
      <c r="T843" s="39" t="n"/>
      <c r="U843" s="39" t="n"/>
      <c r="V843" s="39" t="n"/>
      <c r="W843" s="39" t="n"/>
      <c r="X843" s="39" t="n"/>
      <c r="Y843" s="39" t="n"/>
      <c r="Z843" s="39" t="n"/>
    </row>
    <row r="844" ht="15.75" customHeight="1" s="198">
      <c r="A844" s="39" t="n"/>
      <c r="B844" s="39" t="n"/>
      <c r="C844" s="39" t="n"/>
      <c r="D844" s="39" t="n"/>
      <c r="E844" s="39" t="n"/>
      <c r="F844" s="39" t="n"/>
      <c r="G844" s="39" t="n"/>
      <c r="H844" s="39" t="n"/>
      <c r="I844" s="39" t="n"/>
      <c r="J844" s="39" t="n"/>
      <c r="K844" s="39" t="n"/>
      <c r="L844" s="39" t="n"/>
      <c r="M844" s="39" t="n"/>
      <c r="N844" s="39" t="n"/>
      <c r="O844" s="39" t="n"/>
      <c r="P844" s="39" t="n"/>
      <c r="Q844" s="39" t="n"/>
      <c r="R844" s="39" t="n"/>
      <c r="S844" s="39" t="n"/>
      <c r="T844" s="39" t="n"/>
      <c r="U844" s="39" t="n"/>
      <c r="V844" s="39" t="n"/>
      <c r="W844" s="39" t="n"/>
      <c r="X844" s="39" t="n"/>
      <c r="Y844" s="39" t="n"/>
      <c r="Z844" s="39" t="n"/>
    </row>
    <row r="845" ht="15.75" customHeight="1" s="198">
      <c r="A845" s="39" t="n"/>
      <c r="B845" s="39" t="n"/>
      <c r="C845" s="39" t="n"/>
      <c r="D845" s="39" t="n"/>
      <c r="E845" s="39" t="n"/>
      <c r="F845" s="39" t="n"/>
      <c r="G845" s="39" t="n"/>
      <c r="H845" s="39" t="n"/>
      <c r="I845" s="39" t="n"/>
      <c r="J845" s="39" t="n"/>
      <c r="K845" s="39" t="n"/>
      <c r="L845" s="39" t="n"/>
      <c r="M845" s="39" t="n"/>
      <c r="N845" s="39" t="n"/>
      <c r="O845" s="39" t="n"/>
      <c r="P845" s="39" t="n"/>
      <c r="Q845" s="39" t="n"/>
      <c r="R845" s="39" t="n"/>
      <c r="S845" s="39" t="n"/>
      <c r="T845" s="39" t="n"/>
      <c r="U845" s="39" t="n"/>
      <c r="V845" s="39" t="n"/>
      <c r="W845" s="39" t="n"/>
      <c r="X845" s="39" t="n"/>
      <c r="Y845" s="39" t="n"/>
      <c r="Z845" s="39" t="n"/>
    </row>
    <row r="846" ht="15.75" customHeight="1" s="198">
      <c r="A846" s="39" t="n"/>
      <c r="B846" s="39" t="n"/>
      <c r="C846" s="39" t="n"/>
      <c r="D846" s="39" t="n"/>
      <c r="E846" s="39" t="n"/>
      <c r="F846" s="39" t="n"/>
      <c r="G846" s="39" t="n"/>
      <c r="H846" s="39" t="n"/>
      <c r="I846" s="39" t="n"/>
      <c r="J846" s="39" t="n"/>
      <c r="K846" s="39" t="n"/>
      <c r="L846" s="39" t="n"/>
      <c r="M846" s="39" t="n"/>
      <c r="N846" s="39" t="n"/>
      <c r="O846" s="39" t="n"/>
      <c r="P846" s="39" t="n"/>
      <c r="Q846" s="39" t="n"/>
      <c r="R846" s="39" t="n"/>
      <c r="S846" s="39" t="n"/>
      <c r="T846" s="39" t="n"/>
      <c r="U846" s="39" t="n"/>
      <c r="V846" s="39" t="n"/>
      <c r="W846" s="39" t="n"/>
      <c r="X846" s="39" t="n"/>
      <c r="Y846" s="39" t="n"/>
      <c r="Z846" s="39" t="n"/>
    </row>
    <row r="847" ht="15.75" customHeight="1" s="198">
      <c r="A847" s="39" t="n"/>
      <c r="B847" s="39" t="n"/>
      <c r="C847" s="39" t="n"/>
      <c r="D847" s="39" t="n"/>
      <c r="E847" s="39" t="n"/>
      <c r="F847" s="39" t="n"/>
      <c r="G847" s="39" t="n"/>
      <c r="H847" s="39" t="n"/>
      <c r="I847" s="39" t="n"/>
      <c r="J847" s="39" t="n"/>
      <c r="K847" s="39" t="n"/>
      <c r="L847" s="39" t="n"/>
      <c r="M847" s="39" t="n"/>
      <c r="N847" s="39" t="n"/>
      <c r="O847" s="39" t="n"/>
      <c r="P847" s="39" t="n"/>
      <c r="Q847" s="39" t="n"/>
      <c r="R847" s="39" t="n"/>
      <c r="S847" s="39" t="n"/>
      <c r="T847" s="39" t="n"/>
      <c r="U847" s="39" t="n"/>
      <c r="V847" s="39" t="n"/>
      <c r="W847" s="39" t="n"/>
      <c r="X847" s="39" t="n"/>
      <c r="Y847" s="39" t="n"/>
      <c r="Z847" s="39" t="n"/>
    </row>
    <row r="848" ht="15.75" customHeight="1" s="198">
      <c r="A848" s="39" t="n"/>
      <c r="B848" s="39" t="n"/>
      <c r="C848" s="39" t="n"/>
      <c r="D848" s="39" t="n"/>
      <c r="E848" s="39" t="n"/>
      <c r="F848" s="39" t="n"/>
      <c r="G848" s="39" t="n"/>
      <c r="H848" s="39" t="n"/>
      <c r="I848" s="39" t="n"/>
      <c r="J848" s="39" t="n"/>
      <c r="K848" s="39" t="n"/>
      <c r="L848" s="39" t="n"/>
      <c r="M848" s="39" t="n"/>
      <c r="N848" s="39" t="n"/>
      <c r="O848" s="39" t="n"/>
      <c r="P848" s="39" t="n"/>
      <c r="Q848" s="39" t="n"/>
      <c r="R848" s="39" t="n"/>
      <c r="S848" s="39" t="n"/>
      <c r="T848" s="39" t="n"/>
      <c r="U848" s="39" t="n"/>
      <c r="V848" s="39" t="n"/>
      <c r="W848" s="39" t="n"/>
      <c r="X848" s="39" t="n"/>
      <c r="Y848" s="39" t="n"/>
      <c r="Z848" s="39" t="n"/>
    </row>
    <row r="849" ht="15.75" customHeight="1" s="198">
      <c r="A849" s="39" t="n"/>
      <c r="B849" s="39" t="n"/>
      <c r="C849" s="39" t="n"/>
      <c r="D849" s="39" t="n"/>
      <c r="E849" s="39" t="n"/>
      <c r="F849" s="39" t="n"/>
      <c r="G849" s="39" t="n"/>
      <c r="H849" s="39" t="n"/>
      <c r="I849" s="39" t="n"/>
      <c r="J849" s="39" t="n"/>
      <c r="K849" s="39" t="n"/>
      <c r="L849" s="39" t="n"/>
      <c r="M849" s="39" t="n"/>
      <c r="N849" s="39" t="n"/>
      <c r="O849" s="39" t="n"/>
      <c r="P849" s="39" t="n"/>
      <c r="Q849" s="39" t="n"/>
      <c r="R849" s="39" t="n"/>
      <c r="S849" s="39" t="n"/>
      <c r="T849" s="39" t="n"/>
      <c r="U849" s="39" t="n"/>
      <c r="V849" s="39" t="n"/>
      <c r="W849" s="39" t="n"/>
      <c r="X849" s="39" t="n"/>
      <c r="Y849" s="39" t="n"/>
      <c r="Z849" s="39" t="n"/>
    </row>
    <row r="850" ht="15.75" customHeight="1" s="198">
      <c r="A850" s="39" t="n"/>
      <c r="B850" s="39" t="n"/>
      <c r="C850" s="39" t="n"/>
      <c r="D850" s="39" t="n"/>
      <c r="E850" s="39" t="n"/>
      <c r="F850" s="39" t="n"/>
      <c r="G850" s="39" t="n"/>
      <c r="H850" s="39" t="n"/>
      <c r="I850" s="39" t="n"/>
      <c r="J850" s="39" t="n"/>
      <c r="K850" s="39" t="n"/>
      <c r="L850" s="39" t="n"/>
      <c r="M850" s="39" t="n"/>
      <c r="N850" s="39" t="n"/>
      <c r="O850" s="39" t="n"/>
      <c r="P850" s="39" t="n"/>
      <c r="Q850" s="39" t="n"/>
      <c r="R850" s="39" t="n"/>
      <c r="S850" s="39" t="n"/>
      <c r="T850" s="39" t="n"/>
      <c r="U850" s="39" t="n"/>
      <c r="V850" s="39" t="n"/>
      <c r="W850" s="39" t="n"/>
      <c r="X850" s="39" t="n"/>
      <c r="Y850" s="39" t="n"/>
      <c r="Z850" s="39" t="n"/>
    </row>
    <row r="851" ht="15.75" customHeight="1" s="198">
      <c r="A851" s="39" t="n"/>
      <c r="B851" s="39" t="n"/>
      <c r="C851" s="39" t="n"/>
      <c r="D851" s="39" t="n"/>
      <c r="E851" s="39" t="n"/>
      <c r="F851" s="39" t="n"/>
      <c r="G851" s="39" t="n"/>
      <c r="H851" s="39" t="n"/>
      <c r="I851" s="39" t="n"/>
      <c r="J851" s="39" t="n"/>
      <c r="K851" s="39" t="n"/>
      <c r="L851" s="39" t="n"/>
      <c r="M851" s="39" t="n"/>
      <c r="N851" s="39" t="n"/>
      <c r="O851" s="39" t="n"/>
      <c r="P851" s="39" t="n"/>
      <c r="Q851" s="39" t="n"/>
      <c r="R851" s="39" t="n"/>
      <c r="S851" s="39" t="n"/>
      <c r="T851" s="39" t="n"/>
      <c r="U851" s="39" t="n"/>
      <c r="V851" s="39" t="n"/>
      <c r="W851" s="39" t="n"/>
      <c r="X851" s="39" t="n"/>
      <c r="Y851" s="39" t="n"/>
      <c r="Z851" s="39" t="n"/>
    </row>
    <row r="852" ht="15.75" customHeight="1" s="198">
      <c r="A852" s="39" t="n"/>
      <c r="B852" s="39" t="n"/>
      <c r="C852" s="39" t="n"/>
      <c r="D852" s="39" t="n"/>
      <c r="E852" s="39" t="n"/>
      <c r="F852" s="39" t="n"/>
      <c r="G852" s="39" t="n"/>
      <c r="H852" s="39" t="n"/>
      <c r="I852" s="39" t="n"/>
      <c r="J852" s="39" t="n"/>
      <c r="K852" s="39" t="n"/>
      <c r="L852" s="39" t="n"/>
      <c r="M852" s="39" t="n"/>
      <c r="N852" s="39" t="n"/>
      <c r="O852" s="39" t="n"/>
      <c r="P852" s="39" t="n"/>
      <c r="Q852" s="39" t="n"/>
      <c r="R852" s="39" t="n"/>
      <c r="S852" s="39" t="n"/>
      <c r="T852" s="39" t="n"/>
      <c r="U852" s="39" t="n"/>
      <c r="V852" s="39" t="n"/>
      <c r="W852" s="39" t="n"/>
      <c r="X852" s="39" t="n"/>
      <c r="Y852" s="39" t="n"/>
      <c r="Z852" s="39" t="n"/>
    </row>
    <row r="853" ht="15.75" customHeight="1" s="198">
      <c r="A853" s="39" t="n"/>
      <c r="B853" s="39" t="n"/>
      <c r="C853" s="39" t="n"/>
      <c r="D853" s="39" t="n"/>
      <c r="E853" s="39" t="n"/>
      <c r="F853" s="39" t="n"/>
      <c r="G853" s="39" t="n"/>
      <c r="H853" s="39" t="n"/>
      <c r="I853" s="39" t="n"/>
      <c r="J853" s="39" t="n"/>
      <c r="K853" s="39" t="n"/>
      <c r="L853" s="39" t="n"/>
      <c r="M853" s="39" t="n"/>
      <c r="N853" s="39" t="n"/>
      <c r="O853" s="39" t="n"/>
      <c r="P853" s="39" t="n"/>
      <c r="Q853" s="39" t="n"/>
      <c r="R853" s="39" t="n"/>
      <c r="S853" s="39" t="n"/>
      <c r="T853" s="39" t="n"/>
      <c r="U853" s="39" t="n"/>
      <c r="V853" s="39" t="n"/>
      <c r="W853" s="39" t="n"/>
      <c r="X853" s="39" t="n"/>
      <c r="Y853" s="39" t="n"/>
      <c r="Z853" s="39" t="n"/>
    </row>
    <row r="854" ht="15.75" customHeight="1" s="198">
      <c r="A854" s="39" t="n"/>
      <c r="B854" s="39" t="n"/>
      <c r="C854" s="39" t="n"/>
      <c r="D854" s="39" t="n"/>
      <c r="E854" s="39" t="n"/>
      <c r="F854" s="39" t="n"/>
      <c r="G854" s="39" t="n"/>
      <c r="H854" s="39" t="n"/>
      <c r="I854" s="39" t="n"/>
      <c r="J854" s="39" t="n"/>
      <c r="K854" s="39" t="n"/>
      <c r="L854" s="39" t="n"/>
      <c r="M854" s="39" t="n"/>
      <c r="N854" s="39" t="n"/>
      <c r="O854" s="39" t="n"/>
      <c r="P854" s="39" t="n"/>
      <c r="Q854" s="39" t="n"/>
      <c r="R854" s="39" t="n"/>
      <c r="S854" s="39" t="n"/>
      <c r="T854" s="39" t="n"/>
      <c r="U854" s="39" t="n"/>
      <c r="V854" s="39" t="n"/>
      <c r="W854" s="39" t="n"/>
      <c r="X854" s="39" t="n"/>
      <c r="Y854" s="39" t="n"/>
      <c r="Z854" s="39" t="n"/>
    </row>
    <row r="855" ht="15.75" customHeight="1" s="198">
      <c r="A855" s="39" t="n"/>
      <c r="B855" s="39" t="n"/>
      <c r="C855" s="39" t="n"/>
      <c r="D855" s="39" t="n"/>
      <c r="E855" s="39" t="n"/>
      <c r="F855" s="39" t="n"/>
      <c r="G855" s="39" t="n"/>
      <c r="H855" s="39" t="n"/>
      <c r="I855" s="39" t="n"/>
      <c r="J855" s="39" t="n"/>
      <c r="K855" s="39" t="n"/>
      <c r="L855" s="39" t="n"/>
      <c r="M855" s="39" t="n"/>
      <c r="N855" s="39" t="n"/>
      <c r="O855" s="39" t="n"/>
      <c r="P855" s="39" t="n"/>
      <c r="Q855" s="39" t="n"/>
      <c r="R855" s="39" t="n"/>
      <c r="S855" s="39" t="n"/>
      <c r="T855" s="39" t="n"/>
      <c r="U855" s="39" t="n"/>
      <c r="V855" s="39" t="n"/>
      <c r="W855" s="39" t="n"/>
      <c r="X855" s="39" t="n"/>
      <c r="Y855" s="39" t="n"/>
      <c r="Z855" s="39" t="n"/>
    </row>
    <row r="856" ht="15.75" customHeight="1" s="198">
      <c r="A856" s="39" t="n"/>
      <c r="B856" s="39" t="n"/>
      <c r="C856" s="39" t="n"/>
      <c r="D856" s="39" t="n"/>
      <c r="E856" s="39" t="n"/>
      <c r="F856" s="39" t="n"/>
      <c r="G856" s="39" t="n"/>
      <c r="H856" s="39" t="n"/>
      <c r="I856" s="39" t="n"/>
      <c r="J856" s="39" t="n"/>
      <c r="K856" s="39" t="n"/>
      <c r="L856" s="39" t="n"/>
      <c r="M856" s="39" t="n"/>
      <c r="N856" s="39" t="n"/>
      <c r="O856" s="39" t="n"/>
      <c r="P856" s="39" t="n"/>
      <c r="Q856" s="39" t="n"/>
      <c r="R856" s="39" t="n"/>
      <c r="S856" s="39" t="n"/>
      <c r="T856" s="39" t="n"/>
      <c r="U856" s="39" t="n"/>
      <c r="V856" s="39" t="n"/>
      <c r="W856" s="39" t="n"/>
      <c r="X856" s="39" t="n"/>
      <c r="Y856" s="39" t="n"/>
      <c r="Z856" s="39" t="n"/>
    </row>
    <row r="857" ht="15.75" customHeight="1" s="198">
      <c r="A857" s="39" t="n"/>
      <c r="B857" s="39" t="n"/>
      <c r="C857" s="39" t="n"/>
      <c r="D857" s="39" t="n"/>
      <c r="E857" s="39" t="n"/>
      <c r="F857" s="39" t="n"/>
      <c r="G857" s="39" t="n"/>
      <c r="H857" s="39" t="n"/>
      <c r="I857" s="39" t="n"/>
      <c r="J857" s="39" t="n"/>
      <c r="K857" s="39" t="n"/>
      <c r="L857" s="39" t="n"/>
      <c r="M857" s="39" t="n"/>
      <c r="N857" s="39" t="n"/>
      <c r="O857" s="39" t="n"/>
      <c r="P857" s="39" t="n"/>
      <c r="Q857" s="39" t="n"/>
      <c r="R857" s="39" t="n"/>
      <c r="S857" s="39" t="n"/>
      <c r="T857" s="39" t="n"/>
      <c r="U857" s="39" t="n"/>
      <c r="V857" s="39" t="n"/>
      <c r="W857" s="39" t="n"/>
      <c r="X857" s="39" t="n"/>
      <c r="Y857" s="39" t="n"/>
      <c r="Z857" s="39" t="n"/>
    </row>
    <row r="858" ht="15.75" customHeight="1" s="198">
      <c r="A858" s="39" t="n"/>
      <c r="B858" s="39" t="n"/>
      <c r="C858" s="39" t="n"/>
      <c r="D858" s="39" t="n"/>
      <c r="E858" s="39" t="n"/>
      <c r="F858" s="39" t="n"/>
      <c r="G858" s="39" t="n"/>
      <c r="H858" s="39" t="n"/>
      <c r="I858" s="39" t="n"/>
      <c r="J858" s="39" t="n"/>
      <c r="K858" s="39" t="n"/>
      <c r="L858" s="39" t="n"/>
      <c r="M858" s="39" t="n"/>
      <c r="N858" s="39" t="n"/>
      <c r="O858" s="39" t="n"/>
      <c r="P858" s="39" t="n"/>
      <c r="Q858" s="39" t="n"/>
      <c r="R858" s="39" t="n"/>
      <c r="S858" s="39" t="n"/>
      <c r="T858" s="39" t="n"/>
      <c r="U858" s="39" t="n"/>
      <c r="V858" s="39" t="n"/>
      <c r="W858" s="39" t="n"/>
      <c r="X858" s="39" t="n"/>
      <c r="Y858" s="39" t="n"/>
      <c r="Z858" s="39" t="n"/>
    </row>
    <row r="859" ht="15.75" customHeight="1" s="198">
      <c r="A859" s="39" t="n"/>
      <c r="B859" s="39" t="n"/>
      <c r="C859" s="39" t="n"/>
      <c r="D859" s="39" t="n"/>
      <c r="E859" s="39" t="n"/>
      <c r="F859" s="39" t="n"/>
      <c r="G859" s="39" t="n"/>
      <c r="H859" s="39" t="n"/>
      <c r="I859" s="39" t="n"/>
      <c r="J859" s="39" t="n"/>
      <c r="K859" s="39" t="n"/>
      <c r="L859" s="39" t="n"/>
      <c r="M859" s="39" t="n"/>
      <c r="N859" s="39" t="n"/>
      <c r="O859" s="39" t="n"/>
      <c r="P859" s="39" t="n"/>
      <c r="Q859" s="39" t="n"/>
      <c r="R859" s="39" t="n"/>
      <c r="S859" s="39" t="n"/>
      <c r="T859" s="39" t="n"/>
      <c r="U859" s="39" t="n"/>
      <c r="V859" s="39" t="n"/>
      <c r="W859" s="39" t="n"/>
      <c r="X859" s="39" t="n"/>
      <c r="Y859" s="39" t="n"/>
      <c r="Z859" s="39" t="n"/>
    </row>
    <row r="860" ht="15.75" customHeight="1" s="198">
      <c r="A860" s="39" t="n"/>
      <c r="B860" s="39" t="n"/>
      <c r="C860" s="39" t="n"/>
      <c r="D860" s="39" t="n"/>
      <c r="E860" s="39" t="n"/>
      <c r="F860" s="39" t="n"/>
      <c r="G860" s="39" t="n"/>
      <c r="H860" s="39" t="n"/>
      <c r="I860" s="39" t="n"/>
      <c r="J860" s="39" t="n"/>
      <c r="K860" s="39" t="n"/>
      <c r="L860" s="39" t="n"/>
      <c r="M860" s="39" t="n"/>
      <c r="N860" s="39" t="n"/>
      <c r="O860" s="39" t="n"/>
      <c r="P860" s="39" t="n"/>
      <c r="Q860" s="39" t="n"/>
      <c r="R860" s="39" t="n"/>
      <c r="S860" s="39" t="n"/>
      <c r="T860" s="39" t="n"/>
      <c r="U860" s="39" t="n"/>
      <c r="V860" s="39" t="n"/>
      <c r="W860" s="39" t="n"/>
      <c r="X860" s="39" t="n"/>
      <c r="Y860" s="39" t="n"/>
      <c r="Z860" s="39" t="n"/>
    </row>
    <row r="861" ht="15.75" customHeight="1" s="198">
      <c r="A861" s="39" t="n"/>
      <c r="B861" s="39" t="n"/>
      <c r="C861" s="39" t="n"/>
      <c r="D861" s="39" t="n"/>
      <c r="E861" s="39" t="n"/>
      <c r="F861" s="39" t="n"/>
      <c r="G861" s="39" t="n"/>
      <c r="H861" s="39" t="n"/>
      <c r="I861" s="39" t="n"/>
      <c r="J861" s="39" t="n"/>
      <c r="K861" s="39" t="n"/>
      <c r="L861" s="39" t="n"/>
      <c r="M861" s="39" t="n"/>
      <c r="N861" s="39" t="n"/>
      <c r="O861" s="39" t="n"/>
      <c r="P861" s="39" t="n"/>
      <c r="Q861" s="39" t="n"/>
      <c r="R861" s="39" t="n"/>
      <c r="S861" s="39" t="n"/>
      <c r="T861" s="39" t="n"/>
      <c r="U861" s="39" t="n"/>
      <c r="V861" s="39" t="n"/>
      <c r="W861" s="39" t="n"/>
      <c r="X861" s="39" t="n"/>
      <c r="Y861" s="39" t="n"/>
      <c r="Z861" s="39" t="n"/>
    </row>
    <row r="862" ht="15.75" customHeight="1" s="198">
      <c r="A862" s="39" t="n"/>
      <c r="B862" s="39" t="n"/>
      <c r="C862" s="39" t="n"/>
      <c r="D862" s="39" t="n"/>
      <c r="E862" s="39" t="n"/>
      <c r="F862" s="39" t="n"/>
      <c r="G862" s="39" t="n"/>
      <c r="H862" s="39" t="n"/>
      <c r="I862" s="39" t="n"/>
      <c r="J862" s="39" t="n"/>
      <c r="K862" s="39" t="n"/>
      <c r="L862" s="39" t="n"/>
      <c r="M862" s="39" t="n"/>
      <c r="N862" s="39" t="n"/>
      <c r="O862" s="39" t="n"/>
      <c r="P862" s="39" t="n"/>
      <c r="Q862" s="39" t="n"/>
      <c r="R862" s="39" t="n"/>
      <c r="S862" s="39" t="n"/>
      <c r="T862" s="39" t="n"/>
      <c r="U862" s="39" t="n"/>
      <c r="V862" s="39" t="n"/>
      <c r="W862" s="39" t="n"/>
      <c r="X862" s="39" t="n"/>
      <c r="Y862" s="39" t="n"/>
      <c r="Z862" s="39" t="n"/>
    </row>
    <row r="863" ht="15.75" customHeight="1" s="198">
      <c r="A863" s="39" t="n"/>
      <c r="B863" s="39" t="n"/>
      <c r="C863" s="39" t="n"/>
      <c r="D863" s="39" t="n"/>
      <c r="E863" s="39" t="n"/>
      <c r="F863" s="39" t="n"/>
      <c r="G863" s="39" t="n"/>
      <c r="H863" s="39" t="n"/>
      <c r="I863" s="39" t="n"/>
      <c r="J863" s="39" t="n"/>
      <c r="K863" s="39" t="n"/>
      <c r="L863" s="39" t="n"/>
      <c r="M863" s="39" t="n"/>
      <c r="N863" s="39" t="n"/>
      <c r="O863" s="39" t="n"/>
      <c r="P863" s="39" t="n"/>
      <c r="Q863" s="39" t="n"/>
      <c r="R863" s="39" t="n"/>
      <c r="S863" s="39" t="n"/>
      <c r="T863" s="39" t="n"/>
      <c r="U863" s="39" t="n"/>
      <c r="V863" s="39" t="n"/>
      <c r="W863" s="39" t="n"/>
      <c r="X863" s="39" t="n"/>
      <c r="Y863" s="39" t="n"/>
      <c r="Z863" s="39" t="n"/>
    </row>
    <row r="864" ht="15.75" customHeight="1" s="198">
      <c r="A864" s="39" t="n"/>
      <c r="B864" s="39" t="n"/>
      <c r="C864" s="39" t="n"/>
      <c r="D864" s="39" t="n"/>
      <c r="E864" s="39" t="n"/>
      <c r="F864" s="39" t="n"/>
      <c r="G864" s="39" t="n"/>
      <c r="H864" s="39" t="n"/>
      <c r="I864" s="39" t="n"/>
      <c r="J864" s="39" t="n"/>
      <c r="K864" s="39" t="n"/>
      <c r="L864" s="39" t="n"/>
      <c r="M864" s="39" t="n"/>
      <c r="N864" s="39" t="n"/>
      <c r="O864" s="39" t="n"/>
      <c r="P864" s="39" t="n"/>
      <c r="Q864" s="39" t="n"/>
      <c r="R864" s="39" t="n"/>
      <c r="S864" s="39" t="n"/>
      <c r="T864" s="39" t="n"/>
      <c r="U864" s="39" t="n"/>
      <c r="V864" s="39" t="n"/>
      <c r="W864" s="39" t="n"/>
      <c r="X864" s="39" t="n"/>
      <c r="Y864" s="39" t="n"/>
      <c r="Z864" s="39" t="n"/>
    </row>
    <row r="865" ht="15.75" customHeight="1" s="198">
      <c r="A865" s="39" t="n"/>
      <c r="B865" s="39" t="n"/>
      <c r="C865" s="39" t="n"/>
      <c r="D865" s="39" t="n"/>
      <c r="E865" s="39" t="n"/>
      <c r="F865" s="39" t="n"/>
      <c r="G865" s="39" t="n"/>
      <c r="H865" s="39" t="n"/>
      <c r="I865" s="39" t="n"/>
      <c r="J865" s="39" t="n"/>
      <c r="K865" s="39" t="n"/>
      <c r="L865" s="39" t="n"/>
      <c r="M865" s="39" t="n"/>
      <c r="N865" s="39" t="n"/>
      <c r="O865" s="39" t="n"/>
      <c r="P865" s="39" t="n"/>
      <c r="Q865" s="39" t="n"/>
      <c r="R865" s="39" t="n"/>
      <c r="S865" s="39" t="n"/>
      <c r="T865" s="39" t="n"/>
      <c r="U865" s="39" t="n"/>
      <c r="V865" s="39" t="n"/>
      <c r="W865" s="39" t="n"/>
      <c r="X865" s="39" t="n"/>
      <c r="Y865" s="39" t="n"/>
      <c r="Z865" s="39" t="n"/>
    </row>
    <row r="866" ht="15.75" customHeight="1" s="198">
      <c r="A866" s="39" t="n"/>
      <c r="B866" s="39" t="n"/>
      <c r="C866" s="39" t="n"/>
      <c r="D866" s="39" t="n"/>
      <c r="E866" s="39" t="n"/>
      <c r="F866" s="39" t="n"/>
      <c r="G866" s="39" t="n"/>
      <c r="H866" s="39" t="n"/>
      <c r="I866" s="39" t="n"/>
      <c r="J866" s="39" t="n"/>
      <c r="K866" s="39" t="n"/>
      <c r="L866" s="39" t="n"/>
      <c r="M866" s="39" t="n"/>
      <c r="N866" s="39" t="n"/>
      <c r="O866" s="39" t="n"/>
      <c r="P866" s="39" t="n"/>
      <c r="Q866" s="39" t="n"/>
      <c r="R866" s="39" t="n"/>
      <c r="S866" s="39" t="n"/>
      <c r="T866" s="39" t="n"/>
      <c r="U866" s="39" t="n"/>
      <c r="V866" s="39" t="n"/>
      <c r="W866" s="39" t="n"/>
      <c r="X866" s="39" t="n"/>
      <c r="Y866" s="39" t="n"/>
      <c r="Z866" s="39" t="n"/>
    </row>
    <row r="867" ht="15.75" customHeight="1" s="198">
      <c r="A867" s="39" t="n"/>
      <c r="B867" s="39" t="n"/>
      <c r="C867" s="39" t="n"/>
      <c r="D867" s="39" t="n"/>
      <c r="E867" s="39" t="n"/>
      <c r="F867" s="39" t="n"/>
      <c r="G867" s="39" t="n"/>
      <c r="H867" s="39" t="n"/>
      <c r="I867" s="39" t="n"/>
      <c r="J867" s="39" t="n"/>
      <c r="K867" s="39" t="n"/>
      <c r="L867" s="39" t="n"/>
      <c r="M867" s="39" t="n"/>
      <c r="N867" s="39" t="n"/>
      <c r="O867" s="39" t="n"/>
      <c r="P867" s="39" t="n"/>
      <c r="Q867" s="39" t="n"/>
      <c r="R867" s="39" t="n"/>
      <c r="S867" s="39" t="n"/>
      <c r="T867" s="39" t="n"/>
      <c r="U867" s="39" t="n"/>
      <c r="V867" s="39" t="n"/>
      <c r="W867" s="39" t="n"/>
      <c r="X867" s="39" t="n"/>
      <c r="Y867" s="39" t="n"/>
      <c r="Z867" s="39" t="n"/>
    </row>
    <row r="868" ht="15.75" customHeight="1" s="198">
      <c r="A868" s="39" t="n"/>
      <c r="B868" s="39" t="n"/>
      <c r="C868" s="39" t="n"/>
      <c r="D868" s="39" t="n"/>
      <c r="E868" s="39" t="n"/>
      <c r="F868" s="39" t="n"/>
      <c r="G868" s="39" t="n"/>
      <c r="H868" s="39" t="n"/>
      <c r="I868" s="39" t="n"/>
      <c r="J868" s="39" t="n"/>
      <c r="K868" s="39" t="n"/>
      <c r="L868" s="39" t="n"/>
      <c r="M868" s="39" t="n"/>
      <c r="N868" s="39" t="n"/>
      <c r="O868" s="39" t="n"/>
      <c r="P868" s="39" t="n"/>
      <c r="Q868" s="39" t="n"/>
      <c r="R868" s="39" t="n"/>
      <c r="S868" s="39" t="n"/>
      <c r="T868" s="39" t="n"/>
      <c r="U868" s="39" t="n"/>
      <c r="V868" s="39" t="n"/>
      <c r="W868" s="39" t="n"/>
      <c r="X868" s="39" t="n"/>
      <c r="Y868" s="39" t="n"/>
      <c r="Z868" s="39" t="n"/>
    </row>
    <row r="869" ht="15.75" customHeight="1" s="198">
      <c r="A869" s="39" t="n"/>
      <c r="B869" s="39" t="n"/>
      <c r="C869" s="39" t="n"/>
      <c r="D869" s="39" t="n"/>
      <c r="E869" s="39" t="n"/>
      <c r="F869" s="39" t="n"/>
      <c r="G869" s="39" t="n"/>
      <c r="H869" s="39" t="n"/>
      <c r="I869" s="39" t="n"/>
      <c r="J869" s="39" t="n"/>
      <c r="K869" s="39" t="n"/>
      <c r="L869" s="39" t="n"/>
      <c r="M869" s="39" t="n"/>
      <c r="N869" s="39" t="n"/>
      <c r="O869" s="39" t="n"/>
      <c r="P869" s="39" t="n"/>
      <c r="Q869" s="39" t="n"/>
      <c r="R869" s="39" t="n"/>
      <c r="S869" s="39" t="n"/>
      <c r="T869" s="39" t="n"/>
      <c r="U869" s="39" t="n"/>
      <c r="V869" s="39" t="n"/>
      <c r="W869" s="39" t="n"/>
      <c r="X869" s="39" t="n"/>
      <c r="Y869" s="39" t="n"/>
      <c r="Z869" s="39" t="n"/>
    </row>
    <row r="870" ht="15.75" customHeight="1" s="198">
      <c r="A870" s="39" t="n"/>
      <c r="B870" s="39" t="n"/>
      <c r="C870" s="39" t="n"/>
      <c r="D870" s="39" t="n"/>
      <c r="E870" s="39" t="n"/>
      <c r="F870" s="39" t="n"/>
      <c r="G870" s="39" t="n"/>
      <c r="H870" s="39" t="n"/>
      <c r="I870" s="39" t="n"/>
      <c r="J870" s="39" t="n"/>
      <c r="K870" s="39" t="n"/>
      <c r="L870" s="39" t="n"/>
      <c r="M870" s="39" t="n"/>
      <c r="N870" s="39" t="n"/>
      <c r="O870" s="39" t="n"/>
      <c r="P870" s="39" t="n"/>
      <c r="Q870" s="39" t="n"/>
      <c r="R870" s="39" t="n"/>
      <c r="S870" s="39" t="n"/>
      <c r="T870" s="39" t="n"/>
      <c r="U870" s="39" t="n"/>
      <c r="V870" s="39" t="n"/>
      <c r="W870" s="39" t="n"/>
      <c r="X870" s="39" t="n"/>
      <c r="Y870" s="39" t="n"/>
      <c r="Z870" s="39" t="n"/>
    </row>
    <row r="871" ht="15.75" customHeight="1" s="198">
      <c r="A871" s="39" t="n"/>
      <c r="B871" s="39" t="n"/>
      <c r="C871" s="39" t="n"/>
      <c r="D871" s="39" t="n"/>
      <c r="E871" s="39" t="n"/>
      <c r="F871" s="39" t="n"/>
      <c r="G871" s="39" t="n"/>
      <c r="H871" s="39" t="n"/>
      <c r="I871" s="39" t="n"/>
      <c r="J871" s="39" t="n"/>
      <c r="K871" s="39" t="n"/>
      <c r="L871" s="39" t="n"/>
      <c r="M871" s="39" t="n"/>
      <c r="N871" s="39" t="n"/>
      <c r="O871" s="39" t="n"/>
      <c r="P871" s="39" t="n"/>
      <c r="Q871" s="39" t="n"/>
      <c r="R871" s="39" t="n"/>
      <c r="S871" s="39" t="n"/>
      <c r="T871" s="39" t="n"/>
      <c r="U871" s="39" t="n"/>
      <c r="V871" s="39" t="n"/>
      <c r="W871" s="39" t="n"/>
      <c r="X871" s="39" t="n"/>
      <c r="Y871" s="39" t="n"/>
      <c r="Z871" s="39" t="n"/>
    </row>
    <row r="872" ht="15.75" customHeight="1" s="198">
      <c r="A872" s="39" t="n"/>
      <c r="B872" s="39" t="n"/>
      <c r="C872" s="39" t="n"/>
      <c r="D872" s="39" t="n"/>
      <c r="E872" s="39" t="n"/>
      <c r="F872" s="39" t="n"/>
      <c r="G872" s="39" t="n"/>
      <c r="H872" s="39" t="n"/>
      <c r="I872" s="39" t="n"/>
      <c r="J872" s="39" t="n"/>
      <c r="K872" s="39" t="n"/>
      <c r="L872" s="39" t="n"/>
      <c r="M872" s="39" t="n"/>
      <c r="N872" s="39" t="n"/>
      <c r="O872" s="39" t="n"/>
      <c r="P872" s="39" t="n"/>
      <c r="Q872" s="39" t="n"/>
      <c r="R872" s="39" t="n"/>
      <c r="S872" s="39" t="n"/>
      <c r="T872" s="39" t="n"/>
      <c r="U872" s="39" t="n"/>
      <c r="V872" s="39" t="n"/>
      <c r="W872" s="39" t="n"/>
      <c r="X872" s="39" t="n"/>
      <c r="Y872" s="39" t="n"/>
      <c r="Z872" s="39" t="n"/>
    </row>
    <row r="873" ht="15.75" customHeight="1" s="198">
      <c r="A873" s="39" t="n"/>
      <c r="B873" s="39" t="n"/>
      <c r="C873" s="39" t="n"/>
      <c r="D873" s="39" t="n"/>
      <c r="E873" s="39" t="n"/>
      <c r="F873" s="39" t="n"/>
      <c r="G873" s="39" t="n"/>
      <c r="H873" s="39" t="n"/>
      <c r="I873" s="39" t="n"/>
      <c r="J873" s="39" t="n"/>
      <c r="K873" s="39" t="n"/>
      <c r="L873" s="39" t="n"/>
      <c r="M873" s="39" t="n"/>
      <c r="N873" s="39" t="n"/>
      <c r="O873" s="39" t="n"/>
      <c r="P873" s="39" t="n"/>
      <c r="Q873" s="39" t="n"/>
      <c r="R873" s="39" t="n"/>
      <c r="S873" s="39" t="n"/>
      <c r="T873" s="39" t="n"/>
      <c r="U873" s="39" t="n"/>
      <c r="V873" s="39" t="n"/>
      <c r="W873" s="39" t="n"/>
      <c r="X873" s="39" t="n"/>
      <c r="Y873" s="39" t="n"/>
      <c r="Z873" s="39" t="n"/>
    </row>
    <row r="874" ht="15.75" customHeight="1" s="198">
      <c r="A874" s="39" t="n"/>
      <c r="B874" s="39" t="n"/>
      <c r="C874" s="39" t="n"/>
      <c r="D874" s="39" t="n"/>
      <c r="E874" s="39" t="n"/>
      <c r="F874" s="39" t="n"/>
      <c r="G874" s="39" t="n"/>
      <c r="H874" s="39" t="n"/>
      <c r="I874" s="39" t="n"/>
      <c r="J874" s="39" t="n"/>
      <c r="K874" s="39" t="n"/>
      <c r="L874" s="39" t="n"/>
      <c r="M874" s="39" t="n"/>
      <c r="N874" s="39" t="n"/>
      <c r="O874" s="39" t="n"/>
      <c r="P874" s="39" t="n"/>
      <c r="Q874" s="39" t="n"/>
      <c r="R874" s="39" t="n"/>
      <c r="S874" s="39" t="n"/>
      <c r="T874" s="39" t="n"/>
      <c r="U874" s="39" t="n"/>
      <c r="V874" s="39" t="n"/>
      <c r="W874" s="39" t="n"/>
      <c r="X874" s="39" t="n"/>
      <c r="Y874" s="39" t="n"/>
      <c r="Z874" s="39" t="n"/>
    </row>
    <row r="875" ht="15.75" customHeight="1" s="198">
      <c r="A875" s="39" t="n"/>
      <c r="B875" s="39" t="n"/>
      <c r="C875" s="39" t="n"/>
      <c r="D875" s="39" t="n"/>
      <c r="E875" s="39" t="n"/>
      <c r="F875" s="39" t="n"/>
      <c r="G875" s="39" t="n"/>
      <c r="H875" s="39" t="n"/>
      <c r="I875" s="39" t="n"/>
      <c r="J875" s="39" t="n"/>
      <c r="K875" s="39" t="n"/>
      <c r="L875" s="39" t="n"/>
      <c r="M875" s="39" t="n"/>
      <c r="N875" s="39" t="n"/>
      <c r="O875" s="39" t="n"/>
      <c r="P875" s="39" t="n"/>
      <c r="Q875" s="39" t="n"/>
      <c r="R875" s="39" t="n"/>
      <c r="S875" s="39" t="n"/>
      <c r="T875" s="39" t="n"/>
      <c r="U875" s="39" t="n"/>
      <c r="V875" s="39" t="n"/>
      <c r="W875" s="39" t="n"/>
      <c r="X875" s="39" t="n"/>
      <c r="Y875" s="39" t="n"/>
      <c r="Z875" s="39" t="n"/>
    </row>
    <row r="876" ht="15.75" customHeight="1" s="198">
      <c r="A876" s="39" t="n"/>
      <c r="B876" s="39" t="n"/>
      <c r="C876" s="39" t="n"/>
      <c r="D876" s="39" t="n"/>
      <c r="E876" s="39" t="n"/>
      <c r="F876" s="39" t="n"/>
      <c r="G876" s="39" t="n"/>
      <c r="H876" s="39" t="n"/>
      <c r="I876" s="39" t="n"/>
      <c r="J876" s="39" t="n"/>
      <c r="K876" s="39" t="n"/>
      <c r="L876" s="39" t="n"/>
      <c r="M876" s="39" t="n"/>
      <c r="N876" s="39" t="n"/>
      <c r="O876" s="39" t="n"/>
      <c r="P876" s="39" t="n"/>
      <c r="Q876" s="39" t="n"/>
      <c r="R876" s="39" t="n"/>
      <c r="S876" s="39" t="n"/>
      <c r="T876" s="39" t="n"/>
      <c r="U876" s="39" t="n"/>
      <c r="V876" s="39" t="n"/>
      <c r="W876" s="39" t="n"/>
      <c r="X876" s="39" t="n"/>
      <c r="Y876" s="39" t="n"/>
      <c r="Z876" s="39" t="n"/>
    </row>
    <row r="877" ht="15.75" customHeight="1" s="198">
      <c r="A877" s="39" t="n"/>
      <c r="B877" s="39" t="n"/>
      <c r="C877" s="39" t="n"/>
      <c r="D877" s="39" t="n"/>
      <c r="E877" s="39" t="n"/>
      <c r="F877" s="39" t="n"/>
      <c r="G877" s="39" t="n"/>
      <c r="H877" s="39" t="n"/>
      <c r="I877" s="39" t="n"/>
      <c r="J877" s="39" t="n"/>
      <c r="K877" s="39" t="n"/>
      <c r="L877" s="39" t="n"/>
      <c r="M877" s="39" t="n"/>
      <c r="N877" s="39" t="n"/>
      <c r="O877" s="39" t="n"/>
      <c r="P877" s="39" t="n"/>
      <c r="Q877" s="39" t="n"/>
      <c r="R877" s="39" t="n"/>
      <c r="S877" s="39" t="n"/>
      <c r="T877" s="39" t="n"/>
      <c r="U877" s="39" t="n"/>
      <c r="V877" s="39" t="n"/>
      <c r="W877" s="39" t="n"/>
      <c r="X877" s="39" t="n"/>
      <c r="Y877" s="39" t="n"/>
      <c r="Z877" s="39" t="n"/>
    </row>
    <row r="878" ht="15.75" customHeight="1" s="198">
      <c r="A878" s="39" t="n"/>
      <c r="B878" s="39" t="n"/>
      <c r="C878" s="39" t="n"/>
      <c r="D878" s="39" t="n"/>
      <c r="E878" s="39" t="n"/>
      <c r="F878" s="39" t="n"/>
      <c r="G878" s="39" t="n"/>
      <c r="H878" s="39" t="n"/>
      <c r="I878" s="39" t="n"/>
      <c r="J878" s="39" t="n"/>
      <c r="K878" s="39" t="n"/>
      <c r="L878" s="39" t="n"/>
      <c r="M878" s="39" t="n"/>
      <c r="N878" s="39" t="n"/>
      <c r="O878" s="39" t="n"/>
      <c r="P878" s="39" t="n"/>
      <c r="Q878" s="39" t="n"/>
      <c r="R878" s="39" t="n"/>
      <c r="S878" s="39" t="n"/>
      <c r="T878" s="39" t="n"/>
      <c r="U878" s="39" t="n"/>
      <c r="V878" s="39" t="n"/>
      <c r="W878" s="39" t="n"/>
      <c r="X878" s="39" t="n"/>
      <c r="Y878" s="39" t="n"/>
      <c r="Z878" s="39" t="n"/>
    </row>
    <row r="879" ht="15.75" customHeight="1" s="198">
      <c r="A879" s="39" t="n"/>
      <c r="B879" s="39" t="n"/>
      <c r="C879" s="39" t="n"/>
      <c r="D879" s="39" t="n"/>
      <c r="E879" s="39" t="n"/>
      <c r="F879" s="39" t="n"/>
      <c r="G879" s="39" t="n"/>
      <c r="H879" s="39" t="n"/>
      <c r="I879" s="39" t="n"/>
      <c r="J879" s="39" t="n"/>
      <c r="K879" s="39" t="n"/>
      <c r="L879" s="39" t="n"/>
      <c r="M879" s="39" t="n"/>
      <c r="N879" s="39" t="n"/>
      <c r="O879" s="39" t="n"/>
      <c r="P879" s="39" t="n"/>
      <c r="Q879" s="39" t="n"/>
      <c r="R879" s="39" t="n"/>
      <c r="S879" s="39" t="n"/>
      <c r="T879" s="39" t="n"/>
      <c r="U879" s="39" t="n"/>
      <c r="V879" s="39" t="n"/>
      <c r="W879" s="39" t="n"/>
      <c r="X879" s="39" t="n"/>
      <c r="Y879" s="39" t="n"/>
      <c r="Z879" s="39" t="n"/>
    </row>
    <row r="880" ht="15.75" customHeight="1" s="198">
      <c r="A880" s="39" t="n"/>
      <c r="B880" s="39" t="n"/>
      <c r="C880" s="39" t="n"/>
      <c r="D880" s="39" t="n"/>
      <c r="E880" s="39" t="n"/>
      <c r="F880" s="39" t="n"/>
      <c r="G880" s="39" t="n"/>
      <c r="H880" s="39" t="n"/>
      <c r="I880" s="39" t="n"/>
      <c r="J880" s="39" t="n"/>
      <c r="K880" s="39" t="n"/>
      <c r="L880" s="39" t="n"/>
      <c r="M880" s="39" t="n"/>
      <c r="N880" s="39" t="n"/>
      <c r="O880" s="39" t="n"/>
      <c r="P880" s="39" t="n"/>
      <c r="Q880" s="39" t="n"/>
      <c r="R880" s="39" t="n"/>
      <c r="S880" s="39" t="n"/>
      <c r="T880" s="39" t="n"/>
      <c r="U880" s="39" t="n"/>
      <c r="V880" s="39" t="n"/>
      <c r="W880" s="39" t="n"/>
      <c r="X880" s="39" t="n"/>
      <c r="Y880" s="39" t="n"/>
      <c r="Z880" s="39" t="n"/>
    </row>
    <row r="881" ht="15.75" customHeight="1" s="198">
      <c r="A881" s="39" t="n"/>
      <c r="B881" s="39" t="n"/>
      <c r="C881" s="39" t="n"/>
      <c r="D881" s="39" t="n"/>
      <c r="E881" s="39" t="n"/>
      <c r="F881" s="39" t="n"/>
      <c r="G881" s="39" t="n"/>
      <c r="H881" s="39" t="n"/>
      <c r="I881" s="39" t="n"/>
      <c r="J881" s="39" t="n"/>
      <c r="K881" s="39" t="n"/>
      <c r="L881" s="39" t="n"/>
      <c r="M881" s="39" t="n"/>
      <c r="N881" s="39" t="n"/>
      <c r="O881" s="39" t="n"/>
      <c r="P881" s="39" t="n"/>
      <c r="Q881" s="39" t="n"/>
      <c r="R881" s="39" t="n"/>
      <c r="S881" s="39" t="n"/>
      <c r="T881" s="39" t="n"/>
      <c r="U881" s="39" t="n"/>
      <c r="V881" s="39" t="n"/>
      <c r="W881" s="39" t="n"/>
      <c r="X881" s="39" t="n"/>
      <c r="Y881" s="39" t="n"/>
      <c r="Z881" s="39" t="n"/>
    </row>
    <row r="882" ht="15.75" customHeight="1" s="198">
      <c r="A882" s="39" t="n"/>
      <c r="B882" s="39" t="n"/>
      <c r="C882" s="39" t="n"/>
      <c r="D882" s="39" t="n"/>
      <c r="E882" s="39" t="n"/>
      <c r="F882" s="39" t="n"/>
      <c r="G882" s="39" t="n"/>
      <c r="H882" s="39" t="n"/>
      <c r="I882" s="39" t="n"/>
      <c r="J882" s="39" t="n"/>
      <c r="K882" s="39" t="n"/>
      <c r="L882" s="39" t="n"/>
      <c r="M882" s="39" t="n"/>
      <c r="N882" s="39" t="n"/>
      <c r="O882" s="39" t="n"/>
      <c r="P882" s="39" t="n"/>
      <c r="Q882" s="39" t="n"/>
      <c r="R882" s="39" t="n"/>
      <c r="S882" s="39" t="n"/>
      <c r="T882" s="39" t="n"/>
      <c r="U882" s="39" t="n"/>
      <c r="V882" s="39" t="n"/>
      <c r="W882" s="39" t="n"/>
      <c r="X882" s="39" t="n"/>
      <c r="Y882" s="39" t="n"/>
      <c r="Z882" s="39" t="n"/>
    </row>
    <row r="883" ht="15.75" customHeight="1" s="198">
      <c r="A883" s="39" t="n"/>
      <c r="B883" s="39" t="n"/>
      <c r="C883" s="39" t="n"/>
      <c r="D883" s="39" t="n"/>
      <c r="E883" s="39" t="n"/>
      <c r="F883" s="39" t="n"/>
      <c r="G883" s="39" t="n"/>
      <c r="H883" s="39" t="n"/>
      <c r="I883" s="39" t="n"/>
      <c r="J883" s="39" t="n"/>
      <c r="K883" s="39" t="n"/>
      <c r="L883" s="39" t="n"/>
      <c r="M883" s="39" t="n"/>
      <c r="N883" s="39" t="n"/>
      <c r="O883" s="39" t="n"/>
      <c r="P883" s="39" t="n"/>
      <c r="Q883" s="39" t="n"/>
      <c r="R883" s="39" t="n"/>
      <c r="S883" s="39" t="n"/>
      <c r="T883" s="39" t="n"/>
      <c r="U883" s="39" t="n"/>
      <c r="V883" s="39" t="n"/>
      <c r="W883" s="39" t="n"/>
      <c r="X883" s="39" t="n"/>
      <c r="Y883" s="39" t="n"/>
      <c r="Z883" s="39" t="n"/>
    </row>
    <row r="884" ht="15.75" customHeight="1" s="198">
      <c r="A884" s="39" t="n"/>
      <c r="B884" s="39" t="n"/>
      <c r="C884" s="39" t="n"/>
      <c r="D884" s="39" t="n"/>
      <c r="E884" s="39" t="n"/>
      <c r="F884" s="39" t="n"/>
      <c r="G884" s="39" t="n"/>
      <c r="H884" s="39" t="n"/>
      <c r="I884" s="39" t="n"/>
      <c r="J884" s="39" t="n"/>
      <c r="K884" s="39" t="n"/>
      <c r="L884" s="39" t="n"/>
      <c r="M884" s="39" t="n"/>
      <c r="N884" s="39" t="n"/>
      <c r="O884" s="39" t="n"/>
      <c r="P884" s="39" t="n"/>
      <c r="Q884" s="39" t="n"/>
      <c r="R884" s="39" t="n"/>
      <c r="S884" s="39" t="n"/>
      <c r="T884" s="39" t="n"/>
      <c r="U884" s="39" t="n"/>
      <c r="V884" s="39" t="n"/>
      <c r="W884" s="39" t="n"/>
      <c r="X884" s="39" t="n"/>
      <c r="Y884" s="39" t="n"/>
      <c r="Z884" s="39" t="n"/>
    </row>
    <row r="885" ht="15.75" customHeight="1" s="198">
      <c r="A885" s="39" t="n"/>
      <c r="B885" s="39" t="n"/>
      <c r="C885" s="39" t="n"/>
      <c r="D885" s="39" t="n"/>
      <c r="E885" s="39" t="n"/>
      <c r="F885" s="39" t="n"/>
      <c r="G885" s="39" t="n"/>
      <c r="H885" s="39" t="n"/>
      <c r="I885" s="39" t="n"/>
      <c r="J885" s="39" t="n"/>
      <c r="K885" s="39" t="n"/>
      <c r="L885" s="39" t="n"/>
      <c r="M885" s="39" t="n"/>
      <c r="N885" s="39" t="n"/>
      <c r="O885" s="39" t="n"/>
      <c r="P885" s="39" t="n"/>
      <c r="Q885" s="39" t="n"/>
      <c r="R885" s="39" t="n"/>
      <c r="S885" s="39" t="n"/>
      <c r="T885" s="39" t="n"/>
      <c r="U885" s="39" t="n"/>
      <c r="V885" s="39" t="n"/>
      <c r="W885" s="39" t="n"/>
      <c r="X885" s="39" t="n"/>
      <c r="Y885" s="39" t="n"/>
      <c r="Z885" s="39" t="n"/>
    </row>
    <row r="886" ht="15.75" customHeight="1" s="198">
      <c r="A886" s="39" t="n"/>
      <c r="B886" s="39" t="n"/>
      <c r="C886" s="39" t="n"/>
      <c r="D886" s="39" t="n"/>
      <c r="E886" s="39" t="n"/>
      <c r="F886" s="39" t="n"/>
      <c r="G886" s="39" t="n"/>
      <c r="H886" s="39" t="n"/>
      <c r="I886" s="39" t="n"/>
      <c r="J886" s="39" t="n"/>
      <c r="K886" s="39" t="n"/>
      <c r="L886" s="39" t="n"/>
      <c r="M886" s="39" t="n"/>
      <c r="N886" s="39" t="n"/>
      <c r="O886" s="39" t="n"/>
      <c r="P886" s="39" t="n"/>
      <c r="Q886" s="39" t="n"/>
      <c r="R886" s="39" t="n"/>
      <c r="S886" s="39" t="n"/>
      <c r="T886" s="39" t="n"/>
      <c r="U886" s="39" t="n"/>
      <c r="V886" s="39" t="n"/>
      <c r="W886" s="39" t="n"/>
      <c r="X886" s="39" t="n"/>
      <c r="Y886" s="39" t="n"/>
      <c r="Z886" s="39" t="n"/>
    </row>
    <row r="887" ht="15.75" customHeight="1" s="198">
      <c r="A887" s="39" t="n"/>
      <c r="B887" s="39" t="n"/>
      <c r="C887" s="39" t="n"/>
      <c r="D887" s="39" t="n"/>
      <c r="E887" s="39" t="n"/>
      <c r="F887" s="39" t="n"/>
      <c r="G887" s="39" t="n"/>
      <c r="H887" s="39" t="n"/>
      <c r="I887" s="39" t="n"/>
      <c r="J887" s="39" t="n"/>
      <c r="K887" s="39" t="n"/>
      <c r="L887" s="39" t="n"/>
      <c r="M887" s="39" t="n"/>
      <c r="N887" s="39" t="n"/>
      <c r="O887" s="39" t="n"/>
      <c r="P887" s="39" t="n"/>
      <c r="Q887" s="39" t="n"/>
      <c r="R887" s="39" t="n"/>
      <c r="S887" s="39" t="n"/>
      <c r="T887" s="39" t="n"/>
      <c r="U887" s="39" t="n"/>
      <c r="V887" s="39" t="n"/>
      <c r="W887" s="39" t="n"/>
      <c r="X887" s="39" t="n"/>
      <c r="Y887" s="39" t="n"/>
      <c r="Z887" s="39" t="n"/>
    </row>
    <row r="888" ht="15.75" customHeight="1" s="198">
      <c r="A888" s="39" t="n"/>
      <c r="B888" s="39" t="n"/>
      <c r="C888" s="39" t="n"/>
      <c r="D888" s="39" t="n"/>
      <c r="E888" s="39" t="n"/>
      <c r="F888" s="39" t="n"/>
      <c r="G888" s="39" t="n"/>
      <c r="H888" s="39" t="n"/>
      <c r="I888" s="39" t="n"/>
      <c r="J888" s="39" t="n"/>
      <c r="K888" s="39" t="n"/>
      <c r="L888" s="39" t="n"/>
      <c r="M888" s="39" t="n"/>
      <c r="N888" s="39" t="n"/>
      <c r="O888" s="39" t="n"/>
      <c r="P888" s="39" t="n"/>
      <c r="Q888" s="39" t="n"/>
      <c r="R888" s="39" t="n"/>
      <c r="S888" s="39" t="n"/>
      <c r="T888" s="39" t="n"/>
      <c r="U888" s="39" t="n"/>
      <c r="V888" s="39" t="n"/>
      <c r="W888" s="39" t="n"/>
      <c r="X888" s="39" t="n"/>
      <c r="Y888" s="39" t="n"/>
      <c r="Z888" s="39" t="n"/>
    </row>
    <row r="889" ht="15.75" customHeight="1" s="198">
      <c r="A889" s="39" t="n"/>
      <c r="B889" s="39" t="n"/>
      <c r="C889" s="39" t="n"/>
      <c r="D889" s="39" t="n"/>
      <c r="E889" s="39" t="n"/>
      <c r="F889" s="39" t="n"/>
      <c r="G889" s="39" t="n"/>
      <c r="H889" s="39" t="n"/>
      <c r="I889" s="39" t="n"/>
      <c r="J889" s="39" t="n"/>
      <c r="K889" s="39" t="n"/>
      <c r="L889" s="39" t="n"/>
      <c r="M889" s="39" t="n"/>
      <c r="N889" s="39" t="n"/>
      <c r="O889" s="39" t="n"/>
      <c r="P889" s="39" t="n"/>
      <c r="Q889" s="39" t="n"/>
      <c r="R889" s="39" t="n"/>
      <c r="S889" s="39" t="n"/>
      <c r="T889" s="39" t="n"/>
      <c r="U889" s="39" t="n"/>
      <c r="V889" s="39" t="n"/>
      <c r="W889" s="39" t="n"/>
      <c r="X889" s="39" t="n"/>
      <c r="Y889" s="39" t="n"/>
      <c r="Z889" s="39" t="n"/>
    </row>
    <row r="890" ht="15.75" customHeight="1" s="198">
      <c r="A890" s="39" t="n"/>
      <c r="B890" s="39" t="n"/>
      <c r="C890" s="39" t="n"/>
      <c r="D890" s="39" t="n"/>
      <c r="E890" s="39" t="n"/>
      <c r="F890" s="39" t="n"/>
      <c r="G890" s="39" t="n"/>
      <c r="H890" s="39" t="n"/>
      <c r="I890" s="39" t="n"/>
      <c r="J890" s="39" t="n"/>
      <c r="K890" s="39" t="n"/>
      <c r="L890" s="39" t="n"/>
      <c r="M890" s="39" t="n"/>
      <c r="N890" s="39" t="n"/>
      <c r="O890" s="39" t="n"/>
      <c r="P890" s="39" t="n"/>
      <c r="Q890" s="39" t="n"/>
      <c r="R890" s="39" t="n"/>
      <c r="S890" s="39" t="n"/>
      <c r="T890" s="39" t="n"/>
      <c r="U890" s="39" t="n"/>
      <c r="V890" s="39" t="n"/>
      <c r="W890" s="39" t="n"/>
      <c r="X890" s="39" t="n"/>
      <c r="Y890" s="39" t="n"/>
      <c r="Z890" s="39" t="n"/>
    </row>
    <row r="891" ht="15.75" customHeight="1" s="198">
      <c r="A891" s="39" t="n"/>
      <c r="B891" s="39" t="n"/>
      <c r="C891" s="39" t="n"/>
      <c r="D891" s="39" t="n"/>
      <c r="E891" s="39" t="n"/>
      <c r="F891" s="39" t="n"/>
      <c r="G891" s="39" t="n"/>
      <c r="H891" s="39" t="n"/>
      <c r="I891" s="39" t="n"/>
      <c r="J891" s="39" t="n"/>
      <c r="K891" s="39" t="n"/>
      <c r="L891" s="39" t="n"/>
      <c r="M891" s="39" t="n"/>
      <c r="N891" s="39" t="n"/>
      <c r="O891" s="39" t="n"/>
      <c r="P891" s="39" t="n"/>
      <c r="Q891" s="39" t="n"/>
      <c r="R891" s="39" t="n"/>
      <c r="S891" s="39" t="n"/>
      <c r="T891" s="39" t="n"/>
      <c r="U891" s="39" t="n"/>
      <c r="V891" s="39" t="n"/>
      <c r="W891" s="39" t="n"/>
      <c r="X891" s="39" t="n"/>
      <c r="Y891" s="39" t="n"/>
      <c r="Z891" s="39" t="n"/>
    </row>
    <row r="892" ht="15.75" customHeight="1" s="198">
      <c r="A892" s="39" t="n"/>
      <c r="B892" s="39" t="n"/>
      <c r="C892" s="39" t="n"/>
      <c r="D892" s="39" t="n"/>
      <c r="E892" s="39" t="n"/>
      <c r="F892" s="39" t="n"/>
      <c r="G892" s="39" t="n"/>
      <c r="H892" s="39" t="n"/>
      <c r="I892" s="39" t="n"/>
      <c r="J892" s="39" t="n"/>
      <c r="K892" s="39" t="n"/>
      <c r="L892" s="39" t="n"/>
      <c r="M892" s="39" t="n"/>
      <c r="N892" s="39" t="n"/>
      <c r="O892" s="39" t="n"/>
      <c r="P892" s="39" t="n"/>
      <c r="Q892" s="39" t="n"/>
      <c r="R892" s="39" t="n"/>
      <c r="S892" s="39" t="n"/>
      <c r="T892" s="39" t="n"/>
      <c r="U892" s="39" t="n"/>
      <c r="V892" s="39" t="n"/>
      <c r="W892" s="39" t="n"/>
      <c r="X892" s="39" t="n"/>
      <c r="Y892" s="39" t="n"/>
      <c r="Z892" s="39" t="n"/>
    </row>
    <row r="893" ht="15.75" customHeight="1" s="198">
      <c r="A893" s="39" t="n"/>
      <c r="B893" s="39" t="n"/>
      <c r="C893" s="39" t="n"/>
      <c r="D893" s="39" t="n"/>
      <c r="E893" s="39" t="n"/>
      <c r="F893" s="39" t="n"/>
      <c r="G893" s="39" t="n"/>
      <c r="H893" s="39" t="n"/>
      <c r="I893" s="39" t="n"/>
      <c r="J893" s="39" t="n"/>
      <c r="K893" s="39" t="n"/>
      <c r="L893" s="39" t="n"/>
      <c r="M893" s="39" t="n"/>
      <c r="N893" s="39" t="n"/>
      <c r="O893" s="39" t="n"/>
      <c r="P893" s="39" t="n"/>
      <c r="Q893" s="39" t="n"/>
      <c r="R893" s="39" t="n"/>
      <c r="S893" s="39" t="n"/>
      <c r="T893" s="39" t="n"/>
      <c r="U893" s="39" t="n"/>
      <c r="V893" s="39" t="n"/>
      <c r="W893" s="39" t="n"/>
      <c r="X893" s="39" t="n"/>
      <c r="Y893" s="39" t="n"/>
      <c r="Z893" s="39" t="n"/>
    </row>
    <row r="894" ht="15.75" customHeight="1" s="198">
      <c r="A894" s="39" t="n"/>
      <c r="B894" s="39" t="n"/>
      <c r="C894" s="39" t="n"/>
      <c r="D894" s="39" t="n"/>
      <c r="E894" s="39" t="n"/>
      <c r="F894" s="39" t="n"/>
      <c r="G894" s="39" t="n"/>
      <c r="H894" s="39" t="n"/>
      <c r="I894" s="39" t="n"/>
      <c r="J894" s="39" t="n"/>
      <c r="K894" s="39" t="n"/>
      <c r="L894" s="39" t="n"/>
      <c r="M894" s="39" t="n"/>
      <c r="N894" s="39" t="n"/>
      <c r="O894" s="39" t="n"/>
      <c r="P894" s="39" t="n"/>
      <c r="Q894" s="39" t="n"/>
      <c r="R894" s="39" t="n"/>
      <c r="S894" s="39" t="n"/>
      <c r="T894" s="39" t="n"/>
      <c r="U894" s="39" t="n"/>
      <c r="V894" s="39" t="n"/>
      <c r="W894" s="39" t="n"/>
      <c r="X894" s="39" t="n"/>
      <c r="Y894" s="39" t="n"/>
      <c r="Z894" s="39" t="n"/>
    </row>
    <row r="895" ht="15.75" customHeight="1" s="198">
      <c r="A895" s="39" t="n"/>
      <c r="B895" s="39" t="n"/>
      <c r="C895" s="39" t="n"/>
      <c r="D895" s="39" t="n"/>
      <c r="E895" s="39" t="n"/>
      <c r="F895" s="39" t="n"/>
      <c r="G895" s="39" t="n"/>
      <c r="H895" s="39" t="n"/>
      <c r="I895" s="39" t="n"/>
      <c r="J895" s="39" t="n"/>
      <c r="K895" s="39" t="n"/>
      <c r="L895" s="39" t="n"/>
      <c r="M895" s="39" t="n"/>
      <c r="N895" s="39" t="n"/>
      <c r="O895" s="39" t="n"/>
      <c r="P895" s="39" t="n"/>
      <c r="Q895" s="39" t="n"/>
      <c r="R895" s="39" t="n"/>
      <c r="S895" s="39" t="n"/>
      <c r="T895" s="39" t="n"/>
      <c r="U895" s="39" t="n"/>
      <c r="V895" s="39" t="n"/>
      <c r="W895" s="39" t="n"/>
      <c r="X895" s="39" t="n"/>
      <c r="Y895" s="39" t="n"/>
      <c r="Z895" s="39" t="n"/>
    </row>
    <row r="896" ht="15.75" customHeight="1" s="198">
      <c r="A896" s="39" t="n"/>
      <c r="B896" s="39" t="n"/>
      <c r="C896" s="39" t="n"/>
      <c r="D896" s="39" t="n"/>
      <c r="E896" s="39" t="n"/>
      <c r="F896" s="39" t="n"/>
      <c r="G896" s="39" t="n"/>
      <c r="H896" s="39" t="n"/>
      <c r="I896" s="39" t="n"/>
      <c r="J896" s="39" t="n"/>
      <c r="K896" s="39" t="n"/>
      <c r="L896" s="39" t="n"/>
      <c r="M896" s="39" t="n"/>
      <c r="N896" s="39" t="n"/>
      <c r="O896" s="39" t="n"/>
      <c r="P896" s="39" t="n"/>
      <c r="Q896" s="39" t="n"/>
      <c r="R896" s="39" t="n"/>
      <c r="S896" s="39" t="n"/>
      <c r="T896" s="39" t="n"/>
      <c r="U896" s="39" t="n"/>
      <c r="V896" s="39" t="n"/>
      <c r="W896" s="39" t="n"/>
      <c r="X896" s="39" t="n"/>
      <c r="Y896" s="39" t="n"/>
      <c r="Z896" s="39" t="n"/>
    </row>
    <row r="897" ht="15.75" customHeight="1" s="198">
      <c r="A897" s="39" t="n"/>
      <c r="B897" s="39" t="n"/>
      <c r="C897" s="39" t="n"/>
      <c r="D897" s="39" t="n"/>
      <c r="E897" s="39" t="n"/>
      <c r="F897" s="39" t="n"/>
      <c r="G897" s="39" t="n"/>
      <c r="H897" s="39" t="n"/>
      <c r="I897" s="39" t="n"/>
      <c r="J897" s="39" t="n"/>
      <c r="K897" s="39" t="n"/>
      <c r="L897" s="39" t="n"/>
      <c r="M897" s="39" t="n"/>
      <c r="N897" s="39" t="n"/>
      <c r="O897" s="39" t="n"/>
      <c r="P897" s="39" t="n"/>
      <c r="Q897" s="39" t="n"/>
      <c r="R897" s="39" t="n"/>
      <c r="S897" s="39" t="n"/>
      <c r="T897" s="39" t="n"/>
      <c r="U897" s="39" t="n"/>
      <c r="V897" s="39" t="n"/>
      <c r="W897" s="39" t="n"/>
      <c r="X897" s="39" t="n"/>
      <c r="Y897" s="39" t="n"/>
      <c r="Z897" s="39" t="n"/>
    </row>
    <row r="898" ht="15.75" customHeight="1" s="198">
      <c r="A898" s="39" t="n"/>
      <c r="B898" s="39" t="n"/>
      <c r="C898" s="39" t="n"/>
      <c r="D898" s="39" t="n"/>
      <c r="E898" s="39" t="n"/>
      <c r="F898" s="39" t="n"/>
      <c r="G898" s="39" t="n"/>
      <c r="H898" s="39" t="n"/>
      <c r="I898" s="39" t="n"/>
      <c r="J898" s="39" t="n"/>
      <c r="K898" s="39" t="n"/>
      <c r="L898" s="39" t="n"/>
      <c r="M898" s="39" t="n"/>
      <c r="N898" s="39" t="n"/>
      <c r="O898" s="39" t="n"/>
      <c r="P898" s="39" t="n"/>
      <c r="Q898" s="39" t="n"/>
      <c r="R898" s="39" t="n"/>
      <c r="S898" s="39" t="n"/>
      <c r="T898" s="39" t="n"/>
      <c r="U898" s="39" t="n"/>
      <c r="V898" s="39" t="n"/>
      <c r="W898" s="39" t="n"/>
      <c r="X898" s="39" t="n"/>
      <c r="Y898" s="39" t="n"/>
      <c r="Z898" s="39" t="n"/>
    </row>
    <row r="899" ht="15.75" customHeight="1" s="198">
      <c r="A899" s="39" t="n"/>
      <c r="B899" s="39" t="n"/>
      <c r="C899" s="39" t="n"/>
      <c r="D899" s="39" t="n"/>
      <c r="E899" s="39" t="n"/>
      <c r="F899" s="39" t="n"/>
      <c r="G899" s="39" t="n"/>
      <c r="H899" s="39" t="n"/>
      <c r="I899" s="39" t="n"/>
      <c r="J899" s="39" t="n"/>
      <c r="K899" s="39" t="n"/>
      <c r="L899" s="39" t="n"/>
      <c r="M899" s="39" t="n"/>
      <c r="N899" s="39" t="n"/>
      <c r="O899" s="39" t="n"/>
      <c r="P899" s="39" t="n"/>
      <c r="Q899" s="39" t="n"/>
      <c r="R899" s="39" t="n"/>
      <c r="S899" s="39" t="n"/>
      <c r="T899" s="39" t="n"/>
      <c r="U899" s="39" t="n"/>
      <c r="V899" s="39" t="n"/>
      <c r="W899" s="39" t="n"/>
      <c r="X899" s="39" t="n"/>
      <c r="Y899" s="39" t="n"/>
      <c r="Z899" s="39" t="n"/>
    </row>
    <row r="900" ht="15.75" customHeight="1" s="198">
      <c r="A900" s="39" t="n"/>
      <c r="B900" s="39" t="n"/>
      <c r="C900" s="39" t="n"/>
      <c r="D900" s="39" t="n"/>
      <c r="E900" s="39" t="n"/>
      <c r="F900" s="39" t="n"/>
      <c r="G900" s="39" t="n"/>
      <c r="H900" s="39" t="n"/>
      <c r="I900" s="39" t="n"/>
      <c r="J900" s="39" t="n"/>
      <c r="K900" s="39" t="n"/>
      <c r="L900" s="39" t="n"/>
      <c r="M900" s="39" t="n"/>
      <c r="N900" s="39" t="n"/>
      <c r="O900" s="39" t="n"/>
      <c r="P900" s="39" t="n"/>
      <c r="Q900" s="39" t="n"/>
      <c r="R900" s="39" t="n"/>
      <c r="S900" s="39" t="n"/>
      <c r="T900" s="39" t="n"/>
      <c r="U900" s="39" t="n"/>
      <c r="V900" s="39" t="n"/>
      <c r="W900" s="39" t="n"/>
      <c r="X900" s="39" t="n"/>
      <c r="Y900" s="39" t="n"/>
      <c r="Z900" s="39" t="n"/>
    </row>
    <row r="901" ht="15.75" customHeight="1" s="198">
      <c r="A901" s="39" t="n"/>
      <c r="B901" s="39" t="n"/>
      <c r="C901" s="39" t="n"/>
      <c r="D901" s="39" t="n"/>
      <c r="E901" s="39" t="n"/>
      <c r="F901" s="39" t="n"/>
      <c r="G901" s="39" t="n"/>
      <c r="H901" s="39" t="n"/>
      <c r="I901" s="39" t="n"/>
      <c r="J901" s="39" t="n"/>
      <c r="K901" s="39" t="n"/>
      <c r="L901" s="39" t="n"/>
      <c r="M901" s="39" t="n"/>
      <c r="N901" s="39" t="n"/>
      <c r="O901" s="39" t="n"/>
      <c r="P901" s="39" t="n"/>
      <c r="Q901" s="39" t="n"/>
      <c r="R901" s="39" t="n"/>
      <c r="S901" s="39" t="n"/>
      <c r="T901" s="39" t="n"/>
      <c r="U901" s="39" t="n"/>
      <c r="V901" s="39" t="n"/>
      <c r="W901" s="39" t="n"/>
      <c r="X901" s="39" t="n"/>
      <c r="Y901" s="39" t="n"/>
      <c r="Z901" s="39" t="n"/>
    </row>
    <row r="902" ht="15.75" customHeight="1" s="198">
      <c r="A902" s="39" t="n"/>
      <c r="B902" s="39" t="n"/>
      <c r="C902" s="39" t="n"/>
      <c r="D902" s="39" t="n"/>
      <c r="E902" s="39" t="n"/>
      <c r="F902" s="39" t="n"/>
      <c r="G902" s="39" t="n"/>
      <c r="H902" s="39" t="n"/>
      <c r="I902" s="39" t="n"/>
      <c r="J902" s="39" t="n"/>
      <c r="K902" s="39" t="n"/>
      <c r="L902" s="39" t="n"/>
      <c r="M902" s="39" t="n"/>
      <c r="N902" s="39" t="n"/>
      <c r="O902" s="39" t="n"/>
      <c r="P902" s="39" t="n"/>
      <c r="Q902" s="39" t="n"/>
      <c r="R902" s="39" t="n"/>
      <c r="S902" s="39" t="n"/>
      <c r="T902" s="39" t="n"/>
      <c r="U902" s="39" t="n"/>
      <c r="V902" s="39" t="n"/>
      <c r="W902" s="39" t="n"/>
      <c r="X902" s="39" t="n"/>
      <c r="Y902" s="39" t="n"/>
      <c r="Z902" s="39" t="n"/>
    </row>
    <row r="903" ht="15.75" customHeight="1" s="198">
      <c r="A903" s="39" t="n"/>
      <c r="B903" s="39" t="n"/>
      <c r="C903" s="39" t="n"/>
      <c r="D903" s="39" t="n"/>
      <c r="E903" s="39" t="n"/>
      <c r="F903" s="39" t="n"/>
      <c r="G903" s="39" t="n"/>
      <c r="H903" s="39" t="n"/>
      <c r="I903" s="39" t="n"/>
      <c r="J903" s="39" t="n"/>
      <c r="K903" s="39" t="n"/>
      <c r="L903" s="39" t="n"/>
      <c r="M903" s="39" t="n"/>
      <c r="N903" s="39" t="n"/>
      <c r="O903" s="39" t="n"/>
      <c r="P903" s="39" t="n"/>
      <c r="Q903" s="39" t="n"/>
      <c r="R903" s="39" t="n"/>
      <c r="S903" s="39" t="n"/>
      <c r="T903" s="39" t="n"/>
      <c r="U903" s="39" t="n"/>
      <c r="V903" s="39" t="n"/>
      <c r="W903" s="39" t="n"/>
      <c r="X903" s="39" t="n"/>
      <c r="Y903" s="39" t="n"/>
      <c r="Z903" s="39" t="n"/>
    </row>
    <row r="904" ht="15.75" customHeight="1" s="198">
      <c r="A904" s="39" t="n"/>
      <c r="B904" s="39" t="n"/>
      <c r="C904" s="39" t="n"/>
      <c r="D904" s="39" t="n"/>
      <c r="E904" s="39" t="n"/>
      <c r="F904" s="39" t="n"/>
      <c r="G904" s="39" t="n"/>
      <c r="H904" s="39" t="n"/>
      <c r="I904" s="39" t="n"/>
      <c r="J904" s="39" t="n"/>
      <c r="K904" s="39" t="n"/>
      <c r="L904" s="39" t="n"/>
      <c r="M904" s="39" t="n"/>
      <c r="N904" s="39" t="n"/>
      <c r="O904" s="39" t="n"/>
      <c r="P904" s="39" t="n"/>
      <c r="Q904" s="39" t="n"/>
      <c r="R904" s="39" t="n"/>
      <c r="S904" s="39" t="n"/>
      <c r="T904" s="39" t="n"/>
      <c r="U904" s="39" t="n"/>
      <c r="V904" s="39" t="n"/>
      <c r="W904" s="39" t="n"/>
      <c r="X904" s="39" t="n"/>
      <c r="Y904" s="39" t="n"/>
      <c r="Z904" s="39" t="n"/>
    </row>
    <row r="905" ht="15.75" customHeight="1" s="198">
      <c r="A905" s="39" t="n"/>
      <c r="B905" s="39" t="n"/>
      <c r="C905" s="39" t="n"/>
      <c r="D905" s="39" t="n"/>
      <c r="E905" s="39" t="n"/>
      <c r="F905" s="39" t="n"/>
      <c r="G905" s="39" t="n"/>
      <c r="H905" s="39" t="n"/>
      <c r="I905" s="39" t="n"/>
      <c r="J905" s="39" t="n"/>
      <c r="K905" s="39" t="n"/>
      <c r="L905" s="39" t="n"/>
      <c r="M905" s="39" t="n"/>
      <c r="N905" s="39" t="n"/>
      <c r="O905" s="39" t="n"/>
      <c r="P905" s="39" t="n"/>
      <c r="Q905" s="39" t="n"/>
      <c r="R905" s="39" t="n"/>
      <c r="S905" s="39" t="n"/>
      <c r="T905" s="39" t="n"/>
      <c r="U905" s="39" t="n"/>
      <c r="V905" s="39" t="n"/>
      <c r="W905" s="39" t="n"/>
      <c r="X905" s="39" t="n"/>
      <c r="Y905" s="39" t="n"/>
      <c r="Z905" s="39" t="n"/>
    </row>
    <row r="906" ht="15.75" customHeight="1" s="198">
      <c r="A906" s="39" t="n"/>
      <c r="B906" s="39" t="n"/>
      <c r="C906" s="39" t="n"/>
      <c r="D906" s="39" t="n"/>
      <c r="E906" s="39" t="n"/>
      <c r="F906" s="39" t="n"/>
      <c r="G906" s="39" t="n"/>
      <c r="H906" s="39" t="n"/>
      <c r="I906" s="39" t="n"/>
      <c r="J906" s="39" t="n"/>
      <c r="K906" s="39" t="n"/>
      <c r="L906" s="39" t="n"/>
      <c r="M906" s="39" t="n"/>
      <c r="N906" s="39" t="n"/>
      <c r="O906" s="39" t="n"/>
      <c r="P906" s="39" t="n"/>
      <c r="Q906" s="39" t="n"/>
      <c r="R906" s="39" t="n"/>
      <c r="S906" s="39" t="n"/>
      <c r="T906" s="39" t="n"/>
      <c r="U906" s="39" t="n"/>
      <c r="V906" s="39" t="n"/>
      <c r="W906" s="39" t="n"/>
      <c r="X906" s="39" t="n"/>
      <c r="Y906" s="39" t="n"/>
      <c r="Z906" s="39" t="n"/>
    </row>
    <row r="907" ht="15.75" customHeight="1" s="198">
      <c r="A907" s="39" t="n"/>
      <c r="B907" s="39" t="n"/>
      <c r="C907" s="39" t="n"/>
      <c r="D907" s="39" t="n"/>
      <c r="E907" s="39" t="n"/>
      <c r="F907" s="39" t="n"/>
      <c r="G907" s="39" t="n"/>
      <c r="H907" s="39" t="n"/>
      <c r="I907" s="39" t="n"/>
      <c r="J907" s="39" t="n"/>
      <c r="K907" s="39" t="n"/>
      <c r="L907" s="39" t="n"/>
      <c r="M907" s="39" t="n"/>
      <c r="N907" s="39" t="n"/>
      <c r="O907" s="39" t="n"/>
      <c r="P907" s="39" t="n"/>
      <c r="Q907" s="39" t="n"/>
      <c r="R907" s="39" t="n"/>
      <c r="S907" s="39" t="n"/>
      <c r="T907" s="39" t="n"/>
      <c r="U907" s="39" t="n"/>
      <c r="V907" s="39" t="n"/>
      <c r="W907" s="39" t="n"/>
      <c r="X907" s="39" t="n"/>
      <c r="Y907" s="39" t="n"/>
      <c r="Z907" s="39" t="n"/>
    </row>
    <row r="908" ht="15.75" customHeight="1" s="198">
      <c r="A908" s="39" t="n"/>
      <c r="B908" s="39" t="n"/>
      <c r="C908" s="39" t="n"/>
      <c r="D908" s="39" t="n"/>
      <c r="E908" s="39" t="n"/>
      <c r="F908" s="39" t="n"/>
      <c r="G908" s="39" t="n"/>
      <c r="H908" s="39" t="n"/>
      <c r="I908" s="39" t="n"/>
      <c r="J908" s="39" t="n"/>
      <c r="K908" s="39" t="n"/>
      <c r="L908" s="39" t="n"/>
      <c r="M908" s="39" t="n"/>
      <c r="N908" s="39" t="n"/>
      <c r="O908" s="39" t="n"/>
      <c r="P908" s="39" t="n"/>
      <c r="Q908" s="39" t="n"/>
      <c r="R908" s="39" t="n"/>
      <c r="S908" s="39" t="n"/>
      <c r="T908" s="39" t="n"/>
      <c r="U908" s="39" t="n"/>
      <c r="V908" s="39" t="n"/>
      <c r="W908" s="39" t="n"/>
      <c r="X908" s="39" t="n"/>
      <c r="Y908" s="39" t="n"/>
      <c r="Z908" s="39" t="n"/>
    </row>
    <row r="909" ht="15.75" customHeight="1" s="198">
      <c r="A909" s="39" t="n"/>
      <c r="B909" s="39" t="n"/>
      <c r="C909" s="39" t="n"/>
      <c r="D909" s="39" t="n"/>
      <c r="E909" s="39" t="n"/>
      <c r="F909" s="39" t="n"/>
      <c r="G909" s="39" t="n"/>
      <c r="H909" s="39" t="n"/>
      <c r="I909" s="39" t="n"/>
      <c r="J909" s="39" t="n"/>
      <c r="K909" s="39" t="n"/>
      <c r="L909" s="39" t="n"/>
      <c r="M909" s="39" t="n"/>
      <c r="N909" s="39" t="n"/>
      <c r="O909" s="39" t="n"/>
      <c r="P909" s="39" t="n"/>
      <c r="Q909" s="39" t="n"/>
      <c r="R909" s="39" t="n"/>
      <c r="S909" s="39" t="n"/>
      <c r="T909" s="39" t="n"/>
      <c r="U909" s="39" t="n"/>
      <c r="V909" s="39" t="n"/>
      <c r="W909" s="39" t="n"/>
      <c r="X909" s="39" t="n"/>
      <c r="Y909" s="39" t="n"/>
      <c r="Z909" s="39" t="n"/>
    </row>
    <row r="910" ht="15.75" customHeight="1" s="198">
      <c r="A910" s="39" t="n"/>
      <c r="B910" s="39" t="n"/>
      <c r="C910" s="39" t="n"/>
      <c r="D910" s="39" t="n"/>
      <c r="E910" s="39" t="n"/>
      <c r="F910" s="39" t="n"/>
      <c r="G910" s="39" t="n"/>
      <c r="H910" s="39" t="n"/>
      <c r="I910" s="39" t="n"/>
      <c r="J910" s="39" t="n"/>
      <c r="K910" s="39" t="n"/>
      <c r="L910" s="39" t="n"/>
      <c r="M910" s="39" t="n"/>
      <c r="N910" s="39" t="n"/>
      <c r="O910" s="39" t="n"/>
      <c r="P910" s="39" t="n"/>
      <c r="Q910" s="39" t="n"/>
      <c r="R910" s="39" t="n"/>
      <c r="S910" s="39" t="n"/>
      <c r="T910" s="39" t="n"/>
      <c r="U910" s="39" t="n"/>
      <c r="V910" s="39" t="n"/>
      <c r="W910" s="39" t="n"/>
      <c r="X910" s="39" t="n"/>
      <c r="Y910" s="39" t="n"/>
      <c r="Z910" s="39" t="n"/>
    </row>
    <row r="911" ht="15.75" customHeight="1" s="198">
      <c r="A911" s="39" t="n"/>
      <c r="B911" s="39" t="n"/>
      <c r="C911" s="39" t="n"/>
      <c r="D911" s="39" t="n"/>
      <c r="E911" s="39" t="n"/>
      <c r="F911" s="39" t="n"/>
      <c r="G911" s="39" t="n"/>
      <c r="H911" s="39" t="n"/>
      <c r="I911" s="39" t="n"/>
      <c r="J911" s="39" t="n"/>
      <c r="K911" s="39" t="n"/>
      <c r="L911" s="39" t="n"/>
      <c r="M911" s="39" t="n"/>
      <c r="N911" s="39" t="n"/>
      <c r="O911" s="39" t="n"/>
      <c r="P911" s="39" t="n"/>
      <c r="Q911" s="39" t="n"/>
      <c r="R911" s="39" t="n"/>
      <c r="S911" s="39" t="n"/>
      <c r="T911" s="39" t="n"/>
      <c r="U911" s="39" t="n"/>
      <c r="V911" s="39" t="n"/>
      <c r="W911" s="39" t="n"/>
      <c r="X911" s="39" t="n"/>
      <c r="Y911" s="39" t="n"/>
      <c r="Z911" s="39" t="n"/>
    </row>
    <row r="912" ht="15.75" customHeight="1" s="198">
      <c r="A912" s="39" t="n"/>
      <c r="B912" s="39" t="n"/>
      <c r="C912" s="39" t="n"/>
      <c r="D912" s="39" t="n"/>
      <c r="E912" s="39" t="n"/>
      <c r="F912" s="39" t="n"/>
      <c r="G912" s="39" t="n"/>
      <c r="H912" s="39" t="n"/>
      <c r="I912" s="39" t="n"/>
      <c r="J912" s="39" t="n"/>
      <c r="K912" s="39" t="n"/>
      <c r="L912" s="39" t="n"/>
      <c r="M912" s="39" t="n"/>
      <c r="N912" s="39" t="n"/>
      <c r="O912" s="39" t="n"/>
      <c r="P912" s="39" t="n"/>
      <c r="Q912" s="39" t="n"/>
      <c r="R912" s="39" t="n"/>
      <c r="S912" s="39" t="n"/>
      <c r="T912" s="39" t="n"/>
      <c r="U912" s="39" t="n"/>
      <c r="V912" s="39" t="n"/>
      <c r="W912" s="39" t="n"/>
      <c r="X912" s="39" t="n"/>
      <c r="Y912" s="39" t="n"/>
      <c r="Z912" s="39" t="n"/>
    </row>
    <row r="913" ht="15.75" customHeight="1" s="198">
      <c r="A913" s="39" t="n"/>
      <c r="B913" s="39" t="n"/>
      <c r="C913" s="39" t="n"/>
      <c r="D913" s="39" t="n"/>
      <c r="E913" s="39" t="n"/>
      <c r="F913" s="39" t="n"/>
      <c r="G913" s="39" t="n"/>
      <c r="H913" s="39" t="n"/>
      <c r="I913" s="39" t="n"/>
      <c r="J913" s="39" t="n"/>
      <c r="K913" s="39" t="n"/>
      <c r="L913" s="39" t="n"/>
      <c r="M913" s="39" t="n"/>
      <c r="N913" s="39" t="n"/>
      <c r="O913" s="39" t="n"/>
      <c r="P913" s="39" t="n"/>
      <c r="Q913" s="39" t="n"/>
      <c r="R913" s="39" t="n"/>
      <c r="S913" s="39" t="n"/>
      <c r="T913" s="39" t="n"/>
      <c r="U913" s="39" t="n"/>
      <c r="V913" s="39" t="n"/>
      <c r="W913" s="39" t="n"/>
      <c r="X913" s="39" t="n"/>
      <c r="Y913" s="39" t="n"/>
      <c r="Z913" s="39" t="n"/>
    </row>
    <row r="914" ht="15.75" customHeight="1" s="198">
      <c r="A914" s="39" t="n"/>
      <c r="B914" s="39" t="n"/>
      <c r="C914" s="39" t="n"/>
      <c r="D914" s="39" t="n"/>
      <c r="E914" s="39" t="n"/>
      <c r="F914" s="39" t="n"/>
      <c r="G914" s="39" t="n"/>
      <c r="H914" s="39" t="n"/>
      <c r="I914" s="39" t="n"/>
      <c r="J914" s="39" t="n"/>
      <c r="K914" s="39" t="n"/>
      <c r="L914" s="39" t="n"/>
      <c r="M914" s="39" t="n"/>
      <c r="N914" s="39" t="n"/>
      <c r="O914" s="39" t="n"/>
      <c r="P914" s="39" t="n"/>
      <c r="Q914" s="39" t="n"/>
      <c r="R914" s="39" t="n"/>
      <c r="S914" s="39" t="n"/>
      <c r="T914" s="39" t="n"/>
      <c r="U914" s="39" t="n"/>
      <c r="V914" s="39" t="n"/>
      <c r="W914" s="39" t="n"/>
      <c r="X914" s="39" t="n"/>
      <c r="Y914" s="39" t="n"/>
      <c r="Z914" s="39" t="n"/>
    </row>
    <row r="915" ht="15.75" customHeight="1" s="198">
      <c r="A915" s="39" t="n"/>
      <c r="B915" s="39" t="n"/>
      <c r="C915" s="39" t="n"/>
      <c r="D915" s="39" t="n"/>
      <c r="E915" s="39" t="n"/>
      <c r="F915" s="39" t="n"/>
      <c r="G915" s="39" t="n"/>
      <c r="H915" s="39" t="n"/>
      <c r="I915" s="39" t="n"/>
      <c r="J915" s="39" t="n"/>
      <c r="K915" s="39" t="n"/>
      <c r="L915" s="39" t="n"/>
      <c r="M915" s="39" t="n"/>
      <c r="N915" s="39" t="n"/>
      <c r="O915" s="39" t="n"/>
      <c r="P915" s="39" t="n"/>
      <c r="Q915" s="39" t="n"/>
      <c r="R915" s="39" t="n"/>
      <c r="S915" s="39" t="n"/>
      <c r="T915" s="39" t="n"/>
      <c r="U915" s="39" t="n"/>
      <c r="V915" s="39" t="n"/>
      <c r="W915" s="39" t="n"/>
      <c r="X915" s="39" t="n"/>
      <c r="Y915" s="39" t="n"/>
      <c r="Z915" s="39" t="n"/>
    </row>
    <row r="916" ht="15.75" customHeight="1" s="198">
      <c r="A916" s="39" t="n"/>
      <c r="B916" s="39" t="n"/>
      <c r="C916" s="39" t="n"/>
      <c r="D916" s="39" t="n"/>
      <c r="E916" s="39" t="n"/>
      <c r="F916" s="39" t="n"/>
      <c r="G916" s="39" t="n"/>
      <c r="H916" s="39" t="n"/>
      <c r="I916" s="39" t="n"/>
      <c r="J916" s="39" t="n"/>
      <c r="K916" s="39" t="n"/>
      <c r="L916" s="39" t="n"/>
      <c r="M916" s="39" t="n"/>
      <c r="N916" s="39" t="n"/>
      <c r="O916" s="39" t="n"/>
      <c r="P916" s="39" t="n"/>
      <c r="Q916" s="39" t="n"/>
      <c r="R916" s="39" t="n"/>
      <c r="S916" s="39" t="n"/>
      <c r="T916" s="39" t="n"/>
      <c r="U916" s="39" t="n"/>
      <c r="V916" s="39" t="n"/>
      <c r="W916" s="39" t="n"/>
      <c r="X916" s="39" t="n"/>
      <c r="Y916" s="39" t="n"/>
      <c r="Z916" s="39" t="n"/>
    </row>
    <row r="917" ht="15.75" customHeight="1" s="198">
      <c r="A917" s="39" t="n"/>
      <c r="B917" s="39" t="n"/>
      <c r="C917" s="39" t="n"/>
      <c r="D917" s="39" t="n"/>
      <c r="E917" s="39" t="n"/>
      <c r="F917" s="39" t="n"/>
      <c r="G917" s="39" t="n"/>
      <c r="H917" s="39" t="n"/>
      <c r="I917" s="39" t="n"/>
      <c r="J917" s="39" t="n"/>
      <c r="K917" s="39" t="n"/>
      <c r="L917" s="39" t="n"/>
      <c r="M917" s="39" t="n"/>
      <c r="N917" s="39" t="n"/>
      <c r="O917" s="39" t="n"/>
      <c r="P917" s="39" t="n"/>
      <c r="Q917" s="39" t="n"/>
      <c r="R917" s="39" t="n"/>
      <c r="S917" s="39" t="n"/>
      <c r="T917" s="39" t="n"/>
      <c r="U917" s="39" t="n"/>
      <c r="V917" s="39" t="n"/>
      <c r="W917" s="39" t="n"/>
      <c r="X917" s="39" t="n"/>
      <c r="Y917" s="39" t="n"/>
      <c r="Z917" s="39" t="n"/>
    </row>
    <row r="918" ht="15.75" customHeight="1" s="198">
      <c r="A918" s="39" t="n"/>
      <c r="B918" s="39" t="n"/>
      <c r="C918" s="39" t="n"/>
      <c r="D918" s="39" t="n"/>
      <c r="E918" s="39" t="n"/>
      <c r="F918" s="39" t="n"/>
      <c r="G918" s="39" t="n"/>
      <c r="H918" s="39" t="n"/>
      <c r="I918" s="39" t="n"/>
      <c r="J918" s="39" t="n"/>
      <c r="K918" s="39" t="n"/>
      <c r="L918" s="39" t="n"/>
      <c r="M918" s="39" t="n"/>
      <c r="N918" s="39" t="n"/>
      <c r="O918" s="39" t="n"/>
      <c r="P918" s="39" t="n"/>
      <c r="Q918" s="39" t="n"/>
      <c r="R918" s="39" t="n"/>
      <c r="S918" s="39" t="n"/>
      <c r="T918" s="39" t="n"/>
      <c r="U918" s="39" t="n"/>
      <c r="V918" s="39" t="n"/>
      <c r="W918" s="39" t="n"/>
      <c r="X918" s="39" t="n"/>
      <c r="Y918" s="39" t="n"/>
      <c r="Z918" s="39" t="n"/>
    </row>
    <row r="919" ht="15.75" customHeight="1" s="198">
      <c r="A919" s="39" t="n"/>
      <c r="B919" s="39" t="n"/>
      <c r="C919" s="39" t="n"/>
      <c r="D919" s="39" t="n"/>
      <c r="E919" s="39" t="n"/>
      <c r="F919" s="39" t="n"/>
      <c r="G919" s="39" t="n"/>
      <c r="H919" s="39" t="n"/>
      <c r="I919" s="39" t="n"/>
      <c r="J919" s="39" t="n"/>
      <c r="K919" s="39" t="n"/>
      <c r="L919" s="39" t="n"/>
      <c r="M919" s="39" t="n"/>
      <c r="N919" s="39" t="n"/>
      <c r="O919" s="39" t="n"/>
      <c r="P919" s="39" t="n"/>
      <c r="Q919" s="39" t="n"/>
      <c r="R919" s="39" t="n"/>
      <c r="S919" s="39" t="n"/>
      <c r="T919" s="39" t="n"/>
      <c r="U919" s="39" t="n"/>
      <c r="V919" s="39" t="n"/>
      <c r="W919" s="39" t="n"/>
      <c r="X919" s="39" t="n"/>
      <c r="Y919" s="39" t="n"/>
      <c r="Z919" s="39" t="n"/>
    </row>
    <row r="920" ht="15.75" customHeight="1" s="198">
      <c r="A920" s="39" t="n"/>
      <c r="B920" s="39" t="n"/>
      <c r="C920" s="39" t="n"/>
      <c r="D920" s="39" t="n"/>
      <c r="E920" s="39" t="n"/>
      <c r="F920" s="39" t="n"/>
      <c r="G920" s="39" t="n"/>
      <c r="H920" s="39" t="n"/>
      <c r="I920" s="39" t="n"/>
      <c r="J920" s="39" t="n"/>
      <c r="K920" s="39" t="n"/>
      <c r="L920" s="39" t="n"/>
      <c r="M920" s="39" t="n"/>
      <c r="N920" s="39" t="n"/>
      <c r="O920" s="39" t="n"/>
      <c r="P920" s="39" t="n"/>
      <c r="Q920" s="39" t="n"/>
      <c r="R920" s="39" t="n"/>
      <c r="S920" s="39" t="n"/>
      <c r="T920" s="39" t="n"/>
      <c r="U920" s="39" t="n"/>
      <c r="V920" s="39" t="n"/>
      <c r="W920" s="39" t="n"/>
      <c r="X920" s="39" t="n"/>
      <c r="Y920" s="39" t="n"/>
      <c r="Z920" s="39" t="n"/>
    </row>
    <row r="921" ht="15.75" customHeight="1" s="198">
      <c r="A921" s="39" t="n"/>
      <c r="B921" s="39" t="n"/>
      <c r="C921" s="39" t="n"/>
      <c r="D921" s="39" t="n"/>
      <c r="E921" s="39" t="n"/>
      <c r="F921" s="39" t="n"/>
      <c r="G921" s="39" t="n"/>
      <c r="H921" s="39" t="n"/>
      <c r="I921" s="39" t="n"/>
      <c r="J921" s="39" t="n"/>
      <c r="K921" s="39" t="n"/>
      <c r="L921" s="39" t="n"/>
      <c r="M921" s="39" t="n"/>
      <c r="N921" s="39" t="n"/>
      <c r="O921" s="39" t="n"/>
      <c r="P921" s="39" t="n"/>
      <c r="Q921" s="39" t="n"/>
      <c r="R921" s="39" t="n"/>
      <c r="S921" s="39" t="n"/>
      <c r="T921" s="39" t="n"/>
      <c r="U921" s="39" t="n"/>
      <c r="V921" s="39" t="n"/>
      <c r="W921" s="39" t="n"/>
      <c r="X921" s="39" t="n"/>
      <c r="Y921" s="39" t="n"/>
      <c r="Z921" s="39" t="n"/>
    </row>
    <row r="922" ht="15.75" customHeight="1" s="198">
      <c r="A922" s="39" t="n"/>
      <c r="B922" s="39" t="n"/>
      <c r="C922" s="39" t="n"/>
      <c r="D922" s="39" t="n"/>
      <c r="E922" s="39" t="n"/>
      <c r="F922" s="39" t="n"/>
      <c r="G922" s="39" t="n"/>
      <c r="H922" s="39" t="n"/>
      <c r="I922" s="39" t="n"/>
      <c r="J922" s="39" t="n"/>
      <c r="K922" s="39" t="n"/>
      <c r="L922" s="39" t="n"/>
      <c r="M922" s="39" t="n"/>
      <c r="N922" s="39" t="n"/>
      <c r="O922" s="39" t="n"/>
      <c r="P922" s="39" t="n"/>
      <c r="Q922" s="39" t="n"/>
      <c r="R922" s="39" t="n"/>
      <c r="S922" s="39" t="n"/>
      <c r="T922" s="39" t="n"/>
      <c r="U922" s="39" t="n"/>
      <c r="V922" s="39" t="n"/>
      <c r="W922" s="39" t="n"/>
      <c r="X922" s="39" t="n"/>
      <c r="Y922" s="39" t="n"/>
      <c r="Z922" s="39" t="n"/>
    </row>
    <row r="923" ht="15.75" customHeight="1" s="198">
      <c r="A923" s="39" t="n"/>
      <c r="B923" s="39" t="n"/>
      <c r="C923" s="39" t="n"/>
      <c r="D923" s="39" t="n"/>
      <c r="E923" s="39" t="n"/>
      <c r="F923" s="39" t="n"/>
      <c r="G923" s="39" t="n"/>
      <c r="H923" s="39" t="n"/>
      <c r="I923" s="39" t="n"/>
      <c r="J923" s="39" t="n"/>
      <c r="K923" s="39" t="n"/>
      <c r="L923" s="39" t="n"/>
      <c r="M923" s="39" t="n"/>
      <c r="N923" s="39" t="n"/>
      <c r="O923" s="39" t="n"/>
      <c r="P923" s="39" t="n"/>
      <c r="Q923" s="39" t="n"/>
      <c r="R923" s="39" t="n"/>
      <c r="S923" s="39" t="n"/>
      <c r="T923" s="39" t="n"/>
      <c r="U923" s="39" t="n"/>
      <c r="V923" s="39" t="n"/>
      <c r="W923" s="39" t="n"/>
      <c r="X923" s="39" t="n"/>
      <c r="Y923" s="39" t="n"/>
      <c r="Z923" s="39" t="n"/>
    </row>
    <row r="924" ht="15.75" customHeight="1" s="198">
      <c r="A924" s="39" t="n"/>
      <c r="B924" s="39" t="n"/>
      <c r="C924" s="39" t="n"/>
      <c r="D924" s="39" t="n"/>
      <c r="E924" s="39" t="n"/>
      <c r="F924" s="39" t="n"/>
      <c r="G924" s="39" t="n"/>
      <c r="H924" s="39" t="n"/>
      <c r="I924" s="39" t="n"/>
      <c r="J924" s="39" t="n"/>
      <c r="K924" s="39" t="n"/>
      <c r="L924" s="39" t="n"/>
      <c r="M924" s="39" t="n"/>
      <c r="N924" s="39" t="n"/>
      <c r="O924" s="39" t="n"/>
      <c r="P924" s="39" t="n"/>
      <c r="Q924" s="39" t="n"/>
      <c r="R924" s="39" t="n"/>
      <c r="S924" s="39" t="n"/>
      <c r="T924" s="39" t="n"/>
      <c r="U924" s="39" t="n"/>
      <c r="V924" s="39" t="n"/>
      <c r="W924" s="39" t="n"/>
      <c r="X924" s="39" t="n"/>
      <c r="Y924" s="39" t="n"/>
      <c r="Z924" s="39" t="n"/>
    </row>
    <row r="925" ht="15.75" customHeight="1" s="198">
      <c r="A925" s="39" t="n"/>
      <c r="B925" s="39" t="n"/>
      <c r="C925" s="39" t="n"/>
      <c r="D925" s="39" t="n"/>
      <c r="E925" s="39" t="n"/>
      <c r="F925" s="39" t="n"/>
      <c r="G925" s="39" t="n"/>
      <c r="H925" s="39" t="n"/>
      <c r="I925" s="39" t="n"/>
      <c r="J925" s="39" t="n"/>
      <c r="K925" s="39" t="n"/>
      <c r="L925" s="39" t="n"/>
      <c r="M925" s="39" t="n"/>
      <c r="N925" s="39" t="n"/>
      <c r="O925" s="39" t="n"/>
      <c r="P925" s="39" t="n"/>
      <c r="Q925" s="39" t="n"/>
      <c r="R925" s="39" t="n"/>
      <c r="S925" s="39" t="n"/>
      <c r="T925" s="39" t="n"/>
      <c r="U925" s="39" t="n"/>
      <c r="V925" s="39" t="n"/>
      <c r="W925" s="39" t="n"/>
      <c r="X925" s="39" t="n"/>
      <c r="Y925" s="39" t="n"/>
      <c r="Z925" s="39" t="n"/>
    </row>
    <row r="926" ht="15.75" customHeight="1" s="198">
      <c r="A926" s="39" t="n"/>
      <c r="B926" s="39" t="n"/>
      <c r="C926" s="39" t="n"/>
      <c r="D926" s="39" t="n"/>
      <c r="E926" s="39" t="n"/>
      <c r="F926" s="39" t="n"/>
      <c r="G926" s="39" t="n"/>
      <c r="H926" s="39" t="n"/>
      <c r="I926" s="39" t="n"/>
      <c r="J926" s="39" t="n"/>
      <c r="K926" s="39" t="n"/>
      <c r="L926" s="39" t="n"/>
      <c r="M926" s="39" t="n"/>
      <c r="N926" s="39" t="n"/>
      <c r="O926" s="39" t="n"/>
      <c r="P926" s="39" t="n"/>
      <c r="Q926" s="39" t="n"/>
      <c r="R926" s="39" t="n"/>
      <c r="S926" s="39" t="n"/>
      <c r="T926" s="39" t="n"/>
      <c r="U926" s="39" t="n"/>
      <c r="V926" s="39" t="n"/>
      <c r="W926" s="39" t="n"/>
      <c r="X926" s="39" t="n"/>
      <c r="Y926" s="39" t="n"/>
      <c r="Z926" s="39" t="n"/>
    </row>
    <row r="927" ht="15.75" customHeight="1" s="198">
      <c r="A927" s="39" t="n"/>
      <c r="B927" s="39" t="n"/>
      <c r="C927" s="39" t="n"/>
      <c r="D927" s="39" t="n"/>
      <c r="E927" s="39" t="n"/>
      <c r="F927" s="39" t="n"/>
      <c r="G927" s="39" t="n"/>
      <c r="H927" s="39" t="n"/>
      <c r="I927" s="39" t="n"/>
      <c r="J927" s="39" t="n"/>
      <c r="K927" s="39" t="n"/>
      <c r="L927" s="39" t="n"/>
      <c r="M927" s="39" t="n"/>
      <c r="N927" s="39" t="n"/>
      <c r="O927" s="39" t="n"/>
      <c r="P927" s="39" t="n"/>
      <c r="Q927" s="39" t="n"/>
      <c r="R927" s="39" t="n"/>
      <c r="S927" s="39" t="n"/>
      <c r="T927" s="39" t="n"/>
      <c r="U927" s="39" t="n"/>
      <c r="V927" s="39" t="n"/>
      <c r="W927" s="39" t="n"/>
      <c r="X927" s="39" t="n"/>
      <c r="Y927" s="39" t="n"/>
      <c r="Z927" s="39" t="n"/>
    </row>
    <row r="928" ht="15.75" customHeight="1" s="198">
      <c r="A928" s="39" t="n"/>
      <c r="B928" s="39" t="n"/>
      <c r="C928" s="39" t="n"/>
      <c r="D928" s="39" t="n"/>
      <c r="E928" s="39" t="n"/>
      <c r="F928" s="39" t="n"/>
      <c r="G928" s="39" t="n"/>
      <c r="H928" s="39" t="n"/>
      <c r="I928" s="39" t="n"/>
      <c r="J928" s="39" t="n"/>
      <c r="K928" s="39" t="n"/>
      <c r="L928" s="39" t="n"/>
      <c r="M928" s="39" t="n"/>
      <c r="N928" s="39" t="n"/>
      <c r="O928" s="39" t="n"/>
      <c r="P928" s="39" t="n"/>
      <c r="Q928" s="39" t="n"/>
      <c r="R928" s="39" t="n"/>
      <c r="S928" s="39" t="n"/>
      <c r="T928" s="39" t="n"/>
      <c r="U928" s="39" t="n"/>
      <c r="V928" s="39" t="n"/>
      <c r="W928" s="39" t="n"/>
      <c r="X928" s="39" t="n"/>
      <c r="Y928" s="39" t="n"/>
      <c r="Z928" s="39" t="n"/>
    </row>
    <row r="929" ht="15.75" customHeight="1" s="198">
      <c r="A929" s="39" t="n"/>
      <c r="B929" s="39" t="n"/>
      <c r="C929" s="39" t="n"/>
      <c r="D929" s="39" t="n"/>
      <c r="E929" s="39" t="n"/>
      <c r="F929" s="39" t="n"/>
      <c r="G929" s="39" t="n"/>
      <c r="H929" s="39" t="n"/>
      <c r="I929" s="39" t="n"/>
      <c r="J929" s="39" t="n"/>
      <c r="K929" s="39" t="n"/>
      <c r="L929" s="39" t="n"/>
      <c r="M929" s="39" t="n"/>
      <c r="N929" s="39" t="n"/>
      <c r="O929" s="39" t="n"/>
      <c r="P929" s="39" t="n"/>
      <c r="Q929" s="39" t="n"/>
      <c r="R929" s="39" t="n"/>
      <c r="S929" s="39" t="n"/>
      <c r="T929" s="39" t="n"/>
      <c r="U929" s="39" t="n"/>
      <c r="V929" s="39" t="n"/>
      <c r="W929" s="39" t="n"/>
      <c r="X929" s="39" t="n"/>
      <c r="Y929" s="39" t="n"/>
      <c r="Z929" s="39" t="n"/>
    </row>
    <row r="930" ht="15.75" customHeight="1" s="198">
      <c r="A930" s="39" t="n"/>
      <c r="B930" s="39" t="n"/>
      <c r="C930" s="39" t="n"/>
      <c r="D930" s="39" t="n"/>
      <c r="E930" s="39" t="n"/>
      <c r="F930" s="39" t="n"/>
      <c r="G930" s="39" t="n"/>
      <c r="H930" s="39" t="n"/>
      <c r="I930" s="39" t="n"/>
      <c r="J930" s="39" t="n"/>
      <c r="K930" s="39" t="n"/>
      <c r="L930" s="39" t="n"/>
      <c r="M930" s="39" t="n"/>
      <c r="N930" s="39" t="n"/>
      <c r="O930" s="39" t="n"/>
      <c r="P930" s="39" t="n"/>
      <c r="Q930" s="39" t="n"/>
      <c r="R930" s="39" t="n"/>
      <c r="S930" s="39" t="n"/>
      <c r="T930" s="39" t="n"/>
      <c r="U930" s="39" t="n"/>
      <c r="V930" s="39" t="n"/>
      <c r="W930" s="39" t="n"/>
      <c r="X930" s="39" t="n"/>
      <c r="Y930" s="39" t="n"/>
      <c r="Z930" s="39" t="n"/>
    </row>
    <row r="931" ht="15.75" customHeight="1" s="198">
      <c r="A931" s="39" t="n"/>
      <c r="B931" s="39" t="n"/>
      <c r="C931" s="39" t="n"/>
      <c r="D931" s="39" t="n"/>
      <c r="E931" s="39" t="n"/>
      <c r="F931" s="39" t="n"/>
      <c r="G931" s="39" t="n"/>
      <c r="H931" s="39" t="n"/>
      <c r="I931" s="39" t="n"/>
      <c r="J931" s="39" t="n"/>
      <c r="K931" s="39" t="n"/>
      <c r="L931" s="39" t="n"/>
      <c r="M931" s="39" t="n"/>
      <c r="N931" s="39" t="n"/>
      <c r="O931" s="39" t="n"/>
      <c r="P931" s="39" t="n"/>
      <c r="Q931" s="39" t="n"/>
      <c r="R931" s="39" t="n"/>
      <c r="S931" s="39" t="n"/>
      <c r="T931" s="39" t="n"/>
      <c r="U931" s="39" t="n"/>
      <c r="V931" s="39" t="n"/>
      <c r="W931" s="39" t="n"/>
      <c r="X931" s="39" t="n"/>
      <c r="Y931" s="39" t="n"/>
      <c r="Z931" s="39" t="n"/>
    </row>
    <row r="932" ht="15.75" customHeight="1" s="198">
      <c r="A932" s="39" t="n"/>
      <c r="B932" s="39" t="n"/>
      <c r="C932" s="39" t="n"/>
      <c r="D932" s="39" t="n"/>
      <c r="E932" s="39" t="n"/>
      <c r="F932" s="39" t="n"/>
      <c r="G932" s="39" t="n"/>
      <c r="H932" s="39" t="n"/>
      <c r="I932" s="39" t="n"/>
      <c r="J932" s="39" t="n"/>
      <c r="K932" s="39" t="n"/>
      <c r="L932" s="39" t="n"/>
      <c r="M932" s="39" t="n"/>
      <c r="N932" s="39" t="n"/>
      <c r="O932" s="39" t="n"/>
      <c r="P932" s="39" t="n"/>
      <c r="Q932" s="39" t="n"/>
      <c r="R932" s="39" t="n"/>
      <c r="S932" s="39" t="n"/>
      <c r="T932" s="39" t="n"/>
      <c r="U932" s="39" t="n"/>
      <c r="V932" s="39" t="n"/>
      <c r="W932" s="39" t="n"/>
      <c r="X932" s="39" t="n"/>
      <c r="Y932" s="39" t="n"/>
      <c r="Z932" s="39" t="n"/>
    </row>
    <row r="933" ht="15.75" customHeight="1" s="198">
      <c r="A933" s="39" t="n"/>
      <c r="B933" s="39" t="n"/>
      <c r="C933" s="39" t="n"/>
      <c r="D933" s="39" t="n"/>
      <c r="E933" s="39" t="n"/>
      <c r="F933" s="39" t="n"/>
      <c r="G933" s="39" t="n"/>
      <c r="H933" s="39" t="n"/>
      <c r="I933" s="39" t="n"/>
      <c r="J933" s="39" t="n"/>
      <c r="K933" s="39" t="n"/>
      <c r="L933" s="39" t="n"/>
      <c r="M933" s="39" t="n"/>
      <c r="N933" s="39" t="n"/>
      <c r="O933" s="39" t="n"/>
      <c r="P933" s="39" t="n"/>
      <c r="Q933" s="39" t="n"/>
      <c r="R933" s="39" t="n"/>
      <c r="S933" s="39" t="n"/>
      <c r="T933" s="39" t="n"/>
      <c r="U933" s="39" t="n"/>
      <c r="V933" s="39" t="n"/>
      <c r="W933" s="39" t="n"/>
      <c r="X933" s="39" t="n"/>
      <c r="Y933" s="39" t="n"/>
      <c r="Z933" s="39" t="n"/>
    </row>
    <row r="934" ht="15.75" customHeight="1" s="198">
      <c r="A934" s="39" t="n"/>
      <c r="B934" s="39" t="n"/>
      <c r="C934" s="39" t="n"/>
      <c r="D934" s="39" t="n"/>
      <c r="E934" s="39" t="n"/>
      <c r="F934" s="39" t="n"/>
      <c r="G934" s="39" t="n"/>
      <c r="H934" s="39" t="n"/>
      <c r="I934" s="39" t="n"/>
      <c r="J934" s="39" t="n"/>
      <c r="K934" s="39" t="n"/>
      <c r="L934" s="39" t="n"/>
      <c r="M934" s="39" t="n"/>
      <c r="N934" s="39" t="n"/>
      <c r="O934" s="39" t="n"/>
      <c r="P934" s="39" t="n"/>
      <c r="Q934" s="39" t="n"/>
      <c r="R934" s="39" t="n"/>
      <c r="S934" s="39" t="n"/>
      <c r="T934" s="39" t="n"/>
      <c r="U934" s="39" t="n"/>
      <c r="V934" s="39" t="n"/>
      <c r="W934" s="39" t="n"/>
      <c r="X934" s="39" t="n"/>
      <c r="Y934" s="39" t="n"/>
      <c r="Z934" s="39" t="n"/>
    </row>
    <row r="935" ht="15.75" customHeight="1" s="198">
      <c r="A935" s="39" t="n"/>
      <c r="B935" s="39" t="n"/>
      <c r="C935" s="39" t="n"/>
      <c r="D935" s="39" t="n"/>
      <c r="E935" s="39" t="n"/>
      <c r="F935" s="39" t="n"/>
      <c r="G935" s="39" t="n"/>
      <c r="H935" s="39" t="n"/>
      <c r="I935" s="39" t="n"/>
      <c r="J935" s="39" t="n"/>
      <c r="K935" s="39" t="n"/>
      <c r="L935" s="39" t="n"/>
      <c r="M935" s="39" t="n"/>
      <c r="N935" s="39" t="n"/>
      <c r="O935" s="39" t="n"/>
      <c r="P935" s="39" t="n"/>
      <c r="Q935" s="39" t="n"/>
      <c r="R935" s="39" t="n"/>
      <c r="S935" s="39" t="n"/>
      <c r="T935" s="39" t="n"/>
      <c r="U935" s="39" t="n"/>
      <c r="V935" s="39" t="n"/>
      <c r="W935" s="39" t="n"/>
      <c r="X935" s="39" t="n"/>
      <c r="Y935" s="39" t="n"/>
      <c r="Z935" s="39" t="n"/>
    </row>
    <row r="936" ht="15.75" customHeight="1" s="198">
      <c r="A936" s="39" t="n"/>
      <c r="B936" s="39" t="n"/>
      <c r="C936" s="39" t="n"/>
      <c r="D936" s="39" t="n"/>
      <c r="E936" s="39" t="n"/>
      <c r="F936" s="39" t="n"/>
      <c r="G936" s="39" t="n"/>
      <c r="H936" s="39" t="n"/>
      <c r="I936" s="39" t="n"/>
      <c r="J936" s="39" t="n"/>
      <c r="K936" s="39" t="n"/>
      <c r="L936" s="39" t="n"/>
      <c r="M936" s="39" t="n"/>
      <c r="N936" s="39" t="n"/>
      <c r="O936" s="39" t="n"/>
      <c r="P936" s="39" t="n"/>
      <c r="Q936" s="39" t="n"/>
      <c r="R936" s="39" t="n"/>
      <c r="S936" s="39" t="n"/>
      <c r="T936" s="39" t="n"/>
      <c r="U936" s="39" t="n"/>
      <c r="V936" s="39" t="n"/>
      <c r="W936" s="39" t="n"/>
      <c r="X936" s="39" t="n"/>
      <c r="Y936" s="39" t="n"/>
      <c r="Z936" s="39" t="n"/>
    </row>
    <row r="937" ht="15.75" customHeight="1" s="198">
      <c r="A937" s="39" t="n"/>
      <c r="B937" s="39" t="n"/>
      <c r="C937" s="39" t="n"/>
      <c r="D937" s="39" t="n"/>
      <c r="E937" s="39" t="n"/>
      <c r="F937" s="39" t="n"/>
      <c r="G937" s="39" t="n"/>
      <c r="H937" s="39" t="n"/>
      <c r="I937" s="39" t="n"/>
      <c r="J937" s="39" t="n"/>
      <c r="K937" s="39" t="n"/>
      <c r="L937" s="39" t="n"/>
      <c r="M937" s="39" t="n"/>
      <c r="N937" s="39" t="n"/>
      <c r="O937" s="39" t="n"/>
      <c r="P937" s="39" t="n"/>
      <c r="Q937" s="39" t="n"/>
      <c r="R937" s="39" t="n"/>
      <c r="S937" s="39" t="n"/>
      <c r="T937" s="39" t="n"/>
      <c r="U937" s="39" t="n"/>
      <c r="V937" s="39" t="n"/>
      <c r="W937" s="39" t="n"/>
      <c r="X937" s="39" t="n"/>
      <c r="Y937" s="39" t="n"/>
      <c r="Z937" s="39" t="n"/>
    </row>
    <row r="938" ht="15.75" customHeight="1" s="198">
      <c r="A938" s="39" t="n"/>
      <c r="B938" s="39" t="n"/>
      <c r="C938" s="39" t="n"/>
      <c r="D938" s="39" t="n"/>
      <c r="E938" s="39" t="n"/>
      <c r="F938" s="39" t="n"/>
      <c r="G938" s="39" t="n"/>
      <c r="H938" s="39" t="n"/>
      <c r="I938" s="39" t="n"/>
      <c r="J938" s="39" t="n"/>
      <c r="K938" s="39" t="n"/>
      <c r="L938" s="39" t="n"/>
      <c r="M938" s="39" t="n"/>
      <c r="N938" s="39" t="n"/>
      <c r="O938" s="39" t="n"/>
      <c r="P938" s="39" t="n"/>
      <c r="Q938" s="39" t="n"/>
      <c r="R938" s="39" t="n"/>
      <c r="S938" s="39" t="n"/>
      <c r="T938" s="39" t="n"/>
      <c r="U938" s="39" t="n"/>
      <c r="V938" s="39" t="n"/>
      <c r="W938" s="39" t="n"/>
      <c r="X938" s="39" t="n"/>
      <c r="Y938" s="39" t="n"/>
      <c r="Z938" s="39" t="n"/>
    </row>
    <row r="939" ht="15.75" customHeight="1" s="198">
      <c r="A939" s="39" t="n"/>
      <c r="B939" s="39" t="n"/>
      <c r="C939" s="39" t="n"/>
      <c r="D939" s="39" t="n"/>
      <c r="E939" s="39" t="n"/>
      <c r="F939" s="39" t="n"/>
      <c r="G939" s="39" t="n"/>
      <c r="H939" s="39" t="n"/>
      <c r="I939" s="39" t="n"/>
      <c r="J939" s="39" t="n"/>
      <c r="K939" s="39" t="n"/>
      <c r="L939" s="39" t="n"/>
      <c r="M939" s="39" t="n"/>
      <c r="N939" s="39" t="n"/>
      <c r="O939" s="39" t="n"/>
      <c r="P939" s="39" t="n"/>
      <c r="Q939" s="39" t="n"/>
      <c r="R939" s="39" t="n"/>
      <c r="S939" s="39" t="n"/>
      <c r="T939" s="39" t="n"/>
      <c r="U939" s="39" t="n"/>
      <c r="V939" s="39" t="n"/>
      <c r="W939" s="39" t="n"/>
      <c r="X939" s="39" t="n"/>
      <c r="Y939" s="39" t="n"/>
      <c r="Z939" s="39" t="n"/>
    </row>
    <row r="940" ht="15.75" customHeight="1" s="198">
      <c r="A940" s="39" t="n"/>
      <c r="B940" s="39" t="n"/>
      <c r="C940" s="39" t="n"/>
      <c r="D940" s="39" t="n"/>
      <c r="E940" s="39" t="n"/>
      <c r="F940" s="39" t="n"/>
      <c r="G940" s="39" t="n"/>
      <c r="H940" s="39" t="n"/>
      <c r="I940" s="39" t="n"/>
      <c r="J940" s="39" t="n"/>
      <c r="K940" s="39" t="n"/>
      <c r="L940" s="39" t="n"/>
      <c r="M940" s="39" t="n"/>
      <c r="N940" s="39" t="n"/>
      <c r="O940" s="39" t="n"/>
      <c r="P940" s="39" t="n"/>
      <c r="Q940" s="39" t="n"/>
      <c r="R940" s="39" t="n"/>
      <c r="S940" s="39" t="n"/>
      <c r="T940" s="39" t="n"/>
      <c r="U940" s="39" t="n"/>
      <c r="V940" s="39" t="n"/>
      <c r="W940" s="39" t="n"/>
      <c r="X940" s="39" t="n"/>
      <c r="Y940" s="39" t="n"/>
      <c r="Z940" s="39" t="n"/>
    </row>
    <row r="941" ht="15.75" customHeight="1" s="198">
      <c r="A941" s="39" t="n"/>
      <c r="B941" s="39" t="n"/>
      <c r="C941" s="39" t="n"/>
      <c r="D941" s="39" t="n"/>
      <c r="E941" s="39" t="n"/>
      <c r="F941" s="39" t="n"/>
      <c r="G941" s="39" t="n"/>
      <c r="H941" s="39" t="n"/>
      <c r="I941" s="39" t="n"/>
      <c r="J941" s="39" t="n"/>
      <c r="K941" s="39" t="n"/>
      <c r="L941" s="39" t="n"/>
      <c r="M941" s="39" t="n"/>
      <c r="N941" s="39" t="n"/>
      <c r="O941" s="39" t="n"/>
      <c r="P941" s="39" t="n"/>
      <c r="Q941" s="39" t="n"/>
      <c r="R941" s="39" t="n"/>
      <c r="S941" s="39" t="n"/>
      <c r="T941" s="39" t="n"/>
      <c r="U941" s="39" t="n"/>
      <c r="V941" s="39" t="n"/>
      <c r="W941" s="39" t="n"/>
      <c r="X941" s="39" t="n"/>
      <c r="Y941" s="39" t="n"/>
      <c r="Z941" s="39" t="n"/>
    </row>
    <row r="942" ht="15.75" customHeight="1" s="198">
      <c r="A942" s="39" t="n"/>
      <c r="B942" s="39" t="n"/>
      <c r="C942" s="39" t="n"/>
      <c r="D942" s="39" t="n"/>
      <c r="E942" s="39" t="n"/>
      <c r="F942" s="39" t="n"/>
      <c r="G942" s="39" t="n"/>
      <c r="H942" s="39" t="n"/>
      <c r="I942" s="39" t="n"/>
      <c r="J942" s="39" t="n"/>
      <c r="K942" s="39" t="n"/>
      <c r="L942" s="39" t="n"/>
      <c r="M942" s="39" t="n"/>
      <c r="N942" s="39" t="n"/>
      <c r="O942" s="39" t="n"/>
      <c r="P942" s="39" t="n"/>
      <c r="Q942" s="39" t="n"/>
      <c r="R942" s="39" t="n"/>
      <c r="S942" s="39" t="n"/>
      <c r="T942" s="39" t="n"/>
      <c r="U942" s="39" t="n"/>
      <c r="V942" s="39" t="n"/>
      <c r="W942" s="39" t="n"/>
      <c r="X942" s="39" t="n"/>
      <c r="Y942" s="39" t="n"/>
      <c r="Z942" s="39" t="n"/>
    </row>
    <row r="943" ht="15.75" customHeight="1" s="198">
      <c r="A943" s="39" t="n"/>
      <c r="B943" s="39" t="n"/>
      <c r="C943" s="39" t="n"/>
      <c r="D943" s="39" t="n"/>
      <c r="E943" s="39" t="n"/>
      <c r="F943" s="39" t="n"/>
      <c r="G943" s="39" t="n"/>
      <c r="H943" s="39" t="n"/>
      <c r="I943" s="39" t="n"/>
      <c r="J943" s="39" t="n"/>
      <c r="K943" s="39" t="n"/>
      <c r="L943" s="39" t="n"/>
      <c r="M943" s="39" t="n"/>
      <c r="N943" s="39" t="n"/>
      <c r="O943" s="39" t="n"/>
      <c r="P943" s="39" t="n"/>
      <c r="Q943" s="39" t="n"/>
      <c r="R943" s="39" t="n"/>
      <c r="S943" s="39" t="n"/>
      <c r="T943" s="39" t="n"/>
      <c r="U943" s="39" t="n"/>
      <c r="V943" s="39" t="n"/>
      <c r="W943" s="39" t="n"/>
      <c r="X943" s="39" t="n"/>
      <c r="Y943" s="39" t="n"/>
      <c r="Z943" s="39" t="n"/>
    </row>
    <row r="944" ht="15.75" customHeight="1" s="198">
      <c r="A944" s="39" t="n"/>
      <c r="B944" s="39" t="n"/>
      <c r="C944" s="39" t="n"/>
      <c r="D944" s="39" t="n"/>
      <c r="E944" s="39" t="n"/>
      <c r="F944" s="39" t="n"/>
      <c r="G944" s="39" t="n"/>
      <c r="H944" s="39" t="n"/>
      <c r="I944" s="39" t="n"/>
      <c r="J944" s="39" t="n"/>
      <c r="K944" s="39" t="n"/>
      <c r="L944" s="39" t="n"/>
      <c r="M944" s="39" t="n"/>
      <c r="N944" s="39" t="n"/>
      <c r="O944" s="39" t="n"/>
      <c r="P944" s="39" t="n"/>
      <c r="Q944" s="39" t="n"/>
      <c r="R944" s="39" t="n"/>
      <c r="S944" s="39" t="n"/>
      <c r="T944" s="39" t="n"/>
      <c r="U944" s="39" t="n"/>
      <c r="V944" s="39" t="n"/>
      <c r="W944" s="39" t="n"/>
      <c r="X944" s="39" t="n"/>
      <c r="Y944" s="39" t="n"/>
      <c r="Z944" s="39" t="n"/>
    </row>
    <row r="945" ht="15.75" customHeight="1" s="198">
      <c r="A945" s="39" t="n"/>
      <c r="B945" s="39" t="n"/>
      <c r="C945" s="39" t="n"/>
      <c r="D945" s="39" t="n"/>
      <c r="E945" s="39" t="n"/>
      <c r="F945" s="39" t="n"/>
      <c r="G945" s="39" t="n"/>
      <c r="H945" s="39" t="n"/>
      <c r="I945" s="39" t="n"/>
      <c r="J945" s="39" t="n"/>
      <c r="K945" s="39" t="n"/>
      <c r="L945" s="39" t="n"/>
      <c r="M945" s="39" t="n"/>
      <c r="N945" s="39" t="n"/>
      <c r="O945" s="39" t="n"/>
      <c r="P945" s="39" t="n"/>
      <c r="Q945" s="39" t="n"/>
      <c r="R945" s="39" t="n"/>
      <c r="S945" s="39" t="n"/>
      <c r="T945" s="39" t="n"/>
      <c r="U945" s="39" t="n"/>
      <c r="V945" s="39" t="n"/>
      <c r="W945" s="39" t="n"/>
      <c r="X945" s="39" t="n"/>
      <c r="Y945" s="39" t="n"/>
      <c r="Z945" s="39" t="n"/>
    </row>
    <row r="946" ht="15.75" customHeight="1" s="198">
      <c r="A946" s="39" t="n"/>
      <c r="B946" s="39" t="n"/>
      <c r="C946" s="39" t="n"/>
      <c r="D946" s="39" t="n"/>
      <c r="E946" s="39" t="n"/>
      <c r="F946" s="39" t="n"/>
      <c r="G946" s="39" t="n"/>
      <c r="H946" s="39" t="n"/>
      <c r="I946" s="39" t="n"/>
      <c r="J946" s="39" t="n"/>
      <c r="K946" s="39" t="n"/>
      <c r="L946" s="39" t="n"/>
      <c r="M946" s="39" t="n"/>
      <c r="N946" s="39" t="n"/>
      <c r="O946" s="39" t="n"/>
      <c r="P946" s="39" t="n"/>
      <c r="Q946" s="39" t="n"/>
      <c r="R946" s="39" t="n"/>
      <c r="S946" s="39" t="n"/>
      <c r="T946" s="39" t="n"/>
      <c r="U946" s="39" t="n"/>
      <c r="V946" s="39" t="n"/>
      <c r="W946" s="39" t="n"/>
      <c r="X946" s="39" t="n"/>
      <c r="Y946" s="39" t="n"/>
      <c r="Z946" s="39" t="n"/>
    </row>
    <row r="947" ht="15.75" customHeight="1" s="198">
      <c r="A947" s="39" t="n"/>
      <c r="B947" s="39" t="n"/>
      <c r="C947" s="39" t="n"/>
      <c r="D947" s="39" t="n"/>
      <c r="E947" s="39" t="n"/>
      <c r="F947" s="39" t="n"/>
      <c r="G947" s="39" t="n"/>
      <c r="H947" s="39" t="n"/>
      <c r="I947" s="39" t="n"/>
      <c r="J947" s="39" t="n"/>
      <c r="K947" s="39" t="n"/>
      <c r="L947" s="39" t="n"/>
      <c r="M947" s="39" t="n"/>
      <c r="N947" s="39" t="n"/>
      <c r="O947" s="39" t="n"/>
      <c r="P947" s="39" t="n"/>
      <c r="Q947" s="39" t="n"/>
      <c r="R947" s="39" t="n"/>
      <c r="S947" s="39" t="n"/>
      <c r="T947" s="39" t="n"/>
      <c r="U947" s="39" t="n"/>
      <c r="V947" s="39" t="n"/>
      <c r="W947" s="39" t="n"/>
      <c r="X947" s="39" t="n"/>
      <c r="Y947" s="39" t="n"/>
      <c r="Z947" s="39" t="n"/>
    </row>
    <row r="948" ht="15.75" customHeight="1" s="198">
      <c r="A948" s="39" t="n"/>
      <c r="B948" s="39" t="n"/>
      <c r="C948" s="39" t="n"/>
      <c r="D948" s="39" t="n"/>
      <c r="E948" s="39" t="n"/>
      <c r="F948" s="39" t="n"/>
      <c r="G948" s="39" t="n"/>
      <c r="H948" s="39" t="n"/>
      <c r="I948" s="39" t="n"/>
      <c r="J948" s="39" t="n"/>
      <c r="K948" s="39" t="n"/>
      <c r="L948" s="39" t="n"/>
      <c r="M948" s="39" t="n"/>
      <c r="N948" s="39" t="n"/>
      <c r="O948" s="39" t="n"/>
      <c r="P948" s="39" t="n"/>
      <c r="Q948" s="39" t="n"/>
      <c r="R948" s="39" t="n"/>
      <c r="S948" s="39" t="n"/>
      <c r="T948" s="39" t="n"/>
      <c r="U948" s="39" t="n"/>
      <c r="V948" s="39" t="n"/>
      <c r="W948" s="39" t="n"/>
      <c r="X948" s="39" t="n"/>
      <c r="Y948" s="39" t="n"/>
      <c r="Z948" s="39" t="n"/>
    </row>
    <row r="949" ht="15.75" customHeight="1" s="198">
      <c r="A949" s="39" t="n"/>
      <c r="B949" s="39" t="n"/>
      <c r="C949" s="39" t="n"/>
      <c r="D949" s="39" t="n"/>
      <c r="E949" s="39" t="n"/>
      <c r="F949" s="39" t="n"/>
      <c r="G949" s="39" t="n"/>
      <c r="H949" s="39" t="n"/>
      <c r="I949" s="39" t="n"/>
      <c r="J949" s="39" t="n"/>
      <c r="K949" s="39" t="n"/>
      <c r="L949" s="39" t="n"/>
      <c r="M949" s="39" t="n"/>
      <c r="N949" s="39" t="n"/>
      <c r="O949" s="39" t="n"/>
      <c r="P949" s="39" t="n"/>
      <c r="Q949" s="39" t="n"/>
      <c r="R949" s="39" t="n"/>
      <c r="S949" s="39" t="n"/>
      <c r="T949" s="39" t="n"/>
      <c r="U949" s="39" t="n"/>
      <c r="V949" s="39" t="n"/>
      <c r="W949" s="39" t="n"/>
      <c r="X949" s="39" t="n"/>
      <c r="Y949" s="39" t="n"/>
      <c r="Z949" s="39" t="n"/>
    </row>
    <row r="950" ht="15.75" customHeight="1" s="198">
      <c r="A950" s="39" t="n"/>
      <c r="B950" s="39" t="n"/>
      <c r="C950" s="39" t="n"/>
      <c r="D950" s="39" t="n"/>
      <c r="E950" s="39" t="n"/>
      <c r="F950" s="39" t="n"/>
      <c r="G950" s="39" t="n"/>
      <c r="H950" s="39" t="n"/>
      <c r="I950" s="39" t="n"/>
      <c r="J950" s="39" t="n"/>
      <c r="K950" s="39" t="n"/>
      <c r="L950" s="39" t="n"/>
      <c r="M950" s="39" t="n"/>
      <c r="N950" s="39" t="n"/>
      <c r="O950" s="39" t="n"/>
      <c r="P950" s="39" t="n"/>
      <c r="Q950" s="39" t="n"/>
      <c r="R950" s="39" t="n"/>
      <c r="S950" s="39" t="n"/>
      <c r="T950" s="39" t="n"/>
      <c r="U950" s="39" t="n"/>
      <c r="V950" s="39" t="n"/>
      <c r="W950" s="39" t="n"/>
      <c r="X950" s="39" t="n"/>
      <c r="Y950" s="39" t="n"/>
      <c r="Z950" s="39" t="n"/>
    </row>
    <row r="951" ht="15.75" customHeight="1" s="198">
      <c r="A951" s="39" t="n"/>
      <c r="B951" s="39" t="n"/>
      <c r="C951" s="39" t="n"/>
      <c r="D951" s="39" t="n"/>
      <c r="E951" s="39" t="n"/>
      <c r="F951" s="39" t="n"/>
      <c r="G951" s="39" t="n"/>
      <c r="H951" s="39" t="n"/>
      <c r="I951" s="39" t="n"/>
      <c r="J951" s="39" t="n"/>
      <c r="K951" s="39" t="n"/>
      <c r="L951" s="39" t="n"/>
      <c r="M951" s="39" t="n"/>
      <c r="N951" s="39" t="n"/>
      <c r="O951" s="39" t="n"/>
      <c r="P951" s="39" t="n"/>
      <c r="Q951" s="39" t="n"/>
      <c r="R951" s="39" t="n"/>
      <c r="S951" s="39" t="n"/>
      <c r="T951" s="39" t="n"/>
      <c r="U951" s="39" t="n"/>
      <c r="V951" s="39" t="n"/>
      <c r="W951" s="39" t="n"/>
      <c r="X951" s="39" t="n"/>
      <c r="Y951" s="39" t="n"/>
      <c r="Z951" s="39" t="n"/>
    </row>
    <row r="952" ht="15.75" customHeight="1" s="198">
      <c r="A952" s="39" t="n"/>
      <c r="B952" s="39" t="n"/>
      <c r="C952" s="39" t="n"/>
      <c r="D952" s="39" t="n"/>
      <c r="E952" s="39" t="n"/>
      <c r="F952" s="39" t="n"/>
      <c r="G952" s="39" t="n"/>
      <c r="H952" s="39" t="n"/>
      <c r="I952" s="39" t="n"/>
      <c r="J952" s="39" t="n"/>
      <c r="K952" s="39" t="n"/>
      <c r="L952" s="39" t="n"/>
      <c r="M952" s="39" t="n"/>
      <c r="N952" s="39" t="n"/>
      <c r="O952" s="39" t="n"/>
      <c r="P952" s="39" t="n"/>
      <c r="Q952" s="39" t="n"/>
      <c r="R952" s="39" t="n"/>
      <c r="S952" s="39" t="n"/>
      <c r="T952" s="39" t="n"/>
      <c r="U952" s="39" t="n"/>
      <c r="V952" s="39" t="n"/>
      <c r="W952" s="39" t="n"/>
      <c r="X952" s="39" t="n"/>
      <c r="Y952" s="39" t="n"/>
      <c r="Z952" s="39" t="n"/>
    </row>
    <row r="953" ht="15.75" customHeight="1" s="198">
      <c r="A953" s="39" t="n"/>
      <c r="B953" s="39" t="n"/>
      <c r="C953" s="39" t="n"/>
      <c r="D953" s="39" t="n"/>
      <c r="E953" s="39" t="n"/>
      <c r="F953" s="39" t="n"/>
      <c r="G953" s="39" t="n"/>
      <c r="H953" s="39" t="n"/>
      <c r="I953" s="39" t="n"/>
      <c r="J953" s="39" t="n"/>
      <c r="K953" s="39" t="n"/>
      <c r="L953" s="39" t="n"/>
      <c r="M953" s="39" t="n"/>
      <c r="N953" s="39" t="n"/>
      <c r="O953" s="39" t="n"/>
      <c r="P953" s="39" t="n"/>
      <c r="Q953" s="39" t="n"/>
      <c r="R953" s="39" t="n"/>
      <c r="S953" s="39" t="n"/>
      <c r="T953" s="39" t="n"/>
      <c r="U953" s="39" t="n"/>
      <c r="V953" s="39" t="n"/>
      <c r="W953" s="39" t="n"/>
      <c r="X953" s="39" t="n"/>
      <c r="Y953" s="39" t="n"/>
      <c r="Z953" s="39" t="n"/>
    </row>
    <row r="954" ht="15.75" customHeight="1" s="198">
      <c r="A954" s="39" t="n"/>
      <c r="B954" s="39" t="n"/>
      <c r="C954" s="39" t="n"/>
      <c r="D954" s="39" t="n"/>
      <c r="E954" s="39" t="n"/>
      <c r="F954" s="39" t="n"/>
      <c r="G954" s="39" t="n"/>
      <c r="H954" s="39" t="n"/>
      <c r="I954" s="39" t="n"/>
      <c r="J954" s="39" t="n"/>
      <c r="K954" s="39" t="n"/>
      <c r="L954" s="39" t="n"/>
      <c r="M954" s="39" t="n"/>
      <c r="N954" s="39" t="n"/>
      <c r="O954" s="39" t="n"/>
      <c r="P954" s="39" t="n"/>
      <c r="Q954" s="39" t="n"/>
      <c r="R954" s="39" t="n"/>
      <c r="S954" s="39" t="n"/>
      <c r="T954" s="39" t="n"/>
      <c r="U954" s="39" t="n"/>
      <c r="V954" s="39" t="n"/>
      <c r="W954" s="39" t="n"/>
      <c r="X954" s="39" t="n"/>
      <c r="Y954" s="39" t="n"/>
      <c r="Z954" s="39" t="n"/>
    </row>
    <row r="955" ht="15.75" customHeight="1" s="198">
      <c r="A955" s="39" t="n"/>
      <c r="B955" s="39" t="n"/>
      <c r="C955" s="39" t="n"/>
      <c r="D955" s="39" t="n"/>
      <c r="E955" s="39" t="n"/>
      <c r="F955" s="39" t="n"/>
      <c r="G955" s="39" t="n"/>
      <c r="H955" s="39" t="n"/>
      <c r="I955" s="39" t="n"/>
      <c r="J955" s="39" t="n"/>
      <c r="K955" s="39" t="n"/>
      <c r="L955" s="39" t="n"/>
      <c r="M955" s="39" t="n"/>
      <c r="N955" s="39" t="n"/>
      <c r="O955" s="39" t="n"/>
      <c r="P955" s="39" t="n"/>
      <c r="Q955" s="39" t="n"/>
      <c r="R955" s="39" t="n"/>
      <c r="S955" s="39" t="n"/>
      <c r="T955" s="39" t="n"/>
      <c r="U955" s="39" t="n"/>
      <c r="V955" s="39" t="n"/>
      <c r="W955" s="39" t="n"/>
      <c r="X955" s="39" t="n"/>
      <c r="Y955" s="39" t="n"/>
      <c r="Z955" s="39" t="n"/>
    </row>
    <row r="956" ht="15.75" customHeight="1" s="198">
      <c r="A956" s="39" t="n"/>
      <c r="B956" s="39" t="n"/>
      <c r="C956" s="39" t="n"/>
      <c r="D956" s="39" t="n"/>
      <c r="E956" s="39" t="n"/>
      <c r="F956" s="39" t="n"/>
      <c r="G956" s="39" t="n"/>
      <c r="H956" s="39" t="n"/>
      <c r="I956" s="39" t="n"/>
      <c r="J956" s="39" t="n"/>
      <c r="K956" s="39" t="n"/>
      <c r="L956" s="39" t="n"/>
      <c r="M956" s="39" t="n"/>
      <c r="N956" s="39" t="n"/>
      <c r="O956" s="39" t="n"/>
      <c r="P956" s="39" t="n"/>
      <c r="Q956" s="39" t="n"/>
      <c r="R956" s="39" t="n"/>
      <c r="S956" s="39" t="n"/>
      <c r="T956" s="39" t="n"/>
      <c r="U956" s="39" t="n"/>
      <c r="V956" s="39" t="n"/>
      <c r="W956" s="39" t="n"/>
      <c r="X956" s="39" t="n"/>
      <c r="Y956" s="39" t="n"/>
      <c r="Z956" s="39" t="n"/>
    </row>
    <row r="957" ht="15.75" customHeight="1" s="198">
      <c r="A957" s="39" t="n"/>
      <c r="B957" s="39" t="n"/>
      <c r="C957" s="39" t="n"/>
      <c r="D957" s="39" t="n"/>
      <c r="E957" s="39" t="n"/>
      <c r="F957" s="39" t="n"/>
      <c r="G957" s="39" t="n"/>
      <c r="H957" s="39" t="n"/>
      <c r="I957" s="39" t="n"/>
      <c r="J957" s="39" t="n"/>
      <c r="K957" s="39" t="n"/>
      <c r="L957" s="39" t="n"/>
      <c r="M957" s="39" t="n"/>
      <c r="N957" s="39" t="n"/>
      <c r="O957" s="39" t="n"/>
      <c r="P957" s="39" t="n"/>
      <c r="Q957" s="39" t="n"/>
      <c r="R957" s="39" t="n"/>
      <c r="S957" s="39" t="n"/>
      <c r="T957" s="39" t="n"/>
      <c r="U957" s="39" t="n"/>
      <c r="V957" s="39" t="n"/>
      <c r="W957" s="39" t="n"/>
      <c r="X957" s="39" t="n"/>
      <c r="Y957" s="39" t="n"/>
      <c r="Z957" s="39" t="n"/>
    </row>
    <row r="958" ht="15.75" customHeight="1" s="198">
      <c r="A958" s="39" t="n"/>
      <c r="B958" s="39" t="n"/>
      <c r="C958" s="39" t="n"/>
      <c r="D958" s="39" t="n"/>
      <c r="E958" s="39" t="n"/>
      <c r="F958" s="39" t="n"/>
      <c r="G958" s="39" t="n"/>
      <c r="H958" s="39" t="n"/>
      <c r="I958" s="39" t="n"/>
      <c r="J958" s="39" t="n"/>
      <c r="K958" s="39" t="n"/>
      <c r="L958" s="39" t="n"/>
      <c r="M958" s="39" t="n"/>
      <c r="N958" s="39" t="n"/>
      <c r="O958" s="39" t="n"/>
      <c r="P958" s="39" t="n"/>
      <c r="Q958" s="39" t="n"/>
      <c r="R958" s="39" t="n"/>
      <c r="S958" s="39" t="n"/>
      <c r="T958" s="39" t="n"/>
      <c r="U958" s="39" t="n"/>
      <c r="V958" s="39" t="n"/>
      <c r="W958" s="39" t="n"/>
      <c r="X958" s="39" t="n"/>
      <c r="Y958" s="39" t="n"/>
      <c r="Z958" s="39" t="n"/>
    </row>
    <row r="959" ht="15.75" customHeight="1" s="198">
      <c r="A959" s="39" t="n"/>
      <c r="B959" s="39" t="n"/>
      <c r="C959" s="39" t="n"/>
      <c r="D959" s="39" t="n"/>
      <c r="E959" s="39" t="n"/>
      <c r="F959" s="39" t="n"/>
      <c r="G959" s="39" t="n"/>
      <c r="H959" s="39" t="n"/>
      <c r="I959" s="39" t="n"/>
      <c r="J959" s="39" t="n"/>
      <c r="K959" s="39" t="n"/>
      <c r="L959" s="39" t="n"/>
      <c r="M959" s="39" t="n"/>
      <c r="N959" s="39" t="n"/>
      <c r="O959" s="39" t="n"/>
      <c r="P959" s="39" t="n"/>
      <c r="Q959" s="39" t="n"/>
      <c r="R959" s="39" t="n"/>
      <c r="S959" s="39" t="n"/>
      <c r="T959" s="39" t="n"/>
      <c r="U959" s="39" t="n"/>
      <c r="V959" s="39" t="n"/>
      <c r="W959" s="39" t="n"/>
      <c r="X959" s="39" t="n"/>
      <c r="Y959" s="39" t="n"/>
      <c r="Z959" s="39" t="n"/>
    </row>
    <row r="960" ht="15.75" customHeight="1" s="198">
      <c r="A960" s="39" t="n"/>
      <c r="B960" s="39" t="n"/>
      <c r="C960" s="39" t="n"/>
      <c r="D960" s="39" t="n"/>
      <c r="E960" s="39" t="n"/>
      <c r="F960" s="39" t="n"/>
      <c r="G960" s="39" t="n"/>
      <c r="H960" s="39" t="n"/>
      <c r="I960" s="39" t="n"/>
      <c r="J960" s="39" t="n"/>
      <c r="K960" s="39" t="n"/>
      <c r="L960" s="39" t="n"/>
      <c r="M960" s="39" t="n"/>
      <c r="N960" s="39" t="n"/>
      <c r="O960" s="39" t="n"/>
      <c r="P960" s="39" t="n"/>
      <c r="Q960" s="39" t="n"/>
      <c r="R960" s="39" t="n"/>
      <c r="S960" s="39" t="n"/>
      <c r="T960" s="39" t="n"/>
      <c r="U960" s="39" t="n"/>
      <c r="V960" s="39" t="n"/>
      <c r="W960" s="39" t="n"/>
      <c r="X960" s="39" t="n"/>
      <c r="Y960" s="39" t="n"/>
      <c r="Z960" s="39" t="n"/>
    </row>
    <row r="961" ht="15.75" customHeight="1" s="198">
      <c r="A961" s="39" t="n"/>
      <c r="B961" s="39" t="n"/>
      <c r="C961" s="39" t="n"/>
      <c r="D961" s="39" t="n"/>
      <c r="E961" s="39" t="n"/>
      <c r="F961" s="39" t="n"/>
      <c r="G961" s="39" t="n"/>
      <c r="H961" s="39" t="n"/>
      <c r="I961" s="39" t="n"/>
      <c r="J961" s="39" t="n"/>
      <c r="K961" s="39" t="n"/>
      <c r="L961" s="39" t="n"/>
      <c r="M961" s="39" t="n"/>
      <c r="N961" s="39" t="n"/>
      <c r="O961" s="39" t="n"/>
      <c r="P961" s="39" t="n"/>
      <c r="Q961" s="39" t="n"/>
      <c r="R961" s="39" t="n"/>
      <c r="S961" s="39" t="n"/>
      <c r="T961" s="39" t="n"/>
      <c r="U961" s="39" t="n"/>
      <c r="V961" s="39" t="n"/>
      <c r="W961" s="39" t="n"/>
      <c r="X961" s="39" t="n"/>
      <c r="Y961" s="39" t="n"/>
      <c r="Z961" s="39" t="n"/>
    </row>
    <row r="962" ht="15.75" customHeight="1" s="198">
      <c r="A962" s="39" t="n"/>
      <c r="B962" s="39" t="n"/>
      <c r="C962" s="39" t="n"/>
      <c r="D962" s="39" t="n"/>
      <c r="E962" s="39" t="n"/>
      <c r="F962" s="39" t="n"/>
      <c r="G962" s="39" t="n"/>
      <c r="H962" s="39" t="n"/>
      <c r="I962" s="39" t="n"/>
      <c r="J962" s="39" t="n"/>
      <c r="K962" s="39" t="n"/>
      <c r="L962" s="39" t="n"/>
      <c r="M962" s="39" t="n"/>
      <c r="N962" s="39" t="n"/>
      <c r="O962" s="39" t="n"/>
      <c r="P962" s="39" t="n"/>
      <c r="Q962" s="39" t="n"/>
      <c r="R962" s="39" t="n"/>
      <c r="S962" s="39" t="n"/>
      <c r="T962" s="39" t="n"/>
      <c r="U962" s="39" t="n"/>
      <c r="V962" s="39" t="n"/>
      <c r="W962" s="39" t="n"/>
      <c r="X962" s="39" t="n"/>
      <c r="Y962" s="39" t="n"/>
      <c r="Z962" s="39" t="n"/>
    </row>
    <row r="963" ht="15.75" customHeight="1" s="198">
      <c r="A963" s="39" t="n"/>
      <c r="B963" s="39" t="n"/>
      <c r="C963" s="39" t="n"/>
      <c r="D963" s="39" t="n"/>
      <c r="E963" s="39" t="n"/>
      <c r="F963" s="39" t="n"/>
      <c r="G963" s="39" t="n"/>
      <c r="H963" s="39" t="n"/>
      <c r="I963" s="39" t="n"/>
      <c r="J963" s="39" t="n"/>
      <c r="K963" s="39" t="n"/>
      <c r="L963" s="39" t="n"/>
      <c r="M963" s="39" t="n"/>
      <c r="N963" s="39" t="n"/>
      <c r="O963" s="39" t="n"/>
      <c r="P963" s="39" t="n"/>
      <c r="Q963" s="39" t="n"/>
      <c r="R963" s="39" t="n"/>
      <c r="S963" s="39" t="n"/>
      <c r="T963" s="39" t="n"/>
      <c r="U963" s="39" t="n"/>
      <c r="V963" s="39" t="n"/>
      <c r="W963" s="39" t="n"/>
      <c r="X963" s="39" t="n"/>
      <c r="Y963" s="39" t="n"/>
      <c r="Z963" s="39" t="n"/>
    </row>
    <row r="964" ht="15.75" customHeight="1" s="198">
      <c r="A964" s="39" t="n"/>
      <c r="B964" s="39" t="n"/>
      <c r="C964" s="39" t="n"/>
      <c r="D964" s="39" t="n"/>
      <c r="E964" s="39" t="n"/>
      <c r="F964" s="39" t="n"/>
      <c r="G964" s="39" t="n"/>
      <c r="H964" s="39" t="n"/>
      <c r="I964" s="39" t="n"/>
      <c r="J964" s="39" t="n"/>
      <c r="K964" s="39" t="n"/>
      <c r="L964" s="39" t="n"/>
      <c r="M964" s="39" t="n"/>
      <c r="N964" s="39" t="n"/>
      <c r="O964" s="39" t="n"/>
      <c r="P964" s="39" t="n"/>
      <c r="Q964" s="39" t="n"/>
      <c r="R964" s="39" t="n"/>
      <c r="S964" s="39" t="n"/>
      <c r="T964" s="39" t="n"/>
      <c r="U964" s="39" t="n"/>
      <c r="V964" s="39" t="n"/>
      <c r="W964" s="39" t="n"/>
      <c r="X964" s="39" t="n"/>
      <c r="Y964" s="39" t="n"/>
      <c r="Z964" s="39" t="n"/>
    </row>
    <row r="965" ht="15.75" customHeight="1" s="198">
      <c r="A965" s="39" t="n"/>
      <c r="B965" s="39" t="n"/>
      <c r="C965" s="39" t="n"/>
      <c r="D965" s="39" t="n"/>
      <c r="E965" s="39" t="n"/>
      <c r="F965" s="39" t="n"/>
      <c r="G965" s="39" t="n"/>
      <c r="H965" s="39" t="n"/>
      <c r="I965" s="39" t="n"/>
      <c r="J965" s="39" t="n"/>
      <c r="K965" s="39" t="n"/>
      <c r="L965" s="39" t="n"/>
      <c r="M965" s="39" t="n"/>
      <c r="N965" s="39" t="n"/>
      <c r="O965" s="39" t="n"/>
      <c r="P965" s="39" t="n"/>
      <c r="Q965" s="39" t="n"/>
      <c r="R965" s="39" t="n"/>
      <c r="S965" s="39" t="n"/>
      <c r="T965" s="39" t="n"/>
      <c r="U965" s="39" t="n"/>
      <c r="V965" s="39" t="n"/>
      <c r="W965" s="39" t="n"/>
      <c r="X965" s="39" t="n"/>
      <c r="Y965" s="39" t="n"/>
      <c r="Z965" s="39" t="n"/>
    </row>
    <row r="966" ht="15.75" customHeight="1" s="198">
      <c r="A966" s="39" t="n"/>
      <c r="B966" s="39" t="n"/>
      <c r="C966" s="39" t="n"/>
      <c r="D966" s="39" t="n"/>
      <c r="E966" s="39" t="n"/>
      <c r="F966" s="39" t="n"/>
      <c r="G966" s="39" t="n"/>
      <c r="H966" s="39" t="n"/>
      <c r="I966" s="39" t="n"/>
      <c r="J966" s="39" t="n"/>
      <c r="K966" s="39" t="n"/>
      <c r="L966" s="39" t="n"/>
      <c r="M966" s="39" t="n"/>
      <c r="N966" s="39" t="n"/>
      <c r="O966" s="39" t="n"/>
      <c r="P966" s="39" t="n"/>
      <c r="Q966" s="39" t="n"/>
      <c r="R966" s="39" t="n"/>
      <c r="S966" s="39" t="n"/>
      <c r="T966" s="39" t="n"/>
      <c r="U966" s="39" t="n"/>
      <c r="V966" s="39" t="n"/>
      <c r="W966" s="39" t="n"/>
      <c r="X966" s="39" t="n"/>
      <c r="Y966" s="39" t="n"/>
      <c r="Z966" s="39" t="n"/>
    </row>
    <row r="967" ht="15.75" customHeight="1" s="198">
      <c r="A967" s="39" t="n"/>
      <c r="B967" s="39" t="n"/>
      <c r="C967" s="39" t="n"/>
      <c r="D967" s="39" t="n"/>
      <c r="E967" s="39" t="n"/>
      <c r="F967" s="39" t="n"/>
      <c r="G967" s="39" t="n"/>
      <c r="H967" s="39" t="n"/>
      <c r="I967" s="39" t="n"/>
      <c r="J967" s="39" t="n"/>
      <c r="K967" s="39" t="n"/>
      <c r="L967" s="39" t="n"/>
      <c r="M967" s="39" t="n"/>
      <c r="N967" s="39" t="n"/>
      <c r="O967" s="39" t="n"/>
      <c r="P967" s="39" t="n"/>
      <c r="Q967" s="39" t="n"/>
      <c r="R967" s="39" t="n"/>
      <c r="S967" s="39" t="n"/>
      <c r="T967" s="39" t="n"/>
      <c r="U967" s="39" t="n"/>
      <c r="V967" s="39" t="n"/>
      <c r="W967" s="39" t="n"/>
      <c r="X967" s="39" t="n"/>
      <c r="Y967" s="39" t="n"/>
      <c r="Z967" s="39" t="n"/>
    </row>
    <row r="968" ht="15.75" customHeight="1" s="198">
      <c r="A968" s="39" t="n"/>
      <c r="B968" s="39" t="n"/>
      <c r="C968" s="39" t="n"/>
      <c r="D968" s="39" t="n"/>
      <c r="E968" s="39" t="n"/>
      <c r="F968" s="39" t="n"/>
      <c r="G968" s="39" t="n"/>
      <c r="H968" s="39" t="n"/>
      <c r="I968" s="39" t="n"/>
      <c r="J968" s="39" t="n"/>
      <c r="K968" s="39" t="n"/>
      <c r="L968" s="39" t="n"/>
      <c r="M968" s="39" t="n"/>
      <c r="N968" s="39" t="n"/>
      <c r="O968" s="39" t="n"/>
      <c r="P968" s="39" t="n"/>
      <c r="Q968" s="39" t="n"/>
      <c r="R968" s="39" t="n"/>
      <c r="S968" s="39" t="n"/>
      <c r="T968" s="39" t="n"/>
      <c r="U968" s="39" t="n"/>
      <c r="V968" s="39" t="n"/>
      <c r="W968" s="39" t="n"/>
      <c r="X968" s="39" t="n"/>
      <c r="Y968" s="39" t="n"/>
      <c r="Z968" s="39" t="n"/>
    </row>
    <row r="969" ht="15.75" customHeight="1" s="198">
      <c r="A969" s="39" t="n"/>
      <c r="B969" s="39" t="n"/>
      <c r="C969" s="39" t="n"/>
      <c r="D969" s="39" t="n"/>
      <c r="E969" s="39" t="n"/>
      <c r="F969" s="39" t="n"/>
      <c r="G969" s="39" t="n"/>
      <c r="H969" s="39" t="n"/>
      <c r="I969" s="39" t="n"/>
      <c r="J969" s="39" t="n"/>
      <c r="K969" s="39" t="n"/>
      <c r="L969" s="39" t="n"/>
      <c r="M969" s="39" t="n"/>
      <c r="N969" s="39" t="n"/>
      <c r="O969" s="39" t="n"/>
      <c r="P969" s="39" t="n"/>
      <c r="Q969" s="39" t="n"/>
      <c r="R969" s="39" t="n"/>
      <c r="S969" s="39" t="n"/>
      <c r="T969" s="39" t="n"/>
      <c r="U969" s="39" t="n"/>
      <c r="V969" s="39" t="n"/>
      <c r="W969" s="39" t="n"/>
      <c r="X969" s="39" t="n"/>
      <c r="Y969" s="39" t="n"/>
      <c r="Z969" s="39" t="n"/>
    </row>
    <row r="970" ht="15.75" customHeight="1" s="198">
      <c r="A970" s="39" t="n"/>
      <c r="B970" s="39" t="n"/>
      <c r="C970" s="39" t="n"/>
      <c r="D970" s="39" t="n"/>
      <c r="E970" s="39" t="n"/>
      <c r="F970" s="39" t="n"/>
      <c r="G970" s="39" t="n"/>
      <c r="H970" s="39" t="n"/>
      <c r="I970" s="39" t="n"/>
      <c r="J970" s="39" t="n"/>
      <c r="K970" s="39" t="n"/>
      <c r="L970" s="39" t="n"/>
      <c r="M970" s="39" t="n"/>
      <c r="N970" s="39" t="n"/>
      <c r="O970" s="39" t="n"/>
      <c r="P970" s="39" t="n"/>
      <c r="Q970" s="39" t="n"/>
      <c r="R970" s="39" t="n"/>
      <c r="S970" s="39" t="n"/>
      <c r="T970" s="39" t="n"/>
      <c r="U970" s="39" t="n"/>
      <c r="V970" s="39" t="n"/>
      <c r="W970" s="39" t="n"/>
      <c r="X970" s="39" t="n"/>
      <c r="Y970" s="39" t="n"/>
      <c r="Z970" s="39" t="n"/>
    </row>
    <row r="971" ht="15.75" customHeight="1" s="198">
      <c r="A971" s="39" t="n"/>
      <c r="B971" s="39" t="n"/>
      <c r="C971" s="39" t="n"/>
      <c r="D971" s="39" t="n"/>
      <c r="E971" s="39" t="n"/>
      <c r="F971" s="39" t="n"/>
      <c r="G971" s="39" t="n"/>
      <c r="H971" s="39" t="n"/>
      <c r="I971" s="39" t="n"/>
      <c r="J971" s="39" t="n"/>
      <c r="K971" s="39" t="n"/>
      <c r="L971" s="39" t="n"/>
      <c r="M971" s="39" t="n"/>
      <c r="N971" s="39" t="n"/>
      <c r="O971" s="39" t="n"/>
      <c r="P971" s="39" t="n"/>
      <c r="Q971" s="39" t="n"/>
      <c r="R971" s="39" t="n"/>
      <c r="S971" s="39" t="n"/>
      <c r="T971" s="39" t="n"/>
      <c r="U971" s="39" t="n"/>
      <c r="V971" s="39" t="n"/>
      <c r="W971" s="39" t="n"/>
      <c r="X971" s="39" t="n"/>
      <c r="Y971" s="39" t="n"/>
      <c r="Z971" s="39" t="n"/>
    </row>
    <row r="972" ht="15.75" customHeight="1" s="198">
      <c r="A972" s="39" t="n"/>
      <c r="B972" s="39" t="n"/>
      <c r="C972" s="39" t="n"/>
      <c r="D972" s="39" t="n"/>
      <c r="E972" s="39" t="n"/>
      <c r="F972" s="39" t="n"/>
      <c r="G972" s="39" t="n"/>
      <c r="H972" s="39" t="n"/>
      <c r="I972" s="39" t="n"/>
      <c r="J972" s="39" t="n"/>
      <c r="K972" s="39" t="n"/>
      <c r="L972" s="39" t="n"/>
      <c r="M972" s="39" t="n"/>
      <c r="N972" s="39" t="n"/>
      <c r="O972" s="39" t="n"/>
      <c r="P972" s="39" t="n"/>
      <c r="Q972" s="39" t="n"/>
      <c r="R972" s="39" t="n"/>
      <c r="S972" s="39" t="n"/>
      <c r="T972" s="39" t="n"/>
      <c r="U972" s="39" t="n"/>
      <c r="V972" s="39" t="n"/>
      <c r="W972" s="39" t="n"/>
      <c r="X972" s="39" t="n"/>
      <c r="Y972" s="39" t="n"/>
      <c r="Z972" s="39" t="n"/>
    </row>
    <row r="973" ht="15.75" customHeight="1" s="198">
      <c r="A973" s="39" t="n"/>
      <c r="B973" s="39" t="n"/>
      <c r="C973" s="39" t="n"/>
      <c r="D973" s="39" t="n"/>
      <c r="E973" s="39" t="n"/>
      <c r="F973" s="39" t="n"/>
      <c r="G973" s="39" t="n"/>
      <c r="H973" s="39" t="n"/>
      <c r="I973" s="39" t="n"/>
      <c r="J973" s="39" t="n"/>
      <c r="K973" s="39" t="n"/>
      <c r="L973" s="39" t="n"/>
      <c r="M973" s="39" t="n"/>
      <c r="N973" s="39" t="n"/>
      <c r="O973" s="39" t="n"/>
      <c r="P973" s="39" t="n"/>
      <c r="Q973" s="39" t="n"/>
      <c r="R973" s="39" t="n"/>
      <c r="S973" s="39" t="n"/>
      <c r="T973" s="39" t="n"/>
      <c r="U973" s="39" t="n"/>
      <c r="V973" s="39" t="n"/>
      <c r="W973" s="39" t="n"/>
      <c r="X973" s="39" t="n"/>
      <c r="Y973" s="39" t="n"/>
      <c r="Z973" s="39" t="n"/>
    </row>
    <row r="974" ht="15.75" customHeight="1" s="198">
      <c r="A974" s="39" t="n"/>
      <c r="B974" s="39" t="n"/>
      <c r="C974" s="39" t="n"/>
      <c r="D974" s="39" t="n"/>
      <c r="E974" s="39" t="n"/>
      <c r="F974" s="39" t="n"/>
      <c r="G974" s="39" t="n"/>
      <c r="H974" s="39" t="n"/>
      <c r="I974" s="39" t="n"/>
      <c r="J974" s="39" t="n"/>
      <c r="K974" s="39" t="n"/>
      <c r="L974" s="39" t="n"/>
      <c r="M974" s="39" t="n"/>
      <c r="N974" s="39" t="n"/>
      <c r="O974" s="39" t="n"/>
      <c r="P974" s="39" t="n"/>
      <c r="Q974" s="39" t="n"/>
      <c r="R974" s="39" t="n"/>
      <c r="S974" s="39" t="n"/>
      <c r="T974" s="39" t="n"/>
      <c r="U974" s="39" t="n"/>
      <c r="V974" s="39" t="n"/>
      <c r="W974" s="39" t="n"/>
      <c r="X974" s="39" t="n"/>
      <c r="Y974" s="39" t="n"/>
      <c r="Z974" s="39" t="n"/>
    </row>
    <row r="975" ht="15.75" customHeight="1" s="198">
      <c r="A975" s="39" t="n"/>
      <c r="B975" s="39" t="n"/>
      <c r="C975" s="39" t="n"/>
      <c r="D975" s="39" t="n"/>
      <c r="E975" s="39" t="n"/>
      <c r="F975" s="39" t="n"/>
      <c r="G975" s="39" t="n"/>
      <c r="H975" s="39" t="n"/>
      <c r="I975" s="39" t="n"/>
      <c r="J975" s="39" t="n"/>
      <c r="K975" s="39" t="n"/>
      <c r="L975" s="39" t="n"/>
      <c r="M975" s="39" t="n"/>
      <c r="N975" s="39" t="n"/>
      <c r="O975" s="39" t="n"/>
      <c r="P975" s="39" t="n"/>
      <c r="Q975" s="39" t="n"/>
      <c r="R975" s="39" t="n"/>
      <c r="S975" s="39" t="n"/>
      <c r="T975" s="39" t="n"/>
      <c r="U975" s="39" t="n"/>
      <c r="V975" s="39" t="n"/>
      <c r="W975" s="39" t="n"/>
      <c r="X975" s="39" t="n"/>
      <c r="Y975" s="39" t="n"/>
      <c r="Z975" s="39" t="n"/>
    </row>
    <row r="976" ht="15.75" customHeight="1" s="198">
      <c r="A976" s="39" t="n"/>
      <c r="B976" s="39" t="n"/>
      <c r="C976" s="39" t="n"/>
      <c r="D976" s="39" t="n"/>
      <c r="E976" s="39" t="n"/>
      <c r="F976" s="39" t="n"/>
      <c r="G976" s="39" t="n"/>
      <c r="H976" s="39" t="n"/>
      <c r="I976" s="39" t="n"/>
      <c r="J976" s="39" t="n"/>
      <c r="K976" s="39" t="n"/>
      <c r="L976" s="39" t="n"/>
      <c r="M976" s="39" t="n"/>
      <c r="N976" s="39" t="n"/>
      <c r="O976" s="39" t="n"/>
      <c r="P976" s="39" t="n"/>
      <c r="Q976" s="39" t="n"/>
      <c r="R976" s="39" t="n"/>
      <c r="S976" s="39" t="n"/>
      <c r="T976" s="39" t="n"/>
      <c r="U976" s="39" t="n"/>
      <c r="V976" s="39" t="n"/>
      <c r="W976" s="39" t="n"/>
      <c r="X976" s="39" t="n"/>
      <c r="Y976" s="39" t="n"/>
      <c r="Z976" s="39" t="n"/>
    </row>
    <row r="977" ht="15.75" customHeight="1" s="198">
      <c r="A977" s="39" t="n"/>
      <c r="B977" s="39" t="n"/>
      <c r="C977" s="39" t="n"/>
      <c r="D977" s="39" t="n"/>
      <c r="E977" s="39" t="n"/>
      <c r="F977" s="39" t="n"/>
      <c r="G977" s="39" t="n"/>
      <c r="H977" s="39" t="n"/>
      <c r="I977" s="39" t="n"/>
      <c r="J977" s="39" t="n"/>
      <c r="K977" s="39" t="n"/>
      <c r="L977" s="39" t="n"/>
      <c r="M977" s="39" t="n"/>
      <c r="N977" s="39" t="n"/>
      <c r="O977" s="39" t="n"/>
      <c r="P977" s="39" t="n"/>
      <c r="Q977" s="39" t="n"/>
      <c r="R977" s="39" t="n"/>
      <c r="S977" s="39" t="n"/>
      <c r="T977" s="39" t="n"/>
      <c r="U977" s="39" t="n"/>
      <c r="V977" s="39" t="n"/>
      <c r="W977" s="39" t="n"/>
      <c r="X977" s="39" t="n"/>
      <c r="Y977" s="39" t="n"/>
      <c r="Z977" s="39" t="n"/>
    </row>
    <row r="978" ht="15.75" customHeight="1" s="198">
      <c r="A978" s="39" t="n"/>
      <c r="B978" s="39" t="n"/>
      <c r="C978" s="39" t="n"/>
      <c r="D978" s="39" t="n"/>
      <c r="E978" s="39" t="n"/>
      <c r="F978" s="39" t="n"/>
      <c r="G978" s="39" t="n"/>
      <c r="H978" s="39" t="n"/>
      <c r="I978" s="39" t="n"/>
      <c r="J978" s="39" t="n"/>
      <c r="K978" s="39" t="n"/>
      <c r="L978" s="39" t="n"/>
      <c r="M978" s="39" t="n"/>
      <c r="N978" s="39" t="n"/>
      <c r="O978" s="39" t="n"/>
      <c r="P978" s="39" t="n"/>
      <c r="Q978" s="39" t="n"/>
      <c r="R978" s="39" t="n"/>
      <c r="S978" s="39" t="n"/>
      <c r="T978" s="39" t="n"/>
      <c r="U978" s="39" t="n"/>
      <c r="V978" s="39" t="n"/>
      <c r="W978" s="39" t="n"/>
      <c r="X978" s="39" t="n"/>
      <c r="Y978" s="39" t="n"/>
      <c r="Z978" s="39" t="n"/>
    </row>
    <row r="979" ht="15.75" customHeight="1" s="198">
      <c r="A979" s="39" t="n"/>
      <c r="B979" s="39" t="n"/>
      <c r="C979" s="39" t="n"/>
      <c r="D979" s="39" t="n"/>
      <c r="E979" s="39" t="n"/>
      <c r="F979" s="39" t="n"/>
      <c r="G979" s="39" t="n"/>
      <c r="H979" s="39" t="n"/>
      <c r="I979" s="39" t="n"/>
      <c r="J979" s="39" t="n"/>
      <c r="K979" s="39" t="n"/>
      <c r="L979" s="39" t="n"/>
      <c r="M979" s="39" t="n"/>
      <c r="N979" s="39" t="n"/>
      <c r="O979" s="39" t="n"/>
      <c r="P979" s="39" t="n"/>
      <c r="Q979" s="39" t="n"/>
      <c r="R979" s="39" t="n"/>
      <c r="S979" s="39" t="n"/>
      <c r="T979" s="39" t="n"/>
      <c r="U979" s="39" t="n"/>
      <c r="V979" s="39" t="n"/>
      <c r="W979" s="39" t="n"/>
      <c r="X979" s="39" t="n"/>
      <c r="Y979" s="39" t="n"/>
      <c r="Z979" s="39" t="n"/>
    </row>
    <row r="980" ht="15.75" customHeight="1" s="198">
      <c r="A980" s="39" t="n"/>
      <c r="B980" s="39" t="n"/>
      <c r="C980" s="39" t="n"/>
      <c r="D980" s="39" t="n"/>
      <c r="E980" s="39" t="n"/>
      <c r="F980" s="39" t="n"/>
      <c r="G980" s="39" t="n"/>
      <c r="H980" s="39" t="n"/>
      <c r="I980" s="39" t="n"/>
      <c r="J980" s="39" t="n"/>
      <c r="K980" s="39" t="n"/>
      <c r="L980" s="39" t="n"/>
      <c r="M980" s="39" t="n"/>
      <c r="N980" s="39" t="n"/>
      <c r="O980" s="39" t="n"/>
      <c r="P980" s="39" t="n"/>
      <c r="Q980" s="39" t="n"/>
      <c r="R980" s="39" t="n"/>
      <c r="S980" s="39" t="n"/>
      <c r="T980" s="39" t="n"/>
      <c r="U980" s="39" t="n"/>
      <c r="V980" s="39" t="n"/>
      <c r="W980" s="39" t="n"/>
      <c r="X980" s="39" t="n"/>
      <c r="Y980" s="39" t="n"/>
      <c r="Z980" s="39" t="n"/>
    </row>
    <row r="981" ht="15.75" customHeight="1" s="198">
      <c r="A981" s="39" t="n"/>
      <c r="B981" s="39" t="n"/>
      <c r="C981" s="39" t="n"/>
      <c r="D981" s="39" t="n"/>
      <c r="E981" s="39" t="n"/>
      <c r="F981" s="39" t="n"/>
      <c r="G981" s="39" t="n"/>
      <c r="H981" s="39" t="n"/>
      <c r="I981" s="39" t="n"/>
      <c r="J981" s="39" t="n"/>
      <c r="K981" s="39" t="n"/>
      <c r="L981" s="39" t="n"/>
      <c r="M981" s="39" t="n"/>
      <c r="N981" s="39" t="n"/>
      <c r="O981" s="39" t="n"/>
      <c r="P981" s="39" t="n"/>
      <c r="Q981" s="39" t="n"/>
      <c r="R981" s="39" t="n"/>
      <c r="S981" s="39" t="n"/>
      <c r="T981" s="39" t="n"/>
      <c r="U981" s="39" t="n"/>
      <c r="V981" s="39" t="n"/>
      <c r="W981" s="39" t="n"/>
      <c r="X981" s="39" t="n"/>
      <c r="Y981" s="39" t="n"/>
      <c r="Z981" s="39" t="n"/>
    </row>
    <row r="982" ht="15.75" customHeight="1" s="198">
      <c r="A982" s="39" t="n"/>
      <c r="B982" s="39" t="n"/>
      <c r="C982" s="39" t="n"/>
      <c r="D982" s="39" t="n"/>
      <c r="E982" s="39" t="n"/>
      <c r="F982" s="39" t="n"/>
      <c r="G982" s="39" t="n"/>
      <c r="H982" s="39" t="n"/>
      <c r="I982" s="39" t="n"/>
      <c r="J982" s="39" t="n"/>
      <c r="K982" s="39" t="n"/>
      <c r="L982" s="39" t="n"/>
      <c r="M982" s="39" t="n"/>
      <c r="N982" s="39" t="n"/>
      <c r="O982" s="39" t="n"/>
      <c r="P982" s="39" t="n"/>
      <c r="Q982" s="39" t="n"/>
      <c r="R982" s="39" t="n"/>
      <c r="S982" s="39" t="n"/>
      <c r="T982" s="39" t="n"/>
      <c r="U982" s="39" t="n"/>
      <c r="V982" s="39" t="n"/>
      <c r="W982" s="39" t="n"/>
      <c r="X982" s="39" t="n"/>
      <c r="Y982" s="39" t="n"/>
      <c r="Z982" s="39" t="n"/>
    </row>
    <row r="983" ht="15.75" customHeight="1" s="198">
      <c r="A983" s="39" t="n"/>
      <c r="B983" s="39" t="n"/>
      <c r="C983" s="39" t="n"/>
      <c r="D983" s="39" t="n"/>
      <c r="E983" s="39" t="n"/>
      <c r="F983" s="39" t="n"/>
      <c r="G983" s="39" t="n"/>
      <c r="H983" s="39" t="n"/>
      <c r="I983" s="39" t="n"/>
      <c r="J983" s="39" t="n"/>
      <c r="K983" s="39" t="n"/>
      <c r="L983" s="39" t="n"/>
      <c r="M983" s="39" t="n"/>
      <c r="N983" s="39" t="n"/>
      <c r="O983" s="39" t="n"/>
      <c r="P983" s="39" t="n"/>
      <c r="Q983" s="39" t="n"/>
      <c r="R983" s="39" t="n"/>
      <c r="S983" s="39" t="n"/>
      <c r="T983" s="39" t="n"/>
      <c r="U983" s="39" t="n"/>
      <c r="V983" s="39" t="n"/>
      <c r="W983" s="39" t="n"/>
      <c r="X983" s="39" t="n"/>
      <c r="Y983" s="39" t="n"/>
      <c r="Z983" s="39" t="n"/>
    </row>
    <row r="984" ht="15.75" customHeight="1" s="198">
      <c r="A984" s="39" t="n"/>
      <c r="B984" s="39" t="n"/>
      <c r="C984" s="39" t="n"/>
      <c r="D984" s="39" t="n"/>
      <c r="E984" s="39" t="n"/>
      <c r="F984" s="39" t="n"/>
      <c r="G984" s="39" t="n"/>
      <c r="H984" s="39" t="n"/>
      <c r="I984" s="39" t="n"/>
      <c r="J984" s="39" t="n"/>
      <c r="K984" s="39" t="n"/>
      <c r="L984" s="39" t="n"/>
      <c r="M984" s="39" t="n"/>
      <c r="N984" s="39" t="n"/>
      <c r="O984" s="39" t="n"/>
      <c r="P984" s="39" t="n"/>
      <c r="Q984" s="39" t="n"/>
      <c r="R984" s="39" t="n"/>
      <c r="S984" s="39" t="n"/>
      <c r="T984" s="39" t="n"/>
      <c r="U984" s="39" t="n"/>
      <c r="V984" s="39" t="n"/>
      <c r="W984" s="39" t="n"/>
      <c r="X984" s="39" t="n"/>
      <c r="Y984" s="39" t="n"/>
      <c r="Z984" s="39" t="n"/>
    </row>
    <row r="985" ht="15.75" customHeight="1" s="198">
      <c r="A985" s="39" t="n"/>
      <c r="B985" s="39" t="n"/>
      <c r="C985" s="39" t="n"/>
      <c r="D985" s="39" t="n"/>
      <c r="E985" s="39" t="n"/>
      <c r="F985" s="39" t="n"/>
      <c r="G985" s="39" t="n"/>
      <c r="H985" s="39" t="n"/>
      <c r="I985" s="39" t="n"/>
      <c r="J985" s="39" t="n"/>
      <c r="K985" s="39" t="n"/>
      <c r="L985" s="39" t="n"/>
      <c r="M985" s="39" t="n"/>
      <c r="N985" s="39" t="n"/>
      <c r="O985" s="39" t="n"/>
      <c r="P985" s="39" t="n"/>
      <c r="Q985" s="39" t="n"/>
      <c r="R985" s="39" t="n"/>
      <c r="S985" s="39" t="n"/>
      <c r="T985" s="39" t="n"/>
      <c r="U985" s="39" t="n"/>
      <c r="V985" s="39" t="n"/>
      <c r="W985" s="39" t="n"/>
      <c r="X985" s="39" t="n"/>
      <c r="Y985" s="39" t="n"/>
      <c r="Z985" s="39" t="n"/>
    </row>
    <row r="986" ht="15.75" customHeight="1" s="198">
      <c r="A986" s="39" t="n"/>
      <c r="B986" s="39" t="n"/>
      <c r="C986" s="39" t="n"/>
      <c r="D986" s="39" t="n"/>
      <c r="E986" s="39" t="n"/>
      <c r="F986" s="39" t="n"/>
      <c r="G986" s="39" t="n"/>
      <c r="H986" s="39" t="n"/>
      <c r="I986" s="39" t="n"/>
      <c r="J986" s="39" t="n"/>
      <c r="K986" s="39" t="n"/>
      <c r="L986" s="39" t="n"/>
      <c r="M986" s="39" t="n"/>
      <c r="N986" s="39" t="n"/>
      <c r="O986" s="39" t="n"/>
      <c r="P986" s="39" t="n"/>
      <c r="Q986" s="39" t="n"/>
      <c r="R986" s="39" t="n"/>
      <c r="S986" s="39" t="n"/>
      <c r="T986" s="39" t="n"/>
      <c r="U986" s="39" t="n"/>
      <c r="V986" s="39" t="n"/>
      <c r="W986" s="39" t="n"/>
      <c r="X986" s="39" t="n"/>
      <c r="Y986" s="39" t="n"/>
      <c r="Z986" s="39" t="n"/>
    </row>
    <row r="987" ht="15.75" customHeight="1" s="198">
      <c r="A987" s="39" t="n"/>
      <c r="B987" s="39" t="n"/>
      <c r="C987" s="39" t="n"/>
      <c r="D987" s="39" t="n"/>
      <c r="E987" s="39" t="n"/>
      <c r="F987" s="39" t="n"/>
      <c r="G987" s="39" t="n"/>
      <c r="H987" s="39" t="n"/>
      <c r="I987" s="39" t="n"/>
      <c r="J987" s="39" t="n"/>
      <c r="K987" s="39" t="n"/>
      <c r="L987" s="39" t="n"/>
      <c r="M987" s="39" t="n"/>
      <c r="N987" s="39" t="n"/>
      <c r="O987" s="39" t="n"/>
      <c r="P987" s="39" t="n"/>
      <c r="Q987" s="39" t="n"/>
      <c r="R987" s="39" t="n"/>
      <c r="S987" s="39" t="n"/>
      <c r="T987" s="39" t="n"/>
      <c r="U987" s="39" t="n"/>
      <c r="V987" s="39" t="n"/>
      <c r="W987" s="39" t="n"/>
      <c r="X987" s="39" t="n"/>
      <c r="Y987" s="39" t="n"/>
      <c r="Z987" s="39" t="n"/>
    </row>
    <row r="988" ht="15.75" customHeight="1" s="198">
      <c r="A988" s="39" t="n"/>
      <c r="B988" s="39" t="n"/>
      <c r="C988" s="39" t="n"/>
      <c r="D988" s="39" t="n"/>
      <c r="E988" s="39" t="n"/>
      <c r="F988" s="39" t="n"/>
      <c r="G988" s="39" t="n"/>
      <c r="H988" s="39" t="n"/>
      <c r="I988" s="39" t="n"/>
      <c r="J988" s="39" t="n"/>
      <c r="K988" s="39" t="n"/>
      <c r="L988" s="39" t="n"/>
      <c r="M988" s="39" t="n"/>
      <c r="N988" s="39" t="n"/>
      <c r="O988" s="39" t="n"/>
      <c r="P988" s="39" t="n"/>
      <c r="Q988" s="39" t="n"/>
      <c r="R988" s="39" t="n"/>
      <c r="S988" s="39" t="n"/>
      <c r="T988" s="39" t="n"/>
      <c r="U988" s="39" t="n"/>
      <c r="V988" s="39" t="n"/>
      <c r="W988" s="39" t="n"/>
      <c r="X988" s="39" t="n"/>
      <c r="Y988" s="39" t="n"/>
      <c r="Z988" s="39" t="n"/>
    </row>
    <row r="989" ht="15.75" customHeight="1" s="198">
      <c r="A989" s="39" t="n"/>
      <c r="B989" s="39" t="n"/>
      <c r="C989" s="39" t="n"/>
      <c r="D989" s="39" t="n"/>
      <c r="E989" s="39" t="n"/>
      <c r="F989" s="39" t="n"/>
      <c r="G989" s="39" t="n"/>
      <c r="H989" s="39" t="n"/>
      <c r="I989" s="39" t="n"/>
      <c r="J989" s="39" t="n"/>
      <c r="K989" s="39" t="n"/>
      <c r="L989" s="39" t="n"/>
      <c r="M989" s="39" t="n"/>
      <c r="N989" s="39" t="n"/>
      <c r="O989" s="39" t="n"/>
      <c r="P989" s="39" t="n"/>
      <c r="Q989" s="39" t="n"/>
      <c r="R989" s="39" t="n"/>
      <c r="S989" s="39" t="n"/>
      <c r="T989" s="39" t="n"/>
      <c r="U989" s="39" t="n"/>
      <c r="V989" s="39" t="n"/>
      <c r="W989" s="39" t="n"/>
      <c r="X989" s="39" t="n"/>
      <c r="Y989" s="39" t="n"/>
      <c r="Z989" s="39" t="n"/>
    </row>
    <row r="990" ht="15.75" customHeight="1" s="198">
      <c r="A990" s="39" t="n"/>
      <c r="B990" s="39" t="n"/>
      <c r="C990" s="39" t="n"/>
      <c r="D990" s="39" t="n"/>
      <c r="E990" s="39" t="n"/>
      <c r="F990" s="39" t="n"/>
      <c r="G990" s="39" t="n"/>
      <c r="H990" s="39" t="n"/>
      <c r="I990" s="39" t="n"/>
      <c r="J990" s="39" t="n"/>
      <c r="K990" s="39" t="n"/>
      <c r="L990" s="39" t="n"/>
      <c r="M990" s="39" t="n"/>
      <c r="N990" s="39" t="n"/>
      <c r="O990" s="39" t="n"/>
      <c r="P990" s="39" t="n"/>
      <c r="Q990" s="39" t="n"/>
      <c r="R990" s="39" t="n"/>
      <c r="S990" s="39" t="n"/>
      <c r="T990" s="39" t="n"/>
      <c r="U990" s="39" t="n"/>
      <c r="V990" s="39" t="n"/>
      <c r="W990" s="39" t="n"/>
      <c r="X990" s="39" t="n"/>
      <c r="Y990" s="39" t="n"/>
      <c r="Z990" s="39" t="n"/>
    </row>
    <row r="991" ht="15.75" customHeight="1" s="198">
      <c r="A991" s="39" t="n"/>
      <c r="B991" s="39" t="n"/>
      <c r="C991" s="39" t="n"/>
      <c r="D991" s="39" t="n"/>
      <c r="E991" s="39" t="n"/>
      <c r="F991" s="39" t="n"/>
      <c r="G991" s="39" t="n"/>
      <c r="H991" s="39" t="n"/>
      <c r="I991" s="39" t="n"/>
      <c r="J991" s="39" t="n"/>
      <c r="K991" s="39" t="n"/>
      <c r="L991" s="39" t="n"/>
      <c r="M991" s="39" t="n"/>
      <c r="N991" s="39" t="n"/>
      <c r="O991" s="39" t="n"/>
      <c r="P991" s="39" t="n"/>
      <c r="Q991" s="39" t="n"/>
      <c r="R991" s="39" t="n"/>
      <c r="S991" s="39" t="n"/>
      <c r="T991" s="39" t="n"/>
      <c r="U991" s="39" t="n"/>
      <c r="V991" s="39" t="n"/>
      <c r="W991" s="39" t="n"/>
      <c r="X991" s="39" t="n"/>
      <c r="Y991" s="39" t="n"/>
      <c r="Z991" s="39" t="n"/>
    </row>
    <row r="992" ht="15.75" customHeight="1" s="198">
      <c r="A992" s="39" t="n"/>
      <c r="B992" s="39" t="n"/>
      <c r="C992" s="39" t="n"/>
      <c r="D992" s="39" t="n"/>
      <c r="E992" s="39" t="n"/>
      <c r="F992" s="39" t="n"/>
      <c r="G992" s="39" t="n"/>
      <c r="H992" s="39" t="n"/>
      <c r="I992" s="39" t="n"/>
      <c r="J992" s="39" t="n"/>
      <c r="K992" s="39" t="n"/>
      <c r="L992" s="39" t="n"/>
      <c r="M992" s="39" t="n"/>
      <c r="N992" s="39" t="n"/>
      <c r="O992" s="39" t="n"/>
      <c r="P992" s="39" t="n"/>
      <c r="Q992" s="39" t="n"/>
      <c r="R992" s="39" t="n"/>
      <c r="S992" s="39" t="n"/>
      <c r="T992" s="39" t="n"/>
      <c r="U992" s="39" t="n"/>
      <c r="V992" s="39" t="n"/>
      <c r="W992" s="39" t="n"/>
      <c r="X992" s="39" t="n"/>
      <c r="Y992" s="39" t="n"/>
      <c r="Z992" s="39" t="n"/>
    </row>
    <row r="993" ht="15.75" customHeight="1" s="198">
      <c r="A993" s="39" t="n"/>
      <c r="B993" s="39" t="n"/>
      <c r="C993" s="39" t="n"/>
      <c r="D993" s="39" t="n"/>
      <c r="E993" s="39" t="n"/>
      <c r="F993" s="39" t="n"/>
      <c r="G993" s="39" t="n"/>
      <c r="H993" s="39" t="n"/>
      <c r="I993" s="39" t="n"/>
      <c r="J993" s="39" t="n"/>
      <c r="K993" s="39" t="n"/>
      <c r="L993" s="39" t="n"/>
      <c r="M993" s="39" t="n"/>
      <c r="N993" s="39" t="n"/>
      <c r="O993" s="39" t="n"/>
      <c r="P993" s="39" t="n"/>
      <c r="Q993" s="39" t="n"/>
      <c r="R993" s="39" t="n"/>
      <c r="S993" s="39" t="n"/>
      <c r="T993" s="39" t="n"/>
      <c r="U993" s="39" t="n"/>
      <c r="V993" s="39" t="n"/>
      <c r="W993" s="39" t="n"/>
      <c r="X993" s="39" t="n"/>
      <c r="Y993" s="39" t="n"/>
      <c r="Z993" s="39" t="n"/>
    </row>
    <row r="994" ht="15.75" customHeight="1" s="198">
      <c r="A994" s="39" t="n"/>
      <c r="B994" s="39" t="n"/>
      <c r="C994" s="39" t="n"/>
      <c r="D994" s="39" t="n"/>
      <c r="E994" s="39" t="n"/>
      <c r="F994" s="39" t="n"/>
      <c r="G994" s="39" t="n"/>
      <c r="H994" s="39" t="n"/>
      <c r="I994" s="39" t="n"/>
      <c r="J994" s="39" t="n"/>
      <c r="K994" s="39" t="n"/>
      <c r="L994" s="39" t="n"/>
      <c r="M994" s="39" t="n"/>
      <c r="N994" s="39" t="n"/>
      <c r="O994" s="39" t="n"/>
      <c r="P994" s="39" t="n"/>
      <c r="Q994" s="39" t="n"/>
      <c r="R994" s="39" t="n"/>
      <c r="S994" s="39" t="n"/>
      <c r="T994" s="39" t="n"/>
      <c r="U994" s="39" t="n"/>
      <c r="V994" s="39" t="n"/>
      <c r="W994" s="39" t="n"/>
      <c r="X994" s="39" t="n"/>
      <c r="Y994" s="39" t="n"/>
      <c r="Z994" s="39" t="n"/>
    </row>
    <row r="995" ht="15.75" customHeight="1" s="198">
      <c r="A995" s="39" t="n"/>
      <c r="B995" s="39" t="n"/>
      <c r="C995" s="39" t="n"/>
      <c r="D995" s="39" t="n"/>
      <c r="E995" s="39" t="n"/>
      <c r="F995" s="39" t="n"/>
      <c r="G995" s="39" t="n"/>
      <c r="H995" s="39" t="n"/>
      <c r="I995" s="39" t="n"/>
      <c r="J995" s="39" t="n"/>
      <c r="K995" s="39" t="n"/>
      <c r="L995" s="39" t="n"/>
      <c r="M995" s="39" t="n"/>
      <c r="N995" s="39" t="n"/>
      <c r="O995" s="39" t="n"/>
      <c r="P995" s="39" t="n"/>
      <c r="Q995" s="39" t="n"/>
      <c r="R995" s="39" t="n"/>
      <c r="S995" s="39" t="n"/>
      <c r="T995" s="39" t="n"/>
      <c r="U995" s="39" t="n"/>
      <c r="V995" s="39" t="n"/>
      <c r="W995" s="39" t="n"/>
      <c r="X995" s="39" t="n"/>
      <c r="Y995" s="39" t="n"/>
      <c r="Z995" s="39" t="n"/>
    </row>
    <row r="996" ht="15.75" customHeight="1" s="198">
      <c r="A996" s="39" t="n"/>
      <c r="B996" s="39" t="n"/>
      <c r="C996" s="39" t="n"/>
      <c r="D996" s="39" t="n"/>
      <c r="E996" s="39" t="n"/>
      <c r="F996" s="39" t="n"/>
      <c r="G996" s="39" t="n"/>
      <c r="H996" s="39" t="n"/>
      <c r="I996" s="39" t="n"/>
      <c r="J996" s="39" t="n"/>
      <c r="K996" s="39" t="n"/>
      <c r="L996" s="39" t="n"/>
      <c r="M996" s="39" t="n"/>
      <c r="N996" s="39" t="n"/>
      <c r="O996" s="39" t="n"/>
      <c r="P996" s="39" t="n"/>
      <c r="Q996" s="39" t="n"/>
      <c r="R996" s="39" t="n"/>
      <c r="S996" s="39" t="n"/>
      <c r="T996" s="39" t="n"/>
      <c r="U996" s="39" t="n"/>
      <c r="V996" s="39" t="n"/>
      <c r="W996" s="39" t="n"/>
      <c r="X996" s="39" t="n"/>
      <c r="Y996" s="39" t="n"/>
      <c r="Z996" s="39" t="n"/>
    </row>
    <row r="997" ht="15.75" customHeight="1" s="198">
      <c r="A997" s="39" t="n"/>
      <c r="B997" s="39" t="n"/>
      <c r="C997" s="39" t="n"/>
      <c r="D997" s="39" t="n"/>
      <c r="E997" s="39" t="n"/>
      <c r="F997" s="39" t="n"/>
      <c r="G997" s="39" t="n"/>
      <c r="H997" s="39" t="n"/>
      <c r="I997" s="39" t="n"/>
      <c r="J997" s="39" t="n"/>
      <c r="K997" s="39" t="n"/>
      <c r="L997" s="39" t="n"/>
      <c r="M997" s="39" t="n"/>
      <c r="N997" s="39" t="n"/>
      <c r="O997" s="39" t="n"/>
      <c r="P997" s="39" t="n"/>
      <c r="Q997" s="39" t="n"/>
      <c r="R997" s="39" t="n"/>
      <c r="S997" s="39" t="n"/>
      <c r="T997" s="39" t="n"/>
      <c r="U997" s="39" t="n"/>
      <c r="V997" s="39" t="n"/>
      <c r="W997" s="39" t="n"/>
      <c r="X997" s="39" t="n"/>
      <c r="Y997" s="39" t="n"/>
      <c r="Z997" s="39" t="n"/>
    </row>
    <row r="998" ht="15.75" customHeight="1" s="198">
      <c r="A998" s="39" t="n"/>
      <c r="B998" s="39" t="n"/>
      <c r="C998" s="39" t="n"/>
      <c r="D998" s="39" t="n"/>
      <c r="E998" s="39" t="n"/>
      <c r="F998" s="39" t="n"/>
      <c r="G998" s="39" t="n"/>
      <c r="H998" s="39" t="n"/>
      <c r="I998" s="39" t="n"/>
      <c r="J998" s="39" t="n"/>
      <c r="K998" s="39" t="n"/>
      <c r="L998" s="39" t="n"/>
      <c r="M998" s="39" t="n"/>
      <c r="N998" s="39" t="n"/>
      <c r="O998" s="39" t="n"/>
      <c r="P998" s="39" t="n"/>
      <c r="Q998" s="39" t="n"/>
      <c r="R998" s="39" t="n"/>
      <c r="S998" s="39" t="n"/>
      <c r="T998" s="39" t="n"/>
      <c r="U998" s="39" t="n"/>
      <c r="V998" s="39" t="n"/>
      <c r="W998" s="39" t="n"/>
      <c r="X998" s="39" t="n"/>
      <c r="Y998" s="39" t="n"/>
      <c r="Z998" s="39" t="n"/>
    </row>
    <row r="999" ht="15.75" customHeight="1" s="198">
      <c r="A999" s="39" t="n"/>
      <c r="B999" s="39" t="n"/>
      <c r="C999" s="39" t="n"/>
      <c r="D999" s="39" t="n"/>
      <c r="E999" s="39" t="n"/>
      <c r="F999" s="39" t="n"/>
      <c r="G999" s="39" t="n"/>
      <c r="H999" s="39" t="n"/>
      <c r="I999" s="39" t="n"/>
      <c r="J999" s="39" t="n"/>
      <c r="K999" s="39" t="n"/>
      <c r="L999" s="39" t="n"/>
      <c r="M999" s="39" t="n"/>
      <c r="N999" s="39" t="n"/>
      <c r="O999" s="39" t="n"/>
      <c r="P999" s="39" t="n"/>
      <c r="Q999" s="39" t="n"/>
      <c r="R999" s="39" t="n"/>
      <c r="S999" s="39" t="n"/>
      <c r="T999" s="39" t="n"/>
      <c r="U999" s="39" t="n"/>
      <c r="V999" s="39" t="n"/>
      <c r="W999" s="39" t="n"/>
      <c r="X999" s="39" t="n"/>
      <c r="Y999" s="39" t="n"/>
      <c r="Z999" s="39" t="n"/>
    </row>
    <row r="1000" ht="15.75" customHeight="1" s="198">
      <c r="A1000" s="39" t="n"/>
      <c r="B1000" s="39" t="n"/>
      <c r="C1000" s="39" t="n"/>
      <c r="D1000" s="39" t="n"/>
      <c r="E1000" s="39" t="n"/>
      <c r="F1000" s="39" t="n"/>
      <c r="G1000" s="39" t="n"/>
      <c r="H1000" s="39" t="n"/>
      <c r="I1000" s="39" t="n"/>
      <c r="J1000" s="39" t="n"/>
      <c r="K1000" s="39" t="n"/>
      <c r="L1000" s="39" t="n"/>
      <c r="M1000" s="39" t="n"/>
      <c r="N1000" s="39" t="n"/>
      <c r="O1000" s="39" t="n"/>
      <c r="P1000" s="39" t="n"/>
      <c r="Q1000" s="39" t="n"/>
      <c r="R1000" s="39" t="n"/>
      <c r="S1000" s="39" t="n"/>
      <c r="T1000" s="39" t="n"/>
      <c r="U1000" s="39" t="n"/>
      <c r="V1000" s="39" t="n"/>
      <c r="W1000" s="39" t="n"/>
      <c r="X1000" s="39" t="n"/>
      <c r="Y1000" s="39" t="n"/>
      <c r="Z1000" s="39" t="n"/>
    </row>
  </sheetData>
  <pageMargins left="0.236111111111111" right="0.236111111111111" top="0.75" bottom="0.75" header="0" footer="0"/>
  <pageSetup orientation="landscape"/>
  <headerFooter>
    <oddHeader/>
    <oddFooter>&amp;CPage &amp;P of</oddFooter>
    <evenHeader/>
    <evenFooter/>
    <firstHeader/>
    <firstFooter/>
  </headerFooter>
</worksheet>
</file>

<file path=xl/worksheets/sheet6.xml><?xml version="1.0" encoding="utf-8"?>
<worksheet xmlns="http://schemas.openxmlformats.org/spreadsheetml/2006/main">
  <sheetPr>
    <tabColor rgb="FFA3BCD3"/>
    <outlinePr summaryBelow="1" summaryRight="1"/>
    <pageSetUpPr/>
  </sheetPr>
  <dimension ref="A1:W1000"/>
  <sheetViews>
    <sheetView workbookViewId="0">
      <selection activeCell="A1" sqref="A1"/>
    </sheetView>
  </sheetViews>
  <sheetFormatPr baseColWidth="8" defaultColWidth="12.63" defaultRowHeight="15" customHeight="1"/>
  <cols>
    <col width="35.13" customWidth="1" style="198" min="1" max="1"/>
    <col width="15.88" customWidth="1" style="198" min="2" max="2"/>
    <col width="23.13" customWidth="1" style="198" min="3" max="5"/>
    <col width="27.38" customWidth="1" style="198" min="6" max="8"/>
    <col width="44.38" customWidth="1" style="198" min="9" max="9"/>
    <col width="9.130000000000001" customWidth="1" style="198" min="10" max="23"/>
  </cols>
  <sheetData>
    <row r="1" ht="22.5" customHeight="1" s="198">
      <c r="A1" s="51" t="inlineStr">
        <is>
          <t>Country</t>
        </is>
      </c>
      <c r="B1" s="51" t="inlineStr">
        <is>
          <t>Country code</t>
        </is>
      </c>
      <c r="C1" s="51" t="inlineStr">
        <is>
          <t>Activity</t>
        </is>
      </c>
      <c r="D1" s="51" t="inlineStr">
        <is>
          <t>Ecosystem</t>
        </is>
      </c>
      <c r="E1" s="51" t="inlineStr">
        <is>
          <t>Size Ha</t>
        </is>
      </c>
      <c r="F1" s="51" t="inlineStr">
        <is>
          <t>Source</t>
        </is>
      </c>
      <c r="G1" s="197" t="n"/>
      <c r="H1" s="197" t="n"/>
      <c r="I1" s="197" t="n"/>
      <c r="J1" s="197" t="n"/>
      <c r="K1" s="197" t="n"/>
      <c r="L1" s="197" t="n"/>
      <c r="M1" s="197" t="n"/>
      <c r="N1" s="197" t="n"/>
      <c r="O1" s="197" t="n"/>
      <c r="P1" s="197" t="n"/>
      <c r="Q1" s="197" t="n"/>
      <c r="R1" s="197" t="n"/>
      <c r="S1" s="197" t="n"/>
      <c r="T1" s="197" t="n"/>
      <c r="U1" s="197" t="n"/>
      <c r="V1" s="197" t="n"/>
      <c r="W1" s="197" t="n"/>
    </row>
    <row r="2" ht="12.75" customHeight="1" s="198">
      <c r="A2" s="53" t="inlineStr">
        <is>
          <t>United States</t>
        </is>
      </c>
      <c r="B2" s="53">
        <f t="array" ref="B2">INDEX(Countries!$D$2:$D$255, MATCH(A2, Countries!$B$2:$B$255, 0))
</f>
        <v/>
      </c>
      <c r="C2" s="53" t="inlineStr">
        <is>
          <t>Restoration</t>
        </is>
      </c>
      <c r="D2" s="53" t="inlineStr">
        <is>
          <t>Mangrove</t>
        </is>
      </c>
      <c r="E2" s="54" t="n">
        <v>500</v>
      </c>
      <c r="F2" s="57" t="n"/>
      <c r="G2" s="56" t="n"/>
      <c r="H2" s="197" t="n"/>
      <c r="I2" s="197" t="n"/>
      <c r="J2" s="197" t="n"/>
      <c r="K2" s="197" t="n"/>
      <c r="L2" s="197" t="n"/>
      <c r="M2" s="197" t="n"/>
      <c r="N2" s="197" t="n"/>
      <c r="O2" s="197" t="n"/>
      <c r="P2" s="197" t="n"/>
      <c r="Q2" s="197" t="n"/>
      <c r="R2" s="197" t="n"/>
      <c r="S2" s="197" t="n"/>
      <c r="T2" s="197" t="n"/>
      <c r="U2" s="197" t="n"/>
      <c r="V2" s="197" t="n"/>
      <c r="W2" s="197" t="n"/>
    </row>
    <row r="3" ht="12.75" customHeight="1" s="198">
      <c r="A3" s="53" t="inlineStr">
        <is>
          <t>Indonesia</t>
        </is>
      </c>
      <c r="B3" s="53">
        <f t="array" ref="B3">INDEX(Countries!$D$2:$D$255, MATCH(A3, Countries!$B$2:$B$255, 0))
</f>
        <v/>
      </c>
      <c r="C3" s="53" t="inlineStr">
        <is>
          <t>Restoration</t>
        </is>
      </c>
      <c r="D3" s="53" t="inlineStr">
        <is>
          <t>Mangrove</t>
        </is>
      </c>
      <c r="E3" s="54" t="n">
        <v>500</v>
      </c>
      <c r="F3" s="57" t="n"/>
      <c r="G3" s="56" t="n"/>
      <c r="H3" s="197" t="n"/>
      <c r="I3" s="197" t="n"/>
      <c r="J3" s="197" t="n"/>
      <c r="K3" s="197" t="n"/>
      <c r="L3" s="197" t="n"/>
      <c r="M3" s="197" t="n"/>
      <c r="N3" s="197" t="n"/>
      <c r="O3" s="197" t="n"/>
      <c r="P3" s="197" t="n"/>
      <c r="Q3" s="197" t="n"/>
      <c r="R3" s="197" t="n"/>
      <c r="S3" s="197" t="n"/>
      <c r="T3" s="197" t="n"/>
      <c r="U3" s="197" t="n"/>
      <c r="V3" s="197" t="n"/>
      <c r="W3" s="197" t="n"/>
    </row>
    <row r="4" ht="12.75" customHeight="1" s="198">
      <c r="A4" s="53" t="inlineStr">
        <is>
          <t>Australia</t>
        </is>
      </c>
      <c r="B4" s="53">
        <f t="array" ref="B4">INDEX(Countries!$D$2:$D$255, MATCH(A4, Countries!$B$2:$B$255, 0))
</f>
        <v/>
      </c>
      <c r="C4" s="53" t="inlineStr">
        <is>
          <t>Restoration</t>
        </is>
      </c>
      <c r="D4" s="53" t="inlineStr">
        <is>
          <t>Mangrove</t>
        </is>
      </c>
      <c r="E4" s="54" t="n">
        <v>500</v>
      </c>
      <c r="F4" s="57" t="n"/>
      <c r="G4" s="56" t="n"/>
      <c r="H4" s="197" t="n"/>
      <c r="I4" s="197" t="n"/>
      <c r="J4" s="197" t="n"/>
      <c r="K4" s="197" t="n"/>
      <c r="L4" s="197" t="n"/>
      <c r="M4" s="197" t="n"/>
      <c r="N4" s="197" t="n"/>
      <c r="O4" s="197" t="n"/>
      <c r="P4" s="197" t="n"/>
      <c r="Q4" s="197" t="n"/>
      <c r="R4" s="197" t="n"/>
      <c r="S4" s="197" t="n"/>
      <c r="T4" s="197" t="n"/>
      <c r="U4" s="197" t="n"/>
      <c r="V4" s="197" t="n"/>
      <c r="W4" s="197" t="n"/>
    </row>
    <row r="5" ht="12.75" customHeight="1" s="198">
      <c r="A5" s="53" t="inlineStr">
        <is>
          <t>The Bahamas</t>
        </is>
      </c>
      <c r="B5" s="53">
        <f t="array" ref="B5">INDEX(Countries!$D$2:$D$255, MATCH(A5, Countries!$B$2:$B$255, 0))
</f>
        <v/>
      </c>
      <c r="C5" s="53" t="inlineStr">
        <is>
          <t>Restoration</t>
        </is>
      </c>
      <c r="D5" s="53" t="inlineStr">
        <is>
          <t>Mangrove</t>
        </is>
      </c>
      <c r="E5" s="54" t="n">
        <v>500</v>
      </c>
      <c r="F5" s="57" t="n"/>
      <c r="G5" s="56" t="n"/>
      <c r="H5" s="197" t="n"/>
      <c r="I5" s="197" t="n"/>
      <c r="J5" s="197" t="n"/>
      <c r="K5" s="197" t="n"/>
      <c r="L5" s="197" t="n"/>
      <c r="M5" s="197" t="n"/>
      <c r="N5" s="197" t="n"/>
      <c r="O5" s="197" t="n"/>
      <c r="P5" s="197" t="n"/>
      <c r="Q5" s="197" t="n"/>
      <c r="R5" s="197" t="n"/>
      <c r="S5" s="197" t="n"/>
      <c r="T5" s="197" t="n"/>
      <c r="U5" s="197" t="n"/>
      <c r="V5" s="197" t="n"/>
      <c r="W5" s="197" t="n"/>
    </row>
    <row r="6" ht="12.75" customHeight="1" s="198">
      <c r="A6" s="53" t="inlineStr">
        <is>
          <t>Kenya</t>
        </is>
      </c>
      <c r="B6" s="53">
        <f t="array" ref="B6">INDEX(Countries!$D$2:$D$255, MATCH(A6, Countries!$B$2:$B$255, 0))
</f>
        <v/>
      </c>
      <c r="C6" s="53" t="inlineStr">
        <is>
          <t>Restoration</t>
        </is>
      </c>
      <c r="D6" s="53" t="inlineStr">
        <is>
          <t>Mangrove</t>
        </is>
      </c>
      <c r="E6" s="54" t="n">
        <v>500</v>
      </c>
      <c r="F6" s="57" t="n"/>
      <c r="G6" s="56" t="n"/>
      <c r="H6" s="197" t="n"/>
      <c r="I6" s="197" t="n"/>
      <c r="J6" s="197" t="n"/>
      <c r="K6" s="197" t="n"/>
      <c r="L6" s="197" t="n"/>
      <c r="M6" s="197" t="n"/>
      <c r="N6" s="197" t="n"/>
      <c r="O6" s="197" t="n"/>
      <c r="P6" s="197" t="n"/>
      <c r="Q6" s="197" t="n"/>
      <c r="R6" s="197" t="n"/>
      <c r="S6" s="197" t="n"/>
      <c r="T6" s="197" t="n"/>
      <c r="U6" s="197" t="n"/>
      <c r="V6" s="197" t="n"/>
      <c r="W6" s="197" t="n"/>
    </row>
    <row r="7" ht="12.75" customHeight="1" s="198">
      <c r="A7" s="53" t="inlineStr">
        <is>
          <t>Mexico</t>
        </is>
      </c>
      <c r="B7" s="53">
        <f t="array" ref="B7">INDEX(Countries!$D$2:$D$255, MATCH(A7, Countries!$B$2:$B$255, 0))
</f>
        <v/>
      </c>
      <c r="C7" s="53" t="inlineStr">
        <is>
          <t>Restoration</t>
        </is>
      </c>
      <c r="D7" s="53" t="inlineStr">
        <is>
          <t>Mangrove</t>
        </is>
      </c>
      <c r="E7" s="54" t="n">
        <v>500</v>
      </c>
      <c r="F7" s="57" t="n"/>
      <c r="G7" s="56" t="n"/>
      <c r="H7" s="197" t="n"/>
      <c r="I7" s="197" t="n"/>
      <c r="J7" s="197" t="n"/>
      <c r="K7" s="197" t="n"/>
      <c r="L7" s="197" t="n"/>
      <c r="M7" s="197" t="n"/>
      <c r="N7" s="197" t="n"/>
      <c r="O7" s="197" t="n"/>
      <c r="P7" s="197" t="n"/>
      <c r="Q7" s="197" t="n"/>
      <c r="R7" s="197" t="n"/>
      <c r="S7" s="197" t="n"/>
      <c r="T7" s="197" t="n"/>
      <c r="U7" s="197" t="n"/>
      <c r="V7" s="197" t="n"/>
      <c r="W7" s="197" t="n"/>
    </row>
    <row r="8" ht="12.75" customHeight="1" s="198">
      <c r="A8" s="53" t="inlineStr">
        <is>
          <t>Colombia</t>
        </is>
      </c>
      <c r="B8" s="53">
        <f t="array" ref="B8">INDEX(Countries!$D$2:$D$255, MATCH(A8, Countries!$B$2:$B$255, 0))
</f>
        <v/>
      </c>
      <c r="C8" s="53" t="inlineStr">
        <is>
          <t>Restoration</t>
        </is>
      </c>
      <c r="D8" s="53" t="inlineStr">
        <is>
          <t>Mangrove</t>
        </is>
      </c>
      <c r="E8" s="54" t="n">
        <v>500</v>
      </c>
      <c r="F8" s="57" t="n"/>
      <c r="G8" s="56" t="n"/>
      <c r="H8" s="197" t="n"/>
      <c r="I8" s="197" t="n"/>
      <c r="J8" s="197" t="n"/>
      <c r="K8" s="197" t="n"/>
      <c r="L8" s="197" t="n"/>
      <c r="M8" s="197" t="n"/>
      <c r="N8" s="197" t="n"/>
      <c r="O8" s="197" t="n"/>
      <c r="P8" s="197" t="n"/>
      <c r="Q8" s="197" t="n"/>
      <c r="R8" s="197" t="n"/>
      <c r="S8" s="197" t="n"/>
      <c r="T8" s="197" t="n"/>
      <c r="U8" s="197" t="n"/>
      <c r="V8" s="197" t="n"/>
      <c r="W8" s="197" t="n"/>
    </row>
    <row r="9" ht="12.75" customHeight="1" s="198">
      <c r="A9" s="53" t="inlineStr">
        <is>
          <t>India</t>
        </is>
      </c>
      <c r="B9" s="53">
        <f t="array" ref="B9">INDEX(Countries!$D$2:$D$255, MATCH(A9, Countries!$B$2:$B$255, 0))
</f>
        <v/>
      </c>
      <c r="C9" s="53" t="inlineStr">
        <is>
          <t>Restoration</t>
        </is>
      </c>
      <c r="D9" s="53" t="inlineStr">
        <is>
          <t>Mangrove</t>
        </is>
      </c>
      <c r="E9" s="54" t="n">
        <v>500</v>
      </c>
      <c r="F9" s="57" t="n"/>
      <c r="G9" s="56" t="n"/>
      <c r="H9" s="197" t="n"/>
      <c r="I9" s="197" t="n"/>
      <c r="J9" s="197" t="n"/>
      <c r="K9" s="197" t="n"/>
      <c r="L9" s="197" t="n"/>
      <c r="M9" s="197" t="n"/>
      <c r="N9" s="197" t="n"/>
      <c r="O9" s="197" t="n"/>
      <c r="P9" s="197" t="n"/>
      <c r="Q9" s="197" t="n"/>
      <c r="R9" s="197" t="n"/>
      <c r="S9" s="197" t="n"/>
      <c r="T9" s="197" t="n"/>
      <c r="U9" s="197" t="n"/>
      <c r="V9" s="197" t="n"/>
      <c r="W9" s="197" t="n"/>
    </row>
    <row r="10" ht="12.75" customHeight="1" s="198">
      <c r="A10" s="53" t="inlineStr">
        <is>
          <t>China</t>
        </is>
      </c>
      <c r="B10" s="53">
        <f t="array" ref="B10">INDEX(Countries!$D$2:$D$255, MATCH(A10, Countries!$B$2:$B$255, 0))
</f>
        <v/>
      </c>
      <c r="C10" s="53" t="inlineStr">
        <is>
          <t>Restoration</t>
        </is>
      </c>
      <c r="D10" s="53" t="inlineStr">
        <is>
          <t>Mangrove</t>
        </is>
      </c>
      <c r="E10" s="54" t="n">
        <v>500</v>
      </c>
      <c r="F10" s="57" t="n"/>
      <c r="G10" s="56" t="n"/>
      <c r="H10" s="197" t="n"/>
      <c r="I10" s="197" t="n"/>
      <c r="J10" s="197" t="n"/>
      <c r="K10" s="197" t="n"/>
      <c r="L10" s="197" t="n"/>
      <c r="M10" s="197" t="n"/>
      <c r="N10" s="197" t="n"/>
      <c r="O10" s="197" t="n"/>
      <c r="P10" s="197" t="n"/>
      <c r="Q10" s="197" t="n"/>
      <c r="R10" s="197" t="n"/>
      <c r="S10" s="197" t="n"/>
      <c r="T10" s="197" t="n"/>
      <c r="U10" s="197" t="n"/>
      <c r="V10" s="197" t="n"/>
      <c r="W10" s="197" t="n"/>
    </row>
    <row r="11" ht="12.75" customHeight="1" s="198">
      <c r="A11" s="53" t="inlineStr">
        <is>
          <t>United States</t>
        </is>
      </c>
      <c r="B11" s="53">
        <f t="array" ref="B11">INDEX(Countries!$D$2:$D$255, MATCH(A11, Countries!$B$2:$B$255, 0))
</f>
        <v/>
      </c>
      <c r="C11" s="53" t="inlineStr">
        <is>
          <t>Restoration</t>
        </is>
      </c>
      <c r="D11" s="57" t="inlineStr">
        <is>
          <t>Seagrass</t>
        </is>
      </c>
      <c r="E11" s="54" t="n">
        <v>500</v>
      </c>
      <c r="F11" s="57" t="n"/>
      <c r="G11" s="197" t="n"/>
      <c r="H11" s="197" t="n"/>
      <c r="I11" s="197" t="n"/>
      <c r="J11" s="197" t="n"/>
      <c r="K11" s="197" t="n"/>
      <c r="L11" s="197" t="n"/>
      <c r="M11" s="197" t="n"/>
      <c r="N11" s="197" t="n"/>
      <c r="O11" s="197" t="n"/>
      <c r="P11" s="197" t="n"/>
      <c r="Q11" s="197" t="n"/>
      <c r="R11" s="197" t="n"/>
      <c r="S11" s="197" t="n"/>
      <c r="T11" s="197" t="n"/>
      <c r="U11" s="197" t="n"/>
      <c r="V11" s="197" t="n"/>
      <c r="W11" s="197" t="n"/>
    </row>
    <row r="12" ht="12.75" customHeight="1" s="198">
      <c r="A12" s="53" t="inlineStr">
        <is>
          <t>Indonesia</t>
        </is>
      </c>
      <c r="B12" s="53">
        <f t="array" ref="B12">INDEX(Countries!$D$2:$D$255, MATCH(A12, Countries!$B$2:$B$255, 0))
</f>
        <v/>
      </c>
      <c r="C12" s="53" t="inlineStr">
        <is>
          <t>Restoration</t>
        </is>
      </c>
      <c r="D12" s="57" t="inlineStr">
        <is>
          <t>Seagrass</t>
        </is>
      </c>
      <c r="E12" s="54" t="n">
        <v>500</v>
      </c>
      <c r="F12" s="57" t="n"/>
      <c r="G12" s="197" t="n"/>
      <c r="H12" s="197" t="n"/>
      <c r="I12" s="197" t="n"/>
      <c r="J12" s="197" t="n"/>
      <c r="K12" s="197" t="n"/>
      <c r="L12" s="197" t="n"/>
      <c r="M12" s="197" t="n"/>
      <c r="N12" s="197" t="n"/>
      <c r="O12" s="197" t="n"/>
      <c r="P12" s="197" t="n"/>
      <c r="Q12" s="197" t="n"/>
      <c r="R12" s="197" t="n"/>
      <c r="S12" s="197" t="n"/>
      <c r="T12" s="197" t="n"/>
      <c r="U12" s="197" t="n"/>
      <c r="V12" s="197" t="n"/>
      <c r="W12" s="197" t="n"/>
    </row>
    <row r="13" ht="12.75" customHeight="1" s="198">
      <c r="A13" s="53" t="inlineStr">
        <is>
          <t>Australia</t>
        </is>
      </c>
      <c r="B13" s="53">
        <f t="array" ref="B13">INDEX(Countries!$D$2:$D$255, MATCH(A13, Countries!$B$2:$B$255, 0))
</f>
        <v/>
      </c>
      <c r="C13" s="53" t="inlineStr">
        <is>
          <t>Restoration</t>
        </is>
      </c>
      <c r="D13" s="57" t="inlineStr">
        <is>
          <t>Seagrass</t>
        </is>
      </c>
      <c r="E13" s="54" t="n">
        <v>500</v>
      </c>
      <c r="F13" s="57" t="n"/>
      <c r="G13" s="197" t="n"/>
      <c r="H13" s="197" t="n"/>
      <c r="I13" s="197" t="n"/>
      <c r="J13" s="197" t="n"/>
      <c r="K13" s="197" t="n"/>
      <c r="L13" s="197" t="n"/>
      <c r="M13" s="197" t="n"/>
      <c r="N13" s="197" t="n"/>
      <c r="O13" s="197" t="n"/>
      <c r="P13" s="197" t="n"/>
      <c r="Q13" s="197" t="n"/>
      <c r="R13" s="197" t="n"/>
      <c r="S13" s="197" t="n"/>
      <c r="T13" s="197" t="n"/>
      <c r="U13" s="197" t="n"/>
      <c r="V13" s="197" t="n"/>
      <c r="W13" s="197" t="n"/>
    </row>
    <row r="14" ht="12.75" customHeight="1" s="198">
      <c r="A14" s="53" t="inlineStr">
        <is>
          <t>The Bahamas</t>
        </is>
      </c>
      <c r="B14" s="53">
        <f t="array" ref="B14">INDEX(Countries!$D$2:$D$255, MATCH(A14, Countries!$B$2:$B$255, 0))
</f>
        <v/>
      </c>
      <c r="C14" s="53" t="inlineStr">
        <is>
          <t>Restoration</t>
        </is>
      </c>
      <c r="D14" s="57" t="inlineStr">
        <is>
          <t>Seagrass</t>
        </is>
      </c>
      <c r="E14" s="54" t="n">
        <v>500</v>
      </c>
      <c r="F14" s="57" t="n"/>
      <c r="G14" s="197" t="n"/>
      <c r="H14" s="197" t="n"/>
      <c r="I14" s="197" t="n"/>
      <c r="J14" s="197" t="n"/>
      <c r="K14" s="197" t="n"/>
      <c r="L14" s="197" t="n"/>
      <c r="M14" s="197" t="n"/>
      <c r="N14" s="197" t="n"/>
      <c r="O14" s="197" t="n"/>
      <c r="P14" s="197" t="n"/>
      <c r="Q14" s="197" t="n"/>
      <c r="R14" s="197" t="n"/>
      <c r="S14" s="197" t="n"/>
      <c r="T14" s="197" t="n"/>
      <c r="U14" s="197" t="n"/>
      <c r="V14" s="197" t="n"/>
      <c r="W14" s="197" t="n"/>
    </row>
    <row r="15" ht="12.75" customHeight="1" s="198">
      <c r="A15" s="53" t="inlineStr">
        <is>
          <t>Kenya</t>
        </is>
      </c>
      <c r="B15" s="53">
        <f t="array" ref="B15">INDEX(Countries!$D$2:$D$255, MATCH(A15, Countries!$B$2:$B$255, 0))
</f>
        <v/>
      </c>
      <c r="C15" s="53" t="inlineStr">
        <is>
          <t>Restoration</t>
        </is>
      </c>
      <c r="D15" s="57" t="inlineStr">
        <is>
          <t>Seagrass</t>
        </is>
      </c>
      <c r="E15" s="54" t="n">
        <v>500</v>
      </c>
      <c r="F15" s="57" t="n"/>
      <c r="G15" s="197" t="n"/>
      <c r="H15" s="197" t="n"/>
      <c r="I15" s="197" t="n"/>
      <c r="J15" s="197" t="n"/>
      <c r="K15" s="197" t="n"/>
      <c r="L15" s="197" t="n"/>
      <c r="M15" s="197" t="n"/>
      <c r="N15" s="197" t="n"/>
      <c r="O15" s="197" t="n"/>
      <c r="P15" s="197" t="n"/>
      <c r="Q15" s="197" t="n"/>
      <c r="R15" s="197" t="n"/>
      <c r="S15" s="197" t="n"/>
      <c r="T15" s="197" t="n"/>
      <c r="U15" s="197" t="n"/>
      <c r="V15" s="197" t="n"/>
      <c r="W15" s="197" t="n"/>
    </row>
    <row r="16" ht="12.75" customHeight="1" s="198">
      <c r="A16" s="53" t="inlineStr">
        <is>
          <t>Mexico</t>
        </is>
      </c>
      <c r="B16" s="53">
        <f t="array" ref="B16">INDEX(Countries!$D$2:$D$255, MATCH(A16, Countries!$B$2:$B$255, 0))
</f>
        <v/>
      </c>
      <c r="C16" s="53" t="inlineStr">
        <is>
          <t>Restoration</t>
        </is>
      </c>
      <c r="D16" s="57" t="inlineStr">
        <is>
          <t>Seagrass</t>
        </is>
      </c>
      <c r="E16" s="54" t="n">
        <v>500</v>
      </c>
      <c r="F16" s="57" t="n"/>
      <c r="G16" s="197" t="n"/>
      <c r="H16" s="197" t="n"/>
      <c r="I16" s="197" t="n"/>
      <c r="J16" s="197" t="n"/>
      <c r="K16" s="197" t="n"/>
      <c r="L16" s="197" t="n"/>
      <c r="M16" s="197" t="n"/>
      <c r="N16" s="197" t="n"/>
      <c r="O16" s="197" t="n"/>
      <c r="P16" s="197" t="n"/>
      <c r="Q16" s="197" t="n"/>
      <c r="R16" s="197" t="n"/>
      <c r="S16" s="197" t="n"/>
      <c r="T16" s="197" t="n"/>
      <c r="U16" s="197" t="n"/>
      <c r="V16" s="197" t="n"/>
      <c r="W16" s="197" t="n"/>
    </row>
    <row r="17" ht="12.75" customHeight="1" s="198">
      <c r="A17" s="53" t="inlineStr">
        <is>
          <t>Colombia</t>
        </is>
      </c>
      <c r="B17" s="53">
        <f t="array" ref="B17">INDEX(Countries!$D$2:$D$255, MATCH(A17, Countries!$B$2:$B$255, 0))
</f>
        <v/>
      </c>
      <c r="C17" s="53" t="inlineStr">
        <is>
          <t>Restoration</t>
        </is>
      </c>
      <c r="D17" s="57" t="inlineStr">
        <is>
          <t>Seagrass</t>
        </is>
      </c>
      <c r="E17" s="54" t="n">
        <v>500</v>
      </c>
      <c r="F17" s="57" t="n"/>
      <c r="G17" s="197" t="n"/>
      <c r="H17" s="197" t="n"/>
      <c r="I17" s="197" t="n"/>
      <c r="J17" s="197" t="n"/>
      <c r="K17" s="197" t="n"/>
      <c r="L17" s="197" t="n"/>
      <c r="M17" s="197" t="n"/>
      <c r="N17" s="197" t="n"/>
      <c r="O17" s="197" t="n"/>
      <c r="P17" s="197" t="n"/>
      <c r="Q17" s="197" t="n"/>
      <c r="R17" s="197" t="n"/>
      <c r="S17" s="197" t="n"/>
      <c r="T17" s="197" t="n"/>
      <c r="U17" s="197" t="n"/>
      <c r="V17" s="197" t="n"/>
      <c r="W17" s="197" t="n"/>
    </row>
    <row r="18" ht="12.75" customHeight="1" s="198">
      <c r="A18" s="53" t="inlineStr">
        <is>
          <t>India</t>
        </is>
      </c>
      <c r="B18" s="53">
        <f t="array" ref="B18">INDEX(Countries!$D$2:$D$255, MATCH(A18, Countries!$B$2:$B$255, 0))
</f>
        <v/>
      </c>
      <c r="C18" s="53" t="inlineStr">
        <is>
          <t>Restoration</t>
        </is>
      </c>
      <c r="D18" s="57" t="inlineStr">
        <is>
          <t>Seagrass</t>
        </is>
      </c>
      <c r="E18" s="54" t="n">
        <v>500</v>
      </c>
      <c r="F18" s="57" t="n"/>
      <c r="G18" s="197" t="n"/>
      <c r="H18" s="197" t="n"/>
      <c r="I18" s="197" t="n"/>
      <c r="J18" s="197" t="n"/>
      <c r="K18" s="197" t="n"/>
      <c r="L18" s="197" t="n"/>
      <c r="M18" s="197" t="n"/>
      <c r="N18" s="197" t="n"/>
      <c r="O18" s="197" t="n"/>
      <c r="P18" s="197" t="n"/>
      <c r="Q18" s="197" t="n"/>
      <c r="R18" s="197" t="n"/>
      <c r="S18" s="197" t="n"/>
      <c r="T18" s="197" t="n"/>
      <c r="U18" s="197" t="n"/>
      <c r="V18" s="197" t="n"/>
      <c r="W18" s="197" t="n"/>
    </row>
    <row r="19" ht="12.75" customHeight="1" s="198">
      <c r="A19" s="53" t="inlineStr">
        <is>
          <t>China</t>
        </is>
      </c>
      <c r="B19" s="53">
        <f t="array" ref="B19">INDEX(Countries!$D$2:$D$255, MATCH(A19, Countries!$B$2:$B$255, 0))
</f>
        <v/>
      </c>
      <c r="C19" s="53" t="inlineStr">
        <is>
          <t>Restoration</t>
        </is>
      </c>
      <c r="D19" s="57" t="inlineStr">
        <is>
          <t>Seagrass</t>
        </is>
      </c>
      <c r="E19" s="54" t="n">
        <v>500</v>
      </c>
      <c r="F19" s="57" t="n"/>
      <c r="G19" s="197" t="n"/>
      <c r="H19" s="197" t="n"/>
      <c r="I19" s="197" t="n"/>
      <c r="J19" s="197" t="n"/>
      <c r="K19" s="197" t="n"/>
      <c r="L19" s="197" t="n"/>
      <c r="M19" s="197" t="n"/>
      <c r="N19" s="197" t="n"/>
      <c r="O19" s="197" t="n"/>
      <c r="P19" s="197" t="n"/>
      <c r="Q19" s="197" t="n"/>
      <c r="R19" s="197" t="n"/>
      <c r="S19" s="197" t="n"/>
      <c r="T19" s="197" t="n"/>
      <c r="U19" s="197" t="n"/>
      <c r="V19" s="197" t="n"/>
      <c r="W19" s="197" t="n"/>
    </row>
    <row r="20" ht="12.75" customHeight="1" s="198">
      <c r="A20" s="53" t="inlineStr">
        <is>
          <t>United States</t>
        </is>
      </c>
      <c r="B20" s="53">
        <f t="array" ref="B20">INDEX(Countries!$D$2:$D$255, MATCH(A20, Countries!$B$2:$B$255, 0))
</f>
        <v/>
      </c>
      <c r="C20" s="53" t="inlineStr">
        <is>
          <t>Restoration</t>
        </is>
      </c>
      <c r="D20" s="57" t="inlineStr">
        <is>
          <t>Salt marsh</t>
        </is>
      </c>
      <c r="E20" s="54" t="n">
        <v>500</v>
      </c>
      <c r="F20" s="57" t="n"/>
      <c r="G20" s="197" t="n"/>
      <c r="H20" s="197" t="n"/>
      <c r="I20" s="197" t="n"/>
      <c r="J20" s="197" t="n"/>
      <c r="K20" s="197" t="n"/>
      <c r="L20" s="197" t="n"/>
      <c r="M20" s="197" t="n"/>
      <c r="N20" s="197" t="n"/>
      <c r="O20" s="197" t="n"/>
      <c r="P20" s="197" t="n"/>
      <c r="Q20" s="197" t="n"/>
      <c r="R20" s="197" t="n"/>
      <c r="S20" s="197" t="n"/>
      <c r="T20" s="197" t="n"/>
      <c r="U20" s="197" t="n"/>
      <c r="V20" s="197" t="n"/>
      <c r="W20" s="197" t="n"/>
    </row>
    <row r="21" ht="12.75" customHeight="1" s="198">
      <c r="A21" s="53" t="inlineStr">
        <is>
          <t>Indonesia</t>
        </is>
      </c>
      <c r="B21" s="53">
        <f t="array" ref="B21">INDEX(Countries!$D$2:$D$255, MATCH(A21, Countries!$B$2:$B$255, 0))
</f>
        <v/>
      </c>
      <c r="C21" s="53" t="inlineStr">
        <is>
          <t>Restoration</t>
        </is>
      </c>
      <c r="D21" s="57" t="inlineStr">
        <is>
          <t>Salt marsh</t>
        </is>
      </c>
      <c r="E21" s="54" t="n">
        <v>500</v>
      </c>
      <c r="F21" s="57" t="n"/>
      <c r="G21" s="197" t="n"/>
      <c r="H21" s="197" t="n"/>
      <c r="I21" s="197" t="n"/>
      <c r="J21" s="197" t="n"/>
      <c r="K21" s="197" t="n"/>
      <c r="L21" s="197" t="n"/>
      <c r="M21" s="197" t="n"/>
      <c r="N21" s="197" t="n"/>
      <c r="O21" s="197" t="n"/>
      <c r="P21" s="197" t="n"/>
      <c r="Q21" s="197" t="n"/>
      <c r="R21" s="197" t="n"/>
      <c r="S21" s="197" t="n"/>
      <c r="T21" s="197" t="n"/>
      <c r="U21" s="197" t="n"/>
      <c r="V21" s="197" t="n"/>
      <c r="W21" s="197" t="n"/>
    </row>
    <row r="22" ht="12.75" customHeight="1" s="198">
      <c r="A22" s="53" t="inlineStr">
        <is>
          <t>Australia</t>
        </is>
      </c>
      <c r="B22" s="53">
        <f t="array" ref="B22">INDEX(Countries!$D$2:$D$255, MATCH(A22, Countries!$B$2:$B$255, 0))
</f>
        <v/>
      </c>
      <c r="C22" s="53" t="inlineStr">
        <is>
          <t>Restoration</t>
        </is>
      </c>
      <c r="D22" s="57" t="inlineStr">
        <is>
          <t>Salt marsh</t>
        </is>
      </c>
      <c r="E22" s="54" t="n">
        <v>500</v>
      </c>
      <c r="F22" s="57" t="n"/>
      <c r="G22" s="197" t="n"/>
      <c r="H22" s="197" t="n"/>
      <c r="I22" s="197" t="n"/>
      <c r="J22" s="197" t="n"/>
      <c r="K22" s="197" t="n"/>
      <c r="L22" s="197" t="n"/>
      <c r="M22" s="197" t="n"/>
      <c r="N22" s="197" t="n"/>
      <c r="O22" s="197" t="n"/>
      <c r="P22" s="197" t="n"/>
      <c r="Q22" s="197" t="n"/>
      <c r="R22" s="197" t="n"/>
      <c r="S22" s="197" t="n"/>
      <c r="T22" s="197" t="n"/>
      <c r="U22" s="197" t="n"/>
      <c r="V22" s="197" t="n"/>
      <c r="W22" s="197" t="n"/>
    </row>
    <row r="23" ht="12.75" customHeight="1" s="198">
      <c r="A23" s="53" t="inlineStr">
        <is>
          <t>The Bahamas</t>
        </is>
      </c>
      <c r="B23" s="53">
        <f t="array" ref="B23">INDEX(Countries!$D$2:$D$255, MATCH(A23, Countries!$B$2:$B$255, 0))
</f>
        <v/>
      </c>
      <c r="C23" s="53" t="inlineStr">
        <is>
          <t>Restoration</t>
        </is>
      </c>
      <c r="D23" s="57" t="inlineStr">
        <is>
          <t>Salt marsh</t>
        </is>
      </c>
      <c r="E23" s="54" t="n">
        <v>500</v>
      </c>
      <c r="F23" s="57" t="n"/>
      <c r="G23" s="197" t="n"/>
      <c r="H23" s="197" t="n"/>
      <c r="I23" s="197" t="n"/>
      <c r="J23" s="197" t="n"/>
      <c r="K23" s="197" t="n"/>
      <c r="L23" s="197" t="n"/>
      <c r="M23" s="197" t="n"/>
      <c r="N23" s="197" t="n"/>
      <c r="O23" s="197" t="n"/>
      <c r="P23" s="197" t="n"/>
      <c r="Q23" s="197" t="n"/>
      <c r="R23" s="197" t="n"/>
      <c r="S23" s="197" t="n"/>
      <c r="T23" s="197" t="n"/>
      <c r="U23" s="197" t="n"/>
      <c r="V23" s="197" t="n"/>
      <c r="W23" s="197" t="n"/>
    </row>
    <row r="24" ht="12.75" customHeight="1" s="198">
      <c r="A24" s="53" t="inlineStr">
        <is>
          <t>Kenya</t>
        </is>
      </c>
      <c r="B24" s="53">
        <f t="array" ref="B24">INDEX(Countries!$D$2:$D$255, MATCH(A24, Countries!$B$2:$B$255, 0))
</f>
        <v/>
      </c>
      <c r="C24" s="53" t="inlineStr">
        <is>
          <t>Restoration</t>
        </is>
      </c>
      <c r="D24" s="57" t="inlineStr">
        <is>
          <t>Salt marsh</t>
        </is>
      </c>
      <c r="E24" s="54" t="n">
        <v>500</v>
      </c>
      <c r="F24" s="57" t="n"/>
      <c r="G24" s="197" t="n"/>
      <c r="H24" s="197" t="n"/>
      <c r="I24" s="197" t="n"/>
      <c r="J24" s="197" t="n"/>
      <c r="K24" s="197" t="n"/>
      <c r="L24" s="197" t="n"/>
      <c r="M24" s="197" t="n"/>
      <c r="N24" s="197" t="n"/>
      <c r="O24" s="197" t="n"/>
      <c r="P24" s="197" t="n"/>
      <c r="Q24" s="197" t="n"/>
      <c r="R24" s="197" t="n"/>
      <c r="S24" s="197" t="n"/>
      <c r="T24" s="197" t="n"/>
      <c r="U24" s="197" t="n"/>
      <c r="V24" s="197" t="n"/>
      <c r="W24" s="197" t="n"/>
    </row>
    <row r="25" ht="12.75" customHeight="1" s="198">
      <c r="A25" s="53" t="inlineStr">
        <is>
          <t>Mexico</t>
        </is>
      </c>
      <c r="B25" s="53">
        <f t="array" ref="B25">INDEX(Countries!$D$2:$D$255, MATCH(A25, Countries!$B$2:$B$255, 0))
</f>
        <v/>
      </c>
      <c r="C25" s="53" t="inlineStr">
        <is>
          <t>Restoration</t>
        </is>
      </c>
      <c r="D25" s="57" t="inlineStr">
        <is>
          <t>Salt marsh</t>
        </is>
      </c>
      <c r="E25" s="54" t="n">
        <v>500</v>
      </c>
      <c r="F25" s="57" t="n"/>
      <c r="G25" s="197" t="n"/>
      <c r="H25" s="197" t="n"/>
      <c r="I25" s="197" t="n"/>
      <c r="J25" s="197" t="n"/>
      <c r="K25" s="197" t="n"/>
      <c r="L25" s="197" t="n"/>
      <c r="M25" s="197" t="n"/>
      <c r="N25" s="197" t="n"/>
      <c r="O25" s="197" t="n"/>
      <c r="P25" s="197" t="n"/>
      <c r="Q25" s="197" t="n"/>
      <c r="R25" s="197" t="n"/>
      <c r="S25" s="197" t="n"/>
      <c r="T25" s="197" t="n"/>
      <c r="U25" s="197" t="n"/>
      <c r="V25" s="197" t="n"/>
      <c r="W25" s="197" t="n"/>
    </row>
    <row r="26" ht="12.75" customHeight="1" s="198">
      <c r="A26" s="53" t="inlineStr">
        <is>
          <t>Colombia</t>
        </is>
      </c>
      <c r="B26" s="53">
        <f t="array" ref="B26">INDEX(Countries!$D$2:$D$255, MATCH(A26, Countries!$B$2:$B$255, 0))
</f>
        <v/>
      </c>
      <c r="C26" s="53" t="inlineStr">
        <is>
          <t>Restoration</t>
        </is>
      </c>
      <c r="D26" s="57" t="inlineStr">
        <is>
          <t>Salt marsh</t>
        </is>
      </c>
      <c r="E26" s="54" t="n">
        <v>500</v>
      </c>
      <c r="F26" s="57" t="n"/>
      <c r="G26" s="197" t="n"/>
      <c r="H26" s="197" t="n"/>
      <c r="I26" s="197" t="n"/>
      <c r="J26" s="197" t="n"/>
      <c r="K26" s="197" t="n"/>
      <c r="L26" s="197" t="n"/>
      <c r="M26" s="197" t="n"/>
      <c r="N26" s="197" t="n"/>
      <c r="O26" s="197" t="n"/>
      <c r="P26" s="197" t="n"/>
      <c r="Q26" s="197" t="n"/>
      <c r="R26" s="197" t="n"/>
      <c r="S26" s="197" t="n"/>
      <c r="T26" s="197" t="n"/>
      <c r="U26" s="197" t="n"/>
      <c r="V26" s="197" t="n"/>
      <c r="W26" s="197" t="n"/>
    </row>
    <row r="27" ht="12.75" customHeight="1" s="198">
      <c r="A27" s="53" t="inlineStr">
        <is>
          <t>India</t>
        </is>
      </c>
      <c r="B27" s="53">
        <f t="array" ref="B27">INDEX(Countries!$D$2:$D$255, MATCH(A27, Countries!$B$2:$B$255, 0))
</f>
        <v/>
      </c>
      <c r="C27" s="53" t="inlineStr">
        <is>
          <t>Restoration</t>
        </is>
      </c>
      <c r="D27" s="57" t="inlineStr">
        <is>
          <t>Salt marsh</t>
        </is>
      </c>
      <c r="E27" s="54" t="n">
        <v>500</v>
      </c>
      <c r="F27" s="57" t="n"/>
      <c r="G27" s="197" t="n"/>
      <c r="H27" s="197" t="n"/>
      <c r="I27" s="197" t="n"/>
      <c r="J27" s="197" t="n"/>
      <c r="K27" s="197" t="n"/>
      <c r="L27" s="197" t="n"/>
      <c r="M27" s="197" t="n"/>
      <c r="N27" s="197" t="n"/>
      <c r="O27" s="197" t="n"/>
      <c r="P27" s="197" t="n"/>
      <c r="Q27" s="197" t="n"/>
      <c r="R27" s="197" t="n"/>
      <c r="S27" s="197" t="n"/>
      <c r="T27" s="197" t="n"/>
      <c r="U27" s="197" t="n"/>
      <c r="V27" s="197" t="n"/>
      <c r="W27" s="197" t="n"/>
    </row>
    <row r="28" ht="12.75" customHeight="1" s="198">
      <c r="A28" s="53" t="inlineStr">
        <is>
          <t>China</t>
        </is>
      </c>
      <c r="B28" s="53">
        <f t="array" ref="B28">INDEX(Countries!$D$2:$D$255, MATCH(A28, Countries!$B$2:$B$255, 0))
</f>
        <v/>
      </c>
      <c r="C28" s="53" t="inlineStr">
        <is>
          <t>Restoration</t>
        </is>
      </c>
      <c r="D28" s="57" t="inlineStr">
        <is>
          <t>Salt marsh</t>
        </is>
      </c>
      <c r="E28" s="54" t="n">
        <v>500</v>
      </c>
      <c r="F28" s="57" t="n"/>
      <c r="G28" s="197" t="n"/>
      <c r="H28" s="197" t="n"/>
      <c r="I28" s="197" t="n"/>
      <c r="J28" s="197" t="n"/>
      <c r="K28" s="197" t="n"/>
      <c r="L28" s="197" t="n"/>
      <c r="M28" s="197" t="n"/>
      <c r="N28" s="197" t="n"/>
      <c r="O28" s="197" t="n"/>
      <c r="P28" s="197" t="n"/>
      <c r="Q28" s="197" t="n"/>
      <c r="R28" s="197" t="n"/>
      <c r="S28" s="197" t="n"/>
      <c r="T28" s="197" t="n"/>
      <c r="U28" s="197" t="n"/>
      <c r="V28" s="197" t="n"/>
      <c r="W28" s="197" t="n"/>
    </row>
    <row r="29" ht="12.75" customHeight="1" s="198">
      <c r="A29" s="53" t="inlineStr">
        <is>
          <t>United States</t>
        </is>
      </c>
      <c r="B29" s="53">
        <f t="array" ref="B29">INDEX(Countries!$D$2:$D$255, MATCH(A29, Countries!$B$2:$B$255, 0))
</f>
        <v/>
      </c>
      <c r="C29" s="57" t="inlineStr">
        <is>
          <t>Conservation</t>
        </is>
      </c>
      <c r="D29" s="53" t="inlineStr">
        <is>
          <t>Mangrove</t>
        </is>
      </c>
      <c r="E29" s="54" t="n">
        <v>20000</v>
      </c>
      <c r="F29" s="57" t="n"/>
      <c r="G29" s="197" t="n"/>
      <c r="H29" s="197" t="n"/>
      <c r="I29" s="197" t="n"/>
      <c r="J29" s="197" t="n"/>
      <c r="K29" s="197" t="n"/>
      <c r="L29" s="197" t="n"/>
      <c r="M29" s="197" t="n"/>
      <c r="N29" s="197" t="n"/>
      <c r="O29" s="197" t="n"/>
      <c r="P29" s="197" t="n"/>
      <c r="Q29" s="197" t="n"/>
      <c r="R29" s="197" t="n"/>
      <c r="S29" s="197" t="n"/>
      <c r="T29" s="197" t="n"/>
      <c r="U29" s="197" t="n"/>
      <c r="V29" s="197" t="n"/>
      <c r="W29" s="197" t="n"/>
    </row>
    <row r="30" ht="12.75" customHeight="1" s="198">
      <c r="A30" s="53" t="inlineStr">
        <is>
          <t>Indonesia</t>
        </is>
      </c>
      <c r="B30" s="53">
        <f t="array" ref="B30">INDEX(Countries!$D$2:$D$255, MATCH(A30, Countries!$B$2:$B$255, 0))
</f>
        <v/>
      </c>
      <c r="C30" s="57" t="inlineStr">
        <is>
          <t>Conservation</t>
        </is>
      </c>
      <c r="D30" s="53" t="inlineStr">
        <is>
          <t>Mangrove</t>
        </is>
      </c>
      <c r="E30" s="54" t="n">
        <v>20000</v>
      </c>
      <c r="F30" s="57" t="n"/>
      <c r="G30" s="197" t="n"/>
      <c r="H30" s="197" t="n"/>
      <c r="I30" s="197" t="n"/>
      <c r="J30" s="197" t="n"/>
      <c r="K30" s="197" t="n"/>
      <c r="L30" s="197" t="n"/>
      <c r="M30" s="197" t="n"/>
      <c r="N30" s="197" t="n"/>
      <c r="O30" s="197" t="n"/>
      <c r="P30" s="197" t="n"/>
      <c r="Q30" s="197" t="n"/>
      <c r="R30" s="197" t="n"/>
      <c r="S30" s="197" t="n"/>
      <c r="T30" s="197" t="n"/>
      <c r="U30" s="197" t="n"/>
      <c r="V30" s="197" t="n"/>
      <c r="W30" s="197" t="n"/>
    </row>
    <row r="31" ht="12.75" customHeight="1" s="198">
      <c r="A31" s="53" t="inlineStr">
        <is>
          <t>Australia</t>
        </is>
      </c>
      <c r="B31" s="53">
        <f t="array" ref="B31">INDEX(Countries!$D$2:$D$255, MATCH(A31, Countries!$B$2:$B$255, 0))
</f>
        <v/>
      </c>
      <c r="C31" s="57" t="inlineStr">
        <is>
          <t>Conservation</t>
        </is>
      </c>
      <c r="D31" s="53" t="inlineStr">
        <is>
          <t>Mangrove</t>
        </is>
      </c>
      <c r="E31" s="54" t="n">
        <v>20000</v>
      </c>
      <c r="F31" s="57" t="n"/>
      <c r="G31" s="197" t="n"/>
      <c r="H31" s="197" t="n"/>
      <c r="I31" s="197" t="n"/>
      <c r="J31" s="197" t="n"/>
      <c r="K31" s="197" t="n"/>
      <c r="L31" s="197" t="n"/>
      <c r="M31" s="197" t="n"/>
      <c r="N31" s="197" t="n"/>
      <c r="O31" s="197" t="n"/>
      <c r="P31" s="197" t="n"/>
      <c r="Q31" s="197" t="n"/>
      <c r="R31" s="197" t="n"/>
      <c r="S31" s="197" t="n"/>
      <c r="T31" s="197" t="n"/>
      <c r="U31" s="197" t="n"/>
      <c r="V31" s="197" t="n"/>
      <c r="W31" s="197" t="n"/>
    </row>
    <row r="32" ht="12.75" customHeight="1" s="198">
      <c r="A32" s="53" t="inlineStr">
        <is>
          <t>The Bahamas</t>
        </is>
      </c>
      <c r="B32" s="53">
        <f t="array" ref="B32">INDEX(Countries!$D$2:$D$255, MATCH(A32, Countries!$B$2:$B$255, 0))
</f>
        <v/>
      </c>
      <c r="C32" s="57" t="inlineStr">
        <is>
          <t>Conservation</t>
        </is>
      </c>
      <c r="D32" s="53" t="inlineStr">
        <is>
          <t>Mangrove</t>
        </is>
      </c>
      <c r="E32" s="54" t="n">
        <v>20000</v>
      </c>
      <c r="F32" s="57" t="n"/>
      <c r="G32" s="197" t="n"/>
      <c r="H32" s="197" t="n"/>
      <c r="I32" s="197" t="n"/>
      <c r="J32" s="197" t="n"/>
      <c r="K32" s="197" t="n"/>
      <c r="L32" s="197" t="n"/>
      <c r="M32" s="197" t="n"/>
      <c r="N32" s="197" t="n"/>
      <c r="O32" s="197" t="n"/>
      <c r="P32" s="197" t="n"/>
      <c r="Q32" s="197" t="n"/>
      <c r="R32" s="197" t="n"/>
      <c r="S32" s="197" t="n"/>
      <c r="T32" s="197" t="n"/>
      <c r="U32" s="197" t="n"/>
      <c r="V32" s="197" t="n"/>
      <c r="W32" s="197" t="n"/>
    </row>
    <row r="33" ht="12.75" customHeight="1" s="198">
      <c r="A33" s="53" t="inlineStr">
        <is>
          <t>Kenya</t>
        </is>
      </c>
      <c r="B33" s="53">
        <f t="array" ref="B33">INDEX(Countries!$D$2:$D$255, MATCH(A33, Countries!$B$2:$B$255, 0))
</f>
        <v/>
      </c>
      <c r="C33" s="57" t="inlineStr">
        <is>
          <t>Conservation</t>
        </is>
      </c>
      <c r="D33" s="53" t="inlineStr">
        <is>
          <t>Mangrove</t>
        </is>
      </c>
      <c r="E33" s="54" t="n">
        <v>20000</v>
      </c>
      <c r="F33" s="57" t="n"/>
      <c r="G33" s="197" t="n"/>
      <c r="H33" s="197" t="n"/>
      <c r="I33" s="197" t="n"/>
      <c r="J33" s="197" t="n"/>
      <c r="K33" s="197" t="n"/>
      <c r="L33" s="197" t="n"/>
      <c r="M33" s="197" t="n"/>
      <c r="N33" s="197" t="n"/>
      <c r="O33" s="197" t="n"/>
      <c r="P33" s="197" t="n"/>
      <c r="Q33" s="197" t="n"/>
      <c r="R33" s="197" t="n"/>
      <c r="S33" s="197" t="n"/>
      <c r="T33" s="197" t="n"/>
      <c r="U33" s="197" t="n"/>
      <c r="V33" s="197" t="n"/>
      <c r="W33" s="197" t="n"/>
    </row>
    <row r="34" ht="12.75" customHeight="1" s="198">
      <c r="A34" s="53" t="inlineStr">
        <is>
          <t>Mexico</t>
        </is>
      </c>
      <c r="B34" s="53">
        <f t="array" ref="B34">INDEX(Countries!$D$2:$D$255, MATCH(A34, Countries!$B$2:$B$255, 0))
</f>
        <v/>
      </c>
      <c r="C34" s="57" t="inlineStr">
        <is>
          <t>Conservation</t>
        </is>
      </c>
      <c r="D34" s="53" t="inlineStr">
        <is>
          <t>Mangrove</t>
        </is>
      </c>
      <c r="E34" s="54" t="n">
        <v>20000</v>
      </c>
      <c r="F34" s="57" t="n"/>
      <c r="G34" s="197" t="n"/>
      <c r="H34" s="197" t="n"/>
      <c r="I34" s="197" t="n"/>
      <c r="J34" s="197" t="n"/>
      <c r="K34" s="197" t="n"/>
      <c r="L34" s="197" t="n"/>
      <c r="M34" s="197" t="n"/>
      <c r="N34" s="197" t="n"/>
      <c r="O34" s="197" t="n"/>
      <c r="P34" s="197" t="n"/>
      <c r="Q34" s="197" t="n"/>
      <c r="R34" s="197" t="n"/>
      <c r="S34" s="197" t="n"/>
      <c r="T34" s="197" t="n"/>
      <c r="U34" s="197" t="n"/>
      <c r="V34" s="197" t="n"/>
      <c r="W34" s="197" t="n"/>
    </row>
    <row r="35" ht="12.75" customHeight="1" s="198">
      <c r="A35" s="53" t="inlineStr">
        <is>
          <t>Colombia</t>
        </is>
      </c>
      <c r="B35" s="53">
        <f t="array" ref="B35">INDEX(Countries!$D$2:$D$255, MATCH(A35, Countries!$B$2:$B$255, 0))
</f>
        <v/>
      </c>
      <c r="C35" s="57" t="inlineStr">
        <is>
          <t>Conservation</t>
        </is>
      </c>
      <c r="D35" s="53" t="inlineStr">
        <is>
          <t>Mangrove</t>
        </is>
      </c>
      <c r="E35" s="54" t="n">
        <v>20000</v>
      </c>
      <c r="F35" s="57" t="n"/>
      <c r="G35" s="197" t="n"/>
      <c r="H35" s="197" t="n"/>
      <c r="I35" s="197" t="n"/>
      <c r="J35" s="197" t="n"/>
      <c r="K35" s="197" t="n"/>
      <c r="L35" s="197" t="n"/>
      <c r="M35" s="197" t="n"/>
      <c r="N35" s="197" t="n"/>
      <c r="O35" s="197" t="n"/>
      <c r="P35" s="197" t="n"/>
      <c r="Q35" s="197" t="n"/>
      <c r="R35" s="197" t="n"/>
      <c r="S35" s="197" t="n"/>
      <c r="T35" s="197" t="n"/>
      <c r="U35" s="197" t="n"/>
      <c r="V35" s="197" t="n"/>
      <c r="W35" s="197" t="n"/>
    </row>
    <row r="36" ht="12.75" customHeight="1" s="198">
      <c r="A36" s="53" t="inlineStr">
        <is>
          <t>India</t>
        </is>
      </c>
      <c r="B36" s="53">
        <f t="array" ref="B36">INDEX(Countries!$D$2:$D$255, MATCH(A36, Countries!$B$2:$B$255, 0))
</f>
        <v/>
      </c>
      <c r="C36" s="57" t="inlineStr">
        <is>
          <t>Conservation</t>
        </is>
      </c>
      <c r="D36" s="53" t="inlineStr">
        <is>
          <t>Mangrove</t>
        </is>
      </c>
      <c r="E36" s="54" t="n">
        <v>20000</v>
      </c>
      <c r="F36" s="57" t="n"/>
      <c r="G36" s="197" t="n"/>
      <c r="H36" s="197" t="n"/>
      <c r="I36" s="197" t="n"/>
      <c r="J36" s="197" t="n"/>
      <c r="K36" s="197" t="n"/>
      <c r="L36" s="197" t="n"/>
      <c r="M36" s="197" t="n"/>
      <c r="N36" s="197" t="n"/>
      <c r="O36" s="197" t="n"/>
      <c r="P36" s="197" t="n"/>
      <c r="Q36" s="197" t="n"/>
      <c r="R36" s="197" t="n"/>
      <c r="S36" s="197" t="n"/>
      <c r="T36" s="197" t="n"/>
      <c r="U36" s="197" t="n"/>
      <c r="V36" s="197" t="n"/>
      <c r="W36" s="197" t="n"/>
    </row>
    <row r="37" ht="12.75" customHeight="1" s="198">
      <c r="A37" s="53" t="inlineStr">
        <is>
          <t>China</t>
        </is>
      </c>
      <c r="B37" s="53">
        <f t="array" ref="B37">INDEX(Countries!$D$2:$D$255, MATCH(A37, Countries!$B$2:$B$255, 0))
</f>
        <v/>
      </c>
      <c r="C37" s="57" t="inlineStr">
        <is>
          <t>Conservation</t>
        </is>
      </c>
      <c r="D37" s="53" t="inlineStr">
        <is>
          <t>Mangrove</t>
        </is>
      </c>
      <c r="E37" s="54" t="n">
        <v>20000</v>
      </c>
      <c r="F37" s="57" t="n"/>
      <c r="G37" s="197" t="n"/>
      <c r="H37" s="197" t="n"/>
      <c r="I37" s="197" t="n"/>
      <c r="J37" s="197" t="n"/>
      <c r="K37" s="197" t="n"/>
      <c r="L37" s="197" t="n"/>
      <c r="M37" s="197" t="n"/>
      <c r="N37" s="197" t="n"/>
      <c r="O37" s="197" t="n"/>
      <c r="P37" s="197" t="n"/>
      <c r="Q37" s="197" t="n"/>
      <c r="R37" s="197" t="n"/>
      <c r="S37" s="197" t="n"/>
      <c r="T37" s="197" t="n"/>
      <c r="U37" s="197" t="n"/>
      <c r="V37" s="197" t="n"/>
      <c r="W37" s="197" t="n"/>
    </row>
    <row r="38" ht="12.75" customHeight="1" s="198">
      <c r="A38" s="53" t="inlineStr">
        <is>
          <t>United States</t>
        </is>
      </c>
      <c r="B38" s="53">
        <f t="array" ref="B38">INDEX(Countries!$D$2:$D$255, MATCH(A38, Countries!$B$2:$B$255, 0))
</f>
        <v/>
      </c>
      <c r="C38" s="57" t="inlineStr">
        <is>
          <t>Conservation</t>
        </is>
      </c>
      <c r="D38" s="57" t="inlineStr">
        <is>
          <t>Seagrass</t>
        </is>
      </c>
      <c r="E38" s="54" t="n">
        <v>2000</v>
      </c>
      <c r="F38" s="57" t="n"/>
      <c r="G38" s="197" t="n"/>
      <c r="H38" s="197" t="n"/>
      <c r="I38" s="197" t="n"/>
      <c r="J38" s="197" t="n"/>
      <c r="K38" s="197" t="n"/>
      <c r="L38" s="197" t="n"/>
      <c r="M38" s="197" t="n"/>
      <c r="N38" s="197" t="n"/>
      <c r="O38" s="197" t="n"/>
      <c r="P38" s="197" t="n"/>
      <c r="Q38" s="197" t="n"/>
      <c r="R38" s="197" t="n"/>
      <c r="S38" s="197" t="n"/>
      <c r="T38" s="197" t="n"/>
      <c r="U38" s="197" t="n"/>
      <c r="V38" s="197" t="n"/>
      <c r="W38" s="197" t="n"/>
    </row>
    <row r="39" ht="12.75" customHeight="1" s="198">
      <c r="A39" s="53" t="inlineStr">
        <is>
          <t>Indonesia</t>
        </is>
      </c>
      <c r="B39" s="53">
        <f t="array" ref="B39">INDEX(Countries!$D$2:$D$255, MATCH(A39, Countries!$B$2:$B$255, 0))
</f>
        <v/>
      </c>
      <c r="C39" s="57" t="inlineStr">
        <is>
          <t>Conservation</t>
        </is>
      </c>
      <c r="D39" s="57" t="inlineStr">
        <is>
          <t>Seagrass</t>
        </is>
      </c>
      <c r="E39" s="54" t="n">
        <v>2000</v>
      </c>
      <c r="F39" s="57" t="n"/>
      <c r="G39" s="197" t="n"/>
      <c r="H39" s="197" t="n"/>
      <c r="I39" s="197" t="n"/>
      <c r="J39" s="197" t="n"/>
      <c r="K39" s="197" t="n"/>
      <c r="L39" s="197" t="n"/>
      <c r="M39" s="197" t="n"/>
      <c r="N39" s="197" t="n"/>
      <c r="O39" s="197" t="n"/>
      <c r="P39" s="197" t="n"/>
      <c r="Q39" s="197" t="n"/>
      <c r="R39" s="197" t="n"/>
      <c r="S39" s="197" t="n"/>
      <c r="T39" s="197" t="n"/>
      <c r="U39" s="197" t="n"/>
      <c r="V39" s="197" t="n"/>
      <c r="W39" s="197" t="n"/>
    </row>
    <row r="40" ht="12.75" customHeight="1" s="198">
      <c r="A40" s="53" t="inlineStr">
        <is>
          <t>Australia</t>
        </is>
      </c>
      <c r="B40" s="53">
        <f t="array" ref="B40">INDEX(Countries!$D$2:$D$255, MATCH(A40, Countries!$B$2:$B$255, 0))
</f>
        <v/>
      </c>
      <c r="C40" s="57" t="inlineStr">
        <is>
          <t>Conservation</t>
        </is>
      </c>
      <c r="D40" s="57" t="inlineStr">
        <is>
          <t>Seagrass</t>
        </is>
      </c>
      <c r="E40" s="54" t="n">
        <v>2000</v>
      </c>
      <c r="F40" s="57" t="n"/>
      <c r="G40" s="197" t="n"/>
      <c r="H40" s="197" t="n"/>
      <c r="I40" s="197" t="n"/>
      <c r="J40" s="197" t="n"/>
      <c r="K40" s="197" t="n"/>
      <c r="L40" s="197" t="n"/>
      <c r="M40" s="197" t="n"/>
      <c r="N40" s="197" t="n"/>
      <c r="O40" s="197" t="n"/>
      <c r="P40" s="197" t="n"/>
      <c r="Q40" s="197" t="n"/>
      <c r="R40" s="197" t="n"/>
      <c r="S40" s="197" t="n"/>
      <c r="T40" s="197" t="n"/>
      <c r="U40" s="197" t="n"/>
      <c r="V40" s="197" t="n"/>
      <c r="W40" s="197" t="n"/>
    </row>
    <row r="41" ht="12.75" customHeight="1" s="198">
      <c r="A41" s="53" t="inlineStr">
        <is>
          <t>The Bahamas</t>
        </is>
      </c>
      <c r="B41" s="53">
        <f t="array" ref="B41">INDEX(Countries!$D$2:$D$255, MATCH(A41, Countries!$B$2:$B$255, 0))
</f>
        <v/>
      </c>
      <c r="C41" s="57" t="inlineStr">
        <is>
          <t>Conservation</t>
        </is>
      </c>
      <c r="D41" s="57" t="inlineStr">
        <is>
          <t>Seagrass</t>
        </is>
      </c>
      <c r="E41" s="54" t="n">
        <v>2000</v>
      </c>
      <c r="F41" s="57" t="n"/>
      <c r="G41" s="197" t="n"/>
      <c r="H41" s="197" t="n"/>
      <c r="I41" s="197" t="n"/>
      <c r="J41" s="197" t="n"/>
      <c r="K41" s="197" t="n"/>
      <c r="L41" s="197" t="n"/>
      <c r="M41" s="197" t="n"/>
      <c r="N41" s="197" t="n"/>
      <c r="O41" s="197" t="n"/>
      <c r="P41" s="197" t="n"/>
      <c r="Q41" s="197" t="n"/>
      <c r="R41" s="197" t="n"/>
      <c r="S41" s="197" t="n"/>
      <c r="T41" s="197" t="n"/>
      <c r="U41" s="197" t="n"/>
      <c r="V41" s="197" t="n"/>
      <c r="W41" s="197" t="n"/>
    </row>
    <row r="42" ht="12.75" customHeight="1" s="198">
      <c r="A42" s="53" t="inlineStr">
        <is>
          <t>Kenya</t>
        </is>
      </c>
      <c r="B42" s="53">
        <f t="array" ref="B42">INDEX(Countries!$D$2:$D$255, MATCH(A42, Countries!$B$2:$B$255, 0))
</f>
        <v/>
      </c>
      <c r="C42" s="57" t="inlineStr">
        <is>
          <t>Conservation</t>
        </is>
      </c>
      <c r="D42" s="57" t="inlineStr">
        <is>
          <t>Seagrass</t>
        </is>
      </c>
      <c r="E42" s="54" t="n">
        <v>2000</v>
      </c>
      <c r="F42" s="57" t="n"/>
      <c r="G42" s="197" t="n"/>
      <c r="H42" s="197" t="n"/>
      <c r="I42" s="197" t="n"/>
      <c r="J42" s="197" t="n"/>
      <c r="K42" s="197" t="n"/>
      <c r="L42" s="197" t="n"/>
      <c r="M42" s="197" t="n"/>
      <c r="N42" s="197" t="n"/>
      <c r="O42" s="197" t="n"/>
      <c r="P42" s="197" t="n"/>
      <c r="Q42" s="197" t="n"/>
      <c r="R42" s="197" t="n"/>
      <c r="S42" s="197" t="n"/>
      <c r="T42" s="197" t="n"/>
      <c r="U42" s="197" t="n"/>
      <c r="V42" s="197" t="n"/>
      <c r="W42" s="197" t="n"/>
    </row>
    <row r="43" ht="12.75" customHeight="1" s="198">
      <c r="A43" s="53" t="inlineStr">
        <is>
          <t>Mexico</t>
        </is>
      </c>
      <c r="B43" s="53">
        <f t="array" ref="B43">INDEX(Countries!$D$2:$D$255, MATCH(A43, Countries!$B$2:$B$255, 0))
</f>
        <v/>
      </c>
      <c r="C43" s="57" t="inlineStr">
        <is>
          <t>Conservation</t>
        </is>
      </c>
      <c r="D43" s="57" t="inlineStr">
        <is>
          <t>Seagrass</t>
        </is>
      </c>
      <c r="E43" s="54" t="n">
        <v>2000</v>
      </c>
      <c r="F43" s="57" t="n"/>
      <c r="G43" s="197" t="n"/>
      <c r="H43" s="197" t="n"/>
      <c r="I43" s="197" t="n"/>
      <c r="J43" s="197" t="n"/>
      <c r="K43" s="197" t="n"/>
      <c r="L43" s="197" t="n"/>
      <c r="M43" s="197" t="n"/>
      <c r="N43" s="197" t="n"/>
      <c r="O43" s="197" t="n"/>
      <c r="P43" s="197" t="n"/>
      <c r="Q43" s="197" t="n"/>
      <c r="R43" s="197" t="n"/>
      <c r="S43" s="197" t="n"/>
      <c r="T43" s="197" t="n"/>
      <c r="U43" s="197" t="n"/>
      <c r="V43" s="197" t="n"/>
      <c r="W43" s="197" t="n"/>
    </row>
    <row r="44" ht="12.75" customHeight="1" s="198">
      <c r="A44" s="53" t="inlineStr">
        <is>
          <t>Colombia</t>
        </is>
      </c>
      <c r="B44" s="53">
        <f t="array" ref="B44">INDEX(Countries!$D$2:$D$255, MATCH(A44, Countries!$B$2:$B$255, 0))
</f>
        <v/>
      </c>
      <c r="C44" s="57" t="inlineStr">
        <is>
          <t>Conservation</t>
        </is>
      </c>
      <c r="D44" s="57" t="inlineStr">
        <is>
          <t>Seagrass</t>
        </is>
      </c>
      <c r="E44" s="54" t="n">
        <v>2000</v>
      </c>
      <c r="F44" s="57" t="n"/>
      <c r="G44" s="197" t="n"/>
      <c r="H44" s="197" t="n"/>
      <c r="I44" s="197" t="n"/>
      <c r="J44" s="197" t="n"/>
      <c r="K44" s="197" t="n"/>
      <c r="L44" s="197" t="n"/>
      <c r="M44" s="197" t="n"/>
      <c r="N44" s="197" t="n"/>
      <c r="O44" s="197" t="n"/>
      <c r="P44" s="197" t="n"/>
      <c r="Q44" s="197" t="n"/>
      <c r="R44" s="197" t="n"/>
      <c r="S44" s="197" t="n"/>
      <c r="T44" s="197" t="n"/>
      <c r="U44" s="197" t="n"/>
      <c r="V44" s="197" t="n"/>
      <c r="W44" s="197" t="n"/>
    </row>
    <row r="45" ht="12.75" customHeight="1" s="198">
      <c r="A45" s="53" t="inlineStr">
        <is>
          <t>India</t>
        </is>
      </c>
      <c r="B45" s="53">
        <f t="array" ref="B45">INDEX(Countries!$D$2:$D$255, MATCH(A45, Countries!$B$2:$B$255, 0))
</f>
        <v/>
      </c>
      <c r="C45" s="57" t="inlineStr">
        <is>
          <t>Conservation</t>
        </is>
      </c>
      <c r="D45" s="57" t="inlineStr">
        <is>
          <t>Seagrass</t>
        </is>
      </c>
      <c r="E45" s="54" t="n">
        <v>2000</v>
      </c>
      <c r="F45" s="57" t="n"/>
      <c r="G45" s="197" t="n"/>
      <c r="H45" s="197" t="n"/>
      <c r="I45" s="197" t="n"/>
      <c r="J45" s="197" t="n"/>
      <c r="K45" s="197" t="n"/>
      <c r="L45" s="197" t="n"/>
      <c r="M45" s="197" t="n"/>
      <c r="N45" s="197" t="n"/>
      <c r="O45" s="197" t="n"/>
      <c r="P45" s="197" t="n"/>
      <c r="Q45" s="197" t="n"/>
      <c r="R45" s="197" t="n"/>
      <c r="S45" s="197" t="n"/>
      <c r="T45" s="197" t="n"/>
      <c r="U45" s="197" t="n"/>
      <c r="V45" s="197" t="n"/>
      <c r="W45" s="197" t="n"/>
    </row>
    <row r="46" ht="12.75" customHeight="1" s="198">
      <c r="A46" s="53" t="inlineStr">
        <is>
          <t>China</t>
        </is>
      </c>
      <c r="B46" s="53">
        <f t="array" ref="B46">INDEX(Countries!$D$2:$D$255, MATCH(A46, Countries!$B$2:$B$255, 0))
</f>
        <v/>
      </c>
      <c r="C46" s="57" t="inlineStr">
        <is>
          <t>Conservation</t>
        </is>
      </c>
      <c r="D46" s="57" t="inlineStr">
        <is>
          <t>Seagrass</t>
        </is>
      </c>
      <c r="E46" s="54" t="n">
        <v>2000</v>
      </c>
      <c r="F46" s="57" t="n"/>
      <c r="G46" s="197" t="n"/>
      <c r="H46" s="197" t="n"/>
      <c r="I46" s="197" t="n"/>
      <c r="J46" s="197" t="n"/>
      <c r="K46" s="197" t="n"/>
      <c r="L46" s="197" t="n"/>
      <c r="M46" s="197" t="n"/>
      <c r="N46" s="197" t="n"/>
      <c r="O46" s="197" t="n"/>
      <c r="P46" s="197" t="n"/>
      <c r="Q46" s="197" t="n"/>
      <c r="R46" s="197" t="n"/>
      <c r="S46" s="197" t="n"/>
      <c r="T46" s="197" t="n"/>
      <c r="U46" s="197" t="n"/>
      <c r="V46" s="197" t="n"/>
      <c r="W46" s="197" t="n"/>
    </row>
    <row r="47" ht="12.75" customHeight="1" s="198">
      <c r="A47" s="53" t="inlineStr">
        <is>
          <t>United States</t>
        </is>
      </c>
      <c r="B47" s="53">
        <f t="array" ref="B47">INDEX(Countries!$D$2:$D$255, MATCH(A47, Countries!$B$2:$B$255, 0))
</f>
        <v/>
      </c>
      <c r="C47" s="57" t="inlineStr">
        <is>
          <t>Conservation</t>
        </is>
      </c>
      <c r="D47" s="57" t="inlineStr">
        <is>
          <t>Salt marsh</t>
        </is>
      </c>
      <c r="E47" s="54" t="n">
        <v>4000</v>
      </c>
      <c r="F47" s="57" t="n"/>
      <c r="G47" s="197" t="n"/>
      <c r="H47" s="197" t="n"/>
      <c r="I47" s="197" t="n"/>
      <c r="J47" s="197" t="n"/>
      <c r="K47" s="197" t="n"/>
      <c r="L47" s="197" t="n"/>
      <c r="M47" s="197" t="n"/>
      <c r="N47" s="197" t="n"/>
      <c r="O47" s="197" t="n"/>
      <c r="P47" s="197" t="n"/>
      <c r="Q47" s="197" t="n"/>
      <c r="R47" s="197" t="n"/>
      <c r="S47" s="197" t="n"/>
      <c r="T47" s="197" t="n"/>
      <c r="U47" s="197" t="n"/>
      <c r="V47" s="197" t="n"/>
      <c r="W47" s="197" t="n"/>
    </row>
    <row r="48" ht="12.75" customHeight="1" s="198">
      <c r="A48" s="53" t="inlineStr">
        <is>
          <t>Indonesia</t>
        </is>
      </c>
      <c r="B48" s="53">
        <f t="array" ref="B48">INDEX(Countries!$D$2:$D$255, MATCH(A48, Countries!$B$2:$B$255, 0))
</f>
        <v/>
      </c>
      <c r="C48" s="57" t="inlineStr">
        <is>
          <t>Conservation</t>
        </is>
      </c>
      <c r="D48" s="57" t="inlineStr">
        <is>
          <t>Salt marsh</t>
        </is>
      </c>
      <c r="E48" s="54" t="n">
        <v>4000</v>
      </c>
      <c r="F48" s="57" t="n"/>
      <c r="G48" s="197" t="n"/>
      <c r="H48" s="197" t="n"/>
      <c r="I48" s="197" t="n"/>
      <c r="J48" s="197" t="n"/>
      <c r="K48" s="197" t="n"/>
      <c r="L48" s="197" t="n"/>
      <c r="M48" s="197" t="n"/>
      <c r="N48" s="197" t="n"/>
      <c r="O48" s="197" t="n"/>
      <c r="P48" s="197" t="n"/>
      <c r="Q48" s="197" t="n"/>
      <c r="R48" s="197" t="n"/>
      <c r="S48" s="197" t="n"/>
      <c r="T48" s="197" t="n"/>
      <c r="U48" s="197" t="n"/>
      <c r="V48" s="197" t="n"/>
      <c r="W48" s="197" t="n"/>
    </row>
    <row r="49" ht="12.75" customHeight="1" s="198">
      <c r="A49" s="53" t="inlineStr">
        <is>
          <t>Australia</t>
        </is>
      </c>
      <c r="B49" s="53">
        <f t="array" ref="B49">INDEX(Countries!$D$2:$D$255, MATCH(A49, Countries!$B$2:$B$255, 0))
</f>
        <v/>
      </c>
      <c r="C49" s="57" t="inlineStr">
        <is>
          <t>Conservation</t>
        </is>
      </c>
      <c r="D49" s="57" t="inlineStr">
        <is>
          <t>Salt marsh</t>
        </is>
      </c>
      <c r="E49" s="54" t="n">
        <v>4000</v>
      </c>
      <c r="F49" s="57" t="n"/>
      <c r="G49" s="197" t="n"/>
      <c r="H49" s="197" t="n"/>
      <c r="I49" s="197" t="n"/>
      <c r="J49" s="197" t="n"/>
      <c r="K49" s="197" t="n"/>
      <c r="L49" s="197" t="n"/>
      <c r="M49" s="197" t="n"/>
      <c r="N49" s="197" t="n"/>
      <c r="O49" s="197" t="n"/>
      <c r="P49" s="197" t="n"/>
      <c r="Q49" s="197" t="n"/>
      <c r="R49" s="197" t="n"/>
      <c r="S49" s="197" t="n"/>
      <c r="T49" s="197" t="n"/>
      <c r="U49" s="197" t="n"/>
      <c r="V49" s="197" t="n"/>
      <c r="W49" s="197" t="n"/>
    </row>
    <row r="50" ht="12.75" customHeight="1" s="198">
      <c r="A50" s="53" t="inlineStr">
        <is>
          <t>The Bahamas</t>
        </is>
      </c>
      <c r="B50" s="53">
        <f t="array" ref="B50">INDEX(Countries!$D$2:$D$255, MATCH(A50, Countries!$B$2:$B$255, 0))
</f>
        <v/>
      </c>
      <c r="C50" s="57" t="inlineStr">
        <is>
          <t>Conservation</t>
        </is>
      </c>
      <c r="D50" s="57" t="inlineStr">
        <is>
          <t>Salt marsh</t>
        </is>
      </c>
      <c r="E50" s="54" t="n">
        <v>4000</v>
      </c>
      <c r="F50" s="57" t="n"/>
      <c r="G50" s="197" t="n"/>
      <c r="H50" s="197" t="n"/>
      <c r="I50" s="197" t="n"/>
      <c r="J50" s="197" t="n"/>
      <c r="K50" s="197" t="n"/>
      <c r="L50" s="197" t="n"/>
      <c r="M50" s="197" t="n"/>
      <c r="N50" s="197" t="n"/>
      <c r="O50" s="197" t="n"/>
      <c r="P50" s="197" t="n"/>
      <c r="Q50" s="197" t="n"/>
      <c r="R50" s="197" t="n"/>
      <c r="S50" s="197" t="n"/>
      <c r="T50" s="197" t="n"/>
      <c r="U50" s="197" t="n"/>
      <c r="V50" s="197" t="n"/>
      <c r="W50" s="197" t="n"/>
    </row>
    <row r="51" ht="12.75" customHeight="1" s="198">
      <c r="A51" s="53" t="inlineStr">
        <is>
          <t>Kenya</t>
        </is>
      </c>
      <c r="B51" s="53">
        <f t="array" ref="B51">INDEX(Countries!$D$2:$D$255, MATCH(A51, Countries!$B$2:$B$255, 0))
</f>
        <v/>
      </c>
      <c r="C51" s="57" t="inlineStr">
        <is>
          <t>Conservation</t>
        </is>
      </c>
      <c r="D51" s="57" t="inlineStr">
        <is>
          <t>Salt marsh</t>
        </is>
      </c>
      <c r="E51" s="54" t="n">
        <v>4000</v>
      </c>
      <c r="F51" s="57" t="n"/>
      <c r="G51" s="197" t="n"/>
      <c r="H51" s="197" t="n"/>
      <c r="I51" s="197" t="n"/>
      <c r="J51" s="197" t="n"/>
      <c r="K51" s="197" t="n"/>
      <c r="L51" s="197" t="n"/>
      <c r="M51" s="197" t="n"/>
      <c r="N51" s="197" t="n"/>
      <c r="O51" s="197" t="n"/>
      <c r="P51" s="197" t="n"/>
      <c r="Q51" s="197" t="n"/>
      <c r="R51" s="197" t="n"/>
      <c r="S51" s="197" t="n"/>
      <c r="T51" s="197" t="n"/>
      <c r="U51" s="197" t="n"/>
      <c r="V51" s="197" t="n"/>
      <c r="W51" s="197" t="n"/>
    </row>
    <row r="52" ht="12.75" customHeight="1" s="198">
      <c r="A52" s="53" t="inlineStr">
        <is>
          <t>Mexico</t>
        </is>
      </c>
      <c r="B52" s="53">
        <f t="array" ref="B52">INDEX(Countries!$D$2:$D$255, MATCH(A52, Countries!$B$2:$B$255, 0))
</f>
        <v/>
      </c>
      <c r="C52" s="57" t="inlineStr">
        <is>
          <t>Conservation</t>
        </is>
      </c>
      <c r="D52" s="57" t="inlineStr">
        <is>
          <t>Salt marsh</t>
        </is>
      </c>
      <c r="E52" s="54" t="n">
        <v>4000</v>
      </c>
      <c r="F52" s="57" t="n"/>
      <c r="G52" s="197" t="n"/>
      <c r="H52" s="197" t="n"/>
      <c r="I52" s="197" t="n"/>
      <c r="J52" s="197" t="n"/>
      <c r="K52" s="197" t="n"/>
      <c r="L52" s="197" t="n"/>
      <c r="M52" s="197" t="n"/>
      <c r="N52" s="197" t="n"/>
      <c r="O52" s="197" t="n"/>
      <c r="P52" s="197" t="n"/>
      <c r="Q52" s="197" t="n"/>
      <c r="R52" s="197" t="n"/>
      <c r="S52" s="197" t="n"/>
      <c r="T52" s="197" t="n"/>
      <c r="U52" s="197" t="n"/>
      <c r="V52" s="197" t="n"/>
      <c r="W52" s="197" t="n"/>
    </row>
    <row r="53" ht="12.75" customHeight="1" s="198">
      <c r="A53" s="53" t="inlineStr">
        <is>
          <t>Colombia</t>
        </is>
      </c>
      <c r="B53" s="53">
        <f t="array" ref="B53">INDEX(Countries!$D$2:$D$255, MATCH(A53, Countries!$B$2:$B$255, 0))
</f>
        <v/>
      </c>
      <c r="C53" s="57" t="inlineStr">
        <is>
          <t>Conservation</t>
        </is>
      </c>
      <c r="D53" s="57" t="inlineStr">
        <is>
          <t>Salt marsh</t>
        </is>
      </c>
      <c r="E53" s="54" t="n">
        <v>4000</v>
      </c>
      <c r="F53" s="57" t="n"/>
      <c r="G53" s="197" t="n"/>
      <c r="H53" s="197" t="n"/>
      <c r="I53" s="197" t="n"/>
      <c r="J53" s="197" t="n"/>
      <c r="K53" s="197" t="n"/>
      <c r="L53" s="197" t="n"/>
      <c r="M53" s="197" t="n"/>
      <c r="N53" s="197" t="n"/>
      <c r="O53" s="197" t="n"/>
      <c r="P53" s="197" t="n"/>
      <c r="Q53" s="197" t="n"/>
      <c r="R53" s="197" t="n"/>
      <c r="S53" s="197" t="n"/>
      <c r="T53" s="197" t="n"/>
      <c r="U53" s="197" t="n"/>
      <c r="V53" s="197" t="n"/>
      <c r="W53" s="197" t="n"/>
    </row>
    <row r="54" ht="12.75" customHeight="1" s="198">
      <c r="A54" s="53" t="inlineStr">
        <is>
          <t>India</t>
        </is>
      </c>
      <c r="B54" s="53">
        <f t="array" ref="B54">INDEX(Countries!$D$2:$D$255, MATCH(A54, Countries!$B$2:$B$255, 0))
</f>
        <v/>
      </c>
      <c r="C54" s="57" t="inlineStr">
        <is>
          <t>Conservation</t>
        </is>
      </c>
      <c r="D54" s="57" t="inlineStr">
        <is>
          <t>Salt marsh</t>
        </is>
      </c>
      <c r="E54" s="54" t="n">
        <v>4000</v>
      </c>
      <c r="F54" s="57" t="n"/>
      <c r="G54" s="197" t="n"/>
      <c r="H54" s="197" t="n"/>
      <c r="I54" s="197" t="n"/>
      <c r="J54" s="197" t="n"/>
      <c r="K54" s="197" t="n"/>
      <c r="L54" s="197" t="n"/>
      <c r="M54" s="197" t="n"/>
      <c r="N54" s="197" t="n"/>
      <c r="O54" s="197" t="n"/>
      <c r="P54" s="197" t="n"/>
      <c r="Q54" s="197" t="n"/>
      <c r="R54" s="197" t="n"/>
      <c r="S54" s="197" t="n"/>
      <c r="T54" s="197" t="n"/>
      <c r="U54" s="197" t="n"/>
      <c r="V54" s="197" t="n"/>
      <c r="W54" s="197" t="n"/>
    </row>
    <row r="55" ht="12.75" customHeight="1" s="198">
      <c r="A55" s="53" t="inlineStr">
        <is>
          <t>China</t>
        </is>
      </c>
      <c r="B55" s="53">
        <f t="array" ref="B55">INDEX(Countries!$D$2:$D$255, MATCH(A55, Countries!$B$2:$B$255, 0))
</f>
        <v/>
      </c>
      <c r="C55" s="57" t="inlineStr">
        <is>
          <t>Conservation</t>
        </is>
      </c>
      <c r="D55" s="57" t="inlineStr">
        <is>
          <t>Salt marsh</t>
        </is>
      </c>
      <c r="E55" s="54" t="n">
        <v>4000</v>
      </c>
      <c r="F55" s="57" t="n"/>
      <c r="G55" s="197" t="n"/>
      <c r="H55" s="197" t="n"/>
      <c r="I55" s="197" t="n"/>
      <c r="J55" s="197" t="n"/>
      <c r="K55" s="197" t="n"/>
      <c r="L55" s="197" t="n"/>
      <c r="M55" s="197" t="n"/>
      <c r="N55" s="197" t="n"/>
      <c r="O55" s="197" t="n"/>
      <c r="P55" s="197" t="n"/>
      <c r="Q55" s="197" t="n"/>
      <c r="R55" s="197" t="n"/>
      <c r="S55" s="197" t="n"/>
      <c r="T55" s="197" t="n"/>
      <c r="U55" s="197" t="n"/>
      <c r="V55" s="197" t="n"/>
      <c r="W55" s="197" t="n"/>
    </row>
    <row r="56" ht="12.75" customHeight="1" s="198">
      <c r="A56" s="57" t="n"/>
      <c r="B56" s="57" t="n"/>
      <c r="C56" s="57" t="n"/>
      <c r="D56" s="57" t="n"/>
      <c r="E56" s="54" t="n"/>
      <c r="F56" s="57" t="n"/>
      <c r="G56" s="197" t="n"/>
      <c r="H56" s="197" t="n"/>
      <c r="I56" s="197" t="n"/>
      <c r="J56" s="197" t="n"/>
      <c r="K56" s="197" t="n"/>
      <c r="L56" s="197" t="n"/>
      <c r="M56" s="197" t="n"/>
      <c r="N56" s="197" t="n"/>
      <c r="O56" s="197" t="n"/>
      <c r="P56" s="197" t="n"/>
      <c r="Q56" s="197" t="n"/>
      <c r="R56" s="197" t="n"/>
      <c r="S56" s="197" t="n"/>
      <c r="T56" s="197" t="n"/>
      <c r="U56" s="197" t="n"/>
      <c r="V56" s="197" t="n"/>
      <c r="W56" s="197" t="n"/>
    </row>
    <row r="57" ht="12.75" customHeight="1" s="198">
      <c r="A57" s="57" t="n"/>
      <c r="B57" s="57" t="n"/>
      <c r="C57" s="57" t="n"/>
      <c r="D57" s="57" t="n"/>
      <c r="E57" s="54" t="n"/>
      <c r="F57" s="57" t="n"/>
      <c r="G57" s="197" t="n"/>
      <c r="H57" s="197" t="n"/>
      <c r="I57" s="197" t="n"/>
      <c r="J57" s="197" t="n"/>
      <c r="K57" s="197" t="n"/>
      <c r="L57" s="197" t="n"/>
      <c r="M57" s="197" t="n"/>
      <c r="N57" s="197" t="n"/>
      <c r="O57" s="197" t="n"/>
      <c r="P57" s="197" t="n"/>
      <c r="Q57" s="197" t="n"/>
      <c r="R57" s="197" t="n"/>
      <c r="S57" s="197" t="n"/>
      <c r="T57" s="197" t="n"/>
      <c r="U57" s="197" t="n"/>
      <c r="V57" s="197" t="n"/>
      <c r="W57" s="197" t="n"/>
    </row>
    <row r="58" ht="12.75" customHeight="1" s="198">
      <c r="A58" s="57" t="n"/>
      <c r="B58" s="57" t="n"/>
      <c r="C58" s="57" t="n"/>
      <c r="D58" s="57" t="n"/>
      <c r="E58" s="54" t="n"/>
      <c r="F58" s="57" t="n"/>
      <c r="G58" s="197" t="n"/>
      <c r="H58" s="197" t="n"/>
      <c r="I58" s="197" t="n"/>
      <c r="J58" s="197" t="n"/>
      <c r="K58" s="197" t="n"/>
      <c r="L58" s="197" t="n"/>
      <c r="M58" s="197" t="n"/>
      <c r="N58" s="197" t="n"/>
      <c r="O58" s="197" t="n"/>
      <c r="P58" s="197" t="n"/>
      <c r="Q58" s="197" t="n"/>
      <c r="R58" s="197" t="n"/>
      <c r="S58" s="197" t="n"/>
      <c r="T58" s="197" t="n"/>
      <c r="U58" s="197" t="n"/>
      <c r="V58" s="197" t="n"/>
      <c r="W58" s="197" t="n"/>
    </row>
    <row r="59" ht="12.75" customHeight="1" s="198">
      <c r="A59" s="57" t="n"/>
      <c r="B59" s="57" t="n"/>
      <c r="C59" s="57" t="n"/>
      <c r="D59" s="57" t="n"/>
      <c r="E59" s="54" t="n"/>
      <c r="F59" s="57" t="n"/>
      <c r="G59" s="197" t="n"/>
      <c r="H59" s="197" t="n"/>
      <c r="I59" s="197" t="n"/>
      <c r="J59" s="197" t="n"/>
      <c r="K59" s="197" t="n"/>
      <c r="L59" s="197" t="n"/>
      <c r="M59" s="197" t="n"/>
      <c r="N59" s="197" t="n"/>
      <c r="O59" s="197" t="n"/>
      <c r="P59" s="197" t="n"/>
      <c r="Q59" s="197" t="n"/>
      <c r="R59" s="197" t="n"/>
      <c r="S59" s="197" t="n"/>
      <c r="T59" s="197" t="n"/>
      <c r="U59" s="197" t="n"/>
      <c r="V59" s="197" t="n"/>
      <c r="W59" s="197" t="n"/>
    </row>
    <row r="60" ht="12.75" customHeight="1" s="198">
      <c r="A60" s="57" t="n"/>
      <c r="B60" s="57" t="n"/>
      <c r="C60" s="57" t="n"/>
      <c r="D60" s="57" t="n"/>
      <c r="E60" s="54" t="n"/>
      <c r="F60" s="57" t="n"/>
      <c r="G60" s="197" t="n"/>
      <c r="H60" s="197" t="n"/>
      <c r="I60" s="197" t="n"/>
      <c r="J60" s="197" t="n"/>
      <c r="K60" s="197" t="n"/>
      <c r="L60" s="197" t="n"/>
      <c r="M60" s="197" t="n"/>
      <c r="N60" s="197" t="n"/>
      <c r="O60" s="197" t="n"/>
      <c r="P60" s="197" t="n"/>
      <c r="Q60" s="197" t="n"/>
      <c r="R60" s="197" t="n"/>
      <c r="S60" s="197" t="n"/>
      <c r="T60" s="197" t="n"/>
      <c r="U60" s="197" t="n"/>
      <c r="V60" s="197" t="n"/>
      <c r="W60" s="197" t="n"/>
    </row>
    <row r="61" ht="12.75" customHeight="1" s="198">
      <c r="A61" s="57" t="n"/>
      <c r="B61" s="57" t="n"/>
      <c r="C61" s="57" t="n"/>
      <c r="D61" s="57" t="n"/>
      <c r="E61" s="54" t="n"/>
      <c r="F61" s="57" t="n"/>
      <c r="G61" s="197" t="n"/>
      <c r="H61" s="197" t="n"/>
      <c r="I61" s="197" t="n"/>
      <c r="J61" s="197" t="n"/>
      <c r="K61" s="197" t="n"/>
      <c r="L61" s="197" t="n"/>
      <c r="M61" s="197" t="n"/>
      <c r="N61" s="197" t="n"/>
      <c r="O61" s="197" t="n"/>
      <c r="P61" s="197" t="n"/>
      <c r="Q61" s="197" t="n"/>
      <c r="R61" s="197" t="n"/>
      <c r="S61" s="197" t="n"/>
      <c r="T61" s="197" t="n"/>
      <c r="U61" s="197" t="n"/>
      <c r="V61" s="197" t="n"/>
      <c r="W61" s="197" t="n"/>
    </row>
    <row r="62" ht="12.75" customHeight="1" s="198">
      <c r="A62" s="57" t="n"/>
      <c r="B62" s="57" t="n"/>
      <c r="C62" s="57" t="n"/>
      <c r="D62" s="57" t="n"/>
      <c r="E62" s="54" t="n"/>
      <c r="F62" s="57" t="n"/>
      <c r="G62" s="197" t="n"/>
      <c r="H62" s="197" t="n"/>
      <c r="I62" s="197" t="n"/>
      <c r="J62" s="197" t="n"/>
      <c r="K62" s="197" t="n"/>
      <c r="L62" s="197" t="n"/>
      <c r="M62" s="197" t="n"/>
      <c r="N62" s="197" t="n"/>
      <c r="O62" s="197" t="n"/>
      <c r="P62" s="197" t="n"/>
      <c r="Q62" s="197" t="n"/>
      <c r="R62" s="197" t="n"/>
      <c r="S62" s="197" t="n"/>
      <c r="T62" s="197" t="n"/>
      <c r="U62" s="197" t="n"/>
      <c r="V62" s="197" t="n"/>
      <c r="W62" s="197" t="n"/>
    </row>
    <row r="63" ht="12.75" customHeight="1" s="198">
      <c r="A63" s="57" t="n"/>
      <c r="B63" s="57" t="n"/>
      <c r="C63" s="57" t="n"/>
      <c r="D63" s="57" t="n"/>
      <c r="E63" s="54" t="n"/>
      <c r="F63" s="57" t="n"/>
      <c r="G63" s="197" t="n"/>
      <c r="H63" s="197" t="n"/>
      <c r="I63" s="197" t="n"/>
      <c r="J63" s="197" t="n"/>
      <c r="K63" s="197" t="n"/>
      <c r="L63" s="197" t="n"/>
      <c r="M63" s="197" t="n"/>
      <c r="N63" s="197" t="n"/>
      <c r="O63" s="197" t="n"/>
      <c r="P63" s="197" t="n"/>
      <c r="Q63" s="197" t="n"/>
      <c r="R63" s="197" t="n"/>
      <c r="S63" s="197" t="n"/>
      <c r="T63" s="197" t="n"/>
      <c r="U63" s="197" t="n"/>
      <c r="V63" s="197" t="n"/>
      <c r="W63" s="197" t="n"/>
    </row>
    <row r="64" ht="12.75" customHeight="1" s="198">
      <c r="A64" s="57" t="n"/>
      <c r="B64" s="57" t="n"/>
      <c r="C64" s="57" t="n"/>
      <c r="D64" s="57" t="n"/>
      <c r="E64" s="54" t="n"/>
      <c r="F64" s="57" t="n"/>
      <c r="G64" s="197" t="n"/>
      <c r="H64" s="197" t="n"/>
      <c r="I64" s="197" t="n"/>
      <c r="J64" s="197" t="n"/>
      <c r="K64" s="197" t="n"/>
      <c r="L64" s="197" t="n"/>
      <c r="M64" s="197" t="n"/>
      <c r="N64" s="197" t="n"/>
      <c r="O64" s="197" t="n"/>
      <c r="P64" s="197" t="n"/>
      <c r="Q64" s="197" t="n"/>
      <c r="R64" s="197" t="n"/>
      <c r="S64" s="197" t="n"/>
      <c r="T64" s="197" t="n"/>
      <c r="U64" s="197" t="n"/>
      <c r="V64" s="197" t="n"/>
      <c r="W64" s="197" t="n"/>
    </row>
    <row r="65" ht="12.75" customHeight="1" s="198">
      <c r="A65" s="57" t="n"/>
      <c r="B65" s="57" t="n"/>
      <c r="C65" s="57" t="n"/>
      <c r="D65" s="57" t="n"/>
      <c r="E65" s="54" t="n"/>
      <c r="F65" s="57" t="n"/>
      <c r="G65" s="197" t="n"/>
      <c r="H65" s="197" t="n"/>
      <c r="I65" s="197" t="n"/>
      <c r="J65" s="197" t="n"/>
      <c r="K65" s="197" t="n"/>
      <c r="L65" s="197" t="n"/>
      <c r="M65" s="197" t="n"/>
      <c r="N65" s="197" t="n"/>
      <c r="O65" s="197" t="n"/>
      <c r="P65" s="197" t="n"/>
      <c r="Q65" s="197" t="n"/>
      <c r="R65" s="197" t="n"/>
      <c r="S65" s="197" t="n"/>
      <c r="T65" s="197" t="n"/>
      <c r="U65" s="197" t="n"/>
      <c r="V65" s="197" t="n"/>
      <c r="W65" s="197" t="n"/>
    </row>
    <row r="66" ht="12.75" customHeight="1" s="198">
      <c r="A66" s="57" t="n"/>
      <c r="B66" s="57" t="n"/>
      <c r="C66" s="57" t="n"/>
      <c r="D66" s="57" t="n"/>
      <c r="E66" s="54" t="n"/>
      <c r="F66" s="57" t="n"/>
      <c r="G66" s="197" t="n"/>
      <c r="H66" s="197" t="n"/>
      <c r="I66" s="197" t="n"/>
      <c r="J66" s="197" t="n"/>
      <c r="K66" s="197" t="n"/>
      <c r="L66" s="197" t="n"/>
      <c r="M66" s="197" t="n"/>
      <c r="N66" s="197" t="n"/>
      <c r="O66" s="197" t="n"/>
      <c r="P66" s="197" t="n"/>
      <c r="Q66" s="197" t="n"/>
      <c r="R66" s="197" t="n"/>
      <c r="S66" s="197" t="n"/>
      <c r="T66" s="197" t="n"/>
      <c r="U66" s="197" t="n"/>
      <c r="V66" s="197" t="n"/>
      <c r="W66" s="197" t="n"/>
    </row>
    <row r="67" ht="12.75" customHeight="1" s="198">
      <c r="A67" s="57" t="n"/>
      <c r="B67" s="57" t="n"/>
      <c r="C67" s="57" t="n"/>
      <c r="D67" s="57" t="n"/>
      <c r="E67" s="54" t="n"/>
      <c r="F67" s="57" t="n"/>
      <c r="G67" s="197" t="n"/>
      <c r="H67" s="197" t="n"/>
      <c r="I67" s="197" t="n"/>
      <c r="J67" s="197" t="n"/>
      <c r="K67" s="197" t="n"/>
      <c r="L67" s="197" t="n"/>
      <c r="M67" s="197" t="n"/>
      <c r="N67" s="197" t="n"/>
      <c r="O67" s="197" t="n"/>
      <c r="P67" s="197" t="n"/>
      <c r="Q67" s="197" t="n"/>
      <c r="R67" s="197" t="n"/>
      <c r="S67" s="197" t="n"/>
      <c r="T67" s="197" t="n"/>
      <c r="U67" s="197" t="n"/>
      <c r="V67" s="197" t="n"/>
      <c r="W67" s="197" t="n"/>
    </row>
    <row r="68" ht="12.75" customHeight="1" s="198">
      <c r="A68" s="57" t="n"/>
      <c r="B68" s="57" t="n"/>
      <c r="C68" s="57" t="n"/>
      <c r="D68" s="57" t="n"/>
      <c r="E68" s="54" t="n"/>
      <c r="F68" s="57" t="n"/>
      <c r="G68" s="197" t="n"/>
      <c r="H68" s="197" t="n"/>
      <c r="I68" s="197" t="n"/>
      <c r="J68" s="197" t="n"/>
      <c r="K68" s="197" t="n"/>
      <c r="L68" s="197" t="n"/>
      <c r="M68" s="197" t="n"/>
      <c r="N68" s="197" t="n"/>
      <c r="O68" s="197" t="n"/>
      <c r="P68" s="197" t="n"/>
      <c r="Q68" s="197" t="n"/>
      <c r="R68" s="197" t="n"/>
      <c r="S68" s="197" t="n"/>
      <c r="T68" s="197" t="n"/>
      <c r="U68" s="197" t="n"/>
      <c r="V68" s="197" t="n"/>
      <c r="W68" s="197" t="n"/>
    </row>
    <row r="69" ht="12.75" customHeight="1" s="198">
      <c r="A69" s="57" t="n"/>
      <c r="B69" s="57" t="n"/>
      <c r="C69" s="57" t="n"/>
      <c r="D69" s="57" t="n"/>
      <c r="E69" s="54" t="n"/>
      <c r="F69" s="57" t="n"/>
      <c r="G69" s="197" t="n"/>
      <c r="H69" s="197" t="n"/>
      <c r="I69" s="197" t="n"/>
      <c r="J69" s="197" t="n"/>
      <c r="K69" s="197" t="n"/>
      <c r="L69" s="197" t="n"/>
      <c r="M69" s="197" t="n"/>
      <c r="N69" s="197" t="n"/>
      <c r="O69" s="197" t="n"/>
      <c r="P69" s="197" t="n"/>
      <c r="Q69" s="197" t="n"/>
      <c r="R69" s="197" t="n"/>
      <c r="S69" s="197" t="n"/>
      <c r="T69" s="197" t="n"/>
      <c r="U69" s="197" t="n"/>
      <c r="V69" s="197" t="n"/>
      <c r="W69" s="197" t="n"/>
    </row>
    <row r="70" ht="12.75" customHeight="1" s="198">
      <c r="A70" s="57" t="n"/>
      <c r="B70" s="57" t="n"/>
      <c r="C70" s="57" t="n"/>
      <c r="D70" s="57" t="n"/>
      <c r="E70" s="54" t="n"/>
      <c r="F70" s="57" t="n"/>
      <c r="G70" s="197" t="n"/>
      <c r="H70" s="197" t="n"/>
      <c r="I70" s="197" t="n"/>
      <c r="J70" s="197" t="n"/>
      <c r="K70" s="197" t="n"/>
      <c r="L70" s="197" t="n"/>
      <c r="M70" s="197" t="n"/>
      <c r="N70" s="197" t="n"/>
      <c r="O70" s="197" t="n"/>
      <c r="P70" s="197" t="n"/>
      <c r="Q70" s="197" t="n"/>
      <c r="R70" s="197" t="n"/>
      <c r="S70" s="197" t="n"/>
      <c r="T70" s="197" t="n"/>
      <c r="U70" s="197" t="n"/>
      <c r="V70" s="197" t="n"/>
      <c r="W70" s="197" t="n"/>
    </row>
    <row r="71" ht="12.75" customHeight="1" s="198">
      <c r="A71" s="57" t="n"/>
      <c r="B71" s="57" t="n"/>
      <c r="C71" s="57" t="n"/>
      <c r="D71" s="57" t="n"/>
      <c r="E71" s="54" t="n"/>
      <c r="F71" s="57" t="n"/>
      <c r="G71" s="197" t="n"/>
      <c r="H71" s="197" t="n"/>
      <c r="I71" s="197" t="n"/>
      <c r="J71" s="197" t="n"/>
      <c r="K71" s="197" t="n"/>
      <c r="L71" s="197" t="n"/>
      <c r="M71" s="197" t="n"/>
      <c r="N71" s="197" t="n"/>
      <c r="O71" s="197" t="n"/>
      <c r="P71" s="197" t="n"/>
      <c r="Q71" s="197" t="n"/>
      <c r="R71" s="197" t="n"/>
      <c r="S71" s="197" t="n"/>
      <c r="T71" s="197" t="n"/>
      <c r="U71" s="197" t="n"/>
      <c r="V71" s="197" t="n"/>
      <c r="W71" s="197" t="n"/>
    </row>
    <row r="72" ht="12.75" customHeight="1" s="198">
      <c r="A72" s="57" t="n"/>
      <c r="B72" s="57" t="n"/>
      <c r="C72" s="57" t="n"/>
      <c r="D72" s="57" t="n"/>
      <c r="E72" s="54" t="n"/>
      <c r="F72" s="57" t="n"/>
      <c r="G72" s="197" t="n"/>
      <c r="H72" s="197" t="n"/>
      <c r="I72" s="197" t="n"/>
      <c r="J72" s="197" t="n"/>
      <c r="K72" s="197" t="n"/>
      <c r="L72" s="197" t="n"/>
      <c r="M72" s="197" t="n"/>
      <c r="N72" s="197" t="n"/>
      <c r="O72" s="197" t="n"/>
      <c r="P72" s="197" t="n"/>
      <c r="Q72" s="197" t="n"/>
      <c r="R72" s="197" t="n"/>
      <c r="S72" s="197" t="n"/>
      <c r="T72" s="197" t="n"/>
      <c r="U72" s="197" t="n"/>
      <c r="V72" s="197" t="n"/>
      <c r="W72" s="197" t="n"/>
    </row>
    <row r="73" ht="12.75" customHeight="1" s="198">
      <c r="A73" s="57" t="n"/>
      <c r="B73" s="57" t="n"/>
      <c r="C73" s="57" t="n"/>
      <c r="D73" s="57" t="n"/>
      <c r="E73" s="54" t="n"/>
      <c r="F73" s="57" t="n"/>
      <c r="G73" s="197" t="n"/>
      <c r="H73" s="197" t="n"/>
      <c r="I73" s="197" t="n"/>
      <c r="J73" s="197" t="n"/>
      <c r="K73" s="197" t="n"/>
      <c r="L73" s="197" t="n"/>
      <c r="M73" s="197" t="n"/>
      <c r="N73" s="197" t="n"/>
      <c r="O73" s="197" t="n"/>
      <c r="P73" s="197" t="n"/>
      <c r="Q73" s="197" t="n"/>
      <c r="R73" s="197" t="n"/>
      <c r="S73" s="197" t="n"/>
      <c r="T73" s="197" t="n"/>
      <c r="U73" s="197" t="n"/>
      <c r="V73" s="197" t="n"/>
      <c r="W73" s="197" t="n"/>
    </row>
    <row r="74" ht="12.75" customHeight="1" s="198">
      <c r="A74" s="57" t="n"/>
      <c r="B74" s="57" t="n"/>
      <c r="C74" s="57" t="n"/>
      <c r="D74" s="57" t="n"/>
      <c r="E74" s="54" t="n"/>
      <c r="F74" s="57" t="n"/>
      <c r="G74" s="197" t="n"/>
      <c r="H74" s="197" t="n"/>
      <c r="I74" s="197" t="n"/>
      <c r="J74" s="197" t="n"/>
      <c r="K74" s="197" t="n"/>
      <c r="L74" s="197" t="n"/>
      <c r="M74" s="197" t="n"/>
      <c r="N74" s="197" t="n"/>
      <c r="O74" s="197" t="n"/>
      <c r="P74" s="197" t="n"/>
      <c r="Q74" s="197" t="n"/>
      <c r="R74" s="197" t="n"/>
      <c r="S74" s="197" t="n"/>
      <c r="T74" s="197" t="n"/>
      <c r="U74" s="197" t="n"/>
      <c r="V74" s="197" t="n"/>
      <c r="W74" s="197" t="n"/>
    </row>
    <row r="75" ht="12.75" customHeight="1" s="198">
      <c r="A75" s="57" t="n"/>
      <c r="B75" s="57" t="n"/>
      <c r="C75" s="57" t="n"/>
      <c r="D75" s="57" t="n"/>
      <c r="E75" s="54" t="n"/>
      <c r="F75" s="57" t="n"/>
      <c r="G75" s="197" t="n"/>
      <c r="H75" s="197" t="n"/>
      <c r="I75" s="197" t="n"/>
      <c r="J75" s="197" t="n"/>
      <c r="K75" s="197" t="n"/>
      <c r="L75" s="197" t="n"/>
      <c r="M75" s="197" t="n"/>
      <c r="N75" s="197" t="n"/>
      <c r="O75" s="197" t="n"/>
      <c r="P75" s="197" t="n"/>
      <c r="Q75" s="197" t="n"/>
      <c r="R75" s="197" t="n"/>
      <c r="S75" s="197" t="n"/>
      <c r="T75" s="197" t="n"/>
      <c r="U75" s="197" t="n"/>
      <c r="V75" s="197" t="n"/>
      <c r="W75" s="197" t="n"/>
    </row>
    <row r="76" ht="12.75" customHeight="1" s="198">
      <c r="A76" s="57" t="n"/>
      <c r="B76" s="57" t="n"/>
      <c r="C76" s="57" t="n"/>
      <c r="D76" s="57" t="n"/>
      <c r="E76" s="54" t="n"/>
      <c r="F76" s="57" t="n"/>
      <c r="G76" s="197" t="n"/>
      <c r="H76" s="197" t="n"/>
      <c r="I76" s="197" t="n"/>
      <c r="J76" s="197" t="n"/>
      <c r="K76" s="197" t="n"/>
      <c r="L76" s="197" t="n"/>
      <c r="M76" s="197" t="n"/>
      <c r="N76" s="197" t="n"/>
      <c r="O76" s="197" t="n"/>
      <c r="P76" s="197" t="n"/>
      <c r="Q76" s="197" t="n"/>
      <c r="R76" s="197" t="n"/>
      <c r="S76" s="197" t="n"/>
      <c r="T76" s="197" t="n"/>
      <c r="U76" s="197" t="n"/>
      <c r="V76" s="197" t="n"/>
      <c r="W76" s="197" t="n"/>
    </row>
    <row r="77" ht="12.75" customHeight="1" s="198">
      <c r="A77" s="57" t="n"/>
      <c r="B77" s="57" t="n"/>
      <c r="C77" s="57" t="n"/>
      <c r="D77" s="57" t="n"/>
      <c r="E77" s="54" t="n"/>
      <c r="F77" s="57" t="n"/>
      <c r="G77" s="197" t="n"/>
      <c r="H77" s="197" t="n"/>
      <c r="I77" s="197" t="n"/>
      <c r="J77" s="197" t="n"/>
      <c r="K77" s="197" t="n"/>
      <c r="L77" s="197" t="n"/>
      <c r="M77" s="197" t="n"/>
      <c r="N77" s="197" t="n"/>
      <c r="O77" s="197" t="n"/>
      <c r="P77" s="197" t="n"/>
      <c r="Q77" s="197" t="n"/>
      <c r="R77" s="197" t="n"/>
      <c r="S77" s="197" t="n"/>
      <c r="T77" s="197" t="n"/>
      <c r="U77" s="197" t="n"/>
      <c r="V77" s="197" t="n"/>
      <c r="W77" s="197" t="n"/>
    </row>
    <row r="78" ht="12.75" customHeight="1" s="198">
      <c r="A78" s="57" t="n"/>
      <c r="B78" s="57" t="n"/>
      <c r="C78" s="57" t="n"/>
      <c r="D78" s="57" t="n"/>
      <c r="E78" s="54" t="n"/>
      <c r="F78" s="57" t="n"/>
      <c r="G78" s="197" t="n"/>
      <c r="H78" s="197" t="n"/>
      <c r="I78" s="197" t="n"/>
      <c r="J78" s="197" t="n"/>
      <c r="K78" s="197" t="n"/>
      <c r="L78" s="197" t="n"/>
      <c r="M78" s="197" t="n"/>
      <c r="N78" s="197" t="n"/>
      <c r="O78" s="197" t="n"/>
      <c r="P78" s="197" t="n"/>
      <c r="Q78" s="197" t="n"/>
      <c r="R78" s="197" t="n"/>
      <c r="S78" s="197" t="n"/>
      <c r="T78" s="197" t="n"/>
      <c r="U78" s="197" t="n"/>
      <c r="V78" s="197" t="n"/>
      <c r="W78" s="197" t="n"/>
    </row>
    <row r="79" ht="12.75" customHeight="1" s="198">
      <c r="A79" s="57" t="n"/>
      <c r="B79" s="57" t="n"/>
      <c r="C79" s="57" t="n"/>
      <c r="D79" s="57" t="n"/>
      <c r="E79" s="54" t="n"/>
      <c r="F79" s="57" t="n"/>
      <c r="G79" s="197" t="n"/>
      <c r="H79" s="197" t="n"/>
      <c r="I79" s="197" t="n"/>
      <c r="J79" s="197" t="n"/>
      <c r="K79" s="197" t="n"/>
      <c r="L79" s="197" t="n"/>
      <c r="M79" s="197" t="n"/>
      <c r="N79" s="197" t="n"/>
      <c r="O79" s="197" t="n"/>
      <c r="P79" s="197" t="n"/>
      <c r="Q79" s="197" t="n"/>
      <c r="R79" s="197" t="n"/>
      <c r="S79" s="197" t="n"/>
      <c r="T79" s="197" t="n"/>
      <c r="U79" s="197" t="n"/>
      <c r="V79" s="197" t="n"/>
      <c r="W79" s="197" t="n"/>
    </row>
    <row r="80" ht="12.75" customHeight="1" s="198">
      <c r="A80" s="57" t="n"/>
      <c r="B80" s="57" t="n"/>
      <c r="C80" s="57" t="n"/>
      <c r="D80" s="57" t="n"/>
      <c r="E80" s="54" t="n"/>
      <c r="F80" s="57" t="n"/>
      <c r="G80" s="197" t="n"/>
      <c r="H80" s="197" t="n"/>
      <c r="I80" s="197" t="n"/>
      <c r="J80" s="197" t="n"/>
      <c r="K80" s="197" t="n"/>
      <c r="L80" s="197" t="n"/>
      <c r="M80" s="197" t="n"/>
      <c r="N80" s="197" t="n"/>
      <c r="O80" s="197" t="n"/>
      <c r="P80" s="197" t="n"/>
      <c r="Q80" s="197" t="n"/>
      <c r="R80" s="197" t="n"/>
      <c r="S80" s="197" t="n"/>
      <c r="T80" s="197" t="n"/>
      <c r="U80" s="197" t="n"/>
      <c r="V80" s="197" t="n"/>
      <c r="W80" s="197" t="n"/>
    </row>
    <row r="81" ht="12.75" customHeight="1" s="198">
      <c r="A81" s="57" t="n"/>
      <c r="B81" s="57" t="n"/>
      <c r="C81" s="57" t="n"/>
      <c r="D81" s="57" t="n"/>
      <c r="E81" s="54" t="n"/>
      <c r="F81" s="57" t="n"/>
      <c r="G81" s="197" t="n"/>
      <c r="H81" s="197" t="n"/>
      <c r="I81" s="197" t="n"/>
      <c r="J81" s="197" t="n"/>
      <c r="K81" s="197" t="n"/>
      <c r="L81" s="197" t="n"/>
      <c r="M81" s="197" t="n"/>
      <c r="N81" s="197" t="n"/>
      <c r="O81" s="197" t="n"/>
      <c r="P81" s="197" t="n"/>
      <c r="Q81" s="197" t="n"/>
      <c r="R81" s="197" t="n"/>
      <c r="S81" s="197" t="n"/>
      <c r="T81" s="197" t="n"/>
      <c r="U81" s="197" t="n"/>
      <c r="V81" s="197" t="n"/>
      <c r="W81" s="197" t="n"/>
    </row>
    <row r="82" ht="12.75" customHeight="1" s="198">
      <c r="A82" s="57" t="n"/>
      <c r="B82" s="57" t="n"/>
      <c r="C82" s="57" t="n"/>
      <c r="D82" s="57" t="n"/>
      <c r="E82" s="54" t="n"/>
      <c r="F82" s="57" t="n"/>
      <c r="G82" s="197" t="n"/>
      <c r="H82" s="197" t="n"/>
      <c r="I82" s="197" t="n"/>
      <c r="J82" s="197" t="n"/>
      <c r="K82" s="197" t="n"/>
      <c r="L82" s="197" t="n"/>
      <c r="M82" s="197" t="n"/>
      <c r="N82" s="197" t="n"/>
      <c r="O82" s="197" t="n"/>
      <c r="P82" s="197" t="n"/>
      <c r="Q82" s="197" t="n"/>
      <c r="R82" s="197" t="n"/>
      <c r="S82" s="197" t="n"/>
      <c r="T82" s="197" t="n"/>
      <c r="U82" s="197" t="n"/>
      <c r="V82" s="197" t="n"/>
      <c r="W82" s="197" t="n"/>
    </row>
    <row r="83" ht="12.75" customHeight="1" s="198">
      <c r="A83" s="57" t="n"/>
      <c r="B83" s="57" t="n"/>
      <c r="C83" s="57" t="n"/>
      <c r="D83" s="57" t="n"/>
      <c r="E83" s="54" t="n"/>
      <c r="F83" s="57" t="n"/>
      <c r="G83" s="197" t="n"/>
      <c r="H83" s="197" t="n"/>
      <c r="I83" s="197" t="n"/>
      <c r="J83" s="197" t="n"/>
      <c r="K83" s="197" t="n"/>
      <c r="L83" s="197" t="n"/>
      <c r="M83" s="197" t="n"/>
      <c r="N83" s="197" t="n"/>
      <c r="O83" s="197" t="n"/>
      <c r="P83" s="197" t="n"/>
      <c r="Q83" s="197" t="n"/>
      <c r="R83" s="197" t="n"/>
      <c r="S83" s="197" t="n"/>
      <c r="T83" s="197" t="n"/>
      <c r="U83" s="197" t="n"/>
      <c r="V83" s="197" t="n"/>
      <c r="W83" s="197" t="n"/>
    </row>
    <row r="84" ht="12.75" customHeight="1" s="198">
      <c r="A84" s="57" t="n"/>
      <c r="B84" s="57" t="n"/>
      <c r="C84" s="57" t="n"/>
      <c r="D84" s="57" t="n"/>
      <c r="E84" s="54" t="n"/>
      <c r="F84" s="57" t="n"/>
      <c r="G84" s="197" t="n"/>
      <c r="H84" s="197" t="n"/>
      <c r="I84" s="197" t="n"/>
      <c r="J84" s="197" t="n"/>
      <c r="K84" s="197" t="n"/>
      <c r="L84" s="197" t="n"/>
      <c r="M84" s="197" t="n"/>
      <c r="N84" s="197" t="n"/>
      <c r="O84" s="197" t="n"/>
      <c r="P84" s="197" t="n"/>
      <c r="Q84" s="197" t="n"/>
      <c r="R84" s="197" t="n"/>
      <c r="S84" s="197" t="n"/>
      <c r="T84" s="197" t="n"/>
      <c r="U84" s="197" t="n"/>
      <c r="V84" s="197" t="n"/>
      <c r="W84" s="197" t="n"/>
    </row>
    <row r="85" ht="12.75" customHeight="1" s="198">
      <c r="A85" s="57" t="n"/>
      <c r="B85" s="57" t="n"/>
      <c r="C85" s="57" t="n"/>
      <c r="D85" s="57" t="n"/>
      <c r="E85" s="54" t="n"/>
      <c r="F85" s="57" t="n"/>
      <c r="G85" s="197" t="n"/>
      <c r="H85" s="197" t="n"/>
      <c r="I85" s="197" t="n"/>
      <c r="J85" s="197" t="n"/>
      <c r="K85" s="197" t="n"/>
      <c r="L85" s="197" t="n"/>
      <c r="M85" s="197" t="n"/>
      <c r="N85" s="197" t="n"/>
      <c r="O85" s="197" t="n"/>
      <c r="P85" s="197" t="n"/>
      <c r="Q85" s="197" t="n"/>
      <c r="R85" s="197" t="n"/>
      <c r="S85" s="197" t="n"/>
      <c r="T85" s="197" t="n"/>
      <c r="U85" s="197" t="n"/>
      <c r="V85" s="197" t="n"/>
      <c r="W85" s="197" t="n"/>
    </row>
    <row r="86" ht="12.75" customHeight="1" s="198">
      <c r="A86" s="57" t="n"/>
      <c r="B86" s="57" t="n"/>
      <c r="C86" s="57" t="n"/>
      <c r="D86" s="57" t="n"/>
      <c r="E86" s="54" t="n"/>
      <c r="F86" s="57" t="n"/>
      <c r="G86" s="197" t="n"/>
      <c r="H86" s="197" t="n"/>
      <c r="I86" s="197" t="n"/>
      <c r="J86" s="197" t="n"/>
      <c r="K86" s="197" t="n"/>
      <c r="L86" s="197" t="n"/>
      <c r="M86" s="197" t="n"/>
      <c r="N86" s="197" t="n"/>
      <c r="O86" s="197" t="n"/>
      <c r="P86" s="197" t="n"/>
      <c r="Q86" s="197" t="n"/>
      <c r="R86" s="197" t="n"/>
      <c r="S86" s="197" t="n"/>
      <c r="T86" s="197" t="n"/>
      <c r="U86" s="197" t="n"/>
      <c r="V86" s="197" t="n"/>
      <c r="W86" s="197" t="n"/>
    </row>
    <row r="87" ht="12.75" customHeight="1" s="198">
      <c r="A87" s="57" t="n"/>
      <c r="B87" s="57" t="n"/>
      <c r="C87" s="57" t="n"/>
      <c r="D87" s="57" t="n"/>
      <c r="E87" s="54" t="n"/>
      <c r="F87" s="57" t="n"/>
      <c r="G87" s="197" t="n"/>
      <c r="H87" s="197" t="n"/>
      <c r="I87" s="197" t="n"/>
      <c r="J87" s="197" t="n"/>
      <c r="K87" s="197" t="n"/>
      <c r="L87" s="197" t="n"/>
      <c r="M87" s="197" t="n"/>
      <c r="N87" s="197" t="n"/>
      <c r="O87" s="197" t="n"/>
      <c r="P87" s="197" t="n"/>
      <c r="Q87" s="197" t="n"/>
      <c r="R87" s="197" t="n"/>
      <c r="S87" s="197" t="n"/>
      <c r="T87" s="197" t="n"/>
      <c r="U87" s="197" t="n"/>
      <c r="V87" s="197" t="n"/>
      <c r="W87" s="197" t="n"/>
    </row>
    <row r="88" ht="12.75" customHeight="1" s="198">
      <c r="A88" s="57" t="n"/>
      <c r="B88" s="57" t="n"/>
      <c r="C88" s="57" t="n"/>
      <c r="D88" s="57" t="n"/>
      <c r="E88" s="54" t="n"/>
      <c r="F88" s="57" t="n"/>
      <c r="G88" s="197" t="n"/>
      <c r="H88" s="197" t="n"/>
      <c r="I88" s="197" t="n"/>
      <c r="J88" s="197" t="n"/>
      <c r="K88" s="197" t="n"/>
      <c r="L88" s="197" t="n"/>
      <c r="M88" s="197" t="n"/>
      <c r="N88" s="197" t="n"/>
      <c r="O88" s="197" t="n"/>
      <c r="P88" s="197" t="n"/>
      <c r="Q88" s="197" t="n"/>
      <c r="R88" s="197" t="n"/>
      <c r="S88" s="197" t="n"/>
      <c r="T88" s="197" t="n"/>
      <c r="U88" s="197" t="n"/>
      <c r="V88" s="197" t="n"/>
      <c r="W88" s="197" t="n"/>
    </row>
    <row r="89" ht="12.75" customHeight="1" s="198">
      <c r="A89" s="57" t="n"/>
      <c r="B89" s="57" t="n"/>
      <c r="C89" s="57" t="n"/>
      <c r="D89" s="57" t="n"/>
      <c r="E89" s="54" t="n"/>
      <c r="F89" s="57" t="n"/>
      <c r="G89" s="197" t="n"/>
      <c r="H89" s="197" t="n"/>
      <c r="I89" s="197" t="n"/>
      <c r="J89" s="197" t="n"/>
      <c r="K89" s="197" t="n"/>
      <c r="L89" s="197" t="n"/>
      <c r="M89" s="197" t="n"/>
      <c r="N89" s="197" t="n"/>
      <c r="O89" s="197" t="n"/>
      <c r="P89" s="197" t="n"/>
      <c r="Q89" s="197" t="n"/>
      <c r="R89" s="197" t="n"/>
      <c r="S89" s="197" t="n"/>
      <c r="T89" s="197" t="n"/>
      <c r="U89" s="197" t="n"/>
      <c r="V89" s="197" t="n"/>
      <c r="W89" s="197" t="n"/>
    </row>
    <row r="90" ht="12.75" customHeight="1" s="198">
      <c r="A90" s="57" t="n"/>
      <c r="B90" s="57" t="n"/>
      <c r="C90" s="57" t="n"/>
      <c r="D90" s="57" t="n"/>
      <c r="E90" s="54" t="n"/>
      <c r="F90" s="57" t="n"/>
      <c r="G90" s="197" t="n"/>
      <c r="H90" s="197" t="n"/>
      <c r="I90" s="197" t="n"/>
      <c r="J90" s="197" t="n"/>
      <c r="K90" s="197" t="n"/>
      <c r="L90" s="197" t="n"/>
      <c r="M90" s="197" t="n"/>
      <c r="N90" s="197" t="n"/>
      <c r="O90" s="197" t="n"/>
      <c r="P90" s="197" t="n"/>
      <c r="Q90" s="197" t="n"/>
      <c r="R90" s="197" t="n"/>
      <c r="S90" s="197" t="n"/>
      <c r="T90" s="197" t="n"/>
      <c r="U90" s="197" t="n"/>
      <c r="V90" s="197" t="n"/>
      <c r="W90" s="197" t="n"/>
    </row>
    <row r="91" ht="12.75" customHeight="1" s="198">
      <c r="A91" s="57" t="n"/>
      <c r="B91" s="57" t="n"/>
      <c r="C91" s="57" t="n"/>
      <c r="D91" s="57" t="n"/>
      <c r="E91" s="54" t="n"/>
      <c r="F91" s="57" t="n"/>
      <c r="G91" s="197" t="n"/>
      <c r="H91" s="197" t="n"/>
      <c r="I91" s="197" t="n"/>
      <c r="J91" s="197" t="n"/>
      <c r="K91" s="197" t="n"/>
      <c r="L91" s="197" t="n"/>
      <c r="M91" s="197" t="n"/>
      <c r="N91" s="197" t="n"/>
      <c r="O91" s="197" t="n"/>
      <c r="P91" s="197" t="n"/>
      <c r="Q91" s="197" t="n"/>
      <c r="R91" s="197" t="n"/>
      <c r="S91" s="197" t="n"/>
      <c r="T91" s="197" t="n"/>
      <c r="U91" s="197" t="n"/>
      <c r="V91" s="197" t="n"/>
      <c r="W91" s="197" t="n"/>
    </row>
    <row r="92" ht="12.75" customHeight="1" s="198">
      <c r="A92" s="57" t="n"/>
      <c r="B92" s="57" t="n"/>
      <c r="C92" s="57" t="n"/>
      <c r="D92" s="57" t="n"/>
      <c r="E92" s="54" t="n"/>
      <c r="F92" s="57" t="n"/>
      <c r="G92" s="197" t="n"/>
      <c r="H92" s="197" t="n"/>
      <c r="I92" s="197" t="n"/>
      <c r="J92" s="197" t="n"/>
      <c r="K92" s="197" t="n"/>
      <c r="L92" s="197" t="n"/>
      <c r="M92" s="197" t="n"/>
      <c r="N92" s="197" t="n"/>
      <c r="O92" s="197" t="n"/>
      <c r="P92" s="197" t="n"/>
      <c r="Q92" s="197" t="n"/>
      <c r="R92" s="197" t="n"/>
      <c r="S92" s="197" t="n"/>
      <c r="T92" s="197" t="n"/>
      <c r="U92" s="197" t="n"/>
      <c r="V92" s="197" t="n"/>
      <c r="W92" s="197" t="n"/>
    </row>
    <row r="93" ht="12.75" customHeight="1" s="198">
      <c r="A93" s="57" t="n"/>
      <c r="B93" s="57" t="n"/>
      <c r="C93" s="57" t="n"/>
      <c r="D93" s="57" t="n"/>
      <c r="E93" s="54" t="n"/>
      <c r="F93" s="57" t="n"/>
      <c r="G93" s="197" t="n"/>
      <c r="H93" s="197" t="n"/>
      <c r="I93" s="197" t="n"/>
      <c r="J93" s="197" t="n"/>
      <c r="K93" s="197" t="n"/>
      <c r="L93" s="197" t="n"/>
      <c r="M93" s="197" t="n"/>
      <c r="N93" s="197" t="n"/>
      <c r="O93" s="197" t="n"/>
      <c r="P93" s="197" t="n"/>
      <c r="Q93" s="197" t="n"/>
      <c r="R93" s="197" t="n"/>
      <c r="S93" s="197" t="n"/>
      <c r="T93" s="197" t="n"/>
      <c r="U93" s="197" t="n"/>
      <c r="V93" s="197" t="n"/>
      <c r="W93" s="197" t="n"/>
    </row>
    <row r="94" ht="12.75" customHeight="1" s="198">
      <c r="A94" s="57" t="n"/>
      <c r="B94" s="57" t="n"/>
      <c r="C94" s="57" t="n"/>
      <c r="D94" s="57" t="n"/>
      <c r="E94" s="54" t="n"/>
      <c r="F94" s="57" t="n"/>
      <c r="G94" s="197" t="n"/>
      <c r="H94" s="197" t="n"/>
      <c r="I94" s="197" t="n"/>
      <c r="J94" s="197" t="n"/>
      <c r="K94" s="197" t="n"/>
      <c r="L94" s="197" t="n"/>
      <c r="M94" s="197" t="n"/>
      <c r="N94" s="197" t="n"/>
      <c r="O94" s="197" t="n"/>
      <c r="P94" s="197" t="n"/>
      <c r="Q94" s="197" t="n"/>
      <c r="R94" s="197" t="n"/>
      <c r="S94" s="197" t="n"/>
      <c r="T94" s="197" t="n"/>
      <c r="U94" s="197" t="n"/>
      <c r="V94" s="197" t="n"/>
      <c r="W94" s="197" t="n"/>
    </row>
    <row r="95" ht="12.75" customHeight="1" s="198">
      <c r="A95" s="57" t="n"/>
      <c r="B95" s="57" t="n"/>
      <c r="C95" s="57" t="n"/>
      <c r="D95" s="57" t="n"/>
      <c r="E95" s="54" t="n"/>
      <c r="F95" s="57" t="n"/>
      <c r="G95" s="197" t="n"/>
      <c r="H95" s="197" t="n"/>
      <c r="I95" s="197" t="n"/>
      <c r="J95" s="197" t="n"/>
      <c r="K95" s="197" t="n"/>
      <c r="L95" s="197" t="n"/>
      <c r="M95" s="197" t="n"/>
      <c r="N95" s="197" t="n"/>
      <c r="O95" s="197" t="n"/>
      <c r="P95" s="197" t="n"/>
      <c r="Q95" s="197" t="n"/>
      <c r="R95" s="197" t="n"/>
      <c r="S95" s="197" t="n"/>
      <c r="T95" s="197" t="n"/>
      <c r="U95" s="197" t="n"/>
      <c r="V95" s="197" t="n"/>
      <c r="W95" s="197" t="n"/>
    </row>
    <row r="96" ht="12.75" customHeight="1" s="198">
      <c r="A96" s="57" t="n"/>
      <c r="B96" s="57" t="n"/>
      <c r="C96" s="57" t="n"/>
      <c r="D96" s="57" t="n"/>
      <c r="E96" s="54" t="n"/>
      <c r="F96" s="57" t="n"/>
      <c r="G96" s="197" t="n"/>
      <c r="H96" s="197" t="n"/>
      <c r="I96" s="197" t="n"/>
      <c r="J96" s="197" t="n"/>
      <c r="K96" s="197" t="n"/>
      <c r="L96" s="197" t="n"/>
      <c r="M96" s="197" t="n"/>
      <c r="N96" s="197" t="n"/>
      <c r="O96" s="197" t="n"/>
      <c r="P96" s="197" t="n"/>
      <c r="Q96" s="197" t="n"/>
      <c r="R96" s="197" t="n"/>
      <c r="S96" s="197" t="n"/>
      <c r="T96" s="197" t="n"/>
      <c r="U96" s="197" t="n"/>
      <c r="V96" s="197" t="n"/>
      <c r="W96" s="197" t="n"/>
    </row>
    <row r="97" ht="12.75" customHeight="1" s="198">
      <c r="A97" s="57" t="n"/>
      <c r="B97" s="57" t="n"/>
      <c r="C97" s="57" t="n"/>
      <c r="D97" s="57" t="n"/>
      <c r="E97" s="54" t="n"/>
      <c r="F97" s="57" t="n"/>
      <c r="G97" s="197" t="n"/>
      <c r="H97" s="197" t="n"/>
      <c r="I97" s="197" t="n"/>
      <c r="J97" s="197" t="n"/>
      <c r="K97" s="197" t="n"/>
      <c r="L97" s="197" t="n"/>
      <c r="M97" s="197" t="n"/>
      <c r="N97" s="197" t="n"/>
      <c r="O97" s="197" t="n"/>
      <c r="P97" s="197" t="n"/>
      <c r="Q97" s="197" t="n"/>
      <c r="R97" s="197" t="n"/>
      <c r="S97" s="197" t="n"/>
      <c r="T97" s="197" t="n"/>
      <c r="U97" s="197" t="n"/>
      <c r="V97" s="197" t="n"/>
      <c r="W97" s="197" t="n"/>
    </row>
    <row r="98" ht="12.75" customHeight="1" s="198">
      <c r="A98" s="57" t="n"/>
      <c r="B98" s="57" t="n"/>
      <c r="C98" s="57" t="n"/>
      <c r="D98" s="57" t="n"/>
      <c r="E98" s="54" t="n"/>
      <c r="F98" s="57" t="n"/>
      <c r="G98" s="197" t="n"/>
      <c r="H98" s="197" t="n"/>
      <c r="I98" s="197" t="n"/>
      <c r="J98" s="197" t="n"/>
      <c r="K98" s="197" t="n"/>
      <c r="L98" s="197" t="n"/>
      <c r="M98" s="197" t="n"/>
      <c r="N98" s="197" t="n"/>
      <c r="O98" s="197" t="n"/>
      <c r="P98" s="197" t="n"/>
      <c r="Q98" s="197" t="n"/>
      <c r="R98" s="197" t="n"/>
      <c r="S98" s="197" t="n"/>
      <c r="T98" s="197" t="n"/>
      <c r="U98" s="197" t="n"/>
      <c r="V98" s="197" t="n"/>
      <c r="W98" s="197" t="n"/>
    </row>
    <row r="99" ht="12.75" customHeight="1" s="198">
      <c r="A99" s="57" t="n"/>
      <c r="B99" s="57" t="n"/>
      <c r="C99" s="57" t="n"/>
      <c r="D99" s="57" t="n"/>
      <c r="E99" s="54" t="n"/>
      <c r="F99" s="57" t="n"/>
      <c r="G99" s="197" t="n"/>
      <c r="H99" s="197" t="n"/>
      <c r="I99" s="197" t="n"/>
      <c r="J99" s="197" t="n"/>
      <c r="K99" s="197" t="n"/>
      <c r="L99" s="197" t="n"/>
      <c r="M99" s="197" t="n"/>
      <c r="N99" s="197" t="n"/>
      <c r="O99" s="197" t="n"/>
      <c r="P99" s="197" t="n"/>
      <c r="Q99" s="197" t="n"/>
      <c r="R99" s="197" t="n"/>
      <c r="S99" s="197" t="n"/>
      <c r="T99" s="197" t="n"/>
      <c r="U99" s="197" t="n"/>
      <c r="V99" s="197" t="n"/>
      <c r="W99" s="197" t="n"/>
    </row>
    <row r="100" ht="12.75" customHeight="1" s="198">
      <c r="A100" s="57" t="n"/>
      <c r="B100" s="57" t="n"/>
      <c r="C100" s="57" t="n"/>
      <c r="D100" s="57" t="n"/>
      <c r="E100" s="54" t="n"/>
      <c r="F100" s="57" t="n"/>
      <c r="G100" s="197" t="n"/>
      <c r="H100" s="197" t="n"/>
      <c r="I100" s="197" t="n"/>
      <c r="J100" s="197" t="n"/>
      <c r="K100" s="197" t="n"/>
      <c r="L100" s="197" t="n"/>
      <c r="M100" s="197" t="n"/>
      <c r="N100" s="197" t="n"/>
      <c r="O100" s="197" t="n"/>
      <c r="P100" s="197" t="n"/>
      <c r="Q100" s="197" t="n"/>
      <c r="R100" s="197" t="n"/>
      <c r="S100" s="197" t="n"/>
      <c r="T100" s="197" t="n"/>
      <c r="U100" s="197" t="n"/>
      <c r="V100" s="197" t="n"/>
      <c r="W100" s="197" t="n"/>
    </row>
    <row r="101" ht="12.75" customHeight="1" s="198">
      <c r="A101" s="57" t="n"/>
      <c r="B101" s="57" t="n"/>
      <c r="C101" s="57" t="n"/>
      <c r="D101" s="57" t="n"/>
      <c r="E101" s="54" t="n"/>
      <c r="F101" s="57" t="n"/>
      <c r="G101" s="197" t="n"/>
      <c r="H101" s="197" t="n"/>
      <c r="I101" s="197" t="n"/>
      <c r="J101" s="197" t="n"/>
      <c r="K101" s="197" t="n"/>
      <c r="L101" s="197" t="n"/>
      <c r="M101" s="197" t="n"/>
      <c r="N101" s="197" t="n"/>
      <c r="O101" s="197" t="n"/>
      <c r="P101" s="197" t="n"/>
      <c r="Q101" s="197" t="n"/>
      <c r="R101" s="197" t="n"/>
      <c r="S101" s="197" t="n"/>
      <c r="T101" s="197" t="n"/>
      <c r="U101" s="197" t="n"/>
      <c r="V101" s="197" t="n"/>
      <c r="W101" s="197" t="n"/>
    </row>
    <row r="102" ht="12.75" customHeight="1" s="198">
      <c r="A102" s="57" t="n"/>
      <c r="B102" s="57" t="n"/>
      <c r="C102" s="57" t="n"/>
      <c r="D102" s="57" t="n"/>
      <c r="E102" s="54" t="n"/>
      <c r="F102" s="57" t="n"/>
      <c r="G102" s="197" t="n"/>
      <c r="H102" s="197" t="n"/>
      <c r="I102" s="197" t="n"/>
      <c r="J102" s="197" t="n"/>
      <c r="K102" s="197" t="n"/>
      <c r="L102" s="197" t="n"/>
      <c r="M102" s="197" t="n"/>
      <c r="N102" s="197" t="n"/>
      <c r="O102" s="197" t="n"/>
      <c r="P102" s="197" t="n"/>
      <c r="Q102" s="197" t="n"/>
      <c r="R102" s="197" t="n"/>
      <c r="S102" s="197" t="n"/>
      <c r="T102" s="197" t="n"/>
      <c r="U102" s="197" t="n"/>
      <c r="V102" s="197" t="n"/>
      <c r="W102" s="197" t="n"/>
    </row>
    <row r="103" ht="12.75" customHeight="1" s="198">
      <c r="A103" s="57" t="n"/>
      <c r="B103" s="57" t="n"/>
      <c r="C103" s="57" t="n"/>
      <c r="D103" s="57" t="n"/>
      <c r="E103" s="54" t="n"/>
      <c r="F103" s="57" t="n"/>
      <c r="G103" s="197" t="n"/>
      <c r="H103" s="197" t="n"/>
      <c r="I103" s="197" t="n"/>
      <c r="J103" s="197" t="n"/>
      <c r="K103" s="197" t="n"/>
      <c r="L103" s="197" t="n"/>
      <c r="M103" s="197" t="n"/>
      <c r="N103" s="197" t="n"/>
      <c r="O103" s="197" t="n"/>
      <c r="P103" s="197" t="n"/>
      <c r="Q103" s="197" t="n"/>
      <c r="R103" s="197" t="n"/>
      <c r="S103" s="197" t="n"/>
      <c r="T103" s="197" t="n"/>
      <c r="U103" s="197" t="n"/>
      <c r="V103" s="197" t="n"/>
      <c r="W103" s="197" t="n"/>
    </row>
    <row r="104" ht="12.75" customHeight="1" s="198">
      <c r="A104" s="57" t="n"/>
      <c r="B104" s="57" t="n"/>
      <c r="C104" s="57" t="n"/>
      <c r="D104" s="57" t="n"/>
      <c r="E104" s="54" t="n"/>
      <c r="F104" s="57" t="n"/>
      <c r="G104" s="197" t="n"/>
      <c r="H104" s="197" t="n"/>
      <c r="I104" s="197" t="n"/>
      <c r="J104" s="197" t="n"/>
      <c r="K104" s="197" t="n"/>
      <c r="L104" s="197" t="n"/>
      <c r="M104" s="197" t="n"/>
      <c r="N104" s="197" t="n"/>
      <c r="O104" s="197" t="n"/>
      <c r="P104" s="197" t="n"/>
      <c r="Q104" s="197" t="n"/>
      <c r="R104" s="197" t="n"/>
      <c r="S104" s="197" t="n"/>
      <c r="T104" s="197" t="n"/>
      <c r="U104" s="197" t="n"/>
      <c r="V104" s="197" t="n"/>
      <c r="W104" s="197" t="n"/>
    </row>
    <row r="105" ht="12.75" customHeight="1" s="198">
      <c r="A105" s="57" t="n"/>
      <c r="B105" s="57" t="n"/>
      <c r="C105" s="57" t="n"/>
      <c r="D105" s="57" t="n"/>
      <c r="E105" s="54" t="n"/>
      <c r="F105" s="57" t="n"/>
      <c r="G105" s="197" t="n"/>
      <c r="H105" s="197" t="n"/>
      <c r="I105" s="197" t="n"/>
      <c r="J105" s="197" t="n"/>
      <c r="K105" s="197" t="n"/>
      <c r="L105" s="197" t="n"/>
      <c r="M105" s="197" t="n"/>
      <c r="N105" s="197" t="n"/>
      <c r="O105" s="197" t="n"/>
      <c r="P105" s="197" t="n"/>
      <c r="Q105" s="197" t="n"/>
      <c r="R105" s="197" t="n"/>
      <c r="S105" s="197" t="n"/>
      <c r="T105" s="197" t="n"/>
      <c r="U105" s="197" t="n"/>
      <c r="V105" s="197" t="n"/>
      <c r="W105" s="197" t="n"/>
    </row>
    <row r="106" ht="12.75" customHeight="1" s="198">
      <c r="A106" s="57" t="n"/>
      <c r="B106" s="57" t="n"/>
      <c r="C106" s="57" t="n"/>
      <c r="D106" s="57" t="n"/>
      <c r="E106" s="54" t="n"/>
      <c r="F106" s="57" t="n"/>
      <c r="G106" s="197" t="n"/>
      <c r="H106" s="197" t="n"/>
      <c r="I106" s="197" t="n"/>
      <c r="J106" s="197" t="n"/>
      <c r="K106" s="197" t="n"/>
      <c r="L106" s="197" t="n"/>
      <c r="M106" s="197" t="n"/>
      <c r="N106" s="197" t="n"/>
      <c r="O106" s="197" t="n"/>
      <c r="P106" s="197" t="n"/>
      <c r="Q106" s="197" t="n"/>
      <c r="R106" s="197" t="n"/>
      <c r="S106" s="197" t="n"/>
      <c r="T106" s="197" t="n"/>
      <c r="U106" s="197" t="n"/>
      <c r="V106" s="197" t="n"/>
      <c r="W106" s="197" t="n"/>
    </row>
    <row r="107" ht="12.75" customHeight="1" s="198">
      <c r="A107" s="57" t="n"/>
      <c r="B107" s="57" t="n"/>
      <c r="C107" s="57" t="n"/>
      <c r="D107" s="57" t="n"/>
      <c r="E107" s="54" t="n"/>
      <c r="F107" s="57" t="n"/>
      <c r="G107" s="197" t="n"/>
      <c r="H107" s="197" t="n"/>
      <c r="I107" s="197" t="n"/>
      <c r="J107" s="197" t="n"/>
      <c r="K107" s="197" t="n"/>
      <c r="L107" s="197" t="n"/>
      <c r="M107" s="197" t="n"/>
      <c r="N107" s="197" t="n"/>
      <c r="O107" s="197" t="n"/>
      <c r="P107" s="197" t="n"/>
      <c r="Q107" s="197" t="n"/>
      <c r="R107" s="197" t="n"/>
      <c r="S107" s="197" t="n"/>
      <c r="T107" s="197" t="n"/>
      <c r="U107" s="197" t="n"/>
      <c r="V107" s="197" t="n"/>
      <c r="W107" s="197" t="n"/>
    </row>
    <row r="108" ht="12.75" customHeight="1" s="198">
      <c r="A108" s="57" t="n"/>
      <c r="B108" s="57" t="n"/>
      <c r="C108" s="57" t="n"/>
      <c r="D108" s="57" t="n"/>
      <c r="E108" s="54" t="n"/>
      <c r="F108" s="57" t="n"/>
      <c r="G108" s="197" t="n"/>
      <c r="H108" s="197" t="n"/>
      <c r="I108" s="197" t="n"/>
      <c r="J108" s="197" t="n"/>
      <c r="K108" s="197" t="n"/>
      <c r="L108" s="197" t="n"/>
      <c r="M108" s="197" t="n"/>
      <c r="N108" s="197" t="n"/>
      <c r="O108" s="197" t="n"/>
      <c r="P108" s="197" t="n"/>
      <c r="Q108" s="197" t="n"/>
      <c r="R108" s="197" t="n"/>
      <c r="S108" s="197" t="n"/>
      <c r="T108" s="197" t="n"/>
      <c r="U108" s="197" t="n"/>
      <c r="V108" s="197" t="n"/>
      <c r="W108" s="197" t="n"/>
    </row>
    <row r="109" ht="12.75" customHeight="1" s="198">
      <c r="A109" s="57" t="n"/>
      <c r="B109" s="57" t="n"/>
      <c r="C109" s="57" t="n"/>
      <c r="D109" s="57" t="n"/>
      <c r="E109" s="54" t="n"/>
      <c r="F109" s="57" t="n"/>
      <c r="G109" s="197" t="n"/>
      <c r="H109" s="197" t="n"/>
      <c r="I109" s="197" t="n"/>
      <c r="J109" s="197" t="n"/>
      <c r="K109" s="197" t="n"/>
      <c r="L109" s="197" t="n"/>
      <c r="M109" s="197" t="n"/>
      <c r="N109" s="197" t="n"/>
      <c r="O109" s="197" t="n"/>
      <c r="P109" s="197" t="n"/>
      <c r="Q109" s="197" t="n"/>
      <c r="R109" s="197" t="n"/>
      <c r="S109" s="197" t="n"/>
      <c r="T109" s="197" t="n"/>
      <c r="U109" s="197" t="n"/>
      <c r="V109" s="197" t="n"/>
      <c r="W109" s="197" t="n"/>
    </row>
    <row r="110" ht="12.75" customHeight="1" s="198">
      <c r="A110" s="57" t="n"/>
      <c r="B110" s="57" t="n"/>
      <c r="C110" s="57" t="n"/>
      <c r="D110" s="57" t="n"/>
      <c r="E110" s="54" t="n"/>
      <c r="F110" s="57" t="n"/>
      <c r="G110" s="197" t="n"/>
      <c r="H110" s="197" t="n"/>
      <c r="I110" s="197" t="n"/>
      <c r="J110" s="197" t="n"/>
      <c r="K110" s="197" t="n"/>
      <c r="L110" s="197" t="n"/>
      <c r="M110" s="197" t="n"/>
      <c r="N110" s="197" t="n"/>
      <c r="O110" s="197" t="n"/>
      <c r="P110" s="197" t="n"/>
      <c r="Q110" s="197" t="n"/>
      <c r="R110" s="197" t="n"/>
      <c r="S110" s="197" t="n"/>
      <c r="T110" s="197" t="n"/>
      <c r="U110" s="197" t="n"/>
      <c r="V110" s="197" t="n"/>
      <c r="W110" s="197" t="n"/>
    </row>
    <row r="111" ht="12.75" customHeight="1" s="198">
      <c r="A111" s="57" t="n"/>
      <c r="B111" s="57" t="n"/>
      <c r="C111" s="57" t="n"/>
      <c r="D111" s="57" t="n"/>
      <c r="E111" s="54" t="n"/>
      <c r="F111" s="57" t="n"/>
      <c r="G111" s="197" t="n"/>
      <c r="H111" s="197" t="n"/>
      <c r="I111" s="197" t="n"/>
      <c r="J111" s="197" t="n"/>
      <c r="K111" s="197" t="n"/>
      <c r="L111" s="197" t="n"/>
      <c r="M111" s="197" t="n"/>
      <c r="N111" s="197" t="n"/>
      <c r="O111" s="197" t="n"/>
      <c r="P111" s="197" t="n"/>
      <c r="Q111" s="197" t="n"/>
      <c r="R111" s="197" t="n"/>
      <c r="S111" s="197" t="n"/>
      <c r="T111" s="197" t="n"/>
      <c r="U111" s="197" t="n"/>
      <c r="V111" s="197" t="n"/>
      <c r="W111" s="197" t="n"/>
    </row>
    <row r="112" ht="12.75" customHeight="1" s="198">
      <c r="A112" s="57" t="n"/>
      <c r="B112" s="57" t="n"/>
      <c r="C112" s="57" t="n"/>
      <c r="D112" s="57" t="n"/>
      <c r="E112" s="54" t="n"/>
      <c r="F112" s="57" t="n"/>
      <c r="G112" s="197" t="n"/>
      <c r="H112" s="197" t="n"/>
      <c r="I112" s="197" t="n"/>
      <c r="J112" s="197" t="n"/>
      <c r="K112" s="197" t="n"/>
      <c r="L112" s="197" t="n"/>
      <c r="M112" s="197" t="n"/>
      <c r="N112" s="197" t="n"/>
      <c r="O112" s="197" t="n"/>
      <c r="P112" s="197" t="n"/>
      <c r="Q112" s="197" t="n"/>
      <c r="R112" s="197" t="n"/>
      <c r="S112" s="197" t="n"/>
      <c r="T112" s="197" t="n"/>
      <c r="U112" s="197" t="n"/>
      <c r="V112" s="197" t="n"/>
      <c r="W112" s="197" t="n"/>
    </row>
    <row r="113" ht="12.75" customHeight="1" s="198">
      <c r="A113" s="57" t="n"/>
      <c r="B113" s="57" t="n"/>
      <c r="C113" s="57" t="n"/>
      <c r="D113" s="57" t="n"/>
      <c r="E113" s="54" t="n"/>
      <c r="F113" s="57" t="n"/>
      <c r="G113" s="197" t="n"/>
      <c r="H113" s="197" t="n"/>
      <c r="I113" s="197" t="n"/>
      <c r="J113" s="197" t="n"/>
      <c r="K113" s="197" t="n"/>
      <c r="L113" s="197" t="n"/>
      <c r="M113" s="197" t="n"/>
      <c r="N113" s="197" t="n"/>
      <c r="O113" s="197" t="n"/>
      <c r="P113" s="197" t="n"/>
      <c r="Q113" s="197" t="n"/>
      <c r="R113" s="197" t="n"/>
      <c r="S113" s="197" t="n"/>
      <c r="T113" s="197" t="n"/>
      <c r="U113" s="197" t="n"/>
      <c r="V113" s="197" t="n"/>
      <c r="W113" s="197" t="n"/>
    </row>
    <row r="114" ht="12.75" customHeight="1" s="198">
      <c r="A114" s="57" t="n"/>
      <c r="B114" s="57" t="n"/>
      <c r="C114" s="57" t="n"/>
      <c r="D114" s="57" t="n"/>
      <c r="E114" s="54" t="n"/>
      <c r="F114" s="57" t="n"/>
      <c r="G114" s="197" t="n"/>
      <c r="H114" s="197" t="n"/>
      <c r="I114" s="197" t="n"/>
      <c r="J114" s="197" t="n"/>
      <c r="K114" s="197" t="n"/>
      <c r="L114" s="197" t="n"/>
      <c r="M114" s="197" t="n"/>
      <c r="N114" s="197" t="n"/>
      <c r="O114" s="197" t="n"/>
      <c r="P114" s="197" t="n"/>
      <c r="Q114" s="197" t="n"/>
      <c r="R114" s="197" t="n"/>
      <c r="S114" s="197" t="n"/>
      <c r="T114" s="197" t="n"/>
      <c r="U114" s="197" t="n"/>
      <c r="V114" s="197" t="n"/>
      <c r="W114" s="197" t="n"/>
    </row>
    <row r="115" ht="12.75" customHeight="1" s="198">
      <c r="A115" s="57" t="n"/>
      <c r="B115" s="57" t="n"/>
      <c r="C115" s="57" t="n"/>
      <c r="D115" s="57" t="n"/>
      <c r="E115" s="54" t="n"/>
      <c r="F115" s="57" t="n"/>
      <c r="G115" s="197" t="n"/>
      <c r="H115" s="197" t="n"/>
      <c r="I115" s="197" t="n"/>
      <c r="J115" s="197" t="n"/>
      <c r="K115" s="197" t="n"/>
      <c r="L115" s="197" t="n"/>
      <c r="M115" s="197" t="n"/>
      <c r="N115" s="197" t="n"/>
      <c r="O115" s="197" t="n"/>
      <c r="P115" s="197" t="n"/>
      <c r="Q115" s="197" t="n"/>
      <c r="R115" s="197" t="n"/>
      <c r="S115" s="197" t="n"/>
      <c r="T115" s="197" t="n"/>
      <c r="U115" s="197" t="n"/>
      <c r="V115" s="197" t="n"/>
      <c r="W115" s="197" t="n"/>
    </row>
    <row r="116" ht="12.75" customHeight="1" s="198">
      <c r="A116" s="57" t="n"/>
      <c r="B116" s="57" t="n"/>
      <c r="C116" s="57" t="n"/>
      <c r="D116" s="57" t="n"/>
      <c r="E116" s="54" t="n"/>
      <c r="F116" s="57" t="n"/>
      <c r="G116" s="197" t="n"/>
      <c r="H116" s="197" t="n"/>
      <c r="I116" s="197" t="n"/>
      <c r="J116" s="197" t="n"/>
      <c r="K116" s="197" t="n"/>
      <c r="L116" s="197" t="n"/>
      <c r="M116" s="197" t="n"/>
      <c r="N116" s="197" t="n"/>
      <c r="O116" s="197" t="n"/>
      <c r="P116" s="197" t="n"/>
      <c r="Q116" s="197" t="n"/>
      <c r="R116" s="197" t="n"/>
      <c r="S116" s="197" t="n"/>
      <c r="T116" s="197" t="n"/>
      <c r="U116" s="197" t="n"/>
      <c r="V116" s="197" t="n"/>
      <c r="W116" s="197" t="n"/>
    </row>
    <row r="117" ht="12.75" customHeight="1" s="198">
      <c r="A117" s="57" t="n"/>
      <c r="B117" s="57" t="n"/>
      <c r="C117" s="57" t="n"/>
      <c r="D117" s="57" t="n"/>
      <c r="E117" s="54" t="n"/>
      <c r="F117" s="57" t="n"/>
      <c r="G117" s="197" t="n"/>
      <c r="H117" s="197" t="n"/>
      <c r="I117" s="197" t="n"/>
      <c r="J117" s="197" t="n"/>
      <c r="K117" s="197" t="n"/>
      <c r="L117" s="197" t="n"/>
      <c r="M117" s="197" t="n"/>
      <c r="N117" s="197" t="n"/>
      <c r="O117" s="197" t="n"/>
      <c r="P117" s="197" t="n"/>
      <c r="Q117" s="197" t="n"/>
      <c r="R117" s="197" t="n"/>
      <c r="S117" s="197" t="n"/>
      <c r="T117" s="197" t="n"/>
      <c r="U117" s="197" t="n"/>
      <c r="V117" s="197" t="n"/>
      <c r="W117" s="197" t="n"/>
    </row>
    <row r="118" ht="12.75" customHeight="1" s="198">
      <c r="A118" s="57" t="n"/>
      <c r="B118" s="57" t="n"/>
      <c r="C118" s="57" t="n"/>
      <c r="D118" s="57" t="n"/>
      <c r="E118" s="54" t="n"/>
      <c r="F118" s="57" t="n"/>
      <c r="G118" s="197" t="n"/>
      <c r="H118" s="197" t="n"/>
      <c r="I118" s="197" t="n"/>
      <c r="J118" s="197" t="n"/>
      <c r="K118" s="197" t="n"/>
      <c r="L118" s="197" t="n"/>
      <c r="M118" s="197" t="n"/>
      <c r="N118" s="197" t="n"/>
      <c r="O118" s="197" t="n"/>
      <c r="P118" s="197" t="n"/>
      <c r="Q118" s="197" t="n"/>
      <c r="R118" s="197" t="n"/>
      <c r="S118" s="197" t="n"/>
      <c r="T118" s="197" t="n"/>
      <c r="U118" s="197" t="n"/>
      <c r="V118" s="197" t="n"/>
      <c r="W118" s="197" t="n"/>
    </row>
    <row r="119" ht="12.75" customHeight="1" s="198">
      <c r="A119" s="57" t="n"/>
      <c r="B119" s="57" t="n"/>
      <c r="C119" s="57" t="n"/>
      <c r="D119" s="57" t="n"/>
      <c r="E119" s="54" t="n"/>
      <c r="F119" s="57" t="n"/>
      <c r="G119" s="197" t="n"/>
      <c r="H119" s="197" t="n"/>
      <c r="I119" s="197" t="n"/>
      <c r="J119" s="197" t="n"/>
      <c r="K119" s="197" t="n"/>
      <c r="L119" s="197" t="n"/>
      <c r="M119" s="197" t="n"/>
      <c r="N119" s="197" t="n"/>
      <c r="O119" s="197" t="n"/>
      <c r="P119" s="197" t="n"/>
      <c r="Q119" s="197" t="n"/>
      <c r="R119" s="197" t="n"/>
      <c r="S119" s="197" t="n"/>
      <c r="T119" s="197" t="n"/>
      <c r="U119" s="197" t="n"/>
      <c r="V119" s="197" t="n"/>
      <c r="W119" s="197" t="n"/>
    </row>
    <row r="120" ht="12.75" customHeight="1" s="198">
      <c r="A120" s="57" t="n"/>
      <c r="B120" s="57" t="n"/>
      <c r="C120" s="57" t="n"/>
      <c r="D120" s="57" t="n"/>
      <c r="E120" s="54" t="n"/>
      <c r="F120" s="57" t="n"/>
      <c r="G120" s="197" t="n"/>
      <c r="H120" s="197" t="n"/>
      <c r="I120" s="197" t="n"/>
      <c r="J120" s="197" t="n"/>
      <c r="K120" s="197" t="n"/>
      <c r="L120" s="197" t="n"/>
      <c r="M120" s="197" t="n"/>
      <c r="N120" s="197" t="n"/>
      <c r="O120" s="197" t="n"/>
      <c r="P120" s="197" t="n"/>
      <c r="Q120" s="197" t="n"/>
      <c r="R120" s="197" t="n"/>
      <c r="S120" s="197" t="n"/>
      <c r="T120" s="197" t="n"/>
      <c r="U120" s="197" t="n"/>
      <c r="V120" s="197" t="n"/>
      <c r="W120" s="197" t="n"/>
    </row>
    <row r="121" ht="12.75" customHeight="1" s="198">
      <c r="A121" s="57" t="n"/>
      <c r="B121" s="57" t="n"/>
      <c r="C121" s="57" t="n"/>
      <c r="D121" s="57" t="n"/>
      <c r="E121" s="54" t="n"/>
      <c r="F121" s="57" t="n"/>
      <c r="G121" s="197" t="n"/>
      <c r="H121" s="197" t="n"/>
      <c r="I121" s="197" t="n"/>
      <c r="J121" s="197" t="n"/>
      <c r="K121" s="197" t="n"/>
      <c r="L121" s="197" t="n"/>
      <c r="M121" s="197" t="n"/>
      <c r="N121" s="197" t="n"/>
      <c r="O121" s="197" t="n"/>
      <c r="P121" s="197" t="n"/>
      <c r="Q121" s="197" t="n"/>
      <c r="R121" s="197" t="n"/>
      <c r="S121" s="197" t="n"/>
      <c r="T121" s="197" t="n"/>
      <c r="U121" s="197" t="n"/>
      <c r="V121" s="197" t="n"/>
      <c r="W121" s="197" t="n"/>
    </row>
    <row r="122" ht="12.75" customHeight="1" s="198">
      <c r="A122" s="57" t="n"/>
      <c r="B122" s="57" t="n"/>
      <c r="C122" s="57" t="n"/>
      <c r="D122" s="57" t="n"/>
      <c r="E122" s="54" t="n"/>
      <c r="F122" s="57" t="n"/>
      <c r="G122" s="197" t="n"/>
      <c r="H122" s="197" t="n"/>
      <c r="I122" s="197" t="n"/>
      <c r="J122" s="197" t="n"/>
      <c r="K122" s="197" t="n"/>
      <c r="L122" s="197" t="n"/>
      <c r="M122" s="197" t="n"/>
      <c r="N122" s="197" t="n"/>
      <c r="O122" s="197" t="n"/>
      <c r="P122" s="197" t="n"/>
      <c r="Q122" s="197" t="n"/>
      <c r="R122" s="197" t="n"/>
      <c r="S122" s="197" t="n"/>
      <c r="T122" s="197" t="n"/>
      <c r="U122" s="197" t="n"/>
      <c r="V122" s="197" t="n"/>
      <c r="W122" s="197" t="n"/>
    </row>
    <row r="123" ht="12.75" customHeight="1" s="198">
      <c r="A123" s="57" t="n"/>
      <c r="B123" s="57" t="n"/>
      <c r="C123" s="57" t="n"/>
      <c r="D123" s="57" t="n"/>
      <c r="E123" s="54" t="n"/>
      <c r="F123" s="57" t="n"/>
      <c r="G123" s="197" t="n"/>
      <c r="H123" s="197" t="n"/>
      <c r="I123" s="197" t="n"/>
      <c r="J123" s="197" t="n"/>
      <c r="K123" s="197" t="n"/>
      <c r="L123" s="197" t="n"/>
      <c r="M123" s="197" t="n"/>
      <c r="N123" s="197" t="n"/>
      <c r="O123" s="197" t="n"/>
      <c r="P123" s="197" t="n"/>
      <c r="Q123" s="197" t="n"/>
      <c r="R123" s="197" t="n"/>
      <c r="S123" s="197" t="n"/>
      <c r="T123" s="197" t="n"/>
      <c r="U123" s="197" t="n"/>
      <c r="V123" s="197" t="n"/>
      <c r="W123" s="197" t="n"/>
    </row>
    <row r="124" ht="12.75" customHeight="1" s="198">
      <c r="A124" s="57" t="n"/>
      <c r="B124" s="57" t="n"/>
      <c r="C124" s="57" t="n"/>
      <c r="D124" s="57" t="n"/>
      <c r="E124" s="54" t="n"/>
      <c r="F124" s="57" t="n"/>
      <c r="G124" s="197" t="n"/>
      <c r="H124" s="197" t="n"/>
      <c r="I124" s="197" t="n"/>
      <c r="J124" s="197" t="n"/>
      <c r="K124" s="197" t="n"/>
      <c r="L124" s="197" t="n"/>
      <c r="M124" s="197" t="n"/>
      <c r="N124" s="197" t="n"/>
      <c r="O124" s="197" t="n"/>
      <c r="P124" s="197" t="n"/>
      <c r="Q124" s="197" t="n"/>
      <c r="R124" s="197" t="n"/>
      <c r="S124" s="197" t="n"/>
      <c r="T124" s="197" t="n"/>
      <c r="U124" s="197" t="n"/>
      <c r="V124" s="197" t="n"/>
      <c r="W124" s="197" t="n"/>
    </row>
    <row r="125" ht="12.75" customHeight="1" s="198">
      <c r="A125" s="57" t="n"/>
      <c r="B125" s="57" t="n"/>
      <c r="C125" s="57" t="n"/>
      <c r="D125" s="57" t="n"/>
      <c r="E125" s="54" t="n"/>
      <c r="F125" s="57" t="n"/>
      <c r="G125" s="197" t="n"/>
      <c r="H125" s="197" t="n"/>
      <c r="I125" s="197" t="n"/>
      <c r="J125" s="197" t="n"/>
      <c r="K125" s="197" t="n"/>
      <c r="L125" s="197" t="n"/>
      <c r="M125" s="197" t="n"/>
      <c r="N125" s="197" t="n"/>
      <c r="O125" s="197" t="n"/>
      <c r="P125" s="197" t="n"/>
      <c r="Q125" s="197" t="n"/>
      <c r="R125" s="197" t="n"/>
      <c r="S125" s="197" t="n"/>
      <c r="T125" s="197" t="n"/>
      <c r="U125" s="197" t="n"/>
      <c r="V125" s="197" t="n"/>
      <c r="W125" s="197" t="n"/>
    </row>
    <row r="126" ht="12.75" customHeight="1" s="198">
      <c r="A126" s="57" t="n"/>
      <c r="B126" s="57" t="n"/>
      <c r="C126" s="57" t="n"/>
      <c r="D126" s="57" t="n"/>
      <c r="E126" s="54" t="n"/>
      <c r="F126" s="57" t="n"/>
      <c r="G126" s="197" t="n"/>
      <c r="H126" s="197" t="n"/>
      <c r="I126" s="197" t="n"/>
      <c r="J126" s="197" t="n"/>
      <c r="K126" s="197" t="n"/>
      <c r="L126" s="197" t="n"/>
      <c r="M126" s="197" t="n"/>
      <c r="N126" s="197" t="n"/>
      <c r="O126" s="197" t="n"/>
      <c r="P126" s="197" t="n"/>
      <c r="Q126" s="197" t="n"/>
      <c r="R126" s="197" t="n"/>
      <c r="S126" s="197" t="n"/>
      <c r="T126" s="197" t="n"/>
      <c r="U126" s="197" t="n"/>
      <c r="V126" s="197" t="n"/>
      <c r="W126" s="197" t="n"/>
    </row>
    <row r="127" ht="12.75" customHeight="1" s="198">
      <c r="A127" s="57" t="n"/>
      <c r="B127" s="57" t="n"/>
      <c r="C127" s="57" t="n"/>
      <c r="D127" s="57" t="n"/>
      <c r="E127" s="54" t="n"/>
      <c r="F127" s="57" t="n"/>
      <c r="G127" s="197" t="n"/>
      <c r="H127" s="197" t="n"/>
      <c r="I127" s="197" t="n"/>
      <c r="J127" s="197" t="n"/>
      <c r="K127" s="197" t="n"/>
      <c r="L127" s="197" t="n"/>
      <c r="M127" s="197" t="n"/>
      <c r="N127" s="197" t="n"/>
      <c r="O127" s="197" t="n"/>
      <c r="P127" s="197" t="n"/>
      <c r="Q127" s="197" t="n"/>
      <c r="R127" s="197" t="n"/>
      <c r="S127" s="197" t="n"/>
      <c r="T127" s="197" t="n"/>
      <c r="U127" s="197" t="n"/>
      <c r="V127" s="197" t="n"/>
      <c r="W127" s="197" t="n"/>
    </row>
    <row r="128" ht="12.75" customHeight="1" s="198">
      <c r="A128" s="57" t="n"/>
      <c r="B128" s="57" t="n"/>
      <c r="C128" s="57" t="n"/>
      <c r="D128" s="57" t="n"/>
      <c r="E128" s="54" t="n"/>
      <c r="F128" s="57" t="n"/>
      <c r="G128" s="197" t="n"/>
      <c r="H128" s="197" t="n"/>
      <c r="I128" s="197" t="n"/>
      <c r="J128" s="197" t="n"/>
      <c r="K128" s="197" t="n"/>
      <c r="L128" s="197" t="n"/>
      <c r="M128" s="197" t="n"/>
      <c r="N128" s="197" t="n"/>
      <c r="O128" s="197" t="n"/>
      <c r="P128" s="197" t="n"/>
      <c r="Q128" s="197" t="n"/>
      <c r="R128" s="197" t="n"/>
      <c r="S128" s="197" t="n"/>
      <c r="T128" s="197" t="n"/>
      <c r="U128" s="197" t="n"/>
      <c r="V128" s="197" t="n"/>
      <c r="W128" s="197" t="n"/>
    </row>
    <row r="129" ht="12.75" customHeight="1" s="198">
      <c r="A129" s="57" t="n"/>
      <c r="B129" s="57" t="n"/>
      <c r="C129" s="57" t="n"/>
      <c r="D129" s="57" t="n"/>
      <c r="E129" s="54" t="n"/>
      <c r="F129" s="57" t="n"/>
      <c r="G129" s="197" t="n"/>
      <c r="H129" s="197" t="n"/>
      <c r="I129" s="197" t="n"/>
      <c r="J129" s="197" t="n"/>
      <c r="K129" s="197" t="n"/>
      <c r="L129" s="197" t="n"/>
      <c r="M129" s="197" t="n"/>
      <c r="N129" s="197" t="n"/>
      <c r="O129" s="197" t="n"/>
      <c r="P129" s="197" t="n"/>
      <c r="Q129" s="197" t="n"/>
      <c r="R129" s="197" t="n"/>
      <c r="S129" s="197" t="n"/>
      <c r="T129" s="197" t="n"/>
      <c r="U129" s="197" t="n"/>
      <c r="V129" s="197" t="n"/>
      <c r="W129" s="197" t="n"/>
    </row>
    <row r="130" ht="12.75" customHeight="1" s="198">
      <c r="A130" s="57" t="n"/>
      <c r="B130" s="57" t="n"/>
      <c r="C130" s="57" t="n"/>
      <c r="D130" s="57" t="n"/>
      <c r="E130" s="54" t="n"/>
      <c r="F130" s="57" t="n"/>
      <c r="G130" s="197" t="n"/>
      <c r="H130" s="197" t="n"/>
      <c r="I130" s="197" t="n"/>
      <c r="J130" s="197" t="n"/>
      <c r="K130" s="197" t="n"/>
      <c r="L130" s="197" t="n"/>
      <c r="M130" s="197" t="n"/>
      <c r="N130" s="197" t="n"/>
      <c r="O130" s="197" t="n"/>
      <c r="P130" s="197" t="n"/>
      <c r="Q130" s="197" t="n"/>
      <c r="R130" s="197" t="n"/>
      <c r="S130" s="197" t="n"/>
      <c r="T130" s="197" t="n"/>
      <c r="U130" s="197" t="n"/>
      <c r="V130" s="197" t="n"/>
      <c r="W130" s="197" t="n"/>
    </row>
    <row r="131" ht="12.75" customHeight="1" s="198">
      <c r="A131" s="57" t="n"/>
      <c r="B131" s="57" t="n"/>
      <c r="C131" s="57" t="n"/>
      <c r="D131" s="57" t="n"/>
      <c r="E131" s="54" t="n"/>
      <c r="F131" s="57" t="n"/>
      <c r="G131" s="197" t="n"/>
      <c r="H131" s="197" t="n"/>
      <c r="I131" s="197" t="n"/>
      <c r="J131" s="197" t="n"/>
      <c r="K131" s="197" t="n"/>
      <c r="L131" s="197" t="n"/>
      <c r="M131" s="197" t="n"/>
      <c r="N131" s="197" t="n"/>
      <c r="O131" s="197" t="n"/>
      <c r="P131" s="197" t="n"/>
      <c r="Q131" s="197" t="n"/>
      <c r="R131" s="197" t="n"/>
      <c r="S131" s="197" t="n"/>
      <c r="T131" s="197" t="n"/>
      <c r="U131" s="197" t="n"/>
      <c r="V131" s="197" t="n"/>
      <c r="W131" s="197" t="n"/>
    </row>
    <row r="132" ht="12.75" customHeight="1" s="198">
      <c r="A132" s="57" t="n"/>
      <c r="B132" s="57" t="n"/>
      <c r="C132" s="57" t="n"/>
      <c r="D132" s="57" t="n"/>
      <c r="E132" s="54" t="n"/>
      <c r="F132" s="57" t="n"/>
      <c r="G132" s="197" t="n"/>
      <c r="H132" s="197" t="n"/>
      <c r="I132" s="197" t="n"/>
      <c r="J132" s="197" t="n"/>
      <c r="K132" s="197" t="n"/>
      <c r="L132" s="197" t="n"/>
      <c r="M132" s="197" t="n"/>
      <c r="N132" s="197" t="n"/>
      <c r="O132" s="197" t="n"/>
      <c r="P132" s="197" t="n"/>
      <c r="Q132" s="197" t="n"/>
      <c r="R132" s="197" t="n"/>
      <c r="S132" s="197" t="n"/>
      <c r="T132" s="197" t="n"/>
      <c r="U132" s="197" t="n"/>
      <c r="V132" s="197" t="n"/>
      <c r="W132" s="197" t="n"/>
    </row>
    <row r="133" ht="12.75" customHeight="1" s="198">
      <c r="A133" s="57" t="n"/>
      <c r="B133" s="57" t="n"/>
      <c r="C133" s="57" t="n"/>
      <c r="D133" s="57" t="n"/>
      <c r="E133" s="54" t="n"/>
      <c r="F133" s="57" t="n"/>
      <c r="G133" s="197" t="n"/>
      <c r="H133" s="197" t="n"/>
      <c r="I133" s="197" t="n"/>
      <c r="J133" s="197" t="n"/>
      <c r="K133" s="197" t="n"/>
      <c r="L133" s="197" t="n"/>
      <c r="M133" s="197" t="n"/>
      <c r="N133" s="197" t="n"/>
      <c r="O133" s="197" t="n"/>
      <c r="P133" s="197" t="n"/>
      <c r="Q133" s="197" t="n"/>
      <c r="R133" s="197" t="n"/>
      <c r="S133" s="197" t="n"/>
      <c r="T133" s="197" t="n"/>
      <c r="U133" s="197" t="n"/>
      <c r="V133" s="197" t="n"/>
      <c r="W133" s="197" t="n"/>
    </row>
    <row r="134" ht="12.75" customHeight="1" s="198">
      <c r="A134" s="57" t="n"/>
      <c r="B134" s="57" t="n"/>
      <c r="C134" s="57" t="n"/>
      <c r="D134" s="57" t="n"/>
      <c r="E134" s="54" t="n"/>
      <c r="F134" s="57" t="n"/>
      <c r="G134" s="197" t="n"/>
      <c r="H134" s="197" t="n"/>
      <c r="I134" s="197" t="n"/>
      <c r="J134" s="197" t="n"/>
      <c r="K134" s="197" t="n"/>
      <c r="L134" s="197" t="n"/>
      <c r="M134" s="197" t="n"/>
      <c r="N134" s="197" t="n"/>
      <c r="O134" s="197" t="n"/>
      <c r="P134" s="197" t="n"/>
      <c r="Q134" s="197" t="n"/>
      <c r="R134" s="197" t="n"/>
      <c r="S134" s="197" t="n"/>
      <c r="T134" s="197" t="n"/>
      <c r="U134" s="197" t="n"/>
      <c r="V134" s="197" t="n"/>
      <c r="W134" s="197" t="n"/>
    </row>
    <row r="135" ht="12.75" customHeight="1" s="198">
      <c r="A135" s="57" t="n"/>
      <c r="B135" s="57" t="n"/>
      <c r="C135" s="57" t="n"/>
      <c r="D135" s="57" t="n"/>
      <c r="E135" s="54" t="n"/>
      <c r="F135" s="57" t="n"/>
      <c r="G135" s="197" t="n"/>
      <c r="H135" s="197" t="n"/>
      <c r="I135" s="197" t="n"/>
      <c r="J135" s="197" t="n"/>
      <c r="K135" s="197" t="n"/>
      <c r="L135" s="197" t="n"/>
      <c r="M135" s="197" t="n"/>
      <c r="N135" s="197" t="n"/>
      <c r="O135" s="197" t="n"/>
      <c r="P135" s="197" t="n"/>
      <c r="Q135" s="197" t="n"/>
      <c r="R135" s="197" t="n"/>
      <c r="S135" s="197" t="n"/>
      <c r="T135" s="197" t="n"/>
      <c r="U135" s="197" t="n"/>
      <c r="V135" s="197" t="n"/>
      <c r="W135" s="197" t="n"/>
    </row>
    <row r="136" ht="12.75" customHeight="1" s="198">
      <c r="A136" s="57" t="n"/>
      <c r="B136" s="57" t="n"/>
      <c r="C136" s="57" t="n"/>
      <c r="D136" s="57" t="n"/>
      <c r="E136" s="54" t="n"/>
      <c r="F136" s="57" t="n"/>
      <c r="G136" s="197" t="n"/>
      <c r="H136" s="197" t="n"/>
      <c r="I136" s="197" t="n"/>
      <c r="J136" s="197" t="n"/>
      <c r="K136" s="197" t="n"/>
      <c r="L136" s="197" t="n"/>
      <c r="M136" s="197" t="n"/>
      <c r="N136" s="197" t="n"/>
      <c r="O136" s="197" t="n"/>
      <c r="P136" s="197" t="n"/>
      <c r="Q136" s="197" t="n"/>
      <c r="R136" s="197" t="n"/>
      <c r="S136" s="197" t="n"/>
      <c r="T136" s="197" t="n"/>
      <c r="U136" s="197" t="n"/>
      <c r="V136" s="197" t="n"/>
      <c r="W136" s="197" t="n"/>
    </row>
    <row r="137" ht="12.75" customHeight="1" s="198">
      <c r="A137" s="57" t="n"/>
      <c r="B137" s="57" t="n"/>
      <c r="C137" s="57" t="n"/>
      <c r="D137" s="57" t="n"/>
      <c r="E137" s="54" t="n"/>
      <c r="F137" s="57" t="n"/>
      <c r="G137" s="197" t="n"/>
      <c r="H137" s="197" t="n"/>
      <c r="I137" s="197" t="n"/>
      <c r="J137" s="197" t="n"/>
      <c r="K137" s="197" t="n"/>
      <c r="L137" s="197" t="n"/>
      <c r="M137" s="197" t="n"/>
      <c r="N137" s="197" t="n"/>
      <c r="O137" s="197" t="n"/>
      <c r="P137" s="197" t="n"/>
      <c r="Q137" s="197" t="n"/>
      <c r="R137" s="197" t="n"/>
      <c r="S137" s="197" t="n"/>
      <c r="T137" s="197" t="n"/>
      <c r="U137" s="197" t="n"/>
      <c r="V137" s="197" t="n"/>
      <c r="W137" s="197" t="n"/>
    </row>
    <row r="138" ht="12.75" customHeight="1" s="198">
      <c r="A138" s="57" t="n"/>
      <c r="B138" s="57" t="n"/>
      <c r="C138" s="57" t="n"/>
      <c r="D138" s="57" t="n"/>
      <c r="E138" s="54" t="n"/>
      <c r="F138" s="57" t="n"/>
      <c r="G138" s="197" t="n"/>
      <c r="H138" s="197" t="n"/>
      <c r="I138" s="197" t="n"/>
      <c r="J138" s="197" t="n"/>
      <c r="K138" s="197" t="n"/>
      <c r="L138" s="197" t="n"/>
      <c r="M138" s="197" t="n"/>
      <c r="N138" s="197" t="n"/>
      <c r="O138" s="197" t="n"/>
      <c r="P138" s="197" t="n"/>
      <c r="Q138" s="197" t="n"/>
      <c r="R138" s="197" t="n"/>
      <c r="S138" s="197" t="n"/>
      <c r="T138" s="197" t="n"/>
      <c r="U138" s="197" t="n"/>
      <c r="V138" s="197" t="n"/>
      <c r="W138" s="197" t="n"/>
    </row>
    <row r="139" ht="12.75" customHeight="1" s="198">
      <c r="A139" s="57" t="n"/>
      <c r="B139" s="57" t="n"/>
      <c r="C139" s="57" t="n"/>
      <c r="D139" s="57" t="n"/>
      <c r="E139" s="54" t="n"/>
      <c r="F139" s="57" t="n"/>
      <c r="G139" s="197" t="n"/>
      <c r="H139" s="197" t="n"/>
      <c r="I139" s="197" t="n"/>
      <c r="J139" s="197" t="n"/>
      <c r="K139" s="197" t="n"/>
      <c r="L139" s="197" t="n"/>
      <c r="M139" s="197" t="n"/>
      <c r="N139" s="197" t="n"/>
      <c r="O139" s="197" t="n"/>
      <c r="P139" s="197" t="n"/>
      <c r="Q139" s="197" t="n"/>
      <c r="R139" s="197" t="n"/>
      <c r="S139" s="197" t="n"/>
      <c r="T139" s="197" t="n"/>
      <c r="U139" s="197" t="n"/>
      <c r="V139" s="197" t="n"/>
      <c r="W139" s="197" t="n"/>
    </row>
    <row r="140" ht="12.75" customHeight="1" s="198">
      <c r="A140" s="57" t="n"/>
      <c r="B140" s="57" t="n"/>
      <c r="C140" s="57" t="n"/>
      <c r="D140" s="57" t="n"/>
      <c r="E140" s="54" t="n"/>
      <c r="F140" s="57" t="n"/>
      <c r="G140" s="197" t="n"/>
      <c r="H140" s="197" t="n"/>
      <c r="I140" s="197" t="n"/>
      <c r="J140" s="197" t="n"/>
      <c r="K140" s="197" t="n"/>
      <c r="L140" s="197" t="n"/>
      <c r="M140" s="197" t="n"/>
      <c r="N140" s="197" t="n"/>
      <c r="O140" s="197" t="n"/>
      <c r="P140" s="197" t="n"/>
      <c r="Q140" s="197" t="n"/>
      <c r="R140" s="197" t="n"/>
      <c r="S140" s="197" t="n"/>
      <c r="T140" s="197" t="n"/>
      <c r="U140" s="197" t="n"/>
      <c r="V140" s="197" t="n"/>
      <c r="W140" s="197" t="n"/>
    </row>
    <row r="141" ht="12.75" customHeight="1" s="198">
      <c r="A141" s="57" t="n"/>
      <c r="B141" s="57" t="n"/>
      <c r="C141" s="57" t="n"/>
      <c r="D141" s="57" t="n"/>
      <c r="E141" s="54" t="n"/>
      <c r="F141" s="57" t="n"/>
      <c r="G141" s="197" t="n"/>
      <c r="H141" s="197" t="n"/>
      <c r="I141" s="197" t="n"/>
      <c r="J141" s="197" t="n"/>
      <c r="K141" s="197" t="n"/>
      <c r="L141" s="197" t="n"/>
      <c r="M141" s="197" t="n"/>
      <c r="N141" s="197" t="n"/>
      <c r="O141" s="197" t="n"/>
      <c r="P141" s="197" t="n"/>
      <c r="Q141" s="197" t="n"/>
      <c r="R141" s="197" t="n"/>
      <c r="S141" s="197" t="n"/>
      <c r="T141" s="197" t="n"/>
      <c r="U141" s="197" t="n"/>
      <c r="V141" s="197" t="n"/>
      <c r="W141" s="197" t="n"/>
    </row>
    <row r="142" ht="12.75" customHeight="1" s="198">
      <c r="A142" s="57" t="n"/>
      <c r="B142" s="57" t="n"/>
      <c r="C142" s="57" t="n"/>
      <c r="D142" s="57" t="n"/>
      <c r="E142" s="54" t="n"/>
      <c r="F142" s="57" t="n"/>
      <c r="G142" s="197" t="n"/>
      <c r="H142" s="197" t="n"/>
      <c r="I142" s="197" t="n"/>
      <c r="J142" s="197" t="n"/>
      <c r="K142" s="197" t="n"/>
      <c r="L142" s="197" t="n"/>
      <c r="M142" s="197" t="n"/>
      <c r="N142" s="197" t="n"/>
      <c r="O142" s="197" t="n"/>
      <c r="P142" s="197" t="n"/>
      <c r="Q142" s="197" t="n"/>
      <c r="R142" s="197" t="n"/>
      <c r="S142" s="197" t="n"/>
      <c r="T142" s="197" t="n"/>
      <c r="U142" s="197" t="n"/>
      <c r="V142" s="197" t="n"/>
      <c r="W142" s="197" t="n"/>
    </row>
    <row r="143" ht="12.75" customHeight="1" s="198">
      <c r="A143" s="57" t="n"/>
      <c r="B143" s="57" t="n"/>
      <c r="C143" s="57" t="n"/>
      <c r="D143" s="57" t="n"/>
      <c r="E143" s="54" t="n"/>
      <c r="F143" s="57" t="n"/>
      <c r="G143" s="197" t="n"/>
      <c r="H143" s="197" t="n"/>
      <c r="I143" s="197" t="n"/>
      <c r="J143" s="197" t="n"/>
      <c r="K143" s="197" t="n"/>
      <c r="L143" s="197" t="n"/>
      <c r="M143" s="197" t="n"/>
      <c r="N143" s="197" t="n"/>
      <c r="O143" s="197" t="n"/>
      <c r="P143" s="197" t="n"/>
      <c r="Q143" s="197" t="n"/>
      <c r="R143" s="197" t="n"/>
      <c r="S143" s="197" t="n"/>
      <c r="T143" s="197" t="n"/>
      <c r="U143" s="197" t="n"/>
      <c r="V143" s="197" t="n"/>
      <c r="W143" s="197" t="n"/>
    </row>
    <row r="144" ht="12.75" customHeight="1" s="198">
      <c r="A144" s="57" t="n"/>
      <c r="B144" s="57" t="n"/>
      <c r="C144" s="57" t="n"/>
      <c r="D144" s="57" t="n"/>
      <c r="E144" s="54" t="n"/>
      <c r="F144" s="57" t="n"/>
      <c r="G144" s="197" t="n"/>
      <c r="H144" s="197" t="n"/>
      <c r="I144" s="197" t="n"/>
      <c r="J144" s="197" t="n"/>
      <c r="K144" s="197" t="n"/>
      <c r="L144" s="197" t="n"/>
      <c r="M144" s="197" t="n"/>
      <c r="N144" s="197" t="n"/>
      <c r="O144" s="197" t="n"/>
      <c r="P144" s="197" t="n"/>
      <c r="Q144" s="197" t="n"/>
      <c r="R144" s="197" t="n"/>
      <c r="S144" s="197" t="n"/>
      <c r="T144" s="197" t="n"/>
      <c r="U144" s="197" t="n"/>
      <c r="V144" s="197" t="n"/>
      <c r="W144" s="197" t="n"/>
    </row>
    <row r="145" ht="12.75" customHeight="1" s="198">
      <c r="A145" s="57" t="n"/>
      <c r="B145" s="57" t="n"/>
      <c r="C145" s="57" t="n"/>
      <c r="D145" s="57" t="n"/>
      <c r="E145" s="54" t="n"/>
      <c r="F145" s="57" t="n"/>
      <c r="G145" s="197" t="n"/>
      <c r="H145" s="197" t="n"/>
      <c r="I145" s="197" t="n"/>
      <c r="J145" s="197" t="n"/>
      <c r="K145" s="197" t="n"/>
      <c r="L145" s="197" t="n"/>
      <c r="M145" s="197" t="n"/>
      <c r="N145" s="197" t="n"/>
      <c r="O145" s="197" t="n"/>
      <c r="P145" s="197" t="n"/>
      <c r="Q145" s="197" t="n"/>
      <c r="R145" s="197" t="n"/>
      <c r="S145" s="197" t="n"/>
      <c r="T145" s="197" t="n"/>
      <c r="U145" s="197" t="n"/>
      <c r="V145" s="197" t="n"/>
      <c r="W145" s="197" t="n"/>
    </row>
    <row r="146" ht="12.75" customHeight="1" s="198">
      <c r="A146" s="57" t="n"/>
      <c r="B146" s="57" t="n"/>
      <c r="C146" s="57" t="n"/>
      <c r="D146" s="57" t="n"/>
      <c r="E146" s="54" t="n"/>
      <c r="F146" s="57" t="n"/>
      <c r="G146" s="197" t="n"/>
      <c r="H146" s="197" t="n"/>
      <c r="I146" s="197" t="n"/>
      <c r="J146" s="197" t="n"/>
      <c r="K146" s="197" t="n"/>
      <c r="L146" s="197" t="n"/>
      <c r="M146" s="197" t="n"/>
      <c r="N146" s="197" t="n"/>
      <c r="O146" s="197" t="n"/>
      <c r="P146" s="197" t="n"/>
      <c r="Q146" s="197" t="n"/>
      <c r="R146" s="197" t="n"/>
      <c r="S146" s="197" t="n"/>
      <c r="T146" s="197" t="n"/>
      <c r="U146" s="197" t="n"/>
      <c r="V146" s="197" t="n"/>
      <c r="W146" s="197" t="n"/>
    </row>
    <row r="147" ht="12.75" customHeight="1" s="198">
      <c r="A147" s="57" t="n"/>
      <c r="B147" s="57" t="n"/>
      <c r="C147" s="57" t="n"/>
      <c r="D147" s="57" t="n"/>
      <c r="E147" s="54" t="n"/>
      <c r="F147" s="57" t="n"/>
      <c r="G147" s="197" t="n"/>
      <c r="H147" s="197" t="n"/>
      <c r="I147" s="197" t="n"/>
      <c r="J147" s="197" t="n"/>
      <c r="K147" s="197" t="n"/>
      <c r="L147" s="197" t="n"/>
      <c r="M147" s="197" t="n"/>
      <c r="N147" s="197" t="n"/>
      <c r="O147" s="197" t="n"/>
      <c r="P147" s="197" t="n"/>
      <c r="Q147" s="197" t="n"/>
      <c r="R147" s="197" t="n"/>
      <c r="S147" s="197" t="n"/>
      <c r="T147" s="197" t="n"/>
      <c r="U147" s="197" t="n"/>
      <c r="V147" s="197" t="n"/>
      <c r="W147" s="197" t="n"/>
    </row>
    <row r="148" ht="12.75" customHeight="1" s="198">
      <c r="A148" s="57" t="n"/>
      <c r="B148" s="57" t="n"/>
      <c r="C148" s="57" t="n"/>
      <c r="D148" s="57" t="n"/>
      <c r="E148" s="54" t="n"/>
      <c r="F148" s="57" t="n"/>
      <c r="G148" s="197" t="n"/>
      <c r="H148" s="197" t="n"/>
      <c r="I148" s="197" t="n"/>
      <c r="J148" s="197" t="n"/>
      <c r="K148" s="197" t="n"/>
      <c r="L148" s="197" t="n"/>
      <c r="M148" s="197" t="n"/>
      <c r="N148" s="197" t="n"/>
      <c r="O148" s="197" t="n"/>
      <c r="P148" s="197" t="n"/>
      <c r="Q148" s="197" t="n"/>
      <c r="R148" s="197" t="n"/>
      <c r="S148" s="197" t="n"/>
      <c r="T148" s="197" t="n"/>
      <c r="U148" s="197" t="n"/>
      <c r="V148" s="197" t="n"/>
      <c r="W148" s="197" t="n"/>
    </row>
    <row r="149" ht="12.75" customHeight="1" s="198">
      <c r="A149" s="57" t="n"/>
      <c r="B149" s="57" t="n"/>
      <c r="C149" s="57" t="n"/>
      <c r="D149" s="57" t="n"/>
      <c r="E149" s="54" t="n"/>
      <c r="F149" s="57" t="n"/>
      <c r="G149" s="197" t="n"/>
      <c r="H149" s="197" t="n"/>
      <c r="I149" s="197" t="n"/>
      <c r="J149" s="197" t="n"/>
      <c r="K149" s="197" t="n"/>
      <c r="L149" s="197" t="n"/>
      <c r="M149" s="197" t="n"/>
      <c r="N149" s="197" t="n"/>
      <c r="O149" s="197" t="n"/>
      <c r="P149" s="197" t="n"/>
      <c r="Q149" s="197" t="n"/>
      <c r="R149" s="197" t="n"/>
      <c r="S149" s="197" t="n"/>
      <c r="T149" s="197" t="n"/>
      <c r="U149" s="197" t="n"/>
      <c r="V149" s="197" t="n"/>
      <c r="W149" s="197" t="n"/>
    </row>
    <row r="150" ht="12.75" customHeight="1" s="198">
      <c r="A150" s="57" t="n"/>
      <c r="B150" s="57" t="n"/>
      <c r="C150" s="57" t="n"/>
      <c r="D150" s="57" t="n"/>
      <c r="E150" s="54" t="n"/>
      <c r="F150" s="57" t="n"/>
      <c r="G150" s="197" t="n"/>
      <c r="H150" s="197" t="n"/>
      <c r="I150" s="197" t="n"/>
      <c r="J150" s="197" t="n"/>
      <c r="K150" s="197" t="n"/>
      <c r="L150" s="197" t="n"/>
      <c r="M150" s="197" t="n"/>
      <c r="N150" s="197" t="n"/>
      <c r="O150" s="197" t="n"/>
      <c r="P150" s="197" t="n"/>
      <c r="Q150" s="197" t="n"/>
      <c r="R150" s="197" t="n"/>
      <c r="S150" s="197" t="n"/>
      <c r="T150" s="197" t="n"/>
      <c r="U150" s="197" t="n"/>
      <c r="V150" s="197" t="n"/>
      <c r="W150" s="197" t="n"/>
    </row>
    <row r="151" ht="12.75" customHeight="1" s="198">
      <c r="A151" s="57" t="n"/>
      <c r="B151" s="57" t="n"/>
      <c r="C151" s="57" t="n"/>
      <c r="D151" s="57" t="n"/>
      <c r="E151" s="54" t="n"/>
      <c r="F151" s="57" t="n"/>
      <c r="G151" s="197" t="n"/>
      <c r="H151" s="197" t="n"/>
      <c r="I151" s="197" t="n"/>
      <c r="J151" s="197" t="n"/>
      <c r="K151" s="197" t="n"/>
      <c r="L151" s="197" t="n"/>
      <c r="M151" s="197" t="n"/>
      <c r="N151" s="197" t="n"/>
      <c r="O151" s="197" t="n"/>
      <c r="P151" s="197" t="n"/>
      <c r="Q151" s="197" t="n"/>
      <c r="R151" s="197" t="n"/>
      <c r="S151" s="197" t="n"/>
      <c r="T151" s="197" t="n"/>
      <c r="U151" s="197" t="n"/>
      <c r="V151" s="197" t="n"/>
      <c r="W151" s="197" t="n"/>
    </row>
    <row r="152" ht="12.75" customHeight="1" s="198">
      <c r="A152" s="57" t="n"/>
      <c r="B152" s="57" t="n"/>
      <c r="C152" s="57" t="n"/>
      <c r="D152" s="57" t="n"/>
      <c r="E152" s="54" t="n"/>
      <c r="F152" s="57" t="n"/>
      <c r="G152" s="197" t="n"/>
      <c r="H152" s="197" t="n"/>
      <c r="I152" s="197" t="n"/>
      <c r="J152" s="197" t="n"/>
      <c r="K152" s="197" t="n"/>
      <c r="L152" s="197" t="n"/>
      <c r="M152" s="197" t="n"/>
      <c r="N152" s="197" t="n"/>
      <c r="O152" s="197" t="n"/>
      <c r="P152" s="197" t="n"/>
      <c r="Q152" s="197" t="n"/>
      <c r="R152" s="197" t="n"/>
      <c r="S152" s="197" t="n"/>
      <c r="T152" s="197" t="n"/>
      <c r="U152" s="197" t="n"/>
      <c r="V152" s="197" t="n"/>
      <c r="W152" s="197" t="n"/>
    </row>
    <row r="153" ht="12.75" customHeight="1" s="198">
      <c r="A153" s="57" t="n"/>
      <c r="B153" s="57" t="n"/>
      <c r="C153" s="57" t="n"/>
      <c r="D153" s="57" t="n"/>
      <c r="E153" s="54" t="n"/>
      <c r="F153" s="57" t="n"/>
      <c r="G153" s="197" t="n"/>
      <c r="H153" s="197" t="n"/>
      <c r="I153" s="197" t="n"/>
      <c r="J153" s="197" t="n"/>
      <c r="K153" s="197" t="n"/>
      <c r="L153" s="197" t="n"/>
      <c r="M153" s="197" t="n"/>
      <c r="N153" s="197" t="n"/>
      <c r="O153" s="197" t="n"/>
      <c r="P153" s="197" t="n"/>
      <c r="Q153" s="197" t="n"/>
      <c r="R153" s="197" t="n"/>
      <c r="S153" s="197" t="n"/>
      <c r="T153" s="197" t="n"/>
      <c r="U153" s="197" t="n"/>
      <c r="V153" s="197" t="n"/>
      <c r="W153" s="197" t="n"/>
    </row>
    <row r="154" ht="12.75" customHeight="1" s="198">
      <c r="A154" s="57" t="n"/>
      <c r="B154" s="57" t="n"/>
      <c r="C154" s="57" t="n"/>
      <c r="D154" s="57" t="n"/>
      <c r="E154" s="54" t="n"/>
      <c r="F154" s="57" t="n"/>
      <c r="G154" s="197" t="n"/>
      <c r="H154" s="197" t="n"/>
      <c r="I154" s="197" t="n"/>
      <c r="J154" s="197" t="n"/>
      <c r="K154" s="197" t="n"/>
      <c r="L154" s="197" t="n"/>
      <c r="M154" s="197" t="n"/>
      <c r="N154" s="197" t="n"/>
      <c r="O154" s="197" t="n"/>
      <c r="P154" s="197" t="n"/>
      <c r="Q154" s="197" t="n"/>
      <c r="R154" s="197" t="n"/>
      <c r="S154" s="197" t="n"/>
      <c r="T154" s="197" t="n"/>
      <c r="U154" s="197" t="n"/>
      <c r="V154" s="197" t="n"/>
      <c r="W154" s="197" t="n"/>
    </row>
    <row r="155" ht="12.75" customHeight="1" s="198">
      <c r="A155" s="57" t="n"/>
      <c r="B155" s="57" t="n"/>
      <c r="C155" s="57" t="n"/>
      <c r="D155" s="57" t="n"/>
      <c r="E155" s="54" t="n"/>
      <c r="F155" s="57" t="n"/>
      <c r="G155" s="197" t="n"/>
      <c r="H155" s="197" t="n"/>
      <c r="I155" s="197" t="n"/>
      <c r="J155" s="197" t="n"/>
      <c r="K155" s="197" t="n"/>
      <c r="L155" s="197" t="n"/>
      <c r="M155" s="197" t="n"/>
      <c r="N155" s="197" t="n"/>
      <c r="O155" s="197" t="n"/>
      <c r="P155" s="197" t="n"/>
      <c r="Q155" s="197" t="n"/>
      <c r="R155" s="197" t="n"/>
      <c r="S155" s="197" t="n"/>
      <c r="T155" s="197" t="n"/>
      <c r="U155" s="197" t="n"/>
      <c r="V155" s="197" t="n"/>
      <c r="W155" s="197" t="n"/>
    </row>
    <row r="156" ht="12.75" customHeight="1" s="198">
      <c r="A156" s="57" t="n"/>
      <c r="B156" s="57" t="n"/>
      <c r="C156" s="57" t="n"/>
      <c r="D156" s="57" t="n"/>
      <c r="E156" s="54" t="n"/>
      <c r="F156" s="57" t="n"/>
      <c r="G156" s="197" t="n"/>
      <c r="H156" s="197" t="n"/>
      <c r="I156" s="197" t="n"/>
      <c r="J156" s="197" t="n"/>
      <c r="K156" s="197" t="n"/>
      <c r="L156" s="197" t="n"/>
      <c r="M156" s="197" t="n"/>
      <c r="N156" s="197" t="n"/>
      <c r="O156" s="197" t="n"/>
      <c r="P156" s="197" t="n"/>
      <c r="Q156" s="197" t="n"/>
      <c r="R156" s="197" t="n"/>
      <c r="S156" s="197" t="n"/>
      <c r="T156" s="197" t="n"/>
      <c r="U156" s="197" t="n"/>
      <c r="V156" s="197" t="n"/>
      <c r="W156" s="197" t="n"/>
    </row>
    <row r="157" ht="12.75" customHeight="1" s="198">
      <c r="A157" s="57" t="n"/>
      <c r="B157" s="57" t="n"/>
      <c r="C157" s="57" t="n"/>
      <c r="D157" s="57" t="n"/>
      <c r="E157" s="54" t="n"/>
      <c r="F157" s="57" t="n"/>
      <c r="G157" s="197" t="n"/>
      <c r="H157" s="197" t="n"/>
      <c r="I157" s="197" t="n"/>
      <c r="J157" s="197" t="n"/>
      <c r="K157" s="197" t="n"/>
      <c r="L157" s="197" t="n"/>
      <c r="M157" s="197" t="n"/>
      <c r="N157" s="197" t="n"/>
      <c r="O157" s="197" t="n"/>
      <c r="P157" s="197" t="n"/>
      <c r="Q157" s="197" t="n"/>
      <c r="R157" s="197" t="n"/>
      <c r="S157" s="197" t="n"/>
      <c r="T157" s="197" t="n"/>
      <c r="U157" s="197" t="n"/>
      <c r="V157" s="197" t="n"/>
      <c r="W157" s="197" t="n"/>
    </row>
    <row r="158" ht="12.75" customHeight="1" s="198">
      <c r="A158" s="57" t="n"/>
      <c r="B158" s="57" t="n"/>
      <c r="C158" s="57" t="n"/>
      <c r="D158" s="57" t="n"/>
      <c r="E158" s="54" t="n"/>
      <c r="F158" s="57" t="n"/>
      <c r="G158" s="197" t="n"/>
      <c r="H158" s="197" t="n"/>
      <c r="I158" s="197" t="n"/>
      <c r="J158" s="197" t="n"/>
      <c r="K158" s="197" t="n"/>
      <c r="L158" s="197" t="n"/>
      <c r="M158" s="197" t="n"/>
      <c r="N158" s="197" t="n"/>
      <c r="O158" s="197" t="n"/>
      <c r="P158" s="197" t="n"/>
      <c r="Q158" s="197" t="n"/>
      <c r="R158" s="197" t="n"/>
      <c r="S158" s="197" t="n"/>
      <c r="T158" s="197" t="n"/>
      <c r="U158" s="197" t="n"/>
      <c r="V158" s="197" t="n"/>
      <c r="W158" s="197" t="n"/>
    </row>
    <row r="159" ht="12.75" customHeight="1" s="198">
      <c r="A159" s="57" t="n"/>
      <c r="B159" s="57" t="n"/>
      <c r="C159" s="57" t="n"/>
      <c r="D159" s="57" t="n"/>
      <c r="E159" s="54" t="n"/>
      <c r="F159" s="57" t="n"/>
      <c r="G159" s="197" t="n"/>
      <c r="H159" s="197" t="n"/>
      <c r="I159" s="197" t="n"/>
      <c r="J159" s="197" t="n"/>
      <c r="K159" s="197" t="n"/>
      <c r="L159" s="197" t="n"/>
      <c r="M159" s="197" t="n"/>
      <c r="N159" s="197" t="n"/>
      <c r="O159" s="197" t="n"/>
      <c r="P159" s="197" t="n"/>
      <c r="Q159" s="197" t="n"/>
      <c r="R159" s="197" t="n"/>
      <c r="S159" s="197" t="n"/>
      <c r="T159" s="197" t="n"/>
      <c r="U159" s="197" t="n"/>
      <c r="V159" s="197" t="n"/>
      <c r="W159" s="197" t="n"/>
    </row>
    <row r="160" ht="12.75" customHeight="1" s="198">
      <c r="A160" s="57" t="n"/>
      <c r="B160" s="57" t="n"/>
      <c r="C160" s="57" t="n"/>
      <c r="D160" s="57" t="n"/>
      <c r="E160" s="54" t="n"/>
      <c r="F160" s="57" t="n"/>
      <c r="G160" s="197" t="n"/>
      <c r="H160" s="197" t="n"/>
      <c r="I160" s="197" t="n"/>
      <c r="J160" s="197" t="n"/>
      <c r="K160" s="197" t="n"/>
      <c r="L160" s="197" t="n"/>
      <c r="M160" s="197" t="n"/>
      <c r="N160" s="197" t="n"/>
      <c r="O160" s="197" t="n"/>
      <c r="P160" s="197" t="n"/>
      <c r="Q160" s="197" t="n"/>
      <c r="R160" s="197" t="n"/>
      <c r="S160" s="197" t="n"/>
      <c r="T160" s="197" t="n"/>
      <c r="U160" s="197" t="n"/>
      <c r="V160" s="197" t="n"/>
      <c r="W160" s="197" t="n"/>
    </row>
    <row r="161" ht="12.75" customHeight="1" s="198">
      <c r="A161" s="57" t="n"/>
      <c r="B161" s="57" t="n"/>
      <c r="C161" s="57" t="n"/>
      <c r="D161" s="57" t="n"/>
      <c r="E161" s="54" t="n"/>
      <c r="F161" s="57" t="n"/>
      <c r="G161" s="197" t="n"/>
      <c r="H161" s="197" t="n"/>
      <c r="I161" s="197" t="n"/>
      <c r="J161" s="197" t="n"/>
      <c r="K161" s="197" t="n"/>
      <c r="L161" s="197" t="n"/>
      <c r="M161" s="197" t="n"/>
      <c r="N161" s="197" t="n"/>
      <c r="O161" s="197" t="n"/>
      <c r="P161" s="197" t="n"/>
      <c r="Q161" s="197" t="n"/>
      <c r="R161" s="197" t="n"/>
      <c r="S161" s="197" t="n"/>
      <c r="T161" s="197" t="n"/>
      <c r="U161" s="197" t="n"/>
      <c r="V161" s="197" t="n"/>
      <c r="W161" s="197" t="n"/>
    </row>
    <row r="162" ht="12.75" customHeight="1" s="198">
      <c r="A162" s="57" t="n"/>
      <c r="B162" s="57" t="n"/>
      <c r="C162" s="57" t="n"/>
      <c r="D162" s="57" t="n"/>
      <c r="E162" s="54" t="n"/>
      <c r="F162" s="57" t="n"/>
      <c r="G162" s="197" t="n"/>
      <c r="H162" s="197" t="n"/>
      <c r="I162" s="197" t="n"/>
      <c r="J162" s="197" t="n"/>
      <c r="K162" s="197" t="n"/>
      <c r="L162" s="197" t="n"/>
      <c r="M162" s="197" t="n"/>
      <c r="N162" s="197" t="n"/>
      <c r="O162" s="197" t="n"/>
      <c r="P162" s="197" t="n"/>
      <c r="Q162" s="197" t="n"/>
      <c r="R162" s="197" t="n"/>
      <c r="S162" s="197" t="n"/>
      <c r="T162" s="197" t="n"/>
      <c r="U162" s="197" t="n"/>
      <c r="V162" s="197" t="n"/>
      <c r="W162" s="197" t="n"/>
    </row>
    <row r="163" ht="12.75" customHeight="1" s="198">
      <c r="A163" s="57" t="n"/>
      <c r="B163" s="57" t="n"/>
      <c r="C163" s="57" t="n"/>
      <c r="D163" s="57" t="n"/>
      <c r="E163" s="54" t="n"/>
      <c r="F163" s="57" t="n"/>
      <c r="G163" s="197" t="n"/>
      <c r="H163" s="197" t="n"/>
      <c r="I163" s="197" t="n"/>
      <c r="J163" s="197" t="n"/>
      <c r="K163" s="197" t="n"/>
      <c r="L163" s="197" t="n"/>
      <c r="M163" s="197" t="n"/>
      <c r="N163" s="197" t="n"/>
      <c r="O163" s="197" t="n"/>
      <c r="P163" s="197" t="n"/>
      <c r="Q163" s="197" t="n"/>
      <c r="R163" s="197" t="n"/>
      <c r="S163" s="197" t="n"/>
      <c r="T163" s="197" t="n"/>
      <c r="U163" s="197" t="n"/>
      <c r="V163" s="197" t="n"/>
      <c r="W163" s="197" t="n"/>
    </row>
    <row r="164" ht="12.75" customHeight="1" s="198">
      <c r="A164" s="57" t="n"/>
      <c r="B164" s="57" t="n"/>
      <c r="C164" s="57" t="n"/>
      <c r="D164" s="57" t="n"/>
      <c r="E164" s="54" t="n"/>
      <c r="F164" s="57" t="n"/>
      <c r="G164" s="197" t="n"/>
      <c r="H164" s="197" t="n"/>
      <c r="I164" s="197" t="n"/>
      <c r="J164" s="197" t="n"/>
      <c r="K164" s="197" t="n"/>
      <c r="L164" s="197" t="n"/>
      <c r="M164" s="197" t="n"/>
      <c r="N164" s="197" t="n"/>
      <c r="O164" s="197" t="n"/>
      <c r="P164" s="197" t="n"/>
      <c r="Q164" s="197" t="n"/>
      <c r="R164" s="197" t="n"/>
      <c r="S164" s="197" t="n"/>
      <c r="T164" s="197" t="n"/>
      <c r="U164" s="197" t="n"/>
      <c r="V164" s="197" t="n"/>
      <c r="W164" s="197" t="n"/>
    </row>
    <row r="165" ht="12.75" customHeight="1" s="198">
      <c r="A165" s="57" t="n"/>
      <c r="B165" s="57" t="n"/>
      <c r="C165" s="57" t="n"/>
      <c r="D165" s="57" t="n"/>
      <c r="E165" s="54" t="n"/>
      <c r="F165" s="57" t="n"/>
      <c r="G165" s="197" t="n"/>
      <c r="H165" s="197" t="n"/>
      <c r="I165" s="197" t="n"/>
      <c r="J165" s="197" t="n"/>
      <c r="K165" s="197" t="n"/>
      <c r="L165" s="197" t="n"/>
      <c r="M165" s="197" t="n"/>
      <c r="N165" s="197" t="n"/>
      <c r="O165" s="197" t="n"/>
      <c r="P165" s="197" t="n"/>
      <c r="Q165" s="197" t="n"/>
      <c r="R165" s="197" t="n"/>
      <c r="S165" s="197" t="n"/>
      <c r="T165" s="197" t="n"/>
      <c r="U165" s="197" t="n"/>
      <c r="V165" s="197" t="n"/>
      <c r="W165" s="197" t="n"/>
    </row>
    <row r="166" ht="12.75" customHeight="1" s="198">
      <c r="A166" s="57" t="n"/>
      <c r="B166" s="57" t="n"/>
      <c r="C166" s="57" t="n"/>
      <c r="D166" s="57" t="n"/>
      <c r="E166" s="54" t="n"/>
      <c r="F166" s="57" t="n"/>
      <c r="G166" s="197" t="n"/>
      <c r="H166" s="197" t="n"/>
      <c r="I166" s="197" t="n"/>
      <c r="J166" s="197" t="n"/>
      <c r="K166" s="197" t="n"/>
      <c r="L166" s="197" t="n"/>
      <c r="M166" s="197" t="n"/>
      <c r="N166" s="197" t="n"/>
      <c r="O166" s="197" t="n"/>
      <c r="P166" s="197" t="n"/>
      <c r="Q166" s="197" t="n"/>
      <c r="R166" s="197" t="n"/>
      <c r="S166" s="197" t="n"/>
      <c r="T166" s="197" t="n"/>
      <c r="U166" s="197" t="n"/>
      <c r="V166" s="197" t="n"/>
      <c r="W166" s="197" t="n"/>
    </row>
    <row r="167" ht="12.75" customHeight="1" s="198">
      <c r="A167" s="57" t="n"/>
      <c r="B167" s="57" t="n"/>
      <c r="C167" s="57" t="n"/>
      <c r="D167" s="57" t="n"/>
      <c r="E167" s="54" t="n"/>
      <c r="F167" s="57" t="n"/>
      <c r="G167" s="197" t="n"/>
      <c r="H167" s="197" t="n"/>
      <c r="I167" s="197" t="n"/>
      <c r="J167" s="197" t="n"/>
      <c r="K167" s="197" t="n"/>
      <c r="L167" s="197" t="n"/>
      <c r="M167" s="197" t="n"/>
      <c r="N167" s="197" t="n"/>
      <c r="O167" s="197" t="n"/>
      <c r="P167" s="197" t="n"/>
      <c r="Q167" s="197" t="n"/>
      <c r="R167" s="197" t="n"/>
      <c r="S167" s="197" t="n"/>
      <c r="T167" s="197" t="n"/>
      <c r="U167" s="197" t="n"/>
      <c r="V167" s="197" t="n"/>
      <c r="W167" s="197" t="n"/>
    </row>
    <row r="168" ht="12.75" customHeight="1" s="198">
      <c r="A168" s="57" t="n"/>
      <c r="B168" s="57" t="n"/>
      <c r="C168" s="57" t="n"/>
      <c r="D168" s="57" t="n"/>
      <c r="E168" s="54" t="n"/>
      <c r="F168" s="57" t="n"/>
      <c r="G168" s="197" t="n"/>
      <c r="H168" s="197" t="n"/>
      <c r="I168" s="197" t="n"/>
      <c r="J168" s="197" t="n"/>
      <c r="K168" s="197" t="n"/>
      <c r="L168" s="197" t="n"/>
      <c r="M168" s="197" t="n"/>
      <c r="N168" s="197" t="n"/>
      <c r="O168" s="197" t="n"/>
      <c r="P168" s="197" t="n"/>
      <c r="Q168" s="197" t="n"/>
      <c r="R168" s="197" t="n"/>
      <c r="S168" s="197" t="n"/>
      <c r="T168" s="197" t="n"/>
      <c r="U168" s="197" t="n"/>
      <c r="V168" s="197" t="n"/>
      <c r="W168" s="197" t="n"/>
    </row>
    <row r="169" ht="12.75" customHeight="1" s="198">
      <c r="A169" s="57" t="n"/>
      <c r="B169" s="57" t="n"/>
      <c r="C169" s="57" t="n"/>
      <c r="D169" s="57" t="n"/>
      <c r="E169" s="54" t="n"/>
      <c r="F169" s="57" t="n"/>
      <c r="G169" s="197" t="n"/>
      <c r="H169" s="197" t="n"/>
      <c r="I169" s="197" t="n"/>
      <c r="J169" s="197" t="n"/>
      <c r="K169" s="197" t="n"/>
      <c r="L169" s="197" t="n"/>
      <c r="M169" s="197" t="n"/>
      <c r="N169" s="197" t="n"/>
      <c r="O169" s="197" t="n"/>
      <c r="P169" s="197" t="n"/>
      <c r="Q169" s="197" t="n"/>
      <c r="R169" s="197" t="n"/>
      <c r="S169" s="197" t="n"/>
      <c r="T169" s="197" t="n"/>
      <c r="U169" s="197" t="n"/>
      <c r="V169" s="197" t="n"/>
      <c r="W169" s="197" t="n"/>
    </row>
    <row r="170" ht="12.75" customHeight="1" s="198">
      <c r="A170" s="57" t="n"/>
      <c r="B170" s="57" t="n"/>
      <c r="C170" s="57" t="n"/>
      <c r="D170" s="57" t="n"/>
      <c r="E170" s="54" t="n"/>
      <c r="F170" s="57" t="n"/>
      <c r="G170" s="197" t="n"/>
      <c r="H170" s="197" t="n"/>
      <c r="I170" s="197" t="n"/>
      <c r="J170" s="197" t="n"/>
      <c r="K170" s="197" t="n"/>
      <c r="L170" s="197" t="n"/>
      <c r="M170" s="197" t="n"/>
      <c r="N170" s="197" t="n"/>
      <c r="O170" s="197" t="n"/>
      <c r="P170" s="197" t="n"/>
      <c r="Q170" s="197" t="n"/>
      <c r="R170" s="197" t="n"/>
      <c r="S170" s="197" t="n"/>
      <c r="T170" s="197" t="n"/>
      <c r="U170" s="197" t="n"/>
      <c r="V170" s="197" t="n"/>
      <c r="W170" s="197" t="n"/>
    </row>
    <row r="171" ht="12.75" customHeight="1" s="198">
      <c r="A171" s="57" t="n"/>
      <c r="B171" s="57" t="n"/>
      <c r="C171" s="57" t="n"/>
      <c r="D171" s="57" t="n"/>
      <c r="E171" s="54" t="n"/>
      <c r="F171" s="57" t="n"/>
      <c r="G171" s="197" t="n"/>
      <c r="H171" s="197" t="n"/>
      <c r="I171" s="197" t="n"/>
      <c r="J171" s="197" t="n"/>
      <c r="K171" s="197" t="n"/>
      <c r="L171" s="197" t="n"/>
      <c r="M171" s="197" t="n"/>
      <c r="N171" s="197" t="n"/>
      <c r="O171" s="197" t="n"/>
      <c r="P171" s="197" t="n"/>
      <c r="Q171" s="197" t="n"/>
      <c r="R171" s="197" t="n"/>
      <c r="S171" s="197" t="n"/>
      <c r="T171" s="197" t="n"/>
      <c r="U171" s="197" t="n"/>
      <c r="V171" s="197" t="n"/>
      <c r="W171" s="197" t="n"/>
    </row>
    <row r="172" ht="12.75" customHeight="1" s="198">
      <c r="A172" s="57" t="n"/>
      <c r="B172" s="57" t="n"/>
      <c r="C172" s="57" t="n"/>
      <c r="D172" s="57" t="n"/>
      <c r="E172" s="54" t="n"/>
      <c r="F172" s="57" t="n"/>
      <c r="G172" s="197" t="n"/>
      <c r="H172" s="197" t="n"/>
      <c r="I172" s="197" t="n"/>
      <c r="J172" s="197" t="n"/>
      <c r="K172" s="197" t="n"/>
      <c r="L172" s="197" t="n"/>
      <c r="M172" s="197" t="n"/>
      <c r="N172" s="197" t="n"/>
      <c r="O172" s="197" t="n"/>
      <c r="P172" s="197" t="n"/>
      <c r="Q172" s="197" t="n"/>
      <c r="R172" s="197" t="n"/>
      <c r="S172" s="197" t="n"/>
      <c r="T172" s="197" t="n"/>
      <c r="U172" s="197" t="n"/>
      <c r="V172" s="197" t="n"/>
      <c r="W172" s="197" t="n"/>
    </row>
    <row r="173" ht="12.75" customHeight="1" s="198">
      <c r="A173" s="57" t="n"/>
      <c r="B173" s="57" t="n"/>
      <c r="C173" s="57" t="n"/>
      <c r="D173" s="57" t="n"/>
      <c r="E173" s="54" t="n"/>
      <c r="F173" s="57" t="n"/>
      <c r="G173" s="197" t="n"/>
      <c r="H173" s="197" t="n"/>
      <c r="I173" s="197" t="n"/>
      <c r="J173" s="197" t="n"/>
      <c r="K173" s="197" t="n"/>
      <c r="L173" s="197" t="n"/>
      <c r="M173" s="197" t="n"/>
      <c r="N173" s="197" t="n"/>
      <c r="O173" s="197" t="n"/>
      <c r="P173" s="197" t="n"/>
      <c r="Q173" s="197" t="n"/>
      <c r="R173" s="197" t="n"/>
      <c r="S173" s="197" t="n"/>
      <c r="T173" s="197" t="n"/>
      <c r="U173" s="197" t="n"/>
      <c r="V173" s="197" t="n"/>
      <c r="W173" s="197" t="n"/>
    </row>
    <row r="174" ht="12.75" customHeight="1" s="198">
      <c r="A174" s="57" t="n"/>
      <c r="B174" s="57" t="n"/>
      <c r="C174" s="57" t="n"/>
      <c r="D174" s="57" t="n"/>
      <c r="E174" s="54" t="n"/>
      <c r="F174" s="57" t="n"/>
      <c r="G174" s="197" t="n"/>
      <c r="H174" s="197" t="n"/>
      <c r="I174" s="197" t="n"/>
      <c r="J174" s="197" t="n"/>
      <c r="K174" s="197" t="n"/>
      <c r="L174" s="197" t="n"/>
      <c r="M174" s="197" t="n"/>
      <c r="N174" s="197" t="n"/>
      <c r="O174" s="197" t="n"/>
      <c r="P174" s="197" t="n"/>
      <c r="Q174" s="197" t="n"/>
      <c r="R174" s="197" t="n"/>
      <c r="S174" s="197" t="n"/>
      <c r="T174" s="197" t="n"/>
      <c r="U174" s="197" t="n"/>
      <c r="V174" s="197" t="n"/>
      <c r="W174" s="197" t="n"/>
    </row>
    <row r="175" ht="12.75" customHeight="1" s="198">
      <c r="A175" s="57" t="n"/>
      <c r="B175" s="57" t="n"/>
      <c r="C175" s="57" t="n"/>
      <c r="D175" s="57" t="n"/>
      <c r="E175" s="54" t="n"/>
      <c r="F175" s="57" t="n"/>
      <c r="G175" s="197" t="n"/>
      <c r="H175" s="197" t="n"/>
      <c r="I175" s="197" t="n"/>
      <c r="J175" s="197" t="n"/>
      <c r="K175" s="197" t="n"/>
      <c r="L175" s="197" t="n"/>
      <c r="M175" s="197" t="n"/>
      <c r="N175" s="197" t="n"/>
      <c r="O175" s="197" t="n"/>
      <c r="P175" s="197" t="n"/>
      <c r="Q175" s="197" t="n"/>
      <c r="R175" s="197" t="n"/>
      <c r="S175" s="197" t="n"/>
      <c r="T175" s="197" t="n"/>
      <c r="U175" s="197" t="n"/>
      <c r="V175" s="197" t="n"/>
      <c r="W175" s="197" t="n"/>
    </row>
    <row r="176" ht="12.75" customHeight="1" s="198">
      <c r="A176" s="57" t="n"/>
      <c r="B176" s="57" t="n"/>
      <c r="C176" s="57" t="n"/>
      <c r="D176" s="57" t="n"/>
      <c r="E176" s="54" t="n"/>
      <c r="F176" s="57" t="n"/>
      <c r="G176" s="197" t="n"/>
      <c r="H176" s="197" t="n"/>
      <c r="I176" s="197" t="n"/>
      <c r="J176" s="197" t="n"/>
      <c r="K176" s="197" t="n"/>
      <c r="L176" s="197" t="n"/>
      <c r="M176" s="197" t="n"/>
      <c r="N176" s="197" t="n"/>
      <c r="O176" s="197" t="n"/>
      <c r="P176" s="197" t="n"/>
      <c r="Q176" s="197" t="n"/>
      <c r="R176" s="197" t="n"/>
      <c r="S176" s="197" t="n"/>
      <c r="T176" s="197" t="n"/>
      <c r="U176" s="197" t="n"/>
      <c r="V176" s="197" t="n"/>
      <c r="W176" s="197" t="n"/>
    </row>
    <row r="177" ht="12.75" customHeight="1" s="198">
      <c r="A177" s="57" t="n"/>
      <c r="B177" s="57" t="n"/>
      <c r="C177" s="57" t="n"/>
      <c r="D177" s="57" t="n"/>
      <c r="E177" s="54" t="n"/>
      <c r="F177" s="57" t="n"/>
      <c r="G177" s="197" t="n"/>
      <c r="H177" s="197" t="n"/>
      <c r="I177" s="197" t="n"/>
      <c r="J177" s="197" t="n"/>
      <c r="K177" s="197" t="n"/>
      <c r="L177" s="197" t="n"/>
      <c r="M177" s="197" t="n"/>
      <c r="N177" s="197" t="n"/>
      <c r="O177" s="197" t="n"/>
      <c r="P177" s="197" t="n"/>
      <c r="Q177" s="197" t="n"/>
      <c r="R177" s="197" t="n"/>
      <c r="S177" s="197" t="n"/>
      <c r="T177" s="197" t="n"/>
      <c r="U177" s="197" t="n"/>
      <c r="V177" s="197" t="n"/>
      <c r="W177" s="197" t="n"/>
    </row>
    <row r="178" ht="12.75" customHeight="1" s="198">
      <c r="A178" s="57" t="n"/>
      <c r="B178" s="57" t="n"/>
      <c r="C178" s="57" t="n"/>
      <c r="D178" s="57" t="n"/>
      <c r="E178" s="54" t="n"/>
      <c r="F178" s="57" t="n"/>
      <c r="G178" s="197" t="n"/>
      <c r="H178" s="197" t="n"/>
      <c r="I178" s="197" t="n"/>
      <c r="J178" s="197" t="n"/>
      <c r="K178" s="197" t="n"/>
      <c r="L178" s="197" t="n"/>
      <c r="M178" s="197" t="n"/>
      <c r="N178" s="197" t="n"/>
      <c r="O178" s="197" t="n"/>
      <c r="P178" s="197" t="n"/>
      <c r="Q178" s="197" t="n"/>
      <c r="R178" s="197" t="n"/>
      <c r="S178" s="197" t="n"/>
      <c r="T178" s="197" t="n"/>
      <c r="U178" s="197" t="n"/>
      <c r="V178" s="197" t="n"/>
      <c r="W178" s="197" t="n"/>
    </row>
    <row r="179" ht="12.75" customHeight="1" s="198">
      <c r="A179" s="57" t="n"/>
      <c r="B179" s="57" t="n"/>
      <c r="C179" s="57" t="n"/>
      <c r="D179" s="57" t="n"/>
      <c r="E179" s="54" t="n"/>
      <c r="F179" s="57" t="n"/>
      <c r="G179" s="197" t="n"/>
      <c r="H179" s="197" t="n"/>
      <c r="I179" s="197" t="n"/>
      <c r="J179" s="197" t="n"/>
      <c r="K179" s="197" t="n"/>
      <c r="L179" s="197" t="n"/>
      <c r="M179" s="197" t="n"/>
      <c r="N179" s="197" t="n"/>
      <c r="O179" s="197" t="n"/>
      <c r="P179" s="197" t="n"/>
      <c r="Q179" s="197" t="n"/>
      <c r="R179" s="197" t="n"/>
      <c r="S179" s="197" t="n"/>
      <c r="T179" s="197" t="n"/>
      <c r="U179" s="197" t="n"/>
      <c r="V179" s="197" t="n"/>
      <c r="W179" s="197" t="n"/>
    </row>
    <row r="180" ht="12.75" customHeight="1" s="198">
      <c r="A180" s="57" t="n"/>
      <c r="B180" s="57" t="n"/>
      <c r="C180" s="57" t="n"/>
      <c r="D180" s="57" t="n"/>
      <c r="E180" s="54" t="n"/>
      <c r="F180" s="57" t="n"/>
      <c r="G180" s="197" t="n"/>
      <c r="H180" s="197" t="n"/>
      <c r="I180" s="197" t="n"/>
      <c r="J180" s="197" t="n"/>
      <c r="K180" s="197" t="n"/>
      <c r="L180" s="197" t="n"/>
      <c r="M180" s="197" t="n"/>
      <c r="N180" s="197" t="n"/>
      <c r="O180" s="197" t="n"/>
      <c r="P180" s="197" t="n"/>
      <c r="Q180" s="197" t="n"/>
      <c r="R180" s="197" t="n"/>
      <c r="S180" s="197" t="n"/>
      <c r="T180" s="197" t="n"/>
      <c r="U180" s="197" t="n"/>
      <c r="V180" s="197" t="n"/>
      <c r="W180" s="197" t="n"/>
    </row>
    <row r="181" ht="12.75" customHeight="1" s="198">
      <c r="A181" s="57" t="n"/>
      <c r="B181" s="57" t="n"/>
      <c r="C181" s="57" t="n"/>
      <c r="D181" s="57" t="n"/>
      <c r="E181" s="54" t="n"/>
      <c r="F181" s="57" t="n"/>
      <c r="G181" s="197" t="n"/>
      <c r="H181" s="197" t="n"/>
      <c r="I181" s="197" t="n"/>
      <c r="J181" s="197" t="n"/>
      <c r="K181" s="197" t="n"/>
      <c r="L181" s="197" t="n"/>
      <c r="M181" s="197" t="n"/>
      <c r="N181" s="197" t="n"/>
      <c r="O181" s="197" t="n"/>
      <c r="P181" s="197" t="n"/>
      <c r="Q181" s="197" t="n"/>
      <c r="R181" s="197" t="n"/>
      <c r="S181" s="197" t="n"/>
      <c r="T181" s="197" t="n"/>
      <c r="U181" s="197" t="n"/>
      <c r="V181" s="197" t="n"/>
      <c r="W181" s="197" t="n"/>
    </row>
    <row r="182" ht="12.75" customHeight="1" s="198">
      <c r="A182" s="57" t="n"/>
      <c r="B182" s="57" t="n"/>
      <c r="C182" s="57" t="n"/>
      <c r="D182" s="57" t="n"/>
      <c r="E182" s="54" t="n"/>
      <c r="F182" s="57" t="n"/>
      <c r="G182" s="197" t="n"/>
      <c r="H182" s="197" t="n"/>
      <c r="I182" s="197" t="n"/>
      <c r="J182" s="197" t="n"/>
      <c r="K182" s="197" t="n"/>
      <c r="L182" s="197" t="n"/>
      <c r="M182" s="197" t="n"/>
      <c r="N182" s="197" t="n"/>
      <c r="O182" s="197" t="n"/>
      <c r="P182" s="197" t="n"/>
      <c r="Q182" s="197" t="n"/>
      <c r="R182" s="197" t="n"/>
      <c r="S182" s="197" t="n"/>
      <c r="T182" s="197" t="n"/>
      <c r="U182" s="197" t="n"/>
      <c r="V182" s="197" t="n"/>
      <c r="W182" s="197" t="n"/>
    </row>
    <row r="183" ht="12.75" customHeight="1" s="198">
      <c r="A183" s="57" t="n"/>
      <c r="B183" s="57" t="n"/>
      <c r="C183" s="57" t="n"/>
      <c r="D183" s="57" t="n"/>
      <c r="E183" s="54" t="n"/>
      <c r="F183" s="57" t="n"/>
      <c r="G183" s="197" t="n"/>
      <c r="H183" s="197" t="n"/>
      <c r="I183" s="197" t="n"/>
      <c r="J183" s="197" t="n"/>
      <c r="K183" s="197" t="n"/>
      <c r="L183" s="197" t="n"/>
      <c r="M183" s="197" t="n"/>
      <c r="N183" s="197" t="n"/>
      <c r="O183" s="197" t="n"/>
      <c r="P183" s="197" t="n"/>
      <c r="Q183" s="197" t="n"/>
      <c r="R183" s="197" t="n"/>
      <c r="S183" s="197" t="n"/>
      <c r="T183" s="197" t="n"/>
      <c r="U183" s="197" t="n"/>
      <c r="V183" s="197" t="n"/>
      <c r="W183" s="197" t="n"/>
    </row>
    <row r="184" ht="12.75" customHeight="1" s="198">
      <c r="A184" s="57" t="n"/>
      <c r="B184" s="57" t="n"/>
      <c r="C184" s="57" t="n"/>
      <c r="D184" s="57" t="n"/>
      <c r="E184" s="54" t="n"/>
      <c r="F184" s="57" t="n"/>
      <c r="G184" s="197" t="n"/>
      <c r="H184" s="197" t="n"/>
      <c r="I184" s="197" t="n"/>
      <c r="J184" s="197" t="n"/>
      <c r="K184" s="197" t="n"/>
      <c r="L184" s="197" t="n"/>
      <c r="M184" s="197" t="n"/>
      <c r="N184" s="197" t="n"/>
      <c r="O184" s="197" t="n"/>
      <c r="P184" s="197" t="n"/>
      <c r="Q184" s="197" t="n"/>
      <c r="R184" s="197" t="n"/>
      <c r="S184" s="197" t="n"/>
      <c r="T184" s="197" t="n"/>
      <c r="U184" s="197" t="n"/>
      <c r="V184" s="197" t="n"/>
      <c r="W184" s="197" t="n"/>
    </row>
    <row r="185" ht="12.75" customHeight="1" s="198">
      <c r="A185" s="57" t="n"/>
      <c r="B185" s="57" t="n"/>
      <c r="C185" s="57" t="n"/>
      <c r="D185" s="57" t="n"/>
      <c r="E185" s="54" t="n"/>
      <c r="F185" s="57" t="n"/>
      <c r="G185" s="197" t="n"/>
      <c r="H185" s="197" t="n"/>
      <c r="I185" s="197" t="n"/>
      <c r="J185" s="197" t="n"/>
      <c r="K185" s="197" t="n"/>
      <c r="L185" s="197" t="n"/>
      <c r="M185" s="197" t="n"/>
      <c r="N185" s="197" t="n"/>
      <c r="O185" s="197" t="n"/>
      <c r="P185" s="197" t="n"/>
      <c r="Q185" s="197" t="n"/>
      <c r="R185" s="197" t="n"/>
      <c r="S185" s="197" t="n"/>
      <c r="T185" s="197" t="n"/>
      <c r="U185" s="197" t="n"/>
      <c r="V185" s="197" t="n"/>
      <c r="W185" s="197" t="n"/>
    </row>
    <row r="186" ht="12.75" customHeight="1" s="198">
      <c r="A186" s="57" t="n"/>
      <c r="B186" s="57" t="n"/>
      <c r="C186" s="57" t="n"/>
      <c r="D186" s="57" t="n"/>
      <c r="E186" s="54" t="n"/>
      <c r="F186" s="57" t="n"/>
      <c r="G186" s="197" t="n"/>
      <c r="H186" s="197" t="n"/>
      <c r="I186" s="197" t="n"/>
      <c r="J186" s="197" t="n"/>
      <c r="K186" s="197" t="n"/>
      <c r="L186" s="197" t="n"/>
      <c r="M186" s="197" t="n"/>
      <c r="N186" s="197" t="n"/>
      <c r="O186" s="197" t="n"/>
      <c r="P186" s="197" t="n"/>
      <c r="Q186" s="197" t="n"/>
      <c r="R186" s="197" t="n"/>
      <c r="S186" s="197" t="n"/>
      <c r="T186" s="197" t="n"/>
      <c r="U186" s="197" t="n"/>
      <c r="V186" s="197" t="n"/>
      <c r="W186" s="197" t="n"/>
    </row>
    <row r="187" ht="12.75" customHeight="1" s="198">
      <c r="A187" s="57" t="n"/>
      <c r="B187" s="57" t="n"/>
      <c r="C187" s="57" t="n"/>
      <c r="D187" s="57" t="n"/>
      <c r="E187" s="54" t="n"/>
      <c r="F187" s="57" t="n"/>
      <c r="G187" s="197" t="n"/>
      <c r="H187" s="197" t="n"/>
      <c r="I187" s="197" t="n"/>
      <c r="J187" s="197" t="n"/>
      <c r="K187" s="197" t="n"/>
      <c r="L187" s="197" t="n"/>
      <c r="M187" s="197" t="n"/>
      <c r="N187" s="197" t="n"/>
      <c r="O187" s="197" t="n"/>
      <c r="P187" s="197" t="n"/>
      <c r="Q187" s="197" t="n"/>
      <c r="R187" s="197" t="n"/>
      <c r="S187" s="197" t="n"/>
      <c r="T187" s="197" t="n"/>
      <c r="U187" s="197" t="n"/>
      <c r="V187" s="197" t="n"/>
      <c r="W187" s="197" t="n"/>
    </row>
    <row r="188" ht="12.75" customHeight="1" s="198">
      <c r="A188" s="57" t="n"/>
      <c r="B188" s="57" t="n"/>
      <c r="C188" s="57" t="n"/>
      <c r="D188" s="57" t="n"/>
      <c r="E188" s="54" t="n"/>
      <c r="F188" s="57" t="n"/>
      <c r="G188" s="197" t="n"/>
      <c r="H188" s="197" t="n"/>
      <c r="I188" s="197" t="n"/>
      <c r="J188" s="197" t="n"/>
      <c r="K188" s="197" t="n"/>
      <c r="L188" s="197" t="n"/>
      <c r="M188" s="197" t="n"/>
      <c r="N188" s="197" t="n"/>
      <c r="O188" s="197" t="n"/>
      <c r="P188" s="197" t="n"/>
      <c r="Q188" s="197" t="n"/>
      <c r="R188" s="197" t="n"/>
      <c r="S188" s="197" t="n"/>
      <c r="T188" s="197" t="n"/>
      <c r="U188" s="197" t="n"/>
      <c r="V188" s="197" t="n"/>
      <c r="W188" s="197" t="n"/>
    </row>
    <row r="189" ht="12.75" customHeight="1" s="198">
      <c r="A189" s="57" t="n"/>
      <c r="B189" s="57" t="n"/>
      <c r="C189" s="57" t="n"/>
      <c r="D189" s="57" t="n"/>
      <c r="E189" s="54" t="n"/>
      <c r="F189" s="57" t="n"/>
      <c r="G189" s="197" t="n"/>
      <c r="H189" s="197" t="n"/>
      <c r="I189" s="197" t="n"/>
      <c r="J189" s="197" t="n"/>
      <c r="K189" s="197" t="n"/>
      <c r="L189" s="197" t="n"/>
      <c r="M189" s="197" t="n"/>
      <c r="N189" s="197" t="n"/>
      <c r="O189" s="197" t="n"/>
      <c r="P189" s="197" t="n"/>
      <c r="Q189" s="197" t="n"/>
      <c r="R189" s="197" t="n"/>
      <c r="S189" s="197" t="n"/>
      <c r="T189" s="197" t="n"/>
      <c r="U189" s="197" t="n"/>
      <c r="V189" s="197" t="n"/>
      <c r="W189" s="197" t="n"/>
    </row>
    <row r="190" ht="12.75" customHeight="1" s="198">
      <c r="A190" s="57" t="n"/>
      <c r="B190" s="57" t="n"/>
      <c r="C190" s="57" t="n"/>
      <c r="D190" s="57" t="n"/>
      <c r="E190" s="54" t="n"/>
      <c r="F190" s="57" t="n"/>
      <c r="G190" s="197" t="n"/>
      <c r="H190" s="197" t="n"/>
      <c r="I190" s="197" t="n"/>
      <c r="J190" s="197" t="n"/>
      <c r="K190" s="197" t="n"/>
      <c r="L190" s="197" t="n"/>
      <c r="M190" s="197" t="n"/>
      <c r="N190" s="197" t="n"/>
      <c r="O190" s="197" t="n"/>
      <c r="P190" s="197" t="n"/>
      <c r="Q190" s="197" t="n"/>
      <c r="R190" s="197" t="n"/>
      <c r="S190" s="197" t="n"/>
      <c r="T190" s="197" t="n"/>
      <c r="U190" s="197" t="n"/>
      <c r="V190" s="197" t="n"/>
      <c r="W190" s="197" t="n"/>
    </row>
    <row r="191" ht="12.75" customHeight="1" s="198">
      <c r="A191" s="57" t="n"/>
      <c r="B191" s="57" t="n"/>
      <c r="C191" s="57" t="n"/>
      <c r="D191" s="57" t="n"/>
      <c r="E191" s="54" t="n"/>
      <c r="F191" s="57" t="n"/>
      <c r="G191" s="197" t="n"/>
      <c r="H191" s="197" t="n"/>
      <c r="I191" s="197" t="n"/>
      <c r="J191" s="197" t="n"/>
      <c r="K191" s="197" t="n"/>
      <c r="L191" s="197" t="n"/>
      <c r="M191" s="197" t="n"/>
      <c r="N191" s="197" t="n"/>
      <c r="O191" s="197" t="n"/>
      <c r="P191" s="197" t="n"/>
      <c r="Q191" s="197" t="n"/>
      <c r="R191" s="197" t="n"/>
      <c r="S191" s="197" t="n"/>
      <c r="T191" s="197" t="n"/>
      <c r="U191" s="197" t="n"/>
      <c r="V191" s="197" t="n"/>
      <c r="W191" s="197" t="n"/>
    </row>
    <row r="192" ht="12.75" customHeight="1" s="198">
      <c r="A192" s="57" t="n"/>
      <c r="B192" s="57" t="n"/>
      <c r="C192" s="57" t="n"/>
      <c r="D192" s="57" t="n"/>
      <c r="E192" s="54" t="n"/>
      <c r="F192" s="57" t="n"/>
      <c r="G192" s="197" t="n"/>
      <c r="H192" s="197" t="n"/>
      <c r="I192" s="197" t="n"/>
      <c r="J192" s="197" t="n"/>
      <c r="K192" s="197" t="n"/>
      <c r="L192" s="197" t="n"/>
      <c r="M192" s="197" t="n"/>
      <c r="N192" s="197" t="n"/>
      <c r="O192" s="197" t="n"/>
      <c r="P192" s="197" t="n"/>
      <c r="Q192" s="197" t="n"/>
      <c r="R192" s="197" t="n"/>
      <c r="S192" s="197" t="n"/>
      <c r="T192" s="197" t="n"/>
      <c r="U192" s="197" t="n"/>
      <c r="V192" s="197" t="n"/>
      <c r="W192" s="197" t="n"/>
    </row>
    <row r="193" ht="12.75" customHeight="1" s="198">
      <c r="A193" s="57" t="n"/>
      <c r="B193" s="57" t="n"/>
      <c r="C193" s="57" t="n"/>
      <c r="D193" s="57" t="n"/>
      <c r="E193" s="54" t="n"/>
      <c r="F193" s="57" t="n"/>
      <c r="G193" s="197" t="n"/>
      <c r="H193" s="197" t="n"/>
      <c r="I193" s="197" t="n"/>
      <c r="J193" s="197" t="n"/>
      <c r="K193" s="197" t="n"/>
      <c r="L193" s="197" t="n"/>
      <c r="M193" s="197" t="n"/>
      <c r="N193" s="197" t="n"/>
      <c r="O193" s="197" t="n"/>
      <c r="P193" s="197" t="n"/>
      <c r="Q193" s="197" t="n"/>
      <c r="R193" s="197" t="n"/>
      <c r="S193" s="197" t="n"/>
      <c r="T193" s="197" t="n"/>
      <c r="U193" s="197" t="n"/>
      <c r="V193" s="197" t="n"/>
      <c r="W193" s="197" t="n"/>
    </row>
    <row r="194" ht="12.75" customHeight="1" s="198">
      <c r="A194" s="57" t="n"/>
      <c r="B194" s="57" t="n"/>
      <c r="C194" s="57" t="n"/>
      <c r="D194" s="57" t="n"/>
      <c r="E194" s="54" t="n"/>
      <c r="F194" s="57" t="n"/>
      <c r="G194" s="197" t="n"/>
      <c r="H194" s="197" t="n"/>
      <c r="I194" s="197" t="n"/>
      <c r="J194" s="197" t="n"/>
      <c r="K194" s="197" t="n"/>
      <c r="L194" s="197" t="n"/>
      <c r="M194" s="197" t="n"/>
      <c r="N194" s="197" t="n"/>
      <c r="O194" s="197" t="n"/>
      <c r="P194" s="197" t="n"/>
      <c r="Q194" s="197" t="n"/>
      <c r="R194" s="197" t="n"/>
      <c r="S194" s="197" t="n"/>
      <c r="T194" s="197" t="n"/>
      <c r="U194" s="197" t="n"/>
      <c r="V194" s="197" t="n"/>
      <c r="W194" s="197" t="n"/>
    </row>
    <row r="195" ht="12.75" customHeight="1" s="198">
      <c r="A195" s="57" t="n"/>
      <c r="B195" s="57" t="n"/>
      <c r="C195" s="57" t="n"/>
      <c r="D195" s="57" t="n"/>
      <c r="E195" s="54" t="n"/>
      <c r="F195" s="57" t="n"/>
      <c r="G195" s="197" t="n"/>
      <c r="H195" s="197" t="n"/>
      <c r="I195" s="197" t="n"/>
      <c r="J195" s="197" t="n"/>
      <c r="K195" s="197" t="n"/>
      <c r="L195" s="197" t="n"/>
      <c r="M195" s="197" t="n"/>
      <c r="N195" s="197" t="n"/>
      <c r="O195" s="197" t="n"/>
      <c r="P195" s="197" t="n"/>
      <c r="Q195" s="197" t="n"/>
      <c r="R195" s="197" t="n"/>
      <c r="S195" s="197" t="n"/>
      <c r="T195" s="197" t="n"/>
      <c r="U195" s="197" t="n"/>
      <c r="V195" s="197" t="n"/>
      <c r="W195" s="197" t="n"/>
    </row>
    <row r="196" ht="12.75" customHeight="1" s="198">
      <c r="A196" s="57" t="n"/>
      <c r="B196" s="57" t="n"/>
      <c r="C196" s="57" t="n"/>
      <c r="D196" s="57" t="n"/>
      <c r="E196" s="54" t="n"/>
      <c r="F196" s="57" t="n"/>
      <c r="G196" s="197" t="n"/>
      <c r="H196" s="197" t="n"/>
      <c r="I196" s="197" t="n"/>
      <c r="J196" s="197" t="n"/>
      <c r="K196" s="197" t="n"/>
      <c r="L196" s="197" t="n"/>
      <c r="M196" s="197" t="n"/>
      <c r="N196" s="197" t="n"/>
      <c r="O196" s="197" t="n"/>
      <c r="P196" s="197" t="n"/>
      <c r="Q196" s="197" t="n"/>
      <c r="R196" s="197" t="n"/>
      <c r="S196" s="197" t="n"/>
      <c r="T196" s="197" t="n"/>
      <c r="U196" s="197" t="n"/>
      <c r="V196" s="197" t="n"/>
      <c r="W196" s="197" t="n"/>
    </row>
    <row r="197" ht="12.75" customHeight="1" s="198">
      <c r="A197" s="57" t="n"/>
      <c r="B197" s="57" t="n"/>
      <c r="C197" s="57" t="n"/>
      <c r="D197" s="57" t="n"/>
      <c r="E197" s="54" t="n"/>
      <c r="F197" s="57" t="n"/>
      <c r="G197" s="197" t="n"/>
      <c r="H197" s="197" t="n"/>
      <c r="I197" s="197" t="n"/>
      <c r="J197" s="197" t="n"/>
      <c r="K197" s="197" t="n"/>
      <c r="L197" s="197" t="n"/>
      <c r="M197" s="197" t="n"/>
      <c r="N197" s="197" t="n"/>
      <c r="O197" s="197" t="n"/>
      <c r="P197" s="197" t="n"/>
      <c r="Q197" s="197" t="n"/>
      <c r="R197" s="197" t="n"/>
      <c r="S197" s="197" t="n"/>
      <c r="T197" s="197" t="n"/>
      <c r="U197" s="197" t="n"/>
      <c r="V197" s="197" t="n"/>
      <c r="W197" s="197" t="n"/>
    </row>
    <row r="198" ht="12.75" customHeight="1" s="198">
      <c r="A198" s="57" t="n"/>
      <c r="B198" s="57" t="n"/>
      <c r="C198" s="57" t="n"/>
      <c r="D198" s="57" t="n"/>
      <c r="E198" s="54" t="n"/>
      <c r="F198" s="57" t="n"/>
      <c r="G198" s="197" t="n"/>
      <c r="H198" s="197" t="n"/>
      <c r="I198" s="197" t="n"/>
      <c r="J198" s="197" t="n"/>
      <c r="K198" s="197" t="n"/>
      <c r="L198" s="197" t="n"/>
      <c r="M198" s="197" t="n"/>
      <c r="N198" s="197" t="n"/>
      <c r="O198" s="197" t="n"/>
      <c r="P198" s="197" t="n"/>
      <c r="Q198" s="197" t="n"/>
      <c r="R198" s="197" t="n"/>
      <c r="S198" s="197" t="n"/>
      <c r="T198" s="197" t="n"/>
      <c r="U198" s="197" t="n"/>
      <c r="V198" s="197" t="n"/>
      <c r="W198" s="197" t="n"/>
    </row>
    <row r="199" ht="12.75" customHeight="1" s="198">
      <c r="A199" s="57" t="n"/>
      <c r="B199" s="57" t="n"/>
      <c r="C199" s="57" t="n"/>
      <c r="D199" s="57" t="n"/>
      <c r="E199" s="54" t="n"/>
      <c r="F199" s="57" t="n"/>
      <c r="G199" s="197" t="n"/>
      <c r="H199" s="197" t="n"/>
      <c r="I199" s="197" t="n"/>
      <c r="J199" s="197" t="n"/>
      <c r="K199" s="197" t="n"/>
      <c r="L199" s="197" t="n"/>
      <c r="M199" s="197" t="n"/>
      <c r="N199" s="197" t="n"/>
      <c r="O199" s="197" t="n"/>
      <c r="P199" s="197" t="n"/>
      <c r="Q199" s="197" t="n"/>
      <c r="R199" s="197" t="n"/>
      <c r="S199" s="197" t="n"/>
      <c r="T199" s="197" t="n"/>
      <c r="U199" s="197" t="n"/>
      <c r="V199" s="197" t="n"/>
      <c r="W199" s="197" t="n"/>
    </row>
    <row r="200" ht="12.75" customHeight="1" s="198">
      <c r="A200" s="57" t="n"/>
      <c r="B200" s="57" t="n"/>
      <c r="C200" s="57" t="n"/>
      <c r="D200" s="57" t="n"/>
      <c r="E200" s="54" t="n"/>
      <c r="F200" s="57" t="n"/>
      <c r="G200" s="197" t="n"/>
      <c r="H200" s="197" t="n"/>
      <c r="I200" s="197" t="n"/>
      <c r="J200" s="197" t="n"/>
      <c r="K200" s="197" t="n"/>
      <c r="L200" s="197" t="n"/>
      <c r="M200" s="197" t="n"/>
      <c r="N200" s="197" t="n"/>
      <c r="O200" s="197" t="n"/>
      <c r="P200" s="197" t="n"/>
      <c r="Q200" s="197" t="n"/>
      <c r="R200" s="197" t="n"/>
      <c r="S200" s="197" t="n"/>
      <c r="T200" s="197" t="n"/>
      <c r="U200" s="197" t="n"/>
      <c r="V200" s="197" t="n"/>
      <c r="W200" s="197" t="n"/>
    </row>
    <row r="201" ht="12.75" customHeight="1" s="198">
      <c r="A201" s="57" t="n"/>
      <c r="B201" s="57" t="n"/>
      <c r="C201" s="57" t="n"/>
      <c r="D201" s="57" t="n"/>
      <c r="E201" s="54" t="n"/>
      <c r="F201" s="57" t="n"/>
      <c r="G201" s="197" t="n"/>
      <c r="H201" s="197" t="n"/>
      <c r="I201" s="197" t="n"/>
      <c r="J201" s="197" t="n"/>
      <c r="K201" s="197" t="n"/>
      <c r="L201" s="197" t="n"/>
      <c r="M201" s="197" t="n"/>
      <c r="N201" s="197" t="n"/>
      <c r="O201" s="197" t="n"/>
      <c r="P201" s="197" t="n"/>
      <c r="Q201" s="197" t="n"/>
      <c r="R201" s="197" t="n"/>
      <c r="S201" s="197" t="n"/>
      <c r="T201" s="197" t="n"/>
      <c r="U201" s="197" t="n"/>
      <c r="V201" s="197" t="n"/>
      <c r="W201" s="197" t="n"/>
    </row>
    <row r="202" ht="12.75" customHeight="1" s="198">
      <c r="A202" s="57" t="n"/>
      <c r="B202" s="57" t="n"/>
      <c r="C202" s="57" t="n"/>
      <c r="D202" s="57" t="n"/>
      <c r="E202" s="54" t="n"/>
      <c r="F202" s="57" t="n"/>
      <c r="G202" s="197" t="n"/>
      <c r="H202" s="197" t="n"/>
      <c r="I202" s="197" t="n"/>
      <c r="J202" s="197" t="n"/>
      <c r="K202" s="197" t="n"/>
      <c r="L202" s="197" t="n"/>
      <c r="M202" s="197" t="n"/>
      <c r="N202" s="197" t="n"/>
      <c r="O202" s="197" t="n"/>
      <c r="P202" s="197" t="n"/>
      <c r="Q202" s="197" t="n"/>
      <c r="R202" s="197" t="n"/>
      <c r="S202" s="197" t="n"/>
      <c r="T202" s="197" t="n"/>
      <c r="U202" s="197" t="n"/>
      <c r="V202" s="197" t="n"/>
      <c r="W202" s="197" t="n"/>
    </row>
    <row r="203" ht="12.75" customHeight="1" s="198">
      <c r="A203" s="57" t="n"/>
      <c r="B203" s="57" t="n"/>
      <c r="C203" s="57" t="n"/>
      <c r="D203" s="57" t="n"/>
      <c r="E203" s="54" t="n"/>
      <c r="F203" s="57" t="n"/>
      <c r="G203" s="197" t="n"/>
      <c r="H203" s="197" t="n"/>
      <c r="I203" s="197" t="n"/>
      <c r="J203" s="197" t="n"/>
      <c r="K203" s="197" t="n"/>
      <c r="L203" s="197" t="n"/>
      <c r="M203" s="197" t="n"/>
      <c r="N203" s="197" t="n"/>
      <c r="O203" s="197" t="n"/>
      <c r="P203" s="197" t="n"/>
      <c r="Q203" s="197" t="n"/>
      <c r="R203" s="197" t="n"/>
      <c r="S203" s="197" t="n"/>
      <c r="T203" s="197" t="n"/>
      <c r="U203" s="197" t="n"/>
      <c r="V203" s="197" t="n"/>
      <c r="W203" s="197" t="n"/>
    </row>
    <row r="204" ht="12.75" customHeight="1" s="198">
      <c r="A204" s="57" t="n"/>
      <c r="B204" s="57" t="n"/>
      <c r="C204" s="57" t="n"/>
      <c r="D204" s="57" t="n"/>
      <c r="E204" s="54" t="n"/>
      <c r="F204" s="57" t="n"/>
      <c r="G204" s="197" t="n"/>
      <c r="H204" s="197" t="n"/>
      <c r="I204" s="197" t="n"/>
      <c r="J204" s="197" t="n"/>
      <c r="K204" s="197" t="n"/>
      <c r="L204" s="197" t="n"/>
      <c r="M204" s="197" t="n"/>
      <c r="N204" s="197" t="n"/>
      <c r="O204" s="197" t="n"/>
      <c r="P204" s="197" t="n"/>
      <c r="Q204" s="197" t="n"/>
      <c r="R204" s="197" t="n"/>
      <c r="S204" s="197" t="n"/>
      <c r="T204" s="197" t="n"/>
      <c r="U204" s="197" t="n"/>
      <c r="V204" s="197" t="n"/>
      <c r="W204" s="197" t="n"/>
    </row>
    <row r="205" ht="12.75" customHeight="1" s="198">
      <c r="A205" s="57" t="n"/>
      <c r="B205" s="57" t="n"/>
      <c r="C205" s="57" t="n"/>
      <c r="D205" s="57" t="n"/>
      <c r="E205" s="54" t="n"/>
      <c r="F205" s="57" t="n"/>
      <c r="G205" s="197" t="n"/>
      <c r="H205" s="197" t="n"/>
      <c r="I205" s="197" t="n"/>
      <c r="J205" s="197" t="n"/>
      <c r="K205" s="197" t="n"/>
      <c r="L205" s="197" t="n"/>
      <c r="M205" s="197" t="n"/>
      <c r="N205" s="197" t="n"/>
      <c r="O205" s="197" t="n"/>
      <c r="P205" s="197" t="n"/>
      <c r="Q205" s="197" t="n"/>
      <c r="R205" s="197" t="n"/>
      <c r="S205" s="197" t="n"/>
      <c r="T205" s="197" t="n"/>
      <c r="U205" s="197" t="n"/>
      <c r="V205" s="197" t="n"/>
      <c r="W205" s="197" t="n"/>
    </row>
    <row r="206" ht="12.75" customHeight="1" s="198">
      <c r="A206" s="57" t="n"/>
      <c r="B206" s="57" t="n"/>
      <c r="C206" s="57" t="n"/>
      <c r="D206" s="57" t="n"/>
      <c r="E206" s="54" t="n"/>
      <c r="F206" s="57" t="n"/>
      <c r="G206" s="197" t="n"/>
      <c r="H206" s="197" t="n"/>
      <c r="I206" s="197" t="n"/>
      <c r="J206" s="197" t="n"/>
      <c r="K206" s="197" t="n"/>
      <c r="L206" s="197" t="n"/>
      <c r="M206" s="197" t="n"/>
      <c r="N206" s="197" t="n"/>
      <c r="O206" s="197" t="n"/>
      <c r="P206" s="197" t="n"/>
      <c r="Q206" s="197" t="n"/>
      <c r="R206" s="197" t="n"/>
      <c r="S206" s="197" t="n"/>
      <c r="T206" s="197" t="n"/>
      <c r="U206" s="197" t="n"/>
      <c r="V206" s="197" t="n"/>
      <c r="W206" s="197" t="n"/>
    </row>
    <row r="207" ht="12.75" customHeight="1" s="198">
      <c r="A207" s="57" t="n"/>
      <c r="B207" s="57" t="n"/>
      <c r="C207" s="57" t="n"/>
      <c r="D207" s="57" t="n"/>
      <c r="E207" s="54" t="n"/>
      <c r="F207" s="57" t="n"/>
      <c r="G207" s="197" t="n"/>
      <c r="H207" s="197" t="n"/>
      <c r="I207" s="197" t="n"/>
      <c r="J207" s="197" t="n"/>
      <c r="K207" s="197" t="n"/>
      <c r="L207" s="197" t="n"/>
      <c r="M207" s="197" t="n"/>
      <c r="N207" s="197" t="n"/>
      <c r="O207" s="197" t="n"/>
      <c r="P207" s="197" t="n"/>
      <c r="Q207" s="197" t="n"/>
      <c r="R207" s="197" t="n"/>
      <c r="S207" s="197" t="n"/>
      <c r="T207" s="197" t="n"/>
      <c r="U207" s="197" t="n"/>
      <c r="V207" s="197" t="n"/>
      <c r="W207" s="197" t="n"/>
    </row>
    <row r="208" ht="12.75" customHeight="1" s="198">
      <c r="A208" s="57" t="n"/>
      <c r="B208" s="57" t="n"/>
      <c r="C208" s="57" t="n"/>
      <c r="D208" s="57" t="n"/>
      <c r="E208" s="54" t="n"/>
      <c r="F208" s="57" t="n"/>
      <c r="G208" s="197" t="n"/>
      <c r="H208" s="197" t="n"/>
      <c r="I208" s="197" t="n"/>
      <c r="J208" s="197" t="n"/>
      <c r="K208" s="197" t="n"/>
      <c r="L208" s="197" t="n"/>
      <c r="M208" s="197" t="n"/>
      <c r="N208" s="197" t="n"/>
      <c r="O208" s="197" t="n"/>
      <c r="P208" s="197" t="n"/>
      <c r="Q208" s="197" t="n"/>
      <c r="R208" s="197" t="n"/>
      <c r="S208" s="197" t="n"/>
      <c r="T208" s="197" t="n"/>
      <c r="U208" s="197" t="n"/>
      <c r="V208" s="197" t="n"/>
      <c r="W208" s="197" t="n"/>
    </row>
    <row r="209" ht="12.75" customHeight="1" s="198">
      <c r="A209" s="57" t="n"/>
      <c r="B209" s="57" t="n"/>
      <c r="C209" s="57" t="n"/>
      <c r="D209" s="57" t="n"/>
      <c r="E209" s="54" t="n"/>
      <c r="F209" s="57" t="n"/>
      <c r="G209" s="197" t="n"/>
      <c r="H209" s="197" t="n"/>
      <c r="I209" s="197" t="n"/>
      <c r="J209" s="197" t="n"/>
      <c r="K209" s="197" t="n"/>
      <c r="L209" s="197" t="n"/>
      <c r="M209" s="197" t="n"/>
      <c r="N209" s="197" t="n"/>
      <c r="O209" s="197" t="n"/>
      <c r="P209" s="197" t="n"/>
      <c r="Q209" s="197" t="n"/>
      <c r="R209" s="197" t="n"/>
      <c r="S209" s="197" t="n"/>
      <c r="T209" s="197" t="n"/>
      <c r="U209" s="197" t="n"/>
      <c r="V209" s="197" t="n"/>
      <c r="W209" s="197" t="n"/>
    </row>
    <row r="210" ht="12.75" customHeight="1" s="198">
      <c r="A210" s="57" t="n"/>
      <c r="B210" s="57" t="n"/>
      <c r="C210" s="57" t="n"/>
      <c r="D210" s="57" t="n"/>
      <c r="E210" s="54" t="n"/>
      <c r="F210" s="57" t="n"/>
      <c r="G210" s="197" t="n"/>
      <c r="H210" s="197" t="n"/>
      <c r="I210" s="197" t="n"/>
      <c r="J210" s="197" t="n"/>
      <c r="K210" s="197" t="n"/>
      <c r="L210" s="197" t="n"/>
      <c r="M210" s="197" t="n"/>
      <c r="N210" s="197" t="n"/>
      <c r="O210" s="197" t="n"/>
      <c r="P210" s="197" t="n"/>
      <c r="Q210" s="197" t="n"/>
      <c r="R210" s="197" t="n"/>
      <c r="S210" s="197" t="n"/>
      <c r="T210" s="197" t="n"/>
      <c r="U210" s="197" t="n"/>
      <c r="V210" s="197" t="n"/>
      <c r="W210" s="197" t="n"/>
    </row>
    <row r="211" ht="12.75" customHeight="1" s="198">
      <c r="A211" s="57" t="n"/>
      <c r="B211" s="57" t="n"/>
      <c r="C211" s="57" t="n"/>
      <c r="D211" s="57" t="n"/>
      <c r="E211" s="54" t="n"/>
      <c r="F211" s="57" t="n"/>
      <c r="G211" s="197" t="n"/>
      <c r="H211" s="197" t="n"/>
      <c r="I211" s="197" t="n"/>
      <c r="J211" s="197" t="n"/>
      <c r="K211" s="197" t="n"/>
      <c r="L211" s="197" t="n"/>
      <c r="M211" s="197" t="n"/>
      <c r="N211" s="197" t="n"/>
      <c r="O211" s="197" t="n"/>
      <c r="P211" s="197" t="n"/>
      <c r="Q211" s="197" t="n"/>
      <c r="R211" s="197" t="n"/>
      <c r="S211" s="197" t="n"/>
      <c r="T211" s="197" t="n"/>
      <c r="U211" s="197" t="n"/>
      <c r="V211" s="197" t="n"/>
      <c r="W211" s="197" t="n"/>
    </row>
    <row r="212" ht="12.75" customHeight="1" s="198">
      <c r="A212" s="57" t="n"/>
      <c r="B212" s="57" t="n"/>
      <c r="C212" s="57" t="n"/>
      <c r="D212" s="57" t="n"/>
      <c r="E212" s="54" t="n"/>
      <c r="F212" s="57" t="n"/>
      <c r="G212" s="197" t="n"/>
      <c r="H212" s="197" t="n"/>
      <c r="I212" s="197" t="n"/>
      <c r="J212" s="197" t="n"/>
      <c r="K212" s="197" t="n"/>
      <c r="L212" s="197" t="n"/>
      <c r="M212" s="197" t="n"/>
      <c r="N212" s="197" t="n"/>
      <c r="O212" s="197" t="n"/>
      <c r="P212" s="197" t="n"/>
      <c r="Q212" s="197" t="n"/>
      <c r="R212" s="197" t="n"/>
      <c r="S212" s="197" t="n"/>
      <c r="T212" s="197" t="n"/>
      <c r="U212" s="197" t="n"/>
      <c r="V212" s="197" t="n"/>
      <c r="W212" s="197" t="n"/>
    </row>
    <row r="213" ht="12.75" customHeight="1" s="198">
      <c r="A213" s="57" t="n"/>
      <c r="B213" s="57" t="n"/>
      <c r="C213" s="57" t="n"/>
      <c r="D213" s="57" t="n"/>
      <c r="E213" s="54" t="n"/>
      <c r="F213" s="57" t="n"/>
      <c r="G213" s="197" t="n"/>
      <c r="H213" s="197" t="n"/>
      <c r="I213" s="197" t="n"/>
      <c r="J213" s="197" t="n"/>
      <c r="K213" s="197" t="n"/>
      <c r="L213" s="197" t="n"/>
      <c r="M213" s="197" t="n"/>
      <c r="N213" s="197" t="n"/>
      <c r="O213" s="197" t="n"/>
      <c r="P213" s="197" t="n"/>
      <c r="Q213" s="197" t="n"/>
      <c r="R213" s="197" t="n"/>
      <c r="S213" s="197" t="n"/>
      <c r="T213" s="197" t="n"/>
      <c r="U213" s="197" t="n"/>
      <c r="V213" s="197" t="n"/>
      <c r="W213" s="197" t="n"/>
    </row>
    <row r="214" ht="12.75" customHeight="1" s="198">
      <c r="A214" s="57" t="n"/>
      <c r="B214" s="57" t="n"/>
      <c r="C214" s="57" t="n"/>
      <c r="D214" s="57" t="n"/>
      <c r="E214" s="54" t="n"/>
      <c r="F214" s="57" t="n"/>
      <c r="G214" s="197" t="n"/>
      <c r="H214" s="197" t="n"/>
      <c r="I214" s="197" t="n"/>
      <c r="J214" s="197" t="n"/>
      <c r="K214" s="197" t="n"/>
      <c r="L214" s="197" t="n"/>
      <c r="M214" s="197" t="n"/>
      <c r="N214" s="197" t="n"/>
      <c r="O214" s="197" t="n"/>
      <c r="P214" s="197" t="n"/>
      <c r="Q214" s="197" t="n"/>
      <c r="R214" s="197" t="n"/>
      <c r="S214" s="197" t="n"/>
      <c r="T214" s="197" t="n"/>
      <c r="U214" s="197" t="n"/>
      <c r="V214" s="197" t="n"/>
      <c r="W214" s="197" t="n"/>
    </row>
    <row r="215" ht="12.75" customHeight="1" s="198">
      <c r="A215" s="57" t="n"/>
      <c r="B215" s="57" t="n"/>
      <c r="C215" s="57" t="n"/>
      <c r="D215" s="57" t="n"/>
      <c r="E215" s="54" t="n"/>
      <c r="F215" s="57" t="n"/>
      <c r="G215" s="197" t="n"/>
      <c r="H215" s="197" t="n"/>
      <c r="I215" s="197" t="n"/>
      <c r="J215" s="197" t="n"/>
      <c r="K215" s="197" t="n"/>
      <c r="L215" s="197" t="n"/>
      <c r="M215" s="197" t="n"/>
      <c r="N215" s="197" t="n"/>
      <c r="O215" s="197" t="n"/>
      <c r="P215" s="197" t="n"/>
      <c r="Q215" s="197" t="n"/>
      <c r="R215" s="197" t="n"/>
      <c r="S215" s="197" t="n"/>
      <c r="T215" s="197" t="n"/>
      <c r="U215" s="197" t="n"/>
      <c r="V215" s="197" t="n"/>
      <c r="W215" s="197" t="n"/>
    </row>
    <row r="216" ht="12.75" customHeight="1" s="198">
      <c r="A216" s="57" t="n"/>
      <c r="B216" s="57" t="n"/>
      <c r="C216" s="57" t="n"/>
      <c r="D216" s="57" t="n"/>
      <c r="E216" s="54" t="n"/>
      <c r="F216" s="57" t="n"/>
      <c r="G216" s="197" t="n"/>
      <c r="H216" s="197" t="n"/>
      <c r="I216" s="197" t="n"/>
      <c r="J216" s="197" t="n"/>
      <c r="K216" s="197" t="n"/>
      <c r="L216" s="197" t="n"/>
      <c r="M216" s="197" t="n"/>
      <c r="N216" s="197" t="n"/>
      <c r="O216" s="197" t="n"/>
      <c r="P216" s="197" t="n"/>
      <c r="Q216" s="197" t="n"/>
      <c r="R216" s="197" t="n"/>
      <c r="S216" s="197" t="n"/>
      <c r="T216" s="197" t="n"/>
      <c r="U216" s="197" t="n"/>
      <c r="V216" s="197" t="n"/>
      <c r="W216" s="197" t="n"/>
    </row>
    <row r="217" ht="12.75" customHeight="1" s="198">
      <c r="A217" s="57" t="n"/>
      <c r="B217" s="57" t="n"/>
      <c r="C217" s="57" t="n"/>
      <c r="D217" s="57" t="n"/>
      <c r="E217" s="54" t="n"/>
      <c r="F217" s="57" t="n"/>
      <c r="G217" s="197" t="n"/>
      <c r="H217" s="197" t="n"/>
      <c r="I217" s="197" t="n"/>
      <c r="J217" s="197" t="n"/>
      <c r="K217" s="197" t="n"/>
      <c r="L217" s="197" t="n"/>
      <c r="M217" s="197" t="n"/>
      <c r="N217" s="197" t="n"/>
      <c r="O217" s="197" t="n"/>
      <c r="P217" s="197" t="n"/>
      <c r="Q217" s="197" t="n"/>
      <c r="R217" s="197" t="n"/>
      <c r="S217" s="197" t="n"/>
      <c r="T217" s="197" t="n"/>
      <c r="U217" s="197" t="n"/>
      <c r="V217" s="197" t="n"/>
      <c r="W217" s="197" t="n"/>
    </row>
    <row r="218" ht="12.75" customHeight="1" s="198">
      <c r="A218" s="57" t="n"/>
      <c r="B218" s="57" t="n"/>
      <c r="C218" s="57" t="n"/>
      <c r="D218" s="57" t="n"/>
      <c r="E218" s="54" t="n"/>
      <c r="F218" s="57" t="n"/>
      <c r="G218" s="197" t="n"/>
      <c r="H218" s="197" t="n"/>
      <c r="I218" s="197" t="n"/>
      <c r="J218" s="197" t="n"/>
      <c r="K218" s="197" t="n"/>
      <c r="L218" s="197" t="n"/>
      <c r="M218" s="197" t="n"/>
      <c r="N218" s="197" t="n"/>
      <c r="O218" s="197" t="n"/>
      <c r="P218" s="197" t="n"/>
      <c r="Q218" s="197" t="n"/>
      <c r="R218" s="197" t="n"/>
      <c r="S218" s="197" t="n"/>
      <c r="T218" s="197" t="n"/>
      <c r="U218" s="197" t="n"/>
      <c r="V218" s="197" t="n"/>
      <c r="W218" s="197" t="n"/>
    </row>
    <row r="219" ht="12.75" customHeight="1" s="198">
      <c r="A219" s="57" t="n"/>
      <c r="B219" s="57" t="n"/>
      <c r="C219" s="57" t="n"/>
      <c r="D219" s="57" t="n"/>
      <c r="E219" s="54" t="n"/>
      <c r="F219" s="57" t="n"/>
      <c r="G219" s="197" t="n"/>
      <c r="H219" s="197" t="n"/>
      <c r="I219" s="197" t="n"/>
      <c r="J219" s="197" t="n"/>
      <c r="K219" s="197" t="n"/>
      <c r="L219" s="197" t="n"/>
      <c r="M219" s="197" t="n"/>
      <c r="N219" s="197" t="n"/>
      <c r="O219" s="197" t="n"/>
      <c r="P219" s="197" t="n"/>
      <c r="Q219" s="197" t="n"/>
      <c r="R219" s="197" t="n"/>
      <c r="S219" s="197" t="n"/>
      <c r="T219" s="197" t="n"/>
      <c r="U219" s="197" t="n"/>
      <c r="V219" s="197" t="n"/>
      <c r="W219" s="197" t="n"/>
    </row>
    <row r="220" ht="12.75" customHeight="1" s="198">
      <c r="A220" s="57" t="n"/>
      <c r="B220" s="57" t="n"/>
      <c r="C220" s="57" t="n"/>
      <c r="D220" s="57" t="n"/>
      <c r="E220" s="54" t="n"/>
      <c r="F220" s="57" t="n"/>
      <c r="G220" s="197" t="n"/>
      <c r="H220" s="197" t="n"/>
      <c r="I220" s="197" t="n"/>
      <c r="J220" s="197" t="n"/>
      <c r="K220" s="197" t="n"/>
      <c r="L220" s="197" t="n"/>
      <c r="M220" s="197" t="n"/>
      <c r="N220" s="197" t="n"/>
      <c r="O220" s="197" t="n"/>
      <c r="P220" s="197" t="n"/>
      <c r="Q220" s="197" t="n"/>
      <c r="R220" s="197" t="n"/>
      <c r="S220" s="197" t="n"/>
      <c r="T220" s="197" t="n"/>
      <c r="U220" s="197" t="n"/>
      <c r="V220" s="197" t="n"/>
      <c r="W220" s="197" t="n"/>
    </row>
    <row r="221" ht="12.75" customHeight="1" s="198">
      <c r="A221" s="45" t="n"/>
      <c r="B221" s="45" t="n"/>
      <c r="C221" s="45" t="n"/>
      <c r="D221" s="45" t="n"/>
      <c r="E221" s="58" t="n"/>
      <c r="F221" s="45" t="n"/>
    </row>
    <row r="222" ht="12.75" customHeight="1" s="198">
      <c r="A222" s="45" t="n"/>
      <c r="B222" s="45" t="n"/>
      <c r="C222" s="45" t="n"/>
      <c r="D222" s="45" t="n"/>
      <c r="E222" s="58" t="n"/>
      <c r="F222" s="45" t="n"/>
    </row>
    <row r="223" ht="12.75" customHeight="1" s="198">
      <c r="A223" s="45" t="n"/>
      <c r="B223" s="45" t="n"/>
      <c r="C223" s="45" t="n"/>
      <c r="D223" s="45" t="n"/>
      <c r="E223" s="58" t="n"/>
      <c r="F223" s="45" t="n"/>
    </row>
    <row r="224" ht="12.75" customHeight="1" s="198">
      <c r="A224" s="45" t="n"/>
      <c r="B224" s="45" t="n"/>
      <c r="C224" s="45" t="n"/>
      <c r="D224" s="45" t="n"/>
      <c r="E224" s="58" t="n"/>
      <c r="F224" s="45" t="n"/>
    </row>
    <row r="225" ht="12.75" customHeight="1" s="198">
      <c r="A225" s="45" t="n"/>
      <c r="B225" s="45" t="n"/>
      <c r="C225" s="45" t="n"/>
      <c r="D225" s="45" t="n"/>
      <c r="E225" s="58" t="n"/>
      <c r="F225" s="45" t="n"/>
    </row>
    <row r="226" ht="12.75" customHeight="1" s="198">
      <c r="A226" s="45" t="n"/>
      <c r="B226" s="45" t="n"/>
      <c r="C226" s="45" t="n"/>
      <c r="D226" s="45" t="n"/>
      <c r="E226" s="58" t="n"/>
      <c r="F226" s="45" t="n"/>
    </row>
    <row r="227" ht="12.75" customHeight="1" s="198">
      <c r="A227" s="45" t="n"/>
      <c r="B227" s="45" t="n"/>
      <c r="C227" s="45" t="n"/>
      <c r="D227" s="45" t="n"/>
      <c r="E227" s="58" t="n"/>
      <c r="F227" s="45" t="n"/>
    </row>
    <row r="228" ht="12.75" customHeight="1" s="198">
      <c r="A228" s="45" t="n"/>
      <c r="B228" s="45" t="n"/>
      <c r="C228" s="45" t="n"/>
      <c r="D228" s="45" t="n"/>
      <c r="E228" s="58" t="n"/>
      <c r="F228" s="45" t="n"/>
    </row>
    <row r="229" ht="12.75" customHeight="1" s="198">
      <c r="A229" s="45" t="n"/>
      <c r="B229" s="45" t="n"/>
      <c r="C229" s="45" t="n"/>
      <c r="D229" s="45" t="n"/>
      <c r="E229" s="58" t="n"/>
      <c r="F229" s="45" t="n"/>
    </row>
    <row r="230" ht="12.75" customHeight="1" s="198">
      <c r="A230" s="45" t="n"/>
      <c r="B230" s="45" t="n"/>
      <c r="C230" s="45" t="n"/>
      <c r="D230" s="45" t="n"/>
      <c r="E230" s="58" t="n"/>
      <c r="F230" s="45" t="n"/>
    </row>
    <row r="231" ht="12.75" customHeight="1" s="198">
      <c r="A231" s="45" t="n"/>
      <c r="B231" s="45" t="n"/>
      <c r="C231" s="45" t="n"/>
      <c r="D231" s="45" t="n"/>
      <c r="E231" s="58" t="n"/>
      <c r="F231" s="45" t="n"/>
    </row>
    <row r="232" ht="12.75" customHeight="1" s="198">
      <c r="A232" s="45" t="n"/>
      <c r="B232" s="45" t="n"/>
      <c r="C232" s="45" t="n"/>
      <c r="D232" s="45" t="n"/>
      <c r="E232" s="58" t="n"/>
      <c r="F232" s="45" t="n"/>
    </row>
    <row r="233" ht="12.75" customHeight="1" s="198">
      <c r="A233" s="45" t="n"/>
      <c r="B233" s="45" t="n"/>
      <c r="C233" s="45" t="n"/>
      <c r="D233" s="45" t="n"/>
      <c r="E233" s="58" t="n"/>
      <c r="F233" s="45" t="n"/>
    </row>
    <row r="234" ht="12.75" customHeight="1" s="198">
      <c r="A234" s="45" t="n"/>
      <c r="B234" s="45" t="n"/>
      <c r="C234" s="45" t="n"/>
      <c r="D234" s="45" t="n"/>
      <c r="E234" s="58" t="n"/>
      <c r="F234" s="45" t="n"/>
    </row>
    <row r="235" ht="12.75" customHeight="1" s="198">
      <c r="A235" s="45" t="n"/>
      <c r="B235" s="45" t="n"/>
      <c r="C235" s="45" t="n"/>
      <c r="D235" s="45" t="n"/>
      <c r="E235" s="58" t="n"/>
      <c r="F235" s="45" t="n"/>
    </row>
    <row r="236" ht="12.75" customHeight="1" s="198">
      <c r="A236" s="45" t="n"/>
      <c r="B236" s="45" t="n"/>
      <c r="C236" s="45" t="n"/>
      <c r="D236" s="45" t="n"/>
      <c r="E236" s="58" t="n"/>
      <c r="F236" s="45" t="n"/>
    </row>
    <row r="237" ht="12.75" customHeight="1" s="198">
      <c r="A237" s="45" t="n"/>
      <c r="B237" s="45" t="n"/>
      <c r="C237" s="45" t="n"/>
      <c r="D237" s="45" t="n"/>
      <c r="E237" s="58" t="n"/>
      <c r="F237" s="45" t="n"/>
    </row>
    <row r="238" ht="12.75" customHeight="1" s="198">
      <c r="A238" s="45" t="n"/>
      <c r="B238" s="45" t="n"/>
      <c r="C238" s="45" t="n"/>
      <c r="D238" s="45" t="n"/>
      <c r="E238" s="58" t="n"/>
      <c r="F238" s="45" t="n"/>
    </row>
    <row r="239" ht="12.75" customHeight="1" s="198">
      <c r="A239" s="45" t="n"/>
      <c r="B239" s="45" t="n"/>
      <c r="C239" s="45" t="n"/>
      <c r="D239" s="45" t="n"/>
      <c r="E239" s="58" t="n"/>
      <c r="F239" s="45" t="n"/>
    </row>
    <row r="240" ht="12.75" customHeight="1" s="198">
      <c r="A240" s="45" t="n"/>
      <c r="B240" s="45" t="n"/>
      <c r="C240" s="45" t="n"/>
      <c r="D240" s="45" t="n"/>
      <c r="E240" s="58" t="n"/>
      <c r="F240" s="45" t="n"/>
    </row>
    <row r="241" ht="12.75" customHeight="1" s="198">
      <c r="A241" s="45" t="n"/>
      <c r="B241" s="45" t="n"/>
      <c r="C241" s="45" t="n"/>
      <c r="D241" s="45" t="n"/>
      <c r="E241" s="58" t="n"/>
      <c r="F241" s="45" t="n"/>
    </row>
    <row r="242" ht="12.75" customHeight="1" s="198">
      <c r="A242" s="45" t="n"/>
      <c r="B242" s="45" t="n"/>
      <c r="C242" s="45" t="n"/>
      <c r="D242" s="45" t="n"/>
      <c r="E242" s="58" t="n"/>
      <c r="F242" s="45" t="n"/>
    </row>
    <row r="243" ht="12.75" customHeight="1" s="198">
      <c r="A243" s="45" t="n"/>
      <c r="B243" s="45" t="n"/>
      <c r="C243" s="45" t="n"/>
      <c r="D243" s="45" t="n"/>
      <c r="E243" s="58" t="n"/>
      <c r="F243" s="45" t="n"/>
    </row>
    <row r="244" ht="12.75" customHeight="1" s="198">
      <c r="A244" s="45" t="n"/>
      <c r="B244" s="45" t="n"/>
      <c r="C244" s="45" t="n"/>
      <c r="D244" s="45" t="n"/>
      <c r="E244" s="58" t="n"/>
      <c r="F244" s="45" t="n"/>
    </row>
    <row r="245" ht="12.75" customHeight="1" s="198">
      <c r="A245" s="45" t="n"/>
      <c r="B245" s="45" t="n"/>
      <c r="C245" s="45" t="n"/>
      <c r="D245" s="45" t="n"/>
      <c r="E245" s="58" t="n"/>
      <c r="F245" s="45" t="n"/>
    </row>
    <row r="246" ht="12.75" customHeight="1" s="198">
      <c r="A246" s="45" t="n"/>
      <c r="B246" s="45" t="n"/>
      <c r="C246" s="45" t="n"/>
      <c r="D246" s="45" t="n"/>
      <c r="E246" s="58" t="n"/>
      <c r="F246" s="45" t="n"/>
    </row>
    <row r="247" ht="12.75" customHeight="1" s="198">
      <c r="A247" s="45" t="n"/>
      <c r="B247" s="45" t="n"/>
      <c r="C247" s="45" t="n"/>
      <c r="D247" s="45" t="n"/>
      <c r="E247" s="58" t="n"/>
      <c r="F247" s="45" t="n"/>
    </row>
    <row r="248" ht="12.75" customHeight="1" s="198">
      <c r="A248" s="45" t="n"/>
      <c r="B248" s="45" t="n"/>
      <c r="C248" s="45" t="n"/>
      <c r="D248" s="45" t="n"/>
      <c r="E248" s="58" t="n"/>
      <c r="F248" s="45" t="n"/>
    </row>
    <row r="249" ht="12.75" customHeight="1" s="198">
      <c r="A249" s="45" t="n"/>
      <c r="B249" s="45" t="n"/>
      <c r="C249" s="45" t="n"/>
      <c r="D249" s="45" t="n"/>
      <c r="E249" s="58" t="n"/>
      <c r="F249" s="45" t="n"/>
    </row>
    <row r="250" ht="12.75" customHeight="1" s="198">
      <c r="A250" s="45" t="n"/>
      <c r="B250" s="45" t="n"/>
      <c r="C250" s="45" t="n"/>
      <c r="D250" s="45" t="n"/>
      <c r="E250" s="58" t="n"/>
      <c r="F250" s="45" t="n"/>
    </row>
    <row r="251" ht="12.75" customHeight="1" s="198">
      <c r="A251" s="45" t="n"/>
      <c r="B251" s="45" t="n"/>
      <c r="C251" s="45" t="n"/>
      <c r="D251" s="45" t="n"/>
      <c r="E251" s="58" t="n"/>
      <c r="F251" s="45" t="n"/>
    </row>
    <row r="252" ht="12.75" customHeight="1" s="198">
      <c r="A252" s="45" t="n"/>
      <c r="B252" s="45" t="n"/>
      <c r="C252" s="45" t="n"/>
      <c r="D252" s="45" t="n"/>
      <c r="E252" s="58" t="n"/>
      <c r="F252" s="45" t="n"/>
    </row>
    <row r="253" ht="12.75" customHeight="1" s="198">
      <c r="A253" s="45" t="n"/>
      <c r="B253" s="45" t="n"/>
      <c r="C253" s="45" t="n"/>
      <c r="D253" s="45" t="n"/>
      <c r="E253" s="58" t="n"/>
      <c r="F253" s="45" t="n"/>
    </row>
    <row r="254" ht="12.75" customHeight="1" s="198">
      <c r="A254" s="45" t="n"/>
      <c r="B254" s="45" t="n"/>
      <c r="C254" s="45" t="n"/>
      <c r="D254" s="45" t="n"/>
      <c r="E254" s="58" t="n"/>
      <c r="F254" s="45" t="n"/>
    </row>
    <row r="255" ht="12.75" customHeight="1" s="198">
      <c r="A255" s="45" t="n"/>
      <c r="B255" s="45" t="n"/>
      <c r="C255" s="45" t="n"/>
      <c r="D255" s="45" t="n"/>
      <c r="E255" s="58" t="n"/>
      <c r="F255" s="45" t="n"/>
    </row>
    <row r="256" ht="12.75" customHeight="1" s="198">
      <c r="A256" s="45" t="n"/>
      <c r="B256" s="45" t="n"/>
      <c r="C256" s="45" t="n"/>
      <c r="D256" s="45" t="n"/>
      <c r="E256" s="58" t="n"/>
      <c r="F256" s="45" t="n"/>
    </row>
    <row r="257" ht="12.75" customHeight="1" s="198">
      <c r="A257" s="45" t="n"/>
      <c r="B257" s="45" t="n"/>
      <c r="C257" s="45" t="n"/>
      <c r="D257" s="45" t="n"/>
      <c r="E257" s="58" t="n"/>
      <c r="F257" s="45" t="n"/>
    </row>
    <row r="258" ht="12.75" customHeight="1" s="198">
      <c r="A258" s="45" t="n"/>
      <c r="B258" s="45" t="n"/>
      <c r="C258" s="45" t="n"/>
      <c r="D258" s="45" t="n"/>
      <c r="E258" s="58" t="n"/>
      <c r="F258" s="45" t="n"/>
    </row>
    <row r="259" ht="12.75" customHeight="1" s="198">
      <c r="A259" s="45" t="n"/>
      <c r="B259" s="45" t="n"/>
      <c r="C259" s="45" t="n"/>
      <c r="D259" s="45" t="n"/>
      <c r="E259" s="58" t="n"/>
      <c r="F259" s="45" t="n"/>
    </row>
    <row r="260" ht="12.75" customHeight="1" s="198">
      <c r="A260" s="45" t="n"/>
      <c r="B260" s="45" t="n"/>
      <c r="C260" s="45" t="n"/>
      <c r="D260" s="45" t="n"/>
      <c r="E260" s="58" t="n"/>
      <c r="F260" s="45" t="n"/>
    </row>
    <row r="261" ht="12.75" customHeight="1" s="198">
      <c r="A261" s="45" t="n"/>
      <c r="B261" s="45" t="n"/>
      <c r="C261" s="45" t="n"/>
      <c r="D261" s="45" t="n"/>
      <c r="E261" s="58" t="n"/>
      <c r="F261" s="45" t="n"/>
    </row>
    <row r="262" ht="12.75" customHeight="1" s="198">
      <c r="A262" s="45" t="n"/>
      <c r="B262" s="45" t="n"/>
      <c r="C262" s="45" t="n"/>
      <c r="D262" s="45" t="n"/>
      <c r="E262" s="58" t="n"/>
      <c r="F262" s="45" t="n"/>
    </row>
    <row r="263" ht="12.75" customHeight="1" s="198">
      <c r="A263" s="45" t="n"/>
      <c r="B263" s="45" t="n"/>
      <c r="C263" s="45" t="n"/>
      <c r="D263" s="45" t="n"/>
      <c r="E263" s="58" t="n"/>
      <c r="F263" s="45" t="n"/>
    </row>
    <row r="264" ht="12.75" customHeight="1" s="198">
      <c r="A264" s="45" t="n"/>
      <c r="B264" s="45" t="n"/>
      <c r="C264" s="45" t="n"/>
      <c r="D264" s="45" t="n"/>
      <c r="E264" s="58" t="n"/>
      <c r="F264" s="45" t="n"/>
    </row>
    <row r="265" ht="12.75" customHeight="1" s="198">
      <c r="A265" s="45" t="n"/>
      <c r="B265" s="45" t="n"/>
      <c r="C265" s="45" t="n"/>
      <c r="D265" s="45" t="n"/>
      <c r="E265" s="58" t="n"/>
      <c r="F265" s="45" t="n"/>
    </row>
    <row r="266" ht="12.75" customHeight="1" s="198">
      <c r="A266" s="45" t="n"/>
      <c r="B266" s="45" t="n"/>
      <c r="C266" s="45" t="n"/>
      <c r="D266" s="45" t="n"/>
      <c r="E266" s="58" t="n"/>
      <c r="F266" s="45" t="n"/>
    </row>
    <row r="267" ht="12.75" customHeight="1" s="198">
      <c r="A267" s="45" t="n"/>
      <c r="B267" s="45" t="n"/>
      <c r="C267" s="45" t="n"/>
      <c r="D267" s="45" t="n"/>
      <c r="E267" s="58" t="n"/>
      <c r="F267" s="45" t="n"/>
    </row>
    <row r="268" ht="12.75" customHeight="1" s="198">
      <c r="A268" s="45" t="n"/>
      <c r="B268" s="45" t="n"/>
      <c r="C268" s="45" t="n"/>
      <c r="D268" s="45" t="n"/>
      <c r="E268" s="58" t="n"/>
      <c r="F268" s="45" t="n"/>
    </row>
    <row r="269" ht="12.75" customHeight="1" s="198">
      <c r="A269" s="45" t="n"/>
      <c r="B269" s="45" t="n"/>
      <c r="C269" s="45" t="n"/>
      <c r="D269" s="45" t="n"/>
      <c r="E269" s="58" t="n"/>
      <c r="F269" s="45" t="n"/>
    </row>
    <row r="270" ht="12.75" customHeight="1" s="198">
      <c r="A270" s="45" t="n"/>
      <c r="B270" s="45" t="n"/>
      <c r="C270" s="45" t="n"/>
      <c r="D270" s="45" t="n"/>
      <c r="E270" s="58" t="n"/>
      <c r="F270" s="45" t="n"/>
    </row>
    <row r="271" ht="12.75" customHeight="1" s="198">
      <c r="A271" s="45" t="n"/>
      <c r="B271" s="45" t="n"/>
      <c r="C271" s="45" t="n"/>
      <c r="D271" s="45" t="n"/>
      <c r="E271" s="58" t="n"/>
      <c r="F271" s="45" t="n"/>
    </row>
    <row r="272" ht="12.75" customHeight="1" s="198">
      <c r="A272" s="45" t="n"/>
      <c r="B272" s="45" t="n"/>
      <c r="C272" s="45" t="n"/>
      <c r="D272" s="45" t="n"/>
      <c r="E272" s="58" t="n"/>
      <c r="F272" s="45" t="n"/>
    </row>
    <row r="273" ht="12.75" customHeight="1" s="198">
      <c r="A273" s="45" t="n"/>
      <c r="B273" s="45" t="n"/>
      <c r="C273" s="45" t="n"/>
      <c r="D273" s="45" t="n"/>
      <c r="E273" s="58" t="n"/>
      <c r="F273" s="45" t="n"/>
    </row>
    <row r="274" ht="12.75" customHeight="1" s="198">
      <c r="A274" s="45" t="n"/>
      <c r="B274" s="45" t="n"/>
      <c r="C274" s="45" t="n"/>
      <c r="D274" s="45" t="n"/>
      <c r="E274" s="58" t="n"/>
      <c r="F274" s="45" t="n"/>
    </row>
    <row r="275" ht="12.75" customHeight="1" s="198">
      <c r="A275" s="45" t="n"/>
      <c r="B275" s="45" t="n"/>
      <c r="C275" s="45" t="n"/>
      <c r="D275" s="45" t="n"/>
      <c r="E275" s="58" t="n"/>
      <c r="F275" s="45" t="n"/>
    </row>
    <row r="276" ht="12.75" customHeight="1" s="198">
      <c r="A276" s="45" t="n"/>
      <c r="B276" s="45" t="n"/>
      <c r="C276" s="45" t="n"/>
      <c r="D276" s="45" t="n"/>
      <c r="E276" s="58" t="n"/>
      <c r="F276" s="45" t="n"/>
    </row>
    <row r="277" ht="12.75" customHeight="1" s="198">
      <c r="A277" s="45" t="n"/>
      <c r="B277" s="45" t="n"/>
      <c r="C277" s="45" t="n"/>
      <c r="D277" s="45" t="n"/>
      <c r="E277" s="58" t="n"/>
      <c r="F277" s="45" t="n"/>
    </row>
    <row r="278" ht="12.75" customHeight="1" s="198">
      <c r="A278" s="45" t="n"/>
      <c r="B278" s="45" t="n"/>
      <c r="C278" s="45" t="n"/>
      <c r="D278" s="45" t="n"/>
      <c r="E278" s="58" t="n"/>
      <c r="F278" s="45" t="n"/>
    </row>
    <row r="279" ht="12.75" customHeight="1" s="198">
      <c r="A279" s="45" t="n"/>
      <c r="B279" s="45" t="n"/>
      <c r="C279" s="45" t="n"/>
      <c r="D279" s="45" t="n"/>
      <c r="E279" s="58" t="n"/>
      <c r="F279" s="45" t="n"/>
    </row>
    <row r="280" ht="12.75" customHeight="1" s="198">
      <c r="A280" s="45" t="n"/>
      <c r="B280" s="45" t="n"/>
      <c r="C280" s="45" t="n"/>
      <c r="D280" s="45" t="n"/>
      <c r="E280" s="58" t="n"/>
      <c r="F280" s="45" t="n"/>
    </row>
    <row r="281" ht="12.75" customHeight="1" s="198">
      <c r="A281" s="45" t="n"/>
      <c r="B281" s="45" t="n"/>
      <c r="C281" s="45" t="n"/>
      <c r="D281" s="45" t="n"/>
      <c r="E281" s="58" t="n"/>
      <c r="F281" s="45" t="n"/>
    </row>
    <row r="282" ht="12.75" customHeight="1" s="198">
      <c r="A282" s="45" t="n"/>
      <c r="B282" s="45" t="n"/>
      <c r="C282" s="45" t="n"/>
      <c r="D282" s="45" t="n"/>
      <c r="E282" s="58" t="n"/>
      <c r="F282" s="45" t="n"/>
    </row>
    <row r="283" ht="12.75" customHeight="1" s="198">
      <c r="A283" s="45" t="n"/>
      <c r="B283" s="45" t="n"/>
      <c r="C283" s="45" t="n"/>
      <c r="D283" s="45" t="n"/>
      <c r="E283" s="58" t="n"/>
      <c r="F283" s="45" t="n"/>
    </row>
    <row r="284" ht="12.75" customHeight="1" s="198">
      <c r="A284" s="45" t="n"/>
      <c r="B284" s="45" t="n"/>
      <c r="C284" s="45" t="n"/>
      <c r="D284" s="45" t="n"/>
      <c r="E284" s="58" t="n"/>
      <c r="F284" s="45" t="n"/>
    </row>
    <row r="285" ht="12.75" customHeight="1" s="198">
      <c r="A285" s="45" t="n"/>
      <c r="B285" s="45" t="n"/>
      <c r="C285" s="45" t="n"/>
      <c r="D285" s="45" t="n"/>
      <c r="E285" s="58" t="n"/>
      <c r="F285" s="45" t="n"/>
    </row>
    <row r="286" ht="12.75" customHeight="1" s="198">
      <c r="A286" s="45" t="n"/>
      <c r="B286" s="45" t="n"/>
      <c r="C286" s="45" t="n"/>
      <c r="D286" s="45" t="n"/>
      <c r="E286" s="58" t="n"/>
      <c r="F286" s="45" t="n"/>
    </row>
    <row r="287" ht="12.75" customHeight="1" s="198">
      <c r="A287" s="45" t="n"/>
      <c r="B287" s="45" t="n"/>
      <c r="C287" s="45" t="n"/>
      <c r="D287" s="45" t="n"/>
      <c r="E287" s="58" t="n"/>
      <c r="F287" s="45" t="n"/>
    </row>
    <row r="288" ht="12.75" customHeight="1" s="198">
      <c r="A288" s="45" t="n"/>
      <c r="B288" s="45" t="n"/>
      <c r="C288" s="45" t="n"/>
      <c r="D288" s="45" t="n"/>
      <c r="E288" s="58" t="n"/>
      <c r="F288" s="45" t="n"/>
    </row>
    <row r="289" ht="12.75" customHeight="1" s="198">
      <c r="A289" s="45" t="n"/>
      <c r="B289" s="45" t="n"/>
      <c r="C289" s="45" t="n"/>
      <c r="D289" s="45" t="n"/>
      <c r="E289" s="58" t="n"/>
      <c r="F289" s="45" t="n"/>
    </row>
    <row r="290" ht="12.75" customHeight="1" s="198">
      <c r="A290" s="45" t="n"/>
      <c r="B290" s="45" t="n"/>
      <c r="C290" s="45" t="n"/>
      <c r="D290" s="45" t="n"/>
      <c r="E290" s="58" t="n"/>
      <c r="F290" s="45" t="n"/>
    </row>
    <row r="291" ht="12.75" customHeight="1" s="198">
      <c r="A291" s="45" t="n"/>
      <c r="B291" s="45" t="n"/>
      <c r="C291" s="45" t="n"/>
      <c r="D291" s="45" t="n"/>
      <c r="E291" s="58" t="n"/>
      <c r="F291" s="45" t="n"/>
    </row>
    <row r="292" ht="12.75" customHeight="1" s="198">
      <c r="A292" s="45" t="n"/>
      <c r="B292" s="45" t="n"/>
      <c r="C292" s="45" t="n"/>
      <c r="D292" s="45" t="n"/>
      <c r="E292" s="58" t="n"/>
      <c r="F292" s="45" t="n"/>
    </row>
    <row r="293" ht="12.75" customHeight="1" s="198">
      <c r="A293" s="45" t="n"/>
      <c r="B293" s="45" t="n"/>
      <c r="C293" s="45" t="n"/>
      <c r="D293" s="45" t="n"/>
      <c r="E293" s="58" t="n"/>
      <c r="F293" s="45" t="n"/>
    </row>
    <row r="294" ht="12.75" customHeight="1" s="198">
      <c r="A294" s="45" t="n"/>
      <c r="B294" s="45" t="n"/>
      <c r="C294" s="45" t="n"/>
      <c r="D294" s="45" t="n"/>
      <c r="E294" s="58" t="n"/>
      <c r="F294" s="45" t="n"/>
    </row>
    <row r="295" ht="12.75" customHeight="1" s="198">
      <c r="A295" s="45" t="n"/>
      <c r="B295" s="45" t="n"/>
      <c r="C295" s="45" t="n"/>
      <c r="D295" s="45" t="n"/>
      <c r="E295" s="58" t="n"/>
      <c r="F295" s="45" t="n"/>
    </row>
    <row r="296" ht="12.75" customHeight="1" s="198">
      <c r="A296" s="45" t="n"/>
      <c r="B296" s="45" t="n"/>
      <c r="C296" s="45" t="n"/>
      <c r="D296" s="45" t="n"/>
      <c r="E296" s="58" t="n"/>
      <c r="F296" s="45" t="n"/>
    </row>
    <row r="297" ht="12.75" customHeight="1" s="198">
      <c r="A297" s="45" t="n"/>
      <c r="B297" s="45" t="n"/>
      <c r="C297" s="45" t="n"/>
      <c r="D297" s="45" t="n"/>
      <c r="E297" s="58" t="n"/>
      <c r="F297" s="45" t="n"/>
    </row>
    <row r="298" ht="12.75" customHeight="1" s="198">
      <c r="A298" s="45" t="n"/>
      <c r="B298" s="45" t="n"/>
      <c r="C298" s="45" t="n"/>
      <c r="D298" s="45" t="n"/>
      <c r="E298" s="58" t="n"/>
      <c r="F298" s="45" t="n"/>
    </row>
    <row r="299" ht="12.75" customHeight="1" s="198">
      <c r="A299" s="45" t="n"/>
      <c r="B299" s="45" t="n"/>
      <c r="C299" s="45" t="n"/>
      <c r="D299" s="45" t="n"/>
      <c r="E299" s="58" t="n"/>
      <c r="F299" s="45" t="n"/>
    </row>
    <row r="300" ht="12.75" customHeight="1" s="198">
      <c r="A300" s="45" t="n"/>
      <c r="B300" s="45" t="n"/>
      <c r="C300" s="45" t="n"/>
      <c r="D300" s="45" t="n"/>
      <c r="E300" s="58" t="n"/>
      <c r="F300" s="45" t="n"/>
    </row>
    <row r="301" ht="12.75" customHeight="1" s="198">
      <c r="A301" s="45" t="n"/>
      <c r="B301" s="45" t="n"/>
      <c r="C301" s="45" t="n"/>
      <c r="D301" s="45" t="n"/>
      <c r="E301" s="58" t="n"/>
      <c r="F301" s="45" t="n"/>
    </row>
    <row r="302" ht="12.75" customHeight="1" s="198">
      <c r="A302" s="45" t="n"/>
      <c r="B302" s="45" t="n"/>
      <c r="C302" s="45" t="n"/>
      <c r="D302" s="45" t="n"/>
      <c r="E302" s="58" t="n"/>
      <c r="F302" s="45" t="n"/>
    </row>
    <row r="303" ht="12.75" customHeight="1" s="198">
      <c r="A303" s="45" t="n"/>
      <c r="B303" s="45" t="n"/>
      <c r="C303" s="45" t="n"/>
      <c r="D303" s="45" t="n"/>
      <c r="E303" s="58" t="n"/>
      <c r="F303" s="45" t="n"/>
    </row>
    <row r="304" ht="12.75" customHeight="1" s="198">
      <c r="A304" s="45" t="n"/>
      <c r="B304" s="45" t="n"/>
      <c r="C304" s="45" t="n"/>
      <c r="D304" s="45" t="n"/>
      <c r="E304" s="58" t="n"/>
      <c r="F304" s="45" t="n"/>
    </row>
    <row r="305" ht="12.75" customHeight="1" s="198">
      <c r="A305" s="45" t="n"/>
      <c r="B305" s="45" t="n"/>
      <c r="C305" s="45" t="n"/>
      <c r="D305" s="45" t="n"/>
      <c r="E305" s="58" t="n"/>
      <c r="F305" s="45" t="n"/>
    </row>
    <row r="306" ht="12.75" customHeight="1" s="198">
      <c r="A306" s="45" t="n"/>
      <c r="B306" s="45" t="n"/>
      <c r="C306" s="45" t="n"/>
      <c r="D306" s="45" t="n"/>
      <c r="E306" s="58" t="n"/>
      <c r="F306" s="45" t="n"/>
    </row>
    <row r="307" ht="12.75" customHeight="1" s="198">
      <c r="A307" s="45" t="n"/>
      <c r="B307" s="45" t="n"/>
      <c r="C307" s="45" t="n"/>
      <c r="D307" s="45" t="n"/>
      <c r="E307" s="58" t="n"/>
      <c r="F307" s="45" t="n"/>
    </row>
    <row r="308" ht="12.75" customHeight="1" s="198">
      <c r="A308" s="45" t="n"/>
      <c r="B308" s="45" t="n"/>
      <c r="C308" s="45" t="n"/>
      <c r="D308" s="45" t="n"/>
      <c r="E308" s="58" t="n"/>
      <c r="F308" s="45" t="n"/>
    </row>
    <row r="309" ht="12.75" customHeight="1" s="198">
      <c r="A309" s="45" t="n"/>
      <c r="B309" s="45" t="n"/>
      <c r="C309" s="45" t="n"/>
      <c r="D309" s="45" t="n"/>
      <c r="E309" s="58" t="n"/>
      <c r="F309" s="45" t="n"/>
    </row>
    <row r="310" ht="12.75" customHeight="1" s="198">
      <c r="A310" s="45" t="n"/>
      <c r="B310" s="45" t="n"/>
      <c r="C310" s="45" t="n"/>
      <c r="D310" s="45" t="n"/>
      <c r="E310" s="58" t="n"/>
      <c r="F310" s="45" t="n"/>
    </row>
    <row r="311" ht="12.75" customHeight="1" s="198">
      <c r="A311" s="45" t="n"/>
      <c r="B311" s="45" t="n"/>
      <c r="C311" s="45" t="n"/>
      <c r="D311" s="45" t="n"/>
      <c r="E311" s="58" t="n"/>
      <c r="F311" s="45" t="n"/>
    </row>
    <row r="312" ht="12.75" customHeight="1" s="198">
      <c r="A312" s="45" t="n"/>
      <c r="B312" s="45" t="n"/>
      <c r="C312" s="45" t="n"/>
      <c r="D312" s="45" t="n"/>
      <c r="E312" s="58" t="n"/>
      <c r="F312" s="45" t="n"/>
    </row>
    <row r="313" ht="12.75" customHeight="1" s="198">
      <c r="A313" s="45" t="n"/>
      <c r="B313" s="45" t="n"/>
      <c r="C313" s="45" t="n"/>
      <c r="D313" s="45" t="n"/>
      <c r="E313" s="58" t="n"/>
      <c r="F313" s="45" t="n"/>
    </row>
    <row r="314" ht="12.75" customHeight="1" s="198">
      <c r="A314" s="45" t="n"/>
      <c r="B314" s="45" t="n"/>
      <c r="C314" s="45" t="n"/>
      <c r="D314" s="45" t="n"/>
      <c r="E314" s="58" t="n"/>
      <c r="F314" s="45" t="n"/>
    </row>
    <row r="315" ht="12.75" customHeight="1" s="198">
      <c r="A315" s="45" t="n"/>
      <c r="B315" s="45" t="n"/>
      <c r="C315" s="45" t="n"/>
      <c r="D315" s="45" t="n"/>
      <c r="E315" s="58" t="n"/>
      <c r="F315" s="45" t="n"/>
    </row>
    <row r="316" ht="12.75" customHeight="1" s="198">
      <c r="A316" s="45" t="n"/>
      <c r="B316" s="45" t="n"/>
      <c r="C316" s="45" t="n"/>
      <c r="D316" s="45" t="n"/>
      <c r="E316" s="58" t="n"/>
      <c r="F316" s="45" t="n"/>
    </row>
    <row r="317" ht="12.75" customHeight="1" s="198">
      <c r="A317" s="45" t="n"/>
      <c r="B317" s="45" t="n"/>
      <c r="C317" s="45" t="n"/>
      <c r="D317" s="45" t="n"/>
      <c r="E317" s="58" t="n"/>
      <c r="F317" s="45" t="n"/>
    </row>
    <row r="318" ht="12.75" customHeight="1" s="198">
      <c r="A318" s="45" t="n"/>
      <c r="B318" s="45" t="n"/>
      <c r="C318" s="45" t="n"/>
      <c r="D318" s="45" t="n"/>
      <c r="E318" s="58" t="n"/>
      <c r="F318" s="45" t="n"/>
    </row>
    <row r="319" ht="12.75" customHeight="1" s="198">
      <c r="A319" s="45" t="n"/>
      <c r="B319" s="45" t="n"/>
      <c r="C319" s="45" t="n"/>
      <c r="D319" s="45" t="n"/>
      <c r="E319" s="58" t="n"/>
      <c r="F319" s="45" t="n"/>
    </row>
    <row r="320" ht="12.75" customHeight="1" s="198">
      <c r="A320" s="45" t="n"/>
      <c r="B320" s="45" t="n"/>
      <c r="C320" s="45" t="n"/>
      <c r="D320" s="45" t="n"/>
      <c r="E320" s="58" t="n"/>
      <c r="F320" s="45" t="n"/>
    </row>
    <row r="321" ht="12.75" customHeight="1" s="198">
      <c r="A321" s="45" t="n"/>
      <c r="B321" s="45" t="n"/>
      <c r="C321" s="45" t="n"/>
      <c r="D321" s="45" t="n"/>
      <c r="E321" s="58" t="n"/>
      <c r="F321" s="45" t="n"/>
    </row>
    <row r="322" ht="12.75" customHeight="1" s="198">
      <c r="A322" s="45" t="n"/>
      <c r="B322" s="45" t="n"/>
      <c r="C322" s="45" t="n"/>
      <c r="D322" s="45" t="n"/>
      <c r="E322" s="58" t="n"/>
      <c r="F322" s="45" t="n"/>
    </row>
    <row r="323" ht="12.75" customHeight="1" s="198">
      <c r="A323" s="45" t="n"/>
      <c r="B323" s="45" t="n"/>
      <c r="C323" s="45" t="n"/>
      <c r="D323" s="45" t="n"/>
      <c r="E323" s="58" t="n"/>
      <c r="F323" s="45" t="n"/>
    </row>
    <row r="324" ht="12.75" customHeight="1" s="198">
      <c r="A324" s="45" t="n"/>
      <c r="B324" s="45" t="n"/>
      <c r="C324" s="45" t="n"/>
      <c r="D324" s="45" t="n"/>
      <c r="E324" s="58" t="n"/>
      <c r="F324" s="45" t="n"/>
    </row>
    <row r="325" ht="12.75" customHeight="1" s="198">
      <c r="A325" s="45" t="n"/>
      <c r="B325" s="45" t="n"/>
      <c r="C325" s="45" t="n"/>
      <c r="D325" s="45" t="n"/>
      <c r="E325" s="58" t="n"/>
      <c r="F325" s="45" t="n"/>
    </row>
    <row r="326" ht="12.75" customHeight="1" s="198">
      <c r="A326" s="45" t="n"/>
      <c r="B326" s="45" t="n"/>
      <c r="C326" s="45" t="n"/>
      <c r="D326" s="45" t="n"/>
      <c r="E326" s="58" t="n"/>
      <c r="F326" s="45" t="n"/>
    </row>
    <row r="327" ht="12.75" customHeight="1" s="198">
      <c r="A327" s="45" t="n"/>
      <c r="B327" s="45" t="n"/>
      <c r="C327" s="45" t="n"/>
      <c r="D327" s="45" t="n"/>
      <c r="E327" s="58" t="n"/>
      <c r="F327" s="45" t="n"/>
    </row>
    <row r="328" ht="12.75" customHeight="1" s="198">
      <c r="A328" s="45" t="n"/>
      <c r="B328" s="45" t="n"/>
      <c r="C328" s="45" t="n"/>
      <c r="D328" s="45" t="n"/>
      <c r="E328" s="58" t="n"/>
      <c r="F328" s="45" t="n"/>
    </row>
    <row r="329" ht="12.75" customHeight="1" s="198">
      <c r="A329" s="45" t="n"/>
      <c r="B329" s="45" t="n"/>
      <c r="C329" s="45" t="n"/>
      <c r="D329" s="45" t="n"/>
      <c r="E329" s="58" t="n"/>
      <c r="F329" s="45" t="n"/>
    </row>
    <row r="330" ht="12.75" customHeight="1" s="198">
      <c r="A330" s="45" t="n"/>
      <c r="B330" s="45" t="n"/>
      <c r="C330" s="45" t="n"/>
      <c r="D330" s="45" t="n"/>
      <c r="E330" s="58" t="n"/>
      <c r="F330" s="45" t="n"/>
    </row>
    <row r="331" ht="12.75" customHeight="1" s="198">
      <c r="A331" s="45" t="n"/>
      <c r="B331" s="45" t="n"/>
      <c r="C331" s="45" t="n"/>
      <c r="D331" s="45" t="n"/>
      <c r="E331" s="58" t="n"/>
      <c r="F331" s="45" t="n"/>
    </row>
    <row r="332" ht="12.75" customHeight="1" s="198">
      <c r="A332" s="45" t="n"/>
      <c r="B332" s="45" t="n"/>
      <c r="C332" s="45" t="n"/>
      <c r="D332" s="45" t="n"/>
      <c r="E332" s="58" t="n"/>
      <c r="F332" s="45" t="n"/>
    </row>
    <row r="333" ht="12.75" customHeight="1" s="198">
      <c r="A333" s="45" t="n"/>
      <c r="B333" s="45" t="n"/>
      <c r="C333" s="45" t="n"/>
      <c r="D333" s="45" t="n"/>
      <c r="E333" s="58" t="n"/>
      <c r="F333" s="45" t="n"/>
    </row>
    <row r="334" ht="12.75" customHeight="1" s="198">
      <c r="A334" s="45" t="n"/>
      <c r="B334" s="45" t="n"/>
      <c r="C334" s="45" t="n"/>
      <c r="D334" s="45" t="n"/>
      <c r="E334" s="58" t="n"/>
      <c r="F334" s="45" t="n"/>
    </row>
    <row r="335" ht="12.75" customHeight="1" s="198">
      <c r="A335" s="45" t="n"/>
      <c r="B335" s="45" t="n"/>
      <c r="C335" s="45" t="n"/>
      <c r="D335" s="45" t="n"/>
      <c r="E335" s="58" t="n"/>
      <c r="F335" s="45" t="n"/>
    </row>
    <row r="336" ht="12.75" customHeight="1" s="198">
      <c r="A336" s="45" t="n"/>
      <c r="B336" s="45" t="n"/>
      <c r="C336" s="45" t="n"/>
      <c r="D336" s="45" t="n"/>
      <c r="E336" s="58" t="n"/>
      <c r="F336" s="45" t="n"/>
    </row>
    <row r="337" ht="12.75" customHeight="1" s="198">
      <c r="A337" s="45" t="n"/>
      <c r="B337" s="45" t="n"/>
      <c r="C337" s="45" t="n"/>
      <c r="D337" s="45" t="n"/>
      <c r="E337" s="58" t="n"/>
      <c r="F337" s="45" t="n"/>
    </row>
    <row r="338" ht="12.75" customHeight="1" s="198">
      <c r="A338" s="45" t="n"/>
      <c r="B338" s="45" t="n"/>
      <c r="C338" s="45" t="n"/>
      <c r="D338" s="45" t="n"/>
      <c r="E338" s="58" t="n"/>
      <c r="F338" s="45" t="n"/>
    </row>
    <row r="339" ht="12.75" customHeight="1" s="198">
      <c r="A339" s="45" t="n"/>
      <c r="B339" s="45" t="n"/>
      <c r="C339" s="45" t="n"/>
      <c r="D339" s="45" t="n"/>
      <c r="E339" s="58" t="n"/>
      <c r="F339" s="45" t="n"/>
    </row>
    <row r="340" ht="12.75" customHeight="1" s="198">
      <c r="A340" s="45" t="n"/>
      <c r="B340" s="45" t="n"/>
      <c r="C340" s="45" t="n"/>
      <c r="D340" s="45" t="n"/>
      <c r="E340" s="58" t="n"/>
      <c r="F340" s="45" t="n"/>
    </row>
    <row r="341" ht="12.75" customHeight="1" s="198">
      <c r="A341" s="45" t="n"/>
      <c r="B341" s="45" t="n"/>
      <c r="C341" s="45" t="n"/>
      <c r="D341" s="45" t="n"/>
      <c r="E341" s="58" t="n"/>
      <c r="F341" s="45" t="n"/>
    </row>
    <row r="342" ht="12.75" customHeight="1" s="198">
      <c r="A342" s="45" t="n"/>
      <c r="B342" s="45" t="n"/>
      <c r="C342" s="45" t="n"/>
      <c r="D342" s="45" t="n"/>
      <c r="E342" s="58" t="n"/>
      <c r="F342" s="45" t="n"/>
    </row>
    <row r="343" ht="12.75" customHeight="1" s="198">
      <c r="A343" s="45" t="n"/>
      <c r="B343" s="45" t="n"/>
      <c r="C343" s="45" t="n"/>
      <c r="D343" s="45" t="n"/>
      <c r="E343" s="58" t="n"/>
      <c r="F343" s="45" t="n"/>
    </row>
    <row r="344" ht="12.75" customHeight="1" s="198">
      <c r="A344" s="45" t="n"/>
      <c r="B344" s="45" t="n"/>
      <c r="C344" s="45" t="n"/>
      <c r="D344" s="45" t="n"/>
      <c r="E344" s="58" t="n"/>
      <c r="F344" s="45" t="n"/>
    </row>
    <row r="345" ht="12.75" customHeight="1" s="198">
      <c r="A345" s="45" t="n"/>
      <c r="B345" s="45" t="n"/>
      <c r="C345" s="45" t="n"/>
      <c r="D345" s="45" t="n"/>
      <c r="E345" s="58" t="n"/>
      <c r="F345" s="45" t="n"/>
    </row>
    <row r="346" ht="12.75" customHeight="1" s="198">
      <c r="A346" s="45" t="n"/>
      <c r="B346" s="45" t="n"/>
      <c r="C346" s="45" t="n"/>
      <c r="D346" s="45" t="n"/>
      <c r="E346" s="58" t="n"/>
      <c r="F346" s="45" t="n"/>
    </row>
    <row r="347" ht="12.75" customHeight="1" s="198">
      <c r="A347" s="45" t="n"/>
      <c r="B347" s="45" t="n"/>
      <c r="C347" s="45" t="n"/>
      <c r="D347" s="45" t="n"/>
      <c r="E347" s="58" t="n"/>
      <c r="F347" s="45" t="n"/>
    </row>
    <row r="348" ht="12.75" customHeight="1" s="198">
      <c r="A348" s="45" t="n"/>
      <c r="B348" s="45" t="n"/>
      <c r="C348" s="45" t="n"/>
      <c r="D348" s="45" t="n"/>
      <c r="E348" s="58" t="n"/>
      <c r="F348" s="45" t="n"/>
    </row>
    <row r="349" ht="12.75" customHeight="1" s="198">
      <c r="A349" s="45" t="n"/>
      <c r="B349" s="45" t="n"/>
      <c r="C349" s="45" t="n"/>
      <c r="D349" s="45" t="n"/>
      <c r="E349" s="58" t="n"/>
      <c r="F349" s="45" t="n"/>
    </row>
    <row r="350" ht="12.75" customHeight="1" s="198">
      <c r="A350" s="45" t="n"/>
      <c r="B350" s="45" t="n"/>
      <c r="C350" s="45" t="n"/>
      <c r="D350" s="45" t="n"/>
      <c r="E350" s="58" t="n"/>
      <c r="F350" s="45" t="n"/>
    </row>
    <row r="351" ht="12.75" customHeight="1" s="198">
      <c r="A351" s="45" t="n"/>
      <c r="B351" s="45" t="n"/>
      <c r="C351" s="45" t="n"/>
      <c r="D351" s="45" t="n"/>
      <c r="E351" s="58" t="n"/>
      <c r="F351" s="45" t="n"/>
    </row>
    <row r="352" ht="12.75" customHeight="1" s="198">
      <c r="A352" s="45" t="n"/>
      <c r="B352" s="45" t="n"/>
      <c r="C352" s="45" t="n"/>
      <c r="D352" s="45" t="n"/>
      <c r="E352" s="58" t="n"/>
      <c r="F352" s="45" t="n"/>
    </row>
    <row r="353" ht="12.75" customHeight="1" s="198">
      <c r="A353" s="45" t="n"/>
      <c r="B353" s="45" t="n"/>
      <c r="C353" s="45" t="n"/>
      <c r="D353" s="45" t="n"/>
      <c r="E353" s="58" t="n"/>
      <c r="F353" s="45" t="n"/>
    </row>
    <row r="354" ht="12.75" customHeight="1" s="198">
      <c r="A354" s="45" t="n"/>
      <c r="B354" s="45" t="n"/>
      <c r="C354" s="45" t="n"/>
      <c r="D354" s="45" t="n"/>
      <c r="E354" s="58" t="n"/>
      <c r="F354" s="45" t="n"/>
    </row>
    <row r="355" ht="12.75" customHeight="1" s="198">
      <c r="A355" s="45" t="n"/>
      <c r="B355" s="45" t="n"/>
      <c r="C355" s="45" t="n"/>
      <c r="D355" s="45" t="n"/>
      <c r="E355" s="58" t="n"/>
      <c r="F355" s="45" t="n"/>
    </row>
    <row r="356" ht="12.75" customHeight="1" s="198">
      <c r="A356" s="45" t="n"/>
      <c r="B356" s="45" t="n"/>
      <c r="C356" s="45" t="n"/>
      <c r="D356" s="45" t="n"/>
      <c r="E356" s="58" t="n"/>
      <c r="F356" s="45" t="n"/>
    </row>
    <row r="357" ht="12.75" customHeight="1" s="198">
      <c r="A357" s="45" t="n"/>
      <c r="B357" s="45" t="n"/>
      <c r="C357" s="45" t="n"/>
      <c r="D357" s="45" t="n"/>
      <c r="E357" s="58" t="n"/>
      <c r="F357" s="45" t="n"/>
    </row>
    <row r="358" ht="12.75" customHeight="1" s="198">
      <c r="A358" s="45" t="n"/>
      <c r="B358" s="45" t="n"/>
      <c r="C358" s="45" t="n"/>
      <c r="D358" s="45" t="n"/>
      <c r="E358" s="58" t="n"/>
      <c r="F358" s="45" t="n"/>
    </row>
    <row r="359" ht="12.75" customHeight="1" s="198">
      <c r="A359" s="45" t="n"/>
      <c r="B359" s="45" t="n"/>
      <c r="C359" s="45" t="n"/>
      <c r="D359" s="45" t="n"/>
      <c r="E359" s="58" t="n"/>
      <c r="F359" s="45" t="n"/>
    </row>
    <row r="360" ht="12.75" customHeight="1" s="198">
      <c r="A360" s="45" t="n"/>
      <c r="B360" s="45" t="n"/>
      <c r="C360" s="45" t="n"/>
      <c r="D360" s="45" t="n"/>
      <c r="E360" s="58" t="n"/>
      <c r="F360" s="45" t="n"/>
    </row>
    <row r="361" ht="12.75" customHeight="1" s="198">
      <c r="A361" s="45" t="n"/>
      <c r="B361" s="45" t="n"/>
      <c r="C361" s="45" t="n"/>
      <c r="D361" s="45" t="n"/>
      <c r="E361" s="58" t="n"/>
      <c r="F361" s="45" t="n"/>
    </row>
    <row r="362" ht="12.75" customHeight="1" s="198">
      <c r="A362" s="45" t="n"/>
      <c r="B362" s="45" t="n"/>
      <c r="C362" s="45" t="n"/>
      <c r="D362" s="45" t="n"/>
      <c r="E362" s="58" t="n"/>
      <c r="F362" s="45" t="n"/>
    </row>
    <row r="363" ht="12.75" customHeight="1" s="198">
      <c r="A363" s="45" t="n"/>
      <c r="B363" s="45" t="n"/>
      <c r="C363" s="45" t="n"/>
      <c r="D363" s="45" t="n"/>
      <c r="E363" s="58" t="n"/>
      <c r="F363" s="45" t="n"/>
    </row>
    <row r="364" ht="12.75" customHeight="1" s="198">
      <c r="A364" s="45" t="n"/>
      <c r="B364" s="45" t="n"/>
      <c r="C364" s="45" t="n"/>
      <c r="D364" s="45" t="n"/>
      <c r="E364" s="58" t="n"/>
      <c r="F364" s="45" t="n"/>
    </row>
    <row r="365" ht="12.75" customHeight="1" s="198">
      <c r="A365" s="45" t="n"/>
      <c r="B365" s="45" t="n"/>
      <c r="C365" s="45" t="n"/>
      <c r="D365" s="45" t="n"/>
      <c r="E365" s="58" t="n"/>
      <c r="F365" s="45" t="n"/>
    </row>
    <row r="366" ht="12.75" customHeight="1" s="198">
      <c r="A366" s="45" t="n"/>
      <c r="B366" s="45" t="n"/>
      <c r="C366" s="45" t="n"/>
      <c r="D366" s="45" t="n"/>
      <c r="E366" s="58" t="n"/>
      <c r="F366" s="45" t="n"/>
    </row>
    <row r="367" ht="12.75" customHeight="1" s="198">
      <c r="A367" s="45" t="n"/>
      <c r="B367" s="45" t="n"/>
      <c r="C367" s="45" t="n"/>
      <c r="D367" s="45" t="n"/>
      <c r="E367" s="58" t="n"/>
      <c r="F367" s="45" t="n"/>
    </row>
    <row r="368" ht="12.75" customHeight="1" s="198">
      <c r="A368" s="45" t="n"/>
      <c r="B368" s="45" t="n"/>
      <c r="C368" s="45" t="n"/>
      <c r="D368" s="45" t="n"/>
      <c r="E368" s="58" t="n"/>
      <c r="F368" s="45" t="n"/>
    </row>
    <row r="369" ht="12.75" customHeight="1" s="198">
      <c r="A369" s="45" t="n"/>
      <c r="B369" s="45" t="n"/>
      <c r="C369" s="45" t="n"/>
      <c r="D369" s="45" t="n"/>
      <c r="E369" s="58" t="n"/>
      <c r="F369" s="45" t="n"/>
    </row>
    <row r="370" ht="12.75" customHeight="1" s="198">
      <c r="A370" s="45" t="n"/>
      <c r="B370" s="45" t="n"/>
      <c r="C370" s="45" t="n"/>
      <c r="D370" s="45" t="n"/>
      <c r="E370" s="58" t="n"/>
      <c r="F370" s="45" t="n"/>
    </row>
    <row r="371" ht="12.75" customHeight="1" s="198">
      <c r="A371" s="45" t="n"/>
      <c r="B371" s="45" t="n"/>
      <c r="C371" s="45" t="n"/>
      <c r="D371" s="45" t="n"/>
      <c r="E371" s="58" t="n"/>
      <c r="F371" s="45" t="n"/>
    </row>
    <row r="372" ht="12.75" customHeight="1" s="198">
      <c r="A372" s="45" t="n"/>
      <c r="B372" s="45" t="n"/>
      <c r="C372" s="45" t="n"/>
      <c r="D372" s="45" t="n"/>
      <c r="E372" s="58" t="n"/>
      <c r="F372" s="45" t="n"/>
    </row>
    <row r="373" ht="12.75" customHeight="1" s="198">
      <c r="A373" s="45" t="n"/>
      <c r="B373" s="45" t="n"/>
      <c r="C373" s="45" t="n"/>
      <c r="D373" s="45" t="n"/>
      <c r="E373" s="58" t="n"/>
      <c r="F373" s="45" t="n"/>
    </row>
    <row r="374" ht="12.75" customHeight="1" s="198">
      <c r="A374" s="45" t="n"/>
      <c r="B374" s="45" t="n"/>
      <c r="C374" s="45" t="n"/>
      <c r="D374" s="45" t="n"/>
      <c r="E374" s="58" t="n"/>
      <c r="F374" s="45" t="n"/>
    </row>
    <row r="375" ht="12.75" customHeight="1" s="198">
      <c r="A375" s="45" t="n"/>
      <c r="B375" s="45" t="n"/>
      <c r="C375" s="45" t="n"/>
      <c r="D375" s="45" t="n"/>
      <c r="E375" s="58" t="n"/>
      <c r="F375" s="45" t="n"/>
    </row>
    <row r="376" ht="12.75" customHeight="1" s="198">
      <c r="A376" s="45" t="n"/>
      <c r="B376" s="45" t="n"/>
      <c r="C376" s="45" t="n"/>
      <c r="D376" s="45" t="n"/>
      <c r="E376" s="58" t="n"/>
      <c r="F376" s="45" t="n"/>
    </row>
    <row r="377" ht="12.75" customHeight="1" s="198">
      <c r="A377" s="45" t="n"/>
      <c r="B377" s="45" t="n"/>
      <c r="C377" s="45" t="n"/>
      <c r="D377" s="45" t="n"/>
      <c r="E377" s="58" t="n"/>
      <c r="F377" s="45" t="n"/>
    </row>
    <row r="378" ht="12.75" customHeight="1" s="198">
      <c r="A378" s="45" t="n"/>
      <c r="B378" s="45" t="n"/>
      <c r="C378" s="45" t="n"/>
      <c r="D378" s="45" t="n"/>
      <c r="E378" s="58" t="n"/>
      <c r="F378" s="45" t="n"/>
    </row>
    <row r="379" ht="12.75" customHeight="1" s="198">
      <c r="A379" s="45" t="n"/>
      <c r="B379" s="45" t="n"/>
      <c r="C379" s="45" t="n"/>
      <c r="D379" s="45" t="n"/>
      <c r="E379" s="58" t="n"/>
      <c r="F379" s="45" t="n"/>
    </row>
    <row r="380" ht="12.75" customHeight="1" s="198">
      <c r="A380" s="45" t="n"/>
      <c r="B380" s="45" t="n"/>
      <c r="C380" s="45" t="n"/>
      <c r="D380" s="45" t="n"/>
      <c r="E380" s="58" t="n"/>
      <c r="F380" s="45" t="n"/>
    </row>
    <row r="381" ht="12.75" customHeight="1" s="198">
      <c r="A381" s="45" t="n"/>
      <c r="B381" s="45" t="n"/>
      <c r="C381" s="45" t="n"/>
      <c r="D381" s="45" t="n"/>
      <c r="E381" s="58" t="n"/>
      <c r="F381" s="45" t="n"/>
    </row>
    <row r="382" ht="12.75" customHeight="1" s="198">
      <c r="A382" s="45" t="n"/>
      <c r="B382" s="45" t="n"/>
      <c r="C382" s="45" t="n"/>
      <c r="D382" s="45" t="n"/>
      <c r="E382" s="58" t="n"/>
      <c r="F382" s="45" t="n"/>
    </row>
    <row r="383" ht="12.75" customHeight="1" s="198">
      <c r="A383" s="45" t="n"/>
      <c r="B383" s="45" t="n"/>
      <c r="C383" s="45" t="n"/>
      <c r="D383" s="45" t="n"/>
      <c r="E383" s="58" t="n"/>
      <c r="F383" s="45" t="n"/>
    </row>
    <row r="384" ht="12.75" customHeight="1" s="198">
      <c r="A384" s="45" t="n"/>
      <c r="B384" s="45" t="n"/>
      <c r="C384" s="45" t="n"/>
      <c r="D384" s="45" t="n"/>
      <c r="E384" s="58" t="n"/>
      <c r="F384" s="45" t="n"/>
    </row>
    <row r="385" ht="12.75" customHeight="1" s="198">
      <c r="A385" s="45" t="n"/>
      <c r="B385" s="45" t="n"/>
      <c r="C385" s="45" t="n"/>
      <c r="D385" s="45" t="n"/>
      <c r="E385" s="58" t="n"/>
      <c r="F385" s="45" t="n"/>
    </row>
    <row r="386" ht="12.75" customHeight="1" s="198">
      <c r="A386" s="45" t="n"/>
      <c r="B386" s="45" t="n"/>
      <c r="C386" s="45" t="n"/>
      <c r="D386" s="45" t="n"/>
      <c r="E386" s="58" t="n"/>
      <c r="F386" s="45" t="n"/>
    </row>
    <row r="387" ht="12.75" customHeight="1" s="198">
      <c r="A387" s="45" t="n"/>
      <c r="B387" s="45" t="n"/>
      <c r="C387" s="45" t="n"/>
      <c r="D387" s="45" t="n"/>
      <c r="E387" s="58" t="n"/>
      <c r="F387" s="45" t="n"/>
    </row>
    <row r="388" ht="12.75" customHeight="1" s="198">
      <c r="A388" s="45" t="n"/>
      <c r="B388" s="45" t="n"/>
      <c r="C388" s="45" t="n"/>
      <c r="D388" s="45" t="n"/>
      <c r="E388" s="58" t="n"/>
      <c r="F388" s="45" t="n"/>
    </row>
    <row r="389" ht="12.75" customHeight="1" s="198">
      <c r="A389" s="45" t="n"/>
      <c r="B389" s="45" t="n"/>
      <c r="C389" s="45" t="n"/>
      <c r="D389" s="45" t="n"/>
      <c r="E389" s="58" t="n"/>
      <c r="F389" s="45" t="n"/>
    </row>
    <row r="390" ht="12.75" customHeight="1" s="198">
      <c r="A390" s="45" t="n"/>
      <c r="B390" s="45" t="n"/>
      <c r="C390" s="45" t="n"/>
      <c r="D390" s="45" t="n"/>
      <c r="E390" s="58" t="n"/>
      <c r="F390" s="45" t="n"/>
    </row>
    <row r="391" ht="12.75" customHeight="1" s="198">
      <c r="A391" s="45" t="n"/>
      <c r="B391" s="45" t="n"/>
      <c r="C391" s="45" t="n"/>
      <c r="D391" s="45" t="n"/>
      <c r="E391" s="58" t="n"/>
      <c r="F391" s="45" t="n"/>
    </row>
    <row r="392" ht="12.75" customHeight="1" s="198">
      <c r="A392" s="45" t="n"/>
      <c r="B392" s="45" t="n"/>
      <c r="C392" s="45" t="n"/>
      <c r="D392" s="45" t="n"/>
      <c r="E392" s="58" t="n"/>
      <c r="F392" s="45" t="n"/>
    </row>
    <row r="393" ht="12.75" customHeight="1" s="198">
      <c r="A393" s="45" t="n"/>
      <c r="B393" s="45" t="n"/>
      <c r="C393" s="45" t="n"/>
      <c r="D393" s="45" t="n"/>
      <c r="E393" s="58" t="n"/>
      <c r="F393" s="45" t="n"/>
    </row>
    <row r="394" ht="12.75" customHeight="1" s="198">
      <c r="A394" s="45" t="n"/>
      <c r="B394" s="45" t="n"/>
      <c r="C394" s="45" t="n"/>
      <c r="D394" s="45" t="n"/>
      <c r="E394" s="58" t="n"/>
      <c r="F394" s="45" t="n"/>
    </row>
    <row r="395" ht="12.75" customHeight="1" s="198">
      <c r="A395" s="45" t="n"/>
      <c r="B395" s="45" t="n"/>
      <c r="C395" s="45" t="n"/>
      <c r="D395" s="45" t="n"/>
      <c r="E395" s="58" t="n"/>
      <c r="F395" s="45" t="n"/>
    </row>
    <row r="396" ht="12.75" customHeight="1" s="198">
      <c r="A396" s="45" t="n"/>
      <c r="B396" s="45" t="n"/>
      <c r="C396" s="45" t="n"/>
      <c r="D396" s="45" t="n"/>
      <c r="E396" s="58" t="n"/>
      <c r="F396" s="45" t="n"/>
    </row>
    <row r="397" ht="12.75" customHeight="1" s="198">
      <c r="A397" s="45" t="n"/>
      <c r="B397" s="45" t="n"/>
      <c r="C397" s="45" t="n"/>
      <c r="D397" s="45" t="n"/>
      <c r="E397" s="58" t="n"/>
      <c r="F397" s="45" t="n"/>
    </row>
    <row r="398" ht="12.75" customHeight="1" s="198">
      <c r="A398" s="45" t="n"/>
      <c r="B398" s="45" t="n"/>
      <c r="C398" s="45" t="n"/>
      <c r="D398" s="45" t="n"/>
      <c r="E398" s="58" t="n"/>
      <c r="F398" s="45" t="n"/>
    </row>
    <row r="399" ht="12.75" customHeight="1" s="198">
      <c r="A399" s="45" t="n"/>
      <c r="B399" s="45" t="n"/>
      <c r="C399" s="45" t="n"/>
      <c r="D399" s="45" t="n"/>
      <c r="E399" s="58" t="n"/>
      <c r="F399" s="45" t="n"/>
    </row>
    <row r="400" ht="12.75" customHeight="1" s="198">
      <c r="A400" s="45" t="n"/>
      <c r="B400" s="45" t="n"/>
      <c r="C400" s="45" t="n"/>
      <c r="D400" s="45" t="n"/>
      <c r="E400" s="58" t="n"/>
      <c r="F400" s="45" t="n"/>
    </row>
    <row r="401" ht="12.75" customHeight="1" s="198">
      <c r="A401" s="45" t="n"/>
      <c r="B401" s="45" t="n"/>
      <c r="C401" s="45" t="n"/>
      <c r="D401" s="45" t="n"/>
      <c r="E401" s="58" t="n"/>
      <c r="F401" s="45" t="n"/>
    </row>
    <row r="402" ht="12.75" customHeight="1" s="198">
      <c r="A402" s="45" t="n"/>
      <c r="B402" s="45" t="n"/>
      <c r="C402" s="45" t="n"/>
      <c r="D402" s="45" t="n"/>
      <c r="E402" s="58" t="n"/>
      <c r="F402" s="45" t="n"/>
    </row>
    <row r="403" ht="12.75" customHeight="1" s="198">
      <c r="A403" s="45" t="n"/>
      <c r="B403" s="45" t="n"/>
      <c r="C403" s="45" t="n"/>
      <c r="D403" s="45" t="n"/>
      <c r="E403" s="58" t="n"/>
      <c r="F403" s="45" t="n"/>
    </row>
    <row r="404" ht="12.75" customHeight="1" s="198">
      <c r="A404" s="45" t="n"/>
      <c r="B404" s="45" t="n"/>
      <c r="C404" s="45" t="n"/>
      <c r="D404" s="45" t="n"/>
      <c r="E404" s="58" t="n"/>
      <c r="F404" s="45" t="n"/>
    </row>
    <row r="405" ht="12.75" customHeight="1" s="198">
      <c r="A405" s="45" t="n"/>
      <c r="B405" s="45" t="n"/>
      <c r="C405" s="45" t="n"/>
      <c r="D405" s="45" t="n"/>
      <c r="E405" s="58" t="n"/>
      <c r="F405" s="45" t="n"/>
    </row>
    <row r="406" ht="12.75" customHeight="1" s="198">
      <c r="A406" s="45" t="n"/>
      <c r="B406" s="45" t="n"/>
      <c r="C406" s="45" t="n"/>
      <c r="D406" s="45" t="n"/>
      <c r="E406" s="58" t="n"/>
      <c r="F406" s="45" t="n"/>
    </row>
    <row r="407" ht="12.75" customHeight="1" s="198">
      <c r="A407" s="45" t="n"/>
      <c r="B407" s="45" t="n"/>
      <c r="C407" s="45" t="n"/>
      <c r="D407" s="45" t="n"/>
      <c r="E407" s="58" t="n"/>
      <c r="F407" s="45" t="n"/>
    </row>
    <row r="408" ht="12.75" customHeight="1" s="198">
      <c r="A408" s="45" t="n"/>
      <c r="B408" s="45" t="n"/>
      <c r="C408" s="45" t="n"/>
      <c r="D408" s="45" t="n"/>
      <c r="E408" s="58" t="n"/>
      <c r="F408" s="45" t="n"/>
    </row>
    <row r="409" ht="12.75" customHeight="1" s="198">
      <c r="A409" s="45" t="n"/>
      <c r="B409" s="45" t="n"/>
      <c r="C409" s="45" t="n"/>
      <c r="D409" s="45" t="n"/>
      <c r="E409" s="58" t="n"/>
      <c r="F409" s="45" t="n"/>
    </row>
    <row r="410" ht="12.75" customHeight="1" s="198">
      <c r="A410" s="45" t="n"/>
      <c r="B410" s="45" t="n"/>
      <c r="C410" s="45" t="n"/>
      <c r="D410" s="45" t="n"/>
      <c r="E410" s="58" t="n"/>
      <c r="F410" s="45" t="n"/>
    </row>
    <row r="411" ht="12.75" customHeight="1" s="198">
      <c r="A411" s="45" t="n"/>
      <c r="B411" s="45" t="n"/>
      <c r="C411" s="45" t="n"/>
      <c r="D411" s="45" t="n"/>
      <c r="E411" s="58" t="n"/>
      <c r="F411" s="45" t="n"/>
    </row>
    <row r="412" ht="12.75" customHeight="1" s="198">
      <c r="A412" s="45" t="n"/>
      <c r="B412" s="45" t="n"/>
      <c r="C412" s="45" t="n"/>
      <c r="D412" s="45" t="n"/>
      <c r="E412" s="58" t="n"/>
      <c r="F412" s="45" t="n"/>
    </row>
    <row r="413" ht="12.75" customHeight="1" s="198">
      <c r="A413" s="45" t="n"/>
      <c r="B413" s="45" t="n"/>
      <c r="C413" s="45" t="n"/>
      <c r="D413" s="45" t="n"/>
      <c r="E413" s="58" t="n"/>
      <c r="F413" s="45" t="n"/>
    </row>
    <row r="414" ht="12.75" customHeight="1" s="198">
      <c r="A414" s="45" t="n"/>
      <c r="B414" s="45" t="n"/>
      <c r="C414" s="45" t="n"/>
      <c r="D414" s="45" t="n"/>
      <c r="E414" s="58" t="n"/>
      <c r="F414" s="45" t="n"/>
    </row>
    <row r="415" ht="12.75" customHeight="1" s="198">
      <c r="A415" s="45" t="n"/>
      <c r="B415" s="45" t="n"/>
      <c r="C415" s="45" t="n"/>
      <c r="D415" s="45" t="n"/>
      <c r="E415" s="58" t="n"/>
      <c r="F415" s="45" t="n"/>
    </row>
    <row r="416" ht="12.75" customHeight="1" s="198">
      <c r="A416" s="45" t="n"/>
      <c r="B416" s="45" t="n"/>
      <c r="C416" s="45" t="n"/>
      <c r="D416" s="45" t="n"/>
      <c r="E416" s="58" t="n"/>
      <c r="F416" s="45" t="n"/>
    </row>
    <row r="417" ht="12.75" customHeight="1" s="198">
      <c r="A417" s="45" t="n"/>
      <c r="B417" s="45" t="n"/>
      <c r="C417" s="45" t="n"/>
      <c r="D417" s="45" t="n"/>
      <c r="E417" s="58" t="n"/>
      <c r="F417" s="45" t="n"/>
    </row>
    <row r="418" ht="12.75" customHeight="1" s="198">
      <c r="A418" s="45" t="n"/>
      <c r="B418" s="45" t="n"/>
      <c r="C418" s="45" t="n"/>
      <c r="D418" s="45" t="n"/>
      <c r="E418" s="58" t="n"/>
      <c r="F418" s="45" t="n"/>
    </row>
    <row r="419" ht="12.75" customHeight="1" s="198">
      <c r="A419" s="45" t="n"/>
      <c r="B419" s="45" t="n"/>
      <c r="C419" s="45" t="n"/>
      <c r="D419" s="45" t="n"/>
      <c r="E419" s="58" t="n"/>
      <c r="F419" s="45" t="n"/>
    </row>
    <row r="420" ht="12.75" customHeight="1" s="198">
      <c r="A420" s="45" t="n"/>
      <c r="B420" s="45" t="n"/>
      <c r="C420" s="45" t="n"/>
      <c r="D420" s="45" t="n"/>
      <c r="E420" s="58" t="n"/>
      <c r="F420" s="45" t="n"/>
    </row>
    <row r="421" ht="12.75" customHeight="1" s="198">
      <c r="A421" s="45" t="n"/>
      <c r="B421" s="45" t="n"/>
      <c r="C421" s="45" t="n"/>
      <c r="D421" s="45" t="n"/>
      <c r="E421" s="58" t="n"/>
      <c r="F421" s="45" t="n"/>
    </row>
    <row r="422" ht="12.75" customHeight="1" s="198">
      <c r="A422" s="45" t="n"/>
      <c r="B422" s="45" t="n"/>
      <c r="C422" s="45" t="n"/>
      <c r="D422" s="45" t="n"/>
      <c r="E422" s="58" t="n"/>
      <c r="F422" s="45" t="n"/>
    </row>
    <row r="423" ht="12.75" customHeight="1" s="198">
      <c r="A423" s="45" t="n"/>
      <c r="B423" s="45" t="n"/>
      <c r="C423" s="45" t="n"/>
      <c r="D423" s="45" t="n"/>
      <c r="E423" s="58" t="n"/>
      <c r="F423" s="45" t="n"/>
    </row>
    <row r="424" ht="12.75" customHeight="1" s="198">
      <c r="A424" s="45" t="n"/>
      <c r="B424" s="45" t="n"/>
      <c r="C424" s="45" t="n"/>
      <c r="D424" s="45" t="n"/>
      <c r="E424" s="58" t="n"/>
      <c r="F424" s="45" t="n"/>
    </row>
    <row r="425" ht="12.75" customHeight="1" s="198">
      <c r="A425" s="45" t="n"/>
      <c r="B425" s="45" t="n"/>
      <c r="C425" s="45" t="n"/>
      <c r="D425" s="45" t="n"/>
      <c r="E425" s="58" t="n"/>
      <c r="F425" s="45" t="n"/>
    </row>
    <row r="426" ht="12.75" customHeight="1" s="198">
      <c r="A426" s="45" t="n"/>
      <c r="B426" s="45" t="n"/>
      <c r="C426" s="45" t="n"/>
      <c r="D426" s="45" t="n"/>
      <c r="E426" s="58" t="n"/>
      <c r="F426" s="45" t="n"/>
    </row>
    <row r="427" ht="12.75" customHeight="1" s="198">
      <c r="A427" s="45" t="n"/>
      <c r="B427" s="45" t="n"/>
      <c r="C427" s="45" t="n"/>
      <c r="D427" s="45" t="n"/>
      <c r="E427" s="58" t="n"/>
      <c r="F427" s="45" t="n"/>
    </row>
    <row r="428" ht="12.75" customHeight="1" s="198">
      <c r="A428" s="45" t="n"/>
      <c r="B428" s="45" t="n"/>
      <c r="C428" s="45" t="n"/>
      <c r="D428" s="45" t="n"/>
      <c r="E428" s="58" t="n"/>
      <c r="F428" s="45" t="n"/>
    </row>
    <row r="429" ht="12.75" customHeight="1" s="198">
      <c r="A429" s="45" t="n"/>
      <c r="B429" s="45" t="n"/>
      <c r="C429" s="45" t="n"/>
      <c r="D429" s="45" t="n"/>
      <c r="E429" s="58" t="n"/>
      <c r="F429" s="45" t="n"/>
    </row>
    <row r="430" ht="12.75" customHeight="1" s="198">
      <c r="A430" s="45" t="n"/>
      <c r="B430" s="45" t="n"/>
      <c r="C430" s="45" t="n"/>
      <c r="D430" s="45" t="n"/>
      <c r="E430" s="58" t="n"/>
      <c r="F430" s="45" t="n"/>
    </row>
    <row r="431" ht="12.75" customHeight="1" s="198">
      <c r="A431" s="45" t="n"/>
      <c r="B431" s="45" t="n"/>
      <c r="C431" s="45" t="n"/>
      <c r="D431" s="45" t="n"/>
      <c r="E431" s="58" t="n"/>
      <c r="F431" s="45" t="n"/>
    </row>
    <row r="432" ht="12.75" customHeight="1" s="198">
      <c r="A432" s="45" t="n"/>
      <c r="B432" s="45" t="n"/>
      <c r="C432" s="45" t="n"/>
      <c r="D432" s="45" t="n"/>
      <c r="E432" s="58" t="n"/>
      <c r="F432" s="45" t="n"/>
    </row>
    <row r="433" ht="12.75" customHeight="1" s="198">
      <c r="A433" s="45" t="n"/>
      <c r="B433" s="45" t="n"/>
      <c r="C433" s="45" t="n"/>
      <c r="D433" s="45" t="n"/>
      <c r="E433" s="58" t="n"/>
      <c r="F433" s="45" t="n"/>
    </row>
    <row r="434" ht="12.75" customHeight="1" s="198">
      <c r="A434" s="45" t="n"/>
      <c r="B434" s="45" t="n"/>
      <c r="C434" s="45" t="n"/>
      <c r="D434" s="45" t="n"/>
      <c r="E434" s="58" t="n"/>
      <c r="F434" s="45" t="n"/>
    </row>
    <row r="435" ht="12.75" customHeight="1" s="198">
      <c r="A435" s="45" t="n"/>
      <c r="B435" s="45" t="n"/>
      <c r="C435" s="45" t="n"/>
      <c r="D435" s="45" t="n"/>
      <c r="E435" s="58" t="n"/>
      <c r="F435" s="45" t="n"/>
    </row>
    <row r="436" ht="12.75" customHeight="1" s="198">
      <c r="A436" s="45" t="n"/>
      <c r="B436" s="45" t="n"/>
      <c r="C436" s="45" t="n"/>
      <c r="D436" s="45" t="n"/>
      <c r="E436" s="58" t="n"/>
      <c r="F436" s="45" t="n"/>
    </row>
    <row r="437" ht="12.75" customHeight="1" s="198">
      <c r="A437" s="45" t="n"/>
      <c r="B437" s="45" t="n"/>
      <c r="C437" s="45" t="n"/>
      <c r="D437" s="45" t="n"/>
      <c r="E437" s="58" t="n"/>
      <c r="F437" s="45" t="n"/>
    </row>
    <row r="438" ht="12.75" customHeight="1" s="198">
      <c r="A438" s="45" t="n"/>
      <c r="B438" s="45" t="n"/>
      <c r="C438" s="45" t="n"/>
      <c r="D438" s="45" t="n"/>
      <c r="E438" s="58" t="n"/>
      <c r="F438" s="45" t="n"/>
    </row>
    <row r="439" ht="12.75" customHeight="1" s="198">
      <c r="A439" s="45" t="n"/>
      <c r="B439" s="45" t="n"/>
      <c r="C439" s="45" t="n"/>
      <c r="D439" s="45" t="n"/>
      <c r="E439" s="58" t="n"/>
      <c r="F439" s="45" t="n"/>
    </row>
    <row r="440" ht="12.75" customHeight="1" s="198">
      <c r="A440" s="45" t="n"/>
      <c r="B440" s="45" t="n"/>
      <c r="C440" s="45" t="n"/>
      <c r="D440" s="45" t="n"/>
      <c r="E440" s="58" t="n"/>
      <c r="F440" s="45" t="n"/>
    </row>
    <row r="441" ht="12.75" customHeight="1" s="198">
      <c r="A441" s="45" t="n"/>
      <c r="B441" s="45" t="n"/>
      <c r="C441" s="45" t="n"/>
      <c r="D441" s="45" t="n"/>
      <c r="E441" s="58" t="n"/>
      <c r="F441" s="45" t="n"/>
    </row>
    <row r="442" ht="12.75" customHeight="1" s="198">
      <c r="A442" s="45" t="n"/>
      <c r="B442" s="45" t="n"/>
      <c r="C442" s="45" t="n"/>
      <c r="D442" s="45" t="n"/>
      <c r="E442" s="58" t="n"/>
      <c r="F442" s="45" t="n"/>
    </row>
    <row r="443" ht="12.75" customHeight="1" s="198">
      <c r="A443" s="45" t="n"/>
      <c r="B443" s="45" t="n"/>
      <c r="C443" s="45" t="n"/>
      <c r="D443" s="45" t="n"/>
      <c r="E443" s="58" t="n"/>
      <c r="F443" s="45" t="n"/>
    </row>
    <row r="444" ht="12.75" customHeight="1" s="198">
      <c r="A444" s="45" t="n"/>
      <c r="B444" s="45" t="n"/>
      <c r="C444" s="45" t="n"/>
      <c r="D444" s="45" t="n"/>
      <c r="E444" s="58" t="n"/>
      <c r="F444" s="45" t="n"/>
    </row>
    <row r="445" ht="12.75" customHeight="1" s="198">
      <c r="A445" s="45" t="n"/>
      <c r="B445" s="45" t="n"/>
      <c r="C445" s="45" t="n"/>
      <c r="D445" s="45" t="n"/>
      <c r="E445" s="58" t="n"/>
      <c r="F445" s="45" t="n"/>
    </row>
    <row r="446" ht="12.75" customHeight="1" s="198">
      <c r="A446" s="45" t="n"/>
      <c r="B446" s="45" t="n"/>
      <c r="C446" s="45" t="n"/>
      <c r="D446" s="45" t="n"/>
      <c r="E446" s="58" t="n"/>
      <c r="F446" s="45" t="n"/>
    </row>
    <row r="447" ht="12.75" customHeight="1" s="198">
      <c r="A447" s="45" t="n"/>
      <c r="B447" s="45" t="n"/>
      <c r="C447" s="45" t="n"/>
      <c r="D447" s="45" t="n"/>
      <c r="E447" s="58" t="n"/>
      <c r="F447" s="45" t="n"/>
    </row>
    <row r="448" ht="12.75" customHeight="1" s="198">
      <c r="A448" s="45" t="n"/>
      <c r="B448" s="45" t="n"/>
      <c r="C448" s="45" t="n"/>
      <c r="D448" s="45" t="n"/>
      <c r="E448" s="58" t="n"/>
      <c r="F448" s="45" t="n"/>
    </row>
    <row r="449" ht="12.75" customHeight="1" s="198">
      <c r="A449" s="45" t="n"/>
      <c r="B449" s="45" t="n"/>
      <c r="C449" s="45" t="n"/>
      <c r="D449" s="45" t="n"/>
      <c r="E449" s="58" t="n"/>
      <c r="F449" s="45" t="n"/>
    </row>
    <row r="450" ht="12.75" customHeight="1" s="198">
      <c r="A450" s="45" t="n"/>
      <c r="B450" s="45" t="n"/>
      <c r="C450" s="45" t="n"/>
      <c r="D450" s="45" t="n"/>
      <c r="E450" s="58" t="n"/>
      <c r="F450" s="45" t="n"/>
    </row>
    <row r="451" ht="12.75" customHeight="1" s="198">
      <c r="A451" s="45" t="n"/>
      <c r="B451" s="45" t="n"/>
      <c r="C451" s="45" t="n"/>
      <c r="D451" s="45" t="n"/>
      <c r="E451" s="58" t="n"/>
      <c r="F451" s="45" t="n"/>
    </row>
    <row r="452" ht="12.75" customHeight="1" s="198">
      <c r="A452" s="45" t="n"/>
      <c r="B452" s="45" t="n"/>
      <c r="C452" s="45" t="n"/>
      <c r="D452" s="45" t="n"/>
      <c r="E452" s="58" t="n"/>
      <c r="F452" s="45" t="n"/>
    </row>
    <row r="453" ht="12.75" customHeight="1" s="198">
      <c r="A453" s="45" t="n"/>
      <c r="B453" s="45" t="n"/>
      <c r="C453" s="45" t="n"/>
      <c r="D453" s="45" t="n"/>
      <c r="E453" s="58" t="n"/>
      <c r="F453" s="45" t="n"/>
    </row>
    <row r="454" ht="12.75" customHeight="1" s="198">
      <c r="A454" s="45" t="n"/>
      <c r="B454" s="45" t="n"/>
      <c r="C454" s="45" t="n"/>
      <c r="D454" s="45" t="n"/>
      <c r="E454" s="58" t="n"/>
      <c r="F454" s="45" t="n"/>
    </row>
    <row r="455" ht="12.75" customHeight="1" s="198">
      <c r="A455" s="45" t="n"/>
      <c r="B455" s="45" t="n"/>
      <c r="C455" s="45" t="n"/>
      <c r="D455" s="45" t="n"/>
      <c r="E455" s="58" t="n"/>
      <c r="F455" s="45" t="n"/>
    </row>
    <row r="456" ht="12.75" customHeight="1" s="198">
      <c r="A456" s="45" t="n"/>
      <c r="B456" s="45" t="n"/>
      <c r="C456" s="45" t="n"/>
      <c r="D456" s="45" t="n"/>
      <c r="E456" s="58" t="n"/>
      <c r="F456" s="45" t="n"/>
    </row>
    <row r="457" ht="12.75" customHeight="1" s="198">
      <c r="A457" s="45" t="n"/>
      <c r="B457" s="45" t="n"/>
      <c r="C457" s="45" t="n"/>
      <c r="D457" s="45" t="n"/>
      <c r="E457" s="58" t="n"/>
      <c r="F457" s="45" t="n"/>
    </row>
    <row r="458" ht="12.75" customHeight="1" s="198">
      <c r="A458" s="45" t="n"/>
      <c r="B458" s="45" t="n"/>
      <c r="C458" s="45" t="n"/>
      <c r="D458" s="45" t="n"/>
      <c r="E458" s="58" t="n"/>
      <c r="F458" s="45" t="n"/>
    </row>
    <row r="459" ht="12.75" customHeight="1" s="198">
      <c r="A459" s="45" t="n"/>
      <c r="B459" s="45" t="n"/>
      <c r="C459" s="45" t="n"/>
      <c r="D459" s="45" t="n"/>
      <c r="E459" s="58" t="n"/>
      <c r="F459" s="45" t="n"/>
    </row>
    <row r="460" ht="12.75" customHeight="1" s="198">
      <c r="A460" s="45" t="n"/>
      <c r="B460" s="45" t="n"/>
      <c r="C460" s="45" t="n"/>
      <c r="D460" s="45" t="n"/>
      <c r="E460" s="58" t="n"/>
      <c r="F460" s="45" t="n"/>
    </row>
    <row r="461" ht="12.75" customHeight="1" s="198">
      <c r="A461" s="45" t="n"/>
      <c r="B461" s="45" t="n"/>
      <c r="C461" s="45" t="n"/>
      <c r="D461" s="45" t="n"/>
      <c r="E461" s="58" t="n"/>
      <c r="F461" s="45" t="n"/>
    </row>
    <row r="462" ht="12.75" customHeight="1" s="198">
      <c r="A462" s="45" t="n"/>
      <c r="B462" s="45" t="n"/>
      <c r="C462" s="45" t="n"/>
      <c r="D462" s="45" t="n"/>
      <c r="E462" s="58" t="n"/>
      <c r="F462" s="45" t="n"/>
    </row>
    <row r="463" ht="12.75" customHeight="1" s="198">
      <c r="A463" s="45" t="n"/>
      <c r="B463" s="45" t="n"/>
      <c r="C463" s="45" t="n"/>
      <c r="D463" s="45" t="n"/>
      <c r="E463" s="58" t="n"/>
      <c r="F463" s="45" t="n"/>
    </row>
    <row r="464" ht="12.75" customHeight="1" s="198">
      <c r="A464" s="45" t="n"/>
      <c r="B464" s="45" t="n"/>
      <c r="C464" s="45" t="n"/>
      <c r="D464" s="45" t="n"/>
      <c r="E464" s="58" t="n"/>
      <c r="F464" s="45" t="n"/>
    </row>
    <row r="465" ht="12.75" customHeight="1" s="198">
      <c r="A465" s="45" t="n"/>
      <c r="B465" s="45" t="n"/>
      <c r="C465" s="45" t="n"/>
      <c r="D465" s="45" t="n"/>
      <c r="E465" s="58" t="n"/>
      <c r="F465" s="45" t="n"/>
    </row>
    <row r="466" ht="12.75" customHeight="1" s="198">
      <c r="A466" s="45" t="n"/>
      <c r="B466" s="45" t="n"/>
      <c r="C466" s="45" t="n"/>
      <c r="D466" s="45" t="n"/>
      <c r="E466" s="58" t="n"/>
      <c r="F466" s="45" t="n"/>
    </row>
    <row r="467" ht="12.75" customHeight="1" s="198">
      <c r="A467" s="45" t="n"/>
      <c r="B467" s="45" t="n"/>
      <c r="C467" s="45" t="n"/>
      <c r="D467" s="45" t="n"/>
      <c r="E467" s="58" t="n"/>
      <c r="F467" s="45" t="n"/>
    </row>
    <row r="468" ht="12.75" customHeight="1" s="198">
      <c r="A468" s="45" t="n"/>
      <c r="B468" s="45" t="n"/>
      <c r="C468" s="45" t="n"/>
      <c r="D468" s="45" t="n"/>
      <c r="E468" s="58" t="n"/>
      <c r="F468" s="45" t="n"/>
    </row>
    <row r="469" ht="12.75" customHeight="1" s="198">
      <c r="A469" s="45" t="n"/>
      <c r="B469" s="45" t="n"/>
      <c r="C469" s="45" t="n"/>
      <c r="D469" s="45" t="n"/>
      <c r="E469" s="58" t="n"/>
      <c r="F469" s="45" t="n"/>
    </row>
    <row r="470" ht="12.75" customHeight="1" s="198">
      <c r="A470" s="45" t="n"/>
      <c r="B470" s="45" t="n"/>
      <c r="C470" s="45" t="n"/>
      <c r="D470" s="45" t="n"/>
      <c r="E470" s="58" t="n"/>
      <c r="F470" s="45" t="n"/>
    </row>
    <row r="471" ht="12.75" customHeight="1" s="198">
      <c r="A471" s="45" t="n"/>
      <c r="B471" s="45" t="n"/>
      <c r="C471" s="45" t="n"/>
      <c r="D471" s="45" t="n"/>
      <c r="E471" s="58" t="n"/>
      <c r="F471" s="45" t="n"/>
    </row>
    <row r="472" ht="12.75" customHeight="1" s="198">
      <c r="A472" s="45" t="n"/>
      <c r="B472" s="45" t="n"/>
      <c r="C472" s="45" t="n"/>
      <c r="D472" s="45" t="n"/>
      <c r="E472" s="58" t="n"/>
      <c r="F472" s="45" t="n"/>
    </row>
    <row r="473" ht="12.75" customHeight="1" s="198">
      <c r="A473" s="45" t="n"/>
      <c r="B473" s="45" t="n"/>
      <c r="C473" s="45" t="n"/>
      <c r="D473" s="45" t="n"/>
      <c r="E473" s="58" t="n"/>
      <c r="F473" s="45" t="n"/>
    </row>
    <row r="474" ht="12.75" customHeight="1" s="198">
      <c r="A474" s="45" t="n"/>
      <c r="B474" s="45" t="n"/>
      <c r="C474" s="45" t="n"/>
      <c r="D474" s="45" t="n"/>
      <c r="E474" s="58" t="n"/>
      <c r="F474" s="45" t="n"/>
    </row>
    <row r="475" ht="12.75" customHeight="1" s="198">
      <c r="A475" s="45" t="n"/>
      <c r="B475" s="45" t="n"/>
      <c r="C475" s="45" t="n"/>
      <c r="D475" s="45" t="n"/>
      <c r="E475" s="58" t="n"/>
      <c r="F475" s="45" t="n"/>
    </row>
    <row r="476" ht="12.75" customHeight="1" s="198">
      <c r="A476" s="45" t="n"/>
      <c r="B476" s="45" t="n"/>
      <c r="C476" s="45" t="n"/>
      <c r="D476" s="45" t="n"/>
      <c r="E476" s="58" t="n"/>
      <c r="F476" s="45" t="n"/>
    </row>
    <row r="477" ht="12.75" customHeight="1" s="198">
      <c r="A477" s="45" t="n"/>
      <c r="B477" s="45" t="n"/>
      <c r="C477" s="45" t="n"/>
      <c r="D477" s="45" t="n"/>
      <c r="E477" s="58" t="n"/>
      <c r="F477" s="45" t="n"/>
    </row>
    <row r="478" ht="12.75" customHeight="1" s="198">
      <c r="A478" s="45" t="n"/>
      <c r="B478" s="45" t="n"/>
      <c r="C478" s="45" t="n"/>
      <c r="D478" s="45" t="n"/>
      <c r="E478" s="58" t="n"/>
      <c r="F478" s="45" t="n"/>
    </row>
    <row r="479" ht="12.75" customHeight="1" s="198">
      <c r="A479" s="45" t="n"/>
      <c r="B479" s="45" t="n"/>
      <c r="C479" s="45" t="n"/>
      <c r="D479" s="45" t="n"/>
      <c r="E479" s="58" t="n"/>
      <c r="F479" s="45" t="n"/>
    </row>
    <row r="480" ht="12.75" customHeight="1" s="198">
      <c r="A480" s="45" t="n"/>
      <c r="B480" s="45" t="n"/>
      <c r="C480" s="45" t="n"/>
      <c r="D480" s="45" t="n"/>
      <c r="E480" s="58" t="n"/>
      <c r="F480" s="45" t="n"/>
    </row>
    <row r="481" ht="12.75" customHeight="1" s="198">
      <c r="A481" s="45" t="n"/>
      <c r="B481" s="45" t="n"/>
      <c r="C481" s="45" t="n"/>
      <c r="D481" s="45" t="n"/>
      <c r="E481" s="58" t="n"/>
      <c r="F481" s="45" t="n"/>
    </row>
    <row r="482" ht="12.75" customHeight="1" s="198">
      <c r="A482" s="45" t="n"/>
      <c r="B482" s="45" t="n"/>
      <c r="C482" s="45" t="n"/>
      <c r="D482" s="45" t="n"/>
      <c r="E482" s="58" t="n"/>
      <c r="F482" s="45" t="n"/>
    </row>
    <row r="483" ht="12.75" customHeight="1" s="198">
      <c r="A483" s="45" t="n"/>
      <c r="B483" s="45" t="n"/>
      <c r="C483" s="45" t="n"/>
      <c r="D483" s="45" t="n"/>
      <c r="E483" s="58" t="n"/>
      <c r="F483" s="45" t="n"/>
    </row>
    <row r="484" ht="12.75" customHeight="1" s="198">
      <c r="A484" s="45" t="n"/>
      <c r="B484" s="45" t="n"/>
      <c r="C484" s="45" t="n"/>
      <c r="D484" s="45" t="n"/>
      <c r="E484" s="58" t="n"/>
      <c r="F484" s="45" t="n"/>
    </row>
    <row r="485" ht="12.75" customHeight="1" s="198">
      <c r="A485" s="45" t="n"/>
      <c r="B485" s="45" t="n"/>
      <c r="C485" s="45" t="n"/>
      <c r="D485" s="45" t="n"/>
      <c r="E485" s="58" t="n"/>
      <c r="F485" s="45" t="n"/>
    </row>
    <row r="486" ht="12.75" customHeight="1" s="198">
      <c r="A486" s="45" t="n"/>
      <c r="B486" s="45" t="n"/>
      <c r="C486" s="45" t="n"/>
      <c r="D486" s="45" t="n"/>
      <c r="E486" s="58" t="n"/>
      <c r="F486" s="45" t="n"/>
    </row>
    <row r="487" ht="12.75" customHeight="1" s="198">
      <c r="A487" s="45" t="n"/>
      <c r="B487" s="45" t="n"/>
      <c r="C487" s="45" t="n"/>
      <c r="D487" s="45" t="n"/>
      <c r="E487" s="58" t="n"/>
      <c r="F487" s="45" t="n"/>
    </row>
    <row r="488" ht="12.75" customHeight="1" s="198">
      <c r="A488" s="45" t="n"/>
      <c r="B488" s="45" t="n"/>
      <c r="C488" s="45" t="n"/>
      <c r="D488" s="45" t="n"/>
      <c r="E488" s="58" t="n"/>
      <c r="F488" s="45" t="n"/>
    </row>
    <row r="489" ht="12.75" customHeight="1" s="198">
      <c r="A489" s="45" t="n"/>
      <c r="B489" s="45" t="n"/>
      <c r="C489" s="45" t="n"/>
      <c r="D489" s="45" t="n"/>
      <c r="E489" s="58" t="n"/>
      <c r="F489" s="45" t="n"/>
    </row>
    <row r="490" ht="12.75" customHeight="1" s="198">
      <c r="A490" s="45" t="n"/>
      <c r="B490" s="45" t="n"/>
      <c r="C490" s="45" t="n"/>
      <c r="D490" s="45" t="n"/>
      <c r="E490" s="58" t="n"/>
      <c r="F490" s="45" t="n"/>
    </row>
    <row r="491" ht="12.75" customHeight="1" s="198">
      <c r="A491" s="45" t="n"/>
      <c r="B491" s="45" t="n"/>
      <c r="C491" s="45" t="n"/>
      <c r="D491" s="45" t="n"/>
      <c r="E491" s="58" t="n"/>
      <c r="F491" s="45" t="n"/>
    </row>
    <row r="492" ht="12.75" customHeight="1" s="198">
      <c r="A492" s="45" t="n"/>
      <c r="B492" s="45" t="n"/>
      <c r="C492" s="45" t="n"/>
      <c r="D492" s="45" t="n"/>
      <c r="E492" s="58" t="n"/>
      <c r="F492" s="45" t="n"/>
    </row>
    <row r="493" ht="12.75" customHeight="1" s="198">
      <c r="A493" s="45" t="n"/>
      <c r="B493" s="45" t="n"/>
      <c r="C493" s="45" t="n"/>
      <c r="D493" s="45" t="n"/>
      <c r="E493" s="58" t="n"/>
      <c r="F493" s="45" t="n"/>
    </row>
    <row r="494" ht="12.75" customHeight="1" s="198">
      <c r="A494" s="45" t="n"/>
      <c r="B494" s="45" t="n"/>
      <c r="C494" s="45" t="n"/>
      <c r="D494" s="45" t="n"/>
      <c r="E494" s="58" t="n"/>
      <c r="F494" s="45" t="n"/>
    </row>
    <row r="495" ht="12.75" customHeight="1" s="198">
      <c r="A495" s="45" t="n"/>
      <c r="B495" s="45" t="n"/>
      <c r="C495" s="45" t="n"/>
      <c r="D495" s="45" t="n"/>
      <c r="E495" s="58" t="n"/>
      <c r="F495" s="45" t="n"/>
    </row>
    <row r="496" ht="12.75" customHeight="1" s="198">
      <c r="A496" s="45" t="n"/>
      <c r="B496" s="45" t="n"/>
      <c r="C496" s="45" t="n"/>
      <c r="D496" s="45" t="n"/>
      <c r="E496" s="58" t="n"/>
      <c r="F496" s="45" t="n"/>
    </row>
    <row r="497" ht="12.75" customHeight="1" s="198">
      <c r="A497" s="45" t="n"/>
      <c r="B497" s="45" t="n"/>
      <c r="C497" s="45" t="n"/>
      <c r="D497" s="45" t="n"/>
      <c r="E497" s="58" t="n"/>
      <c r="F497" s="45" t="n"/>
    </row>
    <row r="498" ht="12.75" customHeight="1" s="198">
      <c r="A498" s="45" t="n"/>
      <c r="B498" s="45" t="n"/>
      <c r="C498" s="45" t="n"/>
      <c r="D498" s="45" t="n"/>
      <c r="E498" s="58" t="n"/>
      <c r="F498" s="45" t="n"/>
    </row>
    <row r="499" ht="12.75" customHeight="1" s="198">
      <c r="A499" s="45" t="n"/>
      <c r="B499" s="45" t="n"/>
      <c r="C499" s="45" t="n"/>
      <c r="D499" s="45" t="n"/>
      <c r="E499" s="58" t="n"/>
      <c r="F499" s="45" t="n"/>
    </row>
    <row r="500" ht="12.75" customHeight="1" s="198">
      <c r="A500" s="45" t="n"/>
      <c r="B500" s="45" t="n"/>
      <c r="C500" s="45" t="n"/>
      <c r="D500" s="45" t="n"/>
      <c r="E500" s="58" t="n"/>
      <c r="F500" s="45" t="n"/>
    </row>
    <row r="501" ht="12.75" customHeight="1" s="198">
      <c r="A501" s="45" t="n"/>
      <c r="B501" s="45" t="n"/>
      <c r="C501" s="45" t="n"/>
      <c r="D501" s="45" t="n"/>
      <c r="E501" s="58" t="n"/>
      <c r="F501" s="45" t="n"/>
    </row>
    <row r="502" ht="12.75" customHeight="1" s="198">
      <c r="A502" s="45" t="n"/>
      <c r="B502" s="45" t="n"/>
      <c r="C502" s="45" t="n"/>
      <c r="D502" s="45" t="n"/>
      <c r="E502" s="58" t="n"/>
      <c r="F502" s="45" t="n"/>
    </row>
    <row r="503" ht="12.75" customHeight="1" s="198">
      <c r="A503" s="45" t="n"/>
      <c r="B503" s="45" t="n"/>
      <c r="C503" s="45" t="n"/>
      <c r="D503" s="45" t="n"/>
      <c r="E503" s="58" t="n"/>
      <c r="F503" s="45" t="n"/>
    </row>
    <row r="504" ht="12.75" customHeight="1" s="198">
      <c r="A504" s="45" t="n"/>
      <c r="B504" s="45" t="n"/>
      <c r="C504" s="45" t="n"/>
      <c r="D504" s="45" t="n"/>
      <c r="E504" s="58" t="n"/>
      <c r="F504" s="45" t="n"/>
    </row>
    <row r="505" ht="12.75" customHeight="1" s="198">
      <c r="A505" s="45" t="n"/>
      <c r="B505" s="45" t="n"/>
      <c r="C505" s="45" t="n"/>
      <c r="D505" s="45" t="n"/>
      <c r="E505" s="58" t="n"/>
      <c r="F505" s="45" t="n"/>
    </row>
    <row r="506" ht="12.75" customHeight="1" s="198">
      <c r="A506" s="45" t="n"/>
      <c r="B506" s="45" t="n"/>
      <c r="C506" s="45" t="n"/>
      <c r="D506" s="45" t="n"/>
      <c r="E506" s="58" t="n"/>
      <c r="F506" s="45" t="n"/>
    </row>
    <row r="507" ht="12.75" customHeight="1" s="198">
      <c r="A507" s="45" t="n"/>
      <c r="B507" s="45" t="n"/>
      <c r="C507" s="45" t="n"/>
      <c r="D507" s="45" t="n"/>
      <c r="E507" s="58" t="n"/>
      <c r="F507" s="45" t="n"/>
    </row>
    <row r="508" ht="12.75" customHeight="1" s="198">
      <c r="A508" s="45" t="n"/>
      <c r="B508" s="45" t="n"/>
      <c r="C508" s="45" t="n"/>
      <c r="D508" s="45" t="n"/>
      <c r="E508" s="58" t="n"/>
      <c r="F508" s="45" t="n"/>
    </row>
    <row r="509" ht="12.75" customHeight="1" s="198">
      <c r="A509" s="45" t="n"/>
      <c r="B509" s="45" t="n"/>
      <c r="C509" s="45" t="n"/>
      <c r="D509" s="45" t="n"/>
      <c r="E509" s="58" t="n"/>
      <c r="F509" s="45" t="n"/>
    </row>
    <row r="510" ht="12.75" customHeight="1" s="198">
      <c r="A510" s="45" t="n"/>
      <c r="B510" s="45" t="n"/>
      <c r="C510" s="45" t="n"/>
      <c r="D510" s="45" t="n"/>
      <c r="E510" s="58" t="n"/>
      <c r="F510" s="45" t="n"/>
    </row>
    <row r="511" ht="12.75" customHeight="1" s="198">
      <c r="A511" s="45" t="n"/>
      <c r="B511" s="45" t="n"/>
      <c r="C511" s="45" t="n"/>
      <c r="D511" s="45" t="n"/>
      <c r="E511" s="58" t="n"/>
      <c r="F511" s="45" t="n"/>
    </row>
    <row r="512" ht="12.75" customHeight="1" s="198">
      <c r="A512" s="45" t="n"/>
      <c r="B512" s="45" t="n"/>
      <c r="C512" s="45" t="n"/>
      <c r="D512" s="45" t="n"/>
      <c r="E512" s="58" t="n"/>
      <c r="F512" s="45" t="n"/>
    </row>
    <row r="513" ht="12.75" customHeight="1" s="198">
      <c r="A513" s="45" t="n"/>
      <c r="B513" s="45" t="n"/>
      <c r="C513" s="45" t="n"/>
      <c r="D513" s="45" t="n"/>
      <c r="E513" s="58" t="n"/>
      <c r="F513" s="45" t="n"/>
    </row>
    <row r="514" ht="12.75" customHeight="1" s="198">
      <c r="A514" s="45" t="n"/>
      <c r="B514" s="45" t="n"/>
      <c r="C514" s="45" t="n"/>
      <c r="D514" s="45" t="n"/>
      <c r="E514" s="58" t="n"/>
      <c r="F514" s="45" t="n"/>
    </row>
    <row r="515" ht="12.75" customHeight="1" s="198">
      <c r="A515" s="45" t="n"/>
      <c r="B515" s="45" t="n"/>
      <c r="C515" s="45" t="n"/>
      <c r="D515" s="45" t="n"/>
      <c r="E515" s="58" t="n"/>
      <c r="F515" s="45" t="n"/>
    </row>
    <row r="516" ht="12.75" customHeight="1" s="198">
      <c r="A516" s="45" t="n"/>
      <c r="B516" s="45" t="n"/>
      <c r="C516" s="45" t="n"/>
      <c r="D516" s="45" t="n"/>
      <c r="E516" s="58" t="n"/>
      <c r="F516" s="45" t="n"/>
    </row>
    <row r="517" ht="12.75" customHeight="1" s="198">
      <c r="A517" s="45" t="n"/>
      <c r="B517" s="45" t="n"/>
      <c r="C517" s="45" t="n"/>
      <c r="D517" s="45" t="n"/>
      <c r="E517" s="58" t="n"/>
      <c r="F517" s="45" t="n"/>
    </row>
    <row r="518" ht="12.75" customHeight="1" s="198">
      <c r="A518" s="45" t="n"/>
      <c r="B518" s="45" t="n"/>
      <c r="C518" s="45" t="n"/>
      <c r="D518" s="45" t="n"/>
      <c r="E518" s="58" t="n"/>
      <c r="F518" s="45" t="n"/>
    </row>
    <row r="519" ht="12.75" customHeight="1" s="198">
      <c r="A519" s="45" t="n"/>
      <c r="B519" s="45" t="n"/>
      <c r="C519" s="45" t="n"/>
      <c r="D519" s="45" t="n"/>
      <c r="E519" s="58" t="n"/>
      <c r="F519" s="45" t="n"/>
    </row>
    <row r="520" ht="12.75" customHeight="1" s="198">
      <c r="A520" s="45" t="n"/>
      <c r="B520" s="45" t="n"/>
      <c r="C520" s="45" t="n"/>
      <c r="D520" s="45" t="n"/>
      <c r="E520" s="58" t="n"/>
      <c r="F520" s="45" t="n"/>
    </row>
    <row r="521" ht="12.75" customHeight="1" s="198">
      <c r="A521" s="45" t="n"/>
      <c r="B521" s="45" t="n"/>
      <c r="C521" s="45" t="n"/>
      <c r="D521" s="45" t="n"/>
      <c r="E521" s="58" t="n"/>
      <c r="F521" s="45" t="n"/>
    </row>
    <row r="522" ht="12.75" customHeight="1" s="198">
      <c r="A522" s="45" t="n"/>
      <c r="B522" s="45" t="n"/>
      <c r="C522" s="45" t="n"/>
      <c r="D522" s="45" t="n"/>
      <c r="E522" s="58" t="n"/>
      <c r="F522" s="45" t="n"/>
    </row>
    <row r="523" ht="12.75" customHeight="1" s="198">
      <c r="A523" s="45" t="n"/>
      <c r="B523" s="45" t="n"/>
      <c r="C523" s="45" t="n"/>
      <c r="D523" s="45" t="n"/>
      <c r="E523" s="58" t="n"/>
      <c r="F523" s="45" t="n"/>
    </row>
    <row r="524" ht="12.75" customHeight="1" s="198">
      <c r="A524" s="45" t="n"/>
      <c r="B524" s="45" t="n"/>
      <c r="C524" s="45" t="n"/>
      <c r="D524" s="45" t="n"/>
      <c r="E524" s="58" t="n"/>
      <c r="F524" s="45" t="n"/>
    </row>
    <row r="525" ht="12.75" customHeight="1" s="198">
      <c r="A525" s="45" t="n"/>
      <c r="B525" s="45" t="n"/>
      <c r="C525" s="45" t="n"/>
      <c r="D525" s="45" t="n"/>
      <c r="E525" s="58" t="n"/>
      <c r="F525" s="45" t="n"/>
    </row>
    <row r="526" ht="12.75" customHeight="1" s="198">
      <c r="A526" s="45" t="n"/>
      <c r="B526" s="45" t="n"/>
      <c r="C526" s="45" t="n"/>
      <c r="D526" s="45" t="n"/>
      <c r="E526" s="58" t="n"/>
      <c r="F526" s="45" t="n"/>
    </row>
    <row r="527" ht="12.75" customHeight="1" s="198">
      <c r="A527" s="45" t="n"/>
      <c r="B527" s="45" t="n"/>
      <c r="C527" s="45" t="n"/>
      <c r="D527" s="45" t="n"/>
      <c r="E527" s="58" t="n"/>
      <c r="F527" s="45" t="n"/>
    </row>
    <row r="528" ht="12.75" customHeight="1" s="198">
      <c r="A528" s="45" t="n"/>
      <c r="B528" s="45" t="n"/>
      <c r="C528" s="45" t="n"/>
      <c r="D528" s="45" t="n"/>
      <c r="E528" s="58" t="n"/>
      <c r="F528" s="45" t="n"/>
    </row>
    <row r="529" ht="12.75" customHeight="1" s="198">
      <c r="A529" s="45" t="n"/>
      <c r="B529" s="45" t="n"/>
      <c r="C529" s="45" t="n"/>
      <c r="D529" s="45" t="n"/>
      <c r="E529" s="58" t="n"/>
      <c r="F529" s="45" t="n"/>
    </row>
    <row r="530" ht="12.75" customHeight="1" s="198">
      <c r="A530" s="45" t="n"/>
      <c r="B530" s="45" t="n"/>
      <c r="C530" s="45" t="n"/>
      <c r="D530" s="45" t="n"/>
      <c r="E530" s="58" t="n"/>
      <c r="F530" s="45" t="n"/>
    </row>
    <row r="531" ht="12.75" customHeight="1" s="198">
      <c r="A531" s="45" t="n"/>
      <c r="B531" s="45" t="n"/>
      <c r="C531" s="45" t="n"/>
      <c r="D531" s="45" t="n"/>
      <c r="E531" s="58" t="n"/>
      <c r="F531" s="45" t="n"/>
    </row>
    <row r="532" ht="12.75" customHeight="1" s="198">
      <c r="A532" s="45" t="n"/>
      <c r="B532" s="45" t="n"/>
      <c r="C532" s="45" t="n"/>
      <c r="D532" s="45" t="n"/>
      <c r="E532" s="58" t="n"/>
      <c r="F532" s="45" t="n"/>
    </row>
    <row r="533" ht="12.75" customHeight="1" s="198">
      <c r="A533" s="45" t="n"/>
      <c r="B533" s="45" t="n"/>
      <c r="C533" s="45" t="n"/>
      <c r="D533" s="45" t="n"/>
      <c r="E533" s="58" t="n"/>
      <c r="F533" s="45" t="n"/>
    </row>
    <row r="534" ht="12.75" customHeight="1" s="198">
      <c r="A534" s="45" t="n"/>
      <c r="B534" s="45" t="n"/>
      <c r="C534" s="45" t="n"/>
      <c r="D534" s="45" t="n"/>
      <c r="E534" s="58" t="n"/>
      <c r="F534" s="45" t="n"/>
    </row>
    <row r="535" ht="12.75" customHeight="1" s="198">
      <c r="A535" s="45" t="n"/>
      <c r="B535" s="45" t="n"/>
      <c r="C535" s="45" t="n"/>
      <c r="D535" s="45" t="n"/>
      <c r="E535" s="58" t="n"/>
      <c r="F535" s="45" t="n"/>
    </row>
    <row r="536" ht="12.75" customHeight="1" s="198">
      <c r="A536" s="45" t="n"/>
      <c r="B536" s="45" t="n"/>
      <c r="C536" s="45" t="n"/>
      <c r="D536" s="45" t="n"/>
      <c r="E536" s="58" t="n"/>
      <c r="F536" s="45" t="n"/>
    </row>
    <row r="537" ht="12.75" customHeight="1" s="198">
      <c r="A537" s="45" t="n"/>
      <c r="B537" s="45" t="n"/>
      <c r="C537" s="45" t="n"/>
      <c r="D537" s="45" t="n"/>
      <c r="E537" s="58" t="n"/>
      <c r="F537" s="45" t="n"/>
    </row>
    <row r="538" ht="12.75" customHeight="1" s="198">
      <c r="A538" s="45" t="n"/>
      <c r="B538" s="45" t="n"/>
      <c r="C538" s="45" t="n"/>
      <c r="D538" s="45" t="n"/>
      <c r="E538" s="58" t="n"/>
      <c r="F538" s="45" t="n"/>
    </row>
    <row r="539" ht="12.75" customHeight="1" s="198">
      <c r="A539" s="45" t="n"/>
      <c r="B539" s="45" t="n"/>
      <c r="C539" s="45" t="n"/>
      <c r="D539" s="45" t="n"/>
      <c r="E539" s="58" t="n"/>
      <c r="F539" s="45" t="n"/>
    </row>
    <row r="540" ht="12.75" customHeight="1" s="198">
      <c r="A540" s="45" t="n"/>
      <c r="B540" s="45" t="n"/>
      <c r="C540" s="45" t="n"/>
      <c r="D540" s="45" t="n"/>
      <c r="E540" s="58" t="n"/>
      <c r="F540" s="45" t="n"/>
    </row>
    <row r="541" ht="12.75" customHeight="1" s="198">
      <c r="A541" s="45" t="n"/>
      <c r="B541" s="45" t="n"/>
      <c r="C541" s="45" t="n"/>
      <c r="D541" s="45" t="n"/>
      <c r="E541" s="58" t="n"/>
      <c r="F541" s="45" t="n"/>
    </row>
    <row r="542" ht="12.75" customHeight="1" s="198">
      <c r="A542" s="45" t="n"/>
      <c r="B542" s="45" t="n"/>
      <c r="C542" s="45" t="n"/>
      <c r="D542" s="45" t="n"/>
      <c r="E542" s="58" t="n"/>
      <c r="F542" s="45" t="n"/>
    </row>
    <row r="543" ht="12.75" customHeight="1" s="198">
      <c r="A543" s="45" t="n"/>
      <c r="B543" s="45" t="n"/>
      <c r="C543" s="45" t="n"/>
      <c r="D543" s="45" t="n"/>
      <c r="E543" s="58" t="n"/>
      <c r="F543" s="45" t="n"/>
    </row>
    <row r="544" ht="12.75" customHeight="1" s="198">
      <c r="A544" s="45" t="n"/>
      <c r="B544" s="45" t="n"/>
      <c r="C544" s="45" t="n"/>
      <c r="D544" s="45" t="n"/>
      <c r="E544" s="58" t="n"/>
      <c r="F544" s="45" t="n"/>
    </row>
    <row r="545" ht="12.75" customHeight="1" s="198">
      <c r="A545" s="45" t="n"/>
      <c r="B545" s="45" t="n"/>
      <c r="C545" s="45" t="n"/>
      <c r="D545" s="45" t="n"/>
      <c r="E545" s="58" t="n"/>
      <c r="F545" s="45" t="n"/>
    </row>
    <row r="546" ht="12.75" customHeight="1" s="198">
      <c r="A546" s="45" t="n"/>
      <c r="B546" s="45" t="n"/>
      <c r="C546" s="45" t="n"/>
      <c r="D546" s="45" t="n"/>
      <c r="E546" s="58" t="n"/>
      <c r="F546" s="45" t="n"/>
    </row>
    <row r="547" ht="12.75" customHeight="1" s="198">
      <c r="A547" s="45" t="n"/>
      <c r="B547" s="45" t="n"/>
      <c r="C547" s="45" t="n"/>
      <c r="D547" s="45" t="n"/>
      <c r="E547" s="58" t="n"/>
      <c r="F547" s="45" t="n"/>
    </row>
    <row r="548" ht="12.75" customHeight="1" s="198">
      <c r="A548" s="45" t="n"/>
      <c r="B548" s="45" t="n"/>
      <c r="C548" s="45" t="n"/>
      <c r="D548" s="45" t="n"/>
      <c r="E548" s="58" t="n"/>
      <c r="F548" s="45" t="n"/>
    </row>
    <row r="549" ht="12.75" customHeight="1" s="198">
      <c r="A549" s="45" t="n"/>
      <c r="B549" s="45" t="n"/>
      <c r="C549" s="45" t="n"/>
      <c r="D549" s="45" t="n"/>
      <c r="E549" s="58" t="n"/>
      <c r="F549" s="45" t="n"/>
    </row>
    <row r="550" ht="12.75" customHeight="1" s="198">
      <c r="A550" s="45" t="n"/>
      <c r="B550" s="45" t="n"/>
      <c r="C550" s="45" t="n"/>
      <c r="D550" s="45" t="n"/>
      <c r="E550" s="58" t="n"/>
      <c r="F550" s="45" t="n"/>
    </row>
    <row r="551" ht="12.75" customHeight="1" s="198">
      <c r="A551" s="45" t="n"/>
      <c r="B551" s="45" t="n"/>
      <c r="C551" s="45" t="n"/>
      <c r="D551" s="45" t="n"/>
      <c r="E551" s="58" t="n"/>
      <c r="F551" s="45" t="n"/>
    </row>
    <row r="552" ht="12.75" customHeight="1" s="198">
      <c r="A552" s="45" t="n"/>
      <c r="B552" s="45" t="n"/>
      <c r="C552" s="45" t="n"/>
      <c r="D552" s="45" t="n"/>
      <c r="E552" s="58" t="n"/>
      <c r="F552" s="45" t="n"/>
    </row>
    <row r="553" ht="12.75" customHeight="1" s="198">
      <c r="A553" s="45" t="n"/>
      <c r="B553" s="45" t="n"/>
      <c r="C553" s="45" t="n"/>
      <c r="D553" s="45" t="n"/>
      <c r="E553" s="58" t="n"/>
      <c r="F553" s="45" t="n"/>
    </row>
    <row r="554" ht="12.75" customHeight="1" s="198">
      <c r="A554" s="45" t="n"/>
      <c r="B554" s="45" t="n"/>
      <c r="C554" s="45" t="n"/>
      <c r="D554" s="45" t="n"/>
      <c r="E554" s="58" t="n"/>
      <c r="F554" s="45" t="n"/>
    </row>
    <row r="555" ht="12.75" customHeight="1" s="198">
      <c r="A555" s="45" t="n"/>
      <c r="B555" s="45" t="n"/>
      <c r="C555" s="45" t="n"/>
      <c r="D555" s="45" t="n"/>
      <c r="E555" s="58" t="n"/>
      <c r="F555" s="45" t="n"/>
    </row>
    <row r="556" ht="12.75" customHeight="1" s="198">
      <c r="A556" s="45" t="n"/>
      <c r="B556" s="45" t="n"/>
      <c r="C556" s="45" t="n"/>
      <c r="D556" s="45" t="n"/>
      <c r="E556" s="58" t="n"/>
      <c r="F556" s="45" t="n"/>
    </row>
    <row r="557" ht="12.75" customHeight="1" s="198">
      <c r="A557" s="45" t="n"/>
      <c r="B557" s="45" t="n"/>
      <c r="C557" s="45" t="n"/>
      <c r="D557" s="45" t="n"/>
      <c r="E557" s="58" t="n"/>
      <c r="F557" s="45" t="n"/>
    </row>
    <row r="558" ht="12.75" customHeight="1" s="198">
      <c r="A558" s="45" t="n"/>
      <c r="B558" s="45" t="n"/>
      <c r="C558" s="45" t="n"/>
      <c r="D558" s="45" t="n"/>
      <c r="E558" s="58" t="n"/>
      <c r="F558" s="45" t="n"/>
    </row>
    <row r="559" ht="12.75" customHeight="1" s="198">
      <c r="A559" s="45" t="n"/>
      <c r="B559" s="45" t="n"/>
      <c r="C559" s="45" t="n"/>
      <c r="D559" s="45" t="n"/>
      <c r="E559" s="58" t="n"/>
      <c r="F559" s="45" t="n"/>
    </row>
    <row r="560" ht="12.75" customHeight="1" s="198">
      <c r="A560" s="45" t="n"/>
      <c r="B560" s="45" t="n"/>
      <c r="C560" s="45" t="n"/>
      <c r="D560" s="45" t="n"/>
      <c r="E560" s="58" t="n"/>
      <c r="F560" s="45" t="n"/>
    </row>
    <row r="561" ht="12.75" customHeight="1" s="198">
      <c r="A561" s="45" t="n"/>
      <c r="B561" s="45" t="n"/>
      <c r="C561" s="45" t="n"/>
      <c r="D561" s="45" t="n"/>
      <c r="E561" s="58" t="n"/>
      <c r="F561" s="45" t="n"/>
    </row>
    <row r="562" ht="12.75" customHeight="1" s="198">
      <c r="A562" s="45" t="n"/>
      <c r="B562" s="45" t="n"/>
      <c r="C562" s="45" t="n"/>
      <c r="D562" s="45" t="n"/>
      <c r="E562" s="58" t="n"/>
      <c r="F562" s="45" t="n"/>
    </row>
    <row r="563" ht="12.75" customHeight="1" s="198">
      <c r="A563" s="45" t="n"/>
      <c r="B563" s="45" t="n"/>
      <c r="C563" s="45" t="n"/>
      <c r="D563" s="45" t="n"/>
      <c r="E563" s="58" t="n"/>
      <c r="F563" s="45" t="n"/>
    </row>
    <row r="564" ht="12.75" customHeight="1" s="198">
      <c r="A564" s="45" t="n"/>
      <c r="B564" s="45" t="n"/>
      <c r="C564" s="45" t="n"/>
      <c r="D564" s="45" t="n"/>
      <c r="E564" s="58" t="n"/>
      <c r="F564" s="45" t="n"/>
    </row>
    <row r="565" ht="12.75" customHeight="1" s="198">
      <c r="A565" s="45" t="n"/>
      <c r="B565" s="45" t="n"/>
      <c r="C565" s="45" t="n"/>
      <c r="D565" s="45" t="n"/>
      <c r="E565" s="58" t="n"/>
      <c r="F565" s="45" t="n"/>
    </row>
    <row r="566" ht="12.75" customHeight="1" s="198">
      <c r="A566" s="45" t="n"/>
      <c r="B566" s="45" t="n"/>
      <c r="C566" s="45" t="n"/>
      <c r="D566" s="45" t="n"/>
      <c r="E566" s="58" t="n"/>
      <c r="F566" s="45" t="n"/>
    </row>
    <row r="567" ht="12.75" customHeight="1" s="198">
      <c r="A567" s="45" t="n"/>
      <c r="B567" s="45" t="n"/>
      <c r="C567" s="45" t="n"/>
      <c r="D567" s="45" t="n"/>
      <c r="E567" s="58" t="n"/>
      <c r="F567" s="45" t="n"/>
    </row>
    <row r="568" ht="12.75" customHeight="1" s="198">
      <c r="A568" s="45" t="n"/>
      <c r="B568" s="45" t="n"/>
      <c r="C568" s="45" t="n"/>
      <c r="D568" s="45" t="n"/>
      <c r="E568" s="58" t="n"/>
      <c r="F568" s="45" t="n"/>
    </row>
    <row r="569" ht="12.75" customHeight="1" s="198">
      <c r="A569" s="45" t="n"/>
      <c r="B569" s="45" t="n"/>
      <c r="C569" s="45" t="n"/>
      <c r="D569" s="45" t="n"/>
      <c r="E569" s="58" t="n"/>
      <c r="F569" s="45" t="n"/>
    </row>
    <row r="570" ht="12.75" customHeight="1" s="198">
      <c r="A570" s="45" t="n"/>
      <c r="B570" s="45" t="n"/>
      <c r="C570" s="45" t="n"/>
      <c r="D570" s="45" t="n"/>
      <c r="E570" s="58" t="n"/>
      <c r="F570" s="45" t="n"/>
    </row>
    <row r="571" ht="12.75" customHeight="1" s="198">
      <c r="A571" s="45" t="n"/>
      <c r="B571" s="45" t="n"/>
      <c r="C571" s="45" t="n"/>
      <c r="D571" s="45" t="n"/>
      <c r="E571" s="58" t="n"/>
      <c r="F571" s="45" t="n"/>
    </row>
    <row r="572" ht="12.75" customHeight="1" s="198">
      <c r="A572" s="45" t="n"/>
      <c r="B572" s="45" t="n"/>
      <c r="C572" s="45" t="n"/>
      <c r="D572" s="45" t="n"/>
      <c r="E572" s="58" t="n"/>
      <c r="F572" s="45" t="n"/>
    </row>
    <row r="573" ht="12.75" customHeight="1" s="198">
      <c r="A573" s="45" t="n"/>
      <c r="B573" s="45" t="n"/>
      <c r="C573" s="45" t="n"/>
      <c r="D573" s="45" t="n"/>
      <c r="E573" s="58" t="n"/>
      <c r="F573" s="45" t="n"/>
    </row>
    <row r="574" ht="12.75" customHeight="1" s="198">
      <c r="A574" s="45" t="n"/>
      <c r="B574" s="45" t="n"/>
      <c r="C574" s="45" t="n"/>
      <c r="D574" s="45" t="n"/>
      <c r="E574" s="58" t="n"/>
      <c r="F574" s="45" t="n"/>
    </row>
    <row r="575" ht="12.75" customHeight="1" s="198">
      <c r="A575" s="45" t="n"/>
      <c r="B575" s="45" t="n"/>
      <c r="C575" s="45" t="n"/>
      <c r="D575" s="45" t="n"/>
      <c r="E575" s="58" t="n"/>
      <c r="F575" s="45" t="n"/>
    </row>
    <row r="576" ht="12.75" customHeight="1" s="198">
      <c r="A576" s="45" t="n"/>
      <c r="B576" s="45" t="n"/>
      <c r="C576" s="45" t="n"/>
      <c r="D576" s="45" t="n"/>
      <c r="E576" s="58" t="n"/>
      <c r="F576" s="45" t="n"/>
    </row>
    <row r="577" ht="12.75" customHeight="1" s="198">
      <c r="A577" s="45" t="n"/>
      <c r="B577" s="45" t="n"/>
      <c r="C577" s="45" t="n"/>
      <c r="D577" s="45" t="n"/>
      <c r="E577" s="58" t="n"/>
      <c r="F577" s="45" t="n"/>
    </row>
    <row r="578" ht="12.75" customHeight="1" s="198">
      <c r="A578" s="45" t="n"/>
      <c r="B578" s="45" t="n"/>
      <c r="C578" s="45" t="n"/>
      <c r="D578" s="45" t="n"/>
      <c r="E578" s="58" t="n"/>
      <c r="F578" s="45" t="n"/>
    </row>
    <row r="579" ht="12.75" customHeight="1" s="198">
      <c r="A579" s="45" t="n"/>
      <c r="B579" s="45" t="n"/>
      <c r="C579" s="45" t="n"/>
      <c r="D579" s="45" t="n"/>
      <c r="E579" s="58" t="n"/>
      <c r="F579" s="45" t="n"/>
    </row>
    <row r="580" ht="12.75" customHeight="1" s="198">
      <c r="A580" s="45" t="n"/>
      <c r="B580" s="45" t="n"/>
      <c r="C580" s="45" t="n"/>
      <c r="D580" s="45" t="n"/>
      <c r="E580" s="58" t="n"/>
      <c r="F580" s="45" t="n"/>
    </row>
    <row r="581" ht="12.75" customHeight="1" s="198">
      <c r="A581" s="45" t="n"/>
      <c r="B581" s="45" t="n"/>
      <c r="C581" s="45" t="n"/>
      <c r="D581" s="45" t="n"/>
      <c r="E581" s="58" t="n"/>
      <c r="F581" s="45" t="n"/>
    </row>
    <row r="582" ht="12.75" customHeight="1" s="198">
      <c r="A582" s="45" t="n"/>
      <c r="B582" s="45" t="n"/>
      <c r="C582" s="45" t="n"/>
      <c r="D582" s="45" t="n"/>
      <c r="E582" s="58" t="n"/>
      <c r="F582" s="45" t="n"/>
    </row>
    <row r="583" ht="12.75" customHeight="1" s="198">
      <c r="A583" s="45" t="n"/>
      <c r="B583" s="45" t="n"/>
      <c r="C583" s="45" t="n"/>
      <c r="D583" s="45" t="n"/>
      <c r="E583" s="58" t="n"/>
      <c r="F583" s="45" t="n"/>
    </row>
    <row r="584" ht="12.75" customHeight="1" s="198">
      <c r="A584" s="45" t="n"/>
      <c r="B584" s="45" t="n"/>
      <c r="C584" s="45" t="n"/>
      <c r="D584" s="45" t="n"/>
      <c r="E584" s="58" t="n"/>
      <c r="F584" s="45" t="n"/>
    </row>
    <row r="585" ht="12.75" customHeight="1" s="198">
      <c r="A585" s="45" t="n"/>
      <c r="B585" s="45" t="n"/>
      <c r="C585" s="45" t="n"/>
      <c r="D585" s="45" t="n"/>
      <c r="E585" s="58" t="n"/>
      <c r="F585" s="45" t="n"/>
    </row>
    <row r="586" ht="12.75" customHeight="1" s="198">
      <c r="A586" s="45" t="n"/>
      <c r="B586" s="45" t="n"/>
      <c r="C586" s="45" t="n"/>
      <c r="D586" s="45" t="n"/>
      <c r="E586" s="58" t="n"/>
      <c r="F586" s="45" t="n"/>
    </row>
    <row r="587" ht="12.75" customHeight="1" s="198">
      <c r="A587" s="45" t="n"/>
      <c r="B587" s="45" t="n"/>
      <c r="C587" s="45" t="n"/>
      <c r="D587" s="45" t="n"/>
      <c r="E587" s="58" t="n"/>
      <c r="F587" s="45" t="n"/>
    </row>
    <row r="588" ht="12.75" customHeight="1" s="198">
      <c r="A588" s="45" t="n"/>
      <c r="B588" s="45" t="n"/>
      <c r="C588" s="45" t="n"/>
      <c r="D588" s="45" t="n"/>
      <c r="E588" s="58" t="n"/>
      <c r="F588" s="45" t="n"/>
    </row>
    <row r="589" ht="12.75" customHeight="1" s="198">
      <c r="A589" s="45" t="n"/>
      <c r="B589" s="45" t="n"/>
      <c r="C589" s="45" t="n"/>
      <c r="D589" s="45" t="n"/>
      <c r="E589" s="58" t="n"/>
      <c r="F589" s="45" t="n"/>
    </row>
    <row r="590" ht="12.75" customHeight="1" s="198">
      <c r="A590" s="45" t="n"/>
      <c r="B590" s="45" t="n"/>
      <c r="C590" s="45" t="n"/>
      <c r="D590" s="45" t="n"/>
      <c r="E590" s="58" t="n"/>
      <c r="F590" s="45" t="n"/>
    </row>
    <row r="591" ht="12.75" customHeight="1" s="198">
      <c r="A591" s="45" t="n"/>
      <c r="B591" s="45" t="n"/>
      <c r="C591" s="45" t="n"/>
      <c r="D591" s="45" t="n"/>
      <c r="E591" s="58" t="n"/>
      <c r="F591" s="45" t="n"/>
    </row>
    <row r="592" ht="12.75" customHeight="1" s="198">
      <c r="A592" s="45" t="n"/>
      <c r="B592" s="45" t="n"/>
      <c r="C592" s="45" t="n"/>
      <c r="D592" s="45" t="n"/>
      <c r="E592" s="58" t="n"/>
      <c r="F592" s="45" t="n"/>
    </row>
    <row r="593" ht="12.75" customHeight="1" s="198">
      <c r="A593" s="45" t="n"/>
      <c r="B593" s="45" t="n"/>
      <c r="C593" s="45" t="n"/>
      <c r="D593" s="45" t="n"/>
      <c r="E593" s="58" t="n"/>
      <c r="F593" s="45" t="n"/>
    </row>
    <row r="594" ht="12.75" customHeight="1" s="198">
      <c r="A594" s="45" t="n"/>
      <c r="B594" s="45" t="n"/>
      <c r="C594" s="45" t="n"/>
      <c r="D594" s="45" t="n"/>
      <c r="E594" s="58" t="n"/>
      <c r="F594" s="45" t="n"/>
    </row>
    <row r="595" ht="12.75" customHeight="1" s="198">
      <c r="A595" s="45" t="n"/>
      <c r="B595" s="45" t="n"/>
      <c r="C595" s="45" t="n"/>
      <c r="D595" s="45" t="n"/>
      <c r="E595" s="58" t="n"/>
      <c r="F595" s="45" t="n"/>
    </row>
    <row r="596" ht="12.75" customHeight="1" s="198">
      <c r="A596" s="45" t="n"/>
      <c r="B596" s="45" t="n"/>
      <c r="C596" s="45" t="n"/>
      <c r="D596" s="45" t="n"/>
      <c r="E596" s="58" t="n"/>
      <c r="F596" s="45" t="n"/>
    </row>
    <row r="597" ht="12.75" customHeight="1" s="198">
      <c r="A597" s="45" t="n"/>
      <c r="B597" s="45" t="n"/>
      <c r="C597" s="45" t="n"/>
      <c r="D597" s="45" t="n"/>
      <c r="E597" s="58" t="n"/>
      <c r="F597" s="45" t="n"/>
    </row>
    <row r="598" ht="12.75" customHeight="1" s="198">
      <c r="A598" s="45" t="n"/>
      <c r="B598" s="45" t="n"/>
      <c r="C598" s="45" t="n"/>
      <c r="D598" s="45" t="n"/>
      <c r="E598" s="58" t="n"/>
      <c r="F598" s="45" t="n"/>
    </row>
    <row r="599" ht="12.75" customHeight="1" s="198">
      <c r="A599" s="45" t="n"/>
      <c r="B599" s="45" t="n"/>
      <c r="C599" s="45" t="n"/>
      <c r="D599" s="45" t="n"/>
      <c r="E599" s="58" t="n"/>
      <c r="F599" s="45" t="n"/>
    </row>
    <row r="600" ht="12.75" customHeight="1" s="198">
      <c r="A600" s="45" t="n"/>
      <c r="B600" s="45" t="n"/>
      <c r="C600" s="45" t="n"/>
      <c r="D600" s="45" t="n"/>
      <c r="E600" s="58" t="n"/>
      <c r="F600" s="45" t="n"/>
    </row>
    <row r="601" ht="12.75" customHeight="1" s="198">
      <c r="A601" s="45" t="n"/>
      <c r="B601" s="45" t="n"/>
      <c r="C601" s="45" t="n"/>
      <c r="D601" s="45" t="n"/>
      <c r="E601" s="58" t="n"/>
      <c r="F601" s="45" t="n"/>
    </row>
    <row r="602" ht="12.75" customHeight="1" s="198">
      <c r="A602" s="45" t="n"/>
      <c r="B602" s="45" t="n"/>
      <c r="C602" s="45" t="n"/>
      <c r="D602" s="45" t="n"/>
      <c r="E602" s="58" t="n"/>
      <c r="F602" s="45" t="n"/>
    </row>
    <row r="603" ht="12.75" customHeight="1" s="198">
      <c r="A603" s="45" t="n"/>
      <c r="B603" s="45" t="n"/>
      <c r="C603" s="45" t="n"/>
      <c r="D603" s="45" t="n"/>
      <c r="E603" s="58" t="n"/>
      <c r="F603" s="45" t="n"/>
    </row>
    <row r="604" ht="12.75" customHeight="1" s="198">
      <c r="A604" s="45" t="n"/>
      <c r="B604" s="45" t="n"/>
      <c r="C604" s="45" t="n"/>
      <c r="D604" s="45" t="n"/>
      <c r="E604" s="58" t="n"/>
      <c r="F604" s="45" t="n"/>
    </row>
    <row r="605" ht="12.75" customHeight="1" s="198">
      <c r="A605" s="45" t="n"/>
      <c r="B605" s="45" t="n"/>
      <c r="C605" s="45" t="n"/>
      <c r="D605" s="45" t="n"/>
      <c r="E605" s="58" t="n"/>
      <c r="F605" s="45" t="n"/>
    </row>
    <row r="606" ht="12.75" customHeight="1" s="198">
      <c r="A606" s="45" t="n"/>
      <c r="B606" s="45" t="n"/>
      <c r="C606" s="45" t="n"/>
      <c r="D606" s="45" t="n"/>
      <c r="E606" s="58" t="n"/>
      <c r="F606" s="45" t="n"/>
    </row>
    <row r="607" ht="12.75" customHeight="1" s="198">
      <c r="A607" s="45" t="n"/>
      <c r="B607" s="45" t="n"/>
      <c r="C607" s="45" t="n"/>
      <c r="D607" s="45" t="n"/>
      <c r="E607" s="58" t="n"/>
      <c r="F607" s="45" t="n"/>
    </row>
    <row r="608" ht="12.75" customHeight="1" s="198">
      <c r="A608" s="45" t="n"/>
      <c r="B608" s="45" t="n"/>
      <c r="C608" s="45" t="n"/>
      <c r="D608" s="45" t="n"/>
      <c r="E608" s="58" t="n"/>
      <c r="F608" s="45" t="n"/>
    </row>
    <row r="609" ht="12.75" customHeight="1" s="198">
      <c r="A609" s="45" t="n"/>
      <c r="B609" s="45" t="n"/>
      <c r="C609" s="45" t="n"/>
      <c r="D609" s="45" t="n"/>
      <c r="E609" s="58" t="n"/>
      <c r="F609" s="45" t="n"/>
    </row>
    <row r="610" ht="12.75" customHeight="1" s="198">
      <c r="A610" s="45" t="n"/>
      <c r="B610" s="45" t="n"/>
      <c r="C610" s="45" t="n"/>
      <c r="D610" s="45" t="n"/>
      <c r="E610" s="58" t="n"/>
      <c r="F610" s="45" t="n"/>
    </row>
    <row r="611" ht="12.75" customHeight="1" s="198">
      <c r="A611" s="45" t="n"/>
      <c r="B611" s="45" t="n"/>
      <c r="C611" s="45" t="n"/>
      <c r="D611" s="45" t="n"/>
      <c r="E611" s="58" t="n"/>
      <c r="F611" s="45" t="n"/>
    </row>
    <row r="612" ht="12.75" customHeight="1" s="198">
      <c r="A612" s="45" t="n"/>
      <c r="B612" s="45" t="n"/>
      <c r="C612" s="45" t="n"/>
      <c r="D612" s="45" t="n"/>
      <c r="E612" s="58" t="n"/>
      <c r="F612" s="45" t="n"/>
    </row>
    <row r="613" ht="12.75" customHeight="1" s="198">
      <c r="A613" s="45" t="n"/>
      <c r="B613" s="45" t="n"/>
      <c r="C613" s="45" t="n"/>
      <c r="D613" s="45" t="n"/>
      <c r="E613" s="58" t="n"/>
      <c r="F613" s="45" t="n"/>
    </row>
    <row r="614" ht="12.75" customHeight="1" s="198">
      <c r="A614" s="45" t="n"/>
      <c r="B614" s="45" t="n"/>
      <c r="C614" s="45" t="n"/>
      <c r="D614" s="45" t="n"/>
      <c r="E614" s="58" t="n"/>
      <c r="F614" s="45" t="n"/>
    </row>
    <row r="615" ht="12.75" customHeight="1" s="198">
      <c r="A615" s="45" t="n"/>
      <c r="B615" s="45" t="n"/>
      <c r="C615" s="45" t="n"/>
      <c r="D615" s="45" t="n"/>
      <c r="E615" s="58" t="n"/>
      <c r="F615" s="45" t="n"/>
    </row>
    <row r="616" ht="12.75" customHeight="1" s="198">
      <c r="A616" s="45" t="n"/>
      <c r="B616" s="45" t="n"/>
      <c r="C616" s="45" t="n"/>
      <c r="D616" s="45" t="n"/>
      <c r="E616" s="58" t="n"/>
      <c r="F616" s="45" t="n"/>
    </row>
    <row r="617" ht="12.75" customHeight="1" s="198">
      <c r="A617" s="45" t="n"/>
      <c r="B617" s="45" t="n"/>
      <c r="C617" s="45" t="n"/>
      <c r="D617" s="45" t="n"/>
      <c r="E617" s="58" t="n"/>
      <c r="F617" s="45" t="n"/>
    </row>
    <row r="618" ht="12.75" customHeight="1" s="198">
      <c r="A618" s="45" t="n"/>
      <c r="B618" s="45" t="n"/>
      <c r="C618" s="45" t="n"/>
      <c r="D618" s="45" t="n"/>
      <c r="E618" s="58" t="n"/>
      <c r="F618" s="45" t="n"/>
    </row>
    <row r="619" ht="12.75" customHeight="1" s="198">
      <c r="A619" s="45" t="n"/>
      <c r="B619" s="45" t="n"/>
      <c r="C619" s="45" t="n"/>
      <c r="D619" s="45" t="n"/>
      <c r="E619" s="58" t="n"/>
      <c r="F619" s="45" t="n"/>
    </row>
    <row r="620" ht="12.75" customHeight="1" s="198">
      <c r="A620" s="45" t="n"/>
      <c r="B620" s="45" t="n"/>
      <c r="C620" s="45" t="n"/>
      <c r="D620" s="45" t="n"/>
      <c r="E620" s="58" t="n"/>
      <c r="F620" s="45" t="n"/>
    </row>
    <row r="621" ht="12.75" customHeight="1" s="198">
      <c r="A621" s="45" t="n"/>
      <c r="B621" s="45" t="n"/>
      <c r="C621" s="45" t="n"/>
      <c r="D621" s="45" t="n"/>
      <c r="E621" s="58" t="n"/>
      <c r="F621" s="45" t="n"/>
    </row>
    <row r="622" ht="12.75" customHeight="1" s="198">
      <c r="A622" s="45" t="n"/>
      <c r="B622" s="45" t="n"/>
      <c r="C622" s="45" t="n"/>
      <c r="D622" s="45" t="n"/>
      <c r="E622" s="58" t="n"/>
      <c r="F622" s="45" t="n"/>
    </row>
    <row r="623" ht="12.75" customHeight="1" s="198">
      <c r="A623" s="45" t="n"/>
      <c r="B623" s="45" t="n"/>
      <c r="C623" s="45" t="n"/>
      <c r="D623" s="45" t="n"/>
      <c r="E623" s="58" t="n"/>
      <c r="F623" s="45" t="n"/>
    </row>
    <row r="624" ht="12.75" customHeight="1" s="198">
      <c r="A624" s="45" t="n"/>
      <c r="B624" s="45" t="n"/>
      <c r="C624" s="45" t="n"/>
      <c r="D624" s="45" t="n"/>
      <c r="E624" s="58" t="n"/>
      <c r="F624" s="45" t="n"/>
    </row>
    <row r="625" ht="12.75" customHeight="1" s="198">
      <c r="A625" s="45" t="n"/>
      <c r="B625" s="45" t="n"/>
      <c r="C625" s="45" t="n"/>
      <c r="D625" s="45" t="n"/>
      <c r="E625" s="58" t="n"/>
      <c r="F625" s="45" t="n"/>
    </row>
    <row r="626" ht="12.75" customHeight="1" s="198">
      <c r="A626" s="45" t="n"/>
      <c r="B626" s="45" t="n"/>
      <c r="C626" s="45" t="n"/>
      <c r="D626" s="45" t="n"/>
      <c r="E626" s="58" t="n"/>
      <c r="F626" s="45" t="n"/>
    </row>
    <row r="627" ht="12.75" customHeight="1" s="198">
      <c r="A627" s="45" t="n"/>
      <c r="B627" s="45" t="n"/>
      <c r="C627" s="45" t="n"/>
      <c r="D627" s="45" t="n"/>
      <c r="E627" s="58" t="n"/>
      <c r="F627" s="45" t="n"/>
    </row>
    <row r="628" ht="12.75" customHeight="1" s="198">
      <c r="A628" s="45" t="n"/>
      <c r="B628" s="45" t="n"/>
      <c r="C628" s="45" t="n"/>
      <c r="D628" s="45" t="n"/>
      <c r="E628" s="58" t="n"/>
      <c r="F628" s="45" t="n"/>
    </row>
    <row r="629" ht="12.75" customHeight="1" s="198">
      <c r="A629" s="45" t="n"/>
      <c r="B629" s="45" t="n"/>
      <c r="C629" s="45" t="n"/>
      <c r="D629" s="45" t="n"/>
      <c r="E629" s="58" t="n"/>
      <c r="F629" s="45" t="n"/>
    </row>
    <row r="630" ht="12.75" customHeight="1" s="198">
      <c r="A630" s="45" t="n"/>
      <c r="B630" s="45" t="n"/>
      <c r="C630" s="45" t="n"/>
      <c r="D630" s="45" t="n"/>
      <c r="E630" s="58" t="n"/>
      <c r="F630" s="45" t="n"/>
    </row>
    <row r="631" ht="12.75" customHeight="1" s="198">
      <c r="A631" s="45" t="n"/>
      <c r="B631" s="45" t="n"/>
      <c r="C631" s="45" t="n"/>
      <c r="D631" s="45" t="n"/>
      <c r="E631" s="58" t="n"/>
      <c r="F631" s="45" t="n"/>
    </row>
    <row r="632" ht="12.75" customHeight="1" s="198">
      <c r="A632" s="45" t="n"/>
      <c r="B632" s="45" t="n"/>
      <c r="C632" s="45" t="n"/>
      <c r="D632" s="45" t="n"/>
      <c r="E632" s="58" t="n"/>
      <c r="F632" s="45" t="n"/>
    </row>
    <row r="633" ht="12.75" customHeight="1" s="198">
      <c r="A633" s="45" t="n"/>
      <c r="B633" s="45" t="n"/>
      <c r="C633" s="45" t="n"/>
      <c r="D633" s="45" t="n"/>
      <c r="E633" s="58" t="n"/>
      <c r="F633" s="45" t="n"/>
    </row>
    <row r="634" ht="12.75" customHeight="1" s="198">
      <c r="A634" s="45" t="n"/>
      <c r="B634" s="45" t="n"/>
      <c r="C634" s="45" t="n"/>
      <c r="D634" s="45" t="n"/>
      <c r="E634" s="58" t="n"/>
      <c r="F634" s="45" t="n"/>
    </row>
    <row r="635" ht="12.75" customHeight="1" s="198">
      <c r="A635" s="45" t="n"/>
      <c r="B635" s="45" t="n"/>
      <c r="C635" s="45" t="n"/>
      <c r="D635" s="45" t="n"/>
      <c r="E635" s="58" t="n"/>
      <c r="F635" s="45" t="n"/>
    </row>
    <row r="636" ht="12.75" customHeight="1" s="198">
      <c r="A636" s="45" t="n"/>
      <c r="B636" s="45" t="n"/>
      <c r="C636" s="45" t="n"/>
      <c r="D636" s="45" t="n"/>
      <c r="E636" s="58" t="n"/>
      <c r="F636" s="45" t="n"/>
    </row>
    <row r="637" ht="12.75" customHeight="1" s="198">
      <c r="A637" s="45" t="n"/>
      <c r="B637" s="45" t="n"/>
      <c r="C637" s="45" t="n"/>
      <c r="D637" s="45" t="n"/>
      <c r="E637" s="58" t="n"/>
      <c r="F637" s="45" t="n"/>
    </row>
    <row r="638" ht="12.75" customHeight="1" s="198">
      <c r="A638" s="45" t="n"/>
      <c r="B638" s="45" t="n"/>
      <c r="C638" s="45" t="n"/>
      <c r="D638" s="45" t="n"/>
      <c r="E638" s="58" t="n"/>
      <c r="F638" s="45" t="n"/>
    </row>
    <row r="639" ht="12.75" customHeight="1" s="198">
      <c r="A639" s="45" t="n"/>
      <c r="B639" s="45" t="n"/>
      <c r="C639" s="45" t="n"/>
      <c r="D639" s="45" t="n"/>
      <c r="E639" s="58" t="n"/>
      <c r="F639" s="45" t="n"/>
    </row>
    <row r="640" ht="12.75" customHeight="1" s="198">
      <c r="A640" s="45" t="n"/>
      <c r="B640" s="45" t="n"/>
      <c r="C640" s="45" t="n"/>
      <c r="D640" s="45" t="n"/>
      <c r="E640" s="58" t="n"/>
      <c r="F640" s="45" t="n"/>
    </row>
    <row r="641" ht="12.75" customHeight="1" s="198">
      <c r="A641" s="45" t="n"/>
      <c r="B641" s="45" t="n"/>
      <c r="C641" s="45" t="n"/>
      <c r="D641" s="45" t="n"/>
      <c r="E641" s="58" t="n"/>
      <c r="F641" s="45" t="n"/>
    </row>
    <row r="642" ht="12.75" customHeight="1" s="198">
      <c r="A642" s="45" t="n"/>
      <c r="B642" s="45" t="n"/>
      <c r="C642" s="45" t="n"/>
      <c r="D642" s="45" t="n"/>
      <c r="E642" s="58" t="n"/>
      <c r="F642" s="45" t="n"/>
    </row>
    <row r="643" ht="12.75" customHeight="1" s="198">
      <c r="A643" s="45" t="n"/>
      <c r="B643" s="45" t="n"/>
      <c r="C643" s="45" t="n"/>
      <c r="D643" s="45" t="n"/>
      <c r="E643" s="58" t="n"/>
      <c r="F643" s="45" t="n"/>
    </row>
    <row r="644" ht="12.75" customHeight="1" s="198">
      <c r="A644" s="45" t="n"/>
      <c r="B644" s="45" t="n"/>
      <c r="C644" s="45" t="n"/>
      <c r="D644" s="45" t="n"/>
      <c r="E644" s="58" t="n"/>
      <c r="F644" s="45" t="n"/>
    </row>
    <row r="645" ht="12.75" customHeight="1" s="198">
      <c r="A645" s="45" t="n"/>
      <c r="B645" s="45" t="n"/>
      <c r="C645" s="45" t="n"/>
      <c r="D645" s="45" t="n"/>
      <c r="E645" s="58" t="n"/>
      <c r="F645" s="45" t="n"/>
    </row>
    <row r="646" ht="12.75" customHeight="1" s="198">
      <c r="A646" s="45" t="n"/>
      <c r="B646" s="45" t="n"/>
      <c r="C646" s="45" t="n"/>
      <c r="D646" s="45" t="n"/>
      <c r="E646" s="58" t="n"/>
      <c r="F646" s="45" t="n"/>
    </row>
    <row r="647" ht="12.75" customHeight="1" s="198">
      <c r="A647" s="45" t="n"/>
      <c r="B647" s="45" t="n"/>
      <c r="C647" s="45" t="n"/>
      <c r="D647" s="45" t="n"/>
      <c r="E647" s="58" t="n"/>
      <c r="F647" s="45" t="n"/>
    </row>
    <row r="648" ht="12.75" customHeight="1" s="198">
      <c r="A648" s="45" t="n"/>
      <c r="B648" s="45" t="n"/>
      <c r="C648" s="45" t="n"/>
      <c r="D648" s="45" t="n"/>
      <c r="E648" s="58" t="n"/>
      <c r="F648" s="45" t="n"/>
    </row>
    <row r="649" ht="12.75" customHeight="1" s="198">
      <c r="A649" s="45" t="n"/>
      <c r="B649" s="45" t="n"/>
      <c r="C649" s="45" t="n"/>
      <c r="D649" s="45" t="n"/>
      <c r="E649" s="58" t="n"/>
      <c r="F649" s="45" t="n"/>
    </row>
    <row r="650" ht="12.75" customHeight="1" s="198">
      <c r="A650" s="45" t="n"/>
      <c r="B650" s="45" t="n"/>
      <c r="C650" s="45" t="n"/>
      <c r="D650" s="45" t="n"/>
      <c r="E650" s="58" t="n"/>
      <c r="F650" s="45" t="n"/>
    </row>
    <row r="651" ht="12.75" customHeight="1" s="198">
      <c r="A651" s="45" t="n"/>
      <c r="B651" s="45" t="n"/>
      <c r="C651" s="45" t="n"/>
      <c r="D651" s="45" t="n"/>
      <c r="E651" s="58" t="n"/>
      <c r="F651" s="45" t="n"/>
    </row>
    <row r="652" ht="12.75" customHeight="1" s="198">
      <c r="A652" s="45" t="n"/>
      <c r="B652" s="45" t="n"/>
      <c r="C652" s="45" t="n"/>
      <c r="D652" s="45" t="n"/>
      <c r="E652" s="58" t="n"/>
      <c r="F652" s="45" t="n"/>
    </row>
    <row r="653" ht="12.75" customHeight="1" s="198">
      <c r="A653" s="45" t="n"/>
      <c r="B653" s="45" t="n"/>
      <c r="C653" s="45" t="n"/>
      <c r="D653" s="45" t="n"/>
      <c r="E653" s="58" t="n"/>
      <c r="F653" s="45" t="n"/>
    </row>
    <row r="654" ht="12.75" customHeight="1" s="198">
      <c r="A654" s="45" t="n"/>
      <c r="B654" s="45" t="n"/>
      <c r="C654" s="45" t="n"/>
      <c r="D654" s="45" t="n"/>
      <c r="E654" s="58" t="n"/>
      <c r="F654" s="45" t="n"/>
    </row>
    <row r="655" ht="12.75" customHeight="1" s="198">
      <c r="A655" s="45" t="n"/>
      <c r="B655" s="45" t="n"/>
      <c r="C655" s="45" t="n"/>
      <c r="D655" s="45" t="n"/>
      <c r="E655" s="58" t="n"/>
      <c r="F655" s="45" t="n"/>
    </row>
    <row r="656" ht="12.75" customHeight="1" s="198">
      <c r="A656" s="45" t="n"/>
      <c r="B656" s="45" t="n"/>
      <c r="C656" s="45" t="n"/>
      <c r="D656" s="45" t="n"/>
      <c r="E656" s="58" t="n"/>
      <c r="F656" s="45" t="n"/>
    </row>
    <row r="657" ht="12.75" customHeight="1" s="198">
      <c r="A657" s="45" t="n"/>
      <c r="B657" s="45" t="n"/>
      <c r="C657" s="45" t="n"/>
      <c r="D657" s="45" t="n"/>
      <c r="E657" s="58" t="n"/>
      <c r="F657" s="45" t="n"/>
    </row>
    <row r="658" ht="12.75" customHeight="1" s="198">
      <c r="A658" s="45" t="n"/>
      <c r="B658" s="45" t="n"/>
      <c r="C658" s="45" t="n"/>
      <c r="D658" s="45" t="n"/>
      <c r="E658" s="58" t="n"/>
      <c r="F658" s="45" t="n"/>
    </row>
    <row r="659" ht="12.75" customHeight="1" s="198">
      <c r="A659" s="45" t="n"/>
      <c r="B659" s="45" t="n"/>
      <c r="C659" s="45" t="n"/>
      <c r="D659" s="45" t="n"/>
      <c r="E659" s="58" t="n"/>
      <c r="F659" s="45" t="n"/>
    </row>
    <row r="660" ht="12.75" customHeight="1" s="198">
      <c r="A660" s="45" t="n"/>
      <c r="B660" s="45" t="n"/>
      <c r="C660" s="45" t="n"/>
      <c r="D660" s="45" t="n"/>
      <c r="E660" s="58" t="n"/>
      <c r="F660" s="45" t="n"/>
    </row>
    <row r="661" ht="12.75" customHeight="1" s="198">
      <c r="A661" s="45" t="n"/>
      <c r="B661" s="45" t="n"/>
      <c r="C661" s="45" t="n"/>
      <c r="D661" s="45" t="n"/>
      <c r="E661" s="58" t="n"/>
      <c r="F661" s="45" t="n"/>
    </row>
    <row r="662" ht="12.75" customHeight="1" s="198">
      <c r="A662" s="45" t="n"/>
      <c r="B662" s="45" t="n"/>
      <c r="C662" s="45" t="n"/>
      <c r="D662" s="45" t="n"/>
      <c r="E662" s="58" t="n"/>
      <c r="F662" s="45" t="n"/>
    </row>
    <row r="663" ht="12.75" customHeight="1" s="198">
      <c r="A663" s="45" t="n"/>
      <c r="B663" s="45" t="n"/>
      <c r="C663" s="45" t="n"/>
      <c r="D663" s="45" t="n"/>
      <c r="E663" s="58" t="n"/>
      <c r="F663" s="45" t="n"/>
    </row>
    <row r="664" ht="12.75" customHeight="1" s="198">
      <c r="A664" s="45" t="n"/>
      <c r="B664" s="45" t="n"/>
      <c r="C664" s="45" t="n"/>
      <c r="D664" s="45" t="n"/>
      <c r="E664" s="58" t="n"/>
      <c r="F664" s="45" t="n"/>
    </row>
    <row r="665" ht="12.75" customHeight="1" s="198">
      <c r="A665" s="45" t="n"/>
      <c r="B665" s="45" t="n"/>
      <c r="C665" s="45" t="n"/>
      <c r="D665" s="45" t="n"/>
      <c r="E665" s="58" t="n"/>
      <c r="F665" s="45" t="n"/>
    </row>
    <row r="666" ht="12.75" customHeight="1" s="198">
      <c r="A666" s="45" t="n"/>
      <c r="B666" s="45" t="n"/>
      <c r="C666" s="45" t="n"/>
      <c r="D666" s="45" t="n"/>
      <c r="E666" s="58" t="n"/>
      <c r="F666" s="45" t="n"/>
    </row>
    <row r="667" ht="12.75" customHeight="1" s="198">
      <c r="A667" s="45" t="n"/>
      <c r="B667" s="45" t="n"/>
      <c r="C667" s="45" t="n"/>
      <c r="D667" s="45" t="n"/>
      <c r="E667" s="58" t="n"/>
      <c r="F667" s="45" t="n"/>
    </row>
    <row r="668" ht="12.75" customHeight="1" s="198">
      <c r="A668" s="45" t="n"/>
      <c r="B668" s="45" t="n"/>
      <c r="C668" s="45" t="n"/>
      <c r="D668" s="45" t="n"/>
      <c r="E668" s="58" t="n"/>
      <c r="F668" s="45" t="n"/>
    </row>
    <row r="669" ht="12.75" customHeight="1" s="198">
      <c r="A669" s="45" t="n"/>
      <c r="B669" s="45" t="n"/>
      <c r="C669" s="45" t="n"/>
      <c r="D669" s="45" t="n"/>
      <c r="E669" s="58" t="n"/>
      <c r="F669" s="45" t="n"/>
    </row>
    <row r="670" ht="12.75" customHeight="1" s="198">
      <c r="A670" s="45" t="n"/>
      <c r="B670" s="45" t="n"/>
      <c r="C670" s="45" t="n"/>
      <c r="D670" s="45" t="n"/>
      <c r="E670" s="58" t="n"/>
      <c r="F670" s="45" t="n"/>
    </row>
    <row r="671" ht="12.75" customHeight="1" s="198">
      <c r="A671" s="45" t="n"/>
      <c r="B671" s="45" t="n"/>
      <c r="C671" s="45" t="n"/>
      <c r="D671" s="45" t="n"/>
      <c r="E671" s="58" t="n"/>
      <c r="F671" s="45" t="n"/>
    </row>
    <row r="672" ht="12.75" customHeight="1" s="198">
      <c r="A672" s="45" t="n"/>
      <c r="B672" s="45" t="n"/>
      <c r="C672" s="45" t="n"/>
      <c r="D672" s="45" t="n"/>
      <c r="E672" s="58" t="n"/>
      <c r="F672" s="45" t="n"/>
    </row>
    <row r="673" ht="12.75" customHeight="1" s="198">
      <c r="A673" s="45" t="n"/>
      <c r="B673" s="45" t="n"/>
      <c r="C673" s="45" t="n"/>
      <c r="D673" s="45" t="n"/>
      <c r="E673" s="58" t="n"/>
      <c r="F673" s="45" t="n"/>
    </row>
    <row r="674" ht="12.75" customHeight="1" s="198">
      <c r="A674" s="45" t="n"/>
      <c r="B674" s="45" t="n"/>
      <c r="C674" s="45" t="n"/>
      <c r="D674" s="45" t="n"/>
      <c r="E674" s="58" t="n"/>
      <c r="F674" s="45" t="n"/>
    </row>
    <row r="675" ht="12.75" customHeight="1" s="198">
      <c r="A675" s="45" t="n"/>
      <c r="B675" s="45" t="n"/>
      <c r="C675" s="45" t="n"/>
      <c r="D675" s="45" t="n"/>
      <c r="E675" s="58" t="n"/>
      <c r="F675" s="45" t="n"/>
    </row>
    <row r="676" ht="12.75" customHeight="1" s="198">
      <c r="A676" s="45" t="n"/>
      <c r="B676" s="45" t="n"/>
      <c r="C676" s="45" t="n"/>
      <c r="D676" s="45" t="n"/>
      <c r="E676" s="58" t="n"/>
      <c r="F676" s="45" t="n"/>
    </row>
    <row r="677" ht="12.75" customHeight="1" s="198">
      <c r="A677" s="45" t="n"/>
      <c r="B677" s="45" t="n"/>
      <c r="C677" s="45" t="n"/>
      <c r="D677" s="45" t="n"/>
      <c r="E677" s="58" t="n"/>
      <c r="F677" s="45" t="n"/>
    </row>
    <row r="678" ht="12.75" customHeight="1" s="198">
      <c r="A678" s="45" t="n"/>
      <c r="B678" s="45" t="n"/>
      <c r="C678" s="45" t="n"/>
      <c r="D678" s="45" t="n"/>
      <c r="E678" s="58" t="n"/>
      <c r="F678" s="45" t="n"/>
    </row>
    <row r="679" ht="12.75" customHeight="1" s="198">
      <c r="A679" s="45" t="n"/>
      <c r="B679" s="45" t="n"/>
      <c r="C679" s="45" t="n"/>
      <c r="D679" s="45" t="n"/>
      <c r="E679" s="58" t="n"/>
      <c r="F679" s="45" t="n"/>
    </row>
    <row r="680" ht="12.75" customHeight="1" s="198">
      <c r="A680" s="45" t="n"/>
      <c r="B680" s="45" t="n"/>
      <c r="C680" s="45" t="n"/>
      <c r="D680" s="45" t="n"/>
      <c r="E680" s="58" t="n"/>
      <c r="F680" s="45" t="n"/>
    </row>
    <row r="681" ht="12.75" customHeight="1" s="198">
      <c r="A681" s="45" t="n"/>
      <c r="B681" s="45" t="n"/>
      <c r="C681" s="45" t="n"/>
      <c r="D681" s="45" t="n"/>
      <c r="E681" s="58" t="n"/>
      <c r="F681" s="45" t="n"/>
    </row>
    <row r="682" ht="12.75" customHeight="1" s="198">
      <c r="A682" s="45" t="n"/>
      <c r="B682" s="45" t="n"/>
      <c r="C682" s="45" t="n"/>
      <c r="D682" s="45" t="n"/>
      <c r="E682" s="58" t="n"/>
      <c r="F682" s="45" t="n"/>
    </row>
    <row r="683" ht="12.75" customHeight="1" s="198">
      <c r="A683" s="45" t="n"/>
      <c r="B683" s="45" t="n"/>
      <c r="C683" s="45" t="n"/>
      <c r="D683" s="45" t="n"/>
      <c r="E683" s="58" t="n"/>
      <c r="F683" s="45" t="n"/>
    </row>
    <row r="684" ht="12.75" customHeight="1" s="198">
      <c r="A684" s="45" t="n"/>
      <c r="B684" s="45" t="n"/>
      <c r="C684" s="45" t="n"/>
      <c r="D684" s="45" t="n"/>
      <c r="E684" s="58" t="n"/>
      <c r="F684" s="45" t="n"/>
    </row>
    <row r="685" ht="12.75" customHeight="1" s="198">
      <c r="A685" s="45" t="n"/>
      <c r="B685" s="45" t="n"/>
      <c r="C685" s="45" t="n"/>
      <c r="D685" s="45" t="n"/>
      <c r="E685" s="58" t="n"/>
      <c r="F685" s="45" t="n"/>
    </row>
    <row r="686" ht="12.75" customHeight="1" s="198">
      <c r="A686" s="45" t="n"/>
      <c r="B686" s="45" t="n"/>
      <c r="C686" s="45" t="n"/>
      <c r="D686" s="45" t="n"/>
      <c r="E686" s="58" t="n"/>
      <c r="F686" s="45" t="n"/>
    </row>
    <row r="687" ht="12.75" customHeight="1" s="198">
      <c r="A687" s="45" t="n"/>
      <c r="B687" s="45" t="n"/>
      <c r="C687" s="45" t="n"/>
      <c r="D687" s="45" t="n"/>
      <c r="E687" s="58" t="n"/>
      <c r="F687" s="45" t="n"/>
    </row>
    <row r="688" ht="12.75" customHeight="1" s="198">
      <c r="A688" s="45" t="n"/>
      <c r="B688" s="45" t="n"/>
      <c r="C688" s="45" t="n"/>
      <c r="D688" s="45" t="n"/>
      <c r="E688" s="58" t="n"/>
      <c r="F688" s="45" t="n"/>
    </row>
    <row r="689" ht="12.75" customHeight="1" s="198">
      <c r="A689" s="45" t="n"/>
      <c r="B689" s="45" t="n"/>
      <c r="C689" s="45" t="n"/>
      <c r="D689" s="45" t="n"/>
      <c r="E689" s="58" t="n"/>
      <c r="F689" s="45" t="n"/>
    </row>
    <row r="690" ht="12.75" customHeight="1" s="198">
      <c r="A690" s="45" t="n"/>
      <c r="B690" s="45" t="n"/>
      <c r="C690" s="45" t="n"/>
      <c r="D690" s="45" t="n"/>
      <c r="E690" s="58" t="n"/>
      <c r="F690" s="45" t="n"/>
    </row>
    <row r="691" ht="12.75" customHeight="1" s="198">
      <c r="A691" s="45" t="n"/>
      <c r="B691" s="45" t="n"/>
      <c r="C691" s="45" t="n"/>
      <c r="D691" s="45" t="n"/>
      <c r="E691" s="58" t="n"/>
      <c r="F691" s="45" t="n"/>
    </row>
    <row r="692" ht="12.75" customHeight="1" s="198">
      <c r="A692" s="45" t="n"/>
      <c r="B692" s="45" t="n"/>
      <c r="C692" s="45" t="n"/>
      <c r="D692" s="45" t="n"/>
      <c r="E692" s="58" t="n"/>
      <c r="F692" s="45" t="n"/>
    </row>
    <row r="693" ht="12.75" customHeight="1" s="198">
      <c r="A693" s="45" t="n"/>
      <c r="B693" s="45" t="n"/>
      <c r="C693" s="45" t="n"/>
      <c r="D693" s="45" t="n"/>
      <c r="E693" s="58" t="n"/>
      <c r="F693" s="45" t="n"/>
    </row>
    <row r="694" ht="12.75" customHeight="1" s="198">
      <c r="A694" s="45" t="n"/>
      <c r="B694" s="45" t="n"/>
      <c r="C694" s="45" t="n"/>
      <c r="D694" s="45" t="n"/>
      <c r="E694" s="58" t="n"/>
      <c r="F694" s="45" t="n"/>
    </row>
    <row r="695" ht="12.75" customHeight="1" s="198">
      <c r="A695" s="45" t="n"/>
      <c r="B695" s="45" t="n"/>
      <c r="C695" s="45" t="n"/>
      <c r="D695" s="45" t="n"/>
      <c r="E695" s="58" t="n"/>
      <c r="F695" s="45" t="n"/>
    </row>
    <row r="696" ht="12.75" customHeight="1" s="198">
      <c r="A696" s="45" t="n"/>
      <c r="B696" s="45" t="n"/>
      <c r="C696" s="45" t="n"/>
      <c r="D696" s="45" t="n"/>
      <c r="E696" s="58" t="n"/>
      <c r="F696" s="45" t="n"/>
    </row>
    <row r="697" ht="12.75" customHeight="1" s="198">
      <c r="A697" s="45" t="n"/>
      <c r="B697" s="45" t="n"/>
      <c r="C697" s="45" t="n"/>
      <c r="D697" s="45" t="n"/>
      <c r="E697" s="58" t="n"/>
      <c r="F697" s="45" t="n"/>
    </row>
    <row r="698" ht="12.75" customHeight="1" s="198">
      <c r="A698" s="45" t="n"/>
      <c r="B698" s="45" t="n"/>
      <c r="C698" s="45" t="n"/>
      <c r="D698" s="45" t="n"/>
      <c r="E698" s="58" t="n"/>
      <c r="F698" s="45" t="n"/>
    </row>
    <row r="699" ht="12.75" customHeight="1" s="198">
      <c r="A699" s="45" t="n"/>
      <c r="B699" s="45" t="n"/>
      <c r="C699" s="45" t="n"/>
      <c r="D699" s="45" t="n"/>
      <c r="E699" s="58" t="n"/>
      <c r="F699" s="45" t="n"/>
    </row>
    <row r="700" ht="12.75" customHeight="1" s="198">
      <c r="A700" s="45" t="n"/>
      <c r="B700" s="45" t="n"/>
      <c r="C700" s="45" t="n"/>
      <c r="D700" s="45" t="n"/>
      <c r="E700" s="58" t="n"/>
      <c r="F700" s="45" t="n"/>
    </row>
    <row r="701" ht="12.75" customHeight="1" s="198">
      <c r="A701" s="45" t="n"/>
      <c r="B701" s="45" t="n"/>
      <c r="C701" s="45" t="n"/>
      <c r="D701" s="45" t="n"/>
      <c r="E701" s="58" t="n"/>
      <c r="F701" s="45" t="n"/>
    </row>
    <row r="702" ht="12.75" customHeight="1" s="198">
      <c r="A702" s="45" t="n"/>
      <c r="B702" s="45" t="n"/>
      <c r="C702" s="45" t="n"/>
      <c r="D702" s="45" t="n"/>
      <c r="E702" s="58" t="n"/>
      <c r="F702" s="45" t="n"/>
    </row>
    <row r="703" ht="12.75" customHeight="1" s="198">
      <c r="A703" s="45" t="n"/>
      <c r="B703" s="45" t="n"/>
      <c r="C703" s="45" t="n"/>
      <c r="D703" s="45" t="n"/>
      <c r="E703" s="58" t="n"/>
      <c r="F703" s="45" t="n"/>
    </row>
    <row r="704" ht="12.75" customHeight="1" s="198">
      <c r="A704" s="45" t="n"/>
      <c r="B704" s="45" t="n"/>
      <c r="C704" s="45" t="n"/>
      <c r="D704" s="45" t="n"/>
      <c r="E704" s="58" t="n"/>
      <c r="F704" s="45" t="n"/>
    </row>
    <row r="705" ht="12.75" customHeight="1" s="198">
      <c r="A705" s="45" t="n"/>
      <c r="B705" s="45" t="n"/>
      <c r="C705" s="45" t="n"/>
      <c r="D705" s="45" t="n"/>
      <c r="E705" s="58" t="n"/>
      <c r="F705" s="45" t="n"/>
    </row>
    <row r="706" ht="12.75" customHeight="1" s="198">
      <c r="A706" s="45" t="n"/>
      <c r="B706" s="45" t="n"/>
      <c r="C706" s="45" t="n"/>
      <c r="D706" s="45" t="n"/>
      <c r="E706" s="58" t="n"/>
      <c r="F706" s="45" t="n"/>
    </row>
    <row r="707" ht="12.75" customHeight="1" s="198">
      <c r="A707" s="45" t="n"/>
      <c r="B707" s="45" t="n"/>
      <c r="C707" s="45" t="n"/>
      <c r="D707" s="45" t="n"/>
      <c r="E707" s="58" t="n"/>
      <c r="F707" s="45" t="n"/>
    </row>
    <row r="708" ht="12.75" customHeight="1" s="198">
      <c r="A708" s="45" t="n"/>
      <c r="B708" s="45" t="n"/>
      <c r="C708" s="45" t="n"/>
      <c r="D708" s="45" t="n"/>
      <c r="E708" s="58" t="n"/>
      <c r="F708" s="45" t="n"/>
    </row>
    <row r="709" ht="12.75" customHeight="1" s="198">
      <c r="A709" s="45" t="n"/>
      <c r="B709" s="45" t="n"/>
      <c r="C709" s="45" t="n"/>
      <c r="D709" s="45" t="n"/>
      <c r="E709" s="58" t="n"/>
      <c r="F709" s="45" t="n"/>
    </row>
    <row r="710" ht="12.75" customHeight="1" s="198">
      <c r="A710" s="45" t="n"/>
      <c r="B710" s="45" t="n"/>
      <c r="C710" s="45" t="n"/>
      <c r="D710" s="45" t="n"/>
      <c r="E710" s="58" t="n"/>
      <c r="F710" s="45" t="n"/>
    </row>
    <row r="711" ht="12.75" customHeight="1" s="198">
      <c r="A711" s="45" t="n"/>
      <c r="B711" s="45" t="n"/>
      <c r="C711" s="45" t="n"/>
      <c r="D711" s="45" t="n"/>
      <c r="E711" s="58" t="n"/>
      <c r="F711" s="45" t="n"/>
    </row>
    <row r="712" ht="12.75" customHeight="1" s="198">
      <c r="A712" s="45" t="n"/>
      <c r="B712" s="45" t="n"/>
      <c r="C712" s="45" t="n"/>
      <c r="D712" s="45" t="n"/>
      <c r="E712" s="58" t="n"/>
      <c r="F712" s="45" t="n"/>
    </row>
    <row r="713" ht="12.75" customHeight="1" s="198">
      <c r="A713" s="45" t="n"/>
      <c r="B713" s="45" t="n"/>
      <c r="C713" s="45" t="n"/>
      <c r="D713" s="45" t="n"/>
      <c r="E713" s="58" t="n"/>
      <c r="F713" s="45" t="n"/>
    </row>
    <row r="714" ht="12.75" customHeight="1" s="198">
      <c r="A714" s="45" t="n"/>
      <c r="B714" s="45" t="n"/>
      <c r="C714" s="45" t="n"/>
      <c r="D714" s="45" t="n"/>
      <c r="E714" s="58" t="n"/>
      <c r="F714" s="45" t="n"/>
    </row>
    <row r="715" ht="12.75" customHeight="1" s="198">
      <c r="A715" s="45" t="n"/>
      <c r="B715" s="45" t="n"/>
      <c r="C715" s="45" t="n"/>
      <c r="D715" s="45" t="n"/>
      <c r="E715" s="58" t="n"/>
      <c r="F715" s="45" t="n"/>
    </row>
    <row r="716" ht="12.75" customHeight="1" s="198">
      <c r="A716" s="45" t="n"/>
      <c r="B716" s="45" t="n"/>
      <c r="C716" s="45" t="n"/>
      <c r="D716" s="45" t="n"/>
      <c r="E716" s="58" t="n"/>
      <c r="F716" s="45" t="n"/>
    </row>
    <row r="717" ht="12.75" customHeight="1" s="198">
      <c r="A717" s="45" t="n"/>
      <c r="B717" s="45" t="n"/>
      <c r="C717" s="45" t="n"/>
      <c r="D717" s="45" t="n"/>
      <c r="E717" s="58" t="n"/>
      <c r="F717" s="45" t="n"/>
    </row>
    <row r="718" ht="12.75" customHeight="1" s="198">
      <c r="A718" s="45" t="n"/>
      <c r="B718" s="45" t="n"/>
      <c r="C718" s="45" t="n"/>
      <c r="D718" s="45" t="n"/>
      <c r="E718" s="58" t="n"/>
      <c r="F718" s="45" t="n"/>
    </row>
    <row r="719" ht="12.75" customHeight="1" s="198">
      <c r="A719" s="45" t="n"/>
      <c r="B719" s="45" t="n"/>
      <c r="C719" s="45" t="n"/>
      <c r="D719" s="45" t="n"/>
      <c r="E719" s="58" t="n"/>
      <c r="F719" s="45" t="n"/>
    </row>
    <row r="720" ht="12.75" customHeight="1" s="198">
      <c r="A720" s="45" t="n"/>
      <c r="B720" s="45" t="n"/>
      <c r="C720" s="45" t="n"/>
      <c r="D720" s="45" t="n"/>
      <c r="E720" s="58" t="n"/>
      <c r="F720" s="45" t="n"/>
    </row>
    <row r="721" ht="12.75" customHeight="1" s="198">
      <c r="A721" s="45" t="n"/>
      <c r="B721" s="45" t="n"/>
      <c r="C721" s="45" t="n"/>
      <c r="D721" s="45" t="n"/>
      <c r="E721" s="58" t="n"/>
      <c r="F721" s="45" t="n"/>
    </row>
    <row r="722" ht="12.75" customHeight="1" s="198">
      <c r="A722" s="45" t="n"/>
      <c r="B722" s="45" t="n"/>
      <c r="C722" s="45" t="n"/>
      <c r="D722" s="45" t="n"/>
      <c r="E722" s="58" t="n"/>
      <c r="F722" s="45" t="n"/>
    </row>
    <row r="723" ht="12.75" customHeight="1" s="198">
      <c r="A723" s="45" t="n"/>
      <c r="B723" s="45" t="n"/>
      <c r="C723" s="45" t="n"/>
      <c r="D723" s="45" t="n"/>
      <c r="E723" s="58" t="n"/>
      <c r="F723" s="45" t="n"/>
    </row>
    <row r="724" ht="12.75" customHeight="1" s="198">
      <c r="A724" s="45" t="n"/>
      <c r="B724" s="45" t="n"/>
      <c r="C724" s="45" t="n"/>
      <c r="D724" s="45" t="n"/>
      <c r="E724" s="58" t="n"/>
      <c r="F724" s="45" t="n"/>
    </row>
    <row r="725" ht="12.75" customHeight="1" s="198">
      <c r="A725" s="45" t="n"/>
      <c r="B725" s="45" t="n"/>
      <c r="C725" s="45" t="n"/>
      <c r="D725" s="45" t="n"/>
      <c r="E725" s="58" t="n"/>
      <c r="F725" s="45" t="n"/>
    </row>
    <row r="726" ht="12.75" customHeight="1" s="198">
      <c r="A726" s="45" t="n"/>
      <c r="B726" s="45" t="n"/>
      <c r="C726" s="45" t="n"/>
      <c r="D726" s="45" t="n"/>
      <c r="E726" s="58" t="n"/>
      <c r="F726" s="45" t="n"/>
    </row>
    <row r="727" ht="12.75" customHeight="1" s="198">
      <c r="A727" s="45" t="n"/>
      <c r="B727" s="45" t="n"/>
      <c r="C727" s="45" t="n"/>
      <c r="D727" s="45" t="n"/>
      <c r="E727" s="58" t="n"/>
      <c r="F727" s="45" t="n"/>
    </row>
    <row r="728" ht="12.75" customHeight="1" s="198">
      <c r="A728" s="45" t="n"/>
      <c r="B728" s="45" t="n"/>
      <c r="C728" s="45" t="n"/>
      <c r="D728" s="45" t="n"/>
      <c r="E728" s="58" t="n"/>
      <c r="F728" s="45" t="n"/>
    </row>
    <row r="729" ht="12.75" customHeight="1" s="198">
      <c r="A729" s="45" t="n"/>
      <c r="B729" s="45" t="n"/>
      <c r="C729" s="45" t="n"/>
      <c r="D729" s="45" t="n"/>
      <c r="E729" s="58" t="n"/>
      <c r="F729" s="45" t="n"/>
    </row>
    <row r="730" ht="12.75" customHeight="1" s="198">
      <c r="A730" s="45" t="n"/>
      <c r="B730" s="45" t="n"/>
      <c r="C730" s="45" t="n"/>
      <c r="D730" s="45" t="n"/>
      <c r="E730" s="58" t="n"/>
      <c r="F730" s="45" t="n"/>
    </row>
    <row r="731" ht="12.75" customHeight="1" s="198">
      <c r="A731" s="45" t="n"/>
      <c r="B731" s="45" t="n"/>
      <c r="C731" s="45" t="n"/>
      <c r="D731" s="45" t="n"/>
      <c r="E731" s="58" t="n"/>
      <c r="F731" s="45" t="n"/>
    </row>
    <row r="732" ht="12.75" customHeight="1" s="198">
      <c r="A732" s="45" t="n"/>
      <c r="B732" s="45" t="n"/>
      <c r="C732" s="45" t="n"/>
      <c r="D732" s="45" t="n"/>
      <c r="E732" s="58" t="n"/>
      <c r="F732" s="45" t="n"/>
    </row>
    <row r="733" ht="12.75" customHeight="1" s="198">
      <c r="A733" s="45" t="n"/>
      <c r="B733" s="45" t="n"/>
      <c r="C733" s="45" t="n"/>
      <c r="D733" s="45" t="n"/>
      <c r="E733" s="58" t="n"/>
      <c r="F733" s="45" t="n"/>
    </row>
    <row r="734" ht="12.75" customHeight="1" s="198">
      <c r="A734" s="45" t="n"/>
      <c r="B734" s="45" t="n"/>
      <c r="C734" s="45" t="n"/>
      <c r="D734" s="45" t="n"/>
      <c r="E734" s="58" t="n"/>
      <c r="F734" s="45" t="n"/>
    </row>
    <row r="735" ht="12.75" customHeight="1" s="198">
      <c r="A735" s="45" t="n"/>
      <c r="B735" s="45" t="n"/>
      <c r="C735" s="45" t="n"/>
      <c r="D735" s="45" t="n"/>
      <c r="E735" s="58" t="n"/>
      <c r="F735" s="45" t="n"/>
    </row>
    <row r="736" ht="12.75" customHeight="1" s="198">
      <c r="A736" s="45" t="n"/>
      <c r="B736" s="45" t="n"/>
      <c r="C736" s="45" t="n"/>
      <c r="D736" s="45" t="n"/>
      <c r="E736" s="58" t="n"/>
      <c r="F736" s="45" t="n"/>
    </row>
    <row r="737" ht="12.75" customHeight="1" s="198">
      <c r="A737" s="45" t="n"/>
      <c r="B737" s="45" t="n"/>
      <c r="C737" s="45" t="n"/>
      <c r="D737" s="45" t="n"/>
      <c r="E737" s="58" t="n"/>
      <c r="F737" s="45" t="n"/>
    </row>
    <row r="738" ht="12.75" customHeight="1" s="198">
      <c r="A738" s="45" t="n"/>
      <c r="B738" s="45" t="n"/>
      <c r="C738" s="45" t="n"/>
      <c r="D738" s="45" t="n"/>
      <c r="E738" s="58" t="n"/>
      <c r="F738" s="45" t="n"/>
    </row>
    <row r="739" ht="12.75" customHeight="1" s="198">
      <c r="A739" s="45" t="n"/>
      <c r="B739" s="45" t="n"/>
      <c r="C739" s="45" t="n"/>
      <c r="D739" s="45" t="n"/>
      <c r="E739" s="58" t="n"/>
      <c r="F739" s="45" t="n"/>
    </row>
    <row r="740" ht="12.75" customHeight="1" s="198">
      <c r="A740" s="45" t="n"/>
      <c r="B740" s="45" t="n"/>
      <c r="C740" s="45" t="n"/>
      <c r="D740" s="45" t="n"/>
      <c r="E740" s="58" t="n"/>
      <c r="F740" s="45" t="n"/>
    </row>
    <row r="741" ht="12.75" customHeight="1" s="198">
      <c r="A741" s="45" t="n"/>
      <c r="B741" s="45" t="n"/>
      <c r="C741" s="45" t="n"/>
      <c r="D741" s="45" t="n"/>
      <c r="E741" s="58" t="n"/>
      <c r="F741" s="45" t="n"/>
    </row>
    <row r="742" ht="12.75" customHeight="1" s="198">
      <c r="A742" s="45" t="n"/>
      <c r="B742" s="45" t="n"/>
      <c r="C742" s="45" t="n"/>
      <c r="D742" s="45" t="n"/>
      <c r="E742" s="58" t="n"/>
      <c r="F742" s="45" t="n"/>
    </row>
    <row r="743" ht="12.75" customHeight="1" s="198">
      <c r="A743" s="45" t="n"/>
      <c r="B743" s="45" t="n"/>
      <c r="C743" s="45" t="n"/>
      <c r="D743" s="45" t="n"/>
      <c r="E743" s="58" t="n"/>
      <c r="F743" s="45" t="n"/>
    </row>
    <row r="744" ht="12.75" customHeight="1" s="198">
      <c r="A744" s="45" t="n"/>
      <c r="B744" s="45" t="n"/>
      <c r="C744" s="45" t="n"/>
      <c r="D744" s="45" t="n"/>
      <c r="E744" s="58" t="n"/>
      <c r="F744" s="45" t="n"/>
    </row>
    <row r="745" ht="12.75" customHeight="1" s="198">
      <c r="A745" s="45" t="n"/>
      <c r="B745" s="45" t="n"/>
      <c r="C745" s="45" t="n"/>
      <c r="D745" s="45" t="n"/>
      <c r="E745" s="58" t="n"/>
      <c r="F745" s="45" t="n"/>
    </row>
    <row r="746" ht="12.75" customHeight="1" s="198">
      <c r="A746" s="45" t="n"/>
      <c r="B746" s="45" t="n"/>
      <c r="C746" s="45" t="n"/>
      <c r="D746" s="45" t="n"/>
      <c r="E746" s="58" t="n"/>
      <c r="F746" s="45" t="n"/>
    </row>
    <row r="747" ht="12.75" customHeight="1" s="198">
      <c r="A747" s="45" t="n"/>
      <c r="B747" s="45" t="n"/>
      <c r="C747" s="45" t="n"/>
      <c r="D747" s="45" t="n"/>
      <c r="E747" s="58" t="n"/>
      <c r="F747" s="45" t="n"/>
    </row>
    <row r="748" ht="12.75" customHeight="1" s="198">
      <c r="A748" s="45" t="n"/>
      <c r="B748" s="45" t="n"/>
      <c r="C748" s="45" t="n"/>
      <c r="D748" s="45" t="n"/>
      <c r="E748" s="58" t="n"/>
      <c r="F748" s="45" t="n"/>
    </row>
    <row r="749" ht="12.75" customHeight="1" s="198">
      <c r="A749" s="45" t="n"/>
      <c r="B749" s="45" t="n"/>
      <c r="C749" s="45" t="n"/>
      <c r="D749" s="45" t="n"/>
      <c r="E749" s="58" t="n"/>
      <c r="F749" s="45" t="n"/>
    </row>
    <row r="750" ht="12.75" customHeight="1" s="198">
      <c r="A750" s="45" t="n"/>
      <c r="B750" s="45" t="n"/>
      <c r="C750" s="45" t="n"/>
      <c r="D750" s="45" t="n"/>
      <c r="E750" s="58" t="n"/>
      <c r="F750" s="45" t="n"/>
    </row>
    <row r="751" ht="12.75" customHeight="1" s="198">
      <c r="A751" s="45" t="n"/>
      <c r="B751" s="45" t="n"/>
      <c r="C751" s="45" t="n"/>
      <c r="D751" s="45" t="n"/>
      <c r="E751" s="58" t="n"/>
      <c r="F751" s="45" t="n"/>
    </row>
    <row r="752" ht="12.75" customHeight="1" s="198">
      <c r="A752" s="45" t="n"/>
      <c r="B752" s="45" t="n"/>
      <c r="C752" s="45" t="n"/>
      <c r="D752" s="45" t="n"/>
      <c r="E752" s="58" t="n"/>
      <c r="F752" s="45" t="n"/>
    </row>
    <row r="753" ht="12.75" customHeight="1" s="198">
      <c r="A753" s="45" t="n"/>
      <c r="B753" s="45" t="n"/>
      <c r="C753" s="45" t="n"/>
      <c r="D753" s="45" t="n"/>
      <c r="E753" s="58" t="n"/>
      <c r="F753" s="45" t="n"/>
    </row>
    <row r="754" ht="12.75" customHeight="1" s="198">
      <c r="A754" s="45" t="n"/>
      <c r="B754" s="45" t="n"/>
      <c r="C754" s="45" t="n"/>
      <c r="D754" s="45" t="n"/>
      <c r="E754" s="58" t="n"/>
      <c r="F754" s="45" t="n"/>
    </row>
    <row r="755" ht="12.75" customHeight="1" s="198">
      <c r="A755" s="45" t="n"/>
      <c r="B755" s="45" t="n"/>
      <c r="C755" s="45" t="n"/>
      <c r="D755" s="45" t="n"/>
      <c r="E755" s="58" t="n"/>
      <c r="F755" s="45" t="n"/>
    </row>
    <row r="756" ht="12.75" customHeight="1" s="198">
      <c r="A756" s="45" t="n"/>
      <c r="B756" s="45" t="n"/>
      <c r="C756" s="45" t="n"/>
      <c r="D756" s="45" t="n"/>
      <c r="E756" s="58" t="n"/>
      <c r="F756" s="45" t="n"/>
    </row>
    <row r="757" ht="12.75" customHeight="1" s="198">
      <c r="A757" s="45" t="n"/>
      <c r="B757" s="45" t="n"/>
      <c r="C757" s="45" t="n"/>
      <c r="D757" s="45" t="n"/>
      <c r="E757" s="58" t="n"/>
      <c r="F757" s="45" t="n"/>
    </row>
    <row r="758" ht="12.75" customHeight="1" s="198">
      <c r="A758" s="45" t="n"/>
      <c r="B758" s="45" t="n"/>
      <c r="C758" s="45" t="n"/>
      <c r="D758" s="45" t="n"/>
      <c r="E758" s="58" t="n"/>
      <c r="F758" s="45" t="n"/>
    </row>
    <row r="759" ht="12.75" customHeight="1" s="198">
      <c r="A759" s="45" t="n"/>
      <c r="B759" s="45" t="n"/>
      <c r="C759" s="45" t="n"/>
      <c r="D759" s="45" t="n"/>
      <c r="E759" s="58" t="n"/>
      <c r="F759" s="45" t="n"/>
    </row>
    <row r="760" ht="12.75" customHeight="1" s="198">
      <c r="A760" s="45" t="n"/>
      <c r="B760" s="45" t="n"/>
      <c r="C760" s="45" t="n"/>
      <c r="D760" s="45" t="n"/>
      <c r="E760" s="58" t="n"/>
      <c r="F760" s="45" t="n"/>
    </row>
    <row r="761" ht="12.75" customHeight="1" s="198">
      <c r="A761" s="45" t="n"/>
      <c r="B761" s="45" t="n"/>
      <c r="C761" s="45" t="n"/>
      <c r="D761" s="45" t="n"/>
      <c r="E761" s="58" t="n"/>
      <c r="F761" s="45" t="n"/>
    </row>
    <row r="762" ht="12.75" customHeight="1" s="198">
      <c r="A762" s="45" t="n"/>
      <c r="B762" s="45" t="n"/>
      <c r="C762" s="45" t="n"/>
      <c r="D762" s="45" t="n"/>
      <c r="E762" s="58" t="n"/>
      <c r="F762" s="45" t="n"/>
    </row>
    <row r="763" ht="12.75" customHeight="1" s="198">
      <c r="A763" s="45" t="n"/>
      <c r="B763" s="45" t="n"/>
      <c r="C763" s="45" t="n"/>
      <c r="D763" s="45" t="n"/>
      <c r="E763" s="58" t="n"/>
      <c r="F763" s="45" t="n"/>
    </row>
    <row r="764" ht="12.75" customHeight="1" s="198">
      <c r="A764" s="45" t="n"/>
      <c r="B764" s="45" t="n"/>
      <c r="C764" s="45" t="n"/>
      <c r="D764" s="45" t="n"/>
      <c r="E764" s="58" t="n"/>
      <c r="F764" s="45" t="n"/>
    </row>
    <row r="765" ht="12.75" customHeight="1" s="198">
      <c r="A765" s="45" t="n"/>
      <c r="B765" s="45" t="n"/>
      <c r="C765" s="45" t="n"/>
      <c r="D765" s="45" t="n"/>
      <c r="E765" s="58" t="n"/>
      <c r="F765" s="45" t="n"/>
    </row>
    <row r="766" ht="12.75" customHeight="1" s="198">
      <c r="A766" s="45" t="n"/>
      <c r="B766" s="45" t="n"/>
      <c r="C766" s="45" t="n"/>
      <c r="D766" s="45" t="n"/>
      <c r="E766" s="58" t="n"/>
      <c r="F766" s="45" t="n"/>
    </row>
    <row r="767" ht="12.75" customHeight="1" s="198">
      <c r="A767" s="45" t="n"/>
      <c r="B767" s="45" t="n"/>
      <c r="C767" s="45" t="n"/>
      <c r="D767" s="45" t="n"/>
      <c r="E767" s="58" t="n"/>
      <c r="F767" s="45" t="n"/>
    </row>
    <row r="768" ht="12.75" customHeight="1" s="198">
      <c r="A768" s="45" t="n"/>
      <c r="B768" s="45" t="n"/>
      <c r="C768" s="45" t="n"/>
      <c r="D768" s="45" t="n"/>
      <c r="E768" s="58" t="n"/>
      <c r="F768" s="45" t="n"/>
    </row>
    <row r="769" ht="12.75" customHeight="1" s="198">
      <c r="A769" s="45" t="n"/>
      <c r="B769" s="45" t="n"/>
      <c r="C769" s="45" t="n"/>
      <c r="D769" s="45" t="n"/>
      <c r="E769" s="58" t="n"/>
      <c r="F769" s="45" t="n"/>
    </row>
    <row r="770" ht="12.75" customHeight="1" s="198">
      <c r="A770" s="45" t="n"/>
      <c r="B770" s="45" t="n"/>
      <c r="C770" s="45" t="n"/>
      <c r="D770" s="45" t="n"/>
      <c r="E770" s="58" t="n"/>
      <c r="F770" s="45" t="n"/>
    </row>
    <row r="771" ht="12.75" customHeight="1" s="198">
      <c r="A771" s="45" t="n"/>
      <c r="B771" s="45" t="n"/>
      <c r="C771" s="45" t="n"/>
      <c r="D771" s="45" t="n"/>
      <c r="E771" s="58" t="n"/>
      <c r="F771" s="45" t="n"/>
    </row>
    <row r="772" ht="12.75" customHeight="1" s="198">
      <c r="A772" s="45" t="n"/>
      <c r="B772" s="45" t="n"/>
      <c r="C772" s="45" t="n"/>
      <c r="D772" s="45" t="n"/>
      <c r="E772" s="58" t="n"/>
      <c r="F772" s="45" t="n"/>
    </row>
    <row r="773" ht="12.75" customHeight="1" s="198">
      <c r="A773" s="45" t="n"/>
      <c r="B773" s="45" t="n"/>
      <c r="C773" s="45" t="n"/>
      <c r="D773" s="45" t="n"/>
      <c r="E773" s="58" t="n"/>
      <c r="F773" s="45" t="n"/>
    </row>
    <row r="774" ht="12.75" customHeight="1" s="198">
      <c r="A774" s="45" t="n"/>
      <c r="B774" s="45" t="n"/>
      <c r="C774" s="45" t="n"/>
      <c r="D774" s="45" t="n"/>
      <c r="E774" s="58" t="n"/>
      <c r="F774" s="45" t="n"/>
    </row>
    <row r="775" ht="12.75" customHeight="1" s="198">
      <c r="A775" s="45" t="n"/>
      <c r="B775" s="45" t="n"/>
      <c r="C775" s="45" t="n"/>
      <c r="D775" s="45" t="n"/>
      <c r="E775" s="58" t="n"/>
      <c r="F775" s="45" t="n"/>
    </row>
    <row r="776" ht="12.75" customHeight="1" s="198">
      <c r="A776" s="45" t="n"/>
      <c r="B776" s="45" t="n"/>
      <c r="C776" s="45" t="n"/>
      <c r="D776" s="45" t="n"/>
      <c r="E776" s="58" t="n"/>
      <c r="F776" s="45" t="n"/>
    </row>
    <row r="777" ht="12.75" customHeight="1" s="198">
      <c r="A777" s="45" t="n"/>
      <c r="B777" s="45" t="n"/>
      <c r="C777" s="45" t="n"/>
      <c r="D777" s="45" t="n"/>
      <c r="E777" s="58" t="n"/>
      <c r="F777" s="45" t="n"/>
    </row>
    <row r="778" ht="12.75" customHeight="1" s="198">
      <c r="A778" s="45" t="n"/>
      <c r="B778" s="45" t="n"/>
      <c r="C778" s="45" t="n"/>
      <c r="D778" s="45" t="n"/>
      <c r="E778" s="58" t="n"/>
      <c r="F778" s="45" t="n"/>
    </row>
    <row r="779" ht="12.75" customHeight="1" s="198">
      <c r="A779" s="45" t="n"/>
      <c r="B779" s="45" t="n"/>
      <c r="C779" s="45" t="n"/>
      <c r="D779" s="45" t="n"/>
      <c r="E779" s="58" t="n"/>
      <c r="F779" s="45" t="n"/>
    </row>
    <row r="780" ht="12.75" customHeight="1" s="198">
      <c r="A780" s="45" t="n"/>
      <c r="B780" s="45" t="n"/>
      <c r="C780" s="45" t="n"/>
      <c r="D780" s="45" t="n"/>
      <c r="E780" s="58" t="n"/>
      <c r="F780" s="45" t="n"/>
    </row>
    <row r="781" ht="12.75" customHeight="1" s="198">
      <c r="A781" s="45" t="n"/>
      <c r="B781" s="45" t="n"/>
      <c r="C781" s="45" t="n"/>
      <c r="D781" s="45" t="n"/>
      <c r="E781" s="58" t="n"/>
      <c r="F781" s="45" t="n"/>
    </row>
    <row r="782" ht="12.75" customHeight="1" s="198">
      <c r="A782" s="45" t="n"/>
      <c r="B782" s="45" t="n"/>
      <c r="C782" s="45" t="n"/>
      <c r="D782" s="45" t="n"/>
      <c r="E782" s="58" t="n"/>
      <c r="F782" s="45" t="n"/>
    </row>
    <row r="783" ht="12.75" customHeight="1" s="198">
      <c r="A783" s="45" t="n"/>
      <c r="B783" s="45" t="n"/>
      <c r="C783" s="45" t="n"/>
      <c r="D783" s="45" t="n"/>
      <c r="E783" s="58" t="n"/>
      <c r="F783" s="45" t="n"/>
    </row>
    <row r="784" ht="12.75" customHeight="1" s="198">
      <c r="A784" s="45" t="n"/>
      <c r="B784" s="45" t="n"/>
      <c r="C784" s="45" t="n"/>
      <c r="D784" s="45" t="n"/>
      <c r="E784" s="58" t="n"/>
      <c r="F784" s="45" t="n"/>
    </row>
    <row r="785" ht="12.75" customHeight="1" s="198">
      <c r="A785" s="45" t="n"/>
      <c r="B785" s="45" t="n"/>
      <c r="C785" s="45" t="n"/>
      <c r="D785" s="45" t="n"/>
      <c r="E785" s="58" t="n"/>
      <c r="F785" s="45" t="n"/>
    </row>
    <row r="786" ht="12.75" customHeight="1" s="198">
      <c r="A786" s="45" t="n"/>
      <c r="B786" s="45" t="n"/>
      <c r="C786" s="45" t="n"/>
      <c r="D786" s="45" t="n"/>
      <c r="E786" s="58" t="n"/>
      <c r="F786" s="45" t="n"/>
    </row>
    <row r="787" ht="12.75" customHeight="1" s="198">
      <c r="A787" s="45" t="n"/>
      <c r="B787" s="45" t="n"/>
      <c r="C787" s="45" t="n"/>
      <c r="D787" s="45" t="n"/>
      <c r="E787" s="58" t="n"/>
      <c r="F787" s="45" t="n"/>
    </row>
    <row r="788" ht="12.75" customHeight="1" s="198">
      <c r="A788" s="45" t="n"/>
      <c r="B788" s="45" t="n"/>
      <c r="C788" s="45" t="n"/>
      <c r="D788" s="45" t="n"/>
      <c r="E788" s="58" t="n"/>
      <c r="F788" s="45" t="n"/>
    </row>
    <row r="789" ht="12.75" customHeight="1" s="198">
      <c r="A789" s="45" t="n"/>
      <c r="B789" s="45" t="n"/>
      <c r="C789" s="45" t="n"/>
      <c r="D789" s="45" t="n"/>
      <c r="E789" s="58" t="n"/>
      <c r="F789" s="45" t="n"/>
    </row>
    <row r="790" ht="12.75" customHeight="1" s="198">
      <c r="A790" s="45" t="n"/>
      <c r="B790" s="45" t="n"/>
      <c r="C790" s="45" t="n"/>
      <c r="D790" s="45" t="n"/>
      <c r="E790" s="58" t="n"/>
      <c r="F790" s="45" t="n"/>
    </row>
    <row r="791" ht="12.75" customHeight="1" s="198">
      <c r="A791" s="45" t="n"/>
      <c r="B791" s="45" t="n"/>
      <c r="C791" s="45" t="n"/>
      <c r="D791" s="45" t="n"/>
      <c r="E791" s="58" t="n"/>
      <c r="F791" s="45" t="n"/>
    </row>
    <row r="792" ht="12.75" customHeight="1" s="198">
      <c r="A792" s="45" t="n"/>
      <c r="B792" s="45" t="n"/>
      <c r="C792" s="45" t="n"/>
      <c r="D792" s="45" t="n"/>
      <c r="E792" s="58" t="n"/>
      <c r="F792" s="45" t="n"/>
    </row>
    <row r="793" ht="12.75" customHeight="1" s="198">
      <c r="A793" s="45" t="n"/>
      <c r="B793" s="45" t="n"/>
      <c r="C793" s="45" t="n"/>
      <c r="D793" s="45" t="n"/>
      <c r="E793" s="58" t="n"/>
      <c r="F793" s="45" t="n"/>
    </row>
    <row r="794" ht="12.75" customHeight="1" s="198">
      <c r="A794" s="45" t="n"/>
      <c r="B794" s="45" t="n"/>
      <c r="C794" s="45" t="n"/>
      <c r="D794" s="45" t="n"/>
      <c r="E794" s="58" t="n"/>
      <c r="F794" s="45" t="n"/>
    </row>
    <row r="795" ht="12.75" customHeight="1" s="198">
      <c r="A795" s="45" t="n"/>
      <c r="B795" s="45" t="n"/>
      <c r="C795" s="45" t="n"/>
      <c r="D795" s="45" t="n"/>
      <c r="E795" s="58" t="n"/>
      <c r="F795" s="45" t="n"/>
    </row>
    <row r="796" ht="12.75" customHeight="1" s="198">
      <c r="A796" s="45" t="n"/>
      <c r="B796" s="45" t="n"/>
      <c r="C796" s="45" t="n"/>
      <c r="D796" s="45" t="n"/>
      <c r="E796" s="58" t="n"/>
      <c r="F796" s="45" t="n"/>
    </row>
    <row r="797" ht="12.75" customHeight="1" s="198">
      <c r="A797" s="45" t="n"/>
      <c r="B797" s="45" t="n"/>
      <c r="C797" s="45" t="n"/>
      <c r="D797" s="45" t="n"/>
      <c r="E797" s="58" t="n"/>
      <c r="F797" s="45" t="n"/>
    </row>
    <row r="798" ht="12.75" customHeight="1" s="198">
      <c r="A798" s="45" t="n"/>
      <c r="B798" s="45" t="n"/>
      <c r="C798" s="45" t="n"/>
      <c r="D798" s="45" t="n"/>
      <c r="E798" s="58" t="n"/>
      <c r="F798" s="45" t="n"/>
    </row>
    <row r="799" ht="12.75" customHeight="1" s="198">
      <c r="A799" s="45" t="n"/>
      <c r="B799" s="45" t="n"/>
      <c r="C799" s="45" t="n"/>
      <c r="D799" s="45" t="n"/>
      <c r="E799" s="58" t="n"/>
      <c r="F799" s="45" t="n"/>
    </row>
    <row r="800" ht="12.75" customHeight="1" s="198">
      <c r="A800" s="45" t="n"/>
      <c r="B800" s="45" t="n"/>
      <c r="C800" s="45" t="n"/>
      <c r="D800" s="45" t="n"/>
      <c r="E800" s="58" t="n"/>
      <c r="F800" s="45" t="n"/>
    </row>
    <row r="801" ht="12.75" customHeight="1" s="198">
      <c r="A801" s="45" t="n"/>
      <c r="B801" s="45" t="n"/>
      <c r="C801" s="45" t="n"/>
      <c r="D801" s="45" t="n"/>
      <c r="E801" s="58" t="n"/>
      <c r="F801" s="45" t="n"/>
    </row>
    <row r="802" ht="12.75" customHeight="1" s="198">
      <c r="A802" s="45" t="n"/>
      <c r="B802" s="45" t="n"/>
      <c r="C802" s="45" t="n"/>
      <c r="D802" s="45" t="n"/>
      <c r="E802" s="58" t="n"/>
      <c r="F802" s="45" t="n"/>
    </row>
    <row r="803" ht="12.75" customHeight="1" s="198">
      <c r="A803" s="45" t="n"/>
      <c r="B803" s="45" t="n"/>
      <c r="C803" s="45" t="n"/>
      <c r="D803" s="45" t="n"/>
      <c r="E803" s="58" t="n"/>
      <c r="F803" s="45" t="n"/>
    </row>
    <row r="804" ht="12.75" customHeight="1" s="198">
      <c r="A804" s="45" t="n"/>
      <c r="B804" s="45" t="n"/>
      <c r="C804" s="45" t="n"/>
      <c r="D804" s="45" t="n"/>
      <c r="E804" s="58" t="n"/>
      <c r="F804" s="45" t="n"/>
    </row>
    <row r="805" ht="12.75" customHeight="1" s="198">
      <c r="A805" s="45" t="n"/>
      <c r="B805" s="45" t="n"/>
      <c r="C805" s="45" t="n"/>
      <c r="D805" s="45" t="n"/>
      <c r="E805" s="58" t="n"/>
      <c r="F805" s="45" t="n"/>
    </row>
    <row r="806" ht="12.75" customHeight="1" s="198">
      <c r="A806" s="45" t="n"/>
      <c r="B806" s="45" t="n"/>
      <c r="C806" s="45" t="n"/>
      <c r="D806" s="45" t="n"/>
      <c r="E806" s="58" t="n"/>
      <c r="F806" s="45" t="n"/>
    </row>
    <row r="807" ht="12.75" customHeight="1" s="198">
      <c r="A807" s="45" t="n"/>
      <c r="B807" s="45" t="n"/>
      <c r="C807" s="45" t="n"/>
      <c r="D807" s="45" t="n"/>
      <c r="E807" s="58" t="n"/>
      <c r="F807" s="45" t="n"/>
    </row>
    <row r="808" ht="12.75" customHeight="1" s="198">
      <c r="A808" s="45" t="n"/>
      <c r="B808" s="45" t="n"/>
      <c r="C808" s="45" t="n"/>
      <c r="D808" s="45" t="n"/>
      <c r="E808" s="58" t="n"/>
      <c r="F808" s="45" t="n"/>
    </row>
    <row r="809" ht="12.75" customHeight="1" s="198">
      <c r="A809" s="45" t="n"/>
      <c r="B809" s="45" t="n"/>
      <c r="C809" s="45" t="n"/>
      <c r="D809" s="45" t="n"/>
      <c r="E809" s="58" t="n"/>
      <c r="F809" s="45" t="n"/>
    </row>
    <row r="810" ht="12.75" customHeight="1" s="198">
      <c r="A810" s="45" t="n"/>
      <c r="B810" s="45" t="n"/>
      <c r="C810" s="45" t="n"/>
      <c r="D810" s="45" t="n"/>
      <c r="E810" s="58" t="n"/>
      <c r="F810" s="45" t="n"/>
    </row>
    <row r="811" ht="12.75" customHeight="1" s="198">
      <c r="A811" s="45" t="n"/>
      <c r="B811" s="45" t="n"/>
      <c r="C811" s="45" t="n"/>
      <c r="D811" s="45" t="n"/>
      <c r="E811" s="58" t="n"/>
      <c r="F811" s="45" t="n"/>
    </row>
    <row r="812" ht="12.75" customHeight="1" s="198">
      <c r="A812" s="45" t="n"/>
      <c r="B812" s="45" t="n"/>
      <c r="C812" s="45" t="n"/>
      <c r="D812" s="45" t="n"/>
      <c r="E812" s="58" t="n"/>
      <c r="F812" s="45" t="n"/>
    </row>
    <row r="813" ht="12.75" customHeight="1" s="198">
      <c r="A813" s="45" t="n"/>
      <c r="B813" s="45" t="n"/>
      <c r="C813" s="45" t="n"/>
      <c r="D813" s="45" t="n"/>
      <c r="E813" s="58" t="n"/>
      <c r="F813" s="45" t="n"/>
    </row>
    <row r="814" ht="12.75" customHeight="1" s="198">
      <c r="A814" s="45" t="n"/>
      <c r="B814" s="45" t="n"/>
      <c r="C814" s="45" t="n"/>
      <c r="D814" s="45" t="n"/>
      <c r="E814" s="58" t="n"/>
      <c r="F814" s="45" t="n"/>
    </row>
    <row r="815" ht="12.75" customHeight="1" s="198">
      <c r="A815" s="45" t="n"/>
      <c r="B815" s="45" t="n"/>
      <c r="C815" s="45" t="n"/>
      <c r="D815" s="45" t="n"/>
      <c r="E815" s="58" t="n"/>
      <c r="F815" s="45" t="n"/>
    </row>
    <row r="816" ht="12.75" customHeight="1" s="198">
      <c r="A816" s="45" t="n"/>
      <c r="B816" s="45" t="n"/>
      <c r="C816" s="45" t="n"/>
      <c r="D816" s="45" t="n"/>
      <c r="E816" s="58" t="n"/>
      <c r="F816" s="45" t="n"/>
    </row>
    <row r="817" ht="12.75" customHeight="1" s="198">
      <c r="A817" s="45" t="n"/>
      <c r="B817" s="45" t="n"/>
      <c r="C817" s="45" t="n"/>
      <c r="D817" s="45" t="n"/>
      <c r="E817" s="58" t="n"/>
      <c r="F817" s="45" t="n"/>
    </row>
    <row r="818" ht="12.75" customHeight="1" s="198">
      <c r="A818" s="45" t="n"/>
      <c r="B818" s="45" t="n"/>
      <c r="C818" s="45" t="n"/>
      <c r="D818" s="45" t="n"/>
      <c r="E818" s="58" t="n"/>
      <c r="F818" s="45" t="n"/>
    </row>
    <row r="819" ht="12.75" customHeight="1" s="198">
      <c r="A819" s="45" t="n"/>
      <c r="B819" s="45" t="n"/>
      <c r="C819" s="45" t="n"/>
      <c r="D819" s="45" t="n"/>
      <c r="E819" s="58" t="n"/>
      <c r="F819" s="45" t="n"/>
    </row>
    <row r="820" ht="12.75" customHeight="1" s="198">
      <c r="A820" s="45" t="n"/>
      <c r="B820" s="45" t="n"/>
      <c r="C820" s="45" t="n"/>
      <c r="D820" s="45" t="n"/>
      <c r="E820" s="58" t="n"/>
      <c r="F820" s="45" t="n"/>
    </row>
    <row r="821" ht="12.75" customHeight="1" s="198">
      <c r="A821" s="45" t="n"/>
      <c r="B821" s="45" t="n"/>
      <c r="C821" s="45" t="n"/>
      <c r="D821" s="45" t="n"/>
      <c r="E821" s="58" t="n"/>
      <c r="F821" s="45" t="n"/>
    </row>
    <row r="822" ht="12.75" customHeight="1" s="198">
      <c r="A822" s="45" t="n"/>
      <c r="B822" s="45" t="n"/>
      <c r="C822" s="45" t="n"/>
      <c r="D822" s="45" t="n"/>
      <c r="E822" s="58" t="n"/>
      <c r="F822" s="45" t="n"/>
    </row>
    <row r="823" ht="12.75" customHeight="1" s="198">
      <c r="A823" s="45" t="n"/>
      <c r="B823" s="45" t="n"/>
      <c r="C823" s="45" t="n"/>
      <c r="D823" s="45" t="n"/>
      <c r="E823" s="58" t="n"/>
      <c r="F823" s="45" t="n"/>
    </row>
    <row r="824" ht="12.75" customHeight="1" s="198">
      <c r="A824" s="45" t="n"/>
      <c r="B824" s="45" t="n"/>
      <c r="C824" s="45" t="n"/>
      <c r="D824" s="45" t="n"/>
      <c r="E824" s="58" t="n"/>
      <c r="F824" s="45" t="n"/>
    </row>
    <row r="825" ht="12.75" customHeight="1" s="198">
      <c r="A825" s="45" t="n"/>
      <c r="B825" s="45" t="n"/>
      <c r="C825" s="45" t="n"/>
      <c r="D825" s="45" t="n"/>
      <c r="E825" s="58" t="n"/>
      <c r="F825" s="45" t="n"/>
    </row>
    <row r="826" ht="12.75" customHeight="1" s="198">
      <c r="A826" s="45" t="n"/>
      <c r="B826" s="45" t="n"/>
      <c r="C826" s="45" t="n"/>
      <c r="D826" s="45" t="n"/>
      <c r="E826" s="58" t="n"/>
      <c r="F826" s="45" t="n"/>
    </row>
    <row r="827" ht="12.75" customHeight="1" s="198">
      <c r="A827" s="45" t="n"/>
      <c r="B827" s="45" t="n"/>
      <c r="C827" s="45" t="n"/>
      <c r="D827" s="45" t="n"/>
      <c r="E827" s="58" t="n"/>
      <c r="F827" s="45" t="n"/>
    </row>
    <row r="828" ht="12.75" customHeight="1" s="198">
      <c r="A828" s="45" t="n"/>
      <c r="B828" s="45" t="n"/>
      <c r="C828" s="45" t="n"/>
      <c r="D828" s="45" t="n"/>
      <c r="E828" s="58" t="n"/>
      <c r="F828" s="45" t="n"/>
    </row>
    <row r="829" ht="12.75" customHeight="1" s="198">
      <c r="A829" s="45" t="n"/>
      <c r="B829" s="45" t="n"/>
      <c r="C829" s="45" t="n"/>
      <c r="D829" s="45" t="n"/>
      <c r="E829" s="58" t="n"/>
      <c r="F829" s="45" t="n"/>
    </row>
    <row r="830" ht="12.75" customHeight="1" s="198">
      <c r="A830" s="45" t="n"/>
      <c r="B830" s="45" t="n"/>
      <c r="C830" s="45" t="n"/>
      <c r="D830" s="45" t="n"/>
      <c r="E830" s="58" t="n"/>
      <c r="F830" s="45" t="n"/>
    </row>
    <row r="831" ht="12.75" customHeight="1" s="198">
      <c r="A831" s="45" t="n"/>
      <c r="B831" s="45" t="n"/>
      <c r="C831" s="45" t="n"/>
      <c r="D831" s="45" t="n"/>
      <c r="E831" s="58" t="n"/>
      <c r="F831" s="45" t="n"/>
    </row>
    <row r="832" ht="12.75" customHeight="1" s="198">
      <c r="A832" s="45" t="n"/>
      <c r="B832" s="45" t="n"/>
      <c r="C832" s="45" t="n"/>
      <c r="D832" s="45" t="n"/>
      <c r="E832" s="58" t="n"/>
      <c r="F832" s="45" t="n"/>
    </row>
    <row r="833" ht="12.75" customHeight="1" s="198">
      <c r="A833" s="45" t="n"/>
      <c r="B833" s="45" t="n"/>
      <c r="C833" s="45" t="n"/>
      <c r="D833" s="45" t="n"/>
      <c r="E833" s="58" t="n"/>
      <c r="F833" s="45" t="n"/>
    </row>
    <row r="834" ht="12.75" customHeight="1" s="198">
      <c r="A834" s="45" t="n"/>
      <c r="B834" s="45" t="n"/>
      <c r="C834" s="45" t="n"/>
      <c r="D834" s="45" t="n"/>
      <c r="E834" s="58" t="n"/>
      <c r="F834" s="45" t="n"/>
    </row>
    <row r="835" ht="12.75" customHeight="1" s="198">
      <c r="A835" s="45" t="n"/>
      <c r="B835" s="45" t="n"/>
      <c r="C835" s="45" t="n"/>
      <c r="D835" s="45" t="n"/>
      <c r="E835" s="58" t="n"/>
      <c r="F835" s="45" t="n"/>
    </row>
    <row r="836" ht="12.75" customHeight="1" s="198">
      <c r="A836" s="45" t="n"/>
      <c r="B836" s="45" t="n"/>
      <c r="C836" s="45" t="n"/>
      <c r="D836" s="45" t="n"/>
      <c r="E836" s="58" t="n"/>
      <c r="F836" s="45" t="n"/>
    </row>
    <row r="837" ht="12.75" customHeight="1" s="198">
      <c r="A837" s="45" t="n"/>
      <c r="B837" s="45" t="n"/>
      <c r="C837" s="45" t="n"/>
      <c r="D837" s="45" t="n"/>
      <c r="E837" s="58" t="n"/>
      <c r="F837" s="45" t="n"/>
    </row>
    <row r="838" ht="12.75" customHeight="1" s="198">
      <c r="A838" s="45" t="n"/>
      <c r="B838" s="45" t="n"/>
      <c r="C838" s="45" t="n"/>
      <c r="D838" s="45" t="n"/>
      <c r="E838" s="58" t="n"/>
      <c r="F838" s="45" t="n"/>
    </row>
    <row r="839" ht="12.75" customHeight="1" s="198">
      <c r="A839" s="45" t="n"/>
      <c r="B839" s="45" t="n"/>
      <c r="C839" s="45" t="n"/>
      <c r="D839" s="45" t="n"/>
      <c r="E839" s="58" t="n"/>
      <c r="F839" s="45" t="n"/>
    </row>
    <row r="840" ht="12.75" customHeight="1" s="198">
      <c r="A840" s="45" t="n"/>
      <c r="B840" s="45" t="n"/>
      <c r="C840" s="45" t="n"/>
      <c r="D840" s="45" t="n"/>
      <c r="E840" s="58" t="n"/>
      <c r="F840" s="45" t="n"/>
    </row>
    <row r="841" ht="12.75" customHeight="1" s="198">
      <c r="A841" s="45" t="n"/>
      <c r="B841" s="45" t="n"/>
      <c r="C841" s="45" t="n"/>
      <c r="D841" s="45" t="n"/>
      <c r="E841" s="58" t="n"/>
      <c r="F841" s="45" t="n"/>
    </row>
    <row r="842" ht="12.75" customHeight="1" s="198">
      <c r="A842" s="45" t="n"/>
      <c r="B842" s="45" t="n"/>
      <c r="C842" s="45" t="n"/>
      <c r="D842" s="45" t="n"/>
      <c r="E842" s="58" t="n"/>
      <c r="F842" s="45" t="n"/>
    </row>
    <row r="843" ht="12.75" customHeight="1" s="198">
      <c r="A843" s="45" t="n"/>
      <c r="B843" s="45" t="n"/>
      <c r="C843" s="45" t="n"/>
      <c r="D843" s="45" t="n"/>
      <c r="E843" s="58" t="n"/>
      <c r="F843" s="45" t="n"/>
    </row>
    <row r="844" ht="12.75" customHeight="1" s="198">
      <c r="A844" s="45" t="n"/>
      <c r="B844" s="45" t="n"/>
      <c r="C844" s="45" t="n"/>
      <c r="D844" s="45" t="n"/>
      <c r="E844" s="58" t="n"/>
      <c r="F844" s="45" t="n"/>
    </row>
    <row r="845" ht="12.75" customHeight="1" s="198">
      <c r="A845" s="45" t="n"/>
      <c r="B845" s="45" t="n"/>
      <c r="C845" s="45" t="n"/>
      <c r="D845" s="45" t="n"/>
      <c r="E845" s="58" t="n"/>
      <c r="F845" s="45" t="n"/>
    </row>
    <row r="846" ht="12.75" customHeight="1" s="198">
      <c r="A846" s="45" t="n"/>
      <c r="B846" s="45" t="n"/>
      <c r="C846" s="45" t="n"/>
      <c r="D846" s="45" t="n"/>
      <c r="E846" s="58" t="n"/>
      <c r="F846" s="45" t="n"/>
    </row>
    <row r="847" ht="12.75" customHeight="1" s="198">
      <c r="A847" s="45" t="n"/>
      <c r="B847" s="45" t="n"/>
      <c r="C847" s="45" t="n"/>
      <c r="D847" s="45" t="n"/>
      <c r="E847" s="58" t="n"/>
      <c r="F847" s="45" t="n"/>
    </row>
    <row r="848" ht="12.75" customHeight="1" s="198">
      <c r="A848" s="45" t="n"/>
      <c r="B848" s="45" t="n"/>
      <c r="C848" s="45" t="n"/>
      <c r="D848" s="45" t="n"/>
      <c r="E848" s="58" t="n"/>
      <c r="F848" s="45" t="n"/>
    </row>
    <row r="849" ht="12.75" customHeight="1" s="198">
      <c r="A849" s="45" t="n"/>
      <c r="B849" s="45" t="n"/>
      <c r="C849" s="45" t="n"/>
      <c r="D849" s="45" t="n"/>
      <c r="E849" s="58" t="n"/>
      <c r="F849" s="45" t="n"/>
    </row>
    <row r="850" ht="12.75" customHeight="1" s="198">
      <c r="A850" s="45" t="n"/>
      <c r="B850" s="45" t="n"/>
      <c r="C850" s="45" t="n"/>
      <c r="D850" s="45" t="n"/>
      <c r="E850" s="58" t="n"/>
      <c r="F850" s="45" t="n"/>
    </row>
    <row r="851" ht="12.75" customHeight="1" s="198">
      <c r="A851" s="45" t="n"/>
      <c r="B851" s="45" t="n"/>
      <c r="C851" s="45" t="n"/>
      <c r="D851" s="45" t="n"/>
      <c r="E851" s="58" t="n"/>
      <c r="F851" s="45" t="n"/>
    </row>
    <row r="852" ht="12.75" customHeight="1" s="198">
      <c r="A852" s="45" t="n"/>
      <c r="B852" s="45" t="n"/>
      <c r="C852" s="45" t="n"/>
      <c r="D852" s="45" t="n"/>
      <c r="E852" s="58" t="n"/>
      <c r="F852" s="45" t="n"/>
    </row>
    <row r="853" ht="12.75" customHeight="1" s="198">
      <c r="A853" s="45" t="n"/>
      <c r="B853" s="45" t="n"/>
      <c r="C853" s="45" t="n"/>
      <c r="D853" s="45" t="n"/>
      <c r="E853" s="58" t="n"/>
      <c r="F853" s="45" t="n"/>
    </row>
    <row r="854" ht="12.75" customHeight="1" s="198">
      <c r="A854" s="45" t="n"/>
      <c r="B854" s="45" t="n"/>
      <c r="C854" s="45" t="n"/>
      <c r="D854" s="45" t="n"/>
      <c r="E854" s="58" t="n"/>
      <c r="F854" s="45" t="n"/>
    </row>
    <row r="855" ht="12.75" customHeight="1" s="198">
      <c r="A855" s="45" t="n"/>
      <c r="B855" s="45" t="n"/>
      <c r="C855" s="45" t="n"/>
      <c r="D855" s="45" t="n"/>
      <c r="E855" s="58" t="n"/>
      <c r="F855" s="45" t="n"/>
    </row>
    <row r="856" ht="12.75" customHeight="1" s="198">
      <c r="A856" s="45" t="n"/>
      <c r="B856" s="45" t="n"/>
      <c r="C856" s="45" t="n"/>
      <c r="D856" s="45" t="n"/>
      <c r="E856" s="58" t="n"/>
      <c r="F856" s="45" t="n"/>
    </row>
    <row r="857" ht="12.75" customHeight="1" s="198">
      <c r="A857" s="45" t="n"/>
      <c r="B857" s="45" t="n"/>
      <c r="C857" s="45" t="n"/>
      <c r="D857" s="45" t="n"/>
      <c r="E857" s="58" t="n"/>
      <c r="F857" s="45" t="n"/>
    </row>
    <row r="858" ht="12.75" customHeight="1" s="198">
      <c r="A858" s="45" t="n"/>
      <c r="B858" s="45" t="n"/>
      <c r="C858" s="45" t="n"/>
      <c r="D858" s="45" t="n"/>
      <c r="E858" s="58" t="n"/>
      <c r="F858" s="45" t="n"/>
    </row>
    <row r="859" ht="12.75" customHeight="1" s="198">
      <c r="A859" s="45" t="n"/>
      <c r="B859" s="45" t="n"/>
      <c r="C859" s="45" t="n"/>
      <c r="D859" s="45" t="n"/>
      <c r="E859" s="58" t="n"/>
      <c r="F859" s="45" t="n"/>
    </row>
    <row r="860" ht="12.75" customHeight="1" s="198">
      <c r="A860" s="45" t="n"/>
      <c r="B860" s="45" t="n"/>
      <c r="C860" s="45" t="n"/>
      <c r="D860" s="45" t="n"/>
      <c r="E860" s="58" t="n"/>
      <c r="F860" s="45" t="n"/>
    </row>
    <row r="861" ht="12.75" customHeight="1" s="198">
      <c r="A861" s="45" t="n"/>
      <c r="B861" s="45" t="n"/>
      <c r="C861" s="45" t="n"/>
      <c r="D861" s="45" t="n"/>
      <c r="E861" s="58" t="n"/>
      <c r="F861" s="45" t="n"/>
    </row>
    <row r="862" ht="12.75" customHeight="1" s="198">
      <c r="A862" s="45" t="n"/>
      <c r="B862" s="45" t="n"/>
      <c r="C862" s="45" t="n"/>
      <c r="D862" s="45" t="n"/>
      <c r="E862" s="58" t="n"/>
      <c r="F862" s="45" t="n"/>
    </row>
    <row r="863" ht="12.75" customHeight="1" s="198">
      <c r="A863" s="45" t="n"/>
      <c r="B863" s="45" t="n"/>
      <c r="C863" s="45" t="n"/>
      <c r="D863" s="45" t="n"/>
      <c r="E863" s="58" t="n"/>
      <c r="F863" s="45" t="n"/>
    </row>
    <row r="864" ht="12.75" customHeight="1" s="198">
      <c r="A864" s="45" t="n"/>
      <c r="B864" s="45" t="n"/>
      <c r="C864" s="45" t="n"/>
      <c r="D864" s="45" t="n"/>
      <c r="E864" s="58" t="n"/>
      <c r="F864" s="45" t="n"/>
    </row>
    <row r="865" ht="12.75" customHeight="1" s="198">
      <c r="A865" s="45" t="n"/>
      <c r="B865" s="45" t="n"/>
      <c r="C865" s="45" t="n"/>
      <c r="D865" s="45" t="n"/>
      <c r="E865" s="58" t="n"/>
      <c r="F865" s="45" t="n"/>
    </row>
    <row r="866" ht="12.75" customHeight="1" s="198">
      <c r="A866" s="45" t="n"/>
      <c r="B866" s="45" t="n"/>
      <c r="C866" s="45" t="n"/>
      <c r="D866" s="45" t="n"/>
      <c r="E866" s="58" t="n"/>
      <c r="F866" s="45" t="n"/>
    </row>
    <row r="867" ht="12.75" customHeight="1" s="198">
      <c r="A867" s="45" t="n"/>
      <c r="B867" s="45" t="n"/>
      <c r="C867" s="45" t="n"/>
      <c r="D867" s="45" t="n"/>
      <c r="E867" s="58" t="n"/>
      <c r="F867" s="45" t="n"/>
    </row>
    <row r="868" ht="12.75" customHeight="1" s="198">
      <c r="A868" s="45" t="n"/>
      <c r="B868" s="45" t="n"/>
      <c r="C868" s="45" t="n"/>
      <c r="D868" s="45" t="n"/>
      <c r="E868" s="58" t="n"/>
      <c r="F868" s="45" t="n"/>
    </row>
    <row r="869" ht="12.75" customHeight="1" s="198">
      <c r="A869" s="45" t="n"/>
      <c r="B869" s="45" t="n"/>
      <c r="C869" s="45" t="n"/>
      <c r="D869" s="45" t="n"/>
      <c r="E869" s="58" t="n"/>
      <c r="F869" s="45" t="n"/>
    </row>
    <row r="870" ht="12.75" customHeight="1" s="198">
      <c r="A870" s="45" t="n"/>
      <c r="B870" s="45" t="n"/>
      <c r="C870" s="45" t="n"/>
      <c r="D870" s="45" t="n"/>
      <c r="E870" s="58" t="n"/>
      <c r="F870" s="45" t="n"/>
    </row>
    <row r="871" ht="12.75" customHeight="1" s="198">
      <c r="A871" s="45" t="n"/>
      <c r="B871" s="45" t="n"/>
      <c r="C871" s="45" t="n"/>
      <c r="D871" s="45" t="n"/>
      <c r="E871" s="58" t="n"/>
      <c r="F871" s="45" t="n"/>
    </row>
    <row r="872" ht="12.75" customHeight="1" s="198">
      <c r="A872" s="45" t="n"/>
      <c r="B872" s="45" t="n"/>
      <c r="C872" s="45" t="n"/>
      <c r="D872" s="45" t="n"/>
      <c r="E872" s="58" t="n"/>
      <c r="F872" s="45" t="n"/>
    </row>
    <row r="873" ht="12.75" customHeight="1" s="198">
      <c r="A873" s="45" t="n"/>
      <c r="B873" s="45" t="n"/>
      <c r="C873" s="45" t="n"/>
      <c r="D873" s="45" t="n"/>
      <c r="E873" s="58" t="n"/>
      <c r="F873" s="45" t="n"/>
    </row>
    <row r="874" ht="12.75" customHeight="1" s="198">
      <c r="A874" s="45" t="n"/>
      <c r="B874" s="45" t="n"/>
      <c r="C874" s="45" t="n"/>
      <c r="D874" s="45" t="n"/>
      <c r="E874" s="58" t="n"/>
      <c r="F874" s="45" t="n"/>
    </row>
    <row r="875" ht="12.75" customHeight="1" s="198">
      <c r="A875" s="45" t="n"/>
      <c r="B875" s="45" t="n"/>
      <c r="C875" s="45" t="n"/>
      <c r="D875" s="45" t="n"/>
      <c r="E875" s="58" t="n"/>
      <c r="F875" s="45" t="n"/>
    </row>
    <row r="876" ht="12.75" customHeight="1" s="198">
      <c r="A876" s="45" t="n"/>
      <c r="B876" s="45" t="n"/>
      <c r="C876" s="45" t="n"/>
      <c r="D876" s="45" t="n"/>
      <c r="E876" s="58" t="n"/>
      <c r="F876" s="45" t="n"/>
    </row>
    <row r="877" ht="12.75" customHeight="1" s="198">
      <c r="A877" s="45" t="n"/>
      <c r="B877" s="45" t="n"/>
      <c r="C877" s="45" t="n"/>
      <c r="D877" s="45" t="n"/>
      <c r="E877" s="58" t="n"/>
      <c r="F877" s="45" t="n"/>
    </row>
    <row r="878" ht="12.75" customHeight="1" s="198">
      <c r="A878" s="45" t="n"/>
      <c r="B878" s="45" t="n"/>
      <c r="C878" s="45" t="n"/>
      <c r="D878" s="45" t="n"/>
      <c r="E878" s="58" t="n"/>
      <c r="F878" s="45" t="n"/>
    </row>
    <row r="879" ht="12.75" customHeight="1" s="198">
      <c r="A879" s="45" t="n"/>
      <c r="B879" s="45" t="n"/>
      <c r="C879" s="45" t="n"/>
      <c r="D879" s="45" t="n"/>
      <c r="E879" s="58" t="n"/>
      <c r="F879" s="45" t="n"/>
    </row>
    <row r="880" ht="12.75" customHeight="1" s="198">
      <c r="A880" s="45" t="n"/>
      <c r="B880" s="45" t="n"/>
      <c r="C880" s="45" t="n"/>
      <c r="D880" s="45" t="n"/>
      <c r="E880" s="58" t="n"/>
      <c r="F880" s="45" t="n"/>
    </row>
    <row r="881" ht="12.75" customHeight="1" s="198">
      <c r="A881" s="45" t="n"/>
      <c r="B881" s="45" t="n"/>
      <c r="C881" s="45" t="n"/>
      <c r="D881" s="45" t="n"/>
      <c r="E881" s="58" t="n"/>
      <c r="F881" s="45" t="n"/>
    </row>
    <row r="882" ht="12.75" customHeight="1" s="198">
      <c r="A882" s="45" t="n"/>
      <c r="B882" s="45" t="n"/>
      <c r="C882" s="45" t="n"/>
      <c r="D882" s="45" t="n"/>
      <c r="E882" s="58" t="n"/>
      <c r="F882" s="45" t="n"/>
    </row>
    <row r="883" ht="12.75" customHeight="1" s="198">
      <c r="A883" s="45" t="n"/>
      <c r="B883" s="45" t="n"/>
      <c r="C883" s="45" t="n"/>
      <c r="D883" s="45" t="n"/>
      <c r="E883" s="58" t="n"/>
      <c r="F883" s="45" t="n"/>
    </row>
    <row r="884" ht="12.75" customHeight="1" s="198">
      <c r="A884" s="45" t="n"/>
      <c r="B884" s="45" t="n"/>
      <c r="C884" s="45" t="n"/>
      <c r="D884" s="45" t="n"/>
      <c r="E884" s="58" t="n"/>
      <c r="F884" s="45" t="n"/>
    </row>
    <row r="885" ht="12.75" customHeight="1" s="198">
      <c r="A885" s="45" t="n"/>
      <c r="B885" s="45" t="n"/>
      <c r="C885" s="45" t="n"/>
      <c r="D885" s="45" t="n"/>
      <c r="E885" s="58" t="n"/>
      <c r="F885" s="45" t="n"/>
    </row>
    <row r="886" ht="12.75" customHeight="1" s="198">
      <c r="A886" s="45" t="n"/>
      <c r="B886" s="45" t="n"/>
      <c r="C886" s="45" t="n"/>
      <c r="D886" s="45" t="n"/>
      <c r="E886" s="58" t="n"/>
      <c r="F886" s="45" t="n"/>
    </row>
    <row r="887" ht="12.75" customHeight="1" s="198">
      <c r="A887" s="45" t="n"/>
      <c r="B887" s="45" t="n"/>
      <c r="C887" s="45" t="n"/>
      <c r="D887" s="45" t="n"/>
      <c r="E887" s="58" t="n"/>
      <c r="F887" s="45" t="n"/>
    </row>
    <row r="888" ht="12.75" customHeight="1" s="198">
      <c r="A888" s="45" t="n"/>
      <c r="B888" s="45" t="n"/>
      <c r="C888" s="45" t="n"/>
      <c r="D888" s="45" t="n"/>
      <c r="E888" s="58" t="n"/>
      <c r="F888" s="45" t="n"/>
    </row>
    <row r="889" ht="12.75" customHeight="1" s="198">
      <c r="A889" s="45" t="n"/>
      <c r="B889" s="45" t="n"/>
      <c r="C889" s="45" t="n"/>
      <c r="D889" s="45" t="n"/>
      <c r="E889" s="58" t="n"/>
      <c r="F889" s="45" t="n"/>
    </row>
    <row r="890" ht="12.75" customHeight="1" s="198">
      <c r="A890" s="45" t="n"/>
      <c r="B890" s="45" t="n"/>
      <c r="C890" s="45" t="n"/>
      <c r="D890" s="45" t="n"/>
      <c r="E890" s="58" t="n"/>
      <c r="F890" s="45" t="n"/>
    </row>
    <row r="891" ht="12.75" customHeight="1" s="198">
      <c r="A891" s="45" t="n"/>
      <c r="B891" s="45" t="n"/>
      <c r="C891" s="45" t="n"/>
      <c r="D891" s="45" t="n"/>
      <c r="E891" s="58" t="n"/>
      <c r="F891" s="45" t="n"/>
    </row>
    <row r="892" ht="12.75" customHeight="1" s="198">
      <c r="A892" s="45" t="n"/>
      <c r="B892" s="45" t="n"/>
      <c r="C892" s="45" t="n"/>
      <c r="D892" s="45" t="n"/>
      <c r="E892" s="58" t="n"/>
      <c r="F892" s="45" t="n"/>
    </row>
    <row r="893" ht="12.75" customHeight="1" s="198">
      <c r="A893" s="45" t="n"/>
      <c r="B893" s="45" t="n"/>
      <c r="C893" s="45" t="n"/>
      <c r="D893" s="45" t="n"/>
      <c r="E893" s="58" t="n"/>
      <c r="F893" s="45" t="n"/>
    </row>
    <row r="894" ht="12.75" customHeight="1" s="198">
      <c r="A894" s="45" t="n"/>
      <c r="B894" s="45" t="n"/>
      <c r="C894" s="45" t="n"/>
      <c r="D894" s="45" t="n"/>
      <c r="E894" s="58" t="n"/>
      <c r="F894" s="45" t="n"/>
    </row>
    <row r="895" ht="12.75" customHeight="1" s="198">
      <c r="A895" s="45" t="n"/>
      <c r="B895" s="45" t="n"/>
      <c r="C895" s="45" t="n"/>
      <c r="D895" s="45" t="n"/>
      <c r="E895" s="58" t="n"/>
      <c r="F895" s="45" t="n"/>
    </row>
    <row r="896" ht="12.75" customHeight="1" s="198">
      <c r="A896" s="45" t="n"/>
      <c r="B896" s="45" t="n"/>
      <c r="C896" s="45" t="n"/>
      <c r="D896" s="45" t="n"/>
      <c r="E896" s="58" t="n"/>
      <c r="F896" s="45" t="n"/>
    </row>
    <row r="897" ht="12.75" customHeight="1" s="198">
      <c r="A897" s="45" t="n"/>
      <c r="B897" s="45" t="n"/>
      <c r="C897" s="45" t="n"/>
      <c r="D897" s="45" t="n"/>
      <c r="E897" s="58" t="n"/>
      <c r="F897" s="45" t="n"/>
    </row>
    <row r="898" ht="12.75" customHeight="1" s="198">
      <c r="A898" s="45" t="n"/>
      <c r="B898" s="45" t="n"/>
      <c r="C898" s="45" t="n"/>
      <c r="D898" s="45" t="n"/>
      <c r="E898" s="58" t="n"/>
      <c r="F898" s="45" t="n"/>
    </row>
    <row r="899" ht="12.75" customHeight="1" s="198">
      <c r="A899" s="45" t="n"/>
      <c r="B899" s="45" t="n"/>
      <c r="C899" s="45" t="n"/>
      <c r="D899" s="45" t="n"/>
      <c r="E899" s="58" t="n"/>
      <c r="F899" s="45" t="n"/>
    </row>
    <row r="900" ht="12.75" customHeight="1" s="198">
      <c r="A900" s="45" t="n"/>
      <c r="B900" s="45" t="n"/>
      <c r="C900" s="45" t="n"/>
      <c r="D900" s="45" t="n"/>
      <c r="E900" s="58" t="n"/>
      <c r="F900" s="45" t="n"/>
    </row>
    <row r="901" ht="12.75" customHeight="1" s="198">
      <c r="A901" s="45" t="n"/>
      <c r="B901" s="45" t="n"/>
      <c r="C901" s="45" t="n"/>
      <c r="D901" s="45" t="n"/>
      <c r="E901" s="58" t="n"/>
      <c r="F901" s="45" t="n"/>
    </row>
    <row r="902" ht="12.75" customHeight="1" s="198">
      <c r="A902" s="45" t="n"/>
      <c r="B902" s="45" t="n"/>
      <c r="C902" s="45" t="n"/>
      <c r="D902" s="45" t="n"/>
      <c r="E902" s="58" t="n"/>
      <c r="F902" s="45" t="n"/>
    </row>
    <row r="903" ht="12.75" customHeight="1" s="198">
      <c r="A903" s="45" t="n"/>
      <c r="B903" s="45" t="n"/>
      <c r="C903" s="45" t="n"/>
      <c r="D903" s="45" t="n"/>
      <c r="E903" s="58" t="n"/>
      <c r="F903" s="45" t="n"/>
    </row>
    <row r="904" ht="12.75" customHeight="1" s="198">
      <c r="A904" s="45" t="n"/>
      <c r="B904" s="45" t="n"/>
      <c r="C904" s="45" t="n"/>
      <c r="D904" s="45" t="n"/>
      <c r="E904" s="58" t="n"/>
      <c r="F904" s="45" t="n"/>
    </row>
    <row r="905" ht="12.75" customHeight="1" s="198">
      <c r="A905" s="45" t="n"/>
      <c r="B905" s="45" t="n"/>
      <c r="C905" s="45" t="n"/>
      <c r="D905" s="45" t="n"/>
      <c r="E905" s="58" t="n"/>
      <c r="F905" s="45" t="n"/>
    </row>
    <row r="906" ht="12.75" customHeight="1" s="198">
      <c r="A906" s="45" t="n"/>
      <c r="B906" s="45" t="n"/>
      <c r="C906" s="45" t="n"/>
      <c r="D906" s="45" t="n"/>
      <c r="E906" s="58" t="n"/>
      <c r="F906" s="45" t="n"/>
    </row>
    <row r="907" ht="12.75" customHeight="1" s="198">
      <c r="A907" s="45" t="n"/>
      <c r="B907" s="45" t="n"/>
      <c r="C907" s="45" t="n"/>
      <c r="D907" s="45" t="n"/>
      <c r="E907" s="58" t="n"/>
      <c r="F907" s="45" t="n"/>
    </row>
    <row r="908" ht="12.75" customHeight="1" s="198">
      <c r="A908" s="45" t="n"/>
      <c r="B908" s="45" t="n"/>
      <c r="C908" s="45" t="n"/>
      <c r="D908" s="45" t="n"/>
      <c r="E908" s="58" t="n"/>
      <c r="F908" s="45" t="n"/>
    </row>
    <row r="909" ht="12.75" customHeight="1" s="198">
      <c r="A909" s="45" t="n"/>
      <c r="B909" s="45" t="n"/>
      <c r="C909" s="45" t="n"/>
      <c r="D909" s="45" t="n"/>
      <c r="E909" s="58" t="n"/>
      <c r="F909" s="45" t="n"/>
    </row>
    <row r="910" ht="12.75" customHeight="1" s="198">
      <c r="A910" s="45" t="n"/>
      <c r="B910" s="45" t="n"/>
      <c r="C910" s="45" t="n"/>
      <c r="D910" s="45" t="n"/>
      <c r="E910" s="58" t="n"/>
      <c r="F910" s="45" t="n"/>
    </row>
    <row r="911" ht="12.75" customHeight="1" s="198">
      <c r="A911" s="45" t="n"/>
      <c r="B911" s="45" t="n"/>
      <c r="C911" s="45" t="n"/>
      <c r="D911" s="45" t="n"/>
      <c r="E911" s="58" t="n"/>
      <c r="F911" s="45" t="n"/>
    </row>
    <row r="912" ht="12.75" customHeight="1" s="198">
      <c r="A912" s="45" t="n"/>
      <c r="B912" s="45" t="n"/>
      <c r="C912" s="45" t="n"/>
      <c r="D912" s="45" t="n"/>
      <c r="E912" s="58" t="n"/>
      <c r="F912" s="45" t="n"/>
    </row>
    <row r="913" ht="12.75" customHeight="1" s="198">
      <c r="A913" s="45" t="n"/>
      <c r="B913" s="45" t="n"/>
      <c r="C913" s="45" t="n"/>
      <c r="D913" s="45" t="n"/>
      <c r="E913" s="58" t="n"/>
      <c r="F913" s="45" t="n"/>
    </row>
    <row r="914" ht="12.75" customHeight="1" s="198">
      <c r="A914" s="45" t="n"/>
      <c r="B914" s="45" t="n"/>
      <c r="C914" s="45" t="n"/>
      <c r="D914" s="45" t="n"/>
      <c r="E914" s="58" t="n"/>
      <c r="F914" s="45" t="n"/>
    </row>
    <row r="915" ht="12.75" customHeight="1" s="198">
      <c r="A915" s="45" t="n"/>
      <c r="B915" s="45" t="n"/>
      <c r="C915" s="45" t="n"/>
      <c r="D915" s="45" t="n"/>
      <c r="E915" s="58" t="n"/>
      <c r="F915" s="45" t="n"/>
    </row>
    <row r="916" ht="12.75" customHeight="1" s="198">
      <c r="A916" s="45" t="n"/>
      <c r="B916" s="45" t="n"/>
      <c r="C916" s="45" t="n"/>
      <c r="D916" s="45" t="n"/>
      <c r="E916" s="58" t="n"/>
      <c r="F916" s="45" t="n"/>
    </row>
    <row r="917" ht="12.75" customHeight="1" s="198">
      <c r="A917" s="45" t="n"/>
      <c r="B917" s="45" t="n"/>
      <c r="C917" s="45" t="n"/>
      <c r="D917" s="45" t="n"/>
      <c r="E917" s="58" t="n"/>
      <c r="F917" s="45" t="n"/>
    </row>
    <row r="918" ht="12.75" customHeight="1" s="198">
      <c r="A918" s="45" t="n"/>
      <c r="B918" s="45" t="n"/>
      <c r="C918" s="45" t="n"/>
      <c r="D918" s="45" t="n"/>
      <c r="E918" s="58" t="n"/>
      <c r="F918" s="45" t="n"/>
    </row>
    <row r="919" ht="12.75" customHeight="1" s="198">
      <c r="A919" s="45" t="n"/>
      <c r="B919" s="45" t="n"/>
      <c r="C919" s="45" t="n"/>
      <c r="D919" s="45" t="n"/>
      <c r="E919" s="58" t="n"/>
      <c r="F919" s="45" t="n"/>
    </row>
    <row r="920" ht="12.75" customHeight="1" s="198">
      <c r="A920" s="45" t="n"/>
      <c r="B920" s="45" t="n"/>
      <c r="C920" s="45" t="n"/>
      <c r="D920" s="45" t="n"/>
      <c r="E920" s="58" t="n"/>
      <c r="F920" s="45" t="n"/>
    </row>
    <row r="921" ht="12.75" customHeight="1" s="198">
      <c r="A921" s="45" t="n"/>
      <c r="B921" s="45" t="n"/>
      <c r="C921" s="45" t="n"/>
      <c r="D921" s="45" t="n"/>
      <c r="E921" s="58" t="n"/>
      <c r="F921" s="45" t="n"/>
    </row>
    <row r="922" ht="12.75" customHeight="1" s="198">
      <c r="A922" s="45" t="n"/>
      <c r="B922" s="45" t="n"/>
      <c r="C922" s="45" t="n"/>
      <c r="D922" s="45" t="n"/>
      <c r="E922" s="58" t="n"/>
      <c r="F922" s="45" t="n"/>
    </row>
    <row r="923" ht="12.75" customHeight="1" s="198">
      <c r="A923" s="45" t="n"/>
      <c r="B923" s="45" t="n"/>
      <c r="C923" s="45" t="n"/>
      <c r="D923" s="45" t="n"/>
      <c r="E923" s="58" t="n"/>
      <c r="F923" s="45" t="n"/>
    </row>
    <row r="924" ht="12.75" customHeight="1" s="198">
      <c r="A924" s="45" t="n"/>
      <c r="B924" s="45" t="n"/>
      <c r="C924" s="45" t="n"/>
      <c r="D924" s="45" t="n"/>
      <c r="E924" s="58" t="n"/>
      <c r="F924" s="45" t="n"/>
    </row>
    <row r="925" ht="12.75" customHeight="1" s="198">
      <c r="A925" s="45" t="n"/>
      <c r="B925" s="45" t="n"/>
      <c r="C925" s="45" t="n"/>
      <c r="D925" s="45" t="n"/>
      <c r="E925" s="58" t="n"/>
      <c r="F925" s="45" t="n"/>
    </row>
    <row r="926" ht="12.75" customHeight="1" s="198">
      <c r="A926" s="45" t="n"/>
      <c r="B926" s="45" t="n"/>
      <c r="C926" s="45" t="n"/>
      <c r="D926" s="45" t="n"/>
      <c r="E926" s="58" t="n"/>
      <c r="F926" s="45" t="n"/>
    </row>
    <row r="927" ht="12.75" customHeight="1" s="198">
      <c r="A927" s="45" t="n"/>
      <c r="B927" s="45" t="n"/>
      <c r="C927" s="45" t="n"/>
      <c r="D927" s="45" t="n"/>
      <c r="E927" s="58" t="n"/>
      <c r="F927" s="45" t="n"/>
    </row>
    <row r="928" ht="12.75" customHeight="1" s="198">
      <c r="A928" s="45" t="n"/>
      <c r="B928" s="45" t="n"/>
      <c r="C928" s="45" t="n"/>
      <c r="D928" s="45" t="n"/>
      <c r="E928" s="58" t="n"/>
      <c r="F928" s="45" t="n"/>
    </row>
    <row r="929" ht="12.75" customHeight="1" s="198">
      <c r="A929" s="45" t="n"/>
      <c r="B929" s="45" t="n"/>
      <c r="C929" s="45" t="n"/>
      <c r="D929" s="45" t="n"/>
      <c r="E929" s="58" t="n"/>
      <c r="F929" s="45" t="n"/>
    </row>
    <row r="930" ht="12.75" customHeight="1" s="198">
      <c r="A930" s="45" t="n"/>
      <c r="B930" s="45" t="n"/>
      <c r="C930" s="45" t="n"/>
      <c r="D930" s="45" t="n"/>
      <c r="E930" s="58" t="n"/>
      <c r="F930" s="45" t="n"/>
    </row>
    <row r="931" ht="12.75" customHeight="1" s="198">
      <c r="A931" s="45" t="n"/>
      <c r="B931" s="45" t="n"/>
      <c r="C931" s="45" t="n"/>
      <c r="D931" s="45" t="n"/>
      <c r="E931" s="58" t="n"/>
      <c r="F931" s="45" t="n"/>
    </row>
    <row r="932" ht="12.75" customHeight="1" s="198">
      <c r="A932" s="45" t="n"/>
      <c r="B932" s="45" t="n"/>
      <c r="C932" s="45" t="n"/>
      <c r="D932" s="45" t="n"/>
      <c r="E932" s="58" t="n"/>
      <c r="F932" s="45" t="n"/>
    </row>
    <row r="933" ht="12.75" customHeight="1" s="198">
      <c r="A933" s="45" t="n"/>
      <c r="B933" s="45" t="n"/>
      <c r="C933" s="45" t="n"/>
      <c r="D933" s="45" t="n"/>
      <c r="E933" s="58" t="n"/>
      <c r="F933" s="45" t="n"/>
    </row>
    <row r="934" ht="12.75" customHeight="1" s="198">
      <c r="A934" s="45" t="n"/>
      <c r="B934" s="45" t="n"/>
      <c r="C934" s="45" t="n"/>
      <c r="D934" s="45" t="n"/>
      <c r="E934" s="58" t="n"/>
      <c r="F934" s="45" t="n"/>
    </row>
    <row r="935" ht="12.75" customHeight="1" s="198">
      <c r="A935" s="45" t="n"/>
      <c r="B935" s="45" t="n"/>
      <c r="C935" s="45" t="n"/>
      <c r="D935" s="45" t="n"/>
      <c r="E935" s="58" t="n"/>
      <c r="F935" s="45" t="n"/>
    </row>
    <row r="936" ht="12.75" customHeight="1" s="198">
      <c r="A936" s="45" t="n"/>
      <c r="B936" s="45" t="n"/>
      <c r="C936" s="45" t="n"/>
      <c r="D936" s="45" t="n"/>
      <c r="E936" s="58" t="n"/>
      <c r="F936" s="45" t="n"/>
    </row>
    <row r="937" ht="12.75" customHeight="1" s="198">
      <c r="A937" s="45" t="n"/>
      <c r="B937" s="45" t="n"/>
      <c r="C937" s="45" t="n"/>
      <c r="D937" s="45" t="n"/>
      <c r="E937" s="58" t="n"/>
      <c r="F937" s="45" t="n"/>
    </row>
    <row r="938" ht="12.75" customHeight="1" s="198">
      <c r="A938" s="45" t="n"/>
      <c r="B938" s="45" t="n"/>
      <c r="C938" s="45" t="n"/>
      <c r="D938" s="45" t="n"/>
      <c r="E938" s="58" t="n"/>
      <c r="F938" s="45" t="n"/>
    </row>
    <row r="939" ht="12.75" customHeight="1" s="198">
      <c r="A939" s="45" t="n"/>
      <c r="B939" s="45" t="n"/>
      <c r="C939" s="45" t="n"/>
      <c r="D939" s="45" t="n"/>
      <c r="E939" s="58" t="n"/>
      <c r="F939" s="45" t="n"/>
    </row>
    <row r="940" ht="12.75" customHeight="1" s="198">
      <c r="A940" s="45" t="n"/>
      <c r="B940" s="45" t="n"/>
      <c r="C940" s="45" t="n"/>
      <c r="D940" s="45" t="n"/>
      <c r="E940" s="58" t="n"/>
      <c r="F940" s="45" t="n"/>
    </row>
    <row r="941" ht="12.75" customHeight="1" s="198">
      <c r="A941" s="45" t="n"/>
      <c r="B941" s="45" t="n"/>
      <c r="C941" s="45" t="n"/>
      <c r="D941" s="45" t="n"/>
      <c r="E941" s="58" t="n"/>
      <c r="F941" s="45" t="n"/>
    </row>
    <row r="942" ht="12.75" customHeight="1" s="198">
      <c r="A942" s="45" t="n"/>
      <c r="B942" s="45" t="n"/>
      <c r="C942" s="45" t="n"/>
      <c r="D942" s="45" t="n"/>
      <c r="E942" s="58" t="n"/>
      <c r="F942" s="45" t="n"/>
    </row>
    <row r="943" ht="12.75" customHeight="1" s="198">
      <c r="A943" s="45" t="n"/>
      <c r="B943" s="45" t="n"/>
      <c r="C943" s="45" t="n"/>
      <c r="D943" s="45" t="n"/>
      <c r="E943" s="58" t="n"/>
      <c r="F943" s="45" t="n"/>
    </row>
    <row r="944" ht="12.75" customHeight="1" s="198">
      <c r="A944" s="45" t="n"/>
      <c r="B944" s="45" t="n"/>
      <c r="C944" s="45" t="n"/>
      <c r="D944" s="45" t="n"/>
      <c r="E944" s="58" t="n"/>
      <c r="F944" s="45" t="n"/>
    </row>
    <row r="945" ht="12.75" customHeight="1" s="198">
      <c r="A945" s="45" t="n"/>
      <c r="B945" s="45" t="n"/>
      <c r="C945" s="45" t="n"/>
      <c r="D945" s="45" t="n"/>
      <c r="E945" s="58" t="n"/>
      <c r="F945" s="45" t="n"/>
    </row>
    <row r="946" ht="12.75" customHeight="1" s="198">
      <c r="A946" s="45" t="n"/>
      <c r="B946" s="45" t="n"/>
      <c r="C946" s="45" t="n"/>
      <c r="D946" s="45" t="n"/>
      <c r="E946" s="58" t="n"/>
      <c r="F946" s="45" t="n"/>
    </row>
    <row r="947" ht="12.75" customHeight="1" s="198">
      <c r="A947" s="45" t="n"/>
      <c r="B947" s="45" t="n"/>
      <c r="C947" s="45" t="n"/>
      <c r="D947" s="45" t="n"/>
      <c r="E947" s="58" t="n"/>
      <c r="F947" s="45" t="n"/>
    </row>
    <row r="948" ht="12.75" customHeight="1" s="198">
      <c r="A948" s="45" t="n"/>
      <c r="B948" s="45" t="n"/>
      <c r="C948" s="45" t="n"/>
      <c r="D948" s="45" t="n"/>
      <c r="E948" s="58" t="n"/>
      <c r="F948" s="45" t="n"/>
    </row>
    <row r="949" ht="12.75" customHeight="1" s="198">
      <c r="A949" s="45" t="n"/>
      <c r="B949" s="45" t="n"/>
      <c r="C949" s="45" t="n"/>
      <c r="D949" s="45" t="n"/>
      <c r="E949" s="58" t="n"/>
      <c r="F949" s="45" t="n"/>
    </row>
    <row r="950" ht="12.75" customHeight="1" s="198">
      <c r="A950" s="45" t="n"/>
      <c r="B950" s="45" t="n"/>
      <c r="C950" s="45" t="n"/>
      <c r="D950" s="45" t="n"/>
      <c r="E950" s="58" t="n"/>
      <c r="F950" s="45" t="n"/>
    </row>
    <row r="951" ht="12.75" customHeight="1" s="198">
      <c r="A951" s="45" t="n"/>
      <c r="B951" s="45" t="n"/>
      <c r="C951" s="45" t="n"/>
      <c r="D951" s="45" t="n"/>
      <c r="E951" s="58" t="n"/>
      <c r="F951" s="45" t="n"/>
    </row>
    <row r="952" ht="12.75" customHeight="1" s="198">
      <c r="A952" s="45" t="n"/>
      <c r="B952" s="45" t="n"/>
      <c r="C952" s="45" t="n"/>
      <c r="D952" s="45" t="n"/>
      <c r="E952" s="58" t="n"/>
      <c r="F952" s="45" t="n"/>
    </row>
    <row r="953" ht="12.75" customHeight="1" s="198">
      <c r="A953" s="45" t="n"/>
      <c r="B953" s="45" t="n"/>
      <c r="C953" s="45" t="n"/>
      <c r="D953" s="45" t="n"/>
      <c r="E953" s="58" t="n"/>
      <c r="F953" s="45" t="n"/>
    </row>
    <row r="954" ht="12.75" customHeight="1" s="198">
      <c r="A954" s="45" t="n"/>
      <c r="B954" s="45" t="n"/>
      <c r="C954" s="45" t="n"/>
      <c r="D954" s="45" t="n"/>
      <c r="E954" s="58" t="n"/>
      <c r="F954" s="45" t="n"/>
    </row>
    <row r="955" ht="12.75" customHeight="1" s="198">
      <c r="A955" s="45" t="n"/>
      <c r="B955" s="45" t="n"/>
      <c r="C955" s="45" t="n"/>
      <c r="D955" s="45" t="n"/>
      <c r="E955" s="58" t="n"/>
      <c r="F955" s="45" t="n"/>
    </row>
    <row r="956" ht="12.75" customHeight="1" s="198">
      <c r="A956" s="45" t="n"/>
      <c r="B956" s="45" t="n"/>
      <c r="C956" s="45" t="n"/>
      <c r="D956" s="45" t="n"/>
      <c r="E956" s="58" t="n"/>
      <c r="F956" s="45" t="n"/>
    </row>
    <row r="957" ht="12.75" customHeight="1" s="198">
      <c r="A957" s="45" t="n"/>
      <c r="B957" s="45" t="n"/>
      <c r="C957" s="45" t="n"/>
      <c r="D957" s="45" t="n"/>
      <c r="E957" s="58" t="n"/>
      <c r="F957" s="45" t="n"/>
    </row>
    <row r="958" ht="12.75" customHeight="1" s="198">
      <c r="A958" s="45" t="n"/>
      <c r="B958" s="45" t="n"/>
      <c r="C958" s="45" t="n"/>
      <c r="D958" s="45" t="n"/>
      <c r="E958" s="58" t="n"/>
      <c r="F958" s="45" t="n"/>
    </row>
    <row r="959" ht="12.75" customHeight="1" s="198">
      <c r="A959" s="45" t="n"/>
      <c r="B959" s="45" t="n"/>
      <c r="C959" s="45" t="n"/>
      <c r="D959" s="45" t="n"/>
      <c r="E959" s="58" t="n"/>
      <c r="F959" s="45" t="n"/>
    </row>
    <row r="960" ht="12.75" customHeight="1" s="198">
      <c r="A960" s="45" t="n"/>
      <c r="B960" s="45" t="n"/>
      <c r="C960" s="45" t="n"/>
      <c r="D960" s="45" t="n"/>
      <c r="E960" s="58" t="n"/>
      <c r="F960" s="45" t="n"/>
    </row>
    <row r="961" ht="12.75" customHeight="1" s="198">
      <c r="A961" s="45" t="n"/>
      <c r="B961" s="45" t="n"/>
      <c r="C961" s="45" t="n"/>
      <c r="D961" s="45" t="n"/>
      <c r="E961" s="58" t="n"/>
      <c r="F961" s="45" t="n"/>
    </row>
    <row r="962" ht="12.75" customHeight="1" s="198">
      <c r="A962" s="45" t="n"/>
      <c r="B962" s="45" t="n"/>
      <c r="C962" s="45" t="n"/>
      <c r="D962" s="45" t="n"/>
      <c r="E962" s="58" t="n"/>
      <c r="F962" s="45" t="n"/>
    </row>
    <row r="963" ht="12.75" customHeight="1" s="198">
      <c r="A963" s="45" t="n"/>
      <c r="B963" s="45" t="n"/>
      <c r="C963" s="45" t="n"/>
      <c r="D963" s="45" t="n"/>
      <c r="E963" s="58" t="n"/>
      <c r="F963" s="45" t="n"/>
    </row>
    <row r="964" ht="12.75" customHeight="1" s="198">
      <c r="A964" s="45" t="n"/>
      <c r="B964" s="45" t="n"/>
      <c r="C964" s="45" t="n"/>
      <c r="D964" s="45" t="n"/>
      <c r="E964" s="58" t="n"/>
      <c r="F964" s="45" t="n"/>
    </row>
    <row r="965" ht="12.75" customHeight="1" s="198">
      <c r="A965" s="45" t="n"/>
      <c r="B965" s="45" t="n"/>
      <c r="C965" s="45" t="n"/>
      <c r="D965" s="45" t="n"/>
      <c r="E965" s="58" t="n"/>
      <c r="F965" s="45" t="n"/>
    </row>
    <row r="966" ht="12.75" customHeight="1" s="198">
      <c r="A966" s="45" t="n"/>
      <c r="B966" s="45" t="n"/>
      <c r="C966" s="45" t="n"/>
      <c r="D966" s="45" t="n"/>
      <c r="E966" s="58" t="n"/>
      <c r="F966" s="45" t="n"/>
    </row>
    <row r="967" ht="12.75" customHeight="1" s="198">
      <c r="A967" s="45" t="n"/>
      <c r="B967" s="45" t="n"/>
      <c r="C967" s="45" t="n"/>
      <c r="D967" s="45" t="n"/>
      <c r="E967" s="58" t="n"/>
      <c r="F967" s="45" t="n"/>
    </row>
    <row r="968" ht="12.75" customHeight="1" s="198">
      <c r="A968" s="45" t="n"/>
      <c r="B968" s="45" t="n"/>
      <c r="C968" s="45" t="n"/>
      <c r="D968" s="45" t="n"/>
      <c r="E968" s="58" t="n"/>
      <c r="F968" s="45" t="n"/>
    </row>
    <row r="969" ht="12.75" customHeight="1" s="198">
      <c r="A969" s="45" t="n"/>
      <c r="B969" s="45" t="n"/>
      <c r="C969" s="45" t="n"/>
      <c r="D969" s="45" t="n"/>
      <c r="E969" s="58" t="n"/>
      <c r="F969" s="45" t="n"/>
    </row>
    <row r="970" ht="12.75" customHeight="1" s="198">
      <c r="A970" s="45" t="n"/>
      <c r="B970" s="45" t="n"/>
      <c r="C970" s="45" t="n"/>
      <c r="D970" s="45" t="n"/>
      <c r="E970" s="58" t="n"/>
      <c r="F970" s="45" t="n"/>
    </row>
    <row r="971" ht="12.75" customHeight="1" s="198">
      <c r="A971" s="45" t="n"/>
      <c r="B971" s="45" t="n"/>
      <c r="C971" s="45" t="n"/>
      <c r="D971" s="45" t="n"/>
      <c r="E971" s="58" t="n"/>
      <c r="F971" s="45" t="n"/>
    </row>
    <row r="972" ht="12.75" customHeight="1" s="198">
      <c r="A972" s="45" t="n"/>
      <c r="B972" s="45" t="n"/>
      <c r="C972" s="45" t="n"/>
      <c r="D972" s="45" t="n"/>
      <c r="E972" s="58" t="n"/>
      <c r="F972" s="45" t="n"/>
    </row>
    <row r="973" ht="12.75" customHeight="1" s="198">
      <c r="A973" s="45" t="n"/>
      <c r="B973" s="45" t="n"/>
      <c r="C973" s="45" t="n"/>
      <c r="D973" s="45" t="n"/>
      <c r="E973" s="58" t="n"/>
      <c r="F973" s="45" t="n"/>
    </row>
    <row r="974" ht="12.75" customHeight="1" s="198">
      <c r="A974" s="45" t="n"/>
      <c r="B974" s="45" t="n"/>
      <c r="C974" s="45" t="n"/>
      <c r="D974" s="45" t="n"/>
      <c r="E974" s="58" t="n"/>
      <c r="F974" s="45" t="n"/>
    </row>
    <row r="975" ht="12.75" customHeight="1" s="198">
      <c r="A975" s="45" t="n"/>
      <c r="B975" s="45" t="n"/>
      <c r="C975" s="45" t="n"/>
      <c r="D975" s="45" t="n"/>
      <c r="E975" s="58" t="n"/>
      <c r="F975" s="45" t="n"/>
    </row>
    <row r="976" ht="12.75" customHeight="1" s="198">
      <c r="A976" s="45" t="n"/>
      <c r="B976" s="45" t="n"/>
      <c r="C976" s="45" t="n"/>
      <c r="D976" s="45" t="n"/>
      <c r="E976" s="58" t="n"/>
      <c r="F976" s="45" t="n"/>
    </row>
    <row r="977" ht="12.75" customHeight="1" s="198">
      <c r="A977" s="45" t="n"/>
      <c r="B977" s="45" t="n"/>
      <c r="C977" s="45" t="n"/>
      <c r="D977" s="45" t="n"/>
      <c r="E977" s="58" t="n"/>
      <c r="F977" s="45" t="n"/>
    </row>
    <row r="978" ht="12.75" customHeight="1" s="198">
      <c r="A978" s="45" t="n"/>
      <c r="B978" s="45" t="n"/>
      <c r="C978" s="45" t="n"/>
      <c r="D978" s="45" t="n"/>
      <c r="E978" s="58" t="n"/>
      <c r="F978" s="45" t="n"/>
    </row>
    <row r="979" ht="12.75" customHeight="1" s="198">
      <c r="A979" s="45" t="n"/>
      <c r="B979" s="45" t="n"/>
      <c r="C979" s="45" t="n"/>
      <c r="D979" s="45" t="n"/>
      <c r="E979" s="58" t="n"/>
      <c r="F979" s="45" t="n"/>
    </row>
    <row r="980" ht="12.75" customHeight="1" s="198">
      <c r="A980" s="45" t="n"/>
      <c r="B980" s="45" t="n"/>
      <c r="C980" s="45" t="n"/>
      <c r="D980" s="45" t="n"/>
      <c r="E980" s="58" t="n"/>
      <c r="F980" s="45" t="n"/>
    </row>
    <row r="981" ht="12.75" customHeight="1" s="198">
      <c r="A981" s="45" t="n"/>
      <c r="B981" s="45" t="n"/>
      <c r="C981" s="45" t="n"/>
      <c r="D981" s="45" t="n"/>
      <c r="E981" s="58" t="n"/>
      <c r="F981" s="45" t="n"/>
    </row>
    <row r="982" ht="12.75" customHeight="1" s="198">
      <c r="A982" s="45" t="n"/>
      <c r="B982" s="45" t="n"/>
      <c r="C982" s="45" t="n"/>
      <c r="D982" s="45" t="n"/>
      <c r="E982" s="58" t="n"/>
      <c r="F982" s="45" t="n"/>
    </row>
    <row r="983" ht="12.75" customHeight="1" s="198">
      <c r="A983" s="45" t="n"/>
      <c r="B983" s="45" t="n"/>
      <c r="C983" s="45" t="n"/>
      <c r="D983" s="45" t="n"/>
      <c r="E983" s="58" t="n"/>
      <c r="F983" s="45" t="n"/>
    </row>
    <row r="984" ht="12.75" customHeight="1" s="198">
      <c r="A984" s="45" t="n"/>
      <c r="B984" s="45" t="n"/>
      <c r="C984" s="45" t="n"/>
      <c r="D984" s="45" t="n"/>
      <c r="E984" s="58" t="n"/>
      <c r="F984" s="45" t="n"/>
    </row>
    <row r="985" ht="12.75" customHeight="1" s="198">
      <c r="A985" s="45" t="n"/>
      <c r="B985" s="45" t="n"/>
      <c r="C985" s="45" t="n"/>
      <c r="D985" s="45" t="n"/>
      <c r="E985" s="58" t="n"/>
      <c r="F985" s="45" t="n"/>
    </row>
    <row r="986" ht="12.75" customHeight="1" s="198">
      <c r="A986" s="45" t="n"/>
      <c r="B986" s="45" t="n"/>
      <c r="C986" s="45" t="n"/>
      <c r="D986" s="45" t="n"/>
      <c r="E986" s="58" t="n"/>
      <c r="F986" s="45" t="n"/>
    </row>
    <row r="987" ht="12.75" customHeight="1" s="198">
      <c r="A987" s="45" t="n"/>
      <c r="B987" s="45" t="n"/>
      <c r="C987" s="45" t="n"/>
      <c r="D987" s="45" t="n"/>
      <c r="E987" s="58" t="n"/>
      <c r="F987" s="45" t="n"/>
    </row>
    <row r="988" ht="12.75" customHeight="1" s="198">
      <c r="A988" s="45" t="n"/>
      <c r="B988" s="45" t="n"/>
      <c r="C988" s="45" t="n"/>
      <c r="D988" s="45" t="n"/>
      <c r="E988" s="58" t="n"/>
      <c r="F988" s="45" t="n"/>
    </row>
    <row r="989" ht="12.75" customHeight="1" s="198">
      <c r="A989" s="45" t="n"/>
      <c r="B989" s="45" t="n"/>
      <c r="C989" s="45" t="n"/>
      <c r="D989" s="45" t="n"/>
      <c r="E989" s="58" t="n"/>
      <c r="F989" s="45" t="n"/>
    </row>
    <row r="990" ht="12.75" customHeight="1" s="198">
      <c r="A990" s="45" t="n"/>
      <c r="B990" s="45" t="n"/>
      <c r="C990" s="45" t="n"/>
      <c r="D990" s="45" t="n"/>
      <c r="E990" s="58" t="n"/>
      <c r="F990" s="45" t="n"/>
    </row>
    <row r="991" ht="12.75" customHeight="1" s="198">
      <c r="A991" s="45" t="n"/>
      <c r="B991" s="45" t="n"/>
      <c r="C991" s="45" t="n"/>
      <c r="D991" s="45" t="n"/>
      <c r="E991" s="58" t="n"/>
      <c r="F991" s="45" t="n"/>
    </row>
    <row r="992" ht="12.75" customHeight="1" s="198">
      <c r="A992" s="45" t="n"/>
      <c r="B992" s="45" t="n"/>
      <c r="C992" s="45" t="n"/>
      <c r="D992" s="45" t="n"/>
      <c r="E992" s="58" t="n"/>
      <c r="F992" s="45" t="n"/>
    </row>
    <row r="993" ht="12.75" customHeight="1" s="198">
      <c r="A993" s="45" t="n"/>
      <c r="B993" s="45" t="n"/>
      <c r="C993" s="45" t="n"/>
      <c r="D993" s="45" t="n"/>
      <c r="E993" s="58" t="n"/>
      <c r="F993" s="45" t="n"/>
    </row>
    <row r="994" ht="12.75" customHeight="1" s="198">
      <c r="A994" s="45" t="n"/>
      <c r="B994" s="45" t="n"/>
      <c r="C994" s="45" t="n"/>
      <c r="D994" s="45" t="n"/>
      <c r="E994" s="58" t="n"/>
      <c r="F994" s="45" t="n"/>
    </row>
    <row r="995" ht="12.75" customHeight="1" s="198">
      <c r="A995" s="45" t="n"/>
      <c r="B995" s="45" t="n"/>
      <c r="C995" s="45" t="n"/>
      <c r="D995" s="45" t="n"/>
      <c r="E995" s="58" t="n"/>
      <c r="F995" s="45" t="n"/>
    </row>
    <row r="996" ht="12.75" customHeight="1" s="198">
      <c r="A996" s="45" t="n"/>
      <c r="B996" s="45" t="n"/>
      <c r="C996" s="45" t="n"/>
      <c r="D996" s="45" t="n"/>
      <c r="E996" s="58" t="n"/>
      <c r="F996" s="45" t="n"/>
    </row>
    <row r="997" ht="12.75" customHeight="1" s="198">
      <c r="A997" s="45" t="n"/>
      <c r="B997" s="45" t="n"/>
      <c r="C997" s="45" t="n"/>
      <c r="D997" s="45" t="n"/>
      <c r="E997" s="58" t="n"/>
      <c r="F997" s="45" t="n"/>
    </row>
    <row r="998" ht="12.75" customHeight="1" s="198">
      <c r="A998" s="45" t="n"/>
      <c r="B998" s="45" t="n"/>
      <c r="C998" s="45" t="n"/>
      <c r="D998" s="45" t="n"/>
      <c r="E998" s="58" t="n"/>
      <c r="F998" s="45" t="n"/>
    </row>
    <row r="999" ht="12.75" customHeight="1" s="198">
      <c r="A999" s="45" t="n"/>
      <c r="B999" s="45" t="n"/>
      <c r="C999" s="45" t="n"/>
      <c r="D999" s="45" t="n"/>
      <c r="E999" s="58" t="n"/>
      <c r="F999" s="45" t="n"/>
    </row>
    <row r="1000" ht="12.75" customHeight="1" s="198">
      <c r="A1000" s="45" t="n"/>
      <c r="B1000" s="45" t="n"/>
      <c r="C1000" s="45" t="n"/>
      <c r="D1000" s="45" t="n"/>
      <c r="E1000" s="58" t="n"/>
      <c r="F1000" s="45" t="n"/>
    </row>
  </sheetData>
  <autoFilter ref="$A$1:$F$55"/>
  <dataValidations count="4">
    <dataValidation sqref="F2:F1000" showDropDown="0" showInputMessage="0" showErrorMessage="0" allowBlank="1" type="list">
      <formula1>SourceList</formula1>
    </dataValidation>
    <dataValidation sqref="D2:D1000" showDropDown="0" showInputMessage="0" showErrorMessage="0" allowBlank="1" type="list">
      <formula1>Ecosystem!$B$2:$B$4</formula1>
    </dataValidation>
    <dataValidation sqref="C2:C1000" showDropDown="0" showInputMessage="0" showErrorMessage="0" allowBlank="1" type="list">
      <formula1>Activity!$B$2:$B$3</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7.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3"/>
    <col width="26.38" customWidth="1" style="198" min="4" max="4"/>
    <col width="30.38" customWidth="1" style="198" min="5" max="5"/>
    <col width="16.38" customWidth="1" style="198" min="6" max="7"/>
    <col width="33.88" customWidth="1" style="198" min="8" max="8"/>
    <col width="9.130000000000001" customWidth="1" style="198" min="9" max="9"/>
    <col width="8.630000000000001" customWidth="1" style="198" min="10" max="24"/>
  </cols>
  <sheetData>
    <row r="1" ht="12.75" customHeight="1" s="198">
      <c r="A1" s="51" t="inlineStr">
        <is>
          <t>Country</t>
        </is>
      </c>
      <c r="B1" s="51" t="inlineStr">
        <is>
          <t>Country code</t>
        </is>
      </c>
      <c r="C1" s="85" t="inlineStr">
        <is>
          <t>Ecosystem</t>
        </is>
      </c>
      <c r="D1" s="67" t="inlineStr">
        <is>
          <t>Feasibility Analysis Cost</t>
        </is>
      </c>
      <c r="E1" s="51" t="inlineStr">
        <is>
          <t>Source</t>
        </is>
      </c>
      <c r="F1" s="13" t="n"/>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62" t="inlineStr">
        <is>
          <t>Mangrove</t>
        </is>
      </c>
      <c r="D2" s="54" t="n">
        <v>100000</v>
      </c>
      <c r="E2" s="57" t="inlineStr">
        <is>
          <t>TNC feasibility bid list</t>
        </is>
      </c>
    </row>
    <row r="3" ht="12.75" customHeight="1" s="198">
      <c r="A3" s="62" t="inlineStr">
        <is>
          <t>Indonesia</t>
        </is>
      </c>
      <c r="B3" s="62">
        <f t="array" ref="B3">INDEX(Countries!$D$2:$D$255, MATCH(A3, Countries!$B$2:$B$255, 0))
</f>
        <v/>
      </c>
      <c r="C3" s="62" t="inlineStr">
        <is>
          <t>Mangrove</t>
        </is>
      </c>
      <c r="D3" s="54" t="n">
        <v>50000</v>
      </c>
      <c r="E3" s="57" t="inlineStr">
        <is>
          <t>TNC feasibility bid list</t>
        </is>
      </c>
    </row>
    <row r="4" ht="12.75" customHeight="1" s="198">
      <c r="A4" s="62" t="inlineStr">
        <is>
          <t>Australia</t>
        </is>
      </c>
      <c r="B4" s="62">
        <f t="array" ref="B4">INDEX(Countries!$D$2:$D$255, MATCH(A4, Countries!$B$2:$B$255, 0))
</f>
        <v/>
      </c>
      <c r="C4" s="62" t="inlineStr">
        <is>
          <t>Mangrove</t>
        </is>
      </c>
      <c r="D4" s="54" t="n">
        <v>70000</v>
      </c>
      <c r="E4" s="57" t="inlineStr">
        <is>
          <t>TNC feasibility bid list</t>
        </is>
      </c>
    </row>
    <row r="5" ht="12.75" customHeight="1" s="198">
      <c r="A5" s="62" t="inlineStr">
        <is>
          <t>The Bahamas</t>
        </is>
      </c>
      <c r="B5" s="62">
        <f t="array" ref="B5">INDEX(Countries!$D$2:$D$255, MATCH(A5, Countries!$B$2:$B$255, 0))
</f>
        <v/>
      </c>
      <c r="C5" s="62" t="inlineStr">
        <is>
          <t>Mangrove</t>
        </is>
      </c>
      <c r="D5" s="54" t="n">
        <v>70000</v>
      </c>
      <c r="E5" s="57" t="inlineStr">
        <is>
          <t>TNC feasibility bid list</t>
        </is>
      </c>
    </row>
    <row r="6" ht="12.75" customHeight="1" s="198">
      <c r="A6" s="62" t="inlineStr">
        <is>
          <t>Kenya</t>
        </is>
      </c>
      <c r="B6" s="62">
        <f t="array" ref="B6">INDEX(Countries!$D$2:$D$255, MATCH(A6, Countries!$B$2:$B$255, 0))
</f>
        <v/>
      </c>
      <c r="C6" s="62" t="inlineStr">
        <is>
          <t>Mangrove</t>
        </is>
      </c>
      <c r="D6" s="54" t="n">
        <v>50000</v>
      </c>
      <c r="E6" s="57" t="inlineStr">
        <is>
          <t>TNC feasibility bid list</t>
        </is>
      </c>
    </row>
    <row r="7" ht="12.75" customHeight="1" s="198">
      <c r="A7" s="62" t="inlineStr">
        <is>
          <t>Mexico</t>
        </is>
      </c>
      <c r="B7" s="62">
        <f t="array" ref="B7">INDEX(Countries!$D$2:$D$255, MATCH(A7, Countries!$B$2:$B$255, 0))
</f>
        <v/>
      </c>
      <c r="C7" s="62" t="inlineStr">
        <is>
          <t>Mangrove</t>
        </is>
      </c>
      <c r="D7" s="54" t="n">
        <v>50000</v>
      </c>
      <c r="E7" s="57" t="inlineStr">
        <is>
          <t>TNC feasibility bid list</t>
        </is>
      </c>
    </row>
    <row r="8" ht="12.75" customHeight="1" s="198">
      <c r="A8" s="62" t="inlineStr">
        <is>
          <t>Colombia</t>
        </is>
      </c>
      <c r="B8" s="62">
        <f t="array" ref="B8">INDEX(Countries!$D$2:$D$255, MATCH(A8, Countries!$B$2:$B$255, 0))
</f>
        <v/>
      </c>
      <c r="C8" s="62" t="inlineStr">
        <is>
          <t>Mangrove</t>
        </is>
      </c>
      <c r="D8" s="54" t="n">
        <v>50000</v>
      </c>
      <c r="E8" s="57" t="inlineStr">
        <is>
          <t>TNC feasibility bid list</t>
        </is>
      </c>
    </row>
    <row r="9" ht="12.75" customHeight="1" s="198">
      <c r="A9" s="62" t="inlineStr">
        <is>
          <t>India</t>
        </is>
      </c>
      <c r="B9" s="62">
        <f t="array" ref="B9">INDEX(Countries!$D$2:$D$255, MATCH(A9, Countries!$B$2:$B$255, 0))
</f>
        <v/>
      </c>
      <c r="C9" s="62" t="inlineStr">
        <is>
          <t>Mangrove</t>
        </is>
      </c>
      <c r="D9" s="54" t="n">
        <v>50000</v>
      </c>
      <c r="E9" s="57" t="inlineStr">
        <is>
          <t>TNC feasibility bid list</t>
        </is>
      </c>
    </row>
    <row r="10" ht="12.75" customHeight="1" s="198">
      <c r="A10" s="62" t="inlineStr">
        <is>
          <t>China</t>
        </is>
      </c>
      <c r="B10" s="62">
        <f t="array" ref="B10">INDEX(Countries!$D$2:$D$255, MATCH(A10, Countries!$B$2:$B$255, 0))
</f>
        <v/>
      </c>
      <c r="C10" s="62" t="inlineStr">
        <is>
          <t>Mangrove</t>
        </is>
      </c>
      <c r="D10" s="54" t="n">
        <v>50000</v>
      </c>
      <c r="E10" s="57" t="inlineStr">
        <is>
          <t>TNC feasibility bid list</t>
        </is>
      </c>
    </row>
    <row r="11" ht="12.75" customHeight="1" s="198">
      <c r="A11" s="62" t="inlineStr">
        <is>
          <t>United States</t>
        </is>
      </c>
      <c r="B11" s="62">
        <f t="array" ref="B11">INDEX(Countries!$D$2:$D$255, MATCH(A11, Countries!$B$2:$B$255, 0))
</f>
        <v/>
      </c>
      <c r="C11" s="62" t="inlineStr">
        <is>
          <t>Seagrass</t>
        </is>
      </c>
      <c r="D11" s="54" t="n">
        <v>100000</v>
      </c>
      <c r="E11" s="57" t="inlineStr">
        <is>
          <t>TNC feasibility bid list</t>
        </is>
      </c>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62" t="inlineStr">
        <is>
          <t>Indonesia</t>
        </is>
      </c>
      <c r="B12" s="62">
        <f t="array" ref="B12">INDEX(Countries!$D$2:$D$255, MATCH(A12, Countries!$B$2:$B$255, 0))
</f>
        <v/>
      </c>
      <c r="C12" s="62" t="inlineStr">
        <is>
          <t>Seagrass</t>
        </is>
      </c>
      <c r="D12" s="54" t="n">
        <v>50000</v>
      </c>
      <c r="E12" s="57" t="inlineStr">
        <is>
          <t>TNC feasibility bid list</t>
        </is>
      </c>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62" t="inlineStr">
        <is>
          <t>Australia</t>
        </is>
      </c>
      <c r="B13" s="62">
        <f t="array" ref="B13">INDEX(Countries!$D$2:$D$255, MATCH(A13, Countries!$B$2:$B$255, 0))
</f>
        <v/>
      </c>
      <c r="C13" s="62" t="inlineStr">
        <is>
          <t>Seagrass</t>
        </is>
      </c>
      <c r="D13" s="54" t="n">
        <v>70000</v>
      </c>
      <c r="E13" s="57" t="inlineStr">
        <is>
          <t>TNC feasibility bid list</t>
        </is>
      </c>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62" t="inlineStr">
        <is>
          <t>The Bahamas</t>
        </is>
      </c>
      <c r="B14" s="62">
        <f t="array" ref="B14">INDEX(Countries!$D$2:$D$255, MATCH(A14, Countries!$B$2:$B$255, 0))
</f>
        <v/>
      </c>
      <c r="C14" s="62" t="inlineStr">
        <is>
          <t>Seagrass</t>
        </is>
      </c>
      <c r="D14" s="54" t="n">
        <v>70000</v>
      </c>
      <c r="E14" s="57" t="inlineStr">
        <is>
          <t>TNC feasibility bid list</t>
        </is>
      </c>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62" t="inlineStr">
        <is>
          <t>Kenya</t>
        </is>
      </c>
      <c r="B15" s="62">
        <f t="array" ref="B15">INDEX(Countries!$D$2:$D$255, MATCH(A15, Countries!$B$2:$B$255, 0))
</f>
        <v/>
      </c>
      <c r="C15" s="62" t="inlineStr">
        <is>
          <t>Seagrass</t>
        </is>
      </c>
      <c r="D15" s="54" t="n">
        <v>50000</v>
      </c>
      <c r="E15" s="57" t="inlineStr">
        <is>
          <t>TNC feasibility bid list</t>
        </is>
      </c>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62" t="inlineStr">
        <is>
          <t>Mexico</t>
        </is>
      </c>
      <c r="B16" s="62">
        <f t="array" ref="B16">INDEX(Countries!$D$2:$D$255, MATCH(A16, Countries!$B$2:$B$255, 0))
</f>
        <v/>
      </c>
      <c r="C16" s="62" t="inlineStr">
        <is>
          <t>Seagrass</t>
        </is>
      </c>
      <c r="D16" s="54" t="n">
        <v>50000</v>
      </c>
      <c r="E16" s="57" t="inlineStr">
        <is>
          <t>TNC feasibility bid list</t>
        </is>
      </c>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62" t="inlineStr">
        <is>
          <t>Colombia</t>
        </is>
      </c>
      <c r="B17" s="62">
        <f t="array" ref="B17">INDEX(Countries!$D$2:$D$255, MATCH(A17, Countries!$B$2:$B$255, 0))
</f>
        <v/>
      </c>
      <c r="C17" s="62" t="inlineStr">
        <is>
          <t>Seagrass</t>
        </is>
      </c>
      <c r="D17" s="54" t="n">
        <v>50000</v>
      </c>
      <c r="E17" s="57" t="inlineStr">
        <is>
          <t>TNC feasibility bid list</t>
        </is>
      </c>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62" t="inlineStr">
        <is>
          <t>India</t>
        </is>
      </c>
      <c r="B18" s="62">
        <f t="array" ref="B18">INDEX(Countries!$D$2:$D$255, MATCH(A18, Countries!$B$2:$B$255, 0))
</f>
        <v/>
      </c>
      <c r="C18" s="62" t="inlineStr">
        <is>
          <t>Seagrass</t>
        </is>
      </c>
      <c r="D18" s="54" t="n">
        <v>50000</v>
      </c>
      <c r="E18" s="57" t="inlineStr">
        <is>
          <t>TNC feasibility bid list</t>
        </is>
      </c>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62" t="inlineStr">
        <is>
          <t>China</t>
        </is>
      </c>
      <c r="B19" s="62">
        <f t="array" ref="B19">INDEX(Countries!$D$2:$D$255, MATCH(A19, Countries!$B$2:$B$255, 0))
</f>
        <v/>
      </c>
      <c r="C19" s="62" t="inlineStr">
        <is>
          <t>Seagrass</t>
        </is>
      </c>
      <c r="D19" s="54" t="n">
        <v>50000</v>
      </c>
      <c r="E19" s="57" t="inlineStr">
        <is>
          <t>TNC feasibility bid list</t>
        </is>
      </c>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62" t="inlineStr">
        <is>
          <t>United States</t>
        </is>
      </c>
      <c r="B20" s="62">
        <f t="array" ref="B20">INDEX(Countries!$D$2:$D$255, MATCH(A20, Countries!$B$2:$B$255, 0))
</f>
        <v/>
      </c>
      <c r="C20" s="62" t="inlineStr">
        <is>
          <t>Salt marsh</t>
        </is>
      </c>
      <c r="D20" s="54" t="n">
        <v>100000</v>
      </c>
      <c r="E20" s="57" t="inlineStr">
        <is>
          <t>TNC feasibility bid list</t>
        </is>
      </c>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62" t="inlineStr">
        <is>
          <t>Indonesia</t>
        </is>
      </c>
      <c r="B21" s="62">
        <f t="array" ref="B21">INDEX(Countries!$D$2:$D$255, MATCH(A21, Countries!$B$2:$B$255, 0))
</f>
        <v/>
      </c>
      <c r="C21" s="62" t="inlineStr">
        <is>
          <t>Salt marsh</t>
        </is>
      </c>
      <c r="D21" s="54" t="n">
        <v>50000</v>
      </c>
      <c r="E21" s="57" t="inlineStr">
        <is>
          <t>TNC feasibility bid list</t>
        </is>
      </c>
    </row>
    <row r="22" ht="12.75" customHeight="1" s="198">
      <c r="A22" s="62" t="inlineStr">
        <is>
          <t>Australia</t>
        </is>
      </c>
      <c r="B22" s="62">
        <f t="array" ref="B22">INDEX(Countries!$D$2:$D$255, MATCH(A22, Countries!$B$2:$B$255, 0))
</f>
        <v/>
      </c>
      <c r="C22" s="62" t="inlineStr">
        <is>
          <t>Salt marsh</t>
        </is>
      </c>
      <c r="D22" s="54" t="n">
        <v>70000</v>
      </c>
      <c r="E22" s="57" t="inlineStr">
        <is>
          <t>TNC feasibility bid list</t>
        </is>
      </c>
      <c r="F22" s="197" t="n"/>
      <c r="G22" s="197" t="n"/>
    </row>
    <row r="23" ht="12.75" customHeight="1" s="198">
      <c r="A23" s="62" t="inlineStr">
        <is>
          <t>The Bahamas</t>
        </is>
      </c>
      <c r="B23" s="62">
        <f t="array" ref="B23">INDEX(Countries!$D$2:$D$255, MATCH(A23, Countries!$B$2:$B$255, 0))
</f>
        <v/>
      </c>
      <c r="C23" s="62" t="inlineStr">
        <is>
          <t>Salt marsh</t>
        </is>
      </c>
      <c r="D23" s="54" t="n">
        <v>70000</v>
      </c>
      <c r="E23" s="57" t="inlineStr">
        <is>
          <t>TNC feasibility bid list</t>
        </is>
      </c>
      <c r="F23" s="197" t="n"/>
      <c r="G23" s="197" t="n"/>
    </row>
    <row r="24" ht="12.75" customHeight="1" s="198">
      <c r="A24" s="62" t="inlineStr">
        <is>
          <t>Kenya</t>
        </is>
      </c>
      <c r="B24" s="62">
        <f t="array" ref="B24">INDEX(Countries!$D$2:$D$255, MATCH(A24, Countries!$B$2:$B$255, 0))
</f>
        <v/>
      </c>
      <c r="C24" s="62" t="inlineStr">
        <is>
          <t>Salt marsh</t>
        </is>
      </c>
      <c r="D24" s="54" t="n">
        <v>50000</v>
      </c>
      <c r="E24" s="57" t="inlineStr">
        <is>
          <t>TNC feasibility bid list</t>
        </is>
      </c>
    </row>
    <row r="25" ht="12.75" customHeight="1" s="198">
      <c r="A25" s="62" t="inlineStr">
        <is>
          <t>Mexico</t>
        </is>
      </c>
      <c r="B25" s="62">
        <f t="array" ref="B25">INDEX(Countries!$D$2:$D$255, MATCH(A25, Countries!$B$2:$B$255, 0))
</f>
        <v/>
      </c>
      <c r="C25" s="62" t="inlineStr">
        <is>
          <t>Salt marsh</t>
        </is>
      </c>
      <c r="D25" s="54" t="n">
        <v>50000</v>
      </c>
      <c r="E25" s="57" t="inlineStr">
        <is>
          <t>TNC feasibility bid list</t>
        </is>
      </c>
    </row>
    <row r="26" ht="12.75" customHeight="1" s="198">
      <c r="A26" s="62" t="inlineStr">
        <is>
          <t>Colombia</t>
        </is>
      </c>
      <c r="B26" s="62">
        <f t="array" ref="B26">INDEX(Countries!$D$2:$D$255, MATCH(A26, Countries!$B$2:$B$255, 0))
</f>
        <v/>
      </c>
      <c r="C26" s="62" t="inlineStr">
        <is>
          <t>Salt marsh</t>
        </is>
      </c>
      <c r="D26" s="54" t="n">
        <v>50000</v>
      </c>
      <c r="E26" s="57" t="inlineStr">
        <is>
          <t>TNC feasibility bid list</t>
        </is>
      </c>
      <c r="F26" s="197" t="n"/>
    </row>
    <row r="27" ht="12.75" customHeight="1" s="198">
      <c r="A27" s="62" t="inlineStr">
        <is>
          <t>India</t>
        </is>
      </c>
      <c r="B27" s="62">
        <f t="array" ref="B27">INDEX(Countries!$D$2:$D$255, MATCH(A27, Countries!$B$2:$B$255, 0))
</f>
        <v/>
      </c>
      <c r="C27" s="62" t="inlineStr">
        <is>
          <t>Salt marsh</t>
        </is>
      </c>
      <c r="D27" s="54" t="n">
        <v>50000</v>
      </c>
      <c r="E27" s="57" t="inlineStr">
        <is>
          <t>TNC feasibility bid list</t>
        </is>
      </c>
      <c r="F27" s="197" t="n"/>
    </row>
    <row r="28" ht="12.75" customHeight="1" s="198">
      <c r="A28" s="62" t="inlineStr">
        <is>
          <t>China</t>
        </is>
      </c>
      <c r="B28" s="62">
        <f t="array" ref="B28">INDEX(Countries!$D$2:$D$255, MATCH(A28, Countries!$B$2:$B$255, 0))
</f>
        <v/>
      </c>
      <c r="C28" s="62" t="inlineStr">
        <is>
          <t>Salt marsh</t>
        </is>
      </c>
      <c r="D28" s="54" t="n">
        <v>50000</v>
      </c>
      <c r="E28" s="57" t="inlineStr">
        <is>
          <t>TNC feasibility bid list</t>
        </is>
      </c>
      <c r="F28" s="197" t="n"/>
    </row>
    <row r="29" ht="12.75" customHeight="1" s="198">
      <c r="A29" s="57" t="n"/>
      <c r="B29" s="62" t="n"/>
      <c r="C29" s="57" t="n"/>
      <c r="D29" s="54" t="n"/>
      <c r="E29" s="57" t="n"/>
      <c r="F29" s="197" t="n"/>
    </row>
    <row r="30" ht="12.75" customHeight="1" s="198">
      <c r="A30" s="57" t="n"/>
      <c r="B30" s="57" t="n"/>
      <c r="C30" s="57" t="n"/>
      <c r="D30" s="54" t="n"/>
      <c r="E30" s="57" t="n"/>
      <c r="F30" s="197" t="n"/>
    </row>
    <row r="31" ht="12.75" customHeight="1" s="198">
      <c r="A31" s="57" t="n"/>
      <c r="B31" s="57" t="n"/>
      <c r="C31" s="57" t="n"/>
      <c r="D31" s="54" t="n"/>
      <c r="E31" s="57" t="n"/>
      <c r="F31" s="197" t="n"/>
    </row>
    <row r="32" ht="12.75" customHeight="1" s="198">
      <c r="A32" s="57" t="n"/>
      <c r="B32" s="57" t="n"/>
      <c r="C32" s="57" t="n"/>
      <c r="D32" s="54" t="n"/>
      <c r="E32" s="57" t="n"/>
      <c r="F32" s="197" t="n"/>
    </row>
    <row r="33" ht="12.75" customHeight="1" s="198">
      <c r="A33" s="57" t="n"/>
      <c r="B33" s="57" t="n"/>
      <c r="C33" s="57" t="n"/>
      <c r="D33" s="54" t="n"/>
      <c r="E33" s="57" t="n"/>
      <c r="F33" s="197" t="n"/>
    </row>
    <row r="34" ht="12.75" customHeight="1" s="198">
      <c r="A34" s="57" t="n"/>
      <c r="B34" s="57" t="n"/>
      <c r="C34" s="57" t="n"/>
      <c r="D34" s="54" t="n"/>
      <c r="E34" s="57" t="n"/>
      <c r="F34" s="197" t="n"/>
    </row>
    <row r="35" ht="12.75" customHeight="1" s="198">
      <c r="A35" s="57" t="n"/>
      <c r="B35" s="57" t="n"/>
      <c r="C35" s="57" t="n"/>
      <c r="D35" s="54" t="n"/>
      <c r="E35" s="57" t="n"/>
      <c r="F35" s="197" t="n"/>
    </row>
    <row r="36" ht="12.75" customHeight="1" s="198">
      <c r="A36" s="57" t="n"/>
      <c r="B36" s="57" t="n"/>
      <c r="C36" s="57" t="n"/>
      <c r="D36" s="54" t="n"/>
      <c r="E36" s="57" t="n"/>
      <c r="F36" s="197" t="n"/>
    </row>
    <row r="37" ht="12.75" customHeight="1" s="198">
      <c r="A37" s="57" t="n"/>
      <c r="B37" s="57" t="n"/>
      <c r="C37" s="57" t="n"/>
      <c r="D37" s="54" t="n"/>
      <c r="E37" s="57" t="n"/>
      <c r="F37" s="197" t="n"/>
    </row>
    <row r="38" ht="12.75" customHeight="1" s="198">
      <c r="A38" s="57" t="n"/>
      <c r="B38" s="57" t="n"/>
      <c r="C38" s="57" t="n"/>
      <c r="D38" s="54" t="n"/>
      <c r="E38" s="57" t="n"/>
      <c r="F38" s="197" t="n"/>
    </row>
    <row r="39" ht="12.75" customHeight="1" s="198">
      <c r="A39" s="57" t="n"/>
      <c r="B39" s="57" t="n"/>
      <c r="C39" s="57" t="n"/>
      <c r="D39" s="54" t="n"/>
      <c r="E39" s="57" t="n"/>
      <c r="F39" s="197" t="n"/>
    </row>
    <row r="40" ht="12.75" customHeight="1" s="198">
      <c r="A40" s="57" t="n"/>
      <c r="B40" s="57" t="n"/>
      <c r="C40" s="57" t="n"/>
      <c r="D40" s="54" t="n"/>
      <c r="E40" s="57" t="n"/>
      <c r="F40" s="197" t="n"/>
    </row>
    <row r="41" ht="12.75" customHeight="1" s="198">
      <c r="A41" s="57" t="n"/>
      <c r="B41" s="57" t="n"/>
      <c r="C41" s="57" t="n"/>
      <c r="D41" s="54" t="n"/>
      <c r="E41" s="57" t="n"/>
      <c r="F41" s="197" t="n"/>
    </row>
    <row r="42" ht="12.75" customHeight="1" s="198">
      <c r="A42" s="57" t="n"/>
      <c r="B42" s="57" t="n"/>
      <c r="C42" s="57" t="n"/>
      <c r="D42" s="54" t="n"/>
      <c r="E42" s="57" t="n"/>
      <c r="F42" s="197" t="n"/>
    </row>
    <row r="43" ht="12.75" customHeight="1" s="198">
      <c r="A43" s="57" t="n"/>
      <c r="B43" s="57" t="n"/>
      <c r="C43" s="57" t="n"/>
      <c r="D43" s="54" t="n"/>
      <c r="E43" s="57" t="n"/>
      <c r="F43" s="197" t="n"/>
    </row>
    <row r="44" ht="12.75" customHeight="1" s="198">
      <c r="A44" s="57" t="n"/>
      <c r="B44" s="57" t="n"/>
      <c r="C44" s="57" t="n"/>
      <c r="D44" s="54" t="n"/>
      <c r="E44" s="57" t="n"/>
      <c r="F44" s="197" t="n"/>
    </row>
    <row r="45" ht="12.75" customHeight="1" s="198">
      <c r="A45" s="57" t="n"/>
      <c r="B45" s="57" t="n"/>
      <c r="C45" s="57" t="n"/>
      <c r="D45" s="54" t="n"/>
      <c r="E45" s="57" t="n"/>
      <c r="F45" s="197" t="n"/>
    </row>
    <row r="46" ht="12.75" customHeight="1" s="198">
      <c r="A46" s="57" t="n"/>
      <c r="B46" s="57" t="n"/>
      <c r="C46" s="57" t="n"/>
      <c r="D46" s="54" t="n"/>
      <c r="E46" s="57" t="n"/>
      <c r="F46" s="197" t="n"/>
    </row>
    <row r="47" ht="12.75" customHeight="1" s="198">
      <c r="A47" s="57" t="n"/>
      <c r="B47" s="57" t="n"/>
      <c r="C47" s="57" t="n"/>
      <c r="D47" s="54" t="n"/>
      <c r="E47" s="57" t="n"/>
      <c r="F47" s="197" t="n"/>
      <c r="G47" s="197" t="n"/>
    </row>
    <row r="48" ht="12.75" customHeight="1" s="198">
      <c r="A48" s="57" t="n"/>
      <c r="B48" s="57" t="n"/>
      <c r="C48" s="57" t="n"/>
      <c r="D48" s="54" t="n"/>
      <c r="E48" s="57" t="n"/>
      <c r="F48" s="197" t="n"/>
      <c r="G48" s="197" t="n"/>
    </row>
    <row r="49" ht="12.75" customHeight="1" s="198">
      <c r="A49" s="57" t="n"/>
      <c r="B49" s="57" t="n"/>
      <c r="C49" s="57" t="n"/>
      <c r="D49" s="54" t="n"/>
      <c r="E49" s="57" t="n"/>
      <c r="F49" s="197" t="n"/>
      <c r="G49" s="197" t="n"/>
    </row>
    <row r="50" ht="12.75" customHeight="1" s="198">
      <c r="A50" s="57" t="n"/>
      <c r="B50" s="57" t="n"/>
      <c r="C50" s="57" t="n"/>
      <c r="D50" s="54" t="n"/>
      <c r="E50" s="57" t="n"/>
      <c r="F50" s="197" t="n"/>
      <c r="G50" s="197" t="n"/>
    </row>
    <row r="51" ht="12.75" customHeight="1" s="198">
      <c r="A51" s="57" t="n"/>
      <c r="B51" s="57" t="n"/>
      <c r="C51" s="57" t="n"/>
      <c r="D51" s="54" t="n"/>
      <c r="E51" s="57" t="n"/>
      <c r="F51" s="197" t="n"/>
      <c r="G51" s="197" t="n"/>
    </row>
    <row r="52" ht="12.75" customHeight="1" s="198">
      <c r="A52" s="57" t="n"/>
      <c r="B52" s="57" t="n"/>
      <c r="C52" s="57" t="n"/>
      <c r="D52" s="54" t="n"/>
      <c r="E52" s="57" t="n"/>
      <c r="F52" s="197" t="n"/>
      <c r="G52" s="197" t="n"/>
    </row>
    <row r="53" ht="12.75" customHeight="1" s="198">
      <c r="A53" s="57" t="n"/>
      <c r="B53" s="57" t="n"/>
      <c r="C53" s="57" t="n"/>
      <c r="D53" s="54" t="n"/>
      <c r="E53" s="57" t="n"/>
      <c r="F53" s="197" t="n"/>
      <c r="G53" s="197" t="n"/>
    </row>
    <row r="54" ht="12.75" customHeight="1" s="198">
      <c r="A54" s="57" t="n"/>
      <c r="B54" s="57" t="n"/>
      <c r="C54" s="57" t="n"/>
      <c r="D54" s="54" t="n"/>
      <c r="E54" s="57" t="n"/>
      <c r="F54" s="197" t="n"/>
      <c r="G54" s="197" t="n"/>
    </row>
    <row r="55" ht="12.75" customHeight="1" s="198">
      <c r="A55" s="57" t="n"/>
      <c r="B55" s="57" t="n"/>
      <c r="C55" s="57" t="n"/>
      <c r="D55" s="54" t="n"/>
      <c r="E55" s="57" t="n"/>
      <c r="F55" s="197" t="n"/>
      <c r="G55" s="197" t="n"/>
    </row>
    <row r="56" ht="12.75" customHeight="1" s="198">
      <c r="A56" s="57" t="n"/>
      <c r="B56" s="57" t="n"/>
      <c r="C56" s="57" t="n"/>
      <c r="D56" s="54" t="n"/>
      <c r="E56" s="57" t="n"/>
      <c r="F56" s="197" t="n"/>
      <c r="G56" s="197" t="n"/>
    </row>
    <row r="57" ht="12.75" customHeight="1" s="198">
      <c r="A57" s="57" t="n"/>
      <c r="B57" s="57" t="n"/>
      <c r="C57" s="57" t="n"/>
      <c r="D57" s="54" t="n"/>
      <c r="E57" s="57" t="n"/>
      <c r="F57" s="197" t="n"/>
      <c r="G57" s="197" t="n"/>
    </row>
    <row r="58" ht="12.75" customHeight="1" s="198">
      <c r="A58" s="57" t="n"/>
      <c r="B58" s="57" t="n"/>
      <c r="C58" s="57" t="n"/>
      <c r="D58" s="54" t="n"/>
      <c r="E58" s="57" t="n"/>
      <c r="F58" s="197" t="n"/>
      <c r="G58" s="197" t="n"/>
    </row>
    <row r="59" ht="12.75" customHeight="1" s="198">
      <c r="A59" s="57" t="n"/>
      <c r="B59" s="57" t="n"/>
      <c r="C59" s="57" t="n"/>
      <c r="D59" s="54" t="n"/>
      <c r="E59" s="57" t="n"/>
      <c r="F59" s="197" t="n"/>
      <c r="G59" s="197" t="n"/>
    </row>
    <row r="60" ht="12.75" customHeight="1" s="198">
      <c r="A60" s="57" t="n"/>
      <c r="B60" s="57" t="n"/>
      <c r="C60" s="57" t="n"/>
      <c r="D60" s="54" t="n"/>
      <c r="E60" s="57" t="n"/>
      <c r="F60" s="197" t="n"/>
      <c r="G60" s="197" t="n"/>
    </row>
    <row r="61" ht="12.75" customHeight="1" s="198">
      <c r="A61" s="57" t="n"/>
      <c r="B61" s="57" t="n"/>
      <c r="C61" s="57" t="n"/>
      <c r="D61" s="54" t="n"/>
      <c r="E61" s="57" t="n"/>
      <c r="F61" s="197" t="n"/>
      <c r="G61" s="197" t="n"/>
    </row>
    <row r="62" ht="12.75" customHeight="1" s="198">
      <c r="A62" s="57" t="n"/>
      <c r="B62" s="57" t="n"/>
      <c r="C62" s="57" t="n"/>
      <c r="D62" s="54" t="n"/>
      <c r="E62" s="57" t="n"/>
      <c r="F62" s="197" t="n"/>
      <c r="G62" s="197" t="n"/>
    </row>
    <row r="63" ht="12.75" customHeight="1" s="198">
      <c r="A63" s="57" t="n"/>
      <c r="B63" s="57" t="n"/>
      <c r="C63" s="57" t="n"/>
      <c r="D63" s="54" t="n"/>
      <c r="E63" s="57" t="n"/>
      <c r="F63" s="197" t="n"/>
      <c r="G63" s="197" t="n"/>
    </row>
    <row r="64" ht="12.75" customHeight="1" s="198">
      <c r="A64" s="57" t="n"/>
      <c r="B64" s="57" t="n"/>
      <c r="C64" s="57" t="n"/>
      <c r="D64" s="54" t="n"/>
      <c r="E64" s="57" t="n"/>
      <c r="F64" s="197" t="n"/>
      <c r="G64" s="197" t="n"/>
    </row>
    <row r="65" ht="12.75" customHeight="1" s="198">
      <c r="A65" s="57" t="n"/>
      <c r="B65" s="57" t="n"/>
      <c r="C65" s="57" t="n"/>
      <c r="D65" s="54" t="n"/>
      <c r="E65" s="57" t="n"/>
      <c r="F65" s="197" t="n"/>
      <c r="G65" s="197" t="n"/>
    </row>
    <row r="66" ht="12.75" customHeight="1" s="198">
      <c r="A66" s="57" t="n"/>
      <c r="B66" s="57" t="n"/>
      <c r="C66" s="57" t="n"/>
      <c r="D66" s="54" t="n"/>
      <c r="E66" s="57" t="n"/>
      <c r="F66" s="197" t="n"/>
      <c r="G66" s="197" t="n"/>
    </row>
    <row r="67" ht="12.75" customHeight="1" s="198">
      <c r="A67" s="57" t="n"/>
      <c r="B67" s="57" t="n"/>
      <c r="C67" s="57" t="n"/>
      <c r="D67" s="54" t="n"/>
      <c r="E67" s="57" t="n"/>
      <c r="F67" s="197" t="n"/>
      <c r="G67" s="197" t="n"/>
    </row>
    <row r="68" ht="12.75" customHeight="1" s="198">
      <c r="A68" s="57" t="n"/>
      <c r="B68" s="57" t="n"/>
      <c r="C68" s="57" t="n"/>
      <c r="D68" s="54" t="n"/>
      <c r="E68" s="57" t="n"/>
      <c r="F68" s="197" t="n"/>
      <c r="G68" s="197" t="n"/>
    </row>
    <row r="69" ht="12.75" customHeight="1" s="198">
      <c r="A69" s="57" t="n"/>
      <c r="B69" s="57" t="n"/>
      <c r="C69" s="57" t="n"/>
      <c r="D69" s="54" t="n"/>
      <c r="E69" s="57" t="n"/>
      <c r="F69" s="197" t="n"/>
      <c r="G69" s="197" t="n"/>
    </row>
    <row r="70" ht="12.75" customHeight="1" s="198">
      <c r="A70" s="57" t="n"/>
      <c r="B70" s="57" t="n"/>
      <c r="C70" s="57" t="n"/>
      <c r="D70" s="54" t="n"/>
      <c r="E70" s="57" t="n"/>
      <c r="F70" s="197" t="n"/>
      <c r="G70" s="197" t="n"/>
    </row>
    <row r="71" ht="12.75" customHeight="1" s="198">
      <c r="A71" s="57" t="n"/>
      <c r="B71" s="57" t="n"/>
      <c r="C71" s="57" t="n"/>
      <c r="D71" s="54" t="n"/>
      <c r="E71" s="57" t="n"/>
      <c r="F71" s="197" t="n"/>
      <c r="G71" s="197" t="n"/>
    </row>
    <row r="72" ht="12.75" customHeight="1" s="198">
      <c r="A72" s="57" t="n"/>
      <c r="B72" s="57" t="n"/>
      <c r="C72" s="57" t="n"/>
      <c r="D72" s="54" t="n"/>
      <c r="E72" s="57" t="n"/>
      <c r="F72" s="197" t="n"/>
      <c r="G72" s="197" t="n"/>
    </row>
    <row r="73" ht="12.75" customHeight="1" s="198">
      <c r="A73" s="57" t="n"/>
      <c r="B73" s="57" t="n"/>
      <c r="C73" s="57" t="n"/>
      <c r="D73" s="54" t="n"/>
      <c r="E73" s="57" t="n"/>
      <c r="F73" s="197" t="n"/>
      <c r="G73" s="197" t="n"/>
    </row>
    <row r="74" ht="12.75" customHeight="1" s="198">
      <c r="A74" s="57" t="n"/>
      <c r="B74" s="57" t="n"/>
      <c r="C74" s="57" t="n"/>
      <c r="D74" s="54" t="n"/>
      <c r="E74" s="57" t="n"/>
      <c r="F74" s="197" t="n"/>
      <c r="G74" s="197" t="n"/>
    </row>
    <row r="75" ht="12.75" customHeight="1" s="198">
      <c r="A75" s="57" t="n"/>
      <c r="B75" s="57" t="n"/>
      <c r="C75" s="57" t="n"/>
      <c r="D75" s="54" t="n"/>
      <c r="E75" s="57" t="n"/>
      <c r="F75" s="197" t="n"/>
      <c r="G75" s="197" t="n"/>
    </row>
    <row r="76" ht="12.75" customHeight="1" s="198">
      <c r="A76" s="57" t="n"/>
      <c r="B76" s="57" t="n"/>
      <c r="C76" s="57" t="n"/>
      <c r="D76" s="54" t="n"/>
      <c r="E76" s="57" t="n"/>
      <c r="F76" s="197" t="n"/>
      <c r="G76" s="197" t="n"/>
    </row>
    <row r="77" ht="12.75" customHeight="1" s="198">
      <c r="A77" s="57" t="n"/>
      <c r="B77" s="57" t="n"/>
      <c r="C77" s="57" t="n"/>
      <c r="D77" s="54" t="n"/>
      <c r="E77" s="57" t="n"/>
      <c r="F77" s="197" t="n"/>
      <c r="G77" s="197" t="n"/>
    </row>
    <row r="78" ht="12.75" customHeight="1" s="198">
      <c r="A78" s="57" t="n"/>
      <c r="B78" s="57" t="n"/>
      <c r="C78" s="57" t="n"/>
      <c r="D78" s="54" t="n"/>
      <c r="E78" s="57" t="n"/>
      <c r="F78" s="197" t="n"/>
      <c r="G78" s="197" t="n"/>
    </row>
    <row r="79" ht="12.75" customHeight="1" s="198">
      <c r="A79" s="57" t="n"/>
      <c r="B79" s="57" t="n"/>
      <c r="C79" s="57" t="n"/>
      <c r="D79" s="54" t="n"/>
      <c r="E79" s="57" t="n"/>
      <c r="F79" s="197" t="n"/>
      <c r="G79" s="197" t="n"/>
    </row>
    <row r="80" ht="12.75" customHeight="1" s="198">
      <c r="A80" s="57" t="n"/>
      <c r="B80" s="57" t="n"/>
      <c r="C80" s="57" t="n"/>
      <c r="D80" s="54" t="n"/>
      <c r="E80" s="57" t="n"/>
      <c r="F80" s="197" t="n"/>
      <c r="G80" s="197" t="n"/>
    </row>
    <row r="81" ht="12.75" customHeight="1" s="198">
      <c r="A81" s="57" t="n"/>
      <c r="B81" s="57" t="n"/>
      <c r="C81" s="57" t="n"/>
      <c r="D81" s="54" t="n"/>
      <c r="E81" s="57" t="n"/>
      <c r="F81" s="197" t="n"/>
      <c r="G81" s="197" t="n"/>
    </row>
    <row r="82" ht="12.75" customHeight="1" s="198">
      <c r="A82" s="57" t="n"/>
      <c r="B82" s="57" t="n"/>
      <c r="C82" s="57" t="n"/>
      <c r="D82" s="54" t="n"/>
      <c r="E82" s="57" t="n"/>
      <c r="F82" s="197" t="n"/>
      <c r="G82" s="197" t="n"/>
    </row>
    <row r="83" ht="12.75" customHeight="1" s="198">
      <c r="A83" s="57" t="n"/>
      <c r="B83" s="57" t="n"/>
      <c r="C83" s="57" t="n"/>
      <c r="D83" s="54" t="n"/>
      <c r="E83" s="57" t="n"/>
      <c r="F83" s="197" t="n"/>
      <c r="G83" s="197" t="n"/>
    </row>
    <row r="84" ht="12.75" customHeight="1" s="198">
      <c r="A84" s="57" t="n"/>
      <c r="B84" s="57" t="n"/>
      <c r="C84" s="57" t="n"/>
      <c r="D84" s="54" t="n"/>
      <c r="E84" s="57" t="n"/>
      <c r="F84" s="197" t="n"/>
      <c r="G84" s="197" t="n"/>
    </row>
    <row r="85" ht="12.75" customHeight="1" s="198">
      <c r="A85" s="57" t="n"/>
      <c r="B85" s="57" t="n"/>
      <c r="C85" s="57" t="n"/>
      <c r="D85" s="54" t="n"/>
      <c r="E85" s="57" t="n"/>
      <c r="F85" s="197" t="n"/>
      <c r="G85" s="197" t="n"/>
    </row>
    <row r="86" ht="12.75" customHeight="1" s="198">
      <c r="A86" s="57" t="n"/>
      <c r="B86" s="57" t="n"/>
      <c r="C86" s="57" t="n"/>
      <c r="D86" s="54" t="n"/>
      <c r="E86" s="57" t="n"/>
      <c r="F86" s="197" t="n"/>
      <c r="G86" s="197" t="n"/>
    </row>
    <row r="87" ht="12.75" customHeight="1" s="198">
      <c r="A87" s="57" t="n"/>
      <c r="B87" s="57" t="n"/>
      <c r="C87" s="57" t="n"/>
      <c r="D87" s="54" t="n"/>
      <c r="E87" s="57" t="n"/>
      <c r="F87" s="197" t="n"/>
      <c r="G87" s="197" t="n"/>
    </row>
    <row r="88" ht="12.75" customHeight="1" s="198">
      <c r="A88" s="57" t="n"/>
      <c r="B88" s="57" t="n"/>
      <c r="C88" s="57" t="n"/>
      <c r="D88" s="54" t="n"/>
      <c r="E88" s="57" t="n"/>
      <c r="F88" s="197" t="n"/>
      <c r="G88" s="197" t="n"/>
    </row>
    <row r="89" ht="12.75" customHeight="1" s="198">
      <c r="A89" s="57" t="n"/>
      <c r="B89" s="57" t="n"/>
      <c r="C89" s="57" t="n"/>
      <c r="D89" s="54" t="n"/>
      <c r="E89" s="57" t="n"/>
      <c r="F89" s="197" t="n"/>
      <c r="G89" s="197" t="n"/>
    </row>
    <row r="90" ht="12.75" customHeight="1" s="198">
      <c r="A90" s="57" t="n"/>
      <c r="B90" s="57" t="n"/>
      <c r="C90" s="57" t="n"/>
      <c r="D90" s="54" t="n"/>
      <c r="E90" s="57" t="n"/>
      <c r="F90" s="197" t="n"/>
      <c r="G90" s="197" t="n"/>
    </row>
    <row r="91" ht="12.75" customHeight="1" s="198">
      <c r="A91" s="57" t="n"/>
      <c r="B91" s="57" t="n"/>
      <c r="C91" s="57" t="n"/>
      <c r="D91" s="54" t="n"/>
      <c r="E91" s="57" t="n"/>
      <c r="F91" s="197" t="n"/>
      <c r="G91" s="197" t="n"/>
    </row>
    <row r="92" ht="12.75" customHeight="1" s="198">
      <c r="A92" s="57" t="n"/>
      <c r="B92" s="57" t="n"/>
      <c r="C92" s="57" t="n"/>
      <c r="D92" s="54" t="n"/>
      <c r="E92" s="57" t="n"/>
      <c r="F92" s="197" t="n"/>
      <c r="G92" s="197" t="n"/>
    </row>
    <row r="93" ht="12.75" customHeight="1" s="198">
      <c r="A93" s="57" t="n"/>
      <c r="B93" s="57" t="n"/>
      <c r="C93" s="57" t="n"/>
      <c r="D93" s="54" t="n"/>
      <c r="E93" s="57" t="n"/>
      <c r="F93" s="197" t="n"/>
      <c r="G93" s="197" t="n"/>
    </row>
    <row r="94" ht="12.75" customHeight="1" s="198">
      <c r="A94" s="57" t="n"/>
      <c r="B94" s="57" t="n"/>
      <c r="C94" s="57" t="n"/>
      <c r="D94" s="54" t="n"/>
      <c r="E94" s="57" t="n"/>
      <c r="F94" s="197" t="n"/>
      <c r="G94" s="197" t="n"/>
    </row>
    <row r="95" ht="12.75" customHeight="1" s="198">
      <c r="A95" s="57" t="n"/>
      <c r="B95" s="57" t="n"/>
      <c r="C95" s="57" t="n"/>
      <c r="D95" s="54" t="n"/>
      <c r="E95" s="57" t="n"/>
      <c r="F95" s="197" t="n"/>
      <c r="G95" s="197" t="n"/>
    </row>
    <row r="96" ht="12.75" customHeight="1" s="198">
      <c r="A96" s="57" t="n"/>
      <c r="B96" s="57" t="n"/>
      <c r="C96" s="57" t="n"/>
      <c r="D96" s="54" t="n"/>
      <c r="E96" s="57" t="n"/>
      <c r="F96" s="197" t="n"/>
      <c r="G96" s="197" t="n"/>
    </row>
    <row r="97" ht="12.75" customHeight="1" s="198">
      <c r="A97" s="57" t="n"/>
      <c r="B97" s="57" t="n"/>
      <c r="C97" s="57" t="n"/>
      <c r="D97" s="54" t="n"/>
      <c r="E97" s="57" t="n"/>
      <c r="F97" s="197" t="n"/>
      <c r="G97" s="197" t="n"/>
    </row>
    <row r="98" ht="12.75" customHeight="1" s="198">
      <c r="A98" s="57" t="n"/>
      <c r="B98" s="57" t="n"/>
      <c r="C98" s="57" t="n"/>
      <c r="D98" s="54" t="n"/>
      <c r="E98" s="57" t="n"/>
      <c r="F98" s="197" t="n"/>
      <c r="G98" s="197" t="n"/>
    </row>
    <row r="99" ht="12.75" customHeight="1" s="198">
      <c r="A99" s="57" t="n"/>
      <c r="B99" s="57" t="n"/>
      <c r="C99" s="57" t="n"/>
      <c r="D99" s="54" t="n"/>
      <c r="E99" s="57" t="n"/>
      <c r="F99" s="197" t="n"/>
      <c r="G99" s="197" t="n"/>
    </row>
    <row r="100" ht="12.75" customHeight="1" s="198">
      <c r="A100" s="57" t="n"/>
      <c r="B100" s="57" t="n"/>
      <c r="C100" s="57" t="n"/>
      <c r="D100" s="54" t="n"/>
      <c r="E100" s="57" t="n"/>
      <c r="F100" s="197" t="n"/>
      <c r="G100" s="197" t="n"/>
    </row>
    <row r="101" ht="12.75" customHeight="1" s="198">
      <c r="A101" s="57" t="n"/>
      <c r="B101" s="57" t="n"/>
      <c r="C101" s="57" t="n"/>
      <c r="D101" s="54" t="n"/>
      <c r="E101" s="57" t="n"/>
      <c r="F101" s="197" t="n"/>
      <c r="G101" s="197" t="n"/>
    </row>
    <row r="102" ht="12.75" customHeight="1" s="198">
      <c r="A102" s="57" t="n"/>
      <c r="B102" s="57" t="n"/>
      <c r="C102" s="57" t="n"/>
      <c r="D102" s="54" t="n"/>
      <c r="E102" s="57" t="n"/>
      <c r="F102" s="197" t="n"/>
      <c r="G102" s="197" t="n"/>
    </row>
    <row r="103" ht="12.75" customHeight="1" s="198">
      <c r="A103" s="57" t="n"/>
      <c r="B103" s="57" t="n"/>
      <c r="C103" s="57" t="n"/>
      <c r="D103" s="54" t="n"/>
      <c r="E103" s="57" t="n"/>
      <c r="F103" s="197" t="n"/>
      <c r="G103" s="197" t="n"/>
    </row>
    <row r="104" ht="12.75" customHeight="1" s="198">
      <c r="A104" s="57" t="n"/>
      <c r="B104" s="57" t="n"/>
      <c r="C104" s="57" t="n"/>
      <c r="D104" s="54" t="n"/>
      <c r="E104" s="57" t="n"/>
      <c r="F104" s="197" t="n"/>
      <c r="G104" s="197" t="n"/>
    </row>
    <row r="105" ht="12.75" customHeight="1" s="198">
      <c r="A105" s="57" t="n"/>
      <c r="B105" s="57" t="n"/>
      <c r="C105" s="57" t="n"/>
      <c r="D105" s="54" t="n"/>
      <c r="E105" s="57" t="n"/>
      <c r="F105" s="197" t="n"/>
      <c r="G105" s="197" t="n"/>
    </row>
    <row r="106" ht="12.75" customHeight="1" s="198">
      <c r="A106" s="57" t="n"/>
      <c r="B106" s="57" t="n"/>
      <c r="C106" s="57" t="n"/>
      <c r="D106" s="54" t="n"/>
      <c r="E106" s="57" t="n"/>
      <c r="F106" s="197" t="n"/>
      <c r="G106" s="197" t="n"/>
    </row>
    <row r="107" ht="12.75" customHeight="1" s="198">
      <c r="A107" s="57" t="n"/>
      <c r="B107" s="57" t="n"/>
      <c r="C107" s="57" t="n"/>
      <c r="D107" s="54" t="n"/>
      <c r="E107" s="57" t="n"/>
      <c r="F107" s="197" t="n"/>
      <c r="G107" s="197" t="n"/>
    </row>
    <row r="108" ht="12.75" customHeight="1" s="198">
      <c r="A108" s="57" t="n"/>
      <c r="B108" s="57" t="n"/>
      <c r="C108" s="57" t="n"/>
      <c r="D108" s="54" t="n"/>
      <c r="E108" s="57" t="n"/>
      <c r="F108" s="197" t="n"/>
      <c r="G108" s="197" t="n"/>
    </row>
    <row r="109" ht="12.75" customHeight="1" s="198">
      <c r="A109" s="57" t="n"/>
      <c r="B109" s="57" t="n"/>
      <c r="C109" s="57" t="n"/>
      <c r="D109" s="54" t="n"/>
      <c r="E109" s="57" t="n"/>
      <c r="F109" s="197" t="n"/>
      <c r="G109" s="197" t="n"/>
    </row>
    <row r="110" ht="12.75" customHeight="1" s="198">
      <c r="A110" s="57" t="n"/>
      <c r="B110" s="57" t="n"/>
      <c r="C110" s="57" t="n"/>
      <c r="D110" s="54" t="n"/>
      <c r="E110" s="57" t="n"/>
      <c r="F110" s="197" t="n"/>
      <c r="G110" s="197" t="n"/>
    </row>
    <row r="111" ht="12.75" customHeight="1" s="198">
      <c r="A111" s="57" t="n"/>
      <c r="B111" s="57" t="n"/>
      <c r="C111" s="57" t="n"/>
      <c r="D111" s="54" t="n"/>
      <c r="E111" s="57" t="n"/>
      <c r="F111" s="197" t="n"/>
      <c r="G111" s="197" t="n"/>
    </row>
    <row r="112" ht="12.75" customHeight="1" s="198">
      <c r="A112" s="57" t="n"/>
      <c r="B112" s="57" t="n"/>
      <c r="C112" s="57" t="n"/>
      <c r="D112" s="54" t="n"/>
      <c r="E112" s="57" t="n"/>
      <c r="F112" s="197" t="n"/>
      <c r="G112" s="197" t="n"/>
    </row>
    <row r="113" ht="12.75" customHeight="1" s="198">
      <c r="A113" s="57" t="n"/>
      <c r="B113" s="57" t="n"/>
      <c r="C113" s="57" t="n"/>
      <c r="D113" s="54" t="n"/>
      <c r="E113" s="57" t="n"/>
      <c r="F113" s="197" t="n"/>
      <c r="G113" s="197" t="n"/>
    </row>
    <row r="114" ht="12.75" customHeight="1" s="198">
      <c r="A114" s="57" t="n"/>
      <c r="B114" s="57" t="n"/>
      <c r="C114" s="57" t="n"/>
      <c r="D114" s="54" t="n"/>
      <c r="E114" s="57" t="n"/>
      <c r="F114" s="197" t="n"/>
      <c r="G114" s="197" t="n"/>
    </row>
    <row r="115" ht="12.75" customHeight="1" s="198">
      <c r="A115" s="57" t="n"/>
      <c r="B115" s="57" t="n"/>
      <c r="C115" s="57" t="n"/>
      <c r="D115" s="54" t="n"/>
      <c r="E115" s="57" t="n"/>
      <c r="F115" s="197" t="n"/>
      <c r="G115" s="197" t="n"/>
    </row>
    <row r="116" ht="12.75" customHeight="1" s="198">
      <c r="A116" s="57" t="n"/>
      <c r="B116" s="57" t="n"/>
      <c r="C116" s="57" t="n"/>
      <c r="D116" s="54" t="n"/>
      <c r="E116" s="57" t="n"/>
      <c r="F116" s="197" t="n"/>
      <c r="G116" s="197" t="n"/>
    </row>
    <row r="117" ht="12.75" customHeight="1" s="198">
      <c r="A117" s="57" t="n"/>
      <c r="B117" s="57" t="n"/>
      <c r="C117" s="57" t="n"/>
      <c r="D117" s="54" t="n"/>
      <c r="E117" s="57" t="n"/>
      <c r="F117" s="197" t="n"/>
      <c r="G117" s="197" t="n"/>
    </row>
    <row r="118" ht="12.75" customHeight="1" s="198">
      <c r="A118" s="57" t="n"/>
      <c r="B118" s="57" t="n"/>
      <c r="C118" s="57" t="n"/>
      <c r="D118" s="54" t="n"/>
      <c r="E118" s="57" t="n"/>
      <c r="F118" s="197" t="n"/>
      <c r="G118" s="197" t="n"/>
    </row>
    <row r="119" ht="12.75" customHeight="1" s="198">
      <c r="A119" s="57" t="n"/>
      <c r="B119" s="57" t="n"/>
      <c r="C119" s="57" t="n"/>
      <c r="D119" s="54" t="n"/>
      <c r="E119" s="57" t="n"/>
      <c r="F119" s="197" t="n"/>
      <c r="G119" s="197" t="n"/>
    </row>
    <row r="120" ht="12.75" customHeight="1" s="198">
      <c r="A120" s="57" t="n"/>
      <c r="B120" s="57" t="n"/>
      <c r="C120" s="57" t="n"/>
      <c r="D120" s="54" t="n"/>
      <c r="E120" s="57" t="n"/>
      <c r="F120" s="197" t="n"/>
      <c r="G120" s="197" t="n"/>
    </row>
    <row r="121" ht="12.75" customHeight="1" s="198">
      <c r="A121" s="57" t="n"/>
      <c r="B121" s="57" t="n"/>
      <c r="C121" s="57" t="n"/>
      <c r="D121" s="54" t="n"/>
      <c r="E121" s="57" t="n"/>
      <c r="F121" s="197" t="n"/>
      <c r="G121" s="197" t="n"/>
    </row>
    <row r="122" ht="12.75" customHeight="1" s="198">
      <c r="A122" s="57" t="n"/>
      <c r="B122" s="57" t="n"/>
      <c r="C122" s="57" t="n"/>
      <c r="D122" s="54" t="n"/>
      <c r="E122" s="57" t="n"/>
      <c r="F122" s="197" t="n"/>
      <c r="G122" s="197" t="n"/>
    </row>
    <row r="123" ht="12.75" customHeight="1" s="198">
      <c r="A123" s="57" t="n"/>
      <c r="B123" s="57" t="n"/>
      <c r="C123" s="57" t="n"/>
      <c r="D123" s="54" t="n"/>
      <c r="E123" s="57" t="n"/>
      <c r="F123" s="197" t="n"/>
      <c r="G123" s="197" t="n"/>
    </row>
    <row r="124" ht="12.75" customHeight="1" s="198">
      <c r="A124" s="57" t="n"/>
      <c r="B124" s="57" t="n"/>
      <c r="C124" s="57" t="n"/>
      <c r="D124" s="54" t="n"/>
      <c r="E124" s="57" t="n"/>
      <c r="F124" s="197" t="n"/>
      <c r="G124" s="197" t="n"/>
    </row>
    <row r="125" ht="12.75" customHeight="1" s="198">
      <c r="A125" s="57" t="n"/>
      <c r="B125" s="57" t="n"/>
      <c r="C125" s="57" t="n"/>
      <c r="D125" s="54" t="n"/>
      <c r="E125" s="57" t="n"/>
      <c r="F125" s="197" t="n"/>
      <c r="G125" s="197" t="n"/>
    </row>
    <row r="126" ht="12.75" customHeight="1" s="198">
      <c r="A126" s="57" t="n"/>
      <c r="B126" s="57" t="n"/>
      <c r="C126" s="57" t="n"/>
      <c r="D126" s="54" t="n"/>
      <c r="E126" s="57" t="n"/>
      <c r="F126" s="197" t="n"/>
      <c r="G126" s="197" t="n"/>
    </row>
    <row r="127" ht="12.75" customHeight="1" s="198">
      <c r="A127" s="57" t="n"/>
      <c r="B127" s="57" t="n"/>
      <c r="C127" s="57" t="n"/>
      <c r="D127" s="54" t="n"/>
      <c r="E127" s="57" t="n"/>
      <c r="F127" s="197" t="n"/>
      <c r="G127" s="197" t="n"/>
    </row>
    <row r="128" ht="12.75" customHeight="1" s="198">
      <c r="A128" s="57" t="n"/>
      <c r="B128" s="57" t="n"/>
      <c r="C128" s="57" t="n"/>
      <c r="D128" s="54" t="n"/>
      <c r="E128" s="57" t="n"/>
      <c r="F128" s="197" t="n"/>
      <c r="G128" s="197" t="n"/>
    </row>
    <row r="129" ht="12.75" customHeight="1" s="198">
      <c r="A129" s="57" t="n"/>
      <c r="B129" s="57" t="n"/>
      <c r="C129" s="57" t="n"/>
      <c r="D129" s="54" t="n"/>
      <c r="E129" s="57" t="n"/>
      <c r="F129" s="197" t="n"/>
      <c r="G129" s="197" t="n"/>
    </row>
    <row r="130" ht="12.75" customHeight="1" s="198">
      <c r="A130" s="57" t="n"/>
      <c r="B130" s="57" t="n"/>
      <c r="C130" s="57" t="n"/>
      <c r="D130" s="54" t="n"/>
      <c r="E130" s="57" t="n"/>
      <c r="F130" s="197" t="n"/>
      <c r="G130" s="197" t="n"/>
    </row>
    <row r="131" ht="12.75" customHeight="1" s="198">
      <c r="A131" s="57" t="n"/>
      <c r="B131" s="57" t="n"/>
      <c r="C131" s="57" t="n"/>
      <c r="D131" s="54" t="n"/>
      <c r="E131" s="57" t="n"/>
      <c r="F131" s="197" t="n"/>
      <c r="G131" s="197" t="n"/>
    </row>
    <row r="132" ht="12.75" customHeight="1" s="198">
      <c r="A132" s="57" t="n"/>
      <c r="B132" s="57" t="n"/>
      <c r="C132" s="57" t="n"/>
      <c r="D132" s="54" t="n"/>
      <c r="E132" s="57" t="n"/>
      <c r="F132" s="197" t="n"/>
      <c r="G132" s="197" t="n"/>
    </row>
    <row r="133" ht="12.75" customHeight="1" s="198">
      <c r="A133" s="57" t="n"/>
      <c r="B133" s="57" t="n"/>
      <c r="C133" s="57" t="n"/>
      <c r="D133" s="54" t="n"/>
      <c r="E133" s="57" t="n"/>
      <c r="F133" s="197" t="n"/>
      <c r="G133" s="197" t="n"/>
    </row>
    <row r="134" ht="12.75" customHeight="1" s="198">
      <c r="A134" s="57" t="n"/>
      <c r="B134" s="57" t="n"/>
      <c r="C134" s="57" t="n"/>
      <c r="D134" s="54" t="n"/>
      <c r="E134" s="57" t="n"/>
      <c r="F134" s="197" t="n"/>
      <c r="G134" s="197" t="n"/>
    </row>
    <row r="135" ht="12.75" customHeight="1" s="198">
      <c r="A135" s="57" t="n"/>
      <c r="B135" s="57" t="n"/>
      <c r="C135" s="57" t="n"/>
      <c r="D135" s="54" t="n"/>
      <c r="E135" s="57" t="n"/>
      <c r="F135" s="197" t="n"/>
      <c r="G135" s="197" t="n"/>
    </row>
    <row r="136" ht="12.75" customHeight="1" s="198">
      <c r="A136" s="57" t="n"/>
      <c r="B136" s="57" t="n"/>
      <c r="C136" s="57" t="n"/>
      <c r="D136" s="54" t="n"/>
      <c r="E136" s="57" t="n"/>
      <c r="F136" s="197" t="n"/>
      <c r="G136" s="197" t="n"/>
    </row>
    <row r="137" ht="12.75" customHeight="1" s="198">
      <c r="A137" s="57" t="n"/>
      <c r="B137" s="57" t="n"/>
      <c r="C137" s="57" t="n"/>
      <c r="D137" s="54" t="n"/>
      <c r="E137" s="57" t="n"/>
      <c r="F137" s="197" t="n"/>
      <c r="G137" s="197" t="n"/>
    </row>
    <row r="138" ht="12.75" customHeight="1" s="198">
      <c r="A138" s="57" t="n"/>
      <c r="B138" s="57" t="n"/>
      <c r="C138" s="57" t="n"/>
      <c r="D138" s="54" t="n"/>
      <c r="E138" s="57" t="n"/>
      <c r="F138" s="197" t="n"/>
      <c r="G138" s="197" t="n"/>
    </row>
    <row r="139" ht="12.75" customHeight="1" s="198">
      <c r="A139" s="57" t="n"/>
      <c r="B139" s="57" t="n"/>
      <c r="C139" s="57" t="n"/>
      <c r="D139" s="54" t="n"/>
      <c r="E139" s="57" t="n"/>
      <c r="F139" s="197" t="n"/>
      <c r="G139" s="197" t="n"/>
    </row>
    <row r="140" ht="12.75" customHeight="1" s="198">
      <c r="A140" s="57" t="n"/>
      <c r="B140" s="57" t="n"/>
      <c r="C140" s="57" t="n"/>
      <c r="D140" s="54" t="n"/>
      <c r="E140" s="57" t="n"/>
      <c r="F140" s="197" t="n"/>
      <c r="G140" s="197" t="n"/>
    </row>
    <row r="141" ht="12.75" customHeight="1" s="198">
      <c r="A141" s="57" t="n"/>
      <c r="B141" s="57" t="n"/>
      <c r="C141" s="57" t="n"/>
      <c r="D141" s="54" t="n"/>
      <c r="E141" s="57" t="n"/>
      <c r="F141" s="197" t="n"/>
      <c r="G141" s="197" t="n"/>
    </row>
    <row r="142" ht="12.75" customHeight="1" s="198">
      <c r="A142" s="57" t="n"/>
      <c r="B142" s="57" t="n"/>
      <c r="C142" s="57" t="n"/>
      <c r="D142" s="54" t="n"/>
      <c r="E142" s="57" t="n"/>
      <c r="F142" s="197" t="n"/>
      <c r="G142" s="197" t="n"/>
    </row>
    <row r="143" ht="12.75" customHeight="1" s="198">
      <c r="A143" s="57" t="n"/>
      <c r="B143" s="57" t="n"/>
      <c r="C143" s="57" t="n"/>
      <c r="D143" s="54" t="n"/>
      <c r="E143" s="57" t="n"/>
      <c r="F143" s="197" t="n"/>
      <c r="G143" s="197" t="n"/>
    </row>
    <row r="144" ht="12.75" customHeight="1" s="198">
      <c r="A144" s="57" t="n"/>
      <c r="B144" s="57" t="n"/>
      <c r="C144" s="57" t="n"/>
      <c r="D144" s="54" t="n"/>
      <c r="E144" s="57" t="n"/>
      <c r="F144" s="197" t="n"/>
      <c r="G144" s="197" t="n"/>
    </row>
    <row r="145" ht="12.75" customHeight="1" s="198">
      <c r="A145" s="57" t="n"/>
      <c r="B145" s="57" t="n"/>
      <c r="C145" s="57" t="n"/>
      <c r="D145" s="54" t="n"/>
      <c r="E145" s="57" t="n"/>
      <c r="F145" s="197" t="n"/>
      <c r="G145" s="197" t="n"/>
    </row>
    <row r="146" ht="12.75" customHeight="1" s="198">
      <c r="A146" s="57" t="n"/>
      <c r="B146" s="57" t="n"/>
      <c r="C146" s="57" t="n"/>
      <c r="D146" s="54" t="n"/>
      <c r="E146" s="57" t="n"/>
      <c r="F146" s="197" t="n"/>
      <c r="G146" s="197" t="n"/>
    </row>
    <row r="147" ht="12.75" customHeight="1" s="198">
      <c r="A147" s="57" t="n"/>
      <c r="B147" s="57" t="n"/>
      <c r="C147" s="57" t="n"/>
      <c r="D147" s="54" t="n"/>
      <c r="E147" s="57" t="n"/>
      <c r="F147" s="197" t="n"/>
      <c r="G147" s="197" t="n"/>
    </row>
    <row r="148" ht="12.75" customHeight="1" s="198">
      <c r="A148" s="57" t="n"/>
      <c r="B148" s="57" t="n"/>
      <c r="C148" s="57" t="n"/>
      <c r="D148" s="54" t="n"/>
      <c r="E148" s="57" t="n"/>
      <c r="F148" s="197" t="n"/>
      <c r="G148" s="197" t="n"/>
    </row>
    <row r="149" ht="12.75" customHeight="1" s="198">
      <c r="A149" s="57" t="n"/>
      <c r="B149" s="57" t="n"/>
      <c r="C149" s="57" t="n"/>
      <c r="D149" s="54" t="n"/>
      <c r="E149" s="57" t="n"/>
      <c r="F149" s="197" t="n"/>
      <c r="G149" s="197" t="n"/>
    </row>
    <row r="150" ht="12.75" customHeight="1" s="198">
      <c r="A150" s="57" t="n"/>
      <c r="B150" s="57" t="n"/>
      <c r="C150" s="57" t="n"/>
      <c r="D150" s="54" t="n"/>
      <c r="E150" s="57" t="n"/>
      <c r="F150" s="197" t="n"/>
      <c r="G150" s="197" t="n"/>
    </row>
    <row r="151" ht="12.75" customHeight="1" s="198">
      <c r="A151" s="57" t="n"/>
      <c r="B151" s="57" t="n"/>
      <c r="C151" s="57" t="n"/>
      <c r="D151" s="54" t="n"/>
      <c r="E151" s="57" t="n"/>
      <c r="F151" s="197" t="n"/>
      <c r="G151" s="197" t="n"/>
    </row>
    <row r="152" ht="12.75" customHeight="1" s="198">
      <c r="A152" s="57" t="n"/>
      <c r="B152" s="57" t="n"/>
      <c r="C152" s="57" t="n"/>
      <c r="D152" s="54" t="n"/>
      <c r="E152" s="57" t="n"/>
      <c r="F152" s="197" t="n"/>
      <c r="G152" s="197" t="n"/>
    </row>
    <row r="153" ht="12.75" customHeight="1" s="198">
      <c r="A153" s="57" t="n"/>
      <c r="B153" s="57" t="n"/>
      <c r="C153" s="57" t="n"/>
      <c r="D153" s="54" t="n"/>
      <c r="E153" s="57" t="n"/>
      <c r="F153" s="197" t="n"/>
      <c r="G153" s="197" t="n"/>
    </row>
    <row r="154" ht="12.75" customHeight="1" s="198">
      <c r="A154" s="57" t="n"/>
      <c r="B154" s="57" t="n"/>
      <c r="C154" s="57" t="n"/>
      <c r="D154" s="54" t="n"/>
      <c r="E154" s="57" t="n"/>
      <c r="F154" s="197" t="n"/>
      <c r="G154" s="197" t="n"/>
    </row>
    <row r="155" ht="12.75" customHeight="1" s="198">
      <c r="A155" s="57" t="n"/>
      <c r="B155" s="57" t="n"/>
      <c r="C155" s="57" t="n"/>
      <c r="D155" s="54" t="n"/>
      <c r="E155" s="57" t="n"/>
      <c r="F155" s="197" t="n"/>
      <c r="G155" s="197" t="n"/>
    </row>
    <row r="156" ht="12.75" customHeight="1" s="198">
      <c r="A156" s="57" t="n"/>
      <c r="B156" s="57" t="n"/>
      <c r="C156" s="57" t="n"/>
      <c r="D156" s="54" t="n"/>
      <c r="E156" s="57" t="n"/>
      <c r="F156" s="197" t="n"/>
      <c r="G156" s="197" t="n"/>
    </row>
    <row r="157" ht="12.75" customHeight="1" s="198">
      <c r="A157" s="57" t="n"/>
      <c r="B157" s="57" t="n"/>
      <c r="C157" s="57" t="n"/>
      <c r="D157" s="54" t="n"/>
      <c r="E157" s="57" t="n"/>
      <c r="F157" s="197" t="n"/>
      <c r="G157" s="197" t="n"/>
    </row>
    <row r="158" ht="12.75" customHeight="1" s="198">
      <c r="A158" s="57" t="n"/>
      <c r="B158" s="57" t="n"/>
      <c r="C158" s="57" t="n"/>
      <c r="D158" s="54" t="n"/>
      <c r="E158" s="57" t="n"/>
      <c r="F158" s="197" t="n"/>
      <c r="G158" s="197" t="n"/>
    </row>
    <row r="159" ht="12.75" customHeight="1" s="198">
      <c r="A159" s="57" t="n"/>
      <c r="B159" s="57" t="n"/>
      <c r="C159" s="57" t="n"/>
      <c r="D159" s="54" t="n"/>
      <c r="E159" s="57" t="n"/>
      <c r="F159" s="197" t="n"/>
      <c r="G159" s="197" t="n"/>
    </row>
    <row r="160" ht="12.75" customHeight="1" s="198">
      <c r="A160" s="57" t="n"/>
      <c r="B160" s="57" t="n"/>
      <c r="C160" s="57" t="n"/>
      <c r="D160" s="54" t="n"/>
      <c r="E160" s="57" t="n"/>
      <c r="F160" s="197" t="n"/>
      <c r="G160" s="197" t="n"/>
    </row>
    <row r="161" ht="12.75" customHeight="1" s="198">
      <c r="A161" s="57" t="n"/>
      <c r="B161" s="57" t="n"/>
      <c r="C161" s="57" t="n"/>
      <c r="D161" s="54" t="n"/>
      <c r="E161" s="57" t="n"/>
      <c r="F161" s="197" t="n"/>
      <c r="G161" s="197" t="n"/>
    </row>
    <row r="162" ht="12.75" customHeight="1" s="198">
      <c r="A162" s="57" t="n"/>
      <c r="B162" s="57" t="n"/>
      <c r="C162" s="57" t="n"/>
      <c r="D162" s="54" t="n"/>
      <c r="E162" s="57" t="n"/>
      <c r="F162" s="197" t="n"/>
      <c r="G162" s="197" t="n"/>
    </row>
    <row r="163" ht="12.75" customHeight="1" s="198">
      <c r="A163" s="57" t="n"/>
      <c r="B163" s="57" t="n"/>
      <c r="C163" s="57" t="n"/>
      <c r="D163" s="54" t="n"/>
      <c r="E163" s="57" t="n"/>
      <c r="F163" s="197" t="n"/>
      <c r="G163" s="197" t="n"/>
    </row>
    <row r="164" ht="12.75" customHeight="1" s="198">
      <c r="A164" s="57" t="n"/>
      <c r="B164" s="57" t="n"/>
      <c r="C164" s="57" t="n"/>
      <c r="D164" s="54" t="n"/>
      <c r="E164" s="57" t="n"/>
      <c r="F164" s="197" t="n"/>
      <c r="G164" s="197" t="n"/>
    </row>
    <row r="165" ht="12.75" customHeight="1" s="198">
      <c r="A165" s="57" t="n"/>
      <c r="B165" s="57" t="n"/>
      <c r="C165" s="57" t="n"/>
      <c r="D165" s="54" t="n"/>
      <c r="E165" s="57" t="n"/>
      <c r="F165" s="197" t="n"/>
      <c r="G165" s="197" t="n"/>
    </row>
    <row r="166" ht="12.75" customHeight="1" s="198">
      <c r="A166" s="57" t="n"/>
      <c r="B166" s="57" t="n"/>
      <c r="C166" s="57" t="n"/>
      <c r="D166" s="54" t="n"/>
      <c r="E166" s="57" t="n"/>
      <c r="F166" s="197" t="n"/>
      <c r="G166" s="197" t="n"/>
    </row>
    <row r="167" ht="12.75" customHeight="1" s="198">
      <c r="A167" s="57" t="n"/>
      <c r="B167" s="57" t="n"/>
      <c r="C167" s="57" t="n"/>
      <c r="D167" s="54" t="n"/>
      <c r="E167" s="57" t="n"/>
      <c r="F167" s="197" t="n"/>
      <c r="G167" s="197" t="n"/>
    </row>
    <row r="168" ht="12.75" customHeight="1" s="198">
      <c r="A168" s="57" t="n"/>
      <c r="B168" s="57" t="n"/>
      <c r="C168" s="57" t="n"/>
      <c r="D168" s="54" t="n"/>
      <c r="E168" s="57" t="n"/>
      <c r="F168" s="197" t="n"/>
      <c r="G168" s="197" t="n"/>
    </row>
    <row r="169" ht="12.75" customHeight="1" s="198">
      <c r="A169" s="57" t="n"/>
      <c r="B169" s="57" t="n"/>
      <c r="C169" s="57" t="n"/>
      <c r="D169" s="54" t="n"/>
      <c r="E169" s="57" t="n"/>
      <c r="F169" s="197" t="n"/>
      <c r="G169" s="197" t="n"/>
    </row>
    <row r="170" ht="12.75" customHeight="1" s="198">
      <c r="A170" s="57" t="n"/>
      <c r="B170" s="57" t="n"/>
      <c r="C170" s="57" t="n"/>
      <c r="D170" s="54" t="n"/>
      <c r="E170" s="57" t="n"/>
      <c r="F170" s="197" t="n"/>
      <c r="G170" s="197" t="n"/>
    </row>
    <row r="171" ht="12.75" customHeight="1" s="198">
      <c r="A171" s="57" t="n"/>
      <c r="B171" s="57" t="n"/>
      <c r="C171" s="57" t="n"/>
      <c r="D171" s="54" t="n"/>
      <c r="E171" s="57" t="n"/>
      <c r="F171" s="197" t="n"/>
      <c r="G171" s="197" t="n"/>
    </row>
    <row r="172" ht="12.75" customHeight="1" s="198">
      <c r="A172" s="57" t="n"/>
      <c r="B172" s="57" t="n"/>
      <c r="C172" s="57" t="n"/>
      <c r="D172" s="54" t="n"/>
      <c r="E172" s="57" t="n"/>
      <c r="F172" s="197" t="n"/>
      <c r="G172" s="197" t="n"/>
    </row>
    <row r="173" ht="12.75" customHeight="1" s="198">
      <c r="A173" s="57" t="n"/>
      <c r="B173" s="57" t="n"/>
      <c r="C173" s="57" t="n"/>
      <c r="D173" s="54" t="n"/>
      <c r="E173" s="57" t="n"/>
      <c r="F173" s="197" t="n"/>
      <c r="G173" s="197" t="n"/>
    </row>
    <row r="174" ht="12.75" customHeight="1" s="198">
      <c r="A174" s="57" t="n"/>
      <c r="B174" s="57" t="n"/>
      <c r="C174" s="57" t="n"/>
      <c r="D174" s="54" t="n"/>
      <c r="E174" s="57" t="n"/>
      <c r="F174" s="197" t="n"/>
      <c r="G174" s="197" t="n"/>
    </row>
    <row r="175" ht="12.75" customHeight="1" s="198">
      <c r="A175" s="57" t="n"/>
      <c r="B175" s="57" t="n"/>
      <c r="C175" s="57" t="n"/>
      <c r="D175" s="54" t="n"/>
      <c r="E175" s="57" t="n"/>
      <c r="F175" s="197" t="n"/>
      <c r="G175" s="197" t="n"/>
    </row>
    <row r="176" ht="12.75" customHeight="1" s="198">
      <c r="A176" s="57" t="n"/>
      <c r="B176" s="57" t="n"/>
      <c r="C176" s="57" t="n"/>
      <c r="D176" s="54" t="n"/>
      <c r="E176" s="57" t="n"/>
      <c r="F176" s="197" t="n"/>
      <c r="G176" s="197" t="n"/>
    </row>
    <row r="177" ht="12.75" customHeight="1" s="198">
      <c r="A177" s="57" t="n"/>
      <c r="B177" s="57" t="n"/>
      <c r="C177" s="57" t="n"/>
      <c r="D177" s="54" t="n"/>
      <c r="E177" s="57" t="n"/>
      <c r="F177" s="197" t="n"/>
      <c r="G177" s="197" t="n"/>
    </row>
    <row r="178" ht="12.75" customHeight="1" s="198">
      <c r="A178" s="57" t="n"/>
      <c r="B178" s="57" t="n"/>
      <c r="C178" s="57" t="n"/>
      <c r="D178" s="54" t="n"/>
      <c r="E178" s="57" t="n"/>
      <c r="F178" s="197" t="n"/>
      <c r="G178" s="197" t="n"/>
    </row>
    <row r="179" ht="12.75" customHeight="1" s="198">
      <c r="A179" s="57" t="n"/>
      <c r="B179" s="57" t="n"/>
      <c r="C179" s="57" t="n"/>
      <c r="D179" s="54" t="n"/>
      <c r="E179" s="57" t="n"/>
      <c r="F179" s="197" t="n"/>
      <c r="G179" s="197" t="n"/>
    </row>
    <row r="180" ht="12.75" customHeight="1" s="198">
      <c r="A180" s="57" t="n"/>
      <c r="B180" s="57" t="n"/>
      <c r="C180" s="57" t="n"/>
      <c r="D180" s="54" t="n"/>
      <c r="E180" s="57" t="n"/>
      <c r="F180" s="197" t="n"/>
      <c r="G180" s="197" t="n"/>
    </row>
    <row r="181" ht="12.75" customHeight="1" s="198">
      <c r="A181" s="57" t="n"/>
      <c r="B181" s="57" t="n"/>
      <c r="C181" s="57" t="n"/>
      <c r="D181" s="54" t="n"/>
      <c r="E181" s="57" t="n"/>
      <c r="F181" s="197" t="n"/>
      <c r="G181" s="197" t="n"/>
    </row>
    <row r="182" ht="12.75" customHeight="1" s="198">
      <c r="A182" s="57" t="n"/>
      <c r="B182" s="57" t="n"/>
      <c r="C182" s="57" t="n"/>
      <c r="D182" s="54" t="n"/>
      <c r="E182" s="57" t="n"/>
      <c r="F182" s="197" t="n"/>
      <c r="G182" s="197" t="n"/>
    </row>
    <row r="183" ht="12.75" customHeight="1" s="198">
      <c r="A183" s="57" t="n"/>
      <c r="B183" s="57" t="n"/>
      <c r="C183" s="57" t="n"/>
      <c r="D183" s="54" t="n"/>
      <c r="E183" s="57" t="n"/>
      <c r="F183" s="197" t="n"/>
      <c r="G183" s="197" t="n"/>
    </row>
    <row r="184" ht="12.75" customHeight="1" s="198">
      <c r="A184" s="57" t="n"/>
      <c r="B184" s="57" t="n"/>
      <c r="C184" s="57" t="n"/>
      <c r="D184" s="54" t="n"/>
      <c r="E184" s="57" t="n"/>
      <c r="F184" s="197" t="n"/>
      <c r="G184" s="197" t="n"/>
    </row>
    <row r="185" ht="12.75" customHeight="1" s="198">
      <c r="A185" s="57" t="n"/>
      <c r="B185" s="57" t="n"/>
      <c r="C185" s="57" t="n"/>
      <c r="D185" s="54" t="n"/>
      <c r="E185" s="57" t="n"/>
      <c r="F185" s="197" t="n"/>
      <c r="G185" s="197" t="n"/>
    </row>
    <row r="186" ht="12.75" customHeight="1" s="198">
      <c r="A186" s="57" t="n"/>
      <c r="B186" s="57" t="n"/>
      <c r="C186" s="57" t="n"/>
      <c r="D186" s="54" t="n"/>
      <c r="E186" s="57" t="n"/>
      <c r="F186" s="197" t="n"/>
      <c r="G186" s="197" t="n"/>
    </row>
    <row r="187" ht="12.75" customHeight="1" s="198">
      <c r="A187" s="57" t="n"/>
      <c r="B187" s="57" t="n"/>
      <c r="C187" s="57" t="n"/>
      <c r="D187" s="54" t="n"/>
      <c r="E187" s="57" t="n"/>
      <c r="F187" s="197" t="n"/>
      <c r="G187" s="197" t="n"/>
    </row>
    <row r="188" ht="12.75" customHeight="1" s="198">
      <c r="A188" s="57" t="n"/>
      <c r="B188" s="57" t="n"/>
      <c r="C188" s="57" t="n"/>
      <c r="D188" s="54" t="n"/>
      <c r="E188" s="57" t="n"/>
      <c r="F188" s="197" t="n"/>
      <c r="G188" s="197" t="n"/>
    </row>
    <row r="189" ht="12.75" customHeight="1" s="198">
      <c r="A189" s="57" t="n"/>
      <c r="B189" s="57" t="n"/>
      <c r="C189" s="57" t="n"/>
      <c r="D189" s="54" t="n"/>
      <c r="E189" s="57" t="n"/>
      <c r="F189" s="197" t="n"/>
      <c r="G189" s="197" t="n"/>
    </row>
    <row r="190" ht="12.75" customHeight="1" s="198">
      <c r="A190" s="57" t="n"/>
      <c r="B190" s="57" t="n"/>
      <c r="C190" s="57" t="n"/>
      <c r="D190" s="54" t="n"/>
      <c r="E190" s="57" t="n"/>
      <c r="F190" s="197" t="n"/>
      <c r="G190" s="197" t="n"/>
    </row>
    <row r="191" ht="12.75" customHeight="1" s="198">
      <c r="A191" s="57" t="n"/>
      <c r="B191" s="57" t="n"/>
      <c r="C191" s="57" t="n"/>
      <c r="D191" s="54" t="n"/>
      <c r="E191" s="57" t="n"/>
      <c r="F191" s="197" t="n"/>
      <c r="G191" s="197" t="n"/>
    </row>
    <row r="192" ht="12.75" customHeight="1" s="198">
      <c r="A192" s="57" t="n"/>
      <c r="B192" s="57" t="n"/>
      <c r="C192" s="57" t="n"/>
      <c r="D192" s="54" t="n"/>
      <c r="E192" s="57" t="n"/>
      <c r="F192" s="197" t="n"/>
      <c r="G192" s="197" t="n"/>
    </row>
    <row r="193" ht="12.75" customHeight="1" s="198">
      <c r="A193" s="57" t="n"/>
      <c r="B193" s="57" t="n"/>
      <c r="C193" s="57" t="n"/>
      <c r="D193" s="54" t="n"/>
      <c r="E193" s="57" t="n"/>
      <c r="F193" s="197" t="n"/>
      <c r="G193" s="197" t="n"/>
    </row>
    <row r="194" ht="12.75" customHeight="1" s="198">
      <c r="A194" s="57" t="n"/>
      <c r="B194" s="57" t="n"/>
      <c r="C194" s="57" t="n"/>
      <c r="D194" s="54" t="n"/>
      <c r="E194" s="57" t="n"/>
      <c r="F194" s="197" t="n"/>
      <c r="G194" s="197" t="n"/>
    </row>
    <row r="195" ht="12.75" customHeight="1" s="198">
      <c r="A195" s="57" t="n"/>
      <c r="B195" s="57" t="n"/>
      <c r="C195" s="57" t="n"/>
      <c r="D195" s="54" t="n"/>
      <c r="E195" s="57" t="n"/>
      <c r="F195" s="197" t="n"/>
      <c r="G195" s="197" t="n"/>
    </row>
    <row r="196" ht="12.75" customHeight="1" s="198">
      <c r="A196" s="57" t="n"/>
      <c r="B196" s="57" t="n"/>
      <c r="C196" s="57" t="n"/>
      <c r="D196" s="54" t="n"/>
      <c r="E196" s="57" t="n"/>
      <c r="F196" s="197" t="n"/>
      <c r="G196" s="197" t="n"/>
    </row>
    <row r="197" ht="12.75" customHeight="1" s="198">
      <c r="A197" s="57" t="n"/>
      <c r="B197" s="57" t="n"/>
      <c r="C197" s="57" t="n"/>
      <c r="D197" s="54" t="n"/>
      <c r="E197" s="57" t="n"/>
      <c r="F197" s="197" t="n"/>
      <c r="G197" s="197" t="n"/>
    </row>
    <row r="198" ht="12.75" customHeight="1" s="198">
      <c r="A198" s="57" t="n"/>
      <c r="B198" s="57" t="n"/>
      <c r="C198" s="57" t="n"/>
      <c r="D198" s="54" t="n"/>
      <c r="E198" s="57" t="n"/>
      <c r="F198" s="197" t="n"/>
      <c r="G198" s="197" t="n"/>
    </row>
    <row r="199" ht="12.75" customHeight="1" s="198">
      <c r="A199" s="57" t="n"/>
      <c r="B199" s="57" t="n"/>
      <c r="C199" s="57" t="n"/>
      <c r="D199" s="54" t="n"/>
      <c r="E199" s="57" t="n"/>
      <c r="F199" s="197" t="n"/>
      <c r="G199" s="197" t="n"/>
    </row>
    <row r="200" ht="12.75" customHeight="1" s="198">
      <c r="A200" s="57" t="n"/>
      <c r="B200" s="57" t="n"/>
      <c r="C200" s="57" t="n"/>
      <c r="D200" s="54" t="n"/>
      <c r="E200" s="57" t="n"/>
      <c r="F200" s="197" t="n"/>
      <c r="G200" s="197" t="n"/>
    </row>
    <row r="201" ht="12.75" customHeight="1" s="198">
      <c r="A201" s="57" t="n"/>
      <c r="B201" s="57" t="n"/>
      <c r="C201" s="57" t="n"/>
      <c r="D201" s="54" t="n"/>
      <c r="E201" s="57" t="n"/>
      <c r="F201" s="197" t="n"/>
      <c r="G201" s="197" t="n"/>
    </row>
    <row r="202" ht="12.75" customHeight="1" s="198">
      <c r="A202" s="57" t="n"/>
      <c r="B202" s="57" t="n"/>
      <c r="C202" s="57" t="n"/>
      <c r="D202" s="54" t="n"/>
      <c r="E202" s="57" t="n"/>
      <c r="F202" s="197" t="n"/>
      <c r="G202" s="197" t="n"/>
    </row>
    <row r="203" ht="12.75" customHeight="1" s="198">
      <c r="A203" s="57" t="n"/>
      <c r="B203" s="57" t="n"/>
      <c r="C203" s="57" t="n"/>
      <c r="D203" s="54" t="n"/>
      <c r="E203" s="57" t="n"/>
      <c r="F203" s="197" t="n"/>
      <c r="G203" s="197" t="n"/>
    </row>
    <row r="204" ht="12.75" customHeight="1" s="198">
      <c r="A204" s="57" t="n"/>
      <c r="B204" s="57" t="n"/>
      <c r="C204" s="57" t="n"/>
      <c r="D204" s="54" t="n"/>
      <c r="E204" s="57" t="n"/>
      <c r="F204" s="197" t="n"/>
      <c r="G204" s="197" t="n"/>
    </row>
    <row r="205" ht="12.75" customHeight="1" s="198">
      <c r="A205" s="57" t="n"/>
      <c r="B205" s="57" t="n"/>
      <c r="C205" s="57" t="n"/>
      <c r="D205" s="54" t="n"/>
      <c r="E205" s="57" t="n"/>
      <c r="F205" s="197" t="n"/>
      <c r="G205" s="197" t="n"/>
    </row>
    <row r="206" ht="12.75" customHeight="1" s="198">
      <c r="A206" s="57" t="n"/>
      <c r="B206" s="57" t="n"/>
      <c r="C206" s="57" t="n"/>
      <c r="D206" s="54" t="n"/>
      <c r="E206" s="57" t="n"/>
      <c r="F206" s="197" t="n"/>
      <c r="G206" s="197" t="n"/>
    </row>
    <row r="207" ht="12.75" customHeight="1" s="198">
      <c r="A207" s="57" t="n"/>
      <c r="B207" s="57" t="n"/>
      <c r="C207" s="57" t="n"/>
      <c r="D207" s="54" t="n"/>
      <c r="E207" s="57" t="n"/>
      <c r="F207" s="197" t="n"/>
      <c r="G207" s="197" t="n"/>
    </row>
    <row r="208" ht="12.75" customHeight="1" s="198">
      <c r="A208" s="57" t="n"/>
      <c r="B208" s="57" t="n"/>
      <c r="C208" s="57" t="n"/>
      <c r="D208" s="54" t="n"/>
      <c r="E208" s="57" t="n"/>
      <c r="F208" s="197" t="n"/>
      <c r="G208" s="197" t="n"/>
    </row>
    <row r="209" ht="12.75" customHeight="1" s="198">
      <c r="A209" s="57" t="n"/>
      <c r="B209" s="57" t="n"/>
      <c r="C209" s="57" t="n"/>
      <c r="D209" s="54" t="n"/>
      <c r="E209" s="57" t="n"/>
      <c r="F209" s="197" t="n"/>
      <c r="G209" s="197" t="n"/>
    </row>
    <row r="210" ht="12.75" customHeight="1" s="198">
      <c r="A210" s="57" t="n"/>
      <c r="B210" s="57" t="n"/>
      <c r="C210" s="57" t="n"/>
      <c r="D210" s="54" t="n"/>
      <c r="E210" s="57" t="n"/>
      <c r="F210" s="197" t="n"/>
      <c r="G210" s="197" t="n"/>
    </row>
    <row r="211" ht="12.75" customHeight="1" s="198">
      <c r="A211" s="57" t="n"/>
      <c r="B211" s="57" t="n"/>
      <c r="C211" s="57" t="n"/>
      <c r="D211" s="54" t="n"/>
      <c r="E211" s="57" t="n"/>
      <c r="F211" s="197" t="n"/>
      <c r="G211" s="197" t="n"/>
    </row>
    <row r="212" ht="12.75" customHeight="1" s="198">
      <c r="A212" s="57" t="n"/>
      <c r="B212" s="57" t="n"/>
      <c r="C212" s="57" t="n"/>
      <c r="D212" s="54" t="n"/>
      <c r="E212" s="57" t="n"/>
      <c r="F212" s="197" t="n"/>
      <c r="G212" s="197" t="n"/>
    </row>
    <row r="213" ht="12.75" customHeight="1" s="198">
      <c r="A213" s="57" t="n"/>
      <c r="B213" s="57" t="n"/>
      <c r="C213" s="57" t="n"/>
      <c r="D213" s="54" t="n"/>
      <c r="E213" s="57" t="n"/>
      <c r="F213" s="197" t="n"/>
      <c r="G213" s="197" t="n"/>
    </row>
    <row r="214" ht="12.75" customHeight="1" s="198">
      <c r="A214" s="57" t="n"/>
      <c r="B214" s="57" t="n"/>
      <c r="C214" s="57" t="n"/>
      <c r="D214" s="54" t="n"/>
      <c r="E214" s="57" t="n"/>
      <c r="F214" s="197" t="n"/>
      <c r="G214" s="197" t="n"/>
    </row>
    <row r="215" ht="12.75" customHeight="1" s="198">
      <c r="A215" s="57" t="n"/>
      <c r="B215" s="57" t="n"/>
      <c r="C215" s="57" t="n"/>
      <c r="D215" s="54" t="n"/>
      <c r="E215" s="57" t="n"/>
      <c r="F215" s="197" t="n"/>
      <c r="G215" s="197" t="n"/>
    </row>
    <row r="216" ht="12.75" customHeight="1" s="198">
      <c r="A216" s="57" t="n"/>
      <c r="B216" s="57" t="n"/>
      <c r="C216" s="57" t="n"/>
      <c r="D216" s="54" t="n"/>
      <c r="E216" s="57" t="n"/>
      <c r="F216" s="197" t="n"/>
      <c r="G216" s="197" t="n"/>
    </row>
    <row r="217" ht="12.75" customHeight="1" s="198">
      <c r="A217" s="57" t="n"/>
      <c r="B217" s="57" t="n"/>
      <c r="C217" s="57" t="n"/>
      <c r="D217" s="54" t="n"/>
      <c r="E217" s="57" t="n"/>
      <c r="F217" s="197" t="n"/>
      <c r="G217" s="197" t="n"/>
    </row>
    <row r="218" ht="12.75" customHeight="1" s="198">
      <c r="A218" s="57" t="n"/>
      <c r="B218" s="57" t="n"/>
      <c r="C218" s="57" t="n"/>
      <c r="D218" s="54" t="n"/>
      <c r="E218" s="57" t="n"/>
      <c r="F218" s="197" t="n"/>
      <c r="G218" s="197" t="n"/>
    </row>
    <row r="219" ht="12.75" customHeight="1" s="198">
      <c r="A219" s="57" t="n"/>
      <c r="B219" s="57" t="n"/>
      <c r="C219" s="57" t="n"/>
      <c r="D219" s="54" t="n"/>
      <c r="E219" s="57" t="n"/>
      <c r="F219" s="197" t="n"/>
      <c r="G219" s="197" t="n"/>
    </row>
    <row r="220" ht="12.75" customHeight="1" s="198">
      <c r="A220" s="57" t="n"/>
      <c r="B220" s="57" t="n"/>
      <c r="C220" s="57" t="n"/>
      <c r="D220" s="54" t="n"/>
      <c r="E220" s="57" t="n"/>
      <c r="F220" s="197" t="n"/>
      <c r="G220" s="197" t="n"/>
    </row>
    <row r="221" ht="15.75" customHeight="1" s="198">
      <c r="A221" s="57" t="n"/>
      <c r="B221" s="57" t="n"/>
      <c r="C221" s="57" t="n"/>
      <c r="D221" s="58" t="n"/>
      <c r="E221" s="57" t="n"/>
    </row>
    <row r="222" ht="15.75" customHeight="1" s="198">
      <c r="A222" s="57" t="n"/>
      <c r="B222" s="57" t="n"/>
      <c r="C222" s="57" t="n"/>
      <c r="D222" s="58" t="n"/>
      <c r="E222" s="57" t="n"/>
    </row>
    <row r="223" ht="15.75" customHeight="1" s="198">
      <c r="A223" s="57" t="n"/>
      <c r="B223" s="57" t="n"/>
      <c r="C223" s="57" t="n"/>
      <c r="D223" s="58" t="n"/>
      <c r="E223" s="57" t="n"/>
    </row>
    <row r="224" ht="15.75" customHeight="1" s="198">
      <c r="A224" s="57" t="n"/>
      <c r="B224" s="57" t="n"/>
      <c r="C224" s="57" t="n"/>
      <c r="D224" s="58" t="n"/>
      <c r="E224" s="57" t="n"/>
    </row>
    <row r="225" ht="15.75" customHeight="1" s="198">
      <c r="A225" s="57" t="n"/>
      <c r="B225" s="57" t="n"/>
      <c r="C225" s="57" t="n"/>
      <c r="D225" s="58" t="n"/>
      <c r="E225" s="57" t="n"/>
    </row>
    <row r="226" ht="15.75" customHeight="1" s="198">
      <c r="A226" s="57" t="n"/>
      <c r="B226" s="57" t="n"/>
      <c r="C226" s="57" t="n"/>
      <c r="D226" s="58" t="n"/>
      <c r="E226" s="57" t="n"/>
    </row>
    <row r="227" ht="15.75" customHeight="1" s="198">
      <c r="A227" s="57" t="n"/>
      <c r="B227" s="57" t="n"/>
      <c r="C227" s="57" t="n"/>
      <c r="D227" s="58" t="n"/>
      <c r="E227" s="57" t="n"/>
    </row>
    <row r="228" ht="15.75" customHeight="1" s="198">
      <c r="A228" s="57" t="n"/>
      <c r="B228" s="57" t="n"/>
      <c r="C228" s="57" t="n"/>
      <c r="D228" s="58" t="n"/>
      <c r="E228" s="57" t="n"/>
    </row>
    <row r="229" ht="15.75" customHeight="1" s="198">
      <c r="A229" s="57" t="n"/>
      <c r="B229" s="57" t="n"/>
      <c r="C229" s="57" t="n"/>
      <c r="D229" s="58" t="n"/>
      <c r="E229" s="57" t="n"/>
    </row>
    <row r="230" ht="15.75" customHeight="1" s="198">
      <c r="A230" s="57" t="n"/>
      <c r="B230" s="57" t="n"/>
      <c r="C230" s="57" t="n"/>
      <c r="D230" s="58" t="n"/>
      <c r="E230" s="57" t="n"/>
    </row>
    <row r="231" ht="15.75" customHeight="1" s="198">
      <c r="A231" s="57" t="n"/>
      <c r="B231" s="57" t="n"/>
      <c r="C231" s="57" t="n"/>
      <c r="D231" s="58" t="n"/>
      <c r="E231" s="57" t="n"/>
    </row>
    <row r="232" ht="15.75" customHeight="1" s="198">
      <c r="A232" s="57" t="n"/>
      <c r="B232" s="57" t="n"/>
      <c r="C232" s="57" t="n"/>
      <c r="D232" s="58" t="n"/>
      <c r="E232" s="57" t="n"/>
    </row>
    <row r="233" ht="15.75" customHeight="1" s="198">
      <c r="A233" s="57" t="n"/>
      <c r="B233" s="57" t="n"/>
      <c r="C233" s="57" t="n"/>
      <c r="D233" s="58" t="n"/>
      <c r="E233" s="57" t="n"/>
    </row>
    <row r="234" ht="15.75" customHeight="1" s="198">
      <c r="A234" s="57" t="n"/>
      <c r="B234" s="57" t="n"/>
      <c r="C234" s="57" t="n"/>
      <c r="D234" s="58" t="n"/>
      <c r="E234" s="57" t="n"/>
    </row>
    <row r="235" ht="15.75" customHeight="1" s="198">
      <c r="A235" s="57" t="n"/>
      <c r="B235" s="57" t="n"/>
      <c r="C235" s="57" t="n"/>
      <c r="D235" s="58" t="n"/>
      <c r="E235" s="57" t="n"/>
    </row>
    <row r="236" ht="15.75" customHeight="1" s="198">
      <c r="A236" s="57" t="n"/>
      <c r="B236" s="57" t="n"/>
      <c r="C236" s="57" t="n"/>
      <c r="D236" s="58" t="n"/>
      <c r="E236" s="57" t="n"/>
    </row>
    <row r="237" ht="15.75" customHeight="1" s="198">
      <c r="A237" s="57" t="n"/>
      <c r="B237" s="57" t="n"/>
      <c r="C237" s="57" t="n"/>
      <c r="D237" s="58" t="n"/>
      <c r="E237" s="57" t="n"/>
    </row>
    <row r="238" ht="15.75" customHeight="1" s="198">
      <c r="A238" s="57" t="n"/>
      <c r="B238" s="57" t="n"/>
      <c r="C238" s="57" t="n"/>
      <c r="D238" s="58" t="n"/>
      <c r="E238" s="57" t="n"/>
    </row>
    <row r="239" ht="15.75" customHeight="1" s="198">
      <c r="A239" s="57" t="n"/>
      <c r="B239" s="57" t="n"/>
      <c r="C239" s="57" t="n"/>
      <c r="D239" s="58" t="n"/>
      <c r="E239" s="57" t="n"/>
    </row>
    <row r="240" ht="15.75" customHeight="1" s="198">
      <c r="A240" s="57" t="n"/>
      <c r="B240" s="57" t="n"/>
      <c r="C240" s="57" t="n"/>
      <c r="D240" s="58" t="n"/>
      <c r="E240" s="57" t="n"/>
    </row>
    <row r="241" ht="15.75" customHeight="1" s="198">
      <c r="A241" s="57" t="n"/>
      <c r="B241" s="57" t="n"/>
      <c r="C241" s="57" t="n"/>
      <c r="D241" s="58" t="n"/>
      <c r="E241" s="57" t="n"/>
    </row>
    <row r="242" ht="15.75" customHeight="1" s="198">
      <c r="A242" s="57" t="n"/>
      <c r="B242" s="57" t="n"/>
      <c r="C242" s="57" t="n"/>
      <c r="D242" s="58" t="n"/>
      <c r="E242" s="57" t="n"/>
    </row>
    <row r="243" ht="15.75" customHeight="1" s="198">
      <c r="A243" s="57" t="n"/>
      <c r="B243" s="57" t="n"/>
      <c r="C243" s="57" t="n"/>
      <c r="D243" s="58" t="n"/>
      <c r="E243" s="57" t="n"/>
    </row>
    <row r="244" ht="15.75" customHeight="1" s="198">
      <c r="A244" s="57" t="n"/>
      <c r="B244" s="57" t="n"/>
      <c r="C244" s="57" t="n"/>
      <c r="D244" s="58" t="n"/>
      <c r="E244" s="57" t="n"/>
    </row>
    <row r="245" ht="15.75" customHeight="1" s="198">
      <c r="A245" s="57" t="n"/>
      <c r="B245" s="57" t="n"/>
      <c r="C245" s="57" t="n"/>
      <c r="D245" s="58" t="n"/>
      <c r="E245" s="57" t="n"/>
    </row>
    <row r="246" ht="15.75" customHeight="1" s="198">
      <c r="A246" s="57" t="n"/>
      <c r="B246" s="57" t="n"/>
      <c r="C246" s="57" t="n"/>
      <c r="D246" s="58" t="n"/>
      <c r="E246" s="57" t="n"/>
    </row>
    <row r="247" ht="15.75" customHeight="1" s="198">
      <c r="A247" s="57" t="n"/>
      <c r="B247" s="57" t="n"/>
      <c r="C247" s="57" t="n"/>
      <c r="D247" s="58" t="n"/>
      <c r="E247" s="57" t="n"/>
    </row>
    <row r="248" ht="15.75" customHeight="1" s="198">
      <c r="A248" s="57" t="n"/>
      <c r="B248" s="57" t="n"/>
      <c r="C248" s="57" t="n"/>
      <c r="D248" s="58" t="n"/>
      <c r="E248" s="57" t="n"/>
    </row>
    <row r="249" ht="15.75" customHeight="1" s="198">
      <c r="A249" s="57" t="n"/>
      <c r="B249" s="57" t="n"/>
      <c r="C249" s="57" t="n"/>
      <c r="D249" s="58" t="n"/>
      <c r="E249" s="57" t="n"/>
    </row>
    <row r="250" ht="15.75" customHeight="1" s="198">
      <c r="A250" s="57" t="n"/>
      <c r="B250" s="57" t="n"/>
      <c r="C250" s="57" t="n"/>
      <c r="D250" s="58" t="n"/>
      <c r="E250" s="57" t="n"/>
    </row>
    <row r="251" ht="15.75" customHeight="1" s="198">
      <c r="A251" s="57" t="n"/>
      <c r="B251" s="57" t="n"/>
      <c r="C251" s="57" t="n"/>
      <c r="D251" s="58" t="n"/>
      <c r="E251" s="57" t="n"/>
    </row>
    <row r="252" ht="15.75" customHeight="1" s="198">
      <c r="A252" s="57" t="n"/>
      <c r="B252" s="57" t="n"/>
      <c r="C252" s="57" t="n"/>
      <c r="D252" s="58" t="n"/>
      <c r="E252" s="57" t="n"/>
    </row>
    <row r="253" ht="15.75" customHeight="1" s="198">
      <c r="A253" s="57" t="n"/>
      <c r="B253" s="57" t="n"/>
      <c r="C253" s="57" t="n"/>
      <c r="D253" s="58" t="n"/>
      <c r="E253" s="57" t="n"/>
    </row>
    <row r="254" ht="15.75" customHeight="1" s="198">
      <c r="A254" s="57" t="n"/>
      <c r="B254" s="57" t="n"/>
      <c r="C254" s="57" t="n"/>
      <c r="D254" s="58" t="n"/>
      <c r="E254" s="57" t="n"/>
    </row>
    <row r="255" ht="15.75" customHeight="1" s="198">
      <c r="A255" s="57" t="n"/>
      <c r="B255" s="57" t="n"/>
      <c r="C255" s="57" t="n"/>
      <c r="D255" s="58" t="n"/>
      <c r="E255" s="57" t="n"/>
    </row>
    <row r="256" ht="15.75" customHeight="1" s="198">
      <c r="A256" s="57" t="n"/>
      <c r="B256" s="57" t="n"/>
      <c r="C256" s="57" t="n"/>
      <c r="D256" s="58" t="n"/>
      <c r="E256" s="57" t="n"/>
    </row>
    <row r="257" ht="15.75" customHeight="1" s="198">
      <c r="A257" s="57" t="n"/>
      <c r="B257" s="57" t="n"/>
      <c r="C257" s="57" t="n"/>
      <c r="D257" s="58" t="n"/>
      <c r="E257" s="57" t="n"/>
    </row>
    <row r="258" ht="15.75" customHeight="1" s="198">
      <c r="A258" s="57" t="n"/>
      <c r="B258" s="57" t="n"/>
      <c r="C258" s="57" t="n"/>
      <c r="D258" s="58" t="n"/>
      <c r="E258" s="57" t="n"/>
    </row>
    <row r="259" ht="15.75" customHeight="1" s="198">
      <c r="A259" s="57" t="n"/>
      <c r="B259" s="57" t="n"/>
      <c r="C259" s="57" t="n"/>
      <c r="D259" s="58" t="n"/>
      <c r="E259" s="57" t="n"/>
    </row>
    <row r="260" ht="15.75" customHeight="1" s="198">
      <c r="A260" s="57" t="n"/>
      <c r="B260" s="57" t="n"/>
      <c r="C260" s="57" t="n"/>
      <c r="D260" s="58" t="n"/>
      <c r="E260" s="57" t="n"/>
    </row>
    <row r="261" ht="15.75" customHeight="1" s="198">
      <c r="A261" s="57" t="n"/>
      <c r="B261" s="57" t="n"/>
      <c r="C261" s="57" t="n"/>
      <c r="D261" s="58" t="n"/>
      <c r="E261" s="57" t="n"/>
    </row>
    <row r="262" ht="15.75" customHeight="1" s="198">
      <c r="A262" s="57" t="n"/>
      <c r="B262" s="57" t="n"/>
      <c r="C262" s="57" t="n"/>
      <c r="D262" s="58" t="n"/>
      <c r="E262" s="57" t="n"/>
    </row>
    <row r="263" ht="15.75" customHeight="1" s="198">
      <c r="A263" s="57" t="n"/>
      <c r="B263" s="57" t="n"/>
      <c r="C263" s="57" t="n"/>
      <c r="D263" s="58" t="n"/>
      <c r="E263" s="57" t="n"/>
    </row>
    <row r="264" ht="15.75" customHeight="1" s="198">
      <c r="A264" s="57" t="n"/>
      <c r="B264" s="57" t="n"/>
      <c r="C264" s="57" t="n"/>
      <c r="D264" s="58" t="n"/>
      <c r="E264" s="57" t="n"/>
    </row>
    <row r="265" ht="15.75" customHeight="1" s="198">
      <c r="A265" s="57" t="n"/>
      <c r="B265" s="57" t="n"/>
      <c r="C265" s="57" t="n"/>
      <c r="D265" s="58" t="n"/>
      <c r="E265" s="57" t="n"/>
    </row>
    <row r="266" ht="15.75" customHeight="1" s="198">
      <c r="A266" s="57" t="n"/>
      <c r="B266" s="57" t="n"/>
      <c r="C266" s="57" t="n"/>
      <c r="D266" s="58" t="n"/>
      <c r="E266" s="57" t="n"/>
    </row>
    <row r="267" ht="15.75" customHeight="1" s="198">
      <c r="A267" s="57" t="n"/>
      <c r="B267" s="57" t="n"/>
      <c r="C267" s="57" t="n"/>
      <c r="D267" s="58" t="n"/>
      <c r="E267" s="57" t="n"/>
    </row>
    <row r="268" ht="15.75" customHeight="1" s="198">
      <c r="A268" s="57" t="n"/>
      <c r="B268" s="57" t="n"/>
      <c r="C268" s="57" t="n"/>
      <c r="D268" s="58" t="n"/>
      <c r="E268" s="57" t="n"/>
    </row>
    <row r="269" ht="15.75" customHeight="1" s="198">
      <c r="A269" s="57" t="n"/>
      <c r="B269" s="57" t="n"/>
      <c r="C269" s="57" t="n"/>
      <c r="D269" s="58" t="n"/>
      <c r="E269" s="57" t="n"/>
    </row>
    <row r="270" ht="15.75" customHeight="1" s="198">
      <c r="A270" s="57" t="n"/>
      <c r="B270" s="57" t="n"/>
      <c r="C270" s="57" t="n"/>
      <c r="D270" s="58" t="n"/>
      <c r="E270" s="57" t="n"/>
    </row>
    <row r="271" ht="15.75" customHeight="1" s="198">
      <c r="A271" s="57" t="n"/>
      <c r="B271" s="57" t="n"/>
      <c r="C271" s="57" t="n"/>
      <c r="D271" s="58" t="n"/>
      <c r="E271" s="57" t="n"/>
    </row>
    <row r="272" ht="15.75" customHeight="1" s="198">
      <c r="A272" s="57" t="n"/>
      <c r="B272" s="57" t="n"/>
      <c r="C272" s="57" t="n"/>
      <c r="D272" s="58" t="n"/>
      <c r="E272" s="57" t="n"/>
    </row>
    <row r="273" ht="15.75" customHeight="1" s="198">
      <c r="A273" s="57" t="n"/>
      <c r="B273" s="57" t="n"/>
      <c r="C273" s="57" t="n"/>
      <c r="D273" s="58" t="n"/>
      <c r="E273" s="57" t="n"/>
    </row>
    <row r="274" ht="15.75" customHeight="1" s="198">
      <c r="A274" s="57" t="n"/>
      <c r="B274" s="57" t="n"/>
      <c r="C274" s="57" t="n"/>
      <c r="D274" s="58" t="n"/>
      <c r="E274" s="57" t="n"/>
    </row>
    <row r="275" ht="15.75" customHeight="1" s="198">
      <c r="A275" s="57" t="n"/>
      <c r="B275" s="57" t="n"/>
      <c r="C275" s="57" t="n"/>
      <c r="D275" s="58" t="n"/>
      <c r="E275" s="57" t="n"/>
    </row>
    <row r="276" ht="15.75" customHeight="1" s="198">
      <c r="A276" s="57" t="n"/>
      <c r="B276" s="57" t="n"/>
      <c r="C276" s="57" t="n"/>
      <c r="D276" s="58" t="n"/>
      <c r="E276" s="57" t="n"/>
    </row>
    <row r="277" ht="15.75" customHeight="1" s="198">
      <c r="A277" s="57" t="n"/>
      <c r="B277" s="57" t="n"/>
      <c r="C277" s="57" t="n"/>
      <c r="D277" s="58" t="n"/>
      <c r="E277" s="57" t="n"/>
    </row>
    <row r="278" ht="15.75" customHeight="1" s="198">
      <c r="A278" s="57" t="n"/>
      <c r="B278" s="57" t="n"/>
      <c r="C278" s="57" t="n"/>
      <c r="D278" s="58" t="n"/>
      <c r="E278" s="57" t="n"/>
    </row>
    <row r="279" ht="15.75" customHeight="1" s="198">
      <c r="A279" s="57" t="n"/>
      <c r="B279" s="57" t="n"/>
      <c r="C279" s="57" t="n"/>
      <c r="D279" s="58" t="n"/>
      <c r="E279" s="57" t="n"/>
    </row>
    <row r="280" ht="15.75" customHeight="1" s="198">
      <c r="A280" s="57" t="n"/>
      <c r="B280" s="57" t="n"/>
      <c r="C280" s="57" t="n"/>
      <c r="D280" s="58" t="n"/>
      <c r="E280" s="57" t="n"/>
    </row>
    <row r="281" ht="15.75" customHeight="1" s="198">
      <c r="A281" s="57" t="n"/>
      <c r="B281" s="57" t="n"/>
      <c r="C281" s="57" t="n"/>
      <c r="D281" s="58" t="n"/>
      <c r="E281" s="57" t="n"/>
    </row>
    <row r="282" ht="15.75" customHeight="1" s="198">
      <c r="A282" s="57" t="n"/>
      <c r="B282" s="57" t="n"/>
      <c r="C282" s="57" t="n"/>
      <c r="D282" s="58" t="n"/>
      <c r="E282" s="57" t="n"/>
    </row>
    <row r="283" ht="15.75" customHeight="1" s="198">
      <c r="A283" s="57" t="n"/>
      <c r="B283" s="57" t="n"/>
      <c r="C283" s="57" t="n"/>
      <c r="D283" s="58" t="n"/>
      <c r="E283" s="57" t="n"/>
    </row>
    <row r="284" ht="15.75" customHeight="1" s="198">
      <c r="A284" s="57" t="n"/>
      <c r="B284" s="57" t="n"/>
      <c r="C284" s="57" t="n"/>
      <c r="D284" s="58" t="n"/>
      <c r="E284" s="57" t="n"/>
    </row>
    <row r="285" ht="15.75" customHeight="1" s="198">
      <c r="A285" s="57" t="n"/>
      <c r="B285" s="57" t="n"/>
      <c r="C285" s="57" t="n"/>
      <c r="D285" s="58" t="n"/>
      <c r="E285" s="57" t="n"/>
    </row>
    <row r="286" ht="15.75" customHeight="1" s="198">
      <c r="A286" s="57" t="n"/>
      <c r="B286" s="57" t="n"/>
      <c r="C286" s="57" t="n"/>
      <c r="D286" s="58" t="n"/>
      <c r="E286" s="57" t="n"/>
    </row>
    <row r="287" ht="15.75" customHeight="1" s="198">
      <c r="A287" s="57" t="n"/>
      <c r="B287" s="57" t="n"/>
      <c r="C287" s="57" t="n"/>
      <c r="D287" s="58" t="n"/>
      <c r="E287" s="57" t="n"/>
    </row>
    <row r="288" ht="15.75" customHeight="1" s="198">
      <c r="A288" s="57" t="n"/>
      <c r="B288" s="57" t="n"/>
      <c r="C288" s="57" t="n"/>
      <c r="D288" s="58" t="n"/>
      <c r="E288" s="57" t="n"/>
    </row>
    <row r="289" ht="15.75" customHeight="1" s="198">
      <c r="A289" s="57" t="n"/>
      <c r="B289" s="57" t="n"/>
      <c r="C289" s="57" t="n"/>
      <c r="D289" s="58" t="n"/>
      <c r="E289" s="57" t="n"/>
    </row>
    <row r="290" ht="15.75" customHeight="1" s="198">
      <c r="A290" s="57" t="n"/>
      <c r="B290" s="57" t="n"/>
      <c r="C290" s="57" t="n"/>
      <c r="D290" s="58" t="n"/>
      <c r="E290" s="57" t="n"/>
    </row>
    <row r="291" ht="15.75" customHeight="1" s="198">
      <c r="A291" s="57" t="n"/>
      <c r="B291" s="57" t="n"/>
      <c r="C291" s="57" t="n"/>
      <c r="D291" s="58" t="n"/>
      <c r="E291" s="57" t="n"/>
    </row>
    <row r="292" ht="15.75" customHeight="1" s="198">
      <c r="A292" s="57" t="n"/>
      <c r="B292" s="57" t="n"/>
      <c r="C292" s="57" t="n"/>
      <c r="D292" s="58" t="n"/>
      <c r="E292" s="57" t="n"/>
    </row>
    <row r="293" ht="15.75" customHeight="1" s="198">
      <c r="A293" s="57" t="n"/>
      <c r="B293" s="57" t="n"/>
      <c r="C293" s="57" t="n"/>
      <c r="D293" s="58" t="n"/>
      <c r="E293" s="57" t="n"/>
    </row>
    <row r="294" ht="15.75" customHeight="1" s="198">
      <c r="A294" s="57" t="n"/>
      <c r="B294" s="57" t="n"/>
      <c r="C294" s="57" t="n"/>
      <c r="D294" s="58" t="n"/>
      <c r="E294" s="57" t="n"/>
    </row>
    <row r="295" ht="15.75" customHeight="1" s="198">
      <c r="A295" s="57" t="n"/>
      <c r="B295" s="57" t="n"/>
      <c r="C295" s="57" t="n"/>
      <c r="D295" s="58" t="n"/>
      <c r="E295" s="57" t="n"/>
    </row>
    <row r="296" ht="15.75" customHeight="1" s="198">
      <c r="A296" s="57" t="n"/>
      <c r="B296" s="57" t="n"/>
      <c r="C296" s="57" t="n"/>
      <c r="D296" s="58" t="n"/>
      <c r="E296" s="57" t="n"/>
    </row>
    <row r="297" ht="15.75" customHeight="1" s="198">
      <c r="A297" s="57" t="n"/>
      <c r="B297" s="57" t="n"/>
      <c r="C297" s="57" t="n"/>
      <c r="D297" s="58" t="n"/>
      <c r="E297" s="57" t="n"/>
    </row>
    <row r="298" ht="15.75" customHeight="1" s="198">
      <c r="A298" s="57" t="n"/>
      <c r="B298" s="57" t="n"/>
      <c r="C298" s="57" t="n"/>
      <c r="D298" s="58" t="n"/>
      <c r="E298" s="57" t="n"/>
    </row>
    <row r="299" ht="15.75" customHeight="1" s="198">
      <c r="A299" s="57" t="n"/>
      <c r="B299" s="57" t="n"/>
      <c r="C299" s="57" t="n"/>
      <c r="D299" s="58" t="n"/>
      <c r="E299" s="57" t="n"/>
    </row>
    <row r="300" ht="15.75" customHeight="1" s="198">
      <c r="A300" s="57" t="n"/>
      <c r="B300" s="57" t="n"/>
      <c r="C300" s="57" t="n"/>
      <c r="D300" s="58" t="n"/>
      <c r="E300" s="57" t="n"/>
    </row>
    <row r="301" ht="15.75" customHeight="1" s="198">
      <c r="A301" s="57" t="n"/>
      <c r="B301" s="57" t="n"/>
      <c r="C301" s="57" t="n"/>
      <c r="D301" s="58" t="n"/>
      <c r="E301" s="57" t="n"/>
    </row>
    <row r="302" ht="15.75" customHeight="1" s="198">
      <c r="A302" s="57" t="n"/>
      <c r="B302" s="57" t="n"/>
      <c r="C302" s="57" t="n"/>
      <c r="D302" s="58" t="n"/>
      <c r="E302" s="57" t="n"/>
    </row>
    <row r="303" ht="15.75" customHeight="1" s="198">
      <c r="A303" s="57" t="n"/>
      <c r="B303" s="57" t="n"/>
      <c r="C303" s="57" t="n"/>
      <c r="D303" s="58" t="n"/>
      <c r="E303" s="57" t="n"/>
    </row>
    <row r="304" ht="15.75" customHeight="1" s="198">
      <c r="A304" s="57" t="n"/>
      <c r="B304" s="57" t="n"/>
      <c r="C304" s="57" t="n"/>
      <c r="D304" s="58" t="n"/>
      <c r="E304" s="57" t="n"/>
    </row>
    <row r="305" ht="15.75" customHeight="1" s="198">
      <c r="A305" s="57" t="n"/>
      <c r="B305" s="57" t="n"/>
      <c r="C305" s="57" t="n"/>
      <c r="D305" s="58" t="n"/>
      <c r="E305" s="57" t="n"/>
    </row>
    <row r="306" ht="15.75" customHeight="1" s="198">
      <c r="A306" s="57" t="n"/>
      <c r="B306" s="57" t="n"/>
      <c r="C306" s="57" t="n"/>
      <c r="D306" s="58" t="n"/>
      <c r="E306" s="57" t="n"/>
    </row>
    <row r="307" ht="15.75" customHeight="1" s="198">
      <c r="A307" s="57" t="n"/>
      <c r="B307" s="57" t="n"/>
      <c r="C307" s="57" t="n"/>
      <c r="D307" s="58" t="n"/>
      <c r="E307" s="57" t="n"/>
    </row>
    <row r="308" ht="15.75" customHeight="1" s="198">
      <c r="A308" s="57" t="n"/>
      <c r="B308" s="57" t="n"/>
      <c r="C308" s="57" t="n"/>
      <c r="D308" s="58" t="n"/>
      <c r="E308" s="57" t="n"/>
    </row>
    <row r="309" ht="15.75" customHeight="1" s="198">
      <c r="A309" s="57" t="n"/>
      <c r="B309" s="57" t="n"/>
      <c r="C309" s="57" t="n"/>
      <c r="D309" s="58" t="n"/>
      <c r="E309" s="57" t="n"/>
    </row>
    <row r="310" ht="15.75" customHeight="1" s="198">
      <c r="A310" s="57" t="n"/>
      <c r="B310" s="57" t="n"/>
      <c r="C310" s="57" t="n"/>
      <c r="D310" s="58" t="n"/>
      <c r="E310" s="57" t="n"/>
    </row>
    <row r="311" ht="15.75" customHeight="1" s="198">
      <c r="A311" s="57" t="n"/>
      <c r="B311" s="57" t="n"/>
      <c r="C311" s="57" t="n"/>
      <c r="D311" s="58" t="n"/>
      <c r="E311" s="57" t="n"/>
    </row>
    <row r="312" ht="15.75" customHeight="1" s="198">
      <c r="A312" s="57" t="n"/>
      <c r="B312" s="57" t="n"/>
      <c r="C312" s="57" t="n"/>
      <c r="D312" s="58" t="n"/>
      <c r="E312" s="57" t="n"/>
    </row>
    <row r="313" ht="15.75" customHeight="1" s="198">
      <c r="A313" s="57" t="n"/>
      <c r="B313" s="57" t="n"/>
      <c r="C313" s="57" t="n"/>
      <c r="D313" s="58" t="n"/>
      <c r="E313" s="57" t="n"/>
    </row>
    <row r="314" ht="15.75" customHeight="1" s="198">
      <c r="A314" s="57" t="n"/>
      <c r="B314" s="57" t="n"/>
      <c r="C314" s="57" t="n"/>
      <c r="D314" s="58" t="n"/>
      <c r="E314" s="57" t="n"/>
    </row>
    <row r="315" ht="15.75" customHeight="1" s="198">
      <c r="A315" s="57" t="n"/>
      <c r="B315" s="57" t="n"/>
      <c r="C315" s="57" t="n"/>
      <c r="D315" s="58" t="n"/>
      <c r="E315" s="57" t="n"/>
    </row>
    <row r="316" ht="15.75" customHeight="1" s="198">
      <c r="A316" s="57" t="n"/>
      <c r="B316" s="57" t="n"/>
      <c r="C316" s="57" t="n"/>
      <c r="D316" s="58" t="n"/>
      <c r="E316" s="57" t="n"/>
    </row>
    <row r="317" ht="15.75" customHeight="1" s="198">
      <c r="A317" s="57" t="n"/>
      <c r="B317" s="57" t="n"/>
      <c r="C317" s="57" t="n"/>
      <c r="D317" s="58" t="n"/>
      <c r="E317" s="57" t="n"/>
    </row>
    <row r="318" ht="15.75" customHeight="1" s="198">
      <c r="A318" s="57" t="n"/>
      <c r="B318" s="57" t="n"/>
      <c r="C318" s="57" t="n"/>
      <c r="D318" s="58" t="n"/>
      <c r="E318" s="57" t="n"/>
    </row>
    <row r="319" ht="15.75" customHeight="1" s="198">
      <c r="A319" s="57" t="n"/>
      <c r="B319" s="57" t="n"/>
      <c r="C319" s="57" t="n"/>
      <c r="D319" s="58" t="n"/>
      <c r="E319" s="57" t="n"/>
    </row>
    <row r="320" ht="15.75" customHeight="1" s="198">
      <c r="A320" s="57" t="n"/>
      <c r="B320" s="57" t="n"/>
      <c r="C320" s="57" t="n"/>
      <c r="D320" s="58" t="n"/>
      <c r="E320" s="57" t="n"/>
    </row>
    <row r="321" ht="15.75" customHeight="1" s="198">
      <c r="A321" s="57" t="n"/>
      <c r="B321" s="57" t="n"/>
      <c r="C321" s="57" t="n"/>
      <c r="D321" s="58" t="n"/>
      <c r="E321" s="57" t="n"/>
    </row>
    <row r="322" ht="15.75" customHeight="1" s="198">
      <c r="A322" s="57" t="n"/>
      <c r="B322" s="57" t="n"/>
      <c r="C322" s="57" t="n"/>
      <c r="D322" s="58" t="n"/>
      <c r="E322" s="57" t="n"/>
    </row>
    <row r="323" ht="15.75" customHeight="1" s="198">
      <c r="A323" s="57" t="n"/>
      <c r="B323" s="57" t="n"/>
      <c r="C323" s="57" t="n"/>
      <c r="D323" s="58" t="n"/>
      <c r="E323" s="57" t="n"/>
    </row>
    <row r="324" ht="15.75" customHeight="1" s="198">
      <c r="A324" s="57" t="n"/>
      <c r="B324" s="57" t="n"/>
      <c r="C324" s="57" t="n"/>
      <c r="D324" s="58" t="n"/>
      <c r="E324" s="57" t="n"/>
    </row>
    <row r="325" ht="15.75" customHeight="1" s="198">
      <c r="A325" s="57" t="n"/>
      <c r="B325" s="57" t="n"/>
      <c r="C325" s="57" t="n"/>
      <c r="D325" s="58" t="n"/>
      <c r="E325" s="57" t="n"/>
    </row>
    <row r="326" ht="15.75" customHeight="1" s="198">
      <c r="A326" s="57" t="n"/>
      <c r="B326" s="57" t="n"/>
      <c r="C326" s="57" t="n"/>
      <c r="D326" s="58" t="n"/>
      <c r="E326" s="57" t="n"/>
    </row>
    <row r="327" ht="15.75" customHeight="1" s="198">
      <c r="A327" s="57" t="n"/>
      <c r="B327" s="57" t="n"/>
      <c r="C327" s="57" t="n"/>
      <c r="D327" s="58" t="n"/>
      <c r="E327" s="57" t="n"/>
    </row>
    <row r="328" ht="15.75" customHeight="1" s="198">
      <c r="A328" s="57" t="n"/>
      <c r="B328" s="57" t="n"/>
      <c r="C328" s="57" t="n"/>
      <c r="D328" s="58" t="n"/>
      <c r="E328" s="57" t="n"/>
    </row>
    <row r="329" ht="15.75" customHeight="1" s="198">
      <c r="A329" s="57" t="n"/>
      <c r="B329" s="57" t="n"/>
      <c r="C329" s="57" t="n"/>
      <c r="D329" s="58" t="n"/>
      <c r="E329" s="57" t="n"/>
    </row>
    <row r="330" ht="15.75" customHeight="1" s="198">
      <c r="A330" s="57" t="n"/>
      <c r="B330" s="57" t="n"/>
      <c r="C330" s="57" t="n"/>
      <c r="D330" s="58" t="n"/>
      <c r="E330" s="57" t="n"/>
    </row>
    <row r="331" ht="15.75" customHeight="1" s="198">
      <c r="A331" s="57" t="n"/>
      <c r="B331" s="57" t="n"/>
      <c r="C331" s="57" t="n"/>
      <c r="D331" s="58" t="n"/>
      <c r="E331" s="57" t="n"/>
    </row>
    <row r="332" ht="15.75" customHeight="1" s="198">
      <c r="A332" s="57" t="n"/>
      <c r="B332" s="57" t="n"/>
      <c r="C332" s="57" t="n"/>
      <c r="D332" s="58" t="n"/>
      <c r="E332" s="57" t="n"/>
    </row>
    <row r="333" ht="15.75" customHeight="1" s="198">
      <c r="A333" s="57" t="n"/>
      <c r="B333" s="57" t="n"/>
      <c r="C333" s="57" t="n"/>
      <c r="D333" s="58" t="n"/>
      <c r="E333" s="57" t="n"/>
    </row>
    <row r="334" ht="15.75" customHeight="1" s="198">
      <c r="A334" s="57" t="n"/>
      <c r="B334" s="57" t="n"/>
      <c r="C334" s="57" t="n"/>
      <c r="D334" s="58" t="n"/>
      <c r="E334" s="57" t="n"/>
    </row>
    <row r="335" ht="15.75" customHeight="1" s="198">
      <c r="A335" s="57" t="n"/>
      <c r="B335" s="57" t="n"/>
      <c r="C335" s="57" t="n"/>
      <c r="D335" s="58" t="n"/>
      <c r="E335" s="57" t="n"/>
    </row>
    <row r="336" ht="15.75" customHeight="1" s="198">
      <c r="A336" s="57" t="n"/>
      <c r="B336" s="57" t="n"/>
      <c r="C336" s="57" t="n"/>
      <c r="D336" s="58" t="n"/>
      <c r="E336" s="57" t="n"/>
    </row>
    <row r="337" ht="15.75" customHeight="1" s="198">
      <c r="A337" s="57" t="n"/>
      <c r="B337" s="57" t="n"/>
      <c r="C337" s="57" t="n"/>
      <c r="D337" s="58" t="n"/>
      <c r="E337" s="57" t="n"/>
    </row>
    <row r="338" ht="15.75" customHeight="1" s="198">
      <c r="A338" s="57" t="n"/>
      <c r="B338" s="57" t="n"/>
      <c r="C338" s="57" t="n"/>
      <c r="D338" s="58" t="n"/>
      <c r="E338" s="57" t="n"/>
    </row>
    <row r="339" ht="15.75" customHeight="1" s="198">
      <c r="A339" s="57" t="n"/>
      <c r="B339" s="57" t="n"/>
      <c r="C339" s="57" t="n"/>
      <c r="D339" s="58" t="n"/>
      <c r="E339" s="57" t="n"/>
    </row>
    <row r="340" ht="15.75" customHeight="1" s="198">
      <c r="A340" s="57" t="n"/>
      <c r="B340" s="57" t="n"/>
      <c r="C340" s="57" t="n"/>
      <c r="D340" s="58" t="n"/>
      <c r="E340" s="57" t="n"/>
    </row>
    <row r="341" ht="15.75" customHeight="1" s="198">
      <c r="A341" s="57" t="n"/>
      <c r="B341" s="57" t="n"/>
      <c r="C341" s="57" t="n"/>
      <c r="D341" s="58" t="n"/>
      <c r="E341" s="57" t="n"/>
    </row>
    <row r="342" ht="15.75" customHeight="1" s="198">
      <c r="A342" s="57" t="n"/>
      <c r="B342" s="57" t="n"/>
      <c r="C342" s="57" t="n"/>
      <c r="D342" s="58" t="n"/>
      <c r="E342" s="57" t="n"/>
    </row>
    <row r="343" ht="15.75" customHeight="1" s="198">
      <c r="A343" s="57" t="n"/>
      <c r="B343" s="57" t="n"/>
      <c r="C343" s="57" t="n"/>
      <c r="D343" s="58" t="n"/>
      <c r="E343" s="57" t="n"/>
    </row>
    <row r="344" ht="15.75" customHeight="1" s="198">
      <c r="A344" s="57" t="n"/>
      <c r="B344" s="57" t="n"/>
      <c r="C344" s="57" t="n"/>
      <c r="D344" s="58" t="n"/>
      <c r="E344" s="57" t="n"/>
    </row>
    <row r="345" ht="15.75" customHeight="1" s="198">
      <c r="A345" s="57" t="n"/>
      <c r="B345" s="57" t="n"/>
      <c r="C345" s="57" t="n"/>
      <c r="D345" s="58" t="n"/>
      <c r="E345" s="57" t="n"/>
    </row>
    <row r="346" ht="15.75" customHeight="1" s="198">
      <c r="A346" s="57" t="n"/>
      <c r="B346" s="57" t="n"/>
      <c r="C346" s="57" t="n"/>
      <c r="D346" s="58" t="n"/>
      <c r="E346" s="57" t="n"/>
    </row>
    <row r="347" ht="15.75" customHeight="1" s="198">
      <c r="A347" s="57" t="n"/>
      <c r="B347" s="57" t="n"/>
      <c r="C347" s="57" t="n"/>
      <c r="D347" s="58" t="n"/>
      <c r="E347" s="57" t="n"/>
    </row>
    <row r="348" ht="15.75" customHeight="1" s="198">
      <c r="A348" s="57" t="n"/>
      <c r="B348" s="57" t="n"/>
      <c r="C348" s="57" t="n"/>
      <c r="D348" s="58" t="n"/>
      <c r="E348" s="57" t="n"/>
    </row>
    <row r="349" ht="15.75" customHeight="1" s="198">
      <c r="A349" s="57" t="n"/>
      <c r="B349" s="57" t="n"/>
      <c r="C349" s="57" t="n"/>
      <c r="D349" s="58" t="n"/>
      <c r="E349" s="57" t="n"/>
    </row>
    <row r="350" ht="15.75" customHeight="1" s="198">
      <c r="A350" s="57" t="n"/>
      <c r="B350" s="57" t="n"/>
      <c r="C350" s="57" t="n"/>
      <c r="D350" s="58" t="n"/>
      <c r="E350" s="57" t="n"/>
    </row>
    <row r="351" ht="15.75" customHeight="1" s="198">
      <c r="A351" s="57" t="n"/>
      <c r="B351" s="57" t="n"/>
      <c r="C351" s="57" t="n"/>
      <c r="D351" s="58" t="n"/>
      <c r="E351" s="57" t="n"/>
    </row>
    <row r="352" ht="15.75" customHeight="1" s="198">
      <c r="A352" s="57" t="n"/>
      <c r="B352" s="57" t="n"/>
      <c r="C352" s="57" t="n"/>
      <c r="D352" s="58" t="n"/>
      <c r="E352" s="57" t="n"/>
    </row>
    <row r="353" ht="15.75" customHeight="1" s="198">
      <c r="A353" s="57" t="n"/>
      <c r="B353" s="57" t="n"/>
      <c r="C353" s="57" t="n"/>
      <c r="D353" s="58" t="n"/>
      <c r="E353" s="57" t="n"/>
    </row>
    <row r="354" ht="15.75" customHeight="1" s="198">
      <c r="A354" s="57" t="n"/>
      <c r="B354" s="57" t="n"/>
      <c r="C354" s="57" t="n"/>
      <c r="D354" s="58" t="n"/>
      <c r="E354" s="57" t="n"/>
    </row>
    <row r="355" ht="15.75" customHeight="1" s="198">
      <c r="A355" s="57" t="n"/>
      <c r="B355" s="57" t="n"/>
      <c r="C355" s="57" t="n"/>
      <c r="D355" s="58" t="n"/>
      <c r="E355" s="57" t="n"/>
    </row>
    <row r="356" ht="15.75" customHeight="1" s="198">
      <c r="A356" s="57" t="n"/>
      <c r="B356" s="57" t="n"/>
      <c r="C356" s="57" t="n"/>
      <c r="D356" s="58" t="n"/>
      <c r="E356" s="57" t="n"/>
    </row>
    <row r="357" ht="15.75" customHeight="1" s="198">
      <c r="A357" s="57" t="n"/>
      <c r="B357" s="57" t="n"/>
      <c r="C357" s="57" t="n"/>
      <c r="D357" s="58" t="n"/>
      <c r="E357" s="57" t="n"/>
    </row>
    <row r="358" ht="15.75" customHeight="1" s="198">
      <c r="A358" s="57" t="n"/>
      <c r="B358" s="57" t="n"/>
      <c r="C358" s="57" t="n"/>
      <c r="D358" s="58" t="n"/>
      <c r="E358" s="57" t="n"/>
    </row>
    <row r="359" ht="15.75" customHeight="1" s="198">
      <c r="A359" s="57" t="n"/>
      <c r="B359" s="57" t="n"/>
      <c r="C359" s="57" t="n"/>
      <c r="D359" s="58" t="n"/>
      <c r="E359" s="57" t="n"/>
    </row>
    <row r="360" ht="15.75" customHeight="1" s="198">
      <c r="A360" s="57" t="n"/>
      <c r="B360" s="57" t="n"/>
      <c r="C360" s="57" t="n"/>
      <c r="D360" s="58" t="n"/>
      <c r="E360" s="57" t="n"/>
    </row>
    <row r="361" ht="15.75" customHeight="1" s="198">
      <c r="A361" s="57" t="n"/>
      <c r="B361" s="57" t="n"/>
      <c r="C361" s="57" t="n"/>
      <c r="D361" s="58" t="n"/>
      <c r="E361" s="57" t="n"/>
    </row>
    <row r="362" ht="15.75" customHeight="1" s="198">
      <c r="A362" s="57" t="n"/>
      <c r="B362" s="57" t="n"/>
      <c r="C362" s="57" t="n"/>
      <c r="D362" s="58" t="n"/>
      <c r="E362" s="57" t="n"/>
    </row>
    <row r="363" ht="15.75" customHeight="1" s="198">
      <c r="A363" s="57" t="n"/>
      <c r="B363" s="57" t="n"/>
      <c r="C363" s="57" t="n"/>
      <c r="D363" s="58" t="n"/>
      <c r="E363" s="57" t="n"/>
    </row>
    <row r="364" ht="15.75" customHeight="1" s="198">
      <c r="A364" s="57" t="n"/>
      <c r="B364" s="57" t="n"/>
      <c r="C364" s="57" t="n"/>
      <c r="D364" s="58" t="n"/>
      <c r="E364" s="57" t="n"/>
    </row>
    <row r="365" ht="15.75" customHeight="1" s="198">
      <c r="A365" s="57" t="n"/>
      <c r="B365" s="57" t="n"/>
      <c r="C365" s="57" t="n"/>
      <c r="D365" s="58" t="n"/>
      <c r="E365" s="57" t="n"/>
    </row>
    <row r="366" ht="15.75" customHeight="1" s="198">
      <c r="A366" s="57" t="n"/>
      <c r="B366" s="57" t="n"/>
      <c r="C366" s="57" t="n"/>
      <c r="D366" s="58" t="n"/>
      <c r="E366" s="57" t="n"/>
    </row>
    <row r="367" ht="15.75" customHeight="1" s="198">
      <c r="A367" s="57" t="n"/>
      <c r="B367" s="57" t="n"/>
      <c r="C367" s="57" t="n"/>
      <c r="D367" s="58" t="n"/>
      <c r="E367" s="57" t="n"/>
    </row>
    <row r="368" ht="15.75" customHeight="1" s="198">
      <c r="A368" s="57" t="n"/>
      <c r="B368" s="57" t="n"/>
      <c r="C368" s="57" t="n"/>
      <c r="D368" s="58" t="n"/>
      <c r="E368" s="57" t="n"/>
    </row>
    <row r="369" ht="15.75" customHeight="1" s="198">
      <c r="A369" s="57" t="n"/>
      <c r="B369" s="57" t="n"/>
      <c r="C369" s="57" t="n"/>
      <c r="D369" s="58" t="n"/>
      <c r="E369" s="57" t="n"/>
    </row>
    <row r="370" ht="15.75" customHeight="1" s="198">
      <c r="A370" s="57" t="n"/>
      <c r="B370" s="57" t="n"/>
      <c r="C370" s="57" t="n"/>
      <c r="D370" s="58" t="n"/>
      <c r="E370" s="57" t="n"/>
    </row>
    <row r="371" ht="15.75" customHeight="1" s="198">
      <c r="A371" s="57" t="n"/>
      <c r="B371" s="57" t="n"/>
      <c r="C371" s="57" t="n"/>
      <c r="D371" s="58" t="n"/>
      <c r="E371" s="57" t="n"/>
    </row>
    <row r="372" ht="15.75" customHeight="1" s="198">
      <c r="A372" s="57" t="n"/>
      <c r="B372" s="57" t="n"/>
      <c r="C372" s="57" t="n"/>
      <c r="D372" s="58" t="n"/>
      <c r="E372" s="57" t="n"/>
    </row>
    <row r="373" ht="15.75" customHeight="1" s="198">
      <c r="A373" s="57" t="n"/>
      <c r="B373" s="57" t="n"/>
      <c r="C373" s="57" t="n"/>
      <c r="D373" s="58" t="n"/>
      <c r="E373" s="57" t="n"/>
    </row>
    <row r="374" ht="15.75" customHeight="1" s="198">
      <c r="A374" s="57" t="n"/>
      <c r="B374" s="57" t="n"/>
      <c r="C374" s="57" t="n"/>
      <c r="D374" s="58" t="n"/>
      <c r="E374" s="57" t="n"/>
    </row>
    <row r="375" ht="15.75" customHeight="1" s="198">
      <c r="A375" s="57" t="n"/>
      <c r="B375" s="57" t="n"/>
      <c r="C375" s="57" t="n"/>
      <c r="D375" s="58" t="n"/>
      <c r="E375" s="57" t="n"/>
    </row>
    <row r="376" ht="15.75" customHeight="1" s="198">
      <c r="A376" s="57" t="n"/>
      <c r="B376" s="57" t="n"/>
      <c r="C376" s="57" t="n"/>
      <c r="D376" s="58" t="n"/>
      <c r="E376" s="57" t="n"/>
    </row>
    <row r="377" ht="15.75" customHeight="1" s="198">
      <c r="A377" s="57" t="n"/>
      <c r="B377" s="57" t="n"/>
      <c r="C377" s="57" t="n"/>
      <c r="D377" s="58" t="n"/>
      <c r="E377" s="57" t="n"/>
    </row>
    <row r="378" ht="15.75" customHeight="1" s="198">
      <c r="A378" s="57" t="n"/>
      <c r="B378" s="57" t="n"/>
      <c r="C378" s="57" t="n"/>
      <c r="D378" s="58" t="n"/>
      <c r="E378" s="57" t="n"/>
    </row>
    <row r="379" ht="15.75" customHeight="1" s="198">
      <c r="A379" s="57" t="n"/>
      <c r="B379" s="57" t="n"/>
      <c r="C379" s="57" t="n"/>
      <c r="D379" s="58" t="n"/>
      <c r="E379" s="57" t="n"/>
    </row>
    <row r="380" ht="15.75" customHeight="1" s="198">
      <c r="A380" s="57" t="n"/>
      <c r="B380" s="57" t="n"/>
      <c r="C380" s="57" t="n"/>
      <c r="D380" s="58" t="n"/>
      <c r="E380" s="57" t="n"/>
    </row>
    <row r="381" ht="15.75" customHeight="1" s="198">
      <c r="A381" s="57" t="n"/>
      <c r="B381" s="57" t="n"/>
      <c r="C381" s="57" t="n"/>
      <c r="D381" s="58" t="n"/>
      <c r="E381" s="57" t="n"/>
    </row>
    <row r="382" ht="15.75" customHeight="1" s="198">
      <c r="A382" s="57" t="n"/>
      <c r="B382" s="57" t="n"/>
      <c r="C382" s="57" t="n"/>
      <c r="D382" s="58" t="n"/>
      <c r="E382" s="57" t="n"/>
    </row>
    <row r="383" ht="15.75" customHeight="1" s="198">
      <c r="A383" s="57" t="n"/>
      <c r="B383" s="57" t="n"/>
      <c r="C383" s="57" t="n"/>
      <c r="D383" s="58" t="n"/>
      <c r="E383" s="57" t="n"/>
    </row>
    <row r="384" ht="15.75" customHeight="1" s="198">
      <c r="A384" s="57" t="n"/>
      <c r="B384" s="57" t="n"/>
      <c r="C384" s="57" t="n"/>
      <c r="D384" s="58" t="n"/>
      <c r="E384" s="57" t="n"/>
    </row>
    <row r="385" ht="15.75" customHeight="1" s="198">
      <c r="A385" s="57" t="n"/>
      <c r="B385" s="57" t="n"/>
      <c r="C385" s="57" t="n"/>
      <c r="D385" s="58" t="n"/>
      <c r="E385" s="57" t="n"/>
    </row>
    <row r="386" ht="15.75" customHeight="1" s="198">
      <c r="A386" s="57" t="n"/>
      <c r="B386" s="57" t="n"/>
      <c r="C386" s="57" t="n"/>
      <c r="D386" s="58" t="n"/>
      <c r="E386" s="57" t="n"/>
    </row>
    <row r="387" ht="15.75" customHeight="1" s="198">
      <c r="A387" s="57" t="n"/>
      <c r="B387" s="57" t="n"/>
      <c r="C387" s="57" t="n"/>
      <c r="D387" s="58" t="n"/>
      <c r="E387" s="57" t="n"/>
    </row>
    <row r="388" ht="15.75" customHeight="1" s="198">
      <c r="A388" s="57" t="n"/>
      <c r="B388" s="57" t="n"/>
      <c r="C388" s="57" t="n"/>
      <c r="D388" s="58" t="n"/>
      <c r="E388" s="57" t="n"/>
    </row>
    <row r="389" ht="15.75" customHeight="1" s="198">
      <c r="A389" s="57" t="n"/>
      <c r="B389" s="57" t="n"/>
      <c r="C389" s="57" t="n"/>
      <c r="D389" s="58" t="n"/>
      <c r="E389" s="57" t="n"/>
    </row>
    <row r="390" ht="15.75" customHeight="1" s="198">
      <c r="A390" s="57" t="n"/>
      <c r="B390" s="57" t="n"/>
      <c r="C390" s="57" t="n"/>
      <c r="D390" s="58" t="n"/>
      <c r="E390" s="57" t="n"/>
    </row>
    <row r="391" ht="15.75" customHeight="1" s="198">
      <c r="A391" s="57" t="n"/>
      <c r="B391" s="57" t="n"/>
      <c r="C391" s="57" t="n"/>
      <c r="D391" s="58" t="n"/>
      <c r="E391" s="57" t="n"/>
    </row>
    <row r="392" ht="15.75" customHeight="1" s="198">
      <c r="A392" s="57" t="n"/>
      <c r="B392" s="57" t="n"/>
      <c r="C392" s="57" t="n"/>
      <c r="D392" s="58" t="n"/>
      <c r="E392" s="57" t="n"/>
    </row>
    <row r="393" ht="15.75" customHeight="1" s="198">
      <c r="A393" s="57" t="n"/>
      <c r="B393" s="57" t="n"/>
      <c r="C393" s="57" t="n"/>
      <c r="D393" s="58" t="n"/>
      <c r="E393" s="57" t="n"/>
    </row>
    <row r="394" ht="15.75" customHeight="1" s="198">
      <c r="A394" s="57" t="n"/>
      <c r="B394" s="57" t="n"/>
      <c r="C394" s="57" t="n"/>
      <c r="D394" s="58" t="n"/>
      <c r="E394" s="57" t="n"/>
    </row>
    <row r="395" ht="15.75" customHeight="1" s="198">
      <c r="A395" s="57" t="n"/>
      <c r="B395" s="57" t="n"/>
      <c r="C395" s="57" t="n"/>
      <c r="D395" s="58" t="n"/>
      <c r="E395" s="57" t="n"/>
    </row>
    <row r="396" ht="15.75" customHeight="1" s="198">
      <c r="A396" s="57" t="n"/>
      <c r="B396" s="57" t="n"/>
      <c r="C396" s="57" t="n"/>
      <c r="D396" s="58" t="n"/>
      <c r="E396" s="57" t="n"/>
    </row>
    <row r="397" ht="15.75" customHeight="1" s="198">
      <c r="A397" s="57" t="n"/>
      <c r="B397" s="57" t="n"/>
      <c r="C397" s="57" t="n"/>
      <c r="D397" s="58" t="n"/>
      <c r="E397" s="57" t="n"/>
    </row>
    <row r="398" ht="15.75" customHeight="1" s="198">
      <c r="A398" s="57" t="n"/>
      <c r="B398" s="57" t="n"/>
      <c r="C398" s="57" t="n"/>
      <c r="D398" s="58" t="n"/>
      <c r="E398" s="57" t="n"/>
    </row>
    <row r="399" ht="15.75" customHeight="1" s="198">
      <c r="A399" s="57" t="n"/>
      <c r="B399" s="57" t="n"/>
      <c r="C399" s="57" t="n"/>
      <c r="D399" s="58" t="n"/>
      <c r="E399" s="57" t="n"/>
    </row>
    <row r="400" ht="15.75" customHeight="1" s="198">
      <c r="A400" s="57" t="n"/>
      <c r="B400" s="57" t="n"/>
      <c r="C400" s="57" t="n"/>
      <c r="D400" s="58" t="n"/>
      <c r="E400" s="57" t="n"/>
    </row>
    <row r="401" ht="15.75" customHeight="1" s="198">
      <c r="A401" s="57" t="n"/>
      <c r="B401" s="57" t="n"/>
      <c r="C401" s="57" t="n"/>
      <c r="D401" s="58" t="n"/>
      <c r="E401" s="57" t="n"/>
    </row>
    <row r="402" ht="15.75" customHeight="1" s="198">
      <c r="A402" s="57" t="n"/>
      <c r="B402" s="57" t="n"/>
      <c r="C402" s="57" t="n"/>
      <c r="D402" s="58" t="n"/>
      <c r="E402" s="57" t="n"/>
    </row>
    <row r="403" ht="15.75" customHeight="1" s="198">
      <c r="A403" s="57" t="n"/>
      <c r="B403" s="57" t="n"/>
      <c r="C403" s="57" t="n"/>
      <c r="D403" s="58" t="n"/>
      <c r="E403" s="57" t="n"/>
    </row>
    <row r="404" ht="15.75" customHeight="1" s="198">
      <c r="A404" s="57" t="n"/>
      <c r="B404" s="57" t="n"/>
      <c r="C404" s="57" t="n"/>
      <c r="D404" s="58" t="n"/>
      <c r="E404" s="57" t="n"/>
    </row>
    <row r="405" ht="15.75" customHeight="1" s="198">
      <c r="A405" s="57" t="n"/>
      <c r="B405" s="57" t="n"/>
      <c r="C405" s="57" t="n"/>
      <c r="D405" s="58" t="n"/>
      <c r="E405" s="57" t="n"/>
    </row>
    <row r="406" ht="15.75" customHeight="1" s="198">
      <c r="A406" s="57" t="n"/>
      <c r="B406" s="57" t="n"/>
      <c r="C406" s="57" t="n"/>
      <c r="D406" s="58" t="n"/>
      <c r="E406" s="57" t="n"/>
    </row>
    <row r="407" ht="15.75" customHeight="1" s="198">
      <c r="A407" s="57" t="n"/>
      <c r="B407" s="57" t="n"/>
      <c r="C407" s="57" t="n"/>
      <c r="D407" s="58" t="n"/>
      <c r="E407" s="57" t="n"/>
    </row>
    <row r="408" ht="15.75" customHeight="1" s="198">
      <c r="A408" s="57" t="n"/>
      <c r="B408" s="57" t="n"/>
      <c r="C408" s="57" t="n"/>
      <c r="D408" s="58" t="n"/>
      <c r="E408" s="57" t="n"/>
    </row>
    <row r="409" ht="15.75" customHeight="1" s="198">
      <c r="A409" s="57" t="n"/>
      <c r="B409" s="57" t="n"/>
      <c r="C409" s="57" t="n"/>
      <c r="D409" s="58" t="n"/>
      <c r="E409" s="57" t="n"/>
    </row>
    <row r="410" ht="15.75" customHeight="1" s="198">
      <c r="A410" s="57" t="n"/>
      <c r="B410" s="57" t="n"/>
      <c r="C410" s="57" t="n"/>
      <c r="D410" s="58" t="n"/>
      <c r="E410" s="57" t="n"/>
    </row>
    <row r="411" ht="15.75" customHeight="1" s="198">
      <c r="A411" s="57" t="n"/>
      <c r="B411" s="57" t="n"/>
      <c r="C411" s="57" t="n"/>
      <c r="D411" s="58" t="n"/>
      <c r="E411" s="57" t="n"/>
    </row>
    <row r="412" ht="15.75" customHeight="1" s="198">
      <c r="A412" s="57" t="n"/>
      <c r="B412" s="57" t="n"/>
      <c r="C412" s="57" t="n"/>
      <c r="D412" s="58" t="n"/>
      <c r="E412" s="57" t="n"/>
    </row>
    <row r="413" ht="15.75" customHeight="1" s="198">
      <c r="A413" s="57" t="n"/>
      <c r="B413" s="57" t="n"/>
      <c r="C413" s="57" t="n"/>
      <c r="D413" s="58" t="n"/>
      <c r="E413" s="57" t="n"/>
    </row>
    <row r="414" ht="15.75" customHeight="1" s="198">
      <c r="A414" s="57" t="n"/>
      <c r="B414" s="57" t="n"/>
      <c r="C414" s="57" t="n"/>
      <c r="D414" s="58" t="n"/>
      <c r="E414" s="57" t="n"/>
    </row>
    <row r="415" ht="15.75" customHeight="1" s="198">
      <c r="A415" s="57" t="n"/>
      <c r="B415" s="57" t="n"/>
      <c r="C415" s="57" t="n"/>
      <c r="D415" s="58" t="n"/>
      <c r="E415" s="57" t="n"/>
    </row>
    <row r="416" ht="15.75" customHeight="1" s="198">
      <c r="A416" s="57" t="n"/>
      <c r="B416" s="57" t="n"/>
      <c r="C416" s="57" t="n"/>
      <c r="D416" s="58" t="n"/>
      <c r="E416" s="57" t="n"/>
    </row>
    <row r="417" ht="15.75" customHeight="1" s="198">
      <c r="A417" s="57" t="n"/>
      <c r="B417" s="57" t="n"/>
      <c r="C417" s="57" t="n"/>
      <c r="D417" s="58" t="n"/>
      <c r="E417" s="57" t="n"/>
    </row>
    <row r="418" ht="15.75" customHeight="1" s="198">
      <c r="A418" s="57" t="n"/>
      <c r="B418" s="57" t="n"/>
      <c r="C418" s="57" t="n"/>
      <c r="D418" s="58" t="n"/>
      <c r="E418" s="57" t="n"/>
    </row>
    <row r="419" ht="15.75" customHeight="1" s="198">
      <c r="A419" s="57" t="n"/>
      <c r="B419" s="57" t="n"/>
      <c r="C419" s="57" t="n"/>
      <c r="D419" s="58" t="n"/>
      <c r="E419" s="57" t="n"/>
    </row>
    <row r="420" ht="15.75" customHeight="1" s="198">
      <c r="A420" s="57" t="n"/>
      <c r="B420" s="57" t="n"/>
      <c r="C420" s="57" t="n"/>
      <c r="D420" s="58" t="n"/>
      <c r="E420" s="57" t="n"/>
    </row>
    <row r="421" ht="15.75" customHeight="1" s="198">
      <c r="A421" s="57" t="n"/>
      <c r="B421" s="57" t="n"/>
      <c r="C421" s="57" t="n"/>
      <c r="D421" s="58" t="n"/>
      <c r="E421" s="57" t="n"/>
    </row>
    <row r="422" ht="15.75" customHeight="1" s="198">
      <c r="A422" s="57" t="n"/>
      <c r="B422" s="57" t="n"/>
      <c r="C422" s="57" t="n"/>
      <c r="D422" s="58" t="n"/>
      <c r="E422" s="57" t="n"/>
    </row>
    <row r="423" ht="15.75" customHeight="1" s="198">
      <c r="A423" s="57" t="n"/>
      <c r="B423" s="57" t="n"/>
      <c r="C423" s="57" t="n"/>
      <c r="D423" s="58" t="n"/>
      <c r="E423" s="57" t="n"/>
    </row>
    <row r="424" ht="15.75" customHeight="1" s="198">
      <c r="A424" s="57" t="n"/>
      <c r="B424" s="57" t="n"/>
      <c r="C424" s="57" t="n"/>
      <c r="D424" s="58" t="n"/>
      <c r="E424" s="57" t="n"/>
    </row>
    <row r="425" ht="15.75" customHeight="1" s="198">
      <c r="A425" s="57" t="n"/>
      <c r="B425" s="57" t="n"/>
      <c r="C425" s="57" t="n"/>
      <c r="D425" s="58" t="n"/>
      <c r="E425" s="57" t="n"/>
    </row>
    <row r="426" ht="15.75" customHeight="1" s="198">
      <c r="A426" s="57" t="n"/>
      <c r="B426" s="57" t="n"/>
      <c r="C426" s="57" t="n"/>
      <c r="D426" s="58" t="n"/>
      <c r="E426" s="57" t="n"/>
    </row>
    <row r="427" ht="15.75" customHeight="1" s="198">
      <c r="A427" s="57" t="n"/>
      <c r="B427" s="57" t="n"/>
      <c r="C427" s="57" t="n"/>
      <c r="D427" s="58" t="n"/>
      <c r="E427" s="57" t="n"/>
    </row>
    <row r="428" ht="15.75" customHeight="1" s="198">
      <c r="A428" s="57" t="n"/>
      <c r="B428" s="57" t="n"/>
      <c r="C428" s="57" t="n"/>
      <c r="D428" s="58" t="n"/>
      <c r="E428" s="57" t="n"/>
    </row>
    <row r="429" ht="15.75" customHeight="1" s="198">
      <c r="A429" s="57" t="n"/>
      <c r="B429" s="57" t="n"/>
      <c r="C429" s="57" t="n"/>
      <c r="D429" s="58" t="n"/>
      <c r="E429" s="57" t="n"/>
    </row>
    <row r="430" ht="15.75" customHeight="1" s="198">
      <c r="A430" s="57" t="n"/>
      <c r="B430" s="57" t="n"/>
      <c r="C430" s="57" t="n"/>
      <c r="D430" s="58" t="n"/>
      <c r="E430" s="57" t="n"/>
    </row>
    <row r="431" ht="15.75" customHeight="1" s="198">
      <c r="A431" s="57" t="n"/>
      <c r="B431" s="57" t="n"/>
      <c r="C431" s="57" t="n"/>
      <c r="D431" s="58" t="n"/>
      <c r="E431" s="57" t="n"/>
    </row>
    <row r="432" ht="15.75" customHeight="1" s="198">
      <c r="A432" s="57" t="n"/>
      <c r="B432" s="57" t="n"/>
      <c r="C432" s="57" t="n"/>
      <c r="D432" s="58" t="n"/>
      <c r="E432" s="57" t="n"/>
    </row>
    <row r="433" ht="15.75" customHeight="1" s="198">
      <c r="A433" s="57" t="n"/>
      <c r="B433" s="57" t="n"/>
      <c r="C433" s="57" t="n"/>
      <c r="D433" s="58" t="n"/>
      <c r="E433" s="57" t="n"/>
    </row>
    <row r="434" ht="15.75" customHeight="1" s="198">
      <c r="A434" s="57" t="n"/>
      <c r="B434" s="57" t="n"/>
      <c r="C434" s="57" t="n"/>
      <c r="D434" s="58" t="n"/>
      <c r="E434" s="57" t="n"/>
    </row>
    <row r="435" ht="15.75" customHeight="1" s="198">
      <c r="A435" s="57" t="n"/>
      <c r="B435" s="57" t="n"/>
      <c r="C435" s="57" t="n"/>
      <c r="D435" s="58" t="n"/>
      <c r="E435" s="57" t="n"/>
    </row>
    <row r="436" ht="15.75" customHeight="1" s="198">
      <c r="A436" s="57" t="n"/>
      <c r="B436" s="57" t="n"/>
      <c r="C436" s="57" t="n"/>
      <c r="D436" s="58" t="n"/>
      <c r="E436" s="57" t="n"/>
    </row>
    <row r="437" ht="15.75" customHeight="1" s="198">
      <c r="A437" s="57" t="n"/>
      <c r="B437" s="57" t="n"/>
      <c r="C437" s="57" t="n"/>
      <c r="D437" s="58" t="n"/>
      <c r="E437" s="57" t="n"/>
    </row>
    <row r="438" ht="15.75" customHeight="1" s="198">
      <c r="A438" s="57" t="n"/>
      <c r="B438" s="57" t="n"/>
      <c r="C438" s="57" t="n"/>
      <c r="D438" s="58" t="n"/>
      <c r="E438" s="57" t="n"/>
    </row>
    <row r="439" ht="15.75" customHeight="1" s="198">
      <c r="A439" s="57" t="n"/>
      <c r="B439" s="57" t="n"/>
      <c r="C439" s="57" t="n"/>
      <c r="D439" s="58" t="n"/>
      <c r="E439" s="57" t="n"/>
    </row>
    <row r="440" ht="15.75" customHeight="1" s="198">
      <c r="A440" s="57" t="n"/>
      <c r="B440" s="57" t="n"/>
      <c r="C440" s="57" t="n"/>
      <c r="D440" s="58" t="n"/>
      <c r="E440" s="57" t="n"/>
    </row>
    <row r="441" ht="15.75" customHeight="1" s="198">
      <c r="A441" s="57" t="n"/>
      <c r="B441" s="57" t="n"/>
      <c r="C441" s="57" t="n"/>
      <c r="D441" s="58" t="n"/>
      <c r="E441" s="57" t="n"/>
    </row>
    <row r="442" ht="15.75" customHeight="1" s="198">
      <c r="A442" s="57" t="n"/>
      <c r="B442" s="57" t="n"/>
      <c r="C442" s="57" t="n"/>
      <c r="D442" s="58" t="n"/>
      <c r="E442" s="57" t="n"/>
    </row>
    <row r="443" ht="15.75" customHeight="1" s="198">
      <c r="A443" s="57" t="n"/>
      <c r="B443" s="57" t="n"/>
      <c r="C443" s="57" t="n"/>
      <c r="D443" s="58" t="n"/>
      <c r="E443" s="57" t="n"/>
    </row>
    <row r="444" ht="15.75" customHeight="1" s="198">
      <c r="A444" s="57" t="n"/>
      <c r="B444" s="57" t="n"/>
      <c r="C444" s="57" t="n"/>
      <c r="D444" s="58" t="n"/>
      <c r="E444" s="57" t="n"/>
    </row>
    <row r="445" ht="15.75" customHeight="1" s="198">
      <c r="A445" s="57" t="n"/>
      <c r="B445" s="57" t="n"/>
      <c r="C445" s="57" t="n"/>
      <c r="D445" s="58" t="n"/>
      <c r="E445" s="57" t="n"/>
    </row>
    <row r="446" ht="15.75" customHeight="1" s="198">
      <c r="A446" s="57" t="n"/>
      <c r="B446" s="57" t="n"/>
      <c r="C446" s="57" t="n"/>
      <c r="D446" s="58" t="n"/>
      <c r="E446" s="57" t="n"/>
    </row>
    <row r="447" ht="15.75" customHeight="1" s="198">
      <c r="A447" s="57" t="n"/>
      <c r="B447" s="57" t="n"/>
      <c r="C447" s="57" t="n"/>
      <c r="D447" s="58" t="n"/>
      <c r="E447" s="57" t="n"/>
    </row>
    <row r="448" ht="15.75" customHeight="1" s="198">
      <c r="A448" s="57" t="n"/>
      <c r="B448" s="57" t="n"/>
      <c r="C448" s="57" t="n"/>
      <c r="D448" s="58" t="n"/>
      <c r="E448" s="57" t="n"/>
    </row>
    <row r="449" ht="15.75" customHeight="1" s="198">
      <c r="A449" s="57" t="n"/>
      <c r="B449" s="57" t="n"/>
      <c r="C449" s="57" t="n"/>
      <c r="D449" s="58" t="n"/>
      <c r="E449" s="57" t="n"/>
    </row>
    <row r="450" ht="15.75" customHeight="1" s="198">
      <c r="A450" s="57" t="n"/>
      <c r="B450" s="57" t="n"/>
      <c r="C450" s="57" t="n"/>
      <c r="D450" s="58" t="n"/>
      <c r="E450" s="57" t="n"/>
    </row>
    <row r="451" ht="15.75" customHeight="1" s="198">
      <c r="A451" s="57" t="n"/>
      <c r="B451" s="57" t="n"/>
      <c r="C451" s="57" t="n"/>
      <c r="D451" s="58" t="n"/>
      <c r="E451" s="57" t="n"/>
    </row>
    <row r="452" ht="15.75" customHeight="1" s="198">
      <c r="A452" s="57" t="n"/>
      <c r="B452" s="57" t="n"/>
      <c r="C452" s="57" t="n"/>
      <c r="D452" s="58" t="n"/>
      <c r="E452" s="57" t="n"/>
    </row>
    <row r="453" ht="15.75" customHeight="1" s="198">
      <c r="A453" s="57" t="n"/>
      <c r="B453" s="57" t="n"/>
      <c r="C453" s="57" t="n"/>
      <c r="D453" s="58" t="n"/>
      <c r="E453" s="57" t="n"/>
    </row>
    <row r="454" ht="15.75" customHeight="1" s="198">
      <c r="A454" s="57" t="n"/>
      <c r="B454" s="57" t="n"/>
      <c r="C454" s="57" t="n"/>
      <c r="D454" s="58" t="n"/>
      <c r="E454" s="57" t="n"/>
    </row>
    <row r="455" ht="15.75" customHeight="1" s="198">
      <c r="A455" s="57" t="n"/>
      <c r="B455" s="57" t="n"/>
      <c r="C455" s="57" t="n"/>
      <c r="D455" s="58" t="n"/>
      <c r="E455" s="57" t="n"/>
    </row>
    <row r="456" ht="15.75" customHeight="1" s="198">
      <c r="A456" s="57" t="n"/>
      <c r="B456" s="57" t="n"/>
      <c r="C456" s="57" t="n"/>
      <c r="D456" s="58" t="n"/>
      <c r="E456" s="57" t="n"/>
    </row>
    <row r="457" ht="15.75" customHeight="1" s="198">
      <c r="A457" s="57" t="n"/>
      <c r="B457" s="57" t="n"/>
      <c r="C457" s="57" t="n"/>
      <c r="D457" s="58" t="n"/>
      <c r="E457" s="57" t="n"/>
    </row>
    <row r="458" ht="15.75" customHeight="1" s="198">
      <c r="A458" s="57" t="n"/>
      <c r="B458" s="57" t="n"/>
      <c r="C458" s="57" t="n"/>
      <c r="D458" s="58" t="n"/>
      <c r="E458" s="57" t="n"/>
    </row>
    <row r="459" ht="15.75" customHeight="1" s="198">
      <c r="A459" s="57" t="n"/>
      <c r="B459" s="57" t="n"/>
      <c r="C459" s="57" t="n"/>
      <c r="D459" s="58" t="n"/>
      <c r="E459" s="57" t="n"/>
    </row>
    <row r="460" ht="15.75" customHeight="1" s="198">
      <c r="A460" s="57" t="n"/>
      <c r="B460" s="57" t="n"/>
      <c r="C460" s="57" t="n"/>
      <c r="D460" s="58" t="n"/>
      <c r="E460" s="57" t="n"/>
    </row>
    <row r="461" ht="15.75" customHeight="1" s="198">
      <c r="A461" s="57" t="n"/>
      <c r="B461" s="57" t="n"/>
      <c r="C461" s="57" t="n"/>
      <c r="D461" s="58" t="n"/>
      <c r="E461" s="57" t="n"/>
    </row>
    <row r="462" ht="15.75" customHeight="1" s="198">
      <c r="A462" s="57" t="n"/>
      <c r="B462" s="57" t="n"/>
      <c r="C462" s="57" t="n"/>
      <c r="D462" s="58" t="n"/>
      <c r="E462" s="57" t="n"/>
    </row>
    <row r="463" ht="15.75" customHeight="1" s="198">
      <c r="A463" s="57" t="n"/>
      <c r="B463" s="57" t="n"/>
      <c r="C463" s="57" t="n"/>
      <c r="D463" s="58" t="n"/>
      <c r="E463" s="57" t="n"/>
    </row>
    <row r="464" ht="15.75" customHeight="1" s="198">
      <c r="A464" s="57" t="n"/>
      <c r="B464" s="57" t="n"/>
      <c r="C464" s="57" t="n"/>
      <c r="D464" s="58" t="n"/>
      <c r="E464" s="57" t="n"/>
    </row>
    <row r="465" ht="15.75" customHeight="1" s="198">
      <c r="A465" s="57" t="n"/>
      <c r="B465" s="57" t="n"/>
      <c r="C465" s="57" t="n"/>
      <c r="D465" s="58" t="n"/>
      <c r="E465" s="57" t="n"/>
    </row>
    <row r="466" ht="15.75" customHeight="1" s="198">
      <c r="A466" s="57" t="n"/>
      <c r="B466" s="57" t="n"/>
      <c r="C466" s="57" t="n"/>
      <c r="D466" s="58" t="n"/>
      <c r="E466" s="57" t="n"/>
    </row>
    <row r="467" ht="15.75" customHeight="1" s="198">
      <c r="A467" s="57" t="n"/>
      <c r="B467" s="57" t="n"/>
      <c r="C467" s="57" t="n"/>
      <c r="D467" s="58" t="n"/>
      <c r="E467" s="57" t="n"/>
    </row>
    <row r="468" ht="15.75" customHeight="1" s="198">
      <c r="A468" s="57" t="n"/>
      <c r="B468" s="57" t="n"/>
      <c r="C468" s="57" t="n"/>
      <c r="D468" s="58" t="n"/>
      <c r="E468" s="57" t="n"/>
    </row>
    <row r="469" ht="15.75" customHeight="1" s="198">
      <c r="A469" s="57" t="n"/>
      <c r="B469" s="57" t="n"/>
      <c r="C469" s="57" t="n"/>
      <c r="D469" s="58" t="n"/>
      <c r="E469" s="57" t="n"/>
    </row>
    <row r="470" ht="15.75" customHeight="1" s="198">
      <c r="A470" s="57" t="n"/>
      <c r="B470" s="57" t="n"/>
      <c r="C470" s="57" t="n"/>
      <c r="D470" s="58" t="n"/>
      <c r="E470" s="57" t="n"/>
    </row>
    <row r="471" ht="15.75" customHeight="1" s="198">
      <c r="A471" s="57" t="n"/>
      <c r="B471" s="57" t="n"/>
      <c r="C471" s="57" t="n"/>
      <c r="D471" s="58" t="n"/>
      <c r="E471" s="57" t="n"/>
    </row>
    <row r="472" ht="15.75" customHeight="1" s="198">
      <c r="A472" s="57" t="n"/>
      <c r="B472" s="57" t="n"/>
      <c r="C472" s="57" t="n"/>
      <c r="D472" s="58" t="n"/>
      <c r="E472" s="57" t="n"/>
    </row>
    <row r="473" ht="15.75" customHeight="1" s="198">
      <c r="A473" s="57" t="n"/>
      <c r="B473" s="57" t="n"/>
      <c r="C473" s="57" t="n"/>
      <c r="D473" s="58" t="n"/>
      <c r="E473" s="57" t="n"/>
    </row>
    <row r="474" ht="15.75" customHeight="1" s="198">
      <c r="A474" s="57" t="n"/>
      <c r="B474" s="57" t="n"/>
      <c r="C474" s="57" t="n"/>
      <c r="D474" s="58" t="n"/>
      <c r="E474" s="57" t="n"/>
    </row>
    <row r="475" ht="15.75" customHeight="1" s="198">
      <c r="A475" s="57" t="n"/>
      <c r="B475" s="57" t="n"/>
      <c r="C475" s="57" t="n"/>
      <c r="D475" s="58" t="n"/>
      <c r="E475" s="57" t="n"/>
    </row>
    <row r="476" ht="15.75" customHeight="1" s="198">
      <c r="A476" s="57" t="n"/>
      <c r="B476" s="57" t="n"/>
      <c r="C476" s="57" t="n"/>
      <c r="D476" s="58" t="n"/>
      <c r="E476" s="57" t="n"/>
    </row>
    <row r="477" ht="15.75" customHeight="1" s="198">
      <c r="A477" s="57" t="n"/>
      <c r="B477" s="57" t="n"/>
      <c r="C477" s="57" t="n"/>
      <c r="D477" s="58" t="n"/>
      <c r="E477" s="57" t="n"/>
    </row>
    <row r="478" ht="15.75" customHeight="1" s="198">
      <c r="A478" s="57" t="n"/>
      <c r="B478" s="57" t="n"/>
      <c r="C478" s="57" t="n"/>
      <c r="D478" s="58" t="n"/>
      <c r="E478" s="57" t="n"/>
    </row>
    <row r="479" ht="15.75" customHeight="1" s="198">
      <c r="A479" s="57" t="n"/>
      <c r="B479" s="57" t="n"/>
      <c r="C479" s="57" t="n"/>
      <c r="D479" s="58" t="n"/>
      <c r="E479" s="57" t="n"/>
    </row>
    <row r="480" ht="15.75" customHeight="1" s="198">
      <c r="A480" s="57" t="n"/>
      <c r="B480" s="57" t="n"/>
      <c r="C480" s="57" t="n"/>
      <c r="D480" s="58" t="n"/>
      <c r="E480" s="57" t="n"/>
    </row>
    <row r="481" ht="15.75" customHeight="1" s="198">
      <c r="A481" s="57" t="n"/>
      <c r="B481" s="57" t="n"/>
      <c r="C481" s="57" t="n"/>
      <c r="D481" s="58" t="n"/>
      <c r="E481" s="57" t="n"/>
    </row>
    <row r="482" ht="15.75" customHeight="1" s="198">
      <c r="A482" s="57" t="n"/>
      <c r="B482" s="57" t="n"/>
      <c r="C482" s="57" t="n"/>
      <c r="D482" s="58" t="n"/>
      <c r="E482" s="57" t="n"/>
    </row>
    <row r="483" ht="15.75" customHeight="1" s="198">
      <c r="A483" s="57" t="n"/>
      <c r="B483" s="57" t="n"/>
      <c r="C483" s="57" t="n"/>
      <c r="D483" s="58" t="n"/>
      <c r="E483" s="57" t="n"/>
    </row>
    <row r="484" ht="15.75" customHeight="1" s="198">
      <c r="A484" s="57" t="n"/>
      <c r="B484" s="57" t="n"/>
      <c r="C484" s="57" t="n"/>
      <c r="D484" s="58" t="n"/>
      <c r="E484" s="57" t="n"/>
    </row>
    <row r="485" ht="15.75" customHeight="1" s="198">
      <c r="A485" s="57" t="n"/>
      <c r="B485" s="57" t="n"/>
      <c r="C485" s="57" t="n"/>
      <c r="D485" s="58" t="n"/>
      <c r="E485" s="57" t="n"/>
    </row>
    <row r="486" ht="15.75" customHeight="1" s="198">
      <c r="A486" s="57" t="n"/>
      <c r="B486" s="57" t="n"/>
      <c r="C486" s="57" t="n"/>
      <c r="D486" s="58" t="n"/>
      <c r="E486" s="57" t="n"/>
    </row>
    <row r="487" ht="15.75" customHeight="1" s="198">
      <c r="A487" s="57" t="n"/>
      <c r="B487" s="57" t="n"/>
      <c r="C487" s="57" t="n"/>
      <c r="D487" s="58" t="n"/>
      <c r="E487" s="57" t="n"/>
    </row>
    <row r="488" ht="15.75" customHeight="1" s="198">
      <c r="A488" s="57" t="n"/>
      <c r="B488" s="57" t="n"/>
      <c r="C488" s="57" t="n"/>
      <c r="D488" s="58" t="n"/>
      <c r="E488" s="57" t="n"/>
    </row>
    <row r="489" ht="15.75" customHeight="1" s="198">
      <c r="A489" s="57" t="n"/>
      <c r="B489" s="57" t="n"/>
      <c r="C489" s="57" t="n"/>
      <c r="D489" s="58" t="n"/>
      <c r="E489" s="57" t="n"/>
    </row>
    <row r="490" ht="15.75" customHeight="1" s="198">
      <c r="A490" s="57" t="n"/>
      <c r="B490" s="57" t="n"/>
      <c r="C490" s="57" t="n"/>
      <c r="D490" s="58" t="n"/>
      <c r="E490" s="57" t="n"/>
    </row>
    <row r="491" ht="15.75" customHeight="1" s="198">
      <c r="A491" s="57" t="n"/>
      <c r="B491" s="57" t="n"/>
      <c r="C491" s="57" t="n"/>
      <c r="D491" s="58" t="n"/>
      <c r="E491" s="57" t="n"/>
    </row>
    <row r="492" ht="15.75" customHeight="1" s="198">
      <c r="A492" s="57" t="n"/>
      <c r="B492" s="57" t="n"/>
      <c r="C492" s="57" t="n"/>
      <c r="D492" s="58" t="n"/>
      <c r="E492" s="57" t="n"/>
    </row>
    <row r="493" ht="15.75" customHeight="1" s="198">
      <c r="A493" s="57" t="n"/>
      <c r="B493" s="57" t="n"/>
      <c r="C493" s="57" t="n"/>
      <c r="D493" s="58" t="n"/>
      <c r="E493" s="57" t="n"/>
    </row>
    <row r="494" ht="15.75" customHeight="1" s="198">
      <c r="A494" s="57" t="n"/>
      <c r="B494" s="57" t="n"/>
      <c r="C494" s="57" t="n"/>
      <c r="D494" s="58" t="n"/>
      <c r="E494" s="57" t="n"/>
    </row>
    <row r="495" ht="15.75" customHeight="1" s="198">
      <c r="A495" s="57" t="n"/>
      <c r="B495" s="57" t="n"/>
      <c r="C495" s="57" t="n"/>
      <c r="D495" s="58" t="n"/>
      <c r="E495" s="57" t="n"/>
    </row>
    <row r="496" ht="15.75" customHeight="1" s="198">
      <c r="A496" s="57" t="n"/>
      <c r="B496" s="57" t="n"/>
      <c r="C496" s="57" t="n"/>
      <c r="D496" s="58" t="n"/>
      <c r="E496" s="57" t="n"/>
    </row>
    <row r="497" ht="15.75" customHeight="1" s="198">
      <c r="A497" s="57" t="n"/>
      <c r="B497" s="57" t="n"/>
      <c r="C497" s="57" t="n"/>
      <c r="D497" s="58" t="n"/>
      <c r="E497" s="57" t="n"/>
    </row>
    <row r="498" ht="15.75" customHeight="1" s="198">
      <c r="A498" s="57" t="n"/>
      <c r="B498" s="57" t="n"/>
      <c r="C498" s="57" t="n"/>
      <c r="D498" s="58" t="n"/>
      <c r="E498" s="57" t="n"/>
    </row>
    <row r="499" ht="15.75" customHeight="1" s="198">
      <c r="A499" s="57" t="n"/>
      <c r="B499" s="57" t="n"/>
      <c r="C499" s="57" t="n"/>
      <c r="D499" s="58" t="n"/>
      <c r="E499" s="57" t="n"/>
    </row>
    <row r="500" ht="15.75" customHeight="1" s="198">
      <c r="A500" s="57" t="n"/>
      <c r="B500" s="57" t="n"/>
      <c r="C500" s="57" t="n"/>
      <c r="D500" s="58" t="n"/>
      <c r="E500" s="57" t="n"/>
    </row>
    <row r="501" ht="15.75" customHeight="1" s="198">
      <c r="A501" s="57" t="n"/>
      <c r="B501" s="57" t="n"/>
      <c r="C501" s="57" t="n"/>
      <c r="D501" s="58" t="n"/>
      <c r="E501" s="57" t="n"/>
    </row>
    <row r="502" ht="15.75" customHeight="1" s="198">
      <c r="A502" s="57" t="n"/>
      <c r="B502" s="57" t="n"/>
      <c r="C502" s="57" t="n"/>
      <c r="D502" s="58" t="n"/>
      <c r="E502" s="57" t="n"/>
    </row>
    <row r="503" ht="15.75" customHeight="1" s="198">
      <c r="A503" s="57" t="n"/>
      <c r="B503" s="57" t="n"/>
      <c r="C503" s="57" t="n"/>
      <c r="D503" s="58" t="n"/>
      <c r="E503" s="57" t="n"/>
    </row>
    <row r="504" ht="15.75" customHeight="1" s="198">
      <c r="A504" s="57" t="n"/>
      <c r="B504" s="57" t="n"/>
      <c r="C504" s="57" t="n"/>
      <c r="D504" s="58" t="n"/>
      <c r="E504" s="57" t="n"/>
    </row>
    <row r="505" ht="15.75" customHeight="1" s="198">
      <c r="A505" s="57" t="n"/>
      <c r="B505" s="57" t="n"/>
      <c r="C505" s="57" t="n"/>
      <c r="D505" s="58" t="n"/>
      <c r="E505" s="57" t="n"/>
    </row>
    <row r="506" ht="15.75" customHeight="1" s="198">
      <c r="A506" s="57" t="n"/>
      <c r="B506" s="57" t="n"/>
      <c r="C506" s="57" t="n"/>
      <c r="D506" s="58" t="n"/>
      <c r="E506" s="57" t="n"/>
    </row>
    <row r="507" ht="15.75" customHeight="1" s="198">
      <c r="A507" s="57" t="n"/>
      <c r="B507" s="57" t="n"/>
      <c r="C507" s="57" t="n"/>
      <c r="D507" s="58" t="n"/>
      <c r="E507" s="57" t="n"/>
    </row>
    <row r="508" ht="15.75" customHeight="1" s="198">
      <c r="A508" s="57" t="n"/>
      <c r="B508" s="57" t="n"/>
      <c r="C508" s="57" t="n"/>
      <c r="D508" s="58" t="n"/>
      <c r="E508" s="57" t="n"/>
    </row>
    <row r="509" ht="15.75" customHeight="1" s="198">
      <c r="A509" s="57" t="n"/>
      <c r="B509" s="57" t="n"/>
      <c r="C509" s="57" t="n"/>
      <c r="D509" s="58" t="n"/>
      <c r="E509" s="57" t="n"/>
    </row>
    <row r="510" ht="15.75" customHeight="1" s="198">
      <c r="A510" s="57" t="n"/>
      <c r="B510" s="57" t="n"/>
      <c r="C510" s="57" t="n"/>
      <c r="D510" s="58" t="n"/>
      <c r="E510" s="57" t="n"/>
    </row>
    <row r="511" ht="15.75" customHeight="1" s="198">
      <c r="A511" s="57" t="n"/>
      <c r="B511" s="57" t="n"/>
      <c r="C511" s="57" t="n"/>
      <c r="D511" s="58" t="n"/>
      <c r="E511" s="57" t="n"/>
    </row>
    <row r="512" ht="15.75" customHeight="1" s="198">
      <c r="A512" s="57" t="n"/>
      <c r="B512" s="57" t="n"/>
      <c r="C512" s="57" t="n"/>
      <c r="D512" s="58" t="n"/>
      <c r="E512" s="57" t="n"/>
    </row>
    <row r="513" ht="15.75" customHeight="1" s="198">
      <c r="A513" s="57" t="n"/>
      <c r="B513" s="57" t="n"/>
      <c r="C513" s="57" t="n"/>
      <c r="D513" s="58" t="n"/>
      <c r="E513" s="57" t="n"/>
    </row>
    <row r="514" ht="15.75" customHeight="1" s="198">
      <c r="A514" s="57" t="n"/>
      <c r="B514" s="57" t="n"/>
      <c r="C514" s="57" t="n"/>
      <c r="D514" s="58" t="n"/>
      <c r="E514" s="57" t="n"/>
    </row>
    <row r="515" ht="15.75" customHeight="1" s="198">
      <c r="A515" s="57" t="n"/>
      <c r="B515" s="57" t="n"/>
      <c r="C515" s="57" t="n"/>
      <c r="D515" s="58" t="n"/>
      <c r="E515" s="57" t="n"/>
    </row>
    <row r="516" ht="15.75" customHeight="1" s="198">
      <c r="A516" s="57" t="n"/>
      <c r="B516" s="57" t="n"/>
      <c r="C516" s="57" t="n"/>
      <c r="D516" s="58" t="n"/>
      <c r="E516" s="57" t="n"/>
    </row>
    <row r="517" ht="15.75" customHeight="1" s="198">
      <c r="A517" s="57" t="n"/>
      <c r="B517" s="57" t="n"/>
      <c r="C517" s="57" t="n"/>
      <c r="D517" s="58" t="n"/>
      <c r="E517" s="57" t="n"/>
    </row>
    <row r="518" ht="15.75" customHeight="1" s="198">
      <c r="A518" s="57" t="n"/>
      <c r="B518" s="57" t="n"/>
      <c r="C518" s="57" t="n"/>
      <c r="D518" s="58" t="n"/>
      <c r="E518" s="57" t="n"/>
    </row>
    <row r="519" ht="15.75" customHeight="1" s="198">
      <c r="A519" s="57" t="n"/>
      <c r="B519" s="57" t="n"/>
      <c r="C519" s="57" t="n"/>
      <c r="D519" s="58" t="n"/>
      <c r="E519" s="57" t="n"/>
    </row>
    <row r="520" ht="15.75" customHeight="1" s="198">
      <c r="A520" s="57" t="n"/>
      <c r="B520" s="57" t="n"/>
      <c r="C520" s="57" t="n"/>
      <c r="D520" s="58" t="n"/>
      <c r="E520" s="57" t="n"/>
    </row>
    <row r="521" ht="15.75" customHeight="1" s="198">
      <c r="A521" s="57" t="n"/>
      <c r="B521" s="57" t="n"/>
      <c r="C521" s="57" t="n"/>
      <c r="D521" s="58" t="n"/>
      <c r="E521" s="57" t="n"/>
    </row>
    <row r="522" ht="15.75" customHeight="1" s="198">
      <c r="A522" s="57" t="n"/>
      <c r="B522" s="57" t="n"/>
      <c r="C522" s="57" t="n"/>
      <c r="D522" s="58" t="n"/>
      <c r="E522" s="57" t="n"/>
    </row>
    <row r="523" ht="15.75" customHeight="1" s="198">
      <c r="A523" s="57" t="n"/>
      <c r="B523" s="57" t="n"/>
      <c r="C523" s="57" t="n"/>
      <c r="D523" s="58" t="n"/>
      <c r="E523" s="57" t="n"/>
    </row>
    <row r="524" ht="15.75" customHeight="1" s="198">
      <c r="A524" s="57" t="n"/>
      <c r="B524" s="57" t="n"/>
      <c r="C524" s="57" t="n"/>
      <c r="D524" s="58" t="n"/>
      <c r="E524" s="57" t="n"/>
    </row>
    <row r="525" ht="15.75" customHeight="1" s="198">
      <c r="A525" s="57" t="n"/>
      <c r="B525" s="57" t="n"/>
      <c r="C525" s="57" t="n"/>
      <c r="D525" s="58" t="n"/>
      <c r="E525" s="57" t="n"/>
    </row>
    <row r="526" ht="15.75" customHeight="1" s="198">
      <c r="A526" s="57" t="n"/>
      <c r="B526" s="57" t="n"/>
      <c r="C526" s="57" t="n"/>
      <c r="D526" s="58" t="n"/>
      <c r="E526" s="57" t="n"/>
    </row>
    <row r="527" ht="15.75" customHeight="1" s="198">
      <c r="A527" s="57" t="n"/>
      <c r="B527" s="57" t="n"/>
      <c r="C527" s="57" t="n"/>
      <c r="D527" s="58" t="n"/>
      <c r="E527" s="57" t="n"/>
    </row>
    <row r="528" ht="15.75" customHeight="1" s="198">
      <c r="A528" s="57" t="n"/>
      <c r="B528" s="57" t="n"/>
      <c r="C528" s="57" t="n"/>
      <c r="D528" s="58" t="n"/>
      <c r="E528" s="57" t="n"/>
    </row>
    <row r="529" ht="15.75" customHeight="1" s="198">
      <c r="A529" s="57" t="n"/>
      <c r="B529" s="57" t="n"/>
      <c r="C529" s="57" t="n"/>
      <c r="D529" s="58" t="n"/>
      <c r="E529" s="57" t="n"/>
    </row>
    <row r="530" ht="15.75" customHeight="1" s="198">
      <c r="A530" s="57" t="n"/>
      <c r="B530" s="57" t="n"/>
      <c r="C530" s="57" t="n"/>
      <c r="D530" s="58" t="n"/>
      <c r="E530" s="57" t="n"/>
    </row>
    <row r="531" ht="15.75" customHeight="1" s="198">
      <c r="A531" s="57" t="n"/>
      <c r="B531" s="57" t="n"/>
      <c r="C531" s="57" t="n"/>
      <c r="D531" s="58" t="n"/>
      <c r="E531" s="57" t="n"/>
    </row>
    <row r="532" ht="15.75" customHeight="1" s="198">
      <c r="A532" s="57" t="n"/>
      <c r="B532" s="57" t="n"/>
      <c r="C532" s="57" t="n"/>
      <c r="D532" s="58" t="n"/>
      <c r="E532" s="57" t="n"/>
    </row>
    <row r="533" ht="15.75" customHeight="1" s="198">
      <c r="A533" s="57" t="n"/>
      <c r="B533" s="57" t="n"/>
      <c r="C533" s="57" t="n"/>
      <c r="D533" s="58" t="n"/>
      <c r="E533" s="57" t="n"/>
    </row>
    <row r="534" ht="15.75" customHeight="1" s="198">
      <c r="A534" s="57" t="n"/>
      <c r="B534" s="57" t="n"/>
      <c r="C534" s="57" t="n"/>
      <c r="D534" s="58" t="n"/>
      <c r="E534" s="57" t="n"/>
    </row>
    <row r="535" ht="15.75" customHeight="1" s="198">
      <c r="A535" s="57" t="n"/>
      <c r="B535" s="57" t="n"/>
      <c r="C535" s="57" t="n"/>
      <c r="D535" s="58" t="n"/>
      <c r="E535" s="57" t="n"/>
    </row>
    <row r="536" ht="15.75" customHeight="1" s="198">
      <c r="A536" s="57" t="n"/>
      <c r="B536" s="57" t="n"/>
      <c r="C536" s="57" t="n"/>
      <c r="D536" s="58" t="n"/>
      <c r="E536" s="57" t="n"/>
    </row>
    <row r="537" ht="15.75" customHeight="1" s="198">
      <c r="A537" s="57" t="n"/>
      <c r="B537" s="57" t="n"/>
      <c r="C537" s="57" t="n"/>
      <c r="D537" s="58" t="n"/>
      <c r="E537" s="57" t="n"/>
    </row>
    <row r="538" ht="15.75" customHeight="1" s="198">
      <c r="A538" s="57" t="n"/>
      <c r="B538" s="57" t="n"/>
      <c r="C538" s="57" t="n"/>
      <c r="D538" s="58" t="n"/>
      <c r="E538" s="57" t="n"/>
    </row>
    <row r="539" ht="15.75" customHeight="1" s="198">
      <c r="A539" s="57" t="n"/>
      <c r="B539" s="57" t="n"/>
      <c r="C539" s="57" t="n"/>
      <c r="D539" s="58" t="n"/>
      <c r="E539" s="57" t="n"/>
    </row>
    <row r="540" ht="15.75" customHeight="1" s="198">
      <c r="A540" s="57" t="n"/>
      <c r="B540" s="57" t="n"/>
      <c r="C540" s="57" t="n"/>
      <c r="D540" s="58" t="n"/>
      <c r="E540" s="57" t="n"/>
    </row>
    <row r="541" ht="15.75" customHeight="1" s="198">
      <c r="A541" s="57" t="n"/>
      <c r="B541" s="57" t="n"/>
      <c r="C541" s="57" t="n"/>
      <c r="D541" s="58" t="n"/>
      <c r="E541" s="57" t="n"/>
    </row>
    <row r="542" ht="15.75" customHeight="1" s="198">
      <c r="A542" s="57" t="n"/>
      <c r="B542" s="57" t="n"/>
      <c r="C542" s="57" t="n"/>
      <c r="D542" s="58" t="n"/>
      <c r="E542" s="57" t="n"/>
    </row>
    <row r="543" ht="15.75" customHeight="1" s="198">
      <c r="A543" s="57" t="n"/>
      <c r="B543" s="57" t="n"/>
      <c r="C543" s="57" t="n"/>
      <c r="D543" s="58" t="n"/>
      <c r="E543" s="57" t="n"/>
    </row>
    <row r="544" ht="15.75" customHeight="1" s="198">
      <c r="A544" s="57" t="n"/>
      <c r="B544" s="57" t="n"/>
      <c r="C544" s="57" t="n"/>
      <c r="D544" s="58" t="n"/>
      <c r="E544" s="57" t="n"/>
    </row>
    <row r="545" ht="15.75" customHeight="1" s="198">
      <c r="A545" s="57" t="n"/>
      <c r="B545" s="57" t="n"/>
      <c r="C545" s="57" t="n"/>
      <c r="D545" s="58" t="n"/>
      <c r="E545" s="57" t="n"/>
    </row>
    <row r="546" ht="15.75" customHeight="1" s="198">
      <c r="A546" s="57" t="n"/>
      <c r="B546" s="57" t="n"/>
      <c r="C546" s="57" t="n"/>
      <c r="D546" s="58" t="n"/>
      <c r="E546" s="57" t="n"/>
    </row>
    <row r="547" ht="15.75" customHeight="1" s="198">
      <c r="A547" s="57" t="n"/>
      <c r="B547" s="57" t="n"/>
      <c r="C547" s="57" t="n"/>
      <c r="D547" s="58" t="n"/>
      <c r="E547" s="57" t="n"/>
    </row>
    <row r="548" ht="15.75" customHeight="1" s="198">
      <c r="A548" s="57" t="n"/>
      <c r="B548" s="57" t="n"/>
      <c r="C548" s="57" t="n"/>
      <c r="D548" s="58" t="n"/>
      <c r="E548" s="57" t="n"/>
    </row>
    <row r="549" ht="15.75" customHeight="1" s="198">
      <c r="A549" s="57" t="n"/>
      <c r="B549" s="57" t="n"/>
      <c r="C549" s="57" t="n"/>
      <c r="D549" s="58" t="n"/>
      <c r="E549" s="57" t="n"/>
    </row>
    <row r="550" ht="15.75" customHeight="1" s="198">
      <c r="A550" s="57" t="n"/>
      <c r="B550" s="57" t="n"/>
      <c r="C550" s="57" t="n"/>
      <c r="D550" s="58" t="n"/>
      <c r="E550" s="57" t="n"/>
    </row>
    <row r="551" ht="15.75" customHeight="1" s="198">
      <c r="A551" s="57" t="n"/>
      <c r="B551" s="57" t="n"/>
      <c r="C551" s="57" t="n"/>
      <c r="D551" s="58" t="n"/>
      <c r="E551" s="57" t="n"/>
    </row>
    <row r="552" ht="15.75" customHeight="1" s="198">
      <c r="A552" s="57" t="n"/>
      <c r="B552" s="57" t="n"/>
      <c r="C552" s="57" t="n"/>
      <c r="D552" s="58" t="n"/>
      <c r="E552" s="57" t="n"/>
    </row>
    <row r="553" ht="15.75" customHeight="1" s="198">
      <c r="A553" s="57" t="n"/>
      <c r="B553" s="57" t="n"/>
      <c r="C553" s="57" t="n"/>
      <c r="D553" s="58" t="n"/>
      <c r="E553" s="57" t="n"/>
    </row>
    <row r="554" ht="15.75" customHeight="1" s="198">
      <c r="A554" s="57" t="n"/>
      <c r="B554" s="57" t="n"/>
      <c r="C554" s="57" t="n"/>
      <c r="D554" s="58" t="n"/>
      <c r="E554" s="57" t="n"/>
    </row>
    <row r="555" ht="15.75" customHeight="1" s="198">
      <c r="A555" s="57" t="n"/>
      <c r="B555" s="57" t="n"/>
      <c r="C555" s="57" t="n"/>
      <c r="D555" s="58" t="n"/>
      <c r="E555" s="57" t="n"/>
    </row>
    <row r="556" ht="15.75" customHeight="1" s="198">
      <c r="A556" s="57" t="n"/>
      <c r="B556" s="57" t="n"/>
      <c r="C556" s="57" t="n"/>
      <c r="D556" s="58" t="n"/>
      <c r="E556" s="57" t="n"/>
    </row>
    <row r="557" ht="15.75" customHeight="1" s="198">
      <c r="A557" s="57" t="n"/>
      <c r="B557" s="57" t="n"/>
      <c r="C557" s="57" t="n"/>
      <c r="D557" s="58" t="n"/>
      <c r="E557" s="57" t="n"/>
    </row>
    <row r="558" ht="15.75" customHeight="1" s="198">
      <c r="A558" s="57" t="n"/>
      <c r="B558" s="57" t="n"/>
      <c r="C558" s="57" t="n"/>
      <c r="D558" s="58" t="n"/>
      <c r="E558" s="57" t="n"/>
    </row>
    <row r="559" ht="15.75" customHeight="1" s="198">
      <c r="A559" s="57" t="n"/>
      <c r="B559" s="57" t="n"/>
      <c r="C559" s="57" t="n"/>
      <c r="D559" s="58" t="n"/>
      <c r="E559" s="57" t="n"/>
    </row>
    <row r="560" ht="15.75" customHeight="1" s="198">
      <c r="A560" s="57" t="n"/>
      <c r="B560" s="57" t="n"/>
      <c r="C560" s="57" t="n"/>
      <c r="D560" s="58" t="n"/>
      <c r="E560" s="57" t="n"/>
    </row>
    <row r="561" ht="15.75" customHeight="1" s="198">
      <c r="A561" s="57" t="n"/>
      <c r="B561" s="57" t="n"/>
      <c r="C561" s="57" t="n"/>
      <c r="D561" s="58" t="n"/>
      <c r="E561" s="57" t="n"/>
    </row>
    <row r="562" ht="15.75" customHeight="1" s="198">
      <c r="A562" s="57" t="n"/>
      <c r="B562" s="57" t="n"/>
      <c r="C562" s="57" t="n"/>
      <c r="D562" s="58" t="n"/>
      <c r="E562" s="57" t="n"/>
    </row>
    <row r="563" ht="15.75" customHeight="1" s="198">
      <c r="A563" s="57" t="n"/>
      <c r="B563" s="57" t="n"/>
      <c r="C563" s="57" t="n"/>
      <c r="D563" s="58" t="n"/>
      <c r="E563" s="57" t="n"/>
    </row>
    <row r="564" ht="15.75" customHeight="1" s="198">
      <c r="A564" s="57" t="n"/>
      <c r="B564" s="57" t="n"/>
      <c r="C564" s="57" t="n"/>
      <c r="D564" s="58" t="n"/>
      <c r="E564" s="57" t="n"/>
    </row>
    <row r="565" ht="15.75" customHeight="1" s="198">
      <c r="A565" s="57" t="n"/>
      <c r="B565" s="57" t="n"/>
      <c r="C565" s="57" t="n"/>
      <c r="D565" s="58" t="n"/>
      <c r="E565" s="57" t="n"/>
    </row>
    <row r="566" ht="15.75" customHeight="1" s="198">
      <c r="A566" s="57" t="n"/>
      <c r="B566" s="57" t="n"/>
      <c r="C566" s="57" t="n"/>
      <c r="D566" s="58" t="n"/>
      <c r="E566" s="57" t="n"/>
    </row>
    <row r="567" ht="15.75" customHeight="1" s="198">
      <c r="A567" s="57" t="n"/>
      <c r="B567" s="57" t="n"/>
      <c r="C567" s="57" t="n"/>
      <c r="D567" s="58" t="n"/>
      <c r="E567" s="57" t="n"/>
    </row>
    <row r="568" ht="15.75" customHeight="1" s="198">
      <c r="A568" s="57" t="n"/>
      <c r="B568" s="57" t="n"/>
      <c r="C568" s="57" t="n"/>
      <c r="D568" s="58" t="n"/>
      <c r="E568" s="57" t="n"/>
    </row>
    <row r="569" ht="15.75" customHeight="1" s="198">
      <c r="A569" s="57" t="n"/>
      <c r="B569" s="57" t="n"/>
      <c r="C569" s="57" t="n"/>
      <c r="D569" s="58" t="n"/>
      <c r="E569" s="57" t="n"/>
    </row>
    <row r="570" ht="15.75" customHeight="1" s="198">
      <c r="A570" s="57" t="n"/>
      <c r="B570" s="57" t="n"/>
      <c r="C570" s="57" t="n"/>
      <c r="D570" s="58" t="n"/>
      <c r="E570" s="57" t="n"/>
    </row>
    <row r="571" ht="15.75" customHeight="1" s="198">
      <c r="A571" s="57" t="n"/>
      <c r="B571" s="57" t="n"/>
      <c r="C571" s="57" t="n"/>
      <c r="D571" s="58" t="n"/>
      <c r="E571" s="57" t="n"/>
    </row>
    <row r="572" ht="15.75" customHeight="1" s="198">
      <c r="A572" s="57" t="n"/>
      <c r="B572" s="57" t="n"/>
      <c r="C572" s="57" t="n"/>
      <c r="D572" s="58" t="n"/>
      <c r="E572" s="57" t="n"/>
    </row>
    <row r="573" ht="15.75" customHeight="1" s="198">
      <c r="A573" s="57" t="n"/>
      <c r="B573" s="57" t="n"/>
      <c r="C573" s="57" t="n"/>
      <c r="D573" s="58" t="n"/>
      <c r="E573" s="57" t="n"/>
    </row>
    <row r="574" ht="15.75" customHeight="1" s="198">
      <c r="A574" s="57" t="n"/>
      <c r="B574" s="57" t="n"/>
      <c r="C574" s="57" t="n"/>
      <c r="D574" s="58" t="n"/>
      <c r="E574" s="57" t="n"/>
    </row>
    <row r="575" ht="15.75" customHeight="1" s="198">
      <c r="A575" s="57" t="n"/>
      <c r="B575" s="57" t="n"/>
      <c r="C575" s="57" t="n"/>
      <c r="D575" s="58" t="n"/>
      <c r="E575" s="57" t="n"/>
    </row>
    <row r="576" ht="15.75" customHeight="1" s="198">
      <c r="A576" s="57" t="n"/>
      <c r="B576" s="57" t="n"/>
      <c r="C576" s="57" t="n"/>
      <c r="D576" s="58" t="n"/>
      <c r="E576" s="57" t="n"/>
    </row>
    <row r="577" ht="15.75" customHeight="1" s="198">
      <c r="A577" s="57" t="n"/>
      <c r="B577" s="57" t="n"/>
      <c r="C577" s="57" t="n"/>
      <c r="D577" s="58" t="n"/>
      <c r="E577" s="57" t="n"/>
    </row>
    <row r="578" ht="15.75" customHeight="1" s="198">
      <c r="A578" s="57" t="n"/>
      <c r="B578" s="57" t="n"/>
      <c r="C578" s="57" t="n"/>
      <c r="D578" s="58" t="n"/>
      <c r="E578" s="57" t="n"/>
    </row>
    <row r="579" ht="15.75" customHeight="1" s="198">
      <c r="A579" s="57" t="n"/>
      <c r="B579" s="57" t="n"/>
      <c r="C579" s="57" t="n"/>
      <c r="D579" s="58" t="n"/>
      <c r="E579" s="57" t="n"/>
    </row>
    <row r="580" ht="15.75" customHeight="1" s="198">
      <c r="A580" s="57" t="n"/>
      <c r="B580" s="57" t="n"/>
      <c r="C580" s="57" t="n"/>
      <c r="D580" s="58" t="n"/>
      <c r="E580" s="57" t="n"/>
    </row>
    <row r="581" ht="15.75" customHeight="1" s="198">
      <c r="A581" s="57" t="n"/>
      <c r="B581" s="57" t="n"/>
      <c r="C581" s="57" t="n"/>
      <c r="D581" s="58" t="n"/>
      <c r="E581" s="57" t="n"/>
    </row>
    <row r="582" ht="15.75" customHeight="1" s="198">
      <c r="A582" s="57" t="n"/>
      <c r="B582" s="57" t="n"/>
      <c r="C582" s="57" t="n"/>
      <c r="D582" s="58" t="n"/>
      <c r="E582" s="57" t="n"/>
    </row>
    <row r="583" ht="15.75" customHeight="1" s="198">
      <c r="A583" s="57" t="n"/>
      <c r="B583" s="57" t="n"/>
      <c r="C583" s="57" t="n"/>
      <c r="D583" s="58" t="n"/>
      <c r="E583" s="57" t="n"/>
    </row>
    <row r="584" ht="15.75" customHeight="1" s="198">
      <c r="A584" s="57" t="n"/>
      <c r="B584" s="57" t="n"/>
      <c r="C584" s="57" t="n"/>
      <c r="D584" s="58" t="n"/>
      <c r="E584" s="57" t="n"/>
    </row>
    <row r="585" ht="15.75" customHeight="1" s="198">
      <c r="A585" s="57" t="n"/>
      <c r="B585" s="57" t="n"/>
      <c r="C585" s="57" t="n"/>
      <c r="D585" s="58" t="n"/>
      <c r="E585" s="57" t="n"/>
    </row>
    <row r="586" ht="15.75" customHeight="1" s="198">
      <c r="A586" s="57" t="n"/>
      <c r="B586" s="57" t="n"/>
      <c r="C586" s="57" t="n"/>
      <c r="D586" s="58" t="n"/>
      <c r="E586" s="57" t="n"/>
    </row>
    <row r="587" ht="15.75" customHeight="1" s="198">
      <c r="A587" s="57" t="n"/>
      <c r="B587" s="57" t="n"/>
      <c r="C587" s="57" t="n"/>
      <c r="D587" s="58" t="n"/>
      <c r="E587" s="57" t="n"/>
    </row>
    <row r="588" ht="15.75" customHeight="1" s="198">
      <c r="A588" s="57" t="n"/>
      <c r="B588" s="57" t="n"/>
      <c r="C588" s="57" t="n"/>
      <c r="D588" s="58" t="n"/>
      <c r="E588" s="57" t="n"/>
    </row>
    <row r="589" ht="15.75" customHeight="1" s="198">
      <c r="A589" s="57" t="n"/>
      <c r="B589" s="57" t="n"/>
      <c r="C589" s="57" t="n"/>
      <c r="D589" s="58" t="n"/>
      <c r="E589" s="57" t="n"/>
    </row>
    <row r="590" ht="15.75" customHeight="1" s="198">
      <c r="A590" s="57" t="n"/>
      <c r="B590" s="57" t="n"/>
      <c r="C590" s="57" t="n"/>
      <c r="D590" s="58" t="n"/>
      <c r="E590" s="57" t="n"/>
    </row>
    <row r="591" ht="15.75" customHeight="1" s="198">
      <c r="A591" s="57" t="n"/>
      <c r="B591" s="57" t="n"/>
      <c r="C591" s="57" t="n"/>
      <c r="D591" s="58" t="n"/>
      <c r="E591" s="57" t="n"/>
    </row>
    <row r="592" ht="15.75" customHeight="1" s="198">
      <c r="A592" s="57" t="n"/>
      <c r="B592" s="57" t="n"/>
      <c r="C592" s="57" t="n"/>
      <c r="D592" s="58" t="n"/>
      <c r="E592" s="57" t="n"/>
    </row>
    <row r="593" ht="15.75" customHeight="1" s="198">
      <c r="A593" s="57" t="n"/>
      <c r="B593" s="57" t="n"/>
      <c r="C593" s="57" t="n"/>
      <c r="D593" s="58" t="n"/>
      <c r="E593" s="57" t="n"/>
    </row>
    <row r="594" ht="15.75" customHeight="1" s="198">
      <c r="A594" s="57" t="n"/>
      <c r="B594" s="57" t="n"/>
      <c r="C594" s="57" t="n"/>
      <c r="D594" s="58" t="n"/>
      <c r="E594" s="57" t="n"/>
    </row>
    <row r="595" ht="15.75" customHeight="1" s="198">
      <c r="A595" s="57" t="n"/>
      <c r="B595" s="57" t="n"/>
      <c r="C595" s="57" t="n"/>
      <c r="D595" s="58" t="n"/>
      <c r="E595" s="57" t="n"/>
    </row>
    <row r="596" ht="15.75" customHeight="1" s="198">
      <c r="A596" s="57" t="n"/>
      <c r="B596" s="57" t="n"/>
      <c r="C596" s="57" t="n"/>
      <c r="D596" s="58" t="n"/>
      <c r="E596" s="57" t="n"/>
    </row>
    <row r="597" ht="15.75" customHeight="1" s="198">
      <c r="A597" s="57" t="n"/>
      <c r="B597" s="57" t="n"/>
      <c r="C597" s="57" t="n"/>
      <c r="D597" s="58" t="n"/>
      <c r="E597" s="57" t="n"/>
    </row>
    <row r="598" ht="15.75" customHeight="1" s="198">
      <c r="A598" s="57" t="n"/>
      <c r="B598" s="57" t="n"/>
      <c r="C598" s="57" t="n"/>
      <c r="D598" s="58" t="n"/>
      <c r="E598" s="57" t="n"/>
    </row>
    <row r="599" ht="15.75" customHeight="1" s="198">
      <c r="A599" s="57" t="n"/>
      <c r="B599" s="57" t="n"/>
      <c r="C599" s="57" t="n"/>
      <c r="D599" s="58" t="n"/>
      <c r="E599" s="57" t="n"/>
    </row>
    <row r="600" ht="15.75" customHeight="1" s="198">
      <c r="A600" s="57" t="n"/>
      <c r="B600" s="57" t="n"/>
      <c r="C600" s="57" t="n"/>
      <c r="D600" s="58" t="n"/>
      <c r="E600" s="57" t="n"/>
    </row>
    <row r="601" ht="15.75" customHeight="1" s="198">
      <c r="A601" s="57" t="n"/>
      <c r="B601" s="57" t="n"/>
      <c r="C601" s="57" t="n"/>
      <c r="D601" s="58" t="n"/>
      <c r="E601" s="57" t="n"/>
    </row>
    <row r="602" ht="15.75" customHeight="1" s="198">
      <c r="A602" s="57" t="n"/>
      <c r="B602" s="57" t="n"/>
      <c r="C602" s="57" t="n"/>
      <c r="D602" s="58" t="n"/>
      <c r="E602" s="57" t="n"/>
    </row>
    <row r="603" ht="15.75" customHeight="1" s="198">
      <c r="A603" s="57" t="n"/>
      <c r="B603" s="57" t="n"/>
      <c r="C603" s="57" t="n"/>
      <c r="D603" s="58" t="n"/>
      <c r="E603" s="57" t="n"/>
    </row>
    <row r="604" ht="15.75" customHeight="1" s="198">
      <c r="A604" s="57" t="n"/>
      <c r="B604" s="57" t="n"/>
      <c r="C604" s="57" t="n"/>
      <c r="D604" s="58" t="n"/>
      <c r="E604" s="57" t="n"/>
    </row>
    <row r="605" ht="15.75" customHeight="1" s="198">
      <c r="A605" s="57" t="n"/>
      <c r="B605" s="57" t="n"/>
      <c r="C605" s="57" t="n"/>
      <c r="D605" s="58" t="n"/>
      <c r="E605" s="57" t="n"/>
    </row>
    <row r="606" ht="15.75" customHeight="1" s="198">
      <c r="A606" s="57" t="n"/>
      <c r="B606" s="57" t="n"/>
      <c r="C606" s="57" t="n"/>
      <c r="D606" s="58" t="n"/>
      <c r="E606" s="57" t="n"/>
    </row>
    <row r="607" ht="15.75" customHeight="1" s="198">
      <c r="A607" s="57" t="n"/>
      <c r="B607" s="57" t="n"/>
      <c r="C607" s="57" t="n"/>
      <c r="D607" s="58" t="n"/>
      <c r="E607" s="57" t="n"/>
    </row>
    <row r="608" ht="15.75" customHeight="1" s="198">
      <c r="A608" s="57" t="n"/>
      <c r="B608" s="57" t="n"/>
      <c r="C608" s="57" t="n"/>
      <c r="D608" s="58" t="n"/>
      <c r="E608" s="57" t="n"/>
    </row>
    <row r="609" ht="15.75" customHeight="1" s="198">
      <c r="A609" s="57" t="n"/>
      <c r="B609" s="57" t="n"/>
      <c r="C609" s="57" t="n"/>
      <c r="D609" s="58" t="n"/>
      <c r="E609" s="57" t="n"/>
    </row>
    <row r="610" ht="15.75" customHeight="1" s="198">
      <c r="A610" s="57" t="n"/>
      <c r="B610" s="57" t="n"/>
      <c r="C610" s="57" t="n"/>
      <c r="D610" s="58" t="n"/>
      <c r="E610" s="57" t="n"/>
    </row>
    <row r="611" ht="15.75" customHeight="1" s="198">
      <c r="A611" s="57" t="n"/>
      <c r="B611" s="57" t="n"/>
      <c r="C611" s="57" t="n"/>
      <c r="D611" s="58" t="n"/>
      <c r="E611" s="57" t="n"/>
    </row>
    <row r="612" ht="15.75" customHeight="1" s="198">
      <c r="A612" s="57" t="n"/>
      <c r="B612" s="57" t="n"/>
      <c r="C612" s="57" t="n"/>
      <c r="D612" s="58" t="n"/>
      <c r="E612" s="57" t="n"/>
    </row>
    <row r="613" ht="15.75" customHeight="1" s="198">
      <c r="A613" s="57" t="n"/>
      <c r="B613" s="57" t="n"/>
      <c r="C613" s="57" t="n"/>
      <c r="D613" s="58" t="n"/>
      <c r="E613" s="57" t="n"/>
    </row>
    <row r="614" ht="15.75" customHeight="1" s="198">
      <c r="A614" s="57" t="n"/>
      <c r="B614" s="57" t="n"/>
      <c r="C614" s="57" t="n"/>
      <c r="D614" s="58" t="n"/>
      <c r="E614" s="57" t="n"/>
    </row>
    <row r="615" ht="15.75" customHeight="1" s="198">
      <c r="A615" s="57" t="n"/>
      <c r="B615" s="57" t="n"/>
      <c r="C615" s="57" t="n"/>
      <c r="D615" s="58" t="n"/>
      <c r="E615" s="57" t="n"/>
    </row>
    <row r="616" ht="15.75" customHeight="1" s="198">
      <c r="A616" s="57" t="n"/>
      <c r="B616" s="57" t="n"/>
      <c r="C616" s="57" t="n"/>
      <c r="D616" s="58" t="n"/>
      <c r="E616" s="57" t="n"/>
    </row>
    <row r="617" ht="15.75" customHeight="1" s="198">
      <c r="A617" s="57" t="n"/>
      <c r="B617" s="57" t="n"/>
      <c r="C617" s="57" t="n"/>
      <c r="D617" s="58" t="n"/>
      <c r="E617" s="57" t="n"/>
    </row>
    <row r="618" ht="15.75" customHeight="1" s="198">
      <c r="A618" s="57" t="n"/>
      <c r="B618" s="57" t="n"/>
      <c r="C618" s="57" t="n"/>
      <c r="D618" s="58" t="n"/>
      <c r="E618" s="57" t="n"/>
    </row>
    <row r="619" ht="15.75" customHeight="1" s="198">
      <c r="A619" s="57" t="n"/>
      <c r="B619" s="57" t="n"/>
      <c r="C619" s="57" t="n"/>
      <c r="D619" s="58" t="n"/>
      <c r="E619" s="57" t="n"/>
    </row>
    <row r="620" ht="15.75" customHeight="1" s="198">
      <c r="A620" s="57" t="n"/>
      <c r="B620" s="57" t="n"/>
      <c r="C620" s="57" t="n"/>
      <c r="D620" s="58" t="n"/>
      <c r="E620" s="57" t="n"/>
    </row>
    <row r="621" ht="15.75" customHeight="1" s="198">
      <c r="A621" s="57" t="n"/>
      <c r="B621" s="57" t="n"/>
      <c r="C621" s="57" t="n"/>
      <c r="D621" s="58" t="n"/>
      <c r="E621" s="57" t="n"/>
    </row>
    <row r="622" ht="15.75" customHeight="1" s="198">
      <c r="A622" s="57" t="n"/>
      <c r="B622" s="57" t="n"/>
      <c r="C622" s="57" t="n"/>
      <c r="D622" s="58" t="n"/>
      <c r="E622" s="57" t="n"/>
    </row>
    <row r="623" ht="15.75" customHeight="1" s="198">
      <c r="A623" s="57" t="n"/>
      <c r="B623" s="57" t="n"/>
      <c r="C623" s="57" t="n"/>
      <c r="D623" s="58" t="n"/>
      <c r="E623" s="57" t="n"/>
    </row>
    <row r="624" ht="15.75" customHeight="1" s="198">
      <c r="A624" s="57" t="n"/>
      <c r="B624" s="57" t="n"/>
      <c r="C624" s="57" t="n"/>
      <c r="D624" s="58" t="n"/>
      <c r="E624" s="57" t="n"/>
    </row>
    <row r="625" ht="15.75" customHeight="1" s="198">
      <c r="A625" s="57" t="n"/>
      <c r="B625" s="57" t="n"/>
      <c r="C625" s="57" t="n"/>
      <c r="D625" s="58" t="n"/>
      <c r="E625" s="57" t="n"/>
    </row>
    <row r="626" ht="15.75" customHeight="1" s="198">
      <c r="A626" s="57" t="n"/>
      <c r="B626" s="57" t="n"/>
      <c r="C626" s="57" t="n"/>
      <c r="D626" s="58" t="n"/>
      <c r="E626" s="57" t="n"/>
    </row>
    <row r="627" ht="15.75" customHeight="1" s="198">
      <c r="A627" s="57" t="n"/>
      <c r="B627" s="57" t="n"/>
      <c r="C627" s="57" t="n"/>
      <c r="D627" s="58" t="n"/>
      <c r="E627" s="57" t="n"/>
    </row>
    <row r="628" ht="15.75" customHeight="1" s="198">
      <c r="A628" s="57" t="n"/>
      <c r="B628" s="57" t="n"/>
      <c r="C628" s="57" t="n"/>
      <c r="D628" s="58" t="n"/>
      <c r="E628" s="57" t="n"/>
    </row>
    <row r="629" ht="15.75" customHeight="1" s="198">
      <c r="A629" s="57" t="n"/>
      <c r="B629" s="57" t="n"/>
      <c r="C629" s="57" t="n"/>
      <c r="D629" s="58" t="n"/>
      <c r="E629" s="57" t="n"/>
    </row>
    <row r="630" ht="15.75" customHeight="1" s="198">
      <c r="A630" s="57" t="n"/>
      <c r="B630" s="57" t="n"/>
      <c r="C630" s="57" t="n"/>
      <c r="D630" s="58" t="n"/>
      <c r="E630" s="57" t="n"/>
    </row>
    <row r="631" ht="15.75" customHeight="1" s="198">
      <c r="A631" s="57" t="n"/>
      <c r="B631" s="57" t="n"/>
      <c r="C631" s="57" t="n"/>
      <c r="D631" s="58" t="n"/>
      <c r="E631" s="57" t="n"/>
    </row>
    <row r="632" ht="15.75" customHeight="1" s="198">
      <c r="A632" s="57" t="n"/>
      <c r="B632" s="57" t="n"/>
      <c r="C632" s="57" t="n"/>
      <c r="D632" s="58" t="n"/>
      <c r="E632" s="57" t="n"/>
    </row>
    <row r="633" ht="15.75" customHeight="1" s="198">
      <c r="A633" s="57" t="n"/>
      <c r="B633" s="57" t="n"/>
      <c r="C633" s="57" t="n"/>
      <c r="D633" s="58" t="n"/>
      <c r="E633" s="57" t="n"/>
    </row>
    <row r="634" ht="15.75" customHeight="1" s="198">
      <c r="A634" s="57" t="n"/>
      <c r="B634" s="57" t="n"/>
      <c r="C634" s="57" t="n"/>
      <c r="D634" s="58" t="n"/>
      <c r="E634" s="57" t="n"/>
    </row>
    <row r="635" ht="15.75" customHeight="1" s="198">
      <c r="A635" s="57" t="n"/>
      <c r="B635" s="57" t="n"/>
      <c r="C635" s="57" t="n"/>
      <c r="D635" s="58" t="n"/>
      <c r="E635" s="57" t="n"/>
    </row>
    <row r="636" ht="15.75" customHeight="1" s="198">
      <c r="A636" s="57" t="n"/>
      <c r="B636" s="57" t="n"/>
      <c r="C636" s="57" t="n"/>
      <c r="D636" s="58" t="n"/>
      <c r="E636" s="57" t="n"/>
    </row>
    <row r="637" ht="15.75" customHeight="1" s="198">
      <c r="A637" s="57" t="n"/>
      <c r="B637" s="57" t="n"/>
      <c r="C637" s="57" t="n"/>
      <c r="D637" s="58" t="n"/>
      <c r="E637" s="57" t="n"/>
    </row>
    <row r="638" ht="15.75" customHeight="1" s="198">
      <c r="A638" s="57" t="n"/>
      <c r="B638" s="57" t="n"/>
      <c r="C638" s="57" t="n"/>
      <c r="D638" s="58" t="n"/>
      <c r="E638" s="57" t="n"/>
    </row>
    <row r="639" ht="15.75" customHeight="1" s="198">
      <c r="A639" s="57" t="n"/>
      <c r="B639" s="57" t="n"/>
      <c r="C639" s="57" t="n"/>
      <c r="D639" s="58" t="n"/>
      <c r="E639" s="57" t="n"/>
    </row>
    <row r="640" ht="15.75" customHeight="1" s="198">
      <c r="A640" s="57" t="n"/>
      <c r="B640" s="57" t="n"/>
      <c r="C640" s="57" t="n"/>
      <c r="D640" s="58" t="n"/>
      <c r="E640" s="57" t="n"/>
    </row>
    <row r="641" ht="15.75" customHeight="1" s="198">
      <c r="A641" s="57" t="n"/>
      <c r="B641" s="57" t="n"/>
      <c r="C641" s="57" t="n"/>
      <c r="D641" s="58" t="n"/>
      <c r="E641" s="57" t="n"/>
    </row>
    <row r="642" ht="15.75" customHeight="1" s="198">
      <c r="A642" s="57" t="n"/>
      <c r="B642" s="57" t="n"/>
      <c r="C642" s="57" t="n"/>
      <c r="D642" s="58" t="n"/>
      <c r="E642" s="57" t="n"/>
    </row>
    <row r="643" ht="15.75" customHeight="1" s="198">
      <c r="A643" s="57" t="n"/>
      <c r="B643" s="57" t="n"/>
      <c r="C643" s="57" t="n"/>
      <c r="D643" s="58" t="n"/>
      <c r="E643" s="57" t="n"/>
    </row>
    <row r="644" ht="15.75" customHeight="1" s="198">
      <c r="A644" s="57" t="n"/>
      <c r="B644" s="57" t="n"/>
      <c r="C644" s="57" t="n"/>
      <c r="D644" s="58" t="n"/>
      <c r="E644" s="57" t="n"/>
    </row>
    <row r="645" ht="15.75" customHeight="1" s="198">
      <c r="A645" s="57" t="n"/>
      <c r="B645" s="57" t="n"/>
      <c r="C645" s="57" t="n"/>
      <c r="D645" s="58" t="n"/>
      <c r="E645" s="57" t="n"/>
    </row>
    <row r="646" ht="15.75" customHeight="1" s="198">
      <c r="A646" s="57" t="n"/>
      <c r="B646" s="57" t="n"/>
      <c r="C646" s="57" t="n"/>
      <c r="D646" s="58" t="n"/>
      <c r="E646" s="57" t="n"/>
    </row>
    <row r="647" ht="15.75" customHeight="1" s="198">
      <c r="A647" s="57" t="n"/>
      <c r="B647" s="57" t="n"/>
      <c r="C647" s="57" t="n"/>
      <c r="D647" s="58" t="n"/>
      <c r="E647" s="57" t="n"/>
    </row>
    <row r="648" ht="15.75" customHeight="1" s="198">
      <c r="A648" s="57" t="n"/>
      <c r="B648" s="57" t="n"/>
      <c r="C648" s="57" t="n"/>
      <c r="D648" s="58" t="n"/>
      <c r="E648" s="57" t="n"/>
    </row>
    <row r="649" ht="15.75" customHeight="1" s="198">
      <c r="A649" s="57" t="n"/>
      <c r="B649" s="57" t="n"/>
      <c r="C649" s="57" t="n"/>
      <c r="D649" s="58" t="n"/>
      <c r="E649" s="57" t="n"/>
    </row>
    <row r="650" ht="15.75" customHeight="1" s="198">
      <c r="A650" s="57" t="n"/>
      <c r="B650" s="57" t="n"/>
      <c r="C650" s="57" t="n"/>
      <c r="D650" s="58" t="n"/>
      <c r="E650" s="57" t="n"/>
    </row>
    <row r="651" ht="15.75" customHeight="1" s="198">
      <c r="A651" s="57" t="n"/>
      <c r="B651" s="57" t="n"/>
      <c r="C651" s="57" t="n"/>
      <c r="D651" s="58" t="n"/>
      <c r="E651" s="57" t="n"/>
    </row>
    <row r="652" ht="15.75" customHeight="1" s="198">
      <c r="A652" s="57" t="n"/>
      <c r="B652" s="57" t="n"/>
      <c r="C652" s="57" t="n"/>
      <c r="D652" s="58" t="n"/>
      <c r="E652" s="57" t="n"/>
    </row>
    <row r="653" ht="15.75" customHeight="1" s="198">
      <c r="A653" s="57" t="n"/>
      <c r="B653" s="57" t="n"/>
      <c r="C653" s="57" t="n"/>
      <c r="D653" s="58" t="n"/>
      <c r="E653" s="57" t="n"/>
    </row>
    <row r="654" ht="15.75" customHeight="1" s="198">
      <c r="A654" s="57" t="n"/>
      <c r="B654" s="57" t="n"/>
      <c r="C654" s="57" t="n"/>
      <c r="D654" s="58" t="n"/>
      <c r="E654" s="57" t="n"/>
    </row>
    <row r="655" ht="15.75" customHeight="1" s="198">
      <c r="A655" s="57" t="n"/>
      <c r="B655" s="57" t="n"/>
      <c r="C655" s="57" t="n"/>
      <c r="D655" s="58" t="n"/>
      <c r="E655" s="57" t="n"/>
    </row>
    <row r="656" ht="15.75" customHeight="1" s="198">
      <c r="A656" s="57" t="n"/>
      <c r="B656" s="57" t="n"/>
      <c r="C656" s="57" t="n"/>
      <c r="D656" s="58" t="n"/>
      <c r="E656" s="57" t="n"/>
    </row>
    <row r="657" ht="15.75" customHeight="1" s="198">
      <c r="A657" s="57" t="n"/>
      <c r="B657" s="57" t="n"/>
      <c r="C657" s="57" t="n"/>
      <c r="D657" s="58" t="n"/>
      <c r="E657" s="57" t="n"/>
    </row>
    <row r="658" ht="15.75" customHeight="1" s="198">
      <c r="A658" s="57" t="n"/>
      <c r="B658" s="57" t="n"/>
      <c r="C658" s="57" t="n"/>
      <c r="D658" s="58" t="n"/>
      <c r="E658" s="57" t="n"/>
    </row>
    <row r="659" ht="15.75" customHeight="1" s="198">
      <c r="A659" s="57" t="n"/>
      <c r="B659" s="57" t="n"/>
      <c r="C659" s="57" t="n"/>
      <c r="D659" s="58" t="n"/>
      <c r="E659" s="57" t="n"/>
    </row>
    <row r="660" ht="15.75" customHeight="1" s="198">
      <c r="A660" s="57" t="n"/>
      <c r="B660" s="57" t="n"/>
      <c r="C660" s="57" t="n"/>
      <c r="D660" s="58" t="n"/>
      <c r="E660" s="57" t="n"/>
    </row>
    <row r="661" ht="15.75" customHeight="1" s="198">
      <c r="A661" s="57" t="n"/>
      <c r="B661" s="57" t="n"/>
      <c r="C661" s="57" t="n"/>
      <c r="D661" s="58" t="n"/>
      <c r="E661" s="57" t="n"/>
    </row>
    <row r="662" ht="15.75" customHeight="1" s="198">
      <c r="A662" s="57" t="n"/>
      <c r="B662" s="57" t="n"/>
      <c r="C662" s="57" t="n"/>
      <c r="D662" s="58" t="n"/>
      <c r="E662" s="57" t="n"/>
    </row>
    <row r="663" ht="15.75" customHeight="1" s="198">
      <c r="A663" s="57" t="n"/>
      <c r="B663" s="57" t="n"/>
      <c r="C663" s="57" t="n"/>
      <c r="D663" s="58" t="n"/>
      <c r="E663" s="57" t="n"/>
    </row>
    <row r="664" ht="15.75" customHeight="1" s="198">
      <c r="A664" s="57" t="n"/>
      <c r="B664" s="57" t="n"/>
      <c r="C664" s="57" t="n"/>
      <c r="D664" s="58" t="n"/>
      <c r="E664" s="57" t="n"/>
    </row>
    <row r="665" ht="15.75" customHeight="1" s="198">
      <c r="A665" s="57" t="n"/>
      <c r="B665" s="57" t="n"/>
      <c r="C665" s="57" t="n"/>
      <c r="D665" s="58" t="n"/>
      <c r="E665" s="57" t="n"/>
    </row>
    <row r="666" ht="15.75" customHeight="1" s="198">
      <c r="A666" s="57" t="n"/>
      <c r="B666" s="57" t="n"/>
      <c r="C666" s="57" t="n"/>
      <c r="D666" s="58" t="n"/>
      <c r="E666" s="57" t="n"/>
    </row>
    <row r="667" ht="15.75" customHeight="1" s="198">
      <c r="A667" s="57" t="n"/>
      <c r="B667" s="57" t="n"/>
      <c r="C667" s="57" t="n"/>
      <c r="D667" s="58" t="n"/>
      <c r="E667" s="57" t="n"/>
    </row>
    <row r="668" ht="15.75" customHeight="1" s="198">
      <c r="A668" s="57" t="n"/>
      <c r="B668" s="57" t="n"/>
      <c r="C668" s="57" t="n"/>
      <c r="D668" s="58" t="n"/>
      <c r="E668" s="57" t="n"/>
    </row>
    <row r="669" ht="15.75" customHeight="1" s="198">
      <c r="A669" s="57" t="n"/>
      <c r="B669" s="57" t="n"/>
      <c r="C669" s="57" t="n"/>
      <c r="D669" s="58" t="n"/>
      <c r="E669" s="57" t="n"/>
    </row>
    <row r="670" ht="15.75" customHeight="1" s="198">
      <c r="A670" s="57" t="n"/>
      <c r="B670" s="57" t="n"/>
      <c r="C670" s="57" t="n"/>
      <c r="D670" s="58" t="n"/>
      <c r="E670" s="57" t="n"/>
    </row>
    <row r="671" ht="15.75" customHeight="1" s="198">
      <c r="A671" s="57" t="n"/>
      <c r="B671" s="57" t="n"/>
      <c r="C671" s="57" t="n"/>
      <c r="D671" s="58" t="n"/>
      <c r="E671" s="57" t="n"/>
    </row>
    <row r="672" ht="15.75" customHeight="1" s="198">
      <c r="A672" s="57" t="n"/>
      <c r="B672" s="57" t="n"/>
      <c r="C672" s="57" t="n"/>
      <c r="D672" s="58" t="n"/>
      <c r="E672" s="57" t="n"/>
    </row>
    <row r="673" ht="15.75" customHeight="1" s="198">
      <c r="A673" s="57" t="n"/>
      <c r="B673" s="57" t="n"/>
      <c r="C673" s="57" t="n"/>
      <c r="D673" s="58" t="n"/>
      <c r="E673" s="57" t="n"/>
    </row>
    <row r="674" ht="15.75" customHeight="1" s="198">
      <c r="A674" s="57" t="n"/>
      <c r="B674" s="57" t="n"/>
      <c r="C674" s="57" t="n"/>
      <c r="D674" s="58" t="n"/>
      <c r="E674" s="57" t="n"/>
    </row>
    <row r="675" ht="15.75" customHeight="1" s="198">
      <c r="A675" s="57" t="n"/>
      <c r="B675" s="57" t="n"/>
      <c r="C675" s="57" t="n"/>
      <c r="D675" s="58" t="n"/>
      <c r="E675" s="57" t="n"/>
    </row>
    <row r="676" ht="15.75" customHeight="1" s="198">
      <c r="A676" s="57" t="n"/>
      <c r="B676" s="57" t="n"/>
      <c r="C676" s="57" t="n"/>
      <c r="D676" s="58" t="n"/>
      <c r="E676" s="57" t="n"/>
    </row>
    <row r="677" ht="15.75" customHeight="1" s="198">
      <c r="A677" s="57" t="n"/>
      <c r="B677" s="57" t="n"/>
      <c r="C677" s="57" t="n"/>
      <c r="D677" s="58" t="n"/>
      <c r="E677" s="57" t="n"/>
    </row>
    <row r="678" ht="15.75" customHeight="1" s="198">
      <c r="A678" s="57" t="n"/>
      <c r="B678" s="57" t="n"/>
      <c r="C678" s="57" t="n"/>
      <c r="D678" s="58" t="n"/>
      <c r="E678" s="57" t="n"/>
    </row>
    <row r="679" ht="15.75" customHeight="1" s="198">
      <c r="A679" s="57" t="n"/>
      <c r="B679" s="57" t="n"/>
      <c r="C679" s="57" t="n"/>
      <c r="D679" s="58" t="n"/>
      <c r="E679" s="57" t="n"/>
    </row>
    <row r="680" ht="15.75" customHeight="1" s="198">
      <c r="A680" s="57" t="n"/>
      <c r="B680" s="57" t="n"/>
      <c r="C680" s="57" t="n"/>
      <c r="D680" s="58" t="n"/>
      <c r="E680" s="57" t="n"/>
    </row>
    <row r="681" ht="15.75" customHeight="1" s="198">
      <c r="A681" s="57" t="n"/>
      <c r="B681" s="57" t="n"/>
      <c r="C681" s="57" t="n"/>
      <c r="D681" s="58" t="n"/>
      <c r="E681" s="57" t="n"/>
    </row>
    <row r="682" ht="15.75" customHeight="1" s="198">
      <c r="A682" s="57" t="n"/>
      <c r="B682" s="57" t="n"/>
      <c r="C682" s="57" t="n"/>
      <c r="D682" s="58" t="n"/>
      <c r="E682" s="57" t="n"/>
    </row>
    <row r="683" ht="15.75" customHeight="1" s="198">
      <c r="A683" s="57" t="n"/>
      <c r="B683" s="57" t="n"/>
      <c r="C683" s="57" t="n"/>
      <c r="D683" s="58" t="n"/>
      <c r="E683" s="57" t="n"/>
    </row>
    <row r="684" ht="15.75" customHeight="1" s="198">
      <c r="A684" s="57" t="n"/>
      <c r="B684" s="57" t="n"/>
      <c r="C684" s="57" t="n"/>
      <c r="D684" s="58" t="n"/>
      <c r="E684" s="57" t="n"/>
    </row>
    <row r="685" ht="15.75" customHeight="1" s="198">
      <c r="A685" s="57" t="n"/>
      <c r="B685" s="57" t="n"/>
      <c r="C685" s="57" t="n"/>
      <c r="D685" s="58" t="n"/>
      <c r="E685" s="57" t="n"/>
    </row>
    <row r="686" ht="15.75" customHeight="1" s="198">
      <c r="A686" s="57" t="n"/>
      <c r="B686" s="57" t="n"/>
      <c r="C686" s="57" t="n"/>
      <c r="D686" s="58" t="n"/>
      <c r="E686" s="57" t="n"/>
    </row>
    <row r="687" ht="15.75" customHeight="1" s="198">
      <c r="A687" s="57" t="n"/>
      <c r="B687" s="57" t="n"/>
      <c r="C687" s="57" t="n"/>
      <c r="D687" s="58" t="n"/>
      <c r="E687" s="57" t="n"/>
    </row>
    <row r="688" ht="15.75" customHeight="1" s="198">
      <c r="A688" s="57" t="n"/>
      <c r="B688" s="57" t="n"/>
      <c r="C688" s="57" t="n"/>
      <c r="D688" s="58" t="n"/>
      <c r="E688" s="57" t="n"/>
    </row>
    <row r="689" ht="15.75" customHeight="1" s="198">
      <c r="A689" s="57" t="n"/>
      <c r="B689" s="57" t="n"/>
      <c r="C689" s="57" t="n"/>
      <c r="D689" s="58" t="n"/>
      <c r="E689" s="57" t="n"/>
    </row>
    <row r="690" ht="15.75" customHeight="1" s="198">
      <c r="A690" s="57" t="n"/>
      <c r="B690" s="57" t="n"/>
      <c r="C690" s="57" t="n"/>
      <c r="D690" s="58" t="n"/>
      <c r="E690" s="57" t="n"/>
    </row>
    <row r="691" ht="15.75" customHeight="1" s="198">
      <c r="A691" s="57" t="n"/>
      <c r="B691" s="57" t="n"/>
      <c r="C691" s="57" t="n"/>
      <c r="D691" s="58" t="n"/>
      <c r="E691" s="57" t="n"/>
    </row>
    <row r="692" ht="15.75" customHeight="1" s="198">
      <c r="A692" s="57" t="n"/>
      <c r="B692" s="57" t="n"/>
      <c r="C692" s="57" t="n"/>
      <c r="D692" s="58" t="n"/>
      <c r="E692" s="57" t="n"/>
    </row>
    <row r="693" ht="15.75" customHeight="1" s="198">
      <c r="A693" s="57" t="n"/>
      <c r="B693" s="57" t="n"/>
      <c r="C693" s="57" t="n"/>
      <c r="D693" s="58" t="n"/>
      <c r="E693" s="57" t="n"/>
    </row>
    <row r="694" ht="15.75" customHeight="1" s="198">
      <c r="A694" s="57" t="n"/>
      <c r="B694" s="57" t="n"/>
      <c r="C694" s="57" t="n"/>
      <c r="D694" s="58" t="n"/>
      <c r="E694" s="57" t="n"/>
    </row>
    <row r="695" ht="15.75" customHeight="1" s="198">
      <c r="A695" s="57" t="n"/>
      <c r="B695" s="57" t="n"/>
      <c r="C695" s="57" t="n"/>
      <c r="D695" s="58" t="n"/>
      <c r="E695" s="57" t="n"/>
    </row>
    <row r="696" ht="15.75" customHeight="1" s="198">
      <c r="A696" s="57" t="n"/>
      <c r="B696" s="57" t="n"/>
      <c r="C696" s="57" t="n"/>
      <c r="D696" s="58" t="n"/>
      <c r="E696" s="57" t="n"/>
    </row>
    <row r="697" ht="15.75" customHeight="1" s="198">
      <c r="A697" s="57" t="n"/>
      <c r="B697" s="57" t="n"/>
      <c r="C697" s="57" t="n"/>
      <c r="D697" s="58" t="n"/>
      <c r="E697" s="57" t="n"/>
    </row>
    <row r="698" ht="15.75" customHeight="1" s="198">
      <c r="A698" s="57" t="n"/>
      <c r="B698" s="57" t="n"/>
      <c r="C698" s="57" t="n"/>
      <c r="D698" s="58" t="n"/>
      <c r="E698" s="57" t="n"/>
    </row>
    <row r="699" ht="15.75" customHeight="1" s="198">
      <c r="A699" s="57" t="n"/>
      <c r="B699" s="57" t="n"/>
      <c r="C699" s="57" t="n"/>
      <c r="D699" s="58" t="n"/>
      <c r="E699" s="57" t="n"/>
    </row>
    <row r="700" ht="15.75" customHeight="1" s="198">
      <c r="A700" s="57" t="n"/>
      <c r="B700" s="57" t="n"/>
      <c r="C700" s="57" t="n"/>
      <c r="D700" s="58" t="n"/>
      <c r="E700" s="57" t="n"/>
    </row>
    <row r="701" ht="15.75" customHeight="1" s="198">
      <c r="A701" s="57" t="n"/>
      <c r="B701" s="57" t="n"/>
      <c r="C701" s="57" t="n"/>
      <c r="D701" s="58" t="n"/>
      <c r="E701" s="57" t="n"/>
    </row>
    <row r="702" ht="15.75" customHeight="1" s="198">
      <c r="A702" s="57" t="n"/>
      <c r="B702" s="57" t="n"/>
      <c r="C702" s="57" t="n"/>
      <c r="D702" s="58" t="n"/>
      <c r="E702" s="57" t="n"/>
    </row>
    <row r="703" ht="15.75" customHeight="1" s="198">
      <c r="A703" s="57" t="n"/>
      <c r="B703" s="57" t="n"/>
      <c r="C703" s="57" t="n"/>
      <c r="D703" s="58" t="n"/>
      <c r="E703" s="57" t="n"/>
    </row>
    <row r="704" ht="15.75" customHeight="1" s="198">
      <c r="A704" s="57" t="n"/>
      <c r="B704" s="57" t="n"/>
      <c r="C704" s="57" t="n"/>
      <c r="D704" s="58" t="n"/>
      <c r="E704" s="57" t="n"/>
    </row>
    <row r="705" ht="15.75" customHeight="1" s="198">
      <c r="A705" s="57" t="n"/>
      <c r="B705" s="57" t="n"/>
      <c r="C705" s="57" t="n"/>
      <c r="D705" s="58" t="n"/>
      <c r="E705" s="57" t="n"/>
    </row>
    <row r="706" ht="15.75" customHeight="1" s="198">
      <c r="A706" s="57" t="n"/>
      <c r="B706" s="57" t="n"/>
      <c r="C706" s="57" t="n"/>
      <c r="D706" s="58" t="n"/>
      <c r="E706" s="57" t="n"/>
    </row>
    <row r="707" ht="15.75" customHeight="1" s="198">
      <c r="A707" s="57" t="n"/>
      <c r="B707" s="57" t="n"/>
      <c r="C707" s="57" t="n"/>
      <c r="D707" s="58" t="n"/>
      <c r="E707" s="57" t="n"/>
    </row>
    <row r="708" ht="15.75" customHeight="1" s="198">
      <c r="A708" s="57" t="n"/>
      <c r="B708" s="57" t="n"/>
      <c r="C708" s="57" t="n"/>
      <c r="D708" s="58" t="n"/>
      <c r="E708" s="57" t="n"/>
    </row>
    <row r="709" ht="15.75" customHeight="1" s="198">
      <c r="A709" s="57" t="n"/>
      <c r="B709" s="57" t="n"/>
      <c r="C709" s="57" t="n"/>
      <c r="D709" s="58" t="n"/>
      <c r="E709" s="57" t="n"/>
    </row>
    <row r="710" ht="15.75" customHeight="1" s="198">
      <c r="A710" s="57" t="n"/>
      <c r="B710" s="57" t="n"/>
      <c r="C710" s="57" t="n"/>
      <c r="D710" s="58" t="n"/>
      <c r="E710" s="57" t="n"/>
    </row>
    <row r="711" ht="15.75" customHeight="1" s="198">
      <c r="A711" s="57" t="n"/>
      <c r="B711" s="57" t="n"/>
      <c r="C711" s="57" t="n"/>
      <c r="D711" s="58" t="n"/>
      <c r="E711" s="57" t="n"/>
    </row>
    <row r="712" ht="15.75" customHeight="1" s="198">
      <c r="A712" s="57" t="n"/>
      <c r="B712" s="57" t="n"/>
      <c r="C712" s="57" t="n"/>
      <c r="D712" s="58" t="n"/>
      <c r="E712" s="57" t="n"/>
    </row>
    <row r="713" ht="15.75" customHeight="1" s="198">
      <c r="A713" s="57" t="n"/>
      <c r="B713" s="57" t="n"/>
      <c r="C713" s="57" t="n"/>
      <c r="D713" s="58" t="n"/>
      <c r="E713" s="57" t="n"/>
    </row>
    <row r="714" ht="15.75" customHeight="1" s="198">
      <c r="A714" s="57" t="n"/>
      <c r="B714" s="57" t="n"/>
      <c r="C714" s="57" t="n"/>
      <c r="D714" s="58" t="n"/>
      <c r="E714" s="57" t="n"/>
    </row>
    <row r="715" ht="15.75" customHeight="1" s="198">
      <c r="A715" s="57" t="n"/>
      <c r="B715" s="57" t="n"/>
      <c r="C715" s="57" t="n"/>
      <c r="D715" s="58" t="n"/>
      <c r="E715" s="57" t="n"/>
    </row>
    <row r="716" ht="15.75" customHeight="1" s="198">
      <c r="A716" s="57" t="n"/>
      <c r="B716" s="57" t="n"/>
      <c r="C716" s="57" t="n"/>
      <c r="D716" s="58" t="n"/>
      <c r="E716" s="57" t="n"/>
    </row>
    <row r="717" ht="15.75" customHeight="1" s="198">
      <c r="A717" s="57" t="n"/>
      <c r="B717" s="57" t="n"/>
      <c r="C717" s="57" t="n"/>
      <c r="D717" s="58" t="n"/>
      <c r="E717" s="57" t="n"/>
    </row>
    <row r="718" ht="15.75" customHeight="1" s="198">
      <c r="A718" s="57" t="n"/>
      <c r="B718" s="57" t="n"/>
      <c r="C718" s="57" t="n"/>
      <c r="D718" s="58" t="n"/>
      <c r="E718" s="57" t="n"/>
    </row>
    <row r="719" ht="15.75" customHeight="1" s="198">
      <c r="A719" s="57" t="n"/>
      <c r="B719" s="57" t="n"/>
      <c r="C719" s="57" t="n"/>
      <c r="D719" s="58" t="n"/>
      <c r="E719" s="57" t="n"/>
    </row>
    <row r="720" ht="15.75" customHeight="1" s="198">
      <c r="A720" s="57" t="n"/>
      <c r="B720" s="57" t="n"/>
      <c r="C720" s="57" t="n"/>
      <c r="D720" s="58" t="n"/>
      <c r="E720" s="57" t="n"/>
    </row>
    <row r="721" ht="15.75" customHeight="1" s="198">
      <c r="A721" s="57" t="n"/>
      <c r="B721" s="57" t="n"/>
      <c r="C721" s="57" t="n"/>
      <c r="D721" s="58" t="n"/>
      <c r="E721" s="57" t="n"/>
    </row>
    <row r="722" ht="15.75" customHeight="1" s="198">
      <c r="A722" s="57" t="n"/>
      <c r="B722" s="57" t="n"/>
      <c r="C722" s="57" t="n"/>
      <c r="D722" s="58" t="n"/>
      <c r="E722" s="57" t="n"/>
    </row>
    <row r="723" ht="15.75" customHeight="1" s="198">
      <c r="A723" s="57" t="n"/>
      <c r="B723" s="57" t="n"/>
      <c r="C723" s="57" t="n"/>
      <c r="D723" s="58" t="n"/>
      <c r="E723" s="57" t="n"/>
    </row>
    <row r="724" ht="15.75" customHeight="1" s="198">
      <c r="A724" s="57" t="n"/>
      <c r="B724" s="57" t="n"/>
      <c r="C724" s="57" t="n"/>
      <c r="D724" s="58" t="n"/>
      <c r="E724" s="57" t="n"/>
    </row>
    <row r="725" ht="15.75" customHeight="1" s="198">
      <c r="A725" s="57" t="n"/>
      <c r="B725" s="57" t="n"/>
      <c r="C725" s="57" t="n"/>
      <c r="D725" s="58" t="n"/>
      <c r="E725" s="57" t="n"/>
    </row>
    <row r="726" ht="15.75" customHeight="1" s="198">
      <c r="A726" s="57" t="n"/>
      <c r="B726" s="57" t="n"/>
      <c r="C726" s="57" t="n"/>
      <c r="D726" s="58" t="n"/>
      <c r="E726" s="57" t="n"/>
    </row>
    <row r="727" ht="15.75" customHeight="1" s="198">
      <c r="A727" s="57" t="n"/>
      <c r="B727" s="57" t="n"/>
      <c r="C727" s="57" t="n"/>
      <c r="D727" s="58" t="n"/>
      <c r="E727" s="57" t="n"/>
    </row>
    <row r="728" ht="15.75" customHeight="1" s="198">
      <c r="A728" s="57" t="n"/>
      <c r="B728" s="57" t="n"/>
      <c r="C728" s="57" t="n"/>
      <c r="D728" s="58" t="n"/>
      <c r="E728" s="57" t="n"/>
    </row>
    <row r="729" ht="15.75" customHeight="1" s="198">
      <c r="A729" s="57" t="n"/>
      <c r="B729" s="57" t="n"/>
      <c r="C729" s="57" t="n"/>
      <c r="D729" s="58" t="n"/>
      <c r="E729" s="57" t="n"/>
    </row>
    <row r="730" ht="15.75" customHeight="1" s="198">
      <c r="A730" s="57" t="n"/>
      <c r="B730" s="57" t="n"/>
      <c r="C730" s="57" t="n"/>
      <c r="D730" s="58" t="n"/>
      <c r="E730" s="57" t="n"/>
    </row>
    <row r="731" ht="15.75" customHeight="1" s="198">
      <c r="A731" s="57" t="n"/>
      <c r="B731" s="57" t="n"/>
      <c r="C731" s="57" t="n"/>
      <c r="D731" s="58" t="n"/>
      <c r="E731" s="57" t="n"/>
    </row>
    <row r="732" ht="15.75" customHeight="1" s="198">
      <c r="A732" s="57" t="n"/>
      <c r="B732" s="57" t="n"/>
      <c r="C732" s="57" t="n"/>
      <c r="D732" s="58" t="n"/>
      <c r="E732" s="57" t="n"/>
    </row>
    <row r="733" ht="15.75" customHeight="1" s="198">
      <c r="A733" s="57" t="n"/>
      <c r="B733" s="57" t="n"/>
      <c r="C733" s="57" t="n"/>
      <c r="D733" s="58" t="n"/>
      <c r="E733" s="57" t="n"/>
    </row>
    <row r="734" ht="15.75" customHeight="1" s="198">
      <c r="A734" s="57" t="n"/>
      <c r="B734" s="57" t="n"/>
      <c r="C734" s="57" t="n"/>
      <c r="D734" s="58" t="n"/>
      <c r="E734" s="57" t="n"/>
    </row>
    <row r="735" ht="15.75" customHeight="1" s="198">
      <c r="A735" s="57" t="n"/>
      <c r="B735" s="57" t="n"/>
      <c r="C735" s="57" t="n"/>
      <c r="D735" s="58" t="n"/>
      <c r="E735" s="57" t="n"/>
    </row>
    <row r="736" ht="15.75" customHeight="1" s="198">
      <c r="A736" s="57" t="n"/>
      <c r="B736" s="57" t="n"/>
      <c r="C736" s="57" t="n"/>
      <c r="D736" s="58" t="n"/>
      <c r="E736" s="57" t="n"/>
    </row>
    <row r="737" ht="15.75" customHeight="1" s="198">
      <c r="A737" s="57" t="n"/>
      <c r="B737" s="57" t="n"/>
      <c r="C737" s="57" t="n"/>
      <c r="D737" s="58" t="n"/>
      <c r="E737" s="57" t="n"/>
    </row>
    <row r="738" ht="15.75" customHeight="1" s="198">
      <c r="A738" s="57" t="n"/>
      <c r="B738" s="57" t="n"/>
      <c r="C738" s="57" t="n"/>
      <c r="D738" s="58" t="n"/>
      <c r="E738" s="57" t="n"/>
    </row>
    <row r="739" ht="15.75" customHeight="1" s="198">
      <c r="A739" s="57" t="n"/>
      <c r="B739" s="57" t="n"/>
      <c r="C739" s="57" t="n"/>
      <c r="D739" s="58" t="n"/>
      <c r="E739" s="57" t="n"/>
    </row>
    <row r="740" ht="15.75" customHeight="1" s="198">
      <c r="A740" s="57" t="n"/>
      <c r="B740" s="57" t="n"/>
      <c r="C740" s="57" t="n"/>
      <c r="D740" s="58" t="n"/>
      <c r="E740" s="57" t="n"/>
    </row>
    <row r="741" ht="15.75" customHeight="1" s="198">
      <c r="A741" s="57" t="n"/>
      <c r="B741" s="57" t="n"/>
      <c r="C741" s="57" t="n"/>
      <c r="D741" s="58" t="n"/>
      <c r="E741" s="57" t="n"/>
    </row>
    <row r="742" ht="15.75" customHeight="1" s="198">
      <c r="A742" s="57" t="n"/>
      <c r="B742" s="57" t="n"/>
      <c r="C742" s="57" t="n"/>
      <c r="D742" s="58" t="n"/>
      <c r="E742" s="57" t="n"/>
    </row>
    <row r="743" ht="15.75" customHeight="1" s="198">
      <c r="A743" s="57" t="n"/>
      <c r="B743" s="57" t="n"/>
      <c r="C743" s="57" t="n"/>
      <c r="D743" s="58" t="n"/>
      <c r="E743" s="57" t="n"/>
    </row>
    <row r="744" ht="15.75" customHeight="1" s="198">
      <c r="A744" s="57" t="n"/>
      <c r="B744" s="57" t="n"/>
      <c r="C744" s="57" t="n"/>
      <c r="D744" s="58" t="n"/>
      <c r="E744" s="57" t="n"/>
    </row>
    <row r="745" ht="15.75" customHeight="1" s="198">
      <c r="A745" s="57" t="n"/>
      <c r="B745" s="57" t="n"/>
      <c r="C745" s="57" t="n"/>
      <c r="D745" s="58" t="n"/>
      <c r="E745" s="57" t="n"/>
    </row>
    <row r="746" ht="15.75" customHeight="1" s="198">
      <c r="A746" s="57" t="n"/>
      <c r="B746" s="57" t="n"/>
      <c r="C746" s="57" t="n"/>
      <c r="D746" s="58" t="n"/>
      <c r="E746" s="57" t="n"/>
    </row>
    <row r="747" ht="15.75" customHeight="1" s="198">
      <c r="A747" s="57" t="n"/>
      <c r="B747" s="57" t="n"/>
      <c r="C747" s="57" t="n"/>
      <c r="D747" s="58" t="n"/>
      <c r="E747" s="57" t="n"/>
    </row>
    <row r="748" ht="15.75" customHeight="1" s="198">
      <c r="A748" s="57" t="n"/>
      <c r="B748" s="57" t="n"/>
      <c r="C748" s="57" t="n"/>
      <c r="D748" s="58" t="n"/>
      <c r="E748" s="57" t="n"/>
    </row>
    <row r="749" ht="15.75" customHeight="1" s="198">
      <c r="A749" s="57" t="n"/>
      <c r="B749" s="57" t="n"/>
      <c r="C749" s="57" t="n"/>
      <c r="D749" s="58" t="n"/>
      <c r="E749" s="57" t="n"/>
    </row>
    <row r="750" ht="15.75" customHeight="1" s="198">
      <c r="A750" s="57" t="n"/>
      <c r="B750" s="57" t="n"/>
      <c r="C750" s="57" t="n"/>
      <c r="D750" s="58" t="n"/>
      <c r="E750" s="57" t="n"/>
    </row>
    <row r="751" ht="15.75" customHeight="1" s="198">
      <c r="A751" s="57" t="n"/>
      <c r="B751" s="57" t="n"/>
      <c r="C751" s="57" t="n"/>
      <c r="D751" s="58" t="n"/>
      <c r="E751" s="57" t="n"/>
    </row>
    <row r="752" ht="15.75" customHeight="1" s="198">
      <c r="A752" s="57" t="n"/>
      <c r="B752" s="57" t="n"/>
      <c r="C752" s="57" t="n"/>
      <c r="D752" s="58" t="n"/>
      <c r="E752" s="57" t="n"/>
    </row>
    <row r="753" ht="15.75" customHeight="1" s="198">
      <c r="A753" s="57" t="n"/>
      <c r="B753" s="57" t="n"/>
      <c r="C753" s="57" t="n"/>
      <c r="D753" s="58" t="n"/>
      <c r="E753" s="57" t="n"/>
    </row>
    <row r="754" ht="15.75" customHeight="1" s="198">
      <c r="A754" s="57" t="n"/>
      <c r="B754" s="57" t="n"/>
      <c r="C754" s="57" t="n"/>
      <c r="D754" s="58" t="n"/>
      <c r="E754" s="57" t="n"/>
    </row>
    <row r="755" ht="15.75" customHeight="1" s="198">
      <c r="A755" s="57" t="n"/>
      <c r="B755" s="57" t="n"/>
      <c r="C755" s="57" t="n"/>
      <c r="D755" s="58" t="n"/>
      <c r="E755" s="57" t="n"/>
    </row>
    <row r="756" ht="15.75" customHeight="1" s="198">
      <c r="A756" s="57" t="n"/>
      <c r="B756" s="57" t="n"/>
      <c r="C756" s="57" t="n"/>
      <c r="D756" s="58" t="n"/>
      <c r="E756" s="57" t="n"/>
    </row>
    <row r="757" ht="15.75" customHeight="1" s="198">
      <c r="A757" s="57" t="n"/>
      <c r="B757" s="57" t="n"/>
      <c r="C757" s="57" t="n"/>
      <c r="D757" s="58" t="n"/>
      <c r="E757" s="57" t="n"/>
    </row>
    <row r="758" ht="15.75" customHeight="1" s="198">
      <c r="A758" s="57" t="n"/>
      <c r="B758" s="57" t="n"/>
      <c r="C758" s="57" t="n"/>
      <c r="D758" s="58" t="n"/>
      <c r="E758" s="57" t="n"/>
    </row>
    <row r="759" ht="15.75" customHeight="1" s="198">
      <c r="A759" s="57" t="n"/>
      <c r="B759" s="57" t="n"/>
      <c r="C759" s="57" t="n"/>
      <c r="D759" s="58" t="n"/>
      <c r="E759" s="57" t="n"/>
    </row>
    <row r="760" ht="15.75" customHeight="1" s="198">
      <c r="A760" s="57" t="n"/>
      <c r="B760" s="57" t="n"/>
      <c r="C760" s="57" t="n"/>
      <c r="D760" s="58" t="n"/>
      <c r="E760" s="57" t="n"/>
    </row>
    <row r="761" ht="15.75" customHeight="1" s="198">
      <c r="A761" s="57" t="n"/>
      <c r="B761" s="57" t="n"/>
      <c r="C761" s="57" t="n"/>
      <c r="D761" s="58" t="n"/>
      <c r="E761" s="57" t="n"/>
    </row>
    <row r="762" ht="15.75" customHeight="1" s="198">
      <c r="A762" s="57" t="n"/>
      <c r="B762" s="57" t="n"/>
      <c r="C762" s="57" t="n"/>
      <c r="D762" s="58" t="n"/>
      <c r="E762" s="57" t="n"/>
    </row>
    <row r="763" ht="15.75" customHeight="1" s="198">
      <c r="A763" s="57" t="n"/>
      <c r="B763" s="57" t="n"/>
      <c r="C763" s="57" t="n"/>
      <c r="D763" s="58" t="n"/>
      <c r="E763" s="57" t="n"/>
    </row>
    <row r="764" ht="15.75" customHeight="1" s="198">
      <c r="A764" s="57" t="n"/>
      <c r="B764" s="57" t="n"/>
      <c r="C764" s="57" t="n"/>
      <c r="D764" s="58" t="n"/>
      <c r="E764" s="57" t="n"/>
    </row>
    <row r="765" ht="15.75" customHeight="1" s="198">
      <c r="A765" s="57" t="n"/>
      <c r="B765" s="57" t="n"/>
      <c r="C765" s="57" t="n"/>
      <c r="D765" s="58" t="n"/>
      <c r="E765" s="57" t="n"/>
    </row>
    <row r="766" ht="15.75" customHeight="1" s="198">
      <c r="A766" s="57" t="n"/>
      <c r="B766" s="57" t="n"/>
      <c r="C766" s="57" t="n"/>
      <c r="D766" s="58" t="n"/>
      <c r="E766" s="57" t="n"/>
    </row>
    <row r="767" ht="15.75" customHeight="1" s="198">
      <c r="A767" s="57" t="n"/>
      <c r="B767" s="57" t="n"/>
      <c r="C767" s="57" t="n"/>
      <c r="D767" s="58" t="n"/>
      <c r="E767" s="57" t="n"/>
    </row>
    <row r="768" ht="15.75" customHeight="1" s="198">
      <c r="A768" s="57" t="n"/>
      <c r="B768" s="57" t="n"/>
      <c r="C768" s="57" t="n"/>
      <c r="D768" s="58" t="n"/>
      <c r="E768" s="57" t="n"/>
    </row>
    <row r="769" ht="15.75" customHeight="1" s="198">
      <c r="A769" s="57" t="n"/>
      <c r="B769" s="57" t="n"/>
      <c r="C769" s="57" t="n"/>
      <c r="D769" s="58" t="n"/>
      <c r="E769" s="57" t="n"/>
    </row>
    <row r="770" ht="15.75" customHeight="1" s="198">
      <c r="A770" s="57" t="n"/>
      <c r="B770" s="57" t="n"/>
      <c r="C770" s="57" t="n"/>
      <c r="D770" s="58" t="n"/>
      <c r="E770" s="57" t="n"/>
    </row>
    <row r="771" ht="15.75" customHeight="1" s="198">
      <c r="A771" s="57" t="n"/>
      <c r="B771" s="57" t="n"/>
      <c r="C771" s="57" t="n"/>
      <c r="D771" s="58" t="n"/>
      <c r="E771" s="57" t="n"/>
    </row>
    <row r="772" ht="15.75" customHeight="1" s="198">
      <c r="A772" s="57" t="n"/>
      <c r="B772" s="57" t="n"/>
      <c r="C772" s="57" t="n"/>
      <c r="D772" s="58" t="n"/>
      <c r="E772" s="57" t="n"/>
    </row>
    <row r="773" ht="15.75" customHeight="1" s="198">
      <c r="A773" s="57" t="n"/>
      <c r="B773" s="57" t="n"/>
      <c r="C773" s="57" t="n"/>
      <c r="D773" s="58" t="n"/>
      <c r="E773" s="57" t="n"/>
    </row>
    <row r="774" ht="15.75" customHeight="1" s="198">
      <c r="A774" s="57" t="n"/>
      <c r="B774" s="57" t="n"/>
      <c r="C774" s="57" t="n"/>
      <c r="D774" s="58" t="n"/>
      <c r="E774" s="57" t="n"/>
    </row>
    <row r="775" ht="15.75" customHeight="1" s="198">
      <c r="A775" s="57" t="n"/>
      <c r="B775" s="57" t="n"/>
      <c r="C775" s="57" t="n"/>
      <c r="D775" s="58" t="n"/>
      <c r="E775" s="57" t="n"/>
    </row>
    <row r="776" ht="15.75" customHeight="1" s="198">
      <c r="A776" s="57" t="n"/>
      <c r="B776" s="57" t="n"/>
      <c r="C776" s="57" t="n"/>
      <c r="D776" s="58" t="n"/>
      <c r="E776" s="57" t="n"/>
    </row>
    <row r="777" ht="15.75" customHeight="1" s="198">
      <c r="A777" s="57" t="n"/>
      <c r="B777" s="57" t="n"/>
      <c r="C777" s="57" t="n"/>
      <c r="D777" s="58" t="n"/>
      <c r="E777" s="57" t="n"/>
    </row>
    <row r="778" ht="15.75" customHeight="1" s="198">
      <c r="A778" s="57" t="n"/>
      <c r="B778" s="57" t="n"/>
      <c r="C778" s="57" t="n"/>
      <c r="D778" s="58" t="n"/>
      <c r="E778" s="57" t="n"/>
    </row>
    <row r="779" ht="15.75" customHeight="1" s="198">
      <c r="A779" s="57" t="n"/>
      <c r="B779" s="57" t="n"/>
      <c r="C779" s="57" t="n"/>
      <c r="D779" s="58" t="n"/>
      <c r="E779" s="57" t="n"/>
    </row>
    <row r="780" ht="15.75" customHeight="1" s="198">
      <c r="A780" s="57" t="n"/>
      <c r="B780" s="57" t="n"/>
      <c r="C780" s="57" t="n"/>
      <c r="D780" s="58" t="n"/>
      <c r="E780" s="57" t="n"/>
    </row>
    <row r="781" ht="15.75" customHeight="1" s="198">
      <c r="A781" s="57" t="n"/>
      <c r="B781" s="57" t="n"/>
      <c r="C781" s="57" t="n"/>
      <c r="D781" s="58" t="n"/>
      <c r="E781" s="57" t="n"/>
    </row>
    <row r="782" ht="15.75" customHeight="1" s="198">
      <c r="A782" s="57" t="n"/>
      <c r="B782" s="57" t="n"/>
      <c r="C782" s="57" t="n"/>
      <c r="D782" s="58" t="n"/>
      <c r="E782" s="57" t="n"/>
    </row>
    <row r="783" ht="15.75" customHeight="1" s="198">
      <c r="A783" s="57" t="n"/>
      <c r="B783" s="57" t="n"/>
      <c r="C783" s="57" t="n"/>
      <c r="D783" s="58" t="n"/>
      <c r="E783" s="57" t="n"/>
    </row>
    <row r="784" ht="15.75" customHeight="1" s="198">
      <c r="A784" s="57" t="n"/>
      <c r="B784" s="57" t="n"/>
      <c r="C784" s="57" t="n"/>
      <c r="D784" s="58" t="n"/>
      <c r="E784" s="57" t="n"/>
    </row>
    <row r="785" ht="15.75" customHeight="1" s="198">
      <c r="A785" s="57" t="n"/>
      <c r="B785" s="57" t="n"/>
      <c r="C785" s="57" t="n"/>
      <c r="D785" s="58" t="n"/>
      <c r="E785" s="57" t="n"/>
    </row>
    <row r="786" ht="15.75" customHeight="1" s="198">
      <c r="A786" s="57" t="n"/>
      <c r="B786" s="57" t="n"/>
      <c r="C786" s="57" t="n"/>
      <c r="D786" s="58" t="n"/>
      <c r="E786" s="57" t="n"/>
    </row>
    <row r="787" ht="15.75" customHeight="1" s="198">
      <c r="A787" s="57" t="n"/>
      <c r="B787" s="57" t="n"/>
      <c r="C787" s="57" t="n"/>
      <c r="D787" s="58" t="n"/>
      <c r="E787" s="57" t="n"/>
    </row>
    <row r="788" ht="15.75" customHeight="1" s="198">
      <c r="A788" s="57" t="n"/>
      <c r="B788" s="57" t="n"/>
      <c r="C788" s="57" t="n"/>
      <c r="D788" s="58" t="n"/>
      <c r="E788" s="57" t="n"/>
    </row>
    <row r="789" ht="15.75" customHeight="1" s="198">
      <c r="A789" s="57" t="n"/>
      <c r="B789" s="57" t="n"/>
      <c r="C789" s="57" t="n"/>
      <c r="D789" s="58" t="n"/>
      <c r="E789" s="57" t="n"/>
    </row>
    <row r="790" ht="15.75" customHeight="1" s="198">
      <c r="A790" s="57" t="n"/>
      <c r="B790" s="57" t="n"/>
      <c r="C790" s="57" t="n"/>
      <c r="D790" s="58" t="n"/>
      <c r="E790" s="57" t="n"/>
    </row>
    <row r="791" ht="15.75" customHeight="1" s="198">
      <c r="A791" s="57" t="n"/>
      <c r="B791" s="57" t="n"/>
      <c r="C791" s="57" t="n"/>
      <c r="D791" s="58" t="n"/>
      <c r="E791" s="57" t="n"/>
    </row>
    <row r="792" ht="15.75" customHeight="1" s="198">
      <c r="A792" s="57" t="n"/>
      <c r="B792" s="57" t="n"/>
      <c r="C792" s="57" t="n"/>
      <c r="D792" s="58" t="n"/>
      <c r="E792" s="57" t="n"/>
    </row>
    <row r="793" ht="15.75" customHeight="1" s="198">
      <c r="A793" s="57" t="n"/>
      <c r="B793" s="57" t="n"/>
      <c r="C793" s="57" t="n"/>
      <c r="D793" s="58" t="n"/>
      <c r="E793" s="57" t="n"/>
    </row>
    <row r="794" ht="15.75" customHeight="1" s="198">
      <c r="A794" s="57" t="n"/>
      <c r="B794" s="57" t="n"/>
      <c r="C794" s="57" t="n"/>
      <c r="D794" s="58" t="n"/>
      <c r="E794" s="57" t="n"/>
    </row>
    <row r="795" ht="15.75" customHeight="1" s="198">
      <c r="A795" s="57" t="n"/>
      <c r="B795" s="57" t="n"/>
      <c r="C795" s="57" t="n"/>
      <c r="D795" s="58" t="n"/>
      <c r="E795" s="57" t="n"/>
    </row>
    <row r="796" ht="15.75" customHeight="1" s="198">
      <c r="A796" s="57" t="n"/>
      <c r="B796" s="57" t="n"/>
      <c r="C796" s="57" t="n"/>
      <c r="D796" s="58" t="n"/>
      <c r="E796" s="57" t="n"/>
    </row>
    <row r="797" ht="15.75" customHeight="1" s="198">
      <c r="A797" s="57" t="n"/>
      <c r="B797" s="57" t="n"/>
      <c r="C797" s="57" t="n"/>
      <c r="D797" s="58" t="n"/>
      <c r="E797" s="57" t="n"/>
    </row>
    <row r="798" ht="15.75" customHeight="1" s="198">
      <c r="A798" s="57" t="n"/>
      <c r="B798" s="57" t="n"/>
      <c r="C798" s="57" t="n"/>
      <c r="D798" s="58" t="n"/>
      <c r="E798" s="57" t="n"/>
    </row>
    <row r="799" ht="15.75" customHeight="1" s="198">
      <c r="A799" s="57" t="n"/>
      <c r="B799" s="57" t="n"/>
      <c r="C799" s="57" t="n"/>
      <c r="D799" s="58" t="n"/>
      <c r="E799" s="57" t="n"/>
    </row>
    <row r="800" ht="15.75" customHeight="1" s="198">
      <c r="A800" s="57" t="n"/>
      <c r="B800" s="57" t="n"/>
      <c r="C800" s="57" t="n"/>
      <c r="D800" s="58" t="n"/>
      <c r="E800" s="57" t="n"/>
    </row>
    <row r="801" ht="15.75" customHeight="1" s="198">
      <c r="A801" s="57" t="n"/>
      <c r="B801" s="57" t="n"/>
      <c r="C801" s="57" t="n"/>
      <c r="D801" s="58" t="n"/>
      <c r="E801" s="57" t="n"/>
    </row>
    <row r="802" ht="15.75" customHeight="1" s="198">
      <c r="A802" s="57" t="n"/>
      <c r="B802" s="57" t="n"/>
      <c r="C802" s="57" t="n"/>
      <c r="D802" s="58" t="n"/>
      <c r="E802" s="57" t="n"/>
    </row>
    <row r="803" ht="15.75" customHeight="1" s="198">
      <c r="A803" s="57" t="n"/>
      <c r="B803" s="57" t="n"/>
      <c r="C803" s="57" t="n"/>
      <c r="D803" s="58" t="n"/>
      <c r="E803" s="57" t="n"/>
    </row>
    <row r="804" ht="15.75" customHeight="1" s="198">
      <c r="A804" s="57" t="n"/>
      <c r="B804" s="57" t="n"/>
      <c r="C804" s="57" t="n"/>
      <c r="D804" s="58" t="n"/>
      <c r="E804" s="57" t="n"/>
    </row>
    <row r="805" ht="15.75" customHeight="1" s="198">
      <c r="A805" s="57" t="n"/>
      <c r="B805" s="57" t="n"/>
      <c r="C805" s="57" t="n"/>
      <c r="D805" s="58" t="n"/>
      <c r="E805" s="57" t="n"/>
    </row>
    <row r="806" ht="15.75" customHeight="1" s="198">
      <c r="A806" s="57" t="n"/>
      <c r="B806" s="57" t="n"/>
      <c r="C806" s="57" t="n"/>
      <c r="D806" s="58" t="n"/>
      <c r="E806" s="57" t="n"/>
    </row>
    <row r="807" ht="15.75" customHeight="1" s="198">
      <c r="A807" s="57" t="n"/>
      <c r="B807" s="57" t="n"/>
      <c r="C807" s="57" t="n"/>
      <c r="D807" s="58" t="n"/>
      <c r="E807" s="57" t="n"/>
    </row>
    <row r="808" ht="15.75" customHeight="1" s="198">
      <c r="A808" s="57" t="n"/>
      <c r="B808" s="57" t="n"/>
      <c r="C808" s="57" t="n"/>
      <c r="D808" s="58" t="n"/>
      <c r="E808" s="57" t="n"/>
    </row>
    <row r="809" ht="15.75" customHeight="1" s="198">
      <c r="A809" s="57" t="n"/>
      <c r="B809" s="57" t="n"/>
      <c r="C809" s="57" t="n"/>
      <c r="D809" s="58" t="n"/>
      <c r="E809" s="57" t="n"/>
    </row>
    <row r="810" ht="15.75" customHeight="1" s="198">
      <c r="A810" s="57" t="n"/>
      <c r="B810" s="57" t="n"/>
      <c r="C810" s="57" t="n"/>
      <c r="D810" s="58" t="n"/>
      <c r="E810" s="57" t="n"/>
    </row>
    <row r="811" ht="15.75" customHeight="1" s="198">
      <c r="A811" s="57" t="n"/>
      <c r="B811" s="57" t="n"/>
      <c r="C811" s="57" t="n"/>
      <c r="D811" s="58" t="n"/>
      <c r="E811" s="57" t="n"/>
    </row>
    <row r="812" ht="15.75" customHeight="1" s="198">
      <c r="A812" s="57" t="n"/>
      <c r="B812" s="57" t="n"/>
      <c r="C812" s="57" t="n"/>
      <c r="D812" s="58" t="n"/>
      <c r="E812" s="57" t="n"/>
    </row>
    <row r="813" ht="15.75" customHeight="1" s="198">
      <c r="A813" s="57" t="n"/>
      <c r="B813" s="57" t="n"/>
      <c r="C813" s="57" t="n"/>
      <c r="D813" s="58" t="n"/>
      <c r="E813" s="57" t="n"/>
    </row>
    <row r="814" ht="15.75" customHeight="1" s="198">
      <c r="A814" s="57" t="n"/>
      <c r="B814" s="57" t="n"/>
      <c r="C814" s="57" t="n"/>
      <c r="D814" s="58" t="n"/>
      <c r="E814" s="57" t="n"/>
    </row>
    <row r="815" ht="15.75" customHeight="1" s="198">
      <c r="A815" s="57" t="n"/>
      <c r="B815" s="57" t="n"/>
      <c r="C815" s="57" t="n"/>
      <c r="D815" s="58" t="n"/>
      <c r="E815" s="57" t="n"/>
    </row>
    <row r="816" ht="15.75" customHeight="1" s="198">
      <c r="A816" s="57" t="n"/>
      <c r="B816" s="57" t="n"/>
      <c r="C816" s="57" t="n"/>
      <c r="D816" s="58" t="n"/>
      <c r="E816" s="57" t="n"/>
    </row>
    <row r="817" ht="15.75" customHeight="1" s="198">
      <c r="A817" s="57" t="n"/>
      <c r="B817" s="57" t="n"/>
      <c r="C817" s="57" t="n"/>
      <c r="D817" s="58" t="n"/>
      <c r="E817" s="57" t="n"/>
    </row>
    <row r="818" ht="15.75" customHeight="1" s="198">
      <c r="A818" s="57" t="n"/>
      <c r="B818" s="57" t="n"/>
      <c r="C818" s="57" t="n"/>
      <c r="D818" s="58" t="n"/>
      <c r="E818" s="57" t="n"/>
    </row>
    <row r="819" ht="15.75" customHeight="1" s="198">
      <c r="A819" s="57" t="n"/>
      <c r="B819" s="57" t="n"/>
      <c r="C819" s="57" t="n"/>
      <c r="D819" s="58" t="n"/>
      <c r="E819" s="57" t="n"/>
    </row>
    <row r="820" ht="15.75" customHeight="1" s="198">
      <c r="A820" s="57" t="n"/>
      <c r="B820" s="57" t="n"/>
      <c r="C820" s="57" t="n"/>
      <c r="D820" s="58" t="n"/>
      <c r="E820" s="57" t="n"/>
    </row>
    <row r="821" ht="15.75" customHeight="1" s="198">
      <c r="A821" s="57" t="n"/>
      <c r="B821" s="57" t="n"/>
      <c r="C821" s="57" t="n"/>
      <c r="D821" s="58" t="n"/>
      <c r="E821" s="57" t="n"/>
    </row>
    <row r="822" ht="15.75" customHeight="1" s="198">
      <c r="A822" s="57" t="n"/>
      <c r="B822" s="57" t="n"/>
      <c r="C822" s="57" t="n"/>
      <c r="D822" s="58" t="n"/>
      <c r="E822" s="57" t="n"/>
    </row>
    <row r="823" ht="15.75" customHeight="1" s="198">
      <c r="A823" s="57" t="n"/>
      <c r="B823" s="57" t="n"/>
      <c r="C823" s="57" t="n"/>
      <c r="D823" s="58" t="n"/>
      <c r="E823" s="57" t="n"/>
    </row>
    <row r="824" ht="15.75" customHeight="1" s="198">
      <c r="A824" s="57" t="n"/>
      <c r="B824" s="57" t="n"/>
      <c r="C824" s="57" t="n"/>
      <c r="D824" s="58" t="n"/>
      <c r="E824" s="57" t="n"/>
    </row>
    <row r="825" ht="15.75" customHeight="1" s="198">
      <c r="A825" s="57" t="n"/>
      <c r="B825" s="57" t="n"/>
      <c r="C825" s="57" t="n"/>
      <c r="D825" s="58" t="n"/>
      <c r="E825" s="57" t="n"/>
    </row>
    <row r="826" ht="15.75" customHeight="1" s="198">
      <c r="A826" s="57" t="n"/>
      <c r="B826" s="57" t="n"/>
      <c r="C826" s="57" t="n"/>
      <c r="D826" s="58" t="n"/>
      <c r="E826" s="57" t="n"/>
    </row>
    <row r="827" ht="15.75" customHeight="1" s="198">
      <c r="A827" s="57" t="n"/>
      <c r="B827" s="57" t="n"/>
      <c r="C827" s="57" t="n"/>
      <c r="D827" s="58" t="n"/>
      <c r="E827" s="57" t="n"/>
    </row>
    <row r="828" ht="15.75" customHeight="1" s="198">
      <c r="A828" s="57" t="n"/>
      <c r="B828" s="57" t="n"/>
      <c r="C828" s="57" t="n"/>
      <c r="D828" s="58" t="n"/>
      <c r="E828" s="57" t="n"/>
    </row>
    <row r="829" ht="15.75" customHeight="1" s="198">
      <c r="A829" s="57" t="n"/>
      <c r="B829" s="57" t="n"/>
      <c r="C829" s="57" t="n"/>
      <c r="D829" s="58" t="n"/>
      <c r="E829" s="57" t="n"/>
    </row>
    <row r="830" ht="15.75" customHeight="1" s="198">
      <c r="A830" s="57" t="n"/>
      <c r="B830" s="57" t="n"/>
      <c r="C830" s="57" t="n"/>
      <c r="D830" s="58" t="n"/>
      <c r="E830" s="57" t="n"/>
    </row>
    <row r="831" ht="15.75" customHeight="1" s="198">
      <c r="A831" s="57" t="n"/>
      <c r="B831" s="57" t="n"/>
      <c r="C831" s="57" t="n"/>
      <c r="D831" s="58" t="n"/>
      <c r="E831" s="57" t="n"/>
    </row>
    <row r="832" ht="15.75" customHeight="1" s="198">
      <c r="A832" s="57" t="n"/>
      <c r="B832" s="57" t="n"/>
      <c r="C832" s="57" t="n"/>
      <c r="D832" s="58" t="n"/>
      <c r="E832" s="57" t="n"/>
    </row>
    <row r="833" ht="15.75" customHeight="1" s="198">
      <c r="A833" s="57" t="n"/>
      <c r="B833" s="57" t="n"/>
      <c r="C833" s="57" t="n"/>
      <c r="D833" s="58" t="n"/>
      <c r="E833" s="57" t="n"/>
    </row>
    <row r="834" ht="15.75" customHeight="1" s="198">
      <c r="A834" s="57" t="n"/>
      <c r="B834" s="57" t="n"/>
      <c r="C834" s="57" t="n"/>
      <c r="D834" s="58" t="n"/>
      <c r="E834" s="57" t="n"/>
    </row>
    <row r="835" ht="15.75" customHeight="1" s="198">
      <c r="A835" s="57" t="n"/>
      <c r="B835" s="57" t="n"/>
      <c r="C835" s="57" t="n"/>
      <c r="D835" s="58" t="n"/>
      <c r="E835" s="57" t="n"/>
    </row>
    <row r="836" ht="15.75" customHeight="1" s="198">
      <c r="A836" s="57" t="n"/>
      <c r="B836" s="57" t="n"/>
      <c r="C836" s="57" t="n"/>
      <c r="D836" s="58" t="n"/>
      <c r="E836" s="57" t="n"/>
    </row>
    <row r="837" ht="15.75" customHeight="1" s="198">
      <c r="A837" s="57" t="n"/>
      <c r="B837" s="57" t="n"/>
      <c r="C837" s="57" t="n"/>
      <c r="D837" s="58" t="n"/>
      <c r="E837" s="57" t="n"/>
    </row>
    <row r="838" ht="15.75" customHeight="1" s="198">
      <c r="A838" s="57" t="n"/>
      <c r="B838" s="57" t="n"/>
      <c r="C838" s="57" t="n"/>
      <c r="D838" s="58" t="n"/>
      <c r="E838" s="57" t="n"/>
    </row>
    <row r="839" ht="15.75" customHeight="1" s="198">
      <c r="A839" s="57" t="n"/>
      <c r="B839" s="57" t="n"/>
      <c r="C839" s="57" t="n"/>
      <c r="D839" s="58" t="n"/>
      <c r="E839" s="57" t="n"/>
    </row>
    <row r="840" ht="15.75" customHeight="1" s="198">
      <c r="A840" s="57" t="n"/>
      <c r="B840" s="57" t="n"/>
      <c r="C840" s="57" t="n"/>
      <c r="D840" s="58" t="n"/>
      <c r="E840" s="57" t="n"/>
    </row>
    <row r="841" ht="15.75" customHeight="1" s="198">
      <c r="A841" s="57" t="n"/>
      <c r="B841" s="57" t="n"/>
      <c r="C841" s="57" t="n"/>
      <c r="D841" s="58" t="n"/>
      <c r="E841" s="57" t="n"/>
    </row>
    <row r="842" ht="15.75" customHeight="1" s="198">
      <c r="A842" s="57" t="n"/>
      <c r="B842" s="57" t="n"/>
      <c r="C842" s="57" t="n"/>
      <c r="D842" s="58" t="n"/>
      <c r="E842" s="57" t="n"/>
    </row>
    <row r="843" ht="15.75" customHeight="1" s="198">
      <c r="A843" s="57" t="n"/>
      <c r="B843" s="57" t="n"/>
      <c r="C843" s="57" t="n"/>
      <c r="D843" s="58" t="n"/>
      <c r="E843" s="57" t="n"/>
    </row>
    <row r="844" ht="15.75" customHeight="1" s="198">
      <c r="A844" s="57" t="n"/>
      <c r="B844" s="57" t="n"/>
      <c r="C844" s="57" t="n"/>
      <c r="D844" s="58" t="n"/>
      <c r="E844" s="57" t="n"/>
    </row>
    <row r="845" ht="15.75" customHeight="1" s="198">
      <c r="A845" s="57" t="n"/>
      <c r="B845" s="57" t="n"/>
      <c r="C845" s="57" t="n"/>
      <c r="D845" s="58" t="n"/>
      <c r="E845" s="57" t="n"/>
    </row>
    <row r="846" ht="15.75" customHeight="1" s="198">
      <c r="A846" s="57" t="n"/>
      <c r="B846" s="57" t="n"/>
      <c r="C846" s="57" t="n"/>
      <c r="D846" s="58" t="n"/>
      <c r="E846" s="57" t="n"/>
    </row>
    <row r="847" ht="15.75" customHeight="1" s="198">
      <c r="A847" s="57" t="n"/>
      <c r="B847" s="57" t="n"/>
      <c r="C847" s="57" t="n"/>
      <c r="D847" s="58" t="n"/>
      <c r="E847" s="57" t="n"/>
    </row>
    <row r="848" ht="15.75" customHeight="1" s="198">
      <c r="A848" s="57" t="n"/>
      <c r="B848" s="57" t="n"/>
      <c r="C848" s="57" t="n"/>
      <c r="D848" s="58" t="n"/>
      <c r="E848" s="57" t="n"/>
    </row>
    <row r="849" ht="15.75" customHeight="1" s="198">
      <c r="A849" s="57" t="n"/>
      <c r="B849" s="57" t="n"/>
      <c r="C849" s="57" t="n"/>
      <c r="D849" s="58" t="n"/>
      <c r="E849" s="57" t="n"/>
    </row>
    <row r="850" ht="15.75" customHeight="1" s="198">
      <c r="A850" s="57" t="n"/>
      <c r="B850" s="57" t="n"/>
      <c r="C850" s="57" t="n"/>
      <c r="D850" s="58" t="n"/>
      <c r="E850" s="57" t="n"/>
    </row>
    <row r="851" ht="15.75" customHeight="1" s="198">
      <c r="A851" s="57" t="n"/>
      <c r="B851" s="57" t="n"/>
      <c r="C851" s="57" t="n"/>
      <c r="D851" s="58" t="n"/>
      <c r="E851" s="57" t="n"/>
    </row>
    <row r="852" ht="15.75" customHeight="1" s="198">
      <c r="A852" s="57" t="n"/>
      <c r="B852" s="57" t="n"/>
      <c r="C852" s="57" t="n"/>
      <c r="D852" s="58" t="n"/>
      <c r="E852" s="57" t="n"/>
    </row>
    <row r="853" ht="15.75" customHeight="1" s="198">
      <c r="A853" s="57" t="n"/>
      <c r="B853" s="57" t="n"/>
      <c r="C853" s="57" t="n"/>
      <c r="D853" s="58" t="n"/>
      <c r="E853" s="57" t="n"/>
    </row>
    <row r="854" ht="15.75" customHeight="1" s="198">
      <c r="A854" s="57" t="n"/>
      <c r="B854" s="57" t="n"/>
      <c r="C854" s="57" t="n"/>
      <c r="D854" s="58" t="n"/>
      <c r="E854" s="57" t="n"/>
    </row>
    <row r="855" ht="15.75" customHeight="1" s="198">
      <c r="A855" s="57" t="n"/>
      <c r="B855" s="57" t="n"/>
      <c r="C855" s="57" t="n"/>
      <c r="D855" s="58" t="n"/>
      <c r="E855" s="57" t="n"/>
    </row>
    <row r="856" ht="15.75" customHeight="1" s="198">
      <c r="A856" s="57" t="n"/>
      <c r="B856" s="57" t="n"/>
      <c r="C856" s="57" t="n"/>
      <c r="D856" s="58" t="n"/>
      <c r="E856" s="57" t="n"/>
    </row>
    <row r="857" ht="15.75" customHeight="1" s="198">
      <c r="A857" s="57" t="n"/>
      <c r="B857" s="57" t="n"/>
      <c r="C857" s="57" t="n"/>
      <c r="D857" s="58" t="n"/>
      <c r="E857" s="57" t="n"/>
    </row>
    <row r="858" ht="15.75" customHeight="1" s="198">
      <c r="A858" s="57" t="n"/>
      <c r="B858" s="57" t="n"/>
      <c r="C858" s="57" t="n"/>
      <c r="D858" s="58" t="n"/>
      <c r="E858" s="57" t="n"/>
    </row>
    <row r="859" ht="15.75" customHeight="1" s="198">
      <c r="A859" s="57" t="n"/>
      <c r="B859" s="57" t="n"/>
      <c r="C859" s="57" t="n"/>
      <c r="D859" s="58" t="n"/>
      <c r="E859" s="57" t="n"/>
    </row>
    <row r="860" ht="15.75" customHeight="1" s="198">
      <c r="A860" s="57" t="n"/>
      <c r="B860" s="57" t="n"/>
      <c r="C860" s="57" t="n"/>
      <c r="D860" s="58" t="n"/>
      <c r="E860" s="57" t="n"/>
    </row>
    <row r="861" ht="15.75" customHeight="1" s="198">
      <c r="A861" s="57" t="n"/>
      <c r="B861" s="57" t="n"/>
      <c r="C861" s="57" t="n"/>
      <c r="D861" s="58" t="n"/>
      <c r="E861" s="57" t="n"/>
    </row>
    <row r="862" ht="15.75" customHeight="1" s="198">
      <c r="A862" s="57" t="n"/>
      <c r="B862" s="57" t="n"/>
      <c r="C862" s="57" t="n"/>
      <c r="D862" s="58" t="n"/>
      <c r="E862" s="57" t="n"/>
    </row>
    <row r="863" ht="15.75" customHeight="1" s="198">
      <c r="A863" s="57" t="n"/>
      <c r="B863" s="57" t="n"/>
      <c r="C863" s="57" t="n"/>
      <c r="D863" s="58" t="n"/>
      <c r="E863" s="57" t="n"/>
    </row>
    <row r="864" ht="15.75" customHeight="1" s="198">
      <c r="A864" s="57" t="n"/>
      <c r="B864" s="57" t="n"/>
      <c r="C864" s="57" t="n"/>
      <c r="D864" s="58" t="n"/>
      <c r="E864" s="57" t="n"/>
    </row>
    <row r="865" ht="15.75" customHeight="1" s="198">
      <c r="A865" s="57" t="n"/>
      <c r="B865" s="57" t="n"/>
      <c r="C865" s="57" t="n"/>
      <c r="D865" s="58" t="n"/>
      <c r="E865" s="57" t="n"/>
    </row>
    <row r="866" ht="15.75" customHeight="1" s="198">
      <c r="A866" s="57" t="n"/>
      <c r="B866" s="57" t="n"/>
      <c r="C866" s="57" t="n"/>
      <c r="D866" s="58" t="n"/>
      <c r="E866" s="57" t="n"/>
    </row>
    <row r="867" ht="15.75" customHeight="1" s="198">
      <c r="A867" s="57" t="n"/>
      <c r="B867" s="57" t="n"/>
      <c r="C867" s="57" t="n"/>
      <c r="D867" s="58" t="n"/>
      <c r="E867" s="57" t="n"/>
    </row>
    <row r="868" ht="15.75" customHeight="1" s="198">
      <c r="A868" s="57" t="n"/>
      <c r="B868" s="57" t="n"/>
      <c r="C868" s="57" t="n"/>
      <c r="D868" s="58" t="n"/>
      <c r="E868" s="57" t="n"/>
    </row>
    <row r="869" ht="15.75" customHeight="1" s="198">
      <c r="A869" s="57" t="n"/>
      <c r="B869" s="57" t="n"/>
      <c r="C869" s="57" t="n"/>
      <c r="D869" s="58" t="n"/>
      <c r="E869" s="57" t="n"/>
    </row>
    <row r="870" ht="15.75" customHeight="1" s="198">
      <c r="A870" s="57" t="n"/>
      <c r="B870" s="57" t="n"/>
      <c r="C870" s="57" t="n"/>
      <c r="D870" s="58" t="n"/>
      <c r="E870" s="57" t="n"/>
    </row>
    <row r="871" ht="15.75" customHeight="1" s="198">
      <c r="A871" s="57" t="n"/>
      <c r="B871" s="57" t="n"/>
      <c r="C871" s="57" t="n"/>
      <c r="D871" s="58" t="n"/>
      <c r="E871" s="57" t="n"/>
    </row>
    <row r="872" ht="15.75" customHeight="1" s="198">
      <c r="A872" s="57" t="n"/>
      <c r="B872" s="57" t="n"/>
      <c r="C872" s="57" t="n"/>
      <c r="D872" s="58" t="n"/>
      <c r="E872" s="57" t="n"/>
    </row>
    <row r="873" ht="15.75" customHeight="1" s="198">
      <c r="A873" s="57" t="n"/>
      <c r="B873" s="57" t="n"/>
      <c r="C873" s="57" t="n"/>
      <c r="D873" s="58" t="n"/>
      <c r="E873" s="57" t="n"/>
    </row>
    <row r="874" ht="15.75" customHeight="1" s="198">
      <c r="A874" s="57" t="n"/>
      <c r="B874" s="57" t="n"/>
      <c r="C874" s="57" t="n"/>
      <c r="D874" s="58" t="n"/>
      <c r="E874" s="57" t="n"/>
    </row>
    <row r="875" ht="15.75" customHeight="1" s="198">
      <c r="A875" s="57" t="n"/>
      <c r="B875" s="57" t="n"/>
      <c r="C875" s="57" t="n"/>
      <c r="D875" s="58" t="n"/>
      <c r="E875" s="57" t="n"/>
    </row>
    <row r="876" ht="15.75" customHeight="1" s="198">
      <c r="A876" s="57" t="n"/>
      <c r="B876" s="57" t="n"/>
      <c r="C876" s="57" t="n"/>
      <c r="D876" s="58" t="n"/>
      <c r="E876" s="57" t="n"/>
    </row>
    <row r="877" ht="15.75" customHeight="1" s="198">
      <c r="A877" s="57" t="n"/>
      <c r="B877" s="57" t="n"/>
      <c r="C877" s="57" t="n"/>
      <c r="D877" s="58" t="n"/>
      <c r="E877" s="57" t="n"/>
    </row>
    <row r="878" ht="15.75" customHeight="1" s="198">
      <c r="A878" s="57" t="n"/>
      <c r="B878" s="57" t="n"/>
      <c r="C878" s="57" t="n"/>
      <c r="D878" s="58" t="n"/>
      <c r="E878" s="57" t="n"/>
    </row>
    <row r="879" ht="15.75" customHeight="1" s="198">
      <c r="A879" s="57" t="n"/>
      <c r="B879" s="57" t="n"/>
      <c r="C879" s="57" t="n"/>
      <c r="D879" s="58" t="n"/>
      <c r="E879" s="57" t="n"/>
    </row>
    <row r="880" ht="15.75" customHeight="1" s="198">
      <c r="A880" s="57" t="n"/>
      <c r="B880" s="57" t="n"/>
      <c r="C880" s="57" t="n"/>
      <c r="D880" s="58" t="n"/>
      <c r="E880" s="57" t="n"/>
    </row>
    <row r="881" ht="15.75" customHeight="1" s="198">
      <c r="A881" s="57" t="n"/>
      <c r="B881" s="57" t="n"/>
      <c r="C881" s="57" t="n"/>
      <c r="D881" s="58" t="n"/>
      <c r="E881" s="57" t="n"/>
    </row>
    <row r="882" ht="15.75" customHeight="1" s="198">
      <c r="A882" s="57" t="n"/>
      <c r="B882" s="57" t="n"/>
      <c r="C882" s="57" t="n"/>
      <c r="D882" s="58" t="n"/>
      <c r="E882" s="57" t="n"/>
    </row>
    <row r="883" ht="15.75" customHeight="1" s="198">
      <c r="A883" s="57" t="n"/>
      <c r="B883" s="57" t="n"/>
      <c r="C883" s="57" t="n"/>
      <c r="D883" s="58" t="n"/>
      <c r="E883" s="57" t="n"/>
    </row>
    <row r="884" ht="15.75" customHeight="1" s="198">
      <c r="A884" s="57" t="n"/>
      <c r="B884" s="57" t="n"/>
      <c r="C884" s="57" t="n"/>
      <c r="D884" s="58" t="n"/>
      <c r="E884" s="57" t="n"/>
    </row>
    <row r="885" ht="15.75" customHeight="1" s="198">
      <c r="A885" s="57" t="n"/>
      <c r="B885" s="57" t="n"/>
      <c r="C885" s="57" t="n"/>
      <c r="D885" s="58" t="n"/>
      <c r="E885" s="57" t="n"/>
    </row>
    <row r="886" ht="15.75" customHeight="1" s="198">
      <c r="A886" s="57" t="n"/>
      <c r="B886" s="57" t="n"/>
      <c r="C886" s="57" t="n"/>
      <c r="D886" s="58" t="n"/>
      <c r="E886" s="57" t="n"/>
    </row>
    <row r="887" ht="15.75" customHeight="1" s="198">
      <c r="A887" s="57" t="n"/>
      <c r="B887" s="57" t="n"/>
      <c r="C887" s="57" t="n"/>
      <c r="D887" s="58" t="n"/>
      <c r="E887" s="57" t="n"/>
    </row>
    <row r="888" ht="15.75" customHeight="1" s="198">
      <c r="A888" s="57" t="n"/>
      <c r="B888" s="57" t="n"/>
      <c r="C888" s="57" t="n"/>
      <c r="D888" s="58" t="n"/>
      <c r="E888" s="57" t="n"/>
    </row>
    <row r="889" ht="15.75" customHeight="1" s="198">
      <c r="A889" s="57" t="n"/>
      <c r="B889" s="57" t="n"/>
      <c r="C889" s="57" t="n"/>
      <c r="D889" s="58" t="n"/>
      <c r="E889" s="57" t="n"/>
    </row>
    <row r="890" ht="15.75" customHeight="1" s="198">
      <c r="A890" s="57" t="n"/>
      <c r="B890" s="57" t="n"/>
      <c r="C890" s="57" t="n"/>
      <c r="D890" s="58" t="n"/>
      <c r="E890" s="57" t="n"/>
    </row>
    <row r="891" ht="15.75" customHeight="1" s="198">
      <c r="A891" s="57" t="n"/>
      <c r="B891" s="57" t="n"/>
      <c r="C891" s="57" t="n"/>
      <c r="D891" s="58" t="n"/>
      <c r="E891" s="57" t="n"/>
    </row>
    <row r="892" ht="15.75" customHeight="1" s="198">
      <c r="A892" s="57" t="n"/>
      <c r="B892" s="57" t="n"/>
      <c r="C892" s="57" t="n"/>
      <c r="D892" s="58" t="n"/>
      <c r="E892" s="57" t="n"/>
    </row>
    <row r="893" ht="15.75" customHeight="1" s="198">
      <c r="A893" s="57" t="n"/>
      <c r="B893" s="57" t="n"/>
      <c r="C893" s="57" t="n"/>
      <c r="D893" s="58" t="n"/>
      <c r="E893" s="57" t="n"/>
    </row>
    <row r="894" ht="15.75" customHeight="1" s="198">
      <c r="A894" s="57" t="n"/>
      <c r="B894" s="57" t="n"/>
      <c r="C894" s="57" t="n"/>
      <c r="D894" s="58" t="n"/>
      <c r="E894" s="57" t="n"/>
    </row>
    <row r="895" ht="15.75" customHeight="1" s="198">
      <c r="A895" s="57" t="n"/>
      <c r="B895" s="57" t="n"/>
      <c r="C895" s="57" t="n"/>
      <c r="D895" s="58" t="n"/>
      <c r="E895" s="57" t="n"/>
    </row>
    <row r="896" ht="15.75" customHeight="1" s="198">
      <c r="A896" s="57" t="n"/>
      <c r="B896" s="57" t="n"/>
      <c r="C896" s="57" t="n"/>
      <c r="D896" s="58" t="n"/>
      <c r="E896" s="57" t="n"/>
    </row>
    <row r="897" ht="15.75" customHeight="1" s="198">
      <c r="A897" s="57" t="n"/>
      <c r="B897" s="57" t="n"/>
      <c r="C897" s="57" t="n"/>
      <c r="D897" s="58" t="n"/>
      <c r="E897" s="57" t="n"/>
    </row>
    <row r="898" ht="15.75" customHeight="1" s="198">
      <c r="A898" s="57" t="n"/>
      <c r="B898" s="57" t="n"/>
      <c r="C898" s="57" t="n"/>
      <c r="D898" s="58" t="n"/>
      <c r="E898" s="57" t="n"/>
    </row>
    <row r="899" ht="15.75" customHeight="1" s="198">
      <c r="A899" s="57" t="n"/>
      <c r="B899" s="57" t="n"/>
      <c r="C899" s="57" t="n"/>
      <c r="D899" s="58" t="n"/>
      <c r="E899" s="57" t="n"/>
    </row>
    <row r="900" ht="15.75" customHeight="1" s="198">
      <c r="A900" s="57" t="n"/>
      <c r="B900" s="57" t="n"/>
      <c r="C900" s="57" t="n"/>
      <c r="D900" s="58" t="n"/>
      <c r="E900" s="57" t="n"/>
    </row>
    <row r="901" ht="15.75" customHeight="1" s="198">
      <c r="A901" s="57" t="n"/>
      <c r="B901" s="57" t="n"/>
      <c r="C901" s="57" t="n"/>
      <c r="D901" s="58" t="n"/>
      <c r="E901" s="57" t="n"/>
    </row>
    <row r="902" ht="15.75" customHeight="1" s="198">
      <c r="A902" s="57" t="n"/>
      <c r="B902" s="57" t="n"/>
      <c r="C902" s="57" t="n"/>
      <c r="D902" s="58" t="n"/>
      <c r="E902" s="57" t="n"/>
    </row>
    <row r="903" ht="15.75" customHeight="1" s="198">
      <c r="A903" s="57" t="n"/>
      <c r="B903" s="57" t="n"/>
      <c r="C903" s="57" t="n"/>
      <c r="D903" s="58" t="n"/>
      <c r="E903" s="57" t="n"/>
    </row>
    <row r="904" ht="15.75" customHeight="1" s="198">
      <c r="A904" s="57" t="n"/>
      <c r="B904" s="57" t="n"/>
      <c r="C904" s="57" t="n"/>
      <c r="D904" s="58" t="n"/>
      <c r="E904" s="57" t="n"/>
    </row>
    <row r="905" ht="15.75" customHeight="1" s="198">
      <c r="A905" s="57" t="n"/>
      <c r="B905" s="57" t="n"/>
      <c r="C905" s="57" t="n"/>
      <c r="D905" s="58" t="n"/>
      <c r="E905" s="57" t="n"/>
    </row>
    <row r="906" ht="15.75" customHeight="1" s="198">
      <c r="A906" s="57" t="n"/>
      <c r="B906" s="57" t="n"/>
      <c r="C906" s="57" t="n"/>
      <c r="D906" s="58" t="n"/>
      <c r="E906" s="57" t="n"/>
    </row>
    <row r="907" ht="15.75" customHeight="1" s="198">
      <c r="A907" s="57" t="n"/>
      <c r="B907" s="57" t="n"/>
      <c r="C907" s="57" t="n"/>
      <c r="D907" s="58" t="n"/>
      <c r="E907" s="57" t="n"/>
    </row>
    <row r="908" ht="15.75" customHeight="1" s="198">
      <c r="A908" s="57" t="n"/>
      <c r="B908" s="57" t="n"/>
      <c r="C908" s="57" t="n"/>
      <c r="D908" s="58" t="n"/>
      <c r="E908" s="57" t="n"/>
    </row>
    <row r="909" ht="15.75" customHeight="1" s="198">
      <c r="A909" s="57" t="n"/>
      <c r="B909" s="57" t="n"/>
      <c r="C909" s="57" t="n"/>
      <c r="D909" s="58" t="n"/>
      <c r="E909" s="57" t="n"/>
    </row>
    <row r="910" ht="15.75" customHeight="1" s="198">
      <c r="A910" s="57" t="n"/>
      <c r="B910" s="57" t="n"/>
      <c r="C910" s="57" t="n"/>
      <c r="D910" s="58" t="n"/>
      <c r="E910" s="57" t="n"/>
    </row>
    <row r="911" ht="15.75" customHeight="1" s="198">
      <c r="A911" s="57" t="n"/>
      <c r="B911" s="57" t="n"/>
      <c r="C911" s="57" t="n"/>
      <c r="D911" s="58" t="n"/>
      <c r="E911" s="57" t="n"/>
    </row>
    <row r="912" ht="15.75" customHeight="1" s="198">
      <c r="A912" s="57" t="n"/>
      <c r="B912" s="57" t="n"/>
      <c r="C912" s="57" t="n"/>
      <c r="D912" s="58" t="n"/>
      <c r="E912" s="57" t="n"/>
    </row>
    <row r="913" ht="15.75" customHeight="1" s="198">
      <c r="A913" s="57" t="n"/>
      <c r="B913" s="57" t="n"/>
      <c r="C913" s="57" t="n"/>
      <c r="D913" s="58" t="n"/>
      <c r="E913" s="57" t="n"/>
    </row>
    <row r="914" ht="15.75" customHeight="1" s="198">
      <c r="A914" s="57" t="n"/>
      <c r="B914" s="57" t="n"/>
      <c r="C914" s="57" t="n"/>
      <c r="D914" s="58" t="n"/>
      <c r="E914" s="57" t="n"/>
    </row>
    <row r="915" ht="15.75" customHeight="1" s="198">
      <c r="A915" s="57" t="n"/>
      <c r="B915" s="57" t="n"/>
      <c r="C915" s="57" t="n"/>
      <c r="D915" s="58" t="n"/>
      <c r="E915" s="57" t="n"/>
    </row>
    <row r="916" ht="15.75" customHeight="1" s="198">
      <c r="A916" s="57" t="n"/>
      <c r="B916" s="57" t="n"/>
      <c r="C916" s="57" t="n"/>
      <c r="D916" s="58" t="n"/>
      <c r="E916" s="57" t="n"/>
    </row>
    <row r="917" ht="15.75" customHeight="1" s="198">
      <c r="A917" s="57" t="n"/>
      <c r="B917" s="57" t="n"/>
      <c r="C917" s="57" t="n"/>
      <c r="D917" s="58" t="n"/>
      <c r="E917" s="57" t="n"/>
    </row>
    <row r="918" ht="15.75" customHeight="1" s="198">
      <c r="A918" s="57" t="n"/>
      <c r="B918" s="57" t="n"/>
      <c r="C918" s="57" t="n"/>
      <c r="D918" s="58" t="n"/>
      <c r="E918" s="57" t="n"/>
    </row>
    <row r="919" ht="15.75" customHeight="1" s="198">
      <c r="A919" s="57" t="n"/>
      <c r="B919" s="57" t="n"/>
      <c r="C919" s="57" t="n"/>
      <c r="D919" s="58" t="n"/>
      <c r="E919" s="57" t="n"/>
    </row>
    <row r="920" ht="15.75" customHeight="1" s="198">
      <c r="A920" s="57" t="n"/>
      <c r="B920" s="57" t="n"/>
      <c r="C920" s="57" t="n"/>
      <c r="D920" s="58" t="n"/>
      <c r="E920" s="57" t="n"/>
    </row>
    <row r="921" ht="15.75" customHeight="1" s="198">
      <c r="A921" s="57" t="n"/>
      <c r="B921" s="57" t="n"/>
      <c r="C921" s="57" t="n"/>
      <c r="D921" s="58" t="n"/>
      <c r="E921" s="57" t="n"/>
    </row>
    <row r="922" ht="15.75" customHeight="1" s="198">
      <c r="A922" s="57" t="n"/>
      <c r="B922" s="57" t="n"/>
      <c r="C922" s="57" t="n"/>
      <c r="D922" s="58" t="n"/>
      <c r="E922" s="57" t="n"/>
    </row>
    <row r="923" ht="15.75" customHeight="1" s="198">
      <c r="A923" s="57" t="n"/>
      <c r="B923" s="57" t="n"/>
      <c r="C923" s="57" t="n"/>
      <c r="D923" s="58" t="n"/>
      <c r="E923" s="57" t="n"/>
    </row>
    <row r="924" ht="15.75" customHeight="1" s="198">
      <c r="A924" s="57" t="n"/>
      <c r="B924" s="57" t="n"/>
      <c r="C924" s="57" t="n"/>
      <c r="D924" s="58" t="n"/>
      <c r="E924" s="57" t="n"/>
    </row>
    <row r="925" ht="15.75" customHeight="1" s="198">
      <c r="A925" s="57" t="n"/>
      <c r="B925" s="57" t="n"/>
      <c r="C925" s="57" t="n"/>
      <c r="D925" s="58" t="n"/>
      <c r="E925" s="57" t="n"/>
    </row>
    <row r="926" ht="15.75" customHeight="1" s="198">
      <c r="A926" s="57" t="n"/>
      <c r="B926" s="57" t="n"/>
      <c r="C926" s="57" t="n"/>
      <c r="D926" s="58" t="n"/>
      <c r="E926" s="57" t="n"/>
    </row>
    <row r="927" ht="15.75" customHeight="1" s="198">
      <c r="A927" s="57" t="n"/>
      <c r="B927" s="57" t="n"/>
      <c r="C927" s="57" t="n"/>
      <c r="D927" s="58" t="n"/>
      <c r="E927" s="57" t="n"/>
    </row>
    <row r="928" ht="15.75" customHeight="1" s="198">
      <c r="A928" s="57" t="n"/>
      <c r="B928" s="57" t="n"/>
      <c r="C928" s="57" t="n"/>
      <c r="D928" s="58" t="n"/>
      <c r="E928" s="57" t="n"/>
    </row>
    <row r="929" ht="15.75" customHeight="1" s="198">
      <c r="A929" s="57" t="n"/>
      <c r="B929" s="57" t="n"/>
      <c r="C929" s="57" t="n"/>
      <c r="D929" s="58" t="n"/>
      <c r="E929" s="57" t="n"/>
    </row>
    <row r="930" ht="15.75" customHeight="1" s="198">
      <c r="A930" s="57" t="n"/>
      <c r="B930" s="57" t="n"/>
      <c r="C930" s="57" t="n"/>
      <c r="D930" s="58" t="n"/>
      <c r="E930" s="57" t="n"/>
    </row>
    <row r="931" ht="15.75" customHeight="1" s="198">
      <c r="A931" s="57" t="n"/>
      <c r="B931" s="57" t="n"/>
      <c r="C931" s="57" t="n"/>
      <c r="D931" s="58" t="n"/>
      <c r="E931" s="57" t="n"/>
    </row>
    <row r="932" ht="15.75" customHeight="1" s="198">
      <c r="A932" s="57" t="n"/>
      <c r="B932" s="57" t="n"/>
      <c r="C932" s="57" t="n"/>
      <c r="D932" s="58" t="n"/>
      <c r="E932" s="57" t="n"/>
    </row>
    <row r="933" ht="15.75" customHeight="1" s="198">
      <c r="A933" s="57" t="n"/>
      <c r="B933" s="57" t="n"/>
      <c r="C933" s="57" t="n"/>
      <c r="D933" s="58" t="n"/>
      <c r="E933" s="57" t="n"/>
    </row>
    <row r="934" ht="15.75" customHeight="1" s="198">
      <c r="A934" s="57" t="n"/>
      <c r="B934" s="57" t="n"/>
      <c r="C934" s="57" t="n"/>
      <c r="D934" s="58" t="n"/>
      <c r="E934" s="57" t="n"/>
    </row>
    <row r="935" ht="15.75" customHeight="1" s="198">
      <c r="A935" s="57" t="n"/>
      <c r="B935" s="57" t="n"/>
      <c r="C935" s="57" t="n"/>
      <c r="D935" s="58" t="n"/>
      <c r="E935" s="57" t="n"/>
    </row>
    <row r="936" ht="15.75" customHeight="1" s="198">
      <c r="A936" s="57" t="n"/>
      <c r="B936" s="57" t="n"/>
      <c r="C936" s="57" t="n"/>
      <c r="D936" s="58" t="n"/>
      <c r="E936" s="57" t="n"/>
    </row>
    <row r="937" ht="15.75" customHeight="1" s="198">
      <c r="A937" s="57" t="n"/>
      <c r="B937" s="57" t="n"/>
      <c r="C937" s="57" t="n"/>
      <c r="D937" s="58" t="n"/>
      <c r="E937" s="57" t="n"/>
    </row>
    <row r="938" ht="15.75" customHeight="1" s="198">
      <c r="A938" s="57" t="n"/>
      <c r="B938" s="57" t="n"/>
      <c r="C938" s="57" t="n"/>
      <c r="D938" s="58" t="n"/>
      <c r="E938" s="57" t="n"/>
    </row>
    <row r="939" ht="15.75" customHeight="1" s="198">
      <c r="A939" s="57" t="n"/>
      <c r="B939" s="57" t="n"/>
      <c r="C939" s="57" t="n"/>
      <c r="D939" s="58" t="n"/>
      <c r="E939" s="57" t="n"/>
    </row>
    <row r="940" ht="15.75" customHeight="1" s="198">
      <c r="A940" s="57" t="n"/>
      <c r="B940" s="57" t="n"/>
      <c r="C940" s="57" t="n"/>
      <c r="D940" s="58" t="n"/>
      <c r="E940" s="57" t="n"/>
    </row>
    <row r="941" ht="15.75" customHeight="1" s="198">
      <c r="A941" s="57" t="n"/>
      <c r="B941" s="57" t="n"/>
      <c r="C941" s="57" t="n"/>
      <c r="D941" s="58" t="n"/>
      <c r="E941" s="57" t="n"/>
    </row>
    <row r="942" ht="15.75" customHeight="1" s="198">
      <c r="A942" s="57" t="n"/>
      <c r="B942" s="57" t="n"/>
      <c r="C942" s="57" t="n"/>
      <c r="D942" s="58" t="n"/>
      <c r="E942" s="57" t="n"/>
    </row>
    <row r="943" ht="15.75" customHeight="1" s="198">
      <c r="A943" s="57" t="n"/>
      <c r="B943" s="57" t="n"/>
      <c r="C943" s="57" t="n"/>
      <c r="D943" s="58" t="n"/>
      <c r="E943" s="57" t="n"/>
    </row>
    <row r="944" ht="15.75" customHeight="1" s="198">
      <c r="A944" s="57" t="n"/>
      <c r="B944" s="57" t="n"/>
      <c r="C944" s="57" t="n"/>
      <c r="D944" s="58" t="n"/>
      <c r="E944" s="57" t="n"/>
    </row>
    <row r="945" ht="15.75" customHeight="1" s="198">
      <c r="A945" s="57" t="n"/>
      <c r="B945" s="57" t="n"/>
      <c r="C945" s="57" t="n"/>
      <c r="D945" s="58" t="n"/>
      <c r="E945" s="57" t="n"/>
    </row>
    <row r="946" ht="15.75" customHeight="1" s="198">
      <c r="A946" s="57" t="n"/>
      <c r="B946" s="57" t="n"/>
      <c r="C946" s="57" t="n"/>
      <c r="D946" s="58" t="n"/>
      <c r="E946" s="57" t="n"/>
    </row>
    <row r="947" ht="15.75" customHeight="1" s="198">
      <c r="A947" s="57" t="n"/>
      <c r="B947" s="57" t="n"/>
      <c r="C947" s="57" t="n"/>
      <c r="D947" s="58" t="n"/>
      <c r="E947" s="57" t="n"/>
    </row>
    <row r="948" ht="15.75" customHeight="1" s="198">
      <c r="A948" s="57" t="n"/>
      <c r="B948" s="57" t="n"/>
      <c r="C948" s="57" t="n"/>
      <c r="D948" s="58" t="n"/>
      <c r="E948" s="57" t="n"/>
    </row>
    <row r="949" ht="15.75" customHeight="1" s="198">
      <c r="A949" s="57" t="n"/>
      <c r="B949" s="57" t="n"/>
      <c r="C949" s="57" t="n"/>
      <c r="D949" s="58" t="n"/>
      <c r="E949" s="57" t="n"/>
    </row>
    <row r="950" ht="15.75" customHeight="1" s="198">
      <c r="A950" s="57" t="n"/>
      <c r="B950" s="57" t="n"/>
      <c r="C950" s="57" t="n"/>
      <c r="D950" s="58" t="n"/>
      <c r="E950" s="57" t="n"/>
    </row>
    <row r="951" ht="15.75" customHeight="1" s="198">
      <c r="A951" s="57" t="n"/>
      <c r="B951" s="57" t="n"/>
      <c r="C951" s="57" t="n"/>
      <c r="D951" s="58" t="n"/>
      <c r="E951" s="57" t="n"/>
    </row>
    <row r="952" ht="15.75" customHeight="1" s="198">
      <c r="A952" s="57" t="n"/>
      <c r="B952" s="57" t="n"/>
      <c r="C952" s="57" t="n"/>
      <c r="D952" s="58" t="n"/>
      <c r="E952" s="57" t="n"/>
    </row>
    <row r="953" ht="15.75" customHeight="1" s="198">
      <c r="A953" s="57" t="n"/>
      <c r="B953" s="57" t="n"/>
      <c r="C953" s="57" t="n"/>
      <c r="D953" s="58" t="n"/>
      <c r="E953" s="57" t="n"/>
    </row>
    <row r="954" ht="15.75" customHeight="1" s="198">
      <c r="A954" s="57" t="n"/>
      <c r="B954" s="57" t="n"/>
      <c r="C954" s="57" t="n"/>
      <c r="D954" s="58" t="n"/>
      <c r="E954" s="57" t="n"/>
    </row>
    <row r="955" ht="15.75" customHeight="1" s="198">
      <c r="A955" s="57" t="n"/>
      <c r="B955" s="57" t="n"/>
      <c r="C955" s="57" t="n"/>
      <c r="D955" s="58" t="n"/>
      <c r="E955" s="57" t="n"/>
    </row>
    <row r="956" ht="15.75" customHeight="1" s="198">
      <c r="A956" s="57" t="n"/>
      <c r="B956" s="57" t="n"/>
      <c r="C956" s="57" t="n"/>
      <c r="D956" s="58" t="n"/>
      <c r="E956" s="57" t="n"/>
    </row>
    <row r="957" ht="15.75" customHeight="1" s="198">
      <c r="A957" s="57" t="n"/>
      <c r="B957" s="57" t="n"/>
      <c r="C957" s="57" t="n"/>
      <c r="D957" s="58" t="n"/>
      <c r="E957" s="57" t="n"/>
    </row>
    <row r="958" ht="15.75" customHeight="1" s="198">
      <c r="A958" s="57" t="n"/>
      <c r="B958" s="57" t="n"/>
      <c r="C958" s="57" t="n"/>
      <c r="D958" s="58" t="n"/>
      <c r="E958" s="57" t="n"/>
    </row>
    <row r="959" ht="15.75" customHeight="1" s="198">
      <c r="A959" s="57" t="n"/>
      <c r="B959" s="57" t="n"/>
      <c r="C959" s="57" t="n"/>
      <c r="D959" s="58" t="n"/>
      <c r="E959" s="57" t="n"/>
    </row>
    <row r="960" ht="15.75" customHeight="1" s="198">
      <c r="A960" s="57" t="n"/>
      <c r="B960" s="57" t="n"/>
      <c r="C960" s="57" t="n"/>
      <c r="D960" s="58" t="n"/>
      <c r="E960" s="57" t="n"/>
    </row>
    <row r="961" ht="15.75" customHeight="1" s="198">
      <c r="A961" s="57" t="n"/>
      <c r="B961" s="57" t="n"/>
      <c r="C961" s="57" t="n"/>
      <c r="D961" s="58" t="n"/>
      <c r="E961" s="57" t="n"/>
    </row>
    <row r="962" ht="15.75" customHeight="1" s="198">
      <c r="A962" s="57" t="n"/>
      <c r="B962" s="57" t="n"/>
      <c r="C962" s="57" t="n"/>
      <c r="D962" s="58" t="n"/>
      <c r="E962" s="57" t="n"/>
    </row>
    <row r="963" ht="15.75" customHeight="1" s="198">
      <c r="A963" s="57" t="n"/>
      <c r="B963" s="57" t="n"/>
      <c r="C963" s="57" t="n"/>
      <c r="D963" s="58" t="n"/>
      <c r="E963" s="57" t="n"/>
    </row>
    <row r="964" ht="15.75" customHeight="1" s="198">
      <c r="A964" s="57" t="n"/>
      <c r="B964" s="57" t="n"/>
      <c r="C964" s="57" t="n"/>
      <c r="D964" s="58" t="n"/>
      <c r="E964" s="57" t="n"/>
    </row>
    <row r="965" ht="15.75" customHeight="1" s="198">
      <c r="A965" s="57" t="n"/>
      <c r="B965" s="57" t="n"/>
      <c r="C965" s="57" t="n"/>
      <c r="D965" s="58" t="n"/>
      <c r="E965" s="57" t="n"/>
    </row>
    <row r="966" ht="15.75" customHeight="1" s="198">
      <c r="A966" s="57" t="n"/>
      <c r="B966" s="57" t="n"/>
      <c r="C966" s="57" t="n"/>
      <c r="D966" s="58" t="n"/>
      <c r="E966" s="57" t="n"/>
    </row>
    <row r="967" ht="15.75" customHeight="1" s="198">
      <c r="A967" s="57" t="n"/>
      <c r="B967" s="57" t="n"/>
      <c r="C967" s="57" t="n"/>
      <c r="D967" s="58" t="n"/>
      <c r="E967" s="57" t="n"/>
    </row>
    <row r="968" ht="15.75" customHeight="1" s="198">
      <c r="A968" s="57" t="n"/>
      <c r="B968" s="57" t="n"/>
      <c r="C968" s="57" t="n"/>
      <c r="D968" s="58" t="n"/>
      <c r="E968" s="57" t="n"/>
    </row>
    <row r="969" ht="15.75" customHeight="1" s="198">
      <c r="A969" s="57" t="n"/>
      <c r="B969" s="57" t="n"/>
      <c r="C969" s="57" t="n"/>
      <c r="D969" s="58" t="n"/>
      <c r="E969" s="57" t="n"/>
    </row>
    <row r="970" ht="15.75" customHeight="1" s="198">
      <c r="A970" s="57" t="n"/>
      <c r="B970" s="57" t="n"/>
      <c r="C970" s="57" t="n"/>
      <c r="D970" s="58" t="n"/>
      <c r="E970" s="57" t="n"/>
    </row>
    <row r="971" ht="15.75" customHeight="1" s="198">
      <c r="A971" s="57" t="n"/>
      <c r="B971" s="57" t="n"/>
      <c r="C971" s="57" t="n"/>
      <c r="D971" s="58" t="n"/>
      <c r="E971" s="57" t="n"/>
    </row>
    <row r="972" ht="15.75" customHeight="1" s="198">
      <c r="A972" s="57" t="n"/>
      <c r="B972" s="57" t="n"/>
      <c r="C972" s="57" t="n"/>
      <c r="D972" s="58" t="n"/>
      <c r="E972" s="57" t="n"/>
    </row>
    <row r="973" ht="15.75" customHeight="1" s="198">
      <c r="A973" s="57" t="n"/>
      <c r="B973" s="57" t="n"/>
      <c r="C973" s="57" t="n"/>
      <c r="D973" s="58" t="n"/>
      <c r="E973" s="57" t="n"/>
    </row>
    <row r="974" ht="15.75" customHeight="1" s="198">
      <c r="A974" s="57" t="n"/>
      <c r="B974" s="57" t="n"/>
      <c r="C974" s="57" t="n"/>
      <c r="D974" s="58" t="n"/>
      <c r="E974" s="57" t="n"/>
    </row>
    <row r="975" ht="15.75" customHeight="1" s="198">
      <c r="A975" s="57" t="n"/>
      <c r="B975" s="57" t="n"/>
      <c r="C975" s="57" t="n"/>
      <c r="D975" s="58" t="n"/>
      <c r="E975" s="57" t="n"/>
    </row>
    <row r="976" ht="15.75" customHeight="1" s="198">
      <c r="A976" s="57" t="n"/>
      <c r="B976" s="57" t="n"/>
      <c r="C976" s="57" t="n"/>
      <c r="D976" s="58" t="n"/>
      <c r="E976" s="57" t="n"/>
    </row>
    <row r="977" ht="15.75" customHeight="1" s="198">
      <c r="A977" s="57" t="n"/>
      <c r="B977" s="57" t="n"/>
      <c r="C977" s="57" t="n"/>
      <c r="D977" s="58" t="n"/>
      <c r="E977" s="57" t="n"/>
    </row>
    <row r="978" ht="15.75" customHeight="1" s="198">
      <c r="A978" s="57" t="n"/>
      <c r="B978" s="57" t="n"/>
      <c r="C978" s="57" t="n"/>
      <c r="D978" s="58" t="n"/>
      <c r="E978" s="57" t="n"/>
    </row>
    <row r="979" ht="15.75" customHeight="1" s="198">
      <c r="A979" s="57" t="n"/>
      <c r="B979" s="57" t="n"/>
      <c r="C979" s="57" t="n"/>
      <c r="D979" s="58" t="n"/>
      <c r="E979" s="57" t="n"/>
    </row>
    <row r="980" ht="15.75" customHeight="1" s="198">
      <c r="A980" s="57" t="n"/>
      <c r="B980" s="57" t="n"/>
      <c r="C980" s="57" t="n"/>
      <c r="D980" s="58" t="n"/>
      <c r="E980" s="57" t="n"/>
    </row>
    <row r="981" ht="15.75" customHeight="1" s="198">
      <c r="A981" s="57" t="n"/>
      <c r="B981" s="57" t="n"/>
      <c r="C981" s="57" t="n"/>
      <c r="D981" s="58" t="n"/>
      <c r="E981" s="57" t="n"/>
    </row>
    <row r="982" ht="15.75" customHeight="1" s="198">
      <c r="A982" s="57" t="n"/>
      <c r="B982" s="57" t="n"/>
      <c r="C982" s="57" t="n"/>
      <c r="D982" s="58" t="n"/>
      <c r="E982" s="57" t="n"/>
    </row>
    <row r="983" ht="15.75" customHeight="1" s="198">
      <c r="A983" s="57" t="n"/>
      <c r="B983" s="57" t="n"/>
      <c r="C983" s="57" t="n"/>
      <c r="D983" s="58" t="n"/>
      <c r="E983" s="57" t="n"/>
    </row>
    <row r="984" ht="15.75" customHeight="1" s="198">
      <c r="A984" s="57" t="n"/>
      <c r="B984" s="57" t="n"/>
      <c r="C984" s="57" t="n"/>
      <c r="D984" s="58" t="n"/>
      <c r="E984" s="57" t="n"/>
    </row>
    <row r="985" ht="15.75" customHeight="1" s="198">
      <c r="A985" s="57" t="n"/>
      <c r="B985" s="57" t="n"/>
      <c r="C985" s="57" t="n"/>
      <c r="D985" s="58" t="n"/>
      <c r="E985" s="57" t="n"/>
    </row>
    <row r="986" ht="15.75" customHeight="1" s="198">
      <c r="A986" s="57" t="n"/>
      <c r="B986" s="57" t="n"/>
      <c r="C986" s="57" t="n"/>
      <c r="D986" s="58" t="n"/>
      <c r="E986" s="57" t="n"/>
    </row>
    <row r="987" ht="15.75" customHeight="1" s="198">
      <c r="A987" s="57" t="n"/>
      <c r="B987" s="57" t="n"/>
      <c r="C987" s="57" t="n"/>
      <c r="D987" s="58" t="n"/>
      <c r="E987" s="57" t="n"/>
    </row>
    <row r="988" ht="15.75" customHeight="1" s="198">
      <c r="A988" s="57" t="n"/>
      <c r="B988" s="57" t="n"/>
      <c r="C988" s="57" t="n"/>
      <c r="D988" s="58" t="n"/>
      <c r="E988" s="57" t="n"/>
    </row>
    <row r="989" ht="15.75" customHeight="1" s="198">
      <c r="A989" s="57" t="n"/>
      <c r="B989" s="57" t="n"/>
      <c r="C989" s="57" t="n"/>
      <c r="D989" s="58" t="n"/>
      <c r="E989" s="57" t="n"/>
    </row>
    <row r="990" ht="15.75" customHeight="1" s="198">
      <c r="A990" s="57" t="n"/>
      <c r="B990" s="57" t="n"/>
      <c r="C990" s="57" t="n"/>
      <c r="D990" s="58" t="n"/>
      <c r="E990" s="57" t="n"/>
    </row>
    <row r="991" ht="15.75" customHeight="1" s="198">
      <c r="A991" s="57" t="n"/>
      <c r="B991" s="57" t="n"/>
      <c r="C991" s="57" t="n"/>
      <c r="D991" s="58" t="n"/>
      <c r="E991" s="57" t="n"/>
    </row>
    <row r="992" ht="15.75" customHeight="1" s="198">
      <c r="A992" s="57" t="n"/>
      <c r="B992" s="57" t="n"/>
      <c r="C992" s="57" t="n"/>
      <c r="D992" s="58" t="n"/>
      <c r="E992" s="57" t="n"/>
    </row>
    <row r="993" ht="15.75" customHeight="1" s="198">
      <c r="A993" s="57" t="n"/>
      <c r="B993" s="57" t="n"/>
      <c r="C993" s="57" t="n"/>
      <c r="D993" s="58" t="n"/>
      <c r="E993" s="57" t="n"/>
    </row>
    <row r="994" ht="15.75" customHeight="1" s="198">
      <c r="A994" s="57" t="n"/>
      <c r="B994" s="57" t="n"/>
      <c r="C994" s="57" t="n"/>
      <c r="D994" s="58" t="n"/>
      <c r="E994" s="57" t="n"/>
    </row>
    <row r="995" ht="15.75" customHeight="1" s="198">
      <c r="A995" s="57" t="n"/>
      <c r="B995" s="57" t="n"/>
      <c r="C995" s="57" t="n"/>
      <c r="D995" s="58" t="n"/>
      <c r="E995" s="57" t="n"/>
    </row>
    <row r="996" ht="15.75" customHeight="1" s="198">
      <c r="A996" s="57" t="n"/>
      <c r="B996" s="57" t="n"/>
      <c r="C996" s="57" t="n"/>
      <c r="D996" s="58" t="n"/>
      <c r="E996" s="57" t="n"/>
    </row>
    <row r="997" ht="15.75" customHeight="1" s="198">
      <c r="A997" s="57" t="n"/>
      <c r="B997" s="57" t="n"/>
      <c r="C997" s="57" t="n"/>
      <c r="D997" s="58" t="n"/>
      <c r="E997" s="57" t="n"/>
    </row>
    <row r="998" ht="15.75" customHeight="1" s="198">
      <c r="A998" s="57" t="n"/>
      <c r="B998" s="57" t="n"/>
      <c r="C998" s="57" t="n"/>
      <c r="D998" s="58" t="n"/>
      <c r="E998" s="57" t="n"/>
    </row>
    <row r="999" ht="15.75" customHeight="1" s="198">
      <c r="A999" s="57" t="n"/>
      <c r="B999" s="57" t="n"/>
      <c r="C999" s="57" t="n"/>
      <c r="D999" s="58" t="n"/>
      <c r="E999" s="57" t="n"/>
    </row>
    <row r="1000" ht="15.75" customHeight="1" s="198">
      <c r="A1000" s="57" t="n"/>
      <c r="B1000" s="57" t="n"/>
      <c r="C1000" s="57" t="n"/>
      <c r="D1000" s="58" t="n"/>
      <c r="E1000" s="57" t="n"/>
    </row>
  </sheetData>
  <autoFilter ref="$A$1:$E$1000"/>
  <dataValidations count="3">
    <dataValidation sqref="E2:E1000" showDropDown="0" showInputMessage="0" showErrorMessage="0" allowBlank="1" type="list">
      <formula1>SourceList</formula1>
    </dataValidation>
    <dataValidation sqref="C2:C1000" showDropDown="0" showInputMessage="0" showErrorMessage="0" allowBlank="1" type="list">
      <formula1>Ecosystem!$B$2:$B$4</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8.xml><?xml version="1.0" encoding="utf-8"?>
<worksheet xmlns="http://schemas.openxmlformats.org/spreadsheetml/2006/main">
  <sheetPr>
    <tabColor rgb="FFA3BCD3"/>
    <outlinePr summaryBelow="1" summaryRight="1"/>
    <pageSetUpPr/>
  </sheetPr>
  <dimension ref="A1:Y1000"/>
  <sheetViews>
    <sheetView workbookViewId="0">
      <selection activeCell="A1" sqref="A1"/>
    </sheetView>
  </sheetViews>
  <sheetFormatPr baseColWidth="8" defaultColWidth="12.63" defaultRowHeight="15" customHeight="1"/>
  <cols>
    <col width="38.38" customWidth="1" style="198" min="1" max="1"/>
    <col width="15.88" customWidth="1" style="198" min="2" max="4"/>
    <col width="36" customWidth="1" style="198" min="5" max="5"/>
    <col width="28.13" customWidth="1" style="198" min="6" max="6"/>
    <col width="85" customWidth="1" style="198" min="7" max="7"/>
    <col width="9.130000000000001" customWidth="1" style="198" min="8" max="10"/>
    <col hidden="1" width="8.630000000000001" customWidth="1" style="198" min="11" max="18"/>
    <col width="8.630000000000001" customWidth="1" style="198" min="19" max="25"/>
  </cols>
  <sheetData>
    <row r="1" ht="12.75" customHeight="1" s="198">
      <c r="A1" s="51" t="inlineStr">
        <is>
          <t>Country</t>
        </is>
      </c>
      <c r="B1" s="51" t="inlineStr">
        <is>
          <t>Country code</t>
        </is>
      </c>
      <c r="C1" s="51" t="inlineStr">
        <is>
          <t>Activity</t>
        </is>
      </c>
      <c r="D1" s="51" t="inlineStr">
        <is>
          <t>Ecosystem</t>
        </is>
      </c>
      <c r="E1" s="67" t="inlineStr">
        <is>
          <t>Planning and admin cost</t>
        </is>
      </c>
      <c r="F1" s="51" t="inlineStr">
        <is>
          <t>Source</t>
        </is>
      </c>
      <c r="Q1" s="13" t="n"/>
      <c r="R1" s="13" t="n"/>
      <c r="S1" s="13" t="n"/>
      <c r="T1" s="13" t="n"/>
      <c r="U1" s="13" t="n"/>
      <c r="V1" s="13" t="n"/>
      <c r="W1" s="13" t="n"/>
      <c r="X1" s="13" t="n"/>
      <c r="Y1" s="13" t="n"/>
    </row>
    <row r="2" ht="12.75" customHeight="1" s="198">
      <c r="A2" s="62" t="inlineStr">
        <is>
          <t>United States</t>
        </is>
      </c>
      <c r="B2" s="62">
        <f t="array" ref="B2">INDEX(Countries!$D$2:$D$255, MATCH(A2, Countries!$B$2:$B$255, 0))
</f>
        <v/>
      </c>
      <c r="C2" s="53" t="inlineStr">
        <is>
          <t>Conservation</t>
        </is>
      </c>
      <c r="D2" s="53" t="inlineStr">
        <is>
          <t>Mangrove</t>
        </is>
      </c>
      <c r="E2" s="54" t="n">
        <v>166766.666666667</v>
      </c>
      <c r="F2" s="57" t="inlineStr">
        <is>
          <t>Program Manager (1): $81,2000. Program Coordinator (2): $52,045. Additional 20% of salaries is added to account for meetings / expenses. 25% of costs are applied to community representation.</t>
        </is>
      </c>
      <c r="Q2" s="197" t="n"/>
      <c r="R2" s="197" t="n"/>
      <c r="S2" s="197" t="n"/>
      <c r="T2" s="197" t="n"/>
      <c r="U2" s="197" t="n"/>
      <c r="V2" s="197" t="n"/>
      <c r="W2" s="197" t="n"/>
      <c r="X2" s="197" t="n"/>
      <c r="Y2" s="197" t="n"/>
    </row>
    <row r="3" ht="12.75" customHeight="1" s="198">
      <c r="A3" s="62" t="inlineStr">
        <is>
          <t>Indonesia</t>
        </is>
      </c>
      <c r="B3" s="62">
        <f t="array" ref="B3">INDEX(Countries!$D$2:$D$255, MATCH(A3, Countries!$B$2:$B$255, 0))
</f>
        <v/>
      </c>
      <c r="C3" s="53" t="inlineStr">
        <is>
          <t>Conservation</t>
        </is>
      </c>
      <c r="D3" s="53" t="inlineStr">
        <is>
          <t>Mangrove</t>
        </is>
      </c>
      <c r="E3" s="54" t="n">
        <v>166766.666666667</v>
      </c>
      <c r="F3" s="57" t="inlineStr">
        <is>
          <t>Program Manager (1): $81,2000. Program Coordinator (2): $52,045. Additional 20% of salaries is added to account for meetings / expenses. 25% of costs are applied to community representation.</t>
        </is>
      </c>
      <c r="Q3" s="197" t="n"/>
      <c r="R3" s="197" t="n"/>
      <c r="S3" s="197" t="n"/>
      <c r="T3" s="197" t="n"/>
      <c r="U3" s="197" t="n"/>
      <c r="V3" s="197" t="n"/>
      <c r="W3" s="197" t="n"/>
      <c r="X3" s="197" t="n"/>
      <c r="Y3" s="197" t="n"/>
    </row>
    <row r="4" ht="12.75" customHeight="1" s="198">
      <c r="A4" s="62" t="inlineStr">
        <is>
          <t>Australia</t>
        </is>
      </c>
      <c r="B4" s="62">
        <f t="array" ref="B4">INDEX(Countries!$D$2:$D$255, MATCH(A4, Countries!$B$2:$B$255, 0))
</f>
        <v/>
      </c>
      <c r="C4" s="53" t="inlineStr">
        <is>
          <t>Conservation</t>
        </is>
      </c>
      <c r="D4" s="53" t="inlineStr">
        <is>
          <t>Mangrove</t>
        </is>
      </c>
      <c r="E4" s="54" t="n">
        <v>166766.666666667</v>
      </c>
      <c r="F4" s="57" t="inlineStr">
        <is>
          <t>Program Manager (1): $81,2000. Program Coordinator (2): $52,045. Additional 20% of salaries is added to account for meetings / expenses. 25% of costs are applied to community representation.</t>
        </is>
      </c>
      <c r="Q4" s="197" t="n"/>
      <c r="R4" s="197" t="n"/>
      <c r="S4" s="197" t="n"/>
      <c r="T4" s="197" t="n"/>
      <c r="U4" s="197" t="n"/>
      <c r="V4" s="197" t="n"/>
      <c r="W4" s="197" t="n"/>
      <c r="X4" s="197" t="n"/>
      <c r="Y4" s="197" t="n"/>
    </row>
    <row r="5" ht="12.75" customHeight="1" s="198">
      <c r="A5" s="62" t="inlineStr">
        <is>
          <t>The Bahamas</t>
        </is>
      </c>
      <c r="B5" s="62">
        <f t="array" ref="B5">INDEX(Countries!$D$2:$D$255, MATCH(A5, Countries!$B$2:$B$255, 0))
</f>
        <v/>
      </c>
      <c r="C5" s="53" t="inlineStr">
        <is>
          <t>Conservation</t>
        </is>
      </c>
      <c r="D5" s="53" t="inlineStr">
        <is>
          <t>Mangrove</t>
        </is>
      </c>
      <c r="E5" s="54" t="n">
        <v>166766.666666667</v>
      </c>
      <c r="F5" s="57" t="inlineStr">
        <is>
          <t>Program Manager (1): $81,2000. Program Coordinator (2): $52,045. Additional 20% of salaries is added to account for meetings / expenses. 25% of costs are applied to community representation.</t>
        </is>
      </c>
      <c r="Q5" s="197" t="n"/>
      <c r="R5" s="197" t="n"/>
      <c r="S5" s="197" t="n"/>
      <c r="T5" s="197" t="n"/>
      <c r="U5" s="197" t="n"/>
      <c r="V5" s="197" t="n"/>
      <c r="W5" s="197" t="n"/>
      <c r="X5" s="197" t="n"/>
      <c r="Y5" s="197" t="n"/>
    </row>
    <row r="6" ht="12.75" customHeight="1" s="198">
      <c r="A6" s="62" t="inlineStr">
        <is>
          <t>Kenya</t>
        </is>
      </c>
      <c r="B6" s="62">
        <f t="array" ref="B6">INDEX(Countries!$D$2:$D$255, MATCH(A6, Countries!$B$2:$B$255, 0))
</f>
        <v/>
      </c>
      <c r="C6" s="53" t="inlineStr">
        <is>
          <t>Conservation</t>
        </is>
      </c>
      <c r="D6" s="53" t="inlineStr">
        <is>
          <t>Mangrove</t>
        </is>
      </c>
      <c r="E6" s="54" t="n">
        <v>166766.666666667</v>
      </c>
      <c r="F6" s="57" t="inlineStr">
        <is>
          <t>Program Manager (1): $81,2000. Program Coordinator (2): $52,045. Additional 20% of salaries is added to account for meetings / expenses. 25% of costs are applied to community representation.</t>
        </is>
      </c>
      <c r="Q6" s="197" t="n"/>
      <c r="R6" s="197" t="n"/>
      <c r="S6" s="197" t="n"/>
      <c r="T6" s="197" t="n"/>
      <c r="U6" s="197" t="n"/>
      <c r="V6" s="197" t="n"/>
      <c r="W6" s="197" t="n"/>
      <c r="X6" s="197" t="n"/>
      <c r="Y6" s="197" t="n"/>
    </row>
    <row r="7" ht="12.75" customHeight="1" s="198">
      <c r="A7" s="62" t="inlineStr">
        <is>
          <t>Mexico</t>
        </is>
      </c>
      <c r="B7" s="62">
        <f t="array" ref="B7">INDEX(Countries!$D$2:$D$255, MATCH(A7, Countries!$B$2:$B$255, 0))
</f>
        <v/>
      </c>
      <c r="C7" s="53" t="inlineStr">
        <is>
          <t>Conservation</t>
        </is>
      </c>
      <c r="D7" s="53" t="inlineStr">
        <is>
          <t>Mangrove</t>
        </is>
      </c>
      <c r="E7" s="54" t="n">
        <v>166766.666666667</v>
      </c>
      <c r="F7" s="57" t="inlineStr">
        <is>
          <t>Program Manager (1): $81,2000. Program Coordinator (2): $52,045. Additional 20% of salaries is added to account for meetings / expenses. 25% of costs are applied to community representation.</t>
        </is>
      </c>
      <c r="Q7" s="197" t="n"/>
      <c r="R7" s="197" t="n"/>
      <c r="S7" s="197" t="n"/>
      <c r="T7" s="197" t="n"/>
      <c r="U7" s="197" t="n"/>
      <c r="V7" s="197" t="n"/>
      <c r="W7" s="197" t="n"/>
      <c r="X7" s="197" t="n"/>
      <c r="Y7" s="197" t="n"/>
    </row>
    <row r="8" ht="12.75" customHeight="1" s="198">
      <c r="A8" s="62" t="inlineStr">
        <is>
          <t>Colombia</t>
        </is>
      </c>
      <c r="B8" s="62">
        <f t="array" ref="B8">INDEX(Countries!$D$2:$D$255, MATCH(A8, Countries!$B$2:$B$255, 0))
</f>
        <v/>
      </c>
      <c r="C8" s="53" t="inlineStr">
        <is>
          <t>Conservation</t>
        </is>
      </c>
      <c r="D8" s="53" t="inlineStr">
        <is>
          <t>Mangrove</t>
        </is>
      </c>
      <c r="E8" s="54" t="n">
        <v>166766.666666667</v>
      </c>
      <c r="F8" s="57" t="inlineStr">
        <is>
          <t>Program Manager (1): $81,2000. Program Coordinator (2): $52,045. Additional 20% of salaries is added to account for meetings / expenses. 25% of costs are applied to community representation.</t>
        </is>
      </c>
      <c r="Q8" s="197" t="n"/>
      <c r="R8" s="197" t="n"/>
      <c r="S8" s="197" t="n"/>
      <c r="T8" s="197" t="n"/>
      <c r="U8" s="197" t="n"/>
      <c r="V8" s="197" t="n"/>
      <c r="W8" s="197" t="n"/>
      <c r="X8" s="197" t="n"/>
      <c r="Y8" s="197" t="n"/>
    </row>
    <row r="9" ht="12.75" customHeight="1" s="198">
      <c r="A9" s="62" t="inlineStr">
        <is>
          <t>India</t>
        </is>
      </c>
      <c r="B9" s="62">
        <f t="array" ref="B9">INDEX(Countries!$D$2:$D$255, MATCH(A9, Countries!$B$2:$B$255, 0))
</f>
        <v/>
      </c>
      <c r="C9" s="53" t="inlineStr">
        <is>
          <t>Conservation</t>
        </is>
      </c>
      <c r="D9" s="53" t="inlineStr">
        <is>
          <t>Mangrove</t>
        </is>
      </c>
      <c r="E9" s="54" t="n">
        <v>166766.666666667</v>
      </c>
      <c r="F9" s="57" t="inlineStr">
        <is>
          <t>Program Manager (1): $81,2000. Program Coordinator (2): $52,045. Additional 20% of salaries is added to account for meetings / expenses. 25% of costs are applied to community representation.</t>
        </is>
      </c>
      <c r="Q9" s="197" t="n"/>
      <c r="R9" s="197" t="n"/>
      <c r="S9" s="197" t="n"/>
      <c r="T9" s="197" t="n"/>
      <c r="U9" s="197" t="n"/>
      <c r="V9" s="197" t="n"/>
      <c r="W9" s="197" t="n"/>
      <c r="X9" s="197" t="n"/>
      <c r="Y9" s="197" t="n"/>
    </row>
    <row r="10" ht="12.75" customHeight="1" s="198">
      <c r="A10" s="62" t="inlineStr">
        <is>
          <t>China</t>
        </is>
      </c>
      <c r="B10" s="62">
        <f t="array" ref="B10">INDEX(Countries!$D$2:$D$255, MATCH(A10, Countries!$B$2:$B$255, 0))
</f>
        <v/>
      </c>
      <c r="C10" s="53" t="inlineStr">
        <is>
          <t>Conservation</t>
        </is>
      </c>
      <c r="D10" s="53" t="inlineStr">
        <is>
          <t>Mangrove</t>
        </is>
      </c>
      <c r="E10" s="54" t="n">
        <v>166766.666666667</v>
      </c>
      <c r="F10" s="57" t="inlineStr">
        <is>
          <t>Program Manager (1): $81,2000. Program Coordinator (2): $52,045. Additional 20% of salaries is added to account for meetings / expenses. 25% of costs are applied to community representation.</t>
        </is>
      </c>
      <c r="Q10" s="197" t="n"/>
      <c r="R10" s="197" t="n"/>
      <c r="S10" s="197" t="n"/>
      <c r="T10" s="197" t="n"/>
      <c r="U10" s="197" t="n"/>
      <c r="V10" s="197" t="n"/>
      <c r="W10" s="197" t="n"/>
      <c r="X10" s="197" t="n"/>
      <c r="Y10" s="197" t="n"/>
    </row>
    <row r="11" ht="12.75" customHeight="1" s="198">
      <c r="A11" s="62" t="inlineStr">
        <is>
          <t>United States</t>
        </is>
      </c>
      <c r="B11" s="62">
        <f t="array" ref="B11">INDEX(Countries!$D$2:$D$255, MATCH(A11, Countries!$B$2:$B$255, 0))
</f>
        <v/>
      </c>
      <c r="C11" s="53" t="inlineStr">
        <is>
          <t>Conservation</t>
        </is>
      </c>
      <c r="D11" s="53" t="inlineStr">
        <is>
          <t>Seagrass</t>
        </is>
      </c>
      <c r="E11" s="54" t="n">
        <v>166766.666666667</v>
      </c>
      <c r="F11" s="57" t="inlineStr">
        <is>
          <t>Program Manager (1): $81,2000. Program Coordinator (2): $52,045. Additional 20% of salaries is added to account for meetings / expenses. 25% of costs are applied to community representation.</t>
        </is>
      </c>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row>
    <row r="12" ht="12.75" customHeight="1" s="198">
      <c r="A12" s="62" t="inlineStr">
        <is>
          <t>Indonesia</t>
        </is>
      </c>
      <c r="B12" s="62">
        <f t="array" ref="B12">INDEX(Countries!$D$2:$D$255, MATCH(A12, Countries!$B$2:$B$255, 0))
</f>
        <v/>
      </c>
      <c r="C12" s="53" t="inlineStr">
        <is>
          <t>Conservation</t>
        </is>
      </c>
      <c r="D12" s="53" t="inlineStr">
        <is>
          <t>Seagrass</t>
        </is>
      </c>
      <c r="E12" s="54" t="n">
        <v>166766.666666667</v>
      </c>
      <c r="F12" s="57" t="inlineStr">
        <is>
          <t>Program Manager (1): $81,2000. Program Coordinator (2): $52,045. Additional 20% of salaries is added to account for meetings / expenses. 25% of costs are applied to community representation.</t>
        </is>
      </c>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row>
    <row r="13" ht="12.75" customHeight="1" s="198">
      <c r="A13" s="62" t="inlineStr">
        <is>
          <t>Australia</t>
        </is>
      </c>
      <c r="B13" s="62">
        <f t="array" ref="B13">INDEX(Countries!$D$2:$D$255, MATCH(A13, Countries!$B$2:$B$255, 0))
</f>
        <v/>
      </c>
      <c r="C13" s="53" t="inlineStr">
        <is>
          <t>Conservation</t>
        </is>
      </c>
      <c r="D13" s="53" t="inlineStr">
        <is>
          <t>Seagrass</t>
        </is>
      </c>
      <c r="E13" s="54" t="n">
        <v>166766.666666667</v>
      </c>
      <c r="F13" s="57" t="inlineStr">
        <is>
          <t>Program Manager (1): $81,2000. Program Coordinator (2): $52,045. Additional 20% of salaries is added to account for meetings / expenses. 25% of costs are applied to community representation.</t>
        </is>
      </c>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row>
    <row r="14" ht="12.75" customHeight="1" s="198">
      <c r="A14" s="62" t="inlineStr">
        <is>
          <t>The Bahamas</t>
        </is>
      </c>
      <c r="B14" s="62">
        <f t="array" ref="B14">INDEX(Countries!$D$2:$D$255, MATCH(A14, Countries!$B$2:$B$255, 0))
</f>
        <v/>
      </c>
      <c r="C14" s="53" t="inlineStr">
        <is>
          <t>Conservation</t>
        </is>
      </c>
      <c r="D14" s="53" t="inlineStr">
        <is>
          <t>Seagrass</t>
        </is>
      </c>
      <c r="E14" s="54" t="n">
        <v>166766.666666667</v>
      </c>
      <c r="F14" s="57" t="inlineStr">
        <is>
          <t>Program Manager (1): $81,2000. Program Coordinator (2): $52,045. Additional 20% of salaries is added to account for meetings / expenses. 25% of costs are applied to community representation.</t>
        </is>
      </c>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row>
    <row r="15" ht="12.75" customHeight="1" s="198">
      <c r="A15" s="62" t="inlineStr">
        <is>
          <t>Kenya</t>
        </is>
      </c>
      <c r="B15" s="62">
        <f t="array" ref="B15">INDEX(Countries!$D$2:$D$255, MATCH(A15, Countries!$B$2:$B$255, 0))
</f>
        <v/>
      </c>
      <c r="C15" s="53" t="inlineStr">
        <is>
          <t>Conservation</t>
        </is>
      </c>
      <c r="D15" s="53" t="inlineStr">
        <is>
          <t>Seagrass</t>
        </is>
      </c>
      <c r="E15" s="54" t="n">
        <v>166766.666666667</v>
      </c>
      <c r="F15" s="57" t="inlineStr">
        <is>
          <t>Program Manager (1): $81,2000. Program Coordinator (2): $52,045. Additional 20% of salaries is added to account for meetings / expenses. 25% of costs are applied to community representation.</t>
        </is>
      </c>
      <c r="G15" s="197" t="n"/>
      <c r="H15" s="197" t="n"/>
      <c r="I15" s="197" t="n"/>
      <c r="J15" s="197" t="n"/>
      <c r="K15" s="197" t="n"/>
      <c r="L15" s="197" t="n"/>
      <c r="M15" s="197" t="n"/>
      <c r="N15" s="197" t="n"/>
      <c r="O15" s="197" t="n"/>
      <c r="P15" s="197" t="n"/>
      <c r="Q15" s="197" t="n"/>
      <c r="R15" s="197" t="n"/>
      <c r="S15" s="197" t="n"/>
      <c r="T15" s="197" t="n"/>
      <c r="U15" s="197" t="n"/>
      <c r="V15" s="197" t="n"/>
      <c r="W15" s="197" t="n"/>
      <c r="X15" s="197" t="n"/>
      <c r="Y15" s="197" t="n"/>
    </row>
    <row r="16" ht="12.75" customHeight="1" s="198">
      <c r="A16" s="62" t="inlineStr">
        <is>
          <t>Mexico</t>
        </is>
      </c>
      <c r="B16" s="62">
        <f t="array" ref="B16">INDEX(Countries!$D$2:$D$255, MATCH(A16, Countries!$B$2:$B$255, 0))
</f>
        <v/>
      </c>
      <c r="C16" s="53" t="inlineStr">
        <is>
          <t>Conservation</t>
        </is>
      </c>
      <c r="D16" s="53" t="inlineStr">
        <is>
          <t>Seagrass</t>
        </is>
      </c>
      <c r="E16" s="54" t="n">
        <v>166766.666666667</v>
      </c>
      <c r="F16" s="57" t="inlineStr">
        <is>
          <t>Program Manager (1): $81,2000. Program Coordinator (2): $52,045. Additional 20% of salaries is added to account for meetings / expenses. 25% of costs are applied to community representation.</t>
        </is>
      </c>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row>
    <row r="17" ht="12.75" customHeight="1" s="198">
      <c r="A17" s="62" t="inlineStr">
        <is>
          <t>Colombia</t>
        </is>
      </c>
      <c r="B17" s="62">
        <f t="array" ref="B17">INDEX(Countries!$D$2:$D$255, MATCH(A17, Countries!$B$2:$B$255, 0))
</f>
        <v/>
      </c>
      <c r="C17" s="53" t="inlineStr">
        <is>
          <t>Conservation</t>
        </is>
      </c>
      <c r="D17" s="53" t="inlineStr">
        <is>
          <t>Seagrass</t>
        </is>
      </c>
      <c r="E17" s="54" t="n">
        <v>166766.666666667</v>
      </c>
      <c r="F17" s="57" t="inlineStr">
        <is>
          <t>Program Manager (1): $81,2000. Program Coordinator (2): $52,045. Additional 20% of salaries is added to account for meetings / expenses. 25% of costs are applied to community representation.</t>
        </is>
      </c>
      <c r="G17" s="197" t="n"/>
      <c r="H17" s="197" t="n"/>
      <c r="I17" s="197" t="n"/>
      <c r="J17" s="197" t="n"/>
      <c r="K17" s="197" t="n"/>
      <c r="L17" s="197" t="n"/>
      <c r="M17" s="197" t="n"/>
      <c r="N17" s="197" t="n"/>
      <c r="O17" s="197" t="n"/>
      <c r="P17" s="197" t="n"/>
      <c r="Q17" s="197" t="n"/>
      <c r="R17" s="197" t="n"/>
      <c r="S17" s="197" t="n"/>
      <c r="T17" s="197" t="n"/>
      <c r="U17" s="197" t="n"/>
      <c r="V17" s="197" t="n"/>
      <c r="W17" s="197" t="n"/>
      <c r="X17" s="197" t="n"/>
      <c r="Y17" s="197" t="n"/>
    </row>
    <row r="18" ht="12.75" customHeight="1" s="198">
      <c r="A18" s="62" t="inlineStr">
        <is>
          <t>India</t>
        </is>
      </c>
      <c r="B18" s="62">
        <f t="array" ref="B18">INDEX(Countries!$D$2:$D$255, MATCH(A18, Countries!$B$2:$B$255, 0))
</f>
        <v/>
      </c>
      <c r="C18" s="53" t="inlineStr">
        <is>
          <t>Conservation</t>
        </is>
      </c>
      <c r="D18" s="53" t="inlineStr">
        <is>
          <t>Seagrass</t>
        </is>
      </c>
      <c r="E18" s="54" t="n">
        <v>166766.666666667</v>
      </c>
      <c r="F18" s="57" t="inlineStr">
        <is>
          <t>Program Manager (1): $81,2000. Program Coordinator (2): $52,045. Additional 20% of salaries is added to account for meetings / expenses. 25% of costs are applied to community representation.</t>
        </is>
      </c>
      <c r="G18" s="197" t="n"/>
      <c r="H18" s="197" t="n"/>
      <c r="I18" s="197" t="n"/>
      <c r="J18" s="197" t="n"/>
      <c r="K18" s="197" t="n"/>
      <c r="L18" s="197" t="n"/>
      <c r="M18" s="197" t="n"/>
      <c r="N18" s="197" t="n"/>
      <c r="O18" s="197" t="n"/>
      <c r="P18" s="197" t="n"/>
      <c r="Q18" s="197" t="n"/>
      <c r="R18" s="197" t="n"/>
      <c r="S18" s="197" t="n"/>
      <c r="T18" s="197" t="n"/>
      <c r="U18" s="197" t="n"/>
      <c r="V18" s="197" t="n"/>
      <c r="W18" s="197" t="n"/>
      <c r="X18" s="197" t="n"/>
      <c r="Y18" s="197" t="n"/>
    </row>
    <row r="19" ht="12.75" customHeight="1" s="198">
      <c r="A19" s="62" t="inlineStr">
        <is>
          <t>China</t>
        </is>
      </c>
      <c r="B19" s="62">
        <f t="array" ref="B19">INDEX(Countries!$D$2:$D$255, MATCH(A19, Countries!$B$2:$B$255, 0))
</f>
        <v/>
      </c>
      <c r="C19" s="53" t="inlineStr">
        <is>
          <t>Conservation</t>
        </is>
      </c>
      <c r="D19" s="53" t="inlineStr">
        <is>
          <t>Seagrass</t>
        </is>
      </c>
      <c r="E19" s="54" t="n">
        <v>166766.666666667</v>
      </c>
      <c r="F19" s="57" t="inlineStr">
        <is>
          <t>Program Manager (1): $81,2000. Program Coordinator (2): $52,045. Additional 20% of salaries is added to account for meetings / expenses. 25% of costs are applied to community representation.</t>
        </is>
      </c>
      <c r="G19" s="197" t="n"/>
      <c r="H19" s="197" t="n"/>
      <c r="I19" s="197" t="n"/>
      <c r="J19" s="197" t="n"/>
      <c r="K19" s="197" t="n"/>
      <c r="L19" s="197" t="n"/>
      <c r="M19" s="197" t="n"/>
      <c r="N19" s="197" t="n"/>
      <c r="O19" s="197" t="n"/>
      <c r="P19" s="197" t="n"/>
      <c r="Q19" s="197" t="n"/>
      <c r="R19" s="197" t="n"/>
      <c r="S19" s="197" t="n"/>
      <c r="T19" s="197" t="n"/>
      <c r="U19" s="197" t="n"/>
      <c r="V19" s="197" t="n"/>
      <c r="W19" s="197" t="n"/>
      <c r="X19" s="197" t="n"/>
      <c r="Y19" s="197" t="n"/>
    </row>
    <row r="20" ht="12.75" customHeight="1" s="198">
      <c r="A20" s="62" t="inlineStr">
        <is>
          <t>United States</t>
        </is>
      </c>
      <c r="B20" s="62">
        <f t="array" ref="B20">INDEX(Countries!$D$2:$D$255, MATCH(A20, Countries!$B$2:$B$255, 0))
</f>
        <v/>
      </c>
      <c r="C20" s="53" t="inlineStr">
        <is>
          <t>Conservation</t>
        </is>
      </c>
      <c r="D20" s="53" t="inlineStr">
        <is>
          <t>Salt marsh</t>
        </is>
      </c>
      <c r="E20" s="54" t="n">
        <v>166766.666666667</v>
      </c>
      <c r="F20" s="57" t="inlineStr">
        <is>
          <t>Program Manager (1): $81,2000. Program Coordinator (2): $52,045. Additional 20% of salaries is added to account for meetings / expenses. 25% of costs are applied to community representation.</t>
        </is>
      </c>
      <c r="G20" s="197" t="n"/>
      <c r="H20" s="197" t="n"/>
      <c r="I20" s="197" t="n"/>
      <c r="J20" s="197" t="n"/>
      <c r="K20" s="197" t="n"/>
      <c r="L20" s="197" t="n"/>
      <c r="M20" s="197" t="n"/>
      <c r="N20" s="197" t="n"/>
      <c r="O20" s="197" t="n"/>
      <c r="P20" s="197" t="n"/>
      <c r="Q20" s="197" t="n"/>
      <c r="R20" s="197" t="n"/>
      <c r="S20" s="197" t="n"/>
      <c r="T20" s="197" t="n"/>
      <c r="U20" s="197" t="n"/>
      <c r="V20" s="197" t="n"/>
      <c r="W20" s="197" t="n"/>
      <c r="X20" s="197" t="n"/>
      <c r="Y20" s="197" t="n"/>
    </row>
    <row r="21" ht="12.75" customHeight="1" s="198">
      <c r="A21" s="62" t="inlineStr">
        <is>
          <t>Indonesia</t>
        </is>
      </c>
      <c r="B21" s="62">
        <f t="array" ref="B21">INDEX(Countries!$D$2:$D$255, MATCH(A21, Countries!$B$2:$B$255, 0))
</f>
        <v/>
      </c>
      <c r="C21" s="53" t="inlineStr">
        <is>
          <t>Conservation</t>
        </is>
      </c>
      <c r="D21" s="53" t="inlineStr">
        <is>
          <t>Salt marsh</t>
        </is>
      </c>
      <c r="E21" s="54" t="n">
        <v>166766.666666667</v>
      </c>
      <c r="F21" s="57" t="inlineStr">
        <is>
          <t>Program Manager (1): $81,2000. Program Coordinator (2): $52,045. Additional 20% of salaries is added to account for meetings / expenses. 25% of costs are applied to community representation.</t>
        </is>
      </c>
      <c r="G21" s="197" t="n"/>
      <c r="H21" s="197" t="n"/>
      <c r="I21" s="197" t="n"/>
      <c r="J21" s="197" t="n"/>
      <c r="K21" s="197" t="n"/>
      <c r="L21" s="197" t="n"/>
      <c r="M21" s="197" t="n"/>
      <c r="N21" s="197" t="n"/>
      <c r="O21" s="197" t="n"/>
      <c r="P21" s="197" t="n"/>
      <c r="Q21" s="197" t="n"/>
      <c r="R21" s="197" t="n"/>
      <c r="S21" s="197" t="n"/>
      <c r="T21" s="197" t="n"/>
      <c r="U21" s="197" t="n"/>
      <c r="V21" s="197" t="n"/>
      <c r="W21" s="197" t="n"/>
      <c r="X21" s="197" t="n"/>
      <c r="Y21" s="197" t="n"/>
    </row>
    <row r="22" ht="12.75" customHeight="1" s="198">
      <c r="A22" s="62" t="inlineStr">
        <is>
          <t>Australia</t>
        </is>
      </c>
      <c r="B22" s="62">
        <f t="array" ref="B22">INDEX(Countries!$D$2:$D$255, MATCH(A22, Countries!$B$2:$B$255, 0))
</f>
        <v/>
      </c>
      <c r="C22" s="53" t="inlineStr">
        <is>
          <t>Conservation</t>
        </is>
      </c>
      <c r="D22" s="53" t="inlineStr">
        <is>
          <t>Salt marsh</t>
        </is>
      </c>
      <c r="E22" s="54" t="n">
        <v>166766.666666667</v>
      </c>
      <c r="F22" s="57" t="inlineStr">
        <is>
          <t>Program Manager (1): $81,2000. Program Coordinator (2): $52,045. Additional 20% of salaries is added to account for meetings / expenses. 25% of costs are applied to community representation.</t>
        </is>
      </c>
      <c r="G22" s="197" t="n"/>
      <c r="H22" s="197" t="n"/>
      <c r="I22" s="197" t="n"/>
      <c r="J22" s="197" t="n"/>
      <c r="K22" s="197" t="n"/>
      <c r="L22" s="197" t="n"/>
      <c r="M22" s="197" t="n"/>
      <c r="N22" s="197" t="n"/>
      <c r="O22" s="197" t="n"/>
      <c r="P22" s="197" t="n"/>
      <c r="Q22" s="197" t="n"/>
      <c r="R22" s="197" t="n"/>
      <c r="S22" s="197" t="n"/>
      <c r="T22" s="197" t="n"/>
      <c r="U22" s="197" t="n"/>
      <c r="V22" s="197" t="n"/>
      <c r="W22" s="197" t="n"/>
      <c r="X22" s="197" t="n"/>
      <c r="Y22" s="197" t="n"/>
    </row>
    <row r="23" ht="12.75" customHeight="1" s="198">
      <c r="A23" s="62" t="inlineStr">
        <is>
          <t>The Bahamas</t>
        </is>
      </c>
      <c r="B23" s="62">
        <f t="array" ref="B23">INDEX(Countries!$D$2:$D$255, MATCH(A23, Countries!$B$2:$B$255, 0))
</f>
        <v/>
      </c>
      <c r="C23" s="53" t="inlineStr">
        <is>
          <t>Conservation</t>
        </is>
      </c>
      <c r="D23" s="53" t="inlineStr">
        <is>
          <t>Salt marsh</t>
        </is>
      </c>
      <c r="E23" s="54" t="n">
        <v>166766.666666667</v>
      </c>
      <c r="F23" s="57" t="inlineStr">
        <is>
          <t>Program Manager (1): $81,2000. Program Coordinator (2): $52,045. Additional 20% of salaries is added to account for meetings / expenses. 25% of costs are applied to community representation.</t>
        </is>
      </c>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row>
    <row r="24" ht="12.75" customHeight="1" s="198">
      <c r="A24" s="62" t="inlineStr">
        <is>
          <t>Kenya</t>
        </is>
      </c>
      <c r="B24" s="62">
        <f t="array" ref="B24">INDEX(Countries!$D$2:$D$255, MATCH(A24, Countries!$B$2:$B$255, 0))
</f>
        <v/>
      </c>
      <c r="C24" s="53" t="inlineStr">
        <is>
          <t>Conservation</t>
        </is>
      </c>
      <c r="D24" s="53" t="inlineStr">
        <is>
          <t>Salt marsh</t>
        </is>
      </c>
      <c r="E24" s="54" t="n">
        <v>166766.666666667</v>
      </c>
      <c r="F24" s="57" t="inlineStr">
        <is>
          <t>Program Manager (1): $81,2000. Program Coordinator (2): $52,045. Additional 20% of salaries is added to account for meetings / expenses. 25% of costs are applied to community representation.</t>
        </is>
      </c>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row>
    <row r="25" ht="12.75" customHeight="1" s="198">
      <c r="A25" s="62" t="inlineStr">
        <is>
          <t>Mexico</t>
        </is>
      </c>
      <c r="B25" s="62">
        <f t="array" ref="B25">INDEX(Countries!$D$2:$D$255, MATCH(A25, Countries!$B$2:$B$255, 0))
</f>
        <v/>
      </c>
      <c r="C25" s="53" t="inlineStr">
        <is>
          <t>Conservation</t>
        </is>
      </c>
      <c r="D25" s="53" t="inlineStr">
        <is>
          <t>Salt marsh</t>
        </is>
      </c>
      <c r="E25" s="54" t="n">
        <v>166766.666666667</v>
      </c>
      <c r="F25" s="57" t="inlineStr">
        <is>
          <t>Program Manager (1): $81,2000. Program Coordinator (2): $52,045. Additional 20% of salaries is added to account for meetings / expenses. 25% of costs are applied to community representation.</t>
        </is>
      </c>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row>
    <row r="26" ht="12.75" customHeight="1" s="198">
      <c r="A26" s="62" t="inlineStr">
        <is>
          <t>Colombia</t>
        </is>
      </c>
      <c r="B26" s="62">
        <f t="array" ref="B26">INDEX(Countries!$D$2:$D$255, MATCH(A26, Countries!$B$2:$B$255, 0))
</f>
        <v/>
      </c>
      <c r="C26" s="53" t="inlineStr">
        <is>
          <t>Conservation</t>
        </is>
      </c>
      <c r="D26" s="53" t="inlineStr">
        <is>
          <t>Salt marsh</t>
        </is>
      </c>
      <c r="E26" s="54" t="n">
        <v>166766.666666667</v>
      </c>
      <c r="F26" s="57" t="inlineStr">
        <is>
          <t>Program Manager (1): $81,2000. Program Coordinator (2): $52,045. Additional 20% of salaries is added to account for meetings / expenses. 25% of costs are applied to community representation.</t>
        </is>
      </c>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row>
    <row r="27" ht="12.75" customHeight="1" s="198">
      <c r="A27" s="62" t="inlineStr">
        <is>
          <t>India</t>
        </is>
      </c>
      <c r="B27" s="62">
        <f t="array" ref="B27">INDEX(Countries!$D$2:$D$255, MATCH(A27, Countries!$B$2:$B$255, 0))
</f>
        <v/>
      </c>
      <c r="C27" s="53" t="inlineStr">
        <is>
          <t>Conservation</t>
        </is>
      </c>
      <c r="D27" s="53" t="inlineStr">
        <is>
          <t>Salt marsh</t>
        </is>
      </c>
      <c r="E27" s="54" t="n">
        <v>166766.666666667</v>
      </c>
      <c r="F27" s="57" t="inlineStr">
        <is>
          <t>Program Manager (1): $81,2000. Program Coordinator (2): $52,045. Additional 20% of salaries is added to account for meetings / expenses. 25% of costs are applied to community representation.</t>
        </is>
      </c>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row>
    <row r="28" ht="12.75" customHeight="1" s="198">
      <c r="A28" s="62" t="inlineStr">
        <is>
          <t>China</t>
        </is>
      </c>
      <c r="B28" s="62">
        <f t="array" ref="B28">INDEX(Countries!$D$2:$D$255, MATCH(A28, Countries!$B$2:$B$255, 0))
</f>
        <v/>
      </c>
      <c r="C28" s="53" t="inlineStr">
        <is>
          <t>Conservation</t>
        </is>
      </c>
      <c r="D28" s="53" t="inlineStr">
        <is>
          <t>Salt marsh</t>
        </is>
      </c>
      <c r="E28" s="54" t="n">
        <v>166766.666666667</v>
      </c>
      <c r="F28" s="57" t="inlineStr">
        <is>
          <t>Program Manager (1): $81,2000. Program Coordinator (2): $52,045. Additional 20% of salaries is added to account for meetings / expenses. 25% of costs are applied to community representation.</t>
        </is>
      </c>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row>
    <row r="29" ht="12.75" customHeight="1" s="198">
      <c r="A29" s="62" t="inlineStr">
        <is>
          <t>United States</t>
        </is>
      </c>
      <c r="B29" s="62">
        <f t="array" ref="B29">INDEX(Countries!$D$2:$D$255, MATCH(A29, Countries!$B$2:$B$255, 0))
</f>
        <v/>
      </c>
      <c r="C29" s="53" t="inlineStr">
        <is>
          <t>Restoration</t>
        </is>
      </c>
      <c r="D29" s="53" t="inlineStr">
        <is>
          <t>Mangrove</t>
        </is>
      </c>
      <c r="E29" s="54" t="n">
        <v>166766.666666667</v>
      </c>
      <c r="F29" s="57" t="inlineStr">
        <is>
          <t>Program Manager (1): $81,2000. Program Coordinator (2): $52,045. Additional 20% of salaries is added to account for meetings / expenses. 25% of costs are applied to community representation.</t>
        </is>
      </c>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row>
    <row r="30" ht="12.75" customHeight="1" s="198">
      <c r="A30" s="62" t="inlineStr">
        <is>
          <t>Indonesia</t>
        </is>
      </c>
      <c r="B30" s="62">
        <f t="array" ref="B30">INDEX(Countries!$D$2:$D$255, MATCH(A30, Countries!$B$2:$B$255, 0))
</f>
        <v/>
      </c>
      <c r="C30" s="53" t="inlineStr">
        <is>
          <t>Restoration</t>
        </is>
      </c>
      <c r="D30" s="53" t="inlineStr">
        <is>
          <t>Mangrove</t>
        </is>
      </c>
      <c r="E30" s="54" t="n">
        <v>166766.666666667</v>
      </c>
      <c r="F30" s="57" t="inlineStr">
        <is>
          <t>Program Manager (1): $81,2000. Program Coordinator (2): $52,045. Additional 20% of salaries is added to account for meetings / expenses. 25% of costs are applied to community representation.</t>
        </is>
      </c>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row>
    <row r="31" ht="12.75" customHeight="1" s="198">
      <c r="A31" s="62" t="inlineStr">
        <is>
          <t>Australia</t>
        </is>
      </c>
      <c r="B31" s="62">
        <f t="array" ref="B31">INDEX(Countries!$D$2:$D$255, MATCH(A31, Countries!$B$2:$B$255, 0))
</f>
        <v/>
      </c>
      <c r="C31" s="53" t="inlineStr">
        <is>
          <t>Restoration</t>
        </is>
      </c>
      <c r="D31" s="53" t="inlineStr">
        <is>
          <t>Mangrove</t>
        </is>
      </c>
      <c r="E31" s="54" t="n">
        <v>166766.666666667</v>
      </c>
      <c r="F31" s="57" t="inlineStr">
        <is>
          <t>Program Manager (1): $81,2000. Program Coordinator (2): $52,045. Additional 20% of salaries is added to account for meetings / expenses. 25% of costs are applied to community representation.</t>
        </is>
      </c>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row>
    <row r="32" ht="12.75" customHeight="1" s="198">
      <c r="A32" s="62" t="inlineStr">
        <is>
          <t>The Bahamas</t>
        </is>
      </c>
      <c r="B32" s="62">
        <f t="array" ref="B32">INDEX(Countries!$D$2:$D$255, MATCH(A32, Countries!$B$2:$B$255, 0))
</f>
        <v/>
      </c>
      <c r="C32" s="53" t="inlineStr">
        <is>
          <t>Restoration</t>
        </is>
      </c>
      <c r="D32" s="53" t="inlineStr">
        <is>
          <t>Mangrove</t>
        </is>
      </c>
      <c r="E32" s="54" t="n">
        <v>166766.666666667</v>
      </c>
      <c r="F32" s="57" t="inlineStr">
        <is>
          <t>Program Manager (1): $81,2000. Program Coordinator (2): $52,045. Additional 20% of salaries is added to account for meetings / expenses. 25% of costs are applied to community representation.</t>
        </is>
      </c>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row>
    <row r="33" ht="12.75" customHeight="1" s="198">
      <c r="A33" s="62" t="inlineStr">
        <is>
          <t>Kenya</t>
        </is>
      </c>
      <c r="B33" s="62">
        <f t="array" ref="B33">INDEX(Countries!$D$2:$D$255, MATCH(A33, Countries!$B$2:$B$255, 0))
</f>
        <v/>
      </c>
      <c r="C33" s="53" t="inlineStr">
        <is>
          <t>Restoration</t>
        </is>
      </c>
      <c r="D33" s="53" t="inlineStr">
        <is>
          <t>Mangrove</t>
        </is>
      </c>
      <c r="E33" s="54" t="n">
        <v>166766.666666667</v>
      </c>
      <c r="F33" s="57" t="inlineStr">
        <is>
          <t>Program Manager (1): $81,2000. Program Coordinator (2): $52,045. Additional 20% of salaries is added to account for meetings / expenses. 25% of costs are applied to community representation.</t>
        </is>
      </c>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row>
    <row r="34" ht="12.75" customHeight="1" s="198">
      <c r="A34" s="62" t="inlineStr">
        <is>
          <t>Mexico</t>
        </is>
      </c>
      <c r="B34" s="62">
        <f t="array" ref="B34">INDEX(Countries!$D$2:$D$255, MATCH(A34, Countries!$B$2:$B$255, 0))
</f>
        <v/>
      </c>
      <c r="C34" s="53" t="inlineStr">
        <is>
          <t>Restoration</t>
        </is>
      </c>
      <c r="D34" s="53" t="inlineStr">
        <is>
          <t>Mangrove</t>
        </is>
      </c>
      <c r="E34" s="54" t="n">
        <v>166766.666666667</v>
      </c>
      <c r="F34" s="57" t="inlineStr">
        <is>
          <t>Program Manager (1): $81,2000. Program Coordinator (2): $52,045. Additional 20% of salaries is added to account for meetings / expenses. 25% of costs are applied to community representation.</t>
        </is>
      </c>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row>
    <row r="35" ht="12.75" customHeight="1" s="198">
      <c r="A35" s="62" t="inlineStr">
        <is>
          <t>Colombia</t>
        </is>
      </c>
      <c r="B35" s="62">
        <f t="array" ref="B35">INDEX(Countries!$D$2:$D$255, MATCH(A35, Countries!$B$2:$B$255, 0))
</f>
        <v/>
      </c>
      <c r="C35" s="53" t="inlineStr">
        <is>
          <t>Restoration</t>
        </is>
      </c>
      <c r="D35" s="53" t="inlineStr">
        <is>
          <t>Mangrove</t>
        </is>
      </c>
      <c r="E35" s="54" t="n">
        <v>166766.666666667</v>
      </c>
      <c r="F35" s="57" t="inlineStr">
        <is>
          <t>Program Manager (1): $81,2000. Program Coordinator (2): $52,045. Additional 20% of salaries is added to account for meetings / expenses. 25% of costs are applied to community representation.</t>
        </is>
      </c>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row>
    <row r="36" ht="12.75" customHeight="1" s="198">
      <c r="A36" s="62" t="inlineStr">
        <is>
          <t>India</t>
        </is>
      </c>
      <c r="B36" s="62">
        <f t="array" ref="B36">INDEX(Countries!$D$2:$D$255, MATCH(A36, Countries!$B$2:$B$255, 0))
</f>
        <v/>
      </c>
      <c r="C36" s="53" t="inlineStr">
        <is>
          <t>Restoration</t>
        </is>
      </c>
      <c r="D36" s="53" t="inlineStr">
        <is>
          <t>Mangrove</t>
        </is>
      </c>
      <c r="E36" s="54" t="n">
        <v>166766.666666667</v>
      </c>
      <c r="F36" s="57" t="inlineStr">
        <is>
          <t>Program Manager (1): $81,2000. Program Coordinator (2): $52,045. Additional 20% of salaries is added to account for meetings / expenses. 25% of costs are applied to community representation.</t>
        </is>
      </c>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row>
    <row r="37" ht="12.75" customHeight="1" s="198">
      <c r="A37" s="62" t="inlineStr">
        <is>
          <t>China</t>
        </is>
      </c>
      <c r="B37" s="62">
        <f t="array" ref="B37">INDEX(Countries!$D$2:$D$255, MATCH(A37, Countries!$B$2:$B$255, 0))
</f>
        <v/>
      </c>
      <c r="C37" s="53" t="inlineStr">
        <is>
          <t>Restoration</t>
        </is>
      </c>
      <c r="D37" s="53" t="inlineStr">
        <is>
          <t>Mangrove</t>
        </is>
      </c>
      <c r="E37" s="54" t="n">
        <v>166766.666666667</v>
      </c>
      <c r="F37" s="57" t="inlineStr">
        <is>
          <t>Program Manager (1): $81,2000. Program Coordinator (2): $52,045. Additional 20% of salaries is added to account for meetings / expenses. 25% of costs are applied to community representation.</t>
        </is>
      </c>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row>
    <row r="38" ht="12.75" customHeight="1" s="198">
      <c r="A38" s="62" t="inlineStr">
        <is>
          <t>United States</t>
        </is>
      </c>
      <c r="B38" s="62">
        <f t="array" ref="B38">INDEX(Countries!$D$2:$D$255, MATCH(A38, Countries!$B$2:$B$255, 0))
</f>
        <v/>
      </c>
      <c r="C38" s="53" t="inlineStr">
        <is>
          <t>Restoration</t>
        </is>
      </c>
      <c r="D38" s="53" t="inlineStr">
        <is>
          <t>Seagrass</t>
        </is>
      </c>
      <c r="E38" s="54" t="n">
        <v>166766.666666667</v>
      </c>
      <c r="F38" s="57" t="inlineStr">
        <is>
          <t>Program Manager (1): $81,2000. Program Coordinator (2): $52,045. Additional 20% of salaries is added to account for meetings / expenses. 25% of costs are applied to community representation.</t>
        </is>
      </c>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row>
    <row r="39" ht="12.75" customHeight="1" s="198">
      <c r="A39" s="62" t="inlineStr">
        <is>
          <t>Indonesia</t>
        </is>
      </c>
      <c r="B39" s="62">
        <f t="array" ref="B39">INDEX(Countries!$D$2:$D$255, MATCH(A39, Countries!$B$2:$B$255, 0))
</f>
        <v/>
      </c>
      <c r="C39" s="53" t="inlineStr">
        <is>
          <t>Restoration</t>
        </is>
      </c>
      <c r="D39" s="53" t="inlineStr">
        <is>
          <t>Seagrass</t>
        </is>
      </c>
      <c r="E39" s="54" t="n">
        <v>166766.666666667</v>
      </c>
      <c r="F39" s="57" t="inlineStr">
        <is>
          <t>Program Manager (1): $81,2000. Program Coordinator (2): $52,045. Additional 20% of salaries is added to account for meetings / expenses. 25% of costs are applied to community representation.</t>
        </is>
      </c>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row>
    <row r="40" ht="12.75" customHeight="1" s="198">
      <c r="A40" s="62" t="inlineStr">
        <is>
          <t>Australia</t>
        </is>
      </c>
      <c r="B40" s="62">
        <f t="array" ref="B40">INDEX(Countries!$D$2:$D$255, MATCH(A40, Countries!$B$2:$B$255, 0))
</f>
        <v/>
      </c>
      <c r="C40" s="53" t="inlineStr">
        <is>
          <t>Restoration</t>
        </is>
      </c>
      <c r="D40" s="53" t="inlineStr">
        <is>
          <t>Seagrass</t>
        </is>
      </c>
      <c r="E40" s="54" t="n">
        <v>166766.666666667</v>
      </c>
      <c r="F40" s="57" t="inlineStr">
        <is>
          <t>Program Manager (1): $81,2000. Program Coordinator (2): $52,045. Additional 20% of salaries is added to account for meetings / expenses. 25% of costs are applied to community representation.</t>
        </is>
      </c>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row>
    <row r="41" ht="12.75" customHeight="1" s="198">
      <c r="A41" s="62" t="inlineStr">
        <is>
          <t>The Bahamas</t>
        </is>
      </c>
      <c r="B41" s="62">
        <f t="array" ref="B41">INDEX(Countries!$D$2:$D$255, MATCH(A41, Countries!$B$2:$B$255, 0))
</f>
        <v/>
      </c>
      <c r="C41" s="53" t="inlineStr">
        <is>
          <t>Restoration</t>
        </is>
      </c>
      <c r="D41" s="53" t="inlineStr">
        <is>
          <t>Seagrass</t>
        </is>
      </c>
      <c r="E41" s="54" t="n">
        <v>166766.666666667</v>
      </c>
      <c r="F41" s="57" t="inlineStr">
        <is>
          <t>Program Manager (1): $81,2000. Program Coordinator (2): $52,045. Additional 20% of salaries is added to account for meetings / expenses. 25% of costs are applied to community representation.</t>
        </is>
      </c>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row>
    <row r="42" ht="12.75" customHeight="1" s="198">
      <c r="A42" s="62" t="inlineStr">
        <is>
          <t>Kenya</t>
        </is>
      </c>
      <c r="B42" s="62">
        <f t="array" ref="B42">INDEX(Countries!$D$2:$D$255, MATCH(A42, Countries!$B$2:$B$255, 0))
</f>
        <v/>
      </c>
      <c r="C42" s="53" t="inlineStr">
        <is>
          <t>Restoration</t>
        </is>
      </c>
      <c r="D42" s="53" t="inlineStr">
        <is>
          <t>Seagrass</t>
        </is>
      </c>
      <c r="E42" s="54" t="n">
        <v>166766.666666667</v>
      </c>
      <c r="F42" s="57" t="inlineStr">
        <is>
          <t>Program Manager (1): $81,2000. Program Coordinator (2): $52,045. Additional 20% of salaries is added to account for meetings / expenses. 25% of costs are applied to community representation.</t>
        </is>
      </c>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row>
    <row r="43" ht="12.75" customHeight="1" s="198">
      <c r="A43" s="62" t="inlineStr">
        <is>
          <t>Mexico</t>
        </is>
      </c>
      <c r="B43" s="62">
        <f t="array" ref="B43">INDEX(Countries!$D$2:$D$255, MATCH(A43, Countries!$B$2:$B$255, 0))
</f>
        <v/>
      </c>
      <c r="C43" s="53" t="inlineStr">
        <is>
          <t>Restoration</t>
        </is>
      </c>
      <c r="D43" s="53" t="inlineStr">
        <is>
          <t>Seagrass</t>
        </is>
      </c>
      <c r="E43" s="54" t="n">
        <v>166766.666666667</v>
      </c>
      <c r="F43" s="57" t="inlineStr">
        <is>
          <t>Program Manager (1): $81,2000. Program Coordinator (2): $52,045. Additional 20% of salaries is added to account for meetings / expenses. 25% of costs are applied to community representation.</t>
        </is>
      </c>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row>
    <row r="44" ht="12.75" customHeight="1" s="198">
      <c r="A44" s="62" t="inlineStr">
        <is>
          <t>Colombia</t>
        </is>
      </c>
      <c r="B44" s="62">
        <f t="array" ref="B44">INDEX(Countries!$D$2:$D$255, MATCH(A44, Countries!$B$2:$B$255, 0))
</f>
        <v/>
      </c>
      <c r="C44" s="53" t="inlineStr">
        <is>
          <t>Restoration</t>
        </is>
      </c>
      <c r="D44" s="53" t="inlineStr">
        <is>
          <t>Seagrass</t>
        </is>
      </c>
      <c r="E44" s="54" t="n">
        <v>166766.666666667</v>
      </c>
      <c r="F44" s="57" t="inlineStr">
        <is>
          <t>Program Manager (1): $81,2000. Program Coordinator (2): $52,045. Additional 20% of salaries is added to account for meetings / expenses. 25% of costs are applied to community representation.</t>
        </is>
      </c>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row>
    <row r="45" ht="12.75" customHeight="1" s="198">
      <c r="A45" s="62" t="inlineStr">
        <is>
          <t>India</t>
        </is>
      </c>
      <c r="B45" s="62">
        <f t="array" ref="B45">INDEX(Countries!$D$2:$D$255, MATCH(A45, Countries!$B$2:$B$255, 0))
</f>
        <v/>
      </c>
      <c r="C45" s="53" t="inlineStr">
        <is>
          <t>Restoration</t>
        </is>
      </c>
      <c r="D45" s="53" t="inlineStr">
        <is>
          <t>Seagrass</t>
        </is>
      </c>
      <c r="E45" s="54" t="n">
        <v>166766.666666667</v>
      </c>
      <c r="F45" s="57" t="inlineStr">
        <is>
          <t>Program Manager (1): $81,2000. Program Coordinator (2): $52,045. Additional 20% of salaries is added to account for meetings / expenses. 25% of costs are applied to community representation.</t>
        </is>
      </c>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row>
    <row r="46" ht="12.75" customHeight="1" s="198">
      <c r="A46" s="62" t="inlineStr">
        <is>
          <t>China</t>
        </is>
      </c>
      <c r="B46" s="62">
        <f t="array" ref="B46">INDEX(Countries!$D$2:$D$255, MATCH(A46, Countries!$B$2:$B$255, 0))
</f>
        <v/>
      </c>
      <c r="C46" s="53" t="inlineStr">
        <is>
          <t>Restoration</t>
        </is>
      </c>
      <c r="D46" s="53" t="inlineStr">
        <is>
          <t>Seagrass</t>
        </is>
      </c>
      <c r="E46" s="54" t="n">
        <v>166766.666666667</v>
      </c>
      <c r="F46" s="57" t="inlineStr">
        <is>
          <t>Program Manager (1): $81,2000. Program Coordinator (2): $52,045. Additional 20% of salaries is added to account for meetings / expenses. 25% of costs are applied to community representation.</t>
        </is>
      </c>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row>
    <row r="47" ht="12.75" customHeight="1" s="198">
      <c r="A47" s="62" t="inlineStr">
        <is>
          <t>United States</t>
        </is>
      </c>
      <c r="B47" s="62">
        <f t="array" ref="B47">INDEX(Countries!$D$2:$D$255, MATCH(A47, Countries!$B$2:$B$255, 0))
</f>
        <v/>
      </c>
      <c r="C47" s="53" t="inlineStr">
        <is>
          <t>Restoration</t>
        </is>
      </c>
      <c r="D47" s="53" t="inlineStr">
        <is>
          <t>Salt marsh</t>
        </is>
      </c>
      <c r="E47" s="54" t="n">
        <v>166766.666666667</v>
      </c>
      <c r="F47" s="57" t="inlineStr">
        <is>
          <t>Program Manager (1): $81,2000. Program Coordinator (2): $52,045. Additional 20% of salaries is added to account for meetings / expenses. 25% of costs are applied to community representation.</t>
        </is>
      </c>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row>
    <row r="48" ht="12.75" customHeight="1" s="198">
      <c r="A48" s="62" t="inlineStr">
        <is>
          <t>Indonesia</t>
        </is>
      </c>
      <c r="B48" s="62">
        <f t="array" ref="B48">INDEX(Countries!$D$2:$D$255, MATCH(A48, Countries!$B$2:$B$255, 0))
</f>
        <v/>
      </c>
      <c r="C48" s="53" t="inlineStr">
        <is>
          <t>Restoration</t>
        </is>
      </c>
      <c r="D48" s="53" t="inlineStr">
        <is>
          <t>Salt marsh</t>
        </is>
      </c>
      <c r="E48" s="54" t="n">
        <v>166766.666666667</v>
      </c>
      <c r="F48" s="57" t="inlineStr">
        <is>
          <t>Program Manager (1): $81,2000. Program Coordinator (2): $52,045. Additional 20% of salaries is added to account for meetings / expenses. 25% of costs are applied to community representation.</t>
        </is>
      </c>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row>
    <row r="49" ht="12.75" customHeight="1" s="198">
      <c r="A49" s="62" t="inlineStr">
        <is>
          <t>Australia</t>
        </is>
      </c>
      <c r="B49" s="62">
        <f t="array" ref="B49">INDEX(Countries!$D$2:$D$255, MATCH(A49, Countries!$B$2:$B$255, 0))
</f>
        <v/>
      </c>
      <c r="C49" s="53" t="inlineStr">
        <is>
          <t>Restoration</t>
        </is>
      </c>
      <c r="D49" s="53" t="inlineStr">
        <is>
          <t>Salt marsh</t>
        </is>
      </c>
      <c r="E49" s="54" t="n">
        <v>166766.666666667</v>
      </c>
      <c r="F49" s="57" t="inlineStr">
        <is>
          <t>Program Manager (1): $81,2000. Program Coordinator (2): $52,045. Additional 20% of salaries is added to account for meetings / expenses. 25% of costs are applied to community representation.</t>
        </is>
      </c>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row>
    <row r="50" ht="12.75" customHeight="1" s="198">
      <c r="A50" s="62" t="inlineStr">
        <is>
          <t>The Bahamas</t>
        </is>
      </c>
      <c r="B50" s="62">
        <f t="array" ref="B50">INDEX(Countries!$D$2:$D$255, MATCH(A50, Countries!$B$2:$B$255, 0))
</f>
        <v/>
      </c>
      <c r="C50" s="53" t="inlineStr">
        <is>
          <t>Restoration</t>
        </is>
      </c>
      <c r="D50" s="53" t="inlineStr">
        <is>
          <t>Salt marsh</t>
        </is>
      </c>
      <c r="E50" s="54" t="n">
        <v>166766.666666667</v>
      </c>
      <c r="F50" s="57" t="inlineStr">
        <is>
          <t>Program Manager (1): $81,2000. Program Coordinator (2): $52,045. Additional 20% of salaries is added to account for meetings / expenses. 25% of costs are applied to community representation.</t>
        </is>
      </c>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row>
    <row r="51" ht="12.75" customHeight="1" s="198">
      <c r="A51" s="62" t="inlineStr">
        <is>
          <t>Kenya</t>
        </is>
      </c>
      <c r="B51" s="62">
        <f t="array" ref="B51">INDEX(Countries!$D$2:$D$255, MATCH(A51, Countries!$B$2:$B$255, 0))
</f>
        <v/>
      </c>
      <c r="C51" s="53" t="inlineStr">
        <is>
          <t>Restoration</t>
        </is>
      </c>
      <c r="D51" s="53" t="inlineStr">
        <is>
          <t>Salt marsh</t>
        </is>
      </c>
      <c r="E51" s="54" t="n">
        <v>166766.666666667</v>
      </c>
      <c r="F51" s="57" t="inlineStr">
        <is>
          <t>Program Manager (1): $81,2000. Program Coordinator (2): $52,045. Additional 20% of salaries is added to account for meetings / expenses. 25% of costs are applied to community representation.</t>
        </is>
      </c>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row>
    <row r="52" ht="12.75" customHeight="1" s="198">
      <c r="A52" s="62" t="inlineStr">
        <is>
          <t>Mexico</t>
        </is>
      </c>
      <c r="B52" s="62">
        <f t="array" ref="B52">INDEX(Countries!$D$2:$D$255, MATCH(A52, Countries!$B$2:$B$255, 0))
</f>
        <v/>
      </c>
      <c r="C52" s="53" t="inlineStr">
        <is>
          <t>Restoration</t>
        </is>
      </c>
      <c r="D52" s="53" t="inlineStr">
        <is>
          <t>Salt marsh</t>
        </is>
      </c>
      <c r="E52" s="54" t="n">
        <v>166766.666666667</v>
      </c>
      <c r="F52" s="57" t="inlineStr">
        <is>
          <t>Program Manager (1): $81,2000. Program Coordinator (2): $52,045. Additional 20% of salaries is added to account for meetings / expenses. 25% of costs are applied to community representation.</t>
        </is>
      </c>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row>
    <row r="53" ht="12.75" customHeight="1" s="198">
      <c r="A53" s="62" t="inlineStr">
        <is>
          <t>Colombia</t>
        </is>
      </c>
      <c r="B53" s="62">
        <f t="array" ref="B53">INDEX(Countries!$D$2:$D$255, MATCH(A53, Countries!$B$2:$B$255, 0))
</f>
        <v/>
      </c>
      <c r="C53" s="53" t="inlineStr">
        <is>
          <t>Restoration</t>
        </is>
      </c>
      <c r="D53" s="53" t="inlineStr">
        <is>
          <t>Salt marsh</t>
        </is>
      </c>
      <c r="E53" s="54" t="n">
        <v>166766.666666667</v>
      </c>
      <c r="F53" s="57" t="inlineStr">
        <is>
          <t>Program Manager (1): $81,2000. Program Coordinator (2): $52,045. Additional 20% of salaries is added to account for meetings / expenses. 25% of costs are applied to community representation.</t>
        </is>
      </c>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row>
    <row r="54" ht="12.75" customHeight="1" s="198">
      <c r="A54" s="62" t="inlineStr">
        <is>
          <t>India</t>
        </is>
      </c>
      <c r="B54" s="62">
        <f t="array" ref="B54">INDEX(Countries!$D$2:$D$255, MATCH(A54, Countries!$B$2:$B$255, 0))
</f>
        <v/>
      </c>
      <c r="C54" s="53" t="inlineStr">
        <is>
          <t>Restoration</t>
        </is>
      </c>
      <c r="D54" s="53" t="inlineStr">
        <is>
          <t>Salt marsh</t>
        </is>
      </c>
      <c r="E54" s="54" t="n">
        <v>166766.666666667</v>
      </c>
      <c r="F54" s="57" t="inlineStr">
        <is>
          <t>Program Manager (1): $81,2000. Program Coordinator (2): $52,045. Additional 20% of salaries is added to account for meetings / expenses. 25% of costs are applied to community representation.</t>
        </is>
      </c>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row>
    <row r="55" ht="12.75" customHeight="1" s="198">
      <c r="A55" s="62" t="inlineStr">
        <is>
          <t>China</t>
        </is>
      </c>
      <c r="B55" s="62">
        <f t="array" ref="B55">INDEX(Countries!$D$2:$D$255, MATCH(A55, Countries!$B$2:$B$255, 0))
</f>
        <v/>
      </c>
      <c r="C55" s="53" t="inlineStr">
        <is>
          <t>Restoration</t>
        </is>
      </c>
      <c r="D55" s="53" t="inlineStr">
        <is>
          <t>Salt marsh</t>
        </is>
      </c>
      <c r="E55" s="54" t="n">
        <v>166766.666666667</v>
      </c>
      <c r="F55" s="57" t="inlineStr">
        <is>
          <t>Program Manager (1): $81,2000. Program Coordinator (2): $52,045. Additional 20% of salaries is added to account for meetings / expenses. 25% of costs are applied to community representation.</t>
        </is>
      </c>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row>
    <row r="56" ht="12.75" customHeight="1" s="198">
      <c r="A56" s="57" t="n"/>
      <c r="B56" s="57" t="n"/>
      <c r="C56" s="53" t="n"/>
      <c r="D56" s="57" t="n"/>
      <c r="E56" s="54" t="n"/>
      <c r="F56" s="57"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row>
    <row r="57" ht="12.75" customHeight="1" s="198">
      <c r="A57" s="57" t="n"/>
      <c r="B57" s="57" t="n"/>
      <c r="C57" s="53" t="n"/>
      <c r="D57" s="57" t="n"/>
      <c r="E57" s="54" t="n"/>
      <c r="F57" s="57"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row>
    <row r="58" ht="12.75" customHeight="1" s="198">
      <c r="A58" s="57" t="n"/>
      <c r="B58" s="57" t="n"/>
      <c r="C58" s="53" t="n"/>
      <c r="D58" s="57" t="n"/>
      <c r="E58" s="54" t="n"/>
      <c r="F58" s="57" t="n"/>
      <c r="G58" s="197" t="n"/>
      <c r="H58" s="197" t="n"/>
      <c r="I58" s="197" t="n"/>
      <c r="J58" s="197" t="n"/>
      <c r="K58" s="197" t="n"/>
      <c r="L58" s="197" t="n"/>
      <c r="M58" s="197" t="n"/>
      <c r="N58" s="197" t="n"/>
      <c r="O58" s="197" t="n"/>
      <c r="P58" s="197" t="n"/>
      <c r="Q58" s="197" t="n"/>
      <c r="R58" s="197" t="n"/>
      <c r="S58" s="197" t="n"/>
      <c r="T58" s="197" t="n"/>
      <c r="U58" s="197" t="n"/>
      <c r="V58" s="197" t="n"/>
      <c r="W58" s="197" t="n"/>
      <c r="X58" s="197" t="n"/>
      <c r="Y58" s="197" t="n"/>
    </row>
    <row r="59" ht="12.75" customHeight="1" s="198">
      <c r="A59" s="57" t="n"/>
      <c r="B59" s="57" t="n"/>
      <c r="C59" s="53" t="n"/>
      <c r="D59" s="57" t="n"/>
      <c r="E59" s="54" t="n"/>
      <c r="F59" s="5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row>
    <row r="60" ht="12.75" customHeight="1" s="198">
      <c r="A60" s="57" t="n"/>
      <c r="B60" s="57" t="n"/>
      <c r="C60" s="53" t="n"/>
      <c r="D60" s="57" t="n"/>
      <c r="E60" s="54" t="n"/>
      <c r="F60" s="5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row>
    <row r="61" ht="12.75" customHeight="1" s="198">
      <c r="A61" s="57" t="n"/>
      <c r="B61" s="57" t="n"/>
      <c r="C61" s="53" t="n"/>
      <c r="D61" s="57" t="n"/>
      <c r="E61" s="54" t="n"/>
      <c r="F61" s="5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row>
    <row r="62" ht="12.75" customHeight="1" s="198">
      <c r="A62" s="57" t="n"/>
      <c r="B62" s="57" t="n"/>
      <c r="C62" s="53" t="n"/>
      <c r="D62" s="57" t="n"/>
      <c r="E62" s="54" t="n"/>
      <c r="F62" s="5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row>
    <row r="63" ht="12.75" customHeight="1" s="198">
      <c r="A63" s="57" t="n"/>
      <c r="B63" s="57" t="n"/>
      <c r="C63" s="53" t="n"/>
      <c r="D63" s="57" t="n"/>
      <c r="E63" s="54" t="n"/>
      <c r="F63" s="5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row>
    <row r="64" ht="12.75" customHeight="1" s="198">
      <c r="A64" s="57" t="n"/>
      <c r="B64" s="57" t="n"/>
      <c r="C64" s="53" t="n"/>
      <c r="D64" s="57" t="n"/>
      <c r="E64" s="54" t="n"/>
      <c r="F64" s="5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row>
    <row r="65" ht="12.75" customHeight="1" s="198">
      <c r="A65" s="57" t="n"/>
      <c r="B65" s="57" t="n"/>
      <c r="C65" s="53" t="n"/>
      <c r="D65" s="57" t="n"/>
      <c r="E65" s="54" t="n"/>
      <c r="F65" s="5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row>
    <row r="66" ht="12.75" customHeight="1" s="198">
      <c r="A66" s="57" t="n"/>
      <c r="B66" s="57" t="n"/>
      <c r="C66" s="53" t="n"/>
      <c r="D66" s="57" t="n"/>
      <c r="E66" s="54" t="n"/>
      <c r="F66" s="5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row>
    <row r="67" ht="12.75" customHeight="1" s="198">
      <c r="A67" s="57" t="n"/>
      <c r="B67" s="57" t="n"/>
      <c r="C67" s="53" t="n"/>
      <c r="D67" s="57" t="n"/>
      <c r="E67" s="54" t="n"/>
      <c r="F67" s="5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row>
    <row r="68" ht="12.75" customHeight="1" s="198">
      <c r="A68" s="57" t="n"/>
      <c r="B68" s="57" t="n"/>
      <c r="C68" s="53" t="n"/>
      <c r="D68" s="57" t="n"/>
      <c r="E68" s="54" t="n"/>
      <c r="F68" s="5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row>
    <row r="69" ht="12.75" customHeight="1" s="198">
      <c r="A69" s="57" t="n"/>
      <c r="B69" s="57" t="n"/>
      <c r="C69" s="53" t="n"/>
      <c r="D69" s="57" t="n"/>
      <c r="E69" s="54" t="n"/>
      <c r="F69" s="5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row>
    <row r="70" ht="12.75" customHeight="1" s="198">
      <c r="A70" s="57" t="n"/>
      <c r="B70" s="57" t="n"/>
      <c r="C70" s="53" t="n"/>
      <c r="D70" s="57" t="n"/>
      <c r="E70" s="54" t="n"/>
      <c r="F70" s="5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row>
    <row r="71" ht="12.75" customHeight="1" s="198">
      <c r="A71" s="57" t="n"/>
      <c r="B71" s="57" t="n"/>
      <c r="C71" s="53" t="n"/>
      <c r="D71" s="57" t="n"/>
      <c r="E71" s="54" t="n"/>
      <c r="F71" s="5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row>
    <row r="72" ht="12.75" customHeight="1" s="198">
      <c r="A72" s="57" t="n"/>
      <c r="B72" s="57" t="n"/>
      <c r="C72" s="53" t="n"/>
      <c r="D72" s="57" t="n"/>
      <c r="E72" s="54" t="n"/>
      <c r="F72" s="5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row>
    <row r="73" ht="12.75" customHeight="1" s="198">
      <c r="A73" s="57" t="n"/>
      <c r="B73" s="57" t="n"/>
      <c r="C73" s="53" t="n"/>
      <c r="D73" s="57" t="n"/>
      <c r="E73" s="54" t="n"/>
      <c r="F73" s="5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row>
    <row r="74" ht="12.75" customHeight="1" s="198">
      <c r="A74" s="57" t="n"/>
      <c r="B74" s="57" t="n"/>
      <c r="C74" s="53" t="n"/>
      <c r="D74" s="57" t="n"/>
      <c r="E74" s="54" t="n"/>
      <c r="F74" s="5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row>
    <row r="75" ht="12.75" customHeight="1" s="198">
      <c r="A75" s="57" t="n"/>
      <c r="B75" s="57" t="n"/>
      <c r="C75" s="53" t="n"/>
      <c r="D75" s="57" t="n"/>
      <c r="E75" s="54" t="n"/>
      <c r="F75" s="5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row>
    <row r="76" ht="12.75" customHeight="1" s="198">
      <c r="A76" s="57" t="n"/>
      <c r="B76" s="57" t="n"/>
      <c r="C76" s="53" t="n"/>
      <c r="D76" s="57" t="n"/>
      <c r="E76" s="54" t="n"/>
      <c r="F76" s="5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row>
    <row r="77" ht="12.75" customHeight="1" s="198">
      <c r="A77" s="57" t="n"/>
      <c r="B77" s="57" t="n"/>
      <c r="C77" s="53" t="n"/>
      <c r="D77" s="57" t="n"/>
      <c r="E77" s="54" t="n"/>
      <c r="F77" s="5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row>
    <row r="78" ht="12.75" customHeight="1" s="198">
      <c r="A78" s="57" t="n"/>
      <c r="B78" s="57" t="n"/>
      <c r="C78" s="53" t="n"/>
      <c r="D78" s="57" t="n"/>
      <c r="E78" s="54" t="n"/>
      <c r="F78" s="5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row>
    <row r="79" ht="12.75" customHeight="1" s="198">
      <c r="A79" s="57" t="n"/>
      <c r="B79" s="57" t="n"/>
      <c r="C79" s="53" t="n"/>
      <c r="D79" s="57" t="n"/>
      <c r="E79" s="54" t="n"/>
      <c r="F79" s="5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row>
    <row r="80" ht="12.75" customHeight="1" s="198">
      <c r="A80" s="57" t="n"/>
      <c r="B80" s="57" t="n"/>
      <c r="C80" s="53" t="n"/>
      <c r="D80" s="57" t="n"/>
      <c r="E80" s="54" t="n"/>
      <c r="F80" s="5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row>
    <row r="81" ht="12.75" customHeight="1" s="198">
      <c r="A81" s="57" t="n"/>
      <c r="B81" s="57" t="n"/>
      <c r="C81" s="53" t="n"/>
      <c r="D81" s="57" t="n"/>
      <c r="E81" s="54" t="n"/>
      <c r="F81" s="5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row>
    <row r="82" ht="12.75" customHeight="1" s="198">
      <c r="A82" s="57" t="n"/>
      <c r="B82" s="57" t="n"/>
      <c r="C82" s="53" t="n"/>
      <c r="D82" s="57" t="n"/>
      <c r="E82" s="54" t="n"/>
      <c r="F82" s="5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row>
    <row r="83" ht="12.75" customHeight="1" s="198">
      <c r="A83" s="57" t="n"/>
      <c r="B83" s="57" t="n"/>
      <c r="C83" s="53" t="n"/>
      <c r="D83" s="57" t="n"/>
      <c r="E83" s="54" t="n"/>
      <c r="F83" s="5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row>
    <row r="84" ht="12.75" customHeight="1" s="198">
      <c r="A84" s="57" t="n"/>
      <c r="B84" s="57" t="n"/>
      <c r="C84" s="53" t="n"/>
      <c r="D84" s="57" t="n"/>
      <c r="E84" s="54" t="n"/>
      <c r="F84" s="5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row>
    <row r="85" ht="12.75" customHeight="1" s="198">
      <c r="A85" s="57" t="n"/>
      <c r="B85" s="57" t="n"/>
      <c r="C85" s="53" t="n"/>
      <c r="D85" s="57" t="n"/>
      <c r="E85" s="54" t="n"/>
      <c r="F85" s="5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row>
    <row r="86" ht="12.75" customHeight="1" s="198">
      <c r="A86" s="57" t="n"/>
      <c r="B86" s="57" t="n"/>
      <c r="C86" s="53" t="n"/>
      <c r="D86" s="57" t="n"/>
      <c r="E86" s="54" t="n"/>
      <c r="F86" s="5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row>
    <row r="87" ht="12.75" customHeight="1" s="198">
      <c r="A87" s="57" t="n"/>
      <c r="B87" s="57" t="n"/>
      <c r="C87" s="53" t="n"/>
      <c r="D87" s="57" t="n"/>
      <c r="E87" s="54" t="n"/>
      <c r="F87" s="5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row>
    <row r="88" ht="12.75" customHeight="1" s="198">
      <c r="A88" s="57" t="n"/>
      <c r="B88" s="57" t="n"/>
      <c r="C88" s="53" t="n"/>
      <c r="D88" s="57" t="n"/>
      <c r="E88" s="54" t="n"/>
      <c r="F88" s="5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row>
    <row r="89" ht="12.75" customHeight="1" s="198">
      <c r="A89" s="57" t="n"/>
      <c r="B89" s="57" t="n"/>
      <c r="C89" s="53" t="n"/>
      <c r="D89" s="57" t="n"/>
      <c r="E89" s="54" t="n"/>
      <c r="F89" s="5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row>
    <row r="90" ht="12.75" customHeight="1" s="198">
      <c r="A90" s="57" t="n"/>
      <c r="B90" s="57" t="n"/>
      <c r="C90" s="53" t="n"/>
      <c r="D90" s="57" t="n"/>
      <c r="E90" s="54" t="n"/>
      <c r="F90" s="5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row>
    <row r="91" ht="12.75" customHeight="1" s="198">
      <c r="A91" s="57" t="n"/>
      <c r="B91" s="57" t="n"/>
      <c r="C91" s="53" t="n"/>
      <c r="D91" s="57" t="n"/>
      <c r="E91" s="54" t="n"/>
      <c r="F91" s="5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row>
    <row r="92" ht="12.75" customHeight="1" s="198">
      <c r="A92" s="57" t="n"/>
      <c r="B92" s="57" t="n"/>
      <c r="C92" s="53" t="n"/>
      <c r="D92" s="57" t="n"/>
      <c r="E92" s="54" t="n"/>
      <c r="F92" s="5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row>
    <row r="93" ht="12.75" customHeight="1" s="198">
      <c r="A93" s="57" t="n"/>
      <c r="B93" s="57" t="n"/>
      <c r="C93" s="53" t="n"/>
      <c r="D93" s="57" t="n"/>
      <c r="E93" s="54" t="n"/>
      <c r="F93" s="5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row>
    <row r="94" ht="12.75" customHeight="1" s="198">
      <c r="A94" s="57" t="n"/>
      <c r="B94" s="57" t="n"/>
      <c r="C94" s="53" t="n"/>
      <c r="D94" s="57" t="n"/>
      <c r="E94" s="54" t="n"/>
      <c r="F94" s="5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row>
    <row r="95" ht="12.75" customHeight="1" s="198">
      <c r="A95" s="57" t="n"/>
      <c r="B95" s="57" t="n"/>
      <c r="C95" s="53" t="n"/>
      <c r="D95" s="57" t="n"/>
      <c r="E95" s="54" t="n"/>
      <c r="F95" s="5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row>
    <row r="96" ht="12.75" customHeight="1" s="198">
      <c r="A96" s="57" t="n"/>
      <c r="B96" s="57" t="n"/>
      <c r="C96" s="53" t="n"/>
      <c r="D96" s="57" t="n"/>
      <c r="E96" s="54" t="n"/>
      <c r="F96" s="5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row>
    <row r="97" ht="12.75" customHeight="1" s="198">
      <c r="A97" s="57" t="n"/>
      <c r="B97" s="57" t="n"/>
      <c r="C97" s="53" t="n"/>
      <c r="D97" s="57" t="n"/>
      <c r="E97" s="54" t="n"/>
      <c r="F97" s="5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row>
    <row r="98" ht="12.75" customHeight="1" s="198">
      <c r="A98" s="57" t="n"/>
      <c r="B98" s="57" t="n"/>
      <c r="C98" s="53" t="n"/>
      <c r="D98" s="57" t="n"/>
      <c r="E98" s="54" t="n"/>
      <c r="F98" s="5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row>
    <row r="99" ht="12.75" customHeight="1" s="198">
      <c r="A99" s="57" t="n"/>
      <c r="B99" s="57" t="n"/>
      <c r="C99" s="53" t="n"/>
      <c r="D99" s="57" t="n"/>
      <c r="E99" s="54" t="n"/>
      <c r="F99" s="5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row>
    <row r="100" ht="12.75" customHeight="1" s="198">
      <c r="A100" s="57" t="n"/>
      <c r="B100" s="57" t="n"/>
      <c r="C100" s="53" t="n"/>
      <c r="D100" s="57" t="n"/>
      <c r="E100" s="54" t="n"/>
      <c r="F100" s="5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row>
    <row r="101" ht="12.75" customHeight="1" s="198">
      <c r="A101" s="57" t="n"/>
      <c r="B101" s="57" t="n"/>
      <c r="C101" s="53" t="n"/>
      <c r="D101" s="57" t="n"/>
      <c r="E101" s="54" t="n"/>
      <c r="F101" s="5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row>
    <row r="102" ht="12.75" customHeight="1" s="198">
      <c r="A102" s="57" t="n"/>
      <c r="B102" s="57" t="n"/>
      <c r="C102" s="53" t="n"/>
      <c r="D102" s="57" t="n"/>
      <c r="E102" s="54" t="n"/>
      <c r="F102" s="5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row>
    <row r="103" ht="12.75" customHeight="1" s="198">
      <c r="A103" s="57" t="n"/>
      <c r="B103" s="57" t="n"/>
      <c r="C103" s="53" t="n"/>
      <c r="D103" s="57" t="n"/>
      <c r="E103" s="54" t="n"/>
      <c r="F103" s="5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row>
    <row r="104" ht="12.75" customHeight="1" s="198">
      <c r="A104" s="57" t="n"/>
      <c r="B104" s="57" t="n"/>
      <c r="C104" s="53" t="n"/>
      <c r="D104" s="57" t="n"/>
      <c r="E104" s="54" t="n"/>
      <c r="F104" s="5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row>
    <row r="105" ht="12.75" customHeight="1" s="198">
      <c r="A105" s="57" t="n"/>
      <c r="B105" s="57" t="n"/>
      <c r="C105" s="53" t="n"/>
      <c r="D105" s="57" t="n"/>
      <c r="E105" s="54" t="n"/>
      <c r="F105" s="5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row>
    <row r="106" ht="12.75" customHeight="1" s="198">
      <c r="A106" s="57" t="n"/>
      <c r="B106" s="57" t="n"/>
      <c r="C106" s="53" t="n"/>
      <c r="D106" s="57" t="n"/>
      <c r="E106" s="54" t="n"/>
      <c r="F106" s="5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row>
    <row r="107" ht="12.75" customHeight="1" s="198">
      <c r="A107" s="57" t="n"/>
      <c r="B107" s="57" t="n"/>
      <c r="C107" s="53" t="n"/>
      <c r="D107" s="57" t="n"/>
      <c r="E107" s="54" t="n"/>
      <c r="F107" s="5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row>
    <row r="108" ht="12.75" customHeight="1" s="198">
      <c r="A108" s="57" t="n"/>
      <c r="B108" s="57" t="n"/>
      <c r="C108" s="53" t="n"/>
      <c r="D108" s="57" t="n"/>
      <c r="E108" s="54" t="n"/>
      <c r="F108" s="5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row>
    <row r="109" ht="12.75" customHeight="1" s="198">
      <c r="A109" s="57" t="n"/>
      <c r="B109" s="57" t="n"/>
      <c r="C109" s="53" t="n"/>
      <c r="D109" s="57" t="n"/>
      <c r="E109" s="54" t="n"/>
      <c r="F109" s="5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row>
    <row r="110" ht="12.75" customHeight="1" s="198">
      <c r="A110" s="57" t="n"/>
      <c r="B110" s="57" t="n"/>
      <c r="C110" s="53" t="n"/>
      <c r="D110" s="57" t="n"/>
      <c r="E110" s="54" t="n"/>
      <c r="F110" s="5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row>
    <row r="111" ht="12.75" customHeight="1" s="198">
      <c r="A111" s="57" t="n"/>
      <c r="B111" s="57" t="n"/>
      <c r="C111" s="53" t="n"/>
      <c r="D111" s="57" t="n"/>
      <c r="E111" s="54" t="n"/>
      <c r="F111" s="5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row>
    <row r="112" ht="12.75" customHeight="1" s="198">
      <c r="A112" s="57" t="n"/>
      <c r="B112" s="57" t="n"/>
      <c r="C112" s="53" t="n"/>
      <c r="D112" s="57" t="n"/>
      <c r="E112" s="54" t="n"/>
      <c r="F112" s="5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row>
    <row r="113" ht="12.75" customHeight="1" s="198">
      <c r="A113" s="57" t="n"/>
      <c r="B113" s="57" t="n"/>
      <c r="C113" s="53" t="n"/>
      <c r="D113" s="57" t="n"/>
      <c r="E113" s="54" t="n"/>
      <c r="F113" s="5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row>
    <row r="114" ht="12.75" customHeight="1" s="198">
      <c r="A114" s="57" t="n"/>
      <c r="B114" s="57" t="n"/>
      <c r="C114" s="53" t="n"/>
      <c r="D114" s="57" t="n"/>
      <c r="E114" s="54" t="n"/>
      <c r="F114" s="5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row>
    <row r="115" ht="12.75" customHeight="1" s="198">
      <c r="A115" s="57" t="n"/>
      <c r="B115" s="57" t="n"/>
      <c r="C115" s="53" t="n"/>
      <c r="D115" s="57" t="n"/>
      <c r="E115" s="54" t="n"/>
      <c r="F115" s="5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row>
    <row r="116" ht="12.75" customHeight="1" s="198">
      <c r="A116" s="57" t="n"/>
      <c r="B116" s="57" t="n"/>
      <c r="C116" s="53" t="n"/>
      <c r="D116" s="57" t="n"/>
      <c r="E116" s="54" t="n"/>
      <c r="F116" s="5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row>
    <row r="117" ht="12.75" customHeight="1" s="198">
      <c r="A117" s="57" t="n"/>
      <c r="B117" s="57" t="n"/>
      <c r="C117" s="53" t="n"/>
      <c r="D117" s="57" t="n"/>
      <c r="E117" s="54" t="n"/>
      <c r="F117" s="5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row>
    <row r="118" ht="12.75" customHeight="1" s="198">
      <c r="A118" s="57" t="n"/>
      <c r="B118" s="57" t="n"/>
      <c r="C118" s="53" t="n"/>
      <c r="D118" s="57" t="n"/>
      <c r="E118" s="54" t="n"/>
      <c r="F118" s="5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row>
    <row r="119" ht="12.75" customHeight="1" s="198">
      <c r="A119" s="57" t="n"/>
      <c r="B119" s="57" t="n"/>
      <c r="C119" s="53" t="n"/>
      <c r="D119" s="57" t="n"/>
      <c r="E119" s="54" t="n"/>
      <c r="F119" s="5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row>
    <row r="120" ht="12.75" customHeight="1" s="198">
      <c r="A120" s="57" t="n"/>
      <c r="B120" s="57" t="n"/>
      <c r="C120" s="53" t="n"/>
      <c r="D120" s="57" t="n"/>
      <c r="E120" s="54" t="n"/>
      <c r="F120" s="5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row>
    <row r="121" ht="12.75" customHeight="1" s="198">
      <c r="A121" s="57" t="n"/>
      <c r="B121" s="57" t="n"/>
      <c r="C121" s="53" t="n"/>
      <c r="D121" s="57" t="n"/>
      <c r="E121" s="54" t="n"/>
      <c r="F121" s="5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row>
    <row r="122" ht="12.75" customHeight="1" s="198">
      <c r="A122" s="57" t="n"/>
      <c r="B122" s="57" t="n"/>
      <c r="C122" s="53" t="n"/>
      <c r="D122" s="57" t="n"/>
      <c r="E122" s="54" t="n"/>
      <c r="F122" s="5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row>
    <row r="123" ht="12.75" customHeight="1" s="198">
      <c r="A123" s="57" t="n"/>
      <c r="B123" s="57" t="n"/>
      <c r="C123" s="53" t="n"/>
      <c r="D123" s="57" t="n"/>
      <c r="E123" s="54" t="n"/>
      <c r="F123" s="5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row>
    <row r="124" ht="12.75" customHeight="1" s="198">
      <c r="A124" s="57" t="n"/>
      <c r="B124" s="57" t="n"/>
      <c r="C124" s="53" t="n"/>
      <c r="D124" s="57" t="n"/>
      <c r="E124" s="54" t="n"/>
      <c r="F124" s="5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row>
    <row r="125" ht="12.75" customHeight="1" s="198">
      <c r="A125" s="57" t="n"/>
      <c r="B125" s="57" t="n"/>
      <c r="C125" s="53" t="n"/>
      <c r="D125" s="57" t="n"/>
      <c r="E125" s="54" t="n"/>
      <c r="F125" s="5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row>
    <row r="126" ht="12.75" customHeight="1" s="198">
      <c r="A126" s="57" t="n"/>
      <c r="B126" s="57" t="n"/>
      <c r="C126" s="53" t="n"/>
      <c r="D126" s="57" t="n"/>
      <c r="E126" s="54" t="n"/>
      <c r="F126" s="5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row>
    <row r="127" ht="12.75" customHeight="1" s="198">
      <c r="A127" s="57" t="n"/>
      <c r="B127" s="57" t="n"/>
      <c r="C127" s="53" t="n"/>
      <c r="D127" s="57" t="n"/>
      <c r="E127" s="54" t="n"/>
      <c r="F127" s="5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row>
    <row r="128" ht="12.75" customHeight="1" s="198">
      <c r="A128" s="57" t="n"/>
      <c r="B128" s="57" t="n"/>
      <c r="C128" s="53" t="n"/>
      <c r="D128" s="57" t="n"/>
      <c r="E128" s="54" t="n"/>
      <c r="F128" s="5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row>
    <row r="129" ht="12.75" customHeight="1" s="198">
      <c r="A129" s="57" t="n"/>
      <c r="B129" s="57" t="n"/>
      <c r="C129" s="53" t="n"/>
      <c r="D129" s="57" t="n"/>
      <c r="E129" s="54" t="n"/>
      <c r="F129" s="5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row>
    <row r="130" ht="12.75" customHeight="1" s="198">
      <c r="A130" s="57" t="n"/>
      <c r="B130" s="57" t="n"/>
      <c r="C130" s="53" t="n"/>
      <c r="D130" s="57" t="n"/>
      <c r="E130" s="54" t="n"/>
      <c r="F130" s="5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row>
    <row r="131" ht="12.75" customHeight="1" s="198">
      <c r="A131" s="57" t="n"/>
      <c r="B131" s="57" t="n"/>
      <c r="C131" s="53" t="n"/>
      <c r="D131" s="57" t="n"/>
      <c r="E131" s="54" t="n"/>
      <c r="F131" s="5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row>
    <row r="132" ht="12.75" customHeight="1" s="198">
      <c r="A132" s="57" t="n"/>
      <c r="B132" s="57" t="n"/>
      <c r="C132" s="53" t="n"/>
      <c r="D132" s="57" t="n"/>
      <c r="E132" s="54" t="n"/>
      <c r="F132" s="5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row>
    <row r="133" ht="12.75" customHeight="1" s="198">
      <c r="A133" s="57" t="n"/>
      <c r="B133" s="57" t="n"/>
      <c r="C133" s="53" t="n"/>
      <c r="D133" s="57" t="n"/>
      <c r="E133" s="54" t="n"/>
      <c r="F133" s="5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row>
    <row r="134" ht="12.75" customHeight="1" s="198">
      <c r="A134" s="57" t="n"/>
      <c r="B134" s="57" t="n"/>
      <c r="C134" s="53" t="n"/>
      <c r="D134" s="57" t="n"/>
      <c r="E134" s="54" t="n"/>
      <c r="F134" s="5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row>
    <row r="135" ht="12.75" customHeight="1" s="198">
      <c r="A135" s="57" t="n"/>
      <c r="B135" s="57" t="n"/>
      <c r="C135" s="53" t="n"/>
      <c r="D135" s="57" t="n"/>
      <c r="E135" s="54" t="n"/>
      <c r="F135" s="5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row>
    <row r="136" ht="12.75" customHeight="1" s="198">
      <c r="A136" s="57" t="n"/>
      <c r="B136" s="57" t="n"/>
      <c r="C136" s="53" t="n"/>
      <c r="D136" s="57" t="n"/>
      <c r="E136" s="54" t="n"/>
      <c r="F136" s="5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row>
    <row r="137" ht="12.75" customHeight="1" s="198">
      <c r="A137" s="57" t="n"/>
      <c r="B137" s="57" t="n"/>
      <c r="C137" s="53" t="n"/>
      <c r="D137" s="57" t="n"/>
      <c r="E137" s="54" t="n"/>
      <c r="F137" s="5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row>
    <row r="138" ht="12.75" customHeight="1" s="198">
      <c r="A138" s="57" t="n"/>
      <c r="B138" s="57" t="n"/>
      <c r="C138" s="53" t="n"/>
      <c r="D138" s="57" t="n"/>
      <c r="E138" s="54" t="n"/>
      <c r="F138" s="5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row>
    <row r="139" ht="12.75" customHeight="1" s="198">
      <c r="A139" s="57" t="n"/>
      <c r="B139" s="57" t="n"/>
      <c r="C139" s="53" t="n"/>
      <c r="D139" s="57" t="n"/>
      <c r="E139" s="54" t="n"/>
      <c r="F139" s="5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row>
    <row r="140" ht="12.75" customHeight="1" s="198">
      <c r="A140" s="57" t="n"/>
      <c r="B140" s="57" t="n"/>
      <c r="C140" s="53" t="n"/>
      <c r="D140" s="57" t="n"/>
      <c r="E140" s="54" t="n"/>
      <c r="F140" s="5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row>
    <row r="141" ht="12.75" customHeight="1" s="198">
      <c r="A141" s="57" t="n"/>
      <c r="B141" s="57" t="n"/>
      <c r="C141" s="53" t="n"/>
      <c r="D141" s="57" t="n"/>
      <c r="E141" s="54" t="n"/>
      <c r="F141" s="5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row>
    <row r="142" ht="12.75" customHeight="1" s="198">
      <c r="A142" s="57" t="n"/>
      <c r="B142" s="57" t="n"/>
      <c r="C142" s="53" t="n"/>
      <c r="D142" s="57" t="n"/>
      <c r="E142" s="54" t="n"/>
      <c r="F142" s="5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row>
    <row r="143" ht="12.75" customHeight="1" s="198">
      <c r="A143" s="57" t="n"/>
      <c r="B143" s="57" t="n"/>
      <c r="C143" s="53" t="n"/>
      <c r="D143" s="57" t="n"/>
      <c r="E143" s="54" t="n"/>
      <c r="F143" s="5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row>
    <row r="144" ht="12.75" customHeight="1" s="198">
      <c r="A144" s="57" t="n"/>
      <c r="B144" s="57" t="n"/>
      <c r="C144" s="53" t="n"/>
      <c r="D144" s="57" t="n"/>
      <c r="E144" s="54" t="n"/>
      <c r="F144" s="5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row>
    <row r="145" ht="12.75" customHeight="1" s="198">
      <c r="A145" s="57" t="n"/>
      <c r="B145" s="57" t="n"/>
      <c r="C145" s="53" t="n"/>
      <c r="D145" s="57" t="n"/>
      <c r="E145" s="54" t="n"/>
      <c r="F145" s="5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row>
    <row r="146" ht="12.75" customHeight="1" s="198">
      <c r="A146" s="57" t="n"/>
      <c r="B146" s="57" t="n"/>
      <c r="C146" s="53" t="n"/>
      <c r="D146" s="57" t="n"/>
      <c r="E146" s="54" t="n"/>
      <c r="F146" s="5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row>
    <row r="147" ht="12.75" customHeight="1" s="198">
      <c r="A147" s="57" t="n"/>
      <c r="B147" s="57" t="n"/>
      <c r="C147" s="53" t="n"/>
      <c r="D147" s="57" t="n"/>
      <c r="E147" s="54" t="n"/>
      <c r="F147" s="5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row>
    <row r="148" ht="12.75" customHeight="1" s="198">
      <c r="A148" s="57" t="n"/>
      <c r="B148" s="57" t="n"/>
      <c r="C148" s="53" t="n"/>
      <c r="D148" s="57" t="n"/>
      <c r="E148" s="54" t="n"/>
      <c r="F148" s="5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row>
    <row r="149" ht="12.75" customHeight="1" s="198">
      <c r="A149" s="57" t="n"/>
      <c r="B149" s="57" t="n"/>
      <c r="C149" s="53" t="n"/>
      <c r="D149" s="57" t="n"/>
      <c r="E149" s="54" t="n"/>
      <c r="F149" s="5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row>
    <row r="150" ht="12.75" customHeight="1" s="198">
      <c r="A150" s="57" t="n"/>
      <c r="B150" s="57" t="n"/>
      <c r="C150" s="53" t="n"/>
      <c r="D150" s="57" t="n"/>
      <c r="E150" s="54" t="n"/>
      <c r="F150" s="5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row>
    <row r="151" ht="12.75" customHeight="1" s="198">
      <c r="A151" s="57" t="n"/>
      <c r="B151" s="57" t="n"/>
      <c r="C151" s="53" t="n"/>
      <c r="D151" s="57" t="n"/>
      <c r="E151" s="54" t="n"/>
      <c r="F151" s="5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row>
    <row r="152" ht="12.75" customHeight="1" s="198">
      <c r="A152" s="57" t="n"/>
      <c r="B152" s="57" t="n"/>
      <c r="C152" s="53" t="n"/>
      <c r="D152" s="57" t="n"/>
      <c r="E152" s="54" t="n"/>
      <c r="F152" s="5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row>
    <row r="153" ht="12.75" customHeight="1" s="198">
      <c r="A153" s="57" t="n"/>
      <c r="B153" s="57" t="n"/>
      <c r="C153" s="53" t="n"/>
      <c r="D153" s="57" t="n"/>
      <c r="E153" s="54" t="n"/>
      <c r="F153" s="5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row>
    <row r="154" ht="12.75" customHeight="1" s="198">
      <c r="A154" s="57" t="n"/>
      <c r="B154" s="57" t="n"/>
      <c r="C154" s="53" t="n"/>
      <c r="D154" s="57" t="n"/>
      <c r="E154" s="54" t="n"/>
      <c r="F154" s="5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row>
    <row r="155" ht="12.75" customHeight="1" s="198">
      <c r="A155" s="57" t="n"/>
      <c r="B155" s="57" t="n"/>
      <c r="C155" s="53" t="n"/>
      <c r="D155" s="57" t="n"/>
      <c r="E155" s="54" t="n"/>
      <c r="F155" s="5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row>
    <row r="156" ht="12.75" customHeight="1" s="198">
      <c r="A156" s="57" t="n"/>
      <c r="B156" s="57" t="n"/>
      <c r="C156" s="53" t="n"/>
      <c r="D156" s="57" t="n"/>
      <c r="E156" s="54" t="n"/>
      <c r="F156" s="5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row>
    <row r="157" ht="12.75" customHeight="1" s="198">
      <c r="A157" s="57" t="n"/>
      <c r="B157" s="57" t="n"/>
      <c r="C157" s="53" t="n"/>
      <c r="D157" s="57" t="n"/>
      <c r="E157" s="54" t="n"/>
      <c r="F157" s="5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row>
    <row r="158" ht="12.75" customHeight="1" s="198">
      <c r="A158" s="57" t="n"/>
      <c r="B158" s="57" t="n"/>
      <c r="C158" s="53" t="n"/>
      <c r="D158" s="57" t="n"/>
      <c r="E158" s="54" t="n"/>
      <c r="F158" s="5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row>
    <row r="159" ht="12.75" customHeight="1" s="198">
      <c r="A159" s="57" t="n"/>
      <c r="B159" s="57" t="n"/>
      <c r="C159" s="53" t="n"/>
      <c r="D159" s="57" t="n"/>
      <c r="E159" s="54" t="n"/>
      <c r="F159" s="5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row>
    <row r="160" ht="12.75" customHeight="1" s="198">
      <c r="A160" s="57" t="n"/>
      <c r="B160" s="57" t="n"/>
      <c r="C160" s="53" t="n"/>
      <c r="D160" s="57" t="n"/>
      <c r="E160" s="54" t="n"/>
      <c r="F160" s="5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row>
    <row r="161" ht="12.75" customHeight="1" s="198">
      <c r="A161" s="57" t="n"/>
      <c r="B161" s="57" t="n"/>
      <c r="C161" s="53" t="n"/>
      <c r="D161" s="57" t="n"/>
      <c r="E161" s="54" t="n"/>
      <c r="F161" s="5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row>
    <row r="162" ht="12.75" customHeight="1" s="198">
      <c r="A162" s="57" t="n"/>
      <c r="B162" s="57" t="n"/>
      <c r="C162" s="53" t="n"/>
      <c r="D162" s="57" t="n"/>
      <c r="E162" s="54" t="n"/>
      <c r="F162" s="5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row>
    <row r="163" ht="12.75" customHeight="1" s="198">
      <c r="A163" s="57" t="n"/>
      <c r="B163" s="57" t="n"/>
      <c r="C163" s="53" t="n"/>
      <c r="D163" s="57" t="n"/>
      <c r="E163" s="54" t="n"/>
      <c r="F163" s="5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row>
    <row r="164" ht="12.75" customHeight="1" s="198">
      <c r="A164" s="57" t="n"/>
      <c r="B164" s="57" t="n"/>
      <c r="C164" s="53" t="n"/>
      <c r="D164" s="57" t="n"/>
      <c r="E164" s="54" t="n"/>
      <c r="F164" s="5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row>
    <row r="165" ht="12.75" customHeight="1" s="198">
      <c r="A165" s="57" t="n"/>
      <c r="B165" s="57" t="n"/>
      <c r="C165" s="53" t="n"/>
      <c r="D165" s="57" t="n"/>
      <c r="E165" s="54" t="n"/>
      <c r="F165" s="5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row>
    <row r="166" ht="12.75" customHeight="1" s="198">
      <c r="A166" s="57" t="n"/>
      <c r="B166" s="57" t="n"/>
      <c r="C166" s="53" t="n"/>
      <c r="D166" s="57" t="n"/>
      <c r="E166" s="54" t="n"/>
      <c r="F166" s="5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row>
    <row r="167" ht="12.75" customHeight="1" s="198">
      <c r="A167" s="57" t="n"/>
      <c r="B167" s="57" t="n"/>
      <c r="C167" s="53" t="n"/>
      <c r="D167" s="57" t="n"/>
      <c r="E167" s="54" t="n"/>
      <c r="F167" s="5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row>
    <row r="168" ht="12.75" customHeight="1" s="198">
      <c r="A168" s="57" t="n"/>
      <c r="B168" s="57" t="n"/>
      <c r="C168" s="53" t="n"/>
      <c r="D168" s="57" t="n"/>
      <c r="E168" s="54" t="n"/>
      <c r="F168" s="5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row>
    <row r="169" ht="12.75" customHeight="1" s="198">
      <c r="A169" s="57" t="n"/>
      <c r="B169" s="57" t="n"/>
      <c r="C169" s="53" t="n"/>
      <c r="D169" s="57" t="n"/>
      <c r="E169" s="54" t="n"/>
      <c r="F169" s="5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row>
    <row r="170" ht="12.75" customHeight="1" s="198">
      <c r="A170" s="57" t="n"/>
      <c r="B170" s="57" t="n"/>
      <c r="C170" s="53" t="n"/>
      <c r="D170" s="57" t="n"/>
      <c r="E170" s="54" t="n"/>
      <c r="F170" s="5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row>
    <row r="171" ht="12.75" customHeight="1" s="198">
      <c r="A171" s="57" t="n"/>
      <c r="B171" s="57" t="n"/>
      <c r="C171" s="53" t="n"/>
      <c r="D171" s="57" t="n"/>
      <c r="E171" s="54" t="n"/>
      <c r="F171" s="5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row>
    <row r="172" ht="12.75" customHeight="1" s="198">
      <c r="A172" s="57" t="n"/>
      <c r="B172" s="57" t="n"/>
      <c r="C172" s="53" t="n"/>
      <c r="D172" s="57" t="n"/>
      <c r="E172" s="54" t="n"/>
      <c r="F172" s="5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row>
    <row r="173" ht="12.75" customHeight="1" s="198">
      <c r="A173" s="57" t="n"/>
      <c r="B173" s="57" t="n"/>
      <c r="C173" s="53" t="n"/>
      <c r="D173" s="57" t="n"/>
      <c r="E173" s="54" t="n"/>
      <c r="F173" s="5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row>
    <row r="174" ht="12.75" customHeight="1" s="198">
      <c r="A174" s="57" t="n"/>
      <c r="B174" s="57" t="n"/>
      <c r="C174" s="53" t="n"/>
      <c r="D174" s="57" t="n"/>
      <c r="E174" s="54" t="n"/>
      <c r="F174" s="5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row>
    <row r="175" ht="12.75" customHeight="1" s="198">
      <c r="A175" s="57" t="n"/>
      <c r="B175" s="57" t="n"/>
      <c r="C175" s="53" t="n"/>
      <c r="D175" s="57" t="n"/>
      <c r="E175" s="54" t="n"/>
      <c r="F175" s="5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row>
    <row r="176" ht="12.75" customHeight="1" s="198">
      <c r="A176" s="57" t="n"/>
      <c r="B176" s="57" t="n"/>
      <c r="C176" s="53" t="n"/>
      <c r="D176" s="57" t="n"/>
      <c r="E176" s="54" t="n"/>
      <c r="F176" s="5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row>
    <row r="177" ht="12.75" customHeight="1" s="198">
      <c r="A177" s="57" t="n"/>
      <c r="B177" s="57" t="n"/>
      <c r="C177" s="53" t="n"/>
      <c r="D177" s="57" t="n"/>
      <c r="E177" s="54" t="n"/>
      <c r="F177" s="5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row>
    <row r="178" ht="12.75" customHeight="1" s="198">
      <c r="A178" s="57" t="n"/>
      <c r="B178" s="57" t="n"/>
      <c r="C178" s="53" t="n"/>
      <c r="D178" s="57" t="n"/>
      <c r="E178" s="54" t="n"/>
      <c r="F178" s="5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row>
    <row r="179" ht="12.75" customHeight="1" s="198">
      <c r="A179" s="57" t="n"/>
      <c r="B179" s="57" t="n"/>
      <c r="C179" s="53" t="n"/>
      <c r="D179" s="57" t="n"/>
      <c r="E179" s="54" t="n"/>
      <c r="F179" s="5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row>
    <row r="180" ht="12.75" customHeight="1" s="198">
      <c r="A180" s="57" t="n"/>
      <c r="B180" s="57" t="n"/>
      <c r="C180" s="53" t="n"/>
      <c r="D180" s="57" t="n"/>
      <c r="E180" s="54" t="n"/>
      <c r="F180" s="5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row>
    <row r="181" ht="12.75" customHeight="1" s="198">
      <c r="A181" s="57" t="n"/>
      <c r="B181" s="57" t="n"/>
      <c r="C181" s="53" t="n"/>
      <c r="D181" s="57" t="n"/>
      <c r="E181" s="54" t="n"/>
      <c r="F181" s="5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row>
    <row r="182" ht="12.75" customHeight="1" s="198">
      <c r="A182" s="57" t="n"/>
      <c r="B182" s="57" t="n"/>
      <c r="C182" s="53" t="n"/>
      <c r="D182" s="57" t="n"/>
      <c r="E182" s="54" t="n"/>
      <c r="F182" s="5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row>
    <row r="183" ht="12.75" customHeight="1" s="198">
      <c r="A183" s="57" t="n"/>
      <c r="B183" s="57" t="n"/>
      <c r="C183" s="53" t="n"/>
      <c r="D183" s="57" t="n"/>
      <c r="E183" s="54" t="n"/>
      <c r="F183" s="5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row>
    <row r="184" ht="12.75" customHeight="1" s="198">
      <c r="A184" s="57" t="n"/>
      <c r="B184" s="57" t="n"/>
      <c r="C184" s="53" t="n"/>
      <c r="D184" s="57" t="n"/>
      <c r="E184" s="54" t="n"/>
      <c r="F184" s="5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row>
    <row r="185" ht="12.75" customHeight="1" s="198">
      <c r="A185" s="57" t="n"/>
      <c r="B185" s="57" t="n"/>
      <c r="C185" s="53" t="n"/>
      <c r="D185" s="57" t="n"/>
      <c r="E185" s="54" t="n"/>
      <c r="F185" s="5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row>
    <row r="186" ht="12.75" customHeight="1" s="198">
      <c r="A186" s="57" t="n"/>
      <c r="B186" s="57" t="n"/>
      <c r="C186" s="53" t="n"/>
      <c r="D186" s="57" t="n"/>
      <c r="E186" s="54" t="n"/>
      <c r="F186" s="5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row>
    <row r="187" ht="12.75" customHeight="1" s="198">
      <c r="A187" s="57" t="n"/>
      <c r="B187" s="57" t="n"/>
      <c r="C187" s="53" t="n"/>
      <c r="D187" s="57" t="n"/>
      <c r="E187" s="54" t="n"/>
      <c r="F187" s="5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row>
    <row r="188" ht="12.75" customHeight="1" s="198">
      <c r="A188" s="57" t="n"/>
      <c r="B188" s="57" t="n"/>
      <c r="C188" s="53" t="n"/>
      <c r="D188" s="57" t="n"/>
      <c r="E188" s="54" t="n"/>
      <c r="F188" s="5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row>
    <row r="189" ht="12.75" customHeight="1" s="198">
      <c r="A189" s="57" t="n"/>
      <c r="B189" s="57" t="n"/>
      <c r="C189" s="53" t="n"/>
      <c r="D189" s="57" t="n"/>
      <c r="E189" s="54" t="n"/>
      <c r="F189" s="5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row>
    <row r="190" ht="12.75" customHeight="1" s="198">
      <c r="A190" s="57" t="n"/>
      <c r="B190" s="57" t="n"/>
      <c r="C190" s="53" t="n"/>
      <c r="D190" s="57" t="n"/>
      <c r="E190" s="54" t="n"/>
      <c r="F190" s="5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row>
    <row r="191" ht="12.75" customHeight="1" s="198">
      <c r="A191" s="57" t="n"/>
      <c r="B191" s="57" t="n"/>
      <c r="C191" s="53" t="n"/>
      <c r="D191" s="57" t="n"/>
      <c r="E191" s="54" t="n"/>
      <c r="F191" s="5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row>
    <row r="192" ht="12.75" customHeight="1" s="198">
      <c r="A192" s="57" t="n"/>
      <c r="B192" s="57" t="n"/>
      <c r="C192" s="53" t="n"/>
      <c r="D192" s="57" t="n"/>
      <c r="E192" s="54" t="n"/>
      <c r="F192" s="5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row>
    <row r="193" ht="12.75" customHeight="1" s="198">
      <c r="A193" s="57" t="n"/>
      <c r="B193" s="57" t="n"/>
      <c r="C193" s="53" t="n"/>
      <c r="D193" s="57" t="n"/>
      <c r="E193" s="54" t="n"/>
      <c r="F193" s="5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row>
    <row r="194" ht="12.75" customHeight="1" s="198">
      <c r="A194" s="57" t="n"/>
      <c r="B194" s="57" t="n"/>
      <c r="C194" s="53" t="n"/>
      <c r="D194" s="57" t="n"/>
      <c r="E194" s="54" t="n"/>
      <c r="F194" s="5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row>
    <row r="195" ht="12.75" customHeight="1" s="198">
      <c r="A195" s="57" t="n"/>
      <c r="B195" s="57" t="n"/>
      <c r="C195" s="53" t="n"/>
      <c r="D195" s="57" t="n"/>
      <c r="E195" s="54" t="n"/>
      <c r="F195" s="5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row>
    <row r="196" ht="12.75" customHeight="1" s="198">
      <c r="A196" s="57" t="n"/>
      <c r="B196" s="57" t="n"/>
      <c r="C196" s="53" t="n"/>
      <c r="D196" s="57" t="n"/>
      <c r="E196" s="54" t="n"/>
      <c r="F196" s="5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row>
    <row r="197" ht="12.75" customHeight="1" s="198">
      <c r="A197" s="57" t="n"/>
      <c r="B197" s="57" t="n"/>
      <c r="C197" s="53" t="n"/>
      <c r="D197" s="57" t="n"/>
      <c r="E197" s="54" t="n"/>
      <c r="F197" s="5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row>
    <row r="198" ht="12.75" customHeight="1" s="198">
      <c r="A198" s="57" t="n"/>
      <c r="B198" s="57" t="n"/>
      <c r="C198" s="53" t="n"/>
      <c r="D198" s="57" t="n"/>
      <c r="E198" s="54" t="n"/>
      <c r="F198" s="5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row>
    <row r="199" ht="12.75" customHeight="1" s="198">
      <c r="A199" s="57" t="n"/>
      <c r="B199" s="57" t="n"/>
      <c r="C199" s="53" t="n"/>
      <c r="D199" s="57" t="n"/>
      <c r="E199" s="54" t="n"/>
      <c r="F199" s="5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row>
    <row r="200" ht="12.75" customHeight="1" s="198">
      <c r="A200" s="57" t="n"/>
      <c r="B200" s="57" t="n"/>
      <c r="C200" s="53" t="n"/>
      <c r="D200" s="57" t="n"/>
      <c r="E200" s="54" t="n"/>
      <c r="F200" s="5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row>
    <row r="201" ht="12.75" customHeight="1" s="198">
      <c r="A201" s="57" t="n"/>
      <c r="B201" s="57" t="n"/>
      <c r="C201" s="53" t="n"/>
      <c r="D201" s="57" t="n"/>
      <c r="E201" s="54" t="n"/>
      <c r="F201" s="5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row>
    <row r="202" ht="12.75" customHeight="1" s="198">
      <c r="A202" s="57" t="n"/>
      <c r="B202" s="57" t="n"/>
      <c r="C202" s="53" t="n"/>
      <c r="D202" s="57" t="n"/>
      <c r="E202" s="54" t="n"/>
      <c r="F202" s="5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row>
    <row r="203" ht="12.75" customHeight="1" s="198">
      <c r="A203" s="57" t="n"/>
      <c r="B203" s="57" t="n"/>
      <c r="C203" s="53" t="n"/>
      <c r="D203" s="57" t="n"/>
      <c r="E203" s="54" t="n"/>
      <c r="F203" s="5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row>
    <row r="204" ht="12.75" customHeight="1" s="198">
      <c r="A204" s="57" t="n"/>
      <c r="B204" s="57" t="n"/>
      <c r="C204" s="53" t="n"/>
      <c r="D204" s="57" t="n"/>
      <c r="E204" s="54" t="n"/>
      <c r="F204" s="5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row>
    <row r="205" ht="12.75" customHeight="1" s="198">
      <c r="A205" s="57" t="n"/>
      <c r="B205" s="57" t="n"/>
      <c r="C205" s="53" t="n"/>
      <c r="D205" s="57" t="n"/>
      <c r="E205" s="54" t="n"/>
      <c r="F205" s="5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row>
    <row r="206" ht="12.75" customHeight="1" s="198">
      <c r="A206" s="57" t="n"/>
      <c r="B206" s="57" t="n"/>
      <c r="C206" s="53" t="n"/>
      <c r="D206" s="57" t="n"/>
      <c r="E206" s="54" t="n"/>
      <c r="F206" s="5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row>
    <row r="207" ht="12.75" customHeight="1" s="198">
      <c r="A207" s="57" t="n"/>
      <c r="B207" s="57" t="n"/>
      <c r="C207" s="53" t="n"/>
      <c r="D207" s="57" t="n"/>
      <c r="E207" s="54" t="n"/>
      <c r="F207" s="5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row>
    <row r="208" ht="12.75" customHeight="1" s="198">
      <c r="A208" s="57" t="n"/>
      <c r="B208" s="57" t="n"/>
      <c r="C208" s="53" t="n"/>
      <c r="D208" s="57" t="n"/>
      <c r="E208" s="54" t="n"/>
      <c r="F208" s="5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row>
    <row r="209" ht="12.75" customHeight="1" s="198">
      <c r="A209" s="57" t="n"/>
      <c r="B209" s="57" t="n"/>
      <c r="C209" s="53" t="n"/>
      <c r="D209" s="57" t="n"/>
      <c r="E209" s="54" t="n"/>
      <c r="F209" s="5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row>
    <row r="210" ht="12.75" customHeight="1" s="198">
      <c r="A210" s="57" t="n"/>
      <c r="B210" s="57" t="n"/>
      <c r="C210" s="53" t="n"/>
      <c r="D210" s="57" t="n"/>
      <c r="E210" s="54" t="n"/>
      <c r="F210" s="5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row>
    <row r="211" ht="12.75" customHeight="1" s="198">
      <c r="A211" s="57" t="n"/>
      <c r="B211" s="57" t="n"/>
      <c r="C211" s="53" t="n"/>
      <c r="D211" s="57" t="n"/>
      <c r="E211" s="54" t="n"/>
      <c r="F211" s="5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row>
    <row r="212" ht="12.75" customHeight="1" s="198">
      <c r="A212" s="57" t="n"/>
      <c r="B212" s="57" t="n"/>
      <c r="C212" s="53" t="n"/>
      <c r="D212" s="57" t="n"/>
      <c r="E212" s="54" t="n"/>
      <c r="F212" s="5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row>
    <row r="213" ht="12.75" customHeight="1" s="198">
      <c r="A213" s="57" t="n"/>
      <c r="B213" s="57" t="n"/>
      <c r="C213" s="53" t="n"/>
      <c r="D213" s="57" t="n"/>
      <c r="E213" s="54" t="n"/>
      <c r="F213" s="5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row>
    <row r="214" ht="12.75" customHeight="1" s="198">
      <c r="A214" s="57" t="n"/>
      <c r="B214" s="57" t="n"/>
      <c r="C214" s="53" t="n"/>
      <c r="D214" s="57" t="n"/>
      <c r="E214" s="54" t="n"/>
      <c r="F214" s="5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row>
    <row r="215" ht="12.75" customHeight="1" s="198">
      <c r="A215" s="57" t="n"/>
      <c r="B215" s="57" t="n"/>
      <c r="C215" s="53" t="n"/>
      <c r="D215" s="57" t="n"/>
      <c r="E215" s="54" t="n"/>
      <c r="F215" s="5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row>
    <row r="216" ht="12.75" customHeight="1" s="198">
      <c r="A216" s="57" t="n"/>
      <c r="B216" s="57" t="n"/>
      <c r="C216" s="53" t="n"/>
      <c r="D216" s="57" t="n"/>
      <c r="E216" s="54" t="n"/>
      <c r="F216" s="5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row>
    <row r="217" ht="12.75" customHeight="1" s="198">
      <c r="A217" s="57" t="n"/>
      <c r="B217" s="57" t="n"/>
      <c r="C217" s="53" t="n"/>
      <c r="D217" s="57" t="n"/>
      <c r="E217" s="54" t="n"/>
      <c r="F217" s="5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row>
    <row r="218" ht="12.75" customHeight="1" s="198">
      <c r="A218" s="57" t="n"/>
      <c r="B218" s="57" t="n"/>
      <c r="C218" s="53" t="n"/>
      <c r="D218" s="57" t="n"/>
      <c r="E218" s="54" t="n"/>
      <c r="F218" s="5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row>
    <row r="219" ht="12.75" customHeight="1" s="198">
      <c r="A219" s="57" t="n"/>
      <c r="B219" s="57" t="n"/>
      <c r="C219" s="53" t="n"/>
      <c r="D219" s="57" t="n"/>
      <c r="E219" s="54" t="n"/>
      <c r="F219" s="5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row>
    <row r="220" ht="12.75" customHeight="1" s="198">
      <c r="A220" s="57" t="n"/>
      <c r="B220" s="57" t="n"/>
      <c r="C220" s="53" t="n"/>
      <c r="D220" s="57" t="n"/>
      <c r="E220" s="54" t="n"/>
      <c r="F220" s="5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row>
    <row r="221" ht="15.75" customHeight="1" s="198">
      <c r="A221" s="57" t="n"/>
      <c r="B221" s="57" t="n"/>
      <c r="C221" s="53" t="n"/>
      <c r="D221" s="57" t="n"/>
      <c r="E221" s="58" t="n"/>
      <c r="F221" s="57" t="n"/>
    </row>
    <row r="222" ht="15.75" customHeight="1" s="198">
      <c r="A222" s="57" t="n"/>
      <c r="B222" s="57" t="n"/>
      <c r="C222" s="53" t="n"/>
      <c r="D222" s="57" t="n"/>
      <c r="E222" s="58" t="n"/>
      <c r="F222" s="57" t="n"/>
    </row>
    <row r="223" ht="15.75" customHeight="1" s="198">
      <c r="A223" s="57" t="n"/>
      <c r="B223" s="57" t="n"/>
      <c r="C223" s="53" t="n"/>
      <c r="D223" s="57" t="n"/>
      <c r="E223" s="58" t="n"/>
      <c r="F223" s="57" t="n"/>
    </row>
    <row r="224" ht="15.75" customHeight="1" s="198">
      <c r="A224" s="57" t="n"/>
      <c r="B224" s="57" t="n"/>
      <c r="C224" s="53" t="n"/>
      <c r="D224" s="57" t="n"/>
      <c r="E224" s="58" t="n"/>
      <c r="F224" s="57" t="n"/>
    </row>
    <row r="225" ht="15.75" customHeight="1" s="198">
      <c r="A225" s="57" t="n"/>
      <c r="B225" s="57" t="n"/>
      <c r="C225" s="53" t="n"/>
      <c r="D225" s="57" t="n"/>
      <c r="E225" s="58" t="n"/>
      <c r="F225" s="57" t="n"/>
    </row>
    <row r="226" ht="15.75" customHeight="1" s="198">
      <c r="A226" s="57" t="n"/>
      <c r="B226" s="57" t="n"/>
      <c r="C226" s="53" t="n"/>
      <c r="D226" s="57" t="n"/>
      <c r="E226" s="58" t="n"/>
      <c r="F226" s="57" t="n"/>
    </row>
    <row r="227" ht="15.75" customHeight="1" s="198">
      <c r="A227" s="57" t="n"/>
      <c r="B227" s="57" t="n"/>
      <c r="C227" s="53" t="n"/>
      <c r="D227" s="57" t="n"/>
      <c r="E227" s="58" t="n"/>
      <c r="F227" s="57" t="n"/>
    </row>
    <row r="228" ht="15.75" customHeight="1" s="198">
      <c r="A228" s="57" t="n"/>
      <c r="B228" s="57" t="n"/>
      <c r="C228" s="53" t="n"/>
      <c r="D228" s="57" t="n"/>
      <c r="E228" s="58" t="n"/>
      <c r="F228" s="57" t="n"/>
    </row>
    <row r="229" ht="15.75" customHeight="1" s="198">
      <c r="A229" s="57" t="n"/>
      <c r="B229" s="57" t="n"/>
      <c r="C229" s="53" t="n"/>
      <c r="D229" s="57" t="n"/>
      <c r="E229" s="58" t="n"/>
      <c r="F229" s="57" t="n"/>
    </row>
    <row r="230" ht="15.75" customHeight="1" s="198">
      <c r="A230" s="57" t="n"/>
      <c r="B230" s="57" t="n"/>
      <c r="C230" s="53" t="n"/>
      <c r="D230" s="57" t="n"/>
      <c r="E230" s="58" t="n"/>
      <c r="F230" s="57" t="n"/>
    </row>
    <row r="231" ht="15.75" customHeight="1" s="198">
      <c r="A231" s="57" t="n"/>
      <c r="B231" s="57" t="n"/>
      <c r="C231" s="53" t="n"/>
      <c r="D231" s="57" t="n"/>
      <c r="E231" s="58" t="n"/>
      <c r="F231" s="57" t="n"/>
    </row>
    <row r="232" ht="15.75" customHeight="1" s="198">
      <c r="A232" s="57" t="n"/>
      <c r="B232" s="57" t="n"/>
      <c r="C232" s="53" t="n"/>
      <c r="D232" s="57" t="n"/>
      <c r="E232" s="58" t="n"/>
      <c r="F232" s="57" t="n"/>
    </row>
    <row r="233" ht="15.75" customHeight="1" s="198">
      <c r="A233" s="57" t="n"/>
      <c r="B233" s="57" t="n"/>
      <c r="C233" s="53" t="n"/>
      <c r="D233" s="57" t="n"/>
      <c r="E233" s="58" t="n"/>
      <c r="F233" s="57" t="n"/>
    </row>
    <row r="234" ht="15.75" customHeight="1" s="198">
      <c r="A234" s="57" t="n"/>
      <c r="B234" s="57" t="n"/>
      <c r="C234" s="53" t="n"/>
      <c r="D234" s="57" t="n"/>
      <c r="E234" s="58" t="n"/>
      <c r="F234" s="57" t="n"/>
    </row>
    <row r="235" ht="15.75" customHeight="1" s="198">
      <c r="A235" s="57" t="n"/>
      <c r="B235" s="57" t="n"/>
      <c r="C235" s="53" t="n"/>
      <c r="D235" s="57" t="n"/>
      <c r="E235" s="58" t="n"/>
      <c r="F235" s="57" t="n"/>
    </row>
    <row r="236" ht="15.75" customHeight="1" s="198">
      <c r="A236" s="57" t="n"/>
      <c r="B236" s="57" t="n"/>
      <c r="C236" s="53" t="n"/>
      <c r="D236" s="57" t="n"/>
      <c r="E236" s="58" t="n"/>
      <c r="F236" s="57" t="n"/>
    </row>
    <row r="237" ht="15.75" customHeight="1" s="198">
      <c r="A237" s="57" t="n"/>
      <c r="B237" s="57" t="n"/>
      <c r="C237" s="53" t="n"/>
      <c r="D237" s="57" t="n"/>
      <c r="E237" s="58" t="n"/>
      <c r="F237" s="57" t="n"/>
    </row>
    <row r="238" ht="15.75" customHeight="1" s="198">
      <c r="A238" s="57" t="n"/>
      <c r="B238" s="57" t="n"/>
      <c r="C238" s="53" t="n"/>
      <c r="D238" s="57" t="n"/>
      <c r="E238" s="58" t="n"/>
      <c r="F238" s="57" t="n"/>
    </row>
    <row r="239" ht="15.75" customHeight="1" s="198">
      <c r="A239" s="57" t="n"/>
      <c r="B239" s="57" t="n"/>
      <c r="C239" s="53" t="n"/>
      <c r="D239" s="57" t="n"/>
      <c r="E239" s="58" t="n"/>
      <c r="F239" s="57" t="n"/>
    </row>
    <row r="240" ht="15.75" customHeight="1" s="198">
      <c r="A240" s="57" t="n"/>
      <c r="B240" s="57" t="n"/>
      <c r="C240" s="53" t="n"/>
      <c r="D240" s="57" t="n"/>
      <c r="E240" s="58" t="n"/>
      <c r="F240" s="57" t="n"/>
    </row>
    <row r="241" ht="15.75" customHeight="1" s="198">
      <c r="A241" s="57" t="n"/>
      <c r="B241" s="57" t="n"/>
      <c r="C241" s="53" t="n"/>
      <c r="D241" s="57" t="n"/>
      <c r="E241" s="58" t="n"/>
      <c r="F241" s="57" t="n"/>
    </row>
    <row r="242" ht="15.75" customHeight="1" s="198">
      <c r="A242" s="57" t="n"/>
      <c r="B242" s="57" t="n"/>
      <c r="C242" s="53" t="n"/>
      <c r="D242" s="57" t="n"/>
      <c r="E242" s="58" t="n"/>
      <c r="F242" s="57" t="n"/>
    </row>
    <row r="243" ht="15.75" customHeight="1" s="198">
      <c r="A243" s="57" t="n"/>
      <c r="B243" s="57" t="n"/>
      <c r="C243" s="53" t="n"/>
      <c r="D243" s="57" t="n"/>
      <c r="E243" s="58" t="n"/>
      <c r="F243" s="57" t="n"/>
    </row>
    <row r="244" ht="15.75" customHeight="1" s="198">
      <c r="A244" s="57" t="n"/>
      <c r="B244" s="57" t="n"/>
      <c r="C244" s="53" t="n"/>
      <c r="D244" s="57" t="n"/>
      <c r="E244" s="58" t="n"/>
      <c r="F244" s="57" t="n"/>
    </row>
    <row r="245" ht="15.75" customHeight="1" s="198">
      <c r="A245" s="57" t="n"/>
      <c r="B245" s="57" t="n"/>
      <c r="C245" s="53" t="n"/>
      <c r="D245" s="57" t="n"/>
      <c r="E245" s="58" t="n"/>
      <c r="F245" s="57" t="n"/>
    </row>
    <row r="246" ht="15.75" customHeight="1" s="198">
      <c r="A246" s="57" t="n"/>
      <c r="B246" s="57" t="n"/>
      <c r="C246" s="53" t="n"/>
      <c r="D246" s="57" t="n"/>
      <c r="E246" s="58" t="n"/>
      <c r="F246" s="57" t="n"/>
    </row>
    <row r="247" ht="15.75" customHeight="1" s="198">
      <c r="A247" s="57" t="n"/>
      <c r="B247" s="57" t="n"/>
      <c r="C247" s="53" t="n"/>
      <c r="D247" s="57" t="n"/>
      <c r="E247" s="58" t="n"/>
      <c r="F247" s="57" t="n"/>
    </row>
    <row r="248" ht="15.75" customHeight="1" s="198">
      <c r="A248" s="57" t="n"/>
      <c r="B248" s="57" t="n"/>
      <c r="C248" s="53" t="n"/>
      <c r="D248" s="57" t="n"/>
      <c r="E248" s="58" t="n"/>
      <c r="F248" s="57" t="n"/>
    </row>
    <row r="249" ht="15.75" customHeight="1" s="198">
      <c r="A249" s="57" t="n"/>
      <c r="B249" s="57" t="n"/>
      <c r="C249" s="53" t="n"/>
      <c r="D249" s="57" t="n"/>
      <c r="E249" s="58" t="n"/>
      <c r="F249" s="57" t="n"/>
    </row>
    <row r="250" ht="15.75" customHeight="1" s="198">
      <c r="A250" s="57" t="n"/>
      <c r="B250" s="57" t="n"/>
      <c r="C250" s="53" t="n"/>
      <c r="D250" s="57" t="n"/>
      <c r="E250" s="58" t="n"/>
      <c r="F250" s="57" t="n"/>
    </row>
    <row r="251" ht="15.75" customHeight="1" s="198">
      <c r="A251" s="57" t="n"/>
      <c r="B251" s="57" t="n"/>
      <c r="C251" s="53" t="n"/>
      <c r="D251" s="57" t="n"/>
      <c r="E251" s="58" t="n"/>
      <c r="F251" s="57" t="n"/>
    </row>
    <row r="252" ht="15.75" customHeight="1" s="198">
      <c r="A252" s="57" t="n"/>
      <c r="B252" s="57" t="n"/>
      <c r="C252" s="53" t="n"/>
      <c r="D252" s="57" t="n"/>
      <c r="E252" s="58" t="n"/>
      <c r="F252" s="57" t="n"/>
    </row>
    <row r="253" ht="15.75" customHeight="1" s="198">
      <c r="A253" s="57" t="n"/>
      <c r="B253" s="57" t="n"/>
      <c r="C253" s="53" t="n"/>
      <c r="D253" s="57" t="n"/>
      <c r="E253" s="58" t="n"/>
      <c r="F253" s="57" t="n"/>
    </row>
    <row r="254" ht="15.75" customHeight="1" s="198">
      <c r="A254" s="57" t="n"/>
      <c r="B254" s="57" t="n"/>
      <c r="C254" s="53" t="n"/>
      <c r="D254" s="57" t="n"/>
      <c r="E254" s="58" t="n"/>
      <c r="F254" s="57" t="n"/>
    </row>
    <row r="255" ht="15.75" customHeight="1" s="198">
      <c r="A255" s="57" t="n"/>
      <c r="B255" s="57" t="n"/>
      <c r="C255" s="53" t="n"/>
      <c r="D255" s="57" t="n"/>
      <c r="E255" s="58" t="n"/>
      <c r="F255" s="57" t="n"/>
    </row>
    <row r="256" ht="15.75" customHeight="1" s="198">
      <c r="A256" s="57" t="n"/>
      <c r="B256" s="57" t="n"/>
      <c r="C256" s="53" t="n"/>
      <c r="D256" s="57" t="n"/>
      <c r="E256" s="58" t="n"/>
      <c r="F256" s="57" t="n"/>
    </row>
    <row r="257" ht="15.75" customHeight="1" s="198">
      <c r="A257" s="57" t="n"/>
      <c r="B257" s="57" t="n"/>
      <c r="C257" s="53" t="n"/>
      <c r="D257" s="57" t="n"/>
      <c r="E257" s="58" t="n"/>
      <c r="F257" s="57" t="n"/>
    </row>
    <row r="258" ht="15.75" customHeight="1" s="198">
      <c r="A258" s="57" t="n"/>
      <c r="B258" s="57" t="n"/>
      <c r="C258" s="53" t="n"/>
      <c r="D258" s="57" t="n"/>
      <c r="E258" s="58" t="n"/>
      <c r="F258" s="57" t="n"/>
    </row>
    <row r="259" ht="15.75" customHeight="1" s="198">
      <c r="A259" s="57" t="n"/>
      <c r="B259" s="57" t="n"/>
      <c r="C259" s="53" t="n"/>
      <c r="D259" s="57" t="n"/>
      <c r="E259" s="58" t="n"/>
      <c r="F259" s="57" t="n"/>
    </row>
    <row r="260" ht="15.75" customHeight="1" s="198">
      <c r="A260" s="57" t="n"/>
      <c r="B260" s="57" t="n"/>
      <c r="C260" s="53" t="n"/>
      <c r="D260" s="57" t="n"/>
      <c r="E260" s="58" t="n"/>
      <c r="F260" s="57" t="n"/>
    </row>
    <row r="261" ht="15.75" customHeight="1" s="198">
      <c r="A261" s="57" t="n"/>
      <c r="B261" s="57" t="n"/>
      <c r="C261" s="53" t="n"/>
      <c r="D261" s="57" t="n"/>
      <c r="E261" s="58" t="n"/>
      <c r="F261" s="57" t="n"/>
    </row>
    <row r="262" ht="15.75" customHeight="1" s="198">
      <c r="A262" s="57" t="n"/>
      <c r="B262" s="57" t="n"/>
      <c r="C262" s="53" t="n"/>
      <c r="D262" s="57" t="n"/>
      <c r="E262" s="58" t="n"/>
      <c r="F262" s="57" t="n"/>
    </row>
    <row r="263" ht="15.75" customHeight="1" s="198">
      <c r="A263" s="57" t="n"/>
      <c r="B263" s="57" t="n"/>
      <c r="C263" s="53" t="n"/>
      <c r="D263" s="57" t="n"/>
      <c r="E263" s="58" t="n"/>
      <c r="F263" s="57" t="n"/>
    </row>
    <row r="264" ht="15.75" customHeight="1" s="198">
      <c r="A264" s="57" t="n"/>
      <c r="B264" s="57" t="n"/>
      <c r="C264" s="53" t="n"/>
      <c r="D264" s="57" t="n"/>
      <c r="E264" s="58" t="n"/>
      <c r="F264" s="57" t="n"/>
    </row>
    <row r="265" ht="15.75" customHeight="1" s="198">
      <c r="A265" s="57" t="n"/>
      <c r="B265" s="57" t="n"/>
      <c r="C265" s="53" t="n"/>
      <c r="D265" s="57" t="n"/>
      <c r="E265" s="58" t="n"/>
      <c r="F265" s="57" t="n"/>
    </row>
    <row r="266" ht="15.75" customHeight="1" s="198">
      <c r="A266" s="57" t="n"/>
      <c r="B266" s="57" t="n"/>
      <c r="C266" s="53" t="n"/>
      <c r="D266" s="57" t="n"/>
      <c r="E266" s="58" t="n"/>
      <c r="F266" s="57" t="n"/>
    </row>
    <row r="267" ht="15.75" customHeight="1" s="198">
      <c r="A267" s="57" t="n"/>
      <c r="B267" s="57" t="n"/>
      <c r="C267" s="53" t="n"/>
      <c r="D267" s="57" t="n"/>
      <c r="E267" s="58" t="n"/>
      <c r="F267" s="57" t="n"/>
    </row>
    <row r="268" ht="15.75" customHeight="1" s="198">
      <c r="A268" s="57" t="n"/>
      <c r="B268" s="57" t="n"/>
      <c r="C268" s="53" t="n"/>
      <c r="D268" s="57" t="n"/>
      <c r="E268" s="58" t="n"/>
      <c r="F268" s="57" t="n"/>
    </row>
    <row r="269" ht="15.75" customHeight="1" s="198">
      <c r="A269" s="57" t="n"/>
      <c r="B269" s="57" t="n"/>
      <c r="C269" s="53" t="n"/>
      <c r="D269" s="57" t="n"/>
      <c r="E269" s="58" t="n"/>
      <c r="F269" s="57" t="n"/>
    </row>
    <row r="270" ht="15.75" customHeight="1" s="198">
      <c r="A270" s="57" t="n"/>
      <c r="B270" s="57" t="n"/>
      <c r="C270" s="53" t="n"/>
      <c r="D270" s="57" t="n"/>
      <c r="E270" s="58" t="n"/>
      <c r="F270" s="57" t="n"/>
    </row>
    <row r="271" ht="15.75" customHeight="1" s="198">
      <c r="A271" s="57" t="n"/>
      <c r="B271" s="57" t="n"/>
      <c r="C271" s="53" t="n"/>
      <c r="D271" s="57" t="n"/>
      <c r="E271" s="58" t="n"/>
      <c r="F271" s="57" t="n"/>
    </row>
    <row r="272" ht="15.75" customHeight="1" s="198">
      <c r="A272" s="57" t="n"/>
      <c r="B272" s="57" t="n"/>
      <c r="C272" s="53" t="n"/>
      <c r="D272" s="57" t="n"/>
      <c r="E272" s="58" t="n"/>
      <c r="F272" s="57" t="n"/>
    </row>
    <row r="273" ht="15.75" customHeight="1" s="198">
      <c r="A273" s="57" t="n"/>
      <c r="B273" s="57" t="n"/>
      <c r="C273" s="53" t="n"/>
      <c r="D273" s="57" t="n"/>
      <c r="E273" s="58" t="n"/>
      <c r="F273" s="57" t="n"/>
    </row>
    <row r="274" ht="15.75" customHeight="1" s="198">
      <c r="A274" s="57" t="n"/>
      <c r="B274" s="57" t="n"/>
      <c r="C274" s="53" t="n"/>
      <c r="D274" s="57" t="n"/>
      <c r="E274" s="58" t="n"/>
      <c r="F274" s="57" t="n"/>
    </row>
    <row r="275" ht="15.75" customHeight="1" s="198">
      <c r="A275" s="57" t="n"/>
      <c r="B275" s="57" t="n"/>
      <c r="C275" s="53" t="n"/>
      <c r="D275" s="57" t="n"/>
      <c r="E275" s="58" t="n"/>
      <c r="F275" s="57" t="n"/>
    </row>
    <row r="276" ht="15.75" customHeight="1" s="198">
      <c r="A276" s="57" t="n"/>
      <c r="B276" s="57" t="n"/>
      <c r="C276" s="53" t="n"/>
      <c r="D276" s="57" t="n"/>
      <c r="E276" s="58" t="n"/>
      <c r="F276" s="57" t="n"/>
    </row>
    <row r="277" ht="15.75" customHeight="1" s="198">
      <c r="A277" s="57" t="n"/>
      <c r="B277" s="57" t="n"/>
      <c r="C277" s="53" t="n"/>
      <c r="D277" s="57" t="n"/>
      <c r="E277" s="58" t="n"/>
      <c r="F277" s="57" t="n"/>
    </row>
    <row r="278" ht="15.75" customHeight="1" s="198">
      <c r="A278" s="57" t="n"/>
      <c r="B278" s="57" t="n"/>
      <c r="C278" s="53" t="n"/>
      <c r="D278" s="57" t="n"/>
      <c r="E278" s="58" t="n"/>
      <c r="F278" s="57" t="n"/>
    </row>
    <row r="279" ht="15.75" customHeight="1" s="198">
      <c r="A279" s="57" t="n"/>
      <c r="B279" s="57" t="n"/>
      <c r="C279" s="53" t="n"/>
      <c r="D279" s="57" t="n"/>
      <c r="E279" s="58" t="n"/>
      <c r="F279" s="57" t="n"/>
    </row>
    <row r="280" ht="15.75" customHeight="1" s="198">
      <c r="A280" s="57" t="n"/>
      <c r="B280" s="57" t="n"/>
      <c r="C280" s="53" t="n"/>
      <c r="D280" s="57" t="n"/>
      <c r="E280" s="58" t="n"/>
      <c r="F280" s="57" t="n"/>
    </row>
    <row r="281" ht="15.75" customHeight="1" s="198">
      <c r="A281" s="57" t="n"/>
      <c r="B281" s="57" t="n"/>
      <c r="C281" s="53" t="n"/>
      <c r="D281" s="57" t="n"/>
      <c r="E281" s="58" t="n"/>
      <c r="F281" s="57" t="n"/>
    </row>
    <row r="282" ht="15.75" customHeight="1" s="198">
      <c r="A282" s="57" t="n"/>
      <c r="B282" s="57" t="n"/>
      <c r="C282" s="53" t="n"/>
      <c r="D282" s="57" t="n"/>
      <c r="E282" s="58" t="n"/>
      <c r="F282" s="57" t="n"/>
    </row>
    <row r="283" ht="15.75" customHeight="1" s="198">
      <c r="A283" s="57" t="n"/>
      <c r="B283" s="57" t="n"/>
      <c r="C283" s="53" t="n"/>
      <c r="D283" s="57" t="n"/>
      <c r="E283" s="58" t="n"/>
      <c r="F283" s="57" t="n"/>
    </row>
    <row r="284" ht="15.75" customHeight="1" s="198">
      <c r="A284" s="57" t="n"/>
      <c r="B284" s="57" t="n"/>
      <c r="C284" s="53" t="n"/>
      <c r="D284" s="57" t="n"/>
      <c r="E284" s="58" t="n"/>
      <c r="F284" s="57" t="n"/>
    </row>
    <row r="285" ht="15.75" customHeight="1" s="198">
      <c r="A285" s="57" t="n"/>
      <c r="B285" s="57" t="n"/>
      <c r="C285" s="53" t="n"/>
      <c r="D285" s="57" t="n"/>
      <c r="E285" s="58" t="n"/>
      <c r="F285" s="57" t="n"/>
    </row>
    <row r="286" ht="15.75" customHeight="1" s="198">
      <c r="A286" s="57" t="n"/>
      <c r="B286" s="57" t="n"/>
      <c r="C286" s="53" t="n"/>
      <c r="D286" s="57" t="n"/>
      <c r="E286" s="58" t="n"/>
      <c r="F286" s="57" t="n"/>
    </row>
    <row r="287" ht="15.75" customHeight="1" s="198">
      <c r="A287" s="57" t="n"/>
      <c r="B287" s="57" t="n"/>
      <c r="C287" s="53" t="n"/>
      <c r="D287" s="57" t="n"/>
      <c r="E287" s="58" t="n"/>
      <c r="F287" s="57" t="n"/>
    </row>
    <row r="288" ht="15.75" customHeight="1" s="198">
      <c r="A288" s="57" t="n"/>
      <c r="B288" s="57" t="n"/>
      <c r="C288" s="53" t="n"/>
      <c r="D288" s="57" t="n"/>
      <c r="E288" s="58" t="n"/>
      <c r="F288" s="57" t="n"/>
    </row>
    <row r="289" ht="15.75" customHeight="1" s="198">
      <c r="A289" s="57" t="n"/>
      <c r="B289" s="57" t="n"/>
      <c r="C289" s="53" t="n"/>
      <c r="D289" s="57" t="n"/>
      <c r="E289" s="58" t="n"/>
      <c r="F289" s="57" t="n"/>
    </row>
    <row r="290" ht="15.75" customHeight="1" s="198">
      <c r="A290" s="57" t="n"/>
      <c r="B290" s="57" t="n"/>
      <c r="C290" s="53" t="n"/>
      <c r="D290" s="57" t="n"/>
      <c r="E290" s="58" t="n"/>
      <c r="F290" s="57" t="n"/>
    </row>
    <row r="291" ht="15.75" customHeight="1" s="198">
      <c r="A291" s="57" t="n"/>
      <c r="B291" s="57" t="n"/>
      <c r="C291" s="53" t="n"/>
      <c r="D291" s="57" t="n"/>
      <c r="E291" s="58" t="n"/>
      <c r="F291" s="57" t="n"/>
    </row>
    <row r="292" ht="15.75" customHeight="1" s="198">
      <c r="A292" s="57" t="n"/>
      <c r="B292" s="57" t="n"/>
      <c r="C292" s="53" t="n"/>
      <c r="D292" s="57" t="n"/>
      <c r="E292" s="58" t="n"/>
      <c r="F292" s="57" t="n"/>
    </row>
    <row r="293" ht="15.75" customHeight="1" s="198">
      <c r="A293" s="57" t="n"/>
      <c r="B293" s="57" t="n"/>
      <c r="C293" s="53" t="n"/>
      <c r="D293" s="57" t="n"/>
      <c r="E293" s="58" t="n"/>
      <c r="F293" s="57" t="n"/>
    </row>
    <row r="294" ht="15.75" customHeight="1" s="198">
      <c r="A294" s="57" t="n"/>
      <c r="B294" s="57" t="n"/>
      <c r="C294" s="53" t="n"/>
      <c r="D294" s="57" t="n"/>
      <c r="E294" s="58" t="n"/>
      <c r="F294" s="57" t="n"/>
    </row>
    <row r="295" ht="15.75" customHeight="1" s="198">
      <c r="A295" s="57" t="n"/>
      <c r="B295" s="57" t="n"/>
      <c r="C295" s="53" t="n"/>
      <c r="D295" s="57" t="n"/>
      <c r="E295" s="58" t="n"/>
      <c r="F295" s="57" t="n"/>
    </row>
    <row r="296" ht="15.75" customHeight="1" s="198">
      <c r="A296" s="57" t="n"/>
      <c r="B296" s="57" t="n"/>
      <c r="C296" s="53" t="n"/>
      <c r="D296" s="57" t="n"/>
      <c r="E296" s="58" t="n"/>
      <c r="F296" s="57" t="n"/>
    </row>
    <row r="297" ht="15.75" customHeight="1" s="198">
      <c r="A297" s="57" t="n"/>
      <c r="B297" s="57" t="n"/>
      <c r="C297" s="53" t="n"/>
      <c r="D297" s="57" t="n"/>
      <c r="E297" s="58" t="n"/>
      <c r="F297" s="57" t="n"/>
    </row>
    <row r="298" ht="15.75" customHeight="1" s="198">
      <c r="A298" s="57" t="n"/>
      <c r="B298" s="57" t="n"/>
      <c r="C298" s="53" t="n"/>
      <c r="D298" s="57" t="n"/>
      <c r="E298" s="58" t="n"/>
      <c r="F298" s="57" t="n"/>
    </row>
    <row r="299" ht="15.75" customHeight="1" s="198">
      <c r="A299" s="57" t="n"/>
      <c r="B299" s="57" t="n"/>
      <c r="C299" s="53" t="n"/>
      <c r="D299" s="57" t="n"/>
      <c r="E299" s="58" t="n"/>
      <c r="F299" s="57" t="n"/>
    </row>
    <row r="300" ht="15.75" customHeight="1" s="198">
      <c r="A300" s="57" t="n"/>
      <c r="B300" s="57" t="n"/>
      <c r="C300" s="53" t="n"/>
      <c r="D300" s="57" t="n"/>
      <c r="E300" s="58" t="n"/>
      <c r="F300" s="57" t="n"/>
    </row>
    <row r="301" ht="15.75" customHeight="1" s="198">
      <c r="A301" s="57" t="n"/>
      <c r="B301" s="57" t="n"/>
      <c r="C301" s="53" t="n"/>
      <c r="D301" s="57" t="n"/>
      <c r="E301" s="58" t="n"/>
      <c r="F301" s="57" t="n"/>
    </row>
    <row r="302" ht="15.75" customHeight="1" s="198">
      <c r="A302" s="57" t="n"/>
      <c r="B302" s="57" t="n"/>
      <c r="C302" s="53" t="n"/>
      <c r="D302" s="57" t="n"/>
      <c r="E302" s="58" t="n"/>
      <c r="F302" s="57" t="n"/>
    </row>
    <row r="303" ht="15.75" customHeight="1" s="198">
      <c r="A303" s="57" t="n"/>
      <c r="B303" s="57" t="n"/>
      <c r="C303" s="53" t="n"/>
      <c r="D303" s="57" t="n"/>
      <c r="E303" s="58" t="n"/>
      <c r="F303" s="57" t="n"/>
    </row>
    <row r="304" ht="15.75" customHeight="1" s="198">
      <c r="A304" s="57" t="n"/>
      <c r="B304" s="57" t="n"/>
      <c r="C304" s="53" t="n"/>
      <c r="D304" s="57" t="n"/>
      <c r="E304" s="58" t="n"/>
      <c r="F304" s="57" t="n"/>
    </row>
    <row r="305" ht="15.75" customHeight="1" s="198">
      <c r="A305" s="57" t="n"/>
      <c r="B305" s="57" t="n"/>
      <c r="C305" s="53" t="n"/>
      <c r="D305" s="57" t="n"/>
      <c r="E305" s="58" t="n"/>
      <c r="F305" s="57" t="n"/>
    </row>
    <row r="306" ht="15.75" customHeight="1" s="198">
      <c r="A306" s="57" t="n"/>
      <c r="B306" s="57" t="n"/>
      <c r="C306" s="53" t="n"/>
      <c r="D306" s="57" t="n"/>
      <c r="E306" s="58" t="n"/>
      <c r="F306" s="57" t="n"/>
    </row>
    <row r="307" ht="15.75" customHeight="1" s="198">
      <c r="A307" s="57" t="n"/>
      <c r="B307" s="57" t="n"/>
      <c r="C307" s="53" t="n"/>
      <c r="D307" s="57" t="n"/>
      <c r="E307" s="58" t="n"/>
      <c r="F307" s="57" t="n"/>
    </row>
    <row r="308" ht="15.75" customHeight="1" s="198">
      <c r="A308" s="57" t="n"/>
      <c r="B308" s="57" t="n"/>
      <c r="C308" s="53" t="n"/>
      <c r="D308" s="57" t="n"/>
      <c r="E308" s="58" t="n"/>
      <c r="F308" s="57" t="n"/>
    </row>
    <row r="309" ht="15.75" customHeight="1" s="198">
      <c r="A309" s="57" t="n"/>
      <c r="B309" s="57" t="n"/>
      <c r="C309" s="53" t="n"/>
      <c r="D309" s="57" t="n"/>
      <c r="E309" s="58" t="n"/>
      <c r="F309" s="57" t="n"/>
    </row>
    <row r="310" ht="15.75" customHeight="1" s="198">
      <c r="A310" s="57" t="n"/>
      <c r="B310" s="57" t="n"/>
      <c r="C310" s="53" t="n"/>
      <c r="D310" s="57" t="n"/>
      <c r="E310" s="58" t="n"/>
      <c r="F310" s="57" t="n"/>
    </row>
    <row r="311" ht="15.75" customHeight="1" s="198">
      <c r="A311" s="57" t="n"/>
      <c r="B311" s="57" t="n"/>
      <c r="C311" s="53" t="n"/>
      <c r="D311" s="57" t="n"/>
      <c r="E311" s="58" t="n"/>
      <c r="F311" s="57" t="n"/>
    </row>
    <row r="312" ht="15.75" customHeight="1" s="198">
      <c r="A312" s="57" t="n"/>
      <c r="B312" s="57" t="n"/>
      <c r="C312" s="53" t="n"/>
      <c r="D312" s="57" t="n"/>
      <c r="E312" s="58" t="n"/>
      <c r="F312" s="57" t="n"/>
    </row>
    <row r="313" ht="15.75" customHeight="1" s="198">
      <c r="A313" s="57" t="n"/>
      <c r="B313" s="57" t="n"/>
      <c r="C313" s="53" t="n"/>
      <c r="D313" s="57" t="n"/>
      <c r="E313" s="58" t="n"/>
      <c r="F313" s="57" t="n"/>
    </row>
    <row r="314" ht="15.75" customHeight="1" s="198">
      <c r="A314" s="57" t="n"/>
      <c r="B314" s="57" t="n"/>
      <c r="C314" s="53" t="n"/>
      <c r="D314" s="57" t="n"/>
      <c r="E314" s="58" t="n"/>
      <c r="F314" s="57" t="n"/>
    </row>
    <row r="315" ht="15.75" customHeight="1" s="198">
      <c r="A315" s="57" t="n"/>
      <c r="B315" s="57" t="n"/>
      <c r="C315" s="53" t="n"/>
      <c r="D315" s="57" t="n"/>
      <c r="E315" s="58" t="n"/>
      <c r="F315" s="57" t="n"/>
    </row>
    <row r="316" ht="15.75" customHeight="1" s="198">
      <c r="A316" s="57" t="n"/>
      <c r="B316" s="57" t="n"/>
      <c r="C316" s="53" t="n"/>
      <c r="D316" s="57" t="n"/>
      <c r="E316" s="58" t="n"/>
      <c r="F316" s="57" t="n"/>
    </row>
    <row r="317" ht="15.75" customHeight="1" s="198">
      <c r="A317" s="57" t="n"/>
      <c r="B317" s="57" t="n"/>
      <c r="C317" s="53" t="n"/>
      <c r="D317" s="57" t="n"/>
      <c r="E317" s="58" t="n"/>
      <c r="F317" s="57" t="n"/>
    </row>
    <row r="318" ht="15.75" customHeight="1" s="198">
      <c r="A318" s="57" t="n"/>
      <c r="B318" s="57" t="n"/>
      <c r="C318" s="53" t="n"/>
      <c r="D318" s="57" t="n"/>
      <c r="E318" s="58" t="n"/>
      <c r="F318" s="57" t="n"/>
    </row>
    <row r="319" ht="15.75" customHeight="1" s="198">
      <c r="A319" s="57" t="n"/>
      <c r="B319" s="57" t="n"/>
      <c r="C319" s="53" t="n"/>
      <c r="D319" s="57" t="n"/>
      <c r="E319" s="58" t="n"/>
      <c r="F319" s="57" t="n"/>
    </row>
    <row r="320" ht="15.75" customHeight="1" s="198">
      <c r="A320" s="57" t="n"/>
      <c r="B320" s="57" t="n"/>
      <c r="C320" s="53" t="n"/>
      <c r="D320" s="57" t="n"/>
      <c r="E320" s="58" t="n"/>
      <c r="F320" s="57" t="n"/>
    </row>
    <row r="321" ht="15.75" customHeight="1" s="198">
      <c r="A321" s="57" t="n"/>
      <c r="B321" s="57" t="n"/>
      <c r="C321" s="53" t="n"/>
      <c r="D321" s="57" t="n"/>
      <c r="E321" s="58" t="n"/>
      <c r="F321" s="57" t="n"/>
    </row>
    <row r="322" ht="15.75" customHeight="1" s="198">
      <c r="A322" s="57" t="n"/>
      <c r="B322" s="57" t="n"/>
      <c r="C322" s="53" t="n"/>
      <c r="D322" s="57" t="n"/>
      <c r="E322" s="58" t="n"/>
      <c r="F322" s="57" t="n"/>
    </row>
    <row r="323" ht="15.75" customHeight="1" s="198">
      <c r="A323" s="57" t="n"/>
      <c r="B323" s="57" t="n"/>
      <c r="C323" s="53" t="n"/>
      <c r="D323" s="57" t="n"/>
      <c r="E323" s="58" t="n"/>
      <c r="F323" s="57" t="n"/>
    </row>
    <row r="324" ht="15.75" customHeight="1" s="198">
      <c r="A324" s="57" t="n"/>
      <c r="B324" s="57" t="n"/>
      <c r="C324" s="53" t="n"/>
      <c r="D324" s="57" t="n"/>
      <c r="E324" s="58" t="n"/>
      <c r="F324" s="57" t="n"/>
    </row>
    <row r="325" ht="15.75" customHeight="1" s="198">
      <c r="A325" s="57" t="n"/>
      <c r="B325" s="57" t="n"/>
      <c r="C325" s="53" t="n"/>
      <c r="D325" s="57" t="n"/>
      <c r="E325" s="58" t="n"/>
      <c r="F325" s="57" t="n"/>
    </row>
    <row r="326" ht="15.75" customHeight="1" s="198">
      <c r="A326" s="57" t="n"/>
      <c r="B326" s="57" t="n"/>
      <c r="C326" s="53" t="n"/>
      <c r="D326" s="57" t="n"/>
      <c r="E326" s="58" t="n"/>
      <c r="F326" s="57" t="n"/>
    </row>
    <row r="327" ht="15.75" customHeight="1" s="198">
      <c r="A327" s="57" t="n"/>
      <c r="B327" s="57" t="n"/>
      <c r="C327" s="53" t="n"/>
      <c r="D327" s="57" t="n"/>
      <c r="E327" s="58" t="n"/>
      <c r="F327" s="57" t="n"/>
    </row>
    <row r="328" ht="15.75" customHeight="1" s="198">
      <c r="A328" s="57" t="n"/>
      <c r="B328" s="57" t="n"/>
      <c r="C328" s="53" t="n"/>
      <c r="D328" s="57" t="n"/>
      <c r="E328" s="58" t="n"/>
      <c r="F328" s="57" t="n"/>
    </row>
    <row r="329" ht="15.75" customHeight="1" s="198">
      <c r="A329" s="57" t="n"/>
      <c r="B329" s="57" t="n"/>
      <c r="C329" s="53" t="n"/>
      <c r="D329" s="57" t="n"/>
      <c r="E329" s="58" t="n"/>
      <c r="F329" s="57" t="n"/>
    </row>
    <row r="330" ht="15.75" customHeight="1" s="198">
      <c r="A330" s="57" t="n"/>
      <c r="B330" s="57" t="n"/>
      <c r="C330" s="53" t="n"/>
      <c r="D330" s="57" t="n"/>
      <c r="E330" s="58" t="n"/>
      <c r="F330" s="57" t="n"/>
    </row>
    <row r="331" ht="15.75" customHeight="1" s="198">
      <c r="A331" s="57" t="n"/>
      <c r="B331" s="57" t="n"/>
      <c r="C331" s="53" t="n"/>
      <c r="D331" s="57" t="n"/>
      <c r="E331" s="58" t="n"/>
      <c r="F331" s="57" t="n"/>
    </row>
    <row r="332" ht="15.75" customHeight="1" s="198">
      <c r="A332" s="57" t="n"/>
      <c r="B332" s="57" t="n"/>
      <c r="C332" s="53" t="n"/>
      <c r="D332" s="57" t="n"/>
      <c r="E332" s="58" t="n"/>
      <c r="F332" s="57" t="n"/>
    </row>
    <row r="333" ht="15.75" customHeight="1" s="198">
      <c r="A333" s="57" t="n"/>
      <c r="B333" s="57" t="n"/>
      <c r="C333" s="53" t="n"/>
      <c r="D333" s="57" t="n"/>
      <c r="E333" s="58" t="n"/>
      <c r="F333" s="57" t="n"/>
    </row>
    <row r="334" ht="15.75" customHeight="1" s="198">
      <c r="A334" s="57" t="n"/>
      <c r="B334" s="57" t="n"/>
      <c r="C334" s="53" t="n"/>
      <c r="D334" s="57" t="n"/>
      <c r="E334" s="58" t="n"/>
      <c r="F334" s="57" t="n"/>
    </row>
    <row r="335" ht="15.75" customHeight="1" s="198">
      <c r="A335" s="57" t="n"/>
      <c r="B335" s="57" t="n"/>
      <c r="C335" s="53" t="n"/>
      <c r="D335" s="57" t="n"/>
      <c r="E335" s="58" t="n"/>
      <c r="F335" s="57" t="n"/>
    </row>
    <row r="336" ht="15.75" customHeight="1" s="198">
      <c r="A336" s="57" t="n"/>
      <c r="B336" s="57" t="n"/>
      <c r="C336" s="53" t="n"/>
      <c r="D336" s="57" t="n"/>
      <c r="E336" s="58" t="n"/>
      <c r="F336" s="57" t="n"/>
    </row>
    <row r="337" ht="15.75" customHeight="1" s="198">
      <c r="A337" s="57" t="n"/>
      <c r="B337" s="57" t="n"/>
      <c r="C337" s="53" t="n"/>
      <c r="D337" s="57" t="n"/>
      <c r="E337" s="58" t="n"/>
      <c r="F337" s="57" t="n"/>
    </row>
    <row r="338" ht="15.75" customHeight="1" s="198">
      <c r="A338" s="57" t="n"/>
      <c r="B338" s="57" t="n"/>
      <c r="C338" s="53" t="n"/>
      <c r="D338" s="57" t="n"/>
      <c r="E338" s="58" t="n"/>
      <c r="F338" s="57" t="n"/>
    </row>
    <row r="339" ht="15.75" customHeight="1" s="198">
      <c r="A339" s="57" t="n"/>
      <c r="B339" s="57" t="n"/>
      <c r="C339" s="53" t="n"/>
      <c r="D339" s="57" t="n"/>
      <c r="E339" s="58" t="n"/>
      <c r="F339" s="57" t="n"/>
    </row>
    <row r="340" ht="15.75" customHeight="1" s="198">
      <c r="A340" s="57" t="n"/>
      <c r="B340" s="57" t="n"/>
      <c r="C340" s="53" t="n"/>
      <c r="D340" s="57" t="n"/>
      <c r="E340" s="58" t="n"/>
      <c r="F340" s="57" t="n"/>
    </row>
    <row r="341" ht="15.75" customHeight="1" s="198">
      <c r="A341" s="57" t="n"/>
      <c r="B341" s="57" t="n"/>
      <c r="C341" s="53" t="n"/>
      <c r="D341" s="57" t="n"/>
      <c r="E341" s="58" t="n"/>
      <c r="F341" s="57" t="n"/>
    </row>
    <row r="342" ht="15.75" customHeight="1" s="198">
      <c r="A342" s="57" t="n"/>
      <c r="B342" s="57" t="n"/>
      <c r="C342" s="53" t="n"/>
      <c r="D342" s="57" t="n"/>
      <c r="E342" s="58" t="n"/>
      <c r="F342" s="57" t="n"/>
    </row>
    <row r="343" ht="15.75" customHeight="1" s="198">
      <c r="A343" s="57" t="n"/>
      <c r="B343" s="57" t="n"/>
      <c r="C343" s="53" t="n"/>
      <c r="D343" s="57" t="n"/>
      <c r="E343" s="58" t="n"/>
      <c r="F343" s="57" t="n"/>
    </row>
    <row r="344" ht="15.75" customHeight="1" s="198">
      <c r="A344" s="57" t="n"/>
      <c r="B344" s="57" t="n"/>
      <c r="C344" s="53" t="n"/>
      <c r="D344" s="57" t="n"/>
      <c r="E344" s="58" t="n"/>
      <c r="F344" s="57" t="n"/>
    </row>
    <row r="345" ht="15.75" customHeight="1" s="198">
      <c r="A345" s="57" t="n"/>
      <c r="B345" s="57" t="n"/>
      <c r="C345" s="53" t="n"/>
      <c r="D345" s="57" t="n"/>
      <c r="E345" s="58" t="n"/>
      <c r="F345" s="57" t="n"/>
    </row>
    <row r="346" ht="15.75" customHeight="1" s="198">
      <c r="A346" s="57" t="n"/>
      <c r="B346" s="57" t="n"/>
      <c r="C346" s="53" t="n"/>
      <c r="D346" s="57" t="n"/>
      <c r="E346" s="58" t="n"/>
      <c r="F346" s="57" t="n"/>
    </row>
    <row r="347" ht="15.75" customHeight="1" s="198">
      <c r="A347" s="57" t="n"/>
      <c r="B347" s="57" t="n"/>
      <c r="C347" s="53" t="n"/>
      <c r="D347" s="57" t="n"/>
      <c r="E347" s="58" t="n"/>
      <c r="F347" s="57" t="n"/>
    </row>
    <row r="348" ht="15.75" customHeight="1" s="198">
      <c r="A348" s="57" t="n"/>
      <c r="B348" s="57" t="n"/>
      <c r="C348" s="53" t="n"/>
      <c r="D348" s="57" t="n"/>
      <c r="E348" s="58" t="n"/>
      <c r="F348" s="57" t="n"/>
    </row>
    <row r="349" ht="15.75" customHeight="1" s="198">
      <c r="A349" s="57" t="n"/>
      <c r="B349" s="57" t="n"/>
      <c r="C349" s="53" t="n"/>
      <c r="D349" s="57" t="n"/>
      <c r="E349" s="58" t="n"/>
      <c r="F349" s="57" t="n"/>
    </row>
    <row r="350" ht="15.75" customHeight="1" s="198">
      <c r="A350" s="57" t="n"/>
      <c r="B350" s="57" t="n"/>
      <c r="C350" s="53" t="n"/>
      <c r="D350" s="57" t="n"/>
      <c r="E350" s="58" t="n"/>
      <c r="F350" s="57" t="n"/>
    </row>
    <row r="351" ht="15.75" customHeight="1" s="198">
      <c r="A351" s="57" t="n"/>
      <c r="B351" s="57" t="n"/>
      <c r="C351" s="53" t="n"/>
      <c r="D351" s="57" t="n"/>
      <c r="E351" s="58" t="n"/>
      <c r="F351" s="57" t="n"/>
    </row>
    <row r="352" ht="15.75" customHeight="1" s="198">
      <c r="A352" s="57" t="n"/>
      <c r="B352" s="57" t="n"/>
      <c r="C352" s="53" t="n"/>
      <c r="D352" s="57" t="n"/>
      <c r="E352" s="58" t="n"/>
      <c r="F352" s="57" t="n"/>
    </row>
    <row r="353" ht="15.75" customHeight="1" s="198">
      <c r="A353" s="57" t="n"/>
      <c r="B353" s="57" t="n"/>
      <c r="C353" s="53" t="n"/>
      <c r="D353" s="57" t="n"/>
      <c r="E353" s="58" t="n"/>
      <c r="F353" s="57" t="n"/>
    </row>
    <row r="354" ht="15.75" customHeight="1" s="198">
      <c r="A354" s="57" t="n"/>
      <c r="B354" s="57" t="n"/>
      <c r="C354" s="53" t="n"/>
      <c r="D354" s="57" t="n"/>
      <c r="E354" s="58" t="n"/>
      <c r="F354" s="57" t="n"/>
    </row>
    <row r="355" ht="15.75" customHeight="1" s="198">
      <c r="A355" s="57" t="n"/>
      <c r="B355" s="57" t="n"/>
      <c r="C355" s="53" t="n"/>
      <c r="D355" s="57" t="n"/>
      <c r="E355" s="58" t="n"/>
      <c r="F355" s="57" t="n"/>
    </row>
    <row r="356" ht="15.75" customHeight="1" s="198">
      <c r="A356" s="57" t="n"/>
      <c r="B356" s="57" t="n"/>
      <c r="C356" s="53" t="n"/>
      <c r="D356" s="57" t="n"/>
      <c r="E356" s="58" t="n"/>
      <c r="F356" s="57" t="n"/>
    </row>
    <row r="357" ht="15.75" customHeight="1" s="198">
      <c r="A357" s="57" t="n"/>
      <c r="B357" s="57" t="n"/>
      <c r="C357" s="53" t="n"/>
      <c r="D357" s="57" t="n"/>
      <c r="E357" s="58" t="n"/>
      <c r="F357" s="57" t="n"/>
    </row>
    <row r="358" ht="15.75" customHeight="1" s="198">
      <c r="A358" s="57" t="n"/>
      <c r="B358" s="57" t="n"/>
      <c r="C358" s="53" t="n"/>
      <c r="D358" s="57" t="n"/>
      <c r="E358" s="58" t="n"/>
      <c r="F358" s="57" t="n"/>
    </row>
    <row r="359" ht="15.75" customHeight="1" s="198">
      <c r="A359" s="57" t="n"/>
      <c r="B359" s="57" t="n"/>
      <c r="C359" s="53" t="n"/>
      <c r="D359" s="57" t="n"/>
      <c r="E359" s="58" t="n"/>
      <c r="F359" s="57" t="n"/>
    </row>
    <row r="360" ht="15.75" customHeight="1" s="198">
      <c r="A360" s="57" t="n"/>
      <c r="B360" s="57" t="n"/>
      <c r="C360" s="53" t="n"/>
      <c r="D360" s="57" t="n"/>
      <c r="E360" s="58" t="n"/>
      <c r="F360" s="57" t="n"/>
    </row>
    <row r="361" ht="15.75" customHeight="1" s="198">
      <c r="A361" s="57" t="n"/>
      <c r="B361" s="57" t="n"/>
      <c r="C361" s="53" t="n"/>
      <c r="D361" s="57" t="n"/>
      <c r="E361" s="58" t="n"/>
      <c r="F361" s="57" t="n"/>
    </row>
    <row r="362" ht="15.75" customHeight="1" s="198">
      <c r="A362" s="57" t="n"/>
      <c r="B362" s="57" t="n"/>
      <c r="C362" s="53" t="n"/>
      <c r="D362" s="57" t="n"/>
      <c r="E362" s="58" t="n"/>
      <c r="F362" s="57" t="n"/>
    </row>
    <row r="363" ht="15.75" customHeight="1" s="198">
      <c r="A363" s="57" t="n"/>
      <c r="B363" s="57" t="n"/>
      <c r="C363" s="53" t="n"/>
      <c r="D363" s="57" t="n"/>
      <c r="E363" s="58" t="n"/>
      <c r="F363" s="57" t="n"/>
    </row>
    <row r="364" ht="15.75" customHeight="1" s="198">
      <c r="A364" s="57" t="n"/>
      <c r="B364" s="57" t="n"/>
      <c r="C364" s="53" t="n"/>
      <c r="D364" s="57" t="n"/>
      <c r="E364" s="58" t="n"/>
      <c r="F364" s="57" t="n"/>
    </row>
    <row r="365" ht="15.75" customHeight="1" s="198">
      <c r="A365" s="57" t="n"/>
      <c r="B365" s="57" t="n"/>
      <c r="C365" s="53" t="n"/>
      <c r="D365" s="57" t="n"/>
      <c r="E365" s="58" t="n"/>
      <c r="F365" s="57" t="n"/>
    </row>
    <row r="366" ht="15.75" customHeight="1" s="198">
      <c r="A366" s="57" t="n"/>
      <c r="B366" s="57" t="n"/>
      <c r="C366" s="53" t="n"/>
      <c r="D366" s="57" t="n"/>
      <c r="E366" s="58" t="n"/>
      <c r="F366" s="57" t="n"/>
    </row>
    <row r="367" ht="15.75" customHeight="1" s="198">
      <c r="A367" s="57" t="n"/>
      <c r="B367" s="57" t="n"/>
      <c r="C367" s="53" t="n"/>
      <c r="D367" s="57" t="n"/>
      <c r="E367" s="58" t="n"/>
      <c r="F367" s="57" t="n"/>
    </row>
    <row r="368" ht="15.75" customHeight="1" s="198">
      <c r="A368" s="57" t="n"/>
      <c r="B368" s="57" t="n"/>
      <c r="C368" s="53" t="n"/>
      <c r="D368" s="57" t="n"/>
      <c r="E368" s="58" t="n"/>
      <c r="F368" s="57" t="n"/>
    </row>
    <row r="369" ht="15.75" customHeight="1" s="198">
      <c r="A369" s="57" t="n"/>
      <c r="B369" s="57" t="n"/>
      <c r="C369" s="53" t="n"/>
      <c r="D369" s="57" t="n"/>
      <c r="E369" s="58" t="n"/>
      <c r="F369" s="57" t="n"/>
    </row>
    <row r="370" ht="15.75" customHeight="1" s="198">
      <c r="A370" s="57" t="n"/>
      <c r="B370" s="57" t="n"/>
      <c r="C370" s="53" t="n"/>
      <c r="D370" s="57" t="n"/>
      <c r="E370" s="58" t="n"/>
      <c r="F370" s="57" t="n"/>
    </row>
    <row r="371" ht="15.75" customHeight="1" s="198">
      <c r="A371" s="57" t="n"/>
      <c r="B371" s="57" t="n"/>
      <c r="C371" s="53" t="n"/>
      <c r="D371" s="57" t="n"/>
      <c r="E371" s="58" t="n"/>
      <c r="F371" s="57" t="n"/>
    </row>
    <row r="372" ht="15.75" customHeight="1" s="198">
      <c r="A372" s="57" t="n"/>
      <c r="B372" s="57" t="n"/>
      <c r="C372" s="53" t="n"/>
      <c r="D372" s="57" t="n"/>
      <c r="E372" s="58" t="n"/>
      <c r="F372" s="57" t="n"/>
    </row>
    <row r="373" ht="15.75" customHeight="1" s="198">
      <c r="A373" s="57" t="n"/>
      <c r="B373" s="57" t="n"/>
      <c r="C373" s="53" t="n"/>
      <c r="D373" s="57" t="n"/>
      <c r="E373" s="58" t="n"/>
      <c r="F373" s="57" t="n"/>
    </row>
    <row r="374" ht="15.75" customHeight="1" s="198">
      <c r="A374" s="57" t="n"/>
      <c r="B374" s="57" t="n"/>
      <c r="C374" s="53" t="n"/>
      <c r="D374" s="57" t="n"/>
      <c r="E374" s="58" t="n"/>
      <c r="F374" s="57" t="n"/>
    </row>
    <row r="375" ht="15.75" customHeight="1" s="198">
      <c r="A375" s="57" t="n"/>
      <c r="B375" s="57" t="n"/>
      <c r="C375" s="53" t="n"/>
      <c r="D375" s="57" t="n"/>
      <c r="E375" s="58" t="n"/>
      <c r="F375" s="57" t="n"/>
    </row>
    <row r="376" ht="15.75" customHeight="1" s="198">
      <c r="A376" s="57" t="n"/>
      <c r="B376" s="57" t="n"/>
      <c r="C376" s="53" t="n"/>
      <c r="D376" s="57" t="n"/>
      <c r="E376" s="58" t="n"/>
      <c r="F376" s="57" t="n"/>
    </row>
    <row r="377" ht="15.75" customHeight="1" s="198">
      <c r="A377" s="57" t="n"/>
      <c r="B377" s="57" t="n"/>
      <c r="C377" s="53" t="n"/>
      <c r="D377" s="57" t="n"/>
      <c r="E377" s="58" t="n"/>
      <c r="F377" s="57" t="n"/>
    </row>
    <row r="378" ht="15.75" customHeight="1" s="198">
      <c r="A378" s="57" t="n"/>
      <c r="B378" s="57" t="n"/>
      <c r="C378" s="53" t="n"/>
      <c r="D378" s="57" t="n"/>
      <c r="E378" s="58" t="n"/>
      <c r="F378" s="57" t="n"/>
    </row>
    <row r="379" ht="15.75" customHeight="1" s="198">
      <c r="A379" s="57" t="n"/>
      <c r="B379" s="57" t="n"/>
      <c r="C379" s="53" t="n"/>
      <c r="D379" s="57" t="n"/>
      <c r="E379" s="58" t="n"/>
      <c r="F379" s="57" t="n"/>
    </row>
    <row r="380" ht="15.75" customHeight="1" s="198">
      <c r="A380" s="57" t="n"/>
      <c r="B380" s="57" t="n"/>
      <c r="C380" s="53" t="n"/>
      <c r="D380" s="57" t="n"/>
      <c r="E380" s="58" t="n"/>
      <c r="F380" s="57" t="n"/>
    </row>
    <row r="381" ht="15.75" customHeight="1" s="198">
      <c r="A381" s="57" t="n"/>
      <c r="B381" s="57" t="n"/>
      <c r="C381" s="53" t="n"/>
      <c r="D381" s="57" t="n"/>
      <c r="E381" s="58" t="n"/>
      <c r="F381" s="57" t="n"/>
    </row>
    <row r="382" ht="15.75" customHeight="1" s="198">
      <c r="A382" s="57" t="n"/>
      <c r="B382" s="57" t="n"/>
      <c r="C382" s="53" t="n"/>
      <c r="D382" s="57" t="n"/>
      <c r="E382" s="58" t="n"/>
      <c r="F382" s="57" t="n"/>
    </row>
    <row r="383" ht="15.75" customHeight="1" s="198">
      <c r="A383" s="57" t="n"/>
      <c r="B383" s="57" t="n"/>
      <c r="C383" s="53" t="n"/>
      <c r="D383" s="57" t="n"/>
      <c r="E383" s="58" t="n"/>
      <c r="F383" s="57" t="n"/>
    </row>
    <row r="384" ht="15.75" customHeight="1" s="198">
      <c r="A384" s="57" t="n"/>
      <c r="B384" s="57" t="n"/>
      <c r="C384" s="53" t="n"/>
      <c r="D384" s="57" t="n"/>
      <c r="E384" s="58" t="n"/>
      <c r="F384" s="57" t="n"/>
    </row>
    <row r="385" ht="15.75" customHeight="1" s="198">
      <c r="A385" s="57" t="n"/>
      <c r="B385" s="57" t="n"/>
      <c r="C385" s="53" t="n"/>
      <c r="D385" s="57" t="n"/>
      <c r="E385" s="58" t="n"/>
      <c r="F385" s="57" t="n"/>
    </row>
    <row r="386" ht="15.75" customHeight="1" s="198">
      <c r="A386" s="57" t="n"/>
      <c r="B386" s="57" t="n"/>
      <c r="C386" s="53" t="n"/>
      <c r="D386" s="57" t="n"/>
      <c r="E386" s="58" t="n"/>
      <c r="F386" s="57" t="n"/>
    </row>
    <row r="387" ht="15.75" customHeight="1" s="198">
      <c r="A387" s="57" t="n"/>
      <c r="B387" s="57" t="n"/>
      <c r="C387" s="53" t="n"/>
      <c r="D387" s="57" t="n"/>
      <c r="E387" s="58" t="n"/>
      <c r="F387" s="57" t="n"/>
    </row>
    <row r="388" ht="15.75" customHeight="1" s="198">
      <c r="A388" s="57" t="n"/>
      <c r="B388" s="57" t="n"/>
      <c r="C388" s="53" t="n"/>
      <c r="D388" s="57" t="n"/>
      <c r="E388" s="58" t="n"/>
      <c r="F388" s="57" t="n"/>
    </row>
    <row r="389" ht="15.75" customHeight="1" s="198">
      <c r="A389" s="57" t="n"/>
      <c r="B389" s="57" t="n"/>
      <c r="C389" s="53" t="n"/>
      <c r="D389" s="57" t="n"/>
      <c r="E389" s="58" t="n"/>
      <c r="F389" s="57" t="n"/>
    </row>
    <row r="390" ht="15.75" customHeight="1" s="198">
      <c r="A390" s="57" t="n"/>
      <c r="B390" s="57" t="n"/>
      <c r="C390" s="53" t="n"/>
      <c r="D390" s="57" t="n"/>
      <c r="E390" s="58" t="n"/>
      <c r="F390" s="57" t="n"/>
    </row>
    <row r="391" ht="15.75" customHeight="1" s="198">
      <c r="A391" s="57" t="n"/>
      <c r="B391" s="57" t="n"/>
      <c r="C391" s="53" t="n"/>
      <c r="D391" s="57" t="n"/>
      <c r="E391" s="58" t="n"/>
      <c r="F391" s="57" t="n"/>
    </row>
    <row r="392" ht="15.75" customHeight="1" s="198">
      <c r="A392" s="57" t="n"/>
      <c r="B392" s="57" t="n"/>
      <c r="C392" s="53" t="n"/>
      <c r="D392" s="57" t="n"/>
      <c r="E392" s="58" t="n"/>
      <c r="F392" s="57" t="n"/>
    </row>
    <row r="393" ht="15.75" customHeight="1" s="198">
      <c r="A393" s="57" t="n"/>
      <c r="B393" s="57" t="n"/>
      <c r="C393" s="53" t="n"/>
      <c r="D393" s="57" t="n"/>
      <c r="E393" s="58" t="n"/>
      <c r="F393" s="57" t="n"/>
    </row>
    <row r="394" ht="15.75" customHeight="1" s="198">
      <c r="A394" s="57" t="n"/>
      <c r="B394" s="57" t="n"/>
      <c r="C394" s="53" t="n"/>
      <c r="D394" s="57" t="n"/>
      <c r="E394" s="58" t="n"/>
      <c r="F394" s="57" t="n"/>
    </row>
    <row r="395" ht="15.75" customHeight="1" s="198">
      <c r="A395" s="57" t="n"/>
      <c r="B395" s="57" t="n"/>
      <c r="C395" s="53" t="n"/>
      <c r="D395" s="57" t="n"/>
      <c r="E395" s="58" t="n"/>
      <c r="F395" s="57" t="n"/>
    </row>
    <row r="396" ht="15.75" customHeight="1" s="198">
      <c r="A396" s="57" t="n"/>
      <c r="B396" s="57" t="n"/>
      <c r="C396" s="53" t="n"/>
      <c r="D396" s="57" t="n"/>
      <c r="E396" s="58" t="n"/>
      <c r="F396" s="57" t="n"/>
    </row>
    <row r="397" ht="15.75" customHeight="1" s="198">
      <c r="A397" s="57" t="n"/>
      <c r="B397" s="57" t="n"/>
      <c r="C397" s="53" t="n"/>
      <c r="D397" s="57" t="n"/>
      <c r="E397" s="58" t="n"/>
      <c r="F397" s="57" t="n"/>
    </row>
    <row r="398" ht="15.75" customHeight="1" s="198">
      <c r="A398" s="57" t="n"/>
      <c r="B398" s="57" t="n"/>
      <c r="C398" s="53" t="n"/>
      <c r="D398" s="57" t="n"/>
      <c r="E398" s="58" t="n"/>
      <c r="F398" s="57" t="n"/>
    </row>
    <row r="399" ht="15.75" customHeight="1" s="198">
      <c r="A399" s="57" t="n"/>
      <c r="B399" s="57" t="n"/>
      <c r="C399" s="53" t="n"/>
      <c r="D399" s="57" t="n"/>
      <c r="E399" s="58" t="n"/>
      <c r="F399" s="57" t="n"/>
    </row>
    <row r="400" ht="15.75" customHeight="1" s="198">
      <c r="A400" s="57" t="n"/>
      <c r="B400" s="57" t="n"/>
      <c r="C400" s="53" t="n"/>
      <c r="D400" s="57" t="n"/>
      <c r="E400" s="58" t="n"/>
      <c r="F400" s="57" t="n"/>
    </row>
    <row r="401" ht="15.75" customHeight="1" s="198">
      <c r="A401" s="57" t="n"/>
      <c r="B401" s="57" t="n"/>
      <c r="C401" s="53" t="n"/>
      <c r="D401" s="57" t="n"/>
      <c r="E401" s="58" t="n"/>
      <c r="F401" s="57" t="n"/>
    </row>
    <row r="402" ht="15.75" customHeight="1" s="198">
      <c r="A402" s="57" t="n"/>
      <c r="B402" s="57" t="n"/>
      <c r="C402" s="53" t="n"/>
      <c r="D402" s="57" t="n"/>
      <c r="E402" s="58" t="n"/>
      <c r="F402" s="57" t="n"/>
    </row>
    <row r="403" ht="15.75" customHeight="1" s="198">
      <c r="A403" s="57" t="n"/>
      <c r="B403" s="57" t="n"/>
      <c r="C403" s="53" t="n"/>
      <c r="D403" s="57" t="n"/>
      <c r="E403" s="58" t="n"/>
      <c r="F403" s="57" t="n"/>
    </row>
    <row r="404" ht="15.75" customHeight="1" s="198">
      <c r="A404" s="57" t="n"/>
      <c r="B404" s="57" t="n"/>
      <c r="C404" s="53" t="n"/>
      <c r="D404" s="57" t="n"/>
      <c r="E404" s="58" t="n"/>
      <c r="F404" s="57" t="n"/>
    </row>
    <row r="405" ht="15.75" customHeight="1" s="198">
      <c r="A405" s="57" t="n"/>
      <c r="B405" s="57" t="n"/>
      <c r="C405" s="53" t="n"/>
      <c r="D405" s="57" t="n"/>
      <c r="E405" s="58" t="n"/>
      <c r="F405" s="57" t="n"/>
    </row>
    <row r="406" ht="15.75" customHeight="1" s="198">
      <c r="A406" s="57" t="n"/>
      <c r="B406" s="57" t="n"/>
      <c r="C406" s="53" t="n"/>
      <c r="D406" s="57" t="n"/>
      <c r="E406" s="58" t="n"/>
      <c r="F406" s="57" t="n"/>
    </row>
    <row r="407" ht="15.75" customHeight="1" s="198">
      <c r="A407" s="57" t="n"/>
      <c r="B407" s="57" t="n"/>
      <c r="C407" s="53" t="n"/>
      <c r="D407" s="57" t="n"/>
      <c r="E407" s="58" t="n"/>
      <c r="F407" s="57" t="n"/>
    </row>
    <row r="408" ht="15.75" customHeight="1" s="198">
      <c r="A408" s="57" t="n"/>
      <c r="B408" s="57" t="n"/>
      <c r="C408" s="53" t="n"/>
      <c r="D408" s="57" t="n"/>
      <c r="E408" s="58" t="n"/>
      <c r="F408" s="57" t="n"/>
    </row>
    <row r="409" ht="15.75" customHeight="1" s="198">
      <c r="A409" s="57" t="n"/>
      <c r="B409" s="57" t="n"/>
      <c r="C409" s="53" t="n"/>
      <c r="D409" s="57" t="n"/>
      <c r="E409" s="58" t="n"/>
      <c r="F409" s="57" t="n"/>
    </row>
    <row r="410" ht="15.75" customHeight="1" s="198">
      <c r="A410" s="57" t="n"/>
      <c r="B410" s="57" t="n"/>
      <c r="C410" s="53" t="n"/>
      <c r="D410" s="57" t="n"/>
      <c r="E410" s="58" t="n"/>
      <c r="F410" s="57" t="n"/>
    </row>
    <row r="411" ht="15.75" customHeight="1" s="198">
      <c r="A411" s="57" t="n"/>
      <c r="B411" s="57" t="n"/>
      <c r="C411" s="53" t="n"/>
      <c r="D411" s="57" t="n"/>
      <c r="E411" s="58" t="n"/>
      <c r="F411" s="57" t="n"/>
    </row>
    <row r="412" ht="15.75" customHeight="1" s="198">
      <c r="A412" s="57" t="n"/>
      <c r="B412" s="57" t="n"/>
      <c r="C412" s="53" t="n"/>
      <c r="D412" s="57" t="n"/>
      <c r="E412" s="58" t="n"/>
      <c r="F412" s="57" t="n"/>
    </row>
    <row r="413" ht="15.75" customHeight="1" s="198">
      <c r="A413" s="57" t="n"/>
      <c r="B413" s="57" t="n"/>
      <c r="C413" s="53" t="n"/>
      <c r="D413" s="57" t="n"/>
      <c r="E413" s="58" t="n"/>
      <c r="F413" s="57" t="n"/>
    </row>
    <row r="414" ht="15.75" customHeight="1" s="198">
      <c r="A414" s="57" t="n"/>
      <c r="B414" s="57" t="n"/>
      <c r="C414" s="53" t="n"/>
      <c r="D414" s="57" t="n"/>
      <c r="E414" s="58" t="n"/>
      <c r="F414" s="57" t="n"/>
    </row>
    <row r="415" ht="15.75" customHeight="1" s="198">
      <c r="A415" s="57" t="n"/>
      <c r="B415" s="57" t="n"/>
      <c r="C415" s="53" t="n"/>
      <c r="D415" s="57" t="n"/>
      <c r="E415" s="58" t="n"/>
      <c r="F415" s="57" t="n"/>
    </row>
    <row r="416" ht="15.75" customHeight="1" s="198">
      <c r="A416" s="57" t="n"/>
      <c r="B416" s="57" t="n"/>
      <c r="C416" s="53" t="n"/>
      <c r="D416" s="57" t="n"/>
      <c r="E416" s="58" t="n"/>
      <c r="F416" s="57" t="n"/>
    </row>
    <row r="417" ht="15.75" customHeight="1" s="198">
      <c r="A417" s="57" t="n"/>
      <c r="B417" s="57" t="n"/>
      <c r="C417" s="53" t="n"/>
      <c r="D417" s="57" t="n"/>
      <c r="E417" s="58" t="n"/>
      <c r="F417" s="57" t="n"/>
    </row>
    <row r="418" ht="15.75" customHeight="1" s="198">
      <c r="A418" s="57" t="n"/>
      <c r="B418" s="57" t="n"/>
      <c r="C418" s="53" t="n"/>
      <c r="D418" s="57" t="n"/>
      <c r="E418" s="58" t="n"/>
      <c r="F418" s="57" t="n"/>
    </row>
    <row r="419" ht="15.75" customHeight="1" s="198">
      <c r="A419" s="57" t="n"/>
      <c r="B419" s="57" t="n"/>
      <c r="C419" s="53" t="n"/>
      <c r="D419" s="57" t="n"/>
      <c r="E419" s="58" t="n"/>
      <c r="F419" s="57" t="n"/>
    </row>
    <row r="420" ht="15.75" customHeight="1" s="198">
      <c r="A420" s="57" t="n"/>
      <c r="B420" s="57" t="n"/>
      <c r="C420" s="53" t="n"/>
      <c r="D420" s="57" t="n"/>
      <c r="E420" s="58" t="n"/>
      <c r="F420" s="57" t="n"/>
    </row>
    <row r="421" ht="15.75" customHeight="1" s="198">
      <c r="A421" s="57" t="n"/>
      <c r="B421" s="57" t="n"/>
      <c r="C421" s="53" t="n"/>
      <c r="D421" s="57" t="n"/>
      <c r="E421" s="58" t="n"/>
      <c r="F421" s="57" t="n"/>
    </row>
    <row r="422" ht="15.75" customHeight="1" s="198">
      <c r="A422" s="57" t="n"/>
      <c r="B422" s="57" t="n"/>
      <c r="C422" s="53" t="n"/>
      <c r="D422" s="57" t="n"/>
      <c r="E422" s="58" t="n"/>
      <c r="F422" s="57" t="n"/>
    </row>
    <row r="423" ht="15.75" customHeight="1" s="198">
      <c r="A423" s="57" t="n"/>
      <c r="B423" s="57" t="n"/>
      <c r="C423" s="53" t="n"/>
      <c r="D423" s="57" t="n"/>
      <c r="E423" s="58" t="n"/>
      <c r="F423" s="57" t="n"/>
    </row>
    <row r="424" ht="15.75" customHeight="1" s="198">
      <c r="A424" s="57" t="n"/>
      <c r="B424" s="57" t="n"/>
      <c r="C424" s="53" t="n"/>
      <c r="D424" s="57" t="n"/>
      <c r="E424" s="58" t="n"/>
      <c r="F424" s="57" t="n"/>
    </row>
    <row r="425" ht="15.75" customHeight="1" s="198">
      <c r="A425" s="57" t="n"/>
      <c r="B425" s="57" t="n"/>
      <c r="C425" s="53" t="n"/>
      <c r="D425" s="57" t="n"/>
      <c r="E425" s="58" t="n"/>
      <c r="F425" s="57" t="n"/>
    </row>
    <row r="426" ht="15.75" customHeight="1" s="198">
      <c r="A426" s="57" t="n"/>
      <c r="B426" s="57" t="n"/>
      <c r="C426" s="53" t="n"/>
      <c r="D426" s="57" t="n"/>
      <c r="E426" s="58" t="n"/>
      <c r="F426" s="57" t="n"/>
    </row>
    <row r="427" ht="15.75" customHeight="1" s="198">
      <c r="A427" s="57" t="n"/>
      <c r="B427" s="57" t="n"/>
      <c r="C427" s="53" t="n"/>
      <c r="D427" s="57" t="n"/>
      <c r="E427" s="58" t="n"/>
      <c r="F427" s="57" t="n"/>
    </row>
    <row r="428" ht="15.75" customHeight="1" s="198">
      <c r="A428" s="57" t="n"/>
      <c r="B428" s="57" t="n"/>
      <c r="C428" s="53" t="n"/>
      <c r="D428" s="57" t="n"/>
      <c r="E428" s="58" t="n"/>
      <c r="F428" s="57" t="n"/>
    </row>
    <row r="429" ht="15.75" customHeight="1" s="198">
      <c r="A429" s="57" t="n"/>
      <c r="B429" s="57" t="n"/>
      <c r="C429" s="53" t="n"/>
      <c r="D429" s="57" t="n"/>
      <c r="E429" s="58" t="n"/>
      <c r="F429" s="57" t="n"/>
    </row>
    <row r="430" ht="15.75" customHeight="1" s="198">
      <c r="A430" s="57" t="n"/>
      <c r="B430" s="57" t="n"/>
      <c r="C430" s="53" t="n"/>
      <c r="D430" s="57" t="n"/>
      <c r="E430" s="58" t="n"/>
      <c r="F430" s="57" t="n"/>
    </row>
    <row r="431" ht="15.75" customHeight="1" s="198">
      <c r="A431" s="57" t="n"/>
      <c r="B431" s="57" t="n"/>
      <c r="C431" s="53" t="n"/>
      <c r="D431" s="57" t="n"/>
      <c r="E431" s="58" t="n"/>
      <c r="F431" s="57" t="n"/>
    </row>
    <row r="432" ht="15.75" customHeight="1" s="198">
      <c r="A432" s="57" t="n"/>
      <c r="B432" s="57" t="n"/>
      <c r="C432" s="53" t="n"/>
      <c r="D432" s="57" t="n"/>
      <c r="E432" s="58" t="n"/>
      <c r="F432" s="57" t="n"/>
    </row>
    <row r="433" ht="15.75" customHeight="1" s="198">
      <c r="A433" s="57" t="n"/>
      <c r="B433" s="57" t="n"/>
      <c r="C433" s="53" t="n"/>
      <c r="D433" s="57" t="n"/>
      <c r="E433" s="58" t="n"/>
      <c r="F433" s="57" t="n"/>
    </row>
    <row r="434" ht="15.75" customHeight="1" s="198">
      <c r="A434" s="57" t="n"/>
      <c r="B434" s="57" t="n"/>
      <c r="C434" s="53" t="n"/>
      <c r="D434" s="57" t="n"/>
      <c r="E434" s="58" t="n"/>
      <c r="F434" s="57" t="n"/>
    </row>
    <row r="435" ht="15.75" customHeight="1" s="198">
      <c r="A435" s="57" t="n"/>
      <c r="B435" s="57" t="n"/>
      <c r="C435" s="53" t="n"/>
      <c r="D435" s="57" t="n"/>
      <c r="E435" s="58" t="n"/>
      <c r="F435" s="57" t="n"/>
    </row>
    <row r="436" ht="15.75" customHeight="1" s="198">
      <c r="A436" s="57" t="n"/>
      <c r="B436" s="57" t="n"/>
      <c r="C436" s="53" t="n"/>
      <c r="D436" s="57" t="n"/>
      <c r="E436" s="58" t="n"/>
      <c r="F436" s="57" t="n"/>
    </row>
    <row r="437" ht="15.75" customHeight="1" s="198">
      <c r="A437" s="57" t="n"/>
      <c r="B437" s="57" t="n"/>
      <c r="C437" s="53" t="n"/>
      <c r="D437" s="57" t="n"/>
      <c r="E437" s="58" t="n"/>
      <c r="F437" s="57" t="n"/>
    </row>
    <row r="438" ht="15.75" customHeight="1" s="198">
      <c r="A438" s="57" t="n"/>
      <c r="B438" s="57" t="n"/>
      <c r="C438" s="53" t="n"/>
      <c r="D438" s="57" t="n"/>
      <c r="E438" s="58" t="n"/>
      <c r="F438" s="57" t="n"/>
    </row>
    <row r="439" ht="15.75" customHeight="1" s="198">
      <c r="A439" s="57" t="n"/>
      <c r="B439" s="57" t="n"/>
      <c r="C439" s="53" t="n"/>
      <c r="D439" s="57" t="n"/>
      <c r="E439" s="58" t="n"/>
      <c r="F439" s="57" t="n"/>
    </row>
    <row r="440" ht="15.75" customHeight="1" s="198">
      <c r="A440" s="57" t="n"/>
      <c r="B440" s="57" t="n"/>
      <c r="C440" s="53" t="n"/>
      <c r="D440" s="57" t="n"/>
      <c r="E440" s="58" t="n"/>
      <c r="F440" s="57" t="n"/>
    </row>
    <row r="441" ht="15.75" customHeight="1" s="198">
      <c r="A441" s="57" t="n"/>
      <c r="B441" s="57" t="n"/>
      <c r="C441" s="53" t="n"/>
      <c r="D441" s="57" t="n"/>
      <c r="E441" s="58" t="n"/>
      <c r="F441" s="57" t="n"/>
    </row>
    <row r="442" ht="15.75" customHeight="1" s="198">
      <c r="A442" s="57" t="n"/>
      <c r="B442" s="57" t="n"/>
      <c r="C442" s="53" t="n"/>
      <c r="D442" s="57" t="n"/>
      <c r="E442" s="58" t="n"/>
      <c r="F442" s="57" t="n"/>
    </row>
    <row r="443" ht="15.75" customHeight="1" s="198">
      <c r="A443" s="57" t="n"/>
      <c r="B443" s="57" t="n"/>
      <c r="C443" s="53" t="n"/>
      <c r="D443" s="57" t="n"/>
      <c r="E443" s="58" t="n"/>
      <c r="F443" s="57" t="n"/>
    </row>
    <row r="444" ht="15.75" customHeight="1" s="198">
      <c r="A444" s="57" t="n"/>
      <c r="B444" s="57" t="n"/>
      <c r="C444" s="53" t="n"/>
      <c r="D444" s="57" t="n"/>
      <c r="E444" s="58" t="n"/>
      <c r="F444" s="57" t="n"/>
    </row>
    <row r="445" ht="15.75" customHeight="1" s="198">
      <c r="A445" s="57" t="n"/>
      <c r="B445" s="57" t="n"/>
      <c r="C445" s="53" t="n"/>
      <c r="D445" s="57" t="n"/>
      <c r="E445" s="58" t="n"/>
      <c r="F445" s="57" t="n"/>
    </row>
    <row r="446" ht="15.75" customHeight="1" s="198">
      <c r="A446" s="57" t="n"/>
      <c r="B446" s="57" t="n"/>
      <c r="C446" s="53" t="n"/>
      <c r="D446" s="57" t="n"/>
      <c r="E446" s="58" t="n"/>
      <c r="F446" s="57" t="n"/>
    </row>
    <row r="447" ht="15.75" customHeight="1" s="198">
      <c r="A447" s="57" t="n"/>
      <c r="B447" s="57" t="n"/>
      <c r="C447" s="53" t="n"/>
      <c r="D447" s="57" t="n"/>
      <c r="E447" s="58" t="n"/>
      <c r="F447" s="57" t="n"/>
    </row>
    <row r="448" ht="15.75" customHeight="1" s="198">
      <c r="A448" s="57" t="n"/>
      <c r="B448" s="57" t="n"/>
      <c r="C448" s="53" t="n"/>
      <c r="D448" s="57" t="n"/>
      <c r="E448" s="58" t="n"/>
      <c r="F448" s="57" t="n"/>
    </row>
    <row r="449" ht="15.75" customHeight="1" s="198">
      <c r="A449" s="57" t="n"/>
      <c r="B449" s="57" t="n"/>
      <c r="C449" s="53" t="n"/>
      <c r="D449" s="57" t="n"/>
      <c r="E449" s="58" t="n"/>
      <c r="F449" s="57" t="n"/>
    </row>
    <row r="450" ht="15.75" customHeight="1" s="198">
      <c r="A450" s="57" t="n"/>
      <c r="B450" s="57" t="n"/>
      <c r="C450" s="53" t="n"/>
      <c r="D450" s="57" t="n"/>
      <c r="E450" s="58" t="n"/>
      <c r="F450" s="57" t="n"/>
    </row>
    <row r="451" ht="15.75" customHeight="1" s="198">
      <c r="A451" s="57" t="n"/>
      <c r="B451" s="57" t="n"/>
      <c r="C451" s="53" t="n"/>
      <c r="D451" s="57" t="n"/>
      <c r="E451" s="58" t="n"/>
      <c r="F451" s="57" t="n"/>
    </row>
    <row r="452" ht="15.75" customHeight="1" s="198">
      <c r="A452" s="57" t="n"/>
      <c r="B452" s="57" t="n"/>
      <c r="C452" s="53" t="n"/>
      <c r="D452" s="57" t="n"/>
      <c r="E452" s="58" t="n"/>
      <c r="F452" s="57" t="n"/>
    </row>
    <row r="453" ht="15.75" customHeight="1" s="198">
      <c r="A453" s="57" t="n"/>
      <c r="B453" s="57" t="n"/>
      <c r="C453" s="53" t="n"/>
      <c r="D453" s="57" t="n"/>
      <c r="E453" s="58" t="n"/>
      <c r="F453" s="57" t="n"/>
    </row>
    <row r="454" ht="15.75" customHeight="1" s="198">
      <c r="A454" s="57" t="n"/>
      <c r="B454" s="57" t="n"/>
      <c r="C454" s="53" t="n"/>
      <c r="D454" s="57" t="n"/>
      <c r="E454" s="58" t="n"/>
      <c r="F454" s="57" t="n"/>
    </row>
    <row r="455" ht="15.75" customHeight="1" s="198">
      <c r="A455" s="57" t="n"/>
      <c r="B455" s="57" t="n"/>
      <c r="C455" s="53" t="n"/>
      <c r="D455" s="57" t="n"/>
      <c r="E455" s="58" t="n"/>
      <c r="F455" s="57" t="n"/>
    </row>
    <row r="456" ht="15.75" customHeight="1" s="198">
      <c r="A456" s="57" t="n"/>
      <c r="B456" s="57" t="n"/>
      <c r="C456" s="53" t="n"/>
      <c r="D456" s="57" t="n"/>
      <c r="E456" s="58" t="n"/>
      <c r="F456" s="57" t="n"/>
    </row>
    <row r="457" ht="15.75" customHeight="1" s="198">
      <c r="A457" s="57" t="n"/>
      <c r="B457" s="57" t="n"/>
      <c r="C457" s="53" t="n"/>
      <c r="D457" s="57" t="n"/>
      <c r="E457" s="58" t="n"/>
      <c r="F457" s="57" t="n"/>
    </row>
    <row r="458" ht="15.75" customHeight="1" s="198">
      <c r="A458" s="57" t="n"/>
      <c r="B458" s="57" t="n"/>
      <c r="C458" s="53" t="n"/>
      <c r="D458" s="57" t="n"/>
      <c r="E458" s="58" t="n"/>
      <c r="F458" s="57" t="n"/>
    </row>
    <row r="459" ht="15.75" customHeight="1" s="198">
      <c r="A459" s="57" t="n"/>
      <c r="B459" s="57" t="n"/>
      <c r="C459" s="53" t="n"/>
      <c r="D459" s="57" t="n"/>
      <c r="E459" s="58" t="n"/>
      <c r="F459" s="57" t="n"/>
    </row>
    <row r="460" ht="15.75" customHeight="1" s="198">
      <c r="A460" s="57" t="n"/>
      <c r="B460" s="57" t="n"/>
      <c r="C460" s="53" t="n"/>
      <c r="D460" s="57" t="n"/>
      <c r="E460" s="58" t="n"/>
      <c r="F460" s="57" t="n"/>
    </row>
    <row r="461" ht="15.75" customHeight="1" s="198">
      <c r="A461" s="57" t="n"/>
      <c r="B461" s="57" t="n"/>
      <c r="C461" s="53" t="n"/>
      <c r="D461" s="57" t="n"/>
      <c r="E461" s="58" t="n"/>
      <c r="F461" s="57" t="n"/>
    </row>
    <row r="462" ht="15.75" customHeight="1" s="198">
      <c r="A462" s="57" t="n"/>
      <c r="B462" s="57" t="n"/>
      <c r="C462" s="53" t="n"/>
      <c r="D462" s="57" t="n"/>
      <c r="E462" s="58" t="n"/>
      <c r="F462" s="57" t="n"/>
    </row>
    <row r="463" ht="15.75" customHeight="1" s="198">
      <c r="A463" s="57" t="n"/>
      <c r="B463" s="57" t="n"/>
      <c r="C463" s="53" t="n"/>
      <c r="D463" s="57" t="n"/>
      <c r="E463" s="58" t="n"/>
      <c r="F463" s="57" t="n"/>
    </row>
    <row r="464" ht="15.75" customHeight="1" s="198">
      <c r="A464" s="57" t="n"/>
      <c r="B464" s="57" t="n"/>
      <c r="C464" s="53" t="n"/>
      <c r="D464" s="57" t="n"/>
      <c r="E464" s="58" t="n"/>
      <c r="F464" s="57" t="n"/>
    </row>
    <row r="465" ht="15.75" customHeight="1" s="198">
      <c r="A465" s="57" t="n"/>
      <c r="B465" s="57" t="n"/>
      <c r="C465" s="53" t="n"/>
      <c r="D465" s="57" t="n"/>
      <c r="E465" s="58" t="n"/>
      <c r="F465" s="57" t="n"/>
    </row>
    <row r="466" ht="15.75" customHeight="1" s="198">
      <c r="A466" s="57" t="n"/>
      <c r="B466" s="57" t="n"/>
      <c r="C466" s="53" t="n"/>
      <c r="D466" s="57" t="n"/>
      <c r="E466" s="58" t="n"/>
      <c r="F466" s="57" t="n"/>
    </row>
    <row r="467" ht="15.75" customHeight="1" s="198">
      <c r="A467" s="57" t="n"/>
      <c r="B467" s="57" t="n"/>
      <c r="C467" s="53" t="n"/>
      <c r="D467" s="57" t="n"/>
      <c r="E467" s="58" t="n"/>
      <c r="F467" s="57" t="n"/>
    </row>
    <row r="468" ht="15.75" customHeight="1" s="198">
      <c r="A468" s="57" t="n"/>
      <c r="B468" s="57" t="n"/>
      <c r="C468" s="53" t="n"/>
      <c r="D468" s="57" t="n"/>
      <c r="E468" s="58" t="n"/>
      <c r="F468" s="57" t="n"/>
    </row>
    <row r="469" ht="15.75" customHeight="1" s="198">
      <c r="A469" s="57" t="n"/>
      <c r="B469" s="57" t="n"/>
      <c r="C469" s="53" t="n"/>
      <c r="D469" s="57" t="n"/>
      <c r="E469" s="58" t="n"/>
      <c r="F469" s="57" t="n"/>
    </row>
    <row r="470" ht="15.75" customHeight="1" s="198">
      <c r="A470" s="57" t="n"/>
      <c r="B470" s="57" t="n"/>
      <c r="C470" s="53" t="n"/>
      <c r="D470" s="57" t="n"/>
      <c r="E470" s="58" t="n"/>
      <c r="F470" s="57" t="n"/>
    </row>
    <row r="471" ht="15.75" customHeight="1" s="198">
      <c r="A471" s="57" t="n"/>
      <c r="B471" s="57" t="n"/>
      <c r="C471" s="53" t="n"/>
      <c r="D471" s="57" t="n"/>
      <c r="E471" s="58" t="n"/>
      <c r="F471" s="57" t="n"/>
    </row>
    <row r="472" ht="15.75" customHeight="1" s="198">
      <c r="A472" s="57" t="n"/>
      <c r="B472" s="57" t="n"/>
      <c r="C472" s="53" t="n"/>
      <c r="D472" s="57" t="n"/>
      <c r="E472" s="58" t="n"/>
      <c r="F472" s="57" t="n"/>
    </row>
    <row r="473" ht="15.75" customHeight="1" s="198">
      <c r="A473" s="57" t="n"/>
      <c r="B473" s="57" t="n"/>
      <c r="C473" s="53" t="n"/>
      <c r="D473" s="57" t="n"/>
      <c r="E473" s="58" t="n"/>
      <c r="F473" s="57" t="n"/>
    </row>
    <row r="474" ht="15.75" customHeight="1" s="198">
      <c r="A474" s="57" t="n"/>
      <c r="B474" s="57" t="n"/>
      <c r="C474" s="53" t="n"/>
      <c r="D474" s="57" t="n"/>
      <c r="E474" s="58" t="n"/>
      <c r="F474" s="57" t="n"/>
    </row>
    <row r="475" ht="15.75" customHeight="1" s="198">
      <c r="A475" s="57" t="n"/>
      <c r="B475" s="57" t="n"/>
      <c r="C475" s="53" t="n"/>
      <c r="D475" s="57" t="n"/>
      <c r="E475" s="58" t="n"/>
      <c r="F475" s="57" t="n"/>
    </row>
    <row r="476" ht="15.75" customHeight="1" s="198">
      <c r="A476" s="57" t="n"/>
      <c r="B476" s="57" t="n"/>
      <c r="C476" s="53" t="n"/>
      <c r="D476" s="57" t="n"/>
      <c r="E476" s="58" t="n"/>
      <c r="F476" s="57" t="n"/>
    </row>
    <row r="477" ht="15.75" customHeight="1" s="198">
      <c r="A477" s="57" t="n"/>
      <c r="B477" s="57" t="n"/>
      <c r="C477" s="53" t="n"/>
      <c r="D477" s="57" t="n"/>
      <c r="E477" s="58" t="n"/>
      <c r="F477" s="57" t="n"/>
    </row>
    <row r="478" ht="15.75" customHeight="1" s="198">
      <c r="A478" s="57" t="n"/>
      <c r="B478" s="57" t="n"/>
      <c r="C478" s="53" t="n"/>
      <c r="D478" s="57" t="n"/>
      <c r="E478" s="58" t="n"/>
      <c r="F478" s="57" t="n"/>
    </row>
    <row r="479" ht="15.75" customHeight="1" s="198">
      <c r="A479" s="57" t="n"/>
      <c r="B479" s="57" t="n"/>
      <c r="C479" s="53" t="n"/>
      <c r="D479" s="57" t="n"/>
      <c r="E479" s="58" t="n"/>
      <c r="F479" s="57" t="n"/>
    </row>
    <row r="480" ht="15.75" customHeight="1" s="198">
      <c r="A480" s="57" t="n"/>
      <c r="B480" s="57" t="n"/>
      <c r="C480" s="53" t="n"/>
      <c r="D480" s="57" t="n"/>
      <c r="E480" s="58" t="n"/>
      <c r="F480" s="57" t="n"/>
    </row>
    <row r="481" ht="15.75" customHeight="1" s="198">
      <c r="A481" s="57" t="n"/>
      <c r="B481" s="57" t="n"/>
      <c r="C481" s="53" t="n"/>
      <c r="D481" s="57" t="n"/>
      <c r="E481" s="58" t="n"/>
      <c r="F481" s="57" t="n"/>
    </row>
    <row r="482" ht="15.75" customHeight="1" s="198">
      <c r="A482" s="57" t="n"/>
      <c r="B482" s="57" t="n"/>
      <c r="C482" s="53" t="n"/>
      <c r="D482" s="57" t="n"/>
      <c r="E482" s="58" t="n"/>
      <c r="F482" s="57" t="n"/>
    </row>
    <row r="483" ht="15.75" customHeight="1" s="198">
      <c r="A483" s="57" t="n"/>
      <c r="B483" s="57" t="n"/>
      <c r="C483" s="53" t="n"/>
      <c r="D483" s="57" t="n"/>
      <c r="E483" s="58" t="n"/>
      <c r="F483" s="57" t="n"/>
    </row>
    <row r="484" ht="15.75" customHeight="1" s="198">
      <c r="A484" s="57" t="n"/>
      <c r="B484" s="57" t="n"/>
      <c r="C484" s="53" t="n"/>
      <c r="D484" s="57" t="n"/>
      <c r="E484" s="58" t="n"/>
      <c r="F484" s="57" t="n"/>
    </row>
    <row r="485" ht="15.75" customHeight="1" s="198">
      <c r="A485" s="57" t="n"/>
      <c r="B485" s="57" t="n"/>
      <c r="C485" s="53" t="n"/>
      <c r="D485" s="57" t="n"/>
      <c r="E485" s="58" t="n"/>
      <c r="F485" s="57" t="n"/>
    </row>
    <row r="486" ht="15.75" customHeight="1" s="198">
      <c r="A486" s="57" t="n"/>
      <c r="B486" s="57" t="n"/>
      <c r="C486" s="53" t="n"/>
      <c r="D486" s="57" t="n"/>
      <c r="E486" s="58" t="n"/>
      <c r="F486" s="57" t="n"/>
    </row>
    <row r="487" ht="15.75" customHeight="1" s="198">
      <c r="A487" s="57" t="n"/>
      <c r="B487" s="57" t="n"/>
      <c r="C487" s="53" t="n"/>
      <c r="D487" s="57" t="n"/>
      <c r="E487" s="58" t="n"/>
      <c r="F487" s="57" t="n"/>
    </row>
    <row r="488" ht="15.75" customHeight="1" s="198">
      <c r="A488" s="57" t="n"/>
      <c r="B488" s="57" t="n"/>
      <c r="C488" s="53" t="n"/>
      <c r="D488" s="57" t="n"/>
      <c r="E488" s="58" t="n"/>
      <c r="F488" s="57" t="n"/>
    </row>
    <row r="489" ht="15.75" customHeight="1" s="198">
      <c r="A489" s="57" t="n"/>
      <c r="B489" s="57" t="n"/>
      <c r="C489" s="53" t="n"/>
      <c r="D489" s="57" t="n"/>
      <c r="E489" s="58" t="n"/>
      <c r="F489" s="57" t="n"/>
    </row>
    <row r="490" ht="15.75" customHeight="1" s="198">
      <c r="A490" s="57" t="n"/>
      <c r="B490" s="57" t="n"/>
      <c r="C490" s="53" t="n"/>
      <c r="D490" s="57" t="n"/>
      <c r="E490" s="58" t="n"/>
      <c r="F490" s="57" t="n"/>
    </row>
    <row r="491" ht="15.75" customHeight="1" s="198">
      <c r="A491" s="57" t="n"/>
      <c r="B491" s="57" t="n"/>
      <c r="C491" s="53" t="n"/>
      <c r="D491" s="57" t="n"/>
      <c r="E491" s="58" t="n"/>
      <c r="F491" s="57" t="n"/>
    </row>
    <row r="492" ht="15.75" customHeight="1" s="198">
      <c r="A492" s="57" t="n"/>
      <c r="B492" s="57" t="n"/>
      <c r="C492" s="53" t="n"/>
      <c r="D492" s="57" t="n"/>
      <c r="E492" s="58" t="n"/>
      <c r="F492" s="57" t="n"/>
    </row>
    <row r="493" ht="15.75" customHeight="1" s="198">
      <c r="A493" s="57" t="n"/>
      <c r="B493" s="57" t="n"/>
      <c r="C493" s="53" t="n"/>
      <c r="D493" s="57" t="n"/>
      <c r="E493" s="58" t="n"/>
      <c r="F493" s="57" t="n"/>
    </row>
    <row r="494" ht="15.75" customHeight="1" s="198">
      <c r="A494" s="57" t="n"/>
      <c r="B494" s="57" t="n"/>
      <c r="C494" s="53" t="n"/>
      <c r="D494" s="57" t="n"/>
      <c r="E494" s="58" t="n"/>
      <c r="F494" s="57" t="n"/>
    </row>
    <row r="495" ht="15.75" customHeight="1" s="198">
      <c r="A495" s="57" t="n"/>
      <c r="B495" s="57" t="n"/>
      <c r="C495" s="53" t="n"/>
      <c r="D495" s="57" t="n"/>
      <c r="E495" s="58" t="n"/>
      <c r="F495" s="57" t="n"/>
    </row>
    <row r="496" ht="15.75" customHeight="1" s="198">
      <c r="A496" s="57" t="n"/>
      <c r="B496" s="57" t="n"/>
      <c r="C496" s="53" t="n"/>
      <c r="D496" s="57" t="n"/>
      <c r="E496" s="58" t="n"/>
      <c r="F496" s="57" t="n"/>
    </row>
    <row r="497" ht="15.75" customHeight="1" s="198">
      <c r="A497" s="57" t="n"/>
      <c r="B497" s="57" t="n"/>
      <c r="C497" s="53" t="n"/>
      <c r="D497" s="57" t="n"/>
      <c r="E497" s="58" t="n"/>
      <c r="F497" s="57" t="n"/>
    </row>
    <row r="498" ht="15.75" customHeight="1" s="198">
      <c r="A498" s="57" t="n"/>
      <c r="B498" s="57" t="n"/>
      <c r="C498" s="53" t="n"/>
      <c r="D498" s="57" t="n"/>
      <c r="E498" s="58" t="n"/>
      <c r="F498" s="57" t="n"/>
    </row>
    <row r="499" ht="15.75" customHeight="1" s="198">
      <c r="A499" s="57" t="n"/>
      <c r="B499" s="57" t="n"/>
      <c r="C499" s="53" t="n"/>
      <c r="D499" s="57" t="n"/>
      <c r="E499" s="58" t="n"/>
      <c r="F499" s="57" t="n"/>
    </row>
    <row r="500" ht="15.75" customHeight="1" s="198">
      <c r="A500" s="57" t="n"/>
      <c r="B500" s="57" t="n"/>
      <c r="C500" s="53" t="n"/>
      <c r="D500" s="57" t="n"/>
      <c r="E500" s="58" t="n"/>
      <c r="F500" s="57" t="n"/>
    </row>
    <row r="501" ht="15.75" customHeight="1" s="198">
      <c r="A501" s="57" t="n"/>
      <c r="B501" s="57" t="n"/>
      <c r="C501" s="53" t="n"/>
      <c r="D501" s="57" t="n"/>
      <c r="E501" s="58" t="n"/>
      <c r="F501" s="57" t="n"/>
    </row>
    <row r="502" ht="15.75" customHeight="1" s="198">
      <c r="A502" s="57" t="n"/>
      <c r="B502" s="57" t="n"/>
      <c r="C502" s="53" t="n"/>
      <c r="D502" s="57" t="n"/>
      <c r="E502" s="58" t="n"/>
      <c r="F502" s="57" t="n"/>
    </row>
    <row r="503" ht="15.75" customHeight="1" s="198">
      <c r="A503" s="57" t="n"/>
      <c r="B503" s="57" t="n"/>
      <c r="C503" s="53" t="n"/>
      <c r="D503" s="57" t="n"/>
      <c r="E503" s="58" t="n"/>
      <c r="F503" s="57" t="n"/>
    </row>
    <row r="504" ht="15.75" customHeight="1" s="198">
      <c r="A504" s="57" t="n"/>
      <c r="B504" s="57" t="n"/>
      <c r="C504" s="53" t="n"/>
      <c r="D504" s="57" t="n"/>
      <c r="E504" s="58" t="n"/>
      <c r="F504" s="57" t="n"/>
    </row>
    <row r="505" ht="15.75" customHeight="1" s="198">
      <c r="A505" s="57" t="n"/>
      <c r="B505" s="57" t="n"/>
      <c r="C505" s="53" t="n"/>
      <c r="D505" s="57" t="n"/>
      <c r="E505" s="58" t="n"/>
      <c r="F505" s="57" t="n"/>
    </row>
    <row r="506" ht="15.75" customHeight="1" s="198">
      <c r="A506" s="57" t="n"/>
      <c r="B506" s="57" t="n"/>
      <c r="C506" s="53" t="n"/>
      <c r="D506" s="57" t="n"/>
      <c r="E506" s="58" t="n"/>
      <c r="F506" s="57" t="n"/>
    </row>
    <row r="507" ht="15.75" customHeight="1" s="198">
      <c r="A507" s="57" t="n"/>
      <c r="B507" s="57" t="n"/>
      <c r="C507" s="53" t="n"/>
      <c r="D507" s="57" t="n"/>
      <c r="E507" s="58" t="n"/>
      <c r="F507" s="57" t="n"/>
    </row>
    <row r="508" ht="15.75" customHeight="1" s="198">
      <c r="A508" s="57" t="n"/>
      <c r="B508" s="57" t="n"/>
      <c r="C508" s="53" t="n"/>
      <c r="D508" s="57" t="n"/>
      <c r="E508" s="58" t="n"/>
      <c r="F508" s="57" t="n"/>
    </row>
    <row r="509" ht="15.75" customHeight="1" s="198">
      <c r="A509" s="57" t="n"/>
      <c r="B509" s="57" t="n"/>
      <c r="C509" s="53" t="n"/>
      <c r="D509" s="57" t="n"/>
      <c r="E509" s="58" t="n"/>
      <c r="F509" s="57" t="n"/>
    </row>
    <row r="510" ht="15.75" customHeight="1" s="198">
      <c r="A510" s="57" t="n"/>
      <c r="B510" s="57" t="n"/>
      <c r="C510" s="53" t="n"/>
      <c r="D510" s="57" t="n"/>
      <c r="E510" s="58" t="n"/>
      <c r="F510" s="57" t="n"/>
    </row>
    <row r="511" ht="15.75" customHeight="1" s="198">
      <c r="A511" s="57" t="n"/>
      <c r="B511" s="57" t="n"/>
      <c r="C511" s="53" t="n"/>
      <c r="D511" s="57" t="n"/>
      <c r="E511" s="58" t="n"/>
      <c r="F511" s="57" t="n"/>
    </row>
    <row r="512" ht="15.75" customHeight="1" s="198">
      <c r="A512" s="57" t="n"/>
      <c r="B512" s="57" t="n"/>
      <c r="C512" s="53" t="n"/>
      <c r="D512" s="57" t="n"/>
      <c r="E512" s="58" t="n"/>
      <c r="F512" s="57" t="n"/>
    </row>
    <row r="513" ht="15.75" customHeight="1" s="198">
      <c r="A513" s="57" t="n"/>
      <c r="B513" s="57" t="n"/>
      <c r="C513" s="53" t="n"/>
      <c r="D513" s="57" t="n"/>
      <c r="E513" s="58" t="n"/>
      <c r="F513" s="57" t="n"/>
    </row>
    <row r="514" ht="15.75" customHeight="1" s="198">
      <c r="A514" s="57" t="n"/>
      <c r="B514" s="57" t="n"/>
      <c r="C514" s="53" t="n"/>
      <c r="D514" s="57" t="n"/>
      <c r="E514" s="58" t="n"/>
      <c r="F514" s="57" t="n"/>
    </row>
    <row r="515" ht="15.75" customHeight="1" s="198">
      <c r="A515" s="57" t="n"/>
      <c r="B515" s="57" t="n"/>
      <c r="C515" s="53" t="n"/>
      <c r="D515" s="57" t="n"/>
      <c r="E515" s="58" t="n"/>
      <c r="F515" s="57" t="n"/>
    </row>
    <row r="516" ht="15.75" customHeight="1" s="198">
      <c r="A516" s="57" t="n"/>
      <c r="B516" s="57" t="n"/>
      <c r="C516" s="53" t="n"/>
      <c r="D516" s="57" t="n"/>
      <c r="E516" s="58" t="n"/>
      <c r="F516" s="57" t="n"/>
    </row>
    <row r="517" ht="15.75" customHeight="1" s="198">
      <c r="A517" s="57" t="n"/>
      <c r="B517" s="57" t="n"/>
      <c r="C517" s="53" t="n"/>
      <c r="D517" s="57" t="n"/>
      <c r="E517" s="58" t="n"/>
      <c r="F517" s="57" t="n"/>
    </row>
    <row r="518" ht="15.75" customHeight="1" s="198">
      <c r="A518" s="57" t="n"/>
      <c r="B518" s="57" t="n"/>
      <c r="C518" s="53" t="n"/>
      <c r="D518" s="57" t="n"/>
      <c r="E518" s="58" t="n"/>
      <c r="F518" s="57" t="n"/>
    </row>
    <row r="519" ht="15.75" customHeight="1" s="198">
      <c r="A519" s="57" t="n"/>
      <c r="B519" s="57" t="n"/>
      <c r="C519" s="53" t="n"/>
      <c r="D519" s="57" t="n"/>
      <c r="E519" s="58" t="n"/>
      <c r="F519" s="57" t="n"/>
    </row>
    <row r="520" ht="15.75" customHeight="1" s="198">
      <c r="A520" s="57" t="n"/>
      <c r="B520" s="57" t="n"/>
      <c r="C520" s="53" t="n"/>
      <c r="D520" s="57" t="n"/>
      <c r="E520" s="58" t="n"/>
      <c r="F520" s="57" t="n"/>
    </row>
    <row r="521" ht="15.75" customHeight="1" s="198">
      <c r="A521" s="57" t="n"/>
      <c r="B521" s="57" t="n"/>
      <c r="C521" s="53" t="n"/>
      <c r="D521" s="57" t="n"/>
      <c r="E521" s="58" t="n"/>
      <c r="F521" s="57" t="n"/>
    </row>
    <row r="522" ht="15.75" customHeight="1" s="198">
      <c r="A522" s="57" t="n"/>
      <c r="B522" s="57" t="n"/>
      <c r="C522" s="53" t="n"/>
      <c r="D522" s="57" t="n"/>
      <c r="E522" s="58" t="n"/>
      <c r="F522" s="57" t="n"/>
    </row>
    <row r="523" ht="15.75" customHeight="1" s="198">
      <c r="A523" s="57" t="n"/>
      <c r="B523" s="57" t="n"/>
      <c r="C523" s="53" t="n"/>
      <c r="D523" s="57" t="n"/>
      <c r="E523" s="58" t="n"/>
      <c r="F523" s="57" t="n"/>
    </row>
    <row r="524" ht="15.75" customHeight="1" s="198">
      <c r="A524" s="57" t="n"/>
      <c r="B524" s="57" t="n"/>
      <c r="C524" s="53" t="n"/>
      <c r="D524" s="57" t="n"/>
      <c r="E524" s="58" t="n"/>
      <c r="F524" s="57" t="n"/>
    </row>
    <row r="525" ht="15.75" customHeight="1" s="198">
      <c r="A525" s="57" t="n"/>
      <c r="B525" s="57" t="n"/>
      <c r="C525" s="53" t="n"/>
      <c r="D525" s="57" t="n"/>
      <c r="E525" s="58" t="n"/>
      <c r="F525" s="57" t="n"/>
    </row>
    <row r="526" ht="15.75" customHeight="1" s="198">
      <c r="A526" s="57" t="n"/>
      <c r="B526" s="57" t="n"/>
      <c r="C526" s="53" t="n"/>
      <c r="D526" s="57" t="n"/>
      <c r="E526" s="58" t="n"/>
      <c r="F526" s="57" t="n"/>
    </row>
    <row r="527" ht="15.75" customHeight="1" s="198">
      <c r="A527" s="57" t="n"/>
      <c r="B527" s="57" t="n"/>
      <c r="C527" s="53" t="n"/>
      <c r="D527" s="57" t="n"/>
      <c r="E527" s="58" t="n"/>
      <c r="F527" s="57" t="n"/>
    </row>
    <row r="528" ht="15.75" customHeight="1" s="198">
      <c r="A528" s="57" t="n"/>
      <c r="B528" s="57" t="n"/>
      <c r="C528" s="53" t="n"/>
      <c r="D528" s="57" t="n"/>
      <c r="E528" s="58" t="n"/>
      <c r="F528" s="57" t="n"/>
    </row>
    <row r="529" ht="15.75" customHeight="1" s="198">
      <c r="A529" s="57" t="n"/>
      <c r="B529" s="57" t="n"/>
      <c r="C529" s="53" t="n"/>
      <c r="D529" s="57" t="n"/>
      <c r="E529" s="58" t="n"/>
      <c r="F529" s="57" t="n"/>
    </row>
    <row r="530" ht="15.75" customHeight="1" s="198">
      <c r="A530" s="57" t="n"/>
      <c r="B530" s="57" t="n"/>
      <c r="C530" s="53" t="n"/>
      <c r="D530" s="57" t="n"/>
      <c r="E530" s="58" t="n"/>
      <c r="F530" s="57" t="n"/>
    </row>
    <row r="531" ht="15.75" customHeight="1" s="198">
      <c r="A531" s="57" t="n"/>
      <c r="B531" s="57" t="n"/>
      <c r="C531" s="53" t="n"/>
      <c r="D531" s="57" t="n"/>
      <c r="E531" s="58" t="n"/>
      <c r="F531" s="57" t="n"/>
    </row>
    <row r="532" ht="15.75" customHeight="1" s="198">
      <c r="A532" s="57" t="n"/>
      <c r="B532" s="57" t="n"/>
      <c r="C532" s="53" t="n"/>
      <c r="D532" s="57" t="n"/>
      <c r="E532" s="58" t="n"/>
      <c r="F532" s="57" t="n"/>
    </row>
    <row r="533" ht="15.75" customHeight="1" s="198">
      <c r="A533" s="57" t="n"/>
      <c r="B533" s="57" t="n"/>
      <c r="C533" s="53" t="n"/>
      <c r="D533" s="57" t="n"/>
      <c r="E533" s="58" t="n"/>
      <c r="F533" s="57" t="n"/>
    </row>
    <row r="534" ht="15.75" customHeight="1" s="198">
      <c r="A534" s="57" t="n"/>
      <c r="B534" s="57" t="n"/>
      <c r="C534" s="53" t="n"/>
      <c r="D534" s="57" t="n"/>
      <c r="E534" s="58" t="n"/>
      <c r="F534" s="57" t="n"/>
    </row>
    <row r="535" ht="15.75" customHeight="1" s="198">
      <c r="A535" s="57" t="n"/>
      <c r="B535" s="57" t="n"/>
      <c r="C535" s="53" t="n"/>
      <c r="D535" s="57" t="n"/>
      <c r="E535" s="58" t="n"/>
      <c r="F535" s="57" t="n"/>
    </row>
    <row r="536" ht="15.75" customHeight="1" s="198">
      <c r="A536" s="57" t="n"/>
      <c r="B536" s="57" t="n"/>
      <c r="C536" s="53" t="n"/>
      <c r="D536" s="57" t="n"/>
      <c r="E536" s="58" t="n"/>
      <c r="F536" s="57" t="n"/>
    </row>
    <row r="537" ht="15.75" customHeight="1" s="198">
      <c r="A537" s="57" t="n"/>
      <c r="B537" s="57" t="n"/>
      <c r="C537" s="53" t="n"/>
      <c r="D537" s="57" t="n"/>
      <c r="E537" s="58" t="n"/>
      <c r="F537" s="57" t="n"/>
    </row>
    <row r="538" ht="15.75" customHeight="1" s="198">
      <c r="A538" s="57" t="n"/>
      <c r="B538" s="57" t="n"/>
      <c r="C538" s="53" t="n"/>
      <c r="D538" s="57" t="n"/>
      <c r="E538" s="58" t="n"/>
      <c r="F538" s="57" t="n"/>
    </row>
    <row r="539" ht="15.75" customHeight="1" s="198">
      <c r="A539" s="57" t="n"/>
      <c r="B539" s="57" t="n"/>
      <c r="C539" s="53" t="n"/>
      <c r="D539" s="57" t="n"/>
      <c r="E539" s="58" t="n"/>
      <c r="F539" s="57" t="n"/>
    </row>
    <row r="540" ht="15.75" customHeight="1" s="198">
      <c r="A540" s="57" t="n"/>
      <c r="B540" s="57" t="n"/>
      <c r="C540" s="53" t="n"/>
      <c r="D540" s="57" t="n"/>
      <c r="E540" s="58" t="n"/>
      <c r="F540" s="57" t="n"/>
    </row>
    <row r="541" ht="15.75" customHeight="1" s="198">
      <c r="A541" s="57" t="n"/>
      <c r="B541" s="57" t="n"/>
      <c r="C541" s="53" t="n"/>
      <c r="D541" s="57" t="n"/>
      <c r="E541" s="58" t="n"/>
      <c r="F541" s="57" t="n"/>
    </row>
    <row r="542" ht="15.75" customHeight="1" s="198">
      <c r="A542" s="57" t="n"/>
      <c r="B542" s="57" t="n"/>
      <c r="C542" s="53" t="n"/>
      <c r="D542" s="57" t="n"/>
      <c r="E542" s="58" t="n"/>
      <c r="F542" s="57" t="n"/>
    </row>
    <row r="543" ht="15.75" customHeight="1" s="198">
      <c r="A543" s="57" t="n"/>
      <c r="B543" s="57" t="n"/>
      <c r="C543" s="53" t="n"/>
      <c r="D543" s="57" t="n"/>
      <c r="E543" s="58" t="n"/>
      <c r="F543" s="57" t="n"/>
    </row>
    <row r="544" ht="15.75" customHeight="1" s="198">
      <c r="A544" s="57" t="n"/>
      <c r="B544" s="57" t="n"/>
      <c r="C544" s="53" t="n"/>
      <c r="D544" s="57" t="n"/>
      <c r="E544" s="58" t="n"/>
      <c r="F544" s="57" t="n"/>
    </row>
    <row r="545" ht="15.75" customHeight="1" s="198">
      <c r="A545" s="57" t="n"/>
      <c r="B545" s="57" t="n"/>
      <c r="C545" s="53" t="n"/>
      <c r="D545" s="57" t="n"/>
      <c r="E545" s="58" t="n"/>
      <c r="F545" s="57" t="n"/>
    </row>
    <row r="546" ht="15.75" customHeight="1" s="198">
      <c r="A546" s="57" t="n"/>
      <c r="B546" s="57" t="n"/>
      <c r="C546" s="53" t="n"/>
      <c r="D546" s="57" t="n"/>
      <c r="E546" s="58" t="n"/>
      <c r="F546" s="57" t="n"/>
    </row>
    <row r="547" ht="15.75" customHeight="1" s="198">
      <c r="A547" s="57" t="n"/>
      <c r="B547" s="57" t="n"/>
      <c r="C547" s="53" t="n"/>
      <c r="D547" s="57" t="n"/>
      <c r="E547" s="58" t="n"/>
      <c r="F547" s="57" t="n"/>
    </row>
    <row r="548" ht="15.75" customHeight="1" s="198">
      <c r="A548" s="57" t="n"/>
      <c r="B548" s="57" t="n"/>
      <c r="C548" s="53" t="n"/>
      <c r="D548" s="57" t="n"/>
      <c r="E548" s="58" t="n"/>
      <c r="F548" s="57" t="n"/>
    </row>
    <row r="549" ht="15.75" customHeight="1" s="198">
      <c r="A549" s="57" t="n"/>
      <c r="B549" s="57" t="n"/>
      <c r="C549" s="53" t="n"/>
      <c r="D549" s="57" t="n"/>
      <c r="E549" s="58" t="n"/>
      <c r="F549" s="57" t="n"/>
    </row>
    <row r="550" ht="15.75" customHeight="1" s="198">
      <c r="A550" s="57" t="n"/>
      <c r="B550" s="57" t="n"/>
      <c r="C550" s="53" t="n"/>
      <c r="D550" s="57" t="n"/>
      <c r="E550" s="58" t="n"/>
      <c r="F550" s="57" t="n"/>
    </row>
    <row r="551" ht="15.75" customHeight="1" s="198">
      <c r="A551" s="57" t="n"/>
      <c r="B551" s="57" t="n"/>
      <c r="C551" s="53" t="n"/>
      <c r="D551" s="57" t="n"/>
      <c r="E551" s="58" t="n"/>
      <c r="F551" s="57" t="n"/>
    </row>
    <row r="552" ht="15.75" customHeight="1" s="198">
      <c r="A552" s="57" t="n"/>
      <c r="B552" s="57" t="n"/>
      <c r="C552" s="53" t="n"/>
      <c r="D552" s="57" t="n"/>
      <c r="E552" s="58" t="n"/>
      <c r="F552" s="57" t="n"/>
    </row>
    <row r="553" ht="15.75" customHeight="1" s="198">
      <c r="A553" s="57" t="n"/>
      <c r="B553" s="57" t="n"/>
      <c r="C553" s="53" t="n"/>
      <c r="D553" s="57" t="n"/>
      <c r="E553" s="58" t="n"/>
      <c r="F553" s="57" t="n"/>
    </row>
    <row r="554" ht="15.75" customHeight="1" s="198">
      <c r="A554" s="57" t="n"/>
      <c r="B554" s="57" t="n"/>
      <c r="C554" s="53" t="n"/>
      <c r="D554" s="57" t="n"/>
      <c r="E554" s="58" t="n"/>
      <c r="F554" s="57" t="n"/>
    </row>
    <row r="555" ht="15.75" customHeight="1" s="198">
      <c r="A555" s="57" t="n"/>
      <c r="B555" s="57" t="n"/>
      <c r="C555" s="53" t="n"/>
      <c r="D555" s="57" t="n"/>
      <c r="E555" s="58" t="n"/>
      <c r="F555" s="57" t="n"/>
    </row>
    <row r="556" ht="15.75" customHeight="1" s="198">
      <c r="A556" s="57" t="n"/>
      <c r="B556" s="57" t="n"/>
      <c r="C556" s="53" t="n"/>
      <c r="D556" s="57" t="n"/>
      <c r="E556" s="58" t="n"/>
      <c r="F556" s="57" t="n"/>
    </row>
    <row r="557" ht="15.75" customHeight="1" s="198">
      <c r="A557" s="57" t="n"/>
      <c r="B557" s="57" t="n"/>
      <c r="C557" s="53" t="n"/>
      <c r="D557" s="57" t="n"/>
      <c r="E557" s="58" t="n"/>
      <c r="F557" s="57" t="n"/>
    </row>
    <row r="558" ht="15.75" customHeight="1" s="198">
      <c r="A558" s="57" t="n"/>
      <c r="B558" s="57" t="n"/>
      <c r="C558" s="53" t="n"/>
      <c r="D558" s="57" t="n"/>
      <c r="E558" s="58" t="n"/>
      <c r="F558" s="57" t="n"/>
    </row>
    <row r="559" ht="15.75" customHeight="1" s="198">
      <c r="A559" s="57" t="n"/>
      <c r="B559" s="57" t="n"/>
      <c r="C559" s="53" t="n"/>
      <c r="D559" s="57" t="n"/>
      <c r="E559" s="58" t="n"/>
      <c r="F559" s="57" t="n"/>
    </row>
    <row r="560" ht="15.75" customHeight="1" s="198">
      <c r="A560" s="57" t="n"/>
      <c r="B560" s="57" t="n"/>
      <c r="C560" s="53" t="n"/>
      <c r="D560" s="57" t="n"/>
      <c r="E560" s="58" t="n"/>
      <c r="F560" s="57" t="n"/>
    </row>
    <row r="561" ht="15.75" customHeight="1" s="198">
      <c r="A561" s="57" t="n"/>
      <c r="B561" s="57" t="n"/>
      <c r="C561" s="53" t="n"/>
      <c r="D561" s="57" t="n"/>
      <c r="E561" s="58" t="n"/>
      <c r="F561" s="57" t="n"/>
    </row>
    <row r="562" ht="15.75" customHeight="1" s="198">
      <c r="A562" s="57" t="n"/>
      <c r="B562" s="57" t="n"/>
      <c r="C562" s="53" t="n"/>
      <c r="D562" s="57" t="n"/>
      <c r="E562" s="58" t="n"/>
      <c r="F562" s="57" t="n"/>
    </row>
    <row r="563" ht="15.75" customHeight="1" s="198">
      <c r="A563" s="57" t="n"/>
      <c r="B563" s="57" t="n"/>
      <c r="C563" s="53" t="n"/>
      <c r="D563" s="57" t="n"/>
      <c r="E563" s="58" t="n"/>
      <c r="F563" s="57" t="n"/>
    </row>
    <row r="564" ht="15.75" customHeight="1" s="198">
      <c r="A564" s="57" t="n"/>
      <c r="B564" s="57" t="n"/>
      <c r="C564" s="53" t="n"/>
      <c r="D564" s="57" t="n"/>
      <c r="E564" s="58" t="n"/>
      <c r="F564" s="57" t="n"/>
    </row>
    <row r="565" ht="15.75" customHeight="1" s="198">
      <c r="A565" s="57" t="n"/>
      <c r="B565" s="57" t="n"/>
      <c r="C565" s="53" t="n"/>
      <c r="D565" s="57" t="n"/>
      <c r="E565" s="58" t="n"/>
      <c r="F565" s="57" t="n"/>
    </row>
    <row r="566" ht="15.75" customHeight="1" s="198">
      <c r="A566" s="57" t="n"/>
      <c r="B566" s="57" t="n"/>
      <c r="C566" s="53" t="n"/>
      <c r="D566" s="57" t="n"/>
      <c r="E566" s="58" t="n"/>
      <c r="F566" s="57" t="n"/>
    </row>
    <row r="567" ht="15.75" customHeight="1" s="198">
      <c r="A567" s="57" t="n"/>
      <c r="B567" s="57" t="n"/>
      <c r="C567" s="53" t="n"/>
      <c r="D567" s="57" t="n"/>
      <c r="E567" s="58" t="n"/>
      <c r="F567" s="57" t="n"/>
    </row>
    <row r="568" ht="15.75" customHeight="1" s="198">
      <c r="A568" s="57" t="n"/>
      <c r="B568" s="57" t="n"/>
      <c r="C568" s="53" t="n"/>
      <c r="D568" s="57" t="n"/>
      <c r="E568" s="58" t="n"/>
      <c r="F568" s="57" t="n"/>
    </row>
    <row r="569" ht="15.75" customHeight="1" s="198">
      <c r="A569" s="57" t="n"/>
      <c r="B569" s="57" t="n"/>
      <c r="C569" s="53" t="n"/>
      <c r="D569" s="57" t="n"/>
      <c r="E569" s="58" t="n"/>
      <c r="F569" s="57" t="n"/>
    </row>
    <row r="570" ht="15.75" customHeight="1" s="198">
      <c r="A570" s="57" t="n"/>
      <c r="B570" s="57" t="n"/>
      <c r="C570" s="53" t="n"/>
      <c r="D570" s="57" t="n"/>
      <c r="E570" s="58" t="n"/>
      <c r="F570" s="57" t="n"/>
    </row>
    <row r="571" ht="15.75" customHeight="1" s="198">
      <c r="A571" s="57" t="n"/>
      <c r="B571" s="57" t="n"/>
      <c r="C571" s="53" t="n"/>
      <c r="D571" s="57" t="n"/>
      <c r="E571" s="58" t="n"/>
      <c r="F571" s="57" t="n"/>
    </row>
    <row r="572" ht="15.75" customHeight="1" s="198">
      <c r="A572" s="57" t="n"/>
      <c r="B572" s="57" t="n"/>
      <c r="C572" s="53" t="n"/>
      <c r="D572" s="57" t="n"/>
      <c r="E572" s="58" t="n"/>
      <c r="F572" s="57" t="n"/>
    </row>
    <row r="573" ht="15.75" customHeight="1" s="198">
      <c r="A573" s="57" t="n"/>
      <c r="B573" s="57" t="n"/>
      <c r="C573" s="53" t="n"/>
      <c r="D573" s="57" t="n"/>
      <c r="E573" s="58" t="n"/>
      <c r="F573" s="57" t="n"/>
    </row>
    <row r="574" ht="15.75" customHeight="1" s="198">
      <c r="A574" s="57" t="n"/>
      <c r="B574" s="57" t="n"/>
      <c r="C574" s="53" t="n"/>
      <c r="D574" s="57" t="n"/>
      <c r="E574" s="58" t="n"/>
      <c r="F574" s="57" t="n"/>
    </row>
    <row r="575" ht="15.75" customHeight="1" s="198">
      <c r="A575" s="57" t="n"/>
      <c r="B575" s="57" t="n"/>
      <c r="C575" s="53" t="n"/>
      <c r="D575" s="57" t="n"/>
      <c r="E575" s="58" t="n"/>
      <c r="F575" s="57" t="n"/>
    </row>
    <row r="576" ht="15.75" customHeight="1" s="198">
      <c r="A576" s="57" t="n"/>
      <c r="B576" s="57" t="n"/>
      <c r="C576" s="53" t="n"/>
      <c r="D576" s="57" t="n"/>
      <c r="E576" s="58" t="n"/>
      <c r="F576" s="57" t="n"/>
    </row>
    <row r="577" ht="15.75" customHeight="1" s="198">
      <c r="A577" s="57" t="n"/>
      <c r="B577" s="57" t="n"/>
      <c r="C577" s="53" t="n"/>
      <c r="D577" s="57" t="n"/>
      <c r="E577" s="58" t="n"/>
      <c r="F577" s="57" t="n"/>
    </row>
    <row r="578" ht="15.75" customHeight="1" s="198">
      <c r="A578" s="57" t="n"/>
      <c r="B578" s="57" t="n"/>
      <c r="C578" s="53" t="n"/>
      <c r="D578" s="57" t="n"/>
      <c r="E578" s="58" t="n"/>
      <c r="F578" s="57" t="n"/>
    </row>
    <row r="579" ht="15.75" customHeight="1" s="198">
      <c r="A579" s="57" t="n"/>
      <c r="B579" s="57" t="n"/>
      <c r="C579" s="53" t="n"/>
      <c r="D579" s="57" t="n"/>
      <c r="E579" s="58" t="n"/>
      <c r="F579" s="57" t="n"/>
    </row>
    <row r="580" ht="15.75" customHeight="1" s="198">
      <c r="A580" s="57" t="n"/>
      <c r="B580" s="57" t="n"/>
      <c r="C580" s="53" t="n"/>
      <c r="D580" s="57" t="n"/>
      <c r="E580" s="58" t="n"/>
      <c r="F580" s="57" t="n"/>
    </row>
    <row r="581" ht="15.75" customHeight="1" s="198">
      <c r="A581" s="57" t="n"/>
      <c r="B581" s="57" t="n"/>
      <c r="C581" s="53" t="n"/>
      <c r="D581" s="57" t="n"/>
      <c r="E581" s="58" t="n"/>
      <c r="F581" s="57" t="n"/>
    </row>
    <row r="582" ht="15.75" customHeight="1" s="198">
      <c r="A582" s="57" t="n"/>
      <c r="B582" s="57" t="n"/>
      <c r="C582" s="53" t="n"/>
      <c r="D582" s="57" t="n"/>
      <c r="E582" s="58" t="n"/>
      <c r="F582" s="57" t="n"/>
    </row>
    <row r="583" ht="15.75" customHeight="1" s="198">
      <c r="A583" s="57" t="n"/>
      <c r="B583" s="57" t="n"/>
      <c r="C583" s="53" t="n"/>
      <c r="D583" s="57" t="n"/>
      <c r="E583" s="58" t="n"/>
      <c r="F583" s="57" t="n"/>
    </row>
    <row r="584" ht="15.75" customHeight="1" s="198">
      <c r="A584" s="57" t="n"/>
      <c r="B584" s="57" t="n"/>
      <c r="C584" s="53" t="n"/>
      <c r="D584" s="57" t="n"/>
      <c r="E584" s="58" t="n"/>
      <c r="F584" s="57" t="n"/>
    </row>
    <row r="585" ht="15.75" customHeight="1" s="198">
      <c r="A585" s="57" t="n"/>
      <c r="B585" s="57" t="n"/>
      <c r="C585" s="53" t="n"/>
      <c r="D585" s="57" t="n"/>
      <c r="E585" s="58" t="n"/>
      <c r="F585" s="57" t="n"/>
    </row>
    <row r="586" ht="15.75" customHeight="1" s="198">
      <c r="A586" s="57" t="n"/>
      <c r="B586" s="57" t="n"/>
      <c r="C586" s="53" t="n"/>
      <c r="D586" s="57" t="n"/>
      <c r="E586" s="58" t="n"/>
      <c r="F586" s="57" t="n"/>
    </row>
    <row r="587" ht="15.75" customHeight="1" s="198">
      <c r="A587" s="57" t="n"/>
      <c r="B587" s="57" t="n"/>
      <c r="C587" s="53" t="n"/>
      <c r="D587" s="57" t="n"/>
      <c r="E587" s="58" t="n"/>
      <c r="F587" s="57" t="n"/>
    </row>
    <row r="588" ht="15.75" customHeight="1" s="198">
      <c r="A588" s="57" t="n"/>
      <c r="B588" s="57" t="n"/>
      <c r="C588" s="53" t="n"/>
      <c r="D588" s="57" t="n"/>
      <c r="E588" s="58" t="n"/>
      <c r="F588" s="57" t="n"/>
    </row>
    <row r="589" ht="15.75" customHeight="1" s="198">
      <c r="A589" s="57" t="n"/>
      <c r="B589" s="57" t="n"/>
      <c r="C589" s="53" t="n"/>
      <c r="D589" s="57" t="n"/>
      <c r="E589" s="58" t="n"/>
      <c r="F589" s="57" t="n"/>
    </row>
    <row r="590" ht="15.75" customHeight="1" s="198">
      <c r="A590" s="57" t="n"/>
      <c r="B590" s="57" t="n"/>
      <c r="C590" s="53" t="n"/>
      <c r="D590" s="57" t="n"/>
      <c r="E590" s="58" t="n"/>
      <c r="F590" s="57" t="n"/>
    </row>
    <row r="591" ht="15.75" customHeight="1" s="198">
      <c r="A591" s="57" t="n"/>
      <c r="B591" s="57" t="n"/>
      <c r="C591" s="53" t="n"/>
      <c r="D591" s="57" t="n"/>
      <c r="E591" s="58" t="n"/>
      <c r="F591" s="57" t="n"/>
    </row>
    <row r="592" ht="15.75" customHeight="1" s="198">
      <c r="A592" s="57" t="n"/>
      <c r="B592" s="57" t="n"/>
      <c r="C592" s="53" t="n"/>
      <c r="D592" s="57" t="n"/>
      <c r="E592" s="58" t="n"/>
      <c r="F592" s="57" t="n"/>
    </row>
    <row r="593" ht="15.75" customHeight="1" s="198">
      <c r="A593" s="57" t="n"/>
      <c r="B593" s="57" t="n"/>
      <c r="C593" s="53" t="n"/>
      <c r="D593" s="57" t="n"/>
      <c r="E593" s="58" t="n"/>
      <c r="F593" s="57" t="n"/>
    </row>
    <row r="594" ht="15.75" customHeight="1" s="198">
      <c r="A594" s="57" t="n"/>
      <c r="B594" s="57" t="n"/>
      <c r="C594" s="53" t="n"/>
      <c r="D594" s="57" t="n"/>
      <c r="E594" s="58" t="n"/>
      <c r="F594" s="57" t="n"/>
    </row>
    <row r="595" ht="15.75" customHeight="1" s="198">
      <c r="A595" s="57" t="n"/>
      <c r="B595" s="57" t="n"/>
      <c r="C595" s="53" t="n"/>
      <c r="D595" s="57" t="n"/>
      <c r="E595" s="58" t="n"/>
      <c r="F595" s="57" t="n"/>
    </row>
    <row r="596" ht="15.75" customHeight="1" s="198">
      <c r="A596" s="57" t="n"/>
      <c r="B596" s="57" t="n"/>
      <c r="C596" s="53" t="n"/>
      <c r="D596" s="57" t="n"/>
      <c r="E596" s="58" t="n"/>
      <c r="F596" s="57" t="n"/>
    </row>
    <row r="597" ht="15.75" customHeight="1" s="198">
      <c r="A597" s="57" t="n"/>
      <c r="B597" s="57" t="n"/>
      <c r="C597" s="53" t="n"/>
      <c r="D597" s="57" t="n"/>
      <c r="E597" s="58" t="n"/>
      <c r="F597" s="57" t="n"/>
    </row>
    <row r="598" ht="15.75" customHeight="1" s="198">
      <c r="A598" s="57" t="n"/>
      <c r="B598" s="57" t="n"/>
      <c r="C598" s="53" t="n"/>
      <c r="D598" s="57" t="n"/>
      <c r="E598" s="58" t="n"/>
      <c r="F598" s="57" t="n"/>
    </row>
    <row r="599" ht="15.75" customHeight="1" s="198">
      <c r="A599" s="57" t="n"/>
      <c r="B599" s="57" t="n"/>
      <c r="C599" s="53" t="n"/>
      <c r="D599" s="57" t="n"/>
      <c r="E599" s="58" t="n"/>
      <c r="F599" s="57" t="n"/>
    </row>
    <row r="600" ht="15.75" customHeight="1" s="198">
      <c r="A600" s="57" t="n"/>
      <c r="B600" s="57" t="n"/>
      <c r="C600" s="53" t="n"/>
      <c r="D600" s="57" t="n"/>
      <c r="E600" s="58" t="n"/>
      <c r="F600" s="57" t="n"/>
    </row>
    <row r="601" ht="15.75" customHeight="1" s="198">
      <c r="A601" s="57" t="n"/>
      <c r="B601" s="57" t="n"/>
      <c r="C601" s="53" t="n"/>
      <c r="D601" s="57" t="n"/>
      <c r="E601" s="58" t="n"/>
      <c r="F601" s="57" t="n"/>
    </row>
    <row r="602" ht="15.75" customHeight="1" s="198">
      <c r="A602" s="57" t="n"/>
      <c r="B602" s="57" t="n"/>
      <c r="C602" s="53" t="n"/>
      <c r="D602" s="57" t="n"/>
      <c r="E602" s="58" t="n"/>
      <c r="F602" s="57" t="n"/>
    </row>
    <row r="603" ht="15.75" customHeight="1" s="198">
      <c r="A603" s="57" t="n"/>
      <c r="B603" s="57" t="n"/>
      <c r="C603" s="53" t="n"/>
      <c r="D603" s="57" t="n"/>
      <c r="E603" s="58" t="n"/>
      <c r="F603" s="57" t="n"/>
    </row>
    <row r="604" ht="15.75" customHeight="1" s="198">
      <c r="A604" s="57" t="n"/>
      <c r="B604" s="57" t="n"/>
      <c r="C604" s="53" t="n"/>
      <c r="D604" s="57" t="n"/>
      <c r="E604" s="58" t="n"/>
      <c r="F604" s="57" t="n"/>
    </row>
    <row r="605" ht="15.75" customHeight="1" s="198">
      <c r="A605" s="57" t="n"/>
      <c r="B605" s="57" t="n"/>
      <c r="C605" s="53" t="n"/>
      <c r="D605" s="57" t="n"/>
      <c r="E605" s="58" t="n"/>
      <c r="F605" s="57" t="n"/>
    </row>
    <row r="606" ht="15.75" customHeight="1" s="198">
      <c r="A606" s="57" t="n"/>
      <c r="B606" s="57" t="n"/>
      <c r="C606" s="53" t="n"/>
      <c r="D606" s="57" t="n"/>
      <c r="E606" s="58" t="n"/>
      <c r="F606" s="57" t="n"/>
    </row>
    <row r="607" ht="15.75" customHeight="1" s="198">
      <c r="A607" s="57" t="n"/>
      <c r="B607" s="57" t="n"/>
      <c r="C607" s="53" t="n"/>
      <c r="D607" s="57" t="n"/>
      <c r="E607" s="58" t="n"/>
      <c r="F607" s="57" t="n"/>
    </row>
    <row r="608" ht="15.75" customHeight="1" s="198">
      <c r="A608" s="57" t="n"/>
      <c r="B608" s="57" t="n"/>
      <c r="C608" s="53" t="n"/>
      <c r="D608" s="57" t="n"/>
      <c r="E608" s="58" t="n"/>
      <c r="F608" s="57" t="n"/>
    </row>
    <row r="609" ht="15.75" customHeight="1" s="198">
      <c r="A609" s="57" t="n"/>
      <c r="B609" s="57" t="n"/>
      <c r="C609" s="53" t="n"/>
      <c r="D609" s="57" t="n"/>
      <c r="E609" s="58" t="n"/>
      <c r="F609" s="57" t="n"/>
    </row>
    <row r="610" ht="15.75" customHeight="1" s="198">
      <c r="A610" s="57" t="n"/>
      <c r="B610" s="57" t="n"/>
      <c r="C610" s="53" t="n"/>
      <c r="D610" s="57" t="n"/>
      <c r="E610" s="58" t="n"/>
      <c r="F610" s="57" t="n"/>
    </row>
    <row r="611" ht="15.75" customHeight="1" s="198">
      <c r="A611" s="57" t="n"/>
      <c r="B611" s="57" t="n"/>
      <c r="C611" s="53" t="n"/>
      <c r="D611" s="57" t="n"/>
      <c r="E611" s="58" t="n"/>
      <c r="F611" s="57" t="n"/>
    </row>
    <row r="612" ht="15.75" customHeight="1" s="198">
      <c r="A612" s="57" t="n"/>
      <c r="B612" s="57" t="n"/>
      <c r="C612" s="53" t="n"/>
      <c r="D612" s="57" t="n"/>
      <c r="E612" s="58" t="n"/>
      <c r="F612" s="57" t="n"/>
    </row>
    <row r="613" ht="15.75" customHeight="1" s="198">
      <c r="A613" s="57" t="n"/>
      <c r="B613" s="57" t="n"/>
      <c r="C613" s="53" t="n"/>
      <c r="D613" s="57" t="n"/>
      <c r="E613" s="58" t="n"/>
      <c r="F613" s="57" t="n"/>
    </row>
    <row r="614" ht="15.75" customHeight="1" s="198">
      <c r="A614" s="57" t="n"/>
      <c r="B614" s="57" t="n"/>
      <c r="C614" s="53" t="n"/>
      <c r="D614" s="57" t="n"/>
      <c r="E614" s="58" t="n"/>
      <c r="F614" s="57" t="n"/>
    </row>
    <row r="615" ht="15.75" customHeight="1" s="198">
      <c r="A615" s="57" t="n"/>
      <c r="B615" s="57" t="n"/>
      <c r="C615" s="53" t="n"/>
      <c r="D615" s="57" t="n"/>
      <c r="E615" s="58" t="n"/>
      <c r="F615" s="57" t="n"/>
    </row>
    <row r="616" ht="15.75" customHeight="1" s="198">
      <c r="A616" s="57" t="n"/>
      <c r="B616" s="57" t="n"/>
      <c r="C616" s="53" t="n"/>
      <c r="D616" s="57" t="n"/>
      <c r="E616" s="58" t="n"/>
      <c r="F616" s="57" t="n"/>
    </row>
    <row r="617" ht="15.75" customHeight="1" s="198">
      <c r="A617" s="57" t="n"/>
      <c r="B617" s="57" t="n"/>
      <c r="C617" s="53" t="n"/>
      <c r="D617" s="57" t="n"/>
      <c r="E617" s="58" t="n"/>
      <c r="F617" s="57" t="n"/>
    </row>
    <row r="618" ht="15.75" customHeight="1" s="198">
      <c r="A618" s="57" t="n"/>
      <c r="B618" s="57" t="n"/>
      <c r="C618" s="53" t="n"/>
      <c r="D618" s="57" t="n"/>
      <c r="E618" s="58" t="n"/>
      <c r="F618" s="57" t="n"/>
    </row>
    <row r="619" ht="15.75" customHeight="1" s="198">
      <c r="A619" s="57" t="n"/>
      <c r="B619" s="57" t="n"/>
      <c r="C619" s="53" t="n"/>
      <c r="D619" s="57" t="n"/>
      <c r="E619" s="58" t="n"/>
      <c r="F619" s="57" t="n"/>
    </row>
    <row r="620" ht="15.75" customHeight="1" s="198">
      <c r="A620" s="57" t="n"/>
      <c r="B620" s="57" t="n"/>
      <c r="C620" s="53" t="n"/>
      <c r="D620" s="57" t="n"/>
      <c r="E620" s="58" t="n"/>
      <c r="F620" s="57" t="n"/>
    </row>
    <row r="621" ht="15.75" customHeight="1" s="198">
      <c r="A621" s="57" t="n"/>
      <c r="B621" s="57" t="n"/>
      <c r="C621" s="53" t="n"/>
      <c r="D621" s="57" t="n"/>
      <c r="E621" s="58" t="n"/>
      <c r="F621" s="57" t="n"/>
    </row>
    <row r="622" ht="15.75" customHeight="1" s="198">
      <c r="A622" s="57" t="n"/>
      <c r="B622" s="57" t="n"/>
      <c r="C622" s="53" t="n"/>
      <c r="D622" s="57" t="n"/>
      <c r="E622" s="58" t="n"/>
      <c r="F622" s="57" t="n"/>
    </row>
    <row r="623" ht="15.75" customHeight="1" s="198">
      <c r="A623" s="57" t="n"/>
      <c r="B623" s="57" t="n"/>
      <c r="C623" s="53" t="n"/>
      <c r="D623" s="57" t="n"/>
      <c r="E623" s="58" t="n"/>
      <c r="F623" s="57" t="n"/>
    </row>
    <row r="624" ht="15.75" customHeight="1" s="198">
      <c r="A624" s="57" t="n"/>
      <c r="B624" s="57" t="n"/>
      <c r="C624" s="53" t="n"/>
      <c r="D624" s="57" t="n"/>
      <c r="E624" s="58" t="n"/>
      <c r="F624" s="57" t="n"/>
    </row>
    <row r="625" ht="15.75" customHeight="1" s="198">
      <c r="A625" s="57" t="n"/>
      <c r="B625" s="57" t="n"/>
      <c r="C625" s="53" t="n"/>
      <c r="D625" s="57" t="n"/>
      <c r="E625" s="58" t="n"/>
      <c r="F625" s="57" t="n"/>
    </row>
    <row r="626" ht="15.75" customHeight="1" s="198">
      <c r="A626" s="57" t="n"/>
      <c r="B626" s="57" t="n"/>
      <c r="C626" s="53" t="n"/>
      <c r="D626" s="57" t="n"/>
      <c r="E626" s="58" t="n"/>
      <c r="F626" s="57" t="n"/>
    </row>
    <row r="627" ht="15.75" customHeight="1" s="198">
      <c r="A627" s="57" t="n"/>
      <c r="B627" s="57" t="n"/>
      <c r="C627" s="53" t="n"/>
      <c r="D627" s="57" t="n"/>
      <c r="E627" s="58" t="n"/>
      <c r="F627" s="57" t="n"/>
    </row>
    <row r="628" ht="15.75" customHeight="1" s="198">
      <c r="A628" s="57" t="n"/>
      <c r="B628" s="57" t="n"/>
      <c r="C628" s="53" t="n"/>
      <c r="D628" s="57" t="n"/>
      <c r="E628" s="58" t="n"/>
      <c r="F628" s="57" t="n"/>
    </row>
    <row r="629" ht="15.75" customHeight="1" s="198">
      <c r="A629" s="57" t="n"/>
      <c r="B629" s="57" t="n"/>
      <c r="C629" s="53" t="n"/>
      <c r="D629" s="57" t="n"/>
      <c r="E629" s="58" t="n"/>
      <c r="F629" s="57" t="n"/>
    </row>
    <row r="630" ht="15.75" customHeight="1" s="198">
      <c r="A630" s="57" t="n"/>
      <c r="B630" s="57" t="n"/>
      <c r="C630" s="53" t="n"/>
      <c r="D630" s="57" t="n"/>
      <c r="E630" s="58" t="n"/>
      <c r="F630" s="57" t="n"/>
    </row>
    <row r="631" ht="15.75" customHeight="1" s="198">
      <c r="A631" s="57" t="n"/>
      <c r="B631" s="57" t="n"/>
      <c r="C631" s="53" t="n"/>
      <c r="D631" s="57" t="n"/>
      <c r="E631" s="58" t="n"/>
      <c r="F631" s="57" t="n"/>
    </row>
    <row r="632" ht="15.75" customHeight="1" s="198">
      <c r="A632" s="57" t="n"/>
      <c r="B632" s="57" t="n"/>
      <c r="C632" s="53" t="n"/>
      <c r="D632" s="57" t="n"/>
      <c r="E632" s="58" t="n"/>
      <c r="F632" s="57" t="n"/>
    </row>
    <row r="633" ht="15.75" customHeight="1" s="198">
      <c r="A633" s="57" t="n"/>
      <c r="B633" s="57" t="n"/>
      <c r="C633" s="53" t="n"/>
      <c r="D633" s="57" t="n"/>
      <c r="E633" s="58" t="n"/>
      <c r="F633" s="57" t="n"/>
    </row>
    <row r="634" ht="15.75" customHeight="1" s="198">
      <c r="A634" s="57" t="n"/>
      <c r="B634" s="57" t="n"/>
      <c r="C634" s="53" t="n"/>
      <c r="D634" s="57" t="n"/>
      <c r="E634" s="58" t="n"/>
      <c r="F634" s="57" t="n"/>
    </row>
    <row r="635" ht="15.75" customHeight="1" s="198">
      <c r="A635" s="57" t="n"/>
      <c r="B635" s="57" t="n"/>
      <c r="C635" s="53" t="n"/>
      <c r="D635" s="57" t="n"/>
      <c r="E635" s="58" t="n"/>
      <c r="F635" s="57" t="n"/>
    </row>
    <row r="636" ht="15.75" customHeight="1" s="198">
      <c r="A636" s="57" t="n"/>
      <c r="B636" s="57" t="n"/>
      <c r="C636" s="53" t="n"/>
      <c r="D636" s="57" t="n"/>
      <c r="E636" s="58" t="n"/>
      <c r="F636" s="57" t="n"/>
    </row>
    <row r="637" ht="15.75" customHeight="1" s="198">
      <c r="A637" s="57" t="n"/>
      <c r="B637" s="57" t="n"/>
      <c r="C637" s="53" t="n"/>
      <c r="D637" s="57" t="n"/>
      <c r="E637" s="58" t="n"/>
      <c r="F637" s="57" t="n"/>
    </row>
    <row r="638" ht="15.75" customHeight="1" s="198">
      <c r="A638" s="57" t="n"/>
      <c r="B638" s="57" t="n"/>
      <c r="C638" s="53" t="n"/>
      <c r="D638" s="57" t="n"/>
      <c r="E638" s="58" t="n"/>
      <c r="F638" s="57" t="n"/>
    </row>
    <row r="639" ht="15.75" customHeight="1" s="198">
      <c r="A639" s="57" t="n"/>
      <c r="B639" s="57" t="n"/>
      <c r="C639" s="53" t="n"/>
      <c r="D639" s="57" t="n"/>
      <c r="E639" s="58" t="n"/>
      <c r="F639" s="57" t="n"/>
    </row>
    <row r="640" ht="15.75" customHeight="1" s="198">
      <c r="A640" s="57" t="n"/>
      <c r="B640" s="57" t="n"/>
      <c r="C640" s="53" t="n"/>
      <c r="D640" s="57" t="n"/>
      <c r="E640" s="58" t="n"/>
      <c r="F640" s="57" t="n"/>
    </row>
    <row r="641" ht="15.75" customHeight="1" s="198">
      <c r="A641" s="57" t="n"/>
      <c r="B641" s="57" t="n"/>
      <c r="C641" s="53" t="n"/>
      <c r="D641" s="57" t="n"/>
      <c r="E641" s="58" t="n"/>
      <c r="F641" s="57" t="n"/>
    </row>
    <row r="642" ht="15.75" customHeight="1" s="198">
      <c r="A642" s="57" t="n"/>
      <c r="B642" s="57" t="n"/>
      <c r="C642" s="53" t="n"/>
      <c r="D642" s="57" t="n"/>
      <c r="E642" s="58" t="n"/>
      <c r="F642" s="57" t="n"/>
    </row>
    <row r="643" ht="15.75" customHeight="1" s="198">
      <c r="A643" s="57" t="n"/>
      <c r="B643" s="57" t="n"/>
      <c r="C643" s="53" t="n"/>
      <c r="D643" s="57" t="n"/>
      <c r="E643" s="58" t="n"/>
      <c r="F643" s="57" t="n"/>
    </row>
    <row r="644" ht="15.75" customHeight="1" s="198">
      <c r="A644" s="57" t="n"/>
      <c r="B644" s="57" t="n"/>
      <c r="C644" s="53" t="n"/>
      <c r="D644" s="57" t="n"/>
      <c r="E644" s="58" t="n"/>
      <c r="F644" s="57" t="n"/>
    </row>
    <row r="645" ht="15.75" customHeight="1" s="198">
      <c r="A645" s="57" t="n"/>
      <c r="B645" s="57" t="n"/>
      <c r="C645" s="53" t="n"/>
      <c r="D645" s="57" t="n"/>
      <c r="E645" s="58" t="n"/>
      <c r="F645" s="57" t="n"/>
    </row>
    <row r="646" ht="15.75" customHeight="1" s="198">
      <c r="A646" s="57" t="n"/>
      <c r="B646" s="57" t="n"/>
      <c r="C646" s="53" t="n"/>
      <c r="D646" s="57" t="n"/>
      <c r="E646" s="58" t="n"/>
      <c r="F646" s="57" t="n"/>
    </row>
    <row r="647" ht="15.75" customHeight="1" s="198">
      <c r="A647" s="57" t="n"/>
      <c r="B647" s="57" t="n"/>
      <c r="C647" s="53" t="n"/>
      <c r="D647" s="57" t="n"/>
      <c r="E647" s="58" t="n"/>
      <c r="F647" s="57" t="n"/>
    </row>
    <row r="648" ht="15.75" customHeight="1" s="198">
      <c r="A648" s="57" t="n"/>
      <c r="B648" s="57" t="n"/>
      <c r="C648" s="53" t="n"/>
      <c r="D648" s="57" t="n"/>
      <c r="E648" s="58" t="n"/>
      <c r="F648" s="57" t="n"/>
    </row>
    <row r="649" ht="15.75" customHeight="1" s="198">
      <c r="A649" s="57" t="n"/>
      <c r="B649" s="57" t="n"/>
      <c r="C649" s="53" t="n"/>
      <c r="D649" s="57" t="n"/>
      <c r="E649" s="58" t="n"/>
      <c r="F649" s="57" t="n"/>
    </row>
    <row r="650" ht="15.75" customHeight="1" s="198">
      <c r="A650" s="57" t="n"/>
      <c r="B650" s="57" t="n"/>
      <c r="C650" s="53" t="n"/>
      <c r="D650" s="57" t="n"/>
      <c r="E650" s="58" t="n"/>
      <c r="F650" s="57" t="n"/>
    </row>
    <row r="651" ht="15.75" customHeight="1" s="198">
      <c r="A651" s="57" t="n"/>
      <c r="B651" s="57" t="n"/>
      <c r="C651" s="53" t="n"/>
      <c r="D651" s="57" t="n"/>
      <c r="E651" s="58" t="n"/>
      <c r="F651" s="57" t="n"/>
    </row>
    <row r="652" ht="15.75" customHeight="1" s="198">
      <c r="A652" s="57" t="n"/>
      <c r="B652" s="57" t="n"/>
      <c r="C652" s="53" t="n"/>
      <c r="D652" s="57" t="n"/>
      <c r="E652" s="58" t="n"/>
      <c r="F652" s="57" t="n"/>
    </row>
    <row r="653" ht="15.75" customHeight="1" s="198">
      <c r="A653" s="57" t="n"/>
      <c r="B653" s="57" t="n"/>
      <c r="C653" s="53" t="n"/>
      <c r="D653" s="57" t="n"/>
      <c r="E653" s="58" t="n"/>
      <c r="F653" s="57" t="n"/>
    </row>
    <row r="654" ht="15.75" customHeight="1" s="198">
      <c r="A654" s="57" t="n"/>
      <c r="B654" s="57" t="n"/>
      <c r="C654" s="53" t="n"/>
      <c r="D654" s="57" t="n"/>
      <c r="E654" s="58" t="n"/>
      <c r="F654" s="57" t="n"/>
    </row>
    <row r="655" ht="15.75" customHeight="1" s="198">
      <c r="A655" s="57" t="n"/>
      <c r="B655" s="57" t="n"/>
      <c r="C655" s="53" t="n"/>
      <c r="D655" s="57" t="n"/>
      <c r="E655" s="58" t="n"/>
      <c r="F655" s="57" t="n"/>
    </row>
    <row r="656" ht="15.75" customHeight="1" s="198">
      <c r="A656" s="57" t="n"/>
      <c r="B656" s="57" t="n"/>
      <c r="C656" s="53" t="n"/>
      <c r="D656" s="57" t="n"/>
      <c r="E656" s="58" t="n"/>
      <c r="F656" s="57" t="n"/>
    </row>
    <row r="657" ht="15.75" customHeight="1" s="198">
      <c r="A657" s="57" t="n"/>
      <c r="B657" s="57" t="n"/>
      <c r="C657" s="53" t="n"/>
      <c r="D657" s="57" t="n"/>
      <c r="E657" s="58" t="n"/>
      <c r="F657" s="57" t="n"/>
    </row>
    <row r="658" ht="15.75" customHeight="1" s="198">
      <c r="A658" s="57" t="n"/>
      <c r="B658" s="57" t="n"/>
      <c r="C658" s="53" t="n"/>
      <c r="D658" s="57" t="n"/>
      <c r="E658" s="58" t="n"/>
      <c r="F658" s="57" t="n"/>
    </row>
    <row r="659" ht="15.75" customHeight="1" s="198">
      <c r="A659" s="57" t="n"/>
      <c r="B659" s="57" t="n"/>
      <c r="C659" s="53" t="n"/>
      <c r="D659" s="57" t="n"/>
      <c r="E659" s="58" t="n"/>
      <c r="F659" s="57" t="n"/>
    </row>
    <row r="660" ht="15.75" customHeight="1" s="198">
      <c r="A660" s="57" t="n"/>
      <c r="B660" s="57" t="n"/>
      <c r="C660" s="53" t="n"/>
      <c r="D660" s="57" t="n"/>
      <c r="E660" s="58" t="n"/>
      <c r="F660" s="57" t="n"/>
    </row>
    <row r="661" ht="15.75" customHeight="1" s="198">
      <c r="A661" s="57" t="n"/>
      <c r="B661" s="57" t="n"/>
      <c r="C661" s="53" t="n"/>
      <c r="D661" s="57" t="n"/>
      <c r="E661" s="58" t="n"/>
      <c r="F661" s="57" t="n"/>
    </row>
    <row r="662" ht="15.75" customHeight="1" s="198">
      <c r="A662" s="57" t="n"/>
      <c r="B662" s="57" t="n"/>
      <c r="C662" s="53" t="n"/>
      <c r="D662" s="57" t="n"/>
      <c r="E662" s="58" t="n"/>
      <c r="F662" s="57" t="n"/>
    </row>
    <row r="663" ht="15.75" customHeight="1" s="198">
      <c r="A663" s="57" t="n"/>
      <c r="B663" s="57" t="n"/>
      <c r="C663" s="53" t="n"/>
      <c r="D663" s="57" t="n"/>
      <c r="E663" s="58" t="n"/>
      <c r="F663" s="57" t="n"/>
    </row>
    <row r="664" ht="15.75" customHeight="1" s="198">
      <c r="A664" s="57" t="n"/>
      <c r="B664" s="57" t="n"/>
      <c r="C664" s="53" t="n"/>
      <c r="D664" s="57" t="n"/>
      <c r="E664" s="58" t="n"/>
      <c r="F664" s="57" t="n"/>
    </row>
    <row r="665" ht="15.75" customHeight="1" s="198">
      <c r="A665" s="57" t="n"/>
      <c r="B665" s="57" t="n"/>
      <c r="C665" s="53" t="n"/>
      <c r="D665" s="57" t="n"/>
      <c r="E665" s="58" t="n"/>
      <c r="F665" s="57" t="n"/>
    </row>
    <row r="666" ht="15.75" customHeight="1" s="198">
      <c r="A666" s="57" t="n"/>
      <c r="B666" s="57" t="n"/>
      <c r="C666" s="53" t="n"/>
      <c r="D666" s="57" t="n"/>
      <c r="E666" s="58" t="n"/>
      <c r="F666" s="57" t="n"/>
    </row>
    <row r="667" ht="15.75" customHeight="1" s="198">
      <c r="A667" s="57" t="n"/>
      <c r="B667" s="57" t="n"/>
      <c r="C667" s="53" t="n"/>
      <c r="D667" s="57" t="n"/>
      <c r="E667" s="58" t="n"/>
      <c r="F667" s="57" t="n"/>
    </row>
    <row r="668" ht="15.75" customHeight="1" s="198">
      <c r="A668" s="57" t="n"/>
      <c r="B668" s="57" t="n"/>
      <c r="C668" s="53" t="n"/>
      <c r="D668" s="57" t="n"/>
      <c r="E668" s="58" t="n"/>
      <c r="F668" s="57" t="n"/>
    </row>
    <row r="669" ht="15.75" customHeight="1" s="198">
      <c r="A669" s="57" t="n"/>
      <c r="B669" s="57" t="n"/>
      <c r="C669" s="53" t="n"/>
      <c r="D669" s="57" t="n"/>
      <c r="E669" s="58" t="n"/>
      <c r="F669" s="57" t="n"/>
    </row>
    <row r="670" ht="15.75" customHeight="1" s="198">
      <c r="A670" s="57" t="n"/>
      <c r="B670" s="57" t="n"/>
      <c r="C670" s="53" t="n"/>
      <c r="D670" s="57" t="n"/>
      <c r="E670" s="58" t="n"/>
      <c r="F670" s="57" t="n"/>
    </row>
    <row r="671" ht="15.75" customHeight="1" s="198">
      <c r="A671" s="57" t="n"/>
      <c r="B671" s="57" t="n"/>
      <c r="C671" s="53" t="n"/>
      <c r="D671" s="57" t="n"/>
      <c r="E671" s="58" t="n"/>
      <c r="F671" s="57" t="n"/>
    </row>
    <row r="672" ht="15.75" customHeight="1" s="198">
      <c r="A672" s="57" t="n"/>
      <c r="B672" s="57" t="n"/>
      <c r="C672" s="53" t="n"/>
      <c r="D672" s="57" t="n"/>
      <c r="E672" s="58" t="n"/>
      <c r="F672" s="57" t="n"/>
    </row>
    <row r="673" ht="15.75" customHeight="1" s="198">
      <c r="A673" s="57" t="n"/>
      <c r="B673" s="57" t="n"/>
      <c r="C673" s="53" t="n"/>
      <c r="D673" s="57" t="n"/>
      <c r="E673" s="58" t="n"/>
      <c r="F673" s="57" t="n"/>
    </row>
    <row r="674" ht="15.75" customHeight="1" s="198">
      <c r="A674" s="57" t="n"/>
      <c r="B674" s="57" t="n"/>
      <c r="C674" s="53" t="n"/>
      <c r="D674" s="57" t="n"/>
      <c r="E674" s="58" t="n"/>
      <c r="F674" s="57" t="n"/>
    </row>
    <row r="675" ht="15.75" customHeight="1" s="198">
      <c r="A675" s="57" t="n"/>
      <c r="B675" s="57" t="n"/>
      <c r="C675" s="53" t="n"/>
      <c r="D675" s="57" t="n"/>
      <c r="E675" s="58" t="n"/>
      <c r="F675" s="57" t="n"/>
    </row>
    <row r="676" ht="15.75" customHeight="1" s="198">
      <c r="A676" s="57" t="n"/>
      <c r="B676" s="57" t="n"/>
      <c r="C676" s="53" t="n"/>
      <c r="D676" s="57" t="n"/>
      <c r="E676" s="58" t="n"/>
      <c r="F676" s="57" t="n"/>
    </row>
    <row r="677" ht="15.75" customHeight="1" s="198">
      <c r="A677" s="57" t="n"/>
      <c r="B677" s="57" t="n"/>
      <c r="C677" s="53" t="n"/>
      <c r="D677" s="57" t="n"/>
      <c r="E677" s="58" t="n"/>
      <c r="F677" s="57" t="n"/>
    </row>
    <row r="678" ht="15.75" customHeight="1" s="198">
      <c r="A678" s="57" t="n"/>
      <c r="B678" s="57" t="n"/>
      <c r="C678" s="53" t="n"/>
      <c r="D678" s="57" t="n"/>
      <c r="E678" s="58" t="n"/>
      <c r="F678" s="57" t="n"/>
    </row>
    <row r="679" ht="15.75" customHeight="1" s="198">
      <c r="A679" s="57" t="n"/>
      <c r="B679" s="57" t="n"/>
      <c r="C679" s="53" t="n"/>
      <c r="D679" s="57" t="n"/>
      <c r="E679" s="58" t="n"/>
      <c r="F679" s="57" t="n"/>
    </row>
    <row r="680" ht="15.75" customHeight="1" s="198">
      <c r="A680" s="57" t="n"/>
      <c r="B680" s="57" t="n"/>
      <c r="C680" s="53" t="n"/>
      <c r="D680" s="57" t="n"/>
      <c r="E680" s="58" t="n"/>
      <c r="F680" s="57" t="n"/>
    </row>
    <row r="681" ht="15.75" customHeight="1" s="198">
      <c r="A681" s="57" t="n"/>
      <c r="B681" s="57" t="n"/>
      <c r="C681" s="53" t="n"/>
      <c r="D681" s="57" t="n"/>
      <c r="E681" s="58" t="n"/>
      <c r="F681" s="57" t="n"/>
    </row>
    <row r="682" ht="15.75" customHeight="1" s="198">
      <c r="A682" s="57" t="n"/>
      <c r="B682" s="57" t="n"/>
      <c r="C682" s="53" t="n"/>
      <c r="D682" s="57" t="n"/>
      <c r="E682" s="58" t="n"/>
      <c r="F682" s="57" t="n"/>
    </row>
    <row r="683" ht="15.75" customHeight="1" s="198">
      <c r="A683" s="57" t="n"/>
      <c r="B683" s="57" t="n"/>
      <c r="C683" s="53" t="n"/>
      <c r="D683" s="57" t="n"/>
      <c r="E683" s="58" t="n"/>
      <c r="F683" s="57" t="n"/>
    </row>
    <row r="684" ht="15.75" customHeight="1" s="198">
      <c r="A684" s="57" t="n"/>
      <c r="B684" s="57" t="n"/>
      <c r="C684" s="53" t="n"/>
      <c r="D684" s="57" t="n"/>
      <c r="E684" s="58" t="n"/>
      <c r="F684" s="57" t="n"/>
    </row>
    <row r="685" ht="15.75" customHeight="1" s="198">
      <c r="A685" s="57" t="n"/>
      <c r="B685" s="57" t="n"/>
      <c r="C685" s="53" t="n"/>
      <c r="D685" s="57" t="n"/>
      <c r="E685" s="58" t="n"/>
      <c r="F685" s="57" t="n"/>
    </row>
    <row r="686" ht="15.75" customHeight="1" s="198">
      <c r="A686" s="57" t="n"/>
      <c r="B686" s="57" t="n"/>
      <c r="C686" s="53" t="n"/>
      <c r="D686" s="57" t="n"/>
      <c r="E686" s="58" t="n"/>
      <c r="F686" s="57" t="n"/>
    </row>
    <row r="687" ht="15.75" customHeight="1" s="198">
      <c r="A687" s="57" t="n"/>
      <c r="B687" s="57" t="n"/>
      <c r="C687" s="53" t="n"/>
      <c r="D687" s="57" t="n"/>
      <c r="E687" s="58" t="n"/>
      <c r="F687" s="57" t="n"/>
    </row>
    <row r="688" ht="15.75" customHeight="1" s="198">
      <c r="A688" s="57" t="n"/>
      <c r="B688" s="57" t="n"/>
      <c r="C688" s="53" t="n"/>
      <c r="D688" s="57" t="n"/>
      <c r="E688" s="58" t="n"/>
      <c r="F688" s="57" t="n"/>
    </row>
    <row r="689" ht="15.75" customHeight="1" s="198">
      <c r="A689" s="57" t="n"/>
      <c r="B689" s="57" t="n"/>
      <c r="C689" s="53" t="n"/>
      <c r="D689" s="57" t="n"/>
      <c r="E689" s="58" t="n"/>
      <c r="F689" s="57" t="n"/>
    </row>
    <row r="690" ht="15.75" customHeight="1" s="198">
      <c r="A690" s="57" t="n"/>
      <c r="B690" s="57" t="n"/>
      <c r="C690" s="53" t="n"/>
      <c r="D690" s="57" t="n"/>
      <c r="E690" s="58" t="n"/>
      <c r="F690" s="57" t="n"/>
    </row>
    <row r="691" ht="15.75" customHeight="1" s="198">
      <c r="A691" s="57" t="n"/>
      <c r="B691" s="57" t="n"/>
      <c r="C691" s="53" t="n"/>
      <c r="D691" s="57" t="n"/>
      <c r="E691" s="58" t="n"/>
      <c r="F691" s="57" t="n"/>
    </row>
    <row r="692" ht="15.75" customHeight="1" s="198">
      <c r="A692" s="57" t="n"/>
      <c r="B692" s="57" t="n"/>
      <c r="C692" s="53" t="n"/>
      <c r="D692" s="57" t="n"/>
      <c r="E692" s="58" t="n"/>
      <c r="F692" s="57" t="n"/>
    </row>
    <row r="693" ht="15.75" customHeight="1" s="198">
      <c r="A693" s="57" t="n"/>
      <c r="B693" s="57" t="n"/>
      <c r="C693" s="53" t="n"/>
      <c r="D693" s="57" t="n"/>
      <c r="E693" s="58" t="n"/>
      <c r="F693" s="57" t="n"/>
    </row>
    <row r="694" ht="15.75" customHeight="1" s="198">
      <c r="A694" s="57" t="n"/>
      <c r="B694" s="57" t="n"/>
      <c r="C694" s="53" t="n"/>
      <c r="D694" s="57" t="n"/>
      <c r="E694" s="58" t="n"/>
      <c r="F694" s="57" t="n"/>
    </row>
    <row r="695" ht="15.75" customHeight="1" s="198">
      <c r="A695" s="57" t="n"/>
      <c r="B695" s="57" t="n"/>
      <c r="C695" s="53" t="n"/>
      <c r="D695" s="57" t="n"/>
      <c r="E695" s="58" t="n"/>
      <c r="F695" s="57" t="n"/>
    </row>
    <row r="696" ht="15.75" customHeight="1" s="198">
      <c r="A696" s="57" t="n"/>
      <c r="B696" s="57" t="n"/>
      <c r="C696" s="53" t="n"/>
      <c r="D696" s="57" t="n"/>
      <c r="E696" s="58" t="n"/>
      <c r="F696" s="57" t="n"/>
    </row>
    <row r="697" ht="15.75" customHeight="1" s="198">
      <c r="A697" s="57" t="n"/>
      <c r="B697" s="57" t="n"/>
      <c r="C697" s="53" t="n"/>
      <c r="D697" s="57" t="n"/>
      <c r="E697" s="58" t="n"/>
      <c r="F697" s="57" t="n"/>
    </row>
    <row r="698" ht="15.75" customHeight="1" s="198">
      <c r="A698" s="57" t="n"/>
      <c r="B698" s="57" t="n"/>
      <c r="C698" s="53" t="n"/>
      <c r="D698" s="57" t="n"/>
      <c r="E698" s="58" t="n"/>
      <c r="F698" s="57" t="n"/>
    </row>
    <row r="699" ht="15.75" customHeight="1" s="198">
      <c r="A699" s="57" t="n"/>
      <c r="B699" s="57" t="n"/>
      <c r="C699" s="53" t="n"/>
      <c r="D699" s="57" t="n"/>
      <c r="E699" s="58" t="n"/>
      <c r="F699" s="57" t="n"/>
    </row>
    <row r="700" ht="15.75" customHeight="1" s="198">
      <c r="A700" s="57" t="n"/>
      <c r="B700" s="57" t="n"/>
      <c r="C700" s="53" t="n"/>
      <c r="D700" s="57" t="n"/>
      <c r="E700" s="58" t="n"/>
      <c r="F700" s="57" t="n"/>
    </row>
    <row r="701" ht="15.75" customHeight="1" s="198">
      <c r="A701" s="57" t="n"/>
      <c r="B701" s="57" t="n"/>
      <c r="C701" s="53" t="n"/>
      <c r="D701" s="57" t="n"/>
      <c r="E701" s="58" t="n"/>
      <c r="F701" s="57" t="n"/>
    </row>
    <row r="702" ht="15.75" customHeight="1" s="198">
      <c r="A702" s="57" t="n"/>
      <c r="B702" s="57" t="n"/>
      <c r="C702" s="53" t="n"/>
      <c r="D702" s="57" t="n"/>
      <c r="E702" s="58" t="n"/>
      <c r="F702" s="57" t="n"/>
    </row>
    <row r="703" ht="15.75" customHeight="1" s="198">
      <c r="A703" s="57" t="n"/>
      <c r="B703" s="57" t="n"/>
      <c r="C703" s="53" t="n"/>
      <c r="D703" s="57" t="n"/>
      <c r="E703" s="58" t="n"/>
      <c r="F703" s="57" t="n"/>
    </row>
    <row r="704" ht="15.75" customHeight="1" s="198">
      <c r="A704" s="57" t="n"/>
      <c r="B704" s="57" t="n"/>
      <c r="C704" s="53" t="n"/>
      <c r="D704" s="57" t="n"/>
      <c r="E704" s="58" t="n"/>
      <c r="F704" s="57" t="n"/>
    </row>
    <row r="705" ht="15.75" customHeight="1" s="198">
      <c r="A705" s="57" t="n"/>
      <c r="B705" s="57" t="n"/>
      <c r="C705" s="53" t="n"/>
      <c r="D705" s="57" t="n"/>
      <c r="E705" s="58" t="n"/>
      <c r="F705" s="57" t="n"/>
    </row>
    <row r="706" ht="15.75" customHeight="1" s="198">
      <c r="A706" s="57" t="n"/>
      <c r="B706" s="57" t="n"/>
      <c r="C706" s="53" t="n"/>
      <c r="D706" s="57" t="n"/>
      <c r="E706" s="58" t="n"/>
      <c r="F706" s="57" t="n"/>
    </row>
    <row r="707" ht="15.75" customHeight="1" s="198">
      <c r="A707" s="57" t="n"/>
      <c r="B707" s="57" t="n"/>
      <c r="C707" s="53" t="n"/>
      <c r="D707" s="57" t="n"/>
      <c r="E707" s="58" t="n"/>
      <c r="F707" s="57" t="n"/>
    </row>
    <row r="708" ht="15.75" customHeight="1" s="198">
      <c r="A708" s="57" t="n"/>
      <c r="B708" s="57" t="n"/>
      <c r="C708" s="53" t="n"/>
      <c r="D708" s="57" t="n"/>
      <c r="E708" s="58" t="n"/>
      <c r="F708" s="57" t="n"/>
    </row>
    <row r="709" ht="15.75" customHeight="1" s="198">
      <c r="A709" s="57" t="n"/>
      <c r="B709" s="57" t="n"/>
      <c r="C709" s="53" t="n"/>
      <c r="D709" s="57" t="n"/>
      <c r="E709" s="58" t="n"/>
      <c r="F709" s="57" t="n"/>
    </row>
    <row r="710" ht="15.75" customHeight="1" s="198">
      <c r="A710" s="57" t="n"/>
      <c r="B710" s="57" t="n"/>
      <c r="C710" s="53" t="n"/>
      <c r="D710" s="57" t="n"/>
      <c r="E710" s="58" t="n"/>
      <c r="F710" s="57" t="n"/>
    </row>
    <row r="711" ht="15.75" customHeight="1" s="198">
      <c r="A711" s="57" t="n"/>
      <c r="B711" s="57" t="n"/>
      <c r="C711" s="53" t="n"/>
      <c r="D711" s="57" t="n"/>
      <c r="E711" s="58" t="n"/>
      <c r="F711" s="57" t="n"/>
    </row>
    <row r="712" ht="15.75" customHeight="1" s="198">
      <c r="A712" s="57" t="n"/>
      <c r="B712" s="57" t="n"/>
      <c r="C712" s="53" t="n"/>
      <c r="D712" s="57" t="n"/>
      <c r="E712" s="58" t="n"/>
      <c r="F712" s="57" t="n"/>
    </row>
    <row r="713" ht="15.75" customHeight="1" s="198">
      <c r="A713" s="57" t="n"/>
      <c r="B713" s="57" t="n"/>
      <c r="C713" s="53" t="n"/>
      <c r="D713" s="57" t="n"/>
      <c r="E713" s="58" t="n"/>
      <c r="F713" s="57" t="n"/>
    </row>
    <row r="714" ht="15.75" customHeight="1" s="198">
      <c r="A714" s="57" t="n"/>
      <c r="B714" s="57" t="n"/>
      <c r="C714" s="53" t="n"/>
      <c r="D714" s="57" t="n"/>
      <c r="E714" s="58" t="n"/>
      <c r="F714" s="57" t="n"/>
    </row>
    <row r="715" ht="15.75" customHeight="1" s="198">
      <c r="A715" s="57" t="n"/>
      <c r="B715" s="57" t="n"/>
      <c r="C715" s="53" t="n"/>
      <c r="D715" s="57" t="n"/>
      <c r="E715" s="58" t="n"/>
      <c r="F715" s="57" t="n"/>
    </row>
    <row r="716" ht="15.75" customHeight="1" s="198">
      <c r="A716" s="57" t="n"/>
      <c r="B716" s="57" t="n"/>
      <c r="C716" s="53" t="n"/>
      <c r="D716" s="57" t="n"/>
      <c r="E716" s="58" t="n"/>
      <c r="F716" s="57" t="n"/>
    </row>
    <row r="717" ht="15.75" customHeight="1" s="198">
      <c r="A717" s="57" t="n"/>
      <c r="B717" s="57" t="n"/>
      <c r="C717" s="53" t="n"/>
      <c r="D717" s="57" t="n"/>
      <c r="E717" s="58" t="n"/>
      <c r="F717" s="57" t="n"/>
    </row>
    <row r="718" ht="15.75" customHeight="1" s="198">
      <c r="A718" s="57" t="n"/>
      <c r="B718" s="57" t="n"/>
      <c r="C718" s="53" t="n"/>
      <c r="D718" s="57" t="n"/>
      <c r="E718" s="58" t="n"/>
      <c r="F718" s="57" t="n"/>
    </row>
    <row r="719" ht="15.75" customHeight="1" s="198">
      <c r="A719" s="57" t="n"/>
      <c r="B719" s="57" t="n"/>
      <c r="C719" s="53" t="n"/>
      <c r="D719" s="57" t="n"/>
      <c r="E719" s="58" t="n"/>
      <c r="F719" s="57" t="n"/>
    </row>
    <row r="720" ht="15.75" customHeight="1" s="198">
      <c r="A720" s="57" t="n"/>
      <c r="B720" s="57" t="n"/>
      <c r="C720" s="53" t="n"/>
      <c r="D720" s="57" t="n"/>
      <c r="E720" s="58" t="n"/>
      <c r="F720" s="57" t="n"/>
    </row>
    <row r="721" ht="15.75" customHeight="1" s="198">
      <c r="A721" s="57" t="n"/>
      <c r="B721" s="57" t="n"/>
      <c r="C721" s="53" t="n"/>
      <c r="D721" s="57" t="n"/>
      <c r="E721" s="58" t="n"/>
      <c r="F721" s="57" t="n"/>
    </row>
    <row r="722" ht="15.75" customHeight="1" s="198">
      <c r="A722" s="57" t="n"/>
      <c r="B722" s="57" t="n"/>
      <c r="C722" s="53" t="n"/>
      <c r="D722" s="57" t="n"/>
      <c r="E722" s="58" t="n"/>
      <c r="F722" s="57" t="n"/>
    </row>
    <row r="723" ht="15.75" customHeight="1" s="198">
      <c r="A723" s="57" t="n"/>
      <c r="B723" s="57" t="n"/>
      <c r="C723" s="53" t="n"/>
      <c r="D723" s="57" t="n"/>
      <c r="E723" s="58" t="n"/>
      <c r="F723" s="57" t="n"/>
    </row>
    <row r="724" ht="15.75" customHeight="1" s="198">
      <c r="A724" s="57" t="n"/>
      <c r="B724" s="57" t="n"/>
      <c r="C724" s="53" t="n"/>
      <c r="D724" s="57" t="n"/>
      <c r="E724" s="58" t="n"/>
      <c r="F724" s="57" t="n"/>
    </row>
    <row r="725" ht="15.75" customHeight="1" s="198">
      <c r="A725" s="57" t="n"/>
      <c r="B725" s="57" t="n"/>
      <c r="C725" s="53" t="n"/>
      <c r="D725" s="57" t="n"/>
      <c r="E725" s="58" t="n"/>
      <c r="F725" s="57" t="n"/>
    </row>
    <row r="726" ht="15.75" customHeight="1" s="198">
      <c r="A726" s="57" t="n"/>
      <c r="B726" s="57" t="n"/>
      <c r="C726" s="53" t="n"/>
      <c r="D726" s="57" t="n"/>
      <c r="E726" s="58" t="n"/>
      <c r="F726" s="57" t="n"/>
    </row>
    <row r="727" ht="15.75" customHeight="1" s="198">
      <c r="A727" s="57" t="n"/>
      <c r="B727" s="57" t="n"/>
      <c r="C727" s="53" t="n"/>
      <c r="D727" s="57" t="n"/>
      <c r="E727" s="58" t="n"/>
      <c r="F727" s="57" t="n"/>
    </row>
    <row r="728" ht="15.75" customHeight="1" s="198">
      <c r="A728" s="57" t="n"/>
      <c r="B728" s="57" t="n"/>
      <c r="C728" s="53" t="n"/>
      <c r="D728" s="57" t="n"/>
      <c r="E728" s="58" t="n"/>
      <c r="F728" s="57" t="n"/>
    </row>
    <row r="729" ht="15.75" customHeight="1" s="198">
      <c r="A729" s="57" t="n"/>
      <c r="B729" s="57" t="n"/>
      <c r="C729" s="53" t="n"/>
      <c r="D729" s="57" t="n"/>
      <c r="E729" s="58" t="n"/>
      <c r="F729" s="57" t="n"/>
    </row>
    <row r="730" ht="15.75" customHeight="1" s="198">
      <c r="A730" s="57" t="n"/>
      <c r="B730" s="57" t="n"/>
      <c r="C730" s="53" t="n"/>
      <c r="D730" s="57" t="n"/>
      <c r="E730" s="58" t="n"/>
      <c r="F730" s="57" t="n"/>
    </row>
    <row r="731" ht="15.75" customHeight="1" s="198">
      <c r="A731" s="57" t="n"/>
      <c r="B731" s="57" t="n"/>
      <c r="C731" s="53" t="n"/>
      <c r="D731" s="57" t="n"/>
      <c r="E731" s="58" t="n"/>
      <c r="F731" s="57" t="n"/>
    </row>
    <row r="732" ht="15.75" customHeight="1" s="198">
      <c r="A732" s="57" t="n"/>
      <c r="B732" s="57" t="n"/>
      <c r="C732" s="53" t="n"/>
      <c r="D732" s="57" t="n"/>
      <c r="E732" s="58" t="n"/>
      <c r="F732" s="57" t="n"/>
    </row>
    <row r="733" ht="15.75" customHeight="1" s="198">
      <c r="A733" s="57" t="n"/>
      <c r="B733" s="57" t="n"/>
      <c r="C733" s="53" t="n"/>
      <c r="D733" s="57" t="n"/>
      <c r="E733" s="58" t="n"/>
      <c r="F733" s="57" t="n"/>
    </row>
    <row r="734" ht="15.75" customHeight="1" s="198">
      <c r="A734" s="57" t="n"/>
      <c r="B734" s="57" t="n"/>
      <c r="C734" s="53" t="n"/>
      <c r="D734" s="57" t="n"/>
      <c r="E734" s="58" t="n"/>
      <c r="F734" s="57" t="n"/>
    </row>
    <row r="735" ht="15.75" customHeight="1" s="198">
      <c r="A735" s="57" t="n"/>
      <c r="B735" s="57" t="n"/>
      <c r="C735" s="53" t="n"/>
      <c r="D735" s="57" t="n"/>
      <c r="E735" s="58" t="n"/>
      <c r="F735" s="57" t="n"/>
    </row>
    <row r="736" ht="15.75" customHeight="1" s="198">
      <c r="A736" s="57" t="n"/>
      <c r="B736" s="57" t="n"/>
      <c r="C736" s="53" t="n"/>
      <c r="D736" s="57" t="n"/>
      <c r="E736" s="58" t="n"/>
      <c r="F736" s="57" t="n"/>
    </row>
    <row r="737" ht="15.75" customHeight="1" s="198">
      <c r="A737" s="57" t="n"/>
      <c r="B737" s="57" t="n"/>
      <c r="C737" s="53" t="n"/>
      <c r="D737" s="57" t="n"/>
      <c r="E737" s="58" t="n"/>
      <c r="F737" s="57" t="n"/>
    </row>
    <row r="738" ht="15.75" customHeight="1" s="198">
      <c r="A738" s="57" t="n"/>
      <c r="B738" s="57" t="n"/>
      <c r="C738" s="53" t="n"/>
      <c r="D738" s="57" t="n"/>
      <c r="E738" s="58" t="n"/>
      <c r="F738" s="57" t="n"/>
    </row>
    <row r="739" ht="15.75" customHeight="1" s="198">
      <c r="A739" s="57" t="n"/>
      <c r="B739" s="57" t="n"/>
      <c r="C739" s="53" t="n"/>
      <c r="D739" s="57" t="n"/>
      <c r="E739" s="58" t="n"/>
      <c r="F739" s="57" t="n"/>
    </row>
    <row r="740" ht="15.75" customHeight="1" s="198">
      <c r="A740" s="57" t="n"/>
      <c r="B740" s="57" t="n"/>
      <c r="C740" s="53" t="n"/>
      <c r="D740" s="57" t="n"/>
      <c r="E740" s="58" t="n"/>
      <c r="F740" s="57" t="n"/>
    </row>
    <row r="741" ht="15.75" customHeight="1" s="198">
      <c r="A741" s="57" t="n"/>
      <c r="B741" s="57" t="n"/>
      <c r="C741" s="53" t="n"/>
      <c r="D741" s="57" t="n"/>
      <c r="E741" s="58" t="n"/>
      <c r="F741" s="57" t="n"/>
    </row>
    <row r="742" ht="15.75" customHeight="1" s="198">
      <c r="A742" s="57" t="n"/>
      <c r="B742" s="57" t="n"/>
      <c r="C742" s="53" t="n"/>
      <c r="D742" s="57" t="n"/>
      <c r="E742" s="58" t="n"/>
      <c r="F742" s="57" t="n"/>
    </row>
    <row r="743" ht="15.75" customHeight="1" s="198">
      <c r="A743" s="57" t="n"/>
      <c r="B743" s="57" t="n"/>
      <c r="C743" s="53" t="n"/>
      <c r="D743" s="57" t="n"/>
      <c r="E743" s="58" t="n"/>
      <c r="F743" s="57" t="n"/>
    </row>
    <row r="744" ht="15.75" customHeight="1" s="198">
      <c r="A744" s="57" t="n"/>
      <c r="B744" s="57" t="n"/>
      <c r="C744" s="53" t="n"/>
      <c r="D744" s="57" t="n"/>
      <c r="E744" s="58" t="n"/>
      <c r="F744" s="57" t="n"/>
    </row>
    <row r="745" ht="15.75" customHeight="1" s="198">
      <c r="A745" s="57" t="n"/>
      <c r="B745" s="57" t="n"/>
      <c r="C745" s="53" t="n"/>
      <c r="D745" s="57" t="n"/>
      <c r="E745" s="58" t="n"/>
      <c r="F745" s="57" t="n"/>
    </row>
    <row r="746" ht="15.75" customHeight="1" s="198">
      <c r="A746" s="57" t="n"/>
      <c r="B746" s="57" t="n"/>
      <c r="C746" s="53" t="n"/>
      <c r="D746" s="57" t="n"/>
      <c r="E746" s="58" t="n"/>
      <c r="F746" s="57" t="n"/>
    </row>
    <row r="747" ht="15.75" customHeight="1" s="198">
      <c r="A747" s="57" t="n"/>
      <c r="B747" s="57" t="n"/>
      <c r="C747" s="53" t="n"/>
      <c r="D747" s="57" t="n"/>
      <c r="E747" s="58" t="n"/>
      <c r="F747" s="57" t="n"/>
    </row>
    <row r="748" ht="15.75" customHeight="1" s="198">
      <c r="A748" s="57" t="n"/>
      <c r="B748" s="57" t="n"/>
      <c r="C748" s="53" t="n"/>
      <c r="D748" s="57" t="n"/>
      <c r="E748" s="58" t="n"/>
      <c r="F748" s="57" t="n"/>
    </row>
    <row r="749" ht="15.75" customHeight="1" s="198">
      <c r="A749" s="57" t="n"/>
      <c r="B749" s="57" t="n"/>
      <c r="C749" s="53" t="n"/>
      <c r="D749" s="57" t="n"/>
      <c r="E749" s="58" t="n"/>
      <c r="F749" s="57" t="n"/>
    </row>
    <row r="750" ht="15.75" customHeight="1" s="198">
      <c r="A750" s="57" t="n"/>
      <c r="B750" s="57" t="n"/>
      <c r="C750" s="53" t="n"/>
      <c r="D750" s="57" t="n"/>
      <c r="E750" s="58" t="n"/>
      <c r="F750" s="57" t="n"/>
    </row>
    <row r="751" ht="15.75" customHeight="1" s="198">
      <c r="A751" s="57" t="n"/>
      <c r="B751" s="57" t="n"/>
      <c r="C751" s="53" t="n"/>
      <c r="D751" s="57" t="n"/>
      <c r="E751" s="58" t="n"/>
      <c r="F751" s="57" t="n"/>
    </row>
    <row r="752" ht="15.75" customHeight="1" s="198">
      <c r="A752" s="57" t="n"/>
      <c r="B752" s="57" t="n"/>
      <c r="C752" s="53" t="n"/>
      <c r="D752" s="57" t="n"/>
      <c r="E752" s="58" t="n"/>
      <c r="F752" s="57" t="n"/>
    </row>
    <row r="753" ht="15.75" customHeight="1" s="198">
      <c r="A753" s="57" t="n"/>
      <c r="B753" s="57" t="n"/>
      <c r="C753" s="53" t="n"/>
      <c r="D753" s="57" t="n"/>
      <c r="E753" s="58" t="n"/>
      <c r="F753" s="57" t="n"/>
    </row>
    <row r="754" ht="15.75" customHeight="1" s="198">
      <c r="A754" s="57" t="n"/>
      <c r="B754" s="57" t="n"/>
      <c r="C754" s="53" t="n"/>
      <c r="D754" s="57" t="n"/>
      <c r="E754" s="58" t="n"/>
      <c r="F754" s="57" t="n"/>
    </row>
    <row r="755" ht="15.75" customHeight="1" s="198">
      <c r="A755" s="57" t="n"/>
      <c r="B755" s="57" t="n"/>
      <c r="C755" s="53" t="n"/>
      <c r="D755" s="57" t="n"/>
      <c r="E755" s="58" t="n"/>
      <c r="F755" s="57" t="n"/>
    </row>
    <row r="756" ht="15.75" customHeight="1" s="198">
      <c r="A756" s="57" t="n"/>
      <c r="B756" s="57" t="n"/>
      <c r="C756" s="53" t="n"/>
      <c r="D756" s="57" t="n"/>
      <c r="E756" s="58" t="n"/>
      <c r="F756" s="57" t="n"/>
    </row>
    <row r="757" ht="15.75" customHeight="1" s="198">
      <c r="A757" s="57" t="n"/>
      <c r="B757" s="57" t="n"/>
      <c r="C757" s="53" t="n"/>
      <c r="D757" s="57" t="n"/>
      <c r="E757" s="58" t="n"/>
      <c r="F757" s="57" t="n"/>
    </row>
    <row r="758" ht="15.75" customHeight="1" s="198">
      <c r="A758" s="57" t="n"/>
      <c r="B758" s="57" t="n"/>
      <c r="C758" s="53" t="n"/>
      <c r="D758" s="57" t="n"/>
      <c r="E758" s="58" t="n"/>
      <c r="F758" s="57" t="n"/>
    </row>
    <row r="759" ht="15.75" customHeight="1" s="198">
      <c r="A759" s="57" t="n"/>
      <c r="B759" s="57" t="n"/>
      <c r="C759" s="53" t="n"/>
      <c r="D759" s="57" t="n"/>
      <c r="E759" s="58" t="n"/>
      <c r="F759" s="57" t="n"/>
    </row>
    <row r="760" ht="15.75" customHeight="1" s="198">
      <c r="A760" s="57" t="n"/>
      <c r="B760" s="57" t="n"/>
      <c r="C760" s="53" t="n"/>
      <c r="D760" s="57" t="n"/>
      <c r="E760" s="58" t="n"/>
      <c r="F760" s="57" t="n"/>
    </row>
    <row r="761" ht="15.75" customHeight="1" s="198">
      <c r="A761" s="57" t="n"/>
      <c r="B761" s="57" t="n"/>
      <c r="C761" s="53" t="n"/>
      <c r="D761" s="57" t="n"/>
      <c r="E761" s="58" t="n"/>
      <c r="F761" s="57" t="n"/>
    </row>
    <row r="762" ht="15.75" customHeight="1" s="198">
      <c r="A762" s="57" t="n"/>
      <c r="B762" s="57" t="n"/>
      <c r="C762" s="53" t="n"/>
      <c r="D762" s="57" t="n"/>
      <c r="E762" s="58" t="n"/>
      <c r="F762" s="57" t="n"/>
    </row>
    <row r="763" ht="15.75" customHeight="1" s="198">
      <c r="A763" s="57" t="n"/>
      <c r="B763" s="57" t="n"/>
      <c r="C763" s="53" t="n"/>
      <c r="D763" s="57" t="n"/>
      <c r="E763" s="58" t="n"/>
      <c r="F763" s="57" t="n"/>
    </row>
    <row r="764" ht="15.75" customHeight="1" s="198">
      <c r="A764" s="57" t="n"/>
      <c r="B764" s="57" t="n"/>
      <c r="C764" s="53" t="n"/>
      <c r="D764" s="57" t="n"/>
      <c r="E764" s="58" t="n"/>
      <c r="F764" s="57" t="n"/>
    </row>
    <row r="765" ht="15.75" customHeight="1" s="198">
      <c r="A765" s="57" t="n"/>
      <c r="B765" s="57" t="n"/>
      <c r="C765" s="53" t="n"/>
      <c r="D765" s="57" t="n"/>
      <c r="E765" s="58" t="n"/>
      <c r="F765" s="57" t="n"/>
    </row>
    <row r="766" ht="15.75" customHeight="1" s="198">
      <c r="A766" s="57" t="n"/>
      <c r="B766" s="57" t="n"/>
      <c r="C766" s="53" t="n"/>
      <c r="D766" s="57" t="n"/>
      <c r="E766" s="58" t="n"/>
      <c r="F766" s="57" t="n"/>
    </row>
    <row r="767" ht="15.75" customHeight="1" s="198">
      <c r="A767" s="57" t="n"/>
      <c r="B767" s="57" t="n"/>
      <c r="C767" s="53" t="n"/>
      <c r="D767" s="57" t="n"/>
      <c r="E767" s="58" t="n"/>
      <c r="F767" s="57" t="n"/>
    </row>
    <row r="768" ht="15.75" customHeight="1" s="198">
      <c r="A768" s="57" t="n"/>
      <c r="B768" s="57" t="n"/>
      <c r="C768" s="53" t="n"/>
      <c r="D768" s="57" t="n"/>
      <c r="E768" s="58" t="n"/>
      <c r="F768" s="57" t="n"/>
    </row>
    <row r="769" ht="15.75" customHeight="1" s="198">
      <c r="A769" s="57" t="n"/>
      <c r="B769" s="57" t="n"/>
      <c r="C769" s="53" t="n"/>
      <c r="D769" s="57" t="n"/>
      <c r="E769" s="58" t="n"/>
      <c r="F769" s="57" t="n"/>
    </row>
    <row r="770" ht="15.75" customHeight="1" s="198">
      <c r="A770" s="57" t="n"/>
      <c r="B770" s="57" t="n"/>
      <c r="C770" s="53" t="n"/>
      <c r="D770" s="57" t="n"/>
      <c r="E770" s="58" t="n"/>
      <c r="F770" s="57" t="n"/>
    </row>
    <row r="771" ht="15.75" customHeight="1" s="198">
      <c r="A771" s="57" t="n"/>
      <c r="B771" s="57" t="n"/>
      <c r="C771" s="53" t="n"/>
      <c r="D771" s="57" t="n"/>
      <c r="E771" s="58" t="n"/>
      <c r="F771" s="57" t="n"/>
    </row>
    <row r="772" ht="15.75" customHeight="1" s="198">
      <c r="A772" s="57" t="n"/>
      <c r="B772" s="57" t="n"/>
      <c r="C772" s="53" t="n"/>
      <c r="D772" s="57" t="n"/>
      <c r="E772" s="58" t="n"/>
      <c r="F772" s="57" t="n"/>
    </row>
    <row r="773" ht="15.75" customHeight="1" s="198">
      <c r="A773" s="57" t="n"/>
      <c r="B773" s="57" t="n"/>
      <c r="C773" s="53" t="n"/>
      <c r="D773" s="57" t="n"/>
      <c r="E773" s="58" t="n"/>
      <c r="F773" s="57" t="n"/>
    </row>
    <row r="774" ht="15.75" customHeight="1" s="198">
      <c r="A774" s="57" t="n"/>
      <c r="B774" s="57" t="n"/>
      <c r="C774" s="53" t="n"/>
      <c r="D774" s="57" t="n"/>
      <c r="E774" s="58" t="n"/>
      <c r="F774" s="57" t="n"/>
    </row>
    <row r="775" ht="15.75" customHeight="1" s="198">
      <c r="A775" s="57" t="n"/>
      <c r="B775" s="57" t="n"/>
      <c r="C775" s="53" t="n"/>
      <c r="D775" s="57" t="n"/>
      <c r="E775" s="58" t="n"/>
      <c r="F775" s="57" t="n"/>
    </row>
    <row r="776" ht="15.75" customHeight="1" s="198">
      <c r="A776" s="57" t="n"/>
      <c r="B776" s="57" t="n"/>
      <c r="C776" s="53" t="n"/>
      <c r="D776" s="57" t="n"/>
      <c r="E776" s="58" t="n"/>
      <c r="F776" s="57" t="n"/>
    </row>
    <row r="777" ht="15.75" customHeight="1" s="198">
      <c r="A777" s="57" t="n"/>
      <c r="B777" s="57" t="n"/>
      <c r="C777" s="53" t="n"/>
      <c r="D777" s="57" t="n"/>
      <c r="E777" s="58" t="n"/>
      <c r="F777" s="57" t="n"/>
    </row>
    <row r="778" ht="15.75" customHeight="1" s="198">
      <c r="A778" s="57" t="n"/>
      <c r="B778" s="57" t="n"/>
      <c r="C778" s="53" t="n"/>
      <c r="D778" s="57" t="n"/>
      <c r="E778" s="58" t="n"/>
      <c r="F778" s="57" t="n"/>
    </row>
    <row r="779" ht="15.75" customHeight="1" s="198">
      <c r="A779" s="57" t="n"/>
      <c r="B779" s="57" t="n"/>
      <c r="C779" s="53" t="n"/>
      <c r="D779" s="57" t="n"/>
      <c r="E779" s="58" t="n"/>
      <c r="F779" s="57" t="n"/>
    </row>
    <row r="780" ht="15.75" customHeight="1" s="198">
      <c r="A780" s="57" t="n"/>
      <c r="B780" s="57" t="n"/>
      <c r="C780" s="53" t="n"/>
      <c r="D780" s="57" t="n"/>
      <c r="E780" s="58" t="n"/>
      <c r="F780" s="57" t="n"/>
    </row>
    <row r="781" ht="15.75" customHeight="1" s="198">
      <c r="A781" s="57" t="n"/>
      <c r="B781" s="57" t="n"/>
      <c r="C781" s="53" t="n"/>
      <c r="D781" s="57" t="n"/>
      <c r="E781" s="58" t="n"/>
      <c r="F781" s="57" t="n"/>
    </row>
    <row r="782" ht="15.75" customHeight="1" s="198">
      <c r="A782" s="57" t="n"/>
      <c r="B782" s="57" t="n"/>
      <c r="C782" s="53" t="n"/>
      <c r="D782" s="57" t="n"/>
      <c r="E782" s="58" t="n"/>
      <c r="F782" s="57" t="n"/>
    </row>
    <row r="783" ht="15.75" customHeight="1" s="198">
      <c r="A783" s="57" t="n"/>
      <c r="B783" s="57" t="n"/>
      <c r="C783" s="53" t="n"/>
      <c r="D783" s="57" t="n"/>
      <c r="E783" s="58" t="n"/>
      <c r="F783" s="57" t="n"/>
    </row>
    <row r="784" ht="15.75" customHeight="1" s="198">
      <c r="A784" s="57" t="n"/>
      <c r="B784" s="57" t="n"/>
      <c r="C784" s="53" t="n"/>
      <c r="D784" s="57" t="n"/>
      <c r="E784" s="58" t="n"/>
      <c r="F784" s="57" t="n"/>
    </row>
    <row r="785" ht="15.75" customHeight="1" s="198">
      <c r="A785" s="57" t="n"/>
      <c r="B785" s="57" t="n"/>
      <c r="C785" s="53" t="n"/>
      <c r="D785" s="57" t="n"/>
      <c r="E785" s="58" t="n"/>
      <c r="F785" s="57" t="n"/>
    </row>
    <row r="786" ht="15.75" customHeight="1" s="198">
      <c r="A786" s="57" t="n"/>
      <c r="B786" s="57" t="n"/>
      <c r="C786" s="53" t="n"/>
      <c r="D786" s="57" t="n"/>
      <c r="E786" s="58" t="n"/>
      <c r="F786" s="57" t="n"/>
    </row>
    <row r="787" ht="15.75" customHeight="1" s="198">
      <c r="A787" s="57" t="n"/>
      <c r="B787" s="57" t="n"/>
      <c r="C787" s="53" t="n"/>
      <c r="D787" s="57" t="n"/>
      <c r="E787" s="58" t="n"/>
      <c r="F787" s="57" t="n"/>
    </row>
    <row r="788" ht="15.75" customHeight="1" s="198">
      <c r="A788" s="57" t="n"/>
      <c r="B788" s="57" t="n"/>
      <c r="C788" s="53" t="n"/>
      <c r="D788" s="57" t="n"/>
      <c r="E788" s="58" t="n"/>
      <c r="F788" s="57" t="n"/>
    </row>
    <row r="789" ht="15.75" customHeight="1" s="198">
      <c r="A789" s="57" t="n"/>
      <c r="B789" s="57" t="n"/>
      <c r="C789" s="53" t="n"/>
      <c r="D789" s="57" t="n"/>
      <c r="E789" s="58" t="n"/>
      <c r="F789" s="57" t="n"/>
    </row>
    <row r="790" ht="15.75" customHeight="1" s="198">
      <c r="A790" s="57" t="n"/>
      <c r="B790" s="57" t="n"/>
      <c r="C790" s="53" t="n"/>
      <c r="D790" s="57" t="n"/>
      <c r="E790" s="58" t="n"/>
      <c r="F790" s="57" t="n"/>
    </row>
    <row r="791" ht="15.75" customHeight="1" s="198">
      <c r="A791" s="57" t="n"/>
      <c r="B791" s="57" t="n"/>
      <c r="C791" s="53" t="n"/>
      <c r="D791" s="57" t="n"/>
      <c r="E791" s="58" t="n"/>
      <c r="F791" s="57" t="n"/>
    </row>
    <row r="792" ht="15.75" customHeight="1" s="198">
      <c r="A792" s="57" t="n"/>
      <c r="B792" s="57" t="n"/>
      <c r="C792" s="53" t="n"/>
      <c r="D792" s="57" t="n"/>
      <c r="E792" s="58" t="n"/>
      <c r="F792" s="57" t="n"/>
    </row>
    <row r="793" ht="15.75" customHeight="1" s="198">
      <c r="A793" s="57" t="n"/>
      <c r="B793" s="57" t="n"/>
      <c r="C793" s="53" t="n"/>
      <c r="D793" s="57" t="n"/>
      <c r="E793" s="58" t="n"/>
      <c r="F793" s="57" t="n"/>
    </row>
    <row r="794" ht="15.75" customHeight="1" s="198">
      <c r="A794" s="57" t="n"/>
      <c r="B794" s="57" t="n"/>
      <c r="C794" s="53" t="n"/>
      <c r="D794" s="57" t="n"/>
      <c r="E794" s="58" t="n"/>
      <c r="F794" s="57" t="n"/>
    </row>
    <row r="795" ht="15.75" customHeight="1" s="198">
      <c r="A795" s="57" t="n"/>
      <c r="B795" s="57" t="n"/>
      <c r="C795" s="53" t="n"/>
      <c r="D795" s="57" t="n"/>
      <c r="E795" s="58" t="n"/>
      <c r="F795" s="57" t="n"/>
    </row>
    <row r="796" ht="15.75" customHeight="1" s="198">
      <c r="A796" s="57" t="n"/>
      <c r="B796" s="57" t="n"/>
      <c r="C796" s="53" t="n"/>
      <c r="D796" s="57" t="n"/>
      <c r="E796" s="58" t="n"/>
      <c r="F796" s="57" t="n"/>
    </row>
    <row r="797" ht="15.75" customHeight="1" s="198">
      <c r="A797" s="57" t="n"/>
      <c r="B797" s="57" t="n"/>
      <c r="C797" s="53" t="n"/>
      <c r="D797" s="57" t="n"/>
      <c r="E797" s="58" t="n"/>
      <c r="F797" s="57" t="n"/>
    </row>
    <row r="798" ht="15.75" customHeight="1" s="198">
      <c r="A798" s="57" t="n"/>
      <c r="B798" s="57" t="n"/>
      <c r="C798" s="53" t="n"/>
      <c r="D798" s="57" t="n"/>
      <c r="E798" s="58" t="n"/>
      <c r="F798" s="57" t="n"/>
    </row>
    <row r="799" ht="15.75" customHeight="1" s="198">
      <c r="A799" s="57" t="n"/>
      <c r="B799" s="57" t="n"/>
      <c r="C799" s="53" t="n"/>
      <c r="D799" s="57" t="n"/>
      <c r="E799" s="58" t="n"/>
      <c r="F799" s="57" t="n"/>
    </row>
    <row r="800" ht="15.75" customHeight="1" s="198">
      <c r="A800" s="57" t="n"/>
      <c r="B800" s="57" t="n"/>
      <c r="C800" s="53" t="n"/>
      <c r="D800" s="57" t="n"/>
      <c r="E800" s="58" t="n"/>
      <c r="F800" s="57" t="n"/>
    </row>
    <row r="801" ht="15.75" customHeight="1" s="198">
      <c r="A801" s="57" t="n"/>
      <c r="B801" s="57" t="n"/>
      <c r="C801" s="53" t="n"/>
      <c r="D801" s="57" t="n"/>
      <c r="E801" s="58" t="n"/>
      <c r="F801" s="57" t="n"/>
    </row>
    <row r="802" ht="15.75" customHeight="1" s="198">
      <c r="A802" s="57" t="n"/>
      <c r="B802" s="57" t="n"/>
      <c r="C802" s="53" t="n"/>
      <c r="D802" s="57" t="n"/>
      <c r="E802" s="58" t="n"/>
      <c r="F802" s="57" t="n"/>
    </row>
    <row r="803" ht="15.75" customHeight="1" s="198">
      <c r="A803" s="57" t="n"/>
      <c r="B803" s="57" t="n"/>
      <c r="C803" s="53" t="n"/>
      <c r="D803" s="57" t="n"/>
      <c r="E803" s="58" t="n"/>
      <c r="F803" s="57" t="n"/>
    </row>
    <row r="804" ht="15.75" customHeight="1" s="198">
      <c r="A804" s="57" t="n"/>
      <c r="B804" s="57" t="n"/>
      <c r="C804" s="53" t="n"/>
      <c r="D804" s="57" t="n"/>
      <c r="E804" s="58" t="n"/>
      <c r="F804" s="57" t="n"/>
    </row>
    <row r="805" ht="15.75" customHeight="1" s="198">
      <c r="A805" s="57" t="n"/>
      <c r="B805" s="57" t="n"/>
      <c r="C805" s="53" t="n"/>
      <c r="D805" s="57" t="n"/>
      <c r="E805" s="58" t="n"/>
      <c r="F805" s="57" t="n"/>
    </row>
    <row r="806" ht="15.75" customHeight="1" s="198">
      <c r="A806" s="57" t="n"/>
      <c r="B806" s="57" t="n"/>
      <c r="C806" s="53" t="n"/>
      <c r="D806" s="57" t="n"/>
      <c r="E806" s="58" t="n"/>
      <c r="F806" s="57" t="n"/>
    </row>
    <row r="807" ht="15.75" customHeight="1" s="198">
      <c r="A807" s="57" t="n"/>
      <c r="B807" s="57" t="n"/>
      <c r="C807" s="53" t="n"/>
      <c r="D807" s="57" t="n"/>
      <c r="E807" s="58" t="n"/>
      <c r="F807" s="57" t="n"/>
    </row>
    <row r="808" ht="15.75" customHeight="1" s="198">
      <c r="A808" s="57" t="n"/>
      <c r="B808" s="57" t="n"/>
      <c r="C808" s="53" t="n"/>
      <c r="D808" s="57" t="n"/>
      <c r="E808" s="58" t="n"/>
      <c r="F808" s="57" t="n"/>
    </row>
    <row r="809" ht="15.75" customHeight="1" s="198">
      <c r="A809" s="57" t="n"/>
      <c r="B809" s="57" t="n"/>
      <c r="C809" s="53" t="n"/>
      <c r="D809" s="57" t="n"/>
      <c r="E809" s="58" t="n"/>
      <c r="F809" s="57" t="n"/>
    </row>
    <row r="810" ht="15.75" customHeight="1" s="198">
      <c r="A810" s="57" t="n"/>
      <c r="B810" s="57" t="n"/>
      <c r="C810" s="53" t="n"/>
      <c r="D810" s="57" t="n"/>
      <c r="E810" s="58" t="n"/>
      <c r="F810" s="57" t="n"/>
    </row>
    <row r="811" ht="15.75" customHeight="1" s="198">
      <c r="A811" s="57" t="n"/>
      <c r="B811" s="57" t="n"/>
      <c r="C811" s="53" t="n"/>
      <c r="D811" s="57" t="n"/>
      <c r="E811" s="58" t="n"/>
      <c r="F811" s="57" t="n"/>
    </row>
    <row r="812" ht="15.75" customHeight="1" s="198">
      <c r="A812" s="57" t="n"/>
      <c r="B812" s="57" t="n"/>
      <c r="C812" s="53" t="n"/>
      <c r="D812" s="57" t="n"/>
      <c r="E812" s="58" t="n"/>
      <c r="F812" s="57" t="n"/>
    </row>
    <row r="813" ht="15.75" customHeight="1" s="198">
      <c r="A813" s="57" t="n"/>
      <c r="B813" s="57" t="n"/>
      <c r="C813" s="53" t="n"/>
      <c r="D813" s="57" t="n"/>
      <c r="E813" s="58" t="n"/>
      <c r="F813" s="57" t="n"/>
    </row>
    <row r="814" ht="15.75" customHeight="1" s="198">
      <c r="A814" s="57" t="n"/>
      <c r="B814" s="57" t="n"/>
      <c r="C814" s="53" t="n"/>
      <c r="D814" s="57" t="n"/>
      <c r="E814" s="58" t="n"/>
      <c r="F814" s="57" t="n"/>
    </row>
    <row r="815" ht="15.75" customHeight="1" s="198">
      <c r="A815" s="57" t="n"/>
      <c r="B815" s="57" t="n"/>
      <c r="C815" s="53" t="n"/>
      <c r="D815" s="57" t="n"/>
      <c r="E815" s="58" t="n"/>
      <c r="F815" s="57" t="n"/>
    </row>
    <row r="816" ht="15.75" customHeight="1" s="198">
      <c r="A816" s="57" t="n"/>
      <c r="B816" s="57" t="n"/>
      <c r="C816" s="53" t="n"/>
      <c r="D816" s="57" t="n"/>
      <c r="E816" s="58" t="n"/>
      <c r="F816" s="57" t="n"/>
    </row>
    <row r="817" ht="15.75" customHeight="1" s="198">
      <c r="A817" s="57" t="n"/>
      <c r="B817" s="57" t="n"/>
      <c r="C817" s="53" t="n"/>
      <c r="D817" s="57" t="n"/>
      <c r="E817" s="58" t="n"/>
      <c r="F817" s="57" t="n"/>
    </row>
    <row r="818" ht="15.75" customHeight="1" s="198">
      <c r="A818" s="57" t="n"/>
      <c r="B818" s="57" t="n"/>
      <c r="C818" s="53" t="n"/>
      <c r="D818" s="57" t="n"/>
      <c r="E818" s="58" t="n"/>
      <c r="F818" s="57" t="n"/>
    </row>
    <row r="819" ht="15.75" customHeight="1" s="198">
      <c r="A819" s="57" t="n"/>
      <c r="B819" s="57" t="n"/>
      <c r="C819" s="53" t="n"/>
      <c r="D819" s="57" t="n"/>
      <c r="E819" s="58" t="n"/>
      <c r="F819" s="57" t="n"/>
    </row>
    <row r="820" ht="15.75" customHeight="1" s="198">
      <c r="A820" s="57" t="n"/>
      <c r="B820" s="57" t="n"/>
      <c r="C820" s="53" t="n"/>
      <c r="D820" s="57" t="n"/>
      <c r="E820" s="58" t="n"/>
      <c r="F820" s="57" t="n"/>
    </row>
    <row r="821" ht="15.75" customHeight="1" s="198">
      <c r="A821" s="57" t="n"/>
      <c r="B821" s="57" t="n"/>
      <c r="C821" s="53" t="n"/>
      <c r="D821" s="57" t="n"/>
      <c r="E821" s="58" t="n"/>
      <c r="F821" s="57" t="n"/>
    </row>
    <row r="822" ht="15.75" customHeight="1" s="198">
      <c r="A822" s="57" t="n"/>
      <c r="B822" s="57" t="n"/>
      <c r="C822" s="53" t="n"/>
      <c r="D822" s="57" t="n"/>
      <c r="E822" s="58" t="n"/>
      <c r="F822" s="57" t="n"/>
    </row>
    <row r="823" ht="15.75" customHeight="1" s="198">
      <c r="A823" s="57" t="n"/>
      <c r="B823" s="57" t="n"/>
      <c r="C823" s="53" t="n"/>
      <c r="D823" s="57" t="n"/>
      <c r="E823" s="58" t="n"/>
      <c r="F823" s="57" t="n"/>
    </row>
    <row r="824" ht="15.75" customHeight="1" s="198">
      <c r="A824" s="57" t="n"/>
      <c r="B824" s="57" t="n"/>
      <c r="C824" s="53" t="n"/>
      <c r="D824" s="57" t="n"/>
      <c r="E824" s="58" t="n"/>
      <c r="F824" s="57" t="n"/>
    </row>
    <row r="825" ht="15.75" customHeight="1" s="198">
      <c r="A825" s="57" t="n"/>
      <c r="B825" s="57" t="n"/>
      <c r="C825" s="53" t="n"/>
      <c r="D825" s="57" t="n"/>
      <c r="E825" s="58" t="n"/>
      <c r="F825" s="57" t="n"/>
    </row>
    <row r="826" ht="15.75" customHeight="1" s="198">
      <c r="A826" s="57" t="n"/>
      <c r="B826" s="57" t="n"/>
      <c r="C826" s="53" t="n"/>
      <c r="D826" s="57" t="n"/>
      <c r="E826" s="58" t="n"/>
      <c r="F826" s="57" t="n"/>
    </row>
    <row r="827" ht="15.75" customHeight="1" s="198">
      <c r="A827" s="57" t="n"/>
      <c r="B827" s="57" t="n"/>
      <c r="C827" s="53" t="n"/>
      <c r="D827" s="57" t="n"/>
      <c r="E827" s="58" t="n"/>
      <c r="F827" s="57" t="n"/>
    </row>
    <row r="828" ht="15.75" customHeight="1" s="198">
      <c r="A828" s="57" t="n"/>
      <c r="B828" s="57" t="n"/>
      <c r="C828" s="53" t="n"/>
      <c r="D828" s="57" t="n"/>
      <c r="E828" s="58" t="n"/>
      <c r="F828" s="57" t="n"/>
    </row>
    <row r="829" ht="15.75" customHeight="1" s="198">
      <c r="A829" s="57" t="n"/>
      <c r="B829" s="57" t="n"/>
      <c r="C829" s="53" t="n"/>
      <c r="D829" s="57" t="n"/>
      <c r="E829" s="58" t="n"/>
      <c r="F829" s="57" t="n"/>
    </row>
    <row r="830" ht="15.75" customHeight="1" s="198">
      <c r="A830" s="57" t="n"/>
      <c r="B830" s="57" t="n"/>
      <c r="C830" s="53" t="n"/>
      <c r="D830" s="57" t="n"/>
      <c r="E830" s="58" t="n"/>
      <c r="F830" s="57" t="n"/>
    </row>
    <row r="831" ht="15.75" customHeight="1" s="198">
      <c r="A831" s="57" t="n"/>
      <c r="B831" s="57" t="n"/>
      <c r="C831" s="53" t="n"/>
      <c r="D831" s="57" t="n"/>
      <c r="E831" s="58" t="n"/>
      <c r="F831" s="57" t="n"/>
    </row>
    <row r="832" ht="15.75" customHeight="1" s="198">
      <c r="A832" s="57" t="n"/>
      <c r="B832" s="57" t="n"/>
      <c r="C832" s="53" t="n"/>
      <c r="D832" s="57" t="n"/>
      <c r="E832" s="58" t="n"/>
      <c r="F832" s="57" t="n"/>
    </row>
    <row r="833" ht="15.75" customHeight="1" s="198">
      <c r="A833" s="57" t="n"/>
      <c r="B833" s="57" t="n"/>
      <c r="C833" s="53" t="n"/>
      <c r="D833" s="57" t="n"/>
      <c r="E833" s="58" t="n"/>
      <c r="F833" s="57" t="n"/>
    </row>
    <row r="834" ht="15.75" customHeight="1" s="198">
      <c r="A834" s="57" t="n"/>
      <c r="B834" s="57" t="n"/>
      <c r="C834" s="53" t="n"/>
      <c r="D834" s="57" t="n"/>
      <c r="E834" s="58" t="n"/>
      <c r="F834" s="57" t="n"/>
    </row>
    <row r="835" ht="15.75" customHeight="1" s="198">
      <c r="A835" s="57" t="n"/>
      <c r="B835" s="57" t="n"/>
      <c r="C835" s="53" t="n"/>
      <c r="D835" s="57" t="n"/>
      <c r="E835" s="58" t="n"/>
      <c r="F835" s="57" t="n"/>
    </row>
    <row r="836" ht="15.75" customHeight="1" s="198">
      <c r="A836" s="57" t="n"/>
      <c r="B836" s="57" t="n"/>
      <c r="C836" s="53" t="n"/>
      <c r="D836" s="57" t="n"/>
      <c r="E836" s="58" t="n"/>
      <c r="F836" s="57" t="n"/>
    </row>
    <row r="837" ht="15.75" customHeight="1" s="198">
      <c r="A837" s="57" t="n"/>
      <c r="B837" s="57" t="n"/>
      <c r="C837" s="53" t="n"/>
      <c r="D837" s="57" t="n"/>
      <c r="E837" s="58" t="n"/>
      <c r="F837" s="57" t="n"/>
    </row>
    <row r="838" ht="15.75" customHeight="1" s="198">
      <c r="A838" s="57" t="n"/>
      <c r="B838" s="57" t="n"/>
      <c r="C838" s="53" t="n"/>
      <c r="D838" s="57" t="n"/>
      <c r="E838" s="58" t="n"/>
      <c r="F838" s="57" t="n"/>
    </row>
    <row r="839" ht="15.75" customHeight="1" s="198">
      <c r="A839" s="57" t="n"/>
      <c r="B839" s="57" t="n"/>
      <c r="C839" s="53" t="n"/>
      <c r="D839" s="57" t="n"/>
      <c r="E839" s="58" t="n"/>
      <c r="F839" s="57" t="n"/>
    </row>
    <row r="840" ht="15.75" customHeight="1" s="198">
      <c r="A840" s="57" t="n"/>
      <c r="B840" s="57" t="n"/>
      <c r="C840" s="53" t="n"/>
      <c r="D840" s="57" t="n"/>
      <c r="E840" s="58" t="n"/>
      <c r="F840" s="57" t="n"/>
    </row>
    <row r="841" ht="15.75" customHeight="1" s="198">
      <c r="A841" s="57" t="n"/>
      <c r="B841" s="57" t="n"/>
      <c r="C841" s="53" t="n"/>
      <c r="D841" s="57" t="n"/>
      <c r="E841" s="58" t="n"/>
      <c r="F841" s="57" t="n"/>
    </row>
    <row r="842" ht="15.75" customHeight="1" s="198">
      <c r="A842" s="57" t="n"/>
      <c r="B842" s="57" t="n"/>
      <c r="C842" s="53" t="n"/>
      <c r="D842" s="57" t="n"/>
      <c r="E842" s="58" t="n"/>
      <c r="F842" s="57" t="n"/>
    </row>
    <row r="843" ht="15.75" customHeight="1" s="198">
      <c r="A843" s="57" t="n"/>
      <c r="B843" s="57" t="n"/>
      <c r="C843" s="53" t="n"/>
      <c r="D843" s="57" t="n"/>
      <c r="E843" s="58" t="n"/>
      <c r="F843" s="57" t="n"/>
    </row>
    <row r="844" ht="15.75" customHeight="1" s="198">
      <c r="A844" s="57" t="n"/>
      <c r="B844" s="57" t="n"/>
      <c r="C844" s="53" t="n"/>
      <c r="D844" s="57" t="n"/>
      <c r="E844" s="58" t="n"/>
      <c r="F844" s="57" t="n"/>
    </row>
    <row r="845" ht="15.75" customHeight="1" s="198">
      <c r="A845" s="57" t="n"/>
      <c r="B845" s="57" t="n"/>
      <c r="C845" s="53" t="n"/>
      <c r="D845" s="57" t="n"/>
      <c r="E845" s="58" t="n"/>
      <c r="F845" s="57" t="n"/>
    </row>
    <row r="846" ht="15.75" customHeight="1" s="198">
      <c r="A846" s="57" t="n"/>
      <c r="B846" s="57" t="n"/>
      <c r="C846" s="53" t="n"/>
      <c r="D846" s="57" t="n"/>
      <c r="E846" s="58" t="n"/>
      <c r="F846" s="57" t="n"/>
    </row>
    <row r="847" ht="15.75" customHeight="1" s="198">
      <c r="A847" s="57" t="n"/>
      <c r="B847" s="57" t="n"/>
      <c r="C847" s="53" t="n"/>
      <c r="D847" s="57" t="n"/>
      <c r="E847" s="58" t="n"/>
      <c r="F847" s="57" t="n"/>
    </row>
    <row r="848" ht="15.75" customHeight="1" s="198">
      <c r="A848" s="57" t="n"/>
      <c r="B848" s="57" t="n"/>
      <c r="C848" s="53" t="n"/>
      <c r="D848" s="57" t="n"/>
      <c r="E848" s="58" t="n"/>
      <c r="F848" s="57" t="n"/>
    </row>
    <row r="849" ht="15.75" customHeight="1" s="198">
      <c r="A849" s="57" t="n"/>
      <c r="B849" s="57" t="n"/>
      <c r="C849" s="53" t="n"/>
      <c r="D849" s="57" t="n"/>
      <c r="E849" s="58" t="n"/>
      <c r="F849" s="57" t="n"/>
    </row>
    <row r="850" ht="15.75" customHeight="1" s="198">
      <c r="A850" s="57" t="n"/>
      <c r="B850" s="57" t="n"/>
      <c r="C850" s="53" t="n"/>
      <c r="D850" s="57" t="n"/>
      <c r="E850" s="58" t="n"/>
      <c r="F850" s="57" t="n"/>
    </row>
    <row r="851" ht="15.75" customHeight="1" s="198">
      <c r="A851" s="57" t="n"/>
      <c r="B851" s="57" t="n"/>
      <c r="C851" s="53" t="n"/>
      <c r="D851" s="57" t="n"/>
      <c r="E851" s="58" t="n"/>
      <c r="F851" s="57" t="n"/>
    </row>
    <row r="852" ht="15.75" customHeight="1" s="198">
      <c r="A852" s="57" t="n"/>
      <c r="B852" s="57" t="n"/>
      <c r="C852" s="53" t="n"/>
      <c r="D852" s="57" t="n"/>
      <c r="E852" s="58" t="n"/>
      <c r="F852" s="57" t="n"/>
    </row>
    <row r="853" ht="15.75" customHeight="1" s="198">
      <c r="A853" s="57" t="n"/>
      <c r="B853" s="57" t="n"/>
      <c r="C853" s="53" t="n"/>
      <c r="D853" s="57" t="n"/>
      <c r="E853" s="58" t="n"/>
      <c r="F853" s="57" t="n"/>
    </row>
    <row r="854" ht="15.75" customHeight="1" s="198">
      <c r="A854" s="57" t="n"/>
      <c r="B854" s="57" t="n"/>
      <c r="C854" s="53" t="n"/>
      <c r="D854" s="57" t="n"/>
      <c r="E854" s="58" t="n"/>
      <c r="F854" s="57" t="n"/>
    </row>
    <row r="855" ht="15.75" customHeight="1" s="198">
      <c r="A855" s="57" t="n"/>
      <c r="B855" s="57" t="n"/>
      <c r="C855" s="53" t="n"/>
      <c r="D855" s="57" t="n"/>
      <c r="E855" s="58" t="n"/>
      <c r="F855" s="57" t="n"/>
    </row>
    <row r="856" ht="15.75" customHeight="1" s="198">
      <c r="A856" s="57" t="n"/>
      <c r="B856" s="57" t="n"/>
      <c r="C856" s="53" t="n"/>
      <c r="D856" s="57" t="n"/>
      <c r="E856" s="58" t="n"/>
      <c r="F856" s="57" t="n"/>
    </row>
    <row r="857" ht="15.75" customHeight="1" s="198">
      <c r="A857" s="57" t="n"/>
      <c r="B857" s="57" t="n"/>
      <c r="C857" s="53" t="n"/>
      <c r="D857" s="57" t="n"/>
      <c r="E857" s="58" t="n"/>
      <c r="F857" s="57" t="n"/>
    </row>
    <row r="858" ht="15.75" customHeight="1" s="198">
      <c r="A858" s="57" t="n"/>
      <c r="B858" s="57" t="n"/>
      <c r="C858" s="53" t="n"/>
      <c r="D858" s="57" t="n"/>
      <c r="E858" s="58" t="n"/>
      <c r="F858" s="57" t="n"/>
    </row>
    <row r="859" ht="15.75" customHeight="1" s="198">
      <c r="A859" s="57" t="n"/>
      <c r="B859" s="57" t="n"/>
      <c r="C859" s="53" t="n"/>
      <c r="D859" s="57" t="n"/>
      <c r="E859" s="58" t="n"/>
      <c r="F859" s="57" t="n"/>
    </row>
    <row r="860" ht="15.75" customHeight="1" s="198">
      <c r="A860" s="57" t="n"/>
      <c r="B860" s="57" t="n"/>
      <c r="C860" s="53" t="n"/>
      <c r="D860" s="57" t="n"/>
      <c r="E860" s="58" t="n"/>
      <c r="F860" s="57" t="n"/>
    </row>
    <row r="861" ht="15.75" customHeight="1" s="198">
      <c r="A861" s="57" t="n"/>
      <c r="B861" s="57" t="n"/>
      <c r="C861" s="53" t="n"/>
      <c r="D861" s="57" t="n"/>
      <c r="E861" s="58" t="n"/>
      <c r="F861" s="57" t="n"/>
    </row>
    <row r="862" ht="15.75" customHeight="1" s="198">
      <c r="A862" s="57" t="n"/>
      <c r="B862" s="57" t="n"/>
      <c r="C862" s="53" t="n"/>
      <c r="D862" s="57" t="n"/>
      <c r="E862" s="58" t="n"/>
      <c r="F862" s="57" t="n"/>
    </row>
    <row r="863" ht="15.75" customHeight="1" s="198">
      <c r="A863" s="57" t="n"/>
      <c r="B863" s="57" t="n"/>
      <c r="C863" s="53" t="n"/>
      <c r="D863" s="57" t="n"/>
      <c r="E863" s="58" t="n"/>
      <c r="F863" s="57" t="n"/>
    </row>
    <row r="864" ht="15.75" customHeight="1" s="198">
      <c r="A864" s="57" t="n"/>
      <c r="B864" s="57" t="n"/>
      <c r="C864" s="53" t="n"/>
      <c r="D864" s="57" t="n"/>
      <c r="E864" s="58" t="n"/>
      <c r="F864" s="57" t="n"/>
    </row>
    <row r="865" ht="15.75" customHeight="1" s="198">
      <c r="A865" s="57" t="n"/>
      <c r="B865" s="57" t="n"/>
      <c r="C865" s="53" t="n"/>
      <c r="D865" s="57" t="n"/>
      <c r="E865" s="58" t="n"/>
      <c r="F865" s="57" t="n"/>
    </row>
    <row r="866" ht="15.75" customHeight="1" s="198">
      <c r="A866" s="57" t="n"/>
      <c r="B866" s="57" t="n"/>
      <c r="C866" s="53" t="n"/>
      <c r="D866" s="57" t="n"/>
      <c r="E866" s="58" t="n"/>
      <c r="F866" s="57" t="n"/>
    </row>
    <row r="867" ht="15.75" customHeight="1" s="198">
      <c r="A867" s="57" t="n"/>
      <c r="B867" s="57" t="n"/>
      <c r="C867" s="53" t="n"/>
      <c r="D867" s="57" t="n"/>
      <c r="E867" s="58" t="n"/>
      <c r="F867" s="57" t="n"/>
    </row>
    <row r="868" ht="15.75" customHeight="1" s="198">
      <c r="A868" s="57" t="n"/>
      <c r="B868" s="57" t="n"/>
      <c r="C868" s="53" t="n"/>
      <c r="D868" s="57" t="n"/>
      <c r="E868" s="58" t="n"/>
      <c r="F868" s="57" t="n"/>
    </row>
    <row r="869" ht="15.75" customHeight="1" s="198">
      <c r="A869" s="57" t="n"/>
      <c r="B869" s="57" t="n"/>
      <c r="C869" s="53" t="n"/>
      <c r="D869" s="57" t="n"/>
      <c r="E869" s="58" t="n"/>
      <c r="F869" s="57" t="n"/>
    </row>
    <row r="870" ht="15.75" customHeight="1" s="198">
      <c r="A870" s="57" t="n"/>
      <c r="B870" s="57" t="n"/>
      <c r="C870" s="53" t="n"/>
      <c r="D870" s="57" t="n"/>
      <c r="E870" s="58" t="n"/>
      <c r="F870" s="57" t="n"/>
    </row>
    <row r="871" ht="15.75" customHeight="1" s="198">
      <c r="A871" s="57" t="n"/>
      <c r="B871" s="57" t="n"/>
      <c r="C871" s="53" t="n"/>
      <c r="D871" s="57" t="n"/>
      <c r="E871" s="58" t="n"/>
      <c r="F871" s="57" t="n"/>
    </row>
    <row r="872" ht="15.75" customHeight="1" s="198">
      <c r="A872" s="57" t="n"/>
      <c r="B872" s="57" t="n"/>
      <c r="C872" s="53" t="n"/>
      <c r="D872" s="57" t="n"/>
      <c r="E872" s="58" t="n"/>
      <c r="F872" s="57" t="n"/>
    </row>
    <row r="873" ht="15.75" customHeight="1" s="198">
      <c r="A873" s="57" t="n"/>
      <c r="B873" s="57" t="n"/>
      <c r="C873" s="53" t="n"/>
      <c r="D873" s="57" t="n"/>
      <c r="E873" s="58" t="n"/>
      <c r="F873" s="57" t="n"/>
    </row>
    <row r="874" ht="15.75" customHeight="1" s="198">
      <c r="A874" s="57" t="n"/>
      <c r="B874" s="57" t="n"/>
      <c r="C874" s="53" t="n"/>
      <c r="D874" s="57" t="n"/>
      <c r="E874" s="58" t="n"/>
      <c r="F874" s="57" t="n"/>
    </row>
    <row r="875" ht="15.75" customHeight="1" s="198">
      <c r="A875" s="57" t="n"/>
      <c r="B875" s="57" t="n"/>
      <c r="C875" s="53" t="n"/>
      <c r="D875" s="57" t="n"/>
      <c r="E875" s="58" t="n"/>
      <c r="F875" s="57" t="n"/>
    </row>
    <row r="876" ht="15.75" customHeight="1" s="198">
      <c r="A876" s="57" t="n"/>
      <c r="B876" s="57" t="n"/>
      <c r="C876" s="53" t="n"/>
      <c r="D876" s="57" t="n"/>
      <c r="E876" s="58" t="n"/>
      <c r="F876" s="57" t="n"/>
    </row>
    <row r="877" ht="15.75" customHeight="1" s="198">
      <c r="A877" s="57" t="n"/>
      <c r="B877" s="57" t="n"/>
      <c r="C877" s="53" t="n"/>
      <c r="D877" s="57" t="n"/>
      <c r="E877" s="58" t="n"/>
      <c r="F877" s="57" t="n"/>
    </row>
    <row r="878" ht="15.75" customHeight="1" s="198">
      <c r="A878" s="57" t="n"/>
      <c r="B878" s="57" t="n"/>
      <c r="C878" s="53" t="n"/>
      <c r="D878" s="57" t="n"/>
      <c r="E878" s="58" t="n"/>
      <c r="F878" s="57" t="n"/>
    </row>
    <row r="879" ht="15.75" customHeight="1" s="198">
      <c r="A879" s="57" t="n"/>
      <c r="B879" s="57" t="n"/>
      <c r="C879" s="53" t="n"/>
      <c r="D879" s="57" t="n"/>
      <c r="E879" s="58" t="n"/>
      <c r="F879" s="57" t="n"/>
    </row>
    <row r="880" ht="15.75" customHeight="1" s="198">
      <c r="A880" s="57" t="n"/>
      <c r="B880" s="57" t="n"/>
      <c r="C880" s="53" t="n"/>
      <c r="D880" s="57" t="n"/>
      <c r="E880" s="58" t="n"/>
      <c r="F880" s="57" t="n"/>
    </row>
    <row r="881" ht="15.75" customHeight="1" s="198">
      <c r="A881" s="57" t="n"/>
      <c r="B881" s="57" t="n"/>
      <c r="C881" s="53" t="n"/>
      <c r="D881" s="57" t="n"/>
      <c r="E881" s="58" t="n"/>
      <c r="F881" s="57" t="n"/>
    </row>
    <row r="882" ht="15.75" customHeight="1" s="198">
      <c r="A882" s="57" t="n"/>
      <c r="B882" s="57" t="n"/>
      <c r="C882" s="53" t="n"/>
      <c r="D882" s="57" t="n"/>
      <c r="E882" s="58" t="n"/>
      <c r="F882" s="57" t="n"/>
    </row>
    <row r="883" ht="15.75" customHeight="1" s="198">
      <c r="A883" s="57" t="n"/>
      <c r="B883" s="57" t="n"/>
      <c r="C883" s="53" t="n"/>
      <c r="D883" s="57" t="n"/>
      <c r="E883" s="58" t="n"/>
      <c r="F883" s="57" t="n"/>
    </row>
    <row r="884" ht="15.75" customHeight="1" s="198">
      <c r="A884" s="57" t="n"/>
      <c r="B884" s="57" t="n"/>
      <c r="C884" s="53" t="n"/>
      <c r="D884" s="57" t="n"/>
      <c r="E884" s="58" t="n"/>
      <c r="F884" s="57" t="n"/>
    </row>
    <row r="885" ht="15.75" customHeight="1" s="198">
      <c r="A885" s="57" t="n"/>
      <c r="B885" s="57" t="n"/>
      <c r="C885" s="53" t="n"/>
      <c r="D885" s="57" t="n"/>
      <c r="E885" s="58" t="n"/>
      <c r="F885" s="57" t="n"/>
    </row>
    <row r="886" ht="15.75" customHeight="1" s="198">
      <c r="A886" s="57" t="n"/>
      <c r="B886" s="57" t="n"/>
      <c r="C886" s="53" t="n"/>
      <c r="D886" s="57" t="n"/>
      <c r="E886" s="58" t="n"/>
      <c r="F886" s="57" t="n"/>
    </row>
    <row r="887" ht="15.75" customHeight="1" s="198">
      <c r="A887" s="57" t="n"/>
      <c r="B887" s="57" t="n"/>
      <c r="C887" s="53" t="n"/>
      <c r="D887" s="57" t="n"/>
      <c r="E887" s="58" t="n"/>
      <c r="F887" s="57" t="n"/>
    </row>
    <row r="888" ht="15.75" customHeight="1" s="198">
      <c r="A888" s="57" t="n"/>
      <c r="B888" s="57" t="n"/>
      <c r="C888" s="53" t="n"/>
      <c r="D888" s="57" t="n"/>
      <c r="E888" s="58" t="n"/>
      <c r="F888" s="57" t="n"/>
    </row>
    <row r="889" ht="15.75" customHeight="1" s="198">
      <c r="A889" s="57" t="n"/>
      <c r="B889" s="57" t="n"/>
      <c r="C889" s="53" t="n"/>
      <c r="D889" s="57" t="n"/>
      <c r="E889" s="58" t="n"/>
      <c r="F889" s="57" t="n"/>
    </row>
    <row r="890" ht="15.75" customHeight="1" s="198">
      <c r="A890" s="57" t="n"/>
      <c r="B890" s="57" t="n"/>
      <c r="C890" s="53" t="n"/>
      <c r="D890" s="57" t="n"/>
      <c r="E890" s="58" t="n"/>
      <c r="F890" s="57" t="n"/>
    </row>
    <row r="891" ht="15.75" customHeight="1" s="198">
      <c r="A891" s="57" t="n"/>
      <c r="B891" s="57" t="n"/>
      <c r="C891" s="53" t="n"/>
      <c r="D891" s="57" t="n"/>
      <c r="E891" s="58" t="n"/>
      <c r="F891" s="57" t="n"/>
    </row>
    <row r="892" ht="15.75" customHeight="1" s="198">
      <c r="A892" s="57" t="n"/>
      <c r="B892" s="57" t="n"/>
      <c r="C892" s="53" t="n"/>
      <c r="D892" s="57" t="n"/>
      <c r="E892" s="58" t="n"/>
      <c r="F892" s="57" t="n"/>
    </row>
    <row r="893" ht="15.75" customHeight="1" s="198">
      <c r="A893" s="57" t="n"/>
      <c r="B893" s="57" t="n"/>
      <c r="C893" s="53" t="n"/>
      <c r="D893" s="57" t="n"/>
      <c r="E893" s="58" t="n"/>
      <c r="F893" s="57" t="n"/>
    </row>
    <row r="894" ht="15.75" customHeight="1" s="198">
      <c r="A894" s="57" t="n"/>
      <c r="B894" s="57" t="n"/>
      <c r="C894" s="53" t="n"/>
      <c r="D894" s="57" t="n"/>
      <c r="E894" s="58" t="n"/>
      <c r="F894" s="57" t="n"/>
    </row>
    <row r="895" ht="15.75" customHeight="1" s="198">
      <c r="A895" s="57" t="n"/>
      <c r="B895" s="57" t="n"/>
      <c r="C895" s="53" t="n"/>
      <c r="D895" s="57" t="n"/>
      <c r="E895" s="58" t="n"/>
      <c r="F895" s="57" t="n"/>
    </row>
    <row r="896" ht="15.75" customHeight="1" s="198">
      <c r="A896" s="57" t="n"/>
      <c r="B896" s="57" t="n"/>
      <c r="C896" s="53" t="n"/>
      <c r="D896" s="57" t="n"/>
      <c r="E896" s="58" t="n"/>
      <c r="F896" s="57" t="n"/>
    </row>
    <row r="897" ht="15.75" customHeight="1" s="198">
      <c r="A897" s="57" t="n"/>
      <c r="B897" s="57" t="n"/>
      <c r="C897" s="53" t="n"/>
      <c r="D897" s="57" t="n"/>
      <c r="E897" s="58" t="n"/>
      <c r="F897" s="57" t="n"/>
    </row>
    <row r="898" ht="15.75" customHeight="1" s="198">
      <c r="A898" s="57" t="n"/>
      <c r="B898" s="57" t="n"/>
      <c r="C898" s="53" t="n"/>
      <c r="D898" s="57" t="n"/>
      <c r="E898" s="58" t="n"/>
      <c r="F898" s="57" t="n"/>
    </row>
    <row r="899" ht="15.75" customHeight="1" s="198">
      <c r="A899" s="57" t="n"/>
      <c r="B899" s="57" t="n"/>
      <c r="C899" s="53" t="n"/>
      <c r="D899" s="57" t="n"/>
      <c r="E899" s="58" t="n"/>
      <c r="F899" s="57" t="n"/>
    </row>
    <row r="900" ht="15.75" customHeight="1" s="198">
      <c r="A900" s="57" t="n"/>
      <c r="B900" s="57" t="n"/>
      <c r="C900" s="53" t="n"/>
      <c r="D900" s="57" t="n"/>
      <c r="E900" s="58" t="n"/>
      <c r="F900" s="57" t="n"/>
    </row>
    <row r="901" ht="15.75" customHeight="1" s="198">
      <c r="A901" s="57" t="n"/>
      <c r="B901" s="57" t="n"/>
      <c r="C901" s="53" t="n"/>
      <c r="D901" s="57" t="n"/>
      <c r="E901" s="58" t="n"/>
      <c r="F901" s="57" t="n"/>
    </row>
    <row r="902" ht="15.75" customHeight="1" s="198">
      <c r="A902" s="57" t="n"/>
      <c r="B902" s="57" t="n"/>
      <c r="C902" s="53" t="n"/>
      <c r="D902" s="57" t="n"/>
      <c r="E902" s="58" t="n"/>
      <c r="F902" s="57" t="n"/>
    </row>
    <row r="903" ht="15.75" customHeight="1" s="198">
      <c r="A903" s="57" t="n"/>
      <c r="B903" s="57" t="n"/>
      <c r="C903" s="53" t="n"/>
      <c r="D903" s="57" t="n"/>
      <c r="E903" s="58" t="n"/>
      <c r="F903" s="57" t="n"/>
    </row>
    <row r="904" ht="15.75" customHeight="1" s="198">
      <c r="A904" s="57" t="n"/>
      <c r="B904" s="57" t="n"/>
      <c r="C904" s="53" t="n"/>
      <c r="D904" s="57" t="n"/>
      <c r="E904" s="58" t="n"/>
      <c r="F904" s="57" t="n"/>
    </row>
    <row r="905" ht="15.75" customHeight="1" s="198">
      <c r="A905" s="57" t="n"/>
      <c r="B905" s="57" t="n"/>
      <c r="C905" s="53" t="n"/>
      <c r="D905" s="57" t="n"/>
      <c r="E905" s="58" t="n"/>
      <c r="F905" s="57" t="n"/>
    </row>
    <row r="906" ht="15.75" customHeight="1" s="198">
      <c r="A906" s="57" t="n"/>
      <c r="B906" s="57" t="n"/>
      <c r="C906" s="53" t="n"/>
      <c r="D906" s="57" t="n"/>
      <c r="E906" s="58" t="n"/>
      <c r="F906" s="57" t="n"/>
    </row>
    <row r="907" ht="15.75" customHeight="1" s="198">
      <c r="A907" s="57" t="n"/>
      <c r="B907" s="57" t="n"/>
      <c r="C907" s="53" t="n"/>
      <c r="D907" s="57" t="n"/>
      <c r="E907" s="58" t="n"/>
      <c r="F907" s="57" t="n"/>
    </row>
    <row r="908" ht="15.75" customHeight="1" s="198">
      <c r="A908" s="57" t="n"/>
      <c r="B908" s="57" t="n"/>
      <c r="C908" s="53" t="n"/>
      <c r="D908" s="57" t="n"/>
      <c r="E908" s="58" t="n"/>
      <c r="F908" s="57" t="n"/>
    </row>
    <row r="909" ht="15.75" customHeight="1" s="198">
      <c r="A909" s="57" t="n"/>
      <c r="B909" s="57" t="n"/>
      <c r="C909" s="53" t="n"/>
      <c r="D909" s="57" t="n"/>
      <c r="E909" s="58" t="n"/>
      <c r="F909" s="57" t="n"/>
    </row>
    <row r="910" ht="15.75" customHeight="1" s="198">
      <c r="A910" s="57" t="n"/>
      <c r="B910" s="57" t="n"/>
      <c r="C910" s="53" t="n"/>
      <c r="D910" s="57" t="n"/>
      <c r="E910" s="58" t="n"/>
      <c r="F910" s="57" t="n"/>
    </row>
    <row r="911" ht="15.75" customHeight="1" s="198">
      <c r="A911" s="57" t="n"/>
      <c r="B911" s="57" t="n"/>
      <c r="C911" s="53" t="n"/>
      <c r="D911" s="57" t="n"/>
      <c r="E911" s="58" t="n"/>
      <c r="F911" s="57" t="n"/>
    </row>
    <row r="912" ht="15.75" customHeight="1" s="198">
      <c r="A912" s="57" t="n"/>
      <c r="B912" s="57" t="n"/>
      <c r="C912" s="53" t="n"/>
      <c r="D912" s="57" t="n"/>
      <c r="E912" s="58" t="n"/>
      <c r="F912" s="57" t="n"/>
    </row>
    <row r="913" ht="15.75" customHeight="1" s="198">
      <c r="A913" s="57" t="n"/>
      <c r="B913" s="57" t="n"/>
      <c r="C913" s="53" t="n"/>
      <c r="D913" s="57" t="n"/>
      <c r="E913" s="58" t="n"/>
      <c r="F913" s="57" t="n"/>
    </row>
    <row r="914" ht="15.75" customHeight="1" s="198">
      <c r="A914" s="57" t="n"/>
      <c r="B914" s="57" t="n"/>
      <c r="C914" s="53" t="n"/>
      <c r="D914" s="57" t="n"/>
      <c r="E914" s="58" t="n"/>
      <c r="F914" s="57" t="n"/>
    </row>
    <row r="915" ht="15.75" customHeight="1" s="198">
      <c r="A915" s="57" t="n"/>
      <c r="B915" s="57" t="n"/>
      <c r="C915" s="53" t="n"/>
      <c r="D915" s="57" t="n"/>
      <c r="E915" s="58" t="n"/>
      <c r="F915" s="57" t="n"/>
    </row>
    <row r="916" ht="15.75" customHeight="1" s="198">
      <c r="A916" s="57" t="n"/>
      <c r="B916" s="57" t="n"/>
      <c r="C916" s="53" t="n"/>
      <c r="D916" s="57" t="n"/>
      <c r="E916" s="58" t="n"/>
      <c r="F916" s="57" t="n"/>
    </row>
    <row r="917" ht="15.75" customHeight="1" s="198">
      <c r="A917" s="57" t="n"/>
      <c r="B917" s="57" t="n"/>
      <c r="C917" s="53" t="n"/>
      <c r="D917" s="57" t="n"/>
      <c r="E917" s="58" t="n"/>
      <c r="F917" s="57" t="n"/>
    </row>
    <row r="918" ht="15.75" customHeight="1" s="198">
      <c r="A918" s="57" t="n"/>
      <c r="B918" s="57" t="n"/>
      <c r="C918" s="53" t="n"/>
      <c r="D918" s="57" t="n"/>
      <c r="E918" s="58" t="n"/>
      <c r="F918" s="57" t="n"/>
    </row>
    <row r="919" ht="15.75" customHeight="1" s="198">
      <c r="A919" s="57" t="n"/>
      <c r="B919" s="57" t="n"/>
      <c r="C919" s="53" t="n"/>
      <c r="D919" s="57" t="n"/>
      <c r="E919" s="58" t="n"/>
      <c r="F919" s="57" t="n"/>
    </row>
    <row r="920" ht="15.75" customHeight="1" s="198">
      <c r="A920" s="57" t="n"/>
      <c r="B920" s="57" t="n"/>
      <c r="C920" s="53" t="n"/>
      <c r="D920" s="57" t="n"/>
      <c r="E920" s="58" t="n"/>
      <c r="F920" s="57" t="n"/>
    </row>
    <row r="921" ht="15.75" customHeight="1" s="198">
      <c r="A921" s="57" t="n"/>
      <c r="B921" s="57" t="n"/>
      <c r="C921" s="53" t="n"/>
      <c r="D921" s="57" t="n"/>
      <c r="E921" s="58" t="n"/>
      <c r="F921" s="57" t="n"/>
    </row>
    <row r="922" ht="15.75" customHeight="1" s="198">
      <c r="A922" s="57" t="n"/>
      <c r="B922" s="57" t="n"/>
      <c r="C922" s="53" t="n"/>
      <c r="D922" s="57" t="n"/>
      <c r="E922" s="58" t="n"/>
      <c r="F922" s="57" t="n"/>
    </row>
    <row r="923" ht="15.75" customHeight="1" s="198">
      <c r="A923" s="57" t="n"/>
      <c r="B923" s="57" t="n"/>
      <c r="C923" s="53" t="n"/>
      <c r="D923" s="57" t="n"/>
      <c r="E923" s="58" t="n"/>
      <c r="F923" s="57" t="n"/>
    </row>
    <row r="924" ht="15.75" customHeight="1" s="198">
      <c r="A924" s="57" t="n"/>
      <c r="B924" s="57" t="n"/>
      <c r="C924" s="53" t="n"/>
      <c r="D924" s="57" t="n"/>
      <c r="E924" s="58" t="n"/>
      <c r="F924" s="57" t="n"/>
    </row>
    <row r="925" ht="15.75" customHeight="1" s="198">
      <c r="A925" s="57" t="n"/>
      <c r="B925" s="57" t="n"/>
      <c r="C925" s="53" t="n"/>
      <c r="D925" s="57" t="n"/>
      <c r="E925" s="58" t="n"/>
      <c r="F925" s="57" t="n"/>
    </row>
    <row r="926" ht="15.75" customHeight="1" s="198">
      <c r="A926" s="57" t="n"/>
      <c r="B926" s="57" t="n"/>
      <c r="C926" s="53" t="n"/>
      <c r="D926" s="57" t="n"/>
      <c r="E926" s="58" t="n"/>
      <c r="F926" s="57" t="n"/>
    </row>
    <row r="927" ht="15.75" customHeight="1" s="198">
      <c r="A927" s="57" t="n"/>
      <c r="B927" s="57" t="n"/>
      <c r="C927" s="53" t="n"/>
      <c r="D927" s="57" t="n"/>
      <c r="E927" s="58" t="n"/>
      <c r="F927" s="57" t="n"/>
    </row>
    <row r="928" ht="15.75" customHeight="1" s="198">
      <c r="A928" s="57" t="n"/>
      <c r="B928" s="57" t="n"/>
      <c r="C928" s="53" t="n"/>
      <c r="D928" s="57" t="n"/>
      <c r="E928" s="58" t="n"/>
      <c r="F928" s="57" t="n"/>
    </row>
    <row r="929" ht="15.75" customHeight="1" s="198">
      <c r="A929" s="57" t="n"/>
      <c r="B929" s="57" t="n"/>
      <c r="C929" s="53" t="n"/>
      <c r="D929" s="57" t="n"/>
      <c r="E929" s="58" t="n"/>
      <c r="F929" s="57" t="n"/>
    </row>
    <row r="930" ht="15.75" customHeight="1" s="198">
      <c r="A930" s="57" t="n"/>
      <c r="B930" s="57" t="n"/>
      <c r="C930" s="53" t="n"/>
      <c r="D930" s="57" t="n"/>
      <c r="E930" s="58" t="n"/>
      <c r="F930" s="57" t="n"/>
    </row>
    <row r="931" ht="15.75" customHeight="1" s="198">
      <c r="A931" s="57" t="n"/>
      <c r="B931" s="57" t="n"/>
      <c r="C931" s="53" t="n"/>
      <c r="D931" s="57" t="n"/>
      <c r="E931" s="58" t="n"/>
      <c r="F931" s="57" t="n"/>
    </row>
    <row r="932" ht="15.75" customHeight="1" s="198">
      <c r="A932" s="57" t="n"/>
      <c r="B932" s="57" t="n"/>
      <c r="C932" s="53" t="n"/>
      <c r="D932" s="57" t="n"/>
      <c r="E932" s="58" t="n"/>
      <c r="F932" s="57" t="n"/>
    </row>
    <row r="933" ht="15.75" customHeight="1" s="198">
      <c r="A933" s="57" t="n"/>
      <c r="B933" s="57" t="n"/>
      <c r="C933" s="53" t="n"/>
      <c r="D933" s="57" t="n"/>
      <c r="E933" s="58" t="n"/>
      <c r="F933" s="57" t="n"/>
    </row>
    <row r="934" ht="15.75" customHeight="1" s="198">
      <c r="A934" s="57" t="n"/>
      <c r="B934" s="57" t="n"/>
      <c r="C934" s="53" t="n"/>
      <c r="D934" s="57" t="n"/>
      <c r="E934" s="58" t="n"/>
      <c r="F934" s="57" t="n"/>
    </row>
    <row r="935" ht="15.75" customHeight="1" s="198">
      <c r="A935" s="57" t="n"/>
      <c r="B935" s="57" t="n"/>
      <c r="C935" s="53" t="n"/>
      <c r="D935" s="57" t="n"/>
      <c r="E935" s="58" t="n"/>
      <c r="F935" s="57" t="n"/>
    </row>
    <row r="936" ht="15.75" customHeight="1" s="198">
      <c r="A936" s="57" t="n"/>
      <c r="B936" s="57" t="n"/>
      <c r="C936" s="53" t="n"/>
      <c r="D936" s="57" t="n"/>
      <c r="E936" s="58" t="n"/>
      <c r="F936" s="57" t="n"/>
    </row>
    <row r="937" ht="15.75" customHeight="1" s="198">
      <c r="A937" s="57" t="n"/>
      <c r="B937" s="57" t="n"/>
      <c r="C937" s="53" t="n"/>
      <c r="D937" s="57" t="n"/>
      <c r="E937" s="58" t="n"/>
      <c r="F937" s="57" t="n"/>
    </row>
    <row r="938" ht="15.75" customHeight="1" s="198">
      <c r="A938" s="57" t="n"/>
      <c r="B938" s="57" t="n"/>
      <c r="C938" s="53" t="n"/>
      <c r="D938" s="57" t="n"/>
      <c r="E938" s="58" t="n"/>
      <c r="F938" s="57" t="n"/>
    </row>
    <row r="939" ht="15.75" customHeight="1" s="198">
      <c r="A939" s="57" t="n"/>
      <c r="B939" s="57" t="n"/>
      <c r="C939" s="53" t="n"/>
      <c r="D939" s="57" t="n"/>
      <c r="E939" s="58" t="n"/>
      <c r="F939" s="57" t="n"/>
    </row>
    <row r="940" ht="15.75" customHeight="1" s="198">
      <c r="A940" s="57" t="n"/>
      <c r="B940" s="57" t="n"/>
      <c r="C940" s="53" t="n"/>
      <c r="D940" s="57" t="n"/>
      <c r="E940" s="58" t="n"/>
      <c r="F940" s="57" t="n"/>
    </row>
    <row r="941" ht="15.75" customHeight="1" s="198">
      <c r="A941" s="57" t="n"/>
      <c r="B941" s="57" t="n"/>
      <c r="C941" s="53" t="n"/>
      <c r="D941" s="57" t="n"/>
      <c r="E941" s="58" t="n"/>
      <c r="F941" s="57" t="n"/>
    </row>
    <row r="942" ht="15.75" customHeight="1" s="198">
      <c r="A942" s="57" t="n"/>
      <c r="B942" s="57" t="n"/>
      <c r="C942" s="53" t="n"/>
      <c r="D942" s="57" t="n"/>
      <c r="E942" s="58" t="n"/>
      <c r="F942" s="57" t="n"/>
    </row>
    <row r="943" ht="15.75" customHeight="1" s="198">
      <c r="A943" s="57" t="n"/>
      <c r="B943" s="57" t="n"/>
      <c r="C943" s="53" t="n"/>
      <c r="D943" s="57" t="n"/>
      <c r="E943" s="58" t="n"/>
      <c r="F943" s="57" t="n"/>
    </row>
    <row r="944" ht="15.75" customHeight="1" s="198">
      <c r="A944" s="57" t="n"/>
      <c r="B944" s="57" t="n"/>
      <c r="C944" s="53" t="n"/>
      <c r="D944" s="57" t="n"/>
      <c r="E944" s="58" t="n"/>
      <c r="F944" s="57" t="n"/>
    </row>
    <row r="945" ht="15.75" customHeight="1" s="198">
      <c r="A945" s="57" t="n"/>
      <c r="B945" s="57" t="n"/>
      <c r="C945" s="53" t="n"/>
      <c r="D945" s="57" t="n"/>
      <c r="E945" s="58" t="n"/>
      <c r="F945" s="57" t="n"/>
    </row>
    <row r="946" ht="15.75" customHeight="1" s="198">
      <c r="A946" s="57" t="n"/>
      <c r="B946" s="57" t="n"/>
      <c r="C946" s="53" t="n"/>
      <c r="D946" s="57" t="n"/>
      <c r="E946" s="58" t="n"/>
      <c r="F946" s="57" t="n"/>
    </row>
    <row r="947" ht="15.75" customHeight="1" s="198">
      <c r="A947" s="57" t="n"/>
      <c r="B947" s="57" t="n"/>
      <c r="C947" s="53" t="n"/>
      <c r="D947" s="57" t="n"/>
      <c r="E947" s="58" t="n"/>
      <c r="F947" s="57" t="n"/>
    </row>
    <row r="948" ht="15.75" customHeight="1" s="198">
      <c r="A948" s="57" t="n"/>
      <c r="B948" s="57" t="n"/>
      <c r="C948" s="53" t="n"/>
      <c r="D948" s="57" t="n"/>
      <c r="E948" s="58" t="n"/>
      <c r="F948" s="57" t="n"/>
    </row>
    <row r="949" ht="15.75" customHeight="1" s="198">
      <c r="A949" s="57" t="n"/>
      <c r="B949" s="57" t="n"/>
      <c r="C949" s="53" t="n"/>
      <c r="D949" s="57" t="n"/>
      <c r="E949" s="58" t="n"/>
      <c r="F949" s="57" t="n"/>
    </row>
    <row r="950" ht="15.75" customHeight="1" s="198">
      <c r="A950" s="57" t="n"/>
      <c r="B950" s="57" t="n"/>
      <c r="C950" s="53" t="n"/>
      <c r="D950" s="57" t="n"/>
      <c r="E950" s="58" t="n"/>
      <c r="F950" s="57" t="n"/>
    </row>
    <row r="951" ht="15.75" customHeight="1" s="198">
      <c r="A951" s="57" t="n"/>
      <c r="B951" s="57" t="n"/>
      <c r="C951" s="53" t="n"/>
      <c r="D951" s="57" t="n"/>
      <c r="E951" s="58" t="n"/>
      <c r="F951" s="57" t="n"/>
    </row>
    <row r="952" ht="15.75" customHeight="1" s="198">
      <c r="A952" s="57" t="n"/>
      <c r="B952" s="57" t="n"/>
      <c r="C952" s="53" t="n"/>
      <c r="D952" s="57" t="n"/>
      <c r="E952" s="58" t="n"/>
      <c r="F952" s="57" t="n"/>
    </row>
    <row r="953" ht="15.75" customHeight="1" s="198">
      <c r="A953" s="57" t="n"/>
      <c r="B953" s="57" t="n"/>
      <c r="C953" s="53" t="n"/>
      <c r="D953" s="57" t="n"/>
      <c r="E953" s="58" t="n"/>
      <c r="F953" s="57" t="n"/>
    </row>
    <row r="954" ht="15.75" customHeight="1" s="198">
      <c r="A954" s="57" t="n"/>
      <c r="B954" s="57" t="n"/>
      <c r="C954" s="53" t="n"/>
      <c r="D954" s="57" t="n"/>
      <c r="E954" s="58" t="n"/>
      <c r="F954" s="57" t="n"/>
    </row>
    <row r="955" ht="15.75" customHeight="1" s="198">
      <c r="A955" s="57" t="n"/>
      <c r="B955" s="57" t="n"/>
      <c r="C955" s="53" t="n"/>
      <c r="D955" s="57" t="n"/>
      <c r="E955" s="58" t="n"/>
      <c r="F955" s="57" t="n"/>
    </row>
    <row r="956" ht="15.75" customHeight="1" s="198">
      <c r="A956" s="57" t="n"/>
      <c r="B956" s="57" t="n"/>
      <c r="C956" s="53" t="n"/>
      <c r="D956" s="57" t="n"/>
      <c r="E956" s="58" t="n"/>
      <c r="F956" s="57" t="n"/>
    </row>
    <row r="957" ht="15.75" customHeight="1" s="198">
      <c r="A957" s="57" t="n"/>
      <c r="B957" s="57" t="n"/>
      <c r="C957" s="53" t="n"/>
      <c r="D957" s="57" t="n"/>
      <c r="E957" s="58" t="n"/>
      <c r="F957" s="57" t="n"/>
    </row>
    <row r="958" ht="15.75" customHeight="1" s="198">
      <c r="A958" s="57" t="n"/>
      <c r="B958" s="57" t="n"/>
      <c r="C958" s="53" t="n"/>
      <c r="D958" s="57" t="n"/>
      <c r="E958" s="58" t="n"/>
      <c r="F958" s="57" t="n"/>
    </row>
    <row r="959" ht="15.75" customHeight="1" s="198">
      <c r="A959" s="57" t="n"/>
      <c r="B959" s="57" t="n"/>
      <c r="C959" s="53" t="n"/>
      <c r="D959" s="57" t="n"/>
      <c r="E959" s="58" t="n"/>
      <c r="F959" s="57" t="n"/>
    </row>
    <row r="960" ht="15.75" customHeight="1" s="198">
      <c r="A960" s="57" t="n"/>
      <c r="B960" s="57" t="n"/>
      <c r="C960" s="53" t="n"/>
      <c r="D960" s="57" t="n"/>
      <c r="E960" s="58" t="n"/>
      <c r="F960" s="57" t="n"/>
    </row>
    <row r="961" ht="15.75" customHeight="1" s="198">
      <c r="A961" s="57" t="n"/>
      <c r="B961" s="57" t="n"/>
      <c r="C961" s="53" t="n"/>
      <c r="D961" s="57" t="n"/>
      <c r="E961" s="58" t="n"/>
      <c r="F961" s="57" t="n"/>
    </row>
    <row r="962" ht="15.75" customHeight="1" s="198">
      <c r="A962" s="57" t="n"/>
      <c r="B962" s="57" t="n"/>
      <c r="C962" s="53" t="n"/>
      <c r="D962" s="57" t="n"/>
      <c r="E962" s="58" t="n"/>
      <c r="F962" s="57" t="n"/>
    </row>
    <row r="963" ht="15.75" customHeight="1" s="198">
      <c r="A963" s="57" t="n"/>
      <c r="B963" s="57" t="n"/>
      <c r="C963" s="53" t="n"/>
      <c r="D963" s="57" t="n"/>
      <c r="E963" s="58" t="n"/>
      <c r="F963" s="57" t="n"/>
    </row>
    <row r="964" ht="15.75" customHeight="1" s="198">
      <c r="A964" s="57" t="n"/>
      <c r="B964" s="57" t="n"/>
      <c r="C964" s="53" t="n"/>
      <c r="D964" s="57" t="n"/>
      <c r="E964" s="58" t="n"/>
      <c r="F964" s="57" t="n"/>
    </row>
    <row r="965" ht="15.75" customHeight="1" s="198">
      <c r="A965" s="57" t="n"/>
      <c r="B965" s="57" t="n"/>
      <c r="C965" s="53" t="n"/>
      <c r="D965" s="57" t="n"/>
      <c r="E965" s="58" t="n"/>
      <c r="F965" s="57" t="n"/>
    </row>
    <row r="966" ht="15.75" customHeight="1" s="198">
      <c r="A966" s="57" t="n"/>
      <c r="B966" s="57" t="n"/>
      <c r="C966" s="53" t="n"/>
      <c r="D966" s="57" t="n"/>
      <c r="E966" s="58" t="n"/>
      <c r="F966" s="57" t="n"/>
    </row>
    <row r="967" ht="15.75" customHeight="1" s="198">
      <c r="A967" s="57" t="n"/>
      <c r="B967" s="57" t="n"/>
      <c r="C967" s="53" t="n"/>
      <c r="D967" s="57" t="n"/>
      <c r="E967" s="58" t="n"/>
      <c r="F967" s="57" t="n"/>
    </row>
    <row r="968" ht="15.75" customHeight="1" s="198">
      <c r="A968" s="57" t="n"/>
      <c r="B968" s="57" t="n"/>
      <c r="C968" s="53" t="n"/>
      <c r="D968" s="57" t="n"/>
      <c r="E968" s="58" t="n"/>
      <c r="F968" s="57" t="n"/>
    </row>
    <row r="969" ht="15.75" customHeight="1" s="198">
      <c r="A969" s="57" t="n"/>
      <c r="B969" s="57" t="n"/>
      <c r="C969" s="53" t="n"/>
      <c r="D969" s="57" t="n"/>
      <c r="E969" s="58" t="n"/>
      <c r="F969" s="57" t="n"/>
    </row>
    <row r="970" ht="15.75" customHeight="1" s="198">
      <c r="A970" s="57" t="n"/>
      <c r="B970" s="57" t="n"/>
      <c r="C970" s="53" t="n"/>
      <c r="D970" s="57" t="n"/>
      <c r="E970" s="58" t="n"/>
      <c r="F970" s="57" t="n"/>
    </row>
    <row r="971" ht="15.75" customHeight="1" s="198">
      <c r="A971" s="57" t="n"/>
      <c r="B971" s="57" t="n"/>
      <c r="C971" s="53" t="n"/>
      <c r="D971" s="57" t="n"/>
      <c r="E971" s="58" t="n"/>
      <c r="F971" s="57" t="n"/>
    </row>
    <row r="972" ht="15.75" customHeight="1" s="198">
      <c r="A972" s="57" t="n"/>
      <c r="B972" s="57" t="n"/>
      <c r="C972" s="53" t="n"/>
      <c r="D972" s="57" t="n"/>
      <c r="E972" s="58" t="n"/>
      <c r="F972" s="57" t="n"/>
    </row>
    <row r="973" ht="15.75" customHeight="1" s="198">
      <c r="A973" s="57" t="n"/>
      <c r="B973" s="57" t="n"/>
      <c r="C973" s="53" t="n"/>
      <c r="D973" s="57" t="n"/>
      <c r="E973" s="58" t="n"/>
      <c r="F973" s="57" t="n"/>
    </row>
    <row r="974" ht="15.75" customHeight="1" s="198">
      <c r="A974" s="57" t="n"/>
      <c r="B974" s="57" t="n"/>
      <c r="C974" s="53" t="n"/>
      <c r="D974" s="57" t="n"/>
      <c r="E974" s="58" t="n"/>
      <c r="F974" s="57" t="n"/>
    </row>
    <row r="975" ht="15.75" customHeight="1" s="198">
      <c r="A975" s="57" t="n"/>
      <c r="B975" s="57" t="n"/>
      <c r="C975" s="53" t="n"/>
      <c r="D975" s="57" t="n"/>
      <c r="E975" s="58" t="n"/>
      <c r="F975" s="57" t="n"/>
    </row>
    <row r="976" ht="15.75" customHeight="1" s="198">
      <c r="A976" s="57" t="n"/>
      <c r="B976" s="57" t="n"/>
      <c r="C976" s="53" t="n"/>
      <c r="D976" s="57" t="n"/>
      <c r="E976" s="58" t="n"/>
      <c r="F976" s="57" t="n"/>
    </row>
    <row r="977" ht="15.75" customHeight="1" s="198">
      <c r="A977" s="57" t="n"/>
      <c r="B977" s="57" t="n"/>
      <c r="C977" s="53" t="n"/>
      <c r="D977" s="57" t="n"/>
      <c r="E977" s="58" t="n"/>
      <c r="F977" s="57" t="n"/>
    </row>
    <row r="978" ht="15.75" customHeight="1" s="198">
      <c r="A978" s="57" t="n"/>
      <c r="B978" s="57" t="n"/>
      <c r="C978" s="53" t="n"/>
      <c r="D978" s="57" t="n"/>
      <c r="E978" s="58" t="n"/>
      <c r="F978" s="57" t="n"/>
    </row>
    <row r="979" ht="15.75" customHeight="1" s="198">
      <c r="A979" s="57" t="n"/>
      <c r="B979" s="57" t="n"/>
      <c r="C979" s="53" t="n"/>
      <c r="D979" s="57" t="n"/>
      <c r="E979" s="58" t="n"/>
      <c r="F979" s="57" t="n"/>
    </row>
    <row r="980" ht="15.75" customHeight="1" s="198">
      <c r="A980" s="57" t="n"/>
      <c r="B980" s="57" t="n"/>
      <c r="C980" s="53" t="n"/>
      <c r="D980" s="57" t="n"/>
      <c r="E980" s="58" t="n"/>
      <c r="F980" s="57" t="n"/>
    </row>
    <row r="981" ht="15.75" customHeight="1" s="198">
      <c r="A981" s="57" t="n"/>
      <c r="B981" s="57" t="n"/>
      <c r="C981" s="53" t="n"/>
      <c r="D981" s="57" t="n"/>
      <c r="E981" s="58" t="n"/>
      <c r="F981" s="57" t="n"/>
    </row>
    <row r="982" ht="15.75" customHeight="1" s="198">
      <c r="A982" s="57" t="n"/>
      <c r="B982" s="57" t="n"/>
      <c r="C982" s="53" t="n"/>
      <c r="D982" s="57" t="n"/>
      <c r="E982" s="58" t="n"/>
      <c r="F982" s="57" t="n"/>
    </row>
    <row r="983" ht="15.75" customHeight="1" s="198">
      <c r="A983" s="57" t="n"/>
      <c r="B983" s="57" t="n"/>
      <c r="C983" s="53" t="n"/>
      <c r="D983" s="57" t="n"/>
      <c r="E983" s="58" t="n"/>
      <c r="F983" s="57" t="n"/>
    </row>
    <row r="984" ht="15.75" customHeight="1" s="198">
      <c r="A984" s="57" t="n"/>
      <c r="B984" s="57" t="n"/>
      <c r="C984" s="53" t="n"/>
      <c r="D984" s="57" t="n"/>
      <c r="E984" s="58" t="n"/>
      <c r="F984" s="57" t="n"/>
    </row>
    <row r="985" ht="15.75" customHeight="1" s="198">
      <c r="A985" s="57" t="n"/>
      <c r="B985" s="57" t="n"/>
      <c r="C985" s="53" t="n"/>
      <c r="D985" s="57" t="n"/>
      <c r="E985" s="58" t="n"/>
      <c r="F985" s="57" t="n"/>
    </row>
    <row r="986" ht="15.75" customHeight="1" s="198">
      <c r="A986" s="57" t="n"/>
      <c r="B986" s="57" t="n"/>
      <c r="C986" s="53" t="n"/>
      <c r="D986" s="57" t="n"/>
      <c r="E986" s="58" t="n"/>
      <c r="F986" s="57" t="n"/>
    </row>
    <row r="987" ht="15.75" customHeight="1" s="198">
      <c r="A987" s="57" t="n"/>
      <c r="B987" s="57" t="n"/>
      <c r="C987" s="53" t="n"/>
      <c r="D987" s="57" t="n"/>
      <c r="E987" s="58" t="n"/>
      <c r="F987" s="57" t="n"/>
    </row>
    <row r="988" ht="15.75" customHeight="1" s="198">
      <c r="A988" s="57" t="n"/>
      <c r="B988" s="57" t="n"/>
      <c r="C988" s="53" t="n"/>
      <c r="D988" s="57" t="n"/>
      <c r="E988" s="58" t="n"/>
      <c r="F988" s="57" t="n"/>
    </row>
    <row r="989" ht="15.75" customHeight="1" s="198">
      <c r="A989" s="57" t="n"/>
      <c r="B989" s="57" t="n"/>
      <c r="C989" s="53" t="n"/>
      <c r="D989" s="57" t="n"/>
      <c r="E989" s="58" t="n"/>
      <c r="F989" s="57" t="n"/>
    </row>
    <row r="990" ht="15.75" customHeight="1" s="198">
      <c r="A990" s="57" t="n"/>
      <c r="B990" s="57" t="n"/>
      <c r="C990" s="53" t="n"/>
      <c r="D990" s="57" t="n"/>
      <c r="E990" s="58" t="n"/>
      <c r="F990" s="57" t="n"/>
    </row>
    <row r="991" ht="15.75" customHeight="1" s="198">
      <c r="A991" s="57" t="n"/>
      <c r="B991" s="57" t="n"/>
      <c r="C991" s="53" t="n"/>
      <c r="D991" s="57" t="n"/>
      <c r="E991" s="58" t="n"/>
      <c r="F991" s="57" t="n"/>
    </row>
    <row r="992" ht="15.75" customHeight="1" s="198">
      <c r="A992" s="57" t="n"/>
      <c r="B992" s="57" t="n"/>
      <c r="C992" s="53" t="n"/>
      <c r="D992" s="57" t="n"/>
      <c r="E992" s="58" t="n"/>
      <c r="F992" s="57" t="n"/>
    </row>
    <row r="993" ht="15.75" customHeight="1" s="198">
      <c r="A993" s="57" t="n"/>
      <c r="B993" s="57" t="n"/>
      <c r="C993" s="53" t="n"/>
      <c r="D993" s="57" t="n"/>
      <c r="E993" s="58" t="n"/>
      <c r="F993" s="57" t="n"/>
    </row>
    <row r="994" ht="15.75" customHeight="1" s="198">
      <c r="A994" s="57" t="n"/>
      <c r="B994" s="57" t="n"/>
      <c r="C994" s="53" t="n"/>
      <c r="D994" s="57" t="n"/>
      <c r="E994" s="58" t="n"/>
      <c r="F994" s="57" t="n"/>
    </row>
    <row r="995" ht="15.75" customHeight="1" s="198">
      <c r="A995" s="57" t="n"/>
      <c r="B995" s="57" t="n"/>
      <c r="C995" s="53" t="n"/>
      <c r="D995" s="57" t="n"/>
      <c r="E995" s="58" t="n"/>
      <c r="F995" s="57" t="n"/>
    </row>
    <row r="996" ht="15.75" customHeight="1" s="198">
      <c r="A996" s="57" t="n"/>
      <c r="B996" s="57" t="n"/>
      <c r="C996" s="53" t="n"/>
      <c r="D996" s="57" t="n"/>
      <c r="E996" s="58" t="n"/>
      <c r="F996" s="57" t="n"/>
    </row>
    <row r="997" ht="15.75" customHeight="1" s="198">
      <c r="A997" s="57" t="n"/>
      <c r="B997" s="57" t="n"/>
      <c r="C997" s="53" t="n"/>
      <c r="D997" s="57" t="n"/>
      <c r="E997" s="58" t="n"/>
      <c r="F997" s="57" t="n"/>
    </row>
    <row r="998" ht="15.75" customHeight="1" s="198">
      <c r="A998" s="57" t="n"/>
      <c r="B998" s="57" t="n"/>
      <c r="C998" s="53" t="n"/>
      <c r="D998" s="57" t="n"/>
      <c r="E998" s="58" t="n"/>
      <c r="F998" s="57" t="n"/>
    </row>
    <row r="999" ht="15.75" customHeight="1" s="198">
      <c r="A999" s="57" t="n"/>
      <c r="B999" s="57" t="n"/>
      <c r="C999" s="53" t="n"/>
      <c r="D999" s="57" t="n"/>
      <c r="E999" s="58" t="n"/>
      <c r="F999" s="57" t="n"/>
    </row>
    <row r="1000" ht="15.75" customHeight="1" s="198">
      <c r="A1000" s="57" t="n"/>
      <c r="B1000" s="57" t="n"/>
      <c r="C1000" s="53" t="n"/>
      <c r="D1000" s="57" t="n"/>
      <c r="E1000" s="58" t="n"/>
      <c r="F1000" s="57" t="n"/>
    </row>
  </sheetData>
  <autoFilter ref="$A$1:$F$1000"/>
  <dataValidations count="4">
    <dataValidation sqref="F2:F1000" showDropDown="0" showInputMessage="0" showErrorMessage="0" allowBlank="1" type="list">
      <formula1>SourceList</formula1>
    </dataValidation>
    <dataValidation sqref="D2:D1000" showDropDown="0" showInputMessage="0" showErrorMessage="0" allowBlank="1" type="list">
      <formula1>Ecosystem!$B$2:$B$4</formula1>
    </dataValidation>
    <dataValidation sqref="C2:C1000" showDropDown="0" showInputMessage="0" showErrorMessage="0" allowBlank="1" type="list">
      <formula1>Activity!$B$2:$B$3</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9.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9.13" customWidth="1" style="198" min="1" max="1"/>
    <col width="13.13" customWidth="1" style="198" min="2" max="3"/>
    <col width="40.38" customWidth="1" style="198" min="4" max="4"/>
    <col width="19.13" customWidth="1" style="198" min="5" max="6"/>
    <col width="28.13" customWidth="1" style="198" min="7" max="7"/>
    <col width="9.130000000000001" customWidth="1" style="198" min="8" max="9"/>
    <col hidden="1" width="8.630000000000001" customWidth="1" style="198" min="10" max="11"/>
    <col width="8.630000000000001" customWidth="1" style="198" min="12" max="24"/>
  </cols>
  <sheetData>
    <row r="1" ht="12.75" customHeight="1" s="198">
      <c r="A1" s="51" t="inlineStr">
        <is>
          <t>Country</t>
        </is>
      </c>
      <c r="B1" s="51" t="inlineStr">
        <is>
          <t>Country code</t>
        </is>
      </c>
      <c r="C1" s="51" t="inlineStr">
        <is>
          <t>Ecosystem</t>
        </is>
      </c>
      <c r="D1" s="67" t="inlineStr">
        <is>
          <t>Data collection and field cost</t>
        </is>
      </c>
      <c r="E1" s="51" t="inlineStr">
        <is>
          <t>Source</t>
        </is>
      </c>
      <c r="F1" s="13" t="n"/>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53" t="inlineStr">
        <is>
          <t>Mangrove</t>
        </is>
      </c>
      <c r="D2" s="54" t="n">
        <v>26666.6666666667</v>
      </c>
      <c r="E2" s="57" t="inlineStr">
        <is>
          <t>Discussions with experts suggest $80k starting point</t>
        </is>
      </c>
      <c r="I2" s="197" t="n"/>
      <c r="J2" s="197" t="n"/>
      <c r="K2" s="197" t="n"/>
      <c r="L2" s="197" t="n"/>
      <c r="M2" s="197" t="n"/>
      <c r="N2" s="197" t="n"/>
      <c r="O2" s="197" t="n"/>
      <c r="P2" s="197" t="n"/>
      <c r="Q2" s="197" t="n"/>
      <c r="R2" s="197" t="n"/>
      <c r="S2" s="197" t="n"/>
      <c r="T2" s="197" t="n"/>
      <c r="U2" s="197" t="n"/>
      <c r="V2" s="197" t="n"/>
      <c r="W2" s="197" t="n"/>
      <c r="X2" s="197" t="n"/>
    </row>
    <row r="3" ht="12.75" customHeight="1" s="198">
      <c r="A3" s="62" t="inlineStr">
        <is>
          <t>Indonesia</t>
        </is>
      </c>
      <c r="B3" s="62">
        <f t="array" ref="B3">INDEX(Countries!$D$2:$D$255, MATCH(A3, Countries!$B$2:$B$255, 0))
</f>
        <v/>
      </c>
      <c r="C3" s="53" t="inlineStr">
        <is>
          <t>Mangrove</t>
        </is>
      </c>
      <c r="D3" s="54" t="n">
        <v>26666.6666666667</v>
      </c>
      <c r="E3" s="57" t="inlineStr">
        <is>
          <t>Discussions with experts suggest $80k starting point</t>
        </is>
      </c>
      <c r="I3" s="197" t="n"/>
      <c r="J3" s="197" t="n"/>
      <c r="K3" s="197" t="n"/>
      <c r="L3" s="197" t="n"/>
      <c r="M3" s="197" t="n"/>
      <c r="N3" s="197" t="n"/>
      <c r="O3" s="197" t="n"/>
      <c r="P3" s="197" t="n"/>
      <c r="Q3" s="197" t="n"/>
      <c r="R3" s="197" t="n"/>
      <c r="S3" s="197" t="n"/>
      <c r="T3" s="197" t="n"/>
      <c r="U3" s="197" t="n"/>
      <c r="V3" s="197" t="n"/>
      <c r="W3" s="197" t="n"/>
      <c r="X3" s="197" t="n"/>
    </row>
    <row r="4" ht="12.75" customHeight="1" s="198">
      <c r="A4" s="62" t="inlineStr">
        <is>
          <t>Australia</t>
        </is>
      </c>
      <c r="B4" s="62">
        <f t="array" ref="B4">INDEX(Countries!$D$2:$D$255, MATCH(A4, Countries!$B$2:$B$255, 0))
</f>
        <v/>
      </c>
      <c r="C4" s="53" t="inlineStr">
        <is>
          <t>Mangrove</t>
        </is>
      </c>
      <c r="D4" s="54" t="n">
        <v>26666.6666666667</v>
      </c>
      <c r="E4" s="57" t="inlineStr">
        <is>
          <t>Discussions with experts suggest $80k starting point</t>
        </is>
      </c>
      <c r="I4" s="197" t="n"/>
      <c r="J4" s="197" t="n"/>
      <c r="K4" s="197" t="n"/>
      <c r="L4" s="197" t="n"/>
      <c r="M4" s="197" t="n"/>
      <c r="N4" s="197" t="n"/>
      <c r="O4" s="197" t="n"/>
      <c r="P4" s="197" t="n"/>
      <c r="Q4" s="197" t="n"/>
      <c r="R4" s="197" t="n"/>
      <c r="S4" s="197" t="n"/>
      <c r="T4" s="197" t="n"/>
      <c r="U4" s="197" t="n"/>
      <c r="V4" s="197" t="n"/>
      <c r="W4" s="197" t="n"/>
      <c r="X4" s="197" t="n"/>
    </row>
    <row r="5" ht="12.75" customHeight="1" s="198">
      <c r="A5" s="62" t="inlineStr">
        <is>
          <t>The Bahamas</t>
        </is>
      </c>
      <c r="B5" s="62">
        <f t="array" ref="B5">INDEX(Countries!$D$2:$D$255, MATCH(A5, Countries!$B$2:$B$255, 0))
</f>
        <v/>
      </c>
      <c r="C5" s="53" t="inlineStr">
        <is>
          <t>Mangrove</t>
        </is>
      </c>
      <c r="D5" s="54" t="n">
        <v>26666.6666666667</v>
      </c>
      <c r="E5" s="57" t="inlineStr">
        <is>
          <t>Discussions with experts suggest $80k starting point</t>
        </is>
      </c>
      <c r="I5" s="197" t="n"/>
      <c r="J5" s="197" t="n"/>
      <c r="K5" s="197" t="n"/>
      <c r="L5" s="197" t="n"/>
      <c r="M5" s="197" t="n"/>
      <c r="N5" s="197" t="n"/>
      <c r="O5" s="197" t="n"/>
      <c r="P5" s="197" t="n"/>
      <c r="Q5" s="197" t="n"/>
      <c r="R5" s="197" t="n"/>
      <c r="S5" s="197" t="n"/>
      <c r="T5" s="197" t="n"/>
      <c r="U5" s="197" t="n"/>
      <c r="V5" s="197" t="n"/>
      <c r="W5" s="197" t="n"/>
      <c r="X5" s="197" t="n"/>
    </row>
    <row r="6" ht="12.75" customHeight="1" s="198">
      <c r="A6" s="62" t="inlineStr">
        <is>
          <t>Kenya</t>
        </is>
      </c>
      <c r="B6" s="62">
        <f t="array" ref="B6">INDEX(Countries!$D$2:$D$255, MATCH(A6, Countries!$B$2:$B$255, 0))
</f>
        <v/>
      </c>
      <c r="C6" s="53" t="inlineStr">
        <is>
          <t>Mangrove</t>
        </is>
      </c>
      <c r="D6" s="54" t="n">
        <v>26666.6666666667</v>
      </c>
      <c r="E6" s="57" t="inlineStr">
        <is>
          <t>Discussions with experts suggest $80k starting point</t>
        </is>
      </c>
      <c r="I6" s="197" t="n"/>
      <c r="J6" s="197" t="n"/>
      <c r="K6" s="197" t="n"/>
      <c r="L6" s="197" t="n"/>
      <c r="M6" s="197" t="n"/>
      <c r="N6" s="197" t="n"/>
      <c r="O6" s="197" t="n"/>
      <c r="P6" s="197" t="n"/>
      <c r="Q6" s="197" t="n"/>
      <c r="R6" s="197" t="n"/>
      <c r="S6" s="197" t="n"/>
      <c r="T6" s="197" t="n"/>
      <c r="U6" s="197" t="n"/>
      <c r="V6" s="197" t="n"/>
      <c r="W6" s="197" t="n"/>
      <c r="X6" s="197" t="n"/>
    </row>
    <row r="7" ht="12.75" customHeight="1" s="198">
      <c r="A7" s="62" t="inlineStr">
        <is>
          <t>Mexico</t>
        </is>
      </c>
      <c r="B7" s="62">
        <f t="array" ref="B7">INDEX(Countries!$D$2:$D$255, MATCH(A7, Countries!$B$2:$B$255, 0))
</f>
        <v/>
      </c>
      <c r="C7" s="53" t="inlineStr">
        <is>
          <t>Mangrove</t>
        </is>
      </c>
      <c r="D7" s="54" t="n">
        <v>26666.6666666667</v>
      </c>
      <c r="E7" s="57" t="inlineStr">
        <is>
          <t>Discussions with experts suggest $80k starting point</t>
        </is>
      </c>
      <c r="I7" s="197" t="n"/>
      <c r="J7" s="197" t="n"/>
      <c r="K7" s="197" t="n"/>
      <c r="L7" s="197" t="n"/>
      <c r="M7" s="197" t="n"/>
      <c r="N7" s="197" t="n"/>
      <c r="O7" s="197" t="n"/>
      <c r="P7" s="197" t="n"/>
      <c r="Q7" s="197" t="n"/>
      <c r="R7" s="197" t="n"/>
      <c r="S7" s="197" t="n"/>
      <c r="T7" s="197" t="n"/>
      <c r="U7" s="197" t="n"/>
      <c r="V7" s="197" t="n"/>
      <c r="W7" s="197" t="n"/>
      <c r="X7" s="197" t="n"/>
    </row>
    <row r="8" ht="12.75" customHeight="1" s="198">
      <c r="A8" s="62" t="inlineStr">
        <is>
          <t>Colombia</t>
        </is>
      </c>
      <c r="B8" s="62">
        <f t="array" ref="B8">INDEX(Countries!$D$2:$D$255, MATCH(A8, Countries!$B$2:$B$255, 0))
</f>
        <v/>
      </c>
      <c r="C8" s="53" t="inlineStr">
        <is>
          <t>Mangrove</t>
        </is>
      </c>
      <c r="D8" s="54" t="n">
        <v>26666.6666666667</v>
      </c>
      <c r="E8" s="57" t="inlineStr">
        <is>
          <t>Discussions with experts suggest $80k starting point</t>
        </is>
      </c>
      <c r="I8" s="197" t="n"/>
      <c r="J8" s="197" t="n"/>
      <c r="K8" s="197" t="n"/>
      <c r="L8" s="197" t="n"/>
      <c r="M8" s="197" t="n"/>
      <c r="N8" s="197" t="n"/>
      <c r="O8" s="197" t="n"/>
      <c r="P8" s="197" t="n"/>
      <c r="Q8" s="197" t="n"/>
      <c r="R8" s="197" t="n"/>
      <c r="S8" s="197" t="n"/>
      <c r="T8" s="197" t="n"/>
      <c r="U8" s="197" t="n"/>
      <c r="V8" s="197" t="n"/>
      <c r="W8" s="197" t="n"/>
      <c r="X8" s="197" t="n"/>
    </row>
    <row r="9" ht="12.75" customHeight="1" s="198">
      <c r="A9" s="62" t="inlineStr">
        <is>
          <t>India</t>
        </is>
      </c>
      <c r="B9" s="62">
        <f t="array" ref="B9">INDEX(Countries!$D$2:$D$255, MATCH(A9, Countries!$B$2:$B$255, 0))
</f>
        <v/>
      </c>
      <c r="C9" s="53" t="inlineStr">
        <is>
          <t>Mangrove</t>
        </is>
      </c>
      <c r="D9" s="54" t="n">
        <v>26666.6666666667</v>
      </c>
      <c r="E9" s="57" t="inlineStr">
        <is>
          <t>Discussions with experts suggest $80k starting point</t>
        </is>
      </c>
      <c r="I9" s="197" t="n"/>
      <c r="J9" s="197" t="n"/>
      <c r="K9" s="197" t="n"/>
      <c r="L9" s="197" t="n"/>
      <c r="M9" s="197" t="n"/>
      <c r="N9" s="197" t="n"/>
      <c r="O9" s="197" t="n"/>
      <c r="P9" s="197" t="n"/>
      <c r="Q9" s="197" t="n"/>
      <c r="R9" s="197" t="n"/>
      <c r="S9" s="197" t="n"/>
      <c r="T9" s="197" t="n"/>
      <c r="U9" s="197" t="n"/>
      <c r="V9" s="197" t="n"/>
      <c r="W9" s="197" t="n"/>
      <c r="X9" s="197" t="n"/>
    </row>
    <row r="10" ht="12.75" customHeight="1" s="198">
      <c r="A10" s="62" t="inlineStr">
        <is>
          <t>China</t>
        </is>
      </c>
      <c r="B10" s="62">
        <f t="array" ref="B10">INDEX(Countries!$D$2:$D$255, MATCH(A10, Countries!$B$2:$B$255, 0))
</f>
        <v/>
      </c>
      <c r="C10" s="53" t="inlineStr">
        <is>
          <t>Mangrove</t>
        </is>
      </c>
      <c r="D10" s="63" t="n">
        <v>26666.6666666667</v>
      </c>
      <c r="E10" s="57" t="inlineStr">
        <is>
          <t>Discussions with experts suggest $80k starting point</t>
        </is>
      </c>
      <c r="I10" s="197" t="n"/>
      <c r="J10" s="197" t="n"/>
      <c r="K10" s="197" t="n"/>
      <c r="L10" s="197" t="n"/>
      <c r="M10" s="197" t="n"/>
      <c r="N10" s="197" t="n"/>
      <c r="O10" s="197" t="n"/>
      <c r="P10" s="197" t="n"/>
      <c r="Q10" s="197" t="n"/>
      <c r="R10" s="197" t="n"/>
      <c r="S10" s="197" t="n"/>
      <c r="T10" s="197" t="n"/>
      <c r="U10" s="197" t="n"/>
      <c r="V10" s="197" t="n"/>
      <c r="W10" s="197" t="n"/>
      <c r="X10" s="197" t="n"/>
    </row>
    <row r="11" ht="12.75" customHeight="1" s="198">
      <c r="A11" s="62" t="inlineStr">
        <is>
          <t>United States</t>
        </is>
      </c>
      <c r="B11" s="62">
        <f t="array" ref="B11">INDEX(Countries!$D$2:$D$255, MATCH(A11, Countries!$B$2:$B$255, 0))
</f>
        <v/>
      </c>
      <c r="C11" s="53" t="inlineStr">
        <is>
          <t>Seagrass</t>
        </is>
      </c>
      <c r="D11" s="54" t="n">
        <v>26666.6666666667</v>
      </c>
      <c r="E11" s="57" t="inlineStr">
        <is>
          <t>Discussions with experts suggest $80k starting point</t>
        </is>
      </c>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62" t="inlineStr">
        <is>
          <t>Indonesia</t>
        </is>
      </c>
      <c r="B12" s="62">
        <f t="array" ref="B12">INDEX(Countries!$D$2:$D$255, MATCH(A12, Countries!$B$2:$B$255, 0))
</f>
        <v/>
      </c>
      <c r="C12" s="53" t="inlineStr">
        <is>
          <t>Seagrass</t>
        </is>
      </c>
      <c r="D12" s="54" t="n">
        <v>26666.6666666667</v>
      </c>
      <c r="E12" s="57" t="inlineStr">
        <is>
          <t>Discussions with experts suggest $80k starting point</t>
        </is>
      </c>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62" t="inlineStr">
        <is>
          <t>Australia</t>
        </is>
      </c>
      <c r="B13" s="62">
        <f t="array" ref="B13">INDEX(Countries!$D$2:$D$255, MATCH(A13, Countries!$B$2:$B$255, 0))
</f>
        <v/>
      </c>
      <c r="C13" s="53" t="inlineStr">
        <is>
          <t>Seagrass</t>
        </is>
      </c>
      <c r="D13" s="54" t="n">
        <v>26666.6666666667</v>
      </c>
      <c r="E13" s="57" t="inlineStr">
        <is>
          <t>Discussions with experts suggest $80k starting point</t>
        </is>
      </c>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62" t="inlineStr">
        <is>
          <t>The Bahamas</t>
        </is>
      </c>
      <c r="B14" s="62">
        <f t="array" ref="B14">INDEX(Countries!$D$2:$D$255, MATCH(A14, Countries!$B$2:$B$255, 0))
</f>
        <v/>
      </c>
      <c r="C14" s="53" t="inlineStr">
        <is>
          <t>Seagrass</t>
        </is>
      </c>
      <c r="D14" s="54" t="n">
        <v>26666.6666666667</v>
      </c>
      <c r="E14" s="57" t="inlineStr">
        <is>
          <t>Discussions with experts suggest $80k starting point</t>
        </is>
      </c>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62" t="inlineStr">
        <is>
          <t>Kenya</t>
        </is>
      </c>
      <c r="B15" s="62">
        <f t="array" ref="B15">INDEX(Countries!$D$2:$D$255, MATCH(A15, Countries!$B$2:$B$255, 0))
</f>
        <v/>
      </c>
      <c r="C15" s="53" t="inlineStr">
        <is>
          <t>Seagrass</t>
        </is>
      </c>
      <c r="D15" s="54" t="n">
        <v>26666.6666666667</v>
      </c>
      <c r="E15" s="57" t="inlineStr">
        <is>
          <t>Discussions with experts suggest $80k starting point</t>
        </is>
      </c>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62" t="inlineStr">
        <is>
          <t>Mexico</t>
        </is>
      </c>
      <c r="B16" s="62">
        <f t="array" ref="B16">INDEX(Countries!$D$2:$D$255, MATCH(A16, Countries!$B$2:$B$255, 0))
</f>
        <v/>
      </c>
      <c r="C16" s="53" t="inlineStr">
        <is>
          <t>Seagrass</t>
        </is>
      </c>
      <c r="D16" s="54" t="n">
        <v>26666.6666666667</v>
      </c>
      <c r="E16" s="57" t="inlineStr">
        <is>
          <t>Discussions with experts suggest $80k starting point</t>
        </is>
      </c>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62" t="inlineStr">
        <is>
          <t>Colombia</t>
        </is>
      </c>
      <c r="B17" s="62">
        <f t="array" ref="B17">INDEX(Countries!$D$2:$D$255, MATCH(A17, Countries!$B$2:$B$255, 0))
</f>
        <v/>
      </c>
      <c r="C17" s="53" t="inlineStr">
        <is>
          <t>Seagrass</t>
        </is>
      </c>
      <c r="D17" s="54" t="n">
        <v>26666.6666666667</v>
      </c>
      <c r="E17" s="57" t="inlineStr">
        <is>
          <t>Discussions with experts suggest $80k starting point</t>
        </is>
      </c>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62" t="inlineStr">
        <is>
          <t>India</t>
        </is>
      </c>
      <c r="B18" s="62">
        <f t="array" ref="B18">INDEX(Countries!$D$2:$D$255, MATCH(A18, Countries!$B$2:$B$255, 0))
</f>
        <v/>
      </c>
      <c r="C18" s="53" t="inlineStr">
        <is>
          <t>Seagrass</t>
        </is>
      </c>
      <c r="D18" s="54" t="n">
        <v>26666.6666666667</v>
      </c>
      <c r="E18" s="57" t="inlineStr">
        <is>
          <t>Discussions with experts suggest $80k starting point</t>
        </is>
      </c>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62" t="inlineStr">
        <is>
          <t>China</t>
        </is>
      </c>
      <c r="B19" s="62">
        <f t="array" ref="B19">INDEX(Countries!$D$2:$D$255, MATCH(A19, Countries!$B$2:$B$255, 0))
</f>
        <v/>
      </c>
      <c r="C19" s="53" t="inlineStr">
        <is>
          <t>Seagrass</t>
        </is>
      </c>
      <c r="D19" s="63" t="n">
        <v>26666.6666666667</v>
      </c>
      <c r="E19" s="57" t="inlineStr">
        <is>
          <t>Discussions with experts suggest $80k starting point</t>
        </is>
      </c>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62" t="inlineStr">
        <is>
          <t>United States</t>
        </is>
      </c>
      <c r="B20" s="62">
        <f t="array" ref="B20">INDEX(Countries!$D$2:$D$255, MATCH(A20, Countries!$B$2:$B$255, 0))
</f>
        <v/>
      </c>
      <c r="C20" s="53" t="inlineStr">
        <is>
          <t>Salt marsh</t>
        </is>
      </c>
      <c r="D20" s="54" t="n">
        <v>26666.6666666667</v>
      </c>
      <c r="E20" s="57" t="inlineStr">
        <is>
          <t>Discussions with experts suggest $80k starting point</t>
        </is>
      </c>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62" t="inlineStr">
        <is>
          <t>Indonesia</t>
        </is>
      </c>
      <c r="B21" s="62">
        <f t="array" ref="B21">INDEX(Countries!$D$2:$D$255, MATCH(A21, Countries!$B$2:$B$255, 0))
</f>
        <v/>
      </c>
      <c r="C21" s="53" t="inlineStr">
        <is>
          <t>Salt marsh</t>
        </is>
      </c>
      <c r="D21" s="54" t="n">
        <v>26666.6666666667</v>
      </c>
      <c r="E21" s="57" t="inlineStr">
        <is>
          <t>Discussions with experts suggest $80k starting point</t>
        </is>
      </c>
      <c r="F21" s="197" t="n"/>
      <c r="L21" s="197" t="n"/>
      <c r="M21" s="197" t="n"/>
      <c r="N21" s="197" t="n"/>
      <c r="O21" s="197" t="n"/>
      <c r="P21" s="197" t="n"/>
      <c r="Q21" s="197" t="n"/>
      <c r="R21" s="197" t="n"/>
      <c r="S21" s="197" t="n"/>
      <c r="T21" s="197" t="n"/>
      <c r="U21" s="197" t="n"/>
      <c r="V21" s="197" t="n"/>
      <c r="W21" s="197" t="n"/>
      <c r="X21" s="197" t="n"/>
    </row>
    <row r="22" ht="12.75" customHeight="1" s="198">
      <c r="A22" s="62" t="inlineStr">
        <is>
          <t>Australia</t>
        </is>
      </c>
      <c r="B22" s="62">
        <f t="array" ref="B22">INDEX(Countries!$D$2:$D$255, MATCH(A22, Countries!$B$2:$B$255, 0))
</f>
        <v/>
      </c>
      <c r="C22" s="53" t="inlineStr">
        <is>
          <t>Salt marsh</t>
        </is>
      </c>
      <c r="D22" s="54" t="n">
        <v>26666.6666666667</v>
      </c>
      <c r="E22" s="57" t="inlineStr">
        <is>
          <t>Discussions with experts suggest $80k starting point</t>
        </is>
      </c>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62" t="inlineStr">
        <is>
          <t>The Bahamas</t>
        </is>
      </c>
      <c r="B23" s="62">
        <f t="array" ref="B23">INDEX(Countries!$D$2:$D$255, MATCH(A23, Countries!$B$2:$B$255, 0))
</f>
        <v/>
      </c>
      <c r="C23" s="53" t="inlineStr">
        <is>
          <t>Salt marsh</t>
        </is>
      </c>
      <c r="D23" s="54" t="n">
        <v>26666.6666666667</v>
      </c>
      <c r="E23" s="57" t="inlineStr">
        <is>
          <t>Discussions with experts suggest $80k starting point</t>
        </is>
      </c>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62" t="inlineStr">
        <is>
          <t>Kenya</t>
        </is>
      </c>
      <c r="B24" s="62">
        <f t="array" ref="B24">INDEX(Countries!$D$2:$D$255, MATCH(A24, Countries!$B$2:$B$255, 0))
</f>
        <v/>
      </c>
      <c r="C24" s="53" t="inlineStr">
        <is>
          <t>Salt marsh</t>
        </is>
      </c>
      <c r="D24" s="54" t="n">
        <v>26666.6666666667</v>
      </c>
      <c r="E24" s="57" t="inlineStr">
        <is>
          <t>Discussions with experts suggest $80k starting point</t>
        </is>
      </c>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62" t="inlineStr">
        <is>
          <t>Mexico</t>
        </is>
      </c>
      <c r="B25" s="62">
        <f t="array" ref="B25">INDEX(Countries!$D$2:$D$255, MATCH(A25, Countries!$B$2:$B$255, 0))
</f>
        <v/>
      </c>
      <c r="C25" s="53" t="inlineStr">
        <is>
          <t>Salt marsh</t>
        </is>
      </c>
      <c r="D25" s="54" t="n">
        <v>26666.6666666667</v>
      </c>
      <c r="E25" s="57" t="inlineStr">
        <is>
          <t>Discussions with experts suggest $80k starting point</t>
        </is>
      </c>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62" t="inlineStr">
        <is>
          <t>Colombia</t>
        </is>
      </c>
      <c r="B26" s="62">
        <f t="array" ref="B26">INDEX(Countries!$D$2:$D$255, MATCH(A26, Countries!$B$2:$B$255, 0))
</f>
        <v/>
      </c>
      <c r="C26" s="53" t="inlineStr">
        <is>
          <t>Salt marsh</t>
        </is>
      </c>
      <c r="D26" s="54" t="n">
        <v>26666.6666666667</v>
      </c>
      <c r="E26" s="57" t="inlineStr">
        <is>
          <t>Discussions with experts suggest $80k starting point</t>
        </is>
      </c>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62" t="inlineStr">
        <is>
          <t>India</t>
        </is>
      </c>
      <c r="B27" s="62">
        <f t="array" ref="B27">INDEX(Countries!$D$2:$D$255, MATCH(A27, Countries!$B$2:$B$255, 0))
</f>
        <v/>
      </c>
      <c r="C27" s="53" t="inlineStr">
        <is>
          <t>Salt marsh</t>
        </is>
      </c>
      <c r="D27" s="54" t="n">
        <v>26666.6666666667</v>
      </c>
      <c r="E27" s="57" t="inlineStr">
        <is>
          <t>Discussions with experts suggest $80k starting point</t>
        </is>
      </c>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62" t="inlineStr">
        <is>
          <t>China</t>
        </is>
      </c>
      <c r="B28" s="62">
        <f t="array" ref="B28">INDEX(Countries!$D$2:$D$255, MATCH(A28, Countries!$B$2:$B$255, 0))
</f>
        <v/>
      </c>
      <c r="C28" s="53" t="inlineStr">
        <is>
          <t>Salt marsh</t>
        </is>
      </c>
      <c r="D28" s="64" t="n">
        <v>26666.6666666667</v>
      </c>
      <c r="E28" s="57" t="inlineStr">
        <is>
          <t>Discussions with experts suggest $80k starting point</t>
        </is>
      </c>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57" t="n"/>
      <c r="D29" s="54" t="n"/>
      <c r="E29" s="5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57" t="n"/>
      <c r="D30" s="54" t="n"/>
      <c r="E30" s="5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57" t="n"/>
      <c r="D31" s="54" t="n"/>
      <c r="E31" s="5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57" t="n"/>
      <c r="D32" s="54" t="n"/>
      <c r="E32" s="5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57" t="n"/>
      <c r="D33" s="54" t="n"/>
      <c r="E33" s="5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57" t="n"/>
      <c r="D34" s="54" t="n"/>
      <c r="E34" s="5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57" t="n"/>
      <c r="D35" s="54" t="n"/>
      <c r="E35" s="5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57" t="n"/>
      <c r="D36" s="54" t="n"/>
      <c r="E36" s="5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57" t="n"/>
      <c r="D37" s="54" t="n"/>
      <c r="E37" s="5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57" t="n"/>
      <c r="D38" s="54" t="n"/>
      <c r="E38" s="5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57" t="n"/>
      <c r="D39" s="54" t="n"/>
      <c r="E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57" t="n"/>
      <c r="D40" s="54" t="n"/>
      <c r="E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57" t="n"/>
      <c r="D41" s="54" t="n"/>
      <c r="E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57" t="n"/>
      <c r="D42" s="54" t="n"/>
      <c r="E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57" t="n"/>
      <c r="D43" s="54" t="n"/>
      <c r="E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57" t="n"/>
      <c r="D44" s="54" t="n"/>
      <c r="E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57" t="n"/>
      <c r="D45" s="54" t="n"/>
      <c r="E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57" t="n"/>
      <c r="D46" s="54" t="n"/>
      <c r="E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57" t="n"/>
      <c r="D47" s="54" t="n"/>
      <c r="E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57" t="n"/>
      <c r="D48" s="54" t="n"/>
      <c r="E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57" t="n"/>
      <c r="D49" s="54" t="n"/>
      <c r="E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57" t="n"/>
      <c r="D50" s="54" t="n"/>
      <c r="E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57" t="n"/>
      <c r="D51" s="54" t="n"/>
      <c r="E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57" t="n"/>
      <c r="D52" s="54" t="n"/>
      <c r="E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57" t="n"/>
      <c r="D53" s="54" t="n"/>
      <c r="E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57" t="n"/>
      <c r="D54" s="54" t="n"/>
      <c r="E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57" t="n"/>
      <c r="D55" s="54" t="n"/>
      <c r="E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57" t="n"/>
      <c r="D56" s="54" t="n"/>
      <c r="E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57" t="n"/>
      <c r="D57" s="54" t="n"/>
      <c r="E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57" t="n"/>
      <c r="D58" s="54" t="n"/>
      <c r="E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57" t="n"/>
      <c r="D59" s="54" t="n"/>
      <c r="E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57" t="n"/>
      <c r="D60" s="54" t="n"/>
      <c r="E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57" t="n"/>
      <c r="D61" s="54" t="n"/>
      <c r="E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57" t="n"/>
      <c r="D62" s="54" t="n"/>
      <c r="E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57" t="n"/>
      <c r="D63" s="54" t="n"/>
      <c r="E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57" t="n"/>
      <c r="D64" s="54" t="n"/>
      <c r="E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57" t="n"/>
      <c r="D65" s="54" t="n"/>
      <c r="E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57" t="n"/>
      <c r="D66" s="54" t="n"/>
      <c r="E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57" t="n"/>
      <c r="D67" s="54" t="n"/>
      <c r="E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57" t="n"/>
      <c r="D68" s="54" t="n"/>
      <c r="E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57" t="n"/>
      <c r="D69" s="54" t="n"/>
      <c r="E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57" t="n"/>
      <c r="D70" s="54" t="n"/>
      <c r="E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57" t="n"/>
      <c r="D71" s="54" t="n"/>
      <c r="E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57" t="n"/>
      <c r="D72" s="54" t="n"/>
      <c r="E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57" t="n"/>
      <c r="D73" s="54" t="n"/>
      <c r="E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57" t="n"/>
      <c r="D74" s="54" t="n"/>
      <c r="E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57" t="n"/>
      <c r="D75" s="54" t="n"/>
      <c r="E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57" t="n"/>
      <c r="D76" s="54" t="n"/>
      <c r="E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57" t="n"/>
      <c r="D77" s="54" t="n"/>
      <c r="E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57" t="n"/>
      <c r="D78" s="54" t="n"/>
      <c r="E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57" t="n"/>
      <c r="D79" s="54" t="n"/>
      <c r="E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57" t="n"/>
      <c r="D80" s="54" t="n"/>
      <c r="E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57" t="n"/>
      <c r="D81" s="54" t="n"/>
      <c r="E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57" t="n"/>
      <c r="D82" s="54" t="n"/>
      <c r="E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57" t="n"/>
      <c r="D83" s="54" t="n"/>
      <c r="E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57" t="n"/>
      <c r="D84" s="54" t="n"/>
      <c r="E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57" t="n"/>
      <c r="D85" s="54" t="n"/>
      <c r="E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57" t="n"/>
      <c r="D86" s="54" t="n"/>
      <c r="E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57" t="n"/>
      <c r="D87" s="54" t="n"/>
      <c r="E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57" t="n"/>
      <c r="D88" s="54" t="n"/>
      <c r="E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57" t="n"/>
      <c r="D89" s="54" t="n"/>
      <c r="E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57" t="n"/>
      <c r="D90" s="54" t="n"/>
      <c r="E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57" t="n"/>
      <c r="D91" s="54" t="n"/>
      <c r="E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57" t="n"/>
      <c r="D92" s="54" t="n"/>
      <c r="E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57" t="n"/>
      <c r="D93" s="54" t="n"/>
      <c r="E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57" t="n"/>
      <c r="D94" s="54" t="n"/>
      <c r="E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57" t="n"/>
      <c r="D95" s="54" t="n"/>
      <c r="E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57" t="n"/>
      <c r="D96" s="54" t="n"/>
      <c r="E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57" t="n"/>
      <c r="D97" s="54" t="n"/>
      <c r="E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57" t="n"/>
      <c r="D98" s="54" t="n"/>
      <c r="E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57" t="n"/>
      <c r="D99" s="54" t="n"/>
      <c r="E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57" t="n"/>
      <c r="D100" s="54" t="n"/>
      <c r="E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57" t="n"/>
      <c r="D101" s="54" t="n"/>
      <c r="E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57" t="n"/>
      <c r="D102" s="54" t="n"/>
      <c r="E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57" t="n"/>
      <c r="D103" s="54" t="n"/>
      <c r="E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57" t="n"/>
      <c r="D104" s="54" t="n"/>
      <c r="E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57" t="n"/>
      <c r="D105" s="54" t="n"/>
      <c r="E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57" t="n"/>
      <c r="D106" s="54" t="n"/>
      <c r="E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57" t="n"/>
      <c r="D107" s="54" t="n"/>
      <c r="E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57" t="n"/>
      <c r="D108" s="54" t="n"/>
      <c r="E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57" t="n"/>
      <c r="D109" s="54" t="n"/>
      <c r="E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57" t="n"/>
      <c r="D110" s="54" t="n"/>
      <c r="E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57" t="n"/>
      <c r="D111" s="54" t="n"/>
      <c r="E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57" t="n"/>
      <c r="D112" s="54" t="n"/>
      <c r="E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57" t="n"/>
      <c r="D113" s="54" t="n"/>
      <c r="E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57" t="n"/>
      <c r="D114" s="54" t="n"/>
      <c r="E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57" t="n"/>
      <c r="D115" s="54" t="n"/>
      <c r="E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57" t="n"/>
      <c r="D116" s="54" t="n"/>
      <c r="E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57" t="n"/>
      <c r="D117" s="54" t="n"/>
      <c r="E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57" t="n"/>
      <c r="D118" s="54" t="n"/>
      <c r="E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57" t="n"/>
      <c r="D119" s="54" t="n"/>
      <c r="E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57" t="n"/>
      <c r="D120" s="54" t="n"/>
      <c r="E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57" t="n"/>
      <c r="D121" s="54" t="n"/>
      <c r="E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57" t="n"/>
      <c r="D122" s="54" t="n"/>
      <c r="E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57" t="n"/>
      <c r="D123" s="54" t="n"/>
      <c r="E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57" t="n"/>
      <c r="D124" s="54" t="n"/>
      <c r="E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57" t="n"/>
      <c r="D125" s="54" t="n"/>
      <c r="E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57" t="n"/>
      <c r="D126" s="54" t="n"/>
      <c r="E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57" t="n"/>
      <c r="D127" s="54" t="n"/>
      <c r="E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57" t="n"/>
      <c r="D128" s="54" t="n"/>
      <c r="E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57" t="n"/>
      <c r="D129" s="54" t="n"/>
      <c r="E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57" t="n"/>
      <c r="D130" s="54" t="n"/>
      <c r="E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57" t="n"/>
      <c r="D131" s="54" t="n"/>
      <c r="E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57" t="n"/>
      <c r="D132" s="54" t="n"/>
      <c r="E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57" t="n"/>
      <c r="D133" s="54" t="n"/>
      <c r="E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57" t="n"/>
      <c r="D134" s="54" t="n"/>
      <c r="E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57" t="n"/>
      <c r="D135" s="54" t="n"/>
      <c r="E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57" t="n"/>
      <c r="D136" s="54" t="n"/>
      <c r="E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57" t="n"/>
      <c r="D137" s="54" t="n"/>
      <c r="E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57" t="n"/>
      <c r="D138" s="54" t="n"/>
      <c r="E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57" t="n"/>
      <c r="D139" s="54" t="n"/>
      <c r="E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57" t="n"/>
      <c r="D140" s="54" t="n"/>
      <c r="E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57" t="n"/>
      <c r="D141" s="54" t="n"/>
      <c r="E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57" t="n"/>
      <c r="D142" s="54" t="n"/>
      <c r="E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57" t="n"/>
      <c r="D143" s="54" t="n"/>
      <c r="E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57" t="n"/>
      <c r="D144" s="54" t="n"/>
      <c r="E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57" t="n"/>
      <c r="D145" s="54" t="n"/>
      <c r="E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57" t="n"/>
      <c r="D146" s="54" t="n"/>
      <c r="E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57" t="n"/>
      <c r="D147" s="54" t="n"/>
      <c r="E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57" t="n"/>
      <c r="D148" s="54" t="n"/>
      <c r="E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57" t="n"/>
      <c r="D149" s="54" t="n"/>
      <c r="E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57" t="n"/>
      <c r="D150" s="54" t="n"/>
      <c r="E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57" t="n"/>
      <c r="D151" s="54" t="n"/>
      <c r="E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57" t="n"/>
      <c r="D152" s="54" t="n"/>
      <c r="E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57" t="n"/>
      <c r="D153" s="54" t="n"/>
      <c r="E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57" t="n"/>
      <c r="D154" s="54" t="n"/>
      <c r="E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57" t="n"/>
      <c r="D155" s="54" t="n"/>
      <c r="E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57" t="n"/>
      <c r="D156" s="54" t="n"/>
      <c r="E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57" t="n"/>
      <c r="D157" s="54" t="n"/>
      <c r="E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57" t="n"/>
      <c r="D158" s="54" t="n"/>
      <c r="E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57" t="n"/>
      <c r="D159" s="54" t="n"/>
      <c r="E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57" t="n"/>
      <c r="D160" s="54" t="n"/>
      <c r="E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57" t="n"/>
      <c r="D161" s="54" t="n"/>
      <c r="E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57" t="n"/>
      <c r="D162" s="54" t="n"/>
      <c r="E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57" t="n"/>
      <c r="D163" s="54" t="n"/>
      <c r="E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57" t="n"/>
      <c r="D164" s="54" t="n"/>
      <c r="E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57" t="n"/>
      <c r="D165" s="54" t="n"/>
      <c r="E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57" t="n"/>
      <c r="D166" s="54" t="n"/>
      <c r="E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57" t="n"/>
      <c r="D167" s="54" t="n"/>
      <c r="E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57" t="n"/>
      <c r="D168" s="54" t="n"/>
      <c r="E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57" t="n"/>
      <c r="D169" s="54" t="n"/>
      <c r="E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57" t="n"/>
      <c r="D170" s="54" t="n"/>
      <c r="E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57" t="n"/>
      <c r="D171" s="54" t="n"/>
      <c r="E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57" t="n"/>
      <c r="D172" s="54" t="n"/>
      <c r="E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57" t="n"/>
      <c r="D173" s="54" t="n"/>
      <c r="E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57" t="n"/>
      <c r="D174" s="54" t="n"/>
      <c r="E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57" t="n"/>
      <c r="D175" s="54" t="n"/>
      <c r="E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57" t="n"/>
      <c r="D176" s="54" t="n"/>
      <c r="E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57" t="n"/>
      <c r="D177" s="54" t="n"/>
      <c r="E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57" t="n"/>
      <c r="D178" s="54" t="n"/>
      <c r="E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57" t="n"/>
      <c r="D179" s="54" t="n"/>
      <c r="E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57" t="n"/>
      <c r="D180" s="54" t="n"/>
      <c r="E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57" t="n"/>
      <c r="D181" s="54" t="n"/>
      <c r="E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57" t="n"/>
      <c r="D182" s="54" t="n"/>
      <c r="E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57" t="n"/>
      <c r="D183" s="54" t="n"/>
      <c r="E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57" t="n"/>
      <c r="D184" s="54" t="n"/>
      <c r="E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57" t="n"/>
      <c r="D185" s="54" t="n"/>
      <c r="E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57" t="n"/>
      <c r="D186" s="54" t="n"/>
      <c r="E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57" t="n"/>
      <c r="D187" s="54" t="n"/>
      <c r="E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57" t="n"/>
      <c r="D188" s="54" t="n"/>
      <c r="E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57" t="n"/>
      <c r="D189" s="54" t="n"/>
      <c r="E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57" t="n"/>
      <c r="D190" s="54" t="n"/>
      <c r="E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57" t="n"/>
      <c r="D191" s="54" t="n"/>
      <c r="E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57" t="n"/>
      <c r="D192" s="54" t="n"/>
      <c r="E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57" t="n"/>
      <c r="D193" s="54" t="n"/>
      <c r="E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57" t="n"/>
      <c r="D194" s="54" t="n"/>
      <c r="E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57" t="n"/>
      <c r="D195" s="54" t="n"/>
      <c r="E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57" t="n"/>
      <c r="D196" s="54" t="n"/>
      <c r="E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57" t="n"/>
      <c r="D197" s="54" t="n"/>
      <c r="E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57" t="n"/>
      <c r="D198" s="54" t="n"/>
      <c r="E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57" t="n"/>
      <c r="D199" s="54" t="n"/>
      <c r="E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57" t="n"/>
      <c r="D200" s="54" t="n"/>
      <c r="E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57" t="n"/>
      <c r="D201" s="54" t="n"/>
      <c r="E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57" t="n"/>
      <c r="D202" s="54" t="n"/>
      <c r="E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57" t="n"/>
      <c r="D203" s="54" t="n"/>
      <c r="E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57" t="n"/>
      <c r="D204" s="54" t="n"/>
      <c r="E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57" t="n"/>
      <c r="D205" s="54" t="n"/>
      <c r="E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57" t="n"/>
      <c r="D206" s="54" t="n"/>
      <c r="E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57" t="n"/>
      <c r="D207" s="54" t="n"/>
      <c r="E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57" t="n"/>
      <c r="D208" s="54" t="n"/>
      <c r="E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57" t="n"/>
      <c r="D209" s="54" t="n"/>
      <c r="E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57" t="n"/>
      <c r="D210" s="54" t="n"/>
      <c r="E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57" t="n"/>
      <c r="D211" s="54" t="n"/>
      <c r="E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57" t="n"/>
      <c r="D212" s="54" t="n"/>
      <c r="E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57" t="n"/>
      <c r="D213" s="54" t="n"/>
      <c r="E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57" t="n"/>
      <c r="D214" s="54" t="n"/>
      <c r="E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57" t="n"/>
      <c r="D215" s="54" t="n"/>
      <c r="E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57" t="n"/>
      <c r="D216" s="54" t="n"/>
      <c r="E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57" t="n"/>
      <c r="D217" s="54" t="n"/>
      <c r="E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57" t="n"/>
      <c r="D218" s="54" t="n"/>
      <c r="E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57" t="n"/>
      <c r="D219" s="54" t="n"/>
      <c r="E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57" t="n"/>
      <c r="D220" s="54" t="n"/>
      <c r="E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57" t="n"/>
      <c r="D221" s="58" t="n"/>
      <c r="E221" s="57" t="n"/>
    </row>
    <row r="222" ht="15.75" customHeight="1" s="198">
      <c r="A222" s="57" t="n"/>
      <c r="B222" s="57" t="n"/>
      <c r="C222" s="57" t="n"/>
      <c r="D222" s="58" t="n"/>
      <c r="E222" s="57" t="n"/>
    </row>
    <row r="223" ht="15.75" customHeight="1" s="198">
      <c r="A223" s="57" t="n"/>
      <c r="B223" s="57" t="n"/>
      <c r="C223" s="57" t="n"/>
      <c r="D223" s="58" t="n"/>
      <c r="E223" s="57" t="n"/>
    </row>
    <row r="224" ht="15.75" customHeight="1" s="198">
      <c r="A224" s="57" t="n"/>
      <c r="B224" s="57" t="n"/>
      <c r="C224" s="57" t="n"/>
      <c r="D224" s="58" t="n"/>
      <c r="E224" s="57" t="n"/>
    </row>
    <row r="225" ht="15.75" customHeight="1" s="198">
      <c r="A225" s="57" t="n"/>
      <c r="B225" s="57" t="n"/>
      <c r="C225" s="57" t="n"/>
      <c r="D225" s="58" t="n"/>
      <c r="E225" s="57" t="n"/>
    </row>
    <row r="226" ht="15.75" customHeight="1" s="198">
      <c r="A226" s="57" t="n"/>
      <c r="B226" s="57" t="n"/>
      <c r="C226" s="57" t="n"/>
      <c r="D226" s="58" t="n"/>
      <c r="E226" s="57" t="n"/>
    </row>
    <row r="227" ht="15.75" customHeight="1" s="198">
      <c r="A227" s="57" t="n"/>
      <c r="B227" s="57" t="n"/>
      <c r="C227" s="57" t="n"/>
      <c r="D227" s="58" t="n"/>
      <c r="E227" s="57" t="n"/>
    </row>
    <row r="228" ht="15.75" customHeight="1" s="198">
      <c r="A228" s="57" t="n"/>
      <c r="B228" s="57" t="n"/>
      <c r="C228" s="57" t="n"/>
      <c r="D228" s="58" t="n"/>
      <c r="E228" s="57" t="n"/>
    </row>
    <row r="229" ht="15.75" customHeight="1" s="198">
      <c r="A229" s="57" t="n"/>
      <c r="B229" s="57" t="n"/>
      <c r="C229" s="57" t="n"/>
      <c r="D229" s="58" t="n"/>
      <c r="E229" s="57" t="n"/>
    </row>
    <row r="230" ht="15.75" customHeight="1" s="198">
      <c r="A230" s="57" t="n"/>
      <c r="B230" s="57" t="n"/>
      <c r="C230" s="57" t="n"/>
      <c r="D230" s="58" t="n"/>
      <c r="E230" s="57" t="n"/>
    </row>
    <row r="231" ht="15.75" customHeight="1" s="198">
      <c r="A231" s="57" t="n"/>
      <c r="B231" s="57" t="n"/>
      <c r="C231" s="57" t="n"/>
      <c r="D231" s="58" t="n"/>
      <c r="E231" s="57" t="n"/>
    </row>
    <row r="232" ht="15.75" customHeight="1" s="198">
      <c r="A232" s="57" t="n"/>
      <c r="B232" s="57" t="n"/>
      <c r="C232" s="57" t="n"/>
      <c r="D232" s="58" t="n"/>
      <c r="E232" s="57" t="n"/>
    </row>
    <row r="233" ht="15.75" customHeight="1" s="198">
      <c r="A233" s="57" t="n"/>
      <c r="B233" s="57" t="n"/>
      <c r="C233" s="57" t="n"/>
      <c r="D233" s="58" t="n"/>
      <c r="E233" s="57" t="n"/>
    </row>
    <row r="234" ht="15.75" customHeight="1" s="198">
      <c r="A234" s="57" t="n"/>
      <c r="B234" s="57" t="n"/>
      <c r="C234" s="57" t="n"/>
      <c r="D234" s="58" t="n"/>
      <c r="E234" s="57" t="n"/>
    </row>
    <row r="235" ht="15.75" customHeight="1" s="198">
      <c r="A235" s="57" t="n"/>
      <c r="B235" s="57" t="n"/>
      <c r="C235" s="57" t="n"/>
      <c r="D235" s="58" t="n"/>
      <c r="E235" s="57" t="n"/>
    </row>
    <row r="236" ht="15.75" customHeight="1" s="198">
      <c r="A236" s="57" t="n"/>
      <c r="B236" s="57" t="n"/>
      <c r="C236" s="57" t="n"/>
      <c r="D236" s="58" t="n"/>
      <c r="E236" s="57" t="n"/>
    </row>
    <row r="237" ht="15.75" customHeight="1" s="198">
      <c r="A237" s="57" t="n"/>
      <c r="B237" s="57" t="n"/>
      <c r="C237" s="57" t="n"/>
      <c r="D237" s="58" t="n"/>
      <c r="E237" s="57" t="n"/>
    </row>
    <row r="238" ht="15.75" customHeight="1" s="198">
      <c r="A238" s="57" t="n"/>
      <c r="B238" s="57" t="n"/>
      <c r="C238" s="57" t="n"/>
      <c r="D238" s="58" t="n"/>
      <c r="E238" s="57" t="n"/>
    </row>
    <row r="239" ht="15.75" customHeight="1" s="198">
      <c r="A239" s="57" t="n"/>
      <c r="B239" s="57" t="n"/>
      <c r="C239" s="57" t="n"/>
      <c r="D239" s="58" t="n"/>
      <c r="E239" s="57" t="n"/>
    </row>
    <row r="240" ht="15.75" customHeight="1" s="198">
      <c r="A240" s="57" t="n"/>
      <c r="B240" s="57" t="n"/>
      <c r="C240" s="57" t="n"/>
      <c r="D240" s="58" t="n"/>
      <c r="E240" s="57" t="n"/>
    </row>
    <row r="241" ht="15.75" customHeight="1" s="198">
      <c r="A241" s="57" t="n"/>
      <c r="B241" s="57" t="n"/>
      <c r="C241" s="57" t="n"/>
      <c r="D241" s="58" t="n"/>
      <c r="E241" s="57" t="n"/>
    </row>
    <row r="242" ht="15.75" customHeight="1" s="198">
      <c r="A242" s="57" t="n"/>
      <c r="B242" s="57" t="n"/>
      <c r="C242" s="57" t="n"/>
      <c r="D242" s="58" t="n"/>
      <c r="E242" s="57" t="n"/>
    </row>
    <row r="243" ht="15.75" customHeight="1" s="198">
      <c r="A243" s="57" t="n"/>
      <c r="B243" s="57" t="n"/>
      <c r="C243" s="57" t="n"/>
      <c r="D243" s="58" t="n"/>
      <c r="E243" s="57" t="n"/>
    </row>
    <row r="244" ht="15.75" customHeight="1" s="198">
      <c r="A244" s="57" t="n"/>
      <c r="B244" s="57" t="n"/>
      <c r="C244" s="57" t="n"/>
      <c r="D244" s="58" t="n"/>
      <c r="E244" s="57" t="n"/>
    </row>
    <row r="245" ht="15.75" customHeight="1" s="198">
      <c r="A245" s="57" t="n"/>
      <c r="B245" s="57" t="n"/>
      <c r="C245" s="57" t="n"/>
      <c r="D245" s="58" t="n"/>
      <c r="E245" s="57" t="n"/>
    </row>
    <row r="246" ht="15.75" customHeight="1" s="198">
      <c r="A246" s="57" t="n"/>
      <c r="B246" s="57" t="n"/>
      <c r="C246" s="57" t="n"/>
      <c r="D246" s="58" t="n"/>
      <c r="E246" s="57" t="n"/>
    </row>
    <row r="247" ht="15.75" customHeight="1" s="198">
      <c r="A247" s="57" t="n"/>
      <c r="B247" s="57" t="n"/>
      <c r="C247" s="57" t="n"/>
      <c r="D247" s="58" t="n"/>
      <c r="E247" s="57" t="n"/>
    </row>
    <row r="248" ht="15.75" customHeight="1" s="198">
      <c r="A248" s="57" t="n"/>
      <c r="B248" s="57" t="n"/>
      <c r="C248" s="57" t="n"/>
      <c r="D248" s="58" t="n"/>
      <c r="E248" s="57" t="n"/>
    </row>
    <row r="249" ht="15.75" customHeight="1" s="198">
      <c r="A249" s="57" t="n"/>
      <c r="B249" s="57" t="n"/>
      <c r="C249" s="57" t="n"/>
      <c r="D249" s="58" t="n"/>
      <c r="E249" s="57" t="n"/>
    </row>
    <row r="250" ht="15.75" customHeight="1" s="198">
      <c r="A250" s="57" t="n"/>
      <c r="B250" s="57" t="n"/>
      <c r="C250" s="57" t="n"/>
      <c r="D250" s="58" t="n"/>
      <c r="E250" s="57" t="n"/>
    </row>
    <row r="251" ht="15.75" customHeight="1" s="198">
      <c r="A251" s="57" t="n"/>
      <c r="B251" s="57" t="n"/>
      <c r="C251" s="57" t="n"/>
      <c r="D251" s="58" t="n"/>
      <c r="E251" s="57" t="n"/>
    </row>
    <row r="252" ht="15.75" customHeight="1" s="198">
      <c r="A252" s="57" t="n"/>
      <c r="B252" s="57" t="n"/>
      <c r="C252" s="57" t="n"/>
      <c r="D252" s="58" t="n"/>
      <c r="E252" s="57" t="n"/>
    </row>
    <row r="253" ht="15.75" customHeight="1" s="198">
      <c r="A253" s="57" t="n"/>
      <c r="B253" s="57" t="n"/>
      <c r="C253" s="57" t="n"/>
      <c r="D253" s="58" t="n"/>
      <c r="E253" s="57" t="n"/>
    </row>
    <row r="254" ht="15.75" customHeight="1" s="198">
      <c r="A254" s="57" t="n"/>
      <c r="B254" s="57" t="n"/>
      <c r="C254" s="57" t="n"/>
      <c r="D254" s="58" t="n"/>
      <c r="E254" s="57" t="n"/>
    </row>
    <row r="255" ht="15.75" customHeight="1" s="198">
      <c r="A255" s="57" t="n"/>
      <c r="B255" s="57" t="n"/>
      <c r="C255" s="57" t="n"/>
      <c r="D255" s="58" t="n"/>
      <c r="E255" s="57" t="n"/>
    </row>
    <row r="256" ht="15.75" customHeight="1" s="198">
      <c r="A256" s="57" t="n"/>
      <c r="B256" s="57" t="n"/>
      <c r="C256" s="57" t="n"/>
      <c r="D256" s="58" t="n"/>
      <c r="E256" s="57" t="n"/>
    </row>
    <row r="257" ht="15.75" customHeight="1" s="198">
      <c r="A257" s="57" t="n"/>
      <c r="B257" s="57" t="n"/>
      <c r="C257" s="57" t="n"/>
      <c r="D257" s="58" t="n"/>
      <c r="E257" s="57" t="n"/>
    </row>
    <row r="258" ht="15.75" customHeight="1" s="198">
      <c r="A258" s="57" t="n"/>
      <c r="B258" s="57" t="n"/>
      <c r="C258" s="57" t="n"/>
      <c r="D258" s="58" t="n"/>
      <c r="E258" s="57" t="n"/>
    </row>
    <row r="259" ht="15.75" customHeight="1" s="198">
      <c r="A259" s="57" t="n"/>
      <c r="B259" s="57" t="n"/>
      <c r="C259" s="57" t="n"/>
      <c r="D259" s="58" t="n"/>
      <c r="E259" s="57" t="n"/>
    </row>
    <row r="260" ht="15.75" customHeight="1" s="198">
      <c r="A260" s="57" t="n"/>
      <c r="B260" s="57" t="n"/>
      <c r="C260" s="57" t="n"/>
      <c r="D260" s="58" t="n"/>
      <c r="E260" s="57" t="n"/>
    </row>
    <row r="261" ht="15.75" customHeight="1" s="198">
      <c r="A261" s="57" t="n"/>
      <c r="B261" s="57" t="n"/>
      <c r="C261" s="57" t="n"/>
      <c r="D261" s="58" t="n"/>
      <c r="E261" s="57" t="n"/>
    </row>
    <row r="262" ht="15.75" customHeight="1" s="198">
      <c r="A262" s="57" t="n"/>
      <c r="B262" s="57" t="n"/>
      <c r="C262" s="57" t="n"/>
      <c r="D262" s="58" t="n"/>
      <c r="E262" s="57" t="n"/>
    </row>
    <row r="263" ht="15.75" customHeight="1" s="198">
      <c r="A263" s="57" t="n"/>
      <c r="B263" s="57" t="n"/>
      <c r="C263" s="57" t="n"/>
      <c r="D263" s="58" t="n"/>
      <c r="E263" s="57" t="n"/>
    </row>
    <row r="264" ht="15.75" customHeight="1" s="198">
      <c r="A264" s="57" t="n"/>
      <c r="B264" s="57" t="n"/>
      <c r="C264" s="57" t="n"/>
      <c r="D264" s="58" t="n"/>
      <c r="E264" s="57" t="n"/>
    </row>
    <row r="265" ht="15.75" customHeight="1" s="198">
      <c r="A265" s="57" t="n"/>
      <c r="B265" s="57" t="n"/>
      <c r="C265" s="57" t="n"/>
      <c r="D265" s="58" t="n"/>
      <c r="E265" s="57" t="n"/>
    </row>
    <row r="266" ht="15.75" customHeight="1" s="198">
      <c r="A266" s="57" t="n"/>
      <c r="B266" s="57" t="n"/>
      <c r="C266" s="57" t="n"/>
      <c r="D266" s="58" t="n"/>
      <c r="E266" s="57" t="n"/>
    </row>
    <row r="267" ht="15.75" customHeight="1" s="198">
      <c r="A267" s="57" t="n"/>
      <c r="B267" s="57" t="n"/>
      <c r="C267" s="57" t="n"/>
      <c r="D267" s="58" t="n"/>
      <c r="E267" s="57" t="n"/>
    </row>
    <row r="268" ht="15.75" customHeight="1" s="198">
      <c r="A268" s="57" t="n"/>
      <c r="B268" s="57" t="n"/>
      <c r="C268" s="57" t="n"/>
      <c r="D268" s="58" t="n"/>
      <c r="E268" s="57" t="n"/>
    </row>
    <row r="269" ht="15.75" customHeight="1" s="198">
      <c r="A269" s="57" t="n"/>
      <c r="B269" s="57" t="n"/>
      <c r="C269" s="57" t="n"/>
      <c r="D269" s="58" t="n"/>
      <c r="E269" s="57" t="n"/>
    </row>
    <row r="270" ht="15.75" customHeight="1" s="198">
      <c r="A270" s="57" t="n"/>
      <c r="B270" s="57" t="n"/>
      <c r="C270" s="57" t="n"/>
      <c r="D270" s="58" t="n"/>
      <c r="E270" s="57" t="n"/>
    </row>
    <row r="271" ht="15.75" customHeight="1" s="198">
      <c r="A271" s="57" t="n"/>
      <c r="B271" s="57" t="n"/>
      <c r="C271" s="57" t="n"/>
      <c r="D271" s="58" t="n"/>
      <c r="E271" s="57" t="n"/>
    </row>
    <row r="272" ht="15.75" customHeight="1" s="198">
      <c r="A272" s="57" t="n"/>
      <c r="B272" s="57" t="n"/>
      <c r="C272" s="57" t="n"/>
      <c r="D272" s="58" t="n"/>
      <c r="E272" s="57" t="n"/>
    </row>
    <row r="273" ht="15.75" customHeight="1" s="198">
      <c r="A273" s="57" t="n"/>
      <c r="B273" s="57" t="n"/>
      <c r="C273" s="57" t="n"/>
      <c r="D273" s="58" t="n"/>
      <c r="E273" s="57" t="n"/>
    </row>
    <row r="274" ht="15.75" customHeight="1" s="198">
      <c r="A274" s="57" t="n"/>
      <c r="B274" s="57" t="n"/>
      <c r="C274" s="57" t="n"/>
      <c r="D274" s="58" t="n"/>
      <c r="E274" s="57" t="n"/>
    </row>
    <row r="275" ht="15.75" customHeight="1" s="198">
      <c r="A275" s="57" t="n"/>
      <c r="B275" s="57" t="n"/>
      <c r="C275" s="57" t="n"/>
      <c r="D275" s="58" t="n"/>
      <c r="E275" s="57" t="n"/>
    </row>
    <row r="276" ht="15.75" customHeight="1" s="198">
      <c r="A276" s="57" t="n"/>
      <c r="B276" s="57" t="n"/>
      <c r="C276" s="57" t="n"/>
      <c r="D276" s="58" t="n"/>
      <c r="E276" s="57" t="n"/>
    </row>
    <row r="277" ht="15.75" customHeight="1" s="198">
      <c r="A277" s="57" t="n"/>
      <c r="B277" s="57" t="n"/>
      <c r="C277" s="57" t="n"/>
      <c r="D277" s="58" t="n"/>
      <c r="E277" s="57" t="n"/>
    </row>
    <row r="278" ht="15.75" customHeight="1" s="198">
      <c r="A278" s="57" t="n"/>
      <c r="B278" s="57" t="n"/>
      <c r="C278" s="57" t="n"/>
      <c r="D278" s="58" t="n"/>
      <c r="E278" s="57" t="n"/>
    </row>
    <row r="279" ht="15.75" customHeight="1" s="198">
      <c r="A279" s="57" t="n"/>
      <c r="B279" s="57" t="n"/>
      <c r="C279" s="57" t="n"/>
      <c r="D279" s="58" t="n"/>
      <c r="E279" s="57" t="n"/>
    </row>
    <row r="280" ht="15.75" customHeight="1" s="198">
      <c r="A280" s="57" t="n"/>
      <c r="B280" s="57" t="n"/>
      <c r="C280" s="57" t="n"/>
      <c r="D280" s="58" t="n"/>
      <c r="E280" s="57" t="n"/>
    </row>
    <row r="281" ht="15.75" customHeight="1" s="198">
      <c r="A281" s="57" t="n"/>
      <c r="B281" s="57" t="n"/>
      <c r="C281" s="57" t="n"/>
      <c r="D281" s="58" t="n"/>
      <c r="E281" s="57" t="n"/>
    </row>
    <row r="282" ht="15.75" customHeight="1" s="198">
      <c r="A282" s="57" t="n"/>
      <c r="B282" s="57" t="n"/>
      <c r="C282" s="57" t="n"/>
      <c r="D282" s="58" t="n"/>
      <c r="E282" s="57" t="n"/>
    </row>
    <row r="283" ht="15.75" customHeight="1" s="198">
      <c r="A283" s="57" t="n"/>
      <c r="B283" s="57" t="n"/>
      <c r="C283" s="57" t="n"/>
      <c r="D283" s="58" t="n"/>
      <c r="E283" s="57" t="n"/>
    </row>
    <row r="284" ht="15.75" customHeight="1" s="198">
      <c r="A284" s="57" t="n"/>
      <c r="B284" s="57" t="n"/>
      <c r="C284" s="57" t="n"/>
      <c r="D284" s="58" t="n"/>
      <c r="E284" s="57" t="n"/>
    </row>
    <row r="285" ht="15.75" customHeight="1" s="198">
      <c r="A285" s="57" t="n"/>
      <c r="B285" s="57" t="n"/>
      <c r="C285" s="57" t="n"/>
      <c r="D285" s="58" t="n"/>
      <c r="E285" s="57" t="n"/>
    </row>
    <row r="286" ht="15.75" customHeight="1" s="198">
      <c r="A286" s="57" t="n"/>
      <c r="B286" s="57" t="n"/>
      <c r="C286" s="57" t="n"/>
      <c r="D286" s="58" t="n"/>
      <c r="E286" s="57" t="n"/>
    </row>
    <row r="287" ht="15.75" customHeight="1" s="198">
      <c r="A287" s="57" t="n"/>
      <c r="B287" s="57" t="n"/>
      <c r="C287" s="57" t="n"/>
      <c r="D287" s="58" t="n"/>
      <c r="E287" s="57" t="n"/>
    </row>
    <row r="288" ht="15.75" customHeight="1" s="198">
      <c r="A288" s="57" t="n"/>
      <c r="B288" s="57" t="n"/>
      <c r="C288" s="57" t="n"/>
      <c r="D288" s="58" t="n"/>
      <c r="E288" s="57" t="n"/>
    </row>
    <row r="289" ht="15.75" customHeight="1" s="198">
      <c r="A289" s="57" t="n"/>
      <c r="B289" s="57" t="n"/>
      <c r="C289" s="57" t="n"/>
      <c r="D289" s="58" t="n"/>
      <c r="E289" s="57" t="n"/>
    </row>
    <row r="290" ht="15.75" customHeight="1" s="198">
      <c r="A290" s="57" t="n"/>
      <c r="B290" s="57" t="n"/>
      <c r="C290" s="57" t="n"/>
      <c r="D290" s="58" t="n"/>
      <c r="E290" s="57" t="n"/>
    </row>
    <row r="291" ht="15.75" customHeight="1" s="198">
      <c r="A291" s="57" t="n"/>
      <c r="B291" s="57" t="n"/>
      <c r="C291" s="57" t="n"/>
      <c r="D291" s="58" t="n"/>
      <c r="E291" s="57" t="n"/>
    </row>
    <row r="292" ht="15.75" customHeight="1" s="198">
      <c r="A292" s="57" t="n"/>
      <c r="B292" s="57" t="n"/>
      <c r="C292" s="57" t="n"/>
      <c r="D292" s="58" t="n"/>
      <c r="E292" s="57" t="n"/>
    </row>
    <row r="293" ht="15.75" customHeight="1" s="198">
      <c r="A293" s="57" t="n"/>
      <c r="B293" s="57" t="n"/>
      <c r="C293" s="57" t="n"/>
      <c r="D293" s="58" t="n"/>
      <c r="E293" s="57" t="n"/>
    </row>
    <row r="294" ht="15.75" customHeight="1" s="198">
      <c r="A294" s="57" t="n"/>
      <c r="B294" s="57" t="n"/>
      <c r="C294" s="57" t="n"/>
      <c r="D294" s="58" t="n"/>
      <c r="E294" s="57" t="n"/>
    </row>
    <row r="295" ht="15.75" customHeight="1" s="198">
      <c r="A295" s="57" t="n"/>
      <c r="B295" s="57" t="n"/>
      <c r="C295" s="57" t="n"/>
      <c r="D295" s="58" t="n"/>
      <c r="E295" s="57" t="n"/>
    </row>
    <row r="296" ht="15.75" customHeight="1" s="198">
      <c r="A296" s="57" t="n"/>
      <c r="B296" s="57" t="n"/>
      <c r="C296" s="57" t="n"/>
      <c r="D296" s="58" t="n"/>
      <c r="E296" s="57" t="n"/>
    </row>
    <row r="297" ht="15.75" customHeight="1" s="198">
      <c r="A297" s="57" t="n"/>
      <c r="B297" s="57" t="n"/>
      <c r="C297" s="57" t="n"/>
      <c r="D297" s="58" t="n"/>
      <c r="E297" s="57" t="n"/>
    </row>
    <row r="298" ht="15.75" customHeight="1" s="198">
      <c r="A298" s="57" t="n"/>
      <c r="B298" s="57" t="n"/>
      <c r="C298" s="57" t="n"/>
      <c r="D298" s="58" t="n"/>
      <c r="E298" s="57" t="n"/>
    </row>
    <row r="299" ht="15.75" customHeight="1" s="198">
      <c r="A299" s="57" t="n"/>
      <c r="B299" s="57" t="n"/>
      <c r="C299" s="57" t="n"/>
      <c r="D299" s="58" t="n"/>
      <c r="E299" s="57" t="n"/>
    </row>
    <row r="300" ht="15.75" customHeight="1" s="198">
      <c r="A300" s="57" t="n"/>
      <c r="B300" s="57" t="n"/>
      <c r="C300" s="57" t="n"/>
      <c r="D300" s="58" t="n"/>
      <c r="E300" s="57" t="n"/>
    </row>
    <row r="301" ht="15.75" customHeight="1" s="198">
      <c r="A301" s="57" t="n"/>
      <c r="B301" s="57" t="n"/>
      <c r="C301" s="57" t="n"/>
      <c r="D301" s="58" t="n"/>
      <c r="E301" s="57" t="n"/>
    </row>
    <row r="302" ht="15.75" customHeight="1" s="198">
      <c r="A302" s="57" t="n"/>
      <c r="B302" s="57" t="n"/>
      <c r="C302" s="57" t="n"/>
      <c r="D302" s="58" t="n"/>
      <c r="E302" s="57" t="n"/>
    </row>
    <row r="303" ht="15.75" customHeight="1" s="198">
      <c r="A303" s="57" t="n"/>
      <c r="B303" s="57" t="n"/>
      <c r="C303" s="57" t="n"/>
      <c r="D303" s="58" t="n"/>
      <c r="E303" s="57" t="n"/>
    </row>
    <row r="304" ht="15.75" customHeight="1" s="198">
      <c r="A304" s="57" t="n"/>
      <c r="B304" s="57" t="n"/>
      <c r="C304" s="57" t="n"/>
      <c r="D304" s="58" t="n"/>
      <c r="E304" s="57" t="n"/>
    </row>
    <row r="305" ht="15.75" customHeight="1" s="198">
      <c r="A305" s="57" t="n"/>
      <c r="B305" s="57" t="n"/>
      <c r="C305" s="57" t="n"/>
      <c r="D305" s="58" t="n"/>
      <c r="E305" s="57" t="n"/>
    </row>
    <row r="306" ht="15.75" customHeight="1" s="198">
      <c r="A306" s="57" t="n"/>
      <c r="B306" s="57" t="n"/>
      <c r="C306" s="57" t="n"/>
      <c r="D306" s="58" t="n"/>
      <c r="E306" s="57" t="n"/>
    </row>
    <row r="307" ht="15.75" customHeight="1" s="198">
      <c r="A307" s="57" t="n"/>
      <c r="B307" s="57" t="n"/>
      <c r="C307" s="57" t="n"/>
      <c r="D307" s="58" t="n"/>
      <c r="E307" s="57" t="n"/>
    </row>
    <row r="308" ht="15.75" customHeight="1" s="198">
      <c r="A308" s="57" t="n"/>
      <c r="B308" s="57" t="n"/>
      <c r="C308" s="57" t="n"/>
      <c r="D308" s="58" t="n"/>
      <c r="E308" s="57" t="n"/>
    </row>
    <row r="309" ht="15.75" customHeight="1" s="198">
      <c r="A309" s="57" t="n"/>
      <c r="B309" s="57" t="n"/>
      <c r="C309" s="57" t="n"/>
      <c r="D309" s="58" t="n"/>
      <c r="E309" s="57" t="n"/>
    </row>
    <row r="310" ht="15.75" customHeight="1" s="198">
      <c r="A310" s="57" t="n"/>
      <c r="B310" s="57" t="n"/>
      <c r="C310" s="57" t="n"/>
      <c r="D310" s="58" t="n"/>
      <c r="E310" s="57" t="n"/>
    </row>
    <row r="311" ht="15.75" customHeight="1" s="198">
      <c r="A311" s="57" t="n"/>
      <c r="B311" s="57" t="n"/>
      <c r="C311" s="57" t="n"/>
      <c r="D311" s="58" t="n"/>
      <c r="E311" s="57" t="n"/>
    </row>
    <row r="312" ht="15.75" customHeight="1" s="198">
      <c r="A312" s="57" t="n"/>
      <c r="B312" s="57" t="n"/>
      <c r="C312" s="57" t="n"/>
      <c r="D312" s="58" t="n"/>
      <c r="E312" s="57" t="n"/>
    </row>
    <row r="313" ht="15.75" customHeight="1" s="198">
      <c r="A313" s="57" t="n"/>
      <c r="B313" s="57" t="n"/>
      <c r="C313" s="57" t="n"/>
      <c r="D313" s="58" t="n"/>
      <c r="E313" s="57" t="n"/>
    </row>
    <row r="314" ht="15.75" customHeight="1" s="198">
      <c r="A314" s="57" t="n"/>
      <c r="B314" s="57" t="n"/>
      <c r="C314" s="57" t="n"/>
      <c r="D314" s="58" t="n"/>
      <c r="E314" s="57" t="n"/>
    </row>
    <row r="315" ht="15.75" customHeight="1" s="198">
      <c r="A315" s="57" t="n"/>
      <c r="B315" s="57" t="n"/>
      <c r="C315" s="57" t="n"/>
      <c r="D315" s="58" t="n"/>
      <c r="E315" s="57" t="n"/>
    </row>
    <row r="316" ht="15.75" customHeight="1" s="198">
      <c r="A316" s="57" t="n"/>
      <c r="B316" s="57" t="n"/>
      <c r="C316" s="57" t="n"/>
      <c r="D316" s="58" t="n"/>
      <c r="E316" s="57" t="n"/>
    </row>
    <row r="317" ht="15.75" customHeight="1" s="198">
      <c r="A317" s="57" t="n"/>
      <c r="B317" s="57" t="n"/>
      <c r="C317" s="57" t="n"/>
      <c r="D317" s="58" t="n"/>
      <c r="E317" s="57" t="n"/>
    </row>
    <row r="318" ht="15.75" customHeight="1" s="198">
      <c r="A318" s="57" t="n"/>
      <c r="B318" s="57" t="n"/>
      <c r="C318" s="57" t="n"/>
      <c r="D318" s="58" t="n"/>
      <c r="E318" s="57" t="n"/>
    </row>
    <row r="319" ht="15.75" customHeight="1" s="198">
      <c r="A319" s="57" t="n"/>
      <c r="B319" s="57" t="n"/>
      <c r="C319" s="57" t="n"/>
      <c r="D319" s="58" t="n"/>
      <c r="E319" s="57" t="n"/>
    </row>
    <row r="320" ht="15.75" customHeight="1" s="198">
      <c r="A320" s="57" t="n"/>
      <c r="B320" s="57" t="n"/>
      <c r="C320" s="57" t="n"/>
      <c r="D320" s="58" t="n"/>
      <c r="E320" s="57" t="n"/>
    </row>
    <row r="321" ht="15.75" customHeight="1" s="198">
      <c r="A321" s="57" t="n"/>
      <c r="B321" s="57" t="n"/>
      <c r="C321" s="57" t="n"/>
      <c r="D321" s="58" t="n"/>
      <c r="E321" s="57" t="n"/>
    </row>
    <row r="322" ht="15.75" customHeight="1" s="198">
      <c r="A322" s="57" t="n"/>
      <c r="B322" s="57" t="n"/>
      <c r="C322" s="57" t="n"/>
      <c r="D322" s="58" t="n"/>
      <c r="E322" s="57" t="n"/>
    </row>
    <row r="323" ht="15.75" customHeight="1" s="198">
      <c r="A323" s="57" t="n"/>
      <c r="B323" s="57" t="n"/>
      <c r="C323" s="57" t="n"/>
      <c r="D323" s="58" t="n"/>
      <c r="E323" s="57" t="n"/>
    </row>
    <row r="324" ht="15.75" customHeight="1" s="198">
      <c r="A324" s="57" t="n"/>
      <c r="B324" s="57" t="n"/>
      <c r="C324" s="57" t="n"/>
      <c r="D324" s="58" t="n"/>
      <c r="E324" s="57" t="n"/>
    </row>
    <row r="325" ht="15.75" customHeight="1" s="198">
      <c r="A325" s="57" t="n"/>
      <c r="B325" s="57" t="n"/>
      <c r="C325" s="57" t="n"/>
      <c r="D325" s="58" t="n"/>
      <c r="E325" s="57" t="n"/>
    </row>
    <row r="326" ht="15.75" customHeight="1" s="198">
      <c r="A326" s="57" t="n"/>
      <c r="B326" s="57" t="n"/>
      <c r="C326" s="57" t="n"/>
      <c r="D326" s="58" t="n"/>
      <c r="E326" s="57" t="n"/>
    </row>
    <row r="327" ht="15.75" customHeight="1" s="198">
      <c r="A327" s="57" t="n"/>
      <c r="B327" s="57" t="n"/>
      <c r="C327" s="57" t="n"/>
      <c r="D327" s="58" t="n"/>
      <c r="E327" s="57" t="n"/>
    </row>
    <row r="328" ht="15.75" customHeight="1" s="198">
      <c r="A328" s="57" t="n"/>
      <c r="B328" s="57" t="n"/>
      <c r="C328" s="57" t="n"/>
      <c r="D328" s="58" t="n"/>
      <c r="E328" s="57" t="n"/>
    </row>
    <row r="329" ht="15.75" customHeight="1" s="198">
      <c r="A329" s="57" t="n"/>
      <c r="B329" s="57" t="n"/>
      <c r="C329" s="57" t="n"/>
      <c r="D329" s="58" t="n"/>
      <c r="E329" s="57" t="n"/>
    </row>
    <row r="330" ht="15.75" customHeight="1" s="198">
      <c r="A330" s="57" t="n"/>
      <c r="B330" s="57" t="n"/>
      <c r="C330" s="57" t="n"/>
      <c r="D330" s="58" t="n"/>
      <c r="E330" s="57" t="n"/>
    </row>
    <row r="331" ht="15.75" customHeight="1" s="198">
      <c r="A331" s="57" t="n"/>
      <c r="B331" s="57" t="n"/>
      <c r="C331" s="57" t="n"/>
      <c r="D331" s="58" t="n"/>
      <c r="E331" s="57" t="n"/>
    </row>
    <row r="332" ht="15.75" customHeight="1" s="198">
      <c r="A332" s="57" t="n"/>
      <c r="B332" s="57" t="n"/>
      <c r="C332" s="57" t="n"/>
      <c r="D332" s="58" t="n"/>
      <c r="E332" s="57" t="n"/>
    </row>
    <row r="333" ht="15.75" customHeight="1" s="198">
      <c r="A333" s="57" t="n"/>
      <c r="B333" s="57" t="n"/>
      <c r="C333" s="57" t="n"/>
      <c r="D333" s="58" t="n"/>
      <c r="E333" s="57" t="n"/>
    </row>
    <row r="334" ht="15.75" customHeight="1" s="198">
      <c r="A334" s="57" t="n"/>
      <c r="B334" s="57" t="n"/>
      <c r="C334" s="57" t="n"/>
      <c r="D334" s="58" t="n"/>
      <c r="E334" s="57" t="n"/>
    </row>
    <row r="335" ht="15.75" customHeight="1" s="198">
      <c r="A335" s="57" t="n"/>
      <c r="B335" s="57" t="n"/>
      <c r="C335" s="57" t="n"/>
      <c r="D335" s="58" t="n"/>
      <c r="E335" s="57" t="n"/>
    </row>
    <row r="336" ht="15.75" customHeight="1" s="198">
      <c r="A336" s="57" t="n"/>
      <c r="B336" s="57" t="n"/>
      <c r="C336" s="57" t="n"/>
      <c r="D336" s="58" t="n"/>
      <c r="E336" s="57" t="n"/>
    </row>
    <row r="337" ht="15.75" customHeight="1" s="198">
      <c r="A337" s="57" t="n"/>
      <c r="B337" s="57" t="n"/>
      <c r="C337" s="57" t="n"/>
      <c r="D337" s="58" t="n"/>
      <c r="E337" s="57" t="n"/>
    </row>
    <row r="338" ht="15.75" customHeight="1" s="198">
      <c r="A338" s="57" t="n"/>
      <c r="B338" s="57" t="n"/>
      <c r="C338" s="57" t="n"/>
      <c r="D338" s="58" t="n"/>
      <c r="E338" s="57" t="n"/>
    </row>
    <row r="339" ht="15.75" customHeight="1" s="198">
      <c r="A339" s="57" t="n"/>
      <c r="B339" s="57" t="n"/>
      <c r="C339" s="57" t="n"/>
      <c r="D339" s="58" t="n"/>
      <c r="E339" s="57" t="n"/>
    </row>
    <row r="340" ht="15.75" customHeight="1" s="198">
      <c r="A340" s="57" t="n"/>
      <c r="B340" s="57" t="n"/>
      <c r="C340" s="57" t="n"/>
      <c r="D340" s="58" t="n"/>
      <c r="E340" s="57" t="n"/>
    </row>
    <row r="341" ht="15.75" customHeight="1" s="198">
      <c r="A341" s="57" t="n"/>
      <c r="B341" s="57" t="n"/>
      <c r="C341" s="57" t="n"/>
      <c r="D341" s="58" t="n"/>
      <c r="E341" s="57" t="n"/>
    </row>
    <row r="342" ht="15.75" customHeight="1" s="198">
      <c r="A342" s="57" t="n"/>
      <c r="B342" s="57" t="n"/>
      <c r="C342" s="57" t="n"/>
      <c r="D342" s="58" t="n"/>
      <c r="E342" s="57" t="n"/>
    </row>
    <row r="343" ht="15.75" customHeight="1" s="198">
      <c r="A343" s="57" t="n"/>
      <c r="B343" s="57" t="n"/>
      <c r="C343" s="57" t="n"/>
      <c r="D343" s="58" t="n"/>
      <c r="E343" s="57" t="n"/>
    </row>
    <row r="344" ht="15.75" customHeight="1" s="198">
      <c r="A344" s="57" t="n"/>
      <c r="B344" s="57" t="n"/>
      <c r="C344" s="57" t="n"/>
      <c r="D344" s="58" t="n"/>
      <c r="E344" s="57" t="n"/>
    </row>
    <row r="345" ht="15.75" customHeight="1" s="198">
      <c r="A345" s="57" t="n"/>
      <c r="B345" s="57" t="n"/>
      <c r="C345" s="57" t="n"/>
      <c r="D345" s="58" t="n"/>
      <c r="E345" s="57" t="n"/>
    </row>
    <row r="346" ht="15.75" customHeight="1" s="198">
      <c r="A346" s="57" t="n"/>
      <c r="B346" s="57" t="n"/>
      <c r="C346" s="57" t="n"/>
      <c r="D346" s="58" t="n"/>
      <c r="E346" s="57" t="n"/>
    </row>
    <row r="347" ht="15.75" customHeight="1" s="198">
      <c r="A347" s="57" t="n"/>
      <c r="B347" s="57" t="n"/>
      <c r="C347" s="57" t="n"/>
      <c r="D347" s="58" t="n"/>
      <c r="E347" s="57" t="n"/>
    </row>
    <row r="348" ht="15.75" customHeight="1" s="198">
      <c r="A348" s="57" t="n"/>
      <c r="B348" s="57" t="n"/>
      <c r="C348" s="57" t="n"/>
      <c r="D348" s="58" t="n"/>
      <c r="E348" s="57" t="n"/>
    </row>
    <row r="349" ht="15.75" customHeight="1" s="198">
      <c r="A349" s="57" t="n"/>
      <c r="B349" s="57" t="n"/>
      <c r="C349" s="57" t="n"/>
      <c r="D349" s="58" t="n"/>
      <c r="E349" s="57" t="n"/>
    </row>
    <row r="350" ht="15.75" customHeight="1" s="198">
      <c r="A350" s="57" t="n"/>
      <c r="B350" s="57" t="n"/>
      <c r="C350" s="57" t="n"/>
      <c r="D350" s="58" t="n"/>
      <c r="E350" s="57" t="n"/>
    </row>
    <row r="351" ht="15.75" customHeight="1" s="198">
      <c r="A351" s="57" t="n"/>
      <c r="B351" s="57" t="n"/>
      <c r="C351" s="57" t="n"/>
      <c r="D351" s="58" t="n"/>
      <c r="E351" s="57" t="n"/>
    </row>
    <row r="352" ht="15.75" customHeight="1" s="198">
      <c r="A352" s="57" t="n"/>
      <c r="B352" s="57" t="n"/>
      <c r="C352" s="57" t="n"/>
      <c r="D352" s="58" t="n"/>
      <c r="E352" s="57" t="n"/>
    </row>
    <row r="353" ht="15.75" customHeight="1" s="198">
      <c r="A353" s="57" t="n"/>
      <c r="B353" s="57" t="n"/>
      <c r="C353" s="57" t="n"/>
      <c r="D353" s="58" t="n"/>
      <c r="E353" s="57" t="n"/>
    </row>
    <row r="354" ht="15.75" customHeight="1" s="198">
      <c r="A354" s="57" t="n"/>
      <c r="B354" s="57" t="n"/>
      <c r="C354" s="57" t="n"/>
      <c r="D354" s="58" t="n"/>
      <c r="E354" s="57" t="n"/>
    </row>
    <row r="355" ht="15.75" customHeight="1" s="198">
      <c r="A355" s="57" t="n"/>
      <c r="B355" s="57" t="n"/>
      <c r="C355" s="57" t="n"/>
      <c r="D355" s="58" t="n"/>
      <c r="E355" s="57" t="n"/>
    </row>
    <row r="356" ht="15.75" customHeight="1" s="198">
      <c r="A356" s="57" t="n"/>
      <c r="B356" s="57" t="n"/>
      <c r="C356" s="57" t="n"/>
      <c r="D356" s="58" t="n"/>
      <c r="E356" s="57" t="n"/>
    </row>
    <row r="357" ht="15.75" customHeight="1" s="198">
      <c r="A357" s="57" t="n"/>
      <c r="B357" s="57" t="n"/>
      <c r="C357" s="57" t="n"/>
      <c r="D357" s="58" t="n"/>
      <c r="E357" s="57" t="n"/>
    </row>
    <row r="358" ht="15.75" customHeight="1" s="198">
      <c r="A358" s="57" t="n"/>
      <c r="B358" s="57" t="n"/>
      <c r="C358" s="57" t="n"/>
      <c r="D358" s="58" t="n"/>
      <c r="E358" s="57" t="n"/>
    </row>
    <row r="359" ht="15.75" customHeight="1" s="198">
      <c r="A359" s="57" t="n"/>
      <c r="B359" s="57" t="n"/>
      <c r="C359" s="57" t="n"/>
      <c r="D359" s="58" t="n"/>
      <c r="E359" s="57" t="n"/>
    </row>
    <row r="360" ht="15.75" customHeight="1" s="198">
      <c r="A360" s="57" t="n"/>
      <c r="B360" s="57" t="n"/>
      <c r="C360" s="57" t="n"/>
      <c r="D360" s="58" t="n"/>
      <c r="E360" s="57" t="n"/>
    </row>
    <row r="361" ht="15.75" customHeight="1" s="198">
      <c r="A361" s="57" t="n"/>
      <c r="B361" s="57" t="n"/>
      <c r="C361" s="57" t="n"/>
      <c r="D361" s="58" t="n"/>
      <c r="E361" s="57" t="n"/>
    </row>
    <row r="362" ht="15.75" customHeight="1" s="198">
      <c r="A362" s="57" t="n"/>
      <c r="B362" s="57" t="n"/>
      <c r="C362" s="57" t="n"/>
      <c r="D362" s="58" t="n"/>
      <c r="E362" s="57" t="n"/>
    </row>
    <row r="363" ht="15.75" customHeight="1" s="198">
      <c r="A363" s="57" t="n"/>
      <c r="B363" s="57" t="n"/>
      <c r="C363" s="57" t="n"/>
      <c r="D363" s="58" t="n"/>
      <c r="E363" s="57" t="n"/>
    </row>
    <row r="364" ht="15.75" customHeight="1" s="198">
      <c r="A364" s="57" t="n"/>
      <c r="B364" s="57" t="n"/>
      <c r="C364" s="57" t="n"/>
      <c r="D364" s="58" t="n"/>
      <c r="E364" s="57" t="n"/>
    </row>
    <row r="365" ht="15.75" customHeight="1" s="198">
      <c r="A365" s="57" t="n"/>
      <c r="B365" s="57" t="n"/>
      <c r="C365" s="57" t="n"/>
      <c r="D365" s="58" t="n"/>
      <c r="E365" s="57" t="n"/>
    </row>
    <row r="366" ht="15.75" customHeight="1" s="198">
      <c r="A366" s="57" t="n"/>
      <c r="B366" s="57" t="n"/>
      <c r="C366" s="57" t="n"/>
      <c r="D366" s="58" t="n"/>
      <c r="E366" s="57" t="n"/>
    </row>
    <row r="367" ht="15.75" customHeight="1" s="198">
      <c r="A367" s="57" t="n"/>
      <c r="B367" s="57" t="n"/>
      <c r="C367" s="57" t="n"/>
      <c r="D367" s="58" t="n"/>
      <c r="E367" s="57" t="n"/>
    </row>
    <row r="368" ht="15.75" customHeight="1" s="198">
      <c r="A368" s="57" t="n"/>
      <c r="B368" s="57" t="n"/>
      <c r="C368" s="57" t="n"/>
      <c r="D368" s="58" t="n"/>
      <c r="E368" s="57" t="n"/>
    </row>
    <row r="369" ht="15.75" customHeight="1" s="198">
      <c r="A369" s="57" t="n"/>
      <c r="B369" s="57" t="n"/>
      <c r="C369" s="57" t="n"/>
      <c r="D369" s="58" t="n"/>
      <c r="E369" s="57" t="n"/>
    </row>
    <row r="370" ht="15.75" customHeight="1" s="198">
      <c r="A370" s="57" t="n"/>
      <c r="B370" s="57" t="n"/>
      <c r="C370" s="57" t="n"/>
      <c r="D370" s="58" t="n"/>
      <c r="E370" s="57" t="n"/>
    </row>
    <row r="371" ht="15.75" customHeight="1" s="198">
      <c r="A371" s="57" t="n"/>
      <c r="B371" s="57" t="n"/>
      <c r="C371" s="57" t="n"/>
      <c r="D371" s="58" t="n"/>
      <c r="E371" s="57" t="n"/>
    </row>
    <row r="372" ht="15.75" customHeight="1" s="198">
      <c r="A372" s="57" t="n"/>
      <c r="B372" s="57" t="n"/>
      <c r="C372" s="57" t="n"/>
      <c r="D372" s="58" t="n"/>
      <c r="E372" s="57" t="n"/>
    </row>
    <row r="373" ht="15.75" customHeight="1" s="198">
      <c r="A373" s="57" t="n"/>
      <c r="B373" s="57" t="n"/>
      <c r="C373" s="57" t="n"/>
      <c r="D373" s="58" t="n"/>
      <c r="E373" s="57" t="n"/>
    </row>
    <row r="374" ht="15.75" customHeight="1" s="198">
      <c r="A374" s="57" t="n"/>
      <c r="B374" s="57" t="n"/>
      <c r="C374" s="57" t="n"/>
      <c r="D374" s="58" t="n"/>
      <c r="E374" s="57" t="n"/>
    </row>
    <row r="375" ht="15.75" customHeight="1" s="198">
      <c r="A375" s="57" t="n"/>
      <c r="B375" s="57" t="n"/>
      <c r="C375" s="57" t="n"/>
      <c r="D375" s="58" t="n"/>
      <c r="E375" s="57" t="n"/>
    </row>
    <row r="376" ht="15.75" customHeight="1" s="198">
      <c r="A376" s="57" t="n"/>
      <c r="B376" s="57" t="n"/>
      <c r="C376" s="57" t="n"/>
      <c r="D376" s="58" t="n"/>
      <c r="E376" s="57" t="n"/>
    </row>
    <row r="377" ht="15.75" customHeight="1" s="198">
      <c r="A377" s="57" t="n"/>
      <c r="B377" s="57" t="n"/>
      <c r="C377" s="57" t="n"/>
      <c r="D377" s="58" t="n"/>
      <c r="E377" s="57" t="n"/>
    </row>
    <row r="378" ht="15.75" customHeight="1" s="198">
      <c r="A378" s="57" t="n"/>
      <c r="B378" s="57" t="n"/>
      <c r="C378" s="57" t="n"/>
      <c r="D378" s="58" t="n"/>
      <c r="E378" s="57" t="n"/>
    </row>
    <row r="379" ht="15.75" customHeight="1" s="198">
      <c r="A379" s="57" t="n"/>
      <c r="B379" s="57" t="n"/>
      <c r="C379" s="57" t="n"/>
      <c r="D379" s="58" t="n"/>
      <c r="E379" s="57" t="n"/>
    </row>
    <row r="380" ht="15.75" customHeight="1" s="198">
      <c r="A380" s="57" t="n"/>
      <c r="B380" s="57" t="n"/>
      <c r="C380" s="57" t="n"/>
      <c r="D380" s="58" t="n"/>
      <c r="E380" s="57" t="n"/>
    </row>
    <row r="381" ht="15.75" customHeight="1" s="198">
      <c r="A381" s="57" t="n"/>
      <c r="B381" s="57" t="n"/>
      <c r="C381" s="57" t="n"/>
      <c r="D381" s="58" t="n"/>
      <c r="E381" s="57" t="n"/>
    </row>
    <row r="382" ht="15.75" customHeight="1" s="198">
      <c r="A382" s="57" t="n"/>
      <c r="B382" s="57" t="n"/>
      <c r="C382" s="57" t="n"/>
      <c r="D382" s="58" t="n"/>
      <c r="E382" s="57" t="n"/>
    </row>
    <row r="383" ht="15.75" customHeight="1" s="198">
      <c r="A383" s="57" t="n"/>
      <c r="B383" s="57" t="n"/>
      <c r="C383" s="57" t="n"/>
      <c r="D383" s="58" t="n"/>
      <c r="E383" s="57" t="n"/>
    </row>
    <row r="384" ht="15.75" customHeight="1" s="198">
      <c r="A384" s="57" t="n"/>
      <c r="B384" s="57" t="n"/>
      <c r="C384" s="57" t="n"/>
      <c r="D384" s="58" t="n"/>
      <c r="E384" s="57" t="n"/>
    </row>
    <row r="385" ht="15.75" customHeight="1" s="198">
      <c r="A385" s="57" t="n"/>
      <c r="B385" s="57" t="n"/>
      <c r="C385" s="57" t="n"/>
      <c r="D385" s="58" t="n"/>
      <c r="E385" s="57" t="n"/>
    </row>
    <row r="386" ht="15.75" customHeight="1" s="198">
      <c r="A386" s="57" t="n"/>
      <c r="B386" s="57" t="n"/>
      <c r="C386" s="57" t="n"/>
      <c r="D386" s="58" t="n"/>
      <c r="E386" s="57" t="n"/>
    </row>
    <row r="387" ht="15.75" customHeight="1" s="198">
      <c r="A387" s="57" t="n"/>
      <c r="B387" s="57" t="n"/>
      <c r="C387" s="57" t="n"/>
      <c r="D387" s="58" t="n"/>
      <c r="E387" s="57" t="n"/>
    </row>
    <row r="388" ht="15.75" customHeight="1" s="198">
      <c r="A388" s="57" t="n"/>
      <c r="B388" s="57" t="n"/>
      <c r="C388" s="57" t="n"/>
      <c r="D388" s="58" t="n"/>
      <c r="E388" s="57" t="n"/>
    </row>
    <row r="389" ht="15.75" customHeight="1" s="198">
      <c r="A389" s="57" t="n"/>
      <c r="B389" s="57" t="n"/>
      <c r="C389" s="57" t="n"/>
      <c r="D389" s="58" t="n"/>
      <c r="E389" s="57" t="n"/>
    </row>
    <row r="390" ht="15.75" customHeight="1" s="198">
      <c r="A390" s="57" t="n"/>
      <c r="B390" s="57" t="n"/>
      <c r="C390" s="57" t="n"/>
      <c r="D390" s="58" t="n"/>
      <c r="E390" s="57" t="n"/>
    </row>
    <row r="391" ht="15.75" customHeight="1" s="198">
      <c r="A391" s="57" t="n"/>
      <c r="B391" s="57" t="n"/>
      <c r="C391" s="57" t="n"/>
      <c r="D391" s="58" t="n"/>
      <c r="E391" s="57" t="n"/>
    </row>
    <row r="392" ht="15.75" customHeight="1" s="198">
      <c r="A392" s="57" t="n"/>
      <c r="B392" s="57" t="n"/>
      <c r="C392" s="57" t="n"/>
      <c r="D392" s="58" t="n"/>
      <c r="E392" s="57" t="n"/>
    </row>
    <row r="393" ht="15.75" customHeight="1" s="198">
      <c r="A393" s="57" t="n"/>
      <c r="B393" s="57" t="n"/>
      <c r="C393" s="57" t="n"/>
      <c r="D393" s="58" t="n"/>
      <c r="E393" s="57" t="n"/>
    </row>
    <row r="394" ht="15.75" customHeight="1" s="198">
      <c r="A394" s="57" t="n"/>
      <c r="B394" s="57" t="n"/>
      <c r="C394" s="57" t="n"/>
      <c r="D394" s="58" t="n"/>
      <c r="E394" s="57" t="n"/>
    </row>
    <row r="395" ht="15.75" customHeight="1" s="198">
      <c r="A395" s="57" t="n"/>
      <c r="B395" s="57" t="n"/>
      <c r="C395" s="57" t="n"/>
      <c r="D395" s="58" t="n"/>
      <c r="E395" s="57" t="n"/>
    </row>
    <row r="396" ht="15.75" customHeight="1" s="198">
      <c r="A396" s="57" t="n"/>
      <c r="B396" s="57" t="n"/>
      <c r="C396" s="57" t="n"/>
      <c r="D396" s="58" t="n"/>
      <c r="E396" s="57" t="n"/>
    </row>
    <row r="397" ht="15.75" customHeight="1" s="198">
      <c r="A397" s="57" t="n"/>
      <c r="B397" s="57" t="n"/>
      <c r="C397" s="57" t="n"/>
      <c r="D397" s="58" t="n"/>
      <c r="E397" s="57" t="n"/>
    </row>
    <row r="398" ht="15.75" customHeight="1" s="198">
      <c r="A398" s="57" t="n"/>
      <c r="B398" s="57" t="n"/>
      <c r="C398" s="57" t="n"/>
      <c r="D398" s="58" t="n"/>
      <c r="E398" s="57" t="n"/>
    </row>
    <row r="399" ht="15.75" customHeight="1" s="198">
      <c r="A399" s="57" t="n"/>
      <c r="B399" s="57" t="n"/>
      <c r="C399" s="57" t="n"/>
      <c r="D399" s="58" t="n"/>
      <c r="E399" s="57" t="n"/>
    </row>
    <row r="400" ht="15.75" customHeight="1" s="198">
      <c r="A400" s="57" t="n"/>
      <c r="B400" s="57" t="n"/>
      <c r="C400" s="57" t="n"/>
      <c r="D400" s="58" t="n"/>
      <c r="E400" s="57" t="n"/>
    </row>
    <row r="401" ht="15.75" customHeight="1" s="198">
      <c r="A401" s="57" t="n"/>
      <c r="B401" s="57" t="n"/>
      <c r="C401" s="57" t="n"/>
      <c r="D401" s="58" t="n"/>
      <c r="E401" s="57" t="n"/>
    </row>
    <row r="402" ht="15.75" customHeight="1" s="198">
      <c r="A402" s="57" t="n"/>
      <c r="B402" s="57" t="n"/>
      <c r="C402" s="57" t="n"/>
      <c r="D402" s="58" t="n"/>
      <c r="E402" s="57" t="n"/>
    </row>
    <row r="403" ht="15.75" customHeight="1" s="198">
      <c r="A403" s="57" t="n"/>
      <c r="B403" s="57" t="n"/>
      <c r="C403" s="57" t="n"/>
      <c r="D403" s="58" t="n"/>
      <c r="E403" s="57" t="n"/>
    </row>
    <row r="404" ht="15.75" customHeight="1" s="198">
      <c r="A404" s="57" t="n"/>
      <c r="B404" s="57" t="n"/>
      <c r="C404" s="57" t="n"/>
      <c r="D404" s="58" t="n"/>
      <c r="E404" s="57" t="n"/>
    </row>
    <row r="405" ht="15.75" customHeight="1" s="198">
      <c r="A405" s="57" t="n"/>
      <c r="B405" s="57" t="n"/>
      <c r="C405" s="57" t="n"/>
      <c r="D405" s="58" t="n"/>
      <c r="E405" s="57" t="n"/>
    </row>
    <row r="406" ht="15.75" customHeight="1" s="198">
      <c r="A406" s="57" t="n"/>
      <c r="B406" s="57" t="n"/>
      <c r="C406" s="57" t="n"/>
      <c r="D406" s="58" t="n"/>
      <c r="E406" s="57" t="n"/>
    </row>
    <row r="407" ht="15.75" customHeight="1" s="198">
      <c r="A407" s="57" t="n"/>
      <c r="B407" s="57" t="n"/>
      <c r="C407" s="57" t="n"/>
      <c r="D407" s="58" t="n"/>
      <c r="E407" s="57" t="n"/>
    </row>
    <row r="408" ht="15.75" customHeight="1" s="198">
      <c r="A408" s="57" t="n"/>
      <c r="B408" s="57" t="n"/>
      <c r="C408" s="57" t="n"/>
      <c r="D408" s="58" t="n"/>
      <c r="E408" s="57" t="n"/>
    </row>
    <row r="409" ht="15.75" customHeight="1" s="198">
      <c r="A409" s="57" t="n"/>
      <c r="B409" s="57" t="n"/>
      <c r="C409" s="57" t="n"/>
      <c r="D409" s="58" t="n"/>
      <c r="E409" s="57" t="n"/>
    </row>
    <row r="410" ht="15.75" customHeight="1" s="198">
      <c r="A410" s="57" t="n"/>
      <c r="B410" s="57" t="n"/>
      <c r="C410" s="57" t="n"/>
      <c r="D410" s="58" t="n"/>
      <c r="E410" s="57" t="n"/>
    </row>
    <row r="411" ht="15.75" customHeight="1" s="198">
      <c r="A411" s="57" t="n"/>
      <c r="B411" s="57" t="n"/>
      <c r="C411" s="57" t="n"/>
      <c r="D411" s="58" t="n"/>
      <c r="E411" s="57" t="n"/>
    </row>
    <row r="412" ht="15.75" customHeight="1" s="198">
      <c r="A412" s="57" t="n"/>
      <c r="B412" s="57" t="n"/>
      <c r="C412" s="57" t="n"/>
      <c r="D412" s="58" t="n"/>
      <c r="E412" s="57" t="n"/>
    </row>
    <row r="413" ht="15.75" customHeight="1" s="198">
      <c r="A413" s="57" t="n"/>
      <c r="B413" s="57" t="n"/>
      <c r="C413" s="57" t="n"/>
      <c r="D413" s="58" t="n"/>
      <c r="E413" s="57" t="n"/>
    </row>
    <row r="414" ht="15.75" customHeight="1" s="198">
      <c r="A414" s="57" t="n"/>
      <c r="B414" s="57" t="n"/>
      <c r="C414" s="57" t="n"/>
      <c r="D414" s="58" t="n"/>
      <c r="E414" s="57" t="n"/>
    </row>
    <row r="415" ht="15.75" customHeight="1" s="198">
      <c r="A415" s="57" t="n"/>
      <c r="B415" s="57" t="n"/>
      <c r="C415" s="57" t="n"/>
      <c r="D415" s="58" t="n"/>
      <c r="E415" s="57" t="n"/>
    </row>
    <row r="416" ht="15.75" customHeight="1" s="198">
      <c r="A416" s="57" t="n"/>
      <c r="B416" s="57" t="n"/>
      <c r="C416" s="57" t="n"/>
      <c r="D416" s="58" t="n"/>
      <c r="E416" s="57" t="n"/>
    </row>
    <row r="417" ht="15.75" customHeight="1" s="198">
      <c r="A417" s="57" t="n"/>
      <c r="B417" s="57" t="n"/>
      <c r="C417" s="57" t="n"/>
      <c r="D417" s="58" t="n"/>
      <c r="E417" s="57" t="n"/>
    </row>
    <row r="418" ht="15.75" customHeight="1" s="198">
      <c r="A418" s="57" t="n"/>
      <c r="B418" s="57" t="n"/>
      <c r="C418" s="57" t="n"/>
      <c r="D418" s="58" t="n"/>
      <c r="E418" s="57" t="n"/>
    </row>
    <row r="419" ht="15.75" customHeight="1" s="198">
      <c r="A419" s="57" t="n"/>
      <c r="B419" s="57" t="n"/>
      <c r="C419" s="57" t="n"/>
      <c r="D419" s="58" t="n"/>
      <c r="E419" s="57" t="n"/>
    </row>
    <row r="420" ht="15.75" customHeight="1" s="198">
      <c r="A420" s="57" t="n"/>
      <c r="B420" s="57" t="n"/>
      <c r="C420" s="57" t="n"/>
      <c r="D420" s="58" t="n"/>
      <c r="E420" s="57" t="n"/>
    </row>
    <row r="421" ht="15.75" customHeight="1" s="198">
      <c r="A421" s="57" t="n"/>
      <c r="B421" s="57" t="n"/>
      <c r="C421" s="57" t="n"/>
      <c r="D421" s="58" t="n"/>
      <c r="E421" s="57" t="n"/>
    </row>
    <row r="422" ht="15.75" customHeight="1" s="198">
      <c r="A422" s="57" t="n"/>
      <c r="B422" s="57" t="n"/>
      <c r="C422" s="57" t="n"/>
      <c r="D422" s="58" t="n"/>
      <c r="E422" s="57" t="n"/>
    </row>
    <row r="423" ht="15.75" customHeight="1" s="198">
      <c r="A423" s="57" t="n"/>
      <c r="B423" s="57" t="n"/>
      <c r="C423" s="57" t="n"/>
      <c r="D423" s="58" t="n"/>
      <c r="E423" s="57" t="n"/>
    </row>
    <row r="424" ht="15.75" customHeight="1" s="198">
      <c r="A424" s="57" t="n"/>
      <c r="B424" s="57" t="n"/>
      <c r="C424" s="57" t="n"/>
      <c r="D424" s="58" t="n"/>
      <c r="E424" s="57" t="n"/>
    </row>
    <row r="425" ht="15.75" customHeight="1" s="198">
      <c r="A425" s="57" t="n"/>
      <c r="B425" s="57" t="n"/>
      <c r="C425" s="57" t="n"/>
      <c r="D425" s="58" t="n"/>
      <c r="E425" s="57" t="n"/>
    </row>
    <row r="426" ht="15.75" customHeight="1" s="198">
      <c r="A426" s="57" t="n"/>
      <c r="B426" s="57" t="n"/>
      <c r="C426" s="57" t="n"/>
      <c r="D426" s="58" t="n"/>
      <c r="E426" s="57" t="n"/>
    </row>
    <row r="427" ht="15.75" customHeight="1" s="198">
      <c r="A427" s="57" t="n"/>
      <c r="B427" s="57" t="n"/>
      <c r="C427" s="57" t="n"/>
      <c r="D427" s="58" t="n"/>
      <c r="E427" s="57" t="n"/>
    </row>
    <row r="428" ht="15.75" customHeight="1" s="198">
      <c r="A428" s="57" t="n"/>
      <c r="B428" s="57" t="n"/>
      <c r="C428" s="57" t="n"/>
      <c r="D428" s="58" t="n"/>
      <c r="E428" s="57" t="n"/>
    </row>
    <row r="429" ht="15.75" customHeight="1" s="198">
      <c r="A429" s="57" t="n"/>
      <c r="B429" s="57" t="n"/>
      <c r="C429" s="57" t="n"/>
      <c r="D429" s="58" t="n"/>
      <c r="E429" s="57" t="n"/>
    </row>
    <row r="430" ht="15.75" customHeight="1" s="198">
      <c r="A430" s="57" t="n"/>
      <c r="B430" s="57" t="n"/>
      <c r="C430" s="57" t="n"/>
      <c r="D430" s="58" t="n"/>
      <c r="E430" s="57" t="n"/>
    </row>
    <row r="431" ht="15.75" customHeight="1" s="198">
      <c r="A431" s="57" t="n"/>
      <c r="B431" s="57" t="n"/>
      <c r="C431" s="57" t="n"/>
      <c r="D431" s="58" t="n"/>
      <c r="E431" s="57" t="n"/>
    </row>
    <row r="432" ht="15.75" customHeight="1" s="198">
      <c r="A432" s="57" t="n"/>
      <c r="B432" s="57" t="n"/>
      <c r="C432" s="57" t="n"/>
      <c r="D432" s="58" t="n"/>
      <c r="E432" s="57" t="n"/>
    </row>
    <row r="433" ht="15.75" customHeight="1" s="198">
      <c r="A433" s="57" t="n"/>
      <c r="B433" s="57" t="n"/>
      <c r="C433" s="57" t="n"/>
      <c r="D433" s="58" t="n"/>
      <c r="E433" s="57" t="n"/>
    </row>
    <row r="434" ht="15.75" customHeight="1" s="198">
      <c r="A434" s="57" t="n"/>
      <c r="B434" s="57" t="n"/>
      <c r="C434" s="57" t="n"/>
      <c r="D434" s="58" t="n"/>
      <c r="E434" s="57" t="n"/>
    </row>
    <row r="435" ht="15.75" customHeight="1" s="198">
      <c r="A435" s="57" t="n"/>
      <c r="B435" s="57" t="n"/>
      <c r="C435" s="57" t="n"/>
      <c r="D435" s="58" t="n"/>
      <c r="E435" s="57" t="n"/>
    </row>
    <row r="436" ht="15.75" customHeight="1" s="198">
      <c r="A436" s="57" t="n"/>
      <c r="B436" s="57" t="n"/>
      <c r="C436" s="57" t="n"/>
      <c r="D436" s="58" t="n"/>
      <c r="E436" s="57" t="n"/>
    </row>
    <row r="437" ht="15.75" customHeight="1" s="198">
      <c r="A437" s="57" t="n"/>
      <c r="B437" s="57" t="n"/>
      <c r="C437" s="57" t="n"/>
      <c r="D437" s="58" t="n"/>
      <c r="E437" s="57" t="n"/>
    </row>
    <row r="438" ht="15.75" customHeight="1" s="198">
      <c r="A438" s="57" t="n"/>
      <c r="B438" s="57" t="n"/>
      <c r="C438" s="57" t="n"/>
      <c r="D438" s="58" t="n"/>
      <c r="E438" s="57" t="n"/>
    </row>
    <row r="439" ht="15.75" customHeight="1" s="198">
      <c r="A439" s="57" t="n"/>
      <c r="B439" s="57" t="n"/>
      <c r="C439" s="57" t="n"/>
      <c r="D439" s="58" t="n"/>
      <c r="E439" s="57" t="n"/>
    </row>
    <row r="440" ht="15.75" customHeight="1" s="198">
      <c r="A440" s="57" t="n"/>
      <c r="B440" s="57" t="n"/>
      <c r="C440" s="57" t="n"/>
      <c r="D440" s="58" t="n"/>
      <c r="E440" s="57" t="n"/>
    </row>
    <row r="441" ht="15.75" customHeight="1" s="198">
      <c r="A441" s="57" t="n"/>
      <c r="B441" s="57" t="n"/>
      <c r="C441" s="57" t="n"/>
      <c r="D441" s="58" t="n"/>
      <c r="E441" s="57" t="n"/>
    </row>
    <row r="442" ht="15.75" customHeight="1" s="198">
      <c r="A442" s="57" t="n"/>
      <c r="B442" s="57" t="n"/>
      <c r="C442" s="57" t="n"/>
      <c r="D442" s="58" t="n"/>
      <c r="E442" s="57" t="n"/>
    </row>
    <row r="443" ht="15.75" customHeight="1" s="198">
      <c r="A443" s="57" t="n"/>
      <c r="B443" s="57" t="n"/>
      <c r="C443" s="57" t="n"/>
      <c r="D443" s="58" t="n"/>
      <c r="E443" s="57" t="n"/>
    </row>
    <row r="444" ht="15.75" customHeight="1" s="198">
      <c r="A444" s="57" t="n"/>
      <c r="B444" s="57" t="n"/>
      <c r="C444" s="57" t="n"/>
      <c r="D444" s="58" t="n"/>
      <c r="E444" s="57" t="n"/>
    </row>
    <row r="445" ht="15.75" customHeight="1" s="198">
      <c r="A445" s="57" t="n"/>
      <c r="B445" s="57" t="n"/>
      <c r="C445" s="57" t="n"/>
      <c r="D445" s="58" t="n"/>
      <c r="E445" s="57" t="n"/>
    </row>
    <row r="446" ht="15.75" customHeight="1" s="198">
      <c r="A446" s="57" t="n"/>
      <c r="B446" s="57" t="n"/>
      <c r="C446" s="57" t="n"/>
      <c r="D446" s="58" t="n"/>
      <c r="E446" s="57" t="n"/>
    </row>
    <row r="447" ht="15.75" customHeight="1" s="198">
      <c r="A447" s="57" t="n"/>
      <c r="B447" s="57" t="n"/>
      <c r="C447" s="57" t="n"/>
      <c r="D447" s="58" t="n"/>
      <c r="E447" s="57" t="n"/>
    </row>
    <row r="448" ht="15.75" customHeight="1" s="198">
      <c r="A448" s="57" t="n"/>
      <c r="B448" s="57" t="n"/>
      <c r="C448" s="57" t="n"/>
      <c r="D448" s="58" t="n"/>
      <c r="E448" s="57" t="n"/>
    </row>
    <row r="449" ht="15.75" customHeight="1" s="198">
      <c r="A449" s="57" t="n"/>
      <c r="B449" s="57" t="n"/>
      <c r="C449" s="57" t="n"/>
      <c r="D449" s="58" t="n"/>
      <c r="E449" s="57" t="n"/>
    </row>
    <row r="450" ht="15.75" customHeight="1" s="198">
      <c r="A450" s="57" t="n"/>
      <c r="B450" s="57" t="n"/>
      <c r="C450" s="57" t="n"/>
      <c r="D450" s="58" t="n"/>
      <c r="E450" s="57" t="n"/>
    </row>
    <row r="451" ht="15.75" customHeight="1" s="198">
      <c r="A451" s="57" t="n"/>
      <c r="B451" s="57" t="n"/>
      <c r="C451" s="57" t="n"/>
      <c r="D451" s="58" t="n"/>
      <c r="E451" s="57" t="n"/>
    </row>
    <row r="452" ht="15.75" customHeight="1" s="198">
      <c r="A452" s="57" t="n"/>
      <c r="B452" s="57" t="n"/>
      <c r="C452" s="57" t="n"/>
      <c r="D452" s="58" t="n"/>
      <c r="E452" s="57" t="n"/>
    </row>
    <row r="453" ht="15.75" customHeight="1" s="198">
      <c r="A453" s="57" t="n"/>
      <c r="B453" s="57" t="n"/>
      <c r="C453" s="57" t="n"/>
      <c r="D453" s="58" t="n"/>
      <c r="E453" s="57" t="n"/>
    </row>
    <row r="454" ht="15.75" customHeight="1" s="198">
      <c r="A454" s="57" t="n"/>
      <c r="B454" s="57" t="n"/>
      <c r="C454" s="57" t="n"/>
      <c r="D454" s="58" t="n"/>
      <c r="E454" s="57" t="n"/>
    </row>
    <row r="455" ht="15.75" customHeight="1" s="198">
      <c r="A455" s="57" t="n"/>
      <c r="B455" s="57" t="n"/>
      <c r="C455" s="57" t="n"/>
      <c r="D455" s="58" t="n"/>
      <c r="E455" s="57" t="n"/>
    </row>
    <row r="456" ht="15.75" customHeight="1" s="198">
      <c r="A456" s="57" t="n"/>
      <c r="B456" s="57" t="n"/>
      <c r="C456" s="57" t="n"/>
      <c r="D456" s="58" t="n"/>
      <c r="E456" s="57" t="n"/>
    </row>
    <row r="457" ht="15.75" customHeight="1" s="198">
      <c r="A457" s="57" t="n"/>
      <c r="B457" s="57" t="n"/>
      <c r="C457" s="57" t="n"/>
      <c r="D457" s="58" t="n"/>
      <c r="E457" s="57" t="n"/>
    </row>
    <row r="458" ht="15.75" customHeight="1" s="198">
      <c r="A458" s="57" t="n"/>
      <c r="B458" s="57" t="n"/>
      <c r="C458" s="57" t="n"/>
      <c r="D458" s="58" t="n"/>
      <c r="E458" s="57" t="n"/>
    </row>
    <row r="459" ht="15.75" customHeight="1" s="198">
      <c r="A459" s="57" t="n"/>
      <c r="B459" s="57" t="n"/>
      <c r="C459" s="57" t="n"/>
      <c r="D459" s="58" t="n"/>
      <c r="E459" s="57" t="n"/>
    </row>
    <row r="460" ht="15.75" customHeight="1" s="198">
      <c r="A460" s="57" t="n"/>
      <c r="B460" s="57" t="n"/>
      <c r="C460" s="57" t="n"/>
      <c r="D460" s="58" t="n"/>
      <c r="E460" s="57" t="n"/>
    </row>
    <row r="461" ht="15.75" customHeight="1" s="198">
      <c r="A461" s="57" t="n"/>
      <c r="B461" s="57" t="n"/>
      <c r="C461" s="57" t="n"/>
      <c r="D461" s="58" t="n"/>
      <c r="E461" s="57" t="n"/>
    </row>
    <row r="462" ht="15.75" customHeight="1" s="198">
      <c r="A462" s="57" t="n"/>
      <c r="B462" s="57" t="n"/>
      <c r="C462" s="57" t="n"/>
      <c r="D462" s="58" t="n"/>
      <c r="E462" s="57" t="n"/>
    </row>
    <row r="463" ht="15.75" customHeight="1" s="198">
      <c r="A463" s="57" t="n"/>
      <c r="B463" s="57" t="n"/>
      <c r="C463" s="57" t="n"/>
      <c r="D463" s="58" t="n"/>
      <c r="E463" s="57" t="n"/>
    </row>
    <row r="464" ht="15.75" customHeight="1" s="198">
      <c r="A464" s="57" t="n"/>
      <c r="B464" s="57" t="n"/>
      <c r="C464" s="57" t="n"/>
      <c r="D464" s="58" t="n"/>
      <c r="E464" s="57" t="n"/>
    </row>
    <row r="465" ht="15.75" customHeight="1" s="198">
      <c r="A465" s="57" t="n"/>
      <c r="B465" s="57" t="n"/>
      <c r="C465" s="57" t="n"/>
      <c r="D465" s="58" t="n"/>
      <c r="E465" s="57" t="n"/>
    </row>
    <row r="466" ht="15.75" customHeight="1" s="198">
      <c r="A466" s="57" t="n"/>
      <c r="B466" s="57" t="n"/>
      <c r="C466" s="57" t="n"/>
      <c r="D466" s="58" t="n"/>
      <c r="E466" s="57" t="n"/>
    </row>
    <row r="467" ht="15.75" customHeight="1" s="198">
      <c r="A467" s="57" t="n"/>
      <c r="B467" s="57" t="n"/>
      <c r="C467" s="57" t="n"/>
      <c r="D467" s="58" t="n"/>
      <c r="E467" s="57" t="n"/>
    </row>
    <row r="468" ht="15.75" customHeight="1" s="198">
      <c r="A468" s="57" t="n"/>
      <c r="B468" s="57" t="n"/>
      <c r="C468" s="57" t="n"/>
      <c r="D468" s="58" t="n"/>
      <c r="E468" s="57" t="n"/>
    </row>
    <row r="469" ht="15.75" customHeight="1" s="198">
      <c r="A469" s="57" t="n"/>
      <c r="B469" s="57" t="n"/>
      <c r="C469" s="57" t="n"/>
      <c r="D469" s="58" t="n"/>
      <c r="E469" s="57" t="n"/>
    </row>
    <row r="470" ht="15.75" customHeight="1" s="198">
      <c r="A470" s="57" t="n"/>
      <c r="B470" s="57" t="n"/>
      <c r="C470" s="57" t="n"/>
      <c r="D470" s="58" t="n"/>
      <c r="E470" s="57" t="n"/>
    </row>
    <row r="471" ht="15.75" customHeight="1" s="198">
      <c r="A471" s="57" t="n"/>
      <c r="B471" s="57" t="n"/>
      <c r="C471" s="57" t="n"/>
      <c r="D471" s="58" t="n"/>
      <c r="E471" s="57" t="n"/>
    </row>
    <row r="472" ht="15.75" customHeight="1" s="198">
      <c r="A472" s="57" t="n"/>
      <c r="B472" s="57" t="n"/>
      <c r="C472" s="57" t="n"/>
      <c r="D472" s="58" t="n"/>
      <c r="E472" s="57" t="n"/>
    </row>
    <row r="473" ht="15.75" customHeight="1" s="198">
      <c r="A473" s="57" t="n"/>
      <c r="B473" s="57" t="n"/>
      <c r="C473" s="57" t="n"/>
      <c r="D473" s="58" t="n"/>
      <c r="E473" s="57" t="n"/>
    </row>
    <row r="474" ht="15.75" customHeight="1" s="198">
      <c r="A474" s="57" t="n"/>
      <c r="B474" s="57" t="n"/>
      <c r="C474" s="57" t="n"/>
      <c r="D474" s="58" t="n"/>
      <c r="E474" s="57" t="n"/>
    </row>
    <row r="475" ht="15.75" customHeight="1" s="198">
      <c r="A475" s="57" t="n"/>
      <c r="B475" s="57" t="n"/>
      <c r="C475" s="57" t="n"/>
      <c r="D475" s="58" t="n"/>
      <c r="E475" s="57" t="n"/>
    </row>
    <row r="476" ht="15.75" customHeight="1" s="198">
      <c r="A476" s="57" t="n"/>
      <c r="B476" s="57" t="n"/>
      <c r="C476" s="57" t="n"/>
      <c r="D476" s="58" t="n"/>
      <c r="E476" s="57" t="n"/>
    </row>
    <row r="477" ht="15.75" customHeight="1" s="198">
      <c r="A477" s="57" t="n"/>
      <c r="B477" s="57" t="n"/>
      <c r="C477" s="57" t="n"/>
      <c r="D477" s="58" t="n"/>
      <c r="E477" s="57" t="n"/>
    </row>
    <row r="478" ht="15.75" customHeight="1" s="198">
      <c r="A478" s="57" t="n"/>
      <c r="B478" s="57" t="n"/>
      <c r="C478" s="57" t="n"/>
      <c r="D478" s="58" t="n"/>
      <c r="E478" s="57" t="n"/>
    </row>
    <row r="479" ht="15.75" customHeight="1" s="198">
      <c r="A479" s="57" t="n"/>
      <c r="B479" s="57" t="n"/>
      <c r="C479" s="57" t="n"/>
      <c r="D479" s="58" t="n"/>
      <c r="E479" s="57" t="n"/>
    </row>
    <row r="480" ht="15.75" customHeight="1" s="198">
      <c r="A480" s="57" t="n"/>
      <c r="B480" s="57" t="n"/>
      <c r="C480" s="57" t="n"/>
      <c r="D480" s="58" t="n"/>
      <c r="E480" s="57" t="n"/>
    </row>
    <row r="481" ht="15.75" customHeight="1" s="198">
      <c r="A481" s="57" t="n"/>
      <c r="B481" s="57" t="n"/>
      <c r="C481" s="57" t="n"/>
      <c r="D481" s="58" t="n"/>
      <c r="E481" s="57" t="n"/>
    </row>
    <row r="482" ht="15.75" customHeight="1" s="198">
      <c r="A482" s="57" t="n"/>
      <c r="B482" s="57" t="n"/>
      <c r="C482" s="57" t="n"/>
      <c r="D482" s="58" t="n"/>
      <c r="E482" s="57" t="n"/>
    </row>
    <row r="483" ht="15.75" customHeight="1" s="198">
      <c r="A483" s="57" t="n"/>
      <c r="B483" s="57" t="n"/>
      <c r="C483" s="57" t="n"/>
      <c r="D483" s="58" t="n"/>
      <c r="E483" s="57" t="n"/>
    </row>
    <row r="484" ht="15.75" customHeight="1" s="198">
      <c r="A484" s="57" t="n"/>
      <c r="B484" s="57" t="n"/>
      <c r="C484" s="57" t="n"/>
      <c r="D484" s="58" t="n"/>
      <c r="E484" s="57" t="n"/>
    </row>
    <row r="485" ht="15.75" customHeight="1" s="198">
      <c r="A485" s="57" t="n"/>
      <c r="B485" s="57" t="n"/>
      <c r="C485" s="57" t="n"/>
      <c r="D485" s="58" t="n"/>
      <c r="E485" s="57" t="n"/>
    </row>
    <row r="486" ht="15.75" customHeight="1" s="198">
      <c r="A486" s="57" t="n"/>
      <c r="B486" s="57" t="n"/>
      <c r="C486" s="57" t="n"/>
      <c r="D486" s="58" t="n"/>
      <c r="E486" s="57" t="n"/>
    </row>
    <row r="487" ht="15.75" customHeight="1" s="198">
      <c r="A487" s="57" t="n"/>
      <c r="B487" s="57" t="n"/>
      <c r="C487" s="57" t="n"/>
      <c r="D487" s="58" t="n"/>
      <c r="E487" s="57" t="n"/>
    </row>
    <row r="488" ht="15.75" customHeight="1" s="198">
      <c r="A488" s="57" t="n"/>
      <c r="B488" s="57" t="n"/>
      <c r="C488" s="57" t="n"/>
      <c r="D488" s="58" t="n"/>
      <c r="E488" s="57" t="n"/>
    </row>
    <row r="489" ht="15.75" customHeight="1" s="198">
      <c r="A489" s="57" t="n"/>
      <c r="B489" s="57" t="n"/>
      <c r="C489" s="57" t="n"/>
      <c r="D489" s="58" t="n"/>
      <c r="E489" s="57" t="n"/>
    </row>
    <row r="490" ht="15.75" customHeight="1" s="198">
      <c r="A490" s="57" t="n"/>
      <c r="B490" s="57" t="n"/>
      <c r="C490" s="57" t="n"/>
      <c r="D490" s="58" t="n"/>
      <c r="E490" s="57" t="n"/>
    </row>
    <row r="491" ht="15.75" customHeight="1" s="198">
      <c r="A491" s="57" t="n"/>
      <c r="B491" s="57" t="n"/>
      <c r="C491" s="57" t="n"/>
      <c r="D491" s="58" t="n"/>
      <c r="E491" s="57" t="n"/>
    </row>
    <row r="492" ht="15.75" customHeight="1" s="198">
      <c r="A492" s="57" t="n"/>
      <c r="B492" s="57" t="n"/>
      <c r="C492" s="57" t="n"/>
      <c r="D492" s="58" t="n"/>
      <c r="E492" s="57" t="n"/>
    </row>
    <row r="493" ht="15.75" customHeight="1" s="198">
      <c r="A493" s="57" t="n"/>
      <c r="B493" s="57" t="n"/>
      <c r="C493" s="57" t="n"/>
      <c r="D493" s="58" t="n"/>
      <c r="E493" s="57" t="n"/>
    </row>
    <row r="494" ht="15.75" customHeight="1" s="198">
      <c r="A494" s="57" t="n"/>
      <c r="B494" s="57" t="n"/>
      <c r="C494" s="57" t="n"/>
      <c r="D494" s="58" t="n"/>
      <c r="E494" s="57" t="n"/>
    </row>
    <row r="495" ht="15.75" customHeight="1" s="198">
      <c r="A495" s="57" t="n"/>
      <c r="B495" s="57" t="n"/>
      <c r="C495" s="57" t="n"/>
      <c r="D495" s="58" t="n"/>
      <c r="E495" s="57" t="n"/>
    </row>
    <row r="496" ht="15.75" customHeight="1" s="198">
      <c r="A496" s="57" t="n"/>
      <c r="B496" s="57" t="n"/>
      <c r="C496" s="57" t="n"/>
      <c r="D496" s="58" t="n"/>
      <c r="E496" s="57" t="n"/>
    </row>
    <row r="497" ht="15.75" customHeight="1" s="198">
      <c r="A497" s="57" t="n"/>
      <c r="B497" s="57" t="n"/>
      <c r="C497" s="57" t="n"/>
      <c r="D497" s="58" t="n"/>
      <c r="E497" s="57" t="n"/>
    </row>
    <row r="498" ht="15.75" customHeight="1" s="198">
      <c r="A498" s="57" t="n"/>
      <c r="B498" s="57" t="n"/>
      <c r="C498" s="57" t="n"/>
      <c r="D498" s="58" t="n"/>
      <c r="E498" s="57" t="n"/>
    </row>
    <row r="499" ht="15.75" customHeight="1" s="198">
      <c r="A499" s="57" t="n"/>
      <c r="B499" s="57" t="n"/>
      <c r="C499" s="57" t="n"/>
      <c r="D499" s="58" t="n"/>
      <c r="E499" s="57" t="n"/>
    </row>
    <row r="500" ht="15.75" customHeight="1" s="198">
      <c r="A500" s="57" t="n"/>
      <c r="B500" s="57" t="n"/>
      <c r="C500" s="57" t="n"/>
      <c r="D500" s="58" t="n"/>
      <c r="E500" s="57" t="n"/>
    </row>
    <row r="501" ht="15.75" customHeight="1" s="198">
      <c r="A501" s="57" t="n"/>
      <c r="B501" s="57" t="n"/>
      <c r="C501" s="57" t="n"/>
      <c r="D501" s="58" t="n"/>
      <c r="E501" s="57" t="n"/>
    </row>
    <row r="502" ht="15.75" customHeight="1" s="198">
      <c r="A502" s="57" t="n"/>
      <c r="B502" s="57" t="n"/>
      <c r="C502" s="57" t="n"/>
      <c r="D502" s="58" t="n"/>
      <c r="E502" s="57" t="n"/>
    </row>
    <row r="503" ht="15.75" customHeight="1" s="198">
      <c r="A503" s="57" t="n"/>
      <c r="B503" s="57" t="n"/>
      <c r="C503" s="57" t="n"/>
      <c r="D503" s="58" t="n"/>
      <c r="E503" s="57" t="n"/>
    </row>
    <row r="504" ht="15.75" customHeight="1" s="198">
      <c r="A504" s="57" t="n"/>
      <c r="B504" s="57" t="n"/>
      <c r="C504" s="57" t="n"/>
      <c r="D504" s="58" t="n"/>
      <c r="E504" s="57" t="n"/>
    </row>
    <row r="505" ht="15.75" customHeight="1" s="198">
      <c r="A505" s="57" t="n"/>
      <c r="B505" s="57" t="n"/>
      <c r="C505" s="57" t="n"/>
      <c r="D505" s="58" t="n"/>
      <c r="E505" s="57" t="n"/>
    </row>
    <row r="506" ht="15.75" customHeight="1" s="198">
      <c r="A506" s="57" t="n"/>
      <c r="B506" s="57" t="n"/>
      <c r="C506" s="57" t="n"/>
      <c r="D506" s="58" t="n"/>
      <c r="E506" s="57" t="n"/>
    </row>
    <row r="507" ht="15.75" customHeight="1" s="198">
      <c r="A507" s="57" t="n"/>
      <c r="B507" s="57" t="n"/>
      <c r="C507" s="57" t="n"/>
      <c r="D507" s="58" t="n"/>
      <c r="E507" s="57" t="n"/>
    </row>
    <row r="508" ht="15.75" customHeight="1" s="198">
      <c r="A508" s="57" t="n"/>
      <c r="B508" s="57" t="n"/>
      <c r="C508" s="57" t="n"/>
      <c r="D508" s="58" t="n"/>
      <c r="E508" s="57" t="n"/>
    </row>
    <row r="509" ht="15.75" customHeight="1" s="198">
      <c r="A509" s="57" t="n"/>
      <c r="B509" s="57" t="n"/>
      <c r="C509" s="57" t="n"/>
      <c r="D509" s="58" t="n"/>
      <c r="E509" s="57" t="n"/>
    </row>
    <row r="510" ht="15.75" customHeight="1" s="198">
      <c r="A510" s="57" t="n"/>
      <c r="B510" s="57" t="n"/>
      <c r="C510" s="57" t="n"/>
      <c r="D510" s="58" t="n"/>
      <c r="E510" s="57" t="n"/>
    </row>
    <row r="511" ht="15.75" customHeight="1" s="198">
      <c r="A511" s="57" t="n"/>
      <c r="B511" s="57" t="n"/>
      <c r="C511" s="57" t="n"/>
      <c r="D511" s="58" t="n"/>
      <c r="E511" s="57" t="n"/>
    </row>
    <row r="512" ht="15.75" customHeight="1" s="198">
      <c r="A512" s="57" t="n"/>
      <c r="B512" s="57" t="n"/>
      <c r="C512" s="57" t="n"/>
      <c r="D512" s="58" t="n"/>
      <c r="E512" s="57" t="n"/>
    </row>
    <row r="513" ht="15.75" customHeight="1" s="198">
      <c r="A513" s="57" t="n"/>
      <c r="B513" s="57" t="n"/>
      <c r="C513" s="57" t="n"/>
      <c r="D513" s="58" t="n"/>
      <c r="E513" s="57" t="n"/>
    </row>
    <row r="514" ht="15.75" customHeight="1" s="198">
      <c r="A514" s="57" t="n"/>
      <c r="B514" s="57" t="n"/>
      <c r="C514" s="57" t="n"/>
      <c r="D514" s="58" t="n"/>
      <c r="E514" s="57" t="n"/>
    </row>
    <row r="515" ht="15.75" customHeight="1" s="198">
      <c r="A515" s="57" t="n"/>
      <c r="B515" s="57" t="n"/>
      <c r="C515" s="57" t="n"/>
      <c r="D515" s="58" t="n"/>
      <c r="E515" s="57" t="n"/>
    </row>
    <row r="516" ht="15.75" customHeight="1" s="198">
      <c r="A516" s="57" t="n"/>
      <c r="B516" s="57" t="n"/>
      <c r="C516" s="57" t="n"/>
      <c r="D516" s="58" t="n"/>
      <c r="E516" s="57" t="n"/>
    </row>
    <row r="517" ht="15.75" customHeight="1" s="198">
      <c r="A517" s="57" t="n"/>
      <c r="B517" s="57" t="n"/>
      <c r="C517" s="57" t="n"/>
      <c r="D517" s="58" t="n"/>
      <c r="E517" s="57" t="n"/>
    </row>
    <row r="518" ht="15.75" customHeight="1" s="198">
      <c r="A518" s="57" t="n"/>
      <c r="B518" s="57" t="n"/>
      <c r="C518" s="57" t="n"/>
      <c r="D518" s="58" t="n"/>
      <c r="E518" s="57" t="n"/>
    </row>
    <row r="519" ht="15.75" customHeight="1" s="198">
      <c r="A519" s="57" t="n"/>
      <c r="B519" s="57" t="n"/>
      <c r="C519" s="57" t="n"/>
      <c r="D519" s="58" t="n"/>
      <c r="E519" s="57" t="n"/>
    </row>
    <row r="520" ht="15.75" customHeight="1" s="198">
      <c r="A520" s="57" t="n"/>
      <c r="B520" s="57" t="n"/>
      <c r="C520" s="57" t="n"/>
      <c r="D520" s="58" t="n"/>
      <c r="E520" s="57" t="n"/>
    </row>
    <row r="521" ht="15.75" customHeight="1" s="198">
      <c r="A521" s="57" t="n"/>
      <c r="B521" s="57" t="n"/>
      <c r="C521" s="57" t="n"/>
      <c r="D521" s="58" t="n"/>
      <c r="E521" s="57" t="n"/>
    </row>
    <row r="522" ht="15.75" customHeight="1" s="198">
      <c r="A522" s="57" t="n"/>
      <c r="B522" s="57" t="n"/>
      <c r="C522" s="57" t="n"/>
      <c r="D522" s="58" t="n"/>
      <c r="E522" s="57" t="n"/>
    </row>
    <row r="523" ht="15.75" customHeight="1" s="198">
      <c r="A523" s="57" t="n"/>
      <c r="B523" s="57" t="n"/>
      <c r="C523" s="57" t="n"/>
      <c r="D523" s="58" t="n"/>
      <c r="E523" s="57" t="n"/>
    </row>
    <row r="524" ht="15.75" customHeight="1" s="198">
      <c r="A524" s="57" t="n"/>
      <c r="B524" s="57" t="n"/>
      <c r="C524" s="57" t="n"/>
      <c r="D524" s="58" t="n"/>
      <c r="E524" s="57" t="n"/>
    </row>
    <row r="525" ht="15.75" customHeight="1" s="198">
      <c r="A525" s="57" t="n"/>
      <c r="B525" s="57" t="n"/>
      <c r="C525" s="57" t="n"/>
      <c r="D525" s="58" t="n"/>
      <c r="E525" s="57" t="n"/>
    </row>
    <row r="526" ht="15.75" customHeight="1" s="198">
      <c r="A526" s="57" t="n"/>
      <c r="B526" s="57" t="n"/>
      <c r="C526" s="57" t="n"/>
      <c r="D526" s="58" t="n"/>
      <c r="E526" s="57" t="n"/>
    </row>
    <row r="527" ht="15.75" customHeight="1" s="198">
      <c r="A527" s="57" t="n"/>
      <c r="B527" s="57" t="n"/>
      <c r="C527" s="57" t="n"/>
      <c r="D527" s="58" t="n"/>
      <c r="E527" s="57" t="n"/>
    </row>
    <row r="528" ht="15.75" customHeight="1" s="198">
      <c r="A528" s="57" t="n"/>
      <c r="B528" s="57" t="n"/>
      <c r="C528" s="57" t="n"/>
      <c r="D528" s="58" t="n"/>
      <c r="E528" s="57" t="n"/>
    </row>
    <row r="529" ht="15.75" customHeight="1" s="198">
      <c r="A529" s="57" t="n"/>
      <c r="B529" s="57" t="n"/>
      <c r="C529" s="57" t="n"/>
      <c r="D529" s="58" t="n"/>
      <c r="E529" s="57" t="n"/>
    </row>
    <row r="530" ht="15.75" customHeight="1" s="198">
      <c r="A530" s="57" t="n"/>
      <c r="B530" s="57" t="n"/>
      <c r="C530" s="57" t="n"/>
      <c r="D530" s="58" t="n"/>
      <c r="E530" s="57" t="n"/>
    </row>
    <row r="531" ht="15.75" customHeight="1" s="198">
      <c r="A531" s="57" t="n"/>
      <c r="B531" s="57" t="n"/>
      <c r="C531" s="57" t="n"/>
      <c r="D531" s="58" t="n"/>
      <c r="E531" s="57" t="n"/>
    </row>
    <row r="532" ht="15.75" customHeight="1" s="198">
      <c r="A532" s="57" t="n"/>
      <c r="B532" s="57" t="n"/>
      <c r="C532" s="57" t="n"/>
      <c r="D532" s="58" t="n"/>
      <c r="E532" s="57" t="n"/>
    </row>
    <row r="533" ht="15.75" customHeight="1" s="198">
      <c r="A533" s="57" t="n"/>
      <c r="B533" s="57" t="n"/>
      <c r="C533" s="57" t="n"/>
      <c r="D533" s="58" t="n"/>
      <c r="E533" s="57" t="n"/>
    </row>
    <row r="534" ht="15.75" customHeight="1" s="198">
      <c r="A534" s="57" t="n"/>
      <c r="B534" s="57" t="n"/>
      <c r="C534" s="57" t="n"/>
      <c r="D534" s="58" t="n"/>
      <c r="E534" s="57" t="n"/>
    </row>
    <row r="535" ht="15.75" customHeight="1" s="198">
      <c r="A535" s="57" t="n"/>
      <c r="B535" s="57" t="n"/>
      <c r="C535" s="57" t="n"/>
      <c r="D535" s="58" t="n"/>
      <c r="E535" s="57" t="n"/>
    </row>
    <row r="536" ht="15.75" customHeight="1" s="198">
      <c r="A536" s="57" t="n"/>
      <c r="B536" s="57" t="n"/>
      <c r="C536" s="57" t="n"/>
      <c r="D536" s="58" t="n"/>
      <c r="E536" s="57" t="n"/>
    </row>
    <row r="537" ht="15.75" customHeight="1" s="198">
      <c r="A537" s="57" t="n"/>
      <c r="B537" s="57" t="n"/>
      <c r="C537" s="57" t="n"/>
      <c r="D537" s="58" t="n"/>
      <c r="E537" s="57" t="n"/>
    </row>
    <row r="538" ht="15.75" customHeight="1" s="198">
      <c r="A538" s="57" t="n"/>
      <c r="B538" s="57" t="n"/>
      <c r="C538" s="57" t="n"/>
      <c r="D538" s="58" t="n"/>
      <c r="E538" s="57" t="n"/>
    </row>
    <row r="539" ht="15.75" customHeight="1" s="198">
      <c r="A539" s="57" t="n"/>
      <c r="B539" s="57" t="n"/>
      <c r="C539" s="57" t="n"/>
      <c r="D539" s="58" t="n"/>
      <c r="E539" s="57" t="n"/>
    </row>
    <row r="540" ht="15.75" customHeight="1" s="198">
      <c r="A540" s="57" t="n"/>
      <c r="B540" s="57" t="n"/>
      <c r="C540" s="57" t="n"/>
      <c r="D540" s="58" t="n"/>
      <c r="E540" s="57" t="n"/>
    </row>
    <row r="541" ht="15.75" customHeight="1" s="198">
      <c r="A541" s="57" t="n"/>
      <c r="B541" s="57" t="n"/>
      <c r="C541" s="57" t="n"/>
      <c r="D541" s="58" t="n"/>
      <c r="E541" s="57" t="n"/>
    </row>
    <row r="542" ht="15.75" customHeight="1" s="198">
      <c r="A542" s="57" t="n"/>
      <c r="B542" s="57" t="n"/>
      <c r="C542" s="57" t="n"/>
      <c r="D542" s="58" t="n"/>
      <c r="E542" s="57" t="n"/>
    </row>
    <row r="543" ht="15.75" customHeight="1" s="198">
      <c r="A543" s="57" t="n"/>
      <c r="B543" s="57" t="n"/>
      <c r="C543" s="57" t="n"/>
      <c r="D543" s="58" t="n"/>
      <c r="E543" s="57" t="n"/>
    </row>
    <row r="544" ht="15.75" customHeight="1" s="198">
      <c r="A544" s="57" t="n"/>
      <c r="B544" s="57" t="n"/>
      <c r="C544" s="57" t="n"/>
      <c r="D544" s="58" t="n"/>
      <c r="E544" s="57" t="n"/>
    </row>
    <row r="545" ht="15.75" customHeight="1" s="198">
      <c r="A545" s="57" t="n"/>
      <c r="B545" s="57" t="n"/>
      <c r="C545" s="57" t="n"/>
      <c r="D545" s="58" t="n"/>
      <c r="E545" s="57" t="n"/>
    </row>
    <row r="546" ht="15.75" customHeight="1" s="198">
      <c r="A546" s="57" t="n"/>
      <c r="B546" s="57" t="n"/>
      <c r="C546" s="57" t="n"/>
      <c r="D546" s="58" t="n"/>
      <c r="E546" s="57" t="n"/>
    </row>
    <row r="547" ht="15.75" customHeight="1" s="198">
      <c r="A547" s="57" t="n"/>
      <c r="B547" s="57" t="n"/>
      <c r="C547" s="57" t="n"/>
      <c r="D547" s="58" t="n"/>
      <c r="E547" s="57" t="n"/>
    </row>
    <row r="548" ht="15.75" customHeight="1" s="198">
      <c r="A548" s="57" t="n"/>
      <c r="B548" s="57" t="n"/>
      <c r="C548" s="57" t="n"/>
      <c r="D548" s="58" t="n"/>
      <c r="E548" s="57" t="n"/>
    </row>
    <row r="549" ht="15.75" customHeight="1" s="198">
      <c r="A549" s="57" t="n"/>
      <c r="B549" s="57" t="n"/>
      <c r="C549" s="57" t="n"/>
      <c r="D549" s="58" t="n"/>
      <c r="E549" s="57" t="n"/>
    </row>
    <row r="550" ht="15.75" customHeight="1" s="198">
      <c r="A550" s="57" t="n"/>
      <c r="B550" s="57" t="n"/>
      <c r="C550" s="57" t="n"/>
      <c r="D550" s="58" t="n"/>
      <c r="E550" s="57" t="n"/>
    </row>
    <row r="551" ht="15.75" customHeight="1" s="198">
      <c r="A551" s="57" t="n"/>
      <c r="B551" s="57" t="n"/>
      <c r="C551" s="57" t="n"/>
      <c r="D551" s="58" t="n"/>
      <c r="E551" s="57" t="n"/>
    </row>
    <row r="552" ht="15.75" customHeight="1" s="198">
      <c r="A552" s="57" t="n"/>
      <c r="B552" s="57" t="n"/>
      <c r="C552" s="57" t="n"/>
      <c r="D552" s="58" t="n"/>
      <c r="E552" s="57" t="n"/>
    </row>
    <row r="553" ht="15.75" customHeight="1" s="198">
      <c r="A553" s="57" t="n"/>
      <c r="B553" s="57" t="n"/>
      <c r="C553" s="57" t="n"/>
      <c r="D553" s="58" t="n"/>
      <c r="E553" s="57" t="n"/>
    </row>
    <row r="554" ht="15.75" customHeight="1" s="198">
      <c r="A554" s="57" t="n"/>
      <c r="B554" s="57" t="n"/>
      <c r="C554" s="57" t="n"/>
      <c r="D554" s="58" t="n"/>
      <c r="E554" s="57" t="n"/>
    </row>
    <row r="555" ht="15.75" customHeight="1" s="198">
      <c r="A555" s="57" t="n"/>
      <c r="B555" s="57" t="n"/>
      <c r="C555" s="57" t="n"/>
      <c r="D555" s="58" t="n"/>
      <c r="E555" s="57" t="n"/>
    </row>
    <row r="556" ht="15.75" customHeight="1" s="198">
      <c r="A556" s="57" t="n"/>
      <c r="B556" s="57" t="n"/>
      <c r="C556" s="57" t="n"/>
      <c r="D556" s="58" t="n"/>
      <c r="E556" s="57" t="n"/>
    </row>
    <row r="557" ht="15.75" customHeight="1" s="198">
      <c r="A557" s="57" t="n"/>
      <c r="B557" s="57" t="n"/>
      <c r="C557" s="57" t="n"/>
      <c r="D557" s="58" t="n"/>
      <c r="E557" s="57" t="n"/>
    </row>
    <row r="558" ht="15.75" customHeight="1" s="198">
      <c r="A558" s="57" t="n"/>
      <c r="B558" s="57" t="n"/>
      <c r="C558" s="57" t="n"/>
      <c r="D558" s="58" t="n"/>
      <c r="E558" s="57" t="n"/>
    </row>
    <row r="559" ht="15.75" customHeight="1" s="198">
      <c r="A559" s="57" t="n"/>
      <c r="B559" s="57" t="n"/>
      <c r="C559" s="57" t="n"/>
      <c r="D559" s="58" t="n"/>
      <c r="E559" s="57" t="n"/>
    </row>
    <row r="560" ht="15.75" customHeight="1" s="198">
      <c r="A560" s="57" t="n"/>
      <c r="B560" s="57" t="n"/>
      <c r="C560" s="57" t="n"/>
      <c r="D560" s="58" t="n"/>
      <c r="E560" s="57" t="n"/>
    </row>
    <row r="561" ht="15.75" customHeight="1" s="198">
      <c r="A561" s="57" t="n"/>
      <c r="B561" s="57" t="n"/>
      <c r="C561" s="57" t="n"/>
      <c r="D561" s="58" t="n"/>
      <c r="E561" s="57" t="n"/>
    </row>
    <row r="562" ht="15.75" customHeight="1" s="198">
      <c r="A562" s="57" t="n"/>
      <c r="B562" s="57" t="n"/>
      <c r="C562" s="57" t="n"/>
      <c r="D562" s="58" t="n"/>
      <c r="E562" s="57" t="n"/>
    </row>
    <row r="563" ht="15.75" customHeight="1" s="198">
      <c r="A563" s="57" t="n"/>
      <c r="B563" s="57" t="n"/>
      <c r="C563" s="57" t="n"/>
      <c r="D563" s="58" t="n"/>
      <c r="E563" s="57" t="n"/>
    </row>
    <row r="564" ht="15.75" customHeight="1" s="198">
      <c r="A564" s="57" t="n"/>
      <c r="B564" s="57" t="n"/>
      <c r="C564" s="57" t="n"/>
      <c r="D564" s="58" t="n"/>
      <c r="E564" s="57" t="n"/>
    </row>
    <row r="565" ht="15.75" customHeight="1" s="198">
      <c r="A565" s="57" t="n"/>
      <c r="B565" s="57" t="n"/>
      <c r="C565" s="57" t="n"/>
      <c r="D565" s="58" t="n"/>
      <c r="E565" s="57" t="n"/>
    </row>
    <row r="566" ht="15.75" customHeight="1" s="198">
      <c r="A566" s="57" t="n"/>
      <c r="B566" s="57" t="n"/>
      <c r="C566" s="57" t="n"/>
      <c r="D566" s="58" t="n"/>
      <c r="E566" s="57" t="n"/>
    </row>
    <row r="567" ht="15.75" customHeight="1" s="198">
      <c r="A567" s="57" t="n"/>
      <c r="B567" s="57" t="n"/>
      <c r="C567" s="57" t="n"/>
      <c r="D567" s="58" t="n"/>
      <c r="E567" s="57" t="n"/>
    </row>
    <row r="568" ht="15.75" customHeight="1" s="198">
      <c r="A568" s="57" t="n"/>
      <c r="B568" s="57" t="n"/>
      <c r="C568" s="57" t="n"/>
      <c r="D568" s="58" t="n"/>
      <c r="E568" s="57" t="n"/>
    </row>
    <row r="569" ht="15.75" customHeight="1" s="198">
      <c r="A569" s="57" t="n"/>
      <c r="B569" s="57" t="n"/>
      <c r="C569" s="57" t="n"/>
      <c r="D569" s="58" t="n"/>
      <c r="E569" s="57" t="n"/>
    </row>
    <row r="570" ht="15.75" customHeight="1" s="198">
      <c r="A570" s="57" t="n"/>
      <c r="B570" s="57" t="n"/>
      <c r="C570" s="57" t="n"/>
      <c r="D570" s="58" t="n"/>
      <c r="E570" s="57" t="n"/>
    </row>
    <row r="571" ht="15.75" customHeight="1" s="198">
      <c r="A571" s="57" t="n"/>
      <c r="B571" s="57" t="n"/>
      <c r="C571" s="57" t="n"/>
      <c r="D571" s="58" t="n"/>
      <c r="E571" s="57" t="n"/>
    </row>
    <row r="572" ht="15.75" customHeight="1" s="198">
      <c r="A572" s="57" t="n"/>
      <c r="B572" s="57" t="n"/>
      <c r="C572" s="57" t="n"/>
      <c r="D572" s="58" t="n"/>
      <c r="E572" s="57" t="n"/>
    </row>
    <row r="573" ht="15.75" customHeight="1" s="198">
      <c r="A573" s="57" t="n"/>
      <c r="B573" s="57" t="n"/>
      <c r="C573" s="57" t="n"/>
      <c r="D573" s="58" t="n"/>
      <c r="E573" s="57" t="n"/>
    </row>
    <row r="574" ht="15.75" customHeight="1" s="198">
      <c r="A574" s="57" t="n"/>
      <c r="B574" s="57" t="n"/>
      <c r="C574" s="57" t="n"/>
      <c r="D574" s="58" t="n"/>
      <c r="E574" s="57" t="n"/>
    </row>
    <row r="575" ht="15.75" customHeight="1" s="198">
      <c r="A575" s="57" t="n"/>
      <c r="B575" s="57" t="n"/>
      <c r="C575" s="57" t="n"/>
      <c r="D575" s="58" t="n"/>
      <c r="E575" s="57" t="n"/>
    </row>
    <row r="576" ht="15.75" customHeight="1" s="198">
      <c r="A576" s="57" t="n"/>
      <c r="B576" s="57" t="n"/>
      <c r="C576" s="57" t="n"/>
      <c r="D576" s="58" t="n"/>
      <c r="E576" s="57" t="n"/>
    </row>
    <row r="577" ht="15.75" customHeight="1" s="198">
      <c r="A577" s="57" t="n"/>
      <c r="B577" s="57" t="n"/>
      <c r="C577" s="57" t="n"/>
      <c r="D577" s="58" t="n"/>
      <c r="E577" s="57" t="n"/>
    </row>
    <row r="578" ht="15.75" customHeight="1" s="198">
      <c r="A578" s="57" t="n"/>
      <c r="B578" s="57" t="n"/>
      <c r="C578" s="57" t="n"/>
      <c r="D578" s="58" t="n"/>
      <c r="E578" s="57" t="n"/>
    </row>
    <row r="579" ht="15.75" customHeight="1" s="198">
      <c r="A579" s="57" t="n"/>
      <c r="B579" s="57" t="n"/>
      <c r="C579" s="57" t="n"/>
      <c r="D579" s="58" t="n"/>
      <c r="E579" s="57" t="n"/>
    </row>
    <row r="580" ht="15.75" customHeight="1" s="198">
      <c r="A580" s="57" t="n"/>
      <c r="B580" s="57" t="n"/>
      <c r="C580" s="57" t="n"/>
      <c r="D580" s="58" t="n"/>
      <c r="E580" s="57" t="n"/>
    </row>
    <row r="581" ht="15.75" customHeight="1" s="198">
      <c r="A581" s="57" t="n"/>
      <c r="B581" s="57" t="n"/>
      <c r="C581" s="57" t="n"/>
      <c r="D581" s="58" t="n"/>
      <c r="E581" s="57" t="n"/>
    </row>
    <row r="582" ht="15.75" customHeight="1" s="198">
      <c r="A582" s="57" t="n"/>
      <c r="B582" s="57" t="n"/>
      <c r="C582" s="57" t="n"/>
      <c r="D582" s="58" t="n"/>
      <c r="E582" s="57" t="n"/>
    </row>
    <row r="583" ht="15.75" customHeight="1" s="198">
      <c r="A583" s="57" t="n"/>
      <c r="B583" s="57" t="n"/>
      <c r="C583" s="57" t="n"/>
      <c r="D583" s="58" t="n"/>
      <c r="E583" s="57" t="n"/>
    </row>
    <row r="584" ht="15.75" customHeight="1" s="198">
      <c r="A584" s="57" t="n"/>
      <c r="B584" s="57" t="n"/>
      <c r="C584" s="57" t="n"/>
      <c r="D584" s="58" t="n"/>
      <c r="E584" s="57" t="n"/>
    </row>
    <row r="585" ht="15.75" customHeight="1" s="198">
      <c r="A585" s="57" t="n"/>
      <c r="B585" s="57" t="n"/>
      <c r="C585" s="57" t="n"/>
      <c r="D585" s="58" t="n"/>
      <c r="E585" s="57" t="n"/>
    </row>
    <row r="586" ht="15.75" customHeight="1" s="198">
      <c r="A586" s="57" t="n"/>
      <c r="B586" s="57" t="n"/>
      <c r="C586" s="57" t="n"/>
      <c r="D586" s="58" t="n"/>
      <c r="E586" s="57" t="n"/>
    </row>
    <row r="587" ht="15.75" customHeight="1" s="198">
      <c r="A587" s="57" t="n"/>
      <c r="B587" s="57" t="n"/>
      <c r="C587" s="57" t="n"/>
      <c r="D587" s="58" t="n"/>
      <c r="E587" s="57" t="n"/>
    </row>
    <row r="588" ht="15.75" customHeight="1" s="198">
      <c r="A588" s="57" t="n"/>
      <c r="B588" s="57" t="n"/>
      <c r="C588" s="57" t="n"/>
      <c r="D588" s="58" t="n"/>
      <c r="E588" s="57" t="n"/>
    </row>
    <row r="589" ht="15.75" customHeight="1" s="198">
      <c r="A589" s="57" t="n"/>
      <c r="B589" s="57" t="n"/>
      <c r="C589" s="57" t="n"/>
      <c r="D589" s="58" t="n"/>
      <c r="E589" s="57" t="n"/>
    </row>
    <row r="590" ht="15.75" customHeight="1" s="198">
      <c r="A590" s="57" t="n"/>
      <c r="B590" s="57" t="n"/>
      <c r="C590" s="57" t="n"/>
      <c r="D590" s="58" t="n"/>
      <c r="E590" s="57" t="n"/>
    </row>
    <row r="591" ht="15.75" customHeight="1" s="198">
      <c r="A591" s="57" t="n"/>
      <c r="B591" s="57" t="n"/>
      <c r="C591" s="57" t="n"/>
      <c r="D591" s="58" t="n"/>
      <c r="E591" s="57" t="n"/>
    </row>
    <row r="592" ht="15.75" customHeight="1" s="198">
      <c r="A592" s="57" t="n"/>
      <c r="B592" s="57" t="n"/>
      <c r="C592" s="57" t="n"/>
      <c r="D592" s="58" t="n"/>
      <c r="E592" s="57" t="n"/>
    </row>
    <row r="593" ht="15.75" customHeight="1" s="198">
      <c r="A593" s="57" t="n"/>
      <c r="B593" s="57" t="n"/>
      <c r="C593" s="57" t="n"/>
      <c r="D593" s="58" t="n"/>
      <c r="E593" s="57" t="n"/>
    </row>
    <row r="594" ht="15.75" customHeight="1" s="198">
      <c r="A594" s="57" t="n"/>
      <c r="B594" s="57" t="n"/>
      <c r="C594" s="57" t="n"/>
      <c r="D594" s="58" t="n"/>
      <c r="E594" s="57" t="n"/>
    </row>
    <row r="595" ht="15.75" customHeight="1" s="198">
      <c r="A595" s="57" t="n"/>
      <c r="B595" s="57" t="n"/>
      <c r="C595" s="57" t="n"/>
      <c r="D595" s="58" t="n"/>
      <c r="E595" s="57" t="n"/>
    </row>
    <row r="596" ht="15.75" customHeight="1" s="198">
      <c r="A596" s="57" t="n"/>
      <c r="B596" s="57" t="n"/>
      <c r="C596" s="57" t="n"/>
      <c r="D596" s="58" t="n"/>
      <c r="E596" s="57" t="n"/>
    </row>
    <row r="597" ht="15.75" customHeight="1" s="198">
      <c r="A597" s="57" t="n"/>
      <c r="B597" s="57" t="n"/>
      <c r="C597" s="57" t="n"/>
      <c r="D597" s="58" t="n"/>
      <c r="E597" s="57" t="n"/>
    </row>
    <row r="598" ht="15.75" customHeight="1" s="198">
      <c r="A598" s="57" t="n"/>
      <c r="B598" s="57" t="n"/>
      <c r="C598" s="57" t="n"/>
      <c r="D598" s="58" t="n"/>
      <c r="E598" s="57" t="n"/>
    </row>
    <row r="599" ht="15.75" customHeight="1" s="198">
      <c r="A599" s="57" t="n"/>
      <c r="B599" s="57" t="n"/>
      <c r="C599" s="57" t="n"/>
      <c r="D599" s="58" t="n"/>
      <c r="E599" s="57" t="n"/>
    </row>
    <row r="600" ht="15.75" customHeight="1" s="198">
      <c r="A600" s="57" t="n"/>
      <c r="B600" s="57" t="n"/>
      <c r="C600" s="57" t="n"/>
      <c r="D600" s="58" t="n"/>
      <c r="E600" s="57" t="n"/>
    </row>
    <row r="601" ht="15.75" customHeight="1" s="198">
      <c r="A601" s="57" t="n"/>
      <c r="B601" s="57" t="n"/>
      <c r="C601" s="57" t="n"/>
      <c r="D601" s="58" t="n"/>
      <c r="E601" s="57" t="n"/>
    </row>
    <row r="602" ht="15.75" customHeight="1" s="198">
      <c r="A602" s="57" t="n"/>
      <c r="B602" s="57" t="n"/>
      <c r="C602" s="57" t="n"/>
      <c r="D602" s="58" t="n"/>
      <c r="E602" s="57" t="n"/>
    </row>
    <row r="603" ht="15.75" customHeight="1" s="198">
      <c r="A603" s="57" t="n"/>
      <c r="B603" s="57" t="n"/>
      <c r="C603" s="57" t="n"/>
      <c r="D603" s="58" t="n"/>
      <c r="E603" s="57" t="n"/>
    </row>
    <row r="604" ht="15.75" customHeight="1" s="198">
      <c r="A604" s="57" t="n"/>
      <c r="B604" s="57" t="n"/>
      <c r="C604" s="57" t="n"/>
      <c r="D604" s="58" t="n"/>
      <c r="E604" s="57" t="n"/>
    </row>
    <row r="605" ht="15.75" customHeight="1" s="198">
      <c r="A605" s="57" t="n"/>
      <c r="B605" s="57" t="n"/>
      <c r="C605" s="57" t="n"/>
      <c r="D605" s="58" t="n"/>
      <c r="E605" s="57" t="n"/>
    </row>
    <row r="606" ht="15.75" customHeight="1" s="198">
      <c r="A606" s="57" t="n"/>
      <c r="B606" s="57" t="n"/>
      <c r="C606" s="57" t="n"/>
      <c r="D606" s="58" t="n"/>
      <c r="E606" s="57" t="n"/>
    </row>
    <row r="607" ht="15.75" customHeight="1" s="198">
      <c r="A607" s="57" t="n"/>
      <c r="B607" s="57" t="n"/>
      <c r="C607" s="57" t="n"/>
      <c r="D607" s="58" t="n"/>
      <c r="E607" s="57" t="n"/>
    </row>
    <row r="608" ht="15.75" customHeight="1" s="198">
      <c r="A608" s="57" t="n"/>
      <c r="B608" s="57" t="n"/>
      <c r="C608" s="57" t="n"/>
      <c r="D608" s="58" t="n"/>
      <c r="E608" s="57" t="n"/>
    </row>
    <row r="609" ht="15.75" customHeight="1" s="198">
      <c r="A609" s="57" t="n"/>
      <c r="B609" s="57" t="n"/>
      <c r="C609" s="57" t="n"/>
      <c r="D609" s="58" t="n"/>
      <c r="E609" s="57" t="n"/>
    </row>
    <row r="610" ht="15.75" customHeight="1" s="198">
      <c r="A610" s="57" t="n"/>
      <c r="B610" s="57" t="n"/>
      <c r="C610" s="57" t="n"/>
      <c r="D610" s="58" t="n"/>
      <c r="E610" s="57" t="n"/>
    </row>
    <row r="611" ht="15.75" customHeight="1" s="198">
      <c r="A611" s="57" t="n"/>
      <c r="B611" s="57" t="n"/>
      <c r="C611" s="57" t="n"/>
      <c r="D611" s="58" t="n"/>
      <c r="E611" s="57" t="n"/>
    </row>
    <row r="612" ht="15.75" customHeight="1" s="198">
      <c r="A612" s="57" t="n"/>
      <c r="B612" s="57" t="n"/>
      <c r="C612" s="57" t="n"/>
      <c r="D612" s="58" t="n"/>
      <c r="E612" s="57" t="n"/>
    </row>
    <row r="613" ht="15.75" customHeight="1" s="198">
      <c r="A613" s="57" t="n"/>
      <c r="B613" s="57" t="n"/>
      <c r="C613" s="57" t="n"/>
      <c r="D613" s="58" t="n"/>
      <c r="E613" s="57" t="n"/>
    </row>
    <row r="614" ht="15.75" customHeight="1" s="198">
      <c r="A614" s="57" t="n"/>
      <c r="B614" s="57" t="n"/>
      <c r="C614" s="57" t="n"/>
      <c r="D614" s="58" t="n"/>
      <c r="E614" s="57" t="n"/>
    </row>
    <row r="615" ht="15.75" customHeight="1" s="198">
      <c r="A615" s="57" t="n"/>
      <c r="B615" s="57" t="n"/>
      <c r="C615" s="57" t="n"/>
      <c r="D615" s="58" t="n"/>
      <c r="E615" s="57" t="n"/>
    </row>
    <row r="616" ht="15.75" customHeight="1" s="198">
      <c r="A616" s="57" t="n"/>
      <c r="B616" s="57" t="n"/>
      <c r="C616" s="57" t="n"/>
      <c r="D616" s="58" t="n"/>
      <c r="E616" s="57" t="n"/>
    </row>
    <row r="617" ht="15.75" customHeight="1" s="198">
      <c r="A617" s="57" t="n"/>
      <c r="B617" s="57" t="n"/>
      <c r="C617" s="57" t="n"/>
      <c r="D617" s="58" t="n"/>
      <c r="E617" s="57" t="n"/>
    </row>
    <row r="618" ht="15.75" customHeight="1" s="198">
      <c r="A618" s="57" t="n"/>
      <c r="B618" s="57" t="n"/>
      <c r="C618" s="57" t="n"/>
      <c r="D618" s="58" t="n"/>
      <c r="E618" s="57" t="n"/>
    </row>
    <row r="619" ht="15.75" customHeight="1" s="198">
      <c r="A619" s="57" t="n"/>
      <c r="B619" s="57" t="n"/>
      <c r="C619" s="57" t="n"/>
      <c r="D619" s="58" t="n"/>
      <c r="E619" s="57" t="n"/>
    </row>
    <row r="620" ht="15.75" customHeight="1" s="198">
      <c r="A620" s="57" t="n"/>
      <c r="B620" s="57" t="n"/>
      <c r="C620" s="57" t="n"/>
      <c r="D620" s="58" t="n"/>
      <c r="E620" s="57" t="n"/>
    </row>
    <row r="621" ht="15.75" customHeight="1" s="198">
      <c r="A621" s="57" t="n"/>
      <c r="B621" s="57" t="n"/>
      <c r="C621" s="57" t="n"/>
      <c r="D621" s="58" t="n"/>
      <c r="E621" s="57" t="n"/>
    </row>
    <row r="622" ht="15.75" customHeight="1" s="198">
      <c r="A622" s="57" t="n"/>
      <c r="B622" s="57" t="n"/>
      <c r="C622" s="57" t="n"/>
      <c r="D622" s="58" t="n"/>
      <c r="E622" s="57" t="n"/>
    </row>
    <row r="623" ht="15.75" customHeight="1" s="198">
      <c r="A623" s="57" t="n"/>
      <c r="B623" s="57" t="n"/>
      <c r="C623" s="57" t="n"/>
      <c r="D623" s="58" t="n"/>
      <c r="E623" s="57" t="n"/>
    </row>
    <row r="624" ht="15.75" customHeight="1" s="198">
      <c r="A624" s="57" t="n"/>
      <c r="B624" s="57" t="n"/>
      <c r="C624" s="57" t="n"/>
      <c r="D624" s="58" t="n"/>
      <c r="E624" s="57" t="n"/>
    </row>
    <row r="625" ht="15.75" customHeight="1" s="198">
      <c r="A625" s="57" t="n"/>
      <c r="B625" s="57" t="n"/>
      <c r="C625" s="57" t="n"/>
      <c r="D625" s="58" t="n"/>
      <c r="E625" s="57" t="n"/>
    </row>
    <row r="626" ht="15.75" customHeight="1" s="198">
      <c r="A626" s="57" t="n"/>
      <c r="B626" s="57" t="n"/>
      <c r="C626" s="57" t="n"/>
      <c r="D626" s="58" t="n"/>
      <c r="E626" s="57" t="n"/>
    </row>
    <row r="627" ht="15.75" customHeight="1" s="198">
      <c r="A627" s="57" t="n"/>
      <c r="B627" s="57" t="n"/>
      <c r="C627" s="57" t="n"/>
      <c r="D627" s="58" t="n"/>
      <c r="E627" s="57" t="n"/>
    </row>
    <row r="628" ht="15.75" customHeight="1" s="198">
      <c r="A628" s="57" t="n"/>
      <c r="B628" s="57" t="n"/>
      <c r="C628" s="57" t="n"/>
      <c r="D628" s="58" t="n"/>
      <c r="E628" s="57" t="n"/>
    </row>
    <row r="629" ht="15.75" customHeight="1" s="198">
      <c r="A629" s="57" t="n"/>
      <c r="B629" s="57" t="n"/>
      <c r="C629" s="57" t="n"/>
      <c r="D629" s="58" t="n"/>
      <c r="E629" s="57" t="n"/>
    </row>
    <row r="630" ht="15.75" customHeight="1" s="198">
      <c r="A630" s="57" t="n"/>
      <c r="B630" s="57" t="n"/>
      <c r="C630" s="57" t="n"/>
      <c r="D630" s="58" t="n"/>
      <c r="E630" s="57" t="n"/>
    </row>
    <row r="631" ht="15.75" customHeight="1" s="198">
      <c r="A631" s="57" t="n"/>
      <c r="B631" s="57" t="n"/>
      <c r="C631" s="57" t="n"/>
      <c r="D631" s="58" t="n"/>
      <c r="E631" s="57" t="n"/>
    </row>
    <row r="632" ht="15.75" customHeight="1" s="198">
      <c r="A632" s="57" t="n"/>
      <c r="B632" s="57" t="n"/>
      <c r="C632" s="57" t="n"/>
      <c r="D632" s="58" t="n"/>
      <c r="E632" s="57" t="n"/>
    </row>
    <row r="633" ht="15.75" customHeight="1" s="198">
      <c r="A633" s="57" t="n"/>
      <c r="B633" s="57" t="n"/>
      <c r="C633" s="57" t="n"/>
      <c r="D633" s="58" t="n"/>
      <c r="E633" s="57" t="n"/>
    </row>
    <row r="634" ht="15.75" customHeight="1" s="198">
      <c r="A634" s="57" t="n"/>
      <c r="B634" s="57" t="n"/>
      <c r="C634" s="57" t="n"/>
      <c r="D634" s="58" t="n"/>
      <c r="E634" s="57" t="n"/>
    </row>
    <row r="635" ht="15.75" customHeight="1" s="198">
      <c r="A635" s="57" t="n"/>
      <c r="B635" s="57" t="n"/>
      <c r="C635" s="57" t="n"/>
      <c r="D635" s="58" t="n"/>
      <c r="E635" s="57" t="n"/>
    </row>
    <row r="636" ht="15.75" customHeight="1" s="198">
      <c r="A636" s="57" t="n"/>
      <c r="B636" s="57" t="n"/>
      <c r="C636" s="57" t="n"/>
      <c r="D636" s="58" t="n"/>
      <c r="E636" s="57" t="n"/>
    </row>
    <row r="637" ht="15.75" customHeight="1" s="198">
      <c r="A637" s="57" t="n"/>
      <c r="B637" s="57" t="n"/>
      <c r="C637" s="57" t="n"/>
      <c r="D637" s="58" t="n"/>
      <c r="E637" s="57" t="n"/>
    </row>
    <row r="638" ht="15.75" customHeight="1" s="198">
      <c r="A638" s="57" t="n"/>
      <c r="B638" s="57" t="n"/>
      <c r="C638" s="57" t="n"/>
      <c r="D638" s="58" t="n"/>
      <c r="E638" s="57" t="n"/>
    </row>
    <row r="639" ht="15.75" customHeight="1" s="198">
      <c r="A639" s="57" t="n"/>
      <c r="B639" s="57" t="n"/>
      <c r="C639" s="57" t="n"/>
      <c r="D639" s="58" t="n"/>
      <c r="E639" s="57" t="n"/>
    </row>
    <row r="640" ht="15.75" customHeight="1" s="198">
      <c r="A640" s="57" t="n"/>
      <c r="B640" s="57" t="n"/>
      <c r="C640" s="57" t="n"/>
      <c r="D640" s="58" t="n"/>
      <c r="E640" s="57" t="n"/>
    </row>
    <row r="641" ht="15.75" customHeight="1" s="198">
      <c r="A641" s="57" t="n"/>
      <c r="B641" s="57" t="n"/>
      <c r="C641" s="57" t="n"/>
      <c r="D641" s="58" t="n"/>
      <c r="E641" s="57" t="n"/>
    </row>
    <row r="642" ht="15.75" customHeight="1" s="198">
      <c r="A642" s="57" t="n"/>
      <c r="B642" s="57" t="n"/>
      <c r="C642" s="57" t="n"/>
      <c r="D642" s="58" t="n"/>
      <c r="E642" s="57" t="n"/>
    </row>
    <row r="643" ht="15.75" customHeight="1" s="198">
      <c r="A643" s="57" t="n"/>
      <c r="B643" s="57" t="n"/>
      <c r="C643" s="57" t="n"/>
      <c r="D643" s="58" t="n"/>
      <c r="E643" s="57" t="n"/>
    </row>
    <row r="644" ht="15.75" customHeight="1" s="198">
      <c r="A644" s="57" t="n"/>
      <c r="B644" s="57" t="n"/>
      <c r="C644" s="57" t="n"/>
      <c r="D644" s="58" t="n"/>
      <c r="E644" s="57" t="n"/>
    </row>
    <row r="645" ht="15.75" customHeight="1" s="198">
      <c r="A645" s="57" t="n"/>
      <c r="B645" s="57" t="n"/>
      <c r="C645" s="57" t="n"/>
      <c r="D645" s="58" t="n"/>
      <c r="E645" s="57" t="n"/>
    </row>
    <row r="646" ht="15.75" customHeight="1" s="198">
      <c r="A646" s="57" t="n"/>
      <c r="B646" s="57" t="n"/>
      <c r="C646" s="57" t="n"/>
      <c r="D646" s="58" t="n"/>
      <c r="E646" s="57" t="n"/>
    </row>
    <row r="647" ht="15.75" customHeight="1" s="198">
      <c r="A647" s="57" t="n"/>
      <c r="B647" s="57" t="n"/>
      <c r="C647" s="57" t="n"/>
      <c r="D647" s="58" t="n"/>
      <c r="E647" s="57" t="n"/>
    </row>
    <row r="648" ht="15.75" customHeight="1" s="198">
      <c r="A648" s="57" t="n"/>
      <c r="B648" s="57" t="n"/>
      <c r="C648" s="57" t="n"/>
      <c r="D648" s="58" t="n"/>
      <c r="E648" s="57" t="n"/>
    </row>
    <row r="649" ht="15.75" customHeight="1" s="198">
      <c r="A649" s="57" t="n"/>
      <c r="B649" s="57" t="n"/>
      <c r="C649" s="57" t="n"/>
      <c r="D649" s="58" t="n"/>
      <c r="E649" s="57" t="n"/>
    </row>
    <row r="650" ht="15.75" customHeight="1" s="198">
      <c r="A650" s="57" t="n"/>
      <c r="B650" s="57" t="n"/>
      <c r="C650" s="57" t="n"/>
      <c r="D650" s="58" t="n"/>
      <c r="E650" s="57" t="n"/>
    </row>
    <row r="651" ht="15.75" customHeight="1" s="198">
      <c r="A651" s="57" t="n"/>
      <c r="B651" s="57" t="n"/>
      <c r="C651" s="57" t="n"/>
      <c r="D651" s="58" t="n"/>
      <c r="E651" s="57" t="n"/>
    </row>
    <row r="652" ht="15.75" customHeight="1" s="198">
      <c r="A652" s="57" t="n"/>
      <c r="B652" s="57" t="n"/>
      <c r="C652" s="57" t="n"/>
      <c r="D652" s="58" t="n"/>
      <c r="E652" s="57" t="n"/>
    </row>
    <row r="653" ht="15.75" customHeight="1" s="198">
      <c r="A653" s="57" t="n"/>
      <c r="B653" s="57" t="n"/>
      <c r="C653" s="57" t="n"/>
      <c r="D653" s="58" t="n"/>
      <c r="E653" s="57" t="n"/>
    </row>
    <row r="654" ht="15.75" customHeight="1" s="198">
      <c r="A654" s="57" t="n"/>
      <c r="B654" s="57" t="n"/>
      <c r="C654" s="57" t="n"/>
      <c r="D654" s="58" t="n"/>
      <c r="E654" s="57" t="n"/>
    </row>
    <row r="655" ht="15.75" customHeight="1" s="198">
      <c r="A655" s="57" t="n"/>
      <c r="B655" s="57" t="n"/>
      <c r="C655" s="57" t="n"/>
      <c r="D655" s="58" t="n"/>
      <c r="E655" s="57" t="n"/>
    </row>
    <row r="656" ht="15.75" customHeight="1" s="198">
      <c r="A656" s="57" t="n"/>
      <c r="B656" s="57" t="n"/>
      <c r="C656" s="57" t="n"/>
      <c r="D656" s="58" t="n"/>
      <c r="E656" s="57" t="n"/>
    </row>
    <row r="657" ht="15.75" customHeight="1" s="198">
      <c r="A657" s="57" t="n"/>
      <c r="B657" s="57" t="n"/>
      <c r="C657" s="57" t="n"/>
      <c r="D657" s="58" t="n"/>
      <c r="E657" s="57" t="n"/>
    </row>
    <row r="658" ht="15.75" customHeight="1" s="198">
      <c r="A658" s="57" t="n"/>
      <c r="B658" s="57" t="n"/>
      <c r="C658" s="57" t="n"/>
      <c r="D658" s="58" t="n"/>
      <c r="E658" s="57" t="n"/>
    </row>
    <row r="659" ht="15.75" customHeight="1" s="198">
      <c r="A659" s="57" t="n"/>
      <c r="B659" s="57" t="n"/>
      <c r="C659" s="57" t="n"/>
      <c r="D659" s="58" t="n"/>
      <c r="E659" s="57" t="n"/>
    </row>
    <row r="660" ht="15.75" customHeight="1" s="198">
      <c r="A660" s="57" t="n"/>
      <c r="B660" s="57" t="n"/>
      <c r="C660" s="57" t="n"/>
      <c r="D660" s="58" t="n"/>
      <c r="E660" s="57" t="n"/>
    </row>
    <row r="661" ht="15.75" customHeight="1" s="198">
      <c r="A661" s="57" t="n"/>
      <c r="B661" s="57" t="n"/>
      <c r="C661" s="57" t="n"/>
      <c r="D661" s="58" t="n"/>
      <c r="E661" s="57" t="n"/>
    </row>
    <row r="662" ht="15.75" customHeight="1" s="198">
      <c r="A662" s="57" t="n"/>
      <c r="B662" s="57" t="n"/>
      <c r="C662" s="57" t="n"/>
      <c r="D662" s="58" t="n"/>
      <c r="E662" s="57" t="n"/>
    </row>
    <row r="663" ht="15.75" customHeight="1" s="198">
      <c r="A663" s="57" t="n"/>
      <c r="B663" s="57" t="n"/>
      <c r="C663" s="57" t="n"/>
      <c r="D663" s="58" t="n"/>
      <c r="E663" s="57" t="n"/>
    </row>
    <row r="664" ht="15.75" customHeight="1" s="198">
      <c r="A664" s="57" t="n"/>
      <c r="B664" s="57" t="n"/>
      <c r="C664" s="57" t="n"/>
      <c r="D664" s="58" t="n"/>
      <c r="E664" s="57" t="n"/>
    </row>
    <row r="665" ht="15.75" customHeight="1" s="198">
      <c r="A665" s="57" t="n"/>
      <c r="B665" s="57" t="n"/>
      <c r="C665" s="57" t="n"/>
      <c r="D665" s="58" t="n"/>
      <c r="E665" s="57" t="n"/>
    </row>
    <row r="666" ht="15.75" customHeight="1" s="198">
      <c r="A666" s="57" t="n"/>
      <c r="B666" s="57" t="n"/>
      <c r="C666" s="57" t="n"/>
      <c r="D666" s="58" t="n"/>
      <c r="E666" s="57" t="n"/>
    </row>
    <row r="667" ht="15.75" customHeight="1" s="198">
      <c r="A667" s="57" t="n"/>
      <c r="B667" s="57" t="n"/>
      <c r="C667" s="57" t="n"/>
      <c r="D667" s="58" t="n"/>
      <c r="E667" s="57" t="n"/>
    </row>
    <row r="668" ht="15.75" customHeight="1" s="198">
      <c r="A668" s="57" t="n"/>
      <c r="B668" s="57" t="n"/>
      <c r="C668" s="57" t="n"/>
      <c r="D668" s="58" t="n"/>
      <c r="E668" s="57" t="n"/>
    </row>
    <row r="669" ht="15.75" customHeight="1" s="198">
      <c r="A669" s="57" t="n"/>
      <c r="B669" s="57" t="n"/>
      <c r="C669" s="57" t="n"/>
      <c r="D669" s="58" t="n"/>
      <c r="E669" s="57" t="n"/>
    </row>
    <row r="670" ht="15.75" customHeight="1" s="198">
      <c r="A670" s="57" t="n"/>
      <c r="B670" s="57" t="n"/>
      <c r="C670" s="57" t="n"/>
      <c r="D670" s="58" t="n"/>
      <c r="E670" s="57" t="n"/>
    </row>
    <row r="671" ht="15.75" customHeight="1" s="198">
      <c r="A671" s="57" t="n"/>
      <c r="B671" s="57" t="n"/>
      <c r="C671" s="57" t="n"/>
      <c r="D671" s="58" t="n"/>
      <c r="E671" s="57" t="n"/>
    </row>
    <row r="672" ht="15.75" customHeight="1" s="198">
      <c r="A672" s="57" t="n"/>
      <c r="B672" s="57" t="n"/>
      <c r="C672" s="57" t="n"/>
      <c r="D672" s="58" t="n"/>
      <c r="E672" s="57" t="n"/>
    </row>
    <row r="673" ht="15.75" customHeight="1" s="198">
      <c r="A673" s="57" t="n"/>
      <c r="B673" s="57" t="n"/>
      <c r="C673" s="57" t="n"/>
      <c r="D673" s="58" t="n"/>
      <c r="E673" s="57" t="n"/>
    </row>
    <row r="674" ht="15.75" customHeight="1" s="198">
      <c r="A674" s="57" t="n"/>
      <c r="B674" s="57" t="n"/>
      <c r="C674" s="57" t="n"/>
      <c r="D674" s="58" t="n"/>
      <c r="E674" s="57" t="n"/>
    </row>
    <row r="675" ht="15.75" customHeight="1" s="198">
      <c r="A675" s="57" t="n"/>
      <c r="B675" s="57" t="n"/>
      <c r="C675" s="57" t="n"/>
      <c r="D675" s="58" t="n"/>
      <c r="E675" s="57" t="n"/>
    </row>
    <row r="676" ht="15.75" customHeight="1" s="198">
      <c r="A676" s="57" t="n"/>
      <c r="B676" s="57" t="n"/>
      <c r="C676" s="57" t="n"/>
      <c r="D676" s="58" t="n"/>
      <c r="E676" s="57" t="n"/>
    </row>
    <row r="677" ht="15.75" customHeight="1" s="198">
      <c r="A677" s="57" t="n"/>
      <c r="B677" s="57" t="n"/>
      <c r="C677" s="57" t="n"/>
      <c r="D677" s="58" t="n"/>
      <c r="E677" s="57" t="n"/>
    </row>
    <row r="678" ht="15.75" customHeight="1" s="198">
      <c r="A678" s="57" t="n"/>
      <c r="B678" s="57" t="n"/>
      <c r="C678" s="57" t="n"/>
      <c r="D678" s="58" t="n"/>
      <c r="E678" s="57" t="n"/>
    </row>
    <row r="679" ht="15.75" customHeight="1" s="198">
      <c r="A679" s="57" t="n"/>
      <c r="B679" s="57" t="n"/>
      <c r="C679" s="57" t="n"/>
      <c r="D679" s="58" t="n"/>
      <c r="E679" s="57" t="n"/>
    </row>
    <row r="680" ht="15.75" customHeight="1" s="198">
      <c r="A680" s="57" t="n"/>
      <c r="B680" s="57" t="n"/>
      <c r="C680" s="57" t="n"/>
      <c r="D680" s="58" t="n"/>
      <c r="E680" s="57" t="n"/>
    </row>
    <row r="681" ht="15.75" customHeight="1" s="198">
      <c r="A681" s="57" t="n"/>
      <c r="B681" s="57" t="n"/>
      <c r="C681" s="57" t="n"/>
      <c r="D681" s="58" t="n"/>
      <c r="E681" s="57" t="n"/>
    </row>
    <row r="682" ht="15.75" customHeight="1" s="198">
      <c r="A682" s="57" t="n"/>
      <c r="B682" s="57" t="n"/>
      <c r="C682" s="57" t="n"/>
      <c r="D682" s="58" t="n"/>
      <c r="E682" s="57" t="n"/>
    </row>
    <row r="683" ht="15.75" customHeight="1" s="198">
      <c r="A683" s="57" t="n"/>
      <c r="B683" s="57" t="n"/>
      <c r="C683" s="57" t="n"/>
      <c r="D683" s="58" t="n"/>
      <c r="E683" s="57" t="n"/>
    </row>
    <row r="684" ht="15.75" customHeight="1" s="198">
      <c r="A684" s="57" t="n"/>
      <c r="B684" s="57" t="n"/>
      <c r="C684" s="57" t="n"/>
      <c r="D684" s="58" t="n"/>
      <c r="E684" s="57" t="n"/>
    </row>
    <row r="685" ht="15.75" customHeight="1" s="198">
      <c r="A685" s="57" t="n"/>
      <c r="B685" s="57" t="n"/>
      <c r="C685" s="57" t="n"/>
      <c r="D685" s="58" t="n"/>
      <c r="E685" s="57" t="n"/>
    </row>
    <row r="686" ht="15.75" customHeight="1" s="198">
      <c r="A686" s="57" t="n"/>
      <c r="B686" s="57" t="n"/>
      <c r="C686" s="57" t="n"/>
      <c r="D686" s="58" t="n"/>
      <c r="E686" s="57" t="n"/>
    </row>
    <row r="687" ht="15.75" customHeight="1" s="198">
      <c r="A687" s="57" t="n"/>
      <c r="B687" s="57" t="n"/>
      <c r="C687" s="57" t="n"/>
      <c r="D687" s="58" t="n"/>
      <c r="E687" s="57" t="n"/>
    </row>
    <row r="688" ht="15.75" customHeight="1" s="198">
      <c r="A688" s="57" t="n"/>
      <c r="B688" s="57" t="n"/>
      <c r="C688" s="57" t="n"/>
      <c r="D688" s="58" t="n"/>
      <c r="E688" s="57" t="n"/>
    </row>
    <row r="689" ht="15.75" customHeight="1" s="198">
      <c r="A689" s="57" t="n"/>
      <c r="B689" s="57" t="n"/>
      <c r="C689" s="57" t="n"/>
      <c r="D689" s="58" t="n"/>
      <c r="E689" s="57" t="n"/>
    </row>
    <row r="690" ht="15.75" customHeight="1" s="198">
      <c r="A690" s="57" t="n"/>
      <c r="B690" s="57" t="n"/>
      <c r="C690" s="57" t="n"/>
      <c r="D690" s="58" t="n"/>
      <c r="E690" s="57" t="n"/>
    </row>
    <row r="691" ht="15.75" customHeight="1" s="198">
      <c r="A691" s="57" t="n"/>
      <c r="B691" s="57" t="n"/>
      <c r="C691" s="57" t="n"/>
      <c r="D691" s="58" t="n"/>
      <c r="E691" s="57" t="n"/>
    </row>
    <row r="692" ht="15.75" customHeight="1" s="198">
      <c r="A692" s="57" t="n"/>
      <c r="B692" s="57" t="n"/>
      <c r="C692" s="57" t="n"/>
      <c r="D692" s="58" t="n"/>
      <c r="E692" s="57" t="n"/>
    </row>
    <row r="693" ht="15.75" customHeight="1" s="198">
      <c r="A693" s="57" t="n"/>
      <c r="B693" s="57" t="n"/>
      <c r="C693" s="57" t="n"/>
      <c r="D693" s="58" t="n"/>
      <c r="E693" s="57" t="n"/>
    </row>
    <row r="694" ht="15.75" customHeight="1" s="198">
      <c r="A694" s="57" t="n"/>
      <c r="B694" s="57" t="n"/>
      <c r="C694" s="57" t="n"/>
      <c r="D694" s="58" t="n"/>
      <c r="E694" s="57" t="n"/>
    </row>
    <row r="695" ht="15.75" customHeight="1" s="198">
      <c r="A695" s="57" t="n"/>
      <c r="B695" s="57" t="n"/>
      <c r="C695" s="57" t="n"/>
      <c r="D695" s="58" t="n"/>
      <c r="E695" s="57" t="n"/>
    </row>
    <row r="696" ht="15.75" customHeight="1" s="198">
      <c r="A696" s="57" t="n"/>
      <c r="B696" s="57" t="n"/>
      <c r="C696" s="57" t="n"/>
      <c r="D696" s="58" t="n"/>
      <c r="E696" s="57" t="n"/>
    </row>
    <row r="697" ht="15.75" customHeight="1" s="198">
      <c r="A697" s="57" t="n"/>
      <c r="B697" s="57" t="n"/>
      <c r="C697" s="57" t="n"/>
      <c r="D697" s="58" t="n"/>
      <c r="E697" s="57" t="n"/>
    </row>
    <row r="698" ht="15.75" customHeight="1" s="198">
      <c r="A698" s="57" t="n"/>
      <c r="B698" s="57" t="n"/>
      <c r="C698" s="57" t="n"/>
      <c r="D698" s="58" t="n"/>
      <c r="E698" s="57" t="n"/>
    </row>
    <row r="699" ht="15.75" customHeight="1" s="198">
      <c r="A699" s="57" t="n"/>
      <c r="B699" s="57" t="n"/>
      <c r="C699" s="57" t="n"/>
      <c r="D699" s="58" t="n"/>
      <c r="E699" s="57" t="n"/>
    </row>
    <row r="700" ht="15.75" customHeight="1" s="198">
      <c r="A700" s="57" t="n"/>
      <c r="B700" s="57" t="n"/>
      <c r="C700" s="57" t="n"/>
      <c r="D700" s="58" t="n"/>
      <c r="E700" s="57" t="n"/>
    </row>
    <row r="701" ht="15.75" customHeight="1" s="198">
      <c r="A701" s="57" t="n"/>
      <c r="B701" s="57" t="n"/>
      <c r="C701" s="57" t="n"/>
      <c r="D701" s="58" t="n"/>
      <c r="E701" s="57" t="n"/>
    </row>
    <row r="702" ht="15.75" customHeight="1" s="198">
      <c r="A702" s="57" t="n"/>
      <c r="B702" s="57" t="n"/>
      <c r="C702" s="57" t="n"/>
      <c r="D702" s="58" t="n"/>
      <c r="E702" s="57" t="n"/>
    </row>
    <row r="703" ht="15.75" customHeight="1" s="198">
      <c r="A703" s="57" t="n"/>
      <c r="B703" s="57" t="n"/>
      <c r="C703" s="57" t="n"/>
      <c r="D703" s="58" t="n"/>
      <c r="E703" s="57" t="n"/>
    </row>
    <row r="704" ht="15.75" customHeight="1" s="198">
      <c r="A704" s="57" t="n"/>
      <c r="B704" s="57" t="n"/>
      <c r="C704" s="57" t="n"/>
      <c r="D704" s="58" t="n"/>
      <c r="E704" s="57" t="n"/>
    </row>
    <row r="705" ht="15.75" customHeight="1" s="198">
      <c r="A705" s="57" t="n"/>
      <c r="B705" s="57" t="n"/>
      <c r="C705" s="57" t="n"/>
      <c r="D705" s="58" t="n"/>
      <c r="E705" s="57" t="n"/>
    </row>
    <row r="706" ht="15.75" customHeight="1" s="198">
      <c r="A706" s="57" t="n"/>
      <c r="B706" s="57" t="n"/>
      <c r="C706" s="57" t="n"/>
      <c r="D706" s="58" t="n"/>
      <c r="E706" s="57" t="n"/>
    </row>
    <row r="707" ht="15.75" customHeight="1" s="198">
      <c r="A707" s="57" t="n"/>
      <c r="B707" s="57" t="n"/>
      <c r="C707" s="57" t="n"/>
      <c r="D707" s="58" t="n"/>
      <c r="E707" s="57" t="n"/>
    </row>
    <row r="708" ht="15.75" customHeight="1" s="198">
      <c r="A708" s="57" t="n"/>
      <c r="B708" s="57" t="n"/>
      <c r="C708" s="57" t="n"/>
      <c r="D708" s="58" t="n"/>
      <c r="E708" s="57" t="n"/>
    </row>
    <row r="709" ht="15.75" customHeight="1" s="198">
      <c r="A709" s="57" t="n"/>
      <c r="B709" s="57" t="n"/>
      <c r="C709" s="57" t="n"/>
      <c r="D709" s="58" t="n"/>
      <c r="E709" s="57" t="n"/>
    </row>
    <row r="710" ht="15.75" customHeight="1" s="198">
      <c r="A710" s="57" t="n"/>
      <c r="B710" s="57" t="n"/>
      <c r="C710" s="57" t="n"/>
      <c r="D710" s="58" t="n"/>
      <c r="E710" s="57" t="n"/>
    </row>
    <row r="711" ht="15.75" customHeight="1" s="198">
      <c r="A711" s="57" t="n"/>
      <c r="B711" s="57" t="n"/>
      <c r="C711" s="57" t="n"/>
      <c r="D711" s="58" t="n"/>
      <c r="E711" s="57" t="n"/>
    </row>
    <row r="712" ht="15.75" customHeight="1" s="198">
      <c r="A712" s="57" t="n"/>
      <c r="B712" s="57" t="n"/>
      <c r="C712" s="57" t="n"/>
      <c r="D712" s="58" t="n"/>
      <c r="E712" s="57" t="n"/>
    </row>
    <row r="713" ht="15.75" customHeight="1" s="198">
      <c r="A713" s="57" t="n"/>
      <c r="B713" s="57" t="n"/>
      <c r="C713" s="57" t="n"/>
      <c r="D713" s="58" t="n"/>
      <c r="E713" s="57" t="n"/>
    </row>
    <row r="714" ht="15.75" customHeight="1" s="198">
      <c r="A714" s="57" t="n"/>
      <c r="B714" s="57" t="n"/>
      <c r="C714" s="57" t="n"/>
      <c r="D714" s="58" t="n"/>
      <c r="E714" s="57" t="n"/>
    </row>
    <row r="715" ht="15.75" customHeight="1" s="198">
      <c r="A715" s="57" t="n"/>
      <c r="B715" s="57" t="n"/>
      <c r="C715" s="57" t="n"/>
      <c r="D715" s="58" t="n"/>
      <c r="E715" s="57" t="n"/>
    </row>
    <row r="716" ht="15.75" customHeight="1" s="198">
      <c r="A716" s="57" t="n"/>
      <c r="B716" s="57" t="n"/>
      <c r="C716" s="57" t="n"/>
      <c r="D716" s="58" t="n"/>
      <c r="E716" s="57" t="n"/>
    </row>
    <row r="717" ht="15.75" customHeight="1" s="198">
      <c r="A717" s="57" t="n"/>
      <c r="B717" s="57" t="n"/>
      <c r="C717" s="57" t="n"/>
      <c r="D717" s="58" t="n"/>
      <c r="E717" s="57" t="n"/>
    </row>
    <row r="718" ht="15.75" customHeight="1" s="198">
      <c r="A718" s="57" t="n"/>
      <c r="B718" s="57" t="n"/>
      <c r="C718" s="57" t="n"/>
      <c r="D718" s="58" t="n"/>
      <c r="E718" s="57" t="n"/>
    </row>
    <row r="719" ht="15.75" customHeight="1" s="198">
      <c r="A719" s="57" t="n"/>
      <c r="B719" s="57" t="n"/>
      <c r="C719" s="57" t="n"/>
      <c r="D719" s="58" t="n"/>
      <c r="E719" s="57" t="n"/>
    </row>
    <row r="720" ht="15.75" customHeight="1" s="198">
      <c r="A720" s="57" t="n"/>
      <c r="B720" s="57" t="n"/>
      <c r="C720" s="57" t="n"/>
      <c r="D720" s="58" t="n"/>
      <c r="E720" s="57" t="n"/>
    </row>
    <row r="721" ht="15.75" customHeight="1" s="198">
      <c r="A721" s="57" t="n"/>
      <c r="B721" s="57" t="n"/>
      <c r="C721" s="57" t="n"/>
      <c r="D721" s="58" t="n"/>
      <c r="E721" s="57" t="n"/>
    </row>
    <row r="722" ht="15.75" customHeight="1" s="198">
      <c r="A722" s="57" t="n"/>
      <c r="B722" s="57" t="n"/>
      <c r="C722" s="57" t="n"/>
      <c r="D722" s="58" t="n"/>
      <c r="E722" s="57" t="n"/>
    </row>
    <row r="723" ht="15.75" customHeight="1" s="198">
      <c r="A723" s="57" t="n"/>
      <c r="B723" s="57" t="n"/>
      <c r="C723" s="57" t="n"/>
      <c r="D723" s="58" t="n"/>
      <c r="E723" s="57" t="n"/>
    </row>
    <row r="724" ht="15.75" customHeight="1" s="198">
      <c r="A724" s="57" t="n"/>
      <c r="B724" s="57" t="n"/>
      <c r="C724" s="57" t="n"/>
      <c r="D724" s="58" t="n"/>
      <c r="E724" s="57" t="n"/>
    </row>
    <row r="725" ht="15.75" customHeight="1" s="198">
      <c r="A725" s="57" t="n"/>
      <c r="B725" s="57" t="n"/>
      <c r="C725" s="57" t="n"/>
      <c r="D725" s="58" t="n"/>
      <c r="E725" s="57" t="n"/>
    </row>
    <row r="726" ht="15.75" customHeight="1" s="198">
      <c r="A726" s="57" t="n"/>
      <c r="B726" s="57" t="n"/>
      <c r="C726" s="57" t="n"/>
      <c r="D726" s="58" t="n"/>
      <c r="E726" s="57" t="n"/>
    </row>
    <row r="727" ht="15.75" customHeight="1" s="198">
      <c r="A727" s="57" t="n"/>
      <c r="B727" s="57" t="n"/>
      <c r="C727" s="57" t="n"/>
      <c r="D727" s="58" t="n"/>
      <c r="E727" s="57" t="n"/>
    </row>
    <row r="728" ht="15.75" customHeight="1" s="198">
      <c r="A728" s="57" t="n"/>
      <c r="B728" s="57" t="n"/>
      <c r="C728" s="57" t="n"/>
      <c r="D728" s="58" t="n"/>
      <c r="E728" s="57" t="n"/>
    </row>
    <row r="729" ht="15.75" customHeight="1" s="198">
      <c r="A729" s="57" t="n"/>
      <c r="B729" s="57" t="n"/>
      <c r="C729" s="57" t="n"/>
      <c r="D729" s="58" t="n"/>
      <c r="E729" s="57" t="n"/>
    </row>
    <row r="730" ht="15.75" customHeight="1" s="198">
      <c r="A730" s="57" t="n"/>
      <c r="B730" s="57" t="n"/>
      <c r="C730" s="57" t="n"/>
      <c r="D730" s="58" t="n"/>
      <c r="E730" s="57" t="n"/>
    </row>
    <row r="731" ht="15.75" customHeight="1" s="198">
      <c r="A731" s="57" t="n"/>
      <c r="B731" s="57" t="n"/>
      <c r="C731" s="57" t="n"/>
      <c r="D731" s="58" t="n"/>
      <c r="E731" s="57" t="n"/>
    </row>
    <row r="732" ht="15.75" customHeight="1" s="198">
      <c r="A732" s="57" t="n"/>
      <c r="B732" s="57" t="n"/>
      <c r="C732" s="57" t="n"/>
      <c r="D732" s="58" t="n"/>
      <c r="E732" s="57" t="n"/>
    </row>
    <row r="733" ht="15.75" customHeight="1" s="198">
      <c r="A733" s="57" t="n"/>
      <c r="B733" s="57" t="n"/>
      <c r="C733" s="57" t="n"/>
      <c r="D733" s="58" t="n"/>
      <c r="E733" s="57" t="n"/>
    </row>
    <row r="734" ht="15.75" customHeight="1" s="198">
      <c r="A734" s="57" t="n"/>
      <c r="B734" s="57" t="n"/>
      <c r="C734" s="57" t="n"/>
      <c r="D734" s="58" t="n"/>
      <c r="E734" s="57" t="n"/>
    </row>
    <row r="735" ht="15.75" customHeight="1" s="198">
      <c r="A735" s="57" t="n"/>
      <c r="B735" s="57" t="n"/>
      <c r="C735" s="57" t="n"/>
      <c r="D735" s="58" t="n"/>
      <c r="E735" s="57" t="n"/>
    </row>
    <row r="736" ht="15.75" customHeight="1" s="198">
      <c r="A736" s="57" t="n"/>
      <c r="B736" s="57" t="n"/>
      <c r="C736" s="57" t="n"/>
      <c r="D736" s="58" t="n"/>
      <c r="E736" s="57" t="n"/>
    </row>
    <row r="737" ht="15.75" customHeight="1" s="198">
      <c r="A737" s="57" t="n"/>
      <c r="B737" s="57" t="n"/>
      <c r="C737" s="57" t="n"/>
      <c r="D737" s="58" t="n"/>
      <c r="E737" s="57" t="n"/>
    </row>
    <row r="738" ht="15.75" customHeight="1" s="198">
      <c r="A738" s="57" t="n"/>
      <c r="B738" s="57" t="n"/>
      <c r="C738" s="57" t="n"/>
      <c r="D738" s="58" t="n"/>
      <c r="E738" s="57" t="n"/>
    </row>
    <row r="739" ht="15.75" customHeight="1" s="198">
      <c r="A739" s="57" t="n"/>
      <c r="B739" s="57" t="n"/>
      <c r="C739" s="57" t="n"/>
      <c r="D739" s="58" t="n"/>
      <c r="E739" s="57" t="n"/>
    </row>
    <row r="740" ht="15.75" customHeight="1" s="198">
      <c r="A740" s="57" t="n"/>
      <c r="B740" s="57" t="n"/>
      <c r="C740" s="57" t="n"/>
      <c r="D740" s="58" t="n"/>
      <c r="E740" s="57" t="n"/>
    </row>
    <row r="741" ht="15.75" customHeight="1" s="198">
      <c r="A741" s="57" t="n"/>
      <c r="B741" s="57" t="n"/>
      <c r="C741" s="57" t="n"/>
      <c r="D741" s="58" t="n"/>
      <c r="E741" s="57" t="n"/>
    </row>
    <row r="742" ht="15.75" customHeight="1" s="198">
      <c r="A742" s="57" t="n"/>
      <c r="B742" s="57" t="n"/>
      <c r="C742" s="57" t="n"/>
      <c r="D742" s="58" t="n"/>
      <c r="E742" s="57" t="n"/>
    </row>
    <row r="743" ht="15.75" customHeight="1" s="198">
      <c r="A743" s="57" t="n"/>
      <c r="B743" s="57" t="n"/>
      <c r="C743" s="57" t="n"/>
      <c r="D743" s="58" t="n"/>
      <c r="E743" s="57" t="n"/>
    </row>
    <row r="744" ht="15.75" customHeight="1" s="198">
      <c r="A744" s="57" t="n"/>
      <c r="B744" s="57" t="n"/>
      <c r="C744" s="57" t="n"/>
      <c r="D744" s="58" t="n"/>
      <c r="E744" s="57" t="n"/>
    </row>
    <row r="745" ht="15.75" customHeight="1" s="198">
      <c r="A745" s="57" t="n"/>
      <c r="B745" s="57" t="n"/>
      <c r="C745" s="57" t="n"/>
      <c r="D745" s="58" t="n"/>
      <c r="E745" s="57" t="n"/>
    </row>
    <row r="746" ht="15.75" customHeight="1" s="198">
      <c r="A746" s="57" t="n"/>
      <c r="B746" s="57" t="n"/>
      <c r="C746" s="57" t="n"/>
      <c r="D746" s="58" t="n"/>
      <c r="E746" s="57" t="n"/>
    </row>
    <row r="747" ht="15.75" customHeight="1" s="198">
      <c r="A747" s="57" t="n"/>
      <c r="B747" s="57" t="n"/>
      <c r="C747" s="57" t="n"/>
      <c r="D747" s="58" t="n"/>
      <c r="E747" s="57" t="n"/>
    </row>
    <row r="748" ht="15.75" customHeight="1" s="198">
      <c r="A748" s="57" t="n"/>
      <c r="B748" s="57" t="n"/>
      <c r="C748" s="57" t="n"/>
      <c r="D748" s="58" t="n"/>
      <c r="E748" s="57" t="n"/>
    </row>
    <row r="749" ht="15.75" customHeight="1" s="198">
      <c r="A749" s="57" t="n"/>
      <c r="B749" s="57" t="n"/>
      <c r="C749" s="57" t="n"/>
      <c r="D749" s="58" t="n"/>
      <c r="E749" s="57" t="n"/>
    </row>
    <row r="750" ht="15.75" customHeight="1" s="198">
      <c r="A750" s="57" t="n"/>
      <c r="B750" s="57" t="n"/>
      <c r="C750" s="57" t="n"/>
      <c r="D750" s="58" t="n"/>
      <c r="E750" s="57" t="n"/>
    </row>
    <row r="751" ht="15.75" customHeight="1" s="198">
      <c r="A751" s="57" t="n"/>
      <c r="B751" s="57" t="n"/>
      <c r="C751" s="57" t="n"/>
      <c r="D751" s="58" t="n"/>
      <c r="E751" s="57" t="n"/>
    </row>
    <row r="752" ht="15.75" customHeight="1" s="198">
      <c r="A752" s="57" t="n"/>
      <c r="B752" s="57" t="n"/>
      <c r="C752" s="57" t="n"/>
      <c r="D752" s="58" t="n"/>
      <c r="E752" s="57" t="n"/>
    </row>
    <row r="753" ht="15.75" customHeight="1" s="198">
      <c r="A753" s="57" t="n"/>
      <c r="B753" s="57" t="n"/>
      <c r="C753" s="57" t="n"/>
      <c r="D753" s="58" t="n"/>
      <c r="E753" s="57" t="n"/>
    </row>
    <row r="754" ht="15.75" customHeight="1" s="198">
      <c r="A754" s="57" t="n"/>
      <c r="B754" s="57" t="n"/>
      <c r="C754" s="57" t="n"/>
      <c r="D754" s="58" t="n"/>
      <c r="E754" s="57" t="n"/>
    </row>
    <row r="755" ht="15.75" customHeight="1" s="198">
      <c r="A755" s="57" t="n"/>
      <c r="B755" s="57" t="n"/>
      <c r="C755" s="57" t="n"/>
      <c r="D755" s="58" t="n"/>
      <c r="E755" s="57" t="n"/>
    </row>
    <row r="756" ht="15.75" customHeight="1" s="198">
      <c r="A756" s="57" t="n"/>
      <c r="B756" s="57" t="n"/>
      <c r="C756" s="57" t="n"/>
      <c r="D756" s="58" t="n"/>
      <c r="E756" s="57" t="n"/>
    </row>
    <row r="757" ht="15.75" customHeight="1" s="198">
      <c r="A757" s="57" t="n"/>
      <c r="B757" s="57" t="n"/>
      <c r="C757" s="57" t="n"/>
      <c r="D757" s="58" t="n"/>
      <c r="E757" s="57" t="n"/>
    </row>
    <row r="758" ht="15.75" customHeight="1" s="198">
      <c r="A758" s="57" t="n"/>
      <c r="B758" s="57" t="n"/>
      <c r="C758" s="57" t="n"/>
      <c r="D758" s="58" t="n"/>
      <c r="E758" s="57" t="n"/>
    </row>
    <row r="759" ht="15.75" customHeight="1" s="198">
      <c r="A759" s="57" t="n"/>
      <c r="B759" s="57" t="n"/>
      <c r="C759" s="57" t="n"/>
      <c r="D759" s="58" t="n"/>
      <c r="E759" s="57" t="n"/>
    </row>
    <row r="760" ht="15.75" customHeight="1" s="198">
      <c r="A760" s="57" t="n"/>
      <c r="B760" s="57" t="n"/>
      <c r="C760" s="57" t="n"/>
      <c r="D760" s="58" t="n"/>
      <c r="E760" s="57" t="n"/>
    </row>
    <row r="761" ht="15.75" customHeight="1" s="198">
      <c r="A761" s="57" t="n"/>
      <c r="B761" s="57" t="n"/>
      <c r="C761" s="57" t="n"/>
      <c r="D761" s="58" t="n"/>
      <c r="E761" s="57" t="n"/>
    </row>
    <row r="762" ht="15.75" customHeight="1" s="198">
      <c r="A762" s="57" t="n"/>
      <c r="B762" s="57" t="n"/>
      <c r="C762" s="57" t="n"/>
      <c r="D762" s="58" t="n"/>
      <c r="E762" s="57" t="n"/>
    </row>
    <row r="763" ht="15.75" customHeight="1" s="198">
      <c r="A763" s="57" t="n"/>
      <c r="B763" s="57" t="n"/>
      <c r="C763" s="57" t="n"/>
      <c r="D763" s="58" t="n"/>
      <c r="E763" s="57" t="n"/>
    </row>
    <row r="764" ht="15.75" customHeight="1" s="198">
      <c r="A764" s="57" t="n"/>
      <c r="B764" s="57" t="n"/>
      <c r="C764" s="57" t="n"/>
      <c r="D764" s="58" t="n"/>
      <c r="E764" s="57" t="n"/>
    </row>
    <row r="765" ht="15.75" customHeight="1" s="198">
      <c r="A765" s="57" t="n"/>
      <c r="B765" s="57" t="n"/>
      <c r="C765" s="57" t="n"/>
      <c r="D765" s="58" t="n"/>
      <c r="E765" s="57" t="n"/>
    </row>
    <row r="766" ht="15.75" customHeight="1" s="198">
      <c r="A766" s="57" t="n"/>
      <c r="B766" s="57" t="n"/>
      <c r="C766" s="57" t="n"/>
      <c r="D766" s="58" t="n"/>
      <c r="E766" s="57" t="n"/>
    </row>
    <row r="767" ht="15.75" customHeight="1" s="198">
      <c r="A767" s="57" t="n"/>
      <c r="B767" s="57" t="n"/>
      <c r="C767" s="57" t="n"/>
      <c r="D767" s="58" t="n"/>
      <c r="E767" s="57" t="n"/>
    </row>
    <row r="768" ht="15.75" customHeight="1" s="198">
      <c r="A768" s="57" t="n"/>
      <c r="B768" s="57" t="n"/>
      <c r="C768" s="57" t="n"/>
      <c r="D768" s="58" t="n"/>
      <c r="E768" s="57" t="n"/>
    </row>
    <row r="769" ht="15.75" customHeight="1" s="198">
      <c r="A769" s="57" t="n"/>
      <c r="B769" s="57" t="n"/>
      <c r="C769" s="57" t="n"/>
      <c r="D769" s="58" t="n"/>
      <c r="E769" s="57" t="n"/>
    </row>
    <row r="770" ht="15.75" customHeight="1" s="198">
      <c r="A770" s="57" t="n"/>
      <c r="B770" s="57" t="n"/>
      <c r="C770" s="57" t="n"/>
      <c r="D770" s="58" t="n"/>
      <c r="E770" s="57" t="n"/>
    </row>
    <row r="771" ht="15.75" customHeight="1" s="198">
      <c r="A771" s="57" t="n"/>
      <c r="B771" s="57" t="n"/>
      <c r="C771" s="57" t="n"/>
      <c r="D771" s="58" t="n"/>
      <c r="E771" s="57" t="n"/>
    </row>
    <row r="772" ht="15.75" customHeight="1" s="198">
      <c r="A772" s="57" t="n"/>
      <c r="B772" s="57" t="n"/>
      <c r="C772" s="57" t="n"/>
      <c r="D772" s="58" t="n"/>
      <c r="E772" s="57" t="n"/>
    </row>
    <row r="773" ht="15.75" customHeight="1" s="198">
      <c r="A773" s="57" t="n"/>
      <c r="B773" s="57" t="n"/>
      <c r="C773" s="57" t="n"/>
      <c r="D773" s="58" t="n"/>
      <c r="E773" s="57" t="n"/>
    </row>
    <row r="774" ht="15.75" customHeight="1" s="198">
      <c r="A774" s="57" t="n"/>
      <c r="B774" s="57" t="n"/>
      <c r="C774" s="57" t="n"/>
      <c r="D774" s="58" t="n"/>
      <c r="E774" s="57" t="n"/>
    </row>
    <row r="775" ht="15.75" customHeight="1" s="198">
      <c r="A775" s="57" t="n"/>
      <c r="B775" s="57" t="n"/>
      <c r="C775" s="57" t="n"/>
      <c r="D775" s="58" t="n"/>
      <c r="E775" s="57" t="n"/>
    </row>
    <row r="776" ht="15.75" customHeight="1" s="198">
      <c r="A776" s="57" t="n"/>
      <c r="B776" s="57" t="n"/>
      <c r="C776" s="57" t="n"/>
      <c r="D776" s="58" t="n"/>
      <c r="E776" s="57" t="n"/>
    </row>
    <row r="777" ht="15.75" customHeight="1" s="198">
      <c r="A777" s="57" t="n"/>
      <c r="B777" s="57" t="n"/>
      <c r="C777" s="57" t="n"/>
      <c r="D777" s="58" t="n"/>
      <c r="E777" s="57" t="n"/>
    </row>
    <row r="778" ht="15.75" customHeight="1" s="198">
      <c r="A778" s="57" t="n"/>
      <c r="B778" s="57" t="n"/>
      <c r="C778" s="57" t="n"/>
      <c r="D778" s="58" t="n"/>
      <c r="E778" s="57" t="n"/>
    </row>
    <row r="779" ht="15.75" customHeight="1" s="198">
      <c r="A779" s="57" t="n"/>
      <c r="B779" s="57" t="n"/>
      <c r="C779" s="57" t="n"/>
      <c r="D779" s="58" t="n"/>
      <c r="E779" s="57" t="n"/>
    </row>
    <row r="780" ht="15.75" customHeight="1" s="198">
      <c r="A780" s="57" t="n"/>
      <c r="B780" s="57" t="n"/>
      <c r="C780" s="57" t="n"/>
      <c r="D780" s="58" t="n"/>
      <c r="E780" s="57" t="n"/>
    </row>
    <row r="781" ht="15.75" customHeight="1" s="198">
      <c r="A781" s="57" t="n"/>
      <c r="B781" s="57" t="n"/>
      <c r="C781" s="57" t="n"/>
      <c r="D781" s="58" t="n"/>
      <c r="E781" s="57" t="n"/>
    </row>
    <row r="782" ht="15.75" customHeight="1" s="198">
      <c r="A782" s="57" t="n"/>
      <c r="B782" s="57" t="n"/>
      <c r="C782" s="57" t="n"/>
      <c r="D782" s="58" t="n"/>
      <c r="E782" s="57" t="n"/>
    </row>
    <row r="783" ht="15.75" customHeight="1" s="198">
      <c r="A783" s="57" t="n"/>
      <c r="B783" s="57" t="n"/>
      <c r="C783" s="57" t="n"/>
      <c r="D783" s="58" t="n"/>
      <c r="E783" s="57" t="n"/>
    </row>
    <row r="784" ht="15.75" customHeight="1" s="198">
      <c r="A784" s="57" t="n"/>
      <c r="B784" s="57" t="n"/>
      <c r="C784" s="57" t="n"/>
      <c r="D784" s="58" t="n"/>
      <c r="E784" s="57" t="n"/>
    </row>
    <row r="785" ht="15.75" customHeight="1" s="198">
      <c r="A785" s="57" t="n"/>
      <c r="B785" s="57" t="n"/>
      <c r="C785" s="57" t="n"/>
      <c r="D785" s="58" t="n"/>
      <c r="E785" s="57" t="n"/>
    </row>
    <row r="786" ht="15.75" customHeight="1" s="198">
      <c r="A786" s="57" t="n"/>
      <c r="B786" s="57" t="n"/>
      <c r="C786" s="57" t="n"/>
      <c r="D786" s="58" t="n"/>
      <c r="E786" s="57" t="n"/>
    </row>
    <row r="787" ht="15.75" customHeight="1" s="198">
      <c r="A787" s="57" t="n"/>
      <c r="B787" s="57" t="n"/>
      <c r="C787" s="57" t="n"/>
      <c r="D787" s="58" t="n"/>
      <c r="E787" s="57" t="n"/>
    </row>
    <row r="788" ht="15.75" customHeight="1" s="198">
      <c r="A788" s="57" t="n"/>
      <c r="B788" s="57" t="n"/>
      <c r="C788" s="57" t="n"/>
      <c r="D788" s="58" t="n"/>
      <c r="E788" s="57" t="n"/>
    </row>
    <row r="789" ht="15.75" customHeight="1" s="198">
      <c r="A789" s="57" t="n"/>
      <c r="B789" s="57" t="n"/>
      <c r="C789" s="57" t="n"/>
      <c r="D789" s="58" t="n"/>
      <c r="E789" s="57" t="n"/>
    </row>
    <row r="790" ht="15.75" customHeight="1" s="198">
      <c r="A790" s="57" t="n"/>
      <c r="B790" s="57" t="n"/>
      <c r="C790" s="57" t="n"/>
      <c r="D790" s="58" t="n"/>
      <c r="E790" s="57" t="n"/>
    </row>
    <row r="791" ht="15.75" customHeight="1" s="198">
      <c r="A791" s="57" t="n"/>
      <c r="B791" s="57" t="n"/>
      <c r="C791" s="57" t="n"/>
      <c r="D791" s="58" t="n"/>
      <c r="E791" s="57" t="n"/>
    </row>
    <row r="792" ht="15.75" customHeight="1" s="198">
      <c r="A792" s="57" t="n"/>
      <c r="B792" s="57" t="n"/>
      <c r="C792" s="57" t="n"/>
      <c r="D792" s="58" t="n"/>
      <c r="E792" s="57" t="n"/>
    </row>
    <row r="793" ht="15.75" customHeight="1" s="198">
      <c r="A793" s="57" t="n"/>
      <c r="B793" s="57" t="n"/>
      <c r="C793" s="57" t="n"/>
      <c r="D793" s="58" t="n"/>
      <c r="E793" s="57" t="n"/>
    </row>
    <row r="794" ht="15.75" customHeight="1" s="198">
      <c r="A794" s="57" t="n"/>
      <c r="B794" s="57" t="n"/>
      <c r="C794" s="57" t="n"/>
      <c r="D794" s="58" t="n"/>
      <c r="E794" s="57" t="n"/>
    </row>
    <row r="795" ht="15.75" customHeight="1" s="198">
      <c r="A795" s="57" t="n"/>
      <c r="B795" s="57" t="n"/>
      <c r="C795" s="57" t="n"/>
      <c r="D795" s="58" t="n"/>
      <c r="E795" s="57" t="n"/>
    </row>
    <row r="796" ht="15.75" customHeight="1" s="198">
      <c r="A796" s="57" t="n"/>
      <c r="B796" s="57" t="n"/>
      <c r="C796" s="57" t="n"/>
      <c r="D796" s="58" t="n"/>
      <c r="E796" s="57" t="n"/>
    </row>
    <row r="797" ht="15.75" customHeight="1" s="198">
      <c r="A797" s="57" t="n"/>
      <c r="B797" s="57" t="n"/>
      <c r="C797" s="57" t="n"/>
      <c r="D797" s="58" t="n"/>
      <c r="E797" s="57" t="n"/>
    </row>
    <row r="798" ht="15.75" customHeight="1" s="198">
      <c r="A798" s="57" t="n"/>
      <c r="B798" s="57" t="n"/>
      <c r="C798" s="57" t="n"/>
      <c r="D798" s="58" t="n"/>
      <c r="E798" s="57" t="n"/>
    </row>
    <row r="799" ht="15.75" customHeight="1" s="198">
      <c r="A799" s="57" t="n"/>
      <c r="B799" s="57" t="n"/>
      <c r="C799" s="57" t="n"/>
      <c r="D799" s="58" t="n"/>
      <c r="E799" s="57" t="n"/>
    </row>
    <row r="800" ht="15.75" customHeight="1" s="198">
      <c r="A800" s="57" t="n"/>
      <c r="B800" s="57" t="n"/>
      <c r="C800" s="57" t="n"/>
      <c r="D800" s="58" t="n"/>
      <c r="E800" s="57" t="n"/>
    </row>
    <row r="801" ht="15.75" customHeight="1" s="198">
      <c r="A801" s="57" t="n"/>
      <c r="B801" s="57" t="n"/>
      <c r="C801" s="57" t="n"/>
      <c r="D801" s="58" t="n"/>
      <c r="E801" s="57" t="n"/>
    </row>
    <row r="802" ht="15.75" customHeight="1" s="198">
      <c r="A802" s="57" t="n"/>
      <c r="B802" s="57" t="n"/>
      <c r="C802" s="57" t="n"/>
      <c r="D802" s="58" t="n"/>
      <c r="E802" s="57" t="n"/>
    </row>
    <row r="803" ht="15.75" customHeight="1" s="198">
      <c r="A803" s="57" t="n"/>
      <c r="B803" s="57" t="n"/>
      <c r="C803" s="57" t="n"/>
      <c r="D803" s="58" t="n"/>
      <c r="E803" s="57" t="n"/>
    </row>
    <row r="804" ht="15.75" customHeight="1" s="198">
      <c r="A804" s="57" t="n"/>
      <c r="B804" s="57" t="n"/>
      <c r="C804" s="57" t="n"/>
      <c r="D804" s="58" t="n"/>
      <c r="E804" s="57" t="n"/>
    </row>
    <row r="805" ht="15.75" customHeight="1" s="198">
      <c r="A805" s="57" t="n"/>
      <c r="B805" s="57" t="n"/>
      <c r="C805" s="57" t="n"/>
      <c r="D805" s="58" t="n"/>
      <c r="E805" s="57" t="n"/>
    </row>
    <row r="806" ht="15.75" customHeight="1" s="198">
      <c r="A806" s="57" t="n"/>
      <c r="B806" s="57" t="n"/>
      <c r="C806" s="57" t="n"/>
      <c r="D806" s="58" t="n"/>
      <c r="E806" s="57" t="n"/>
    </row>
    <row r="807" ht="15.75" customHeight="1" s="198">
      <c r="A807" s="57" t="n"/>
      <c r="B807" s="57" t="n"/>
      <c r="C807" s="57" t="n"/>
      <c r="D807" s="58" t="n"/>
      <c r="E807" s="57" t="n"/>
    </row>
    <row r="808" ht="15.75" customHeight="1" s="198">
      <c r="A808" s="57" t="n"/>
      <c r="B808" s="57" t="n"/>
      <c r="C808" s="57" t="n"/>
      <c r="D808" s="58" t="n"/>
      <c r="E808" s="57" t="n"/>
    </row>
    <row r="809" ht="15.75" customHeight="1" s="198">
      <c r="A809" s="57" t="n"/>
      <c r="B809" s="57" t="n"/>
      <c r="C809" s="57" t="n"/>
      <c r="D809" s="58" t="n"/>
      <c r="E809" s="57" t="n"/>
    </row>
    <row r="810" ht="15.75" customHeight="1" s="198">
      <c r="A810" s="57" t="n"/>
      <c r="B810" s="57" t="n"/>
      <c r="C810" s="57" t="n"/>
      <c r="D810" s="58" t="n"/>
      <c r="E810" s="57" t="n"/>
    </row>
    <row r="811" ht="15.75" customHeight="1" s="198">
      <c r="A811" s="57" t="n"/>
      <c r="B811" s="57" t="n"/>
      <c r="C811" s="57" t="n"/>
      <c r="D811" s="58" t="n"/>
      <c r="E811" s="57" t="n"/>
    </row>
    <row r="812" ht="15.75" customHeight="1" s="198">
      <c r="A812" s="57" t="n"/>
      <c r="B812" s="57" t="n"/>
      <c r="C812" s="57" t="n"/>
      <c r="D812" s="58" t="n"/>
      <c r="E812" s="57" t="n"/>
    </row>
    <row r="813" ht="15.75" customHeight="1" s="198">
      <c r="A813" s="57" t="n"/>
      <c r="B813" s="57" t="n"/>
      <c r="C813" s="57" t="n"/>
      <c r="D813" s="58" t="n"/>
      <c r="E813" s="57" t="n"/>
    </row>
    <row r="814" ht="15.75" customHeight="1" s="198">
      <c r="A814" s="57" t="n"/>
      <c r="B814" s="57" t="n"/>
      <c r="C814" s="57" t="n"/>
      <c r="D814" s="58" t="n"/>
      <c r="E814" s="57" t="n"/>
    </row>
    <row r="815" ht="15.75" customHeight="1" s="198">
      <c r="A815" s="57" t="n"/>
      <c r="B815" s="57" t="n"/>
      <c r="C815" s="57" t="n"/>
      <c r="D815" s="58" t="n"/>
      <c r="E815" s="57" t="n"/>
    </row>
    <row r="816" ht="15.75" customHeight="1" s="198">
      <c r="A816" s="57" t="n"/>
      <c r="B816" s="57" t="n"/>
      <c r="C816" s="57" t="n"/>
      <c r="D816" s="58" t="n"/>
      <c r="E816" s="57" t="n"/>
    </row>
    <row r="817" ht="15.75" customHeight="1" s="198">
      <c r="A817" s="57" t="n"/>
      <c r="B817" s="57" t="n"/>
      <c r="C817" s="57" t="n"/>
      <c r="D817" s="58" t="n"/>
      <c r="E817" s="57" t="n"/>
    </row>
    <row r="818" ht="15.75" customHeight="1" s="198">
      <c r="A818" s="57" t="n"/>
      <c r="B818" s="57" t="n"/>
      <c r="C818" s="57" t="n"/>
      <c r="D818" s="58" t="n"/>
      <c r="E818" s="57" t="n"/>
    </row>
    <row r="819" ht="15.75" customHeight="1" s="198">
      <c r="A819" s="57" t="n"/>
      <c r="B819" s="57" t="n"/>
      <c r="C819" s="57" t="n"/>
      <c r="D819" s="58" t="n"/>
      <c r="E819" s="57" t="n"/>
    </row>
    <row r="820" ht="15.75" customHeight="1" s="198">
      <c r="A820" s="57" t="n"/>
      <c r="B820" s="57" t="n"/>
      <c r="C820" s="57" t="n"/>
      <c r="D820" s="58" t="n"/>
      <c r="E820" s="57" t="n"/>
    </row>
    <row r="821" ht="15.75" customHeight="1" s="198">
      <c r="A821" s="57" t="n"/>
      <c r="B821" s="57" t="n"/>
      <c r="C821" s="57" t="n"/>
      <c r="D821" s="58" t="n"/>
      <c r="E821" s="57" t="n"/>
    </row>
    <row r="822" ht="15.75" customHeight="1" s="198">
      <c r="A822" s="57" t="n"/>
      <c r="B822" s="57" t="n"/>
      <c r="C822" s="57" t="n"/>
      <c r="D822" s="58" t="n"/>
      <c r="E822" s="57" t="n"/>
    </row>
    <row r="823" ht="15.75" customHeight="1" s="198">
      <c r="A823" s="57" t="n"/>
      <c r="B823" s="57" t="n"/>
      <c r="C823" s="57" t="n"/>
      <c r="D823" s="58" t="n"/>
      <c r="E823" s="57" t="n"/>
    </row>
    <row r="824" ht="15.75" customHeight="1" s="198">
      <c r="A824" s="57" t="n"/>
      <c r="B824" s="57" t="n"/>
      <c r="C824" s="57" t="n"/>
      <c r="D824" s="58" t="n"/>
      <c r="E824" s="57" t="n"/>
    </row>
    <row r="825" ht="15.75" customHeight="1" s="198">
      <c r="A825" s="57" t="n"/>
      <c r="B825" s="57" t="n"/>
      <c r="C825" s="57" t="n"/>
      <c r="D825" s="58" t="n"/>
      <c r="E825" s="57" t="n"/>
    </row>
    <row r="826" ht="15.75" customHeight="1" s="198">
      <c r="A826" s="57" t="n"/>
      <c r="B826" s="57" t="n"/>
      <c r="C826" s="57" t="n"/>
      <c r="D826" s="58" t="n"/>
      <c r="E826" s="57" t="n"/>
    </row>
    <row r="827" ht="15.75" customHeight="1" s="198">
      <c r="A827" s="57" t="n"/>
      <c r="B827" s="57" t="n"/>
      <c r="C827" s="57" t="n"/>
      <c r="D827" s="58" t="n"/>
      <c r="E827" s="57" t="n"/>
    </row>
    <row r="828" ht="15.75" customHeight="1" s="198">
      <c r="A828" s="57" t="n"/>
      <c r="B828" s="57" t="n"/>
      <c r="C828" s="57" t="n"/>
      <c r="D828" s="58" t="n"/>
      <c r="E828" s="57" t="n"/>
    </row>
    <row r="829" ht="15.75" customHeight="1" s="198">
      <c r="A829" s="57" t="n"/>
      <c r="B829" s="57" t="n"/>
      <c r="C829" s="57" t="n"/>
      <c r="D829" s="58" t="n"/>
      <c r="E829" s="57" t="n"/>
    </row>
    <row r="830" ht="15.75" customHeight="1" s="198">
      <c r="A830" s="57" t="n"/>
      <c r="B830" s="57" t="n"/>
      <c r="C830" s="57" t="n"/>
      <c r="D830" s="58" t="n"/>
      <c r="E830" s="57" t="n"/>
    </row>
    <row r="831" ht="15.75" customHeight="1" s="198">
      <c r="A831" s="57" t="n"/>
      <c r="B831" s="57" t="n"/>
      <c r="C831" s="57" t="n"/>
      <c r="D831" s="58" t="n"/>
      <c r="E831" s="57" t="n"/>
    </row>
    <row r="832" ht="15.75" customHeight="1" s="198">
      <c r="A832" s="57" t="n"/>
      <c r="B832" s="57" t="n"/>
      <c r="C832" s="57" t="n"/>
      <c r="D832" s="58" t="n"/>
      <c r="E832" s="57" t="n"/>
    </row>
    <row r="833" ht="15.75" customHeight="1" s="198">
      <c r="A833" s="57" t="n"/>
      <c r="B833" s="57" t="n"/>
      <c r="C833" s="57" t="n"/>
      <c r="D833" s="58" t="n"/>
      <c r="E833" s="57" t="n"/>
    </row>
    <row r="834" ht="15.75" customHeight="1" s="198">
      <c r="A834" s="57" t="n"/>
      <c r="B834" s="57" t="n"/>
      <c r="C834" s="57" t="n"/>
      <c r="D834" s="58" t="n"/>
      <c r="E834" s="57" t="n"/>
    </row>
    <row r="835" ht="15.75" customHeight="1" s="198">
      <c r="A835" s="57" t="n"/>
      <c r="B835" s="57" t="n"/>
      <c r="C835" s="57" t="n"/>
      <c r="D835" s="58" t="n"/>
      <c r="E835" s="57" t="n"/>
    </row>
    <row r="836" ht="15.75" customHeight="1" s="198">
      <c r="A836" s="57" t="n"/>
      <c r="B836" s="57" t="n"/>
      <c r="C836" s="57" t="n"/>
      <c r="D836" s="58" t="n"/>
      <c r="E836" s="57" t="n"/>
    </row>
    <row r="837" ht="15.75" customHeight="1" s="198">
      <c r="A837" s="57" t="n"/>
      <c r="B837" s="57" t="n"/>
      <c r="C837" s="57" t="n"/>
      <c r="D837" s="58" t="n"/>
      <c r="E837" s="57" t="n"/>
    </row>
    <row r="838" ht="15.75" customHeight="1" s="198">
      <c r="A838" s="57" t="n"/>
      <c r="B838" s="57" t="n"/>
      <c r="C838" s="57" t="n"/>
      <c r="D838" s="58" t="n"/>
      <c r="E838" s="57" t="n"/>
    </row>
    <row r="839" ht="15.75" customHeight="1" s="198">
      <c r="A839" s="57" t="n"/>
      <c r="B839" s="57" t="n"/>
      <c r="C839" s="57" t="n"/>
      <c r="D839" s="58" t="n"/>
      <c r="E839" s="57" t="n"/>
    </row>
    <row r="840" ht="15.75" customHeight="1" s="198">
      <c r="A840" s="57" t="n"/>
      <c r="B840" s="57" t="n"/>
      <c r="C840" s="57" t="n"/>
      <c r="D840" s="58" t="n"/>
      <c r="E840" s="57" t="n"/>
    </row>
    <row r="841" ht="15.75" customHeight="1" s="198">
      <c r="A841" s="57" t="n"/>
      <c r="B841" s="57" t="n"/>
      <c r="C841" s="57" t="n"/>
      <c r="D841" s="58" t="n"/>
      <c r="E841" s="57" t="n"/>
    </row>
    <row r="842" ht="15.75" customHeight="1" s="198">
      <c r="A842" s="57" t="n"/>
      <c r="B842" s="57" t="n"/>
      <c r="C842" s="57" t="n"/>
      <c r="D842" s="58" t="n"/>
      <c r="E842" s="57" t="n"/>
    </row>
    <row r="843" ht="15.75" customHeight="1" s="198">
      <c r="A843" s="57" t="n"/>
      <c r="B843" s="57" t="n"/>
      <c r="C843" s="57" t="n"/>
      <c r="D843" s="58" t="n"/>
      <c r="E843" s="57" t="n"/>
    </row>
    <row r="844" ht="15.75" customHeight="1" s="198">
      <c r="A844" s="57" t="n"/>
      <c r="B844" s="57" t="n"/>
      <c r="C844" s="57" t="n"/>
      <c r="D844" s="58" t="n"/>
      <c r="E844" s="57" t="n"/>
    </row>
    <row r="845" ht="15.75" customHeight="1" s="198">
      <c r="A845" s="57" t="n"/>
      <c r="B845" s="57" t="n"/>
      <c r="C845" s="57" t="n"/>
      <c r="D845" s="58" t="n"/>
      <c r="E845" s="57" t="n"/>
    </row>
    <row r="846" ht="15.75" customHeight="1" s="198">
      <c r="A846" s="57" t="n"/>
      <c r="B846" s="57" t="n"/>
      <c r="C846" s="57" t="n"/>
      <c r="D846" s="58" t="n"/>
      <c r="E846" s="57" t="n"/>
    </row>
    <row r="847" ht="15.75" customHeight="1" s="198">
      <c r="A847" s="57" t="n"/>
      <c r="B847" s="57" t="n"/>
      <c r="C847" s="57" t="n"/>
      <c r="D847" s="58" t="n"/>
      <c r="E847" s="57" t="n"/>
    </row>
    <row r="848" ht="15.75" customHeight="1" s="198">
      <c r="A848" s="57" t="n"/>
      <c r="B848" s="57" t="n"/>
      <c r="C848" s="57" t="n"/>
      <c r="D848" s="58" t="n"/>
      <c r="E848" s="57" t="n"/>
    </row>
    <row r="849" ht="15.75" customHeight="1" s="198">
      <c r="A849" s="57" t="n"/>
      <c r="B849" s="57" t="n"/>
      <c r="C849" s="57" t="n"/>
      <c r="D849" s="58" t="n"/>
      <c r="E849" s="57" t="n"/>
    </row>
    <row r="850" ht="15.75" customHeight="1" s="198">
      <c r="A850" s="57" t="n"/>
      <c r="B850" s="57" t="n"/>
      <c r="C850" s="57" t="n"/>
      <c r="D850" s="58" t="n"/>
      <c r="E850" s="57" t="n"/>
    </row>
    <row r="851" ht="15.75" customHeight="1" s="198">
      <c r="A851" s="57" t="n"/>
      <c r="B851" s="57" t="n"/>
      <c r="C851" s="57" t="n"/>
      <c r="D851" s="58" t="n"/>
      <c r="E851" s="57" t="n"/>
    </row>
    <row r="852" ht="15.75" customHeight="1" s="198">
      <c r="A852" s="57" t="n"/>
      <c r="B852" s="57" t="n"/>
      <c r="C852" s="57" t="n"/>
      <c r="D852" s="58" t="n"/>
      <c r="E852" s="57" t="n"/>
    </row>
    <row r="853" ht="15.75" customHeight="1" s="198">
      <c r="A853" s="57" t="n"/>
      <c r="B853" s="57" t="n"/>
      <c r="C853" s="57" t="n"/>
      <c r="D853" s="58" t="n"/>
      <c r="E853" s="57" t="n"/>
    </row>
    <row r="854" ht="15.75" customHeight="1" s="198">
      <c r="A854" s="57" t="n"/>
      <c r="B854" s="57" t="n"/>
      <c r="C854" s="57" t="n"/>
      <c r="D854" s="58" t="n"/>
      <c r="E854" s="57" t="n"/>
    </row>
    <row r="855" ht="15.75" customHeight="1" s="198">
      <c r="A855" s="57" t="n"/>
      <c r="B855" s="57" t="n"/>
      <c r="C855" s="57" t="n"/>
      <c r="D855" s="58" t="n"/>
      <c r="E855" s="57" t="n"/>
    </row>
    <row r="856" ht="15.75" customHeight="1" s="198">
      <c r="A856" s="57" t="n"/>
      <c r="B856" s="57" t="n"/>
      <c r="C856" s="57" t="n"/>
      <c r="D856" s="58" t="n"/>
      <c r="E856" s="57" t="n"/>
    </row>
    <row r="857" ht="15.75" customHeight="1" s="198">
      <c r="A857" s="57" t="n"/>
      <c r="B857" s="57" t="n"/>
      <c r="C857" s="57" t="n"/>
      <c r="D857" s="58" t="n"/>
      <c r="E857" s="57" t="n"/>
    </row>
    <row r="858" ht="15.75" customHeight="1" s="198">
      <c r="A858" s="57" t="n"/>
      <c r="B858" s="57" t="n"/>
      <c r="C858" s="57" t="n"/>
      <c r="D858" s="58" t="n"/>
      <c r="E858" s="57" t="n"/>
    </row>
    <row r="859" ht="15.75" customHeight="1" s="198">
      <c r="A859" s="57" t="n"/>
      <c r="B859" s="57" t="n"/>
      <c r="C859" s="57" t="n"/>
      <c r="D859" s="58" t="n"/>
      <c r="E859" s="57" t="n"/>
    </row>
    <row r="860" ht="15.75" customHeight="1" s="198">
      <c r="A860" s="57" t="n"/>
      <c r="B860" s="57" t="n"/>
      <c r="C860" s="57" t="n"/>
      <c r="D860" s="58" t="n"/>
      <c r="E860" s="57" t="n"/>
    </row>
    <row r="861" ht="15.75" customHeight="1" s="198">
      <c r="A861" s="57" t="n"/>
      <c r="B861" s="57" t="n"/>
      <c r="C861" s="57" t="n"/>
      <c r="D861" s="58" t="n"/>
      <c r="E861" s="57" t="n"/>
    </row>
    <row r="862" ht="15.75" customHeight="1" s="198">
      <c r="A862" s="57" t="n"/>
      <c r="B862" s="57" t="n"/>
      <c r="C862" s="57" t="n"/>
      <c r="D862" s="58" t="n"/>
      <c r="E862" s="57" t="n"/>
    </row>
    <row r="863" ht="15.75" customHeight="1" s="198">
      <c r="A863" s="57" t="n"/>
      <c r="B863" s="57" t="n"/>
      <c r="C863" s="57" t="n"/>
      <c r="D863" s="58" t="n"/>
      <c r="E863" s="57" t="n"/>
    </row>
    <row r="864" ht="15.75" customHeight="1" s="198">
      <c r="A864" s="57" t="n"/>
      <c r="B864" s="57" t="n"/>
      <c r="C864" s="57" t="n"/>
      <c r="D864" s="58" t="n"/>
      <c r="E864" s="57" t="n"/>
    </row>
    <row r="865" ht="15.75" customHeight="1" s="198">
      <c r="A865" s="57" t="n"/>
      <c r="B865" s="57" t="n"/>
      <c r="C865" s="57" t="n"/>
      <c r="D865" s="58" t="n"/>
      <c r="E865" s="57" t="n"/>
    </row>
    <row r="866" ht="15.75" customHeight="1" s="198">
      <c r="A866" s="57" t="n"/>
      <c r="B866" s="57" t="n"/>
      <c r="C866" s="57" t="n"/>
      <c r="D866" s="58" t="n"/>
      <c r="E866" s="57" t="n"/>
    </row>
    <row r="867" ht="15.75" customHeight="1" s="198">
      <c r="A867" s="57" t="n"/>
      <c r="B867" s="57" t="n"/>
      <c r="C867" s="57" t="n"/>
      <c r="D867" s="58" t="n"/>
      <c r="E867" s="57" t="n"/>
    </row>
    <row r="868" ht="15.75" customHeight="1" s="198">
      <c r="A868" s="57" t="n"/>
      <c r="B868" s="57" t="n"/>
      <c r="C868" s="57" t="n"/>
      <c r="D868" s="58" t="n"/>
      <c r="E868" s="57" t="n"/>
    </row>
    <row r="869" ht="15.75" customHeight="1" s="198">
      <c r="A869" s="57" t="n"/>
      <c r="B869" s="57" t="n"/>
      <c r="C869" s="57" t="n"/>
      <c r="D869" s="58" t="n"/>
      <c r="E869" s="57" t="n"/>
    </row>
    <row r="870" ht="15.75" customHeight="1" s="198">
      <c r="A870" s="57" t="n"/>
      <c r="B870" s="57" t="n"/>
      <c r="C870" s="57" t="n"/>
      <c r="D870" s="58" t="n"/>
      <c r="E870" s="57" t="n"/>
    </row>
    <row r="871" ht="15.75" customHeight="1" s="198">
      <c r="A871" s="57" t="n"/>
      <c r="B871" s="57" t="n"/>
      <c r="C871" s="57" t="n"/>
      <c r="D871" s="58" t="n"/>
      <c r="E871" s="57" t="n"/>
    </row>
    <row r="872" ht="15.75" customHeight="1" s="198">
      <c r="A872" s="57" t="n"/>
      <c r="B872" s="57" t="n"/>
      <c r="C872" s="57" t="n"/>
      <c r="D872" s="58" t="n"/>
      <c r="E872" s="57" t="n"/>
    </row>
    <row r="873" ht="15.75" customHeight="1" s="198">
      <c r="A873" s="57" t="n"/>
      <c r="B873" s="57" t="n"/>
      <c r="C873" s="57" t="n"/>
      <c r="D873" s="58" t="n"/>
      <c r="E873" s="57" t="n"/>
    </row>
    <row r="874" ht="15.75" customHeight="1" s="198">
      <c r="A874" s="57" t="n"/>
      <c r="B874" s="57" t="n"/>
      <c r="C874" s="57" t="n"/>
      <c r="D874" s="58" t="n"/>
      <c r="E874" s="57" t="n"/>
    </row>
    <row r="875" ht="15.75" customHeight="1" s="198">
      <c r="A875" s="57" t="n"/>
      <c r="B875" s="57" t="n"/>
      <c r="C875" s="57" t="n"/>
      <c r="D875" s="58" t="n"/>
      <c r="E875" s="57" t="n"/>
    </row>
    <row r="876" ht="15.75" customHeight="1" s="198">
      <c r="A876" s="57" t="n"/>
      <c r="B876" s="57" t="n"/>
      <c r="C876" s="57" t="n"/>
      <c r="D876" s="58" t="n"/>
      <c r="E876" s="57" t="n"/>
    </row>
    <row r="877" ht="15.75" customHeight="1" s="198">
      <c r="A877" s="57" t="n"/>
      <c r="B877" s="57" t="n"/>
      <c r="C877" s="57" t="n"/>
      <c r="D877" s="58" t="n"/>
      <c r="E877" s="57" t="n"/>
    </row>
    <row r="878" ht="15.75" customHeight="1" s="198">
      <c r="A878" s="57" t="n"/>
      <c r="B878" s="57" t="n"/>
      <c r="C878" s="57" t="n"/>
      <c r="D878" s="58" t="n"/>
      <c r="E878" s="57" t="n"/>
    </row>
    <row r="879" ht="15.75" customHeight="1" s="198">
      <c r="A879" s="57" t="n"/>
      <c r="B879" s="57" t="n"/>
      <c r="C879" s="57" t="n"/>
      <c r="D879" s="58" t="n"/>
      <c r="E879" s="57" t="n"/>
    </row>
    <row r="880" ht="15.75" customHeight="1" s="198">
      <c r="A880" s="57" t="n"/>
      <c r="B880" s="57" t="n"/>
      <c r="C880" s="57" t="n"/>
      <c r="D880" s="58" t="n"/>
      <c r="E880" s="57" t="n"/>
    </row>
    <row r="881" ht="15.75" customHeight="1" s="198">
      <c r="A881" s="57" t="n"/>
      <c r="B881" s="57" t="n"/>
      <c r="C881" s="57" t="n"/>
      <c r="D881" s="58" t="n"/>
      <c r="E881" s="57" t="n"/>
    </row>
    <row r="882" ht="15.75" customHeight="1" s="198">
      <c r="A882" s="57" t="n"/>
      <c r="B882" s="57" t="n"/>
      <c r="C882" s="57" t="n"/>
      <c r="D882" s="58" t="n"/>
      <c r="E882" s="57" t="n"/>
    </row>
    <row r="883" ht="15.75" customHeight="1" s="198">
      <c r="A883" s="57" t="n"/>
      <c r="B883" s="57" t="n"/>
      <c r="C883" s="57" t="n"/>
      <c r="D883" s="58" t="n"/>
      <c r="E883" s="57" t="n"/>
    </row>
    <row r="884" ht="15.75" customHeight="1" s="198">
      <c r="A884" s="57" t="n"/>
      <c r="B884" s="57" t="n"/>
      <c r="C884" s="57" t="n"/>
      <c r="D884" s="58" t="n"/>
      <c r="E884" s="57" t="n"/>
    </row>
    <row r="885" ht="15.75" customHeight="1" s="198">
      <c r="A885" s="57" t="n"/>
      <c r="B885" s="57" t="n"/>
      <c r="C885" s="57" t="n"/>
      <c r="D885" s="58" t="n"/>
      <c r="E885" s="57" t="n"/>
    </row>
    <row r="886" ht="15.75" customHeight="1" s="198">
      <c r="A886" s="57" t="n"/>
      <c r="B886" s="57" t="n"/>
      <c r="C886" s="57" t="n"/>
      <c r="D886" s="58" t="n"/>
      <c r="E886" s="57" t="n"/>
    </row>
    <row r="887" ht="15.75" customHeight="1" s="198">
      <c r="A887" s="57" t="n"/>
      <c r="B887" s="57" t="n"/>
      <c r="C887" s="57" t="n"/>
      <c r="D887" s="58" t="n"/>
      <c r="E887" s="57" t="n"/>
    </row>
    <row r="888" ht="15.75" customHeight="1" s="198">
      <c r="A888" s="57" t="n"/>
      <c r="B888" s="57" t="n"/>
      <c r="C888" s="57" t="n"/>
      <c r="D888" s="58" t="n"/>
      <c r="E888" s="57" t="n"/>
    </row>
    <row r="889" ht="15.75" customHeight="1" s="198">
      <c r="A889" s="57" t="n"/>
      <c r="B889" s="57" t="n"/>
      <c r="C889" s="57" t="n"/>
      <c r="D889" s="58" t="n"/>
      <c r="E889" s="57" t="n"/>
    </row>
    <row r="890" ht="15.75" customHeight="1" s="198">
      <c r="A890" s="57" t="n"/>
      <c r="B890" s="57" t="n"/>
      <c r="C890" s="57" t="n"/>
      <c r="D890" s="58" t="n"/>
      <c r="E890" s="57" t="n"/>
    </row>
    <row r="891" ht="15.75" customHeight="1" s="198">
      <c r="A891" s="57" t="n"/>
      <c r="B891" s="57" t="n"/>
      <c r="C891" s="57" t="n"/>
      <c r="D891" s="58" t="n"/>
      <c r="E891" s="57" t="n"/>
    </row>
    <row r="892" ht="15.75" customHeight="1" s="198">
      <c r="A892" s="57" t="n"/>
      <c r="B892" s="57" t="n"/>
      <c r="C892" s="57" t="n"/>
      <c r="D892" s="58" t="n"/>
      <c r="E892" s="57" t="n"/>
    </row>
    <row r="893" ht="15.75" customHeight="1" s="198">
      <c r="A893" s="57" t="n"/>
      <c r="B893" s="57" t="n"/>
      <c r="C893" s="57" t="n"/>
      <c r="D893" s="58" t="n"/>
      <c r="E893" s="57" t="n"/>
    </row>
    <row r="894" ht="15.75" customHeight="1" s="198">
      <c r="A894" s="57" t="n"/>
      <c r="B894" s="57" t="n"/>
      <c r="C894" s="57" t="n"/>
      <c r="D894" s="58" t="n"/>
      <c r="E894" s="57" t="n"/>
    </row>
    <row r="895" ht="15.75" customHeight="1" s="198">
      <c r="A895" s="57" t="n"/>
      <c r="B895" s="57" t="n"/>
      <c r="C895" s="57" t="n"/>
      <c r="D895" s="58" t="n"/>
      <c r="E895" s="57" t="n"/>
    </row>
    <row r="896" ht="15.75" customHeight="1" s="198">
      <c r="A896" s="57" t="n"/>
      <c r="B896" s="57" t="n"/>
      <c r="C896" s="57" t="n"/>
      <c r="D896" s="58" t="n"/>
      <c r="E896" s="57" t="n"/>
    </row>
    <row r="897" ht="15.75" customHeight="1" s="198">
      <c r="A897" s="57" t="n"/>
      <c r="B897" s="57" t="n"/>
      <c r="C897" s="57" t="n"/>
      <c r="D897" s="58" t="n"/>
      <c r="E897" s="57" t="n"/>
    </row>
    <row r="898" ht="15.75" customHeight="1" s="198">
      <c r="A898" s="57" t="n"/>
      <c r="B898" s="57" t="n"/>
      <c r="C898" s="57" t="n"/>
      <c r="D898" s="58" t="n"/>
      <c r="E898" s="57" t="n"/>
    </row>
    <row r="899" ht="15.75" customHeight="1" s="198">
      <c r="A899" s="57" t="n"/>
      <c r="B899" s="57" t="n"/>
      <c r="C899" s="57" t="n"/>
      <c r="D899" s="58" t="n"/>
      <c r="E899" s="57" t="n"/>
    </row>
    <row r="900" ht="15.75" customHeight="1" s="198">
      <c r="A900" s="57" t="n"/>
      <c r="B900" s="57" t="n"/>
      <c r="C900" s="57" t="n"/>
      <c r="D900" s="58" t="n"/>
      <c r="E900" s="57" t="n"/>
    </row>
    <row r="901" ht="15.75" customHeight="1" s="198">
      <c r="A901" s="57" t="n"/>
      <c r="B901" s="57" t="n"/>
      <c r="C901" s="57" t="n"/>
      <c r="D901" s="58" t="n"/>
      <c r="E901" s="57" t="n"/>
    </row>
    <row r="902" ht="15.75" customHeight="1" s="198">
      <c r="A902" s="57" t="n"/>
      <c r="B902" s="57" t="n"/>
      <c r="C902" s="57" t="n"/>
      <c r="D902" s="58" t="n"/>
      <c r="E902" s="57" t="n"/>
    </row>
    <row r="903" ht="15.75" customHeight="1" s="198">
      <c r="A903" s="57" t="n"/>
      <c r="B903" s="57" t="n"/>
      <c r="C903" s="57" t="n"/>
      <c r="D903" s="58" t="n"/>
      <c r="E903" s="57" t="n"/>
    </row>
    <row r="904" ht="15.75" customHeight="1" s="198">
      <c r="A904" s="57" t="n"/>
      <c r="B904" s="57" t="n"/>
      <c r="C904" s="57" t="n"/>
      <c r="D904" s="58" t="n"/>
      <c r="E904" s="57" t="n"/>
    </row>
    <row r="905" ht="15.75" customHeight="1" s="198">
      <c r="A905" s="57" t="n"/>
      <c r="B905" s="57" t="n"/>
      <c r="C905" s="57" t="n"/>
      <c r="D905" s="58" t="n"/>
      <c r="E905" s="57" t="n"/>
    </row>
    <row r="906" ht="15.75" customHeight="1" s="198">
      <c r="A906" s="57" t="n"/>
      <c r="B906" s="57" t="n"/>
      <c r="C906" s="57" t="n"/>
      <c r="D906" s="58" t="n"/>
      <c r="E906" s="57" t="n"/>
    </row>
    <row r="907" ht="15.75" customHeight="1" s="198">
      <c r="A907" s="57" t="n"/>
      <c r="B907" s="57" t="n"/>
      <c r="C907" s="57" t="n"/>
      <c r="D907" s="58" t="n"/>
      <c r="E907" s="57" t="n"/>
    </row>
    <row r="908" ht="15.75" customHeight="1" s="198">
      <c r="A908" s="57" t="n"/>
      <c r="B908" s="57" t="n"/>
      <c r="C908" s="57" t="n"/>
      <c r="D908" s="58" t="n"/>
      <c r="E908" s="57" t="n"/>
    </row>
    <row r="909" ht="15.75" customHeight="1" s="198">
      <c r="A909" s="57" t="n"/>
      <c r="B909" s="57" t="n"/>
      <c r="C909" s="57" t="n"/>
      <c r="D909" s="58" t="n"/>
      <c r="E909" s="57" t="n"/>
    </row>
    <row r="910" ht="15.75" customHeight="1" s="198">
      <c r="A910" s="57" t="n"/>
      <c r="B910" s="57" t="n"/>
      <c r="C910" s="57" t="n"/>
      <c r="D910" s="58" t="n"/>
      <c r="E910" s="57" t="n"/>
    </row>
    <row r="911" ht="15.75" customHeight="1" s="198">
      <c r="A911" s="57" t="n"/>
      <c r="B911" s="57" t="n"/>
      <c r="C911" s="57" t="n"/>
      <c r="D911" s="58" t="n"/>
      <c r="E911" s="57" t="n"/>
    </row>
    <row r="912" ht="15.75" customHeight="1" s="198">
      <c r="A912" s="57" t="n"/>
      <c r="B912" s="57" t="n"/>
      <c r="C912" s="57" t="n"/>
      <c r="D912" s="58" t="n"/>
      <c r="E912" s="57" t="n"/>
    </row>
    <row r="913" ht="15.75" customHeight="1" s="198">
      <c r="A913" s="57" t="n"/>
      <c r="B913" s="57" t="n"/>
      <c r="C913" s="57" t="n"/>
      <c r="D913" s="58" t="n"/>
      <c r="E913" s="57" t="n"/>
    </row>
    <row r="914" ht="15.75" customHeight="1" s="198">
      <c r="A914" s="57" t="n"/>
      <c r="B914" s="57" t="n"/>
      <c r="C914" s="57" t="n"/>
      <c r="D914" s="58" t="n"/>
      <c r="E914" s="57" t="n"/>
    </row>
    <row r="915" ht="15.75" customHeight="1" s="198">
      <c r="A915" s="57" t="n"/>
      <c r="B915" s="57" t="n"/>
      <c r="C915" s="57" t="n"/>
      <c r="D915" s="58" t="n"/>
      <c r="E915" s="57" t="n"/>
    </row>
    <row r="916" ht="15.75" customHeight="1" s="198">
      <c r="A916" s="57" t="n"/>
      <c r="B916" s="57" t="n"/>
      <c r="C916" s="57" t="n"/>
      <c r="D916" s="58" t="n"/>
      <c r="E916" s="57" t="n"/>
    </row>
    <row r="917" ht="15.75" customHeight="1" s="198">
      <c r="A917" s="57" t="n"/>
      <c r="B917" s="57" t="n"/>
      <c r="C917" s="57" t="n"/>
      <c r="D917" s="58" t="n"/>
      <c r="E917" s="57" t="n"/>
    </row>
    <row r="918" ht="15.75" customHeight="1" s="198">
      <c r="A918" s="57" t="n"/>
      <c r="B918" s="57" t="n"/>
      <c r="C918" s="57" t="n"/>
      <c r="D918" s="58" t="n"/>
      <c r="E918" s="57" t="n"/>
    </row>
    <row r="919" ht="15.75" customHeight="1" s="198">
      <c r="A919" s="57" t="n"/>
      <c r="B919" s="57" t="n"/>
      <c r="C919" s="57" t="n"/>
      <c r="D919" s="58" t="n"/>
      <c r="E919" s="57" t="n"/>
    </row>
    <row r="920" ht="15.75" customHeight="1" s="198">
      <c r="A920" s="57" t="n"/>
      <c r="B920" s="57" t="n"/>
      <c r="C920" s="57" t="n"/>
      <c r="D920" s="58" t="n"/>
      <c r="E920" s="57" t="n"/>
    </row>
    <row r="921" ht="15.75" customHeight="1" s="198">
      <c r="A921" s="57" t="n"/>
      <c r="B921" s="57" t="n"/>
      <c r="C921" s="57" t="n"/>
      <c r="D921" s="58" t="n"/>
      <c r="E921" s="57" t="n"/>
    </row>
    <row r="922" ht="15.75" customHeight="1" s="198">
      <c r="A922" s="57" t="n"/>
      <c r="B922" s="57" t="n"/>
      <c r="C922" s="57" t="n"/>
      <c r="D922" s="58" t="n"/>
      <c r="E922" s="57" t="n"/>
    </row>
    <row r="923" ht="15.75" customHeight="1" s="198">
      <c r="A923" s="57" t="n"/>
      <c r="B923" s="57" t="n"/>
      <c r="C923" s="57" t="n"/>
      <c r="D923" s="58" t="n"/>
      <c r="E923" s="57" t="n"/>
    </row>
    <row r="924" ht="15.75" customHeight="1" s="198">
      <c r="A924" s="57" t="n"/>
      <c r="B924" s="57" t="n"/>
      <c r="C924" s="57" t="n"/>
      <c r="D924" s="58" t="n"/>
      <c r="E924" s="57" t="n"/>
    </row>
    <row r="925" ht="15.75" customHeight="1" s="198">
      <c r="A925" s="57" t="n"/>
      <c r="B925" s="57" t="n"/>
      <c r="C925" s="57" t="n"/>
      <c r="D925" s="58" t="n"/>
      <c r="E925" s="57" t="n"/>
    </row>
    <row r="926" ht="15.75" customHeight="1" s="198">
      <c r="A926" s="57" t="n"/>
      <c r="B926" s="57" t="n"/>
      <c r="C926" s="57" t="n"/>
      <c r="D926" s="58" t="n"/>
      <c r="E926" s="57" t="n"/>
    </row>
    <row r="927" ht="15.75" customHeight="1" s="198">
      <c r="A927" s="57" t="n"/>
      <c r="B927" s="57" t="n"/>
      <c r="C927" s="57" t="n"/>
      <c r="D927" s="58" t="n"/>
      <c r="E927" s="57" t="n"/>
    </row>
    <row r="928" ht="15.75" customHeight="1" s="198">
      <c r="A928" s="57" t="n"/>
      <c r="B928" s="57" t="n"/>
      <c r="C928" s="57" t="n"/>
      <c r="D928" s="58" t="n"/>
      <c r="E928" s="57" t="n"/>
    </row>
    <row r="929" ht="15.75" customHeight="1" s="198">
      <c r="A929" s="57" t="n"/>
      <c r="B929" s="57" t="n"/>
      <c r="C929" s="57" t="n"/>
      <c r="D929" s="58" t="n"/>
      <c r="E929" s="57" t="n"/>
    </row>
    <row r="930" ht="15.75" customHeight="1" s="198">
      <c r="A930" s="57" t="n"/>
      <c r="B930" s="57" t="n"/>
      <c r="C930" s="57" t="n"/>
      <c r="D930" s="58" t="n"/>
      <c r="E930" s="57" t="n"/>
    </row>
    <row r="931" ht="15.75" customHeight="1" s="198">
      <c r="A931" s="57" t="n"/>
      <c r="B931" s="57" t="n"/>
      <c r="C931" s="57" t="n"/>
      <c r="D931" s="58" t="n"/>
      <c r="E931" s="57" t="n"/>
    </row>
    <row r="932" ht="15.75" customHeight="1" s="198">
      <c r="A932" s="57" t="n"/>
      <c r="B932" s="57" t="n"/>
      <c r="C932" s="57" t="n"/>
      <c r="D932" s="58" t="n"/>
      <c r="E932" s="57" t="n"/>
    </row>
    <row r="933" ht="15.75" customHeight="1" s="198">
      <c r="A933" s="57" t="n"/>
      <c r="B933" s="57" t="n"/>
      <c r="C933" s="57" t="n"/>
      <c r="D933" s="58" t="n"/>
      <c r="E933" s="57" t="n"/>
    </row>
    <row r="934" ht="15.75" customHeight="1" s="198">
      <c r="A934" s="57" t="n"/>
      <c r="B934" s="57" t="n"/>
      <c r="C934" s="57" t="n"/>
      <c r="D934" s="58" t="n"/>
      <c r="E934" s="57" t="n"/>
    </row>
    <row r="935" ht="15.75" customHeight="1" s="198">
      <c r="A935" s="57" t="n"/>
      <c r="B935" s="57" t="n"/>
      <c r="C935" s="57" t="n"/>
      <c r="D935" s="58" t="n"/>
      <c r="E935" s="57" t="n"/>
    </row>
    <row r="936" ht="15.75" customHeight="1" s="198">
      <c r="A936" s="57" t="n"/>
      <c r="B936" s="57" t="n"/>
      <c r="C936" s="57" t="n"/>
      <c r="D936" s="58" t="n"/>
      <c r="E936" s="57" t="n"/>
    </row>
    <row r="937" ht="15.75" customHeight="1" s="198">
      <c r="A937" s="57" t="n"/>
      <c r="B937" s="57" t="n"/>
      <c r="C937" s="57" t="n"/>
      <c r="D937" s="58" t="n"/>
      <c r="E937" s="57" t="n"/>
    </row>
    <row r="938" ht="15.75" customHeight="1" s="198">
      <c r="A938" s="57" t="n"/>
      <c r="B938" s="57" t="n"/>
      <c r="C938" s="57" t="n"/>
      <c r="D938" s="58" t="n"/>
      <c r="E938" s="57" t="n"/>
    </row>
    <row r="939" ht="15.75" customHeight="1" s="198">
      <c r="A939" s="57" t="n"/>
      <c r="B939" s="57" t="n"/>
      <c r="C939" s="57" t="n"/>
      <c r="D939" s="58" t="n"/>
      <c r="E939" s="57" t="n"/>
    </row>
    <row r="940" ht="15.75" customHeight="1" s="198">
      <c r="A940" s="57" t="n"/>
      <c r="B940" s="57" t="n"/>
      <c r="C940" s="57" t="n"/>
      <c r="D940" s="58" t="n"/>
      <c r="E940" s="57" t="n"/>
    </row>
    <row r="941" ht="15.75" customHeight="1" s="198">
      <c r="A941" s="57" t="n"/>
      <c r="B941" s="57" t="n"/>
      <c r="C941" s="57" t="n"/>
      <c r="D941" s="58" t="n"/>
      <c r="E941" s="57" t="n"/>
    </row>
    <row r="942" ht="15.75" customHeight="1" s="198">
      <c r="A942" s="57" t="n"/>
      <c r="B942" s="57" t="n"/>
      <c r="C942" s="57" t="n"/>
      <c r="D942" s="58" t="n"/>
      <c r="E942" s="57" t="n"/>
    </row>
    <row r="943" ht="15.75" customHeight="1" s="198">
      <c r="A943" s="57" t="n"/>
      <c r="B943" s="57" t="n"/>
      <c r="C943" s="57" t="n"/>
      <c r="D943" s="58" t="n"/>
      <c r="E943" s="57" t="n"/>
    </row>
    <row r="944" ht="15.75" customHeight="1" s="198">
      <c r="A944" s="57" t="n"/>
      <c r="B944" s="57" t="n"/>
      <c r="C944" s="57" t="n"/>
      <c r="D944" s="58" t="n"/>
      <c r="E944" s="57" t="n"/>
    </row>
    <row r="945" ht="15.75" customHeight="1" s="198">
      <c r="A945" s="57" t="n"/>
      <c r="B945" s="57" t="n"/>
      <c r="C945" s="57" t="n"/>
      <c r="D945" s="58" t="n"/>
      <c r="E945" s="57" t="n"/>
    </row>
    <row r="946" ht="15.75" customHeight="1" s="198">
      <c r="A946" s="57" t="n"/>
      <c r="B946" s="57" t="n"/>
      <c r="C946" s="57" t="n"/>
      <c r="D946" s="58" t="n"/>
      <c r="E946" s="57" t="n"/>
    </row>
    <row r="947" ht="15.75" customHeight="1" s="198">
      <c r="A947" s="57" t="n"/>
      <c r="B947" s="57" t="n"/>
      <c r="C947" s="57" t="n"/>
      <c r="D947" s="58" t="n"/>
      <c r="E947" s="57" t="n"/>
    </row>
    <row r="948" ht="15.75" customHeight="1" s="198">
      <c r="A948" s="57" t="n"/>
      <c r="B948" s="57" t="n"/>
      <c r="C948" s="57" t="n"/>
      <c r="D948" s="58" t="n"/>
      <c r="E948" s="57" t="n"/>
    </row>
    <row r="949" ht="15.75" customHeight="1" s="198">
      <c r="A949" s="57" t="n"/>
      <c r="B949" s="57" t="n"/>
      <c r="C949" s="57" t="n"/>
      <c r="D949" s="58" t="n"/>
      <c r="E949" s="57" t="n"/>
    </row>
    <row r="950" ht="15.75" customHeight="1" s="198">
      <c r="A950" s="57" t="n"/>
      <c r="B950" s="57" t="n"/>
      <c r="C950" s="57" t="n"/>
      <c r="D950" s="58" t="n"/>
      <c r="E950" s="57" t="n"/>
    </row>
    <row r="951" ht="15.75" customHeight="1" s="198">
      <c r="A951" s="57" t="n"/>
      <c r="B951" s="57" t="n"/>
      <c r="C951" s="57" t="n"/>
      <c r="D951" s="58" t="n"/>
      <c r="E951" s="57" t="n"/>
    </row>
    <row r="952" ht="15.75" customHeight="1" s="198">
      <c r="A952" s="57" t="n"/>
      <c r="B952" s="57" t="n"/>
      <c r="C952" s="57" t="n"/>
      <c r="D952" s="58" t="n"/>
      <c r="E952" s="57" t="n"/>
    </row>
    <row r="953" ht="15.75" customHeight="1" s="198">
      <c r="A953" s="57" t="n"/>
      <c r="B953" s="57" t="n"/>
      <c r="C953" s="57" t="n"/>
      <c r="D953" s="58" t="n"/>
      <c r="E953" s="57" t="n"/>
    </row>
    <row r="954" ht="15.75" customHeight="1" s="198">
      <c r="A954" s="57" t="n"/>
      <c r="B954" s="57" t="n"/>
      <c r="C954" s="57" t="n"/>
      <c r="D954" s="58" t="n"/>
      <c r="E954" s="57" t="n"/>
    </row>
    <row r="955" ht="15.75" customHeight="1" s="198">
      <c r="A955" s="57" t="n"/>
      <c r="B955" s="57" t="n"/>
      <c r="C955" s="57" t="n"/>
      <c r="D955" s="58" t="n"/>
      <c r="E955" s="57" t="n"/>
    </row>
    <row r="956" ht="15.75" customHeight="1" s="198">
      <c r="A956" s="57" t="n"/>
      <c r="B956" s="57" t="n"/>
      <c r="C956" s="57" t="n"/>
      <c r="D956" s="58" t="n"/>
      <c r="E956" s="57" t="n"/>
    </row>
    <row r="957" ht="15.75" customHeight="1" s="198">
      <c r="A957" s="57" t="n"/>
      <c r="B957" s="57" t="n"/>
      <c r="C957" s="57" t="n"/>
      <c r="D957" s="58" t="n"/>
      <c r="E957" s="57" t="n"/>
    </row>
    <row r="958" ht="15.75" customHeight="1" s="198">
      <c r="A958" s="57" t="n"/>
      <c r="B958" s="57" t="n"/>
      <c r="C958" s="57" t="n"/>
      <c r="D958" s="58" t="n"/>
      <c r="E958" s="57" t="n"/>
    </row>
    <row r="959" ht="15.75" customHeight="1" s="198">
      <c r="A959" s="57" t="n"/>
      <c r="B959" s="57" t="n"/>
      <c r="C959" s="57" t="n"/>
      <c r="D959" s="58" t="n"/>
      <c r="E959" s="57" t="n"/>
    </row>
    <row r="960" ht="15.75" customHeight="1" s="198">
      <c r="A960" s="57" t="n"/>
      <c r="B960" s="57" t="n"/>
      <c r="C960" s="57" t="n"/>
      <c r="D960" s="58" t="n"/>
      <c r="E960" s="57" t="n"/>
    </row>
    <row r="961" ht="15.75" customHeight="1" s="198">
      <c r="A961" s="57" t="n"/>
      <c r="B961" s="57" t="n"/>
      <c r="C961" s="57" t="n"/>
      <c r="D961" s="58" t="n"/>
      <c r="E961" s="57" t="n"/>
    </row>
    <row r="962" ht="15.75" customHeight="1" s="198">
      <c r="A962" s="57" t="n"/>
      <c r="B962" s="57" t="n"/>
      <c r="C962" s="57" t="n"/>
      <c r="D962" s="58" t="n"/>
      <c r="E962" s="57" t="n"/>
    </row>
    <row r="963" ht="15.75" customHeight="1" s="198">
      <c r="A963" s="57" t="n"/>
      <c r="B963" s="57" t="n"/>
      <c r="C963" s="57" t="n"/>
      <c r="D963" s="58" t="n"/>
      <c r="E963" s="57" t="n"/>
    </row>
    <row r="964" ht="15.75" customHeight="1" s="198">
      <c r="A964" s="57" t="n"/>
      <c r="B964" s="57" t="n"/>
      <c r="C964" s="57" t="n"/>
      <c r="D964" s="58" t="n"/>
      <c r="E964" s="57" t="n"/>
    </row>
    <row r="965" ht="15.75" customHeight="1" s="198">
      <c r="A965" s="57" t="n"/>
      <c r="B965" s="57" t="n"/>
      <c r="C965" s="57" t="n"/>
      <c r="D965" s="58" t="n"/>
      <c r="E965" s="57" t="n"/>
    </row>
    <row r="966" ht="15.75" customHeight="1" s="198">
      <c r="A966" s="57" t="n"/>
      <c r="B966" s="57" t="n"/>
      <c r="C966" s="57" t="n"/>
      <c r="D966" s="58" t="n"/>
      <c r="E966" s="57" t="n"/>
    </row>
    <row r="967" ht="15.75" customHeight="1" s="198">
      <c r="A967" s="57" t="n"/>
      <c r="B967" s="57" t="n"/>
      <c r="C967" s="57" t="n"/>
      <c r="D967" s="58" t="n"/>
      <c r="E967" s="57" t="n"/>
    </row>
    <row r="968" ht="15.75" customHeight="1" s="198">
      <c r="A968" s="57" t="n"/>
      <c r="B968" s="57" t="n"/>
      <c r="C968" s="57" t="n"/>
      <c r="D968" s="58" t="n"/>
      <c r="E968" s="57" t="n"/>
    </row>
    <row r="969" ht="15.75" customHeight="1" s="198">
      <c r="A969" s="57" t="n"/>
      <c r="B969" s="57" t="n"/>
      <c r="C969" s="57" t="n"/>
      <c r="D969" s="58" t="n"/>
      <c r="E969" s="57" t="n"/>
    </row>
    <row r="970" ht="15.75" customHeight="1" s="198">
      <c r="A970" s="57" t="n"/>
      <c r="B970" s="57" t="n"/>
      <c r="C970" s="57" t="n"/>
      <c r="D970" s="58" t="n"/>
      <c r="E970" s="57" t="n"/>
    </row>
    <row r="971" ht="15.75" customHeight="1" s="198">
      <c r="A971" s="57" t="n"/>
      <c r="B971" s="57" t="n"/>
      <c r="C971" s="57" t="n"/>
      <c r="D971" s="58" t="n"/>
      <c r="E971" s="57" t="n"/>
    </row>
    <row r="972" ht="15.75" customHeight="1" s="198">
      <c r="A972" s="57" t="n"/>
      <c r="B972" s="57" t="n"/>
      <c r="C972" s="57" t="n"/>
      <c r="D972" s="58" t="n"/>
      <c r="E972" s="57" t="n"/>
    </row>
    <row r="973" ht="15.75" customHeight="1" s="198">
      <c r="A973" s="57" t="n"/>
      <c r="B973" s="57" t="n"/>
      <c r="C973" s="57" t="n"/>
      <c r="D973" s="58" t="n"/>
      <c r="E973" s="57" t="n"/>
    </row>
    <row r="974" ht="15.75" customHeight="1" s="198">
      <c r="A974" s="57" t="n"/>
      <c r="B974" s="57" t="n"/>
      <c r="C974" s="57" t="n"/>
      <c r="D974" s="58" t="n"/>
      <c r="E974" s="57" t="n"/>
    </row>
    <row r="975" ht="15.75" customHeight="1" s="198">
      <c r="A975" s="57" t="n"/>
      <c r="B975" s="57" t="n"/>
      <c r="C975" s="57" t="n"/>
      <c r="D975" s="58" t="n"/>
      <c r="E975" s="57" t="n"/>
    </row>
    <row r="976" ht="15.75" customHeight="1" s="198">
      <c r="A976" s="57" t="n"/>
      <c r="B976" s="57" t="n"/>
      <c r="C976" s="57" t="n"/>
      <c r="D976" s="58" t="n"/>
      <c r="E976" s="57" t="n"/>
    </row>
    <row r="977" ht="15.75" customHeight="1" s="198">
      <c r="A977" s="57" t="n"/>
      <c r="B977" s="57" t="n"/>
      <c r="C977" s="57" t="n"/>
      <c r="D977" s="58" t="n"/>
      <c r="E977" s="57" t="n"/>
    </row>
    <row r="978" ht="15.75" customHeight="1" s="198">
      <c r="A978" s="57" t="n"/>
      <c r="B978" s="57" t="n"/>
      <c r="C978" s="57" t="n"/>
      <c r="D978" s="58" t="n"/>
      <c r="E978" s="57" t="n"/>
    </row>
    <row r="979" ht="15.75" customHeight="1" s="198">
      <c r="A979" s="57" t="n"/>
      <c r="B979" s="57" t="n"/>
      <c r="C979" s="57" t="n"/>
      <c r="D979" s="58" t="n"/>
      <c r="E979" s="57" t="n"/>
    </row>
    <row r="980" ht="15.75" customHeight="1" s="198">
      <c r="A980" s="57" t="n"/>
      <c r="B980" s="57" t="n"/>
      <c r="C980" s="57" t="n"/>
      <c r="D980" s="58" t="n"/>
      <c r="E980" s="57" t="n"/>
    </row>
    <row r="981" ht="15.75" customHeight="1" s="198">
      <c r="A981" s="57" t="n"/>
      <c r="B981" s="57" t="n"/>
      <c r="C981" s="57" t="n"/>
      <c r="D981" s="58" t="n"/>
      <c r="E981" s="57" t="n"/>
    </row>
    <row r="982" ht="15.75" customHeight="1" s="198">
      <c r="A982" s="57" t="n"/>
      <c r="B982" s="57" t="n"/>
      <c r="C982" s="57" t="n"/>
      <c r="D982" s="58" t="n"/>
      <c r="E982" s="57" t="n"/>
    </row>
    <row r="983" ht="15.75" customHeight="1" s="198">
      <c r="A983" s="57" t="n"/>
      <c r="B983" s="57" t="n"/>
      <c r="C983" s="57" t="n"/>
      <c r="D983" s="58" t="n"/>
      <c r="E983" s="57" t="n"/>
    </row>
    <row r="984" ht="15.75" customHeight="1" s="198">
      <c r="A984" s="57" t="n"/>
      <c r="B984" s="57" t="n"/>
      <c r="C984" s="57" t="n"/>
      <c r="D984" s="58" t="n"/>
      <c r="E984" s="57" t="n"/>
    </row>
    <row r="985" ht="15.75" customHeight="1" s="198">
      <c r="A985" s="57" t="n"/>
      <c r="B985" s="57" t="n"/>
      <c r="C985" s="57" t="n"/>
      <c r="D985" s="58" t="n"/>
      <c r="E985" s="57" t="n"/>
    </row>
    <row r="986" ht="15.75" customHeight="1" s="198">
      <c r="A986" s="57" t="n"/>
      <c r="B986" s="57" t="n"/>
      <c r="C986" s="57" t="n"/>
      <c r="D986" s="58" t="n"/>
      <c r="E986" s="57" t="n"/>
    </row>
    <row r="987" ht="15.75" customHeight="1" s="198">
      <c r="A987" s="57" t="n"/>
      <c r="B987" s="57" t="n"/>
      <c r="C987" s="57" t="n"/>
      <c r="D987" s="58" t="n"/>
      <c r="E987" s="57" t="n"/>
    </row>
    <row r="988" ht="15.75" customHeight="1" s="198">
      <c r="A988" s="57" t="n"/>
      <c r="B988" s="57" t="n"/>
      <c r="C988" s="57" t="n"/>
      <c r="D988" s="58" t="n"/>
      <c r="E988" s="57" t="n"/>
    </row>
    <row r="989" ht="15.75" customHeight="1" s="198">
      <c r="A989" s="57" t="n"/>
      <c r="B989" s="57" t="n"/>
      <c r="C989" s="57" t="n"/>
      <c r="D989" s="58" t="n"/>
      <c r="E989" s="57" t="n"/>
    </row>
    <row r="990" ht="15.75" customHeight="1" s="198">
      <c r="A990" s="57" t="n"/>
      <c r="B990" s="57" t="n"/>
      <c r="C990" s="57" t="n"/>
      <c r="D990" s="58" t="n"/>
      <c r="E990" s="57" t="n"/>
    </row>
    <row r="991" ht="15.75" customHeight="1" s="198">
      <c r="A991" s="57" t="n"/>
      <c r="B991" s="57" t="n"/>
      <c r="C991" s="57" t="n"/>
      <c r="D991" s="58" t="n"/>
      <c r="E991" s="57" t="n"/>
    </row>
    <row r="992" ht="15.75" customHeight="1" s="198">
      <c r="A992" s="57" t="n"/>
      <c r="B992" s="57" t="n"/>
      <c r="C992" s="57" t="n"/>
      <c r="D992" s="58" t="n"/>
      <c r="E992" s="57" t="n"/>
    </row>
    <row r="993" ht="15.75" customHeight="1" s="198">
      <c r="A993" s="57" t="n"/>
      <c r="B993" s="57" t="n"/>
      <c r="C993" s="57" t="n"/>
      <c r="D993" s="58" t="n"/>
      <c r="E993" s="57" t="n"/>
    </row>
    <row r="994" ht="15.75" customHeight="1" s="198">
      <c r="A994" s="57" t="n"/>
      <c r="B994" s="57" t="n"/>
      <c r="C994" s="57" t="n"/>
      <c r="D994" s="58" t="n"/>
      <c r="E994" s="57" t="n"/>
    </row>
    <row r="995" ht="15.75" customHeight="1" s="198">
      <c r="A995" s="57" t="n"/>
      <c r="B995" s="57" t="n"/>
      <c r="C995" s="57" t="n"/>
      <c r="D995" s="58" t="n"/>
      <c r="E995" s="57" t="n"/>
    </row>
    <row r="996" ht="15.75" customHeight="1" s="198">
      <c r="A996" s="57" t="n"/>
      <c r="B996" s="57" t="n"/>
      <c r="C996" s="57" t="n"/>
      <c r="D996" s="58" t="n"/>
      <c r="E996" s="57" t="n"/>
    </row>
    <row r="997" ht="15.75" customHeight="1" s="198">
      <c r="A997" s="57" t="n"/>
      <c r="B997" s="57" t="n"/>
      <c r="C997" s="57" t="n"/>
      <c r="D997" s="58" t="n"/>
      <c r="E997" s="57" t="n"/>
    </row>
    <row r="998" ht="15.75" customHeight="1" s="198">
      <c r="A998" s="57" t="n"/>
      <c r="B998" s="57" t="n"/>
      <c r="C998" s="57" t="n"/>
      <c r="D998" s="58" t="n"/>
      <c r="E998" s="57" t="n"/>
    </row>
    <row r="999" ht="15.75" customHeight="1" s="198">
      <c r="A999" s="57" t="n"/>
      <c r="B999" s="57" t="n"/>
      <c r="C999" s="57" t="n"/>
      <c r="D999" s="58" t="n"/>
      <c r="E999" s="57" t="n"/>
    </row>
    <row r="1000" ht="15.75" customHeight="1" s="198">
      <c r="A1000" s="57" t="n"/>
      <c r="B1000" s="57" t="n"/>
      <c r="C1000" s="57" t="n"/>
      <c r="D1000" s="58" t="n"/>
      <c r="E1000" s="57" t="n"/>
    </row>
  </sheetData>
  <autoFilter ref="$A$1:$E$1000"/>
  <dataValidations count="3">
    <dataValidation sqref="E2:E1000" showDropDown="0" showInputMessage="0" showErrorMessage="0" allowBlank="1" type="list">
      <formula1>SourceList</formula1>
    </dataValidation>
    <dataValidation sqref="C2:C1000" showDropDown="0" showInputMessage="0" showErrorMessage="0" allowBlank="1" type="list">
      <formula1>Ecosystem!$B$2:$B$4</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0.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3"/>
    <col width="45.63" customWidth="1" style="198" min="4" max="4"/>
    <col width="33.88" customWidth="1" style="198" min="5" max="5"/>
    <col width="25.63" customWidth="1" style="198" min="6" max="6"/>
    <col width="80.13" customWidth="1" style="198" min="7" max="7"/>
    <col width="10" customWidth="1" style="198" min="8" max="8"/>
    <col width="9.130000000000001" customWidth="1" style="198" min="9" max="9"/>
    <col width="8.630000000000001" customWidth="1" style="198" min="10" max="24"/>
  </cols>
  <sheetData>
    <row r="1" ht="12.75" customHeight="1" s="198">
      <c r="A1" s="51" t="inlineStr">
        <is>
          <t>Country</t>
        </is>
      </c>
      <c r="B1" s="51" t="inlineStr">
        <is>
          <t>Country code</t>
        </is>
      </c>
      <c r="C1" s="51" t="inlineStr">
        <is>
          <t>Ecosystem</t>
        </is>
      </c>
      <c r="D1" s="67" t="inlineStr">
        <is>
          <t>Community representation / liaison cost</t>
        </is>
      </c>
      <c r="E1" s="51" t="inlineStr">
        <is>
          <t>Source</t>
        </is>
      </c>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53" t="inlineStr">
        <is>
          <t>Mangrove</t>
        </is>
      </c>
      <c r="D2" s="54" t="n">
        <v>126500</v>
      </c>
      <c r="E2" s="57" t="inlineStr">
        <is>
          <t>Starts by taking the 25% portion from the conservation activity planning and admin componenet. 1 Project Coordinator ($59,089) and 1 Conservation Coordinator ($49,474).</t>
        </is>
      </c>
    </row>
    <row r="3" ht="12.75" customHeight="1" s="198">
      <c r="A3" s="62" t="inlineStr">
        <is>
          <t>Indonesia</t>
        </is>
      </c>
      <c r="B3" s="62">
        <f t="array" ref="B3">INDEX(Countries!$D$2:$D$255, MATCH(A3, Countries!$B$2:$B$255, 0))
</f>
        <v/>
      </c>
      <c r="C3" s="53" t="inlineStr">
        <is>
          <t>Mangrove</t>
        </is>
      </c>
      <c r="D3" s="54" t="n">
        <v>71183.3333333333</v>
      </c>
      <c r="E3" s="57" t="inlineStr">
        <is>
          <t>Starts by taking the 25% portion from the conservation activity planning and admin componenet. 1 Project Coordinator ($59,089) and 1 Conservation Coordinator ($49,474).</t>
        </is>
      </c>
    </row>
    <row r="4" ht="12.75" customHeight="1" s="198">
      <c r="A4" s="62" t="inlineStr">
        <is>
          <t>Australia</t>
        </is>
      </c>
      <c r="B4" s="62">
        <f t="array" ref="B4">INDEX(Countries!$D$2:$D$255, MATCH(A4, Countries!$B$2:$B$255, 0))
</f>
        <v/>
      </c>
      <c r="C4" s="53" t="inlineStr">
        <is>
          <t>Mangrove</t>
        </is>
      </c>
      <c r="D4" s="54" t="n">
        <v>113016.666666667</v>
      </c>
      <c r="E4" s="57" t="inlineStr">
        <is>
          <t>Starts by taking the 25% portion from the conservation activity planning and admin componenet. 1 Project Coordinator ($59,089) and 1 Conservation Coordinator ($49,474).</t>
        </is>
      </c>
    </row>
    <row r="5" ht="12.75" customHeight="1" s="198">
      <c r="A5" s="62" t="inlineStr">
        <is>
          <t>The Bahamas</t>
        </is>
      </c>
      <c r="B5" s="62">
        <f t="array" ref="B5">INDEX(Countries!$D$2:$D$255, MATCH(A5, Countries!$B$2:$B$255, 0))
</f>
        <v/>
      </c>
      <c r="C5" s="53" t="inlineStr">
        <is>
          <t>Mangrove</t>
        </is>
      </c>
      <c r="D5" s="54" t="n">
        <v>103100</v>
      </c>
      <c r="E5" s="57" t="inlineStr">
        <is>
          <t>Starts by taking the 25% portion from the conservation activity planning and admin componenet. 1 Project Coordinator ($59,089) and 1 Conservation Coordinator ($49,474).</t>
        </is>
      </c>
    </row>
    <row r="6" ht="12.75" customHeight="1" s="198">
      <c r="A6" s="62" t="inlineStr">
        <is>
          <t>Kenya</t>
        </is>
      </c>
      <c r="B6" s="62">
        <f t="array" ref="B6">INDEX(Countries!$D$2:$D$255, MATCH(A6, Countries!$B$2:$B$255, 0))
</f>
        <v/>
      </c>
      <c r="C6" s="53" t="inlineStr">
        <is>
          <t>Mangrove</t>
        </is>
      </c>
      <c r="D6" s="54" t="n">
        <v>66050</v>
      </c>
      <c r="E6" s="57" t="inlineStr">
        <is>
          <t>Starts by taking the 25% portion from the conservation activity planning and admin componenet. 1 Project Coordinator ($59,089) and 1 Conservation Coordinator ($49,474).</t>
        </is>
      </c>
    </row>
    <row r="7" ht="12.75" customHeight="1" s="198">
      <c r="A7" s="62" t="inlineStr">
        <is>
          <t>Mexico</t>
        </is>
      </c>
      <c r="B7" s="62">
        <f t="array" ref="B7">INDEX(Countries!$D$2:$D$255, MATCH(A7, Countries!$B$2:$B$255, 0))
</f>
        <v/>
      </c>
      <c r="C7" s="53" t="inlineStr">
        <is>
          <t>Mangrove</t>
        </is>
      </c>
      <c r="D7" s="54" t="n">
        <v>72600</v>
      </c>
      <c r="E7" s="57" t="inlineStr">
        <is>
          <t>Starts by taking the 25% portion from the conservation activity planning and admin componenet. 1 Project Coordinator ($59,089) and 1 Conservation Coordinator ($49,474).</t>
        </is>
      </c>
    </row>
    <row r="8" ht="12.75" customHeight="1" s="198">
      <c r="A8" s="62" t="inlineStr">
        <is>
          <t>Colombia</t>
        </is>
      </c>
      <c r="B8" s="62">
        <f t="array" ref="B8">INDEX(Countries!$D$2:$D$255, MATCH(A8, Countries!$B$2:$B$255, 0))
</f>
        <v/>
      </c>
      <c r="C8" s="53" t="inlineStr">
        <is>
          <t>Mangrove</t>
        </is>
      </c>
      <c r="D8" s="54" t="n">
        <v>64804.8333333333</v>
      </c>
      <c r="E8" s="57" t="inlineStr">
        <is>
          <t>Starts by taking the 25% portion from the conservation activity planning and admin componenet. 1 Project Coordinator ($59,089) and 1 Conservation Coordinator ($49,474).</t>
        </is>
      </c>
    </row>
    <row r="9" ht="12.75" customHeight="1" s="198">
      <c r="A9" s="62" t="inlineStr">
        <is>
          <t>India</t>
        </is>
      </c>
      <c r="B9" s="62">
        <f t="array" ref="B9">INDEX(Countries!$D$2:$D$255, MATCH(A9, Countries!$B$2:$B$255, 0))
</f>
        <v/>
      </c>
      <c r="C9" s="53" t="inlineStr">
        <is>
          <t>Mangrove</t>
        </is>
      </c>
      <c r="D9" s="54" t="n">
        <v>67633.3333333333</v>
      </c>
      <c r="E9" s="57" t="inlineStr">
        <is>
          <t>Starts by taking the 25% portion from the conservation activity planning and admin componenet. 1 Project Coordinator ($59,089) and 1 Conservation Coordinator ($49,474).</t>
        </is>
      </c>
    </row>
    <row r="10" ht="12.75" customHeight="1" s="198">
      <c r="A10" s="62" t="inlineStr">
        <is>
          <t>China</t>
        </is>
      </c>
      <c r="B10" s="62">
        <f t="array" ref="B10">INDEX(Countries!$D$2:$D$255, MATCH(A10, Countries!$B$2:$B$255, 0))
</f>
        <v/>
      </c>
      <c r="C10" s="53" t="inlineStr">
        <is>
          <t>Mangrove</t>
        </is>
      </c>
      <c r="D10" s="63" t="n">
        <v>83233.3333333333</v>
      </c>
      <c r="E10" s="57" t="inlineStr">
        <is>
          <t>Starts by taking the 25% portion from the conservation activity planning and admin componenet. 1 Project Coordinator ($59,089) and 1 Conservation Coordinator ($49,474).</t>
        </is>
      </c>
    </row>
    <row r="11" ht="12.75" customHeight="1" s="198">
      <c r="A11" s="62" t="inlineStr">
        <is>
          <t>United States</t>
        </is>
      </c>
      <c r="B11" s="62">
        <f t="array" ref="B11">INDEX(Countries!$D$2:$D$255, MATCH(A11, Countries!$B$2:$B$255, 0))
</f>
        <v/>
      </c>
      <c r="C11" s="53" t="inlineStr">
        <is>
          <t>Seagrass</t>
        </is>
      </c>
      <c r="D11" s="54" t="n">
        <v>126500</v>
      </c>
      <c r="E11" s="57" t="inlineStr">
        <is>
          <t>Starts by taking the 25% portion from the conservation activity planning and admin componenet. 1 Project Coordinator ($59,089) and 1 Conservation Coordinator ($49,474).</t>
        </is>
      </c>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62" t="inlineStr">
        <is>
          <t>Indonesia</t>
        </is>
      </c>
      <c r="B12" s="62">
        <f t="array" ref="B12">INDEX(Countries!$D$2:$D$255, MATCH(A12, Countries!$B$2:$B$255, 0))
</f>
        <v/>
      </c>
      <c r="C12" s="53" t="inlineStr">
        <is>
          <t>Seagrass</t>
        </is>
      </c>
      <c r="D12" s="54" t="n">
        <v>71183.3333333333</v>
      </c>
      <c r="E12" s="57" t="inlineStr">
        <is>
          <t>Starts by taking the 25% portion from the conservation activity planning and admin componenet. 1 Project Coordinator ($59,089) and 1 Conservation Coordinator ($49,474).</t>
        </is>
      </c>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62" t="inlineStr">
        <is>
          <t>Australia</t>
        </is>
      </c>
      <c r="B13" s="62">
        <f t="array" ref="B13">INDEX(Countries!$D$2:$D$255, MATCH(A13, Countries!$B$2:$B$255, 0))
</f>
        <v/>
      </c>
      <c r="C13" s="53" t="inlineStr">
        <is>
          <t>Seagrass</t>
        </is>
      </c>
      <c r="D13" s="54" t="n">
        <v>113016.666666667</v>
      </c>
      <c r="E13" s="57" t="inlineStr">
        <is>
          <t>Starts by taking the 25% portion from the conservation activity planning and admin componenet. 1 Project Coordinator ($59,089) and 1 Conservation Coordinator ($49,474).</t>
        </is>
      </c>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62" t="inlineStr">
        <is>
          <t>The Bahamas</t>
        </is>
      </c>
      <c r="B14" s="62">
        <f t="array" ref="B14">INDEX(Countries!$D$2:$D$255, MATCH(A14, Countries!$B$2:$B$255, 0))
</f>
        <v/>
      </c>
      <c r="C14" s="53" t="inlineStr">
        <is>
          <t>Seagrass</t>
        </is>
      </c>
      <c r="D14" s="54" t="n">
        <v>103100</v>
      </c>
      <c r="E14" s="57" t="inlineStr">
        <is>
          <t>Starts by taking the 25% portion from the conservation activity planning and admin componenet. 1 Project Coordinator ($59,089) and 1 Conservation Coordinator ($49,474).</t>
        </is>
      </c>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62" t="inlineStr">
        <is>
          <t>Kenya</t>
        </is>
      </c>
      <c r="B15" s="62">
        <f t="array" ref="B15">INDEX(Countries!$D$2:$D$255, MATCH(A15, Countries!$B$2:$B$255, 0))
</f>
        <v/>
      </c>
      <c r="C15" s="53" t="inlineStr">
        <is>
          <t>Seagrass</t>
        </is>
      </c>
      <c r="D15" s="54" t="n">
        <v>66050</v>
      </c>
      <c r="E15" s="57" t="inlineStr">
        <is>
          <t>Starts by taking the 25% portion from the conservation activity planning and admin componenet. 1 Project Coordinator ($59,089) and 1 Conservation Coordinator ($49,474).</t>
        </is>
      </c>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62" t="inlineStr">
        <is>
          <t>Mexico</t>
        </is>
      </c>
      <c r="B16" s="62">
        <f t="array" ref="B16">INDEX(Countries!$D$2:$D$255, MATCH(A16, Countries!$B$2:$B$255, 0))
</f>
        <v/>
      </c>
      <c r="C16" s="53" t="inlineStr">
        <is>
          <t>Seagrass</t>
        </is>
      </c>
      <c r="D16" s="54" t="n">
        <v>72600</v>
      </c>
      <c r="E16" s="57" t="inlineStr">
        <is>
          <t>Starts by taking the 25% portion from the conservation activity planning and admin componenet. 1 Project Coordinator ($59,089) and 1 Conservation Coordinator ($49,474).</t>
        </is>
      </c>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62" t="inlineStr">
        <is>
          <t>Colombia</t>
        </is>
      </c>
      <c r="B17" s="62">
        <f t="array" ref="B17">INDEX(Countries!$D$2:$D$255, MATCH(A17, Countries!$B$2:$B$255, 0))
</f>
        <v/>
      </c>
      <c r="C17" s="53" t="inlineStr">
        <is>
          <t>Seagrass</t>
        </is>
      </c>
      <c r="D17" s="54" t="n">
        <v>64804.8333333333</v>
      </c>
      <c r="E17" s="57" t="inlineStr">
        <is>
          <t>Starts by taking the 25% portion from the conservation activity planning and admin componenet. 1 Project Coordinator ($59,089) and 1 Conservation Coordinator ($49,474).</t>
        </is>
      </c>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62" t="inlineStr">
        <is>
          <t>India</t>
        </is>
      </c>
      <c r="B18" s="62">
        <f t="array" ref="B18">INDEX(Countries!$D$2:$D$255, MATCH(A18, Countries!$B$2:$B$255, 0))
</f>
        <v/>
      </c>
      <c r="C18" s="53" t="inlineStr">
        <is>
          <t>Seagrass</t>
        </is>
      </c>
      <c r="D18" s="54" t="n">
        <v>67633.3333333333</v>
      </c>
      <c r="E18" s="57" t="inlineStr">
        <is>
          <t>Starts by taking the 25% portion from the conservation activity planning and admin componenet. 1 Project Coordinator ($59,089) and 1 Conservation Coordinator ($49,474).</t>
        </is>
      </c>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62" t="inlineStr">
        <is>
          <t>China</t>
        </is>
      </c>
      <c r="B19" s="62">
        <f t="array" ref="B19">INDEX(Countries!$D$2:$D$255, MATCH(A19, Countries!$B$2:$B$255, 0))
</f>
        <v/>
      </c>
      <c r="C19" s="53" t="inlineStr">
        <is>
          <t>Seagrass</t>
        </is>
      </c>
      <c r="D19" s="54" t="n">
        <v>83233.3333333333</v>
      </c>
      <c r="E19" s="57" t="inlineStr">
        <is>
          <t>Starts by taking the 25% portion from the conservation activity planning and admin componenet. 1 Project Coordinator ($59,089) and 1 Conservation Coordinator ($49,474).</t>
        </is>
      </c>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62" t="inlineStr">
        <is>
          <t>United States</t>
        </is>
      </c>
      <c r="B20" s="62">
        <f t="array" ref="B20">INDEX(Countries!$D$2:$D$255, MATCH(A20, Countries!$B$2:$B$255, 0))
</f>
        <v/>
      </c>
      <c r="C20" s="53" t="inlineStr">
        <is>
          <t>Salt marsh</t>
        </is>
      </c>
      <c r="D20" s="54" t="n">
        <v>126500</v>
      </c>
      <c r="E20" s="57" t="inlineStr">
        <is>
          <t>Starts by taking the 25% portion from the conservation activity planning and admin componenet. 1 Project Coordinator ($59,089) and 1 Conservation Coordinator ($49,474).</t>
        </is>
      </c>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62" t="inlineStr">
        <is>
          <t>Indonesia</t>
        </is>
      </c>
      <c r="B21" s="62">
        <f t="array" ref="B21">INDEX(Countries!$D$2:$D$255, MATCH(A21, Countries!$B$2:$B$255, 0))
</f>
        <v/>
      </c>
      <c r="C21" s="53" t="inlineStr">
        <is>
          <t>Salt marsh</t>
        </is>
      </c>
      <c r="D21" s="54" t="n">
        <v>71183.3333333333</v>
      </c>
      <c r="E21" s="57" t="inlineStr">
        <is>
          <t>Starts by taking the 25% portion from the conservation activity planning and admin componenet. 1 Project Coordinator ($59,089) and 1 Conservation Coordinator ($49,474).</t>
        </is>
      </c>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62" t="inlineStr">
        <is>
          <t>Australia</t>
        </is>
      </c>
      <c r="B22" s="62">
        <f t="array" ref="B22">INDEX(Countries!$D$2:$D$255, MATCH(A22, Countries!$B$2:$B$255, 0))
</f>
        <v/>
      </c>
      <c r="C22" s="53" t="inlineStr">
        <is>
          <t>Salt marsh</t>
        </is>
      </c>
      <c r="D22" s="54" t="n">
        <v>113016.666666667</v>
      </c>
      <c r="E22" s="57" t="inlineStr">
        <is>
          <t>Starts by taking the 25% portion from the conservation activity planning and admin componenet. 1 Project Coordinator ($59,089) and 1 Conservation Coordinator ($49,474).</t>
        </is>
      </c>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62" t="inlineStr">
        <is>
          <t>The Bahamas</t>
        </is>
      </c>
      <c r="B23" s="62">
        <f t="array" ref="B23">INDEX(Countries!$D$2:$D$255, MATCH(A23, Countries!$B$2:$B$255, 0))
</f>
        <v/>
      </c>
      <c r="C23" s="53" t="inlineStr">
        <is>
          <t>Salt marsh</t>
        </is>
      </c>
      <c r="D23" s="54" t="n">
        <v>103100</v>
      </c>
      <c r="E23" s="57" t="inlineStr">
        <is>
          <t>Starts by taking the 25% portion from the conservation activity planning and admin componenet. 1 Project Coordinator ($59,089) and 1 Conservation Coordinator ($49,474).</t>
        </is>
      </c>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62" t="inlineStr">
        <is>
          <t>Kenya</t>
        </is>
      </c>
      <c r="B24" s="62">
        <f t="array" ref="B24">INDEX(Countries!$D$2:$D$255, MATCH(A24, Countries!$B$2:$B$255, 0))
</f>
        <v/>
      </c>
      <c r="C24" s="53" t="inlineStr">
        <is>
          <t>Salt marsh</t>
        </is>
      </c>
      <c r="D24" s="54" t="n">
        <v>66050</v>
      </c>
      <c r="E24" s="57" t="inlineStr">
        <is>
          <t>Starts by taking the 25% portion from the conservation activity planning and admin componenet. 1 Project Coordinator ($59,089) and 1 Conservation Coordinator ($49,474).</t>
        </is>
      </c>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62" t="inlineStr">
        <is>
          <t>Mexico</t>
        </is>
      </c>
      <c r="B25" s="62">
        <f t="array" ref="B25">INDEX(Countries!$D$2:$D$255, MATCH(A25, Countries!$B$2:$B$255, 0))
</f>
        <v/>
      </c>
      <c r="C25" s="53" t="inlineStr">
        <is>
          <t>Salt marsh</t>
        </is>
      </c>
      <c r="D25" s="54" t="n">
        <v>72600</v>
      </c>
      <c r="E25" s="57" t="inlineStr">
        <is>
          <t>Starts by taking the 25% portion from the conservation activity planning and admin componenet. 1 Project Coordinator ($59,089) and 1 Conservation Coordinator ($49,474).</t>
        </is>
      </c>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62" t="inlineStr">
        <is>
          <t>Colombia</t>
        </is>
      </c>
      <c r="B26" s="62">
        <f t="array" ref="B26">INDEX(Countries!$D$2:$D$255, MATCH(A26, Countries!$B$2:$B$255, 0))
</f>
        <v/>
      </c>
      <c r="C26" s="53" t="inlineStr">
        <is>
          <t>Salt marsh</t>
        </is>
      </c>
      <c r="D26" s="54" t="n">
        <v>64804.8333333333</v>
      </c>
      <c r="E26" s="57" t="inlineStr">
        <is>
          <t>Starts by taking the 25% portion from the conservation activity planning and admin componenet. 1 Project Coordinator ($59,089) and 1 Conservation Coordinator ($49,474).</t>
        </is>
      </c>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62" t="inlineStr">
        <is>
          <t>India</t>
        </is>
      </c>
      <c r="B27" s="62">
        <f t="array" ref="B27">INDEX(Countries!$D$2:$D$255, MATCH(A27, Countries!$B$2:$B$255, 0))
</f>
        <v/>
      </c>
      <c r="C27" s="53" t="inlineStr">
        <is>
          <t>Salt marsh</t>
        </is>
      </c>
      <c r="D27" s="54" t="n">
        <v>67633.3333333333</v>
      </c>
      <c r="E27" s="57" t="inlineStr">
        <is>
          <t>Starts by taking the 25% portion from the conservation activity planning and admin componenet. 1 Project Coordinator ($59,089) and 1 Conservation Coordinator ($49,474).</t>
        </is>
      </c>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62" t="inlineStr">
        <is>
          <t>China</t>
        </is>
      </c>
      <c r="B28" s="62">
        <f t="array" ref="B28">INDEX(Countries!$D$2:$D$255, MATCH(A28, Countries!$B$2:$B$255, 0))
</f>
        <v/>
      </c>
      <c r="C28" s="53" t="inlineStr">
        <is>
          <t>Salt marsh</t>
        </is>
      </c>
      <c r="D28" s="54" t="n">
        <v>83233.3333333333</v>
      </c>
      <c r="E28" s="57" t="inlineStr">
        <is>
          <t>Starts by taking the 25% portion from the conservation activity planning and admin componenet. 1 Project Coordinator ($59,089) and 1 Conservation Coordinator ($49,474).</t>
        </is>
      </c>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57" t="n"/>
      <c r="D29" s="54" t="n"/>
      <c r="E29" s="5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57" t="n"/>
      <c r="D30" s="54" t="n"/>
      <c r="E30" s="5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57" t="n"/>
      <c r="D31" s="54" t="n"/>
      <c r="E31" s="5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57" t="n"/>
      <c r="D32" s="54" t="n"/>
      <c r="E32" s="5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57" t="n"/>
      <c r="D33" s="54" t="n"/>
      <c r="E33" s="5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57" t="n"/>
      <c r="D34" s="54" t="n"/>
      <c r="E34" s="5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57" t="n"/>
      <c r="D35" s="54" t="n"/>
      <c r="E35" s="5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57" t="n"/>
      <c r="D36" s="54" t="n"/>
      <c r="E36" s="5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57" t="n"/>
      <c r="D37" s="54" t="n"/>
      <c r="E37" s="5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57" t="n"/>
      <c r="D38" s="54" t="n"/>
      <c r="E38" s="5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57" t="n"/>
      <c r="D39" s="54" t="n"/>
      <c r="E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57" t="n"/>
      <c r="D40" s="54" t="n"/>
      <c r="E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57" t="n"/>
      <c r="D41" s="54" t="n"/>
      <c r="E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57" t="n"/>
      <c r="D42" s="54" t="n"/>
      <c r="E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57" t="n"/>
      <c r="D43" s="54" t="n"/>
      <c r="E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57" t="n"/>
      <c r="D44" s="54" t="n"/>
      <c r="E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57" t="n"/>
      <c r="D45" s="54" t="n"/>
      <c r="E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57" t="n"/>
      <c r="D46" s="54" t="n"/>
      <c r="E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57" t="n"/>
      <c r="D47" s="54" t="n"/>
      <c r="E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57" t="n"/>
      <c r="D48" s="54" t="n"/>
      <c r="E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57" t="n"/>
      <c r="D49" s="54" t="n"/>
      <c r="E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57" t="n"/>
      <c r="D50" s="54" t="n"/>
      <c r="E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57" t="n"/>
      <c r="D51" s="54" t="n"/>
      <c r="E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57" t="n"/>
      <c r="D52" s="54" t="n"/>
      <c r="E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57" t="n"/>
      <c r="D53" s="54" t="n"/>
      <c r="E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57" t="n"/>
      <c r="D54" s="54" t="n"/>
      <c r="E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57" t="n"/>
      <c r="D55" s="54" t="n"/>
      <c r="E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57" t="n"/>
      <c r="D56" s="54" t="n"/>
      <c r="E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57" t="n"/>
      <c r="D57" s="54" t="n"/>
      <c r="E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57" t="n"/>
      <c r="D58" s="54" t="n"/>
      <c r="E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57" t="n"/>
      <c r="D59" s="54" t="n"/>
      <c r="E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57" t="n"/>
      <c r="D60" s="54" t="n"/>
      <c r="E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57" t="n"/>
      <c r="D61" s="54" t="n"/>
      <c r="E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57" t="n"/>
      <c r="D62" s="54" t="n"/>
      <c r="E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57" t="n"/>
      <c r="D63" s="54" t="n"/>
      <c r="E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57" t="n"/>
      <c r="D64" s="54" t="n"/>
      <c r="E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57" t="n"/>
      <c r="D65" s="54" t="n"/>
      <c r="E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57" t="n"/>
      <c r="D66" s="54" t="n"/>
      <c r="E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57" t="n"/>
      <c r="D67" s="54" t="n"/>
      <c r="E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57" t="n"/>
      <c r="D68" s="54" t="n"/>
      <c r="E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57" t="n"/>
      <c r="D69" s="54" t="n"/>
      <c r="E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57" t="n"/>
      <c r="D70" s="54" t="n"/>
      <c r="E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57" t="n"/>
      <c r="D71" s="54" t="n"/>
      <c r="E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57" t="n"/>
      <c r="D72" s="54" t="n"/>
      <c r="E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57" t="n"/>
      <c r="D73" s="54" t="n"/>
      <c r="E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57" t="n"/>
      <c r="D74" s="54" t="n"/>
      <c r="E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57" t="n"/>
      <c r="D75" s="54" t="n"/>
      <c r="E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57" t="n"/>
      <c r="D76" s="54" t="n"/>
      <c r="E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57" t="n"/>
      <c r="D77" s="54" t="n"/>
      <c r="E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57" t="n"/>
      <c r="D78" s="54" t="n"/>
      <c r="E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57" t="n"/>
      <c r="D79" s="54" t="n"/>
      <c r="E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57" t="n"/>
      <c r="D80" s="54" t="n"/>
      <c r="E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57" t="n"/>
      <c r="D81" s="54" t="n"/>
      <c r="E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57" t="n"/>
      <c r="D82" s="54" t="n"/>
      <c r="E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57" t="n"/>
      <c r="D83" s="54" t="n"/>
      <c r="E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57" t="n"/>
      <c r="D84" s="54" t="n"/>
      <c r="E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57" t="n"/>
      <c r="D85" s="54" t="n"/>
      <c r="E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57" t="n"/>
      <c r="D86" s="54" t="n"/>
      <c r="E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57" t="n"/>
      <c r="D87" s="54" t="n"/>
      <c r="E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57" t="n"/>
      <c r="D88" s="54" t="n"/>
      <c r="E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57" t="n"/>
      <c r="D89" s="54" t="n"/>
      <c r="E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57" t="n"/>
      <c r="D90" s="54" t="n"/>
      <c r="E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57" t="n"/>
      <c r="D91" s="54" t="n"/>
      <c r="E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57" t="n"/>
      <c r="D92" s="54" t="n"/>
      <c r="E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57" t="n"/>
      <c r="D93" s="54" t="n"/>
      <c r="E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57" t="n"/>
      <c r="D94" s="54" t="n"/>
      <c r="E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57" t="n"/>
      <c r="D95" s="54" t="n"/>
      <c r="E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57" t="n"/>
      <c r="D96" s="54" t="n"/>
      <c r="E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57" t="n"/>
      <c r="D97" s="54" t="n"/>
      <c r="E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57" t="n"/>
      <c r="D98" s="54" t="n"/>
      <c r="E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57" t="n"/>
      <c r="D99" s="54" t="n"/>
      <c r="E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57" t="n"/>
      <c r="D100" s="54" t="n"/>
      <c r="E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57" t="n"/>
      <c r="D101" s="54" t="n"/>
      <c r="E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57" t="n"/>
      <c r="D102" s="54" t="n"/>
      <c r="E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57" t="n"/>
      <c r="D103" s="54" t="n"/>
      <c r="E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57" t="n"/>
      <c r="D104" s="54" t="n"/>
      <c r="E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57" t="n"/>
      <c r="D105" s="54" t="n"/>
      <c r="E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57" t="n"/>
      <c r="D106" s="54" t="n"/>
      <c r="E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57" t="n"/>
      <c r="D107" s="54" t="n"/>
      <c r="E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57" t="n"/>
      <c r="D108" s="54" t="n"/>
      <c r="E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57" t="n"/>
      <c r="D109" s="54" t="n"/>
      <c r="E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57" t="n"/>
      <c r="D110" s="54" t="n"/>
      <c r="E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57" t="n"/>
      <c r="D111" s="54" t="n"/>
      <c r="E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57" t="n"/>
      <c r="D112" s="54" t="n"/>
      <c r="E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57" t="n"/>
      <c r="D113" s="54" t="n"/>
      <c r="E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57" t="n"/>
      <c r="D114" s="54" t="n"/>
      <c r="E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57" t="n"/>
      <c r="D115" s="54" t="n"/>
      <c r="E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57" t="n"/>
      <c r="D116" s="54" t="n"/>
      <c r="E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57" t="n"/>
      <c r="D117" s="54" t="n"/>
      <c r="E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57" t="n"/>
      <c r="D118" s="54" t="n"/>
      <c r="E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57" t="n"/>
      <c r="D119" s="54" t="n"/>
      <c r="E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57" t="n"/>
      <c r="D120" s="54" t="n"/>
      <c r="E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57" t="n"/>
      <c r="D121" s="54" t="n"/>
      <c r="E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57" t="n"/>
      <c r="D122" s="54" t="n"/>
      <c r="E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57" t="n"/>
      <c r="D123" s="54" t="n"/>
      <c r="E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57" t="n"/>
      <c r="D124" s="54" t="n"/>
      <c r="E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57" t="n"/>
      <c r="D125" s="54" t="n"/>
      <c r="E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57" t="n"/>
      <c r="D126" s="54" t="n"/>
      <c r="E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57" t="n"/>
      <c r="D127" s="54" t="n"/>
      <c r="E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57" t="n"/>
      <c r="D128" s="54" t="n"/>
      <c r="E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57" t="n"/>
      <c r="D129" s="54" t="n"/>
      <c r="E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57" t="n"/>
      <c r="D130" s="54" t="n"/>
      <c r="E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57" t="n"/>
      <c r="D131" s="54" t="n"/>
      <c r="E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57" t="n"/>
      <c r="D132" s="54" t="n"/>
      <c r="E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57" t="n"/>
      <c r="D133" s="54" t="n"/>
      <c r="E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57" t="n"/>
      <c r="D134" s="54" t="n"/>
      <c r="E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57" t="n"/>
      <c r="D135" s="54" t="n"/>
      <c r="E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57" t="n"/>
      <c r="D136" s="54" t="n"/>
      <c r="E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57" t="n"/>
      <c r="D137" s="54" t="n"/>
      <c r="E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57" t="n"/>
      <c r="D138" s="54" t="n"/>
      <c r="E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57" t="n"/>
      <c r="D139" s="54" t="n"/>
      <c r="E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57" t="n"/>
      <c r="D140" s="54" t="n"/>
      <c r="E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57" t="n"/>
      <c r="D141" s="54" t="n"/>
      <c r="E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57" t="n"/>
      <c r="D142" s="54" t="n"/>
      <c r="E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57" t="n"/>
      <c r="D143" s="54" t="n"/>
      <c r="E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57" t="n"/>
      <c r="D144" s="54" t="n"/>
      <c r="E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57" t="n"/>
      <c r="D145" s="54" t="n"/>
      <c r="E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57" t="n"/>
      <c r="D146" s="54" t="n"/>
      <c r="E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57" t="n"/>
      <c r="D147" s="54" t="n"/>
      <c r="E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57" t="n"/>
      <c r="D148" s="54" t="n"/>
      <c r="E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57" t="n"/>
      <c r="D149" s="54" t="n"/>
      <c r="E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57" t="n"/>
      <c r="D150" s="54" t="n"/>
      <c r="E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57" t="n"/>
      <c r="D151" s="54" t="n"/>
      <c r="E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57" t="n"/>
      <c r="D152" s="54" t="n"/>
      <c r="E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57" t="n"/>
      <c r="D153" s="54" t="n"/>
      <c r="E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57" t="n"/>
      <c r="D154" s="54" t="n"/>
      <c r="E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57" t="n"/>
      <c r="D155" s="54" t="n"/>
      <c r="E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57" t="n"/>
      <c r="D156" s="54" t="n"/>
      <c r="E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57" t="n"/>
      <c r="D157" s="54" t="n"/>
      <c r="E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57" t="n"/>
      <c r="D158" s="54" t="n"/>
      <c r="E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57" t="n"/>
      <c r="D159" s="54" t="n"/>
      <c r="E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57" t="n"/>
      <c r="D160" s="54" t="n"/>
      <c r="E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57" t="n"/>
      <c r="D161" s="54" t="n"/>
      <c r="E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57" t="n"/>
      <c r="D162" s="54" t="n"/>
      <c r="E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57" t="n"/>
      <c r="D163" s="54" t="n"/>
      <c r="E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57" t="n"/>
      <c r="D164" s="54" t="n"/>
      <c r="E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57" t="n"/>
      <c r="D165" s="54" t="n"/>
      <c r="E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57" t="n"/>
      <c r="D166" s="54" t="n"/>
      <c r="E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57" t="n"/>
      <c r="D167" s="54" t="n"/>
      <c r="E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57" t="n"/>
      <c r="D168" s="54" t="n"/>
      <c r="E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57" t="n"/>
      <c r="D169" s="54" t="n"/>
      <c r="E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57" t="n"/>
      <c r="D170" s="54" t="n"/>
      <c r="E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57" t="n"/>
      <c r="D171" s="54" t="n"/>
      <c r="E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57" t="n"/>
      <c r="D172" s="54" t="n"/>
      <c r="E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57" t="n"/>
      <c r="D173" s="54" t="n"/>
      <c r="E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57" t="n"/>
      <c r="D174" s="54" t="n"/>
      <c r="E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57" t="n"/>
      <c r="D175" s="54" t="n"/>
      <c r="E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57" t="n"/>
      <c r="D176" s="54" t="n"/>
      <c r="E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57" t="n"/>
      <c r="D177" s="54" t="n"/>
      <c r="E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57" t="n"/>
      <c r="D178" s="54" t="n"/>
      <c r="E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57" t="n"/>
      <c r="D179" s="54" t="n"/>
      <c r="E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57" t="n"/>
      <c r="D180" s="54" t="n"/>
      <c r="E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57" t="n"/>
      <c r="D181" s="54" t="n"/>
      <c r="E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57" t="n"/>
      <c r="D182" s="54" t="n"/>
      <c r="E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57" t="n"/>
      <c r="D183" s="54" t="n"/>
      <c r="E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57" t="n"/>
      <c r="D184" s="54" t="n"/>
      <c r="E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57" t="n"/>
      <c r="D185" s="54" t="n"/>
      <c r="E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57" t="n"/>
      <c r="D186" s="54" t="n"/>
      <c r="E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57" t="n"/>
      <c r="D187" s="54" t="n"/>
      <c r="E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57" t="n"/>
      <c r="D188" s="54" t="n"/>
      <c r="E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57" t="n"/>
      <c r="D189" s="54" t="n"/>
      <c r="E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57" t="n"/>
      <c r="D190" s="54" t="n"/>
      <c r="E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57" t="n"/>
      <c r="D191" s="54" t="n"/>
      <c r="E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57" t="n"/>
      <c r="D192" s="54" t="n"/>
      <c r="E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57" t="n"/>
      <c r="D193" s="54" t="n"/>
      <c r="E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57" t="n"/>
      <c r="D194" s="54" t="n"/>
      <c r="E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57" t="n"/>
      <c r="D195" s="54" t="n"/>
      <c r="E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57" t="n"/>
      <c r="D196" s="54" t="n"/>
      <c r="E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57" t="n"/>
      <c r="D197" s="54" t="n"/>
      <c r="E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57" t="n"/>
      <c r="D198" s="54" t="n"/>
      <c r="E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57" t="n"/>
      <c r="D199" s="54" t="n"/>
      <c r="E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57" t="n"/>
      <c r="D200" s="54" t="n"/>
      <c r="E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57" t="n"/>
      <c r="D201" s="54" t="n"/>
      <c r="E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57" t="n"/>
      <c r="D202" s="54" t="n"/>
      <c r="E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57" t="n"/>
      <c r="D203" s="54" t="n"/>
      <c r="E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57" t="n"/>
      <c r="D204" s="54" t="n"/>
      <c r="E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57" t="n"/>
      <c r="D205" s="54" t="n"/>
      <c r="E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57" t="n"/>
      <c r="D206" s="54" t="n"/>
      <c r="E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57" t="n"/>
      <c r="D207" s="54" t="n"/>
      <c r="E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57" t="n"/>
      <c r="D208" s="54" t="n"/>
      <c r="E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57" t="n"/>
      <c r="D209" s="54" t="n"/>
      <c r="E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57" t="n"/>
      <c r="D210" s="54" t="n"/>
      <c r="E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57" t="n"/>
      <c r="D211" s="54" t="n"/>
      <c r="E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57" t="n"/>
      <c r="D212" s="54" t="n"/>
      <c r="E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57" t="n"/>
      <c r="D213" s="54" t="n"/>
      <c r="E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57" t="n"/>
      <c r="D214" s="54" t="n"/>
      <c r="E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57" t="n"/>
      <c r="D215" s="54" t="n"/>
      <c r="E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57" t="n"/>
      <c r="D216" s="54" t="n"/>
      <c r="E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57" t="n"/>
      <c r="D217" s="54" t="n"/>
      <c r="E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57" t="n"/>
      <c r="D218" s="54" t="n"/>
      <c r="E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57" t="n"/>
      <c r="D219" s="54" t="n"/>
      <c r="E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57" t="n"/>
      <c r="D220" s="54" t="n"/>
      <c r="E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57" t="n"/>
      <c r="D221" s="58" t="n"/>
      <c r="E221" s="57" t="n"/>
    </row>
    <row r="222" ht="15.75" customHeight="1" s="198">
      <c r="A222" s="57" t="n"/>
      <c r="B222" s="57" t="n"/>
      <c r="C222" s="57" t="n"/>
      <c r="D222" s="58" t="n"/>
      <c r="E222" s="57" t="n"/>
    </row>
    <row r="223" ht="15.75" customHeight="1" s="198">
      <c r="A223" s="57" t="n"/>
      <c r="B223" s="57" t="n"/>
      <c r="C223" s="57" t="n"/>
      <c r="D223" s="58" t="n"/>
      <c r="E223" s="57" t="n"/>
    </row>
    <row r="224" ht="15.75" customHeight="1" s="198">
      <c r="A224" s="57" t="n"/>
      <c r="B224" s="57" t="n"/>
      <c r="C224" s="57" t="n"/>
      <c r="D224" s="58" t="n"/>
      <c r="E224" s="57" t="n"/>
    </row>
    <row r="225" ht="15.75" customHeight="1" s="198">
      <c r="A225" s="57" t="n"/>
      <c r="B225" s="57" t="n"/>
      <c r="C225" s="57" t="n"/>
      <c r="D225" s="58" t="n"/>
      <c r="E225" s="57" t="n"/>
    </row>
    <row r="226" ht="15.75" customHeight="1" s="198">
      <c r="A226" s="57" t="n"/>
      <c r="B226" s="57" t="n"/>
      <c r="C226" s="57" t="n"/>
      <c r="D226" s="58" t="n"/>
      <c r="E226" s="57" t="n"/>
    </row>
    <row r="227" ht="15.75" customHeight="1" s="198">
      <c r="A227" s="57" t="n"/>
      <c r="B227" s="57" t="n"/>
      <c r="C227" s="57" t="n"/>
      <c r="D227" s="58" t="n"/>
      <c r="E227" s="57" t="n"/>
    </row>
    <row r="228" ht="15.75" customHeight="1" s="198">
      <c r="A228" s="57" t="n"/>
      <c r="B228" s="57" t="n"/>
      <c r="C228" s="57" t="n"/>
      <c r="D228" s="58" t="n"/>
      <c r="E228" s="57" t="n"/>
    </row>
    <row r="229" ht="15.75" customHeight="1" s="198">
      <c r="A229" s="57" t="n"/>
      <c r="B229" s="57" t="n"/>
      <c r="C229" s="57" t="n"/>
      <c r="D229" s="58" t="n"/>
      <c r="E229" s="57" t="n"/>
    </row>
    <row r="230" ht="15.75" customHeight="1" s="198">
      <c r="A230" s="57" t="n"/>
      <c r="B230" s="57" t="n"/>
      <c r="C230" s="57" t="n"/>
      <c r="D230" s="58" t="n"/>
      <c r="E230" s="57" t="n"/>
    </row>
    <row r="231" ht="15.75" customHeight="1" s="198">
      <c r="A231" s="57" t="n"/>
      <c r="B231" s="57" t="n"/>
      <c r="C231" s="57" t="n"/>
      <c r="D231" s="58" t="n"/>
      <c r="E231" s="57" t="n"/>
    </row>
    <row r="232" ht="15.75" customHeight="1" s="198">
      <c r="A232" s="57" t="n"/>
      <c r="B232" s="57" t="n"/>
      <c r="C232" s="57" t="n"/>
      <c r="D232" s="58" t="n"/>
      <c r="E232" s="57" t="n"/>
    </row>
    <row r="233" ht="15.75" customHeight="1" s="198">
      <c r="A233" s="57" t="n"/>
      <c r="B233" s="57" t="n"/>
      <c r="C233" s="57" t="n"/>
      <c r="D233" s="58" t="n"/>
      <c r="E233" s="57" t="n"/>
    </row>
    <row r="234" ht="15.75" customHeight="1" s="198">
      <c r="A234" s="57" t="n"/>
      <c r="B234" s="57" t="n"/>
      <c r="C234" s="57" t="n"/>
      <c r="D234" s="58" t="n"/>
      <c r="E234" s="57" t="n"/>
    </row>
    <row r="235" ht="15.75" customHeight="1" s="198">
      <c r="A235" s="57" t="n"/>
      <c r="B235" s="57" t="n"/>
      <c r="C235" s="57" t="n"/>
      <c r="D235" s="58" t="n"/>
      <c r="E235" s="57" t="n"/>
    </row>
    <row r="236" ht="15.75" customHeight="1" s="198">
      <c r="A236" s="57" t="n"/>
      <c r="B236" s="57" t="n"/>
      <c r="C236" s="57" t="n"/>
      <c r="D236" s="58" t="n"/>
      <c r="E236" s="57" t="n"/>
    </row>
    <row r="237" ht="15.75" customHeight="1" s="198">
      <c r="A237" s="57" t="n"/>
      <c r="B237" s="57" t="n"/>
      <c r="C237" s="57" t="n"/>
      <c r="D237" s="58" t="n"/>
      <c r="E237" s="57" t="n"/>
    </row>
    <row r="238" ht="15.75" customHeight="1" s="198">
      <c r="A238" s="57" t="n"/>
      <c r="B238" s="57" t="n"/>
      <c r="C238" s="57" t="n"/>
      <c r="D238" s="58" t="n"/>
      <c r="E238" s="57" t="n"/>
    </row>
    <row r="239" ht="15.75" customHeight="1" s="198">
      <c r="A239" s="57" t="n"/>
      <c r="B239" s="57" t="n"/>
      <c r="C239" s="57" t="n"/>
      <c r="D239" s="58" t="n"/>
      <c r="E239" s="57" t="n"/>
    </row>
    <row r="240" ht="15.75" customHeight="1" s="198">
      <c r="A240" s="57" t="n"/>
      <c r="B240" s="57" t="n"/>
      <c r="C240" s="57" t="n"/>
      <c r="D240" s="58" t="n"/>
      <c r="E240" s="57" t="n"/>
    </row>
    <row r="241" ht="15.75" customHeight="1" s="198">
      <c r="A241" s="57" t="n"/>
      <c r="B241" s="57" t="n"/>
      <c r="C241" s="57" t="n"/>
      <c r="D241" s="58" t="n"/>
      <c r="E241" s="57" t="n"/>
    </row>
    <row r="242" ht="15.75" customHeight="1" s="198">
      <c r="A242" s="57" t="n"/>
      <c r="B242" s="57" t="n"/>
      <c r="C242" s="57" t="n"/>
      <c r="D242" s="58" t="n"/>
      <c r="E242" s="57" t="n"/>
    </row>
    <row r="243" ht="15.75" customHeight="1" s="198">
      <c r="A243" s="57" t="n"/>
      <c r="B243" s="57" t="n"/>
      <c r="C243" s="57" t="n"/>
      <c r="D243" s="58" t="n"/>
      <c r="E243" s="57" t="n"/>
    </row>
    <row r="244" ht="15.75" customHeight="1" s="198">
      <c r="A244" s="57" t="n"/>
      <c r="B244" s="57" t="n"/>
      <c r="C244" s="57" t="n"/>
      <c r="D244" s="58" t="n"/>
      <c r="E244" s="57" t="n"/>
    </row>
    <row r="245" ht="15.75" customHeight="1" s="198">
      <c r="A245" s="57" t="n"/>
      <c r="B245" s="57" t="n"/>
      <c r="C245" s="57" t="n"/>
      <c r="D245" s="58" t="n"/>
      <c r="E245" s="57" t="n"/>
    </row>
    <row r="246" ht="15.75" customHeight="1" s="198">
      <c r="A246" s="57" t="n"/>
      <c r="B246" s="57" t="n"/>
      <c r="C246" s="57" t="n"/>
      <c r="D246" s="58" t="n"/>
      <c r="E246" s="57" t="n"/>
    </row>
    <row r="247" ht="15.75" customHeight="1" s="198">
      <c r="A247" s="57" t="n"/>
      <c r="B247" s="57" t="n"/>
      <c r="C247" s="57" t="n"/>
      <c r="D247" s="58" t="n"/>
      <c r="E247" s="57" t="n"/>
    </row>
    <row r="248" ht="15.75" customHeight="1" s="198">
      <c r="A248" s="57" t="n"/>
      <c r="B248" s="57" t="n"/>
      <c r="C248" s="57" t="n"/>
      <c r="D248" s="58" t="n"/>
      <c r="E248" s="57" t="n"/>
    </row>
    <row r="249" ht="15.75" customHeight="1" s="198">
      <c r="A249" s="57" t="n"/>
      <c r="B249" s="57" t="n"/>
      <c r="C249" s="57" t="n"/>
      <c r="D249" s="58" t="n"/>
      <c r="E249" s="57" t="n"/>
    </row>
    <row r="250" ht="15.75" customHeight="1" s="198">
      <c r="A250" s="57" t="n"/>
      <c r="B250" s="57" t="n"/>
      <c r="C250" s="57" t="n"/>
      <c r="D250" s="58" t="n"/>
      <c r="E250" s="57" t="n"/>
    </row>
    <row r="251" ht="15.75" customHeight="1" s="198">
      <c r="A251" s="57" t="n"/>
      <c r="B251" s="57" t="n"/>
      <c r="C251" s="57" t="n"/>
      <c r="D251" s="58" t="n"/>
      <c r="E251" s="57" t="n"/>
    </row>
    <row r="252" ht="15.75" customHeight="1" s="198">
      <c r="A252" s="57" t="n"/>
      <c r="B252" s="57" t="n"/>
      <c r="C252" s="57" t="n"/>
      <c r="D252" s="58" t="n"/>
      <c r="E252" s="57" t="n"/>
    </row>
    <row r="253" ht="15.75" customHeight="1" s="198">
      <c r="A253" s="57" t="n"/>
      <c r="B253" s="57" t="n"/>
      <c r="C253" s="57" t="n"/>
      <c r="D253" s="58" t="n"/>
      <c r="E253" s="57" t="n"/>
    </row>
    <row r="254" ht="15.75" customHeight="1" s="198">
      <c r="A254" s="57" t="n"/>
      <c r="B254" s="57" t="n"/>
      <c r="C254" s="57" t="n"/>
      <c r="D254" s="58" t="n"/>
      <c r="E254" s="57" t="n"/>
    </row>
    <row r="255" ht="15.75" customHeight="1" s="198">
      <c r="A255" s="57" t="n"/>
      <c r="B255" s="57" t="n"/>
      <c r="C255" s="57" t="n"/>
      <c r="D255" s="58" t="n"/>
      <c r="E255" s="57" t="n"/>
    </row>
    <row r="256" ht="15.75" customHeight="1" s="198">
      <c r="A256" s="57" t="n"/>
      <c r="B256" s="57" t="n"/>
      <c r="C256" s="57" t="n"/>
      <c r="D256" s="58" t="n"/>
      <c r="E256" s="57" t="n"/>
    </row>
    <row r="257" ht="15.75" customHeight="1" s="198">
      <c r="A257" s="57" t="n"/>
      <c r="B257" s="57" t="n"/>
      <c r="C257" s="57" t="n"/>
      <c r="D257" s="58" t="n"/>
      <c r="E257" s="57" t="n"/>
    </row>
    <row r="258" ht="15.75" customHeight="1" s="198">
      <c r="A258" s="57" t="n"/>
      <c r="B258" s="57" t="n"/>
      <c r="C258" s="57" t="n"/>
      <c r="D258" s="58" t="n"/>
      <c r="E258" s="57" t="n"/>
    </row>
    <row r="259" ht="15.75" customHeight="1" s="198">
      <c r="A259" s="57" t="n"/>
      <c r="B259" s="57" t="n"/>
      <c r="C259" s="57" t="n"/>
      <c r="D259" s="58" t="n"/>
      <c r="E259" s="57" t="n"/>
    </row>
    <row r="260" ht="15.75" customHeight="1" s="198">
      <c r="A260" s="57" t="n"/>
      <c r="B260" s="57" t="n"/>
      <c r="C260" s="57" t="n"/>
      <c r="D260" s="58" t="n"/>
      <c r="E260" s="57" t="n"/>
    </row>
    <row r="261" ht="15.75" customHeight="1" s="198">
      <c r="A261" s="57" t="n"/>
      <c r="B261" s="57" t="n"/>
      <c r="C261" s="57" t="n"/>
      <c r="D261" s="58" t="n"/>
      <c r="E261" s="57" t="n"/>
    </row>
    <row r="262" ht="15.75" customHeight="1" s="198">
      <c r="A262" s="57" t="n"/>
      <c r="B262" s="57" t="n"/>
      <c r="C262" s="57" t="n"/>
      <c r="D262" s="58" t="n"/>
      <c r="E262" s="57" t="n"/>
    </row>
    <row r="263" ht="15.75" customHeight="1" s="198">
      <c r="A263" s="57" t="n"/>
      <c r="B263" s="57" t="n"/>
      <c r="C263" s="57" t="n"/>
      <c r="D263" s="58" t="n"/>
      <c r="E263" s="57" t="n"/>
    </row>
    <row r="264" ht="15.75" customHeight="1" s="198">
      <c r="A264" s="57" t="n"/>
      <c r="B264" s="57" t="n"/>
      <c r="C264" s="57" t="n"/>
      <c r="D264" s="58" t="n"/>
      <c r="E264" s="57" t="n"/>
    </row>
    <row r="265" ht="15.75" customHeight="1" s="198">
      <c r="A265" s="57" t="n"/>
      <c r="B265" s="57" t="n"/>
      <c r="C265" s="57" t="n"/>
      <c r="D265" s="58" t="n"/>
      <c r="E265" s="57" t="n"/>
    </row>
    <row r="266" ht="15.75" customHeight="1" s="198">
      <c r="A266" s="57" t="n"/>
      <c r="B266" s="57" t="n"/>
      <c r="C266" s="57" t="n"/>
      <c r="D266" s="58" t="n"/>
      <c r="E266" s="57" t="n"/>
    </row>
    <row r="267" ht="15.75" customHeight="1" s="198">
      <c r="A267" s="57" t="n"/>
      <c r="B267" s="57" t="n"/>
      <c r="C267" s="57" t="n"/>
      <c r="D267" s="58" t="n"/>
      <c r="E267" s="57" t="n"/>
    </row>
    <row r="268" ht="15.75" customHeight="1" s="198">
      <c r="A268" s="57" t="n"/>
      <c r="B268" s="57" t="n"/>
      <c r="C268" s="57" t="n"/>
      <c r="D268" s="58" t="n"/>
      <c r="E268" s="57" t="n"/>
    </row>
    <row r="269" ht="15.75" customHeight="1" s="198">
      <c r="A269" s="57" t="n"/>
      <c r="B269" s="57" t="n"/>
      <c r="C269" s="57" t="n"/>
      <c r="D269" s="58" t="n"/>
      <c r="E269" s="57" t="n"/>
    </row>
    <row r="270" ht="15.75" customHeight="1" s="198">
      <c r="A270" s="57" t="n"/>
      <c r="B270" s="57" t="n"/>
      <c r="C270" s="57" t="n"/>
      <c r="D270" s="58" t="n"/>
      <c r="E270" s="57" t="n"/>
    </row>
    <row r="271" ht="15.75" customHeight="1" s="198">
      <c r="A271" s="57" t="n"/>
      <c r="B271" s="57" t="n"/>
      <c r="C271" s="57" t="n"/>
      <c r="D271" s="58" t="n"/>
      <c r="E271" s="57" t="n"/>
    </row>
    <row r="272" ht="15.75" customHeight="1" s="198">
      <c r="A272" s="57" t="n"/>
      <c r="B272" s="57" t="n"/>
      <c r="C272" s="57" t="n"/>
      <c r="D272" s="58" t="n"/>
      <c r="E272" s="57" t="n"/>
    </row>
    <row r="273" ht="15.75" customHeight="1" s="198">
      <c r="A273" s="57" t="n"/>
      <c r="B273" s="57" t="n"/>
      <c r="C273" s="57" t="n"/>
      <c r="D273" s="58" t="n"/>
      <c r="E273" s="57" t="n"/>
    </row>
    <row r="274" ht="15.75" customHeight="1" s="198">
      <c r="A274" s="57" t="n"/>
      <c r="B274" s="57" t="n"/>
      <c r="C274" s="57" t="n"/>
      <c r="D274" s="58" t="n"/>
      <c r="E274" s="57" t="n"/>
    </row>
    <row r="275" ht="15.75" customHeight="1" s="198">
      <c r="A275" s="57" t="n"/>
      <c r="B275" s="57" t="n"/>
      <c r="C275" s="57" t="n"/>
      <c r="D275" s="58" t="n"/>
      <c r="E275" s="57" t="n"/>
    </row>
    <row r="276" ht="15.75" customHeight="1" s="198">
      <c r="A276" s="57" t="n"/>
      <c r="B276" s="57" t="n"/>
      <c r="C276" s="57" t="n"/>
      <c r="D276" s="58" t="n"/>
      <c r="E276" s="57" t="n"/>
    </row>
    <row r="277" ht="15.75" customHeight="1" s="198">
      <c r="A277" s="57" t="n"/>
      <c r="B277" s="57" t="n"/>
      <c r="C277" s="57" t="n"/>
      <c r="D277" s="58" t="n"/>
      <c r="E277" s="57" t="n"/>
    </row>
    <row r="278" ht="15.75" customHeight="1" s="198">
      <c r="A278" s="57" t="n"/>
      <c r="B278" s="57" t="n"/>
      <c r="C278" s="57" t="n"/>
      <c r="D278" s="58" t="n"/>
      <c r="E278" s="57" t="n"/>
    </row>
    <row r="279" ht="15.75" customHeight="1" s="198">
      <c r="A279" s="57" t="n"/>
      <c r="B279" s="57" t="n"/>
      <c r="C279" s="57" t="n"/>
      <c r="D279" s="58" t="n"/>
      <c r="E279" s="57" t="n"/>
    </row>
    <row r="280" ht="15.75" customHeight="1" s="198">
      <c r="A280" s="57" t="n"/>
      <c r="B280" s="57" t="n"/>
      <c r="C280" s="57" t="n"/>
      <c r="D280" s="58" t="n"/>
      <c r="E280" s="57" t="n"/>
    </row>
    <row r="281" ht="15.75" customHeight="1" s="198">
      <c r="A281" s="57" t="n"/>
      <c r="B281" s="57" t="n"/>
      <c r="C281" s="57" t="n"/>
      <c r="D281" s="58" t="n"/>
      <c r="E281" s="57" t="n"/>
    </row>
    <row r="282" ht="15.75" customHeight="1" s="198">
      <c r="A282" s="57" t="n"/>
      <c r="B282" s="57" t="n"/>
      <c r="C282" s="57" t="n"/>
      <c r="D282" s="58" t="n"/>
      <c r="E282" s="57" t="n"/>
    </row>
    <row r="283" ht="15.75" customHeight="1" s="198">
      <c r="A283" s="57" t="n"/>
      <c r="B283" s="57" t="n"/>
      <c r="C283" s="57" t="n"/>
      <c r="D283" s="58" t="n"/>
      <c r="E283" s="57" t="n"/>
    </row>
    <row r="284" ht="15.75" customHeight="1" s="198">
      <c r="A284" s="57" t="n"/>
      <c r="B284" s="57" t="n"/>
      <c r="C284" s="57" t="n"/>
      <c r="D284" s="58" t="n"/>
      <c r="E284" s="57" t="n"/>
    </row>
    <row r="285" ht="15.75" customHeight="1" s="198">
      <c r="A285" s="57" t="n"/>
      <c r="B285" s="57" t="n"/>
      <c r="C285" s="57" t="n"/>
      <c r="D285" s="58" t="n"/>
      <c r="E285" s="57" t="n"/>
    </row>
    <row r="286" ht="15.75" customHeight="1" s="198">
      <c r="A286" s="57" t="n"/>
      <c r="B286" s="57" t="n"/>
      <c r="C286" s="57" t="n"/>
      <c r="D286" s="58" t="n"/>
      <c r="E286" s="57" t="n"/>
    </row>
    <row r="287" ht="15.75" customHeight="1" s="198">
      <c r="A287" s="57" t="n"/>
      <c r="B287" s="57" t="n"/>
      <c r="C287" s="57" t="n"/>
      <c r="D287" s="58" t="n"/>
      <c r="E287" s="57" t="n"/>
    </row>
    <row r="288" ht="15.75" customHeight="1" s="198">
      <c r="A288" s="57" t="n"/>
      <c r="B288" s="57" t="n"/>
      <c r="C288" s="57" t="n"/>
      <c r="D288" s="58" t="n"/>
      <c r="E288" s="57" t="n"/>
    </row>
    <row r="289" ht="15.75" customHeight="1" s="198">
      <c r="A289" s="57" t="n"/>
      <c r="B289" s="57" t="n"/>
      <c r="C289" s="57" t="n"/>
      <c r="D289" s="58" t="n"/>
      <c r="E289" s="57" t="n"/>
    </row>
    <row r="290" ht="15.75" customHeight="1" s="198">
      <c r="A290" s="57" t="n"/>
      <c r="B290" s="57" t="n"/>
      <c r="C290" s="57" t="n"/>
      <c r="D290" s="58" t="n"/>
      <c r="E290" s="57" t="n"/>
    </row>
    <row r="291" ht="15.75" customHeight="1" s="198">
      <c r="A291" s="57" t="n"/>
      <c r="B291" s="57" t="n"/>
      <c r="C291" s="57" t="n"/>
      <c r="D291" s="58" t="n"/>
      <c r="E291" s="57" t="n"/>
    </row>
    <row r="292" ht="15.75" customHeight="1" s="198">
      <c r="A292" s="57" t="n"/>
      <c r="B292" s="57" t="n"/>
      <c r="C292" s="57" t="n"/>
      <c r="D292" s="58" t="n"/>
      <c r="E292" s="57" t="n"/>
    </row>
    <row r="293" ht="15.75" customHeight="1" s="198">
      <c r="A293" s="57" t="n"/>
      <c r="B293" s="57" t="n"/>
      <c r="C293" s="57" t="n"/>
      <c r="D293" s="58" t="n"/>
      <c r="E293" s="57" t="n"/>
    </row>
    <row r="294" ht="15.75" customHeight="1" s="198">
      <c r="A294" s="57" t="n"/>
      <c r="B294" s="57" t="n"/>
      <c r="C294" s="57" t="n"/>
      <c r="D294" s="58" t="n"/>
      <c r="E294" s="57" t="n"/>
    </row>
    <row r="295" ht="15.75" customHeight="1" s="198">
      <c r="A295" s="57" t="n"/>
      <c r="B295" s="57" t="n"/>
      <c r="C295" s="57" t="n"/>
      <c r="D295" s="58" t="n"/>
      <c r="E295" s="57" t="n"/>
    </row>
    <row r="296" ht="15.75" customHeight="1" s="198">
      <c r="A296" s="57" t="n"/>
      <c r="B296" s="57" t="n"/>
      <c r="C296" s="57" t="n"/>
      <c r="D296" s="58" t="n"/>
      <c r="E296" s="57" t="n"/>
    </row>
    <row r="297" ht="15.75" customHeight="1" s="198">
      <c r="A297" s="57" t="n"/>
      <c r="B297" s="57" t="n"/>
      <c r="C297" s="57" t="n"/>
      <c r="D297" s="58" t="n"/>
      <c r="E297" s="57" t="n"/>
    </row>
    <row r="298" ht="15.75" customHeight="1" s="198">
      <c r="A298" s="57" t="n"/>
      <c r="B298" s="57" t="n"/>
      <c r="C298" s="57" t="n"/>
      <c r="D298" s="58" t="n"/>
      <c r="E298" s="57" t="n"/>
    </row>
    <row r="299" ht="15.75" customHeight="1" s="198">
      <c r="A299" s="57" t="n"/>
      <c r="B299" s="57" t="n"/>
      <c r="C299" s="57" t="n"/>
      <c r="D299" s="58" t="n"/>
      <c r="E299" s="57" t="n"/>
    </row>
    <row r="300" ht="15.75" customHeight="1" s="198">
      <c r="A300" s="57" t="n"/>
      <c r="B300" s="57" t="n"/>
      <c r="C300" s="57" t="n"/>
      <c r="D300" s="58" t="n"/>
      <c r="E300" s="57" t="n"/>
    </row>
    <row r="301" ht="15.75" customHeight="1" s="198">
      <c r="A301" s="57" t="n"/>
      <c r="B301" s="57" t="n"/>
      <c r="C301" s="57" t="n"/>
      <c r="D301" s="58" t="n"/>
      <c r="E301" s="57" t="n"/>
    </row>
    <row r="302" ht="15.75" customHeight="1" s="198">
      <c r="A302" s="57" t="n"/>
      <c r="B302" s="57" t="n"/>
      <c r="C302" s="57" t="n"/>
      <c r="D302" s="58" t="n"/>
      <c r="E302" s="57" t="n"/>
    </row>
    <row r="303" ht="15.75" customHeight="1" s="198">
      <c r="A303" s="57" t="n"/>
      <c r="B303" s="57" t="n"/>
      <c r="C303" s="57" t="n"/>
      <c r="D303" s="58" t="n"/>
      <c r="E303" s="57" t="n"/>
    </row>
    <row r="304" ht="15.75" customHeight="1" s="198">
      <c r="A304" s="57" t="n"/>
      <c r="B304" s="57" t="n"/>
      <c r="C304" s="57" t="n"/>
      <c r="D304" s="58" t="n"/>
      <c r="E304" s="57" t="n"/>
    </row>
    <row r="305" ht="15.75" customHeight="1" s="198">
      <c r="A305" s="57" t="n"/>
      <c r="B305" s="57" t="n"/>
      <c r="C305" s="57" t="n"/>
      <c r="D305" s="58" t="n"/>
      <c r="E305" s="57" t="n"/>
    </row>
    <row r="306" ht="15.75" customHeight="1" s="198">
      <c r="A306" s="57" t="n"/>
      <c r="B306" s="57" t="n"/>
      <c r="C306" s="57" t="n"/>
      <c r="D306" s="58" t="n"/>
      <c r="E306" s="57" t="n"/>
    </row>
    <row r="307" ht="15.75" customHeight="1" s="198">
      <c r="A307" s="57" t="n"/>
      <c r="B307" s="57" t="n"/>
      <c r="C307" s="57" t="n"/>
      <c r="D307" s="58" t="n"/>
      <c r="E307" s="57" t="n"/>
    </row>
    <row r="308" ht="15.75" customHeight="1" s="198">
      <c r="A308" s="57" t="n"/>
      <c r="B308" s="57" t="n"/>
      <c r="C308" s="57" t="n"/>
      <c r="D308" s="58" t="n"/>
      <c r="E308" s="57" t="n"/>
    </row>
    <row r="309" ht="15.75" customHeight="1" s="198">
      <c r="A309" s="57" t="n"/>
      <c r="B309" s="57" t="n"/>
      <c r="C309" s="57" t="n"/>
      <c r="D309" s="58" t="n"/>
      <c r="E309" s="57" t="n"/>
    </row>
    <row r="310" ht="15.75" customHeight="1" s="198">
      <c r="A310" s="57" t="n"/>
      <c r="B310" s="57" t="n"/>
      <c r="C310" s="57" t="n"/>
      <c r="D310" s="58" t="n"/>
      <c r="E310" s="57" t="n"/>
    </row>
    <row r="311" ht="15.75" customHeight="1" s="198">
      <c r="A311" s="57" t="n"/>
      <c r="B311" s="57" t="n"/>
      <c r="C311" s="57" t="n"/>
      <c r="D311" s="58" t="n"/>
      <c r="E311" s="57" t="n"/>
    </row>
    <row r="312" ht="15.75" customHeight="1" s="198">
      <c r="A312" s="57" t="n"/>
      <c r="B312" s="57" t="n"/>
      <c r="C312" s="57" t="n"/>
      <c r="D312" s="58" t="n"/>
      <c r="E312" s="57" t="n"/>
    </row>
    <row r="313" ht="15.75" customHeight="1" s="198">
      <c r="A313" s="57" t="n"/>
      <c r="B313" s="57" t="n"/>
      <c r="C313" s="57" t="n"/>
      <c r="D313" s="58" t="n"/>
      <c r="E313" s="57" t="n"/>
    </row>
    <row r="314" ht="15.75" customHeight="1" s="198">
      <c r="A314" s="57" t="n"/>
      <c r="B314" s="57" t="n"/>
      <c r="C314" s="57" t="n"/>
      <c r="D314" s="58" t="n"/>
      <c r="E314" s="57" t="n"/>
    </row>
    <row r="315" ht="15.75" customHeight="1" s="198">
      <c r="A315" s="57" t="n"/>
      <c r="B315" s="57" t="n"/>
      <c r="C315" s="57" t="n"/>
      <c r="D315" s="58" t="n"/>
      <c r="E315" s="57" t="n"/>
    </row>
    <row r="316" ht="15.75" customHeight="1" s="198">
      <c r="A316" s="57" t="n"/>
      <c r="B316" s="57" t="n"/>
      <c r="C316" s="57" t="n"/>
      <c r="D316" s="58" t="n"/>
      <c r="E316" s="57" t="n"/>
    </row>
    <row r="317" ht="15.75" customHeight="1" s="198">
      <c r="A317" s="57" t="n"/>
      <c r="B317" s="57" t="n"/>
      <c r="C317" s="57" t="n"/>
      <c r="D317" s="58" t="n"/>
      <c r="E317" s="57" t="n"/>
    </row>
    <row r="318" ht="15.75" customHeight="1" s="198">
      <c r="A318" s="57" t="n"/>
      <c r="B318" s="57" t="n"/>
      <c r="C318" s="57" t="n"/>
      <c r="D318" s="58" t="n"/>
      <c r="E318" s="57" t="n"/>
    </row>
    <row r="319" ht="15.75" customHeight="1" s="198">
      <c r="A319" s="57" t="n"/>
      <c r="B319" s="57" t="n"/>
      <c r="C319" s="57" t="n"/>
      <c r="D319" s="58" t="n"/>
      <c r="E319" s="57" t="n"/>
    </row>
    <row r="320" ht="15.75" customHeight="1" s="198">
      <c r="A320" s="57" t="n"/>
      <c r="B320" s="57" t="n"/>
      <c r="C320" s="57" t="n"/>
      <c r="D320" s="58" t="n"/>
      <c r="E320" s="57" t="n"/>
    </row>
    <row r="321" ht="15.75" customHeight="1" s="198">
      <c r="A321" s="57" t="n"/>
      <c r="B321" s="57" t="n"/>
      <c r="C321" s="57" t="n"/>
      <c r="D321" s="58" t="n"/>
      <c r="E321" s="57" t="n"/>
    </row>
    <row r="322" ht="15.75" customHeight="1" s="198">
      <c r="A322" s="57" t="n"/>
      <c r="B322" s="57" t="n"/>
      <c r="C322" s="57" t="n"/>
      <c r="D322" s="58" t="n"/>
      <c r="E322" s="57" t="n"/>
    </row>
    <row r="323" ht="15.75" customHeight="1" s="198">
      <c r="A323" s="57" t="n"/>
      <c r="B323" s="57" t="n"/>
      <c r="C323" s="57" t="n"/>
      <c r="D323" s="58" t="n"/>
      <c r="E323" s="57" t="n"/>
    </row>
    <row r="324" ht="15.75" customHeight="1" s="198">
      <c r="A324" s="57" t="n"/>
      <c r="B324" s="57" t="n"/>
      <c r="C324" s="57" t="n"/>
      <c r="D324" s="58" t="n"/>
      <c r="E324" s="57" t="n"/>
    </row>
    <row r="325" ht="15.75" customHeight="1" s="198">
      <c r="A325" s="57" t="n"/>
      <c r="B325" s="57" t="n"/>
      <c r="C325" s="57" t="n"/>
      <c r="D325" s="58" t="n"/>
      <c r="E325" s="57" t="n"/>
    </row>
    <row r="326" ht="15.75" customHeight="1" s="198">
      <c r="A326" s="57" t="n"/>
      <c r="B326" s="57" t="n"/>
      <c r="C326" s="57" t="n"/>
      <c r="D326" s="58" t="n"/>
      <c r="E326" s="57" t="n"/>
    </row>
    <row r="327" ht="15.75" customHeight="1" s="198">
      <c r="A327" s="57" t="n"/>
      <c r="B327" s="57" t="n"/>
      <c r="C327" s="57" t="n"/>
      <c r="D327" s="58" t="n"/>
      <c r="E327" s="57" t="n"/>
    </row>
    <row r="328" ht="15.75" customHeight="1" s="198">
      <c r="A328" s="57" t="n"/>
      <c r="B328" s="57" t="n"/>
      <c r="C328" s="57" t="n"/>
      <c r="D328" s="58" t="n"/>
      <c r="E328" s="57" t="n"/>
    </row>
    <row r="329" ht="15.75" customHeight="1" s="198">
      <c r="A329" s="57" t="n"/>
      <c r="B329" s="57" t="n"/>
      <c r="C329" s="57" t="n"/>
      <c r="D329" s="58" t="n"/>
      <c r="E329" s="57" t="n"/>
    </row>
    <row r="330" ht="15.75" customHeight="1" s="198">
      <c r="A330" s="57" t="n"/>
      <c r="B330" s="57" t="n"/>
      <c r="C330" s="57" t="n"/>
      <c r="D330" s="58" t="n"/>
      <c r="E330" s="57" t="n"/>
    </row>
    <row r="331" ht="15.75" customHeight="1" s="198">
      <c r="A331" s="57" t="n"/>
      <c r="B331" s="57" t="n"/>
      <c r="C331" s="57" t="n"/>
      <c r="D331" s="58" t="n"/>
      <c r="E331" s="57" t="n"/>
    </row>
    <row r="332" ht="15.75" customHeight="1" s="198">
      <c r="A332" s="57" t="n"/>
      <c r="B332" s="57" t="n"/>
      <c r="C332" s="57" t="n"/>
      <c r="D332" s="58" t="n"/>
      <c r="E332" s="57" t="n"/>
    </row>
    <row r="333" ht="15.75" customHeight="1" s="198">
      <c r="A333" s="57" t="n"/>
      <c r="B333" s="57" t="n"/>
      <c r="C333" s="57" t="n"/>
      <c r="D333" s="58" t="n"/>
      <c r="E333" s="57" t="n"/>
    </row>
    <row r="334" ht="15.75" customHeight="1" s="198">
      <c r="A334" s="57" t="n"/>
      <c r="B334" s="57" t="n"/>
      <c r="C334" s="57" t="n"/>
      <c r="D334" s="58" t="n"/>
      <c r="E334" s="57" t="n"/>
    </row>
    <row r="335" ht="15.75" customHeight="1" s="198">
      <c r="A335" s="57" t="n"/>
      <c r="B335" s="57" t="n"/>
      <c r="C335" s="57" t="n"/>
      <c r="D335" s="58" t="n"/>
      <c r="E335" s="57" t="n"/>
    </row>
    <row r="336" ht="15.75" customHeight="1" s="198">
      <c r="A336" s="57" t="n"/>
      <c r="B336" s="57" t="n"/>
      <c r="C336" s="57" t="n"/>
      <c r="D336" s="58" t="n"/>
      <c r="E336" s="57" t="n"/>
    </row>
    <row r="337" ht="15.75" customHeight="1" s="198">
      <c r="A337" s="57" t="n"/>
      <c r="B337" s="57" t="n"/>
      <c r="C337" s="57" t="n"/>
      <c r="D337" s="58" t="n"/>
      <c r="E337" s="57" t="n"/>
    </row>
    <row r="338" ht="15.75" customHeight="1" s="198">
      <c r="A338" s="57" t="n"/>
      <c r="B338" s="57" t="n"/>
      <c r="C338" s="57" t="n"/>
      <c r="D338" s="58" t="n"/>
      <c r="E338" s="57" t="n"/>
    </row>
    <row r="339" ht="15.75" customHeight="1" s="198">
      <c r="A339" s="57" t="n"/>
      <c r="B339" s="57" t="n"/>
      <c r="C339" s="57" t="n"/>
      <c r="D339" s="58" t="n"/>
      <c r="E339" s="57" t="n"/>
    </row>
    <row r="340" ht="15.75" customHeight="1" s="198">
      <c r="A340" s="57" t="n"/>
      <c r="B340" s="57" t="n"/>
      <c r="C340" s="57" t="n"/>
      <c r="D340" s="58" t="n"/>
      <c r="E340" s="57" t="n"/>
    </row>
    <row r="341" ht="15.75" customHeight="1" s="198">
      <c r="A341" s="57" t="n"/>
      <c r="B341" s="57" t="n"/>
      <c r="C341" s="57" t="n"/>
      <c r="D341" s="58" t="n"/>
      <c r="E341" s="57" t="n"/>
    </row>
    <row r="342" ht="15.75" customHeight="1" s="198">
      <c r="A342" s="57" t="n"/>
      <c r="B342" s="57" t="n"/>
      <c r="C342" s="57" t="n"/>
      <c r="D342" s="58" t="n"/>
      <c r="E342" s="57" t="n"/>
    </row>
    <row r="343" ht="15.75" customHeight="1" s="198">
      <c r="A343" s="57" t="n"/>
      <c r="B343" s="57" t="n"/>
      <c r="C343" s="57" t="n"/>
      <c r="D343" s="58" t="n"/>
      <c r="E343" s="57" t="n"/>
    </row>
    <row r="344" ht="15.75" customHeight="1" s="198">
      <c r="A344" s="57" t="n"/>
      <c r="B344" s="57" t="n"/>
      <c r="C344" s="57" t="n"/>
      <c r="D344" s="58" t="n"/>
      <c r="E344" s="57" t="n"/>
    </row>
    <row r="345" ht="15.75" customHeight="1" s="198">
      <c r="A345" s="57" t="n"/>
      <c r="B345" s="57" t="n"/>
      <c r="C345" s="57" t="n"/>
      <c r="D345" s="58" t="n"/>
      <c r="E345" s="57" t="n"/>
    </row>
    <row r="346" ht="15.75" customHeight="1" s="198">
      <c r="A346" s="57" t="n"/>
      <c r="B346" s="57" t="n"/>
      <c r="C346" s="57" t="n"/>
      <c r="D346" s="58" t="n"/>
      <c r="E346" s="57" t="n"/>
    </row>
    <row r="347" ht="15.75" customHeight="1" s="198">
      <c r="A347" s="57" t="n"/>
      <c r="B347" s="57" t="n"/>
      <c r="C347" s="57" t="n"/>
      <c r="D347" s="58" t="n"/>
      <c r="E347" s="57" t="n"/>
    </row>
    <row r="348" ht="15.75" customHeight="1" s="198">
      <c r="A348" s="57" t="n"/>
      <c r="B348" s="57" t="n"/>
      <c r="C348" s="57" t="n"/>
      <c r="D348" s="58" t="n"/>
      <c r="E348" s="57" t="n"/>
    </row>
    <row r="349" ht="15.75" customHeight="1" s="198">
      <c r="A349" s="57" t="n"/>
      <c r="B349" s="57" t="n"/>
      <c r="C349" s="57" t="n"/>
      <c r="D349" s="58" t="n"/>
      <c r="E349" s="57" t="n"/>
    </row>
    <row r="350" ht="15.75" customHeight="1" s="198">
      <c r="A350" s="57" t="n"/>
      <c r="B350" s="57" t="n"/>
      <c r="C350" s="57" t="n"/>
      <c r="D350" s="58" t="n"/>
      <c r="E350" s="57" t="n"/>
    </row>
    <row r="351" ht="15.75" customHeight="1" s="198">
      <c r="A351" s="57" t="n"/>
      <c r="B351" s="57" t="n"/>
      <c r="C351" s="57" t="n"/>
      <c r="D351" s="58" t="n"/>
      <c r="E351" s="57" t="n"/>
    </row>
    <row r="352" ht="15.75" customHeight="1" s="198">
      <c r="A352" s="57" t="n"/>
      <c r="B352" s="57" t="n"/>
      <c r="C352" s="57" t="n"/>
      <c r="D352" s="58" t="n"/>
      <c r="E352" s="57" t="n"/>
    </row>
    <row r="353" ht="15.75" customHeight="1" s="198">
      <c r="A353" s="57" t="n"/>
      <c r="B353" s="57" t="n"/>
      <c r="C353" s="57" t="n"/>
      <c r="D353" s="58" t="n"/>
      <c r="E353" s="57" t="n"/>
    </row>
    <row r="354" ht="15.75" customHeight="1" s="198">
      <c r="A354" s="57" t="n"/>
      <c r="B354" s="57" t="n"/>
      <c r="C354" s="57" t="n"/>
      <c r="D354" s="58" t="n"/>
      <c r="E354" s="57" t="n"/>
    </row>
    <row r="355" ht="15.75" customHeight="1" s="198">
      <c r="A355" s="57" t="n"/>
      <c r="B355" s="57" t="n"/>
      <c r="C355" s="57" t="n"/>
      <c r="D355" s="58" t="n"/>
      <c r="E355" s="57" t="n"/>
    </row>
    <row r="356" ht="15.75" customHeight="1" s="198">
      <c r="A356" s="57" t="n"/>
      <c r="B356" s="57" t="n"/>
      <c r="C356" s="57" t="n"/>
      <c r="D356" s="58" t="n"/>
      <c r="E356" s="57" t="n"/>
    </row>
    <row r="357" ht="15.75" customHeight="1" s="198">
      <c r="A357" s="57" t="n"/>
      <c r="B357" s="57" t="n"/>
      <c r="C357" s="57" t="n"/>
      <c r="D357" s="58" t="n"/>
      <c r="E357" s="57" t="n"/>
    </row>
    <row r="358" ht="15.75" customHeight="1" s="198">
      <c r="A358" s="57" t="n"/>
      <c r="B358" s="57" t="n"/>
      <c r="C358" s="57" t="n"/>
      <c r="D358" s="58" t="n"/>
      <c r="E358" s="57" t="n"/>
    </row>
    <row r="359" ht="15.75" customHeight="1" s="198">
      <c r="A359" s="57" t="n"/>
      <c r="B359" s="57" t="n"/>
      <c r="C359" s="57" t="n"/>
      <c r="D359" s="58" t="n"/>
      <c r="E359" s="57" t="n"/>
    </row>
    <row r="360" ht="15.75" customHeight="1" s="198">
      <c r="A360" s="57" t="n"/>
      <c r="B360" s="57" t="n"/>
      <c r="C360" s="57" t="n"/>
      <c r="D360" s="58" t="n"/>
      <c r="E360" s="57" t="n"/>
    </row>
    <row r="361" ht="15.75" customHeight="1" s="198">
      <c r="A361" s="57" t="n"/>
      <c r="B361" s="57" t="n"/>
      <c r="C361" s="57" t="n"/>
      <c r="D361" s="58" t="n"/>
      <c r="E361" s="57" t="n"/>
    </row>
    <row r="362" ht="15.75" customHeight="1" s="198">
      <c r="A362" s="57" t="n"/>
      <c r="B362" s="57" t="n"/>
      <c r="C362" s="57" t="n"/>
      <c r="D362" s="58" t="n"/>
      <c r="E362" s="57" t="n"/>
    </row>
    <row r="363" ht="15.75" customHeight="1" s="198">
      <c r="A363" s="57" t="n"/>
      <c r="B363" s="57" t="n"/>
      <c r="C363" s="57" t="n"/>
      <c r="D363" s="58" t="n"/>
      <c r="E363" s="57" t="n"/>
    </row>
    <row r="364" ht="15.75" customHeight="1" s="198">
      <c r="A364" s="57" t="n"/>
      <c r="B364" s="57" t="n"/>
      <c r="C364" s="57" t="n"/>
      <c r="D364" s="58" t="n"/>
      <c r="E364" s="57" t="n"/>
    </row>
    <row r="365" ht="15.75" customHeight="1" s="198">
      <c r="A365" s="57" t="n"/>
      <c r="B365" s="57" t="n"/>
      <c r="C365" s="57" t="n"/>
      <c r="D365" s="58" t="n"/>
      <c r="E365" s="57" t="n"/>
    </row>
    <row r="366" ht="15.75" customHeight="1" s="198">
      <c r="A366" s="57" t="n"/>
      <c r="B366" s="57" t="n"/>
      <c r="C366" s="57" t="n"/>
      <c r="D366" s="58" t="n"/>
      <c r="E366" s="57" t="n"/>
    </row>
    <row r="367" ht="15.75" customHeight="1" s="198">
      <c r="A367" s="57" t="n"/>
      <c r="B367" s="57" t="n"/>
      <c r="C367" s="57" t="n"/>
      <c r="D367" s="58" t="n"/>
      <c r="E367" s="57" t="n"/>
    </row>
    <row r="368" ht="15.75" customHeight="1" s="198">
      <c r="A368" s="57" t="n"/>
      <c r="B368" s="57" t="n"/>
      <c r="C368" s="57" t="n"/>
      <c r="D368" s="58" t="n"/>
      <c r="E368" s="57" t="n"/>
    </row>
    <row r="369" ht="15.75" customHeight="1" s="198">
      <c r="A369" s="57" t="n"/>
      <c r="B369" s="57" t="n"/>
      <c r="C369" s="57" t="n"/>
      <c r="D369" s="58" t="n"/>
      <c r="E369" s="57" t="n"/>
    </row>
    <row r="370" ht="15.75" customHeight="1" s="198">
      <c r="A370" s="57" t="n"/>
      <c r="B370" s="57" t="n"/>
      <c r="C370" s="57" t="n"/>
      <c r="D370" s="58" t="n"/>
      <c r="E370" s="57" t="n"/>
    </row>
    <row r="371" ht="15.75" customHeight="1" s="198">
      <c r="A371" s="57" t="n"/>
      <c r="B371" s="57" t="n"/>
      <c r="C371" s="57" t="n"/>
      <c r="D371" s="58" t="n"/>
      <c r="E371" s="57" t="n"/>
    </row>
    <row r="372" ht="15.75" customHeight="1" s="198">
      <c r="A372" s="57" t="n"/>
      <c r="B372" s="57" t="n"/>
      <c r="C372" s="57" t="n"/>
      <c r="D372" s="58" t="n"/>
      <c r="E372" s="57" t="n"/>
    </row>
    <row r="373" ht="15.75" customHeight="1" s="198">
      <c r="A373" s="57" t="n"/>
      <c r="B373" s="57" t="n"/>
      <c r="C373" s="57" t="n"/>
      <c r="D373" s="58" t="n"/>
      <c r="E373" s="57" t="n"/>
    </row>
    <row r="374" ht="15.75" customHeight="1" s="198">
      <c r="A374" s="57" t="n"/>
      <c r="B374" s="57" t="n"/>
      <c r="C374" s="57" t="n"/>
      <c r="D374" s="58" t="n"/>
      <c r="E374" s="57" t="n"/>
    </row>
    <row r="375" ht="15.75" customHeight="1" s="198">
      <c r="A375" s="57" t="n"/>
      <c r="B375" s="57" t="n"/>
      <c r="C375" s="57" t="n"/>
      <c r="D375" s="58" t="n"/>
      <c r="E375" s="57" t="n"/>
    </row>
    <row r="376" ht="15.75" customHeight="1" s="198">
      <c r="A376" s="57" t="n"/>
      <c r="B376" s="57" t="n"/>
      <c r="C376" s="57" t="n"/>
      <c r="D376" s="58" t="n"/>
      <c r="E376" s="57" t="n"/>
    </row>
    <row r="377" ht="15.75" customHeight="1" s="198">
      <c r="A377" s="57" t="n"/>
      <c r="B377" s="57" t="n"/>
      <c r="C377" s="57" t="n"/>
      <c r="D377" s="58" t="n"/>
      <c r="E377" s="57" t="n"/>
    </row>
    <row r="378" ht="15.75" customHeight="1" s="198">
      <c r="A378" s="57" t="n"/>
      <c r="B378" s="57" t="n"/>
      <c r="C378" s="57" t="n"/>
      <c r="D378" s="58" t="n"/>
      <c r="E378" s="57" t="n"/>
    </row>
    <row r="379" ht="15.75" customHeight="1" s="198">
      <c r="A379" s="57" t="n"/>
      <c r="B379" s="57" t="n"/>
      <c r="C379" s="57" t="n"/>
      <c r="D379" s="58" t="n"/>
      <c r="E379" s="57" t="n"/>
    </row>
    <row r="380" ht="15.75" customHeight="1" s="198">
      <c r="A380" s="57" t="n"/>
      <c r="B380" s="57" t="n"/>
      <c r="C380" s="57" t="n"/>
      <c r="D380" s="58" t="n"/>
      <c r="E380" s="57" t="n"/>
    </row>
    <row r="381" ht="15.75" customHeight="1" s="198">
      <c r="A381" s="57" t="n"/>
      <c r="B381" s="57" t="n"/>
      <c r="C381" s="57" t="n"/>
      <c r="D381" s="58" t="n"/>
      <c r="E381" s="57" t="n"/>
    </row>
    <row r="382" ht="15.75" customHeight="1" s="198">
      <c r="A382" s="57" t="n"/>
      <c r="B382" s="57" t="n"/>
      <c r="C382" s="57" t="n"/>
      <c r="D382" s="58" t="n"/>
      <c r="E382" s="57" t="n"/>
    </row>
    <row r="383" ht="15.75" customHeight="1" s="198">
      <c r="A383" s="57" t="n"/>
      <c r="B383" s="57" t="n"/>
      <c r="C383" s="57" t="n"/>
      <c r="D383" s="58" t="n"/>
      <c r="E383" s="57" t="n"/>
    </row>
    <row r="384" ht="15.75" customHeight="1" s="198">
      <c r="A384" s="57" t="n"/>
      <c r="B384" s="57" t="n"/>
      <c r="C384" s="57" t="n"/>
      <c r="D384" s="58" t="n"/>
      <c r="E384" s="57" t="n"/>
    </row>
    <row r="385" ht="15.75" customHeight="1" s="198">
      <c r="A385" s="57" t="n"/>
      <c r="B385" s="57" t="n"/>
      <c r="C385" s="57" t="n"/>
      <c r="D385" s="58" t="n"/>
      <c r="E385" s="57" t="n"/>
    </row>
    <row r="386" ht="15.75" customHeight="1" s="198">
      <c r="A386" s="57" t="n"/>
      <c r="B386" s="57" t="n"/>
      <c r="C386" s="57" t="n"/>
      <c r="D386" s="58" t="n"/>
      <c r="E386" s="57" t="n"/>
    </row>
    <row r="387" ht="15.75" customHeight="1" s="198">
      <c r="A387" s="57" t="n"/>
      <c r="B387" s="57" t="n"/>
      <c r="C387" s="57" t="n"/>
      <c r="D387" s="58" t="n"/>
      <c r="E387" s="57" t="n"/>
    </row>
    <row r="388" ht="15.75" customHeight="1" s="198">
      <c r="A388" s="57" t="n"/>
      <c r="B388" s="57" t="n"/>
      <c r="C388" s="57" t="n"/>
      <c r="D388" s="58" t="n"/>
      <c r="E388" s="57" t="n"/>
    </row>
    <row r="389" ht="15.75" customHeight="1" s="198">
      <c r="A389" s="57" t="n"/>
      <c r="B389" s="57" t="n"/>
      <c r="C389" s="57" t="n"/>
      <c r="D389" s="58" t="n"/>
      <c r="E389" s="57" t="n"/>
    </row>
    <row r="390" ht="15.75" customHeight="1" s="198">
      <c r="A390" s="57" t="n"/>
      <c r="B390" s="57" t="n"/>
      <c r="C390" s="57" t="n"/>
      <c r="D390" s="58" t="n"/>
      <c r="E390" s="57" t="n"/>
    </row>
    <row r="391" ht="15.75" customHeight="1" s="198">
      <c r="A391" s="57" t="n"/>
      <c r="B391" s="57" t="n"/>
      <c r="C391" s="57" t="n"/>
      <c r="D391" s="58" t="n"/>
      <c r="E391" s="57" t="n"/>
    </row>
    <row r="392" ht="15.75" customHeight="1" s="198">
      <c r="A392" s="57" t="n"/>
      <c r="B392" s="57" t="n"/>
      <c r="C392" s="57" t="n"/>
      <c r="D392" s="58" t="n"/>
      <c r="E392" s="57" t="n"/>
    </row>
    <row r="393" ht="15.75" customHeight="1" s="198">
      <c r="A393" s="57" t="n"/>
      <c r="B393" s="57" t="n"/>
      <c r="C393" s="57" t="n"/>
      <c r="D393" s="58" t="n"/>
      <c r="E393" s="57" t="n"/>
    </row>
    <row r="394" ht="15.75" customHeight="1" s="198">
      <c r="A394" s="57" t="n"/>
      <c r="B394" s="57" t="n"/>
      <c r="C394" s="57" t="n"/>
      <c r="D394" s="58" t="n"/>
      <c r="E394" s="57" t="n"/>
    </row>
    <row r="395" ht="15.75" customHeight="1" s="198">
      <c r="A395" s="57" t="n"/>
      <c r="B395" s="57" t="n"/>
      <c r="C395" s="57" t="n"/>
      <c r="D395" s="58" t="n"/>
      <c r="E395" s="57" t="n"/>
    </row>
    <row r="396" ht="15.75" customHeight="1" s="198">
      <c r="A396" s="57" t="n"/>
      <c r="B396" s="57" t="n"/>
      <c r="C396" s="57" t="n"/>
      <c r="D396" s="58" t="n"/>
      <c r="E396" s="57" t="n"/>
    </row>
    <row r="397" ht="15.75" customHeight="1" s="198">
      <c r="A397" s="57" t="n"/>
      <c r="B397" s="57" t="n"/>
      <c r="C397" s="57" t="n"/>
      <c r="D397" s="58" t="n"/>
      <c r="E397" s="57" t="n"/>
    </row>
    <row r="398" ht="15.75" customHeight="1" s="198">
      <c r="A398" s="57" t="n"/>
      <c r="B398" s="57" t="n"/>
      <c r="C398" s="57" t="n"/>
      <c r="D398" s="58" t="n"/>
      <c r="E398" s="57" t="n"/>
    </row>
    <row r="399" ht="15.75" customHeight="1" s="198">
      <c r="A399" s="57" t="n"/>
      <c r="B399" s="57" t="n"/>
      <c r="C399" s="57" t="n"/>
      <c r="D399" s="58" t="n"/>
      <c r="E399" s="57" t="n"/>
    </row>
    <row r="400" ht="15.75" customHeight="1" s="198">
      <c r="A400" s="57" t="n"/>
      <c r="B400" s="57" t="n"/>
      <c r="C400" s="57" t="n"/>
      <c r="D400" s="58" t="n"/>
      <c r="E400" s="57" t="n"/>
    </row>
    <row r="401" ht="15.75" customHeight="1" s="198">
      <c r="A401" s="57" t="n"/>
      <c r="B401" s="57" t="n"/>
      <c r="C401" s="57" t="n"/>
      <c r="D401" s="58" t="n"/>
      <c r="E401" s="57" t="n"/>
    </row>
    <row r="402" ht="15.75" customHeight="1" s="198">
      <c r="A402" s="57" t="n"/>
      <c r="B402" s="57" t="n"/>
      <c r="C402" s="57" t="n"/>
      <c r="D402" s="58" t="n"/>
      <c r="E402" s="57" t="n"/>
    </row>
    <row r="403" ht="15.75" customHeight="1" s="198">
      <c r="A403" s="57" t="n"/>
      <c r="B403" s="57" t="n"/>
      <c r="C403" s="57" t="n"/>
      <c r="D403" s="58" t="n"/>
      <c r="E403" s="57" t="n"/>
    </row>
    <row r="404" ht="15.75" customHeight="1" s="198">
      <c r="A404" s="57" t="n"/>
      <c r="B404" s="57" t="n"/>
      <c r="C404" s="57" t="n"/>
      <c r="D404" s="58" t="n"/>
      <c r="E404" s="57" t="n"/>
    </row>
    <row r="405" ht="15.75" customHeight="1" s="198">
      <c r="A405" s="57" t="n"/>
      <c r="B405" s="57" t="n"/>
      <c r="C405" s="57" t="n"/>
      <c r="D405" s="58" t="n"/>
      <c r="E405" s="57" t="n"/>
    </row>
    <row r="406" ht="15.75" customHeight="1" s="198">
      <c r="A406" s="57" t="n"/>
      <c r="B406" s="57" t="n"/>
      <c r="C406" s="57" t="n"/>
      <c r="D406" s="58" t="n"/>
      <c r="E406" s="57" t="n"/>
    </row>
    <row r="407" ht="15.75" customHeight="1" s="198">
      <c r="A407" s="57" t="n"/>
      <c r="B407" s="57" t="n"/>
      <c r="C407" s="57" t="n"/>
      <c r="D407" s="58" t="n"/>
      <c r="E407" s="57" t="n"/>
    </row>
    <row r="408" ht="15.75" customHeight="1" s="198">
      <c r="A408" s="57" t="n"/>
      <c r="B408" s="57" t="n"/>
      <c r="C408" s="57" t="n"/>
      <c r="D408" s="58" t="n"/>
      <c r="E408" s="57" t="n"/>
    </row>
    <row r="409" ht="15.75" customHeight="1" s="198">
      <c r="A409" s="57" t="n"/>
      <c r="B409" s="57" t="n"/>
      <c r="C409" s="57" t="n"/>
      <c r="D409" s="58" t="n"/>
      <c r="E409" s="57" t="n"/>
    </row>
    <row r="410" ht="15.75" customHeight="1" s="198">
      <c r="A410" s="57" t="n"/>
      <c r="B410" s="57" t="n"/>
      <c r="C410" s="57" t="n"/>
      <c r="D410" s="58" t="n"/>
      <c r="E410" s="57" t="n"/>
    </row>
    <row r="411" ht="15.75" customHeight="1" s="198">
      <c r="A411" s="57" t="n"/>
      <c r="B411" s="57" t="n"/>
      <c r="C411" s="57" t="n"/>
      <c r="D411" s="58" t="n"/>
      <c r="E411" s="57" t="n"/>
    </row>
    <row r="412" ht="15.75" customHeight="1" s="198">
      <c r="A412" s="57" t="n"/>
      <c r="B412" s="57" t="n"/>
      <c r="C412" s="57" t="n"/>
      <c r="D412" s="58" t="n"/>
      <c r="E412" s="57" t="n"/>
    </row>
    <row r="413" ht="15.75" customHeight="1" s="198">
      <c r="A413" s="57" t="n"/>
      <c r="B413" s="57" t="n"/>
      <c r="C413" s="57" t="n"/>
      <c r="D413" s="58" t="n"/>
      <c r="E413" s="57" t="n"/>
    </row>
    <row r="414" ht="15.75" customHeight="1" s="198">
      <c r="A414" s="57" t="n"/>
      <c r="B414" s="57" t="n"/>
      <c r="C414" s="57" t="n"/>
      <c r="D414" s="58" t="n"/>
      <c r="E414" s="57" t="n"/>
    </row>
    <row r="415" ht="15.75" customHeight="1" s="198">
      <c r="A415" s="57" t="n"/>
      <c r="B415" s="57" t="n"/>
      <c r="C415" s="57" t="n"/>
      <c r="D415" s="58" t="n"/>
      <c r="E415" s="57" t="n"/>
    </row>
    <row r="416" ht="15.75" customHeight="1" s="198">
      <c r="A416" s="57" t="n"/>
      <c r="B416" s="57" t="n"/>
      <c r="C416" s="57" t="n"/>
      <c r="D416" s="58" t="n"/>
      <c r="E416" s="57" t="n"/>
    </row>
    <row r="417" ht="15.75" customHeight="1" s="198">
      <c r="A417" s="57" t="n"/>
      <c r="B417" s="57" t="n"/>
      <c r="C417" s="57" t="n"/>
      <c r="D417" s="58" t="n"/>
      <c r="E417" s="57" t="n"/>
    </row>
    <row r="418" ht="15.75" customHeight="1" s="198">
      <c r="A418" s="57" t="n"/>
      <c r="B418" s="57" t="n"/>
      <c r="C418" s="57" t="n"/>
      <c r="D418" s="58" t="n"/>
      <c r="E418" s="57" t="n"/>
    </row>
    <row r="419" ht="15.75" customHeight="1" s="198">
      <c r="A419" s="57" t="n"/>
      <c r="B419" s="57" t="n"/>
      <c r="C419" s="57" t="n"/>
      <c r="D419" s="58" t="n"/>
      <c r="E419" s="57" t="n"/>
    </row>
    <row r="420" ht="15.75" customHeight="1" s="198">
      <c r="A420" s="57" t="n"/>
      <c r="B420" s="57" t="n"/>
      <c r="C420" s="57" t="n"/>
      <c r="D420" s="58" t="n"/>
      <c r="E420" s="57" t="n"/>
    </row>
    <row r="421" ht="15.75" customHeight="1" s="198">
      <c r="A421" s="57" t="n"/>
      <c r="B421" s="57" t="n"/>
      <c r="C421" s="57" t="n"/>
      <c r="D421" s="58" t="n"/>
      <c r="E421" s="57" t="n"/>
    </row>
    <row r="422" ht="15.75" customHeight="1" s="198">
      <c r="A422" s="57" t="n"/>
      <c r="B422" s="57" t="n"/>
      <c r="C422" s="57" t="n"/>
      <c r="D422" s="58" t="n"/>
      <c r="E422" s="57" t="n"/>
    </row>
    <row r="423" ht="15.75" customHeight="1" s="198">
      <c r="A423" s="57" t="n"/>
      <c r="B423" s="57" t="n"/>
      <c r="C423" s="57" t="n"/>
      <c r="D423" s="58" t="n"/>
      <c r="E423" s="57" t="n"/>
    </row>
    <row r="424" ht="15.75" customHeight="1" s="198">
      <c r="A424" s="57" t="n"/>
      <c r="B424" s="57" t="n"/>
      <c r="C424" s="57" t="n"/>
      <c r="D424" s="58" t="n"/>
      <c r="E424" s="57" t="n"/>
    </row>
    <row r="425" ht="15.75" customHeight="1" s="198">
      <c r="A425" s="57" t="n"/>
      <c r="B425" s="57" t="n"/>
      <c r="C425" s="57" t="n"/>
      <c r="D425" s="58" t="n"/>
      <c r="E425" s="57" t="n"/>
    </row>
    <row r="426" ht="15.75" customHeight="1" s="198">
      <c r="A426" s="57" t="n"/>
      <c r="B426" s="57" t="n"/>
      <c r="C426" s="57" t="n"/>
      <c r="D426" s="58" t="n"/>
      <c r="E426" s="57" t="n"/>
    </row>
    <row r="427" ht="15.75" customHeight="1" s="198">
      <c r="A427" s="57" t="n"/>
      <c r="B427" s="57" t="n"/>
      <c r="C427" s="57" t="n"/>
      <c r="D427" s="58" t="n"/>
      <c r="E427" s="57" t="n"/>
    </row>
    <row r="428" ht="15.75" customHeight="1" s="198">
      <c r="A428" s="57" t="n"/>
      <c r="B428" s="57" t="n"/>
      <c r="C428" s="57" t="n"/>
      <c r="D428" s="58" t="n"/>
      <c r="E428" s="57" t="n"/>
    </row>
    <row r="429" ht="15.75" customHeight="1" s="198">
      <c r="A429" s="57" t="n"/>
      <c r="B429" s="57" t="n"/>
      <c r="C429" s="57" t="n"/>
      <c r="D429" s="58" t="n"/>
      <c r="E429" s="57" t="n"/>
    </row>
    <row r="430" ht="15.75" customHeight="1" s="198">
      <c r="A430" s="57" t="n"/>
      <c r="B430" s="57" t="n"/>
      <c r="C430" s="57" t="n"/>
      <c r="D430" s="58" t="n"/>
      <c r="E430" s="57" t="n"/>
    </row>
    <row r="431" ht="15.75" customHeight="1" s="198">
      <c r="A431" s="57" t="n"/>
      <c r="B431" s="57" t="n"/>
      <c r="C431" s="57" t="n"/>
      <c r="D431" s="58" t="n"/>
      <c r="E431" s="57" t="n"/>
    </row>
    <row r="432" ht="15.75" customHeight="1" s="198">
      <c r="A432" s="57" t="n"/>
      <c r="B432" s="57" t="n"/>
      <c r="C432" s="57" t="n"/>
      <c r="D432" s="58" t="n"/>
      <c r="E432" s="57" t="n"/>
    </row>
    <row r="433" ht="15.75" customHeight="1" s="198">
      <c r="A433" s="57" t="n"/>
      <c r="B433" s="57" t="n"/>
      <c r="C433" s="57" t="n"/>
      <c r="D433" s="58" t="n"/>
      <c r="E433" s="57" t="n"/>
    </row>
    <row r="434" ht="15.75" customHeight="1" s="198">
      <c r="A434" s="57" t="n"/>
      <c r="B434" s="57" t="n"/>
      <c r="C434" s="57" t="n"/>
      <c r="D434" s="58" t="n"/>
      <c r="E434" s="57" t="n"/>
    </row>
    <row r="435" ht="15.75" customHeight="1" s="198">
      <c r="A435" s="57" t="n"/>
      <c r="B435" s="57" t="n"/>
      <c r="C435" s="57" t="n"/>
      <c r="D435" s="58" t="n"/>
      <c r="E435" s="57" t="n"/>
    </row>
    <row r="436" ht="15.75" customHeight="1" s="198">
      <c r="A436" s="57" t="n"/>
      <c r="B436" s="57" t="n"/>
      <c r="C436" s="57" t="n"/>
      <c r="D436" s="58" t="n"/>
      <c r="E436" s="57" t="n"/>
    </row>
    <row r="437" ht="15.75" customHeight="1" s="198">
      <c r="A437" s="57" t="n"/>
      <c r="B437" s="57" t="n"/>
      <c r="C437" s="57" t="n"/>
      <c r="D437" s="58" t="n"/>
      <c r="E437" s="57" t="n"/>
    </row>
    <row r="438" ht="15.75" customHeight="1" s="198">
      <c r="A438" s="57" t="n"/>
      <c r="B438" s="57" t="n"/>
      <c r="C438" s="57" t="n"/>
      <c r="D438" s="58" t="n"/>
      <c r="E438" s="57" t="n"/>
    </row>
    <row r="439" ht="15.75" customHeight="1" s="198">
      <c r="A439" s="57" t="n"/>
      <c r="B439" s="57" t="n"/>
      <c r="C439" s="57" t="n"/>
      <c r="D439" s="58" t="n"/>
      <c r="E439" s="57" t="n"/>
    </row>
    <row r="440" ht="15.75" customHeight="1" s="198">
      <c r="A440" s="57" t="n"/>
      <c r="B440" s="57" t="n"/>
      <c r="C440" s="57" t="n"/>
      <c r="D440" s="58" t="n"/>
      <c r="E440" s="57" t="n"/>
    </row>
    <row r="441" ht="15.75" customHeight="1" s="198">
      <c r="A441" s="57" t="n"/>
      <c r="B441" s="57" t="n"/>
      <c r="C441" s="57" t="n"/>
      <c r="D441" s="58" t="n"/>
      <c r="E441" s="57" t="n"/>
    </row>
    <row r="442" ht="15.75" customHeight="1" s="198">
      <c r="A442" s="57" t="n"/>
      <c r="B442" s="57" t="n"/>
      <c r="C442" s="57" t="n"/>
      <c r="D442" s="58" t="n"/>
      <c r="E442" s="57" t="n"/>
    </row>
    <row r="443" ht="15.75" customHeight="1" s="198">
      <c r="A443" s="57" t="n"/>
      <c r="B443" s="57" t="n"/>
      <c r="C443" s="57" t="n"/>
      <c r="D443" s="58" t="n"/>
      <c r="E443" s="57" t="n"/>
    </row>
    <row r="444" ht="15.75" customHeight="1" s="198">
      <c r="A444" s="57" t="n"/>
      <c r="B444" s="57" t="n"/>
      <c r="C444" s="57" t="n"/>
      <c r="D444" s="58" t="n"/>
      <c r="E444" s="57" t="n"/>
    </row>
    <row r="445" ht="15.75" customHeight="1" s="198">
      <c r="A445" s="57" t="n"/>
      <c r="B445" s="57" t="n"/>
      <c r="C445" s="57" t="n"/>
      <c r="D445" s="58" t="n"/>
      <c r="E445" s="57" t="n"/>
    </row>
    <row r="446" ht="15.75" customHeight="1" s="198">
      <c r="A446" s="57" t="n"/>
      <c r="B446" s="57" t="n"/>
      <c r="C446" s="57" t="n"/>
      <c r="D446" s="58" t="n"/>
      <c r="E446" s="57" t="n"/>
    </row>
    <row r="447" ht="15.75" customHeight="1" s="198">
      <c r="A447" s="57" t="n"/>
      <c r="B447" s="57" t="n"/>
      <c r="C447" s="57" t="n"/>
      <c r="D447" s="58" t="n"/>
      <c r="E447" s="57" t="n"/>
    </row>
    <row r="448" ht="15.75" customHeight="1" s="198">
      <c r="A448" s="57" t="n"/>
      <c r="B448" s="57" t="n"/>
      <c r="C448" s="57" t="n"/>
      <c r="D448" s="58" t="n"/>
      <c r="E448" s="57" t="n"/>
    </row>
    <row r="449" ht="15.75" customHeight="1" s="198">
      <c r="A449" s="57" t="n"/>
      <c r="B449" s="57" t="n"/>
      <c r="C449" s="57" t="n"/>
      <c r="D449" s="58" t="n"/>
      <c r="E449" s="57" t="n"/>
    </row>
    <row r="450" ht="15.75" customHeight="1" s="198">
      <c r="A450" s="57" t="n"/>
      <c r="B450" s="57" t="n"/>
      <c r="C450" s="57" t="n"/>
      <c r="D450" s="58" t="n"/>
      <c r="E450" s="57" t="n"/>
    </row>
    <row r="451" ht="15.75" customHeight="1" s="198">
      <c r="A451" s="57" t="n"/>
      <c r="B451" s="57" t="n"/>
      <c r="C451" s="57" t="n"/>
      <c r="D451" s="58" t="n"/>
      <c r="E451" s="57" t="n"/>
    </row>
    <row r="452" ht="15.75" customHeight="1" s="198">
      <c r="A452" s="57" t="n"/>
      <c r="B452" s="57" t="n"/>
      <c r="C452" s="57" t="n"/>
      <c r="D452" s="58" t="n"/>
      <c r="E452" s="57" t="n"/>
    </row>
    <row r="453" ht="15.75" customHeight="1" s="198">
      <c r="A453" s="57" t="n"/>
      <c r="B453" s="57" t="n"/>
      <c r="C453" s="57" t="n"/>
      <c r="D453" s="58" t="n"/>
      <c r="E453" s="57" t="n"/>
    </row>
    <row r="454" ht="15.75" customHeight="1" s="198">
      <c r="A454" s="57" t="n"/>
      <c r="B454" s="57" t="n"/>
      <c r="C454" s="57" t="n"/>
      <c r="D454" s="58" t="n"/>
      <c r="E454" s="57" t="n"/>
    </row>
    <row r="455" ht="15.75" customHeight="1" s="198">
      <c r="A455" s="57" t="n"/>
      <c r="B455" s="57" t="n"/>
      <c r="C455" s="57" t="n"/>
      <c r="D455" s="58" t="n"/>
      <c r="E455" s="57" t="n"/>
    </row>
    <row r="456" ht="15.75" customHeight="1" s="198">
      <c r="A456" s="57" t="n"/>
      <c r="B456" s="57" t="n"/>
      <c r="C456" s="57" t="n"/>
      <c r="D456" s="58" t="n"/>
      <c r="E456" s="57" t="n"/>
    </row>
    <row r="457" ht="15.75" customHeight="1" s="198">
      <c r="A457" s="57" t="n"/>
      <c r="B457" s="57" t="n"/>
      <c r="C457" s="57" t="n"/>
      <c r="D457" s="58" t="n"/>
      <c r="E457" s="57" t="n"/>
    </row>
    <row r="458" ht="15.75" customHeight="1" s="198">
      <c r="A458" s="57" t="n"/>
      <c r="B458" s="57" t="n"/>
      <c r="C458" s="57" t="n"/>
      <c r="D458" s="58" t="n"/>
      <c r="E458" s="57" t="n"/>
    </row>
    <row r="459" ht="15.75" customHeight="1" s="198">
      <c r="A459" s="57" t="n"/>
      <c r="B459" s="57" t="n"/>
      <c r="C459" s="57" t="n"/>
      <c r="D459" s="58" t="n"/>
      <c r="E459" s="57" t="n"/>
    </row>
    <row r="460" ht="15.75" customHeight="1" s="198">
      <c r="A460" s="57" t="n"/>
      <c r="B460" s="57" t="n"/>
      <c r="C460" s="57" t="n"/>
      <c r="D460" s="58" t="n"/>
      <c r="E460" s="57" t="n"/>
    </row>
    <row r="461" ht="15.75" customHeight="1" s="198">
      <c r="A461" s="57" t="n"/>
      <c r="B461" s="57" t="n"/>
      <c r="C461" s="57" t="n"/>
      <c r="D461" s="58" t="n"/>
      <c r="E461" s="57" t="n"/>
    </row>
    <row r="462" ht="15.75" customHeight="1" s="198">
      <c r="A462" s="57" t="n"/>
      <c r="B462" s="57" t="n"/>
      <c r="C462" s="57" t="n"/>
      <c r="D462" s="58" t="n"/>
      <c r="E462" s="57" t="n"/>
    </row>
    <row r="463" ht="15.75" customHeight="1" s="198">
      <c r="A463" s="57" t="n"/>
      <c r="B463" s="57" t="n"/>
      <c r="C463" s="57" t="n"/>
      <c r="D463" s="58" t="n"/>
      <c r="E463" s="57" t="n"/>
    </row>
    <row r="464" ht="15.75" customHeight="1" s="198">
      <c r="A464" s="57" t="n"/>
      <c r="B464" s="57" t="n"/>
      <c r="C464" s="57" t="n"/>
      <c r="D464" s="58" t="n"/>
      <c r="E464" s="57" t="n"/>
    </row>
    <row r="465" ht="15.75" customHeight="1" s="198">
      <c r="A465" s="57" t="n"/>
      <c r="B465" s="57" t="n"/>
      <c r="C465" s="57" t="n"/>
      <c r="D465" s="58" t="n"/>
      <c r="E465" s="57" t="n"/>
    </row>
    <row r="466" ht="15.75" customHeight="1" s="198">
      <c r="A466" s="57" t="n"/>
      <c r="B466" s="57" t="n"/>
      <c r="C466" s="57" t="n"/>
      <c r="D466" s="58" t="n"/>
      <c r="E466" s="57" t="n"/>
    </row>
    <row r="467" ht="15.75" customHeight="1" s="198">
      <c r="A467" s="57" t="n"/>
      <c r="B467" s="57" t="n"/>
      <c r="C467" s="57" t="n"/>
      <c r="D467" s="58" t="n"/>
      <c r="E467" s="57" t="n"/>
    </row>
    <row r="468" ht="15.75" customHeight="1" s="198">
      <c r="A468" s="57" t="n"/>
      <c r="B468" s="57" t="n"/>
      <c r="C468" s="57" t="n"/>
      <c r="D468" s="58" t="n"/>
      <c r="E468" s="57" t="n"/>
    </row>
    <row r="469" ht="15.75" customHeight="1" s="198">
      <c r="A469" s="57" t="n"/>
      <c r="B469" s="57" t="n"/>
      <c r="C469" s="57" t="n"/>
      <c r="D469" s="58" t="n"/>
      <c r="E469" s="57" t="n"/>
    </row>
    <row r="470" ht="15.75" customHeight="1" s="198">
      <c r="A470" s="57" t="n"/>
      <c r="B470" s="57" t="n"/>
      <c r="C470" s="57" t="n"/>
      <c r="D470" s="58" t="n"/>
      <c r="E470" s="57" t="n"/>
    </row>
    <row r="471" ht="15.75" customHeight="1" s="198">
      <c r="A471" s="57" t="n"/>
      <c r="B471" s="57" t="n"/>
      <c r="C471" s="57" t="n"/>
      <c r="D471" s="58" t="n"/>
      <c r="E471" s="57" t="n"/>
    </row>
    <row r="472" ht="15.75" customHeight="1" s="198">
      <c r="A472" s="57" t="n"/>
      <c r="B472" s="57" t="n"/>
      <c r="C472" s="57" t="n"/>
      <c r="D472" s="58" t="n"/>
      <c r="E472" s="57" t="n"/>
    </row>
    <row r="473" ht="15.75" customHeight="1" s="198">
      <c r="A473" s="57" t="n"/>
      <c r="B473" s="57" t="n"/>
      <c r="C473" s="57" t="n"/>
      <c r="D473" s="58" t="n"/>
      <c r="E473" s="57" t="n"/>
    </row>
    <row r="474" ht="15.75" customHeight="1" s="198">
      <c r="A474" s="57" t="n"/>
      <c r="B474" s="57" t="n"/>
      <c r="C474" s="57" t="n"/>
      <c r="D474" s="58" t="n"/>
      <c r="E474" s="57" t="n"/>
    </row>
    <row r="475" ht="15.75" customHeight="1" s="198">
      <c r="A475" s="57" t="n"/>
      <c r="B475" s="57" t="n"/>
      <c r="C475" s="57" t="n"/>
      <c r="D475" s="58" t="n"/>
      <c r="E475" s="57" t="n"/>
    </row>
    <row r="476" ht="15.75" customHeight="1" s="198">
      <c r="A476" s="57" t="n"/>
      <c r="B476" s="57" t="n"/>
      <c r="C476" s="57" t="n"/>
      <c r="D476" s="58" t="n"/>
      <c r="E476" s="57" t="n"/>
    </row>
    <row r="477" ht="15.75" customHeight="1" s="198">
      <c r="A477" s="57" t="n"/>
      <c r="B477" s="57" t="n"/>
      <c r="C477" s="57" t="n"/>
      <c r="D477" s="58" t="n"/>
      <c r="E477" s="57" t="n"/>
    </row>
    <row r="478" ht="15.75" customHeight="1" s="198">
      <c r="A478" s="57" t="n"/>
      <c r="B478" s="57" t="n"/>
      <c r="C478" s="57" t="n"/>
      <c r="D478" s="58" t="n"/>
      <c r="E478" s="57" t="n"/>
    </row>
    <row r="479" ht="15.75" customHeight="1" s="198">
      <c r="A479" s="57" t="n"/>
      <c r="B479" s="57" t="n"/>
      <c r="C479" s="57" t="n"/>
      <c r="D479" s="58" t="n"/>
      <c r="E479" s="57" t="n"/>
    </row>
    <row r="480" ht="15.75" customHeight="1" s="198">
      <c r="A480" s="57" t="n"/>
      <c r="B480" s="57" t="n"/>
      <c r="C480" s="57" t="n"/>
      <c r="D480" s="58" t="n"/>
      <c r="E480" s="57" t="n"/>
    </row>
    <row r="481" ht="15.75" customHeight="1" s="198">
      <c r="A481" s="57" t="n"/>
      <c r="B481" s="57" t="n"/>
      <c r="C481" s="57" t="n"/>
      <c r="D481" s="58" t="n"/>
      <c r="E481" s="57" t="n"/>
    </row>
    <row r="482" ht="15.75" customHeight="1" s="198">
      <c r="A482" s="57" t="n"/>
      <c r="B482" s="57" t="n"/>
      <c r="C482" s="57" t="n"/>
      <c r="D482" s="58" t="n"/>
      <c r="E482" s="57" t="n"/>
    </row>
    <row r="483" ht="15.75" customHeight="1" s="198">
      <c r="A483" s="57" t="n"/>
      <c r="B483" s="57" t="n"/>
      <c r="C483" s="57" t="n"/>
      <c r="D483" s="58" t="n"/>
      <c r="E483" s="57" t="n"/>
    </row>
    <row r="484" ht="15.75" customHeight="1" s="198">
      <c r="A484" s="57" t="n"/>
      <c r="B484" s="57" t="n"/>
      <c r="C484" s="57" t="n"/>
      <c r="D484" s="58" t="n"/>
      <c r="E484" s="57" t="n"/>
    </row>
    <row r="485" ht="15.75" customHeight="1" s="198">
      <c r="A485" s="57" t="n"/>
      <c r="B485" s="57" t="n"/>
      <c r="C485" s="57" t="n"/>
      <c r="D485" s="58" t="n"/>
      <c r="E485" s="57" t="n"/>
    </row>
    <row r="486" ht="15.75" customHeight="1" s="198">
      <c r="A486" s="57" t="n"/>
      <c r="B486" s="57" t="n"/>
      <c r="C486" s="57" t="n"/>
      <c r="D486" s="58" t="n"/>
      <c r="E486" s="57" t="n"/>
    </row>
    <row r="487" ht="15.75" customHeight="1" s="198">
      <c r="A487" s="57" t="n"/>
      <c r="B487" s="57" t="n"/>
      <c r="C487" s="57" t="n"/>
      <c r="D487" s="58" t="n"/>
      <c r="E487" s="57" t="n"/>
    </row>
    <row r="488" ht="15.75" customHeight="1" s="198">
      <c r="A488" s="57" t="n"/>
      <c r="B488" s="57" t="n"/>
      <c r="C488" s="57" t="n"/>
      <c r="D488" s="58" t="n"/>
      <c r="E488" s="57" t="n"/>
    </row>
    <row r="489" ht="15.75" customHeight="1" s="198">
      <c r="A489" s="57" t="n"/>
      <c r="B489" s="57" t="n"/>
      <c r="C489" s="57" t="n"/>
      <c r="D489" s="58" t="n"/>
      <c r="E489" s="57" t="n"/>
    </row>
    <row r="490" ht="15.75" customHeight="1" s="198">
      <c r="A490" s="57" t="n"/>
      <c r="B490" s="57" t="n"/>
      <c r="C490" s="57" t="n"/>
      <c r="D490" s="58" t="n"/>
      <c r="E490" s="57" t="n"/>
    </row>
    <row r="491" ht="15.75" customHeight="1" s="198">
      <c r="A491" s="57" t="n"/>
      <c r="B491" s="57" t="n"/>
      <c r="C491" s="57" t="n"/>
      <c r="D491" s="58" t="n"/>
      <c r="E491" s="57" t="n"/>
    </row>
    <row r="492" ht="15.75" customHeight="1" s="198">
      <c r="A492" s="57" t="n"/>
      <c r="B492" s="57" t="n"/>
      <c r="C492" s="57" t="n"/>
      <c r="D492" s="58" t="n"/>
      <c r="E492" s="57" t="n"/>
    </row>
    <row r="493" ht="15.75" customHeight="1" s="198">
      <c r="A493" s="57" t="n"/>
      <c r="B493" s="57" t="n"/>
      <c r="C493" s="57" t="n"/>
      <c r="D493" s="58" t="n"/>
      <c r="E493" s="57" t="n"/>
    </row>
    <row r="494" ht="15.75" customHeight="1" s="198">
      <c r="A494" s="57" t="n"/>
      <c r="B494" s="57" t="n"/>
      <c r="C494" s="57" t="n"/>
      <c r="D494" s="58" t="n"/>
      <c r="E494" s="57" t="n"/>
    </row>
    <row r="495" ht="15.75" customHeight="1" s="198">
      <c r="A495" s="57" t="n"/>
      <c r="B495" s="57" t="n"/>
      <c r="C495" s="57" t="n"/>
      <c r="D495" s="58" t="n"/>
      <c r="E495" s="57" t="n"/>
    </row>
    <row r="496" ht="15.75" customHeight="1" s="198">
      <c r="A496" s="57" t="n"/>
      <c r="B496" s="57" t="n"/>
      <c r="C496" s="57" t="n"/>
      <c r="D496" s="58" t="n"/>
      <c r="E496" s="57" t="n"/>
    </row>
    <row r="497" ht="15.75" customHeight="1" s="198">
      <c r="A497" s="57" t="n"/>
      <c r="B497" s="57" t="n"/>
      <c r="C497" s="57" t="n"/>
      <c r="D497" s="58" t="n"/>
      <c r="E497" s="57" t="n"/>
    </row>
    <row r="498" ht="15.75" customHeight="1" s="198">
      <c r="A498" s="57" t="n"/>
      <c r="B498" s="57" t="n"/>
      <c r="C498" s="57" t="n"/>
      <c r="D498" s="58" t="n"/>
      <c r="E498" s="57" t="n"/>
    </row>
    <row r="499" ht="15.75" customHeight="1" s="198">
      <c r="A499" s="57" t="n"/>
      <c r="B499" s="57" t="n"/>
      <c r="C499" s="57" t="n"/>
      <c r="D499" s="58" t="n"/>
      <c r="E499" s="57" t="n"/>
    </row>
    <row r="500" ht="15.75" customHeight="1" s="198">
      <c r="A500" s="57" t="n"/>
      <c r="B500" s="57" t="n"/>
      <c r="C500" s="57" t="n"/>
      <c r="D500" s="58" t="n"/>
      <c r="E500" s="57" t="n"/>
    </row>
    <row r="501" ht="15.75" customHeight="1" s="198">
      <c r="A501" s="57" t="n"/>
      <c r="B501" s="57" t="n"/>
      <c r="C501" s="57" t="n"/>
      <c r="D501" s="58" t="n"/>
      <c r="E501" s="57" t="n"/>
    </row>
    <row r="502" ht="15.75" customHeight="1" s="198">
      <c r="A502" s="57" t="n"/>
      <c r="B502" s="57" t="n"/>
      <c r="C502" s="57" t="n"/>
      <c r="D502" s="58" t="n"/>
      <c r="E502" s="57" t="n"/>
    </row>
    <row r="503" ht="15.75" customHeight="1" s="198">
      <c r="A503" s="57" t="n"/>
      <c r="B503" s="57" t="n"/>
      <c r="C503" s="57" t="n"/>
      <c r="D503" s="58" t="n"/>
      <c r="E503" s="57" t="n"/>
    </row>
    <row r="504" ht="15.75" customHeight="1" s="198">
      <c r="A504" s="57" t="n"/>
      <c r="B504" s="57" t="n"/>
      <c r="C504" s="57" t="n"/>
      <c r="D504" s="58" t="n"/>
      <c r="E504" s="57" t="n"/>
    </row>
    <row r="505" ht="15.75" customHeight="1" s="198">
      <c r="A505" s="57" t="n"/>
      <c r="B505" s="57" t="n"/>
      <c r="C505" s="57" t="n"/>
      <c r="D505" s="58" t="n"/>
      <c r="E505" s="57" t="n"/>
    </row>
    <row r="506" ht="15.75" customHeight="1" s="198">
      <c r="A506" s="57" t="n"/>
      <c r="B506" s="57" t="n"/>
      <c r="C506" s="57" t="n"/>
      <c r="D506" s="58" t="n"/>
      <c r="E506" s="57" t="n"/>
    </row>
    <row r="507" ht="15.75" customHeight="1" s="198">
      <c r="A507" s="57" t="n"/>
      <c r="B507" s="57" t="n"/>
      <c r="C507" s="57" t="n"/>
      <c r="D507" s="58" t="n"/>
      <c r="E507" s="57" t="n"/>
    </row>
    <row r="508" ht="15.75" customHeight="1" s="198">
      <c r="A508" s="57" t="n"/>
      <c r="B508" s="57" t="n"/>
      <c r="C508" s="57" t="n"/>
      <c r="D508" s="58" t="n"/>
      <c r="E508" s="57" t="n"/>
    </row>
    <row r="509" ht="15.75" customHeight="1" s="198">
      <c r="A509" s="57" t="n"/>
      <c r="B509" s="57" t="n"/>
      <c r="C509" s="57" t="n"/>
      <c r="D509" s="58" t="n"/>
      <c r="E509" s="57" t="n"/>
    </row>
    <row r="510" ht="15.75" customHeight="1" s="198">
      <c r="A510" s="57" t="n"/>
      <c r="B510" s="57" t="n"/>
      <c r="C510" s="57" t="n"/>
      <c r="D510" s="58" t="n"/>
      <c r="E510" s="57" t="n"/>
    </row>
    <row r="511" ht="15.75" customHeight="1" s="198">
      <c r="A511" s="57" t="n"/>
      <c r="B511" s="57" t="n"/>
      <c r="C511" s="57" t="n"/>
      <c r="D511" s="58" t="n"/>
      <c r="E511" s="57" t="n"/>
    </row>
    <row r="512" ht="15.75" customHeight="1" s="198">
      <c r="A512" s="57" t="n"/>
      <c r="B512" s="57" t="n"/>
      <c r="C512" s="57" t="n"/>
      <c r="D512" s="58" t="n"/>
      <c r="E512" s="57" t="n"/>
    </row>
    <row r="513" ht="15.75" customHeight="1" s="198">
      <c r="A513" s="57" t="n"/>
      <c r="B513" s="57" t="n"/>
      <c r="C513" s="57" t="n"/>
      <c r="D513" s="58" t="n"/>
      <c r="E513" s="57" t="n"/>
    </row>
    <row r="514" ht="15.75" customHeight="1" s="198">
      <c r="A514" s="57" t="n"/>
      <c r="B514" s="57" t="n"/>
      <c r="C514" s="57" t="n"/>
      <c r="D514" s="58" t="n"/>
      <c r="E514" s="57" t="n"/>
    </row>
    <row r="515" ht="15.75" customHeight="1" s="198">
      <c r="A515" s="57" t="n"/>
      <c r="B515" s="57" t="n"/>
      <c r="C515" s="57" t="n"/>
      <c r="D515" s="58" t="n"/>
      <c r="E515" s="57" t="n"/>
    </row>
    <row r="516" ht="15.75" customHeight="1" s="198">
      <c r="A516" s="57" t="n"/>
      <c r="B516" s="57" t="n"/>
      <c r="C516" s="57" t="n"/>
      <c r="D516" s="58" t="n"/>
      <c r="E516" s="57" t="n"/>
    </row>
    <row r="517" ht="15.75" customHeight="1" s="198">
      <c r="A517" s="57" t="n"/>
      <c r="B517" s="57" t="n"/>
      <c r="C517" s="57" t="n"/>
      <c r="D517" s="58" t="n"/>
      <c r="E517" s="57" t="n"/>
    </row>
    <row r="518" ht="15.75" customHeight="1" s="198">
      <c r="A518" s="57" t="n"/>
      <c r="B518" s="57" t="n"/>
      <c r="C518" s="57" t="n"/>
      <c r="D518" s="58" t="n"/>
      <c r="E518" s="57" t="n"/>
    </row>
    <row r="519" ht="15.75" customHeight="1" s="198">
      <c r="A519" s="57" t="n"/>
      <c r="B519" s="57" t="n"/>
      <c r="C519" s="57" t="n"/>
      <c r="D519" s="58" t="n"/>
      <c r="E519" s="57" t="n"/>
    </row>
    <row r="520" ht="15.75" customHeight="1" s="198">
      <c r="A520" s="57" t="n"/>
      <c r="B520" s="57" t="n"/>
      <c r="C520" s="57" t="n"/>
      <c r="D520" s="58" t="n"/>
      <c r="E520" s="57" t="n"/>
    </row>
    <row r="521" ht="15.75" customHeight="1" s="198">
      <c r="A521" s="57" t="n"/>
      <c r="B521" s="57" t="n"/>
      <c r="C521" s="57" t="n"/>
      <c r="D521" s="58" t="n"/>
      <c r="E521" s="57" t="n"/>
    </row>
    <row r="522" ht="15.75" customHeight="1" s="198">
      <c r="A522" s="57" t="n"/>
      <c r="B522" s="57" t="n"/>
      <c r="C522" s="57" t="n"/>
      <c r="D522" s="58" t="n"/>
      <c r="E522" s="57" t="n"/>
    </row>
    <row r="523" ht="15.75" customHeight="1" s="198">
      <c r="A523" s="57" t="n"/>
      <c r="B523" s="57" t="n"/>
      <c r="C523" s="57" t="n"/>
      <c r="D523" s="58" t="n"/>
      <c r="E523" s="57" t="n"/>
    </row>
    <row r="524" ht="15.75" customHeight="1" s="198">
      <c r="A524" s="57" t="n"/>
      <c r="B524" s="57" t="n"/>
      <c r="C524" s="57" t="n"/>
      <c r="D524" s="58" t="n"/>
      <c r="E524" s="57" t="n"/>
    </row>
    <row r="525" ht="15.75" customHeight="1" s="198">
      <c r="A525" s="57" t="n"/>
      <c r="B525" s="57" t="n"/>
      <c r="C525" s="57" t="n"/>
      <c r="D525" s="58" t="n"/>
      <c r="E525" s="57" t="n"/>
    </row>
    <row r="526" ht="15.75" customHeight="1" s="198">
      <c r="A526" s="57" t="n"/>
      <c r="B526" s="57" t="n"/>
      <c r="C526" s="57" t="n"/>
      <c r="D526" s="58" t="n"/>
      <c r="E526" s="57" t="n"/>
    </row>
    <row r="527" ht="15.75" customHeight="1" s="198">
      <c r="A527" s="57" t="n"/>
      <c r="B527" s="57" t="n"/>
      <c r="C527" s="57" t="n"/>
      <c r="D527" s="58" t="n"/>
      <c r="E527" s="57" t="n"/>
    </row>
    <row r="528" ht="15.75" customHeight="1" s="198">
      <c r="A528" s="57" t="n"/>
      <c r="B528" s="57" t="n"/>
      <c r="C528" s="57" t="n"/>
      <c r="D528" s="58" t="n"/>
      <c r="E528" s="57" t="n"/>
    </row>
    <row r="529" ht="15.75" customHeight="1" s="198">
      <c r="A529" s="57" t="n"/>
      <c r="B529" s="57" t="n"/>
      <c r="C529" s="57" t="n"/>
      <c r="D529" s="58" t="n"/>
      <c r="E529" s="57" t="n"/>
    </row>
    <row r="530" ht="15.75" customHeight="1" s="198">
      <c r="A530" s="57" t="n"/>
      <c r="B530" s="57" t="n"/>
      <c r="C530" s="57" t="n"/>
      <c r="D530" s="58" t="n"/>
      <c r="E530" s="57" t="n"/>
    </row>
    <row r="531" ht="15.75" customHeight="1" s="198">
      <c r="A531" s="57" t="n"/>
      <c r="B531" s="57" t="n"/>
      <c r="C531" s="57" t="n"/>
      <c r="D531" s="58" t="n"/>
      <c r="E531" s="57" t="n"/>
    </row>
    <row r="532" ht="15.75" customHeight="1" s="198">
      <c r="A532" s="57" t="n"/>
      <c r="B532" s="57" t="n"/>
      <c r="C532" s="57" t="n"/>
      <c r="D532" s="58" t="n"/>
      <c r="E532" s="57" t="n"/>
    </row>
    <row r="533" ht="15.75" customHeight="1" s="198">
      <c r="A533" s="57" t="n"/>
      <c r="B533" s="57" t="n"/>
      <c r="C533" s="57" t="n"/>
      <c r="D533" s="58" t="n"/>
      <c r="E533" s="57" t="n"/>
    </row>
    <row r="534" ht="15.75" customHeight="1" s="198">
      <c r="A534" s="57" t="n"/>
      <c r="B534" s="57" t="n"/>
      <c r="C534" s="57" t="n"/>
      <c r="D534" s="58" t="n"/>
      <c r="E534" s="57" t="n"/>
    </row>
    <row r="535" ht="15.75" customHeight="1" s="198">
      <c r="A535" s="57" t="n"/>
      <c r="B535" s="57" t="n"/>
      <c r="C535" s="57" t="n"/>
      <c r="D535" s="58" t="n"/>
      <c r="E535" s="57" t="n"/>
    </row>
    <row r="536" ht="15.75" customHeight="1" s="198">
      <c r="A536" s="57" t="n"/>
      <c r="B536" s="57" t="n"/>
      <c r="C536" s="57" t="n"/>
      <c r="D536" s="58" t="n"/>
      <c r="E536" s="57" t="n"/>
    </row>
    <row r="537" ht="15.75" customHeight="1" s="198">
      <c r="A537" s="57" t="n"/>
      <c r="B537" s="57" t="n"/>
      <c r="C537" s="57" t="n"/>
      <c r="D537" s="58" t="n"/>
      <c r="E537" s="57" t="n"/>
    </row>
    <row r="538" ht="15.75" customHeight="1" s="198">
      <c r="A538" s="57" t="n"/>
      <c r="B538" s="57" t="n"/>
      <c r="C538" s="57" t="n"/>
      <c r="D538" s="58" t="n"/>
      <c r="E538" s="57" t="n"/>
    </row>
    <row r="539" ht="15.75" customHeight="1" s="198">
      <c r="A539" s="57" t="n"/>
      <c r="B539" s="57" t="n"/>
      <c r="C539" s="57" t="n"/>
      <c r="D539" s="58" t="n"/>
      <c r="E539" s="57" t="n"/>
    </row>
    <row r="540" ht="15.75" customHeight="1" s="198">
      <c r="A540" s="57" t="n"/>
      <c r="B540" s="57" t="n"/>
      <c r="C540" s="57" t="n"/>
      <c r="D540" s="58" t="n"/>
      <c r="E540" s="57" t="n"/>
    </row>
    <row r="541" ht="15.75" customHeight="1" s="198">
      <c r="A541" s="57" t="n"/>
      <c r="B541" s="57" t="n"/>
      <c r="C541" s="57" t="n"/>
      <c r="D541" s="58" t="n"/>
      <c r="E541" s="57" t="n"/>
    </row>
    <row r="542" ht="15.75" customHeight="1" s="198">
      <c r="A542" s="57" t="n"/>
      <c r="B542" s="57" t="n"/>
      <c r="C542" s="57" t="n"/>
      <c r="D542" s="58" t="n"/>
      <c r="E542" s="57" t="n"/>
    </row>
    <row r="543" ht="15.75" customHeight="1" s="198">
      <c r="A543" s="57" t="n"/>
      <c r="B543" s="57" t="n"/>
      <c r="C543" s="57" t="n"/>
      <c r="D543" s="58" t="n"/>
      <c r="E543" s="57" t="n"/>
    </row>
    <row r="544" ht="15.75" customHeight="1" s="198">
      <c r="A544" s="57" t="n"/>
      <c r="B544" s="57" t="n"/>
      <c r="C544" s="57" t="n"/>
      <c r="D544" s="58" t="n"/>
      <c r="E544" s="57" t="n"/>
    </row>
    <row r="545" ht="15.75" customHeight="1" s="198">
      <c r="A545" s="57" t="n"/>
      <c r="B545" s="57" t="n"/>
      <c r="C545" s="57" t="n"/>
      <c r="D545" s="58" t="n"/>
      <c r="E545" s="57" t="n"/>
    </row>
    <row r="546" ht="15.75" customHeight="1" s="198">
      <c r="A546" s="57" t="n"/>
      <c r="B546" s="57" t="n"/>
      <c r="C546" s="57" t="n"/>
      <c r="D546" s="58" t="n"/>
      <c r="E546" s="57" t="n"/>
    </row>
    <row r="547" ht="15.75" customHeight="1" s="198">
      <c r="A547" s="57" t="n"/>
      <c r="B547" s="57" t="n"/>
      <c r="C547" s="57" t="n"/>
      <c r="D547" s="58" t="n"/>
      <c r="E547" s="57" t="n"/>
    </row>
    <row r="548" ht="15.75" customHeight="1" s="198">
      <c r="A548" s="57" t="n"/>
      <c r="B548" s="57" t="n"/>
      <c r="C548" s="57" t="n"/>
      <c r="D548" s="58" t="n"/>
      <c r="E548" s="57" t="n"/>
    </row>
    <row r="549" ht="15.75" customHeight="1" s="198">
      <c r="A549" s="57" t="n"/>
      <c r="B549" s="57" t="n"/>
      <c r="C549" s="57" t="n"/>
      <c r="D549" s="58" t="n"/>
      <c r="E549" s="57" t="n"/>
    </row>
    <row r="550" ht="15.75" customHeight="1" s="198">
      <c r="A550" s="57" t="n"/>
      <c r="B550" s="57" t="n"/>
      <c r="C550" s="57" t="n"/>
      <c r="D550" s="58" t="n"/>
      <c r="E550" s="57" t="n"/>
    </row>
    <row r="551" ht="15.75" customHeight="1" s="198">
      <c r="A551" s="57" t="n"/>
      <c r="B551" s="57" t="n"/>
      <c r="C551" s="57" t="n"/>
      <c r="D551" s="58" t="n"/>
      <c r="E551" s="57" t="n"/>
    </row>
    <row r="552" ht="15.75" customHeight="1" s="198">
      <c r="A552" s="57" t="n"/>
      <c r="B552" s="57" t="n"/>
      <c r="C552" s="57" t="n"/>
      <c r="D552" s="58" t="n"/>
      <c r="E552" s="57" t="n"/>
    </row>
    <row r="553" ht="15.75" customHeight="1" s="198">
      <c r="A553" s="57" t="n"/>
      <c r="B553" s="57" t="n"/>
      <c r="C553" s="57" t="n"/>
      <c r="D553" s="58" t="n"/>
      <c r="E553" s="57" t="n"/>
    </row>
    <row r="554" ht="15.75" customHeight="1" s="198">
      <c r="A554" s="57" t="n"/>
      <c r="B554" s="57" t="n"/>
      <c r="C554" s="57" t="n"/>
      <c r="D554" s="58" t="n"/>
      <c r="E554" s="57" t="n"/>
    </row>
    <row r="555" ht="15.75" customHeight="1" s="198">
      <c r="A555" s="57" t="n"/>
      <c r="B555" s="57" t="n"/>
      <c r="C555" s="57" t="n"/>
      <c r="D555" s="58" t="n"/>
      <c r="E555" s="57" t="n"/>
    </row>
    <row r="556" ht="15.75" customHeight="1" s="198">
      <c r="A556" s="57" t="n"/>
      <c r="B556" s="57" t="n"/>
      <c r="C556" s="57" t="n"/>
      <c r="D556" s="58" t="n"/>
      <c r="E556" s="57" t="n"/>
    </row>
    <row r="557" ht="15.75" customHeight="1" s="198">
      <c r="A557" s="57" t="n"/>
      <c r="B557" s="57" t="n"/>
      <c r="C557" s="57" t="n"/>
      <c r="D557" s="58" t="n"/>
      <c r="E557" s="57" t="n"/>
    </row>
    <row r="558" ht="15.75" customHeight="1" s="198">
      <c r="A558" s="57" t="n"/>
      <c r="B558" s="57" t="n"/>
      <c r="C558" s="57" t="n"/>
      <c r="D558" s="58" t="n"/>
      <c r="E558" s="57" t="n"/>
    </row>
    <row r="559" ht="15.75" customHeight="1" s="198">
      <c r="A559" s="57" t="n"/>
      <c r="B559" s="57" t="n"/>
      <c r="C559" s="57" t="n"/>
      <c r="D559" s="58" t="n"/>
      <c r="E559" s="57" t="n"/>
    </row>
    <row r="560" ht="15.75" customHeight="1" s="198">
      <c r="A560" s="57" t="n"/>
      <c r="B560" s="57" t="n"/>
      <c r="C560" s="57" t="n"/>
      <c r="D560" s="58" t="n"/>
      <c r="E560" s="57" t="n"/>
    </row>
    <row r="561" ht="15.75" customHeight="1" s="198">
      <c r="A561" s="57" t="n"/>
      <c r="B561" s="57" t="n"/>
      <c r="C561" s="57" t="n"/>
      <c r="D561" s="58" t="n"/>
      <c r="E561" s="57" t="n"/>
    </row>
    <row r="562" ht="15.75" customHeight="1" s="198">
      <c r="A562" s="57" t="n"/>
      <c r="B562" s="57" t="n"/>
      <c r="C562" s="57" t="n"/>
      <c r="D562" s="58" t="n"/>
      <c r="E562" s="57" t="n"/>
    </row>
    <row r="563" ht="15.75" customHeight="1" s="198">
      <c r="A563" s="57" t="n"/>
      <c r="B563" s="57" t="n"/>
      <c r="C563" s="57" t="n"/>
      <c r="D563" s="58" t="n"/>
      <c r="E563" s="57" t="n"/>
    </row>
    <row r="564" ht="15.75" customHeight="1" s="198">
      <c r="A564" s="57" t="n"/>
      <c r="B564" s="57" t="n"/>
      <c r="C564" s="57" t="n"/>
      <c r="D564" s="58" t="n"/>
      <c r="E564" s="57" t="n"/>
    </row>
    <row r="565" ht="15.75" customHeight="1" s="198">
      <c r="A565" s="57" t="n"/>
      <c r="B565" s="57" t="n"/>
      <c r="C565" s="57" t="n"/>
      <c r="D565" s="58" t="n"/>
      <c r="E565" s="57" t="n"/>
    </row>
    <row r="566" ht="15.75" customHeight="1" s="198">
      <c r="A566" s="57" t="n"/>
      <c r="B566" s="57" t="n"/>
      <c r="C566" s="57" t="n"/>
      <c r="D566" s="58" t="n"/>
      <c r="E566" s="57" t="n"/>
    </row>
    <row r="567" ht="15.75" customHeight="1" s="198">
      <c r="A567" s="57" t="n"/>
      <c r="B567" s="57" t="n"/>
      <c r="C567" s="57" t="n"/>
      <c r="D567" s="58" t="n"/>
      <c r="E567" s="57" t="n"/>
    </row>
    <row r="568" ht="15.75" customHeight="1" s="198">
      <c r="A568" s="57" t="n"/>
      <c r="B568" s="57" t="n"/>
      <c r="C568" s="57" t="n"/>
      <c r="D568" s="58" t="n"/>
      <c r="E568" s="57" t="n"/>
    </row>
    <row r="569" ht="15.75" customHeight="1" s="198">
      <c r="A569" s="57" t="n"/>
      <c r="B569" s="57" t="n"/>
      <c r="C569" s="57" t="n"/>
      <c r="D569" s="58" t="n"/>
      <c r="E569" s="57" t="n"/>
    </row>
    <row r="570" ht="15.75" customHeight="1" s="198">
      <c r="A570" s="57" t="n"/>
      <c r="B570" s="57" t="n"/>
      <c r="C570" s="57" t="n"/>
      <c r="D570" s="58" t="n"/>
      <c r="E570" s="57" t="n"/>
    </row>
    <row r="571" ht="15.75" customHeight="1" s="198">
      <c r="A571" s="57" t="n"/>
      <c r="B571" s="57" t="n"/>
      <c r="C571" s="57" t="n"/>
      <c r="D571" s="58" t="n"/>
      <c r="E571" s="57" t="n"/>
    </row>
    <row r="572" ht="15.75" customHeight="1" s="198">
      <c r="A572" s="57" t="n"/>
      <c r="B572" s="57" t="n"/>
      <c r="C572" s="57" t="n"/>
      <c r="D572" s="58" t="n"/>
      <c r="E572" s="57" t="n"/>
    </row>
    <row r="573" ht="15.75" customHeight="1" s="198">
      <c r="A573" s="57" t="n"/>
      <c r="B573" s="57" t="n"/>
      <c r="C573" s="57" t="n"/>
      <c r="D573" s="58" t="n"/>
      <c r="E573" s="57" t="n"/>
    </row>
    <row r="574" ht="15.75" customHeight="1" s="198">
      <c r="A574" s="57" t="n"/>
      <c r="B574" s="57" t="n"/>
      <c r="C574" s="57" t="n"/>
      <c r="D574" s="58" t="n"/>
      <c r="E574" s="57" t="n"/>
    </row>
    <row r="575" ht="15.75" customHeight="1" s="198">
      <c r="A575" s="57" t="n"/>
      <c r="B575" s="57" t="n"/>
      <c r="C575" s="57" t="n"/>
      <c r="D575" s="58" t="n"/>
      <c r="E575" s="57" t="n"/>
    </row>
    <row r="576" ht="15.75" customHeight="1" s="198">
      <c r="A576" s="57" t="n"/>
      <c r="B576" s="57" t="n"/>
      <c r="C576" s="57" t="n"/>
      <c r="D576" s="58" t="n"/>
      <c r="E576" s="57" t="n"/>
    </row>
    <row r="577" ht="15.75" customHeight="1" s="198">
      <c r="A577" s="57" t="n"/>
      <c r="B577" s="57" t="n"/>
      <c r="C577" s="57" t="n"/>
      <c r="D577" s="58" t="n"/>
      <c r="E577" s="57" t="n"/>
    </row>
    <row r="578" ht="15.75" customHeight="1" s="198">
      <c r="A578" s="57" t="n"/>
      <c r="B578" s="57" t="n"/>
      <c r="C578" s="57" t="n"/>
      <c r="D578" s="58" t="n"/>
      <c r="E578" s="57" t="n"/>
    </row>
    <row r="579" ht="15.75" customHeight="1" s="198">
      <c r="A579" s="57" t="n"/>
      <c r="B579" s="57" t="n"/>
      <c r="C579" s="57" t="n"/>
      <c r="D579" s="58" t="n"/>
      <c r="E579" s="57" t="n"/>
    </row>
    <row r="580" ht="15.75" customHeight="1" s="198">
      <c r="A580" s="57" t="n"/>
      <c r="B580" s="57" t="n"/>
      <c r="C580" s="57" t="n"/>
      <c r="D580" s="58" t="n"/>
      <c r="E580" s="57" t="n"/>
    </row>
    <row r="581" ht="15.75" customHeight="1" s="198">
      <c r="A581" s="57" t="n"/>
      <c r="B581" s="57" t="n"/>
      <c r="C581" s="57" t="n"/>
      <c r="D581" s="58" t="n"/>
      <c r="E581" s="57" t="n"/>
    </row>
    <row r="582" ht="15.75" customHeight="1" s="198">
      <c r="A582" s="57" t="n"/>
      <c r="B582" s="57" t="n"/>
      <c r="C582" s="57" t="n"/>
      <c r="D582" s="58" t="n"/>
      <c r="E582" s="57" t="n"/>
    </row>
    <row r="583" ht="15.75" customHeight="1" s="198">
      <c r="A583" s="57" t="n"/>
      <c r="B583" s="57" t="n"/>
      <c r="C583" s="57" t="n"/>
      <c r="D583" s="58" t="n"/>
      <c r="E583" s="57" t="n"/>
    </row>
    <row r="584" ht="15.75" customHeight="1" s="198">
      <c r="A584" s="57" t="n"/>
      <c r="B584" s="57" t="n"/>
      <c r="C584" s="57" t="n"/>
      <c r="D584" s="58" t="n"/>
      <c r="E584" s="57" t="n"/>
    </row>
    <row r="585" ht="15.75" customHeight="1" s="198">
      <c r="A585" s="57" t="n"/>
      <c r="B585" s="57" t="n"/>
      <c r="C585" s="57" t="n"/>
      <c r="D585" s="58" t="n"/>
      <c r="E585" s="57" t="n"/>
    </row>
    <row r="586" ht="15.75" customHeight="1" s="198">
      <c r="A586" s="57" t="n"/>
      <c r="B586" s="57" t="n"/>
      <c r="C586" s="57" t="n"/>
      <c r="D586" s="58" t="n"/>
      <c r="E586" s="57" t="n"/>
    </row>
    <row r="587" ht="15.75" customHeight="1" s="198">
      <c r="A587" s="57" t="n"/>
      <c r="B587" s="57" t="n"/>
      <c r="C587" s="57" t="n"/>
      <c r="D587" s="58" t="n"/>
      <c r="E587" s="57" t="n"/>
    </row>
    <row r="588" ht="15.75" customHeight="1" s="198">
      <c r="A588" s="57" t="n"/>
      <c r="B588" s="57" t="n"/>
      <c r="C588" s="57" t="n"/>
      <c r="D588" s="58" t="n"/>
      <c r="E588" s="57" t="n"/>
    </row>
    <row r="589" ht="15.75" customHeight="1" s="198">
      <c r="A589" s="57" t="n"/>
      <c r="B589" s="57" t="n"/>
      <c r="C589" s="57" t="n"/>
      <c r="D589" s="58" t="n"/>
      <c r="E589" s="57" t="n"/>
    </row>
    <row r="590" ht="15.75" customHeight="1" s="198">
      <c r="A590" s="57" t="n"/>
      <c r="B590" s="57" t="n"/>
      <c r="C590" s="57" t="n"/>
      <c r="D590" s="58" t="n"/>
      <c r="E590" s="57" t="n"/>
    </row>
    <row r="591" ht="15.75" customHeight="1" s="198">
      <c r="A591" s="57" t="n"/>
      <c r="B591" s="57" t="n"/>
      <c r="C591" s="57" t="n"/>
      <c r="D591" s="58" t="n"/>
      <c r="E591" s="57" t="n"/>
    </row>
    <row r="592" ht="15.75" customHeight="1" s="198">
      <c r="A592" s="57" t="n"/>
      <c r="B592" s="57" t="n"/>
      <c r="C592" s="57" t="n"/>
      <c r="D592" s="58" t="n"/>
      <c r="E592" s="57" t="n"/>
    </row>
    <row r="593" ht="15.75" customHeight="1" s="198">
      <c r="A593" s="57" t="n"/>
      <c r="B593" s="57" t="n"/>
      <c r="C593" s="57" t="n"/>
      <c r="D593" s="58" t="n"/>
      <c r="E593" s="57" t="n"/>
    </row>
    <row r="594" ht="15.75" customHeight="1" s="198">
      <c r="A594" s="57" t="n"/>
      <c r="B594" s="57" t="n"/>
      <c r="C594" s="57" t="n"/>
      <c r="D594" s="58" t="n"/>
      <c r="E594" s="57" t="n"/>
    </row>
    <row r="595" ht="15.75" customHeight="1" s="198">
      <c r="A595" s="57" t="n"/>
      <c r="B595" s="57" t="n"/>
      <c r="C595" s="57" t="n"/>
      <c r="D595" s="58" t="n"/>
      <c r="E595" s="57" t="n"/>
    </row>
    <row r="596" ht="15.75" customHeight="1" s="198">
      <c r="A596" s="57" t="n"/>
      <c r="B596" s="57" t="n"/>
      <c r="C596" s="57" t="n"/>
      <c r="D596" s="58" t="n"/>
      <c r="E596" s="57" t="n"/>
    </row>
    <row r="597" ht="15.75" customHeight="1" s="198">
      <c r="A597" s="57" t="n"/>
      <c r="B597" s="57" t="n"/>
      <c r="C597" s="57" t="n"/>
      <c r="D597" s="58" t="n"/>
      <c r="E597" s="57" t="n"/>
    </row>
    <row r="598" ht="15.75" customHeight="1" s="198">
      <c r="A598" s="57" t="n"/>
      <c r="B598" s="57" t="n"/>
      <c r="C598" s="57" t="n"/>
      <c r="D598" s="58" t="n"/>
      <c r="E598" s="57" t="n"/>
    </row>
    <row r="599" ht="15.75" customHeight="1" s="198">
      <c r="A599" s="57" t="n"/>
      <c r="B599" s="57" t="n"/>
      <c r="C599" s="57" t="n"/>
      <c r="D599" s="58" t="n"/>
      <c r="E599" s="57" t="n"/>
    </row>
    <row r="600" ht="15.75" customHeight="1" s="198">
      <c r="A600" s="57" t="n"/>
      <c r="B600" s="57" t="n"/>
      <c r="C600" s="57" t="n"/>
      <c r="D600" s="58" t="n"/>
      <c r="E600" s="57" t="n"/>
    </row>
    <row r="601" ht="15.75" customHeight="1" s="198">
      <c r="A601" s="57" t="n"/>
      <c r="B601" s="57" t="n"/>
      <c r="C601" s="57" t="n"/>
      <c r="D601" s="58" t="n"/>
      <c r="E601" s="57" t="n"/>
    </row>
    <row r="602" ht="15.75" customHeight="1" s="198">
      <c r="A602" s="57" t="n"/>
      <c r="B602" s="57" t="n"/>
      <c r="C602" s="57" t="n"/>
      <c r="D602" s="58" t="n"/>
      <c r="E602" s="57" t="n"/>
    </row>
    <row r="603" ht="15.75" customHeight="1" s="198">
      <c r="A603" s="57" t="n"/>
      <c r="B603" s="57" t="n"/>
      <c r="C603" s="57" t="n"/>
      <c r="D603" s="58" t="n"/>
      <c r="E603" s="57" t="n"/>
    </row>
    <row r="604" ht="15.75" customHeight="1" s="198">
      <c r="A604" s="57" t="n"/>
      <c r="B604" s="57" t="n"/>
      <c r="C604" s="57" t="n"/>
      <c r="D604" s="58" t="n"/>
      <c r="E604" s="57" t="n"/>
    </row>
    <row r="605" ht="15.75" customHeight="1" s="198">
      <c r="A605" s="57" t="n"/>
      <c r="B605" s="57" t="n"/>
      <c r="C605" s="57" t="n"/>
      <c r="D605" s="58" t="n"/>
      <c r="E605" s="57" t="n"/>
    </row>
    <row r="606" ht="15.75" customHeight="1" s="198">
      <c r="A606" s="57" t="n"/>
      <c r="B606" s="57" t="n"/>
      <c r="C606" s="57" t="n"/>
      <c r="D606" s="58" t="n"/>
      <c r="E606" s="57" t="n"/>
    </row>
    <row r="607" ht="15.75" customHeight="1" s="198">
      <c r="A607" s="57" t="n"/>
      <c r="B607" s="57" t="n"/>
      <c r="C607" s="57" t="n"/>
      <c r="D607" s="58" t="n"/>
      <c r="E607" s="57" t="n"/>
    </row>
    <row r="608" ht="15.75" customHeight="1" s="198">
      <c r="A608" s="57" t="n"/>
      <c r="B608" s="57" t="n"/>
      <c r="C608" s="57" t="n"/>
      <c r="D608" s="58" t="n"/>
      <c r="E608" s="57" t="n"/>
    </row>
    <row r="609" ht="15.75" customHeight="1" s="198">
      <c r="A609" s="57" t="n"/>
      <c r="B609" s="57" t="n"/>
      <c r="C609" s="57" t="n"/>
      <c r="D609" s="58" t="n"/>
      <c r="E609" s="57" t="n"/>
    </row>
    <row r="610" ht="15.75" customHeight="1" s="198">
      <c r="A610" s="57" t="n"/>
      <c r="B610" s="57" t="n"/>
      <c r="C610" s="57" t="n"/>
      <c r="D610" s="58" t="n"/>
      <c r="E610" s="57" t="n"/>
    </row>
    <row r="611" ht="15.75" customHeight="1" s="198">
      <c r="A611" s="57" t="n"/>
      <c r="B611" s="57" t="n"/>
      <c r="C611" s="57" t="n"/>
      <c r="D611" s="58" t="n"/>
      <c r="E611" s="57" t="n"/>
    </row>
    <row r="612" ht="15.75" customHeight="1" s="198">
      <c r="A612" s="57" t="n"/>
      <c r="B612" s="57" t="n"/>
      <c r="C612" s="57" t="n"/>
      <c r="D612" s="58" t="n"/>
      <c r="E612" s="57" t="n"/>
    </row>
    <row r="613" ht="15.75" customHeight="1" s="198">
      <c r="A613" s="57" t="n"/>
      <c r="B613" s="57" t="n"/>
      <c r="C613" s="57" t="n"/>
      <c r="D613" s="58" t="n"/>
      <c r="E613" s="57" t="n"/>
    </row>
    <row r="614" ht="15.75" customHeight="1" s="198">
      <c r="A614" s="57" t="n"/>
      <c r="B614" s="57" t="n"/>
      <c r="C614" s="57" t="n"/>
      <c r="D614" s="58" t="n"/>
      <c r="E614" s="57" t="n"/>
    </row>
    <row r="615" ht="15.75" customHeight="1" s="198">
      <c r="A615" s="57" t="n"/>
      <c r="B615" s="57" t="n"/>
      <c r="C615" s="57" t="n"/>
      <c r="D615" s="58" t="n"/>
      <c r="E615" s="57" t="n"/>
    </row>
    <row r="616" ht="15.75" customHeight="1" s="198">
      <c r="A616" s="57" t="n"/>
      <c r="B616" s="57" t="n"/>
      <c r="C616" s="57" t="n"/>
      <c r="D616" s="58" t="n"/>
      <c r="E616" s="57" t="n"/>
    </row>
    <row r="617" ht="15.75" customHeight="1" s="198">
      <c r="A617" s="57" t="n"/>
      <c r="B617" s="57" t="n"/>
      <c r="C617" s="57" t="n"/>
      <c r="D617" s="58" t="n"/>
      <c r="E617" s="57" t="n"/>
    </row>
    <row r="618" ht="15.75" customHeight="1" s="198">
      <c r="A618" s="57" t="n"/>
      <c r="B618" s="57" t="n"/>
      <c r="C618" s="57" t="n"/>
      <c r="D618" s="58" t="n"/>
      <c r="E618" s="57" t="n"/>
    </row>
    <row r="619" ht="15.75" customHeight="1" s="198">
      <c r="A619" s="57" t="n"/>
      <c r="B619" s="57" t="n"/>
      <c r="C619" s="57" t="n"/>
      <c r="D619" s="58" t="n"/>
      <c r="E619" s="57" t="n"/>
    </row>
    <row r="620" ht="15.75" customHeight="1" s="198">
      <c r="A620" s="57" t="n"/>
      <c r="B620" s="57" t="n"/>
      <c r="C620" s="57" t="n"/>
      <c r="D620" s="58" t="n"/>
      <c r="E620" s="57" t="n"/>
    </row>
    <row r="621" ht="15.75" customHeight="1" s="198">
      <c r="A621" s="57" t="n"/>
      <c r="B621" s="57" t="n"/>
      <c r="C621" s="57" t="n"/>
      <c r="D621" s="58" t="n"/>
      <c r="E621" s="57" t="n"/>
    </row>
    <row r="622" ht="15.75" customHeight="1" s="198">
      <c r="A622" s="57" t="n"/>
      <c r="B622" s="57" t="n"/>
      <c r="C622" s="57" t="n"/>
      <c r="D622" s="58" t="n"/>
      <c r="E622" s="57" t="n"/>
    </row>
    <row r="623" ht="15.75" customHeight="1" s="198">
      <c r="A623" s="57" t="n"/>
      <c r="B623" s="57" t="n"/>
      <c r="C623" s="57" t="n"/>
      <c r="D623" s="58" t="n"/>
      <c r="E623" s="57" t="n"/>
    </row>
    <row r="624" ht="15.75" customHeight="1" s="198">
      <c r="A624" s="57" t="n"/>
      <c r="B624" s="57" t="n"/>
      <c r="C624" s="57" t="n"/>
      <c r="D624" s="58" t="n"/>
      <c r="E624" s="57" t="n"/>
    </row>
    <row r="625" ht="15.75" customHeight="1" s="198">
      <c r="A625" s="57" t="n"/>
      <c r="B625" s="57" t="n"/>
      <c r="C625" s="57" t="n"/>
      <c r="D625" s="58" t="n"/>
      <c r="E625" s="57" t="n"/>
    </row>
    <row r="626" ht="15.75" customHeight="1" s="198">
      <c r="A626" s="57" t="n"/>
      <c r="B626" s="57" t="n"/>
      <c r="C626" s="57" t="n"/>
      <c r="D626" s="58" t="n"/>
      <c r="E626" s="57" t="n"/>
    </row>
    <row r="627" ht="15.75" customHeight="1" s="198">
      <c r="A627" s="57" t="n"/>
      <c r="B627" s="57" t="n"/>
      <c r="C627" s="57" t="n"/>
      <c r="D627" s="58" t="n"/>
      <c r="E627" s="57" t="n"/>
    </row>
    <row r="628" ht="15.75" customHeight="1" s="198">
      <c r="A628" s="57" t="n"/>
      <c r="B628" s="57" t="n"/>
      <c r="C628" s="57" t="n"/>
      <c r="D628" s="58" t="n"/>
      <c r="E628" s="57" t="n"/>
    </row>
    <row r="629" ht="15.75" customHeight="1" s="198">
      <c r="A629" s="57" t="n"/>
      <c r="B629" s="57" t="n"/>
      <c r="C629" s="57" t="n"/>
      <c r="D629" s="58" t="n"/>
      <c r="E629" s="57" t="n"/>
    </row>
    <row r="630" ht="15.75" customHeight="1" s="198">
      <c r="A630" s="57" t="n"/>
      <c r="B630" s="57" t="n"/>
      <c r="C630" s="57" t="n"/>
      <c r="D630" s="58" t="n"/>
      <c r="E630" s="57" t="n"/>
    </row>
    <row r="631" ht="15.75" customHeight="1" s="198">
      <c r="A631" s="57" t="n"/>
      <c r="B631" s="57" t="n"/>
      <c r="C631" s="57" t="n"/>
      <c r="D631" s="58" t="n"/>
      <c r="E631" s="57" t="n"/>
    </row>
    <row r="632" ht="15.75" customHeight="1" s="198">
      <c r="A632" s="57" t="n"/>
      <c r="B632" s="57" t="n"/>
      <c r="C632" s="57" t="n"/>
      <c r="D632" s="58" t="n"/>
      <c r="E632" s="57" t="n"/>
    </row>
    <row r="633" ht="15.75" customHeight="1" s="198">
      <c r="A633" s="57" t="n"/>
      <c r="B633" s="57" t="n"/>
      <c r="C633" s="57" t="n"/>
      <c r="D633" s="58" t="n"/>
      <c r="E633" s="57" t="n"/>
    </row>
    <row r="634" ht="15.75" customHeight="1" s="198">
      <c r="A634" s="57" t="n"/>
      <c r="B634" s="57" t="n"/>
      <c r="C634" s="57" t="n"/>
      <c r="D634" s="58" t="n"/>
      <c r="E634" s="57" t="n"/>
    </row>
    <row r="635" ht="15.75" customHeight="1" s="198">
      <c r="A635" s="57" t="n"/>
      <c r="B635" s="57" t="n"/>
      <c r="C635" s="57" t="n"/>
      <c r="D635" s="58" t="n"/>
      <c r="E635" s="57" t="n"/>
    </row>
    <row r="636" ht="15.75" customHeight="1" s="198">
      <c r="A636" s="57" t="n"/>
      <c r="B636" s="57" t="n"/>
      <c r="C636" s="57" t="n"/>
      <c r="D636" s="58" t="n"/>
      <c r="E636" s="57" t="n"/>
    </row>
    <row r="637" ht="15.75" customHeight="1" s="198">
      <c r="A637" s="57" t="n"/>
      <c r="B637" s="57" t="n"/>
      <c r="C637" s="57" t="n"/>
      <c r="D637" s="58" t="n"/>
      <c r="E637" s="57" t="n"/>
    </row>
    <row r="638" ht="15.75" customHeight="1" s="198">
      <c r="A638" s="57" t="n"/>
      <c r="B638" s="57" t="n"/>
      <c r="C638" s="57" t="n"/>
      <c r="D638" s="58" t="n"/>
      <c r="E638" s="57" t="n"/>
    </row>
    <row r="639" ht="15.75" customHeight="1" s="198">
      <c r="A639" s="57" t="n"/>
      <c r="B639" s="57" t="n"/>
      <c r="C639" s="57" t="n"/>
      <c r="D639" s="58" t="n"/>
      <c r="E639" s="57" t="n"/>
    </row>
    <row r="640" ht="15.75" customHeight="1" s="198">
      <c r="A640" s="57" t="n"/>
      <c r="B640" s="57" t="n"/>
      <c r="C640" s="57" t="n"/>
      <c r="D640" s="58" t="n"/>
      <c r="E640" s="57" t="n"/>
    </row>
    <row r="641" ht="15.75" customHeight="1" s="198">
      <c r="A641" s="57" t="n"/>
      <c r="B641" s="57" t="n"/>
      <c r="C641" s="57" t="n"/>
      <c r="D641" s="58" t="n"/>
      <c r="E641" s="57" t="n"/>
    </row>
    <row r="642" ht="15.75" customHeight="1" s="198">
      <c r="A642" s="57" t="n"/>
      <c r="B642" s="57" t="n"/>
      <c r="C642" s="57" t="n"/>
      <c r="D642" s="58" t="n"/>
      <c r="E642" s="57" t="n"/>
    </row>
    <row r="643" ht="15.75" customHeight="1" s="198">
      <c r="A643" s="57" t="n"/>
      <c r="B643" s="57" t="n"/>
      <c r="C643" s="57" t="n"/>
      <c r="D643" s="58" t="n"/>
      <c r="E643" s="57" t="n"/>
    </row>
    <row r="644" ht="15.75" customHeight="1" s="198">
      <c r="A644" s="57" t="n"/>
      <c r="B644" s="57" t="n"/>
      <c r="C644" s="57" t="n"/>
      <c r="D644" s="58" t="n"/>
      <c r="E644" s="57" t="n"/>
    </row>
    <row r="645" ht="15.75" customHeight="1" s="198">
      <c r="A645" s="57" t="n"/>
      <c r="B645" s="57" t="n"/>
      <c r="C645" s="57" t="n"/>
      <c r="D645" s="58" t="n"/>
      <c r="E645" s="57" t="n"/>
    </row>
    <row r="646" ht="15.75" customHeight="1" s="198">
      <c r="A646" s="57" t="n"/>
      <c r="B646" s="57" t="n"/>
      <c r="C646" s="57" t="n"/>
      <c r="D646" s="58" t="n"/>
      <c r="E646" s="57" t="n"/>
    </row>
    <row r="647" ht="15.75" customHeight="1" s="198">
      <c r="A647" s="57" t="n"/>
      <c r="B647" s="57" t="n"/>
      <c r="C647" s="57" t="n"/>
      <c r="D647" s="58" t="n"/>
      <c r="E647" s="57" t="n"/>
    </row>
    <row r="648" ht="15.75" customHeight="1" s="198">
      <c r="A648" s="57" t="n"/>
      <c r="B648" s="57" t="n"/>
      <c r="C648" s="57" t="n"/>
      <c r="D648" s="58" t="n"/>
      <c r="E648" s="57" t="n"/>
    </row>
    <row r="649" ht="15.75" customHeight="1" s="198">
      <c r="A649" s="57" t="n"/>
      <c r="B649" s="57" t="n"/>
      <c r="C649" s="57" t="n"/>
      <c r="D649" s="58" t="n"/>
      <c r="E649" s="57" t="n"/>
    </row>
    <row r="650" ht="15.75" customHeight="1" s="198">
      <c r="A650" s="57" t="n"/>
      <c r="B650" s="57" t="n"/>
      <c r="C650" s="57" t="n"/>
      <c r="D650" s="58" t="n"/>
      <c r="E650" s="57" t="n"/>
    </row>
    <row r="651" ht="15.75" customHeight="1" s="198">
      <c r="A651" s="57" t="n"/>
      <c r="B651" s="57" t="n"/>
      <c r="C651" s="57" t="n"/>
      <c r="D651" s="58" t="n"/>
      <c r="E651" s="57" t="n"/>
    </row>
    <row r="652" ht="15.75" customHeight="1" s="198">
      <c r="A652" s="57" t="n"/>
      <c r="B652" s="57" t="n"/>
      <c r="C652" s="57" t="n"/>
      <c r="D652" s="58" t="n"/>
      <c r="E652" s="57" t="n"/>
    </row>
    <row r="653" ht="15.75" customHeight="1" s="198">
      <c r="A653" s="57" t="n"/>
      <c r="B653" s="57" t="n"/>
      <c r="C653" s="57" t="n"/>
      <c r="D653" s="58" t="n"/>
      <c r="E653" s="57" t="n"/>
    </row>
    <row r="654" ht="15.75" customHeight="1" s="198">
      <c r="A654" s="57" t="n"/>
      <c r="B654" s="57" t="n"/>
      <c r="C654" s="57" t="n"/>
      <c r="D654" s="58" t="n"/>
      <c r="E654" s="57" t="n"/>
    </row>
    <row r="655" ht="15.75" customHeight="1" s="198">
      <c r="A655" s="57" t="n"/>
      <c r="B655" s="57" t="n"/>
      <c r="C655" s="57" t="n"/>
      <c r="D655" s="58" t="n"/>
      <c r="E655" s="57" t="n"/>
    </row>
    <row r="656" ht="15.75" customHeight="1" s="198">
      <c r="A656" s="57" t="n"/>
      <c r="B656" s="57" t="n"/>
      <c r="C656" s="57" t="n"/>
      <c r="D656" s="58" t="n"/>
      <c r="E656" s="57" t="n"/>
    </row>
    <row r="657" ht="15.75" customHeight="1" s="198">
      <c r="A657" s="57" t="n"/>
      <c r="B657" s="57" t="n"/>
      <c r="C657" s="57" t="n"/>
      <c r="D657" s="58" t="n"/>
      <c r="E657" s="57" t="n"/>
    </row>
    <row r="658" ht="15.75" customHeight="1" s="198">
      <c r="A658" s="57" t="n"/>
      <c r="B658" s="57" t="n"/>
      <c r="C658" s="57" t="n"/>
      <c r="D658" s="58" t="n"/>
      <c r="E658" s="57" t="n"/>
    </row>
    <row r="659" ht="15.75" customHeight="1" s="198">
      <c r="A659" s="57" t="n"/>
      <c r="B659" s="57" t="n"/>
      <c r="C659" s="57" t="n"/>
      <c r="D659" s="58" t="n"/>
      <c r="E659" s="57" t="n"/>
    </row>
    <row r="660" ht="15.75" customHeight="1" s="198">
      <c r="A660" s="57" t="n"/>
      <c r="B660" s="57" t="n"/>
      <c r="C660" s="57" t="n"/>
      <c r="D660" s="58" t="n"/>
      <c r="E660" s="57" t="n"/>
    </row>
    <row r="661" ht="15.75" customHeight="1" s="198">
      <c r="A661" s="57" t="n"/>
      <c r="B661" s="57" t="n"/>
      <c r="C661" s="57" t="n"/>
      <c r="D661" s="58" t="n"/>
      <c r="E661" s="57" t="n"/>
    </row>
    <row r="662" ht="15.75" customHeight="1" s="198">
      <c r="A662" s="57" t="n"/>
      <c r="B662" s="57" t="n"/>
      <c r="C662" s="57" t="n"/>
      <c r="D662" s="58" t="n"/>
      <c r="E662" s="57" t="n"/>
    </row>
    <row r="663" ht="15.75" customHeight="1" s="198">
      <c r="A663" s="57" t="n"/>
      <c r="B663" s="57" t="n"/>
      <c r="C663" s="57" t="n"/>
      <c r="D663" s="58" t="n"/>
      <c r="E663" s="57" t="n"/>
    </row>
    <row r="664" ht="15.75" customHeight="1" s="198">
      <c r="A664" s="57" t="n"/>
      <c r="B664" s="57" t="n"/>
      <c r="C664" s="57" t="n"/>
      <c r="D664" s="58" t="n"/>
      <c r="E664" s="57" t="n"/>
    </row>
    <row r="665" ht="15.75" customHeight="1" s="198">
      <c r="A665" s="57" t="n"/>
      <c r="B665" s="57" t="n"/>
      <c r="C665" s="57" t="n"/>
      <c r="D665" s="58" t="n"/>
      <c r="E665" s="57" t="n"/>
    </row>
    <row r="666" ht="15.75" customHeight="1" s="198">
      <c r="A666" s="57" t="n"/>
      <c r="B666" s="57" t="n"/>
      <c r="C666" s="57" t="n"/>
      <c r="D666" s="58" t="n"/>
      <c r="E666" s="57" t="n"/>
    </row>
    <row r="667" ht="15.75" customHeight="1" s="198">
      <c r="A667" s="57" t="n"/>
      <c r="B667" s="57" t="n"/>
      <c r="C667" s="57" t="n"/>
      <c r="D667" s="58" t="n"/>
      <c r="E667" s="57" t="n"/>
    </row>
    <row r="668" ht="15.75" customHeight="1" s="198">
      <c r="A668" s="57" t="n"/>
      <c r="B668" s="57" t="n"/>
      <c r="C668" s="57" t="n"/>
      <c r="D668" s="58" t="n"/>
      <c r="E668" s="57" t="n"/>
    </row>
    <row r="669" ht="15.75" customHeight="1" s="198">
      <c r="A669" s="57" t="n"/>
      <c r="B669" s="57" t="n"/>
      <c r="C669" s="57" t="n"/>
      <c r="D669" s="58" t="n"/>
      <c r="E669" s="57" t="n"/>
    </row>
    <row r="670" ht="15.75" customHeight="1" s="198">
      <c r="A670" s="57" t="n"/>
      <c r="B670" s="57" t="n"/>
      <c r="C670" s="57" t="n"/>
      <c r="D670" s="58" t="n"/>
      <c r="E670" s="57" t="n"/>
    </row>
    <row r="671" ht="15.75" customHeight="1" s="198">
      <c r="A671" s="57" t="n"/>
      <c r="B671" s="57" t="n"/>
      <c r="C671" s="57" t="n"/>
      <c r="D671" s="58" t="n"/>
      <c r="E671" s="57" t="n"/>
    </row>
    <row r="672" ht="15.75" customHeight="1" s="198">
      <c r="A672" s="57" t="n"/>
      <c r="B672" s="57" t="n"/>
      <c r="C672" s="57" t="n"/>
      <c r="D672" s="58" t="n"/>
      <c r="E672" s="57" t="n"/>
    </row>
    <row r="673" ht="15.75" customHeight="1" s="198">
      <c r="A673" s="57" t="n"/>
      <c r="B673" s="57" t="n"/>
      <c r="C673" s="57" t="n"/>
      <c r="D673" s="58" t="n"/>
      <c r="E673" s="57" t="n"/>
    </row>
    <row r="674" ht="15.75" customHeight="1" s="198">
      <c r="A674" s="57" t="n"/>
      <c r="B674" s="57" t="n"/>
      <c r="C674" s="57" t="n"/>
      <c r="D674" s="58" t="n"/>
      <c r="E674" s="57" t="n"/>
    </row>
    <row r="675" ht="15.75" customHeight="1" s="198">
      <c r="A675" s="57" t="n"/>
      <c r="B675" s="57" t="n"/>
      <c r="C675" s="57" t="n"/>
      <c r="D675" s="58" t="n"/>
      <c r="E675" s="57" t="n"/>
    </row>
    <row r="676" ht="15.75" customHeight="1" s="198">
      <c r="A676" s="57" t="n"/>
      <c r="B676" s="57" t="n"/>
      <c r="C676" s="57" t="n"/>
      <c r="D676" s="58" t="n"/>
      <c r="E676" s="57" t="n"/>
    </row>
    <row r="677" ht="15.75" customHeight="1" s="198">
      <c r="A677" s="57" t="n"/>
      <c r="B677" s="57" t="n"/>
      <c r="C677" s="57" t="n"/>
      <c r="D677" s="58" t="n"/>
      <c r="E677" s="57" t="n"/>
    </row>
    <row r="678" ht="15.75" customHeight="1" s="198">
      <c r="A678" s="57" t="n"/>
      <c r="B678" s="57" t="n"/>
      <c r="C678" s="57" t="n"/>
      <c r="D678" s="58" t="n"/>
      <c r="E678" s="57" t="n"/>
    </row>
    <row r="679" ht="15.75" customHeight="1" s="198">
      <c r="A679" s="57" t="n"/>
      <c r="B679" s="57" t="n"/>
      <c r="C679" s="57" t="n"/>
      <c r="D679" s="58" t="n"/>
      <c r="E679" s="57" t="n"/>
    </row>
    <row r="680" ht="15.75" customHeight="1" s="198">
      <c r="A680" s="57" t="n"/>
      <c r="B680" s="57" t="n"/>
      <c r="C680" s="57" t="n"/>
      <c r="D680" s="58" t="n"/>
      <c r="E680" s="57" t="n"/>
    </row>
    <row r="681" ht="15.75" customHeight="1" s="198">
      <c r="A681" s="57" t="n"/>
      <c r="B681" s="57" t="n"/>
      <c r="C681" s="57" t="n"/>
      <c r="D681" s="58" t="n"/>
      <c r="E681" s="57" t="n"/>
    </row>
    <row r="682" ht="15.75" customHeight="1" s="198">
      <c r="A682" s="57" t="n"/>
      <c r="B682" s="57" t="n"/>
      <c r="C682" s="57" t="n"/>
      <c r="D682" s="58" t="n"/>
      <c r="E682" s="57" t="n"/>
    </row>
    <row r="683" ht="15.75" customHeight="1" s="198">
      <c r="A683" s="57" t="n"/>
      <c r="B683" s="57" t="n"/>
      <c r="C683" s="57" t="n"/>
      <c r="D683" s="58" t="n"/>
      <c r="E683" s="57" t="n"/>
    </row>
    <row r="684" ht="15.75" customHeight="1" s="198">
      <c r="A684" s="57" t="n"/>
      <c r="B684" s="57" t="n"/>
      <c r="C684" s="57" t="n"/>
      <c r="D684" s="58" t="n"/>
      <c r="E684" s="57" t="n"/>
    </row>
    <row r="685" ht="15.75" customHeight="1" s="198">
      <c r="A685" s="57" t="n"/>
      <c r="B685" s="57" t="n"/>
      <c r="C685" s="57" t="n"/>
      <c r="D685" s="58" t="n"/>
      <c r="E685" s="57" t="n"/>
    </row>
    <row r="686" ht="15.75" customHeight="1" s="198">
      <c r="A686" s="57" t="n"/>
      <c r="B686" s="57" t="n"/>
      <c r="C686" s="57" t="n"/>
      <c r="D686" s="58" t="n"/>
      <c r="E686" s="57" t="n"/>
    </row>
    <row r="687" ht="15.75" customHeight="1" s="198">
      <c r="A687" s="57" t="n"/>
      <c r="B687" s="57" t="n"/>
      <c r="C687" s="57" t="n"/>
      <c r="D687" s="58" t="n"/>
      <c r="E687" s="57" t="n"/>
    </row>
    <row r="688" ht="15.75" customHeight="1" s="198">
      <c r="A688" s="57" t="n"/>
      <c r="B688" s="57" t="n"/>
      <c r="C688" s="57" t="n"/>
      <c r="D688" s="58" t="n"/>
      <c r="E688" s="57" t="n"/>
    </row>
    <row r="689" ht="15.75" customHeight="1" s="198">
      <c r="A689" s="57" t="n"/>
      <c r="B689" s="57" t="n"/>
      <c r="C689" s="57" t="n"/>
      <c r="D689" s="58" t="n"/>
      <c r="E689" s="57" t="n"/>
    </row>
    <row r="690" ht="15.75" customHeight="1" s="198">
      <c r="A690" s="57" t="n"/>
      <c r="B690" s="57" t="n"/>
      <c r="C690" s="57" t="n"/>
      <c r="D690" s="58" t="n"/>
      <c r="E690" s="57" t="n"/>
    </row>
    <row r="691" ht="15.75" customHeight="1" s="198">
      <c r="A691" s="57" t="n"/>
      <c r="B691" s="57" t="n"/>
      <c r="C691" s="57" t="n"/>
      <c r="D691" s="58" t="n"/>
      <c r="E691" s="57" t="n"/>
    </row>
    <row r="692" ht="15.75" customHeight="1" s="198">
      <c r="A692" s="57" t="n"/>
      <c r="B692" s="57" t="n"/>
      <c r="C692" s="57" t="n"/>
      <c r="D692" s="58" t="n"/>
      <c r="E692" s="57" t="n"/>
    </row>
    <row r="693" ht="15.75" customHeight="1" s="198">
      <c r="A693" s="57" t="n"/>
      <c r="B693" s="57" t="n"/>
      <c r="C693" s="57" t="n"/>
      <c r="D693" s="58" t="n"/>
      <c r="E693" s="57" t="n"/>
    </row>
    <row r="694" ht="15.75" customHeight="1" s="198">
      <c r="A694" s="57" t="n"/>
      <c r="B694" s="57" t="n"/>
      <c r="C694" s="57" t="n"/>
      <c r="D694" s="58" t="n"/>
      <c r="E694" s="57" t="n"/>
    </row>
    <row r="695" ht="15.75" customHeight="1" s="198">
      <c r="A695" s="57" t="n"/>
      <c r="B695" s="57" t="n"/>
      <c r="C695" s="57" t="n"/>
      <c r="D695" s="58" t="n"/>
      <c r="E695" s="57" t="n"/>
    </row>
    <row r="696" ht="15.75" customHeight="1" s="198">
      <c r="A696" s="57" t="n"/>
      <c r="B696" s="57" t="n"/>
      <c r="C696" s="57" t="n"/>
      <c r="D696" s="58" t="n"/>
      <c r="E696" s="57" t="n"/>
    </row>
    <row r="697" ht="15.75" customHeight="1" s="198">
      <c r="A697" s="57" t="n"/>
      <c r="B697" s="57" t="n"/>
      <c r="C697" s="57" t="n"/>
      <c r="D697" s="58" t="n"/>
      <c r="E697" s="57" t="n"/>
    </row>
    <row r="698" ht="15.75" customHeight="1" s="198">
      <c r="A698" s="57" t="n"/>
      <c r="B698" s="57" t="n"/>
      <c r="C698" s="57" t="n"/>
      <c r="D698" s="58" t="n"/>
      <c r="E698" s="57" t="n"/>
    </row>
    <row r="699" ht="15.75" customHeight="1" s="198">
      <c r="A699" s="57" t="n"/>
      <c r="B699" s="57" t="n"/>
      <c r="C699" s="57" t="n"/>
      <c r="D699" s="58" t="n"/>
      <c r="E699" s="57" t="n"/>
    </row>
    <row r="700" ht="15.75" customHeight="1" s="198">
      <c r="A700" s="57" t="n"/>
      <c r="B700" s="57" t="n"/>
      <c r="C700" s="57" t="n"/>
      <c r="D700" s="58" t="n"/>
      <c r="E700" s="57" t="n"/>
    </row>
    <row r="701" ht="15.75" customHeight="1" s="198">
      <c r="A701" s="57" t="n"/>
      <c r="B701" s="57" t="n"/>
      <c r="C701" s="57" t="n"/>
      <c r="D701" s="58" t="n"/>
      <c r="E701" s="57" t="n"/>
    </row>
    <row r="702" ht="15.75" customHeight="1" s="198">
      <c r="A702" s="57" t="n"/>
      <c r="B702" s="57" t="n"/>
      <c r="C702" s="57" t="n"/>
      <c r="D702" s="58" t="n"/>
      <c r="E702" s="57" t="n"/>
    </row>
    <row r="703" ht="15.75" customHeight="1" s="198">
      <c r="A703" s="57" t="n"/>
      <c r="B703" s="57" t="n"/>
      <c r="C703" s="57" t="n"/>
      <c r="D703" s="58" t="n"/>
      <c r="E703" s="57" t="n"/>
    </row>
    <row r="704" ht="15.75" customHeight="1" s="198">
      <c r="A704" s="57" t="n"/>
      <c r="B704" s="57" t="n"/>
      <c r="C704" s="57" t="n"/>
      <c r="D704" s="58" t="n"/>
      <c r="E704" s="57" t="n"/>
    </row>
    <row r="705" ht="15.75" customHeight="1" s="198">
      <c r="A705" s="57" t="n"/>
      <c r="B705" s="57" t="n"/>
      <c r="C705" s="57" t="n"/>
      <c r="D705" s="58" t="n"/>
      <c r="E705" s="57" t="n"/>
    </row>
    <row r="706" ht="15.75" customHeight="1" s="198">
      <c r="A706" s="57" t="n"/>
      <c r="B706" s="57" t="n"/>
      <c r="C706" s="57" t="n"/>
      <c r="D706" s="58" t="n"/>
      <c r="E706" s="57" t="n"/>
    </row>
    <row r="707" ht="15.75" customHeight="1" s="198">
      <c r="A707" s="57" t="n"/>
      <c r="B707" s="57" t="n"/>
      <c r="C707" s="57" t="n"/>
      <c r="D707" s="58" t="n"/>
      <c r="E707" s="57" t="n"/>
    </row>
    <row r="708" ht="15.75" customHeight="1" s="198">
      <c r="A708" s="57" t="n"/>
      <c r="B708" s="57" t="n"/>
      <c r="C708" s="57" t="n"/>
      <c r="D708" s="58" t="n"/>
      <c r="E708" s="57" t="n"/>
    </row>
    <row r="709" ht="15.75" customHeight="1" s="198">
      <c r="A709" s="57" t="n"/>
      <c r="B709" s="57" t="n"/>
      <c r="C709" s="57" t="n"/>
      <c r="D709" s="58" t="n"/>
      <c r="E709" s="57" t="n"/>
    </row>
    <row r="710" ht="15.75" customHeight="1" s="198">
      <c r="A710" s="57" t="n"/>
      <c r="B710" s="57" t="n"/>
      <c r="C710" s="57" t="n"/>
      <c r="D710" s="58" t="n"/>
      <c r="E710" s="57" t="n"/>
    </row>
    <row r="711" ht="15.75" customHeight="1" s="198">
      <c r="A711" s="57" t="n"/>
      <c r="B711" s="57" t="n"/>
      <c r="C711" s="57" t="n"/>
      <c r="D711" s="58" t="n"/>
      <c r="E711" s="57" t="n"/>
    </row>
    <row r="712" ht="15.75" customHeight="1" s="198">
      <c r="A712" s="57" t="n"/>
      <c r="B712" s="57" t="n"/>
      <c r="C712" s="57" t="n"/>
      <c r="D712" s="58" t="n"/>
      <c r="E712" s="57" t="n"/>
    </row>
    <row r="713" ht="15.75" customHeight="1" s="198">
      <c r="A713" s="57" t="n"/>
      <c r="B713" s="57" t="n"/>
      <c r="C713" s="57" t="n"/>
      <c r="D713" s="58" t="n"/>
      <c r="E713" s="57" t="n"/>
    </row>
    <row r="714" ht="15.75" customHeight="1" s="198">
      <c r="A714" s="57" t="n"/>
      <c r="B714" s="57" t="n"/>
      <c r="C714" s="57" t="n"/>
      <c r="D714" s="58" t="n"/>
      <c r="E714" s="57" t="n"/>
    </row>
    <row r="715" ht="15.75" customHeight="1" s="198">
      <c r="A715" s="57" t="n"/>
      <c r="B715" s="57" t="n"/>
      <c r="C715" s="57" t="n"/>
      <c r="D715" s="58" t="n"/>
      <c r="E715" s="57" t="n"/>
    </row>
    <row r="716" ht="15.75" customHeight="1" s="198">
      <c r="A716" s="57" t="n"/>
      <c r="B716" s="57" t="n"/>
      <c r="C716" s="57" t="n"/>
      <c r="D716" s="58" t="n"/>
      <c r="E716" s="57" t="n"/>
    </row>
    <row r="717" ht="15.75" customHeight="1" s="198">
      <c r="A717" s="57" t="n"/>
      <c r="B717" s="57" t="n"/>
      <c r="C717" s="57" t="n"/>
      <c r="D717" s="58" t="n"/>
      <c r="E717" s="57" t="n"/>
    </row>
    <row r="718" ht="15.75" customHeight="1" s="198">
      <c r="A718" s="57" t="n"/>
      <c r="B718" s="57" t="n"/>
      <c r="C718" s="57" t="n"/>
      <c r="D718" s="58" t="n"/>
      <c r="E718" s="57" t="n"/>
    </row>
    <row r="719" ht="15.75" customHeight="1" s="198">
      <c r="A719" s="57" t="n"/>
      <c r="B719" s="57" t="n"/>
      <c r="C719" s="57" t="n"/>
      <c r="D719" s="58" t="n"/>
      <c r="E719" s="57" t="n"/>
    </row>
    <row r="720" ht="15.75" customHeight="1" s="198">
      <c r="A720" s="57" t="n"/>
      <c r="B720" s="57" t="n"/>
      <c r="C720" s="57" t="n"/>
      <c r="D720" s="58" t="n"/>
      <c r="E720" s="57" t="n"/>
    </row>
    <row r="721" ht="15.75" customHeight="1" s="198">
      <c r="A721" s="57" t="n"/>
      <c r="B721" s="57" t="n"/>
      <c r="C721" s="57" t="n"/>
      <c r="D721" s="58" t="n"/>
      <c r="E721" s="57" t="n"/>
    </row>
    <row r="722" ht="15.75" customHeight="1" s="198">
      <c r="A722" s="57" t="n"/>
      <c r="B722" s="57" t="n"/>
      <c r="C722" s="57" t="n"/>
      <c r="D722" s="58" t="n"/>
      <c r="E722" s="57" t="n"/>
    </row>
    <row r="723" ht="15.75" customHeight="1" s="198">
      <c r="A723" s="57" t="n"/>
      <c r="B723" s="57" t="n"/>
      <c r="C723" s="57" t="n"/>
      <c r="D723" s="58" t="n"/>
      <c r="E723" s="57" t="n"/>
    </row>
    <row r="724" ht="15.75" customHeight="1" s="198">
      <c r="A724" s="57" t="n"/>
      <c r="B724" s="57" t="n"/>
      <c r="C724" s="57" t="n"/>
      <c r="D724" s="58" t="n"/>
      <c r="E724" s="57" t="n"/>
    </row>
    <row r="725" ht="15.75" customHeight="1" s="198">
      <c r="A725" s="57" t="n"/>
      <c r="B725" s="57" t="n"/>
      <c r="C725" s="57" t="n"/>
      <c r="D725" s="58" t="n"/>
      <c r="E725" s="57" t="n"/>
    </row>
    <row r="726" ht="15.75" customHeight="1" s="198">
      <c r="A726" s="57" t="n"/>
      <c r="B726" s="57" t="n"/>
      <c r="C726" s="57" t="n"/>
      <c r="D726" s="58" t="n"/>
      <c r="E726" s="57" t="n"/>
    </row>
    <row r="727" ht="15.75" customHeight="1" s="198">
      <c r="A727" s="57" t="n"/>
      <c r="B727" s="57" t="n"/>
      <c r="C727" s="57" t="n"/>
      <c r="D727" s="58" t="n"/>
      <c r="E727" s="57" t="n"/>
    </row>
    <row r="728" ht="15.75" customHeight="1" s="198">
      <c r="A728" s="57" t="n"/>
      <c r="B728" s="57" t="n"/>
      <c r="C728" s="57" t="n"/>
      <c r="D728" s="58" t="n"/>
      <c r="E728" s="57" t="n"/>
    </row>
    <row r="729" ht="15.75" customHeight="1" s="198">
      <c r="A729" s="57" t="n"/>
      <c r="B729" s="57" t="n"/>
      <c r="C729" s="57" t="n"/>
      <c r="D729" s="58" t="n"/>
      <c r="E729" s="57" t="n"/>
    </row>
    <row r="730" ht="15.75" customHeight="1" s="198">
      <c r="A730" s="57" t="n"/>
      <c r="B730" s="57" t="n"/>
      <c r="C730" s="57" t="n"/>
      <c r="D730" s="58" t="n"/>
      <c r="E730" s="57" t="n"/>
    </row>
    <row r="731" ht="15.75" customHeight="1" s="198">
      <c r="A731" s="57" t="n"/>
      <c r="B731" s="57" t="n"/>
      <c r="C731" s="57" t="n"/>
      <c r="D731" s="58" t="n"/>
      <c r="E731" s="57" t="n"/>
    </row>
    <row r="732" ht="15.75" customHeight="1" s="198">
      <c r="A732" s="57" t="n"/>
      <c r="B732" s="57" t="n"/>
      <c r="C732" s="57" t="n"/>
      <c r="D732" s="58" t="n"/>
      <c r="E732" s="57" t="n"/>
    </row>
    <row r="733" ht="15.75" customHeight="1" s="198">
      <c r="A733" s="57" t="n"/>
      <c r="B733" s="57" t="n"/>
      <c r="C733" s="57" t="n"/>
      <c r="D733" s="58" t="n"/>
      <c r="E733" s="57" t="n"/>
    </row>
    <row r="734" ht="15.75" customHeight="1" s="198">
      <c r="A734" s="57" t="n"/>
      <c r="B734" s="57" t="n"/>
      <c r="C734" s="57" t="n"/>
      <c r="D734" s="58" t="n"/>
      <c r="E734" s="57" t="n"/>
    </row>
    <row r="735" ht="15.75" customHeight="1" s="198">
      <c r="A735" s="57" t="n"/>
      <c r="B735" s="57" t="n"/>
      <c r="C735" s="57" t="n"/>
      <c r="D735" s="58" t="n"/>
      <c r="E735" s="57" t="n"/>
    </row>
    <row r="736" ht="15.75" customHeight="1" s="198">
      <c r="A736" s="57" t="n"/>
      <c r="B736" s="57" t="n"/>
      <c r="C736" s="57" t="n"/>
      <c r="D736" s="58" t="n"/>
      <c r="E736" s="57" t="n"/>
    </row>
    <row r="737" ht="15.75" customHeight="1" s="198">
      <c r="A737" s="57" t="n"/>
      <c r="B737" s="57" t="n"/>
      <c r="C737" s="57" t="n"/>
      <c r="D737" s="58" t="n"/>
      <c r="E737" s="57" t="n"/>
    </row>
    <row r="738" ht="15.75" customHeight="1" s="198">
      <c r="A738" s="57" t="n"/>
      <c r="B738" s="57" t="n"/>
      <c r="C738" s="57" t="n"/>
      <c r="D738" s="58" t="n"/>
      <c r="E738" s="57" t="n"/>
    </row>
    <row r="739" ht="15.75" customHeight="1" s="198">
      <c r="A739" s="57" t="n"/>
      <c r="B739" s="57" t="n"/>
      <c r="C739" s="57" t="n"/>
      <c r="D739" s="58" t="n"/>
      <c r="E739" s="57" t="n"/>
    </row>
    <row r="740" ht="15.75" customHeight="1" s="198">
      <c r="A740" s="57" t="n"/>
      <c r="B740" s="57" t="n"/>
      <c r="C740" s="57" t="n"/>
      <c r="D740" s="58" t="n"/>
      <c r="E740" s="57" t="n"/>
    </row>
    <row r="741" ht="15.75" customHeight="1" s="198">
      <c r="A741" s="57" t="n"/>
      <c r="B741" s="57" t="n"/>
      <c r="C741" s="57" t="n"/>
      <c r="D741" s="58" t="n"/>
      <c r="E741" s="57" t="n"/>
    </row>
    <row r="742" ht="15.75" customHeight="1" s="198">
      <c r="A742" s="57" t="n"/>
      <c r="B742" s="57" t="n"/>
      <c r="C742" s="57" t="n"/>
      <c r="D742" s="58" t="n"/>
      <c r="E742" s="57" t="n"/>
    </row>
    <row r="743" ht="15.75" customHeight="1" s="198">
      <c r="A743" s="57" t="n"/>
      <c r="B743" s="57" t="n"/>
      <c r="C743" s="57" t="n"/>
      <c r="D743" s="58" t="n"/>
      <c r="E743" s="57" t="n"/>
    </row>
    <row r="744" ht="15.75" customHeight="1" s="198">
      <c r="A744" s="57" t="n"/>
      <c r="B744" s="57" t="n"/>
      <c r="C744" s="57" t="n"/>
      <c r="D744" s="58" t="n"/>
      <c r="E744" s="57" t="n"/>
    </row>
    <row r="745" ht="15.75" customHeight="1" s="198">
      <c r="A745" s="57" t="n"/>
      <c r="B745" s="57" t="n"/>
      <c r="C745" s="57" t="n"/>
      <c r="D745" s="58" t="n"/>
      <c r="E745" s="57" t="n"/>
    </row>
    <row r="746" ht="15.75" customHeight="1" s="198">
      <c r="A746" s="57" t="n"/>
      <c r="B746" s="57" t="n"/>
      <c r="C746" s="57" t="n"/>
      <c r="D746" s="58" t="n"/>
      <c r="E746" s="57" t="n"/>
    </row>
    <row r="747" ht="15.75" customHeight="1" s="198">
      <c r="A747" s="57" t="n"/>
      <c r="B747" s="57" t="n"/>
      <c r="C747" s="57" t="n"/>
      <c r="D747" s="58" t="n"/>
      <c r="E747" s="57" t="n"/>
    </row>
    <row r="748" ht="15.75" customHeight="1" s="198">
      <c r="A748" s="57" t="n"/>
      <c r="B748" s="57" t="n"/>
      <c r="C748" s="57" t="n"/>
      <c r="D748" s="58" t="n"/>
      <c r="E748" s="57" t="n"/>
    </row>
    <row r="749" ht="15.75" customHeight="1" s="198">
      <c r="A749" s="57" t="n"/>
      <c r="B749" s="57" t="n"/>
      <c r="C749" s="57" t="n"/>
      <c r="D749" s="58" t="n"/>
      <c r="E749" s="57" t="n"/>
    </row>
    <row r="750" ht="15.75" customHeight="1" s="198">
      <c r="A750" s="57" t="n"/>
      <c r="B750" s="57" t="n"/>
      <c r="C750" s="57" t="n"/>
      <c r="D750" s="58" t="n"/>
      <c r="E750" s="57" t="n"/>
    </row>
    <row r="751" ht="15.75" customHeight="1" s="198">
      <c r="A751" s="57" t="n"/>
      <c r="B751" s="57" t="n"/>
      <c r="C751" s="57" t="n"/>
      <c r="D751" s="58" t="n"/>
      <c r="E751" s="57" t="n"/>
    </row>
    <row r="752" ht="15.75" customHeight="1" s="198">
      <c r="A752" s="57" t="n"/>
      <c r="B752" s="57" t="n"/>
      <c r="C752" s="57" t="n"/>
      <c r="D752" s="58" t="n"/>
      <c r="E752" s="57" t="n"/>
    </row>
    <row r="753" ht="15.75" customHeight="1" s="198">
      <c r="A753" s="57" t="n"/>
      <c r="B753" s="57" t="n"/>
      <c r="C753" s="57" t="n"/>
      <c r="D753" s="58" t="n"/>
      <c r="E753" s="57" t="n"/>
    </row>
    <row r="754" ht="15.75" customHeight="1" s="198">
      <c r="A754" s="57" t="n"/>
      <c r="B754" s="57" t="n"/>
      <c r="C754" s="57" t="n"/>
      <c r="D754" s="58" t="n"/>
      <c r="E754" s="57" t="n"/>
    </row>
    <row r="755" ht="15.75" customHeight="1" s="198">
      <c r="A755" s="57" t="n"/>
      <c r="B755" s="57" t="n"/>
      <c r="C755" s="57" t="n"/>
      <c r="D755" s="58" t="n"/>
      <c r="E755" s="57" t="n"/>
    </row>
    <row r="756" ht="15.75" customHeight="1" s="198">
      <c r="A756" s="57" t="n"/>
      <c r="B756" s="57" t="n"/>
      <c r="C756" s="57" t="n"/>
      <c r="D756" s="58" t="n"/>
      <c r="E756" s="57" t="n"/>
    </row>
    <row r="757" ht="15.75" customHeight="1" s="198">
      <c r="A757" s="57" t="n"/>
      <c r="B757" s="57" t="n"/>
      <c r="C757" s="57" t="n"/>
      <c r="D757" s="58" t="n"/>
      <c r="E757" s="57" t="n"/>
    </row>
    <row r="758" ht="15.75" customHeight="1" s="198">
      <c r="A758" s="57" t="n"/>
      <c r="B758" s="57" t="n"/>
      <c r="C758" s="57" t="n"/>
      <c r="D758" s="58" t="n"/>
      <c r="E758" s="57" t="n"/>
    </row>
    <row r="759" ht="15.75" customHeight="1" s="198">
      <c r="A759" s="57" t="n"/>
      <c r="B759" s="57" t="n"/>
      <c r="C759" s="57" t="n"/>
      <c r="D759" s="58" t="n"/>
      <c r="E759" s="57" t="n"/>
    </row>
    <row r="760" ht="15.75" customHeight="1" s="198">
      <c r="A760" s="57" t="n"/>
      <c r="B760" s="57" t="n"/>
      <c r="C760" s="57" t="n"/>
      <c r="D760" s="58" t="n"/>
      <c r="E760" s="57" t="n"/>
    </row>
    <row r="761" ht="15.75" customHeight="1" s="198">
      <c r="A761" s="57" t="n"/>
      <c r="B761" s="57" t="n"/>
      <c r="C761" s="57" t="n"/>
      <c r="D761" s="58" t="n"/>
      <c r="E761" s="57" t="n"/>
    </row>
    <row r="762" ht="15.75" customHeight="1" s="198">
      <c r="A762" s="57" t="n"/>
      <c r="B762" s="57" t="n"/>
      <c r="C762" s="57" t="n"/>
      <c r="D762" s="58" t="n"/>
      <c r="E762" s="57" t="n"/>
    </row>
    <row r="763" ht="15.75" customHeight="1" s="198">
      <c r="A763" s="57" t="n"/>
      <c r="B763" s="57" t="n"/>
      <c r="C763" s="57" t="n"/>
      <c r="D763" s="58" t="n"/>
      <c r="E763" s="57" t="n"/>
    </row>
    <row r="764" ht="15.75" customHeight="1" s="198">
      <c r="A764" s="57" t="n"/>
      <c r="B764" s="57" t="n"/>
      <c r="C764" s="57" t="n"/>
      <c r="D764" s="58" t="n"/>
      <c r="E764" s="57" t="n"/>
    </row>
    <row r="765" ht="15.75" customHeight="1" s="198">
      <c r="A765" s="57" t="n"/>
      <c r="B765" s="57" t="n"/>
      <c r="C765" s="57" t="n"/>
      <c r="D765" s="58" t="n"/>
      <c r="E765" s="57" t="n"/>
    </row>
    <row r="766" ht="15.75" customHeight="1" s="198">
      <c r="A766" s="57" t="n"/>
      <c r="B766" s="57" t="n"/>
      <c r="C766" s="57" t="n"/>
      <c r="D766" s="58" t="n"/>
      <c r="E766" s="57" t="n"/>
    </row>
    <row r="767" ht="15.75" customHeight="1" s="198">
      <c r="A767" s="57" t="n"/>
      <c r="B767" s="57" t="n"/>
      <c r="C767" s="57" t="n"/>
      <c r="D767" s="58" t="n"/>
      <c r="E767" s="57" t="n"/>
    </row>
    <row r="768" ht="15.75" customHeight="1" s="198">
      <c r="A768" s="57" t="n"/>
      <c r="B768" s="57" t="n"/>
      <c r="C768" s="57" t="n"/>
      <c r="D768" s="58" t="n"/>
      <c r="E768" s="57" t="n"/>
    </row>
    <row r="769" ht="15.75" customHeight="1" s="198">
      <c r="A769" s="57" t="n"/>
      <c r="B769" s="57" t="n"/>
      <c r="C769" s="57" t="n"/>
      <c r="D769" s="58" t="n"/>
      <c r="E769" s="57" t="n"/>
    </row>
    <row r="770" ht="15.75" customHeight="1" s="198">
      <c r="A770" s="57" t="n"/>
      <c r="B770" s="57" t="n"/>
      <c r="C770" s="57" t="n"/>
      <c r="D770" s="58" t="n"/>
      <c r="E770" s="57" t="n"/>
    </row>
    <row r="771" ht="15.75" customHeight="1" s="198">
      <c r="A771" s="57" t="n"/>
      <c r="B771" s="57" t="n"/>
      <c r="C771" s="57" t="n"/>
      <c r="D771" s="58" t="n"/>
      <c r="E771" s="57" t="n"/>
    </row>
    <row r="772" ht="15.75" customHeight="1" s="198">
      <c r="A772" s="57" t="n"/>
      <c r="B772" s="57" t="n"/>
      <c r="C772" s="57" t="n"/>
      <c r="D772" s="58" t="n"/>
      <c r="E772" s="57" t="n"/>
    </row>
    <row r="773" ht="15.75" customHeight="1" s="198">
      <c r="A773" s="57" t="n"/>
      <c r="B773" s="57" t="n"/>
      <c r="C773" s="57" t="n"/>
      <c r="D773" s="58" t="n"/>
      <c r="E773" s="57" t="n"/>
    </row>
    <row r="774" ht="15.75" customHeight="1" s="198">
      <c r="A774" s="57" t="n"/>
      <c r="B774" s="57" t="n"/>
      <c r="C774" s="57" t="n"/>
      <c r="D774" s="58" t="n"/>
      <c r="E774" s="57" t="n"/>
    </row>
    <row r="775" ht="15.75" customHeight="1" s="198">
      <c r="A775" s="57" t="n"/>
      <c r="B775" s="57" t="n"/>
      <c r="C775" s="57" t="n"/>
      <c r="D775" s="58" t="n"/>
      <c r="E775" s="57" t="n"/>
    </row>
    <row r="776" ht="15.75" customHeight="1" s="198">
      <c r="A776" s="57" t="n"/>
      <c r="B776" s="57" t="n"/>
      <c r="C776" s="57" t="n"/>
      <c r="D776" s="58" t="n"/>
      <c r="E776" s="57" t="n"/>
    </row>
    <row r="777" ht="15.75" customHeight="1" s="198">
      <c r="A777" s="57" t="n"/>
      <c r="B777" s="57" t="n"/>
      <c r="C777" s="57" t="n"/>
      <c r="D777" s="58" t="n"/>
      <c r="E777" s="57" t="n"/>
    </row>
    <row r="778" ht="15.75" customHeight="1" s="198">
      <c r="A778" s="57" t="n"/>
      <c r="B778" s="57" t="n"/>
      <c r="C778" s="57" t="n"/>
      <c r="D778" s="58" t="n"/>
      <c r="E778" s="57" t="n"/>
    </row>
    <row r="779" ht="15.75" customHeight="1" s="198">
      <c r="A779" s="57" t="n"/>
      <c r="B779" s="57" t="n"/>
      <c r="C779" s="57" t="n"/>
      <c r="D779" s="58" t="n"/>
      <c r="E779" s="57" t="n"/>
    </row>
    <row r="780" ht="15.75" customHeight="1" s="198">
      <c r="A780" s="57" t="n"/>
      <c r="B780" s="57" t="n"/>
      <c r="C780" s="57" t="n"/>
      <c r="D780" s="58" t="n"/>
      <c r="E780" s="57" t="n"/>
    </row>
    <row r="781" ht="15.75" customHeight="1" s="198">
      <c r="A781" s="57" t="n"/>
      <c r="B781" s="57" t="n"/>
      <c r="C781" s="57" t="n"/>
      <c r="D781" s="58" t="n"/>
      <c r="E781" s="57" t="n"/>
    </row>
    <row r="782" ht="15.75" customHeight="1" s="198">
      <c r="A782" s="57" t="n"/>
      <c r="B782" s="57" t="n"/>
      <c r="C782" s="57" t="n"/>
      <c r="D782" s="58" t="n"/>
      <c r="E782" s="57" t="n"/>
    </row>
    <row r="783" ht="15.75" customHeight="1" s="198">
      <c r="A783" s="57" t="n"/>
      <c r="B783" s="57" t="n"/>
      <c r="C783" s="57" t="n"/>
      <c r="D783" s="58" t="n"/>
      <c r="E783" s="57" t="n"/>
    </row>
    <row r="784" ht="15.75" customHeight="1" s="198">
      <c r="A784" s="57" t="n"/>
      <c r="B784" s="57" t="n"/>
      <c r="C784" s="57" t="n"/>
      <c r="D784" s="58" t="n"/>
      <c r="E784" s="57" t="n"/>
    </row>
    <row r="785" ht="15.75" customHeight="1" s="198">
      <c r="A785" s="57" t="n"/>
      <c r="B785" s="57" t="n"/>
      <c r="C785" s="57" t="n"/>
      <c r="D785" s="58" t="n"/>
      <c r="E785" s="57" t="n"/>
    </row>
    <row r="786" ht="15.75" customHeight="1" s="198">
      <c r="A786" s="57" t="n"/>
      <c r="B786" s="57" t="n"/>
      <c r="C786" s="57" t="n"/>
      <c r="D786" s="58" t="n"/>
      <c r="E786" s="57" t="n"/>
    </row>
    <row r="787" ht="15.75" customHeight="1" s="198">
      <c r="A787" s="57" t="n"/>
      <c r="B787" s="57" t="n"/>
      <c r="C787" s="57" t="n"/>
      <c r="D787" s="58" t="n"/>
      <c r="E787" s="57" t="n"/>
    </row>
    <row r="788" ht="15.75" customHeight="1" s="198">
      <c r="A788" s="57" t="n"/>
      <c r="B788" s="57" t="n"/>
      <c r="C788" s="57" t="n"/>
      <c r="D788" s="58" t="n"/>
      <c r="E788" s="57" t="n"/>
    </row>
    <row r="789" ht="15.75" customHeight="1" s="198">
      <c r="A789" s="57" t="n"/>
      <c r="B789" s="57" t="n"/>
      <c r="C789" s="57" t="n"/>
      <c r="D789" s="58" t="n"/>
      <c r="E789" s="57" t="n"/>
    </row>
    <row r="790" ht="15.75" customHeight="1" s="198">
      <c r="A790" s="57" t="n"/>
      <c r="B790" s="57" t="n"/>
      <c r="C790" s="57" t="n"/>
      <c r="D790" s="58" t="n"/>
      <c r="E790" s="57" t="n"/>
    </row>
    <row r="791" ht="15.75" customHeight="1" s="198">
      <c r="A791" s="57" t="n"/>
      <c r="B791" s="57" t="n"/>
      <c r="C791" s="57" t="n"/>
      <c r="D791" s="58" t="n"/>
      <c r="E791" s="57" t="n"/>
    </row>
    <row r="792" ht="15.75" customHeight="1" s="198">
      <c r="A792" s="57" t="n"/>
      <c r="B792" s="57" t="n"/>
      <c r="C792" s="57" t="n"/>
      <c r="D792" s="58" t="n"/>
      <c r="E792" s="57" t="n"/>
    </row>
    <row r="793" ht="15.75" customHeight="1" s="198">
      <c r="A793" s="57" t="n"/>
      <c r="B793" s="57" t="n"/>
      <c r="C793" s="57" t="n"/>
      <c r="D793" s="58" t="n"/>
      <c r="E793" s="57" t="n"/>
    </row>
    <row r="794" ht="15.75" customHeight="1" s="198">
      <c r="A794" s="57" t="n"/>
      <c r="B794" s="57" t="n"/>
      <c r="C794" s="57" t="n"/>
      <c r="D794" s="58" t="n"/>
      <c r="E794" s="57" t="n"/>
    </row>
    <row r="795" ht="15.75" customHeight="1" s="198">
      <c r="A795" s="57" t="n"/>
      <c r="B795" s="57" t="n"/>
      <c r="C795" s="57" t="n"/>
      <c r="D795" s="58" t="n"/>
      <c r="E795" s="57" t="n"/>
    </row>
    <row r="796" ht="15.75" customHeight="1" s="198">
      <c r="A796" s="57" t="n"/>
      <c r="B796" s="57" t="n"/>
      <c r="C796" s="57" t="n"/>
      <c r="D796" s="58" t="n"/>
      <c r="E796" s="57" t="n"/>
    </row>
    <row r="797" ht="15.75" customHeight="1" s="198">
      <c r="A797" s="57" t="n"/>
      <c r="B797" s="57" t="n"/>
      <c r="C797" s="57" t="n"/>
      <c r="D797" s="58" t="n"/>
      <c r="E797" s="57" t="n"/>
    </row>
    <row r="798" ht="15.75" customHeight="1" s="198">
      <c r="A798" s="57" t="n"/>
      <c r="B798" s="57" t="n"/>
      <c r="C798" s="57" t="n"/>
      <c r="D798" s="58" t="n"/>
      <c r="E798" s="57" t="n"/>
    </row>
    <row r="799" ht="15.75" customHeight="1" s="198">
      <c r="A799" s="57" t="n"/>
      <c r="B799" s="57" t="n"/>
      <c r="C799" s="57" t="n"/>
      <c r="D799" s="58" t="n"/>
      <c r="E799" s="57" t="n"/>
    </row>
    <row r="800" ht="15.75" customHeight="1" s="198">
      <c r="A800" s="57" t="n"/>
      <c r="B800" s="57" t="n"/>
      <c r="C800" s="57" t="n"/>
      <c r="D800" s="58" t="n"/>
      <c r="E800" s="57" t="n"/>
    </row>
    <row r="801" ht="15.75" customHeight="1" s="198">
      <c r="A801" s="57" t="n"/>
      <c r="B801" s="57" t="n"/>
      <c r="C801" s="57" t="n"/>
      <c r="D801" s="58" t="n"/>
      <c r="E801" s="57" t="n"/>
    </row>
    <row r="802" ht="15.75" customHeight="1" s="198">
      <c r="A802" s="57" t="n"/>
      <c r="B802" s="57" t="n"/>
      <c r="C802" s="57" t="n"/>
      <c r="D802" s="58" t="n"/>
      <c r="E802" s="57" t="n"/>
    </row>
    <row r="803" ht="15.75" customHeight="1" s="198">
      <c r="A803" s="57" t="n"/>
      <c r="B803" s="57" t="n"/>
      <c r="C803" s="57" t="n"/>
      <c r="D803" s="58" t="n"/>
      <c r="E803" s="57" t="n"/>
    </row>
    <row r="804" ht="15.75" customHeight="1" s="198">
      <c r="A804" s="57" t="n"/>
      <c r="B804" s="57" t="n"/>
      <c r="C804" s="57" t="n"/>
      <c r="D804" s="58" t="n"/>
      <c r="E804" s="57" t="n"/>
    </row>
    <row r="805" ht="15.75" customHeight="1" s="198">
      <c r="A805" s="57" t="n"/>
      <c r="B805" s="57" t="n"/>
      <c r="C805" s="57" t="n"/>
      <c r="D805" s="58" t="n"/>
      <c r="E805" s="57" t="n"/>
    </row>
    <row r="806" ht="15.75" customHeight="1" s="198">
      <c r="A806" s="57" t="n"/>
      <c r="B806" s="57" t="n"/>
      <c r="C806" s="57" t="n"/>
      <c r="D806" s="58" t="n"/>
      <c r="E806" s="57" t="n"/>
    </row>
    <row r="807" ht="15.75" customHeight="1" s="198">
      <c r="A807" s="57" t="n"/>
      <c r="B807" s="57" t="n"/>
      <c r="C807" s="57" t="n"/>
      <c r="D807" s="58" t="n"/>
      <c r="E807" s="57" t="n"/>
    </row>
    <row r="808" ht="15.75" customHeight="1" s="198">
      <c r="A808" s="57" t="n"/>
      <c r="B808" s="57" t="n"/>
      <c r="C808" s="57" t="n"/>
      <c r="D808" s="58" t="n"/>
      <c r="E808" s="57" t="n"/>
    </row>
    <row r="809" ht="15.75" customHeight="1" s="198">
      <c r="A809" s="57" t="n"/>
      <c r="B809" s="57" t="n"/>
      <c r="C809" s="57" t="n"/>
      <c r="D809" s="58" t="n"/>
      <c r="E809" s="57" t="n"/>
    </row>
    <row r="810" ht="15.75" customHeight="1" s="198">
      <c r="A810" s="57" t="n"/>
      <c r="B810" s="57" t="n"/>
      <c r="C810" s="57" t="n"/>
      <c r="D810" s="58" t="n"/>
      <c r="E810" s="57" t="n"/>
    </row>
    <row r="811" ht="15.75" customHeight="1" s="198">
      <c r="A811" s="57" t="n"/>
      <c r="B811" s="57" t="n"/>
      <c r="C811" s="57" t="n"/>
      <c r="D811" s="58" t="n"/>
      <c r="E811" s="57" t="n"/>
    </row>
    <row r="812" ht="15.75" customHeight="1" s="198">
      <c r="A812" s="57" t="n"/>
      <c r="B812" s="57" t="n"/>
      <c r="C812" s="57" t="n"/>
      <c r="D812" s="58" t="n"/>
      <c r="E812" s="57" t="n"/>
    </row>
    <row r="813" ht="15.75" customHeight="1" s="198">
      <c r="A813" s="57" t="n"/>
      <c r="B813" s="57" t="n"/>
      <c r="C813" s="57" t="n"/>
      <c r="D813" s="58" t="n"/>
      <c r="E813" s="57" t="n"/>
    </row>
    <row r="814" ht="15.75" customHeight="1" s="198">
      <c r="A814" s="57" t="n"/>
      <c r="B814" s="57" t="n"/>
      <c r="C814" s="57" t="n"/>
      <c r="D814" s="58" t="n"/>
      <c r="E814" s="57" t="n"/>
    </row>
    <row r="815" ht="15.75" customHeight="1" s="198">
      <c r="A815" s="57" t="n"/>
      <c r="B815" s="57" t="n"/>
      <c r="C815" s="57" t="n"/>
      <c r="D815" s="58" t="n"/>
      <c r="E815" s="57" t="n"/>
    </row>
    <row r="816" ht="15.75" customHeight="1" s="198">
      <c r="A816" s="57" t="n"/>
      <c r="B816" s="57" t="n"/>
      <c r="C816" s="57" t="n"/>
      <c r="D816" s="58" t="n"/>
      <c r="E816" s="57" t="n"/>
    </row>
    <row r="817" ht="15.75" customHeight="1" s="198">
      <c r="A817" s="57" t="n"/>
      <c r="B817" s="57" t="n"/>
      <c r="C817" s="57" t="n"/>
      <c r="D817" s="58" t="n"/>
      <c r="E817" s="57" t="n"/>
    </row>
    <row r="818" ht="15.75" customHeight="1" s="198">
      <c r="A818" s="57" t="n"/>
      <c r="B818" s="57" t="n"/>
      <c r="C818" s="57" t="n"/>
      <c r="D818" s="58" t="n"/>
      <c r="E818" s="57" t="n"/>
    </row>
    <row r="819" ht="15.75" customHeight="1" s="198">
      <c r="A819" s="57" t="n"/>
      <c r="B819" s="57" t="n"/>
      <c r="C819" s="57" t="n"/>
      <c r="D819" s="58" t="n"/>
      <c r="E819" s="57" t="n"/>
    </row>
    <row r="820" ht="15.75" customHeight="1" s="198">
      <c r="A820" s="57" t="n"/>
      <c r="B820" s="57" t="n"/>
      <c r="C820" s="57" t="n"/>
      <c r="D820" s="58" t="n"/>
      <c r="E820" s="57" t="n"/>
    </row>
    <row r="821" ht="15.75" customHeight="1" s="198">
      <c r="A821" s="57" t="n"/>
      <c r="B821" s="57" t="n"/>
      <c r="C821" s="57" t="n"/>
      <c r="D821" s="58" t="n"/>
      <c r="E821" s="57" t="n"/>
    </row>
    <row r="822" ht="15.75" customHeight="1" s="198">
      <c r="A822" s="57" t="n"/>
      <c r="B822" s="57" t="n"/>
      <c r="C822" s="57" t="n"/>
      <c r="D822" s="58" t="n"/>
      <c r="E822" s="57" t="n"/>
    </row>
    <row r="823" ht="15.75" customHeight="1" s="198">
      <c r="A823" s="57" t="n"/>
      <c r="B823" s="57" t="n"/>
      <c r="C823" s="57" t="n"/>
      <c r="D823" s="58" t="n"/>
      <c r="E823" s="57" t="n"/>
    </row>
    <row r="824" ht="15.75" customHeight="1" s="198">
      <c r="A824" s="57" t="n"/>
      <c r="B824" s="57" t="n"/>
      <c r="C824" s="57" t="n"/>
      <c r="D824" s="58" t="n"/>
      <c r="E824" s="57" t="n"/>
    </row>
    <row r="825" ht="15.75" customHeight="1" s="198">
      <c r="A825" s="57" t="n"/>
      <c r="B825" s="57" t="n"/>
      <c r="C825" s="57" t="n"/>
      <c r="D825" s="58" t="n"/>
      <c r="E825" s="57" t="n"/>
    </row>
    <row r="826" ht="15.75" customHeight="1" s="198">
      <c r="A826" s="57" t="n"/>
      <c r="B826" s="57" t="n"/>
      <c r="C826" s="57" t="n"/>
      <c r="D826" s="58" t="n"/>
      <c r="E826" s="57" t="n"/>
    </row>
    <row r="827" ht="15.75" customHeight="1" s="198">
      <c r="A827" s="57" t="n"/>
      <c r="B827" s="57" t="n"/>
      <c r="C827" s="57" t="n"/>
      <c r="D827" s="58" t="n"/>
      <c r="E827" s="57" t="n"/>
    </row>
    <row r="828" ht="15.75" customHeight="1" s="198">
      <c r="A828" s="57" t="n"/>
      <c r="B828" s="57" t="n"/>
      <c r="C828" s="57" t="n"/>
      <c r="D828" s="58" t="n"/>
      <c r="E828" s="57" t="n"/>
    </row>
    <row r="829" ht="15.75" customHeight="1" s="198">
      <c r="A829" s="57" t="n"/>
      <c r="B829" s="57" t="n"/>
      <c r="C829" s="57" t="n"/>
      <c r="D829" s="58" t="n"/>
      <c r="E829" s="57" t="n"/>
    </row>
    <row r="830" ht="15.75" customHeight="1" s="198">
      <c r="A830" s="57" t="n"/>
      <c r="B830" s="57" t="n"/>
      <c r="C830" s="57" t="n"/>
      <c r="D830" s="58" t="n"/>
      <c r="E830" s="57" t="n"/>
    </row>
    <row r="831" ht="15.75" customHeight="1" s="198">
      <c r="A831" s="57" t="n"/>
      <c r="B831" s="57" t="n"/>
      <c r="C831" s="57" t="n"/>
      <c r="D831" s="58" t="n"/>
      <c r="E831" s="57" t="n"/>
    </row>
    <row r="832" ht="15.75" customHeight="1" s="198">
      <c r="A832" s="57" t="n"/>
      <c r="B832" s="57" t="n"/>
      <c r="C832" s="57" t="n"/>
      <c r="D832" s="58" t="n"/>
      <c r="E832" s="57" t="n"/>
    </row>
    <row r="833" ht="15.75" customHeight="1" s="198">
      <c r="A833" s="57" t="n"/>
      <c r="B833" s="57" t="n"/>
      <c r="C833" s="57" t="n"/>
      <c r="D833" s="58" t="n"/>
      <c r="E833" s="57" t="n"/>
    </row>
    <row r="834" ht="15.75" customHeight="1" s="198">
      <c r="A834" s="57" t="n"/>
      <c r="B834" s="57" t="n"/>
      <c r="C834" s="57" t="n"/>
      <c r="D834" s="58" t="n"/>
      <c r="E834" s="57" t="n"/>
    </row>
    <row r="835" ht="15.75" customHeight="1" s="198">
      <c r="A835" s="57" t="n"/>
      <c r="B835" s="57" t="n"/>
      <c r="C835" s="57" t="n"/>
      <c r="D835" s="58" t="n"/>
      <c r="E835" s="57" t="n"/>
    </row>
    <row r="836" ht="15.75" customHeight="1" s="198">
      <c r="A836" s="57" t="n"/>
      <c r="B836" s="57" t="n"/>
      <c r="C836" s="57" t="n"/>
      <c r="D836" s="58" t="n"/>
      <c r="E836" s="57" t="n"/>
    </row>
    <row r="837" ht="15.75" customHeight="1" s="198">
      <c r="A837" s="57" t="n"/>
      <c r="B837" s="57" t="n"/>
      <c r="C837" s="57" t="n"/>
      <c r="D837" s="58" t="n"/>
      <c r="E837" s="57" t="n"/>
    </row>
    <row r="838" ht="15.75" customHeight="1" s="198">
      <c r="A838" s="57" t="n"/>
      <c r="B838" s="57" t="n"/>
      <c r="C838" s="57" t="n"/>
      <c r="D838" s="58" t="n"/>
      <c r="E838" s="57" t="n"/>
    </row>
    <row r="839" ht="15.75" customHeight="1" s="198">
      <c r="A839" s="57" t="n"/>
      <c r="B839" s="57" t="n"/>
      <c r="C839" s="57" t="n"/>
      <c r="D839" s="58" t="n"/>
      <c r="E839" s="57" t="n"/>
    </row>
    <row r="840" ht="15.75" customHeight="1" s="198">
      <c r="A840" s="57" t="n"/>
      <c r="B840" s="57" t="n"/>
      <c r="C840" s="57" t="n"/>
      <c r="D840" s="58" t="n"/>
      <c r="E840" s="57" t="n"/>
    </row>
    <row r="841" ht="15.75" customHeight="1" s="198">
      <c r="A841" s="57" t="n"/>
      <c r="B841" s="57" t="n"/>
      <c r="C841" s="57" t="n"/>
      <c r="D841" s="58" t="n"/>
      <c r="E841" s="57" t="n"/>
    </row>
    <row r="842" ht="15.75" customHeight="1" s="198">
      <c r="A842" s="57" t="n"/>
      <c r="B842" s="57" t="n"/>
      <c r="C842" s="57" t="n"/>
      <c r="D842" s="58" t="n"/>
      <c r="E842" s="57" t="n"/>
    </row>
    <row r="843" ht="15.75" customHeight="1" s="198">
      <c r="A843" s="57" t="n"/>
      <c r="B843" s="57" t="n"/>
      <c r="C843" s="57" t="n"/>
      <c r="D843" s="58" t="n"/>
      <c r="E843" s="57" t="n"/>
    </row>
    <row r="844" ht="15.75" customHeight="1" s="198">
      <c r="A844" s="57" t="n"/>
      <c r="B844" s="57" t="n"/>
      <c r="C844" s="57" t="n"/>
      <c r="D844" s="58" t="n"/>
      <c r="E844" s="57" t="n"/>
    </row>
    <row r="845" ht="15.75" customHeight="1" s="198">
      <c r="A845" s="57" t="n"/>
      <c r="B845" s="57" t="n"/>
      <c r="C845" s="57" t="n"/>
      <c r="D845" s="58" t="n"/>
      <c r="E845" s="57" t="n"/>
    </row>
    <row r="846" ht="15.75" customHeight="1" s="198">
      <c r="A846" s="57" t="n"/>
      <c r="B846" s="57" t="n"/>
      <c r="C846" s="57" t="n"/>
      <c r="D846" s="58" t="n"/>
      <c r="E846" s="57" t="n"/>
    </row>
    <row r="847" ht="15.75" customHeight="1" s="198">
      <c r="A847" s="57" t="n"/>
      <c r="B847" s="57" t="n"/>
      <c r="C847" s="57" t="n"/>
      <c r="D847" s="58" t="n"/>
      <c r="E847" s="57" t="n"/>
    </row>
    <row r="848" ht="15.75" customHeight="1" s="198">
      <c r="A848" s="57" t="n"/>
      <c r="B848" s="57" t="n"/>
      <c r="C848" s="57" t="n"/>
      <c r="D848" s="58" t="n"/>
      <c r="E848" s="57" t="n"/>
    </row>
    <row r="849" ht="15.75" customHeight="1" s="198">
      <c r="A849" s="57" t="n"/>
      <c r="B849" s="57" t="n"/>
      <c r="C849" s="57" t="n"/>
      <c r="D849" s="58" t="n"/>
      <c r="E849" s="57" t="n"/>
    </row>
    <row r="850" ht="15.75" customHeight="1" s="198">
      <c r="A850" s="57" t="n"/>
      <c r="B850" s="57" t="n"/>
      <c r="C850" s="57" t="n"/>
      <c r="D850" s="58" t="n"/>
      <c r="E850" s="57" t="n"/>
    </row>
    <row r="851" ht="15.75" customHeight="1" s="198">
      <c r="A851" s="57" t="n"/>
      <c r="B851" s="57" t="n"/>
      <c r="C851" s="57" t="n"/>
      <c r="D851" s="58" t="n"/>
      <c r="E851" s="57" t="n"/>
    </row>
    <row r="852" ht="15.75" customHeight="1" s="198">
      <c r="A852" s="57" t="n"/>
      <c r="B852" s="57" t="n"/>
      <c r="C852" s="57" t="n"/>
      <c r="D852" s="58" t="n"/>
      <c r="E852" s="57" t="n"/>
    </row>
    <row r="853" ht="15.75" customHeight="1" s="198">
      <c r="A853" s="57" t="n"/>
      <c r="B853" s="57" t="n"/>
      <c r="C853" s="57" t="n"/>
      <c r="D853" s="58" t="n"/>
      <c r="E853" s="57" t="n"/>
    </row>
    <row r="854" ht="15.75" customHeight="1" s="198">
      <c r="A854" s="57" t="n"/>
      <c r="B854" s="57" t="n"/>
      <c r="C854" s="57" t="n"/>
      <c r="D854" s="58" t="n"/>
      <c r="E854" s="57" t="n"/>
    </row>
    <row r="855" ht="15.75" customHeight="1" s="198">
      <c r="A855" s="57" t="n"/>
      <c r="B855" s="57" t="n"/>
      <c r="C855" s="57" t="n"/>
      <c r="D855" s="58" t="n"/>
      <c r="E855" s="57" t="n"/>
    </row>
    <row r="856" ht="15.75" customHeight="1" s="198">
      <c r="A856" s="57" t="n"/>
      <c r="B856" s="57" t="n"/>
      <c r="C856" s="57" t="n"/>
      <c r="D856" s="58" t="n"/>
      <c r="E856" s="57" t="n"/>
    </row>
    <row r="857" ht="15.75" customHeight="1" s="198">
      <c r="A857" s="57" t="n"/>
      <c r="B857" s="57" t="n"/>
      <c r="C857" s="57" t="n"/>
      <c r="D857" s="58" t="n"/>
      <c r="E857" s="57" t="n"/>
    </row>
    <row r="858" ht="15.75" customHeight="1" s="198">
      <c r="A858" s="57" t="n"/>
      <c r="B858" s="57" t="n"/>
      <c r="C858" s="57" t="n"/>
      <c r="D858" s="58" t="n"/>
      <c r="E858" s="57" t="n"/>
    </row>
    <row r="859" ht="15.75" customHeight="1" s="198">
      <c r="A859" s="57" t="n"/>
      <c r="B859" s="57" t="n"/>
      <c r="C859" s="57" t="n"/>
      <c r="D859" s="58" t="n"/>
      <c r="E859" s="57" t="n"/>
    </row>
    <row r="860" ht="15.75" customHeight="1" s="198">
      <c r="A860" s="57" t="n"/>
      <c r="B860" s="57" t="n"/>
      <c r="C860" s="57" t="n"/>
      <c r="D860" s="58" t="n"/>
      <c r="E860" s="57" t="n"/>
    </row>
    <row r="861" ht="15.75" customHeight="1" s="198">
      <c r="A861" s="57" t="n"/>
      <c r="B861" s="57" t="n"/>
      <c r="C861" s="57" t="n"/>
      <c r="D861" s="58" t="n"/>
      <c r="E861" s="57" t="n"/>
    </row>
    <row r="862" ht="15.75" customHeight="1" s="198">
      <c r="A862" s="57" t="n"/>
      <c r="B862" s="57" t="n"/>
      <c r="C862" s="57" t="n"/>
      <c r="D862" s="58" t="n"/>
      <c r="E862" s="57" t="n"/>
    </row>
    <row r="863" ht="15.75" customHeight="1" s="198">
      <c r="A863" s="57" t="n"/>
      <c r="B863" s="57" t="n"/>
      <c r="C863" s="57" t="n"/>
      <c r="D863" s="58" t="n"/>
      <c r="E863" s="57" t="n"/>
    </row>
    <row r="864" ht="15.75" customHeight="1" s="198">
      <c r="A864" s="57" t="n"/>
      <c r="B864" s="57" t="n"/>
      <c r="C864" s="57" t="n"/>
      <c r="D864" s="58" t="n"/>
      <c r="E864" s="57" t="n"/>
    </row>
    <row r="865" ht="15.75" customHeight="1" s="198">
      <c r="A865" s="57" t="n"/>
      <c r="B865" s="57" t="n"/>
      <c r="C865" s="57" t="n"/>
      <c r="D865" s="58" t="n"/>
      <c r="E865" s="57" t="n"/>
    </row>
    <row r="866" ht="15.75" customHeight="1" s="198">
      <c r="A866" s="57" t="n"/>
      <c r="B866" s="57" t="n"/>
      <c r="C866" s="57" t="n"/>
      <c r="D866" s="58" t="n"/>
      <c r="E866" s="57" t="n"/>
    </row>
    <row r="867" ht="15.75" customHeight="1" s="198">
      <c r="A867" s="57" t="n"/>
      <c r="B867" s="57" t="n"/>
      <c r="C867" s="57" t="n"/>
      <c r="D867" s="58" t="n"/>
      <c r="E867" s="57" t="n"/>
    </row>
    <row r="868" ht="15.75" customHeight="1" s="198">
      <c r="A868" s="57" t="n"/>
      <c r="B868" s="57" t="n"/>
      <c r="C868" s="57" t="n"/>
      <c r="D868" s="58" t="n"/>
      <c r="E868" s="57" t="n"/>
    </row>
    <row r="869" ht="15.75" customHeight="1" s="198">
      <c r="A869" s="57" t="n"/>
      <c r="B869" s="57" t="n"/>
      <c r="C869" s="57" t="n"/>
      <c r="D869" s="58" t="n"/>
      <c r="E869" s="57" t="n"/>
    </row>
    <row r="870" ht="15.75" customHeight="1" s="198">
      <c r="A870" s="57" t="n"/>
      <c r="B870" s="57" t="n"/>
      <c r="C870" s="57" t="n"/>
      <c r="D870" s="58" t="n"/>
      <c r="E870" s="57" t="n"/>
    </row>
    <row r="871" ht="15.75" customHeight="1" s="198">
      <c r="A871" s="57" t="n"/>
      <c r="B871" s="57" t="n"/>
      <c r="C871" s="57" t="n"/>
      <c r="D871" s="58" t="n"/>
      <c r="E871" s="57" t="n"/>
    </row>
    <row r="872" ht="15.75" customHeight="1" s="198">
      <c r="A872" s="57" t="n"/>
      <c r="B872" s="57" t="n"/>
      <c r="C872" s="57" t="n"/>
      <c r="D872" s="58" t="n"/>
      <c r="E872" s="57" t="n"/>
    </row>
    <row r="873" ht="15.75" customHeight="1" s="198">
      <c r="A873" s="57" t="n"/>
      <c r="B873" s="57" t="n"/>
      <c r="C873" s="57" t="n"/>
      <c r="D873" s="58" t="n"/>
      <c r="E873" s="57" t="n"/>
    </row>
    <row r="874" ht="15.75" customHeight="1" s="198">
      <c r="A874" s="57" t="n"/>
      <c r="B874" s="57" t="n"/>
      <c r="C874" s="57" t="n"/>
      <c r="D874" s="58" t="n"/>
      <c r="E874" s="57" t="n"/>
    </row>
    <row r="875" ht="15.75" customHeight="1" s="198">
      <c r="A875" s="57" t="n"/>
      <c r="B875" s="57" t="n"/>
      <c r="C875" s="57" t="n"/>
      <c r="D875" s="58" t="n"/>
      <c r="E875" s="57" t="n"/>
    </row>
    <row r="876" ht="15.75" customHeight="1" s="198">
      <c r="A876" s="57" t="n"/>
      <c r="B876" s="57" t="n"/>
      <c r="C876" s="57" t="n"/>
      <c r="D876" s="58" t="n"/>
      <c r="E876" s="57" t="n"/>
    </row>
    <row r="877" ht="15.75" customHeight="1" s="198">
      <c r="A877" s="57" t="n"/>
      <c r="B877" s="57" t="n"/>
      <c r="C877" s="57" t="n"/>
      <c r="D877" s="58" t="n"/>
      <c r="E877" s="57" t="n"/>
    </row>
    <row r="878" ht="15.75" customHeight="1" s="198">
      <c r="A878" s="57" t="n"/>
      <c r="B878" s="57" t="n"/>
      <c r="C878" s="57" t="n"/>
      <c r="D878" s="58" t="n"/>
      <c r="E878" s="57" t="n"/>
    </row>
    <row r="879" ht="15.75" customHeight="1" s="198">
      <c r="A879" s="57" t="n"/>
      <c r="B879" s="57" t="n"/>
      <c r="C879" s="57" t="n"/>
      <c r="D879" s="58" t="n"/>
      <c r="E879" s="57" t="n"/>
    </row>
    <row r="880" ht="15.75" customHeight="1" s="198">
      <c r="A880" s="57" t="n"/>
      <c r="B880" s="57" t="n"/>
      <c r="C880" s="57" t="n"/>
      <c r="D880" s="58" t="n"/>
      <c r="E880" s="57" t="n"/>
    </row>
    <row r="881" ht="15.75" customHeight="1" s="198">
      <c r="A881" s="57" t="n"/>
      <c r="B881" s="57" t="n"/>
      <c r="C881" s="57" t="n"/>
      <c r="D881" s="58" t="n"/>
      <c r="E881" s="57" t="n"/>
    </row>
    <row r="882" ht="15.75" customHeight="1" s="198">
      <c r="A882" s="57" t="n"/>
      <c r="B882" s="57" t="n"/>
      <c r="C882" s="57" t="n"/>
      <c r="D882" s="58" t="n"/>
      <c r="E882" s="57" t="n"/>
    </row>
    <row r="883" ht="15.75" customHeight="1" s="198">
      <c r="A883" s="57" t="n"/>
      <c r="B883" s="57" t="n"/>
      <c r="C883" s="57" t="n"/>
      <c r="D883" s="58" t="n"/>
      <c r="E883" s="57" t="n"/>
    </row>
    <row r="884" ht="15.75" customHeight="1" s="198">
      <c r="A884" s="57" t="n"/>
      <c r="B884" s="57" t="n"/>
      <c r="C884" s="57" t="n"/>
      <c r="D884" s="58" t="n"/>
      <c r="E884" s="57" t="n"/>
    </row>
    <row r="885" ht="15.75" customHeight="1" s="198">
      <c r="A885" s="57" t="n"/>
      <c r="B885" s="57" t="n"/>
      <c r="C885" s="57" t="n"/>
      <c r="D885" s="58" t="n"/>
      <c r="E885" s="57" t="n"/>
    </row>
    <row r="886" ht="15.75" customHeight="1" s="198">
      <c r="A886" s="57" t="n"/>
      <c r="B886" s="57" t="n"/>
      <c r="C886" s="57" t="n"/>
      <c r="D886" s="58" t="n"/>
      <c r="E886" s="57" t="n"/>
    </row>
    <row r="887" ht="15.75" customHeight="1" s="198">
      <c r="A887" s="57" t="n"/>
      <c r="B887" s="57" t="n"/>
      <c r="C887" s="57" t="n"/>
      <c r="D887" s="58" t="n"/>
      <c r="E887" s="57" t="n"/>
    </row>
    <row r="888" ht="15.75" customHeight="1" s="198">
      <c r="A888" s="57" t="n"/>
      <c r="B888" s="57" t="n"/>
      <c r="C888" s="57" t="n"/>
      <c r="D888" s="58" t="n"/>
      <c r="E888" s="57" t="n"/>
    </row>
    <row r="889" ht="15.75" customHeight="1" s="198">
      <c r="A889" s="57" t="n"/>
      <c r="B889" s="57" t="n"/>
      <c r="C889" s="57" t="n"/>
      <c r="D889" s="58" t="n"/>
      <c r="E889" s="57" t="n"/>
    </row>
    <row r="890" ht="15.75" customHeight="1" s="198">
      <c r="A890" s="57" t="n"/>
      <c r="B890" s="57" t="n"/>
      <c r="C890" s="57" t="n"/>
      <c r="D890" s="58" t="n"/>
      <c r="E890" s="57" t="n"/>
    </row>
    <row r="891" ht="15.75" customHeight="1" s="198">
      <c r="A891" s="57" t="n"/>
      <c r="B891" s="57" t="n"/>
      <c r="C891" s="57" t="n"/>
      <c r="D891" s="58" t="n"/>
      <c r="E891" s="57" t="n"/>
    </row>
    <row r="892" ht="15.75" customHeight="1" s="198">
      <c r="A892" s="57" t="n"/>
      <c r="B892" s="57" t="n"/>
      <c r="C892" s="57" t="n"/>
      <c r="D892" s="58" t="n"/>
      <c r="E892" s="57" t="n"/>
    </row>
    <row r="893" ht="15.75" customHeight="1" s="198">
      <c r="A893" s="57" t="n"/>
      <c r="B893" s="57" t="n"/>
      <c r="C893" s="57" t="n"/>
      <c r="D893" s="58" t="n"/>
      <c r="E893" s="57" t="n"/>
    </row>
    <row r="894" ht="15.75" customHeight="1" s="198">
      <c r="A894" s="57" t="n"/>
      <c r="B894" s="57" t="n"/>
      <c r="C894" s="57" t="n"/>
      <c r="D894" s="58" t="n"/>
      <c r="E894" s="57" t="n"/>
    </row>
    <row r="895" ht="15.75" customHeight="1" s="198">
      <c r="A895" s="57" t="n"/>
      <c r="B895" s="57" t="n"/>
      <c r="C895" s="57" t="n"/>
      <c r="D895" s="58" t="n"/>
      <c r="E895" s="57" t="n"/>
    </row>
    <row r="896" ht="15.75" customHeight="1" s="198">
      <c r="A896" s="57" t="n"/>
      <c r="B896" s="57" t="n"/>
      <c r="C896" s="57" t="n"/>
      <c r="D896" s="58" t="n"/>
      <c r="E896" s="57" t="n"/>
    </row>
    <row r="897" ht="15.75" customHeight="1" s="198">
      <c r="A897" s="57" t="n"/>
      <c r="B897" s="57" t="n"/>
      <c r="C897" s="57" t="n"/>
      <c r="D897" s="58" t="n"/>
      <c r="E897" s="57" t="n"/>
    </row>
    <row r="898" ht="15.75" customHeight="1" s="198">
      <c r="A898" s="57" t="n"/>
      <c r="B898" s="57" t="n"/>
      <c r="C898" s="57" t="n"/>
      <c r="D898" s="58" t="n"/>
      <c r="E898" s="57" t="n"/>
    </row>
    <row r="899" ht="15.75" customHeight="1" s="198">
      <c r="A899" s="57" t="n"/>
      <c r="B899" s="57" t="n"/>
      <c r="C899" s="57" t="n"/>
      <c r="D899" s="58" t="n"/>
      <c r="E899" s="57" t="n"/>
    </row>
    <row r="900" ht="15.75" customHeight="1" s="198">
      <c r="A900" s="57" t="n"/>
      <c r="B900" s="57" t="n"/>
      <c r="C900" s="57" t="n"/>
      <c r="D900" s="58" t="n"/>
      <c r="E900" s="57" t="n"/>
    </row>
    <row r="901" ht="15.75" customHeight="1" s="198">
      <c r="A901" s="57" t="n"/>
      <c r="B901" s="57" t="n"/>
      <c r="C901" s="57" t="n"/>
      <c r="D901" s="58" t="n"/>
      <c r="E901" s="57" t="n"/>
    </row>
    <row r="902" ht="15.75" customHeight="1" s="198">
      <c r="A902" s="57" t="n"/>
      <c r="B902" s="57" t="n"/>
      <c r="C902" s="57" t="n"/>
      <c r="D902" s="58" t="n"/>
      <c r="E902" s="57" t="n"/>
    </row>
    <row r="903" ht="15.75" customHeight="1" s="198">
      <c r="A903" s="57" t="n"/>
      <c r="B903" s="57" t="n"/>
      <c r="C903" s="57" t="n"/>
      <c r="D903" s="58" t="n"/>
      <c r="E903" s="57" t="n"/>
    </row>
    <row r="904" ht="15.75" customHeight="1" s="198">
      <c r="A904" s="57" t="n"/>
      <c r="B904" s="57" t="n"/>
      <c r="C904" s="57" t="n"/>
      <c r="D904" s="58" t="n"/>
      <c r="E904" s="57" t="n"/>
    </row>
    <row r="905" ht="15.75" customHeight="1" s="198">
      <c r="A905" s="57" t="n"/>
      <c r="B905" s="57" t="n"/>
      <c r="C905" s="57" t="n"/>
      <c r="D905" s="58" t="n"/>
      <c r="E905" s="57" t="n"/>
    </row>
    <row r="906" ht="15.75" customHeight="1" s="198">
      <c r="A906" s="57" t="n"/>
      <c r="B906" s="57" t="n"/>
      <c r="C906" s="57" t="n"/>
      <c r="D906" s="58" t="n"/>
      <c r="E906" s="57" t="n"/>
    </row>
    <row r="907" ht="15.75" customHeight="1" s="198">
      <c r="A907" s="57" t="n"/>
      <c r="B907" s="57" t="n"/>
      <c r="C907" s="57" t="n"/>
      <c r="D907" s="58" t="n"/>
      <c r="E907" s="57" t="n"/>
    </row>
    <row r="908" ht="15.75" customHeight="1" s="198">
      <c r="A908" s="57" t="n"/>
      <c r="B908" s="57" t="n"/>
      <c r="C908" s="57" t="n"/>
      <c r="D908" s="58" t="n"/>
      <c r="E908" s="57" t="n"/>
    </row>
    <row r="909" ht="15.75" customHeight="1" s="198">
      <c r="A909" s="57" t="n"/>
      <c r="B909" s="57" t="n"/>
      <c r="C909" s="57" t="n"/>
      <c r="D909" s="58" t="n"/>
      <c r="E909" s="57" t="n"/>
    </row>
    <row r="910" ht="15.75" customHeight="1" s="198">
      <c r="A910" s="57" t="n"/>
      <c r="B910" s="57" t="n"/>
      <c r="C910" s="57" t="n"/>
      <c r="D910" s="58" t="n"/>
      <c r="E910" s="57" t="n"/>
    </row>
    <row r="911" ht="15.75" customHeight="1" s="198">
      <c r="A911" s="57" t="n"/>
      <c r="B911" s="57" t="n"/>
      <c r="C911" s="57" t="n"/>
      <c r="D911" s="58" t="n"/>
      <c r="E911" s="57" t="n"/>
    </row>
    <row r="912" ht="15.75" customHeight="1" s="198">
      <c r="A912" s="57" t="n"/>
      <c r="B912" s="57" t="n"/>
      <c r="C912" s="57" t="n"/>
      <c r="D912" s="58" t="n"/>
      <c r="E912" s="57" t="n"/>
    </row>
    <row r="913" ht="15.75" customHeight="1" s="198">
      <c r="A913" s="57" t="n"/>
      <c r="B913" s="57" t="n"/>
      <c r="C913" s="57" t="n"/>
      <c r="D913" s="58" t="n"/>
      <c r="E913" s="57" t="n"/>
    </row>
    <row r="914" ht="15.75" customHeight="1" s="198">
      <c r="A914" s="57" t="n"/>
      <c r="B914" s="57" t="n"/>
      <c r="C914" s="57" t="n"/>
      <c r="D914" s="58" t="n"/>
      <c r="E914" s="57" t="n"/>
    </row>
    <row r="915" ht="15.75" customHeight="1" s="198">
      <c r="A915" s="57" t="n"/>
      <c r="B915" s="57" t="n"/>
      <c r="C915" s="57" t="n"/>
      <c r="D915" s="58" t="n"/>
      <c r="E915" s="57" t="n"/>
    </row>
    <row r="916" ht="15.75" customHeight="1" s="198">
      <c r="A916" s="57" t="n"/>
      <c r="B916" s="57" t="n"/>
      <c r="C916" s="57" t="n"/>
      <c r="D916" s="58" t="n"/>
      <c r="E916" s="57" t="n"/>
    </row>
    <row r="917" ht="15.75" customHeight="1" s="198">
      <c r="A917" s="57" t="n"/>
      <c r="B917" s="57" t="n"/>
      <c r="C917" s="57" t="n"/>
      <c r="D917" s="58" t="n"/>
      <c r="E917" s="57" t="n"/>
    </row>
    <row r="918" ht="15.75" customHeight="1" s="198">
      <c r="A918" s="57" t="n"/>
      <c r="B918" s="57" t="n"/>
      <c r="C918" s="57" t="n"/>
      <c r="D918" s="58" t="n"/>
      <c r="E918" s="57" t="n"/>
    </row>
    <row r="919" ht="15.75" customHeight="1" s="198">
      <c r="A919" s="57" t="n"/>
      <c r="B919" s="57" t="n"/>
      <c r="C919" s="57" t="n"/>
      <c r="D919" s="58" t="n"/>
      <c r="E919" s="57" t="n"/>
    </row>
    <row r="920" ht="15.75" customHeight="1" s="198">
      <c r="A920" s="57" t="n"/>
      <c r="B920" s="57" t="n"/>
      <c r="C920" s="57" t="n"/>
      <c r="D920" s="58" t="n"/>
      <c r="E920" s="57" t="n"/>
    </row>
    <row r="921" ht="15.75" customHeight="1" s="198">
      <c r="A921" s="57" t="n"/>
      <c r="B921" s="57" t="n"/>
      <c r="C921" s="57" t="n"/>
      <c r="D921" s="58" t="n"/>
      <c r="E921" s="57" t="n"/>
    </row>
    <row r="922" ht="15.75" customHeight="1" s="198">
      <c r="A922" s="57" t="n"/>
      <c r="B922" s="57" t="n"/>
      <c r="C922" s="57" t="n"/>
      <c r="D922" s="58" t="n"/>
      <c r="E922" s="57" t="n"/>
    </row>
    <row r="923" ht="15.75" customHeight="1" s="198">
      <c r="A923" s="57" t="n"/>
      <c r="B923" s="57" t="n"/>
      <c r="C923" s="57" t="n"/>
      <c r="D923" s="58" t="n"/>
      <c r="E923" s="57" t="n"/>
    </row>
    <row r="924" ht="15.75" customHeight="1" s="198">
      <c r="A924" s="57" t="n"/>
      <c r="B924" s="57" t="n"/>
      <c r="C924" s="57" t="n"/>
      <c r="D924" s="58" t="n"/>
      <c r="E924" s="57" t="n"/>
    </row>
    <row r="925" ht="15.75" customHeight="1" s="198">
      <c r="A925" s="57" t="n"/>
      <c r="B925" s="57" t="n"/>
      <c r="C925" s="57" t="n"/>
      <c r="D925" s="58" t="n"/>
      <c r="E925" s="57" t="n"/>
    </row>
    <row r="926" ht="15.75" customHeight="1" s="198">
      <c r="A926" s="57" t="n"/>
      <c r="B926" s="57" t="n"/>
      <c r="C926" s="57" t="n"/>
      <c r="D926" s="58" t="n"/>
      <c r="E926" s="57" t="n"/>
    </row>
    <row r="927" ht="15.75" customHeight="1" s="198">
      <c r="A927" s="57" t="n"/>
      <c r="B927" s="57" t="n"/>
      <c r="C927" s="57" t="n"/>
      <c r="D927" s="58" t="n"/>
      <c r="E927" s="57" t="n"/>
    </row>
    <row r="928" ht="15.75" customHeight="1" s="198">
      <c r="A928" s="57" t="n"/>
      <c r="B928" s="57" t="n"/>
      <c r="C928" s="57" t="n"/>
      <c r="D928" s="58" t="n"/>
      <c r="E928" s="57" t="n"/>
    </row>
    <row r="929" ht="15.75" customHeight="1" s="198">
      <c r="A929" s="57" t="n"/>
      <c r="B929" s="57" t="n"/>
      <c r="C929" s="57" t="n"/>
      <c r="D929" s="58" t="n"/>
      <c r="E929" s="57" t="n"/>
    </row>
    <row r="930" ht="15.75" customHeight="1" s="198">
      <c r="A930" s="57" t="n"/>
      <c r="B930" s="57" t="n"/>
      <c r="C930" s="57" t="n"/>
      <c r="D930" s="58" t="n"/>
      <c r="E930" s="57" t="n"/>
    </row>
    <row r="931" ht="15.75" customHeight="1" s="198">
      <c r="A931" s="57" t="n"/>
      <c r="B931" s="57" t="n"/>
      <c r="C931" s="57" t="n"/>
      <c r="D931" s="58" t="n"/>
      <c r="E931" s="57" t="n"/>
    </row>
    <row r="932" ht="15.75" customHeight="1" s="198">
      <c r="A932" s="57" t="n"/>
      <c r="B932" s="57" t="n"/>
      <c r="C932" s="57" t="n"/>
      <c r="D932" s="58" t="n"/>
      <c r="E932" s="57" t="n"/>
    </row>
    <row r="933" ht="15.75" customHeight="1" s="198">
      <c r="A933" s="57" t="n"/>
      <c r="B933" s="57" t="n"/>
      <c r="C933" s="57" t="n"/>
      <c r="D933" s="58" t="n"/>
      <c r="E933" s="57" t="n"/>
    </row>
    <row r="934" ht="15.75" customHeight="1" s="198">
      <c r="A934" s="57" t="n"/>
      <c r="B934" s="57" t="n"/>
      <c r="C934" s="57" t="n"/>
      <c r="D934" s="58" t="n"/>
      <c r="E934" s="57" t="n"/>
    </row>
    <row r="935" ht="15.75" customHeight="1" s="198">
      <c r="A935" s="57" t="n"/>
      <c r="B935" s="57" t="n"/>
      <c r="C935" s="57" t="n"/>
      <c r="D935" s="58" t="n"/>
      <c r="E935" s="57" t="n"/>
    </row>
    <row r="936" ht="15.75" customHeight="1" s="198">
      <c r="A936" s="57" t="n"/>
      <c r="B936" s="57" t="n"/>
      <c r="C936" s="57" t="n"/>
      <c r="D936" s="58" t="n"/>
      <c r="E936" s="57" t="n"/>
    </row>
    <row r="937" ht="15.75" customHeight="1" s="198">
      <c r="A937" s="57" t="n"/>
      <c r="B937" s="57" t="n"/>
      <c r="C937" s="57" t="n"/>
      <c r="D937" s="58" t="n"/>
      <c r="E937" s="57" t="n"/>
    </row>
    <row r="938" ht="15.75" customHeight="1" s="198">
      <c r="A938" s="57" t="n"/>
      <c r="B938" s="57" t="n"/>
      <c r="C938" s="57" t="n"/>
      <c r="D938" s="58" t="n"/>
      <c r="E938" s="57" t="n"/>
    </row>
    <row r="939" ht="15.75" customHeight="1" s="198">
      <c r="A939" s="57" t="n"/>
      <c r="B939" s="57" t="n"/>
      <c r="C939" s="57" t="n"/>
      <c r="D939" s="58" t="n"/>
      <c r="E939" s="57" t="n"/>
    </row>
    <row r="940" ht="15.75" customHeight="1" s="198">
      <c r="A940" s="57" t="n"/>
      <c r="B940" s="57" t="n"/>
      <c r="C940" s="57" t="n"/>
      <c r="D940" s="58" t="n"/>
      <c r="E940" s="57" t="n"/>
    </row>
    <row r="941" ht="15.75" customHeight="1" s="198">
      <c r="A941" s="57" t="n"/>
      <c r="B941" s="57" t="n"/>
      <c r="C941" s="57" t="n"/>
      <c r="D941" s="58" t="n"/>
      <c r="E941" s="57" t="n"/>
    </row>
    <row r="942" ht="15.75" customHeight="1" s="198">
      <c r="A942" s="57" t="n"/>
      <c r="B942" s="57" t="n"/>
      <c r="C942" s="57" t="n"/>
      <c r="D942" s="58" t="n"/>
      <c r="E942" s="57" t="n"/>
    </row>
    <row r="943" ht="15.75" customHeight="1" s="198">
      <c r="A943" s="57" t="n"/>
      <c r="B943" s="57" t="n"/>
      <c r="C943" s="57" t="n"/>
      <c r="D943" s="58" t="n"/>
      <c r="E943" s="57" t="n"/>
    </row>
    <row r="944" ht="15.75" customHeight="1" s="198">
      <c r="A944" s="57" t="n"/>
      <c r="B944" s="57" t="n"/>
      <c r="C944" s="57" t="n"/>
      <c r="D944" s="58" t="n"/>
      <c r="E944" s="57" t="n"/>
    </row>
    <row r="945" ht="15.75" customHeight="1" s="198">
      <c r="A945" s="57" t="n"/>
      <c r="B945" s="57" t="n"/>
      <c r="C945" s="57" t="n"/>
      <c r="D945" s="58" t="n"/>
      <c r="E945" s="57" t="n"/>
    </row>
    <row r="946" ht="15.75" customHeight="1" s="198">
      <c r="A946" s="57" t="n"/>
      <c r="B946" s="57" t="n"/>
      <c r="C946" s="57" t="n"/>
      <c r="D946" s="58" t="n"/>
      <c r="E946" s="57" t="n"/>
    </row>
    <row r="947" ht="15.75" customHeight="1" s="198">
      <c r="A947" s="57" t="n"/>
      <c r="B947" s="57" t="n"/>
      <c r="C947" s="57" t="n"/>
      <c r="D947" s="58" t="n"/>
      <c r="E947" s="57" t="n"/>
    </row>
    <row r="948" ht="15.75" customHeight="1" s="198">
      <c r="A948" s="57" t="n"/>
      <c r="B948" s="57" t="n"/>
      <c r="C948" s="57" t="n"/>
      <c r="D948" s="58" t="n"/>
      <c r="E948" s="57" t="n"/>
    </row>
    <row r="949" ht="15.75" customHeight="1" s="198">
      <c r="A949" s="57" t="n"/>
      <c r="B949" s="57" t="n"/>
      <c r="C949" s="57" t="n"/>
      <c r="D949" s="58" t="n"/>
      <c r="E949" s="57" t="n"/>
    </row>
    <row r="950" ht="15.75" customHeight="1" s="198">
      <c r="A950" s="57" t="n"/>
      <c r="B950" s="57" t="n"/>
      <c r="C950" s="57" t="n"/>
      <c r="D950" s="58" t="n"/>
      <c r="E950" s="57" t="n"/>
    </row>
    <row r="951" ht="15.75" customHeight="1" s="198">
      <c r="A951" s="57" t="n"/>
      <c r="B951" s="57" t="n"/>
      <c r="C951" s="57" t="n"/>
      <c r="D951" s="58" t="n"/>
      <c r="E951" s="57" t="n"/>
    </row>
    <row r="952" ht="15.75" customHeight="1" s="198">
      <c r="A952" s="57" t="n"/>
      <c r="B952" s="57" t="n"/>
      <c r="C952" s="57" t="n"/>
      <c r="D952" s="58" t="n"/>
      <c r="E952" s="57" t="n"/>
    </row>
    <row r="953" ht="15.75" customHeight="1" s="198">
      <c r="A953" s="57" t="n"/>
      <c r="B953" s="57" t="n"/>
      <c r="C953" s="57" t="n"/>
      <c r="D953" s="58" t="n"/>
      <c r="E953" s="57" t="n"/>
    </row>
    <row r="954" ht="15.75" customHeight="1" s="198">
      <c r="A954" s="57" t="n"/>
      <c r="B954" s="57" t="n"/>
      <c r="C954" s="57" t="n"/>
      <c r="D954" s="58" t="n"/>
      <c r="E954" s="57" t="n"/>
    </row>
    <row r="955" ht="15.75" customHeight="1" s="198">
      <c r="A955" s="57" t="n"/>
      <c r="B955" s="57" t="n"/>
      <c r="C955" s="57" t="n"/>
      <c r="D955" s="58" t="n"/>
      <c r="E955" s="57" t="n"/>
    </row>
    <row r="956" ht="15.75" customHeight="1" s="198">
      <c r="A956" s="57" t="n"/>
      <c r="B956" s="57" t="n"/>
      <c r="C956" s="57" t="n"/>
      <c r="D956" s="58" t="n"/>
      <c r="E956" s="57" t="n"/>
    </row>
    <row r="957" ht="15.75" customHeight="1" s="198">
      <c r="A957" s="57" t="n"/>
      <c r="B957" s="57" t="n"/>
      <c r="C957" s="57" t="n"/>
      <c r="D957" s="58" t="n"/>
      <c r="E957" s="57" t="n"/>
    </row>
    <row r="958" ht="15.75" customHeight="1" s="198">
      <c r="A958" s="57" t="n"/>
      <c r="B958" s="57" t="n"/>
      <c r="C958" s="57" t="n"/>
      <c r="D958" s="58" t="n"/>
      <c r="E958" s="57" t="n"/>
    </row>
    <row r="959" ht="15.75" customHeight="1" s="198">
      <c r="A959" s="57" t="n"/>
      <c r="B959" s="57" t="n"/>
      <c r="C959" s="57" t="n"/>
      <c r="D959" s="58" t="n"/>
      <c r="E959" s="57" t="n"/>
    </row>
    <row r="960" ht="15.75" customHeight="1" s="198">
      <c r="A960" s="57" t="n"/>
      <c r="B960" s="57" t="n"/>
      <c r="C960" s="57" t="n"/>
      <c r="D960" s="58" t="n"/>
      <c r="E960" s="57" t="n"/>
    </row>
    <row r="961" ht="15.75" customHeight="1" s="198">
      <c r="A961" s="57" t="n"/>
      <c r="B961" s="57" t="n"/>
      <c r="C961" s="57" t="n"/>
      <c r="D961" s="58" t="n"/>
      <c r="E961" s="57" t="n"/>
    </row>
    <row r="962" ht="15.75" customHeight="1" s="198">
      <c r="A962" s="57" t="n"/>
      <c r="B962" s="57" t="n"/>
      <c r="C962" s="57" t="n"/>
      <c r="D962" s="58" t="n"/>
      <c r="E962" s="57" t="n"/>
    </row>
    <row r="963" ht="15.75" customHeight="1" s="198">
      <c r="A963" s="57" t="n"/>
      <c r="B963" s="57" t="n"/>
      <c r="C963" s="57" t="n"/>
      <c r="D963" s="58" t="n"/>
      <c r="E963" s="57" t="n"/>
    </row>
    <row r="964" ht="15.75" customHeight="1" s="198">
      <c r="A964" s="57" t="n"/>
      <c r="B964" s="57" t="n"/>
      <c r="C964" s="57" t="n"/>
      <c r="D964" s="58" t="n"/>
      <c r="E964" s="57" t="n"/>
    </row>
    <row r="965" ht="15.75" customHeight="1" s="198">
      <c r="A965" s="57" t="n"/>
      <c r="B965" s="57" t="n"/>
      <c r="C965" s="57" t="n"/>
      <c r="D965" s="58" t="n"/>
      <c r="E965" s="57" t="n"/>
    </row>
    <row r="966" ht="15.75" customHeight="1" s="198">
      <c r="A966" s="57" t="n"/>
      <c r="B966" s="57" t="n"/>
      <c r="C966" s="57" t="n"/>
      <c r="D966" s="58" t="n"/>
      <c r="E966" s="57" t="n"/>
    </row>
    <row r="967" ht="15.75" customHeight="1" s="198">
      <c r="A967" s="57" t="n"/>
      <c r="B967" s="57" t="n"/>
      <c r="C967" s="57" t="n"/>
      <c r="D967" s="58" t="n"/>
      <c r="E967" s="57" t="n"/>
    </row>
    <row r="968" ht="15.75" customHeight="1" s="198">
      <c r="A968" s="57" t="n"/>
      <c r="B968" s="57" t="n"/>
      <c r="C968" s="57" t="n"/>
      <c r="D968" s="58" t="n"/>
      <c r="E968" s="57" t="n"/>
    </row>
    <row r="969" ht="15.75" customHeight="1" s="198">
      <c r="A969" s="57" t="n"/>
      <c r="B969" s="57" t="n"/>
      <c r="C969" s="57" t="n"/>
      <c r="D969" s="58" t="n"/>
      <c r="E969" s="57" t="n"/>
    </row>
    <row r="970" ht="15.75" customHeight="1" s="198">
      <c r="A970" s="57" t="n"/>
      <c r="B970" s="57" t="n"/>
      <c r="C970" s="57" t="n"/>
      <c r="D970" s="58" t="n"/>
      <c r="E970" s="57" t="n"/>
    </row>
    <row r="971" ht="15.75" customHeight="1" s="198">
      <c r="A971" s="57" t="n"/>
      <c r="B971" s="57" t="n"/>
      <c r="C971" s="57" t="n"/>
      <c r="D971" s="58" t="n"/>
      <c r="E971" s="57" t="n"/>
    </row>
    <row r="972" ht="15.75" customHeight="1" s="198">
      <c r="A972" s="57" t="n"/>
      <c r="B972" s="57" t="n"/>
      <c r="C972" s="57" t="n"/>
      <c r="D972" s="58" t="n"/>
      <c r="E972" s="57" t="n"/>
    </row>
    <row r="973" ht="15.75" customHeight="1" s="198">
      <c r="A973" s="57" t="n"/>
      <c r="B973" s="57" t="n"/>
      <c r="C973" s="57" t="n"/>
      <c r="D973" s="58" t="n"/>
      <c r="E973" s="57" t="n"/>
    </row>
    <row r="974" ht="15.75" customHeight="1" s="198">
      <c r="A974" s="57" t="n"/>
      <c r="B974" s="57" t="n"/>
      <c r="C974" s="57" t="n"/>
      <c r="D974" s="58" t="n"/>
      <c r="E974" s="57" t="n"/>
    </row>
    <row r="975" ht="15.75" customHeight="1" s="198">
      <c r="A975" s="57" t="n"/>
      <c r="B975" s="57" t="n"/>
      <c r="C975" s="57" t="n"/>
      <c r="D975" s="58" t="n"/>
      <c r="E975" s="57" t="n"/>
    </row>
    <row r="976" ht="15.75" customHeight="1" s="198">
      <c r="A976" s="57" t="n"/>
      <c r="B976" s="57" t="n"/>
      <c r="C976" s="57" t="n"/>
      <c r="D976" s="58" t="n"/>
      <c r="E976" s="57" t="n"/>
    </row>
    <row r="977" ht="15.75" customHeight="1" s="198">
      <c r="A977" s="57" t="n"/>
      <c r="B977" s="57" t="n"/>
      <c r="C977" s="57" t="n"/>
      <c r="D977" s="58" t="n"/>
      <c r="E977" s="57" t="n"/>
    </row>
    <row r="978" ht="15.75" customHeight="1" s="198">
      <c r="A978" s="57" t="n"/>
      <c r="B978" s="57" t="n"/>
      <c r="C978" s="57" t="n"/>
      <c r="D978" s="58" t="n"/>
      <c r="E978" s="57" t="n"/>
    </row>
    <row r="979" ht="15.75" customHeight="1" s="198">
      <c r="A979" s="57" t="n"/>
      <c r="B979" s="57" t="n"/>
      <c r="C979" s="57" t="n"/>
      <c r="D979" s="58" t="n"/>
      <c r="E979" s="57" t="n"/>
    </row>
    <row r="980" ht="15.75" customHeight="1" s="198">
      <c r="A980" s="57" t="n"/>
      <c r="B980" s="57" t="n"/>
      <c r="C980" s="57" t="n"/>
      <c r="D980" s="58" t="n"/>
      <c r="E980" s="57" t="n"/>
    </row>
    <row r="981" ht="15.75" customHeight="1" s="198">
      <c r="A981" s="57" t="n"/>
      <c r="B981" s="57" t="n"/>
      <c r="C981" s="57" t="n"/>
      <c r="D981" s="58" t="n"/>
      <c r="E981" s="57" t="n"/>
    </row>
    <row r="982" ht="15.75" customHeight="1" s="198">
      <c r="A982" s="57" t="n"/>
      <c r="B982" s="57" t="n"/>
      <c r="C982" s="57" t="n"/>
      <c r="D982" s="58" t="n"/>
      <c r="E982" s="57" t="n"/>
    </row>
    <row r="983" ht="15.75" customHeight="1" s="198">
      <c r="A983" s="57" t="n"/>
      <c r="B983" s="57" t="n"/>
      <c r="C983" s="57" t="n"/>
      <c r="D983" s="58" t="n"/>
      <c r="E983" s="57" t="n"/>
    </row>
    <row r="984" ht="15.75" customHeight="1" s="198">
      <c r="A984" s="57" t="n"/>
      <c r="B984" s="57" t="n"/>
      <c r="C984" s="57" t="n"/>
      <c r="D984" s="58" t="n"/>
      <c r="E984" s="57" t="n"/>
    </row>
    <row r="985" ht="15.75" customHeight="1" s="198">
      <c r="A985" s="57" t="n"/>
      <c r="B985" s="57" t="n"/>
      <c r="C985" s="57" t="n"/>
      <c r="D985" s="58" t="n"/>
      <c r="E985" s="57" t="n"/>
    </row>
    <row r="986" ht="15.75" customHeight="1" s="198">
      <c r="A986" s="57" t="n"/>
      <c r="B986" s="57" t="n"/>
      <c r="C986" s="57" t="n"/>
      <c r="D986" s="58" t="n"/>
      <c r="E986" s="57" t="n"/>
    </row>
    <row r="987" ht="15.75" customHeight="1" s="198">
      <c r="A987" s="57" t="n"/>
      <c r="B987" s="57" t="n"/>
      <c r="C987" s="57" t="n"/>
      <c r="D987" s="58" t="n"/>
      <c r="E987" s="57" t="n"/>
    </row>
    <row r="988" ht="15.75" customHeight="1" s="198">
      <c r="A988" s="57" t="n"/>
      <c r="B988" s="57" t="n"/>
      <c r="C988" s="57" t="n"/>
      <c r="D988" s="58" t="n"/>
      <c r="E988" s="57" t="n"/>
    </row>
    <row r="989" ht="15.75" customHeight="1" s="198">
      <c r="A989" s="57" t="n"/>
      <c r="B989" s="57" t="n"/>
      <c r="C989" s="57" t="n"/>
      <c r="D989" s="58" t="n"/>
      <c r="E989" s="57" t="n"/>
    </row>
    <row r="990" ht="15.75" customHeight="1" s="198">
      <c r="A990" s="57" t="n"/>
      <c r="B990" s="57" t="n"/>
      <c r="C990" s="57" t="n"/>
      <c r="D990" s="58" t="n"/>
      <c r="E990" s="57" t="n"/>
    </row>
    <row r="991" ht="15.75" customHeight="1" s="198">
      <c r="A991" s="57" t="n"/>
      <c r="B991" s="57" t="n"/>
      <c r="C991" s="57" t="n"/>
      <c r="D991" s="58" t="n"/>
      <c r="E991" s="57" t="n"/>
    </row>
    <row r="992" ht="15.75" customHeight="1" s="198">
      <c r="A992" s="57" t="n"/>
      <c r="B992" s="57" t="n"/>
      <c r="C992" s="57" t="n"/>
      <c r="D992" s="58" t="n"/>
      <c r="E992" s="57" t="n"/>
    </row>
    <row r="993" ht="15.75" customHeight="1" s="198">
      <c r="A993" s="57" t="n"/>
      <c r="B993" s="57" t="n"/>
      <c r="C993" s="57" t="n"/>
      <c r="D993" s="58" t="n"/>
      <c r="E993" s="57" t="n"/>
    </row>
    <row r="994" ht="15.75" customHeight="1" s="198">
      <c r="A994" s="57" t="n"/>
      <c r="B994" s="57" t="n"/>
      <c r="C994" s="57" t="n"/>
      <c r="D994" s="58" t="n"/>
      <c r="E994" s="57" t="n"/>
    </row>
    <row r="995" ht="15.75" customHeight="1" s="198">
      <c r="A995" s="57" t="n"/>
      <c r="B995" s="57" t="n"/>
      <c r="C995" s="57" t="n"/>
      <c r="D995" s="58" t="n"/>
      <c r="E995" s="57" t="n"/>
    </row>
    <row r="996" ht="15.75" customHeight="1" s="198">
      <c r="A996" s="57" t="n"/>
      <c r="B996" s="57" t="n"/>
      <c r="C996" s="57" t="n"/>
      <c r="D996" s="58" t="n"/>
      <c r="E996" s="57" t="n"/>
    </row>
    <row r="997" ht="15.75" customHeight="1" s="198">
      <c r="A997" s="57" t="n"/>
      <c r="B997" s="57" t="n"/>
      <c r="C997" s="57" t="n"/>
      <c r="D997" s="58" t="n"/>
      <c r="E997" s="57" t="n"/>
    </row>
    <row r="998" ht="15.75" customHeight="1" s="198">
      <c r="A998" s="57" t="n"/>
      <c r="B998" s="57" t="n"/>
      <c r="C998" s="57" t="n"/>
      <c r="D998" s="58" t="n"/>
      <c r="E998" s="57" t="n"/>
    </row>
    <row r="999" ht="15.75" customHeight="1" s="198">
      <c r="A999" s="57" t="n"/>
      <c r="B999" s="57" t="n"/>
      <c r="C999" s="57" t="n"/>
      <c r="D999" s="58" t="n"/>
      <c r="E999" s="57" t="n"/>
    </row>
    <row r="1000" ht="15.75" customHeight="1" s="198">
      <c r="A1000" s="57" t="n"/>
      <c r="B1000" s="57" t="n"/>
      <c r="C1000" s="57" t="n"/>
      <c r="D1000" s="58" t="n"/>
      <c r="E1000" s="57" t="n"/>
    </row>
  </sheetData>
  <autoFilter ref="$A$1:$E$1000"/>
  <dataValidations count="3">
    <dataValidation sqref="E2:E1000" showDropDown="0" showInputMessage="0" showErrorMessage="0" allowBlank="1" type="list">
      <formula1>SourceList</formula1>
    </dataValidation>
    <dataValidation sqref="C2:C1000" showDropDown="0" showInputMessage="0" showErrorMessage="0" allowBlank="1" type="list">
      <formula1>Ecosystem!$B$2:$B$4</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1.xml><?xml version="1.0" encoding="utf-8"?>
<worksheet xmlns="http://schemas.openxmlformats.org/spreadsheetml/2006/main">
  <sheetPr>
    <tabColor rgb="FFA3BCD3"/>
    <outlinePr summaryBelow="1" summaryRight="1"/>
    <pageSetUpPr/>
  </sheetPr>
  <dimension ref="A1:U1000"/>
  <sheetViews>
    <sheetView workbookViewId="0">
      <selection activeCell="A1" sqref="A1"/>
    </sheetView>
  </sheetViews>
  <sheetFormatPr baseColWidth="8" defaultColWidth="12.63" defaultRowHeight="15" customHeight="1"/>
  <cols>
    <col width="43.88" customWidth="1" style="198" min="1" max="1"/>
    <col width="15.88" customWidth="1" style="198" min="2" max="2"/>
    <col width="29.63" customWidth="1" style="198" min="3" max="3"/>
    <col width="35.63" customWidth="1" style="198" min="4" max="4"/>
    <col width="9.130000000000001" customWidth="1" style="198" min="5" max="6"/>
    <col width="8.630000000000001" customWidth="1" style="198" min="7" max="21"/>
  </cols>
  <sheetData>
    <row r="1" ht="12.75" customHeight="1" s="198">
      <c r="A1" s="51" t="inlineStr">
        <is>
          <t>Country</t>
        </is>
      </c>
      <c r="B1" s="51" t="inlineStr">
        <is>
          <t>Country code</t>
        </is>
      </c>
      <c r="C1" s="67" t="inlineStr">
        <is>
          <t>Blue carbon project planning cost</t>
        </is>
      </c>
      <c r="D1" s="51" t="inlineStr">
        <is>
          <t>Source</t>
        </is>
      </c>
      <c r="G1" s="13" t="n"/>
      <c r="H1" s="13" t="n"/>
      <c r="I1" s="13" t="n"/>
      <c r="J1" s="13" t="n"/>
      <c r="K1" s="13" t="n"/>
      <c r="L1" s="13" t="n"/>
      <c r="M1" s="13" t="n"/>
      <c r="N1" s="13" t="n"/>
      <c r="O1" s="13" t="n"/>
      <c r="P1" s="13" t="n"/>
      <c r="Q1" s="13" t="n"/>
      <c r="R1" s="13" t="n"/>
      <c r="S1" s="13" t="n"/>
      <c r="T1" s="13" t="n"/>
      <c r="U1" s="13" t="n"/>
    </row>
    <row r="2" ht="12.75" customHeight="1" s="198">
      <c r="A2" s="62" t="inlineStr">
        <is>
          <t>United States</t>
        </is>
      </c>
      <c r="B2" s="62">
        <f t="array" ref="B2">INDEX(Countries!$D$2:$D$255, MATCH(A2, Countries!$B$2:$B$255, 0))
</f>
        <v/>
      </c>
      <c r="C2" s="54" t="n">
        <v>100000</v>
      </c>
      <c r="D2" s="57" t="inlineStr">
        <is>
          <t>TNC Feasibility Studies - Herring River, New Jersey Salt Marsh, Fruit Farm Creek</t>
        </is>
      </c>
    </row>
    <row r="3" ht="12.75" customHeight="1" s="198">
      <c r="A3" s="62" t="inlineStr">
        <is>
          <t>Indonesia</t>
        </is>
      </c>
      <c r="B3" s="62">
        <f t="array" ref="B3">INDEX(Countries!$D$2:$D$255, MATCH(A3, Countries!$B$2:$B$255, 0))
</f>
        <v/>
      </c>
      <c r="C3" s="54" t="n">
        <v>100000</v>
      </c>
      <c r="D3" s="57" t="inlineStr">
        <is>
          <t>TNC Feasibility Study - North Kenya</t>
        </is>
      </c>
    </row>
    <row r="4" ht="12.75" customHeight="1" s="198">
      <c r="A4" s="62" t="inlineStr">
        <is>
          <t>Australia</t>
        </is>
      </c>
      <c r="B4" s="62">
        <f t="array" ref="B4">INDEX(Countries!$D$2:$D$255, MATCH(A4, Countries!$B$2:$B$255, 0))
</f>
        <v/>
      </c>
      <c r="C4" s="54" t="n">
        <v>115000</v>
      </c>
      <c r="D4" s="57" t="inlineStr">
        <is>
          <t>TNC Feasibility Studies - Herring River, New Jersey Salt Marsh, Fruit Farm Creek plus TNC Australia input</t>
        </is>
      </c>
    </row>
    <row r="5" ht="12.75" customHeight="1" s="198">
      <c r="A5" s="62" t="inlineStr">
        <is>
          <t>The Bahamas</t>
        </is>
      </c>
      <c r="B5" s="62">
        <f t="array" ref="B5">INDEX(Countries!$D$2:$D$255, MATCH(A5, Countries!$B$2:$B$255, 0))
</f>
        <v/>
      </c>
      <c r="C5" s="54" t="n">
        <v>125000</v>
      </c>
      <c r="D5" s="57" t="inlineStr">
        <is>
          <t>TNC Feasibility Study - Caribbean</t>
        </is>
      </c>
    </row>
    <row r="6" ht="12.75" customHeight="1" s="198">
      <c r="A6" s="62" t="inlineStr">
        <is>
          <t>Kenya</t>
        </is>
      </c>
      <c r="B6" s="62">
        <f t="array" ref="B6">INDEX(Countries!$D$2:$D$255, MATCH(A6, Countries!$B$2:$B$255, 0))
</f>
        <v/>
      </c>
      <c r="C6" s="54" t="n">
        <v>100000</v>
      </c>
      <c r="D6" s="57" t="inlineStr">
        <is>
          <t>TNC Feasibility Study - North Kenya</t>
        </is>
      </c>
    </row>
    <row r="7" ht="12.75" customHeight="1" s="198">
      <c r="A7" s="62" t="inlineStr">
        <is>
          <t>Mexico</t>
        </is>
      </c>
      <c r="B7" s="62">
        <f t="array" ref="B7">INDEX(Countries!$D$2:$D$255, MATCH(A7, Countries!$B$2:$B$255, 0))
</f>
        <v/>
      </c>
      <c r="C7" s="54" t="n">
        <v>100000</v>
      </c>
      <c r="D7" s="57" t="inlineStr">
        <is>
          <t>TNC Feasibility Study - North Kenya</t>
        </is>
      </c>
    </row>
    <row r="8" ht="12.75" customHeight="1" s="198">
      <c r="A8" s="62" t="inlineStr">
        <is>
          <t>Colombia</t>
        </is>
      </c>
      <c r="B8" s="62">
        <f t="array" ref="B8">INDEX(Countries!$D$2:$D$255, MATCH(A8, Countries!$B$2:$B$255, 0))
</f>
        <v/>
      </c>
      <c r="C8" s="54" t="n">
        <v>100000</v>
      </c>
      <c r="D8" s="57" t="inlineStr">
        <is>
          <t>TNC Feasibility Study - North Kenya</t>
        </is>
      </c>
    </row>
    <row r="9" ht="12.75" customHeight="1" s="198">
      <c r="A9" s="62" t="inlineStr">
        <is>
          <t>India</t>
        </is>
      </c>
      <c r="B9" s="62">
        <f t="array" ref="B9">INDEX(Countries!$D$2:$D$255, MATCH(A9, Countries!$B$2:$B$255, 0))
</f>
        <v/>
      </c>
      <c r="C9" s="54" t="n">
        <v>100000</v>
      </c>
      <c r="D9" s="57" t="inlineStr">
        <is>
          <t>TNC Feasibility Study - North Kenya</t>
        </is>
      </c>
    </row>
    <row r="10" ht="12.75" customHeight="1" s="198">
      <c r="A10" s="62" t="inlineStr">
        <is>
          <t>China</t>
        </is>
      </c>
      <c r="B10" s="62">
        <f t="array" ref="B10">INDEX(Countries!$D$2:$D$255, MATCH(A10, Countries!$B$2:$B$255, 0))
</f>
        <v/>
      </c>
      <c r="C10" s="54" t="n">
        <v>100000</v>
      </c>
      <c r="D10" s="57" t="inlineStr">
        <is>
          <t>TNC Feasibility Study - North Kenya</t>
        </is>
      </c>
    </row>
    <row r="11" ht="12.75" customHeight="1" s="198">
      <c r="A11" s="57" t="n"/>
      <c r="B11" s="57" t="n"/>
      <c r="C11" s="65" t="n"/>
      <c r="D11" s="57" t="n"/>
      <c r="E11" s="197" t="n"/>
      <c r="F11" s="197" t="n"/>
      <c r="G11" s="197" t="n"/>
      <c r="H11" s="197" t="n"/>
      <c r="I11" s="197" t="n"/>
      <c r="J11" s="197" t="n"/>
      <c r="K11" s="197" t="n"/>
      <c r="L11" s="197" t="n"/>
      <c r="M11" s="197" t="n"/>
      <c r="N11" s="197" t="n"/>
      <c r="O11" s="197" t="n"/>
      <c r="P11" s="197" t="n"/>
      <c r="Q11" s="197" t="n"/>
      <c r="R11" s="197" t="n"/>
      <c r="S11" s="197" t="n"/>
      <c r="T11" s="197" t="n"/>
      <c r="U11" s="197" t="n"/>
    </row>
    <row r="12" ht="12.75" customHeight="1" s="198">
      <c r="A12" s="57" t="n"/>
      <c r="B12" s="57" t="n"/>
      <c r="C12" s="65" t="n"/>
      <c r="D12" s="57" t="n"/>
      <c r="E12" s="197" t="n"/>
      <c r="F12" s="197" t="n"/>
      <c r="G12" s="197" t="n"/>
      <c r="H12" s="197" t="n"/>
      <c r="I12" s="197" t="n"/>
      <c r="J12" s="197" t="n"/>
      <c r="K12" s="197" t="n"/>
      <c r="L12" s="197" t="n"/>
      <c r="M12" s="197" t="n"/>
      <c r="N12" s="197" t="n"/>
      <c r="O12" s="197" t="n"/>
      <c r="P12" s="197" t="n"/>
      <c r="Q12" s="197" t="n"/>
      <c r="R12" s="197" t="n"/>
      <c r="S12" s="197" t="n"/>
      <c r="T12" s="197" t="n"/>
      <c r="U12" s="197" t="n"/>
    </row>
    <row r="13" ht="12.75" customHeight="1" s="198">
      <c r="A13" s="57" t="n"/>
      <c r="B13" s="57" t="n"/>
      <c r="C13" s="65" t="n"/>
      <c r="D13" s="57" t="n"/>
      <c r="E13" s="197" t="n"/>
      <c r="F13" s="197" t="n"/>
      <c r="G13" s="197" t="n"/>
      <c r="H13" s="197" t="n"/>
      <c r="I13" s="197" t="n"/>
      <c r="J13" s="197" t="n"/>
      <c r="K13" s="197" t="n"/>
      <c r="L13" s="197" t="n"/>
      <c r="M13" s="197" t="n"/>
      <c r="N13" s="197" t="n"/>
      <c r="O13" s="197" t="n"/>
      <c r="P13" s="197" t="n"/>
      <c r="Q13" s="197" t="n"/>
      <c r="R13" s="197" t="n"/>
      <c r="S13" s="197" t="n"/>
      <c r="T13" s="197" t="n"/>
      <c r="U13" s="197" t="n"/>
    </row>
    <row r="14" ht="12.75" customHeight="1" s="198">
      <c r="A14" s="57" t="n"/>
      <c r="B14" s="57" t="n"/>
      <c r="C14" s="65" t="n"/>
      <c r="D14" s="57" t="n"/>
      <c r="E14" s="197" t="n"/>
      <c r="F14" s="197" t="n"/>
      <c r="G14" s="197" t="n"/>
      <c r="H14" s="197" t="n"/>
      <c r="I14" s="197" t="n"/>
      <c r="J14" s="197" t="n"/>
      <c r="K14" s="197" t="n"/>
      <c r="L14" s="197" t="n"/>
      <c r="M14" s="197" t="n"/>
      <c r="N14" s="197" t="n"/>
      <c r="O14" s="197" t="n"/>
      <c r="P14" s="197" t="n"/>
      <c r="Q14" s="197" t="n"/>
      <c r="R14" s="197" t="n"/>
      <c r="S14" s="197" t="n"/>
      <c r="T14" s="197" t="n"/>
      <c r="U14" s="197" t="n"/>
    </row>
    <row r="15" ht="12.75" customHeight="1" s="198">
      <c r="A15" s="57" t="n"/>
      <c r="B15" s="57" t="n"/>
      <c r="C15" s="65" t="n"/>
      <c r="D15" s="57" t="n"/>
      <c r="E15" s="197" t="n"/>
      <c r="F15" s="197" t="n"/>
      <c r="G15" s="197" t="n"/>
      <c r="H15" s="197" t="n"/>
      <c r="I15" s="197" t="n"/>
      <c r="J15" s="197" t="n"/>
      <c r="K15" s="197" t="n"/>
      <c r="L15" s="197" t="n"/>
      <c r="M15" s="197" t="n"/>
      <c r="N15" s="197" t="n"/>
      <c r="O15" s="197" t="n"/>
      <c r="P15" s="197" t="n"/>
      <c r="Q15" s="197" t="n"/>
      <c r="R15" s="197" t="n"/>
      <c r="S15" s="197" t="n"/>
      <c r="T15" s="197" t="n"/>
      <c r="U15" s="197" t="n"/>
    </row>
    <row r="16" ht="12.75" customHeight="1" s="198">
      <c r="A16" s="57" t="n"/>
      <c r="B16" s="57" t="n"/>
      <c r="C16" s="65" t="n"/>
      <c r="D16" s="57" t="n"/>
      <c r="E16" s="197" t="n"/>
      <c r="F16" s="197" t="n"/>
      <c r="G16" s="197" t="n"/>
      <c r="H16" s="197" t="n"/>
      <c r="I16" s="197" t="n"/>
      <c r="J16" s="197" t="n"/>
      <c r="K16" s="197" t="n"/>
      <c r="L16" s="197" t="n"/>
      <c r="M16" s="197" t="n"/>
      <c r="N16" s="197" t="n"/>
      <c r="O16" s="197" t="n"/>
      <c r="P16" s="197" t="n"/>
      <c r="Q16" s="197" t="n"/>
      <c r="R16" s="197" t="n"/>
      <c r="S16" s="197" t="n"/>
      <c r="T16" s="197" t="n"/>
      <c r="U16" s="197" t="n"/>
    </row>
    <row r="17" ht="12.75" customHeight="1" s="198">
      <c r="A17" s="57" t="n"/>
      <c r="B17" s="57" t="n"/>
      <c r="C17" s="65" t="n"/>
      <c r="D17" s="57" t="n"/>
      <c r="E17" s="197" t="n"/>
      <c r="F17" s="197" t="n"/>
      <c r="G17" s="197" t="n"/>
      <c r="H17" s="197" t="n"/>
      <c r="I17" s="197" t="n"/>
      <c r="J17" s="197" t="n"/>
      <c r="K17" s="197" t="n"/>
      <c r="L17" s="197" t="n"/>
      <c r="M17" s="197" t="n"/>
      <c r="N17" s="197" t="n"/>
      <c r="O17" s="197" t="n"/>
      <c r="P17" s="197" t="n"/>
      <c r="Q17" s="197" t="n"/>
      <c r="R17" s="197" t="n"/>
      <c r="S17" s="197" t="n"/>
      <c r="T17" s="197" t="n"/>
      <c r="U17" s="197" t="n"/>
    </row>
    <row r="18" ht="12.75" customHeight="1" s="198">
      <c r="A18" s="57" t="n"/>
      <c r="B18" s="57" t="n"/>
      <c r="C18" s="65" t="n"/>
      <c r="D18" s="57" t="n"/>
      <c r="E18" s="197" t="n"/>
      <c r="F18" s="197" t="n"/>
      <c r="G18" s="197" t="n"/>
      <c r="H18" s="197" t="n"/>
      <c r="I18" s="197" t="n"/>
      <c r="J18" s="197" t="n"/>
      <c r="K18" s="197" t="n"/>
      <c r="L18" s="197" t="n"/>
      <c r="M18" s="197" t="n"/>
      <c r="N18" s="197" t="n"/>
      <c r="O18" s="197" t="n"/>
      <c r="P18" s="197" t="n"/>
      <c r="Q18" s="197" t="n"/>
      <c r="R18" s="197" t="n"/>
      <c r="S18" s="197" t="n"/>
      <c r="T18" s="197" t="n"/>
      <c r="U18" s="197" t="n"/>
    </row>
    <row r="19" ht="12.75" customHeight="1" s="198">
      <c r="A19" s="57" t="n"/>
      <c r="B19" s="57" t="n"/>
      <c r="C19" s="65" t="n"/>
      <c r="D19" s="57" t="n"/>
      <c r="E19" s="197" t="n"/>
      <c r="F19" s="197" t="n"/>
      <c r="G19" s="197" t="n"/>
      <c r="H19" s="197" t="n"/>
      <c r="I19" s="197" t="n"/>
      <c r="J19" s="197" t="n"/>
      <c r="K19" s="197" t="n"/>
      <c r="L19" s="197" t="n"/>
      <c r="M19" s="197" t="n"/>
      <c r="N19" s="197" t="n"/>
      <c r="O19" s="197" t="n"/>
      <c r="P19" s="197" t="n"/>
      <c r="Q19" s="197" t="n"/>
      <c r="R19" s="197" t="n"/>
      <c r="S19" s="197" t="n"/>
      <c r="T19" s="197" t="n"/>
      <c r="U19" s="197" t="n"/>
    </row>
    <row r="20" ht="12.75" customHeight="1" s="198">
      <c r="A20" s="57" t="n"/>
      <c r="B20" s="57" t="n"/>
      <c r="C20" s="65" t="n"/>
      <c r="D20" s="57" t="n"/>
      <c r="E20" s="197" t="n"/>
      <c r="F20" s="197" t="n"/>
      <c r="G20" s="197" t="n"/>
      <c r="H20" s="197" t="n"/>
      <c r="I20" s="197" t="n"/>
      <c r="J20" s="197" t="n"/>
      <c r="K20" s="197" t="n"/>
      <c r="L20" s="197" t="n"/>
      <c r="M20" s="197" t="n"/>
      <c r="N20" s="197" t="n"/>
      <c r="O20" s="197" t="n"/>
      <c r="P20" s="197" t="n"/>
      <c r="Q20" s="197" t="n"/>
      <c r="R20" s="197" t="n"/>
      <c r="S20" s="197" t="n"/>
      <c r="T20" s="197" t="n"/>
      <c r="U20" s="197" t="n"/>
    </row>
    <row r="21" ht="12.75" customHeight="1" s="198">
      <c r="A21" s="57" t="n"/>
      <c r="B21" s="57" t="n"/>
      <c r="C21" s="65" t="n"/>
      <c r="D21" s="57" t="n"/>
      <c r="E21" s="197" t="n"/>
      <c r="F21" s="197" t="n"/>
      <c r="G21" s="197" t="n"/>
      <c r="H21" s="197" t="n"/>
      <c r="I21" s="197" t="n"/>
      <c r="J21" s="197" t="n"/>
      <c r="K21" s="197" t="n"/>
      <c r="L21" s="197" t="n"/>
      <c r="M21" s="197" t="n"/>
      <c r="N21" s="197" t="n"/>
      <c r="O21" s="197" t="n"/>
      <c r="P21" s="197" t="n"/>
      <c r="Q21" s="197" t="n"/>
      <c r="R21" s="197" t="n"/>
      <c r="S21" s="197" t="n"/>
      <c r="T21" s="197" t="n"/>
      <c r="U21" s="197" t="n"/>
    </row>
    <row r="22" ht="12.75" customHeight="1" s="198">
      <c r="A22" s="57" t="n"/>
      <c r="B22" s="57" t="n"/>
      <c r="C22" s="65" t="n"/>
      <c r="D22" s="57" t="n"/>
      <c r="E22" s="197" t="n"/>
      <c r="F22" s="197" t="n"/>
      <c r="G22" s="197" t="n"/>
      <c r="H22" s="197" t="n"/>
      <c r="I22" s="197" t="n"/>
      <c r="J22" s="197" t="n"/>
      <c r="K22" s="197" t="n"/>
      <c r="L22" s="197" t="n"/>
      <c r="M22" s="197" t="n"/>
      <c r="N22" s="197" t="n"/>
      <c r="O22" s="197" t="n"/>
      <c r="P22" s="197" t="n"/>
      <c r="Q22" s="197" t="n"/>
      <c r="R22" s="197" t="n"/>
      <c r="S22" s="197" t="n"/>
      <c r="T22" s="197" t="n"/>
      <c r="U22" s="197" t="n"/>
    </row>
    <row r="23" ht="12.75" customHeight="1" s="198">
      <c r="A23" s="57" t="n"/>
      <c r="B23" s="57" t="n"/>
      <c r="C23" s="65" t="n"/>
      <c r="D23" s="57" t="n"/>
      <c r="E23" s="197" t="n"/>
      <c r="F23" s="197" t="n"/>
      <c r="G23" s="197" t="n"/>
      <c r="H23" s="197" t="n"/>
      <c r="I23" s="197" t="n"/>
      <c r="J23" s="197" t="n"/>
      <c r="K23" s="197" t="n"/>
      <c r="L23" s="197" t="n"/>
      <c r="M23" s="197" t="n"/>
      <c r="N23" s="197" t="n"/>
      <c r="O23" s="197" t="n"/>
      <c r="P23" s="197" t="n"/>
      <c r="Q23" s="197" t="n"/>
      <c r="R23" s="197" t="n"/>
      <c r="S23" s="197" t="n"/>
      <c r="T23" s="197" t="n"/>
      <c r="U23" s="197" t="n"/>
    </row>
    <row r="24" ht="12.75" customHeight="1" s="198">
      <c r="A24" s="57" t="n"/>
      <c r="B24" s="57" t="n"/>
      <c r="C24" s="65" t="n"/>
      <c r="D24" s="57" t="n"/>
      <c r="E24" s="197" t="n"/>
      <c r="F24" s="197" t="n"/>
      <c r="G24" s="197" t="n"/>
      <c r="H24" s="197" t="n"/>
      <c r="I24" s="197" t="n"/>
      <c r="J24" s="197" t="n"/>
      <c r="K24" s="197" t="n"/>
      <c r="L24" s="197" t="n"/>
      <c r="M24" s="197" t="n"/>
      <c r="N24" s="197" t="n"/>
      <c r="O24" s="197" t="n"/>
      <c r="P24" s="197" t="n"/>
      <c r="Q24" s="197" t="n"/>
      <c r="R24" s="197" t="n"/>
      <c r="S24" s="197" t="n"/>
      <c r="T24" s="197" t="n"/>
      <c r="U24" s="197" t="n"/>
    </row>
    <row r="25" ht="12.75" customHeight="1" s="198">
      <c r="A25" s="57" t="n"/>
      <c r="B25" s="57" t="n"/>
      <c r="C25" s="65" t="n"/>
      <c r="D25" s="57" t="n"/>
      <c r="E25" s="197" t="n"/>
      <c r="F25" s="197" t="n"/>
      <c r="G25" s="197" t="n"/>
      <c r="H25" s="197" t="n"/>
      <c r="I25" s="197" t="n"/>
      <c r="J25" s="197" t="n"/>
      <c r="K25" s="197" t="n"/>
      <c r="L25" s="197" t="n"/>
      <c r="M25" s="197" t="n"/>
      <c r="N25" s="197" t="n"/>
      <c r="O25" s="197" t="n"/>
      <c r="P25" s="197" t="n"/>
      <c r="Q25" s="197" t="n"/>
      <c r="R25" s="197" t="n"/>
      <c r="S25" s="197" t="n"/>
      <c r="T25" s="197" t="n"/>
      <c r="U25" s="197" t="n"/>
    </row>
    <row r="26" ht="12.75" customHeight="1" s="198">
      <c r="A26" s="57" t="n"/>
      <c r="B26" s="57" t="n"/>
      <c r="C26" s="65" t="n"/>
      <c r="D26" s="57" t="n"/>
      <c r="E26" s="197" t="n"/>
      <c r="F26" s="197" t="n"/>
      <c r="G26" s="197" t="n"/>
      <c r="H26" s="197" t="n"/>
      <c r="I26" s="197" t="n"/>
      <c r="J26" s="197" t="n"/>
      <c r="K26" s="197" t="n"/>
      <c r="L26" s="197" t="n"/>
      <c r="M26" s="197" t="n"/>
      <c r="N26" s="197" t="n"/>
      <c r="O26" s="197" t="n"/>
      <c r="P26" s="197" t="n"/>
      <c r="Q26" s="197" t="n"/>
      <c r="R26" s="197" t="n"/>
      <c r="S26" s="197" t="n"/>
      <c r="T26" s="197" t="n"/>
      <c r="U26" s="197" t="n"/>
    </row>
    <row r="27" ht="12.75" customHeight="1" s="198">
      <c r="A27" s="57" t="n"/>
      <c r="B27" s="57" t="n"/>
      <c r="C27" s="65" t="n"/>
      <c r="D27" s="57" t="n"/>
      <c r="E27" s="197" t="n"/>
      <c r="F27" s="197" t="n"/>
      <c r="G27" s="197" t="n"/>
      <c r="H27" s="197" t="n"/>
      <c r="I27" s="197" t="n"/>
      <c r="J27" s="197" t="n"/>
      <c r="K27" s="197" t="n"/>
      <c r="L27" s="197" t="n"/>
      <c r="M27" s="197" t="n"/>
      <c r="N27" s="197" t="n"/>
      <c r="O27" s="197" t="n"/>
      <c r="P27" s="197" t="n"/>
      <c r="Q27" s="197" t="n"/>
      <c r="R27" s="197" t="n"/>
      <c r="S27" s="197" t="n"/>
      <c r="T27" s="197" t="n"/>
      <c r="U27" s="197" t="n"/>
    </row>
    <row r="28" ht="12.75" customHeight="1" s="198">
      <c r="A28" s="57" t="n"/>
      <c r="B28" s="57" t="n"/>
      <c r="C28" s="65" t="n"/>
      <c r="D28" s="57" t="n"/>
      <c r="E28" s="197" t="n"/>
      <c r="F28" s="197" t="n"/>
      <c r="G28" s="197" t="n"/>
      <c r="H28" s="197" t="n"/>
      <c r="I28" s="197" t="n"/>
      <c r="J28" s="197" t="n"/>
      <c r="K28" s="197" t="n"/>
      <c r="L28" s="197" t="n"/>
      <c r="M28" s="197" t="n"/>
      <c r="N28" s="197" t="n"/>
      <c r="O28" s="197" t="n"/>
      <c r="P28" s="197" t="n"/>
      <c r="Q28" s="197" t="n"/>
      <c r="R28" s="197" t="n"/>
      <c r="S28" s="197" t="n"/>
      <c r="T28" s="197" t="n"/>
      <c r="U28" s="197" t="n"/>
    </row>
    <row r="29" ht="12.75" customHeight="1" s="198">
      <c r="A29" s="57" t="n"/>
      <c r="B29" s="57" t="n"/>
      <c r="C29" s="65" t="n"/>
      <c r="D29" s="57" t="n"/>
      <c r="E29" s="197" t="n"/>
      <c r="F29" s="197" t="n"/>
      <c r="G29" s="197" t="n"/>
      <c r="H29" s="197" t="n"/>
      <c r="I29" s="197" t="n"/>
      <c r="J29" s="197" t="n"/>
      <c r="K29" s="197" t="n"/>
      <c r="L29" s="197" t="n"/>
      <c r="M29" s="197" t="n"/>
      <c r="N29" s="197" t="n"/>
      <c r="O29" s="197" t="n"/>
      <c r="P29" s="197" t="n"/>
      <c r="Q29" s="197" t="n"/>
      <c r="R29" s="197" t="n"/>
      <c r="S29" s="197" t="n"/>
      <c r="T29" s="197" t="n"/>
      <c r="U29" s="197" t="n"/>
    </row>
    <row r="30" ht="12.75" customHeight="1" s="198">
      <c r="A30" s="57" t="n"/>
      <c r="B30" s="57" t="n"/>
      <c r="C30" s="65" t="n"/>
      <c r="D30" s="57" t="n"/>
      <c r="E30" s="197" t="n"/>
      <c r="F30" s="197" t="n"/>
      <c r="G30" s="197" t="n"/>
      <c r="H30" s="197" t="n"/>
      <c r="I30" s="197" t="n"/>
      <c r="J30" s="197" t="n"/>
      <c r="K30" s="197" t="n"/>
      <c r="L30" s="197" t="n"/>
      <c r="M30" s="197" t="n"/>
      <c r="N30" s="197" t="n"/>
      <c r="O30" s="197" t="n"/>
      <c r="P30" s="197" t="n"/>
      <c r="Q30" s="197" t="n"/>
      <c r="R30" s="197" t="n"/>
      <c r="S30" s="197" t="n"/>
      <c r="T30" s="197" t="n"/>
      <c r="U30" s="197" t="n"/>
    </row>
    <row r="31" ht="12.75" customHeight="1" s="198">
      <c r="A31" s="57" t="n"/>
      <c r="B31" s="57" t="n"/>
      <c r="C31" s="65" t="n"/>
      <c r="D31" s="57" t="n"/>
      <c r="E31" s="197" t="n"/>
      <c r="F31" s="197" t="n"/>
      <c r="G31" s="197" t="n"/>
      <c r="H31" s="197" t="n"/>
      <c r="I31" s="197" t="n"/>
      <c r="J31" s="197" t="n"/>
      <c r="K31" s="197" t="n"/>
      <c r="L31" s="197" t="n"/>
      <c r="M31" s="197" t="n"/>
      <c r="N31" s="197" t="n"/>
      <c r="O31" s="197" t="n"/>
      <c r="P31" s="197" t="n"/>
      <c r="Q31" s="197" t="n"/>
      <c r="R31" s="197" t="n"/>
      <c r="S31" s="197" t="n"/>
      <c r="T31" s="197" t="n"/>
      <c r="U31" s="197" t="n"/>
    </row>
    <row r="32" ht="12.75" customHeight="1" s="198">
      <c r="A32" s="57" t="n"/>
      <c r="B32" s="57" t="n"/>
      <c r="C32" s="65" t="n"/>
      <c r="D32" s="57" t="n"/>
      <c r="E32" s="197" t="n"/>
      <c r="F32" s="197" t="n"/>
      <c r="G32" s="197" t="n"/>
      <c r="H32" s="197" t="n"/>
      <c r="I32" s="197" t="n"/>
      <c r="J32" s="197" t="n"/>
      <c r="K32" s="197" t="n"/>
      <c r="L32" s="197" t="n"/>
      <c r="M32" s="197" t="n"/>
      <c r="N32" s="197" t="n"/>
      <c r="O32" s="197" t="n"/>
      <c r="P32" s="197" t="n"/>
      <c r="Q32" s="197" t="n"/>
      <c r="R32" s="197" t="n"/>
      <c r="S32" s="197" t="n"/>
      <c r="T32" s="197" t="n"/>
      <c r="U32" s="197" t="n"/>
    </row>
    <row r="33" ht="12.75" customHeight="1" s="198">
      <c r="A33" s="57" t="n"/>
      <c r="B33" s="57" t="n"/>
      <c r="C33" s="65" t="n"/>
      <c r="D33" s="57" t="n"/>
      <c r="E33" s="197" t="n"/>
      <c r="F33" s="197" t="n"/>
      <c r="G33" s="197" t="n"/>
      <c r="H33" s="197" t="n"/>
      <c r="I33" s="197" t="n"/>
      <c r="J33" s="197" t="n"/>
      <c r="K33" s="197" t="n"/>
      <c r="L33" s="197" t="n"/>
      <c r="M33" s="197" t="n"/>
      <c r="N33" s="197" t="n"/>
      <c r="O33" s="197" t="n"/>
      <c r="P33" s="197" t="n"/>
      <c r="Q33" s="197" t="n"/>
      <c r="R33" s="197" t="n"/>
      <c r="S33" s="197" t="n"/>
      <c r="T33" s="197" t="n"/>
      <c r="U33" s="197" t="n"/>
    </row>
    <row r="34" ht="12.75" customHeight="1" s="198">
      <c r="A34" s="57" t="n"/>
      <c r="B34" s="57" t="n"/>
      <c r="C34" s="65" t="n"/>
      <c r="D34" s="57" t="n"/>
      <c r="E34" s="197" t="n"/>
      <c r="F34" s="197" t="n"/>
      <c r="G34" s="197" t="n"/>
      <c r="H34" s="197" t="n"/>
      <c r="I34" s="197" t="n"/>
      <c r="J34" s="197" t="n"/>
      <c r="K34" s="197" t="n"/>
      <c r="L34" s="197" t="n"/>
      <c r="M34" s="197" t="n"/>
      <c r="N34" s="197" t="n"/>
      <c r="O34" s="197" t="n"/>
      <c r="P34" s="197" t="n"/>
      <c r="Q34" s="197" t="n"/>
      <c r="R34" s="197" t="n"/>
      <c r="S34" s="197" t="n"/>
      <c r="T34" s="197" t="n"/>
      <c r="U34" s="197" t="n"/>
    </row>
    <row r="35" ht="12.75" customHeight="1" s="198">
      <c r="A35" s="57" t="n"/>
      <c r="B35" s="57" t="n"/>
      <c r="C35" s="65" t="n"/>
      <c r="D35" s="57" t="n"/>
      <c r="E35" s="197" t="n"/>
      <c r="F35" s="197" t="n"/>
      <c r="G35" s="197" t="n"/>
      <c r="H35" s="197" t="n"/>
      <c r="I35" s="197" t="n"/>
      <c r="J35" s="197" t="n"/>
      <c r="K35" s="197" t="n"/>
      <c r="L35" s="197" t="n"/>
      <c r="M35" s="197" t="n"/>
      <c r="N35" s="197" t="n"/>
      <c r="O35" s="197" t="n"/>
      <c r="P35" s="197" t="n"/>
      <c r="Q35" s="197" t="n"/>
      <c r="R35" s="197" t="n"/>
      <c r="S35" s="197" t="n"/>
      <c r="T35" s="197" t="n"/>
      <c r="U35" s="197" t="n"/>
    </row>
    <row r="36" ht="12.75" customHeight="1" s="198">
      <c r="A36" s="57" t="n"/>
      <c r="B36" s="57" t="n"/>
      <c r="C36" s="65" t="n"/>
      <c r="D36" s="57" t="n"/>
      <c r="E36" s="197" t="n"/>
      <c r="F36" s="197" t="n"/>
      <c r="G36" s="197" t="n"/>
      <c r="H36" s="197" t="n"/>
      <c r="I36" s="197" t="n"/>
      <c r="J36" s="197" t="n"/>
      <c r="K36" s="197" t="n"/>
      <c r="L36" s="197" t="n"/>
      <c r="M36" s="197" t="n"/>
      <c r="N36" s="197" t="n"/>
      <c r="O36" s="197" t="n"/>
      <c r="P36" s="197" t="n"/>
      <c r="Q36" s="197" t="n"/>
      <c r="R36" s="197" t="n"/>
      <c r="S36" s="197" t="n"/>
      <c r="T36" s="197" t="n"/>
      <c r="U36" s="197" t="n"/>
    </row>
    <row r="37" ht="12.75" customHeight="1" s="198">
      <c r="A37" s="57" t="n"/>
      <c r="B37" s="57" t="n"/>
      <c r="C37" s="65" t="n"/>
      <c r="D37" s="57" t="n"/>
      <c r="E37" s="197" t="n"/>
      <c r="F37" s="197" t="n"/>
      <c r="G37" s="197" t="n"/>
      <c r="H37" s="197" t="n"/>
      <c r="I37" s="197" t="n"/>
      <c r="J37" s="197" t="n"/>
      <c r="K37" s="197" t="n"/>
      <c r="L37" s="197" t="n"/>
      <c r="M37" s="197" t="n"/>
      <c r="N37" s="197" t="n"/>
      <c r="O37" s="197" t="n"/>
      <c r="P37" s="197" t="n"/>
      <c r="Q37" s="197" t="n"/>
      <c r="R37" s="197" t="n"/>
      <c r="S37" s="197" t="n"/>
      <c r="T37" s="197" t="n"/>
      <c r="U37" s="197" t="n"/>
    </row>
    <row r="38" ht="12.75" customHeight="1" s="198">
      <c r="A38" s="57" t="n"/>
      <c r="B38" s="57" t="n"/>
      <c r="C38" s="65" t="n"/>
      <c r="D38" s="57" t="n"/>
      <c r="E38" s="197" t="n"/>
      <c r="F38" s="197" t="n"/>
      <c r="G38" s="197" t="n"/>
      <c r="H38" s="197" t="n"/>
      <c r="I38" s="197" t="n"/>
      <c r="J38" s="197" t="n"/>
      <c r="K38" s="197" t="n"/>
      <c r="L38" s="197" t="n"/>
      <c r="M38" s="197" t="n"/>
      <c r="N38" s="197" t="n"/>
      <c r="O38" s="197" t="n"/>
      <c r="P38" s="197" t="n"/>
      <c r="Q38" s="197" t="n"/>
      <c r="R38" s="197" t="n"/>
      <c r="S38" s="197" t="n"/>
      <c r="T38" s="197" t="n"/>
      <c r="U38" s="197" t="n"/>
    </row>
    <row r="39" ht="12.75" customHeight="1" s="198">
      <c r="A39" s="57" t="n"/>
      <c r="B39" s="57" t="n"/>
      <c r="C39" s="65" t="n"/>
      <c r="D39" s="57" t="n"/>
      <c r="E39" s="197" t="n"/>
      <c r="F39" s="197" t="n"/>
      <c r="G39" s="197" t="n"/>
      <c r="H39" s="197" t="n"/>
      <c r="I39" s="197" t="n"/>
      <c r="J39" s="197" t="n"/>
      <c r="K39" s="197" t="n"/>
      <c r="L39" s="197" t="n"/>
      <c r="M39" s="197" t="n"/>
      <c r="N39" s="197" t="n"/>
      <c r="O39" s="197" t="n"/>
      <c r="P39" s="197" t="n"/>
      <c r="Q39" s="197" t="n"/>
      <c r="R39" s="197" t="n"/>
      <c r="S39" s="197" t="n"/>
      <c r="T39" s="197" t="n"/>
      <c r="U39" s="197" t="n"/>
    </row>
    <row r="40" ht="12.75" customHeight="1" s="198">
      <c r="A40" s="57" t="n"/>
      <c r="B40" s="57" t="n"/>
      <c r="C40" s="65" t="n"/>
      <c r="D40" s="57" t="n"/>
      <c r="E40" s="197" t="n"/>
      <c r="F40" s="197" t="n"/>
      <c r="G40" s="197" t="n"/>
      <c r="H40" s="197" t="n"/>
      <c r="I40" s="197" t="n"/>
      <c r="J40" s="197" t="n"/>
      <c r="K40" s="197" t="n"/>
      <c r="L40" s="197" t="n"/>
      <c r="M40" s="197" t="n"/>
      <c r="N40" s="197" t="n"/>
      <c r="O40" s="197" t="n"/>
      <c r="P40" s="197" t="n"/>
      <c r="Q40" s="197" t="n"/>
      <c r="R40" s="197" t="n"/>
      <c r="S40" s="197" t="n"/>
      <c r="T40" s="197" t="n"/>
      <c r="U40" s="197" t="n"/>
    </row>
    <row r="41" ht="12.75" customHeight="1" s="198">
      <c r="A41" s="57" t="n"/>
      <c r="B41" s="57" t="n"/>
      <c r="C41" s="65" t="n"/>
      <c r="D41" s="57" t="n"/>
      <c r="E41" s="197" t="n"/>
      <c r="F41" s="197" t="n"/>
      <c r="G41" s="197" t="n"/>
      <c r="H41" s="197" t="n"/>
      <c r="I41" s="197" t="n"/>
      <c r="J41" s="197" t="n"/>
      <c r="K41" s="197" t="n"/>
      <c r="L41" s="197" t="n"/>
      <c r="M41" s="197" t="n"/>
      <c r="N41" s="197" t="n"/>
      <c r="O41" s="197" t="n"/>
      <c r="P41" s="197" t="n"/>
      <c r="Q41" s="197" t="n"/>
      <c r="R41" s="197" t="n"/>
      <c r="S41" s="197" t="n"/>
      <c r="T41" s="197" t="n"/>
      <c r="U41" s="197" t="n"/>
    </row>
    <row r="42" ht="12.75" customHeight="1" s="198">
      <c r="A42" s="57" t="n"/>
      <c r="B42" s="57" t="n"/>
      <c r="C42" s="65" t="n"/>
      <c r="D42" s="57" t="n"/>
      <c r="E42" s="197" t="n"/>
      <c r="F42" s="197" t="n"/>
      <c r="G42" s="197" t="n"/>
      <c r="H42" s="197" t="n"/>
      <c r="I42" s="197" t="n"/>
      <c r="J42" s="197" t="n"/>
      <c r="K42" s="197" t="n"/>
      <c r="L42" s="197" t="n"/>
      <c r="M42" s="197" t="n"/>
      <c r="N42" s="197" t="n"/>
      <c r="O42" s="197" t="n"/>
      <c r="P42" s="197" t="n"/>
      <c r="Q42" s="197" t="n"/>
      <c r="R42" s="197" t="n"/>
      <c r="S42" s="197" t="n"/>
      <c r="T42" s="197" t="n"/>
      <c r="U42" s="197" t="n"/>
    </row>
    <row r="43" ht="12.75" customHeight="1" s="198">
      <c r="A43" s="57" t="n"/>
      <c r="B43" s="57" t="n"/>
      <c r="C43" s="65" t="n"/>
      <c r="D43" s="57" t="n"/>
      <c r="E43" s="197" t="n"/>
      <c r="F43" s="197" t="n"/>
      <c r="G43" s="197" t="n"/>
      <c r="H43" s="197" t="n"/>
      <c r="I43" s="197" t="n"/>
      <c r="J43" s="197" t="n"/>
      <c r="K43" s="197" t="n"/>
      <c r="L43" s="197" t="n"/>
      <c r="M43" s="197" t="n"/>
      <c r="N43" s="197" t="n"/>
      <c r="O43" s="197" t="n"/>
      <c r="P43" s="197" t="n"/>
      <c r="Q43" s="197" t="n"/>
      <c r="R43" s="197" t="n"/>
      <c r="S43" s="197" t="n"/>
      <c r="T43" s="197" t="n"/>
      <c r="U43" s="197" t="n"/>
    </row>
    <row r="44" ht="12.75" customHeight="1" s="198">
      <c r="A44" s="57" t="n"/>
      <c r="B44" s="57" t="n"/>
      <c r="C44" s="65" t="n"/>
      <c r="D44" s="57" t="n"/>
      <c r="E44" s="197" t="n"/>
      <c r="F44" s="197" t="n"/>
      <c r="G44" s="197" t="n"/>
      <c r="H44" s="197" t="n"/>
      <c r="I44" s="197" t="n"/>
      <c r="J44" s="197" t="n"/>
      <c r="K44" s="197" t="n"/>
      <c r="L44" s="197" t="n"/>
      <c r="M44" s="197" t="n"/>
      <c r="N44" s="197" t="n"/>
      <c r="O44" s="197" t="n"/>
      <c r="P44" s="197" t="n"/>
      <c r="Q44" s="197" t="n"/>
      <c r="R44" s="197" t="n"/>
      <c r="S44" s="197" t="n"/>
      <c r="T44" s="197" t="n"/>
      <c r="U44" s="197" t="n"/>
    </row>
    <row r="45" ht="12.75" customHeight="1" s="198">
      <c r="A45" s="57" t="n"/>
      <c r="B45" s="57" t="n"/>
      <c r="C45" s="65" t="n"/>
      <c r="D45" s="57" t="n"/>
      <c r="E45" s="197" t="n"/>
      <c r="F45" s="197" t="n"/>
      <c r="G45" s="197" t="n"/>
      <c r="H45" s="197" t="n"/>
      <c r="I45" s="197" t="n"/>
      <c r="J45" s="197" t="n"/>
      <c r="K45" s="197" t="n"/>
      <c r="L45" s="197" t="n"/>
      <c r="M45" s="197" t="n"/>
      <c r="N45" s="197" t="n"/>
      <c r="O45" s="197" t="n"/>
      <c r="P45" s="197" t="n"/>
      <c r="Q45" s="197" t="n"/>
      <c r="R45" s="197" t="n"/>
      <c r="S45" s="197" t="n"/>
      <c r="T45" s="197" t="n"/>
      <c r="U45" s="197" t="n"/>
    </row>
    <row r="46" ht="12.75" customHeight="1" s="198">
      <c r="A46" s="57" t="n"/>
      <c r="B46" s="57" t="n"/>
      <c r="C46" s="65" t="n"/>
      <c r="D46" s="57" t="n"/>
      <c r="E46" s="197" t="n"/>
      <c r="F46" s="197" t="n"/>
      <c r="G46" s="197" t="n"/>
      <c r="H46" s="197" t="n"/>
      <c r="I46" s="197" t="n"/>
      <c r="J46" s="197" t="n"/>
      <c r="K46" s="197" t="n"/>
      <c r="L46" s="197" t="n"/>
      <c r="M46" s="197" t="n"/>
      <c r="N46" s="197" t="n"/>
      <c r="O46" s="197" t="n"/>
      <c r="P46" s="197" t="n"/>
      <c r="Q46" s="197" t="n"/>
      <c r="R46" s="197" t="n"/>
      <c r="S46" s="197" t="n"/>
      <c r="T46" s="197" t="n"/>
      <c r="U46" s="197" t="n"/>
    </row>
    <row r="47" ht="12.75" customHeight="1" s="198">
      <c r="A47" s="57" t="n"/>
      <c r="B47" s="57" t="n"/>
      <c r="C47" s="65" t="n"/>
      <c r="D47" s="57" t="n"/>
      <c r="E47" s="197" t="n"/>
      <c r="F47" s="197" t="n"/>
      <c r="G47" s="197" t="n"/>
      <c r="H47" s="197" t="n"/>
      <c r="I47" s="197" t="n"/>
      <c r="J47" s="197" t="n"/>
      <c r="K47" s="197" t="n"/>
      <c r="L47" s="197" t="n"/>
      <c r="M47" s="197" t="n"/>
      <c r="N47" s="197" t="n"/>
      <c r="O47" s="197" t="n"/>
      <c r="P47" s="197" t="n"/>
      <c r="Q47" s="197" t="n"/>
      <c r="R47" s="197" t="n"/>
      <c r="S47" s="197" t="n"/>
      <c r="T47" s="197" t="n"/>
      <c r="U47" s="197" t="n"/>
    </row>
    <row r="48" ht="12.75" customHeight="1" s="198">
      <c r="A48" s="57" t="n"/>
      <c r="B48" s="57" t="n"/>
      <c r="C48" s="65" t="n"/>
      <c r="D48" s="57" t="n"/>
      <c r="E48" s="197" t="n"/>
      <c r="F48" s="197" t="n"/>
      <c r="G48" s="197" t="n"/>
      <c r="H48" s="197" t="n"/>
      <c r="I48" s="197" t="n"/>
      <c r="J48" s="197" t="n"/>
      <c r="K48" s="197" t="n"/>
      <c r="L48" s="197" t="n"/>
      <c r="M48" s="197" t="n"/>
      <c r="N48" s="197" t="n"/>
      <c r="O48" s="197" t="n"/>
      <c r="P48" s="197" t="n"/>
      <c r="Q48" s="197" t="n"/>
      <c r="R48" s="197" t="n"/>
      <c r="S48" s="197" t="n"/>
      <c r="T48" s="197" t="n"/>
      <c r="U48" s="197" t="n"/>
    </row>
    <row r="49" ht="12.75" customHeight="1" s="198">
      <c r="A49" s="57" t="n"/>
      <c r="B49" s="57" t="n"/>
      <c r="C49" s="65" t="n"/>
      <c r="D49" s="57" t="n"/>
      <c r="E49" s="197" t="n"/>
      <c r="F49" s="197" t="n"/>
      <c r="G49" s="197" t="n"/>
      <c r="H49" s="197" t="n"/>
      <c r="I49" s="197" t="n"/>
      <c r="J49" s="197" t="n"/>
      <c r="K49" s="197" t="n"/>
      <c r="L49" s="197" t="n"/>
      <c r="M49" s="197" t="n"/>
      <c r="N49" s="197" t="n"/>
      <c r="O49" s="197" t="n"/>
      <c r="P49" s="197" t="n"/>
      <c r="Q49" s="197" t="n"/>
      <c r="R49" s="197" t="n"/>
      <c r="S49" s="197" t="n"/>
      <c r="T49" s="197" t="n"/>
      <c r="U49" s="197" t="n"/>
    </row>
    <row r="50" ht="12.75" customHeight="1" s="198">
      <c r="A50" s="57" t="n"/>
      <c r="B50" s="57" t="n"/>
      <c r="C50" s="65" t="n"/>
      <c r="D50" s="57" t="n"/>
      <c r="E50" s="197" t="n"/>
      <c r="F50" s="197" t="n"/>
      <c r="G50" s="197" t="n"/>
      <c r="H50" s="197" t="n"/>
      <c r="I50" s="197" t="n"/>
      <c r="J50" s="197" t="n"/>
      <c r="K50" s="197" t="n"/>
      <c r="L50" s="197" t="n"/>
      <c r="M50" s="197" t="n"/>
      <c r="N50" s="197" t="n"/>
      <c r="O50" s="197" t="n"/>
      <c r="P50" s="197" t="n"/>
      <c r="Q50" s="197" t="n"/>
      <c r="R50" s="197" t="n"/>
      <c r="S50" s="197" t="n"/>
      <c r="T50" s="197" t="n"/>
      <c r="U50" s="197" t="n"/>
    </row>
    <row r="51" ht="12.75" customHeight="1" s="198">
      <c r="A51" s="57" t="n"/>
      <c r="B51" s="57" t="n"/>
      <c r="C51" s="65" t="n"/>
      <c r="D51" s="57" t="n"/>
      <c r="E51" s="197" t="n"/>
      <c r="F51" s="197" t="n"/>
      <c r="G51" s="197" t="n"/>
      <c r="H51" s="197" t="n"/>
      <c r="I51" s="197" t="n"/>
      <c r="J51" s="197" t="n"/>
      <c r="K51" s="197" t="n"/>
      <c r="L51" s="197" t="n"/>
      <c r="M51" s="197" t="n"/>
      <c r="N51" s="197" t="n"/>
      <c r="O51" s="197" t="n"/>
      <c r="P51" s="197" t="n"/>
      <c r="Q51" s="197" t="n"/>
      <c r="R51" s="197" t="n"/>
      <c r="S51" s="197" t="n"/>
      <c r="T51" s="197" t="n"/>
      <c r="U51" s="197" t="n"/>
    </row>
    <row r="52" ht="12.75" customHeight="1" s="198">
      <c r="A52" s="57" t="n"/>
      <c r="B52" s="57" t="n"/>
      <c r="C52" s="65" t="n"/>
      <c r="D52" s="57" t="n"/>
      <c r="E52" s="197" t="n"/>
      <c r="F52" s="197" t="n"/>
      <c r="G52" s="197" t="n"/>
      <c r="H52" s="197" t="n"/>
      <c r="I52" s="197" t="n"/>
      <c r="J52" s="197" t="n"/>
      <c r="K52" s="197" t="n"/>
      <c r="L52" s="197" t="n"/>
      <c r="M52" s="197" t="n"/>
      <c r="N52" s="197" t="n"/>
      <c r="O52" s="197" t="n"/>
      <c r="P52" s="197" t="n"/>
      <c r="Q52" s="197" t="n"/>
      <c r="R52" s="197" t="n"/>
      <c r="S52" s="197" t="n"/>
      <c r="T52" s="197" t="n"/>
      <c r="U52" s="197" t="n"/>
    </row>
    <row r="53" ht="12.75" customHeight="1" s="198">
      <c r="A53" s="57" t="n"/>
      <c r="B53" s="57" t="n"/>
      <c r="C53" s="65" t="n"/>
      <c r="D53" s="57" t="n"/>
      <c r="E53" s="197" t="n"/>
      <c r="F53" s="197" t="n"/>
      <c r="G53" s="197" t="n"/>
      <c r="H53" s="197" t="n"/>
      <c r="I53" s="197" t="n"/>
      <c r="J53" s="197" t="n"/>
      <c r="K53" s="197" t="n"/>
      <c r="L53" s="197" t="n"/>
      <c r="M53" s="197" t="n"/>
      <c r="N53" s="197" t="n"/>
      <c r="O53" s="197" t="n"/>
      <c r="P53" s="197" t="n"/>
      <c r="Q53" s="197" t="n"/>
      <c r="R53" s="197" t="n"/>
      <c r="S53" s="197" t="n"/>
      <c r="T53" s="197" t="n"/>
      <c r="U53" s="197" t="n"/>
    </row>
    <row r="54" ht="12.75" customHeight="1" s="198">
      <c r="A54" s="57" t="n"/>
      <c r="B54" s="57" t="n"/>
      <c r="C54" s="65" t="n"/>
      <c r="D54" s="57" t="n"/>
      <c r="E54" s="197" t="n"/>
      <c r="F54" s="197" t="n"/>
      <c r="G54" s="197" t="n"/>
      <c r="H54" s="197" t="n"/>
      <c r="I54" s="197" t="n"/>
      <c r="J54" s="197" t="n"/>
      <c r="K54" s="197" t="n"/>
      <c r="L54" s="197" t="n"/>
      <c r="M54" s="197" t="n"/>
      <c r="N54" s="197" t="n"/>
      <c r="O54" s="197" t="n"/>
      <c r="P54" s="197" t="n"/>
      <c r="Q54" s="197" t="n"/>
      <c r="R54" s="197" t="n"/>
      <c r="S54" s="197" t="n"/>
      <c r="T54" s="197" t="n"/>
      <c r="U54" s="197" t="n"/>
    </row>
    <row r="55" ht="12.75" customHeight="1" s="198">
      <c r="A55" s="57" t="n"/>
      <c r="B55" s="57" t="n"/>
      <c r="C55" s="65" t="n"/>
      <c r="D55" s="57" t="n"/>
      <c r="E55" s="197" t="n"/>
      <c r="F55" s="197" t="n"/>
      <c r="G55" s="197" t="n"/>
      <c r="H55" s="197" t="n"/>
      <c r="I55" s="197" t="n"/>
      <c r="J55" s="197" t="n"/>
      <c r="K55" s="197" t="n"/>
      <c r="L55" s="197" t="n"/>
      <c r="M55" s="197" t="n"/>
      <c r="N55" s="197" t="n"/>
      <c r="O55" s="197" t="n"/>
      <c r="P55" s="197" t="n"/>
      <c r="Q55" s="197" t="n"/>
      <c r="R55" s="197" t="n"/>
      <c r="S55" s="197" t="n"/>
      <c r="T55" s="197" t="n"/>
      <c r="U55" s="197" t="n"/>
    </row>
    <row r="56" ht="12.75" customHeight="1" s="198">
      <c r="A56" s="57" t="n"/>
      <c r="B56" s="57" t="n"/>
      <c r="C56" s="65" t="n"/>
      <c r="D56" s="57" t="n"/>
      <c r="E56" s="197" t="n"/>
      <c r="F56" s="197" t="n"/>
      <c r="G56" s="197" t="n"/>
      <c r="H56" s="197" t="n"/>
      <c r="I56" s="197" t="n"/>
      <c r="J56" s="197" t="n"/>
      <c r="K56" s="197" t="n"/>
      <c r="L56" s="197" t="n"/>
      <c r="M56" s="197" t="n"/>
      <c r="N56" s="197" t="n"/>
      <c r="O56" s="197" t="n"/>
      <c r="P56" s="197" t="n"/>
      <c r="Q56" s="197" t="n"/>
      <c r="R56" s="197" t="n"/>
      <c r="S56" s="197" t="n"/>
      <c r="T56" s="197" t="n"/>
      <c r="U56" s="197" t="n"/>
    </row>
    <row r="57" ht="12.75" customHeight="1" s="198">
      <c r="A57" s="57" t="n"/>
      <c r="B57" s="57" t="n"/>
      <c r="C57" s="65" t="n"/>
      <c r="D57" s="57" t="n"/>
      <c r="E57" s="197" t="n"/>
      <c r="F57" s="197" t="n"/>
      <c r="G57" s="197" t="n"/>
      <c r="H57" s="197" t="n"/>
      <c r="I57" s="197" t="n"/>
      <c r="J57" s="197" t="n"/>
      <c r="K57" s="197" t="n"/>
      <c r="L57" s="197" t="n"/>
      <c r="M57" s="197" t="n"/>
      <c r="N57" s="197" t="n"/>
      <c r="O57" s="197" t="n"/>
      <c r="P57" s="197" t="n"/>
      <c r="Q57" s="197" t="n"/>
      <c r="R57" s="197" t="n"/>
      <c r="S57" s="197" t="n"/>
      <c r="T57" s="197" t="n"/>
      <c r="U57" s="197" t="n"/>
    </row>
    <row r="58" ht="12.75" customHeight="1" s="198">
      <c r="A58" s="57" t="n"/>
      <c r="B58" s="57" t="n"/>
      <c r="C58" s="65" t="n"/>
      <c r="D58" s="57" t="n"/>
      <c r="E58" s="197" t="n"/>
      <c r="F58" s="197" t="n"/>
      <c r="G58" s="197" t="n"/>
      <c r="H58" s="197" t="n"/>
      <c r="I58" s="197" t="n"/>
      <c r="J58" s="197" t="n"/>
      <c r="K58" s="197" t="n"/>
      <c r="L58" s="197" t="n"/>
      <c r="M58" s="197" t="n"/>
      <c r="N58" s="197" t="n"/>
      <c r="O58" s="197" t="n"/>
      <c r="P58" s="197" t="n"/>
      <c r="Q58" s="197" t="n"/>
      <c r="R58" s="197" t="n"/>
      <c r="S58" s="197" t="n"/>
      <c r="T58" s="197" t="n"/>
      <c r="U58" s="197" t="n"/>
    </row>
    <row r="59" ht="12.75" customHeight="1" s="198">
      <c r="A59" s="57" t="n"/>
      <c r="B59" s="57" t="n"/>
      <c r="C59" s="65" t="n"/>
      <c r="D59" s="57" t="n"/>
      <c r="E59" s="197" t="n"/>
      <c r="F59" s="197" t="n"/>
      <c r="G59" s="197" t="n"/>
      <c r="H59" s="197" t="n"/>
      <c r="I59" s="197" t="n"/>
      <c r="J59" s="197" t="n"/>
      <c r="K59" s="197" t="n"/>
      <c r="L59" s="197" t="n"/>
      <c r="M59" s="197" t="n"/>
      <c r="N59" s="197" t="n"/>
      <c r="O59" s="197" t="n"/>
      <c r="P59" s="197" t="n"/>
      <c r="Q59" s="197" t="n"/>
      <c r="R59" s="197" t="n"/>
      <c r="S59" s="197" t="n"/>
      <c r="T59" s="197" t="n"/>
      <c r="U59" s="197" t="n"/>
    </row>
    <row r="60" ht="12.75" customHeight="1" s="198">
      <c r="A60" s="57" t="n"/>
      <c r="B60" s="57" t="n"/>
      <c r="C60" s="65" t="n"/>
      <c r="D60" s="57" t="n"/>
      <c r="E60" s="197" t="n"/>
      <c r="F60" s="197" t="n"/>
      <c r="G60" s="197" t="n"/>
      <c r="H60" s="197" t="n"/>
      <c r="I60" s="197" t="n"/>
      <c r="J60" s="197" t="n"/>
      <c r="K60" s="197" t="n"/>
      <c r="L60" s="197" t="n"/>
      <c r="M60" s="197" t="n"/>
      <c r="N60" s="197" t="n"/>
      <c r="O60" s="197" t="n"/>
      <c r="P60" s="197" t="n"/>
      <c r="Q60" s="197" t="n"/>
      <c r="R60" s="197" t="n"/>
      <c r="S60" s="197" t="n"/>
      <c r="T60" s="197" t="n"/>
      <c r="U60" s="197" t="n"/>
    </row>
    <row r="61" ht="12.75" customHeight="1" s="198">
      <c r="A61" s="57" t="n"/>
      <c r="B61" s="57" t="n"/>
      <c r="C61" s="65" t="n"/>
      <c r="D61" s="57" t="n"/>
      <c r="E61" s="197" t="n"/>
      <c r="F61" s="197" t="n"/>
      <c r="G61" s="197" t="n"/>
      <c r="H61" s="197" t="n"/>
      <c r="I61" s="197" t="n"/>
      <c r="J61" s="197" t="n"/>
      <c r="K61" s="197" t="n"/>
      <c r="L61" s="197" t="n"/>
      <c r="M61" s="197" t="n"/>
      <c r="N61" s="197" t="n"/>
      <c r="O61" s="197" t="n"/>
      <c r="P61" s="197" t="n"/>
      <c r="Q61" s="197" t="n"/>
      <c r="R61" s="197" t="n"/>
      <c r="S61" s="197" t="n"/>
      <c r="T61" s="197" t="n"/>
      <c r="U61" s="197" t="n"/>
    </row>
    <row r="62" ht="12.75" customHeight="1" s="198">
      <c r="A62" s="57" t="n"/>
      <c r="B62" s="57" t="n"/>
      <c r="C62" s="65" t="n"/>
      <c r="D62" s="57" t="n"/>
      <c r="E62" s="197" t="n"/>
      <c r="F62" s="197" t="n"/>
      <c r="G62" s="197" t="n"/>
      <c r="H62" s="197" t="n"/>
      <c r="I62" s="197" t="n"/>
      <c r="J62" s="197" t="n"/>
      <c r="K62" s="197" t="n"/>
      <c r="L62" s="197" t="n"/>
      <c r="M62" s="197" t="n"/>
      <c r="N62" s="197" t="n"/>
      <c r="O62" s="197" t="n"/>
      <c r="P62" s="197" t="n"/>
      <c r="Q62" s="197" t="n"/>
      <c r="R62" s="197" t="n"/>
      <c r="S62" s="197" t="n"/>
      <c r="T62" s="197" t="n"/>
      <c r="U62" s="197" t="n"/>
    </row>
    <row r="63" ht="12.75" customHeight="1" s="198">
      <c r="A63" s="57" t="n"/>
      <c r="B63" s="57" t="n"/>
      <c r="C63" s="65" t="n"/>
      <c r="D63" s="57" t="n"/>
      <c r="E63" s="197" t="n"/>
      <c r="F63" s="197" t="n"/>
      <c r="G63" s="197" t="n"/>
      <c r="H63" s="197" t="n"/>
      <c r="I63" s="197" t="n"/>
      <c r="J63" s="197" t="n"/>
      <c r="K63" s="197" t="n"/>
      <c r="L63" s="197" t="n"/>
      <c r="M63" s="197" t="n"/>
      <c r="N63" s="197" t="n"/>
      <c r="O63" s="197" t="n"/>
      <c r="P63" s="197" t="n"/>
      <c r="Q63" s="197" t="n"/>
      <c r="R63" s="197" t="n"/>
      <c r="S63" s="197" t="n"/>
      <c r="T63" s="197" t="n"/>
      <c r="U63" s="197" t="n"/>
    </row>
    <row r="64" ht="12.75" customHeight="1" s="198">
      <c r="A64" s="57" t="n"/>
      <c r="B64" s="57" t="n"/>
      <c r="C64" s="65" t="n"/>
      <c r="D64" s="57" t="n"/>
      <c r="E64" s="197" t="n"/>
      <c r="F64" s="197" t="n"/>
      <c r="G64" s="197" t="n"/>
      <c r="H64" s="197" t="n"/>
      <c r="I64" s="197" t="n"/>
      <c r="J64" s="197" t="n"/>
      <c r="K64" s="197" t="n"/>
      <c r="L64" s="197" t="n"/>
      <c r="M64" s="197" t="n"/>
      <c r="N64" s="197" t="n"/>
      <c r="O64" s="197" t="n"/>
      <c r="P64" s="197" t="n"/>
      <c r="Q64" s="197" t="n"/>
      <c r="R64" s="197" t="n"/>
      <c r="S64" s="197" t="n"/>
      <c r="T64" s="197" t="n"/>
      <c r="U64" s="197" t="n"/>
    </row>
    <row r="65" ht="12.75" customHeight="1" s="198">
      <c r="A65" s="57" t="n"/>
      <c r="B65" s="57" t="n"/>
      <c r="C65" s="65" t="n"/>
      <c r="D65" s="57" t="n"/>
      <c r="E65" s="197" t="n"/>
      <c r="F65" s="197" t="n"/>
      <c r="G65" s="197" t="n"/>
      <c r="H65" s="197" t="n"/>
      <c r="I65" s="197" t="n"/>
      <c r="J65" s="197" t="n"/>
      <c r="K65" s="197" t="n"/>
      <c r="L65" s="197" t="n"/>
      <c r="M65" s="197" t="n"/>
      <c r="N65" s="197" t="n"/>
      <c r="O65" s="197" t="n"/>
      <c r="P65" s="197" t="n"/>
      <c r="Q65" s="197" t="n"/>
      <c r="R65" s="197" t="n"/>
      <c r="S65" s="197" t="n"/>
      <c r="T65" s="197" t="n"/>
      <c r="U65" s="197" t="n"/>
    </row>
    <row r="66" ht="12.75" customHeight="1" s="198">
      <c r="A66" s="57" t="n"/>
      <c r="B66" s="57" t="n"/>
      <c r="C66" s="65" t="n"/>
      <c r="D66" s="57" t="n"/>
      <c r="E66" s="197" t="n"/>
      <c r="F66" s="197" t="n"/>
      <c r="G66" s="197" t="n"/>
      <c r="H66" s="197" t="n"/>
      <c r="I66" s="197" t="n"/>
      <c r="J66" s="197" t="n"/>
      <c r="K66" s="197" t="n"/>
      <c r="L66" s="197" t="n"/>
      <c r="M66" s="197" t="n"/>
      <c r="N66" s="197" t="n"/>
      <c r="O66" s="197" t="n"/>
      <c r="P66" s="197" t="n"/>
      <c r="Q66" s="197" t="n"/>
      <c r="R66" s="197" t="n"/>
      <c r="S66" s="197" t="n"/>
      <c r="T66" s="197" t="n"/>
      <c r="U66" s="197" t="n"/>
    </row>
    <row r="67" ht="12.75" customHeight="1" s="198">
      <c r="A67" s="57" t="n"/>
      <c r="B67" s="57" t="n"/>
      <c r="C67" s="65" t="n"/>
      <c r="D67" s="57" t="n"/>
      <c r="E67" s="197" t="n"/>
      <c r="F67" s="197" t="n"/>
      <c r="G67" s="197" t="n"/>
      <c r="H67" s="197" t="n"/>
      <c r="I67" s="197" t="n"/>
      <c r="J67" s="197" t="n"/>
      <c r="K67" s="197" t="n"/>
      <c r="L67" s="197" t="n"/>
      <c r="M67" s="197" t="n"/>
      <c r="N67" s="197" t="n"/>
      <c r="O67" s="197" t="n"/>
      <c r="P67" s="197" t="n"/>
      <c r="Q67" s="197" t="n"/>
      <c r="R67" s="197" t="n"/>
      <c r="S67" s="197" t="n"/>
      <c r="T67" s="197" t="n"/>
      <c r="U67" s="197" t="n"/>
    </row>
    <row r="68" ht="12.75" customHeight="1" s="198">
      <c r="A68" s="57" t="n"/>
      <c r="B68" s="57" t="n"/>
      <c r="C68" s="65" t="n"/>
      <c r="D68" s="57" t="n"/>
      <c r="E68" s="197" t="n"/>
      <c r="F68" s="197" t="n"/>
      <c r="G68" s="197" t="n"/>
      <c r="H68" s="197" t="n"/>
      <c r="I68" s="197" t="n"/>
      <c r="J68" s="197" t="n"/>
      <c r="K68" s="197" t="n"/>
      <c r="L68" s="197" t="n"/>
      <c r="M68" s="197" t="n"/>
      <c r="N68" s="197" t="n"/>
      <c r="O68" s="197" t="n"/>
      <c r="P68" s="197" t="n"/>
      <c r="Q68" s="197" t="n"/>
      <c r="R68" s="197" t="n"/>
      <c r="S68" s="197" t="n"/>
      <c r="T68" s="197" t="n"/>
      <c r="U68" s="197" t="n"/>
    </row>
    <row r="69" ht="12.75" customHeight="1" s="198">
      <c r="A69" s="57" t="n"/>
      <c r="B69" s="57" t="n"/>
      <c r="C69" s="65" t="n"/>
      <c r="D69" s="57" t="n"/>
      <c r="E69" s="197" t="n"/>
      <c r="F69" s="197" t="n"/>
      <c r="G69" s="197" t="n"/>
      <c r="H69" s="197" t="n"/>
      <c r="I69" s="197" t="n"/>
      <c r="J69" s="197" t="n"/>
      <c r="K69" s="197" t="n"/>
      <c r="L69" s="197" t="n"/>
      <c r="M69" s="197" t="n"/>
      <c r="N69" s="197" t="n"/>
      <c r="O69" s="197" t="n"/>
      <c r="P69" s="197" t="n"/>
      <c r="Q69" s="197" t="n"/>
      <c r="R69" s="197" t="n"/>
      <c r="S69" s="197" t="n"/>
      <c r="T69" s="197" t="n"/>
      <c r="U69" s="197" t="n"/>
    </row>
    <row r="70" ht="12.75" customHeight="1" s="198">
      <c r="A70" s="57" t="n"/>
      <c r="B70" s="57" t="n"/>
      <c r="C70" s="65" t="n"/>
      <c r="D70" s="57" t="n"/>
      <c r="E70" s="197" t="n"/>
      <c r="F70" s="197" t="n"/>
      <c r="G70" s="197" t="n"/>
      <c r="H70" s="197" t="n"/>
      <c r="I70" s="197" t="n"/>
      <c r="J70" s="197" t="n"/>
      <c r="K70" s="197" t="n"/>
      <c r="L70" s="197" t="n"/>
      <c r="M70" s="197" t="n"/>
      <c r="N70" s="197" t="n"/>
      <c r="O70" s="197" t="n"/>
      <c r="P70" s="197" t="n"/>
      <c r="Q70" s="197" t="n"/>
      <c r="R70" s="197" t="n"/>
      <c r="S70" s="197" t="n"/>
      <c r="T70" s="197" t="n"/>
      <c r="U70" s="197" t="n"/>
    </row>
    <row r="71" ht="12.75" customHeight="1" s="198">
      <c r="A71" s="57" t="n"/>
      <c r="B71" s="57" t="n"/>
      <c r="C71" s="65" t="n"/>
      <c r="D71" s="57" t="n"/>
      <c r="E71" s="197" t="n"/>
      <c r="F71" s="197" t="n"/>
      <c r="G71" s="197" t="n"/>
      <c r="H71" s="197" t="n"/>
      <c r="I71" s="197" t="n"/>
      <c r="J71" s="197" t="n"/>
      <c r="K71" s="197" t="n"/>
      <c r="L71" s="197" t="n"/>
      <c r="M71" s="197" t="n"/>
      <c r="N71" s="197" t="n"/>
      <c r="O71" s="197" t="n"/>
      <c r="P71" s="197" t="n"/>
      <c r="Q71" s="197" t="n"/>
      <c r="R71" s="197" t="n"/>
      <c r="S71" s="197" t="n"/>
      <c r="T71" s="197" t="n"/>
      <c r="U71" s="197" t="n"/>
    </row>
    <row r="72" ht="12.75" customHeight="1" s="198">
      <c r="A72" s="57" t="n"/>
      <c r="B72" s="57" t="n"/>
      <c r="C72" s="65" t="n"/>
      <c r="D72" s="57" t="n"/>
      <c r="E72" s="197" t="n"/>
      <c r="F72" s="197" t="n"/>
      <c r="G72" s="197" t="n"/>
      <c r="H72" s="197" t="n"/>
      <c r="I72" s="197" t="n"/>
      <c r="J72" s="197" t="n"/>
      <c r="K72" s="197" t="n"/>
      <c r="L72" s="197" t="n"/>
      <c r="M72" s="197" t="n"/>
      <c r="N72" s="197" t="n"/>
      <c r="O72" s="197" t="n"/>
      <c r="P72" s="197" t="n"/>
      <c r="Q72" s="197" t="n"/>
      <c r="R72" s="197" t="n"/>
      <c r="S72" s="197" t="n"/>
      <c r="T72" s="197" t="n"/>
      <c r="U72" s="197" t="n"/>
    </row>
    <row r="73" ht="12.75" customHeight="1" s="198">
      <c r="A73" s="57" t="n"/>
      <c r="B73" s="57" t="n"/>
      <c r="C73" s="65" t="n"/>
      <c r="D73" s="57" t="n"/>
      <c r="E73" s="197" t="n"/>
      <c r="F73" s="197" t="n"/>
      <c r="G73" s="197" t="n"/>
      <c r="H73" s="197" t="n"/>
      <c r="I73" s="197" t="n"/>
      <c r="J73" s="197" t="n"/>
      <c r="K73" s="197" t="n"/>
      <c r="L73" s="197" t="n"/>
      <c r="M73" s="197" t="n"/>
      <c r="N73" s="197" t="n"/>
      <c r="O73" s="197" t="n"/>
      <c r="P73" s="197" t="n"/>
      <c r="Q73" s="197" t="n"/>
      <c r="R73" s="197" t="n"/>
      <c r="S73" s="197" t="n"/>
      <c r="T73" s="197" t="n"/>
      <c r="U73" s="197" t="n"/>
    </row>
    <row r="74" ht="12.75" customHeight="1" s="198">
      <c r="A74" s="57" t="n"/>
      <c r="B74" s="57" t="n"/>
      <c r="C74" s="65" t="n"/>
      <c r="D74" s="57" t="n"/>
      <c r="E74" s="197" t="n"/>
      <c r="F74" s="197" t="n"/>
      <c r="G74" s="197" t="n"/>
      <c r="H74" s="197" t="n"/>
      <c r="I74" s="197" t="n"/>
      <c r="J74" s="197" t="n"/>
      <c r="K74" s="197" t="n"/>
      <c r="L74" s="197" t="n"/>
      <c r="M74" s="197" t="n"/>
      <c r="N74" s="197" t="n"/>
      <c r="O74" s="197" t="n"/>
      <c r="P74" s="197" t="n"/>
      <c r="Q74" s="197" t="n"/>
      <c r="R74" s="197" t="n"/>
      <c r="S74" s="197" t="n"/>
      <c r="T74" s="197" t="n"/>
      <c r="U74" s="197" t="n"/>
    </row>
    <row r="75" ht="12.75" customHeight="1" s="198">
      <c r="A75" s="57" t="n"/>
      <c r="B75" s="57" t="n"/>
      <c r="C75" s="65" t="n"/>
      <c r="D75" s="57" t="n"/>
      <c r="E75" s="197" t="n"/>
      <c r="F75" s="197" t="n"/>
      <c r="G75" s="197" t="n"/>
      <c r="H75" s="197" t="n"/>
      <c r="I75" s="197" t="n"/>
      <c r="J75" s="197" t="n"/>
      <c r="K75" s="197" t="n"/>
      <c r="L75" s="197" t="n"/>
      <c r="M75" s="197" t="n"/>
      <c r="N75" s="197" t="n"/>
      <c r="O75" s="197" t="n"/>
      <c r="P75" s="197" t="n"/>
      <c r="Q75" s="197" t="n"/>
      <c r="R75" s="197" t="n"/>
      <c r="S75" s="197" t="n"/>
      <c r="T75" s="197" t="n"/>
      <c r="U75" s="197" t="n"/>
    </row>
    <row r="76" ht="12.75" customHeight="1" s="198">
      <c r="A76" s="57" t="n"/>
      <c r="B76" s="57" t="n"/>
      <c r="C76" s="65" t="n"/>
      <c r="D76" s="57" t="n"/>
      <c r="E76" s="197" t="n"/>
      <c r="F76" s="197" t="n"/>
      <c r="G76" s="197" t="n"/>
      <c r="H76" s="197" t="n"/>
      <c r="I76" s="197" t="n"/>
      <c r="J76" s="197" t="n"/>
      <c r="K76" s="197" t="n"/>
      <c r="L76" s="197" t="n"/>
      <c r="M76" s="197" t="n"/>
      <c r="N76" s="197" t="n"/>
      <c r="O76" s="197" t="n"/>
      <c r="P76" s="197" t="n"/>
      <c r="Q76" s="197" t="n"/>
      <c r="R76" s="197" t="n"/>
      <c r="S76" s="197" t="n"/>
      <c r="T76" s="197" t="n"/>
      <c r="U76" s="197" t="n"/>
    </row>
    <row r="77" ht="12.75" customHeight="1" s="198">
      <c r="A77" s="57" t="n"/>
      <c r="B77" s="57" t="n"/>
      <c r="C77" s="65" t="n"/>
      <c r="D77" s="57" t="n"/>
      <c r="E77" s="197" t="n"/>
      <c r="F77" s="197" t="n"/>
      <c r="G77" s="197" t="n"/>
      <c r="H77" s="197" t="n"/>
      <c r="I77" s="197" t="n"/>
      <c r="J77" s="197" t="n"/>
      <c r="K77" s="197" t="n"/>
      <c r="L77" s="197" t="n"/>
      <c r="M77" s="197" t="n"/>
      <c r="N77" s="197" t="n"/>
      <c r="O77" s="197" t="n"/>
      <c r="P77" s="197" t="n"/>
      <c r="Q77" s="197" t="n"/>
      <c r="R77" s="197" t="n"/>
      <c r="S77" s="197" t="n"/>
      <c r="T77" s="197" t="n"/>
      <c r="U77" s="197" t="n"/>
    </row>
    <row r="78" ht="12.75" customHeight="1" s="198">
      <c r="A78" s="57" t="n"/>
      <c r="B78" s="57" t="n"/>
      <c r="C78" s="65" t="n"/>
      <c r="D78" s="57" t="n"/>
      <c r="E78" s="197" t="n"/>
      <c r="F78" s="197" t="n"/>
      <c r="G78" s="197" t="n"/>
      <c r="H78" s="197" t="n"/>
      <c r="I78" s="197" t="n"/>
      <c r="J78" s="197" t="n"/>
      <c r="K78" s="197" t="n"/>
      <c r="L78" s="197" t="n"/>
      <c r="M78" s="197" t="n"/>
      <c r="N78" s="197" t="n"/>
      <c r="O78" s="197" t="n"/>
      <c r="P78" s="197" t="n"/>
      <c r="Q78" s="197" t="n"/>
      <c r="R78" s="197" t="n"/>
      <c r="S78" s="197" t="n"/>
      <c r="T78" s="197" t="n"/>
      <c r="U78" s="197" t="n"/>
    </row>
    <row r="79" ht="12.75" customHeight="1" s="198">
      <c r="A79" s="57" t="n"/>
      <c r="B79" s="57" t="n"/>
      <c r="C79" s="65" t="n"/>
      <c r="D79" s="57" t="n"/>
      <c r="E79" s="197" t="n"/>
      <c r="F79" s="197" t="n"/>
      <c r="G79" s="197" t="n"/>
      <c r="H79" s="197" t="n"/>
      <c r="I79" s="197" t="n"/>
      <c r="J79" s="197" t="n"/>
      <c r="K79" s="197" t="n"/>
      <c r="L79" s="197" t="n"/>
      <c r="M79" s="197" t="n"/>
      <c r="N79" s="197" t="n"/>
      <c r="O79" s="197" t="n"/>
      <c r="P79" s="197" t="n"/>
      <c r="Q79" s="197" t="n"/>
      <c r="R79" s="197" t="n"/>
      <c r="S79" s="197" t="n"/>
      <c r="T79" s="197" t="n"/>
      <c r="U79" s="197" t="n"/>
    </row>
    <row r="80" ht="12.75" customHeight="1" s="198">
      <c r="A80" s="57" t="n"/>
      <c r="B80" s="57" t="n"/>
      <c r="C80" s="65" t="n"/>
      <c r="D80" s="57" t="n"/>
      <c r="E80" s="197" t="n"/>
      <c r="F80" s="197" t="n"/>
      <c r="G80" s="197" t="n"/>
      <c r="H80" s="197" t="n"/>
      <c r="I80" s="197" t="n"/>
      <c r="J80" s="197" t="n"/>
      <c r="K80" s="197" t="n"/>
      <c r="L80" s="197" t="n"/>
      <c r="M80" s="197" t="n"/>
      <c r="N80" s="197" t="n"/>
      <c r="O80" s="197" t="n"/>
      <c r="P80" s="197" t="n"/>
      <c r="Q80" s="197" t="n"/>
      <c r="R80" s="197" t="n"/>
      <c r="S80" s="197" t="n"/>
      <c r="T80" s="197" t="n"/>
      <c r="U80" s="197" t="n"/>
    </row>
    <row r="81" ht="12.75" customHeight="1" s="198">
      <c r="A81" s="57" t="n"/>
      <c r="B81" s="57" t="n"/>
      <c r="C81" s="65" t="n"/>
      <c r="D81" s="57" t="n"/>
      <c r="E81" s="197" t="n"/>
      <c r="F81" s="197" t="n"/>
      <c r="G81" s="197" t="n"/>
      <c r="H81" s="197" t="n"/>
      <c r="I81" s="197" t="n"/>
      <c r="J81" s="197" t="n"/>
      <c r="K81" s="197" t="n"/>
      <c r="L81" s="197" t="n"/>
      <c r="M81" s="197" t="n"/>
      <c r="N81" s="197" t="n"/>
      <c r="O81" s="197" t="n"/>
      <c r="P81" s="197" t="n"/>
      <c r="Q81" s="197" t="n"/>
      <c r="R81" s="197" t="n"/>
      <c r="S81" s="197" t="n"/>
      <c r="T81" s="197" t="n"/>
      <c r="U81" s="197" t="n"/>
    </row>
    <row r="82" ht="12.75" customHeight="1" s="198">
      <c r="A82" s="57" t="n"/>
      <c r="B82" s="57" t="n"/>
      <c r="C82" s="65" t="n"/>
      <c r="D82" s="57" t="n"/>
      <c r="E82" s="197" t="n"/>
      <c r="F82" s="197" t="n"/>
      <c r="G82" s="197" t="n"/>
      <c r="H82" s="197" t="n"/>
      <c r="I82" s="197" t="n"/>
      <c r="J82" s="197" t="n"/>
      <c r="K82" s="197" t="n"/>
      <c r="L82" s="197" t="n"/>
      <c r="M82" s="197" t="n"/>
      <c r="N82" s="197" t="n"/>
      <c r="O82" s="197" t="n"/>
      <c r="P82" s="197" t="n"/>
      <c r="Q82" s="197" t="n"/>
      <c r="R82" s="197" t="n"/>
      <c r="S82" s="197" t="n"/>
      <c r="T82" s="197" t="n"/>
      <c r="U82" s="197" t="n"/>
    </row>
    <row r="83" ht="12.75" customHeight="1" s="198">
      <c r="A83" s="57" t="n"/>
      <c r="B83" s="57" t="n"/>
      <c r="C83" s="65" t="n"/>
      <c r="D83" s="57" t="n"/>
      <c r="E83" s="197" t="n"/>
      <c r="F83" s="197" t="n"/>
      <c r="G83" s="197" t="n"/>
      <c r="H83" s="197" t="n"/>
      <c r="I83" s="197" t="n"/>
      <c r="J83" s="197" t="n"/>
      <c r="K83" s="197" t="n"/>
      <c r="L83" s="197" t="n"/>
      <c r="M83" s="197" t="n"/>
      <c r="N83" s="197" t="n"/>
      <c r="O83" s="197" t="n"/>
      <c r="P83" s="197" t="n"/>
      <c r="Q83" s="197" t="n"/>
      <c r="R83" s="197" t="n"/>
      <c r="S83" s="197" t="n"/>
      <c r="T83" s="197" t="n"/>
      <c r="U83" s="197" t="n"/>
    </row>
    <row r="84" ht="12.75" customHeight="1" s="198">
      <c r="A84" s="57" t="n"/>
      <c r="B84" s="57" t="n"/>
      <c r="C84" s="65" t="n"/>
      <c r="D84" s="57" t="n"/>
      <c r="E84" s="197" t="n"/>
      <c r="F84" s="197" t="n"/>
      <c r="G84" s="197" t="n"/>
      <c r="H84" s="197" t="n"/>
      <c r="I84" s="197" t="n"/>
      <c r="J84" s="197" t="n"/>
      <c r="K84" s="197" t="n"/>
      <c r="L84" s="197" t="n"/>
      <c r="M84" s="197" t="n"/>
      <c r="N84" s="197" t="n"/>
      <c r="O84" s="197" t="n"/>
      <c r="P84" s="197" t="n"/>
      <c r="Q84" s="197" t="n"/>
      <c r="R84" s="197" t="n"/>
      <c r="S84" s="197" t="n"/>
      <c r="T84" s="197" t="n"/>
      <c r="U84" s="197" t="n"/>
    </row>
    <row r="85" ht="12.75" customHeight="1" s="198">
      <c r="A85" s="57" t="n"/>
      <c r="B85" s="57" t="n"/>
      <c r="C85" s="65" t="n"/>
      <c r="D85" s="57" t="n"/>
      <c r="E85" s="197" t="n"/>
      <c r="F85" s="197" t="n"/>
      <c r="G85" s="197" t="n"/>
      <c r="H85" s="197" t="n"/>
      <c r="I85" s="197" t="n"/>
      <c r="J85" s="197" t="n"/>
      <c r="K85" s="197" t="n"/>
      <c r="L85" s="197" t="n"/>
      <c r="M85" s="197" t="n"/>
      <c r="N85" s="197" t="n"/>
      <c r="O85" s="197" t="n"/>
      <c r="P85" s="197" t="n"/>
      <c r="Q85" s="197" t="n"/>
      <c r="R85" s="197" t="n"/>
      <c r="S85" s="197" t="n"/>
      <c r="T85" s="197" t="n"/>
      <c r="U85" s="197" t="n"/>
    </row>
    <row r="86" ht="12.75" customHeight="1" s="198">
      <c r="A86" s="57" t="n"/>
      <c r="B86" s="57" t="n"/>
      <c r="C86" s="65" t="n"/>
      <c r="D86" s="57" t="n"/>
      <c r="E86" s="197" t="n"/>
      <c r="F86" s="197" t="n"/>
      <c r="G86" s="197" t="n"/>
      <c r="H86" s="197" t="n"/>
      <c r="I86" s="197" t="n"/>
      <c r="J86" s="197" t="n"/>
      <c r="K86" s="197" t="n"/>
      <c r="L86" s="197" t="n"/>
      <c r="M86" s="197" t="n"/>
      <c r="N86" s="197" t="n"/>
      <c r="O86" s="197" t="n"/>
      <c r="P86" s="197" t="n"/>
      <c r="Q86" s="197" t="n"/>
      <c r="R86" s="197" t="n"/>
      <c r="S86" s="197" t="n"/>
      <c r="T86" s="197" t="n"/>
      <c r="U86" s="197" t="n"/>
    </row>
    <row r="87" ht="12.75" customHeight="1" s="198">
      <c r="A87" s="57" t="n"/>
      <c r="B87" s="57" t="n"/>
      <c r="C87" s="65" t="n"/>
      <c r="D87" s="57" t="n"/>
      <c r="E87" s="197" t="n"/>
      <c r="F87" s="197" t="n"/>
      <c r="G87" s="197" t="n"/>
      <c r="H87" s="197" t="n"/>
      <c r="I87" s="197" t="n"/>
      <c r="J87" s="197" t="n"/>
      <c r="K87" s="197" t="n"/>
      <c r="L87" s="197" t="n"/>
      <c r="M87" s="197" t="n"/>
      <c r="N87" s="197" t="n"/>
      <c r="O87" s="197" t="n"/>
      <c r="P87" s="197" t="n"/>
      <c r="Q87" s="197" t="n"/>
      <c r="R87" s="197" t="n"/>
      <c r="S87" s="197" t="n"/>
      <c r="T87" s="197" t="n"/>
      <c r="U87" s="197" t="n"/>
    </row>
    <row r="88" ht="12.75" customHeight="1" s="198">
      <c r="A88" s="57" t="n"/>
      <c r="B88" s="57" t="n"/>
      <c r="C88" s="65" t="n"/>
      <c r="D88" s="57" t="n"/>
      <c r="E88" s="197" t="n"/>
      <c r="F88" s="197" t="n"/>
      <c r="G88" s="197" t="n"/>
      <c r="H88" s="197" t="n"/>
      <c r="I88" s="197" t="n"/>
      <c r="J88" s="197" t="n"/>
      <c r="K88" s="197" t="n"/>
      <c r="L88" s="197" t="n"/>
      <c r="M88" s="197" t="n"/>
      <c r="N88" s="197" t="n"/>
      <c r="O88" s="197" t="n"/>
      <c r="P88" s="197" t="n"/>
      <c r="Q88" s="197" t="n"/>
      <c r="R88" s="197" t="n"/>
      <c r="S88" s="197" t="n"/>
      <c r="T88" s="197" t="n"/>
      <c r="U88" s="197" t="n"/>
    </row>
    <row r="89" ht="12.75" customHeight="1" s="198">
      <c r="A89" s="57" t="n"/>
      <c r="B89" s="57" t="n"/>
      <c r="C89" s="65" t="n"/>
      <c r="D89" s="57" t="n"/>
      <c r="E89" s="197" t="n"/>
      <c r="F89" s="197" t="n"/>
      <c r="G89" s="197" t="n"/>
      <c r="H89" s="197" t="n"/>
      <c r="I89" s="197" t="n"/>
      <c r="J89" s="197" t="n"/>
      <c r="K89" s="197" t="n"/>
      <c r="L89" s="197" t="n"/>
      <c r="M89" s="197" t="n"/>
      <c r="N89" s="197" t="n"/>
      <c r="O89" s="197" t="n"/>
      <c r="P89" s="197" t="n"/>
      <c r="Q89" s="197" t="n"/>
      <c r="R89" s="197" t="n"/>
      <c r="S89" s="197" t="n"/>
      <c r="T89" s="197" t="n"/>
      <c r="U89" s="197" t="n"/>
    </row>
    <row r="90" ht="12.75" customHeight="1" s="198">
      <c r="A90" s="57" t="n"/>
      <c r="B90" s="57" t="n"/>
      <c r="C90" s="65" t="n"/>
      <c r="D90" s="57" t="n"/>
      <c r="E90" s="197" t="n"/>
      <c r="F90" s="197" t="n"/>
      <c r="G90" s="197" t="n"/>
      <c r="H90" s="197" t="n"/>
      <c r="I90" s="197" t="n"/>
      <c r="J90" s="197" t="n"/>
      <c r="K90" s="197" t="n"/>
      <c r="L90" s="197" t="n"/>
      <c r="M90" s="197" t="n"/>
      <c r="N90" s="197" t="n"/>
      <c r="O90" s="197" t="n"/>
      <c r="P90" s="197" t="n"/>
      <c r="Q90" s="197" t="n"/>
      <c r="R90" s="197" t="n"/>
      <c r="S90" s="197" t="n"/>
      <c r="T90" s="197" t="n"/>
      <c r="U90" s="197" t="n"/>
    </row>
    <row r="91" ht="12.75" customHeight="1" s="198">
      <c r="A91" s="57" t="n"/>
      <c r="B91" s="57" t="n"/>
      <c r="C91" s="65" t="n"/>
      <c r="D91" s="57" t="n"/>
      <c r="E91" s="197" t="n"/>
      <c r="F91" s="197" t="n"/>
      <c r="G91" s="197" t="n"/>
      <c r="H91" s="197" t="n"/>
      <c r="I91" s="197" t="n"/>
      <c r="J91" s="197" t="n"/>
      <c r="K91" s="197" t="n"/>
      <c r="L91" s="197" t="n"/>
      <c r="M91" s="197" t="n"/>
      <c r="N91" s="197" t="n"/>
      <c r="O91" s="197" t="n"/>
      <c r="P91" s="197" t="n"/>
      <c r="Q91" s="197" t="n"/>
      <c r="R91" s="197" t="n"/>
      <c r="S91" s="197" t="n"/>
      <c r="T91" s="197" t="n"/>
      <c r="U91" s="197" t="n"/>
    </row>
    <row r="92" ht="12.75" customHeight="1" s="198">
      <c r="A92" s="57" t="n"/>
      <c r="B92" s="57" t="n"/>
      <c r="C92" s="65" t="n"/>
      <c r="D92" s="57" t="n"/>
      <c r="E92" s="197" t="n"/>
      <c r="F92" s="197" t="n"/>
      <c r="G92" s="197" t="n"/>
      <c r="H92" s="197" t="n"/>
      <c r="I92" s="197" t="n"/>
      <c r="J92" s="197" t="n"/>
      <c r="K92" s="197" t="n"/>
      <c r="L92" s="197" t="n"/>
      <c r="M92" s="197" t="n"/>
      <c r="N92" s="197" t="n"/>
      <c r="O92" s="197" t="n"/>
      <c r="P92" s="197" t="n"/>
      <c r="Q92" s="197" t="n"/>
      <c r="R92" s="197" t="n"/>
      <c r="S92" s="197" t="n"/>
      <c r="T92" s="197" t="n"/>
      <c r="U92" s="197" t="n"/>
    </row>
    <row r="93" ht="12.75" customHeight="1" s="198">
      <c r="A93" s="57" t="n"/>
      <c r="B93" s="57" t="n"/>
      <c r="C93" s="65" t="n"/>
      <c r="D93" s="57" t="n"/>
      <c r="E93" s="197" t="n"/>
      <c r="F93" s="197" t="n"/>
      <c r="G93" s="197" t="n"/>
      <c r="H93" s="197" t="n"/>
      <c r="I93" s="197" t="n"/>
      <c r="J93" s="197" t="n"/>
      <c r="K93" s="197" t="n"/>
      <c r="L93" s="197" t="n"/>
      <c r="M93" s="197" t="n"/>
      <c r="N93" s="197" t="n"/>
      <c r="O93" s="197" t="n"/>
      <c r="P93" s="197" t="n"/>
      <c r="Q93" s="197" t="n"/>
      <c r="R93" s="197" t="n"/>
      <c r="S93" s="197" t="n"/>
      <c r="T93" s="197" t="n"/>
      <c r="U93" s="197" t="n"/>
    </row>
    <row r="94" ht="12.75" customHeight="1" s="198">
      <c r="A94" s="57" t="n"/>
      <c r="B94" s="57" t="n"/>
      <c r="C94" s="65" t="n"/>
      <c r="D94" s="57" t="n"/>
      <c r="E94" s="197" t="n"/>
      <c r="F94" s="197" t="n"/>
      <c r="G94" s="197" t="n"/>
      <c r="H94" s="197" t="n"/>
      <c r="I94" s="197" t="n"/>
      <c r="J94" s="197" t="n"/>
      <c r="K94" s="197" t="n"/>
      <c r="L94" s="197" t="n"/>
      <c r="M94" s="197" t="n"/>
      <c r="N94" s="197" t="n"/>
      <c r="O94" s="197" t="n"/>
      <c r="P94" s="197" t="n"/>
      <c r="Q94" s="197" t="n"/>
      <c r="R94" s="197" t="n"/>
      <c r="S94" s="197" t="n"/>
      <c r="T94" s="197" t="n"/>
      <c r="U94" s="197" t="n"/>
    </row>
    <row r="95" ht="12.75" customHeight="1" s="198">
      <c r="A95" s="57" t="n"/>
      <c r="B95" s="57" t="n"/>
      <c r="C95" s="65" t="n"/>
      <c r="D95" s="57" t="n"/>
      <c r="E95" s="197" t="n"/>
      <c r="F95" s="197" t="n"/>
      <c r="G95" s="197" t="n"/>
      <c r="H95" s="197" t="n"/>
      <c r="I95" s="197" t="n"/>
      <c r="J95" s="197" t="n"/>
      <c r="K95" s="197" t="n"/>
      <c r="L95" s="197" t="n"/>
      <c r="M95" s="197" t="n"/>
      <c r="N95" s="197" t="n"/>
      <c r="O95" s="197" t="n"/>
      <c r="P95" s="197" t="n"/>
      <c r="Q95" s="197" t="n"/>
      <c r="R95" s="197" t="n"/>
      <c r="S95" s="197" t="n"/>
      <c r="T95" s="197" t="n"/>
      <c r="U95" s="197" t="n"/>
    </row>
    <row r="96" ht="12.75" customHeight="1" s="198">
      <c r="A96" s="57" t="n"/>
      <c r="B96" s="57" t="n"/>
      <c r="C96" s="65" t="n"/>
      <c r="D96" s="57" t="n"/>
      <c r="E96" s="197" t="n"/>
      <c r="F96" s="197" t="n"/>
      <c r="G96" s="197" t="n"/>
      <c r="H96" s="197" t="n"/>
      <c r="I96" s="197" t="n"/>
      <c r="J96" s="197" t="n"/>
      <c r="K96" s="197" t="n"/>
      <c r="L96" s="197" t="n"/>
      <c r="M96" s="197" t="n"/>
      <c r="N96" s="197" t="n"/>
      <c r="O96" s="197" t="n"/>
      <c r="P96" s="197" t="n"/>
      <c r="Q96" s="197" t="n"/>
      <c r="R96" s="197" t="n"/>
      <c r="S96" s="197" t="n"/>
      <c r="T96" s="197" t="n"/>
      <c r="U96" s="197" t="n"/>
    </row>
    <row r="97" ht="12.75" customHeight="1" s="198">
      <c r="A97" s="57" t="n"/>
      <c r="B97" s="57" t="n"/>
      <c r="C97" s="65" t="n"/>
      <c r="D97" s="57" t="n"/>
      <c r="E97" s="197" t="n"/>
      <c r="F97" s="197" t="n"/>
      <c r="G97" s="197" t="n"/>
      <c r="H97" s="197" t="n"/>
      <c r="I97" s="197" t="n"/>
      <c r="J97" s="197" t="n"/>
      <c r="K97" s="197" t="n"/>
      <c r="L97" s="197" t="n"/>
      <c r="M97" s="197" t="n"/>
      <c r="N97" s="197" t="n"/>
      <c r="O97" s="197" t="n"/>
      <c r="P97" s="197" t="n"/>
      <c r="Q97" s="197" t="n"/>
      <c r="R97" s="197" t="n"/>
      <c r="S97" s="197" t="n"/>
      <c r="T97" s="197" t="n"/>
      <c r="U97" s="197" t="n"/>
    </row>
    <row r="98" ht="12.75" customHeight="1" s="198">
      <c r="A98" s="57" t="n"/>
      <c r="B98" s="57" t="n"/>
      <c r="C98" s="65" t="n"/>
      <c r="D98" s="57" t="n"/>
      <c r="E98" s="197" t="n"/>
      <c r="F98" s="197" t="n"/>
      <c r="G98" s="197" t="n"/>
      <c r="H98" s="197" t="n"/>
      <c r="I98" s="197" t="n"/>
      <c r="J98" s="197" t="n"/>
      <c r="K98" s="197" t="n"/>
      <c r="L98" s="197" t="n"/>
      <c r="M98" s="197" t="n"/>
      <c r="N98" s="197" t="n"/>
      <c r="O98" s="197" t="n"/>
      <c r="P98" s="197" t="n"/>
      <c r="Q98" s="197" t="n"/>
      <c r="R98" s="197" t="n"/>
      <c r="S98" s="197" t="n"/>
      <c r="T98" s="197" t="n"/>
      <c r="U98" s="197" t="n"/>
    </row>
    <row r="99" ht="12.75" customHeight="1" s="198">
      <c r="A99" s="57" t="n"/>
      <c r="B99" s="57" t="n"/>
      <c r="C99" s="65" t="n"/>
      <c r="D99" s="57" t="n"/>
      <c r="E99" s="197" t="n"/>
      <c r="F99" s="197" t="n"/>
      <c r="G99" s="197" t="n"/>
      <c r="H99" s="197" t="n"/>
      <c r="I99" s="197" t="n"/>
      <c r="J99" s="197" t="n"/>
      <c r="K99" s="197" t="n"/>
      <c r="L99" s="197" t="n"/>
      <c r="M99" s="197" t="n"/>
      <c r="N99" s="197" t="n"/>
      <c r="O99" s="197" t="n"/>
      <c r="P99" s="197" t="n"/>
      <c r="Q99" s="197" t="n"/>
      <c r="R99" s="197" t="n"/>
      <c r="S99" s="197" t="n"/>
      <c r="T99" s="197" t="n"/>
      <c r="U99" s="197" t="n"/>
    </row>
    <row r="100" ht="12.75" customHeight="1" s="198">
      <c r="A100" s="57" t="n"/>
      <c r="B100" s="57" t="n"/>
      <c r="C100" s="65" t="n"/>
      <c r="D100" s="57" t="n"/>
      <c r="E100" s="197" t="n"/>
      <c r="F100" s="197" t="n"/>
      <c r="G100" s="197" t="n"/>
      <c r="H100" s="197" t="n"/>
      <c r="I100" s="197" t="n"/>
      <c r="J100" s="197" t="n"/>
      <c r="K100" s="197" t="n"/>
      <c r="L100" s="197" t="n"/>
      <c r="M100" s="197" t="n"/>
      <c r="N100" s="197" t="n"/>
      <c r="O100" s="197" t="n"/>
      <c r="P100" s="197" t="n"/>
      <c r="Q100" s="197" t="n"/>
      <c r="R100" s="197" t="n"/>
      <c r="S100" s="197" t="n"/>
      <c r="T100" s="197" t="n"/>
      <c r="U100" s="197" t="n"/>
    </row>
    <row r="101" ht="12.75" customHeight="1" s="198">
      <c r="A101" s="57" t="n"/>
      <c r="B101" s="57" t="n"/>
      <c r="C101" s="65" t="n"/>
      <c r="D101" s="57" t="n"/>
      <c r="E101" s="197" t="n"/>
      <c r="F101" s="197" t="n"/>
      <c r="G101" s="197" t="n"/>
      <c r="H101" s="197" t="n"/>
      <c r="I101" s="197" t="n"/>
      <c r="J101" s="197" t="n"/>
      <c r="K101" s="197" t="n"/>
      <c r="L101" s="197" t="n"/>
      <c r="M101" s="197" t="n"/>
      <c r="N101" s="197" t="n"/>
      <c r="O101" s="197" t="n"/>
      <c r="P101" s="197" t="n"/>
      <c r="Q101" s="197" t="n"/>
      <c r="R101" s="197" t="n"/>
      <c r="S101" s="197" t="n"/>
      <c r="T101" s="197" t="n"/>
      <c r="U101" s="197" t="n"/>
    </row>
    <row r="102" ht="12.75" customHeight="1" s="198">
      <c r="A102" s="57" t="n"/>
      <c r="B102" s="57" t="n"/>
      <c r="C102" s="65" t="n"/>
      <c r="D102" s="57" t="n"/>
      <c r="E102" s="197" t="n"/>
      <c r="F102" s="197" t="n"/>
      <c r="G102" s="197" t="n"/>
      <c r="H102" s="197" t="n"/>
      <c r="I102" s="197" t="n"/>
      <c r="J102" s="197" t="n"/>
      <c r="K102" s="197" t="n"/>
      <c r="L102" s="197" t="n"/>
      <c r="M102" s="197" t="n"/>
      <c r="N102" s="197" t="n"/>
      <c r="O102" s="197" t="n"/>
      <c r="P102" s="197" t="n"/>
      <c r="Q102" s="197" t="n"/>
      <c r="R102" s="197" t="n"/>
      <c r="S102" s="197" t="n"/>
      <c r="T102" s="197" t="n"/>
      <c r="U102" s="197" t="n"/>
    </row>
    <row r="103" ht="12.75" customHeight="1" s="198">
      <c r="A103" s="57" t="n"/>
      <c r="B103" s="57" t="n"/>
      <c r="C103" s="65" t="n"/>
      <c r="D103" s="57" t="n"/>
      <c r="E103" s="197" t="n"/>
      <c r="F103" s="197" t="n"/>
      <c r="G103" s="197" t="n"/>
      <c r="H103" s="197" t="n"/>
      <c r="I103" s="197" t="n"/>
      <c r="J103" s="197" t="n"/>
      <c r="K103" s="197" t="n"/>
      <c r="L103" s="197" t="n"/>
      <c r="M103" s="197" t="n"/>
      <c r="N103" s="197" t="n"/>
      <c r="O103" s="197" t="n"/>
      <c r="P103" s="197" t="n"/>
      <c r="Q103" s="197" t="n"/>
      <c r="R103" s="197" t="n"/>
      <c r="S103" s="197" t="n"/>
      <c r="T103" s="197" t="n"/>
      <c r="U103" s="197" t="n"/>
    </row>
    <row r="104" ht="12.75" customHeight="1" s="198">
      <c r="A104" s="57" t="n"/>
      <c r="B104" s="57" t="n"/>
      <c r="C104" s="65" t="n"/>
      <c r="D104" s="57" t="n"/>
      <c r="E104" s="197" t="n"/>
      <c r="F104" s="197" t="n"/>
      <c r="G104" s="197" t="n"/>
      <c r="H104" s="197" t="n"/>
      <c r="I104" s="197" t="n"/>
      <c r="J104" s="197" t="n"/>
      <c r="K104" s="197" t="n"/>
      <c r="L104" s="197" t="n"/>
      <c r="M104" s="197" t="n"/>
      <c r="N104" s="197" t="n"/>
      <c r="O104" s="197" t="n"/>
      <c r="P104" s="197" t="n"/>
      <c r="Q104" s="197" t="n"/>
      <c r="R104" s="197" t="n"/>
      <c r="S104" s="197" t="n"/>
      <c r="T104" s="197" t="n"/>
      <c r="U104" s="197" t="n"/>
    </row>
    <row r="105" ht="12.75" customHeight="1" s="198">
      <c r="A105" s="57" t="n"/>
      <c r="B105" s="57" t="n"/>
      <c r="C105" s="65" t="n"/>
      <c r="D105" s="57" t="n"/>
      <c r="E105" s="197" t="n"/>
      <c r="F105" s="197" t="n"/>
      <c r="G105" s="197" t="n"/>
      <c r="H105" s="197" t="n"/>
      <c r="I105" s="197" t="n"/>
      <c r="J105" s="197" t="n"/>
      <c r="K105" s="197" t="n"/>
      <c r="L105" s="197" t="n"/>
      <c r="M105" s="197" t="n"/>
      <c r="N105" s="197" t="n"/>
      <c r="O105" s="197" t="n"/>
      <c r="P105" s="197" t="n"/>
      <c r="Q105" s="197" t="n"/>
      <c r="R105" s="197" t="n"/>
      <c r="S105" s="197" t="n"/>
      <c r="T105" s="197" t="n"/>
      <c r="U105" s="197" t="n"/>
    </row>
    <row r="106" ht="12.75" customHeight="1" s="198">
      <c r="A106" s="57" t="n"/>
      <c r="B106" s="57" t="n"/>
      <c r="C106" s="65" t="n"/>
      <c r="D106" s="57" t="n"/>
      <c r="E106" s="197" t="n"/>
      <c r="F106" s="197" t="n"/>
      <c r="G106" s="197" t="n"/>
      <c r="H106" s="197" t="n"/>
      <c r="I106" s="197" t="n"/>
      <c r="J106" s="197" t="n"/>
      <c r="K106" s="197" t="n"/>
      <c r="L106" s="197" t="n"/>
      <c r="M106" s="197" t="n"/>
      <c r="N106" s="197" t="n"/>
      <c r="O106" s="197" t="n"/>
      <c r="P106" s="197" t="n"/>
      <c r="Q106" s="197" t="n"/>
      <c r="R106" s="197" t="n"/>
      <c r="S106" s="197" t="n"/>
      <c r="T106" s="197" t="n"/>
      <c r="U106" s="197" t="n"/>
    </row>
    <row r="107" ht="12.75" customHeight="1" s="198">
      <c r="A107" s="57" t="n"/>
      <c r="B107" s="57" t="n"/>
      <c r="C107" s="65" t="n"/>
      <c r="D107" s="57" t="n"/>
      <c r="E107" s="197" t="n"/>
      <c r="F107" s="197" t="n"/>
      <c r="G107" s="197" t="n"/>
      <c r="H107" s="197" t="n"/>
      <c r="I107" s="197" t="n"/>
      <c r="J107" s="197" t="n"/>
      <c r="K107" s="197" t="n"/>
      <c r="L107" s="197" t="n"/>
      <c r="M107" s="197" t="n"/>
      <c r="N107" s="197" t="n"/>
      <c r="O107" s="197" t="n"/>
      <c r="P107" s="197" t="n"/>
      <c r="Q107" s="197" t="n"/>
      <c r="R107" s="197" t="n"/>
      <c r="S107" s="197" t="n"/>
      <c r="T107" s="197" t="n"/>
      <c r="U107" s="197" t="n"/>
    </row>
    <row r="108" ht="12.75" customHeight="1" s="198">
      <c r="A108" s="57" t="n"/>
      <c r="B108" s="57" t="n"/>
      <c r="C108" s="65" t="n"/>
      <c r="D108" s="57" t="n"/>
      <c r="E108" s="197" t="n"/>
      <c r="F108" s="197" t="n"/>
      <c r="G108" s="197" t="n"/>
      <c r="H108" s="197" t="n"/>
      <c r="I108" s="197" t="n"/>
      <c r="J108" s="197" t="n"/>
      <c r="K108" s="197" t="n"/>
      <c r="L108" s="197" t="n"/>
      <c r="M108" s="197" t="n"/>
      <c r="N108" s="197" t="n"/>
      <c r="O108" s="197" t="n"/>
      <c r="P108" s="197" t="n"/>
      <c r="Q108" s="197" t="n"/>
      <c r="R108" s="197" t="n"/>
      <c r="S108" s="197" t="n"/>
      <c r="T108" s="197" t="n"/>
      <c r="U108" s="197" t="n"/>
    </row>
    <row r="109" ht="12.75" customHeight="1" s="198">
      <c r="A109" s="57" t="n"/>
      <c r="B109" s="57" t="n"/>
      <c r="C109" s="65" t="n"/>
      <c r="D109" s="57" t="n"/>
      <c r="E109" s="197" t="n"/>
      <c r="F109" s="197" t="n"/>
      <c r="G109" s="197" t="n"/>
      <c r="H109" s="197" t="n"/>
      <c r="I109" s="197" t="n"/>
      <c r="J109" s="197" t="n"/>
      <c r="K109" s="197" t="n"/>
      <c r="L109" s="197" t="n"/>
      <c r="M109" s="197" t="n"/>
      <c r="N109" s="197" t="n"/>
      <c r="O109" s="197" t="n"/>
      <c r="P109" s="197" t="n"/>
      <c r="Q109" s="197" t="n"/>
      <c r="R109" s="197" t="n"/>
      <c r="S109" s="197" t="n"/>
      <c r="T109" s="197" t="n"/>
      <c r="U109" s="197" t="n"/>
    </row>
    <row r="110" ht="12.75" customHeight="1" s="198">
      <c r="A110" s="57" t="n"/>
      <c r="B110" s="57" t="n"/>
      <c r="C110" s="65" t="n"/>
      <c r="D110" s="57" t="n"/>
      <c r="E110" s="197" t="n"/>
      <c r="F110" s="197" t="n"/>
      <c r="G110" s="197" t="n"/>
      <c r="H110" s="197" t="n"/>
      <c r="I110" s="197" t="n"/>
      <c r="J110" s="197" t="n"/>
      <c r="K110" s="197" t="n"/>
      <c r="L110" s="197" t="n"/>
      <c r="M110" s="197" t="n"/>
      <c r="N110" s="197" t="n"/>
      <c r="O110" s="197" t="n"/>
      <c r="P110" s="197" t="n"/>
      <c r="Q110" s="197" t="n"/>
      <c r="R110" s="197" t="n"/>
      <c r="S110" s="197" t="n"/>
      <c r="T110" s="197" t="n"/>
      <c r="U110" s="197" t="n"/>
    </row>
    <row r="111" ht="12.75" customHeight="1" s="198">
      <c r="A111" s="57" t="n"/>
      <c r="B111" s="57" t="n"/>
      <c r="C111" s="65" t="n"/>
      <c r="D111" s="57" t="n"/>
      <c r="E111" s="197" t="n"/>
      <c r="F111" s="197" t="n"/>
      <c r="G111" s="197" t="n"/>
      <c r="H111" s="197" t="n"/>
      <c r="I111" s="197" t="n"/>
      <c r="J111" s="197" t="n"/>
      <c r="K111" s="197" t="n"/>
      <c r="L111" s="197" t="n"/>
      <c r="M111" s="197" t="n"/>
      <c r="N111" s="197" t="n"/>
      <c r="O111" s="197" t="n"/>
      <c r="P111" s="197" t="n"/>
      <c r="Q111" s="197" t="n"/>
      <c r="R111" s="197" t="n"/>
      <c r="S111" s="197" t="n"/>
      <c r="T111" s="197" t="n"/>
      <c r="U111" s="197" t="n"/>
    </row>
    <row r="112" ht="12.75" customHeight="1" s="198">
      <c r="A112" s="57" t="n"/>
      <c r="B112" s="57" t="n"/>
      <c r="C112" s="65" t="n"/>
      <c r="D112" s="57" t="n"/>
      <c r="E112" s="197" t="n"/>
      <c r="F112" s="197" t="n"/>
      <c r="G112" s="197" t="n"/>
      <c r="H112" s="197" t="n"/>
      <c r="I112" s="197" t="n"/>
      <c r="J112" s="197" t="n"/>
      <c r="K112" s="197" t="n"/>
      <c r="L112" s="197" t="n"/>
      <c r="M112" s="197" t="n"/>
      <c r="N112" s="197" t="n"/>
      <c r="O112" s="197" t="n"/>
      <c r="P112" s="197" t="n"/>
      <c r="Q112" s="197" t="n"/>
      <c r="R112" s="197" t="n"/>
      <c r="S112" s="197" t="n"/>
      <c r="T112" s="197" t="n"/>
      <c r="U112" s="197" t="n"/>
    </row>
    <row r="113" ht="12.75" customHeight="1" s="198">
      <c r="A113" s="57" t="n"/>
      <c r="B113" s="57" t="n"/>
      <c r="C113" s="65" t="n"/>
      <c r="D113" s="57" t="n"/>
      <c r="E113" s="197" t="n"/>
      <c r="F113" s="197" t="n"/>
      <c r="G113" s="197" t="n"/>
      <c r="H113" s="197" t="n"/>
      <c r="I113" s="197" t="n"/>
      <c r="J113" s="197" t="n"/>
      <c r="K113" s="197" t="n"/>
      <c r="L113" s="197" t="n"/>
      <c r="M113" s="197" t="n"/>
      <c r="N113" s="197" t="n"/>
      <c r="O113" s="197" t="n"/>
      <c r="P113" s="197" t="n"/>
      <c r="Q113" s="197" t="n"/>
      <c r="R113" s="197" t="n"/>
      <c r="S113" s="197" t="n"/>
      <c r="T113" s="197" t="n"/>
      <c r="U113" s="197" t="n"/>
    </row>
    <row r="114" ht="12.75" customHeight="1" s="198">
      <c r="A114" s="57" t="n"/>
      <c r="B114" s="57" t="n"/>
      <c r="C114" s="65" t="n"/>
      <c r="D114" s="57" t="n"/>
      <c r="E114" s="197" t="n"/>
      <c r="F114" s="197" t="n"/>
      <c r="G114" s="197" t="n"/>
      <c r="H114" s="197" t="n"/>
      <c r="I114" s="197" t="n"/>
      <c r="J114" s="197" t="n"/>
      <c r="K114" s="197" t="n"/>
      <c r="L114" s="197" t="n"/>
      <c r="M114" s="197" t="n"/>
      <c r="N114" s="197" t="n"/>
      <c r="O114" s="197" t="n"/>
      <c r="P114" s="197" t="n"/>
      <c r="Q114" s="197" t="n"/>
      <c r="R114" s="197" t="n"/>
      <c r="S114" s="197" t="n"/>
      <c r="T114" s="197" t="n"/>
      <c r="U114" s="197" t="n"/>
    </row>
    <row r="115" ht="12.75" customHeight="1" s="198">
      <c r="A115" s="57" t="n"/>
      <c r="B115" s="57" t="n"/>
      <c r="C115" s="65" t="n"/>
      <c r="D115" s="57" t="n"/>
      <c r="E115" s="197" t="n"/>
      <c r="F115" s="197" t="n"/>
      <c r="G115" s="197" t="n"/>
      <c r="H115" s="197" t="n"/>
      <c r="I115" s="197" t="n"/>
      <c r="J115" s="197" t="n"/>
      <c r="K115" s="197" t="n"/>
      <c r="L115" s="197" t="n"/>
      <c r="M115" s="197" t="n"/>
      <c r="N115" s="197" t="n"/>
      <c r="O115" s="197" t="n"/>
      <c r="P115" s="197" t="n"/>
      <c r="Q115" s="197" t="n"/>
      <c r="R115" s="197" t="n"/>
      <c r="S115" s="197" t="n"/>
      <c r="T115" s="197" t="n"/>
      <c r="U115" s="197" t="n"/>
    </row>
    <row r="116" ht="12.75" customHeight="1" s="198">
      <c r="A116" s="57" t="n"/>
      <c r="B116" s="57" t="n"/>
      <c r="C116" s="65" t="n"/>
      <c r="D116" s="57" t="n"/>
      <c r="E116" s="197" t="n"/>
      <c r="F116" s="197" t="n"/>
      <c r="G116" s="197" t="n"/>
      <c r="H116" s="197" t="n"/>
      <c r="I116" s="197" t="n"/>
      <c r="J116" s="197" t="n"/>
      <c r="K116" s="197" t="n"/>
      <c r="L116" s="197" t="n"/>
      <c r="M116" s="197" t="n"/>
      <c r="N116" s="197" t="n"/>
      <c r="O116" s="197" t="n"/>
      <c r="P116" s="197" t="n"/>
      <c r="Q116" s="197" t="n"/>
      <c r="R116" s="197" t="n"/>
      <c r="S116" s="197" t="n"/>
      <c r="T116" s="197" t="n"/>
      <c r="U116" s="197" t="n"/>
    </row>
    <row r="117" ht="12.75" customHeight="1" s="198">
      <c r="A117" s="57" t="n"/>
      <c r="B117" s="57" t="n"/>
      <c r="C117" s="65" t="n"/>
      <c r="D117" s="57" t="n"/>
      <c r="E117" s="197" t="n"/>
      <c r="F117" s="197" t="n"/>
      <c r="G117" s="197" t="n"/>
      <c r="H117" s="197" t="n"/>
      <c r="I117" s="197" t="n"/>
      <c r="J117" s="197" t="n"/>
      <c r="K117" s="197" t="n"/>
      <c r="L117" s="197" t="n"/>
      <c r="M117" s="197" t="n"/>
      <c r="N117" s="197" t="n"/>
      <c r="O117" s="197" t="n"/>
      <c r="P117" s="197" t="n"/>
      <c r="Q117" s="197" t="n"/>
      <c r="R117" s="197" t="n"/>
      <c r="S117" s="197" t="n"/>
      <c r="T117" s="197" t="n"/>
      <c r="U117" s="197" t="n"/>
    </row>
    <row r="118" ht="12.75" customHeight="1" s="198">
      <c r="A118" s="57" t="n"/>
      <c r="B118" s="57" t="n"/>
      <c r="C118" s="65" t="n"/>
      <c r="D118" s="57" t="n"/>
      <c r="E118" s="197" t="n"/>
      <c r="F118" s="197" t="n"/>
      <c r="G118" s="197" t="n"/>
      <c r="H118" s="197" t="n"/>
      <c r="I118" s="197" t="n"/>
      <c r="J118" s="197" t="n"/>
      <c r="K118" s="197" t="n"/>
      <c r="L118" s="197" t="n"/>
      <c r="M118" s="197" t="n"/>
      <c r="N118" s="197" t="n"/>
      <c r="O118" s="197" t="n"/>
      <c r="P118" s="197" t="n"/>
      <c r="Q118" s="197" t="n"/>
      <c r="R118" s="197" t="n"/>
      <c r="S118" s="197" t="n"/>
      <c r="T118" s="197" t="n"/>
      <c r="U118" s="197" t="n"/>
    </row>
    <row r="119" ht="12.75" customHeight="1" s="198">
      <c r="A119" s="57" t="n"/>
      <c r="B119" s="57" t="n"/>
      <c r="C119" s="65" t="n"/>
      <c r="D119" s="57" t="n"/>
      <c r="E119" s="197" t="n"/>
      <c r="F119" s="197" t="n"/>
      <c r="G119" s="197" t="n"/>
      <c r="H119" s="197" t="n"/>
      <c r="I119" s="197" t="n"/>
      <c r="J119" s="197" t="n"/>
      <c r="K119" s="197" t="n"/>
      <c r="L119" s="197" t="n"/>
      <c r="M119" s="197" t="n"/>
      <c r="N119" s="197" t="n"/>
      <c r="O119" s="197" t="n"/>
      <c r="P119" s="197" t="n"/>
      <c r="Q119" s="197" t="n"/>
      <c r="R119" s="197" t="n"/>
      <c r="S119" s="197" t="n"/>
      <c r="T119" s="197" t="n"/>
      <c r="U119" s="197" t="n"/>
    </row>
    <row r="120" ht="12.75" customHeight="1" s="198">
      <c r="A120" s="57" t="n"/>
      <c r="B120" s="57" t="n"/>
      <c r="C120" s="65" t="n"/>
      <c r="D120" s="57" t="n"/>
      <c r="E120" s="197" t="n"/>
      <c r="F120" s="197" t="n"/>
      <c r="G120" s="197" t="n"/>
      <c r="H120" s="197" t="n"/>
      <c r="I120" s="197" t="n"/>
      <c r="J120" s="197" t="n"/>
      <c r="K120" s="197" t="n"/>
      <c r="L120" s="197" t="n"/>
      <c r="M120" s="197" t="n"/>
      <c r="N120" s="197" t="n"/>
      <c r="O120" s="197" t="n"/>
      <c r="P120" s="197" t="n"/>
      <c r="Q120" s="197" t="n"/>
      <c r="R120" s="197" t="n"/>
      <c r="S120" s="197" t="n"/>
      <c r="T120" s="197" t="n"/>
      <c r="U120" s="197" t="n"/>
    </row>
    <row r="121" ht="12.75" customHeight="1" s="198">
      <c r="A121" s="57" t="n"/>
      <c r="B121" s="57" t="n"/>
      <c r="C121" s="65" t="n"/>
      <c r="D121" s="57" t="n"/>
      <c r="E121" s="197" t="n"/>
      <c r="F121" s="197" t="n"/>
      <c r="G121" s="197" t="n"/>
      <c r="H121" s="197" t="n"/>
      <c r="I121" s="197" t="n"/>
      <c r="J121" s="197" t="n"/>
      <c r="K121" s="197" t="n"/>
      <c r="L121" s="197" t="n"/>
      <c r="M121" s="197" t="n"/>
      <c r="N121" s="197" t="n"/>
      <c r="O121" s="197" t="n"/>
      <c r="P121" s="197" t="n"/>
      <c r="Q121" s="197" t="n"/>
      <c r="R121" s="197" t="n"/>
      <c r="S121" s="197" t="n"/>
      <c r="T121" s="197" t="n"/>
      <c r="U121" s="197" t="n"/>
    </row>
    <row r="122" ht="12.75" customHeight="1" s="198">
      <c r="A122" s="57" t="n"/>
      <c r="B122" s="57" t="n"/>
      <c r="C122" s="65" t="n"/>
      <c r="D122" s="57" t="n"/>
      <c r="E122" s="197" t="n"/>
      <c r="F122" s="197" t="n"/>
      <c r="G122" s="197" t="n"/>
      <c r="H122" s="197" t="n"/>
      <c r="I122" s="197" t="n"/>
      <c r="J122" s="197" t="n"/>
      <c r="K122" s="197" t="n"/>
      <c r="L122" s="197" t="n"/>
      <c r="M122" s="197" t="n"/>
      <c r="N122" s="197" t="n"/>
      <c r="O122" s="197" t="n"/>
      <c r="P122" s="197" t="n"/>
      <c r="Q122" s="197" t="n"/>
      <c r="R122" s="197" t="n"/>
      <c r="S122" s="197" t="n"/>
      <c r="T122" s="197" t="n"/>
      <c r="U122" s="197" t="n"/>
    </row>
    <row r="123" ht="12.75" customHeight="1" s="198">
      <c r="A123" s="57" t="n"/>
      <c r="B123" s="57" t="n"/>
      <c r="C123" s="65" t="n"/>
      <c r="D123" s="57" t="n"/>
      <c r="E123" s="197" t="n"/>
      <c r="F123" s="197" t="n"/>
      <c r="G123" s="197" t="n"/>
      <c r="H123" s="197" t="n"/>
      <c r="I123" s="197" t="n"/>
      <c r="J123" s="197" t="n"/>
      <c r="K123" s="197" t="n"/>
      <c r="L123" s="197" t="n"/>
      <c r="M123" s="197" t="n"/>
      <c r="N123" s="197" t="n"/>
      <c r="O123" s="197" t="n"/>
      <c r="P123" s="197" t="n"/>
      <c r="Q123" s="197" t="n"/>
      <c r="R123" s="197" t="n"/>
      <c r="S123" s="197" t="n"/>
      <c r="T123" s="197" t="n"/>
      <c r="U123" s="197" t="n"/>
    </row>
    <row r="124" ht="12.75" customHeight="1" s="198">
      <c r="A124" s="57" t="n"/>
      <c r="B124" s="57" t="n"/>
      <c r="C124" s="65" t="n"/>
      <c r="D124" s="57" t="n"/>
      <c r="E124" s="197" t="n"/>
      <c r="F124" s="197" t="n"/>
      <c r="G124" s="197" t="n"/>
      <c r="H124" s="197" t="n"/>
      <c r="I124" s="197" t="n"/>
      <c r="J124" s="197" t="n"/>
      <c r="K124" s="197" t="n"/>
      <c r="L124" s="197" t="n"/>
      <c r="M124" s="197" t="n"/>
      <c r="N124" s="197" t="n"/>
      <c r="O124" s="197" t="n"/>
      <c r="P124" s="197" t="n"/>
      <c r="Q124" s="197" t="n"/>
      <c r="R124" s="197" t="n"/>
      <c r="S124" s="197" t="n"/>
      <c r="T124" s="197" t="n"/>
      <c r="U124" s="197" t="n"/>
    </row>
    <row r="125" ht="12.75" customHeight="1" s="198">
      <c r="A125" s="57" t="n"/>
      <c r="B125" s="57" t="n"/>
      <c r="C125" s="65" t="n"/>
      <c r="D125" s="57" t="n"/>
      <c r="E125" s="197" t="n"/>
      <c r="F125" s="197" t="n"/>
      <c r="G125" s="197" t="n"/>
      <c r="H125" s="197" t="n"/>
      <c r="I125" s="197" t="n"/>
      <c r="J125" s="197" t="n"/>
      <c r="K125" s="197" t="n"/>
      <c r="L125" s="197" t="n"/>
      <c r="M125" s="197" t="n"/>
      <c r="N125" s="197" t="n"/>
      <c r="O125" s="197" t="n"/>
      <c r="P125" s="197" t="n"/>
      <c r="Q125" s="197" t="n"/>
      <c r="R125" s="197" t="n"/>
      <c r="S125" s="197" t="n"/>
      <c r="T125" s="197" t="n"/>
      <c r="U125" s="197" t="n"/>
    </row>
    <row r="126" ht="12.75" customHeight="1" s="198">
      <c r="A126" s="57" t="n"/>
      <c r="B126" s="57" t="n"/>
      <c r="C126" s="65" t="n"/>
      <c r="D126" s="57" t="n"/>
      <c r="E126" s="197" t="n"/>
      <c r="F126" s="197" t="n"/>
      <c r="G126" s="197" t="n"/>
      <c r="H126" s="197" t="n"/>
      <c r="I126" s="197" t="n"/>
      <c r="J126" s="197" t="n"/>
      <c r="K126" s="197" t="n"/>
      <c r="L126" s="197" t="n"/>
      <c r="M126" s="197" t="n"/>
      <c r="N126" s="197" t="n"/>
      <c r="O126" s="197" t="n"/>
      <c r="P126" s="197" t="n"/>
      <c r="Q126" s="197" t="n"/>
      <c r="R126" s="197" t="n"/>
      <c r="S126" s="197" t="n"/>
      <c r="T126" s="197" t="n"/>
      <c r="U126" s="197" t="n"/>
    </row>
    <row r="127" ht="12.75" customHeight="1" s="198">
      <c r="A127" s="57" t="n"/>
      <c r="B127" s="57" t="n"/>
      <c r="C127" s="65" t="n"/>
      <c r="D127" s="57" t="n"/>
      <c r="E127" s="197" t="n"/>
      <c r="F127" s="197" t="n"/>
      <c r="G127" s="197" t="n"/>
      <c r="H127" s="197" t="n"/>
      <c r="I127" s="197" t="n"/>
      <c r="J127" s="197" t="n"/>
      <c r="K127" s="197" t="n"/>
      <c r="L127" s="197" t="n"/>
      <c r="M127" s="197" t="n"/>
      <c r="N127" s="197" t="n"/>
      <c r="O127" s="197" t="n"/>
      <c r="P127" s="197" t="n"/>
      <c r="Q127" s="197" t="n"/>
      <c r="R127" s="197" t="n"/>
      <c r="S127" s="197" t="n"/>
      <c r="T127" s="197" t="n"/>
      <c r="U127" s="197" t="n"/>
    </row>
    <row r="128" ht="12.75" customHeight="1" s="198">
      <c r="A128" s="57" t="n"/>
      <c r="B128" s="57" t="n"/>
      <c r="C128" s="65" t="n"/>
      <c r="D128" s="57" t="n"/>
      <c r="E128" s="197" t="n"/>
      <c r="F128" s="197" t="n"/>
      <c r="G128" s="197" t="n"/>
      <c r="H128" s="197" t="n"/>
      <c r="I128" s="197" t="n"/>
      <c r="J128" s="197" t="n"/>
      <c r="K128" s="197" t="n"/>
      <c r="L128" s="197" t="n"/>
      <c r="M128" s="197" t="n"/>
      <c r="N128" s="197" t="n"/>
      <c r="O128" s="197" t="n"/>
      <c r="P128" s="197" t="n"/>
      <c r="Q128" s="197" t="n"/>
      <c r="R128" s="197" t="n"/>
      <c r="S128" s="197" t="n"/>
      <c r="T128" s="197" t="n"/>
      <c r="U128" s="197" t="n"/>
    </row>
    <row r="129" ht="12.75" customHeight="1" s="198">
      <c r="A129" s="57" t="n"/>
      <c r="B129" s="57" t="n"/>
      <c r="C129" s="65" t="n"/>
      <c r="D129" s="57" t="n"/>
      <c r="E129" s="197" t="n"/>
      <c r="F129" s="197" t="n"/>
      <c r="G129" s="197" t="n"/>
      <c r="H129" s="197" t="n"/>
      <c r="I129" s="197" t="n"/>
      <c r="J129" s="197" t="n"/>
      <c r="K129" s="197" t="n"/>
      <c r="L129" s="197" t="n"/>
      <c r="M129" s="197" t="n"/>
      <c r="N129" s="197" t="n"/>
      <c r="O129" s="197" t="n"/>
      <c r="P129" s="197" t="n"/>
      <c r="Q129" s="197" t="n"/>
      <c r="R129" s="197" t="n"/>
      <c r="S129" s="197" t="n"/>
      <c r="T129" s="197" t="n"/>
      <c r="U129" s="197" t="n"/>
    </row>
    <row r="130" ht="12.75" customHeight="1" s="198">
      <c r="A130" s="57" t="n"/>
      <c r="B130" s="57" t="n"/>
      <c r="C130" s="65" t="n"/>
      <c r="D130" s="57" t="n"/>
      <c r="E130" s="197" t="n"/>
      <c r="F130" s="197" t="n"/>
      <c r="G130" s="197" t="n"/>
      <c r="H130" s="197" t="n"/>
      <c r="I130" s="197" t="n"/>
      <c r="J130" s="197" t="n"/>
      <c r="K130" s="197" t="n"/>
      <c r="L130" s="197" t="n"/>
      <c r="M130" s="197" t="n"/>
      <c r="N130" s="197" t="n"/>
      <c r="O130" s="197" t="n"/>
      <c r="P130" s="197" t="n"/>
      <c r="Q130" s="197" t="n"/>
      <c r="R130" s="197" t="n"/>
      <c r="S130" s="197" t="n"/>
      <c r="T130" s="197" t="n"/>
      <c r="U130" s="197" t="n"/>
    </row>
    <row r="131" ht="12.75" customHeight="1" s="198">
      <c r="A131" s="57" t="n"/>
      <c r="B131" s="57" t="n"/>
      <c r="C131" s="65" t="n"/>
      <c r="D131" s="57" t="n"/>
      <c r="E131" s="197" t="n"/>
      <c r="F131" s="197" t="n"/>
      <c r="G131" s="197" t="n"/>
      <c r="H131" s="197" t="n"/>
      <c r="I131" s="197" t="n"/>
      <c r="J131" s="197" t="n"/>
      <c r="K131" s="197" t="n"/>
      <c r="L131" s="197" t="n"/>
      <c r="M131" s="197" t="n"/>
      <c r="N131" s="197" t="n"/>
      <c r="O131" s="197" t="n"/>
      <c r="P131" s="197" t="n"/>
      <c r="Q131" s="197" t="n"/>
      <c r="R131" s="197" t="n"/>
      <c r="S131" s="197" t="n"/>
      <c r="T131" s="197" t="n"/>
      <c r="U131" s="197" t="n"/>
    </row>
    <row r="132" ht="12.75" customHeight="1" s="198">
      <c r="A132" s="57" t="n"/>
      <c r="B132" s="57" t="n"/>
      <c r="C132" s="65" t="n"/>
      <c r="D132" s="57" t="n"/>
      <c r="E132" s="197" t="n"/>
      <c r="F132" s="197" t="n"/>
      <c r="G132" s="197" t="n"/>
      <c r="H132" s="197" t="n"/>
      <c r="I132" s="197" t="n"/>
      <c r="J132" s="197" t="n"/>
      <c r="K132" s="197" t="n"/>
      <c r="L132" s="197" t="n"/>
      <c r="M132" s="197" t="n"/>
      <c r="N132" s="197" t="n"/>
      <c r="O132" s="197" t="n"/>
      <c r="P132" s="197" t="n"/>
      <c r="Q132" s="197" t="n"/>
      <c r="R132" s="197" t="n"/>
      <c r="S132" s="197" t="n"/>
      <c r="T132" s="197" t="n"/>
      <c r="U132" s="197" t="n"/>
    </row>
    <row r="133" ht="12.75" customHeight="1" s="198">
      <c r="A133" s="57" t="n"/>
      <c r="B133" s="57" t="n"/>
      <c r="C133" s="65" t="n"/>
      <c r="D133" s="57" t="n"/>
      <c r="E133" s="197" t="n"/>
      <c r="F133" s="197" t="n"/>
      <c r="G133" s="197" t="n"/>
      <c r="H133" s="197" t="n"/>
      <c r="I133" s="197" t="n"/>
      <c r="J133" s="197" t="n"/>
      <c r="K133" s="197" t="n"/>
      <c r="L133" s="197" t="n"/>
      <c r="M133" s="197" t="n"/>
      <c r="N133" s="197" t="n"/>
      <c r="O133" s="197" t="n"/>
      <c r="P133" s="197" t="n"/>
      <c r="Q133" s="197" t="n"/>
      <c r="R133" s="197" t="n"/>
      <c r="S133" s="197" t="n"/>
      <c r="T133" s="197" t="n"/>
      <c r="U133" s="197" t="n"/>
    </row>
    <row r="134" ht="12.75" customHeight="1" s="198">
      <c r="A134" s="57" t="n"/>
      <c r="B134" s="57" t="n"/>
      <c r="C134" s="65" t="n"/>
      <c r="D134" s="57" t="n"/>
      <c r="E134" s="197" t="n"/>
      <c r="F134" s="197" t="n"/>
      <c r="G134" s="197" t="n"/>
      <c r="H134" s="197" t="n"/>
      <c r="I134" s="197" t="n"/>
      <c r="J134" s="197" t="n"/>
      <c r="K134" s="197" t="n"/>
      <c r="L134" s="197" t="n"/>
      <c r="M134" s="197" t="n"/>
      <c r="N134" s="197" t="n"/>
      <c r="O134" s="197" t="n"/>
      <c r="P134" s="197" t="n"/>
      <c r="Q134" s="197" t="n"/>
      <c r="R134" s="197" t="n"/>
      <c r="S134" s="197" t="n"/>
      <c r="T134" s="197" t="n"/>
      <c r="U134" s="197" t="n"/>
    </row>
    <row r="135" ht="12.75" customHeight="1" s="198">
      <c r="A135" s="57" t="n"/>
      <c r="B135" s="57" t="n"/>
      <c r="C135" s="65" t="n"/>
      <c r="D135" s="57" t="n"/>
      <c r="E135" s="197" t="n"/>
      <c r="F135" s="197" t="n"/>
      <c r="G135" s="197" t="n"/>
      <c r="H135" s="197" t="n"/>
      <c r="I135" s="197" t="n"/>
      <c r="J135" s="197" t="n"/>
      <c r="K135" s="197" t="n"/>
      <c r="L135" s="197" t="n"/>
      <c r="M135" s="197" t="n"/>
      <c r="N135" s="197" t="n"/>
      <c r="O135" s="197" t="n"/>
      <c r="P135" s="197" t="n"/>
      <c r="Q135" s="197" t="n"/>
      <c r="R135" s="197" t="n"/>
      <c r="S135" s="197" t="n"/>
      <c r="T135" s="197" t="n"/>
      <c r="U135" s="197" t="n"/>
    </row>
    <row r="136" ht="12.75" customHeight="1" s="198">
      <c r="A136" s="57" t="n"/>
      <c r="B136" s="57" t="n"/>
      <c r="C136" s="65" t="n"/>
      <c r="D136" s="57" t="n"/>
      <c r="E136" s="197" t="n"/>
      <c r="F136" s="197" t="n"/>
      <c r="G136" s="197" t="n"/>
      <c r="H136" s="197" t="n"/>
      <c r="I136" s="197" t="n"/>
      <c r="J136" s="197" t="n"/>
      <c r="K136" s="197" t="n"/>
      <c r="L136" s="197" t="n"/>
      <c r="M136" s="197" t="n"/>
      <c r="N136" s="197" t="n"/>
      <c r="O136" s="197" t="n"/>
      <c r="P136" s="197" t="n"/>
      <c r="Q136" s="197" t="n"/>
      <c r="R136" s="197" t="n"/>
      <c r="S136" s="197" t="n"/>
      <c r="T136" s="197" t="n"/>
      <c r="U136" s="197" t="n"/>
    </row>
    <row r="137" ht="12.75" customHeight="1" s="198">
      <c r="A137" s="57" t="n"/>
      <c r="B137" s="57" t="n"/>
      <c r="C137" s="65" t="n"/>
      <c r="D137" s="57" t="n"/>
      <c r="E137" s="197" t="n"/>
      <c r="F137" s="197" t="n"/>
      <c r="G137" s="197" t="n"/>
      <c r="H137" s="197" t="n"/>
      <c r="I137" s="197" t="n"/>
      <c r="J137" s="197" t="n"/>
      <c r="K137" s="197" t="n"/>
      <c r="L137" s="197" t="n"/>
      <c r="M137" s="197" t="n"/>
      <c r="N137" s="197" t="n"/>
      <c r="O137" s="197" t="n"/>
      <c r="P137" s="197" t="n"/>
      <c r="Q137" s="197" t="n"/>
      <c r="R137" s="197" t="n"/>
      <c r="S137" s="197" t="n"/>
      <c r="T137" s="197" t="n"/>
      <c r="U137" s="197" t="n"/>
    </row>
    <row r="138" ht="12.75" customHeight="1" s="198">
      <c r="A138" s="57" t="n"/>
      <c r="B138" s="57" t="n"/>
      <c r="C138" s="65" t="n"/>
      <c r="D138" s="57" t="n"/>
      <c r="E138" s="197" t="n"/>
      <c r="F138" s="197" t="n"/>
      <c r="G138" s="197" t="n"/>
      <c r="H138" s="197" t="n"/>
      <c r="I138" s="197" t="n"/>
      <c r="J138" s="197" t="n"/>
      <c r="K138" s="197" t="n"/>
      <c r="L138" s="197" t="n"/>
      <c r="M138" s="197" t="n"/>
      <c r="N138" s="197" t="n"/>
      <c r="O138" s="197" t="n"/>
      <c r="P138" s="197" t="n"/>
      <c r="Q138" s="197" t="n"/>
      <c r="R138" s="197" t="n"/>
      <c r="S138" s="197" t="n"/>
      <c r="T138" s="197" t="n"/>
      <c r="U138" s="197" t="n"/>
    </row>
    <row r="139" ht="12.75" customHeight="1" s="198">
      <c r="A139" s="57" t="n"/>
      <c r="B139" s="57" t="n"/>
      <c r="C139" s="65" t="n"/>
      <c r="D139" s="57" t="n"/>
      <c r="E139" s="197" t="n"/>
      <c r="F139" s="197" t="n"/>
      <c r="G139" s="197" t="n"/>
      <c r="H139" s="197" t="n"/>
      <c r="I139" s="197" t="n"/>
      <c r="J139" s="197" t="n"/>
      <c r="K139" s="197" t="n"/>
      <c r="L139" s="197" t="n"/>
      <c r="M139" s="197" t="n"/>
      <c r="N139" s="197" t="n"/>
      <c r="O139" s="197" t="n"/>
      <c r="P139" s="197" t="n"/>
      <c r="Q139" s="197" t="n"/>
      <c r="R139" s="197" t="n"/>
      <c r="S139" s="197" t="n"/>
      <c r="T139" s="197" t="n"/>
      <c r="U139" s="197" t="n"/>
    </row>
    <row r="140" ht="12.75" customHeight="1" s="198">
      <c r="A140" s="57" t="n"/>
      <c r="B140" s="57" t="n"/>
      <c r="C140" s="65" t="n"/>
      <c r="D140" s="57" t="n"/>
      <c r="E140" s="197" t="n"/>
      <c r="F140" s="197" t="n"/>
      <c r="G140" s="197" t="n"/>
      <c r="H140" s="197" t="n"/>
      <c r="I140" s="197" t="n"/>
      <c r="J140" s="197" t="n"/>
      <c r="K140" s="197" t="n"/>
      <c r="L140" s="197" t="n"/>
      <c r="M140" s="197" t="n"/>
      <c r="N140" s="197" t="n"/>
      <c r="O140" s="197" t="n"/>
      <c r="P140" s="197" t="n"/>
      <c r="Q140" s="197" t="n"/>
      <c r="R140" s="197" t="n"/>
      <c r="S140" s="197" t="n"/>
      <c r="T140" s="197" t="n"/>
      <c r="U140" s="197" t="n"/>
    </row>
    <row r="141" ht="12.75" customHeight="1" s="198">
      <c r="A141" s="57" t="n"/>
      <c r="B141" s="57" t="n"/>
      <c r="C141" s="65" t="n"/>
      <c r="D141" s="57" t="n"/>
      <c r="E141" s="197" t="n"/>
      <c r="F141" s="197" t="n"/>
      <c r="G141" s="197" t="n"/>
      <c r="H141" s="197" t="n"/>
      <c r="I141" s="197" t="n"/>
      <c r="J141" s="197" t="n"/>
      <c r="K141" s="197" t="n"/>
      <c r="L141" s="197" t="n"/>
      <c r="M141" s="197" t="n"/>
      <c r="N141" s="197" t="n"/>
      <c r="O141" s="197" t="n"/>
      <c r="P141" s="197" t="n"/>
      <c r="Q141" s="197" t="n"/>
      <c r="R141" s="197" t="n"/>
      <c r="S141" s="197" t="n"/>
      <c r="T141" s="197" t="n"/>
      <c r="U141" s="197" t="n"/>
    </row>
    <row r="142" ht="12.75" customHeight="1" s="198">
      <c r="A142" s="57" t="n"/>
      <c r="B142" s="57" t="n"/>
      <c r="C142" s="65" t="n"/>
      <c r="D142" s="57" t="n"/>
      <c r="E142" s="197" t="n"/>
      <c r="F142" s="197" t="n"/>
      <c r="G142" s="197" t="n"/>
      <c r="H142" s="197" t="n"/>
      <c r="I142" s="197" t="n"/>
      <c r="J142" s="197" t="n"/>
      <c r="K142" s="197" t="n"/>
      <c r="L142" s="197" t="n"/>
      <c r="M142" s="197" t="n"/>
      <c r="N142" s="197" t="n"/>
      <c r="O142" s="197" t="n"/>
      <c r="P142" s="197" t="n"/>
      <c r="Q142" s="197" t="n"/>
      <c r="R142" s="197" t="n"/>
      <c r="S142" s="197" t="n"/>
      <c r="T142" s="197" t="n"/>
      <c r="U142" s="197" t="n"/>
    </row>
    <row r="143" ht="12.75" customHeight="1" s="198">
      <c r="A143" s="57" t="n"/>
      <c r="B143" s="57" t="n"/>
      <c r="C143" s="65" t="n"/>
      <c r="D143" s="57" t="n"/>
      <c r="E143" s="197" t="n"/>
      <c r="F143" s="197" t="n"/>
      <c r="G143" s="197" t="n"/>
      <c r="H143" s="197" t="n"/>
      <c r="I143" s="197" t="n"/>
      <c r="J143" s="197" t="n"/>
      <c r="K143" s="197" t="n"/>
      <c r="L143" s="197" t="n"/>
      <c r="M143" s="197" t="n"/>
      <c r="N143" s="197" t="n"/>
      <c r="O143" s="197" t="n"/>
      <c r="P143" s="197" t="n"/>
      <c r="Q143" s="197" t="n"/>
      <c r="R143" s="197" t="n"/>
      <c r="S143" s="197" t="n"/>
      <c r="T143" s="197" t="n"/>
      <c r="U143" s="197" t="n"/>
    </row>
    <row r="144" ht="12.75" customHeight="1" s="198">
      <c r="A144" s="57" t="n"/>
      <c r="B144" s="57" t="n"/>
      <c r="C144" s="65" t="n"/>
      <c r="D144" s="57" t="n"/>
      <c r="E144" s="197" t="n"/>
      <c r="F144" s="197" t="n"/>
      <c r="G144" s="197" t="n"/>
      <c r="H144" s="197" t="n"/>
      <c r="I144" s="197" t="n"/>
      <c r="J144" s="197" t="n"/>
      <c r="K144" s="197" t="n"/>
      <c r="L144" s="197" t="n"/>
      <c r="M144" s="197" t="n"/>
      <c r="N144" s="197" t="n"/>
      <c r="O144" s="197" t="n"/>
      <c r="P144" s="197" t="n"/>
      <c r="Q144" s="197" t="n"/>
      <c r="R144" s="197" t="n"/>
      <c r="S144" s="197" t="n"/>
      <c r="T144" s="197" t="n"/>
      <c r="U144" s="197" t="n"/>
    </row>
    <row r="145" ht="12.75" customHeight="1" s="198">
      <c r="A145" s="57" t="n"/>
      <c r="B145" s="57" t="n"/>
      <c r="C145" s="65" t="n"/>
      <c r="D145" s="57" t="n"/>
      <c r="E145" s="197" t="n"/>
      <c r="F145" s="197" t="n"/>
      <c r="G145" s="197" t="n"/>
      <c r="H145" s="197" t="n"/>
      <c r="I145" s="197" t="n"/>
      <c r="J145" s="197" t="n"/>
      <c r="K145" s="197" t="n"/>
      <c r="L145" s="197" t="n"/>
      <c r="M145" s="197" t="n"/>
      <c r="N145" s="197" t="n"/>
      <c r="O145" s="197" t="n"/>
      <c r="P145" s="197" t="n"/>
      <c r="Q145" s="197" t="n"/>
      <c r="R145" s="197" t="n"/>
      <c r="S145" s="197" t="n"/>
      <c r="T145" s="197" t="n"/>
      <c r="U145" s="197" t="n"/>
    </row>
    <row r="146" ht="12.75" customHeight="1" s="198">
      <c r="A146" s="57" t="n"/>
      <c r="B146" s="57" t="n"/>
      <c r="C146" s="65" t="n"/>
      <c r="D146" s="57" t="n"/>
      <c r="E146" s="197" t="n"/>
      <c r="F146" s="197" t="n"/>
      <c r="G146" s="197" t="n"/>
      <c r="H146" s="197" t="n"/>
      <c r="I146" s="197" t="n"/>
      <c r="J146" s="197" t="n"/>
      <c r="K146" s="197" t="n"/>
      <c r="L146" s="197" t="n"/>
      <c r="M146" s="197" t="n"/>
      <c r="N146" s="197" t="n"/>
      <c r="O146" s="197" t="n"/>
      <c r="P146" s="197" t="n"/>
      <c r="Q146" s="197" t="n"/>
      <c r="R146" s="197" t="n"/>
      <c r="S146" s="197" t="n"/>
      <c r="T146" s="197" t="n"/>
      <c r="U146" s="197" t="n"/>
    </row>
    <row r="147" ht="12.75" customHeight="1" s="198">
      <c r="A147" s="57" t="n"/>
      <c r="B147" s="57" t="n"/>
      <c r="C147" s="65" t="n"/>
      <c r="D147" s="57" t="n"/>
      <c r="E147" s="197" t="n"/>
      <c r="F147" s="197" t="n"/>
      <c r="G147" s="197" t="n"/>
      <c r="H147" s="197" t="n"/>
      <c r="I147" s="197" t="n"/>
      <c r="J147" s="197" t="n"/>
      <c r="K147" s="197" t="n"/>
      <c r="L147" s="197" t="n"/>
      <c r="M147" s="197" t="n"/>
      <c r="N147" s="197" t="n"/>
      <c r="O147" s="197" t="n"/>
      <c r="P147" s="197" t="n"/>
      <c r="Q147" s="197" t="n"/>
      <c r="R147" s="197" t="n"/>
      <c r="S147" s="197" t="n"/>
      <c r="T147" s="197" t="n"/>
      <c r="U147" s="197" t="n"/>
    </row>
    <row r="148" ht="12.75" customHeight="1" s="198">
      <c r="A148" s="57" t="n"/>
      <c r="B148" s="57" t="n"/>
      <c r="C148" s="65" t="n"/>
      <c r="D148" s="57" t="n"/>
      <c r="E148" s="197" t="n"/>
      <c r="F148" s="197" t="n"/>
      <c r="G148" s="197" t="n"/>
      <c r="H148" s="197" t="n"/>
      <c r="I148" s="197" t="n"/>
      <c r="J148" s="197" t="n"/>
      <c r="K148" s="197" t="n"/>
      <c r="L148" s="197" t="n"/>
      <c r="M148" s="197" t="n"/>
      <c r="N148" s="197" t="n"/>
      <c r="O148" s="197" t="n"/>
      <c r="P148" s="197" t="n"/>
      <c r="Q148" s="197" t="n"/>
      <c r="R148" s="197" t="n"/>
      <c r="S148" s="197" t="n"/>
      <c r="T148" s="197" t="n"/>
      <c r="U148" s="197" t="n"/>
    </row>
    <row r="149" ht="12.75" customHeight="1" s="198">
      <c r="A149" s="57" t="n"/>
      <c r="B149" s="57" t="n"/>
      <c r="C149" s="65" t="n"/>
      <c r="D149" s="57" t="n"/>
      <c r="E149" s="197" t="n"/>
      <c r="F149" s="197" t="n"/>
      <c r="G149" s="197" t="n"/>
      <c r="H149" s="197" t="n"/>
      <c r="I149" s="197" t="n"/>
      <c r="J149" s="197" t="n"/>
      <c r="K149" s="197" t="n"/>
      <c r="L149" s="197" t="n"/>
      <c r="M149" s="197" t="n"/>
      <c r="N149" s="197" t="n"/>
      <c r="O149" s="197" t="n"/>
      <c r="P149" s="197" t="n"/>
      <c r="Q149" s="197" t="n"/>
      <c r="R149" s="197" t="n"/>
      <c r="S149" s="197" t="n"/>
      <c r="T149" s="197" t="n"/>
      <c r="U149" s="197" t="n"/>
    </row>
    <row r="150" ht="12.75" customHeight="1" s="198">
      <c r="A150" s="57" t="n"/>
      <c r="B150" s="57" t="n"/>
      <c r="C150" s="65" t="n"/>
      <c r="D150" s="57" t="n"/>
      <c r="E150" s="197" t="n"/>
      <c r="F150" s="197" t="n"/>
      <c r="G150" s="197" t="n"/>
      <c r="H150" s="197" t="n"/>
      <c r="I150" s="197" t="n"/>
      <c r="J150" s="197" t="n"/>
      <c r="K150" s="197" t="n"/>
      <c r="L150" s="197" t="n"/>
      <c r="M150" s="197" t="n"/>
      <c r="N150" s="197" t="n"/>
      <c r="O150" s="197" t="n"/>
      <c r="P150" s="197" t="n"/>
      <c r="Q150" s="197" t="n"/>
      <c r="R150" s="197" t="n"/>
      <c r="S150" s="197" t="n"/>
      <c r="T150" s="197" t="n"/>
      <c r="U150" s="197" t="n"/>
    </row>
    <row r="151" ht="12.75" customHeight="1" s="198">
      <c r="A151" s="57" t="n"/>
      <c r="B151" s="57" t="n"/>
      <c r="C151" s="65" t="n"/>
      <c r="D151" s="57" t="n"/>
      <c r="E151" s="197" t="n"/>
      <c r="F151" s="197" t="n"/>
      <c r="G151" s="197" t="n"/>
      <c r="H151" s="197" t="n"/>
      <c r="I151" s="197" t="n"/>
      <c r="J151" s="197" t="n"/>
      <c r="K151" s="197" t="n"/>
      <c r="L151" s="197" t="n"/>
      <c r="M151" s="197" t="n"/>
      <c r="N151" s="197" t="n"/>
      <c r="O151" s="197" t="n"/>
      <c r="P151" s="197" t="n"/>
      <c r="Q151" s="197" t="n"/>
      <c r="R151" s="197" t="n"/>
      <c r="S151" s="197" t="n"/>
      <c r="T151" s="197" t="n"/>
      <c r="U151" s="197" t="n"/>
    </row>
    <row r="152" ht="12.75" customHeight="1" s="198">
      <c r="A152" s="57" t="n"/>
      <c r="B152" s="57" t="n"/>
      <c r="C152" s="65" t="n"/>
      <c r="D152" s="57" t="n"/>
      <c r="E152" s="197" t="n"/>
      <c r="F152" s="197" t="n"/>
      <c r="G152" s="197" t="n"/>
      <c r="H152" s="197" t="n"/>
      <c r="I152" s="197" t="n"/>
      <c r="J152" s="197" t="n"/>
      <c r="K152" s="197" t="n"/>
      <c r="L152" s="197" t="n"/>
      <c r="M152" s="197" t="n"/>
      <c r="N152" s="197" t="n"/>
      <c r="O152" s="197" t="n"/>
      <c r="P152" s="197" t="n"/>
      <c r="Q152" s="197" t="n"/>
      <c r="R152" s="197" t="n"/>
      <c r="S152" s="197" t="n"/>
      <c r="T152" s="197" t="n"/>
      <c r="U152" s="197" t="n"/>
    </row>
    <row r="153" ht="12.75" customHeight="1" s="198">
      <c r="A153" s="57" t="n"/>
      <c r="B153" s="57" t="n"/>
      <c r="C153" s="65" t="n"/>
      <c r="D153" s="57" t="n"/>
      <c r="E153" s="197" t="n"/>
      <c r="F153" s="197" t="n"/>
      <c r="G153" s="197" t="n"/>
      <c r="H153" s="197" t="n"/>
      <c r="I153" s="197" t="n"/>
      <c r="J153" s="197" t="n"/>
      <c r="K153" s="197" t="n"/>
      <c r="L153" s="197" t="n"/>
      <c r="M153" s="197" t="n"/>
      <c r="N153" s="197" t="n"/>
      <c r="O153" s="197" t="n"/>
      <c r="P153" s="197" t="n"/>
      <c r="Q153" s="197" t="n"/>
      <c r="R153" s="197" t="n"/>
      <c r="S153" s="197" t="n"/>
      <c r="T153" s="197" t="n"/>
      <c r="U153" s="197" t="n"/>
    </row>
    <row r="154" ht="12.75" customHeight="1" s="198">
      <c r="A154" s="57" t="n"/>
      <c r="B154" s="57" t="n"/>
      <c r="C154" s="65" t="n"/>
      <c r="D154" s="57" t="n"/>
      <c r="E154" s="197" t="n"/>
      <c r="F154" s="197" t="n"/>
      <c r="G154" s="197" t="n"/>
      <c r="H154" s="197" t="n"/>
      <c r="I154" s="197" t="n"/>
      <c r="J154" s="197" t="n"/>
      <c r="K154" s="197" t="n"/>
      <c r="L154" s="197" t="n"/>
      <c r="M154" s="197" t="n"/>
      <c r="N154" s="197" t="n"/>
      <c r="O154" s="197" t="n"/>
      <c r="P154" s="197" t="n"/>
      <c r="Q154" s="197" t="n"/>
      <c r="R154" s="197" t="n"/>
      <c r="S154" s="197" t="n"/>
      <c r="T154" s="197" t="n"/>
      <c r="U154" s="197" t="n"/>
    </row>
    <row r="155" ht="12.75" customHeight="1" s="198">
      <c r="A155" s="57" t="n"/>
      <c r="B155" s="57" t="n"/>
      <c r="C155" s="65" t="n"/>
      <c r="D155" s="57" t="n"/>
      <c r="E155" s="197" t="n"/>
      <c r="F155" s="197" t="n"/>
      <c r="G155" s="197" t="n"/>
      <c r="H155" s="197" t="n"/>
      <c r="I155" s="197" t="n"/>
      <c r="J155" s="197" t="n"/>
      <c r="K155" s="197" t="n"/>
      <c r="L155" s="197" t="n"/>
      <c r="M155" s="197" t="n"/>
      <c r="N155" s="197" t="n"/>
      <c r="O155" s="197" t="n"/>
      <c r="P155" s="197" t="n"/>
      <c r="Q155" s="197" t="n"/>
      <c r="R155" s="197" t="n"/>
      <c r="S155" s="197" t="n"/>
      <c r="T155" s="197" t="n"/>
      <c r="U155" s="197" t="n"/>
    </row>
    <row r="156" ht="12.75" customHeight="1" s="198">
      <c r="A156" s="57" t="n"/>
      <c r="B156" s="57" t="n"/>
      <c r="C156" s="65" t="n"/>
      <c r="D156" s="57" t="n"/>
      <c r="E156" s="197" t="n"/>
      <c r="F156" s="197" t="n"/>
      <c r="G156" s="197" t="n"/>
      <c r="H156" s="197" t="n"/>
      <c r="I156" s="197" t="n"/>
      <c r="J156" s="197" t="n"/>
      <c r="K156" s="197" t="n"/>
      <c r="L156" s="197" t="n"/>
      <c r="M156" s="197" t="n"/>
      <c r="N156" s="197" t="n"/>
      <c r="O156" s="197" t="n"/>
      <c r="P156" s="197" t="n"/>
      <c r="Q156" s="197" t="n"/>
      <c r="R156" s="197" t="n"/>
      <c r="S156" s="197" t="n"/>
      <c r="T156" s="197" t="n"/>
      <c r="U156" s="197" t="n"/>
    </row>
    <row r="157" ht="12.75" customHeight="1" s="198">
      <c r="A157" s="57" t="n"/>
      <c r="B157" s="57" t="n"/>
      <c r="C157" s="65" t="n"/>
      <c r="D157" s="57" t="n"/>
      <c r="E157" s="197" t="n"/>
      <c r="F157" s="197" t="n"/>
      <c r="G157" s="197" t="n"/>
      <c r="H157" s="197" t="n"/>
      <c r="I157" s="197" t="n"/>
      <c r="J157" s="197" t="n"/>
      <c r="K157" s="197" t="n"/>
      <c r="L157" s="197" t="n"/>
      <c r="M157" s="197" t="n"/>
      <c r="N157" s="197" t="n"/>
      <c r="O157" s="197" t="n"/>
      <c r="P157" s="197" t="n"/>
      <c r="Q157" s="197" t="n"/>
      <c r="R157" s="197" t="n"/>
      <c r="S157" s="197" t="n"/>
      <c r="T157" s="197" t="n"/>
      <c r="U157" s="197" t="n"/>
    </row>
    <row r="158" ht="12.75" customHeight="1" s="198">
      <c r="A158" s="57" t="n"/>
      <c r="B158" s="57" t="n"/>
      <c r="C158" s="65" t="n"/>
      <c r="D158" s="57" t="n"/>
      <c r="E158" s="197" t="n"/>
      <c r="F158" s="197" t="n"/>
      <c r="G158" s="197" t="n"/>
      <c r="H158" s="197" t="n"/>
      <c r="I158" s="197" t="n"/>
      <c r="J158" s="197" t="n"/>
      <c r="K158" s="197" t="n"/>
      <c r="L158" s="197" t="n"/>
      <c r="M158" s="197" t="n"/>
      <c r="N158" s="197" t="n"/>
      <c r="O158" s="197" t="n"/>
      <c r="P158" s="197" t="n"/>
      <c r="Q158" s="197" t="n"/>
      <c r="R158" s="197" t="n"/>
      <c r="S158" s="197" t="n"/>
      <c r="T158" s="197" t="n"/>
      <c r="U158" s="197" t="n"/>
    </row>
    <row r="159" ht="12.75" customHeight="1" s="198">
      <c r="A159" s="57" t="n"/>
      <c r="B159" s="57" t="n"/>
      <c r="C159" s="65" t="n"/>
      <c r="D159" s="57" t="n"/>
      <c r="E159" s="197" t="n"/>
      <c r="F159" s="197" t="n"/>
      <c r="G159" s="197" t="n"/>
      <c r="H159" s="197" t="n"/>
      <c r="I159" s="197" t="n"/>
      <c r="J159" s="197" t="n"/>
      <c r="K159" s="197" t="n"/>
      <c r="L159" s="197" t="n"/>
      <c r="M159" s="197" t="n"/>
      <c r="N159" s="197" t="n"/>
      <c r="O159" s="197" t="n"/>
      <c r="P159" s="197" t="n"/>
      <c r="Q159" s="197" t="n"/>
      <c r="R159" s="197" t="n"/>
      <c r="S159" s="197" t="n"/>
      <c r="T159" s="197" t="n"/>
      <c r="U159" s="197" t="n"/>
    </row>
    <row r="160" ht="12.75" customHeight="1" s="198">
      <c r="A160" s="57" t="n"/>
      <c r="B160" s="57" t="n"/>
      <c r="C160" s="65" t="n"/>
      <c r="D160" s="57" t="n"/>
      <c r="E160" s="197" t="n"/>
      <c r="F160" s="197" t="n"/>
      <c r="G160" s="197" t="n"/>
      <c r="H160" s="197" t="n"/>
      <c r="I160" s="197" t="n"/>
      <c r="J160" s="197" t="n"/>
      <c r="K160" s="197" t="n"/>
      <c r="L160" s="197" t="n"/>
      <c r="M160" s="197" t="n"/>
      <c r="N160" s="197" t="n"/>
      <c r="O160" s="197" t="n"/>
      <c r="P160" s="197" t="n"/>
      <c r="Q160" s="197" t="n"/>
      <c r="R160" s="197" t="n"/>
      <c r="S160" s="197" t="n"/>
      <c r="T160" s="197" t="n"/>
      <c r="U160" s="197" t="n"/>
    </row>
    <row r="161" ht="12.75" customHeight="1" s="198">
      <c r="A161" s="57" t="n"/>
      <c r="B161" s="57" t="n"/>
      <c r="C161" s="65" t="n"/>
      <c r="D161" s="57" t="n"/>
      <c r="E161" s="197" t="n"/>
      <c r="F161" s="197" t="n"/>
      <c r="G161" s="197" t="n"/>
      <c r="H161" s="197" t="n"/>
      <c r="I161" s="197" t="n"/>
      <c r="J161" s="197" t="n"/>
      <c r="K161" s="197" t="n"/>
      <c r="L161" s="197" t="n"/>
      <c r="M161" s="197" t="n"/>
      <c r="N161" s="197" t="n"/>
      <c r="O161" s="197" t="n"/>
      <c r="P161" s="197" t="n"/>
      <c r="Q161" s="197" t="n"/>
      <c r="R161" s="197" t="n"/>
      <c r="S161" s="197" t="n"/>
      <c r="T161" s="197" t="n"/>
      <c r="U161" s="197" t="n"/>
    </row>
    <row r="162" ht="12.75" customHeight="1" s="198">
      <c r="A162" s="57" t="n"/>
      <c r="B162" s="57" t="n"/>
      <c r="C162" s="65" t="n"/>
      <c r="D162" s="57" t="n"/>
      <c r="E162" s="197" t="n"/>
      <c r="F162" s="197" t="n"/>
      <c r="G162" s="197" t="n"/>
      <c r="H162" s="197" t="n"/>
      <c r="I162" s="197" t="n"/>
      <c r="J162" s="197" t="n"/>
      <c r="K162" s="197" t="n"/>
      <c r="L162" s="197" t="n"/>
      <c r="M162" s="197" t="n"/>
      <c r="N162" s="197" t="n"/>
      <c r="O162" s="197" t="n"/>
      <c r="P162" s="197" t="n"/>
      <c r="Q162" s="197" t="n"/>
      <c r="R162" s="197" t="n"/>
      <c r="S162" s="197" t="n"/>
      <c r="T162" s="197" t="n"/>
      <c r="U162" s="197" t="n"/>
    </row>
    <row r="163" ht="12.75" customHeight="1" s="198">
      <c r="A163" s="57" t="n"/>
      <c r="B163" s="57" t="n"/>
      <c r="C163" s="65" t="n"/>
      <c r="D163" s="57" t="n"/>
      <c r="E163" s="197" t="n"/>
      <c r="F163" s="197" t="n"/>
      <c r="G163" s="197" t="n"/>
      <c r="H163" s="197" t="n"/>
      <c r="I163" s="197" t="n"/>
      <c r="J163" s="197" t="n"/>
      <c r="K163" s="197" t="n"/>
      <c r="L163" s="197" t="n"/>
      <c r="M163" s="197" t="n"/>
      <c r="N163" s="197" t="n"/>
      <c r="O163" s="197" t="n"/>
      <c r="P163" s="197" t="n"/>
      <c r="Q163" s="197" t="n"/>
      <c r="R163" s="197" t="n"/>
      <c r="S163" s="197" t="n"/>
      <c r="T163" s="197" t="n"/>
      <c r="U163" s="197" t="n"/>
    </row>
    <row r="164" ht="12.75" customHeight="1" s="198">
      <c r="A164" s="57" t="n"/>
      <c r="B164" s="57" t="n"/>
      <c r="C164" s="65" t="n"/>
      <c r="D164" s="57" t="n"/>
      <c r="E164" s="197" t="n"/>
      <c r="F164" s="197" t="n"/>
      <c r="G164" s="197" t="n"/>
      <c r="H164" s="197" t="n"/>
      <c r="I164" s="197" t="n"/>
      <c r="J164" s="197" t="n"/>
      <c r="K164" s="197" t="n"/>
      <c r="L164" s="197" t="n"/>
      <c r="M164" s="197" t="n"/>
      <c r="N164" s="197" t="n"/>
      <c r="O164" s="197" t="n"/>
      <c r="P164" s="197" t="n"/>
      <c r="Q164" s="197" t="n"/>
      <c r="R164" s="197" t="n"/>
      <c r="S164" s="197" t="n"/>
      <c r="T164" s="197" t="n"/>
      <c r="U164" s="197" t="n"/>
    </row>
    <row r="165" ht="12.75" customHeight="1" s="198">
      <c r="A165" s="57" t="n"/>
      <c r="B165" s="57" t="n"/>
      <c r="C165" s="65" t="n"/>
      <c r="D165" s="57" t="n"/>
      <c r="E165" s="197" t="n"/>
      <c r="F165" s="197" t="n"/>
      <c r="G165" s="197" t="n"/>
      <c r="H165" s="197" t="n"/>
      <c r="I165" s="197" t="n"/>
      <c r="J165" s="197" t="n"/>
      <c r="K165" s="197" t="n"/>
      <c r="L165" s="197" t="n"/>
      <c r="M165" s="197" t="n"/>
      <c r="N165" s="197" t="n"/>
      <c r="O165" s="197" t="n"/>
      <c r="P165" s="197" t="n"/>
      <c r="Q165" s="197" t="n"/>
      <c r="R165" s="197" t="n"/>
      <c r="S165" s="197" t="n"/>
      <c r="T165" s="197" t="n"/>
      <c r="U165" s="197" t="n"/>
    </row>
    <row r="166" ht="12.75" customHeight="1" s="198">
      <c r="A166" s="57" t="n"/>
      <c r="B166" s="57" t="n"/>
      <c r="C166" s="65" t="n"/>
      <c r="D166" s="57" t="n"/>
      <c r="E166" s="197" t="n"/>
      <c r="F166" s="197" t="n"/>
      <c r="G166" s="197" t="n"/>
      <c r="H166" s="197" t="n"/>
      <c r="I166" s="197" t="n"/>
      <c r="J166" s="197" t="n"/>
      <c r="K166" s="197" t="n"/>
      <c r="L166" s="197" t="n"/>
      <c r="M166" s="197" t="n"/>
      <c r="N166" s="197" t="n"/>
      <c r="O166" s="197" t="n"/>
      <c r="P166" s="197" t="n"/>
      <c r="Q166" s="197" t="n"/>
      <c r="R166" s="197" t="n"/>
      <c r="S166" s="197" t="n"/>
      <c r="T166" s="197" t="n"/>
      <c r="U166" s="197" t="n"/>
    </row>
    <row r="167" ht="12.75" customHeight="1" s="198">
      <c r="A167" s="57" t="n"/>
      <c r="B167" s="57" t="n"/>
      <c r="C167" s="65" t="n"/>
      <c r="D167" s="57" t="n"/>
      <c r="E167" s="197" t="n"/>
      <c r="F167" s="197" t="n"/>
      <c r="G167" s="197" t="n"/>
      <c r="H167" s="197" t="n"/>
      <c r="I167" s="197" t="n"/>
      <c r="J167" s="197" t="n"/>
      <c r="K167" s="197" t="n"/>
      <c r="L167" s="197" t="n"/>
      <c r="M167" s="197" t="n"/>
      <c r="N167" s="197" t="n"/>
      <c r="O167" s="197" t="n"/>
      <c r="P167" s="197" t="n"/>
      <c r="Q167" s="197" t="n"/>
      <c r="R167" s="197" t="n"/>
      <c r="S167" s="197" t="n"/>
      <c r="T167" s="197" t="n"/>
      <c r="U167" s="197" t="n"/>
    </row>
    <row r="168" ht="12.75" customHeight="1" s="198">
      <c r="A168" s="57" t="n"/>
      <c r="B168" s="57" t="n"/>
      <c r="C168" s="65" t="n"/>
      <c r="D168" s="57" t="n"/>
      <c r="E168" s="197" t="n"/>
      <c r="F168" s="197" t="n"/>
      <c r="G168" s="197" t="n"/>
      <c r="H168" s="197" t="n"/>
      <c r="I168" s="197" t="n"/>
      <c r="J168" s="197" t="n"/>
      <c r="K168" s="197" t="n"/>
      <c r="L168" s="197" t="n"/>
      <c r="M168" s="197" t="n"/>
      <c r="N168" s="197" t="n"/>
      <c r="O168" s="197" t="n"/>
      <c r="P168" s="197" t="n"/>
      <c r="Q168" s="197" t="n"/>
      <c r="R168" s="197" t="n"/>
      <c r="S168" s="197" t="n"/>
      <c r="T168" s="197" t="n"/>
      <c r="U168" s="197" t="n"/>
    </row>
    <row r="169" ht="12.75" customHeight="1" s="198">
      <c r="A169" s="57" t="n"/>
      <c r="B169" s="57" t="n"/>
      <c r="C169" s="65" t="n"/>
      <c r="D169" s="57" t="n"/>
      <c r="E169" s="197" t="n"/>
      <c r="F169" s="197" t="n"/>
      <c r="G169" s="197" t="n"/>
      <c r="H169" s="197" t="n"/>
      <c r="I169" s="197" t="n"/>
      <c r="J169" s="197" t="n"/>
      <c r="K169" s="197" t="n"/>
      <c r="L169" s="197" t="n"/>
      <c r="M169" s="197" t="n"/>
      <c r="N169" s="197" t="n"/>
      <c r="O169" s="197" t="n"/>
      <c r="P169" s="197" t="n"/>
      <c r="Q169" s="197" t="n"/>
      <c r="R169" s="197" t="n"/>
      <c r="S169" s="197" t="n"/>
      <c r="T169" s="197" t="n"/>
      <c r="U169" s="197" t="n"/>
    </row>
    <row r="170" ht="12.75" customHeight="1" s="198">
      <c r="A170" s="57" t="n"/>
      <c r="B170" s="57" t="n"/>
      <c r="C170" s="65" t="n"/>
      <c r="D170" s="57" t="n"/>
      <c r="E170" s="197" t="n"/>
      <c r="F170" s="197" t="n"/>
      <c r="G170" s="197" t="n"/>
      <c r="H170" s="197" t="n"/>
      <c r="I170" s="197" t="n"/>
      <c r="J170" s="197" t="n"/>
      <c r="K170" s="197" t="n"/>
      <c r="L170" s="197" t="n"/>
      <c r="M170" s="197" t="n"/>
      <c r="N170" s="197" t="n"/>
      <c r="O170" s="197" t="n"/>
      <c r="P170" s="197" t="n"/>
      <c r="Q170" s="197" t="n"/>
      <c r="R170" s="197" t="n"/>
      <c r="S170" s="197" t="n"/>
      <c r="T170" s="197" t="n"/>
      <c r="U170" s="197" t="n"/>
    </row>
    <row r="171" ht="12.75" customHeight="1" s="198">
      <c r="A171" s="57" t="n"/>
      <c r="B171" s="57" t="n"/>
      <c r="C171" s="65" t="n"/>
      <c r="D171" s="57" t="n"/>
      <c r="E171" s="197" t="n"/>
      <c r="F171" s="197" t="n"/>
      <c r="G171" s="197" t="n"/>
      <c r="H171" s="197" t="n"/>
      <c r="I171" s="197" t="n"/>
      <c r="J171" s="197" t="n"/>
      <c r="K171" s="197" t="n"/>
      <c r="L171" s="197" t="n"/>
      <c r="M171" s="197" t="n"/>
      <c r="N171" s="197" t="n"/>
      <c r="O171" s="197" t="n"/>
      <c r="P171" s="197" t="n"/>
      <c r="Q171" s="197" t="n"/>
      <c r="R171" s="197" t="n"/>
      <c r="S171" s="197" t="n"/>
      <c r="T171" s="197" t="n"/>
      <c r="U171" s="197" t="n"/>
    </row>
    <row r="172" ht="12.75" customHeight="1" s="198">
      <c r="A172" s="57" t="n"/>
      <c r="B172" s="57" t="n"/>
      <c r="C172" s="65" t="n"/>
      <c r="D172" s="57" t="n"/>
      <c r="E172" s="197" t="n"/>
      <c r="F172" s="197" t="n"/>
      <c r="G172" s="197" t="n"/>
      <c r="H172" s="197" t="n"/>
      <c r="I172" s="197" t="n"/>
      <c r="J172" s="197" t="n"/>
      <c r="K172" s="197" t="n"/>
      <c r="L172" s="197" t="n"/>
      <c r="M172" s="197" t="n"/>
      <c r="N172" s="197" t="n"/>
      <c r="O172" s="197" t="n"/>
      <c r="P172" s="197" t="n"/>
      <c r="Q172" s="197" t="n"/>
      <c r="R172" s="197" t="n"/>
      <c r="S172" s="197" t="n"/>
      <c r="T172" s="197" t="n"/>
      <c r="U172" s="197" t="n"/>
    </row>
    <row r="173" ht="12.75" customHeight="1" s="198">
      <c r="A173" s="57" t="n"/>
      <c r="B173" s="57" t="n"/>
      <c r="C173" s="65" t="n"/>
      <c r="D173" s="57" t="n"/>
      <c r="E173" s="197" t="n"/>
      <c r="F173" s="197" t="n"/>
      <c r="G173" s="197" t="n"/>
      <c r="H173" s="197" t="n"/>
      <c r="I173" s="197" t="n"/>
      <c r="J173" s="197" t="n"/>
      <c r="K173" s="197" t="n"/>
      <c r="L173" s="197" t="n"/>
      <c r="M173" s="197" t="n"/>
      <c r="N173" s="197" t="n"/>
      <c r="O173" s="197" t="n"/>
      <c r="P173" s="197" t="n"/>
      <c r="Q173" s="197" t="n"/>
      <c r="R173" s="197" t="n"/>
      <c r="S173" s="197" t="n"/>
      <c r="T173" s="197" t="n"/>
      <c r="U173" s="197" t="n"/>
    </row>
    <row r="174" ht="12.75" customHeight="1" s="198">
      <c r="A174" s="57" t="n"/>
      <c r="B174" s="57" t="n"/>
      <c r="C174" s="65" t="n"/>
      <c r="D174" s="57" t="n"/>
      <c r="E174" s="197" t="n"/>
      <c r="F174" s="197" t="n"/>
      <c r="G174" s="197" t="n"/>
      <c r="H174" s="197" t="n"/>
      <c r="I174" s="197" t="n"/>
      <c r="J174" s="197" t="n"/>
      <c r="K174" s="197" t="n"/>
      <c r="L174" s="197" t="n"/>
      <c r="M174" s="197" t="n"/>
      <c r="N174" s="197" t="n"/>
      <c r="O174" s="197" t="n"/>
      <c r="P174" s="197" t="n"/>
      <c r="Q174" s="197" t="n"/>
      <c r="R174" s="197" t="n"/>
      <c r="S174" s="197" t="n"/>
      <c r="T174" s="197" t="n"/>
      <c r="U174" s="197" t="n"/>
    </row>
    <row r="175" ht="12.75" customHeight="1" s="198">
      <c r="A175" s="57" t="n"/>
      <c r="B175" s="57" t="n"/>
      <c r="C175" s="65" t="n"/>
      <c r="D175" s="57" t="n"/>
      <c r="E175" s="197" t="n"/>
      <c r="F175" s="197" t="n"/>
      <c r="G175" s="197" t="n"/>
      <c r="H175" s="197" t="n"/>
      <c r="I175" s="197" t="n"/>
      <c r="J175" s="197" t="n"/>
      <c r="K175" s="197" t="n"/>
      <c r="L175" s="197" t="n"/>
      <c r="M175" s="197" t="n"/>
      <c r="N175" s="197" t="n"/>
      <c r="O175" s="197" t="n"/>
      <c r="P175" s="197" t="n"/>
      <c r="Q175" s="197" t="n"/>
      <c r="R175" s="197" t="n"/>
      <c r="S175" s="197" t="n"/>
      <c r="T175" s="197" t="n"/>
      <c r="U175" s="197" t="n"/>
    </row>
    <row r="176" ht="12.75" customHeight="1" s="198">
      <c r="A176" s="57" t="n"/>
      <c r="B176" s="57" t="n"/>
      <c r="C176" s="65" t="n"/>
      <c r="D176" s="57" t="n"/>
      <c r="E176" s="197" t="n"/>
      <c r="F176" s="197" t="n"/>
      <c r="G176" s="197" t="n"/>
      <c r="H176" s="197" t="n"/>
      <c r="I176" s="197" t="n"/>
      <c r="J176" s="197" t="n"/>
      <c r="K176" s="197" t="n"/>
      <c r="L176" s="197" t="n"/>
      <c r="M176" s="197" t="n"/>
      <c r="N176" s="197" t="n"/>
      <c r="O176" s="197" t="n"/>
      <c r="P176" s="197" t="n"/>
      <c r="Q176" s="197" t="n"/>
      <c r="R176" s="197" t="n"/>
      <c r="S176" s="197" t="n"/>
      <c r="T176" s="197" t="n"/>
      <c r="U176" s="197" t="n"/>
    </row>
    <row r="177" ht="12.75" customHeight="1" s="198">
      <c r="A177" s="57" t="n"/>
      <c r="B177" s="57" t="n"/>
      <c r="C177" s="65" t="n"/>
      <c r="D177" s="57" t="n"/>
      <c r="E177" s="197" t="n"/>
      <c r="F177" s="197" t="n"/>
      <c r="G177" s="197" t="n"/>
      <c r="H177" s="197" t="n"/>
      <c r="I177" s="197" t="n"/>
      <c r="J177" s="197" t="n"/>
      <c r="K177" s="197" t="n"/>
      <c r="L177" s="197" t="n"/>
      <c r="M177" s="197" t="n"/>
      <c r="N177" s="197" t="n"/>
      <c r="O177" s="197" t="n"/>
      <c r="P177" s="197" t="n"/>
      <c r="Q177" s="197" t="n"/>
      <c r="R177" s="197" t="n"/>
      <c r="S177" s="197" t="n"/>
      <c r="T177" s="197" t="n"/>
      <c r="U177" s="197" t="n"/>
    </row>
    <row r="178" ht="12.75" customHeight="1" s="198">
      <c r="A178" s="57" t="n"/>
      <c r="B178" s="57" t="n"/>
      <c r="C178" s="65" t="n"/>
      <c r="D178" s="57" t="n"/>
      <c r="E178" s="197" t="n"/>
      <c r="F178" s="197" t="n"/>
      <c r="G178" s="197" t="n"/>
      <c r="H178" s="197" t="n"/>
      <c r="I178" s="197" t="n"/>
      <c r="J178" s="197" t="n"/>
      <c r="K178" s="197" t="n"/>
      <c r="L178" s="197" t="n"/>
      <c r="M178" s="197" t="n"/>
      <c r="N178" s="197" t="n"/>
      <c r="O178" s="197" t="n"/>
      <c r="P178" s="197" t="n"/>
      <c r="Q178" s="197" t="n"/>
      <c r="R178" s="197" t="n"/>
      <c r="S178" s="197" t="n"/>
      <c r="T178" s="197" t="n"/>
      <c r="U178" s="197" t="n"/>
    </row>
    <row r="179" ht="12.75" customHeight="1" s="198">
      <c r="A179" s="57" t="n"/>
      <c r="B179" s="57" t="n"/>
      <c r="C179" s="65" t="n"/>
      <c r="D179" s="57" t="n"/>
      <c r="E179" s="197" t="n"/>
      <c r="F179" s="197" t="n"/>
      <c r="G179" s="197" t="n"/>
      <c r="H179" s="197" t="n"/>
      <c r="I179" s="197" t="n"/>
      <c r="J179" s="197" t="n"/>
      <c r="K179" s="197" t="n"/>
      <c r="L179" s="197" t="n"/>
      <c r="M179" s="197" t="n"/>
      <c r="N179" s="197" t="n"/>
      <c r="O179" s="197" t="n"/>
      <c r="P179" s="197" t="n"/>
      <c r="Q179" s="197" t="n"/>
      <c r="R179" s="197" t="n"/>
      <c r="S179" s="197" t="n"/>
      <c r="T179" s="197" t="n"/>
      <c r="U179" s="197" t="n"/>
    </row>
    <row r="180" ht="12.75" customHeight="1" s="198">
      <c r="A180" s="57" t="n"/>
      <c r="B180" s="57" t="n"/>
      <c r="C180" s="65" t="n"/>
      <c r="D180" s="57" t="n"/>
      <c r="E180" s="197" t="n"/>
      <c r="F180" s="197" t="n"/>
      <c r="G180" s="197" t="n"/>
      <c r="H180" s="197" t="n"/>
      <c r="I180" s="197" t="n"/>
      <c r="J180" s="197" t="n"/>
      <c r="K180" s="197" t="n"/>
      <c r="L180" s="197" t="n"/>
      <c r="M180" s="197" t="n"/>
      <c r="N180" s="197" t="n"/>
      <c r="O180" s="197" t="n"/>
      <c r="P180" s="197" t="n"/>
      <c r="Q180" s="197" t="n"/>
      <c r="R180" s="197" t="n"/>
      <c r="S180" s="197" t="n"/>
      <c r="T180" s="197" t="n"/>
      <c r="U180" s="197" t="n"/>
    </row>
    <row r="181" ht="12.75" customHeight="1" s="198">
      <c r="A181" s="57" t="n"/>
      <c r="B181" s="57" t="n"/>
      <c r="C181" s="65" t="n"/>
      <c r="D181" s="57" t="n"/>
      <c r="E181" s="197" t="n"/>
      <c r="F181" s="197" t="n"/>
      <c r="G181" s="197" t="n"/>
      <c r="H181" s="197" t="n"/>
      <c r="I181" s="197" t="n"/>
      <c r="J181" s="197" t="n"/>
      <c r="K181" s="197" t="n"/>
      <c r="L181" s="197" t="n"/>
      <c r="M181" s="197" t="n"/>
      <c r="N181" s="197" t="n"/>
      <c r="O181" s="197" t="n"/>
      <c r="P181" s="197" t="n"/>
      <c r="Q181" s="197" t="n"/>
      <c r="R181" s="197" t="n"/>
      <c r="S181" s="197" t="n"/>
      <c r="T181" s="197" t="n"/>
      <c r="U181" s="197" t="n"/>
    </row>
    <row r="182" ht="12.75" customHeight="1" s="198">
      <c r="A182" s="57" t="n"/>
      <c r="B182" s="57" t="n"/>
      <c r="C182" s="65" t="n"/>
      <c r="D182" s="57" t="n"/>
      <c r="E182" s="197" t="n"/>
      <c r="F182" s="197" t="n"/>
      <c r="G182" s="197" t="n"/>
      <c r="H182" s="197" t="n"/>
      <c r="I182" s="197" t="n"/>
      <c r="J182" s="197" t="n"/>
      <c r="K182" s="197" t="n"/>
      <c r="L182" s="197" t="n"/>
      <c r="M182" s="197" t="n"/>
      <c r="N182" s="197" t="n"/>
      <c r="O182" s="197" t="n"/>
      <c r="P182" s="197" t="n"/>
      <c r="Q182" s="197" t="n"/>
      <c r="R182" s="197" t="n"/>
      <c r="S182" s="197" t="n"/>
      <c r="T182" s="197" t="n"/>
      <c r="U182" s="197" t="n"/>
    </row>
    <row r="183" ht="12.75" customHeight="1" s="198">
      <c r="A183" s="57" t="n"/>
      <c r="B183" s="57" t="n"/>
      <c r="C183" s="65" t="n"/>
      <c r="D183" s="57" t="n"/>
      <c r="E183" s="197" t="n"/>
      <c r="F183" s="197" t="n"/>
      <c r="G183" s="197" t="n"/>
      <c r="H183" s="197" t="n"/>
      <c r="I183" s="197" t="n"/>
      <c r="J183" s="197" t="n"/>
      <c r="K183" s="197" t="n"/>
      <c r="L183" s="197" t="n"/>
      <c r="M183" s="197" t="n"/>
      <c r="N183" s="197" t="n"/>
      <c r="O183" s="197" t="n"/>
      <c r="P183" s="197" t="n"/>
      <c r="Q183" s="197" t="n"/>
      <c r="R183" s="197" t="n"/>
      <c r="S183" s="197" t="n"/>
      <c r="T183" s="197" t="n"/>
      <c r="U183" s="197" t="n"/>
    </row>
    <row r="184" ht="12.75" customHeight="1" s="198">
      <c r="A184" s="57" t="n"/>
      <c r="B184" s="57" t="n"/>
      <c r="C184" s="65" t="n"/>
      <c r="D184" s="57" t="n"/>
      <c r="E184" s="197" t="n"/>
      <c r="F184" s="197" t="n"/>
      <c r="G184" s="197" t="n"/>
      <c r="H184" s="197" t="n"/>
      <c r="I184" s="197" t="n"/>
      <c r="J184" s="197" t="n"/>
      <c r="K184" s="197" t="n"/>
      <c r="L184" s="197" t="n"/>
      <c r="M184" s="197" t="n"/>
      <c r="N184" s="197" t="n"/>
      <c r="O184" s="197" t="n"/>
      <c r="P184" s="197" t="n"/>
      <c r="Q184" s="197" t="n"/>
      <c r="R184" s="197" t="n"/>
      <c r="S184" s="197" t="n"/>
      <c r="T184" s="197" t="n"/>
      <c r="U184" s="197" t="n"/>
    </row>
    <row r="185" ht="12.75" customHeight="1" s="198">
      <c r="A185" s="57" t="n"/>
      <c r="B185" s="57" t="n"/>
      <c r="C185" s="65" t="n"/>
      <c r="D185" s="57" t="n"/>
      <c r="E185" s="197" t="n"/>
      <c r="F185" s="197" t="n"/>
      <c r="G185" s="197" t="n"/>
      <c r="H185" s="197" t="n"/>
      <c r="I185" s="197" t="n"/>
      <c r="J185" s="197" t="n"/>
      <c r="K185" s="197" t="n"/>
      <c r="L185" s="197" t="n"/>
      <c r="M185" s="197" t="n"/>
      <c r="N185" s="197" t="n"/>
      <c r="O185" s="197" t="n"/>
      <c r="P185" s="197" t="n"/>
      <c r="Q185" s="197" t="n"/>
      <c r="R185" s="197" t="n"/>
      <c r="S185" s="197" t="n"/>
      <c r="T185" s="197" t="n"/>
      <c r="U185" s="197" t="n"/>
    </row>
    <row r="186" ht="12.75" customHeight="1" s="198">
      <c r="A186" s="57" t="n"/>
      <c r="B186" s="57" t="n"/>
      <c r="C186" s="65" t="n"/>
      <c r="D186" s="57" t="n"/>
      <c r="E186" s="197" t="n"/>
      <c r="F186" s="197" t="n"/>
      <c r="G186" s="197" t="n"/>
      <c r="H186" s="197" t="n"/>
      <c r="I186" s="197" t="n"/>
      <c r="J186" s="197" t="n"/>
      <c r="K186" s="197" t="n"/>
      <c r="L186" s="197" t="n"/>
      <c r="M186" s="197" t="n"/>
      <c r="N186" s="197" t="n"/>
      <c r="O186" s="197" t="n"/>
      <c r="P186" s="197" t="n"/>
      <c r="Q186" s="197" t="n"/>
      <c r="R186" s="197" t="n"/>
      <c r="S186" s="197" t="n"/>
      <c r="T186" s="197" t="n"/>
      <c r="U186" s="197" t="n"/>
    </row>
    <row r="187" ht="12.75" customHeight="1" s="198">
      <c r="A187" s="57" t="n"/>
      <c r="B187" s="57" t="n"/>
      <c r="C187" s="65" t="n"/>
      <c r="D187" s="57" t="n"/>
      <c r="E187" s="197" t="n"/>
      <c r="F187" s="197" t="n"/>
      <c r="G187" s="197" t="n"/>
      <c r="H187" s="197" t="n"/>
      <c r="I187" s="197" t="n"/>
      <c r="J187" s="197" t="n"/>
      <c r="K187" s="197" t="n"/>
      <c r="L187" s="197" t="n"/>
      <c r="M187" s="197" t="n"/>
      <c r="N187" s="197" t="n"/>
      <c r="O187" s="197" t="n"/>
      <c r="P187" s="197" t="n"/>
      <c r="Q187" s="197" t="n"/>
      <c r="R187" s="197" t="n"/>
      <c r="S187" s="197" t="n"/>
      <c r="T187" s="197" t="n"/>
      <c r="U187" s="197" t="n"/>
    </row>
    <row r="188" ht="12.75" customHeight="1" s="198">
      <c r="A188" s="57" t="n"/>
      <c r="B188" s="57" t="n"/>
      <c r="C188" s="65" t="n"/>
      <c r="D188" s="57" t="n"/>
      <c r="E188" s="197" t="n"/>
      <c r="F188" s="197" t="n"/>
      <c r="G188" s="197" t="n"/>
      <c r="H188" s="197" t="n"/>
      <c r="I188" s="197" t="n"/>
      <c r="J188" s="197" t="n"/>
      <c r="K188" s="197" t="n"/>
      <c r="L188" s="197" t="n"/>
      <c r="M188" s="197" t="n"/>
      <c r="N188" s="197" t="n"/>
      <c r="O188" s="197" t="n"/>
      <c r="P188" s="197" t="n"/>
      <c r="Q188" s="197" t="n"/>
      <c r="R188" s="197" t="n"/>
      <c r="S188" s="197" t="n"/>
      <c r="T188" s="197" t="n"/>
      <c r="U188" s="197" t="n"/>
    </row>
    <row r="189" ht="12.75" customHeight="1" s="198">
      <c r="A189" s="57" t="n"/>
      <c r="B189" s="57" t="n"/>
      <c r="C189" s="65" t="n"/>
      <c r="D189" s="57" t="n"/>
      <c r="E189" s="197" t="n"/>
      <c r="F189" s="197" t="n"/>
      <c r="G189" s="197" t="n"/>
      <c r="H189" s="197" t="n"/>
      <c r="I189" s="197" t="n"/>
      <c r="J189" s="197" t="n"/>
      <c r="K189" s="197" t="n"/>
      <c r="L189" s="197" t="n"/>
      <c r="M189" s="197" t="n"/>
      <c r="N189" s="197" t="n"/>
      <c r="O189" s="197" t="n"/>
      <c r="P189" s="197" t="n"/>
      <c r="Q189" s="197" t="n"/>
      <c r="R189" s="197" t="n"/>
      <c r="S189" s="197" t="n"/>
      <c r="T189" s="197" t="n"/>
      <c r="U189" s="197" t="n"/>
    </row>
    <row r="190" ht="12.75" customHeight="1" s="198">
      <c r="A190" s="57" t="n"/>
      <c r="B190" s="57" t="n"/>
      <c r="C190" s="65" t="n"/>
      <c r="D190" s="57" t="n"/>
      <c r="E190" s="197" t="n"/>
      <c r="F190" s="197" t="n"/>
      <c r="G190" s="197" t="n"/>
      <c r="H190" s="197" t="n"/>
      <c r="I190" s="197" t="n"/>
      <c r="J190" s="197" t="n"/>
      <c r="K190" s="197" t="n"/>
      <c r="L190" s="197" t="n"/>
      <c r="M190" s="197" t="n"/>
      <c r="N190" s="197" t="n"/>
      <c r="O190" s="197" t="n"/>
      <c r="P190" s="197" t="n"/>
      <c r="Q190" s="197" t="n"/>
      <c r="R190" s="197" t="n"/>
      <c r="S190" s="197" t="n"/>
      <c r="T190" s="197" t="n"/>
      <c r="U190" s="197" t="n"/>
    </row>
    <row r="191" ht="12.75" customHeight="1" s="198">
      <c r="A191" s="57" t="n"/>
      <c r="B191" s="57" t="n"/>
      <c r="C191" s="65" t="n"/>
      <c r="D191" s="57" t="n"/>
      <c r="E191" s="197" t="n"/>
      <c r="F191" s="197" t="n"/>
      <c r="G191" s="197" t="n"/>
      <c r="H191" s="197" t="n"/>
      <c r="I191" s="197" t="n"/>
      <c r="J191" s="197" t="n"/>
      <c r="K191" s="197" t="n"/>
      <c r="L191" s="197" t="n"/>
      <c r="M191" s="197" t="n"/>
      <c r="N191" s="197" t="n"/>
      <c r="O191" s="197" t="n"/>
      <c r="P191" s="197" t="n"/>
      <c r="Q191" s="197" t="n"/>
      <c r="R191" s="197" t="n"/>
      <c r="S191" s="197" t="n"/>
      <c r="T191" s="197" t="n"/>
      <c r="U191" s="197" t="n"/>
    </row>
    <row r="192" ht="12.75" customHeight="1" s="198">
      <c r="A192" s="57" t="n"/>
      <c r="B192" s="57" t="n"/>
      <c r="C192" s="65" t="n"/>
      <c r="D192" s="57" t="n"/>
      <c r="E192" s="197" t="n"/>
      <c r="F192" s="197" t="n"/>
      <c r="G192" s="197" t="n"/>
      <c r="H192" s="197" t="n"/>
      <c r="I192" s="197" t="n"/>
      <c r="J192" s="197" t="n"/>
      <c r="K192" s="197" t="n"/>
      <c r="L192" s="197" t="n"/>
      <c r="M192" s="197" t="n"/>
      <c r="N192" s="197" t="n"/>
      <c r="O192" s="197" t="n"/>
      <c r="P192" s="197" t="n"/>
      <c r="Q192" s="197" t="n"/>
      <c r="R192" s="197" t="n"/>
      <c r="S192" s="197" t="n"/>
      <c r="T192" s="197" t="n"/>
      <c r="U192" s="197" t="n"/>
    </row>
    <row r="193" ht="12.75" customHeight="1" s="198">
      <c r="A193" s="57" t="n"/>
      <c r="B193" s="57" t="n"/>
      <c r="C193" s="65" t="n"/>
      <c r="D193" s="57" t="n"/>
      <c r="E193" s="197" t="n"/>
      <c r="F193" s="197" t="n"/>
      <c r="G193" s="197" t="n"/>
      <c r="H193" s="197" t="n"/>
      <c r="I193" s="197" t="n"/>
      <c r="J193" s="197" t="n"/>
      <c r="K193" s="197" t="n"/>
      <c r="L193" s="197" t="n"/>
      <c r="M193" s="197" t="n"/>
      <c r="N193" s="197" t="n"/>
      <c r="O193" s="197" t="n"/>
      <c r="P193" s="197" t="n"/>
      <c r="Q193" s="197" t="n"/>
      <c r="R193" s="197" t="n"/>
      <c r="S193" s="197" t="n"/>
      <c r="T193" s="197" t="n"/>
      <c r="U193" s="197" t="n"/>
    </row>
    <row r="194" ht="12.75" customHeight="1" s="198">
      <c r="A194" s="57" t="n"/>
      <c r="B194" s="57" t="n"/>
      <c r="C194" s="65" t="n"/>
      <c r="D194" s="57" t="n"/>
      <c r="E194" s="197" t="n"/>
      <c r="F194" s="197" t="n"/>
      <c r="G194" s="197" t="n"/>
      <c r="H194" s="197" t="n"/>
      <c r="I194" s="197" t="n"/>
      <c r="J194" s="197" t="n"/>
      <c r="K194" s="197" t="n"/>
      <c r="L194" s="197" t="n"/>
      <c r="M194" s="197" t="n"/>
      <c r="N194" s="197" t="n"/>
      <c r="O194" s="197" t="n"/>
      <c r="P194" s="197" t="n"/>
      <c r="Q194" s="197" t="n"/>
      <c r="R194" s="197" t="n"/>
      <c r="S194" s="197" t="n"/>
      <c r="T194" s="197" t="n"/>
      <c r="U194" s="197" t="n"/>
    </row>
    <row r="195" ht="12.75" customHeight="1" s="198">
      <c r="A195" s="57" t="n"/>
      <c r="B195" s="57" t="n"/>
      <c r="C195" s="65" t="n"/>
      <c r="D195" s="57" t="n"/>
      <c r="E195" s="197" t="n"/>
      <c r="F195" s="197" t="n"/>
      <c r="G195" s="197" t="n"/>
      <c r="H195" s="197" t="n"/>
      <c r="I195" s="197" t="n"/>
      <c r="J195" s="197" t="n"/>
      <c r="K195" s="197" t="n"/>
      <c r="L195" s="197" t="n"/>
      <c r="M195" s="197" t="n"/>
      <c r="N195" s="197" t="n"/>
      <c r="O195" s="197" t="n"/>
      <c r="P195" s="197" t="n"/>
      <c r="Q195" s="197" t="n"/>
      <c r="R195" s="197" t="n"/>
      <c r="S195" s="197" t="n"/>
      <c r="T195" s="197" t="n"/>
      <c r="U195" s="197" t="n"/>
    </row>
    <row r="196" ht="12.75" customHeight="1" s="198">
      <c r="A196" s="57" t="n"/>
      <c r="B196" s="57" t="n"/>
      <c r="C196" s="65" t="n"/>
      <c r="D196" s="57" t="n"/>
      <c r="E196" s="197" t="n"/>
      <c r="F196" s="197" t="n"/>
      <c r="G196" s="197" t="n"/>
      <c r="H196" s="197" t="n"/>
      <c r="I196" s="197" t="n"/>
      <c r="J196" s="197" t="n"/>
      <c r="K196" s="197" t="n"/>
      <c r="L196" s="197" t="n"/>
      <c r="M196" s="197" t="n"/>
      <c r="N196" s="197" t="n"/>
      <c r="O196" s="197" t="n"/>
      <c r="P196" s="197" t="n"/>
      <c r="Q196" s="197" t="n"/>
      <c r="R196" s="197" t="n"/>
      <c r="S196" s="197" t="n"/>
      <c r="T196" s="197" t="n"/>
      <c r="U196" s="197" t="n"/>
    </row>
    <row r="197" ht="12.75" customHeight="1" s="198">
      <c r="A197" s="57" t="n"/>
      <c r="B197" s="57" t="n"/>
      <c r="C197" s="65" t="n"/>
      <c r="D197" s="57" t="n"/>
      <c r="E197" s="197" t="n"/>
      <c r="F197" s="197" t="n"/>
      <c r="G197" s="197" t="n"/>
      <c r="H197" s="197" t="n"/>
      <c r="I197" s="197" t="n"/>
      <c r="J197" s="197" t="n"/>
      <c r="K197" s="197" t="n"/>
      <c r="L197" s="197" t="n"/>
      <c r="M197" s="197" t="n"/>
      <c r="N197" s="197" t="n"/>
      <c r="O197" s="197" t="n"/>
      <c r="P197" s="197" t="n"/>
      <c r="Q197" s="197" t="n"/>
      <c r="R197" s="197" t="n"/>
      <c r="S197" s="197" t="n"/>
      <c r="T197" s="197" t="n"/>
      <c r="U197" s="197" t="n"/>
    </row>
    <row r="198" ht="12.75" customHeight="1" s="198">
      <c r="A198" s="57" t="n"/>
      <c r="B198" s="57" t="n"/>
      <c r="C198" s="65" t="n"/>
      <c r="D198" s="57" t="n"/>
      <c r="E198" s="197" t="n"/>
      <c r="F198" s="197" t="n"/>
      <c r="G198" s="197" t="n"/>
      <c r="H198" s="197" t="n"/>
      <c r="I198" s="197" t="n"/>
      <c r="J198" s="197" t="n"/>
      <c r="K198" s="197" t="n"/>
      <c r="L198" s="197" t="n"/>
      <c r="M198" s="197" t="n"/>
      <c r="N198" s="197" t="n"/>
      <c r="O198" s="197" t="n"/>
      <c r="P198" s="197" t="n"/>
      <c r="Q198" s="197" t="n"/>
      <c r="R198" s="197" t="n"/>
      <c r="S198" s="197" t="n"/>
      <c r="T198" s="197" t="n"/>
      <c r="U198" s="197" t="n"/>
    </row>
    <row r="199" ht="12.75" customHeight="1" s="198">
      <c r="A199" s="57" t="n"/>
      <c r="B199" s="57" t="n"/>
      <c r="C199" s="65" t="n"/>
      <c r="D199" s="57" t="n"/>
      <c r="E199" s="197" t="n"/>
      <c r="F199" s="197" t="n"/>
      <c r="G199" s="197" t="n"/>
      <c r="H199" s="197" t="n"/>
      <c r="I199" s="197" t="n"/>
      <c r="J199" s="197" t="n"/>
      <c r="K199" s="197" t="n"/>
      <c r="L199" s="197" t="n"/>
      <c r="M199" s="197" t="n"/>
      <c r="N199" s="197" t="n"/>
      <c r="O199" s="197" t="n"/>
      <c r="P199" s="197" t="n"/>
      <c r="Q199" s="197" t="n"/>
      <c r="R199" s="197" t="n"/>
      <c r="S199" s="197" t="n"/>
      <c r="T199" s="197" t="n"/>
      <c r="U199" s="197" t="n"/>
    </row>
    <row r="200" ht="12.75" customHeight="1" s="198">
      <c r="A200" s="57" t="n"/>
      <c r="B200" s="57" t="n"/>
      <c r="C200" s="65" t="n"/>
      <c r="D200" s="57" t="n"/>
      <c r="E200" s="197" t="n"/>
      <c r="F200" s="197" t="n"/>
      <c r="G200" s="197" t="n"/>
      <c r="H200" s="197" t="n"/>
      <c r="I200" s="197" t="n"/>
      <c r="J200" s="197" t="n"/>
      <c r="K200" s="197" t="n"/>
      <c r="L200" s="197" t="n"/>
      <c r="M200" s="197" t="n"/>
      <c r="N200" s="197" t="n"/>
      <c r="O200" s="197" t="n"/>
      <c r="P200" s="197" t="n"/>
      <c r="Q200" s="197" t="n"/>
      <c r="R200" s="197" t="n"/>
      <c r="S200" s="197" t="n"/>
      <c r="T200" s="197" t="n"/>
      <c r="U200" s="197" t="n"/>
    </row>
    <row r="201" ht="12.75" customHeight="1" s="198">
      <c r="A201" s="57" t="n"/>
      <c r="B201" s="57" t="n"/>
      <c r="C201" s="65" t="n"/>
      <c r="D201" s="57" t="n"/>
      <c r="E201" s="197" t="n"/>
      <c r="F201" s="197" t="n"/>
      <c r="G201" s="197" t="n"/>
      <c r="H201" s="197" t="n"/>
      <c r="I201" s="197" t="n"/>
      <c r="J201" s="197" t="n"/>
      <c r="K201" s="197" t="n"/>
      <c r="L201" s="197" t="n"/>
      <c r="M201" s="197" t="n"/>
      <c r="N201" s="197" t="n"/>
      <c r="O201" s="197" t="n"/>
      <c r="P201" s="197" t="n"/>
      <c r="Q201" s="197" t="n"/>
      <c r="R201" s="197" t="n"/>
      <c r="S201" s="197" t="n"/>
      <c r="T201" s="197" t="n"/>
      <c r="U201" s="197" t="n"/>
    </row>
    <row r="202" ht="12.75" customHeight="1" s="198">
      <c r="A202" s="57" t="n"/>
      <c r="B202" s="57" t="n"/>
      <c r="C202" s="65" t="n"/>
      <c r="D202" s="57" t="n"/>
      <c r="E202" s="197" t="n"/>
      <c r="F202" s="197" t="n"/>
      <c r="G202" s="197" t="n"/>
      <c r="H202" s="197" t="n"/>
      <c r="I202" s="197" t="n"/>
      <c r="J202" s="197" t="n"/>
      <c r="K202" s="197" t="n"/>
      <c r="L202" s="197" t="n"/>
      <c r="M202" s="197" t="n"/>
      <c r="N202" s="197" t="n"/>
      <c r="O202" s="197" t="n"/>
      <c r="P202" s="197" t="n"/>
      <c r="Q202" s="197" t="n"/>
      <c r="R202" s="197" t="n"/>
      <c r="S202" s="197" t="n"/>
      <c r="T202" s="197" t="n"/>
      <c r="U202" s="197" t="n"/>
    </row>
    <row r="203" ht="12.75" customHeight="1" s="198">
      <c r="A203" s="57" t="n"/>
      <c r="B203" s="57" t="n"/>
      <c r="C203" s="65" t="n"/>
      <c r="D203" s="57" t="n"/>
      <c r="E203" s="197" t="n"/>
      <c r="F203" s="197" t="n"/>
      <c r="G203" s="197" t="n"/>
      <c r="H203" s="197" t="n"/>
      <c r="I203" s="197" t="n"/>
      <c r="J203" s="197" t="n"/>
      <c r="K203" s="197" t="n"/>
      <c r="L203" s="197" t="n"/>
      <c r="M203" s="197" t="n"/>
      <c r="N203" s="197" t="n"/>
      <c r="O203" s="197" t="n"/>
      <c r="P203" s="197" t="n"/>
      <c r="Q203" s="197" t="n"/>
      <c r="R203" s="197" t="n"/>
      <c r="S203" s="197" t="n"/>
      <c r="T203" s="197" t="n"/>
      <c r="U203" s="197" t="n"/>
    </row>
    <row r="204" ht="12.75" customHeight="1" s="198">
      <c r="A204" s="57" t="n"/>
      <c r="B204" s="57" t="n"/>
      <c r="C204" s="65" t="n"/>
      <c r="D204" s="57" t="n"/>
      <c r="E204" s="197" t="n"/>
      <c r="F204" s="197" t="n"/>
      <c r="G204" s="197" t="n"/>
      <c r="H204" s="197" t="n"/>
      <c r="I204" s="197" t="n"/>
      <c r="J204" s="197" t="n"/>
      <c r="K204" s="197" t="n"/>
      <c r="L204" s="197" t="n"/>
      <c r="M204" s="197" t="n"/>
      <c r="N204" s="197" t="n"/>
      <c r="O204" s="197" t="n"/>
      <c r="P204" s="197" t="n"/>
      <c r="Q204" s="197" t="n"/>
      <c r="R204" s="197" t="n"/>
      <c r="S204" s="197" t="n"/>
      <c r="T204" s="197" t="n"/>
      <c r="U204" s="197" t="n"/>
    </row>
    <row r="205" ht="12.75" customHeight="1" s="198">
      <c r="A205" s="57" t="n"/>
      <c r="B205" s="57" t="n"/>
      <c r="C205" s="65" t="n"/>
      <c r="D205" s="57" t="n"/>
      <c r="E205" s="197" t="n"/>
      <c r="F205" s="197" t="n"/>
      <c r="G205" s="197" t="n"/>
      <c r="H205" s="197" t="n"/>
      <c r="I205" s="197" t="n"/>
      <c r="J205" s="197" t="n"/>
      <c r="K205" s="197" t="n"/>
      <c r="L205" s="197" t="n"/>
      <c r="M205" s="197" t="n"/>
      <c r="N205" s="197" t="n"/>
      <c r="O205" s="197" t="n"/>
      <c r="P205" s="197" t="n"/>
      <c r="Q205" s="197" t="n"/>
      <c r="R205" s="197" t="n"/>
      <c r="S205" s="197" t="n"/>
      <c r="T205" s="197" t="n"/>
      <c r="U205" s="197" t="n"/>
    </row>
    <row r="206" ht="12.75" customHeight="1" s="198">
      <c r="A206" s="57" t="n"/>
      <c r="B206" s="57" t="n"/>
      <c r="C206" s="65" t="n"/>
      <c r="D206" s="57" t="n"/>
      <c r="E206" s="197" t="n"/>
      <c r="F206" s="197" t="n"/>
      <c r="G206" s="197" t="n"/>
      <c r="H206" s="197" t="n"/>
      <c r="I206" s="197" t="n"/>
      <c r="J206" s="197" t="n"/>
      <c r="K206" s="197" t="n"/>
      <c r="L206" s="197" t="n"/>
      <c r="M206" s="197" t="n"/>
      <c r="N206" s="197" t="n"/>
      <c r="O206" s="197" t="n"/>
      <c r="P206" s="197" t="n"/>
      <c r="Q206" s="197" t="n"/>
      <c r="R206" s="197" t="n"/>
      <c r="S206" s="197" t="n"/>
      <c r="T206" s="197" t="n"/>
      <c r="U206" s="197" t="n"/>
    </row>
    <row r="207" ht="12.75" customHeight="1" s="198">
      <c r="A207" s="57" t="n"/>
      <c r="B207" s="57" t="n"/>
      <c r="C207" s="65" t="n"/>
      <c r="D207" s="57" t="n"/>
      <c r="E207" s="197" t="n"/>
      <c r="F207" s="197" t="n"/>
      <c r="G207" s="197" t="n"/>
      <c r="H207" s="197" t="n"/>
      <c r="I207" s="197" t="n"/>
      <c r="J207" s="197" t="n"/>
      <c r="K207" s="197" t="n"/>
      <c r="L207" s="197" t="n"/>
      <c r="M207" s="197" t="n"/>
      <c r="N207" s="197" t="n"/>
      <c r="O207" s="197" t="n"/>
      <c r="P207" s="197" t="n"/>
      <c r="Q207" s="197" t="n"/>
      <c r="R207" s="197" t="n"/>
      <c r="S207" s="197" t="n"/>
      <c r="T207" s="197" t="n"/>
      <c r="U207" s="197" t="n"/>
    </row>
    <row r="208" ht="12.75" customHeight="1" s="198">
      <c r="A208" s="57" t="n"/>
      <c r="B208" s="57" t="n"/>
      <c r="C208" s="65" t="n"/>
      <c r="D208" s="57" t="n"/>
      <c r="E208" s="197" t="n"/>
      <c r="F208" s="197" t="n"/>
      <c r="G208" s="197" t="n"/>
      <c r="H208" s="197" t="n"/>
      <c r="I208" s="197" t="n"/>
      <c r="J208" s="197" t="n"/>
      <c r="K208" s="197" t="n"/>
      <c r="L208" s="197" t="n"/>
      <c r="M208" s="197" t="n"/>
      <c r="N208" s="197" t="n"/>
      <c r="O208" s="197" t="n"/>
      <c r="P208" s="197" t="n"/>
      <c r="Q208" s="197" t="n"/>
      <c r="R208" s="197" t="n"/>
      <c r="S208" s="197" t="n"/>
      <c r="T208" s="197" t="n"/>
      <c r="U208" s="197" t="n"/>
    </row>
    <row r="209" ht="12.75" customHeight="1" s="198">
      <c r="A209" s="57" t="n"/>
      <c r="B209" s="57" t="n"/>
      <c r="C209" s="65" t="n"/>
      <c r="D209" s="57" t="n"/>
      <c r="E209" s="197" t="n"/>
      <c r="F209" s="197" t="n"/>
      <c r="G209" s="197" t="n"/>
      <c r="H209" s="197" t="n"/>
      <c r="I209" s="197" t="n"/>
      <c r="J209" s="197" t="n"/>
      <c r="K209" s="197" t="n"/>
      <c r="L209" s="197" t="n"/>
      <c r="M209" s="197" t="n"/>
      <c r="N209" s="197" t="n"/>
      <c r="O209" s="197" t="n"/>
      <c r="P209" s="197" t="n"/>
      <c r="Q209" s="197" t="n"/>
      <c r="R209" s="197" t="n"/>
      <c r="S209" s="197" t="n"/>
      <c r="T209" s="197" t="n"/>
      <c r="U209" s="197" t="n"/>
    </row>
    <row r="210" ht="12.75" customHeight="1" s="198">
      <c r="A210" s="57" t="n"/>
      <c r="B210" s="57" t="n"/>
      <c r="C210" s="65" t="n"/>
      <c r="D210" s="57" t="n"/>
      <c r="E210" s="197" t="n"/>
      <c r="F210" s="197" t="n"/>
      <c r="G210" s="197" t="n"/>
      <c r="H210" s="197" t="n"/>
      <c r="I210" s="197" t="n"/>
      <c r="J210" s="197" t="n"/>
      <c r="K210" s="197" t="n"/>
      <c r="L210" s="197" t="n"/>
      <c r="M210" s="197" t="n"/>
      <c r="N210" s="197" t="n"/>
      <c r="O210" s="197" t="n"/>
      <c r="P210" s="197" t="n"/>
      <c r="Q210" s="197" t="n"/>
      <c r="R210" s="197" t="n"/>
      <c r="S210" s="197" t="n"/>
      <c r="T210" s="197" t="n"/>
      <c r="U210" s="197" t="n"/>
    </row>
    <row r="211" ht="12.75" customHeight="1" s="198">
      <c r="A211" s="57" t="n"/>
      <c r="B211" s="57" t="n"/>
      <c r="C211" s="65" t="n"/>
      <c r="D211" s="57" t="n"/>
      <c r="E211" s="197" t="n"/>
      <c r="F211" s="197" t="n"/>
      <c r="G211" s="197" t="n"/>
      <c r="H211" s="197" t="n"/>
      <c r="I211" s="197" t="n"/>
      <c r="J211" s="197" t="n"/>
      <c r="K211" s="197" t="n"/>
      <c r="L211" s="197" t="n"/>
      <c r="M211" s="197" t="n"/>
      <c r="N211" s="197" t="n"/>
      <c r="O211" s="197" t="n"/>
      <c r="P211" s="197" t="n"/>
      <c r="Q211" s="197" t="n"/>
      <c r="R211" s="197" t="n"/>
      <c r="S211" s="197" t="n"/>
      <c r="T211" s="197" t="n"/>
      <c r="U211" s="197" t="n"/>
    </row>
    <row r="212" ht="12.75" customHeight="1" s="198">
      <c r="A212" s="57" t="n"/>
      <c r="B212" s="57" t="n"/>
      <c r="C212" s="65" t="n"/>
      <c r="D212" s="57" t="n"/>
      <c r="E212" s="197" t="n"/>
      <c r="F212" s="197" t="n"/>
      <c r="G212" s="197" t="n"/>
      <c r="H212" s="197" t="n"/>
      <c r="I212" s="197" t="n"/>
      <c r="J212" s="197" t="n"/>
      <c r="K212" s="197" t="n"/>
      <c r="L212" s="197" t="n"/>
      <c r="M212" s="197" t="n"/>
      <c r="N212" s="197" t="n"/>
      <c r="O212" s="197" t="n"/>
      <c r="P212" s="197" t="n"/>
      <c r="Q212" s="197" t="n"/>
      <c r="R212" s="197" t="n"/>
      <c r="S212" s="197" t="n"/>
      <c r="T212" s="197" t="n"/>
      <c r="U212" s="197" t="n"/>
    </row>
    <row r="213" ht="12.75" customHeight="1" s="198">
      <c r="A213" s="57" t="n"/>
      <c r="B213" s="57" t="n"/>
      <c r="C213" s="65" t="n"/>
      <c r="D213" s="57" t="n"/>
      <c r="E213" s="197" t="n"/>
      <c r="F213" s="197" t="n"/>
      <c r="G213" s="197" t="n"/>
      <c r="H213" s="197" t="n"/>
      <c r="I213" s="197" t="n"/>
      <c r="J213" s="197" t="n"/>
      <c r="K213" s="197" t="n"/>
      <c r="L213" s="197" t="n"/>
      <c r="M213" s="197" t="n"/>
      <c r="N213" s="197" t="n"/>
      <c r="O213" s="197" t="n"/>
      <c r="P213" s="197" t="n"/>
      <c r="Q213" s="197" t="n"/>
      <c r="R213" s="197" t="n"/>
      <c r="S213" s="197" t="n"/>
      <c r="T213" s="197" t="n"/>
      <c r="U213" s="197" t="n"/>
    </row>
    <row r="214" ht="12.75" customHeight="1" s="198">
      <c r="A214" s="57" t="n"/>
      <c r="B214" s="57" t="n"/>
      <c r="C214" s="65" t="n"/>
      <c r="D214" s="57" t="n"/>
      <c r="E214" s="197" t="n"/>
      <c r="F214" s="197" t="n"/>
      <c r="G214" s="197" t="n"/>
      <c r="H214" s="197" t="n"/>
      <c r="I214" s="197" t="n"/>
      <c r="J214" s="197" t="n"/>
      <c r="K214" s="197" t="n"/>
      <c r="L214" s="197" t="n"/>
      <c r="M214" s="197" t="n"/>
      <c r="N214" s="197" t="n"/>
      <c r="O214" s="197" t="n"/>
      <c r="P214" s="197" t="n"/>
      <c r="Q214" s="197" t="n"/>
      <c r="R214" s="197" t="n"/>
      <c r="S214" s="197" t="n"/>
      <c r="T214" s="197" t="n"/>
      <c r="U214" s="197" t="n"/>
    </row>
    <row r="215" ht="12.75" customHeight="1" s="198">
      <c r="A215" s="57" t="n"/>
      <c r="B215" s="57" t="n"/>
      <c r="C215" s="65" t="n"/>
      <c r="D215" s="57" t="n"/>
      <c r="E215" s="197" t="n"/>
      <c r="F215" s="197" t="n"/>
      <c r="G215" s="197" t="n"/>
      <c r="H215" s="197" t="n"/>
      <c r="I215" s="197" t="n"/>
      <c r="J215" s="197" t="n"/>
      <c r="K215" s="197" t="n"/>
      <c r="L215" s="197" t="n"/>
      <c r="M215" s="197" t="n"/>
      <c r="N215" s="197" t="n"/>
      <c r="O215" s="197" t="n"/>
      <c r="P215" s="197" t="n"/>
      <c r="Q215" s="197" t="n"/>
      <c r="R215" s="197" t="n"/>
      <c r="S215" s="197" t="n"/>
      <c r="T215" s="197" t="n"/>
      <c r="U215" s="197" t="n"/>
    </row>
    <row r="216" ht="12.75" customHeight="1" s="198">
      <c r="A216" s="57" t="n"/>
      <c r="B216" s="57" t="n"/>
      <c r="C216" s="65" t="n"/>
      <c r="D216" s="57" t="n"/>
      <c r="E216" s="197" t="n"/>
      <c r="F216" s="197" t="n"/>
      <c r="G216" s="197" t="n"/>
      <c r="H216" s="197" t="n"/>
      <c r="I216" s="197" t="n"/>
      <c r="J216" s="197" t="n"/>
      <c r="K216" s="197" t="n"/>
      <c r="L216" s="197" t="n"/>
      <c r="M216" s="197" t="n"/>
      <c r="N216" s="197" t="n"/>
      <c r="O216" s="197" t="n"/>
      <c r="P216" s="197" t="n"/>
      <c r="Q216" s="197" t="n"/>
      <c r="R216" s="197" t="n"/>
      <c r="S216" s="197" t="n"/>
      <c r="T216" s="197" t="n"/>
      <c r="U216" s="197" t="n"/>
    </row>
    <row r="217" ht="12.75" customHeight="1" s="198">
      <c r="A217" s="57" t="n"/>
      <c r="B217" s="57" t="n"/>
      <c r="C217" s="65" t="n"/>
      <c r="D217" s="57" t="n"/>
      <c r="E217" s="197" t="n"/>
      <c r="F217" s="197" t="n"/>
      <c r="G217" s="197" t="n"/>
      <c r="H217" s="197" t="n"/>
      <c r="I217" s="197" t="n"/>
      <c r="J217" s="197" t="n"/>
      <c r="K217" s="197" t="n"/>
      <c r="L217" s="197" t="n"/>
      <c r="M217" s="197" t="n"/>
      <c r="N217" s="197" t="n"/>
      <c r="O217" s="197" t="n"/>
      <c r="P217" s="197" t="n"/>
      <c r="Q217" s="197" t="n"/>
      <c r="R217" s="197" t="n"/>
      <c r="S217" s="197" t="n"/>
      <c r="T217" s="197" t="n"/>
      <c r="U217" s="197" t="n"/>
    </row>
    <row r="218" ht="12.75" customHeight="1" s="198">
      <c r="A218" s="57" t="n"/>
      <c r="B218" s="57" t="n"/>
      <c r="C218" s="65" t="n"/>
      <c r="D218" s="57" t="n"/>
      <c r="E218" s="197" t="n"/>
      <c r="F218" s="197" t="n"/>
      <c r="G218" s="197" t="n"/>
      <c r="H218" s="197" t="n"/>
      <c r="I218" s="197" t="n"/>
      <c r="J218" s="197" t="n"/>
      <c r="K218" s="197" t="n"/>
      <c r="L218" s="197" t="n"/>
      <c r="M218" s="197" t="n"/>
      <c r="N218" s="197" t="n"/>
      <c r="O218" s="197" t="n"/>
      <c r="P218" s="197" t="n"/>
      <c r="Q218" s="197" t="n"/>
      <c r="R218" s="197" t="n"/>
      <c r="S218" s="197" t="n"/>
      <c r="T218" s="197" t="n"/>
      <c r="U218" s="197" t="n"/>
    </row>
    <row r="219" ht="12.75" customHeight="1" s="198">
      <c r="A219" s="57" t="n"/>
      <c r="B219" s="57" t="n"/>
      <c r="C219" s="65" t="n"/>
      <c r="D219" s="57" t="n"/>
      <c r="E219" s="197" t="n"/>
      <c r="F219" s="197" t="n"/>
      <c r="G219" s="197" t="n"/>
      <c r="H219" s="197" t="n"/>
      <c r="I219" s="197" t="n"/>
      <c r="J219" s="197" t="n"/>
      <c r="K219" s="197" t="n"/>
      <c r="L219" s="197" t="n"/>
      <c r="M219" s="197" t="n"/>
      <c r="N219" s="197" t="n"/>
      <c r="O219" s="197" t="n"/>
      <c r="P219" s="197" t="n"/>
      <c r="Q219" s="197" t="n"/>
      <c r="R219" s="197" t="n"/>
      <c r="S219" s="197" t="n"/>
      <c r="T219" s="197" t="n"/>
      <c r="U219" s="197" t="n"/>
    </row>
    <row r="220" ht="12.75" customHeight="1" s="198">
      <c r="A220" s="57" t="n"/>
      <c r="B220" s="57" t="n"/>
      <c r="C220" s="65" t="n"/>
      <c r="D220" s="57" t="n"/>
      <c r="E220" s="197" t="n"/>
      <c r="F220" s="197" t="n"/>
      <c r="G220" s="197" t="n"/>
      <c r="H220" s="197" t="n"/>
      <c r="I220" s="197" t="n"/>
      <c r="J220" s="197" t="n"/>
      <c r="K220" s="197" t="n"/>
      <c r="L220" s="197" t="n"/>
      <c r="M220" s="197" t="n"/>
      <c r="N220" s="197" t="n"/>
      <c r="O220" s="197" t="n"/>
      <c r="P220" s="197" t="n"/>
      <c r="Q220" s="197" t="n"/>
      <c r="R220" s="197" t="n"/>
      <c r="S220" s="197" t="n"/>
      <c r="T220" s="197" t="n"/>
      <c r="U220" s="197" t="n"/>
    </row>
    <row r="221" ht="15.75" customHeight="1" s="198">
      <c r="A221" s="57" t="n"/>
      <c r="B221" s="57" t="n"/>
      <c r="C221" s="66" t="n"/>
      <c r="D221" s="57" t="n"/>
    </row>
    <row r="222" ht="15.75" customHeight="1" s="198">
      <c r="A222" s="57" t="n"/>
      <c r="B222" s="57" t="n"/>
      <c r="C222" s="66" t="n"/>
      <c r="D222" s="57" t="n"/>
    </row>
    <row r="223" ht="15.75" customHeight="1" s="198">
      <c r="A223" s="57" t="n"/>
      <c r="B223" s="57" t="n"/>
      <c r="C223" s="66" t="n"/>
      <c r="D223" s="57" t="n"/>
    </row>
    <row r="224" ht="15.75" customHeight="1" s="198">
      <c r="A224" s="57" t="n"/>
      <c r="B224" s="57" t="n"/>
      <c r="C224" s="66" t="n"/>
      <c r="D224" s="57" t="n"/>
    </row>
    <row r="225" ht="15.75" customHeight="1" s="198">
      <c r="A225" s="57" t="n"/>
      <c r="B225" s="57" t="n"/>
      <c r="C225" s="66" t="n"/>
      <c r="D225" s="57" t="n"/>
    </row>
    <row r="226" ht="15.75" customHeight="1" s="198">
      <c r="A226" s="57" t="n"/>
      <c r="B226" s="57" t="n"/>
      <c r="C226" s="66" t="n"/>
      <c r="D226" s="57" t="n"/>
    </row>
    <row r="227" ht="15.75" customHeight="1" s="198">
      <c r="A227" s="57" t="n"/>
      <c r="B227" s="57" t="n"/>
      <c r="C227" s="66" t="n"/>
      <c r="D227" s="57" t="n"/>
    </row>
    <row r="228" ht="15.75" customHeight="1" s="198">
      <c r="A228" s="57" t="n"/>
      <c r="B228" s="57" t="n"/>
      <c r="C228" s="66" t="n"/>
      <c r="D228" s="57" t="n"/>
    </row>
    <row r="229" ht="15.75" customHeight="1" s="198">
      <c r="A229" s="57" t="n"/>
      <c r="B229" s="57" t="n"/>
      <c r="C229" s="66" t="n"/>
      <c r="D229" s="57" t="n"/>
    </row>
    <row r="230" ht="15.75" customHeight="1" s="198">
      <c r="A230" s="57" t="n"/>
      <c r="B230" s="57" t="n"/>
      <c r="C230" s="66" t="n"/>
      <c r="D230" s="57" t="n"/>
    </row>
    <row r="231" ht="15.75" customHeight="1" s="198">
      <c r="A231" s="57" t="n"/>
      <c r="B231" s="57" t="n"/>
      <c r="C231" s="66" t="n"/>
      <c r="D231" s="57" t="n"/>
    </row>
    <row r="232" ht="15.75" customHeight="1" s="198">
      <c r="A232" s="57" t="n"/>
      <c r="B232" s="57" t="n"/>
      <c r="C232" s="66" t="n"/>
      <c r="D232" s="57" t="n"/>
    </row>
    <row r="233" ht="15.75" customHeight="1" s="198">
      <c r="A233" s="57" t="n"/>
      <c r="B233" s="57" t="n"/>
      <c r="C233" s="66" t="n"/>
      <c r="D233" s="57" t="n"/>
    </row>
    <row r="234" ht="15.75" customHeight="1" s="198">
      <c r="A234" s="57" t="n"/>
      <c r="B234" s="57" t="n"/>
      <c r="C234" s="66" t="n"/>
      <c r="D234" s="57" t="n"/>
    </row>
    <row r="235" ht="15.75" customHeight="1" s="198">
      <c r="A235" s="57" t="n"/>
      <c r="B235" s="57" t="n"/>
      <c r="C235" s="66" t="n"/>
      <c r="D235" s="57" t="n"/>
    </row>
    <row r="236" ht="15.75" customHeight="1" s="198">
      <c r="A236" s="57" t="n"/>
      <c r="B236" s="57" t="n"/>
      <c r="C236" s="66" t="n"/>
      <c r="D236" s="57" t="n"/>
    </row>
    <row r="237" ht="15.75" customHeight="1" s="198">
      <c r="A237" s="57" t="n"/>
      <c r="B237" s="57" t="n"/>
      <c r="C237" s="66" t="n"/>
      <c r="D237" s="57" t="n"/>
    </row>
    <row r="238" ht="15.75" customHeight="1" s="198">
      <c r="A238" s="57" t="n"/>
      <c r="B238" s="57" t="n"/>
      <c r="C238" s="66" t="n"/>
      <c r="D238" s="57" t="n"/>
    </row>
    <row r="239" ht="15.75" customHeight="1" s="198">
      <c r="A239" s="57" t="n"/>
      <c r="B239" s="57" t="n"/>
      <c r="C239" s="66" t="n"/>
      <c r="D239" s="57" t="n"/>
    </row>
    <row r="240" ht="15.75" customHeight="1" s="198">
      <c r="A240" s="57" t="n"/>
      <c r="B240" s="57" t="n"/>
      <c r="C240" s="66" t="n"/>
      <c r="D240" s="57" t="n"/>
    </row>
    <row r="241" ht="15.75" customHeight="1" s="198">
      <c r="A241" s="57" t="n"/>
      <c r="B241" s="57" t="n"/>
      <c r="C241" s="66" t="n"/>
      <c r="D241" s="57" t="n"/>
    </row>
    <row r="242" ht="15.75" customHeight="1" s="198">
      <c r="A242" s="57" t="n"/>
      <c r="B242" s="57" t="n"/>
      <c r="C242" s="66" t="n"/>
      <c r="D242" s="57" t="n"/>
    </row>
    <row r="243" ht="15.75" customHeight="1" s="198">
      <c r="A243" s="57" t="n"/>
      <c r="B243" s="57" t="n"/>
      <c r="C243" s="66" t="n"/>
      <c r="D243" s="57" t="n"/>
    </row>
    <row r="244" ht="15.75" customHeight="1" s="198">
      <c r="A244" s="57" t="n"/>
      <c r="B244" s="57" t="n"/>
      <c r="C244" s="66" t="n"/>
      <c r="D244" s="57" t="n"/>
    </row>
    <row r="245" ht="15.75" customHeight="1" s="198">
      <c r="A245" s="57" t="n"/>
      <c r="B245" s="57" t="n"/>
      <c r="C245" s="66" t="n"/>
      <c r="D245" s="57" t="n"/>
    </row>
    <row r="246" ht="15.75" customHeight="1" s="198">
      <c r="A246" s="57" t="n"/>
      <c r="B246" s="57" t="n"/>
      <c r="C246" s="66" t="n"/>
      <c r="D246" s="57" t="n"/>
    </row>
    <row r="247" ht="15.75" customHeight="1" s="198">
      <c r="A247" s="57" t="n"/>
      <c r="B247" s="57" t="n"/>
      <c r="C247" s="66" t="n"/>
      <c r="D247" s="57" t="n"/>
    </row>
    <row r="248" ht="15.75" customHeight="1" s="198">
      <c r="A248" s="57" t="n"/>
      <c r="B248" s="57" t="n"/>
      <c r="C248" s="66" t="n"/>
      <c r="D248" s="57" t="n"/>
    </row>
    <row r="249" ht="15.75" customHeight="1" s="198">
      <c r="A249" s="57" t="n"/>
      <c r="B249" s="57" t="n"/>
      <c r="C249" s="66" t="n"/>
      <c r="D249" s="57" t="n"/>
    </row>
    <row r="250" ht="15.75" customHeight="1" s="198">
      <c r="A250" s="57" t="n"/>
      <c r="B250" s="57" t="n"/>
      <c r="C250" s="66" t="n"/>
      <c r="D250" s="57" t="n"/>
    </row>
    <row r="251" ht="15.75" customHeight="1" s="198">
      <c r="A251" s="57" t="n"/>
      <c r="B251" s="57" t="n"/>
      <c r="C251" s="66" t="n"/>
      <c r="D251" s="57" t="n"/>
    </row>
    <row r="252" ht="15.75" customHeight="1" s="198">
      <c r="A252" s="57" t="n"/>
      <c r="B252" s="57" t="n"/>
      <c r="C252" s="66" t="n"/>
      <c r="D252" s="57" t="n"/>
    </row>
    <row r="253" ht="15.75" customHeight="1" s="198">
      <c r="A253" s="57" t="n"/>
      <c r="B253" s="57" t="n"/>
      <c r="C253" s="66" t="n"/>
      <c r="D253" s="57" t="n"/>
    </row>
    <row r="254" ht="15.75" customHeight="1" s="198">
      <c r="A254" s="57" t="n"/>
      <c r="B254" s="57" t="n"/>
      <c r="C254" s="66" t="n"/>
      <c r="D254" s="57" t="n"/>
    </row>
    <row r="255" ht="15.75" customHeight="1" s="198">
      <c r="A255" s="57" t="n"/>
      <c r="B255" s="57" t="n"/>
      <c r="C255" s="66" t="n"/>
      <c r="D255" s="57" t="n"/>
    </row>
    <row r="256" ht="15.75" customHeight="1" s="198">
      <c r="A256" s="57" t="n"/>
      <c r="B256" s="57" t="n"/>
      <c r="C256" s="66" t="n"/>
      <c r="D256" s="57" t="n"/>
    </row>
    <row r="257" ht="15.75" customHeight="1" s="198">
      <c r="A257" s="57" t="n"/>
      <c r="B257" s="57" t="n"/>
      <c r="C257" s="66" t="n"/>
      <c r="D257" s="57" t="n"/>
    </row>
    <row r="258" ht="15.75" customHeight="1" s="198">
      <c r="A258" s="57" t="n"/>
      <c r="B258" s="57" t="n"/>
      <c r="C258" s="66" t="n"/>
      <c r="D258" s="57" t="n"/>
    </row>
    <row r="259" ht="15.75" customHeight="1" s="198">
      <c r="A259" s="57" t="n"/>
      <c r="B259" s="57" t="n"/>
      <c r="C259" s="66" t="n"/>
      <c r="D259" s="57" t="n"/>
    </row>
    <row r="260" ht="15.75" customHeight="1" s="198">
      <c r="A260" s="57" t="n"/>
      <c r="B260" s="57" t="n"/>
      <c r="C260" s="66" t="n"/>
      <c r="D260" s="57" t="n"/>
    </row>
    <row r="261" ht="15.75" customHeight="1" s="198">
      <c r="A261" s="57" t="n"/>
      <c r="B261" s="57" t="n"/>
      <c r="C261" s="66" t="n"/>
      <c r="D261" s="57" t="n"/>
    </row>
    <row r="262" ht="15.75" customHeight="1" s="198">
      <c r="A262" s="57" t="n"/>
      <c r="B262" s="57" t="n"/>
      <c r="C262" s="66" t="n"/>
      <c r="D262" s="57" t="n"/>
    </row>
    <row r="263" ht="15.75" customHeight="1" s="198">
      <c r="A263" s="57" t="n"/>
      <c r="B263" s="57" t="n"/>
      <c r="C263" s="66" t="n"/>
      <c r="D263" s="57" t="n"/>
    </row>
    <row r="264" ht="15.75" customHeight="1" s="198">
      <c r="A264" s="57" t="n"/>
      <c r="B264" s="57" t="n"/>
      <c r="C264" s="66" t="n"/>
      <c r="D264" s="57" t="n"/>
    </row>
    <row r="265" ht="15.75" customHeight="1" s="198">
      <c r="A265" s="57" t="n"/>
      <c r="B265" s="57" t="n"/>
      <c r="C265" s="66" t="n"/>
      <c r="D265" s="57" t="n"/>
    </row>
    <row r="266" ht="15.75" customHeight="1" s="198">
      <c r="A266" s="57" t="n"/>
      <c r="B266" s="57" t="n"/>
      <c r="C266" s="66" t="n"/>
      <c r="D266" s="57" t="n"/>
    </row>
    <row r="267" ht="15.75" customHeight="1" s="198">
      <c r="A267" s="57" t="n"/>
      <c r="B267" s="57" t="n"/>
      <c r="C267" s="66" t="n"/>
      <c r="D267" s="57" t="n"/>
    </row>
    <row r="268" ht="15.75" customHeight="1" s="198">
      <c r="A268" s="57" t="n"/>
      <c r="B268" s="57" t="n"/>
      <c r="C268" s="66" t="n"/>
      <c r="D268" s="57" t="n"/>
    </row>
    <row r="269" ht="15.75" customHeight="1" s="198">
      <c r="A269" s="57" t="n"/>
      <c r="B269" s="57" t="n"/>
      <c r="C269" s="66" t="n"/>
      <c r="D269" s="57" t="n"/>
    </row>
    <row r="270" ht="15.75" customHeight="1" s="198">
      <c r="A270" s="57" t="n"/>
      <c r="B270" s="57" t="n"/>
      <c r="C270" s="66" t="n"/>
      <c r="D270" s="57" t="n"/>
    </row>
    <row r="271" ht="15.75" customHeight="1" s="198">
      <c r="A271" s="57" t="n"/>
      <c r="B271" s="57" t="n"/>
      <c r="C271" s="66" t="n"/>
      <c r="D271" s="57" t="n"/>
    </row>
    <row r="272" ht="15.75" customHeight="1" s="198">
      <c r="A272" s="57" t="n"/>
      <c r="B272" s="57" t="n"/>
      <c r="C272" s="66" t="n"/>
      <c r="D272" s="57" t="n"/>
    </row>
    <row r="273" ht="15.75" customHeight="1" s="198">
      <c r="A273" s="57" t="n"/>
      <c r="B273" s="57" t="n"/>
      <c r="C273" s="66" t="n"/>
      <c r="D273" s="57" t="n"/>
    </row>
    <row r="274" ht="15.75" customHeight="1" s="198">
      <c r="A274" s="57" t="n"/>
      <c r="B274" s="57" t="n"/>
      <c r="C274" s="66" t="n"/>
      <c r="D274" s="57" t="n"/>
    </row>
    <row r="275" ht="15.75" customHeight="1" s="198">
      <c r="A275" s="57" t="n"/>
      <c r="B275" s="57" t="n"/>
      <c r="C275" s="66" t="n"/>
      <c r="D275" s="57" t="n"/>
    </row>
    <row r="276" ht="15.75" customHeight="1" s="198">
      <c r="A276" s="57" t="n"/>
      <c r="B276" s="57" t="n"/>
      <c r="C276" s="66" t="n"/>
      <c r="D276" s="57" t="n"/>
    </row>
    <row r="277" ht="15.75" customHeight="1" s="198">
      <c r="A277" s="57" t="n"/>
      <c r="B277" s="57" t="n"/>
      <c r="C277" s="66" t="n"/>
      <c r="D277" s="57" t="n"/>
    </row>
    <row r="278" ht="15.75" customHeight="1" s="198">
      <c r="A278" s="57" t="n"/>
      <c r="B278" s="57" t="n"/>
      <c r="C278" s="66" t="n"/>
      <c r="D278" s="57" t="n"/>
    </row>
    <row r="279" ht="15.75" customHeight="1" s="198">
      <c r="A279" s="57" t="n"/>
      <c r="B279" s="57" t="n"/>
      <c r="C279" s="66" t="n"/>
      <c r="D279" s="57" t="n"/>
    </row>
    <row r="280" ht="15.75" customHeight="1" s="198">
      <c r="A280" s="57" t="n"/>
      <c r="B280" s="57" t="n"/>
      <c r="C280" s="66" t="n"/>
      <c r="D280" s="57" t="n"/>
    </row>
    <row r="281" ht="15.75" customHeight="1" s="198">
      <c r="A281" s="57" t="n"/>
      <c r="B281" s="57" t="n"/>
      <c r="C281" s="66" t="n"/>
      <c r="D281" s="57" t="n"/>
    </row>
    <row r="282" ht="15.75" customHeight="1" s="198">
      <c r="A282" s="57" t="n"/>
      <c r="B282" s="57" t="n"/>
      <c r="C282" s="66" t="n"/>
      <c r="D282" s="57" t="n"/>
    </row>
    <row r="283" ht="15.75" customHeight="1" s="198">
      <c r="A283" s="57" t="n"/>
      <c r="B283" s="57" t="n"/>
      <c r="C283" s="66" t="n"/>
      <c r="D283" s="57" t="n"/>
    </row>
    <row r="284" ht="15.75" customHeight="1" s="198">
      <c r="A284" s="57" t="n"/>
      <c r="B284" s="57" t="n"/>
      <c r="C284" s="66" t="n"/>
      <c r="D284" s="57" t="n"/>
    </row>
    <row r="285" ht="15.75" customHeight="1" s="198">
      <c r="A285" s="57" t="n"/>
      <c r="B285" s="57" t="n"/>
      <c r="C285" s="66" t="n"/>
      <c r="D285" s="57" t="n"/>
    </row>
    <row r="286" ht="15.75" customHeight="1" s="198">
      <c r="A286" s="57" t="n"/>
      <c r="B286" s="57" t="n"/>
      <c r="C286" s="66" t="n"/>
      <c r="D286" s="57" t="n"/>
    </row>
    <row r="287" ht="15.75" customHeight="1" s="198">
      <c r="A287" s="57" t="n"/>
      <c r="B287" s="57" t="n"/>
      <c r="C287" s="66" t="n"/>
      <c r="D287" s="57" t="n"/>
    </row>
    <row r="288" ht="15.75" customHeight="1" s="198">
      <c r="A288" s="57" t="n"/>
      <c r="B288" s="57" t="n"/>
      <c r="C288" s="66" t="n"/>
      <c r="D288" s="57" t="n"/>
    </row>
    <row r="289" ht="15.75" customHeight="1" s="198">
      <c r="A289" s="57" t="n"/>
      <c r="B289" s="57" t="n"/>
      <c r="C289" s="66" t="n"/>
      <c r="D289" s="57" t="n"/>
    </row>
    <row r="290" ht="15.75" customHeight="1" s="198">
      <c r="A290" s="57" t="n"/>
      <c r="B290" s="57" t="n"/>
      <c r="C290" s="66" t="n"/>
      <c r="D290" s="57" t="n"/>
    </row>
    <row r="291" ht="15.75" customHeight="1" s="198">
      <c r="A291" s="57" t="n"/>
      <c r="B291" s="57" t="n"/>
      <c r="C291" s="66" t="n"/>
      <c r="D291" s="57" t="n"/>
    </row>
    <row r="292" ht="15.75" customHeight="1" s="198">
      <c r="A292" s="57" t="n"/>
      <c r="B292" s="57" t="n"/>
      <c r="C292" s="66" t="n"/>
      <c r="D292" s="57" t="n"/>
    </row>
    <row r="293" ht="15.75" customHeight="1" s="198">
      <c r="A293" s="57" t="n"/>
      <c r="B293" s="57" t="n"/>
      <c r="C293" s="66" t="n"/>
      <c r="D293" s="57" t="n"/>
    </row>
    <row r="294" ht="15.75" customHeight="1" s="198">
      <c r="A294" s="57" t="n"/>
      <c r="B294" s="57" t="n"/>
      <c r="C294" s="66" t="n"/>
      <c r="D294" s="57" t="n"/>
    </row>
    <row r="295" ht="15.75" customHeight="1" s="198">
      <c r="A295" s="57" t="n"/>
      <c r="B295" s="57" t="n"/>
      <c r="C295" s="66" t="n"/>
      <c r="D295" s="57" t="n"/>
    </row>
    <row r="296" ht="15.75" customHeight="1" s="198">
      <c r="A296" s="57" t="n"/>
      <c r="B296" s="57" t="n"/>
      <c r="C296" s="66" t="n"/>
      <c r="D296" s="57" t="n"/>
    </row>
    <row r="297" ht="15.75" customHeight="1" s="198">
      <c r="A297" s="57" t="n"/>
      <c r="B297" s="57" t="n"/>
      <c r="C297" s="66" t="n"/>
      <c r="D297" s="57" t="n"/>
    </row>
    <row r="298" ht="15.75" customHeight="1" s="198">
      <c r="A298" s="57" t="n"/>
      <c r="B298" s="57" t="n"/>
      <c r="C298" s="66" t="n"/>
      <c r="D298" s="57" t="n"/>
    </row>
    <row r="299" ht="15.75" customHeight="1" s="198">
      <c r="A299" s="57" t="n"/>
      <c r="B299" s="57" t="n"/>
      <c r="C299" s="66" t="n"/>
      <c r="D299" s="57" t="n"/>
    </row>
    <row r="300" ht="15.75" customHeight="1" s="198">
      <c r="A300" s="57" t="n"/>
      <c r="B300" s="57" t="n"/>
      <c r="C300" s="66" t="n"/>
      <c r="D300" s="57" t="n"/>
    </row>
    <row r="301" ht="15.75" customHeight="1" s="198">
      <c r="A301" s="57" t="n"/>
      <c r="B301" s="57" t="n"/>
      <c r="C301" s="66" t="n"/>
      <c r="D301" s="57" t="n"/>
    </row>
    <row r="302" ht="15.75" customHeight="1" s="198">
      <c r="A302" s="57" t="n"/>
      <c r="B302" s="57" t="n"/>
      <c r="C302" s="66" t="n"/>
      <c r="D302" s="57" t="n"/>
    </row>
    <row r="303" ht="15.75" customHeight="1" s="198">
      <c r="A303" s="57" t="n"/>
      <c r="B303" s="57" t="n"/>
      <c r="C303" s="66" t="n"/>
      <c r="D303" s="57" t="n"/>
    </row>
    <row r="304" ht="15.75" customHeight="1" s="198">
      <c r="A304" s="57" t="n"/>
      <c r="B304" s="57" t="n"/>
      <c r="C304" s="66" t="n"/>
      <c r="D304" s="57" t="n"/>
    </row>
    <row r="305" ht="15.75" customHeight="1" s="198">
      <c r="A305" s="57" t="n"/>
      <c r="B305" s="57" t="n"/>
      <c r="C305" s="66" t="n"/>
      <c r="D305" s="57" t="n"/>
    </row>
    <row r="306" ht="15.75" customHeight="1" s="198">
      <c r="A306" s="57" t="n"/>
      <c r="B306" s="57" t="n"/>
      <c r="C306" s="66" t="n"/>
      <c r="D306" s="57" t="n"/>
    </row>
    <row r="307" ht="15.75" customHeight="1" s="198">
      <c r="A307" s="57" t="n"/>
      <c r="B307" s="57" t="n"/>
      <c r="C307" s="66" t="n"/>
      <c r="D307" s="57" t="n"/>
    </row>
    <row r="308" ht="15.75" customHeight="1" s="198">
      <c r="A308" s="57" t="n"/>
      <c r="B308" s="57" t="n"/>
      <c r="C308" s="66" t="n"/>
      <c r="D308" s="57" t="n"/>
    </row>
    <row r="309" ht="15.75" customHeight="1" s="198">
      <c r="A309" s="57" t="n"/>
      <c r="B309" s="57" t="n"/>
      <c r="C309" s="66" t="n"/>
      <c r="D309" s="57" t="n"/>
    </row>
    <row r="310" ht="15.75" customHeight="1" s="198">
      <c r="A310" s="57" t="n"/>
      <c r="B310" s="57" t="n"/>
      <c r="C310" s="66" t="n"/>
      <c r="D310" s="57" t="n"/>
    </row>
    <row r="311" ht="15.75" customHeight="1" s="198">
      <c r="A311" s="57" t="n"/>
      <c r="B311" s="57" t="n"/>
      <c r="C311" s="66" t="n"/>
      <c r="D311" s="57" t="n"/>
    </row>
    <row r="312" ht="15.75" customHeight="1" s="198">
      <c r="A312" s="57" t="n"/>
      <c r="B312" s="57" t="n"/>
      <c r="C312" s="66" t="n"/>
      <c r="D312" s="57" t="n"/>
    </row>
    <row r="313" ht="15.75" customHeight="1" s="198">
      <c r="A313" s="57" t="n"/>
      <c r="B313" s="57" t="n"/>
      <c r="C313" s="66" t="n"/>
      <c r="D313" s="57" t="n"/>
    </row>
    <row r="314" ht="15.75" customHeight="1" s="198">
      <c r="A314" s="57" t="n"/>
      <c r="B314" s="57" t="n"/>
      <c r="C314" s="66" t="n"/>
      <c r="D314" s="57" t="n"/>
    </row>
    <row r="315" ht="15.75" customHeight="1" s="198">
      <c r="A315" s="57" t="n"/>
      <c r="B315" s="57" t="n"/>
      <c r="C315" s="66" t="n"/>
      <c r="D315" s="57" t="n"/>
    </row>
    <row r="316" ht="15.75" customHeight="1" s="198">
      <c r="A316" s="57" t="n"/>
      <c r="B316" s="57" t="n"/>
      <c r="C316" s="66" t="n"/>
      <c r="D316" s="57" t="n"/>
    </row>
    <row r="317" ht="15.75" customHeight="1" s="198">
      <c r="A317" s="57" t="n"/>
      <c r="B317" s="57" t="n"/>
      <c r="C317" s="66" t="n"/>
      <c r="D317" s="57" t="n"/>
    </row>
    <row r="318" ht="15.75" customHeight="1" s="198">
      <c r="A318" s="57" t="n"/>
      <c r="B318" s="57" t="n"/>
      <c r="C318" s="66" t="n"/>
      <c r="D318" s="57" t="n"/>
    </row>
    <row r="319" ht="15.75" customHeight="1" s="198">
      <c r="A319" s="57" t="n"/>
      <c r="B319" s="57" t="n"/>
      <c r="C319" s="66" t="n"/>
      <c r="D319" s="57" t="n"/>
    </row>
    <row r="320" ht="15.75" customHeight="1" s="198">
      <c r="A320" s="57" t="n"/>
      <c r="B320" s="57" t="n"/>
      <c r="C320" s="66" t="n"/>
      <c r="D320" s="57" t="n"/>
    </row>
    <row r="321" ht="15.75" customHeight="1" s="198">
      <c r="A321" s="57" t="n"/>
      <c r="B321" s="57" t="n"/>
      <c r="C321" s="66" t="n"/>
      <c r="D321" s="57" t="n"/>
    </row>
    <row r="322" ht="15.75" customHeight="1" s="198">
      <c r="A322" s="57" t="n"/>
      <c r="B322" s="57" t="n"/>
      <c r="C322" s="66" t="n"/>
      <c r="D322" s="57" t="n"/>
    </row>
    <row r="323" ht="15.75" customHeight="1" s="198">
      <c r="A323" s="57" t="n"/>
      <c r="B323" s="57" t="n"/>
      <c r="C323" s="66" t="n"/>
      <c r="D323" s="57" t="n"/>
    </row>
    <row r="324" ht="15.75" customHeight="1" s="198">
      <c r="A324" s="57" t="n"/>
      <c r="B324" s="57" t="n"/>
      <c r="C324" s="66" t="n"/>
      <c r="D324" s="57" t="n"/>
    </row>
    <row r="325" ht="15.75" customHeight="1" s="198">
      <c r="A325" s="57" t="n"/>
      <c r="B325" s="57" t="n"/>
      <c r="C325" s="66" t="n"/>
      <c r="D325" s="57" t="n"/>
    </row>
    <row r="326" ht="15.75" customHeight="1" s="198">
      <c r="A326" s="57" t="n"/>
      <c r="B326" s="57" t="n"/>
      <c r="C326" s="66" t="n"/>
      <c r="D326" s="57" t="n"/>
    </row>
    <row r="327" ht="15.75" customHeight="1" s="198">
      <c r="A327" s="57" t="n"/>
      <c r="B327" s="57" t="n"/>
      <c r="C327" s="66" t="n"/>
      <c r="D327" s="57" t="n"/>
    </row>
    <row r="328" ht="15.75" customHeight="1" s="198">
      <c r="A328" s="57" t="n"/>
      <c r="B328" s="57" t="n"/>
      <c r="C328" s="66" t="n"/>
      <c r="D328" s="57" t="n"/>
    </row>
    <row r="329" ht="15.75" customHeight="1" s="198">
      <c r="A329" s="57" t="n"/>
      <c r="B329" s="57" t="n"/>
      <c r="C329" s="66" t="n"/>
      <c r="D329" s="57" t="n"/>
    </row>
    <row r="330" ht="15.75" customHeight="1" s="198">
      <c r="A330" s="57" t="n"/>
      <c r="B330" s="57" t="n"/>
      <c r="C330" s="66" t="n"/>
      <c r="D330" s="57" t="n"/>
    </row>
    <row r="331" ht="15.75" customHeight="1" s="198">
      <c r="A331" s="57" t="n"/>
      <c r="B331" s="57" t="n"/>
      <c r="C331" s="66" t="n"/>
      <c r="D331" s="57" t="n"/>
    </row>
    <row r="332" ht="15.75" customHeight="1" s="198">
      <c r="A332" s="57" t="n"/>
      <c r="B332" s="57" t="n"/>
      <c r="C332" s="66" t="n"/>
      <c r="D332" s="57" t="n"/>
    </row>
    <row r="333" ht="15.75" customHeight="1" s="198">
      <c r="A333" s="57" t="n"/>
      <c r="B333" s="57" t="n"/>
      <c r="C333" s="66" t="n"/>
      <c r="D333" s="57" t="n"/>
    </row>
    <row r="334" ht="15.75" customHeight="1" s="198">
      <c r="A334" s="57" t="n"/>
      <c r="B334" s="57" t="n"/>
      <c r="C334" s="66" t="n"/>
      <c r="D334" s="57" t="n"/>
    </row>
    <row r="335" ht="15.75" customHeight="1" s="198">
      <c r="A335" s="57" t="n"/>
      <c r="B335" s="57" t="n"/>
      <c r="C335" s="66" t="n"/>
      <c r="D335" s="57" t="n"/>
    </row>
    <row r="336" ht="15.75" customHeight="1" s="198">
      <c r="A336" s="57" t="n"/>
      <c r="B336" s="57" t="n"/>
      <c r="C336" s="66" t="n"/>
      <c r="D336" s="57" t="n"/>
    </row>
    <row r="337" ht="15.75" customHeight="1" s="198">
      <c r="A337" s="57" t="n"/>
      <c r="B337" s="57" t="n"/>
      <c r="C337" s="66" t="n"/>
      <c r="D337" s="57" t="n"/>
    </row>
    <row r="338" ht="15.75" customHeight="1" s="198">
      <c r="A338" s="57" t="n"/>
      <c r="B338" s="57" t="n"/>
      <c r="C338" s="66" t="n"/>
      <c r="D338" s="57" t="n"/>
    </row>
    <row r="339" ht="15.75" customHeight="1" s="198">
      <c r="A339" s="57" t="n"/>
      <c r="B339" s="57" t="n"/>
      <c r="C339" s="66" t="n"/>
      <c r="D339" s="57" t="n"/>
    </row>
    <row r="340" ht="15.75" customHeight="1" s="198">
      <c r="A340" s="57" t="n"/>
      <c r="B340" s="57" t="n"/>
      <c r="C340" s="66" t="n"/>
      <c r="D340" s="57" t="n"/>
    </row>
    <row r="341" ht="15.75" customHeight="1" s="198">
      <c r="A341" s="57" t="n"/>
      <c r="B341" s="57" t="n"/>
      <c r="C341" s="66" t="n"/>
      <c r="D341" s="57" t="n"/>
    </row>
    <row r="342" ht="15.75" customHeight="1" s="198">
      <c r="A342" s="57" t="n"/>
      <c r="B342" s="57" t="n"/>
      <c r="C342" s="66" t="n"/>
      <c r="D342" s="57" t="n"/>
    </row>
    <row r="343" ht="15.75" customHeight="1" s="198">
      <c r="A343" s="57" t="n"/>
      <c r="B343" s="57" t="n"/>
      <c r="C343" s="66" t="n"/>
      <c r="D343" s="57" t="n"/>
    </row>
    <row r="344" ht="15.75" customHeight="1" s="198">
      <c r="A344" s="57" t="n"/>
      <c r="B344" s="57" t="n"/>
      <c r="C344" s="66" t="n"/>
      <c r="D344" s="57" t="n"/>
    </row>
    <row r="345" ht="15.75" customHeight="1" s="198">
      <c r="A345" s="57" t="n"/>
      <c r="B345" s="57" t="n"/>
      <c r="C345" s="66" t="n"/>
      <c r="D345" s="57" t="n"/>
    </row>
    <row r="346" ht="15.75" customHeight="1" s="198">
      <c r="A346" s="57" t="n"/>
      <c r="B346" s="57" t="n"/>
      <c r="C346" s="66" t="n"/>
      <c r="D346" s="57" t="n"/>
    </row>
    <row r="347" ht="15.75" customHeight="1" s="198">
      <c r="A347" s="57" t="n"/>
      <c r="B347" s="57" t="n"/>
      <c r="C347" s="66" t="n"/>
      <c r="D347" s="57" t="n"/>
    </row>
    <row r="348" ht="15.75" customHeight="1" s="198">
      <c r="A348" s="57" t="n"/>
      <c r="B348" s="57" t="n"/>
      <c r="C348" s="66" t="n"/>
      <c r="D348" s="57" t="n"/>
    </row>
    <row r="349" ht="15.75" customHeight="1" s="198">
      <c r="A349" s="57" t="n"/>
      <c r="B349" s="57" t="n"/>
      <c r="C349" s="66" t="n"/>
      <c r="D349" s="57" t="n"/>
    </row>
    <row r="350" ht="15.75" customHeight="1" s="198">
      <c r="A350" s="57" t="n"/>
      <c r="B350" s="57" t="n"/>
      <c r="C350" s="66" t="n"/>
      <c r="D350" s="57" t="n"/>
    </row>
    <row r="351" ht="15.75" customHeight="1" s="198">
      <c r="A351" s="57" t="n"/>
      <c r="B351" s="57" t="n"/>
      <c r="C351" s="66" t="n"/>
      <c r="D351" s="57" t="n"/>
    </row>
    <row r="352" ht="15.75" customHeight="1" s="198">
      <c r="A352" s="57" t="n"/>
      <c r="B352" s="57" t="n"/>
      <c r="C352" s="66" t="n"/>
      <c r="D352" s="57" t="n"/>
    </row>
    <row r="353" ht="15.75" customHeight="1" s="198">
      <c r="A353" s="57" t="n"/>
      <c r="B353" s="57" t="n"/>
      <c r="C353" s="66" t="n"/>
      <c r="D353" s="57" t="n"/>
    </row>
    <row r="354" ht="15.75" customHeight="1" s="198">
      <c r="A354" s="57" t="n"/>
      <c r="B354" s="57" t="n"/>
      <c r="C354" s="66" t="n"/>
      <c r="D354" s="57" t="n"/>
    </row>
    <row r="355" ht="15.75" customHeight="1" s="198">
      <c r="A355" s="57" t="n"/>
      <c r="B355" s="57" t="n"/>
      <c r="C355" s="66" t="n"/>
      <c r="D355" s="57" t="n"/>
    </row>
    <row r="356" ht="15.75" customHeight="1" s="198">
      <c r="A356" s="57" t="n"/>
      <c r="B356" s="57" t="n"/>
      <c r="C356" s="66" t="n"/>
      <c r="D356" s="57" t="n"/>
    </row>
    <row r="357" ht="15.75" customHeight="1" s="198">
      <c r="A357" s="57" t="n"/>
      <c r="B357" s="57" t="n"/>
      <c r="C357" s="66" t="n"/>
      <c r="D357" s="57" t="n"/>
    </row>
    <row r="358" ht="15.75" customHeight="1" s="198">
      <c r="A358" s="57" t="n"/>
      <c r="B358" s="57" t="n"/>
      <c r="C358" s="66" t="n"/>
      <c r="D358" s="57" t="n"/>
    </row>
    <row r="359" ht="15.75" customHeight="1" s="198">
      <c r="A359" s="57" t="n"/>
      <c r="B359" s="57" t="n"/>
      <c r="C359" s="66" t="n"/>
      <c r="D359" s="57" t="n"/>
    </row>
    <row r="360" ht="15.75" customHeight="1" s="198">
      <c r="A360" s="57" t="n"/>
      <c r="B360" s="57" t="n"/>
      <c r="C360" s="66" t="n"/>
      <c r="D360" s="57" t="n"/>
    </row>
    <row r="361" ht="15.75" customHeight="1" s="198">
      <c r="A361" s="57" t="n"/>
      <c r="B361" s="57" t="n"/>
      <c r="C361" s="66" t="n"/>
      <c r="D361" s="57" t="n"/>
    </row>
    <row r="362" ht="15.75" customHeight="1" s="198">
      <c r="A362" s="57" t="n"/>
      <c r="B362" s="57" t="n"/>
      <c r="C362" s="66" t="n"/>
      <c r="D362" s="57" t="n"/>
    </row>
    <row r="363" ht="15.75" customHeight="1" s="198">
      <c r="A363" s="57" t="n"/>
      <c r="B363" s="57" t="n"/>
      <c r="C363" s="66" t="n"/>
      <c r="D363" s="57" t="n"/>
    </row>
    <row r="364" ht="15.75" customHeight="1" s="198">
      <c r="A364" s="57" t="n"/>
      <c r="B364" s="57" t="n"/>
      <c r="C364" s="66" t="n"/>
      <c r="D364" s="57" t="n"/>
    </row>
    <row r="365" ht="15.75" customHeight="1" s="198">
      <c r="A365" s="57" t="n"/>
      <c r="B365" s="57" t="n"/>
      <c r="C365" s="66" t="n"/>
      <c r="D365" s="57" t="n"/>
    </row>
    <row r="366" ht="15.75" customHeight="1" s="198">
      <c r="A366" s="57" t="n"/>
      <c r="B366" s="57" t="n"/>
      <c r="C366" s="66" t="n"/>
      <c r="D366" s="57" t="n"/>
    </row>
    <row r="367" ht="15.75" customHeight="1" s="198">
      <c r="A367" s="57" t="n"/>
      <c r="B367" s="57" t="n"/>
      <c r="C367" s="66" t="n"/>
      <c r="D367" s="57" t="n"/>
    </row>
    <row r="368" ht="15.75" customHeight="1" s="198">
      <c r="A368" s="57" t="n"/>
      <c r="B368" s="57" t="n"/>
      <c r="C368" s="66" t="n"/>
      <c r="D368" s="57" t="n"/>
    </row>
    <row r="369" ht="15.75" customHeight="1" s="198">
      <c r="A369" s="57" t="n"/>
      <c r="B369" s="57" t="n"/>
      <c r="C369" s="66" t="n"/>
      <c r="D369" s="57" t="n"/>
    </row>
    <row r="370" ht="15.75" customHeight="1" s="198">
      <c r="A370" s="57" t="n"/>
      <c r="B370" s="57" t="n"/>
      <c r="C370" s="66" t="n"/>
      <c r="D370" s="57" t="n"/>
    </row>
    <row r="371" ht="15.75" customHeight="1" s="198">
      <c r="A371" s="57" t="n"/>
      <c r="B371" s="57" t="n"/>
      <c r="C371" s="66" t="n"/>
      <c r="D371" s="57" t="n"/>
    </row>
    <row r="372" ht="15.75" customHeight="1" s="198">
      <c r="A372" s="57" t="n"/>
      <c r="B372" s="57" t="n"/>
      <c r="C372" s="66" t="n"/>
      <c r="D372" s="57" t="n"/>
    </row>
    <row r="373" ht="15.75" customHeight="1" s="198">
      <c r="A373" s="57" t="n"/>
      <c r="B373" s="57" t="n"/>
      <c r="C373" s="66" t="n"/>
      <c r="D373" s="57" t="n"/>
    </row>
    <row r="374" ht="15.75" customHeight="1" s="198">
      <c r="A374" s="57" t="n"/>
      <c r="B374" s="57" t="n"/>
      <c r="C374" s="66" t="n"/>
      <c r="D374" s="57" t="n"/>
    </row>
    <row r="375" ht="15.75" customHeight="1" s="198">
      <c r="A375" s="57" t="n"/>
      <c r="B375" s="57" t="n"/>
      <c r="C375" s="66" t="n"/>
      <c r="D375" s="57" t="n"/>
    </row>
    <row r="376" ht="15.75" customHeight="1" s="198">
      <c r="A376" s="57" t="n"/>
      <c r="B376" s="57" t="n"/>
      <c r="C376" s="66" t="n"/>
      <c r="D376" s="57" t="n"/>
    </row>
    <row r="377" ht="15.75" customHeight="1" s="198">
      <c r="A377" s="57" t="n"/>
      <c r="B377" s="57" t="n"/>
      <c r="C377" s="66" t="n"/>
      <c r="D377" s="57" t="n"/>
    </row>
    <row r="378" ht="15.75" customHeight="1" s="198">
      <c r="A378" s="57" t="n"/>
      <c r="B378" s="57" t="n"/>
      <c r="C378" s="66" t="n"/>
      <c r="D378" s="57" t="n"/>
    </row>
    <row r="379" ht="15.75" customHeight="1" s="198">
      <c r="A379" s="57" t="n"/>
      <c r="B379" s="57" t="n"/>
      <c r="C379" s="66" t="n"/>
      <c r="D379" s="57" t="n"/>
    </row>
    <row r="380" ht="15.75" customHeight="1" s="198">
      <c r="A380" s="57" t="n"/>
      <c r="B380" s="57" t="n"/>
      <c r="C380" s="66" t="n"/>
      <c r="D380" s="57" t="n"/>
    </row>
    <row r="381" ht="15.75" customHeight="1" s="198">
      <c r="A381" s="57" t="n"/>
      <c r="B381" s="57" t="n"/>
      <c r="C381" s="66" t="n"/>
      <c r="D381" s="57" t="n"/>
    </row>
    <row r="382" ht="15.75" customHeight="1" s="198">
      <c r="A382" s="57" t="n"/>
      <c r="B382" s="57" t="n"/>
      <c r="C382" s="66" t="n"/>
      <c r="D382" s="57" t="n"/>
    </row>
    <row r="383" ht="15.75" customHeight="1" s="198">
      <c r="A383" s="57" t="n"/>
      <c r="B383" s="57" t="n"/>
      <c r="C383" s="66" t="n"/>
      <c r="D383" s="57" t="n"/>
    </row>
    <row r="384" ht="15.75" customHeight="1" s="198">
      <c r="A384" s="57" t="n"/>
      <c r="B384" s="57" t="n"/>
      <c r="C384" s="66" t="n"/>
      <c r="D384" s="57" t="n"/>
    </row>
    <row r="385" ht="15.75" customHeight="1" s="198">
      <c r="A385" s="57" t="n"/>
      <c r="B385" s="57" t="n"/>
      <c r="C385" s="66" t="n"/>
      <c r="D385" s="57" t="n"/>
    </row>
    <row r="386" ht="15.75" customHeight="1" s="198">
      <c r="A386" s="57" t="n"/>
      <c r="B386" s="57" t="n"/>
      <c r="C386" s="66" t="n"/>
      <c r="D386" s="57" t="n"/>
    </row>
    <row r="387" ht="15.75" customHeight="1" s="198">
      <c r="A387" s="57" t="n"/>
      <c r="B387" s="57" t="n"/>
      <c r="C387" s="66" t="n"/>
      <c r="D387" s="57" t="n"/>
    </row>
    <row r="388" ht="15.75" customHeight="1" s="198">
      <c r="A388" s="57" t="n"/>
      <c r="B388" s="57" t="n"/>
      <c r="C388" s="66" t="n"/>
      <c r="D388" s="57" t="n"/>
    </row>
    <row r="389" ht="15.75" customHeight="1" s="198">
      <c r="A389" s="57" t="n"/>
      <c r="B389" s="57" t="n"/>
      <c r="C389" s="66" t="n"/>
      <c r="D389" s="57" t="n"/>
    </row>
    <row r="390" ht="15.75" customHeight="1" s="198">
      <c r="A390" s="57" t="n"/>
      <c r="B390" s="57" t="n"/>
      <c r="C390" s="66" t="n"/>
      <c r="D390" s="57" t="n"/>
    </row>
    <row r="391" ht="15.75" customHeight="1" s="198">
      <c r="A391" s="57" t="n"/>
      <c r="B391" s="57" t="n"/>
      <c r="C391" s="66" t="n"/>
      <c r="D391" s="57" t="n"/>
    </row>
    <row r="392" ht="15.75" customHeight="1" s="198">
      <c r="A392" s="57" t="n"/>
      <c r="B392" s="57" t="n"/>
      <c r="C392" s="66" t="n"/>
      <c r="D392" s="57" t="n"/>
    </row>
    <row r="393" ht="15.75" customHeight="1" s="198">
      <c r="A393" s="57" t="n"/>
      <c r="B393" s="57" t="n"/>
      <c r="C393" s="66" t="n"/>
      <c r="D393" s="57" t="n"/>
    </row>
    <row r="394" ht="15.75" customHeight="1" s="198">
      <c r="A394" s="57" t="n"/>
      <c r="B394" s="57" t="n"/>
      <c r="C394" s="66" t="n"/>
      <c r="D394" s="57" t="n"/>
    </row>
    <row r="395" ht="15.75" customHeight="1" s="198">
      <c r="A395" s="57" t="n"/>
      <c r="B395" s="57" t="n"/>
      <c r="C395" s="66" t="n"/>
      <c r="D395" s="57" t="n"/>
    </row>
    <row r="396" ht="15.75" customHeight="1" s="198">
      <c r="A396" s="57" t="n"/>
      <c r="B396" s="57" t="n"/>
      <c r="C396" s="66" t="n"/>
      <c r="D396" s="57" t="n"/>
    </row>
    <row r="397" ht="15.75" customHeight="1" s="198">
      <c r="A397" s="57" t="n"/>
      <c r="B397" s="57" t="n"/>
      <c r="C397" s="66" t="n"/>
      <c r="D397" s="57" t="n"/>
    </row>
    <row r="398" ht="15.75" customHeight="1" s="198">
      <c r="A398" s="57" t="n"/>
      <c r="B398" s="57" t="n"/>
      <c r="C398" s="66" t="n"/>
      <c r="D398" s="57" t="n"/>
    </row>
    <row r="399" ht="15.75" customHeight="1" s="198">
      <c r="A399" s="57" t="n"/>
      <c r="B399" s="57" t="n"/>
      <c r="C399" s="66" t="n"/>
      <c r="D399" s="57" t="n"/>
    </row>
    <row r="400" ht="15.75" customHeight="1" s="198">
      <c r="A400" s="57" t="n"/>
      <c r="B400" s="57" t="n"/>
      <c r="C400" s="66" t="n"/>
      <c r="D400" s="57" t="n"/>
    </row>
    <row r="401" ht="15.75" customHeight="1" s="198">
      <c r="A401" s="57" t="n"/>
      <c r="B401" s="57" t="n"/>
      <c r="C401" s="66" t="n"/>
      <c r="D401" s="57" t="n"/>
    </row>
    <row r="402" ht="15.75" customHeight="1" s="198">
      <c r="A402" s="57" t="n"/>
      <c r="B402" s="57" t="n"/>
      <c r="C402" s="66" t="n"/>
      <c r="D402" s="57" t="n"/>
    </row>
    <row r="403" ht="15.75" customHeight="1" s="198">
      <c r="A403" s="57" t="n"/>
      <c r="B403" s="57" t="n"/>
      <c r="C403" s="66" t="n"/>
      <c r="D403" s="57" t="n"/>
    </row>
    <row r="404" ht="15.75" customHeight="1" s="198">
      <c r="A404" s="57" t="n"/>
      <c r="B404" s="57" t="n"/>
      <c r="C404" s="66" t="n"/>
      <c r="D404" s="57" t="n"/>
    </row>
    <row r="405" ht="15.75" customHeight="1" s="198">
      <c r="A405" s="57" t="n"/>
      <c r="B405" s="57" t="n"/>
      <c r="C405" s="66" t="n"/>
      <c r="D405" s="57" t="n"/>
    </row>
    <row r="406" ht="15.75" customHeight="1" s="198">
      <c r="A406" s="57" t="n"/>
      <c r="B406" s="57" t="n"/>
      <c r="C406" s="66" t="n"/>
      <c r="D406" s="57" t="n"/>
    </row>
    <row r="407" ht="15.75" customHeight="1" s="198">
      <c r="A407" s="57" t="n"/>
      <c r="B407" s="57" t="n"/>
      <c r="C407" s="66" t="n"/>
      <c r="D407" s="57" t="n"/>
    </row>
    <row r="408" ht="15.75" customHeight="1" s="198">
      <c r="A408" s="57" t="n"/>
      <c r="B408" s="57" t="n"/>
      <c r="C408" s="66" t="n"/>
      <c r="D408" s="57" t="n"/>
    </row>
    <row r="409" ht="15.75" customHeight="1" s="198">
      <c r="A409" s="57" t="n"/>
      <c r="B409" s="57" t="n"/>
      <c r="C409" s="66" t="n"/>
      <c r="D409" s="57" t="n"/>
    </row>
    <row r="410" ht="15.75" customHeight="1" s="198">
      <c r="A410" s="57" t="n"/>
      <c r="B410" s="57" t="n"/>
      <c r="C410" s="66" t="n"/>
      <c r="D410" s="57" t="n"/>
    </row>
    <row r="411" ht="15.75" customHeight="1" s="198">
      <c r="A411" s="57" t="n"/>
      <c r="B411" s="57" t="n"/>
      <c r="C411" s="66" t="n"/>
      <c r="D411" s="57" t="n"/>
    </row>
    <row r="412" ht="15.75" customHeight="1" s="198">
      <c r="A412" s="57" t="n"/>
      <c r="B412" s="57" t="n"/>
      <c r="C412" s="66" t="n"/>
      <c r="D412" s="57" t="n"/>
    </row>
    <row r="413" ht="15.75" customHeight="1" s="198">
      <c r="A413" s="57" t="n"/>
      <c r="B413" s="57" t="n"/>
      <c r="C413" s="66" t="n"/>
      <c r="D413" s="57" t="n"/>
    </row>
    <row r="414" ht="15.75" customHeight="1" s="198">
      <c r="A414" s="57" t="n"/>
      <c r="B414" s="57" t="n"/>
      <c r="C414" s="66" t="n"/>
      <c r="D414" s="57" t="n"/>
    </row>
    <row r="415" ht="15.75" customHeight="1" s="198">
      <c r="A415" s="57" t="n"/>
      <c r="B415" s="57" t="n"/>
      <c r="C415" s="66" t="n"/>
      <c r="D415" s="57" t="n"/>
    </row>
    <row r="416" ht="15.75" customHeight="1" s="198">
      <c r="A416" s="57" t="n"/>
      <c r="B416" s="57" t="n"/>
      <c r="C416" s="66" t="n"/>
      <c r="D416" s="57" t="n"/>
    </row>
    <row r="417" ht="15.75" customHeight="1" s="198">
      <c r="A417" s="57" t="n"/>
      <c r="B417" s="57" t="n"/>
      <c r="C417" s="66" t="n"/>
      <c r="D417" s="57" t="n"/>
    </row>
    <row r="418" ht="15.75" customHeight="1" s="198">
      <c r="A418" s="57" t="n"/>
      <c r="B418" s="57" t="n"/>
      <c r="C418" s="66" t="n"/>
      <c r="D418" s="57" t="n"/>
    </row>
    <row r="419" ht="15.75" customHeight="1" s="198">
      <c r="A419" s="57" t="n"/>
      <c r="B419" s="57" t="n"/>
      <c r="C419" s="66" t="n"/>
      <c r="D419" s="57" t="n"/>
    </row>
    <row r="420" ht="15.75" customHeight="1" s="198">
      <c r="A420" s="57" t="n"/>
      <c r="B420" s="57" t="n"/>
      <c r="C420" s="66" t="n"/>
      <c r="D420" s="57" t="n"/>
    </row>
    <row r="421" ht="15.75" customHeight="1" s="198">
      <c r="A421" s="57" t="n"/>
      <c r="B421" s="57" t="n"/>
      <c r="C421" s="66" t="n"/>
      <c r="D421" s="57" t="n"/>
    </row>
    <row r="422" ht="15.75" customHeight="1" s="198">
      <c r="A422" s="57" t="n"/>
      <c r="B422" s="57" t="n"/>
      <c r="C422" s="66" t="n"/>
      <c r="D422" s="57" t="n"/>
    </row>
    <row r="423" ht="15.75" customHeight="1" s="198">
      <c r="A423" s="57" t="n"/>
      <c r="B423" s="57" t="n"/>
      <c r="C423" s="66" t="n"/>
      <c r="D423" s="57" t="n"/>
    </row>
    <row r="424" ht="15.75" customHeight="1" s="198">
      <c r="A424" s="57" t="n"/>
      <c r="B424" s="57" t="n"/>
      <c r="C424" s="66" t="n"/>
      <c r="D424" s="57" t="n"/>
    </row>
    <row r="425" ht="15.75" customHeight="1" s="198">
      <c r="A425" s="57" t="n"/>
      <c r="B425" s="57" t="n"/>
      <c r="C425" s="66" t="n"/>
      <c r="D425" s="57" t="n"/>
    </row>
    <row r="426" ht="15.75" customHeight="1" s="198">
      <c r="A426" s="57" t="n"/>
      <c r="B426" s="57" t="n"/>
      <c r="C426" s="66" t="n"/>
      <c r="D426" s="57" t="n"/>
    </row>
    <row r="427" ht="15.75" customHeight="1" s="198">
      <c r="A427" s="57" t="n"/>
      <c r="B427" s="57" t="n"/>
      <c r="C427" s="66" t="n"/>
      <c r="D427" s="57" t="n"/>
    </row>
    <row r="428" ht="15.75" customHeight="1" s="198">
      <c r="A428" s="57" t="n"/>
      <c r="B428" s="57" t="n"/>
      <c r="C428" s="66" t="n"/>
      <c r="D428" s="57" t="n"/>
    </row>
    <row r="429" ht="15.75" customHeight="1" s="198">
      <c r="A429" s="57" t="n"/>
      <c r="B429" s="57" t="n"/>
      <c r="C429" s="66" t="n"/>
      <c r="D429" s="57" t="n"/>
    </row>
    <row r="430" ht="15.75" customHeight="1" s="198">
      <c r="A430" s="57" t="n"/>
      <c r="B430" s="57" t="n"/>
      <c r="C430" s="66" t="n"/>
      <c r="D430" s="57" t="n"/>
    </row>
    <row r="431" ht="15.75" customHeight="1" s="198">
      <c r="A431" s="57" t="n"/>
      <c r="B431" s="57" t="n"/>
      <c r="C431" s="66" t="n"/>
      <c r="D431" s="57" t="n"/>
    </row>
    <row r="432" ht="15.75" customHeight="1" s="198">
      <c r="A432" s="57" t="n"/>
      <c r="B432" s="57" t="n"/>
      <c r="C432" s="66" t="n"/>
      <c r="D432" s="57" t="n"/>
    </row>
    <row r="433" ht="15.75" customHeight="1" s="198">
      <c r="A433" s="57" t="n"/>
      <c r="B433" s="57" t="n"/>
      <c r="C433" s="66" t="n"/>
      <c r="D433" s="57" t="n"/>
    </row>
    <row r="434" ht="15.75" customHeight="1" s="198">
      <c r="A434" s="57" t="n"/>
      <c r="B434" s="57" t="n"/>
      <c r="C434" s="66" t="n"/>
      <c r="D434" s="57" t="n"/>
    </row>
    <row r="435" ht="15.75" customHeight="1" s="198">
      <c r="A435" s="57" t="n"/>
      <c r="B435" s="57" t="n"/>
      <c r="C435" s="66" t="n"/>
      <c r="D435" s="57" t="n"/>
    </row>
    <row r="436" ht="15.75" customHeight="1" s="198">
      <c r="A436" s="57" t="n"/>
      <c r="B436" s="57" t="n"/>
      <c r="C436" s="66" t="n"/>
      <c r="D436" s="57" t="n"/>
    </row>
    <row r="437" ht="15.75" customHeight="1" s="198">
      <c r="A437" s="57" t="n"/>
      <c r="B437" s="57" t="n"/>
      <c r="C437" s="66" t="n"/>
      <c r="D437" s="57" t="n"/>
    </row>
    <row r="438" ht="15.75" customHeight="1" s="198">
      <c r="A438" s="57" t="n"/>
      <c r="B438" s="57" t="n"/>
      <c r="C438" s="66" t="n"/>
      <c r="D438" s="57" t="n"/>
    </row>
    <row r="439" ht="15.75" customHeight="1" s="198">
      <c r="A439" s="57" t="n"/>
      <c r="B439" s="57" t="n"/>
      <c r="C439" s="66" t="n"/>
      <c r="D439" s="57" t="n"/>
    </row>
    <row r="440" ht="15.75" customHeight="1" s="198">
      <c r="A440" s="57" t="n"/>
      <c r="B440" s="57" t="n"/>
      <c r="C440" s="66" t="n"/>
      <c r="D440" s="57" t="n"/>
    </row>
    <row r="441" ht="15.75" customHeight="1" s="198">
      <c r="A441" s="57" t="n"/>
      <c r="B441" s="57" t="n"/>
      <c r="C441" s="66" t="n"/>
      <c r="D441" s="57" t="n"/>
    </row>
    <row r="442" ht="15.75" customHeight="1" s="198">
      <c r="A442" s="57" t="n"/>
      <c r="B442" s="57" t="n"/>
      <c r="C442" s="66" t="n"/>
      <c r="D442" s="57" t="n"/>
    </row>
    <row r="443" ht="15.75" customHeight="1" s="198">
      <c r="A443" s="57" t="n"/>
      <c r="B443" s="57" t="n"/>
      <c r="C443" s="66" t="n"/>
      <c r="D443" s="57" t="n"/>
    </row>
    <row r="444" ht="15.75" customHeight="1" s="198">
      <c r="A444" s="57" t="n"/>
      <c r="B444" s="57" t="n"/>
      <c r="C444" s="66" t="n"/>
      <c r="D444" s="57" t="n"/>
    </row>
    <row r="445" ht="15.75" customHeight="1" s="198">
      <c r="A445" s="57" t="n"/>
      <c r="B445" s="57" t="n"/>
      <c r="C445" s="66" t="n"/>
      <c r="D445" s="57" t="n"/>
    </row>
    <row r="446" ht="15.75" customHeight="1" s="198">
      <c r="A446" s="57" t="n"/>
      <c r="B446" s="57" t="n"/>
      <c r="C446" s="66" t="n"/>
      <c r="D446" s="57" t="n"/>
    </row>
    <row r="447" ht="15.75" customHeight="1" s="198">
      <c r="A447" s="57" t="n"/>
      <c r="B447" s="57" t="n"/>
      <c r="C447" s="66" t="n"/>
      <c r="D447" s="57" t="n"/>
    </row>
    <row r="448" ht="15.75" customHeight="1" s="198">
      <c r="A448" s="57" t="n"/>
      <c r="B448" s="57" t="n"/>
      <c r="C448" s="66" t="n"/>
      <c r="D448" s="57" t="n"/>
    </row>
    <row r="449" ht="15.75" customHeight="1" s="198">
      <c r="A449" s="57" t="n"/>
      <c r="B449" s="57" t="n"/>
      <c r="C449" s="66" t="n"/>
      <c r="D449" s="57" t="n"/>
    </row>
    <row r="450" ht="15.75" customHeight="1" s="198">
      <c r="A450" s="57" t="n"/>
      <c r="B450" s="57" t="n"/>
      <c r="C450" s="66" t="n"/>
      <c r="D450" s="57" t="n"/>
    </row>
    <row r="451" ht="15.75" customHeight="1" s="198">
      <c r="A451" s="57" t="n"/>
      <c r="B451" s="57" t="n"/>
      <c r="C451" s="66" t="n"/>
      <c r="D451" s="57" t="n"/>
    </row>
    <row r="452" ht="15.75" customHeight="1" s="198">
      <c r="A452" s="57" t="n"/>
      <c r="B452" s="57" t="n"/>
      <c r="C452" s="66" t="n"/>
      <c r="D452" s="57" t="n"/>
    </row>
    <row r="453" ht="15.75" customHeight="1" s="198">
      <c r="A453" s="57" t="n"/>
      <c r="B453" s="57" t="n"/>
      <c r="C453" s="66" t="n"/>
      <c r="D453" s="57" t="n"/>
    </row>
    <row r="454" ht="15.75" customHeight="1" s="198">
      <c r="A454" s="57" t="n"/>
      <c r="B454" s="57" t="n"/>
      <c r="C454" s="66" t="n"/>
      <c r="D454" s="57" t="n"/>
    </row>
    <row r="455" ht="15.75" customHeight="1" s="198">
      <c r="A455" s="57" t="n"/>
      <c r="B455" s="57" t="n"/>
      <c r="C455" s="66" t="n"/>
      <c r="D455" s="57" t="n"/>
    </row>
    <row r="456" ht="15.75" customHeight="1" s="198">
      <c r="A456" s="57" t="n"/>
      <c r="B456" s="57" t="n"/>
      <c r="C456" s="66" t="n"/>
      <c r="D456" s="57" t="n"/>
    </row>
    <row r="457" ht="15.75" customHeight="1" s="198">
      <c r="A457" s="57" t="n"/>
      <c r="B457" s="57" t="n"/>
      <c r="C457" s="66" t="n"/>
      <c r="D457" s="57" t="n"/>
    </row>
    <row r="458" ht="15.75" customHeight="1" s="198">
      <c r="A458" s="57" t="n"/>
      <c r="B458" s="57" t="n"/>
      <c r="C458" s="66" t="n"/>
      <c r="D458" s="57" t="n"/>
    </row>
    <row r="459" ht="15.75" customHeight="1" s="198">
      <c r="A459" s="57" t="n"/>
      <c r="B459" s="57" t="n"/>
      <c r="C459" s="66" t="n"/>
      <c r="D459" s="57" t="n"/>
    </row>
    <row r="460" ht="15.75" customHeight="1" s="198">
      <c r="A460" s="57" t="n"/>
      <c r="B460" s="57" t="n"/>
      <c r="C460" s="66" t="n"/>
      <c r="D460" s="57" t="n"/>
    </row>
    <row r="461" ht="15.75" customHeight="1" s="198">
      <c r="A461" s="57" t="n"/>
      <c r="B461" s="57" t="n"/>
      <c r="C461" s="66" t="n"/>
      <c r="D461" s="57" t="n"/>
    </row>
    <row r="462" ht="15.75" customHeight="1" s="198">
      <c r="A462" s="57" t="n"/>
      <c r="B462" s="57" t="n"/>
      <c r="C462" s="66" t="n"/>
      <c r="D462" s="57" t="n"/>
    </row>
    <row r="463" ht="15.75" customHeight="1" s="198">
      <c r="A463" s="57" t="n"/>
      <c r="B463" s="57" t="n"/>
      <c r="C463" s="66" t="n"/>
      <c r="D463" s="57" t="n"/>
    </row>
    <row r="464" ht="15.75" customHeight="1" s="198">
      <c r="A464" s="57" t="n"/>
      <c r="B464" s="57" t="n"/>
      <c r="C464" s="66" t="n"/>
      <c r="D464" s="57" t="n"/>
    </row>
    <row r="465" ht="15.75" customHeight="1" s="198">
      <c r="A465" s="57" t="n"/>
      <c r="B465" s="57" t="n"/>
      <c r="C465" s="66" t="n"/>
      <c r="D465" s="57" t="n"/>
    </row>
    <row r="466" ht="15.75" customHeight="1" s="198">
      <c r="A466" s="57" t="n"/>
      <c r="B466" s="57" t="n"/>
      <c r="C466" s="66" t="n"/>
      <c r="D466" s="57" t="n"/>
    </row>
    <row r="467" ht="15.75" customHeight="1" s="198">
      <c r="A467" s="57" t="n"/>
      <c r="B467" s="57" t="n"/>
      <c r="C467" s="66" t="n"/>
      <c r="D467" s="57" t="n"/>
    </row>
    <row r="468" ht="15.75" customHeight="1" s="198">
      <c r="A468" s="57" t="n"/>
      <c r="B468" s="57" t="n"/>
      <c r="C468" s="66" t="n"/>
      <c r="D468" s="57" t="n"/>
    </row>
    <row r="469" ht="15.75" customHeight="1" s="198">
      <c r="A469" s="57" t="n"/>
      <c r="B469" s="57" t="n"/>
      <c r="C469" s="66" t="n"/>
      <c r="D469" s="57" t="n"/>
    </row>
    <row r="470" ht="15.75" customHeight="1" s="198">
      <c r="A470" s="57" t="n"/>
      <c r="B470" s="57" t="n"/>
      <c r="C470" s="66" t="n"/>
      <c r="D470" s="57" t="n"/>
    </row>
    <row r="471" ht="15.75" customHeight="1" s="198">
      <c r="A471" s="57" t="n"/>
      <c r="B471" s="57" t="n"/>
      <c r="C471" s="66" t="n"/>
      <c r="D471" s="57" t="n"/>
    </row>
    <row r="472" ht="15.75" customHeight="1" s="198">
      <c r="A472" s="57" t="n"/>
      <c r="B472" s="57" t="n"/>
      <c r="C472" s="66" t="n"/>
      <c r="D472" s="57" t="n"/>
    </row>
    <row r="473" ht="15.75" customHeight="1" s="198">
      <c r="A473" s="57" t="n"/>
      <c r="B473" s="57" t="n"/>
      <c r="C473" s="66" t="n"/>
      <c r="D473" s="57" t="n"/>
    </row>
    <row r="474" ht="15.75" customHeight="1" s="198">
      <c r="A474" s="57" t="n"/>
      <c r="B474" s="57" t="n"/>
      <c r="C474" s="66" t="n"/>
      <c r="D474" s="57" t="n"/>
    </row>
    <row r="475" ht="15.75" customHeight="1" s="198">
      <c r="A475" s="57" t="n"/>
      <c r="B475" s="57" t="n"/>
      <c r="C475" s="66" t="n"/>
      <c r="D475" s="57" t="n"/>
    </row>
    <row r="476" ht="15.75" customHeight="1" s="198">
      <c r="A476" s="57" t="n"/>
      <c r="B476" s="57" t="n"/>
      <c r="C476" s="66" t="n"/>
      <c r="D476" s="57" t="n"/>
    </row>
    <row r="477" ht="15.75" customHeight="1" s="198">
      <c r="A477" s="57" t="n"/>
      <c r="B477" s="57" t="n"/>
      <c r="C477" s="66" t="n"/>
      <c r="D477" s="57" t="n"/>
    </row>
    <row r="478" ht="15.75" customHeight="1" s="198">
      <c r="A478" s="57" t="n"/>
      <c r="B478" s="57" t="n"/>
      <c r="C478" s="66" t="n"/>
      <c r="D478" s="57" t="n"/>
    </row>
    <row r="479" ht="15.75" customHeight="1" s="198">
      <c r="A479" s="57" t="n"/>
      <c r="B479" s="57" t="n"/>
      <c r="C479" s="66" t="n"/>
      <c r="D479" s="57" t="n"/>
    </row>
    <row r="480" ht="15.75" customHeight="1" s="198">
      <c r="A480" s="57" t="n"/>
      <c r="B480" s="57" t="n"/>
      <c r="C480" s="66" t="n"/>
      <c r="D480" s="57" t="n"/>
    </row>
    <row r="481" ht="15.75" customHeight="1" s="198">
      <c r="A481" s="57" t="n"/>
      <c r="B481" s="57" t="n"/>
      <c r="C481" s="66" t="n"/>
      <c r="D481" s="57" t="n"/>
    </row>
    <row r="482" ht="15.75" customHeight="1" s="198">
      <c r="A482" s="57" t="n"/>
      <c r="B482" s="57" t="n"/>
      <c r="C482" s="66" t="n"/>
      <c r="D482" s="57" t="n"/>
    </row>
    <row r="483" ht="15.75" customHeight="1" s="198">
      <c r="A483" s="57" t="n"/>
      <c r="B483" s="57" t="n"/>
      <c r="C483" s="66" t="n"/>
      <c r="D483" s="57" t="n"/>
    </row>
    <row r="484" ht="15.75" customHeight="1" s="198">
      <c r="A484" s="57" t="n"/>
      <c r="B484" s="57" t="n"/>
      <c r="C484" s="66" t="n"/>
      <c r="D484" s="57" t="n"/>
    </row>
    <row r="485" ht="15.75" customHeight="1" s="198">
      <c r="A485" s="57" t="n"/>
      <c r="B485" s="57" t="n"/>
      <c r="C485" s="66" t="n"/>
      <c r="D485" s="57" t="n"/>
    </row>
    <row r="486" ht="15.75" customHeight="1" s="198">
      <c r="A486" s="57" t="n"/>
      <c r="B486" s="57" t="n"/>
      <c r="C486" s="66" t="n"/>
      <c r="D486" s="57" t="n"/>
    </row>
    <row r="487" ht="15.75" customHeight="1" s="198">
      <c r="A487" s="57" t="n"/>
      <c r="B487" s="57" t="n"/>
      <c r="C487" s="66" t="n"/>
      <c r="D487" s="57" t="n"/>
    </row>
    <row r="488" ht="15.75" customHeight="1" s="198">
      <c r="A488" s="57" t="n"/>
      <c r="B488" s="57" t="n"/>
      <c r="C488" s="66" t="n"/>
      <c r="D488" s="57" t="n"/>
    </row>
    <row r="489" ht="15.75" customHeight="1" s="198">
      <c r="A489" s="57" t="n"/>
      <c r="B489" s="57" t="n"/>
      <c r="C489" s="66" t="n"/>
      <c r="D489" s="57" t="n"/>
    </row>
    <row r="490" ht="15.75" customHeight="1" s="198">
      <c r="A490" s="57" t="n"/>
      <c r="B490" s="57" t="n"/>
      <c r="C490" s="66" t="n"/>
      <c r="D490" s="57" t="n"/>
    </row>
    <row r="491" ht="15.75" customHeight="1" s="198">
      <c r="A491" s="57" t="n"/>
      <c r="B491" s="57" t="n"/>
      <c r="C491" s="66" t="n"/>
      <c r="D491" s="57" t="n"/>
    </row>
    <row r="492" ht="15.75" customHeight="1" s="198">
      <c r="A492" s="57" t="n"/>
      <c r="B492" s="57" t="n"/>
      <c r="C492" s="66" t="n"/>
      <c r="D492" s="57" t="n"/>
    </row>
    <row r="493" ht="15.75" customHeight="1" s="198">
      <c r="A493" s="57" t="n"/>
      <c r="B493" s="57" t="n"/>
      <c r="C493" s="66" t="n"/>
      <c r="D493" s="57" t="n"/>
    </row>
    <row r="494" ht="15.75" customHeight="1" s="198">
      <c r="A494" s="57" t="n"/>
      <c r="B494" s="57" t="n"/>
      <c r="C494" s="66" t="n"/>
      <c r="D494" s="57" t="n"/>
    </row>
    <row r="495" ht="15.75" customHeight="1" s="198">
      <c r="A495" s="57" t="n"/>
      <c r="B495" s="57" t="n"/>
      <c r="C495" s="66" t="n"/>
      <c r="D495" s="57" t="n"/>
    </row>
    <row r="496" ht="15.75" customHeight="1" s="198">
      <c r="A496" s="57" t="n"/>
      <c r="B496" s="57" t="n"/>
      <c r="C496" s="66" t="n"/>
      <c r="D496" s="57" t="n"/>
    </row>
    <row r="497" ht="15.75" customHeight="1" s="198">
      <c r="A497" s="57" t="n"/>
      <c r="B497" s="57" t="n"/>
      <c r="C497" s="66" t="n"/>
      <c r="D497" s="57" t="n"/>
    </row>
    <row r="498" ht="15.75" customHeight="1" s="198">
      <c r="A498" s="57" t="n"/>
      <c r="B498" s="57" t="n"/>
      <c r="C498" s="66" t="n"/>
      <c r="D498" s="57" t="n"/>
    </row>
    <row r="499" ht="15.75" customHeight="1" s="198">
      <c r="A499" s="57" t="n"/>
      <c r="B499" s="57" t="n"/>
      <c r="C499" s="66" t="n"/>
      <c r="D499" s="57" t="n"/>
    </row>
    <row r="500" ht="15.75" customHeight="1" s="198">
      <c r="A500" s="57" t="n"/>
      <c r="B500" s="57" t="n"/>
      <c r="C500" s="66" t="n"/>
      <c r="D500" s="57" t="n"/>
    </row>
    <row r="501" ht="15.75" customHeight="1" s="198">
      <c r="A501" s="57" t="n"/>
      <c r="B501" s="57" t="n"/>
      <c r="C501" s="66" t="n"/>
      <c r="D501" s="57" t="n"/>
    </row>
    <row r="502" ht="15.75" customHeight="1" s="198">
      <c r="A502" s="57" t="n"/>
      <c r="B502" s="57" t="n"/>
      <c r="C502" s="66" t="n"/>
      <c r="D502" s="57" t="n"/>
    </row>
    <row r="503" ht="15.75" customHeight="1" s="198">
      <c r="A503" s="57" t="n"/>
      <c r="B503" s="57" t="n"/>
      <c r="C503" s="66" t="n"/>
      <c r="D503" s="57" t="n"/>
    </row>
    <row r="504" ht="15.75" customHeight="1" s="198">
      <c r="A504" s="57" t="n"/>
      <c r="B504" s="57" t="n"/>
      <c r="C504" s="66" t="n"/>
      <c r="D504" s="57" t="n"/>
    </row>
    <row r="505" ht="15.75" customHeight="1" s="198">
      <c r="A505" s="57" t="n"/>
      <c r="B505" s="57" t="n"/>
      <c r="C505" s="66" t="n"/>
      <c r="D505" s="57" t="n"/>
    </row>
    <row r="506" ht="15.75" customHeight="1" s="198">
      <c r="A506" s="57" t="n"/>
      <c r="B506" s="57" t="n"/>
      <c r="C506" s="66" t="n"/>
      <c r="D506" s="57" t="n"/>
    </row>
    <row r="507" ht="15.75" customHeight="1" s="198">
      <c r="A507" s="57" t="n"/>
      <c r="B507" s="57" t="n"/>
      <c r="C507" s="66" t="n"/>
      <c r="D507" s="57" t="n"/>
    </row>
    <row r="508" ht="15.75" customHeight="1" s="198">
      <c r="A508" s="57" t="n"/>
      <c r="B508" s="57" t="n"/>
      <c r="C508" s="66" t="n"/>
      <c r="D508" s="57" t="n"/>
    </row>
    <row r="509" ht="15.75" customHeight="1" s="198">
      <c r="A509" s="57" t="n"/>
      <c r="B509" s="57" t="n"/>
      <c r="C509" s="66" t="n"/>
      <c r="D509" s="57" t="n"/>
    </row>
    <row r="510" ht="15.75" customHeight="1" s="198">
      <c r="A510" s="57" t="n"/>
      <c r="B510" s="57" t="n"/>
      <c r="C510" s="66" t="n"/>
      <c r="D510" s="57" t="n"/>
    </row>
    <row r="511" ht="15.75" customHeight="1" s="198">
      <c r="A511" s="57" t="n"/>
      <c r="B511" s="57" t="n"/>
      <c r="C511" s="66" t="n"/>
      <c r="D511" s="57" t="n"/>
    </row>
    <row r="512" ht="15.75" customHeight="1" s="198">
      <c r="A512" s="57" t="n"/>
      <c r="B512" s="57" t="n"/>
      <c r="C512" s="66" t="n"/>
      <c r="D512" s="57" t="n"/>
    </row>
    <row r="513" ht="15.75" customHeight="1" s="198">
      <c r="A513" s="57" t="n"/>
      <c r="B513" s="57" t="n"/>
      <c r="C513" s="66" t="n"/>
      <c r="D513" s="57" t="n"/>
    </row>
    <row r="514" ht="15.75" customHeight="1" s="198">
      <c r="A514" s="57" t="n"/>
      <c r="B514" s="57" t="n"/>
      <c r="C514" s="66" t="n"/>
      <c r="D514" s="57" t="n"/>
    </row>
    <row r="515" ht="15.75" customHeight="1" s="198">
      <c r="A515" s="57" t="n"/>
      <c r="B515" s="57" t="n"/>
      <c r="C515" s="66" t="n"/>
      <c r="D515" s="57" t="n"/>
    </row>
    <row r="516" ht="15.75" customHeight="1" s="198">
      <c r="A516" s="57" t="n"/>
      <c r="B516" s="57" t="n"/>
      <c r="C516" s="66" t="n"/>
      <c r="D516" s="57" t="n"/>
    </row>
    <row r="517" ht="15.75" customHeight="1" s="198">
      <c r="A517" s="57" t="n"/>
      <c r="B517" s="57" t="n"/>
      <c r="C517" s="66" t="n"/>
      <c r="D517" s="57" t="n"/>
    </row>
    <row r="518" ht="15.75" customHeight="1" s="198">
      <c r="A518" s="57" t="n"/>
      <c r="B518" s="57" t="n"/>
      <c r="C518" s="66" t="n"/>
      <c r="D518" s="57" t="n"/>
    </row>
    <row r="519" ht="15.75" customHeight="1" s="198">
      <c r="A519" s="57" t="n"/>
      <c r="B519" s="57" t="n"/>
      <c r="C519" s="66" t="n"/>
      <c r="D519" s="57" t="n"/>
    </row>
    <row r="520" ht="15.75" customHeight="1" s="198">
      <c r="A520" s="57" t="n"/>
      <c r="B520" s="57" t="n"/>
      <c r="C520" s="66" t="n"/>
      <c r="D520" s="57" t="n"/>
    </row>
    <row r="521" ht="15.75" customHeight="1" s="198">
      <c r="A521" s="57" t="n"/>
      <c r="B521" s="57" t="n"/>
      <c r="C521" s="66" t="n"/>
      <c r="D521" s="57" t="n"/>
    </row>
    <row r="522" ht="15.75" customHeight="1" s="198">
      <c r="A522" s="57" t="n"/>
      <c r="B522" s="57" t="n"/>
      <c r="C522" s="66" t="n"/>
      <c r="D522" s="57" t="n"/>
    </row>
    <row r="523" ht="15.75" customHeight="1" s="198">
      <c r="A523" s="57" t="n"/>
      <c r="B523" s="57" t="n"/>
      <c r="C523" s="66" t="n"/>
      <c r="D523" s="57" t="n"/>
    </row>
    <row r="524" ht="15.75" customHeight="1" s="198">
      <c r="A524" s="57" t="n"/>
      <c r="B524" s="57" t="n"/>
      <c r="C524" s="66" t="n"/>
      <c r="D524" s="57" t="n"/>
    </row>
    <row r="525" ht="15.75" customHeight="1" s="198">
      <c r="A525" s="57" t="n"/>
      <c r="B525" s="57" t="n"/>
      <c r="C525" s="66" t="n"/>
      <c r="D525" s="57" t="n"/>
    </row>
    <row r="526" ht="15.75" customHeight="1" s="198">
      <c r="A526" s="57" t="n"/>
      <c r="B526" s="57" t="n"/>
      <c r="C526" s="66" t="n"/>
      <c r="D526" s="57" t="n"/>
    </row>
    <row r="527" ht="15.75" customHeight="1" s="198">
      <c r="A527" s="57" t="n"/>
      <c r="B527" s="57" t="n"/>
      <c r="C527" s="66" t="n"/>
      <c r="D527" s="57" t="n"/>
    </row>
    <row r="528" ht="15.75" customHeight="1" s="198">
      <c r="A528" s="57" t="n"/>
      <c r="B528" s="57" t="n"/>
      <c r="C528" s="66" t="n"/>
      <c r="D528" s="57" t="n"/>
    </row>
    <row r="529" ht="15.75" customHeight="1" s="198">
      <c r="A529" s="57" t="n"/>
      <c r="B529" s="57" t="n"/>
      <c r="C529" s="66" t="n"/>
      <c r="D529" s="57" t="n"/>
    </row>
    <row r="530" ht="15.75" customHeight="1" s="198">
      <c r="A530" s="57" t="n"/>
      <c r="B530" s="57" t="n"/>
      <c r="C530" s="66" t="n"/>
      <c r="D530" s="57" t="n"/>
    </row>
    <row r="531" ht="15.75" customHeight="1" s="198">
      <c r="A531" s="57" t="n"/>
      <c r="B531" s="57" t="n"/>
      <c r="C531" s="66" t="n"/>
      <c r="D531" s="57" t="n"/>
    </row>
    <row r="532" ht="15.75" customHeight="1" s="198">
      <c r="A532" s="57" t="n"/>
      <c r="B532" s="57" t="n"/>
      <c r="C532" s="66" t="n"/>
      <c r="D532" s="57" t="n"/>
    </row>
    <row r="533" ht="15.75" customHeight="1" s="198">
      <c r="A533" s="57" t="n"/>
      <c r="B533" s="57" t="n"/>
      <c r="C533" s="66" t="n"/>
      <c r="D533" s="57" t="n"/>
    </row>
    <row r="534" ht="15.75" customHeight="1" s="198">
      <c r="A534" s="57" t="n"/>
      <c r="B534" s="57" t="n"/>
      <c r="C534" s="66" t="n"/>
      <c r="D534" s="57" t="n"/>
    </row>
    <row r="535" ht="15.75" customHeight="1" s="198">
      <c r="A535" s="57" t="n"/>
      <c r="B535" s="57" t="n"/>
      <c r="C535" s="66" t="n"/>
      <c r="D535" s="57" t="n"/>
    </row>
    <row r="536" ht="15.75" customHeight="1" s="198">
      <c r="A536" s="57" t="n"/>
      <c r="B536" s="57" t="n"/>
      <c r="C536" s="66" t="n"/>
      <c r="D536" s="57" t="n"/>
    </row>
    <row r="537" ht="15.75" customHeight="1" s="198">
      <c r="A537" s="57" t="n"/>
      <c r="B537" s="57" t="n"/>
      <c r="C537" s="66" t="n"/>
      <c r="D537" s="57" t="n"/>
    </row>
    <row r="538" ht="15.75" customHeight="1" s="198">
      <c r="A538" s="57" t="n"/>
      <c r="B538" s="57" t="n"/>
      <c r="C538" s="66" t="n"/>
      <c r="D538" s="57" t="n"/>
    </row>
    <row r="539" ht="15.75" customHeight="1" s="198">
      <c r="A539" s="57" t="n"/>
      <c r="B539" s="57" t="n"/>
      <c r="C539" s="66" t="n"/>
      <c r="D539" s="57" t="n"/>
    </row>
    <row r="540" ht="15.75" customHeight="1" s="198">
      <c r="A540" s="57" t="n"/>
      <c r="B540" s="57" t="n"/>
      <c r="C540" s="66" t="n"/>
      <c r="D540" s="57" t="n"/>
    </row>
    <row r="541" ht="15.75" customHeight="1" s="198">
      <c r="A541" s="57" t="n"/>
      <c r="B541" s="57" t="n"/>
      <c r="C541" s="66" t="n"/>
      <c r="D541" s="57" t="n"/>
    </row>
    <row r="542" ht="15.75" customHeight="1" s="198">
      <c r="A542" s="57" t="n"/>
      <c r="B542" s="57" t="n"/>
      <c r="C542" s="66" t="n"/>
      <c r="D542" s="57" t="n"/>
    </row>
    <row r="543" ht="15.75" customHeight="1" s="198">
      <c r="A543" s="57" t="n"/>
      <c r="B543" s="57" t="n"/>
      <c r="C543" s="66" t="n"/>
      <c r="D543" s="57" t="n"/>
    </row>
    <row r="544" ht="15.75" customHeight="1" s="198">
      <c r="A544" s="57" t="n"/>
      <c r="B544" s="57" t="n"/>
      <c r="C544" s="66" t="n"/>
      <c r="D544" s="57" t="n"/>
    </row>
    <row r="545" ht="15.75" customHeight="1" s="198">
      <c r="A545" s="57" t="n"/>
      <c r="B545" s="57" t="n"/>
      <c r="C545" s="66" t="n"/>
      <c r="D545" s="57" t="n"/>
    </row>
    <row r="546" ht="15.75" customHeight="1" s="198">
      <c r="A546" s="57" t="n"/>
      <c r="B546" s="57" t="n"/>
      <c r="C546" s="66" t="n"/>
      <c r="D546" s="57" t="n"/>
    </row>
    <row r="547" ht="15.75" customHeight="1" s="198">
      <c r="A547" s="57" t="n"/>
      <c r="B547" s="57" t="n"/>
      <c r="C547" s="66" t="n"/>
      <c r="D547" s="57" t="n"/>
    </row>
    <row r="548" ht="15.75" customHeight="1" s="198">
      <c r="A548" s="57" t="n"/>
      <c r="B548" s="57" t="n"/>
      <c r="C548" s="66" t="n"/>
      <c r="D548" s="57" t="n"/>
    </row>
    <row r="549" ht="15.75" customHeight="1" s="198">
      <c r="A549" s="57" t="n"/>
      <c r="B549" s="57" t="n"/>
      <c r="C549" s="66" t="n"/>
      <c r="D549" s="57" t="n"/>
    </row>
    <row r="550" ht="15.75" customHeight="1" s="198">
      <c r="A550" s="57" t="n"/>
      <c r="B550" s="57" t="n"/>
      <c r="C550" s="66" t="n"/>
      <c r="D550" s="57" t="n"/>
    </row>
    <row r="551" ht="15.75" customHeight="1" s="198">
      <c r="A551" s="57" t="n"/>
      <c r="B551" s="57" t="n"/>
      <c r="C551" s="66" t="n"/>
      <c r="D551" s="57" t="n"/>
    </row>
    <row r="552" ht="15.75" customHeight="1" s="198">
      <c r="A552" s="57" t="n"/>
      <c r="B552" s="57" t="n"/>
      <c r="C552" s="66" t="n"/>
      <c r="D552" s="57" t="n"/>
    </row>
    <row r="553" ht="15.75" customHeight="1" s="198">
      <c r="A553" s="57" t="n"/>
      <c r="B553" s="57" t="n"/>
      <c r="C553" s="66" t="n"/>
      <c r="D553" s="57" t="n"/>
    </row>
    <row r="554" ht="15.75" customHeight="1" s="198">
      <c r="A554" s="57" t="n"/>
      <c r="B554" s="57" t="n"/>
      <c r="C554" s="66" t="n"/>
      <c r="D554" s="57" t="n"/>
    </row>
    <row r="555" ht="15.75" customHeight="1" s="198">
      <c r="A555" s="57" t="n"/>
      <c r="B555" s="57" t="n"/>
      <c r="C555" s="66" t="n"/>
      <c r="D555" s="57" t="n"/>
    </row>
    <row r="556" ht="15.75" customHeight="1" s="198">
      <c r="A556" s="57" t="n"/>
      <c r="B556" s="57" t="n"/>
      <c r="C556" s="66" t="n"/>
      <c r="D556" s="57" t="n"/>
    </row>
    <row r="557" ht="15.75" customHeight="1" s="198">
      <c r="A557" s="57" t="n"/>
      <c r="B557" s="57" t="n"/>
      <c r="C557" s="66" t="n"/>
      <c r="D557" s="57" t="n"/>
    </row>
    <row r="558" ht="15.75" customHeight="1" s="198">
      <c r="A558" s="57" t="n"/>
      <c r="B558" s="57" t="n"/>
      <c r="C558" s="66" t="n"/>
      <c r="D558" s="57" t="n"/>
    </row>
    <row r="559" ht="15.75" customHeight="1" s="198">
      <c r="A559" s="57" t="n"/>
      <c r="B559" s="57" t="n"/>
      <c r="C559" s="66" t="n"/>
      <c r="D559" s="57" t="n"/>
    </row>
    <row r="560" ht="15.75" customHeight="1" s="198">
      <c r="A560" s="57" t="n"/>
      <c r="B560" s="57" t="n"/>
      <c r="C560" s="66" t="n"/>
      <c r="D560" s="57" t="n"/>
    </row>
    <row r="561" ht="15.75" customHeight="1" s="198">
      <c r="A561" s="57" t="n"/>
      <c r="B561" s="57" t="n"/>
      <c r="C561" s="66" t="n"/>
      <c r="D561" s="57" t="n"/>
    </row>
    <row r="562" ht="15.75" customHeight="1" s="198">
      <c r="A562" s="57" t="n"/>
      <c r="B562" s="57" t="n"/>
      <c r="C562" s="66" t="n"/>
      <c r="D562" s="57" t="n"/>
    </row>
    <row r="563" ht="15.75" customHeight="1" s="198">
      <c r="A563" s="57" t="n"/>
      <c r="B563" s="57" t="n"/>
      <c r="C563" s="66" t="n"/>
      <c r="D563" s="57" t="n"/>
    </row>
    <row r="564" ht="15.75" customHeight="1" s="198">
      <c r="A564" s="57" t="n"/>
      <c r="B564" s="57" t="n"/>
      <c r="C564" s="66" t="n"/>
      <c r="D564" s="57" t="n"/>
    </row>
    <row r="565" ht="15.75" customHeight="1" s="198">
      <c r="A565" s="57" t="n"/>
      <c r="B565" s="57" t="n"/>
      <c r="C565" s="66" t="n"/>
      <c r="D565" s="57" t="n"/>
    </row>
    <row r="566" ht="15.75" customHeight="1" s="198">
      <c r="A566" s="57" t="n"/>
      <c r="B566" s="57" t="n"/>
      <c r="C566" s="66" t="n"/>
      <c r="D566" s="57" t="n"/>
    </row>
    <row r="567" ht="15.75" customHeight="1" s="198">
      <c r="A567" s="57" t="n"/>
      <c r="B567" s="57" t="n"/>
      <c r="C567" s="66" t="n"/>
      <c r="D567" s="57" t="n"/>
    </row>
    <row r="568" ht="15.75" customHeight="1" s="198">
      <c r="A568" s="57" t="n"/>
      <c r="B568" s="57" t="n"/>
      <c r="C568" s="66" t="n"/>
      <c r="D568" s="57" t="n"/>
    </row>
    <row r="569" ht="15.75" customHeight="1" s="198">
      <c r="A569" s="57" t="n"/>
      <c r="B569" s="57" t="n"/>
      <c r="C569" s="66" t="n"/>
      <c r="D569" s="57" t="n"/>
    </row>
    <row r="570" ht="15.75" customHeight="1" s="198">
      <c r="A570" s="57" t="n"/>
      <c r="B570" s="57" t="n"/>
      <c r="C570" s="66" t="n"/>
      <c r="D570" s="57" t="n"/>
    </row>
    <row r="571" ht="15.75" customHeight="1" s="198">
      <c r="A571" s="57" t="n"/>
      <c r="B571" s="57" t="n"/>
      <c r="C571" s="66" t="n"/>
      <c r="D571" s="57" t="n"/>
    </row>
    <row r="572" ht="15.75" customHeight="1" s="198">
      <c r="A572" s="57" t="n"/>
      <c r="B572" s="57" t="n"/>
      <c r="C572" s="66" t="n"/>
      <c r="D572" s="57" t="n"/>
    </row>
    <row r="573" ht="15.75" customHeight="1" s="198">
      <c r="A573" s="57" t="n"/>
      <c r="B573" s="57" t="n"/>
      <c r="C573" s="66" t="n"/>
      <c r="D573" s="57" t="n"/>
    </row>
    <row r="574" ht="15.75" customHeight="1" s="198">
      <c r="A574" s="57" t="n"/>
      <c r="B574" s="57" t="n"/>
      <c r="C574" s="66" t="n"/>
      <c r="D574" s="57" t="n"/>
    </row>
    <row r="575" ht="15.75" customHeight="1" s="198">
      <c r="A575" s="57" t="n"/>
      <c r="B575" s="57" t="n"/>
      <c r="C575" s="66" t="n"/>
      <c r="D575" s="57" t="n"/>
    </row>
    <row r="576" ht="15.75" customHeight="1" s="198">
      <c r="A576" s="57" t="n"/>
      <c r="B576" s="57" t="n"/>
      <c r="C576" s="66" t="n"/>
      <c r="D576" s="57" t="n"/>
    </row>
    <row r="577" ht="15.75" customHeight="1" s="198">
      <c r="A577" s="57" t="n"/>
      <c r="B577" s="57" t="n"/>
      <c r="C577" s="66" t="n"/>
      <c r="D577" s="57" t="n"/>
    </row>
    <row r="578" ht="15.75" customHeight="1" s="198">
      <c r="A578" s="57" t="n"/>
      <c r="B578" s="57" t="n"/>
      <c r="C578" s="66" t="n"/>
      <c r="D578" s="57" t="n"/>
    </row>
    <row r="579" ht="15.75" customHeight="1" s="198">
      <c r="A579" s="57" t="n"/>
      <c r="B579" s="57" t="n"/>
      <c r="C579" s="66" t="n"/>
      <c r="D579" s="57" t="n"/>
    </row>
    <row r="580" ht="15.75" customHeight="1" s="198">
      <c r="A580" s="57" t="n"/>
      <c r="B580" s="57" t="n"/>
      <c r="C580" s="66" t="n"/>
      <c r="D580" s="57" t="n"/>
    </row>
    <row r="581" ht="15.75" customHeight="1" s="198">
      <c r="A581" s="57" t="n"/>
      <c r="B581" s="57" t="n"/>
      <c r="C581" s="66" t="n"/>
      <c r="D581" s="57" t="n"/>
    </row>
    <row r="582" ht="15.75" customHeight="1" s="198">
      <c r="A582" s="57" t="n"/>
      <c r="B582" s="57" t="n"/>
      <c r="C582" s="66" t="n"/>
      <c r="D582" s="57" t="n"/>
    </row>
    <row r="583" ht="15.75" customHeight="1" s="198">
      <c r="A583" s="57" t="n"/>
      <c r="B583" s="57" t="n"/>
      <c r="C583" s="66" t="n"/>
      <c r="D583" s="57" t="n"/>
    </row>
    <row r="584" ht="15.75" customHeight="1" s="198">
      <c r="A584" s="57" t="n"/>
      <c r="B584" s="57" t="n"/>
      <c r="C584" s="66" t="n"/>
      <c r="D584" s="57" t="n"/>
    </row>
    <row r="585" ht="15.75" customHeight="1" s="198">
      <c r="A585" s="57" t="n"/>
      <c r="B585" s="57" t="n"/>
      <c r="C585" s="66" t="n"/>
      <c r="D585" s="57" t="n"/>
    </row>
    <row r="586" ht="15.75" customHeight="1" s="198">
      <c r="A586" s="57" t="n"/>
      <c r="B586" s="57" t="n"/>
      <c r="C586" s="66" t="n"/>
      <c r="D586" s="57" t="n"/>
    </row>
    <row r="587" ht="15.75" customHeight="1" s="198">
      <c r="A587" s="57" t="n"/>
      <c r="B587" s="57" t="n"/>
      <c r="C587" s="66" t="n"/>
      <c r="D587" s="57" t="n"/>
    </row>
    <row r="588" ht="15.75" customHeight="1" s="198">
      <c r="A588" s="57" t="n"/>
      <c r="B588" s="57" t="n"/>
      <c r="C588" s="66" t="n"/>
      <c r="D588" s="57" t="n"/>
    </row>
    <row r="589" ht="15.75" customHeight="1" s="198">
      <c r="A589" s="57" t="n"/>
      <c r="B589" s="57" t="n"/>
      <c r="C589" s="66" t="n"/>
      <c r="D589" s="57" t="n"/>
    </row>
    <row r="590" ht="15.75" customHeight="1" s="198">
      <c r="A590" s="57" t="n"/>
      <c r="B590" s="57" t="n"/>
      <c r="C590" s="66" t="n"/>
      <c r="D590" s="57" t="n"/>
    </row>
    <row r="591" ht="15.75" customHeight="1" s="198">
      <c r="A591" s="57" t="n"/>
      <c r="B591" s="57" t="n"/>
      <c r="C591" s="66" t="n"/>
      <c r="D591" s="57" t="n"/>
    </row>
    <row r="592" ht="15.75" customHeight="1" s="198">
      <c r="A592" s="57" t="n"/>
      <c r="B592" s="57" t="n"/>
      <c r="C592" s="66" t="n"/>
      <c r="D592" s="57" t="n"/>
    </row>
    <row r="593" ht="15.75" customHeight="1" s="198">
      <c r="A593" s="57" t="n"/>
      <c r="B593" s="57" t="n"/>
      <c r="C593" s="66" t="n"/>
      <c r="D593" s="57" t="n"/>
    </row>
    <row r="594" ht="15.75" customHeight="1" s="198">
      <c r="A594" s="57" t="n"/>
      <c r="B594" s="57" t="n"/>
      <c r="C594" s="66" t="n"/>
      <c r="D594" s="57" t="n"/>
    </row>
    <row r="595" ht="15.75" customHeight="1" s="198">
      <c r="A595" s="57" t="n"/>
      <c r="B595" s="57" t="n"/>
      <c r="C595" s="66" t="n"/>
      <c r="D595" s="57" t="n"/>
    </row>
    <row r="596" ht="15.75" customHeight="1" s="198">
      <c r="A596" s="57" t="n"/>
      <c r="B596" s="57" t="n"/>
      <c r="C596" s="66" t="n"/>
      <c r="D596" s="57" t="n"/>
    </row>
    <row r="597" ht="15.75" customHeight="1" s="198">
      <c r="A597" s="57" t="n"/>
      <c r="B597" s="57" t="n"/>
      <c r="C597" s="66" t="n"/>
      <c r="D597" s="57" t="n"/>
    </row>
    <row r="598" ht="15.75" customHeight="1" s="198">
      <c r="A598" s="57" t="n"/>
      <c r="B598" s="57" t="n"/>
      <c r="C598" s="66" t="n"/>
      <c r="D598" s="57" t="n"/>
    </row>
    <row r="599" ht="15.75" customHeight="1" s="198">
      <c r="A599" s="57" t="n"/>
      <c r="B599" s="57" t="n"/>
      <c r="C599" s="66" t="n"/>
      <c r="D599" s="57" t="n"/>
    </row>
    <row r="600" ht="15.75" customHeight="1" s="198">
      <c r="A600" s="57" t="n"/>
      <c r="B600" s="57" t="n"/>
      <c r="C600" s="66" t="n"/>
      <c r="D600" s="57" t="n"/>
    </row>
    <row r="601" ht="15.75" customHeight="1" s="198">
      <c r="A601" s="57" t="n"/>
      <c r="B601" s="57" t="n"/>
      <c r="C601" s="66" t="n"/>
      <c r="D601" s="57" t="n"/>
    </row>
    <row r="602" ht="15.75" customHeight="1" s="198">
      <c r="A602" s="57" t="n"/>
      <c r="B602" s="57" t="n"/>
      <c r="C602" s="66" t="n"/>
      <c r="D602" s="57" t="n"/>
    </row>
    <row r="603" ht="15.75" customHeight="1" s="198">
      <c r="A603" s="57" t="n"/>
      <c r="B603" s="57" t="n"/>
      <c r="C603" s="66" t="n"/>
      <c r="D603" s="57" t="n"/>
    </row>
    <row r="604" ht="15.75" customHeight="1" s="198">
      <c r="A604" s="57" t="n"/>
      <c r="B604" s="57" t="n"/>
      <c r="C604" s="66" t="n"/>
      <c r="D604" s="57" t="n"/>
    </row>
    <row r="605" ht="15.75" customHeight="1" s="198">
      <c r="A605" s="57" t="n"/>
      <c r="B605" s="57" t="n"/>
      <c r="C605" s="66" t="n"/>
      <c r="D605" s="57" t="n"/>
    </row>
    <row r="606" ht="15.75" customHeight="1" s="198">
      <c r="A606" s="57" t="n"/>
      <c r="B606" s="57" t="n"/>
      <c r="C606" s="66" t="n"/>
      <c r="D606" s="57" t="n"/>
    </row>
    <row r="607" ht="15.75" customHeight="1" s="198">
      <c r="A607" s="57" t="n"/>
      <c r="B607" s="57" t="n"/>
      <c r="C607" s="66" t="n"/>
      <c r="D607" s="57" t="n"/>
    </row>
    <row r="608" ht="15.75" customHeight="1" s="198">
      <c r="A608" s="57" t="n"/>
      <c r="B608" s="57" t="n"/>
      <c r="C608" s="66" t="n"/>
      <c r="D608" s="57" t="n"/>
    </row>
    <row r="609" ht="15.75" customHeight="1" s="198">
      <c r="A609" s="57" t="n"/>
      <c r="B609" s="57" t="n"/>
      <c r="C609" s="66" t="n"/>
      <c r="D609" s="57" t="n"/>
    </row>
    <row r="610" ht="15.75" customHeight="1" s="198">
      <c r="A610" s="57" t="n"/>
      <c r="B610" s="57" t="n"/>
      <c r="C610" s="66" t="n"/>
      <c r="D610" s="57" t="n"/>
    </row>
    <row r="611" ht="15.75" customHeight="1" s="198">
      <c r="A611" s="57" t="n"/>
      <c r="B611" s="57" t="n"/>
      <c r="C611" s="66" t="n"/>
      <c r="D611" s="57" t="n"/>
    </row>
    <row r="612" ht="15.75" customHeight="1" s="198">
      <c r="A612" s="57" t="n"/>
      <c r="B612" s="57" t="n"/>
      <c r="C612" s="66" t="n"/>
      <c r="D612" s="57" t="n"/>
    </row>
    <row r="613" ht="15.75" customHeight="1" s="198">
      <c r="A613" s="57" t="n"/>
      <c r="B613" s="57" t="n"/>
      <c r="C613" s="66" t="n"/>
      <c r="D613" s="57" t="n"/>
    </row>
    <row r="614" ht="15.75" customHeight="1" s="198">
      <c r="A614" s="57" t="n"/>
      <c r="B614" s="57" t="n"/>
      <c r="C614" s="66" t="n"/>
      <c r="D614" s="57" t="n"/>
    </row>
    <row r="615" ht="15.75" customHeight="1" s="198">
      <c r="A615" s="57" t="n"/>
      <c r="B615" s="57" t="n"/>
      <c r="C615" s="66" t="n"/>
      <c r="D615" s="57" t="n"/>
    </row>
    <row r="616" ht="15.75" customHeight="1" s="198">
      <c r="A616" s="57" t="n"/>
      <c r="B616" s="57" t="n"/>
      <c r="C616" s="66" t="n"/>
      <c r="D616" s="57" t="n"/>
    </row>
    <row r="617" ht="15.75" customHeight="1" s="198">
      <c r="A617" s="57" t="n"/>
      <c r="B617" s="57" t="n"/>
      <c r="C617" s="66" t="n"/>
      <c r="D617" s="57" t="n"/>
    </row>
    <row r="618" ht="15.75" customHeight="1" s="198">
      <c r="A618" s="57" t="n"/>
      <c r="B618" s="57" t="n"/>
      <c r="C618" s="66" t="n"/>
      <c r="D618" s="57" t="n"/>
    </row>
    <row r="619" ht="15.75" customHeight="1" s="198">
      <c r="A619" s="57" t="n"/>
      <c r="B619" s="57" t="n"/>
      <c r="C619" s="66" t="n"/>
      <c r="D619" s="57" t="n"/>
    </row>
    <row r="620" ht="15.75" customHeight="1" s="198">
      <c r="A620" s="57" t="n"/>
      <c r="B620" s="57" t="n"/>
      <c r="C620" s="66" t="n"/>
      <c r="D620" s="57" t="n"/>
    </row>
    <row r="621" ht="15.75" customHeight="1" s="198">
      <c r="A621" s="57" t="n"/>
      <c r="B621" s="57" t="n"/>
      <c r="C621" s="66" t="n"/>
      <c r="D621" s="57" t="n"/>
    </row>
    <row r="622" ht="15.75" customHeight="1" s="198">
      <c r="A622" s="57" t="n"/>
      <c r="B622" s="57" t="n"/>
      <c r="C622" s="66" t="n"/>
      <c r="D622" s="57" t="n"/>
    </row>
    <row r="623" ht="15.75" customHeight="1" s="198">
      <c r="A623" s="57" t="n"/>
      <c r="B623" s="57" t="n"/>
      <c r="C623" s="66" t="n"/>
      <c r="D623" s="57" t="n"/>
    </row>
    <row r="624" ht="15.75" customHeight="1" s="198">
      <c r="A624" s="57" t="n"/>
      <c r="B624" s="57" t="n"/>
      <c r="C624" s="66" t="n"/>
      <c r="D624" s="57" t="n"/>
    </row>
    <row r="625" ht="15.75" customHeight="1" s="198">
      <c r="A625" s="57" t="n"/>
      <c r="B625" s="57" t="n"/>
      <c r="C625" s="66" t="n"/>
      <c r="D625" s="57" t="n"/>
    </row>
    <row r="626" ht="15.75" customHeight="1" s="198">
      <c r="A626" s="57" t="n"/>
      <c r="B626" s="57" t="n"/>
      <c r="C626" s="66" t="n"/>
      <c r="D626" s="57" t="n"/>
    </row>
    <row r="627" ht="15.75" customHeight="1" s="198">
      <c r="A627" s="57" t="n"/>
      <c r="B627" s="57" t="n"/>
      <c r="C627" s="66" t="n"/>
      <c r="D627" s="57" t="n"/>
    </row>
    <row r="628" ht="15.75" customHeight="1" s="198">
      <c r="A628" s="57" t="n"/>
      <c r="B628" s="57" t="n"/>
      <c r="C628" s="66" t="n"/>
      <c r="D628" s="57" t="n"/>
    </row>
    <row r="629" ht="15.75" customHeight="1" s="198">
      <c r="A629" s="57" t="n"/>
      <c r="B629" s="57" t="n"/>
      <c r="C629" s="66" t="n"/>
      <c r="D629" s="57" t="n"/>
    </row>
    <row r="630" ht="15.75" customHeight="1" s="198">
      <c r="A630" s="57" t="n"/>
      <c r="B630" s="57" t="n"/>
      <c r="C630" s="66" t="n"/>
      <c r="D630" s="57" t="n"/>
    </row>
    <row r="631" ht="15.75" customHeight="1" s="198">
      <c r="A631" s="57" t="n"/>
      <c r="B631" s="57" t="n"/>
      <c r="C631" s="66" t="n"/>
      <c r="D631" s="57" t="n"/>
    </row>
    <row r="632" ht="15.75" customHeight="1" s="198">
      <c r="A632" s="57" t="n"/>
      <c r="B632" s="57" t="n"/>
      <c r="C632" s="66" t="n"/>
      <c r="D632" s="57" t="n"/>
    </row>
    <row r="633" ht="15.75" customHeight="1" s="198">
      <c r="A633" s="57" t="n"/>
      <c r="B633" s="57" t="n"/>
      <c r="C633" s="66" t="n"/>
      <c r="D633" s="57" t="n"/>
    </row>
    <row r="634" ht="15.75" customHeight="1" s="198">
      <c r="A634" s="57" t="n"/>
      <c r="B634" s="57" t="n"/>
      <c r="C634" s="66" t="n"/>
      <c r="D634" s="57" t="n"/>
    </row>
    <row r="635" ht="15.75" customHeight="1" s="198">
      <c r="A635" s="57" t="n"/>
      <c r="B635" s="57" t="n"/>
      <c r="C635" s="66" t="n"/>
      <c r="D635" s="57" t="n"/>
    </row>
    <row r="636" ht="15.75" customHeight="1" s="198">
      <c r="A636" s="57" t="n"/>
      <c r="B636" s="57" t="n"/>
      <c r="C636" s="66" t="n"/>
      <c r="D636" s="57" t="n"/>
    </row>
    <row r="637" ht="15.75" customHeight="1" s="198">
      <c r="A637" s="57" t="n"/>
      <c r="B637" s="57" t="n"/>
      <c r="C637" s="66" t="n"/>
      <c r="D637" s="57" t="n"/>
    </row>
    <row r="638" ht="15.75" customHeight="1" s="198">
      <c r="A638" s="57" t="n"/>
      <c r="B638" s="57" t="n"/>
      <c r="C638" s="66" t="n"/>
      <c r="D638" s="57" t="n"/>
    </row>
    <row r="639" ht="15.75" customHeight="1" s="198">
      <c r="A639" s="57" t="n"/>
      <c r="B639" s="57" t="n"/>
      <c r="C639" s="66" t="n"/>
      <c r="D639" s="57" t="n"/>
    </row>
    <row r="640" ht="15.75" customHeight="1" s="198">
      <c r="A640" s="57" t="n"/>
      <c r="B640" s="57" t="n"/>
      <c r="C640" s="66" t="n"/>
      <c r="D640" s="57" t="n"/>
    </row>
    <row r="641" ht="15.75" customHeight="1" s="198">
      <c r="A641" s="57" t="n"/>
      <c r="B641" s="57" t="n"/>
      <c r="C641" s="66" t="n"/>
      <c r="D641" s="57" t="n"/>
    </row>
    <row r="642" ht="15.75" customHeight="1" s="198">
      <c r="A642" s="57" t="n"/>
      <c r="B642" s="57" t="n"/>
      <c r="C642" s="66" t="n"/>
      <c r="D642" s="57" t="n"/>
    </row>
    <row r="643" ht="15.75" customHeight="1" s="198">
      <c r="A643" s="57" t="n"/>
      <c r="B643" s="57" t="n"/>
      <c r="C643" s="66" t="n"/>
      <c r="D643" s="57" t="n"/>
    </row>
    <row r="644" ht="15.75" customHeight="1" s="198">
      <c r="A644" s="57" t="n"/>
      <c r="B644" s="57" t="n"/>
      <c r="C644" s="66" t="n"/>
      <c r="D644" s="57" t="n"/>
    </row>
    <row r="645" ht="15.75" customHeight="1" s="198">
      <c r="A645" s="57" t="n"/>
      <c r="B645" s="57" t="n"/>
      <c r="C645" s="66" t="n"/>
      <c r="D645" s="57" t="n"/>
    </row>
    <row r="646" ht="15.75" customHeight="1" s="198">
      <c r="A646" s="57" t="n"/>
      <c r="B646" s="57" t="n"/>
      <c r="C646" s="66" t="n"/>
      <c r="D646" s="57" t="n"/>
    </row>
    <row r="647" ht="15.75" customHeight="1" s="198">
      <c r="A647" s="57" t="n"/>
      <c r="B647" s="57" t="n"/>
      <c r="C647" s="66" t="n"/>
      <c r="D647" s="57" t="n"/>
    </row>
    <row r="648" ht="15.75" customHeight="1" s="198">
      <c r="A648" s="57" t="n"/>
      <c r="B648" s="57" t="n"/>
      <c r="C648" s="66" t="n"/>
      <c r="D648" s="57" t="n"/>
    </row>
    <row r="649" ht="15.75" customHeight="1" s="198">
      <c r="A649" s="57" t="n"/>
      <c r="B649" s="57" t="n"/>
      <c r="C649" s="66" t="n"/>
      <c r="D649" s="57" t="n"/>
    </row>
    <row r="650" ht="15.75" customHeight="1" s="198">
      <c r="A650" s="57" t="n"/>
      <c r="B650" s="57" t="n"/>
      <c r="C650" s="66" t="n"/>
      <c r="D650" s="57" t="n"/>
    </row>
    <row r="651" ht="15.75" customHeight="1" s="198">
      <c r="A651" s="57" t="n"/>
      <c r="B651" s="57" t="n"/>
      <c r="C651" s="66" t="n"/>
      <c r="D651" s="57" t="n"/>
    </row>
    <row r="652" ht="15.75" customHeight="1" s="198">
      <c r="A652" s="57" t="n"/>
      <c r="B652" s="57" t="n"/>
      <c r="C652" s="66" t="n"/>
      <c r="D652" s="57" t="n"/>
    </row>
    <row r="653" ht="15.75" customHeight="1" s="198">
      <c r="A653" s="57" t="n"/>
      <c r="B653" s="57" t="n"/>
      <c r="C653" s="66" t="n"/>
      <c r="D653" s="57" t="n"/>
    </row>
    <row r="654" ht="15.75" customHeight="1" s="198">
      <c r="A654" s="57" t="n"/>
      <c r="B654" s="57" t="n"/>
      <c r="C654" s="66" t="n"/>
      <c r="D654" s="57" t="n"/>
    </row>
    <row r="655" ht="15.75" customHeight="1" s="198">
      <c r="A655" s="57" t="n"/>
      <c r="B655" s="57" t="n"/>
      <c r="C655" s="66" t="n"/>
      <c r="D655" s="57" t="n"/>
    </row>
    <row r="656" ht="15.75" customHeight="1" s="198">
      <c r="A656" s="57" t="n"/>
      <c r="B656" s="57" t="n"/>
      <c r="C656" s="66" t="n"/>
      <c r="D656" s="57" t="n"/>
    </row>
    <row r="657" ht="15.75" customHeight="1" s="198">
      <c r="A657" s="57" t="n"/>
      <c r="B657" s="57" t="n"/>
      <c r="C657" s="66" t="n"/>
      <c r="D657" s="57" t="n"/>
    </row>
    <row r="658" ht="15.75" customHeight="1" s="198">
      <c r="A658" s="57" t="n"/>
      <c r="B658" s="57" t="n"/>
      <c r="C658" s="66" t="n"/>
      <c r="D658" s="57" t="n"/>
    </row>
    <row r="659" ht="15.75" customHeight="1" s="198">
      <c r="A659" s="57" t="n"/>
      <c r="B659" s="57" t="n"/>
      <c r="C659" s="66" t="n"/>
      <c r="D659" s="57" t="n"/>
    </row>
    <row r="660" ht="15.75" customHeight="1" s="198">
      <c r="A660" s="57" t="n"/>
      <c r="B660" s="57" t="n"/>
      <c r="C660" s="66" t="n"/>
      <c r="D660" s="57" t="n"/>
    </row>
    <row r="661" ht="15.75" customHeight="1" s="198">
      <c r="A661" s="57" t="n"/>
      <c r="B661" s="57" t="n"/>
      <c r="C661" s="66" t="n"/>
      <c r="D661" s="57" t="n"/>
    </row>
    <row r="662" ht="15.75" customHeight="1" s="198">
      <c r="A662" s="57" t="n"/>
      <c r="B662" s="57" t="n"/>
      <c r="C662" s="66" t="n"/>
      <c r="D662" s="57" t="n"/>
    </row>
    <row r="663" ht="15.75" customHeight="1" s="198">
      <c r="A663" s="57" t="n"/>
      <c r="B663" s="57" t="n"/>
      <c r="C663" s="66" t="n"/>
      <c r="D663" s="57" t="n"/>
    </row>
    <row r="664" ht="15.75" customHeight="1" s="198">
      <c r="A664" s="57" t="n"/>
      <c r="B664" s="57" t="n"/>
      <c r="C664" s="66" t="n"/>
      <c r="D664" s="57" t="n"/>
    </row>
    <row r="665" ht="15.75" customHeight="1" s="198">
      <c r="A665" s="57" t="n"/>
      <c r="B665" s="57" t="n"/>
      <c r="C665" s="66" t="n"/>
      <c r="D665" s="57" t="n"/>
    </row>
    <row r="666" ht="15.75" customHeight="1" s="198">
      <c r="A666" s="57" t="n"/>
      <c r="B666" s="57" t="n"/>
      <c r="C666" s="66" t="n"/>
      <c r="D666" s="57" t="n"/>
    </row>
    <row r="667" ht="15.75" customHeight="1" s="198">
      <c r="A667" s="57" t="n"/>
      <c r="B667" s="57" t="n"/>
      <c r="C667" s="66" t="n"/>
      <c r="D667" s="57" t="n"/>
    </row>
    <row r="668" ht="15.75" customHeight="1" s="198">
      <c r="A668" s="57" t="n"/>
      <c r="B668" s="57" t="n"/>
      <c r="C668" s="66" t="n"/>
      <c r="D668" s="57" t="n"/>
    </row>
    <row r="669" ht="15.75" customHeight="1" s="198">
      <c r="A669" s="57" t="n"/>
      <c r="B669" s="57" t="n"/>
      <c r="C669" s="66" t="n"/>
      <c r="D669" s="57" t="n"/>
    </row>
    <row r="670" ht="15.75" customHeight="1" s="198">
      <c r="A670" s="57" t="n"/>
      <c r="B670" s="57" t="n"/>
      <c r="C670" s="66" t="n"/>
      <c r="D670" s="57" t="n"/>
    </row>
    <row r="671" ht="15.75" customHeight="1" s="198">
      <c r="A671" s="57" t="n"/>
      <c r="B671" s="57" t="n"/>
      <c r="C671" s="66" t="n"/>
      <c r="D671" s="57" t="n"/>
    </row>
    <row r="672" ht="15.75" customHeight="1" s="198">
      <c r="A672" s="57" t="n"/>
      <c r="B672" s="57" t="n"/>
      <c r="C672" s="66" t="n"/>
      <c r="D672" s="57" t="n"/>
    </row>
    <row r="673" ht="15.75" customHeight="1" s="198">
      <c r="A673" s="57" t="n"/>
      <c r="B673" s="57" t="n"/>
      <c r="C673" s="66" t="n"/>
      <c r="D673" s="57" t="n"/>
    </row>
    <row r="674" ht="15.75" customHeight="1" s="198">
      <c r="A674" s="57" t="n"/>
      <c r="B674" s="57" t="n"/>
      <c r="C674" s="66" t="n"/>
      <c r="D674" s="57" t="n"/>
    </row>
    <row r="675" ht="15.75" customHeight="1" s="198">
      <c r="A675" s="57" t="n"/>
      <c r="B675" s="57" t="n"/>
      <c r="C675" s="66" t="n"/>
      <c r="D675" s="57" t="n"/>
    </row>
    <row r="676" ht="15.75" customHeight="1" s="198">
      <c r="A676" s="57" t="n"/>
      <c r="B676" s="57" t="n"/>
      <c r="C676" s="66" t="n"/>
      <c r="D676" s="57" t="n"/>
    </row>
    <row r="677" ht="15.75" customHeight="1" s="198">
      <c r="A677" s="57" t="n"/>
      <c r="B677" s="57" t="n"/>
      <c r="C677" s="66" t="n"/>
      <c r="D677" s="57" t="n"/>
    </row>
    <row r="678" ht="15.75" customHeight="1" s="198">
      <c r="A678" s="57" t="n"/>
      <c r="B678" s="57" t="n"/>
      <c r="C678" s="66" t="n"/>
      <c r="D678" s="57" t="n"/>
    </row>
    <row r="679" ht="15.75" customHeight="1" s="198">
      <c r="A679" s="57" t="n"/>
      <c r="B679" s="57" t="n"/>
      <c r="C679" s="66" t="n"/>
      <c r="D679" s="57" t="n"/>
    </row>
    <row r="680" ht="15.75" customHeight="1" s="198">
      <c r="A680" s="57" t="n"/>
      <c r="B680" s="57" t="n"/>
      <c r="C680" s="66" t="n"/>
      <c r="D680" s="57" t="n"/>
    </row>
    <row r="681" ht="15.75" customHeight="1" s="198">
      <c r="A681" s="57" t="n"/>
      <c r="B681" s="57" t="n"/>
      <c r="C681" s="66" t="n"/>
      <c r="D681" s="57" t="n"/>
    </row>
    <row r="682" ht="15.75" customHeight="1" s="198">
      <c r="A682" s="57" t="n"/>
      <c r="B682" s="57" t="n"/>
      <c r="C682" s="66" t="n"/>
      <c r="D682" s="57" t="n"/>
    </row>
    <row r="683" ht="15.75" customHeight="1" s="198">
      <c r="A683" s="57" t="n"/>
      <c r="B683" s="57" t="n"/>
      <c r="C683" s="66" t="n"/>
      <c r="D683" s="57" t="n"/>
    </row>
    <row r="684" ht="15.75" customHeight="1" s="198">
      <c r="A684" s="57" t="n"/>
      <c r="B684" s="57" t="n"/>
      <c r="C684" s="66" t="n"/>
      <c r="D684" s="57" t="n"/>
    </row>
    <row r="685" ht="15.75" customHeight="1" s="198">
      <c r="A685" s="57" t="n"/>
      <c r="B685" s="57" t="n"/>
      <c r="C685" s="66" t="n"/>
      <c r="D685" s="57" t="n"/>
    </row>
    <row r="686" ht="15.75" customHeight="1" s="198">
      <c r="A686" s="57" t="n"/>
      <c r="B686" s="57" t="n"/>
      <c r="C686" s="66" t="n"/>
      <c r="D686" s="57" t="n"/>
    </row>
    <row r="687" ht="15.75" customHeight="1" s="198">
      <c r="A687" s="57" t="n"/>
      <c r="B687" s="57" t="n"/>
      <c r="C687" s="66" t="n"/>
      <c r="D687" s="57" t="n"/>
    </row>
    <row r="688" ht="15.75" customHeight="1" s="198">
      <c r="A688" s="57" t="n"/>
      <c r="B688" s="57" t="n"/>
      <c r="C688" s="66" t="n"/>
      <c r="D688" s="57" t="n"/>
    </row>
    <row r="689" ht="15.75" customHeight="1" s="198">
      <c r="A689" s="57" t="n"/>
      <c r="B689" s="57" t="n"/>
      <c r="C689" s="66" t="n"/>
      <c r="D689" s="57" t="n"/>
    </row>
    <row r="690" ht="15.75" customHeight="1" s="198">
      <c r="A690" s="57" t="n"/>
      <c r="B690" s="57" t="n"/>
      <c r="C690" s="66" t="n"/>
      <c r="D690" s="57" t="n"/>
    </row>
    <row r="691" ht="15.75" customHeight="1" s="198">
      <c r="A691" s="57" t="n"/>
      <c r="B691" s="57" t="n"/>
      <c r="C691" s="66" t="n"/>
      <c r="D691" s="57" t="n"/>
    </row>
    <row r="692" ht="15.75" customHeight="1" s="198">
      <c r="A692" s="57" t="n"/>
      <c r="B692" s="57" t="n"/>
      <c r="C692" s="66" t="n"/>
      <c r="D692" s="57" t="n"/>
    </row>
    <row r="693" ht="15.75" customHeight="1" s="198">
      <c r="A693" s="57" t="n"/>
      <c r="B693" s="57" t="n"/>
      <c r="C693" s="66" t="n"/>
      <c r="D693" s="57" t="n"/>
    </row>
    <row r="694" ht="15.75" customHeight="1" s="198">
      <c r="A694" s="57" t="n"/>
      <c r="B694" s="57" t="n"/>
      <c r="C694" s="66" t="n"/>
      <c r="D694" s="57" t="n"/>
    </row>
    <row r="695" ht="15.75" customHeight="1" s="198">
      <c r="A695" s="57" t="n"/>
      <c r="B695" s="57" t="n"/>
      <c r="C695" s="66" t="n"/>
      <c r="D695" s="57" t="n"/>
    </row>
    <row r="696" ht="15.75" customHeight="1" s="198">
      <c r="A696" s="57" t="n"/>
      <c r="B696" s="57" t="n"/>
      <c r="C696" s="66" t="n"/>
      <c r="D696" s="57" t="n"/>
    </row>
    <row r="697" ht="15.75" customHeight="1" s="198">
      <c r="A697" s="57" t="n"/>
      <c r="B697" s="57" t="n"/>
      <c r="C697" s="66" t="n"/>
      <c r="D697" s="57" t="n"/>
    </row>
    <row r="698" ht="15.75" customHeight="1" s="198">
      <c r="A698" s="57" t="n"/>
      <c r="B698" s="57" t="n"/>
      <c r="C698" s="66" t="n"/>
      <c r="D698" s="57" t="n"/>
    </row>
    <row r="699" ht="15.75" customHeight="1" s="198">
      <c r="A699" s="57" t="n"/>
      <c r="B699" s="57" t="n"/>
      <c r="C699" s="66" t="n"/>
      <c r="D699" s="57" t="n"/>
    </row>
    <row r="700" ht="15.75" customHeight="1" s="198">
      <c r="A700" s="57" t="n"/>
      <c r="B700" s="57" t="n"/>
      <c r="C700" s="66" t="n"/>
      <c r="D700" s="57" t="n"/>
    </row>
    <row r="701" ht="15.75" customHeight="1" s="198">
      <c r="A701" s="57" t="n"/>
      <c r="B701" s="57" t="n"/>
      <c r="C701" s="66" t="n"/>
      <c r="D701" s="57" t="n"/>
    </row>
    <row r="702" ht="15.75" customHeight="1" s="198">
      <c r="A702" s="57" t="n"/>
      <c r="B702" s="57" t="n"/>
      <c r="C702" s="66" t="n"/>
      <c r="D702" s="57" t="n"/>
    </row>
    <row r="703" ht="15.75" customHeight="1" s="198">
      <c r="A703" s="57" t="n"/>
      <c r="B703" s="57" t="n"/>
      <c r="C703" s="66" t="n"/>
      <c r="D703" s="57" t="n"/>
    </row>
    <row r="704" ht="15.75" customHeight="1" s="198">
      <c r="A704" s="57" t="n"/>
      <c r="B704" s="57" t="n"/>
      <c r="C704" s="66" t="n"/>
      <c r="D704" s="57" t="n"/>
    </row>
    <row r="705" ht="15.75" customHeight="1" s="198">
      <c r="A705" s="57" t="n"/>
      <c r="B705" s="57" t="n"/>
      <c r="C705" s="66" t="n"/>
      <c r="D705" s="57" t="n"/>
    </row>
    <row r="706" ht="15.75" customHeight="1" s="198">
      <c r="A706" s="57" t="n"/>
      <c r="B706" s="57" t="n"/>
      <c r="C706" s="66" t="n"/>
      <c r="D706" s="57" t="n"/>
    </row>
    <row r="707" ht="15.75" customHeight="1" s="198">
      <c r="A707" s="57" t="n"/>
      <c r="B707" s="57" t="n"/>
      <c r="C707" s="66" t="n"/>
      <c r="D707" s="57" t="n"/>
    </row>
    <row r="708" ht="15.75" customHeight="1" s="198">
      <c r="A708" s="57" t="n"/>
      <c r="B708" s="57" t="n"/>
      <c r="C708" s="66" t="n"/>
      <c r="D708" s="57" t="n"/>
    </row>
    <row r="709" ht="15.75" customHeight="1" s="198">
      <c r="A709" s="57" t="n"/>
      <c r="B709" s="57" t="n"/>
      <c r="C709" s="66" t="n"/>
      <c r="D709" s="57" t="n"/>
    </row>
    <row r="710" ht="15.75" customHeight="1" s="198">
      <c r="A710" s="57" t="n"/>
      <c r="B710" s="57" t="n"/>
      <c r="C710" s="66" t="n"/>
      <c r="D710" s="57" t="n"/>
    </row>
    <row r="711" ht="15.75" customHeight="1" s="198">
      <c r="A711" s="57" t="n"/>
      <c r="B711" s="57" t="n"/>
      <c r="C711" s="66" t="n"/>
      <c r="D711" s="57" t="n"/>
    </row>
    <row r="712" ht="15.75" customHeight="1" s="198">
      <c r="A712" s="57" t="n"/>
      <c r="B712" s="57" t="n"/>
      <c r="C712" s="66" t="n"/>
      <c r="D712" s="57" t="n"/>
    </row>
    <row r="713" ht="15.75" customHeight="1" s="198">
      <c r="A713" s="57" t="n"/>
      <c r="B713" s="57" t="n"/>
      <c r="C713" s="66" t="n"/>
      <c r="D713" s="57" t="n"/>
    </row>
    <row r="714" ht="15.75" customHeight="1" s="198">
      <c r="A714" s="57" t="n"/>
      <c r="B714" s="57" t="n"/>
      <c r="C714" s="66" t="n"/>
      <c r="D714" s="57" t="n"/>
    </row>
    <row r="715" ht="15.75" customHeight="1" s="198">
      <c r="A715" s="57" t="n"/>
      <c r="B715" s="57" t="n"/>
      <c r="C715" s="66" t="n"/>
      <c r="D715" s="57" t="n"/>
    </row>
    <row r="716" ht="15.75" customHeight="1" s="198">
      <c r="A716" s="57" t="n"/>
      <c r="B716" s="57" t="n"/>
      <c r="C716" s="66" t="n"/>
      <c r="D716" s="57" t="n"/>
    </row>
    <row r="717" ht="15.75" customHeight="1" s="198">
      <c r="A717" s="57" t="n"/>
      <c r="B717" s="57" t="n"/>
      <c r="C717" s="66" t="n"/>
      <c r="D717" s="57" t="n"/>
    </row>
    <row r="718" ht="15.75" customHeight="1" s="198">
      <c r="A718" s="57" t="n"/>
      <c r="B718" s="57" t="n"/>
      <c r="C718" s="66" t="n"/>
      <c r="D718" s="57" t="n"/>
    </row>
    <row r="719" ht="15.75" customHeight="1" s="198">
      <c r="A719" s="57" t="n"/>
      <c r="B719" s="57" t="n"/>
      <c r="C719" s="66" t="n"/>
      <c r="D719" s="57" t="n"/>
    </row>
    <row r="720" ht="15.75" customHeight="1" s="198">
      <c r="A720" s="57" t="n"/>
      <c r="B720" s="57" t="n"/>
      <c r="C720" s="66" t="n"/>
      <c r="D720" s="57" t="n"/>
    </row>
    <row r="721" ht="15.75" customHeight="1" s="198">
      <c r="A721" s="57" t="n"/>
      <c r="B721" s="57" t="n"/>
      <c r="C721" s="66" t="n"/>
      <c r="D721" s="57" t="n"/>
    </row>
    <row r="722" ht="15.75" customHeight="1" s="198">
      <c r="A722" s="57" t="n"/>
      <c r="B722" s="57" t="n"/>
      <c r="C722" s="66" t="n"/>
      <c r="D722" s="57" t="n"/>
    </row>
    <row r="723" ht="15.75" customHeight="1" s="198">
      <c r="A723" s="57" t="n"/>
      <c r="B723" s="57" t="n"/>
      <c r="C723" s="66" t="n"/>
      <c r="D723" s="57" t="n"/>
    </row>
    <row r="724" ht="15.75" customHeight="1" s="198">
      <c r="A724" s="57" t="n"/>
      <c r="B724" s="57" t="n"/>
      <c r="C724" s="66" t="n"/>
      <c r="D724" s="57" t="n"/>
    </row>
    <row r="725" ht="15.75" customHeight="1" s="198">
      <c r="A725" s="57" t="n"/>
      <c r="B725" s="57" t="n"/>
      <c r="C725" s="66" t="n"/>
      <c r="D725" s="57" t="n"/>
    </row>
    <row r="726" ht="15.75" customHeight="1" s="198">
      <c r="A726" s="57" t="n"/>
      <c r="B726" s="57" t="n"/>
      <c r="C726" s="66" t="n"/>
      <c r="D726" s="57" t="n"/>
    </row>
    <row r="727" ht="15.75" customHeight="1" s="198">
      <c r="A727" s="57" t="n"/>
      <c r="B727" s="57" t="n"/>
      <c r="C727" s="66" t="n"/>
      <c r="D727" s="57" t="n"/>
    </row>
    <row r="728" ht="15.75" customHeight="1" s="198">
      <c r="A728" s="57" t="n"/>
      <c r="B728" s="57" t="n"/>
      <c r="C728" s="66" t="n"/>
      <c r="D728" s="57" t="n"/>
    </row>
    <row r="729" ht="15.75" customHeight="1" s="198">
      <c r="A729" s="57" t="n"/>
      <c r="B729" s="57" t="n"/>
      <c r="C729" s="66" t="n"/>
      <c r="D729" s="57" t="n"/>
    </row>
    <row r="730" ht="15.75" customHeight="1" s="198">
      <c r="A730" s="57" t="n"/>
      <c r="B730" s="57" t="n"/>
      <c r="C730" s="66" t="n"/>
      <c r="D730" s="57" t="n"/>
    </row>
    <row r="731" ht="15.75" customHeight="1" s="198">
      <c r="A731" s="57" t="n"/>
      <c r="B731" s="57" t="n"/>
      <c r="C731" s="66" t="n"/>
      <c r="D731" s="57" t="n"/>
    </row>
    <row r="732" ht="15.75" customHeight="1" s="198">
      <c r="A732" s="57" t="n"/>
      <c r="B732" s="57" t="n"/>
      <c r="C732" s="66" t="n"/>
      <c r="D732" s="57" t="n"/>
    </row>
    <row r="733" ht="15.75" customHeight="1" s="198">
      <c r="A733" s="57" t="n"/>
      <c r="B733" s="57" t="n"/>
      <c r="C733" s="66" t="n"/>
      <c r="D733" s="57" t="n"/>
    </row>
    <row r="734" ht="15.75" customHeight="1" s="198">
      <c r="A734" s="57" t="n"/>
      <c r="B734" s="57" t="n"/>
      <c r="C734" s="66" t="n"/>
      <c r="D734" s="57" t="n"/>
    </row>
    <row r="735" ht="15.75" customHeight="1" s="198">
      <c r="A735" s="57" t="n"/>
      <c r="B735" s="57" t="n"/>
      <c r="C735" s="66" t="n"/>
      <c r="D735" s="57" t="n"/>
    </row>
    <row r="736" ht="15.75" customHeight="1" s="198">
      <c r="A736" s="57" t="n"/>
      <c r="B736" s="57" t="n"/>
      <c r="C736" s="66" t="n"/>
      <c r="D736" s="57" t="n"/>
    </row>
    <row r="737" ht="15.75" customHeight="1" s="198">
      <c r="A737" s="57" t="n"/>
      <c r="B737" s="57" t="n"/>
      <c r="C737" s="66" t="n"/>
      <c r="D737" s="57" t="n"/>
    </row>
    <row r="738" ht="15.75" customHeight="1" s="198">
      <c r="A738" s="57" t="n"/>
      <c r="B738" s="57" t="n"/>
      <c r="C738" s="66" t="n"/>
      <c r="D738" s="57" t="n"/>
    </row>
    <row r="739" ht="15.75" customHeight="1" s="198">
      <c r="A739" s="57" t="n"/>
      <c r="B739" s="57" t="n"/>
      <c r="C739" s="66" t="n"/>
      <c r="D739" s="57" t="n"/>
    </row>
    <row r="740" ht="15.75" customHeight="1" s="198">
      <c r="A740" s="57" t="n"/>
      <c r="B740" s="57" t="n"/>
      <c r="C740" s="66" t="n"/>
      <c r="D740" s="57" t="n"/>
    </row>
    <row r="741" ht="15.75" customHeight="1" s="198">
      <c r="A741" s="57" t="n"/>
      <c r="B741" s="57" t="n"/>
      <c r="C741" s="66" t="n"/>
      <c r="D741" s="57" t="n"/>
    </row>
    <row r="742" ht="15.75" customHeight="1" s="198">
      <c r="A742" s="57" t="n"/>
      <c r="B742" s="57" t="n"/>
      <c r="C742" s="66" t="n"/>
      <c r="D742" s="57" t="n"/>
    </row>
    <row r="743" ht="15.75" customHeight="1" s="198">
      <c r="A743" s="57" t="n"/>
      <c r="B743" s="57" t="n"/>
      <c r="C743" s="66" t="n"/>
      <c r="D743" s="57" t="n"/>
    </row>
    <row r="744" ht="15.75" customHeight="1" s="198">
      <c r="A744" s="57" t="n"/>
      <c r="B744" s="57" t="n"/>
      <c r="C744" s="66" t="n"/>
      <c r="D744" s="57" t="n"/>
    </row>
    <row r="745" ht="15.75" customHeight="1" s="198">
      <c r="A745" s="57" t="n"/>
      <c r="B745" s="57" t="n"/>
      <c r="C745" s="66" t="n"/>
      <c r="D745" s="57" t="n"/>
    </row>
    <row r="746" ht="15.75" customHeight="1" s="198">
      <c r="A746" s="57" t="n"/>
      <c r="B746" s="57" t="n"/>
      <c r="C746" s="66" t="n"/>
      <c r="D746" s="57" t="n"/>
    </row>
    <row r="747" ht="15.75" customHeight="1" s="198">
      <c r="A747" s="57" t="n"/>
      <c r="B747" s="57" t="n"/>
      <c r="C747" s="66" t="n"/>
      <c r="D747" s="57" t="n"/>
    </row>
    <row r="748" ht="15.75" customHeight="1" s="198">
      <c r="A748" s="57" t="n"/>
      <c r="B748" s="57" t="n"/>
      <c r="C748" s="66" t="n"/>
      <c r="D748" s="57" t="n"/>
    </row>
    <row r="749" ht="15.75" customHeight="1" s="198">
      <c r="A749" s="57" t="n"/>
      <c r="B749" s="57" t="n"/>
      <c r="C749" s="66" t="n"/>
      <c r="D749" s="57" t="n"/>
    </row>
    <row r="750" ht="15.75" customHeight="1" s="198">
      <c r="A750" s="57" t="n"/>
      <c r="B750" s="57" t="n"/>
      <c r="C750" s="66" t="n"/>
      <c r="D750" s="57" t="n"/>
    </row>
    <row r="751" ht="15.75" customHeight="1" s="198">
      <c r="A751" s="57" t="n"/>
      <c r="B751" s="57" t="n"/>
      <c r="C751" s="66" t="n"/>
      <c r="D751" s="57" t="n"/>
    </row>
    <row r="752" ht="15.75" customHeight="1" s="198">
      <c r="A752" s="57" t="n"/>
      <c r="B752" s="57" t="n"/>
      <c r="C752" s="66" t="n"/>
      <c r="D752" s="57" t="n"/>
    </row>
    <row r="753" ht="15.75" customHeight="1" s="198">
      <c r="A753" s="57" t="n"/>
      <c r="B753" s="57" t="n"/>
      <c r="C753" s="66" t="n"/>
      <c r="D753" s="57" t="n"/>
    </row>
    <row r="754" ht="15.75" customHeight="1" s="198">
      <c r="A754" s="57" t="n"/>
      <c r="B754" s="57" t="n"/>
      <c r="C754" s="66" t="n"/>
      <c r="D754" s="57" t="n"/>
    </row>
    <row r="755" ht="15.75" customHeight="1" s="198">
      <c r="A755" s="57" t="n"/>
      <c r="B755" s="57" t="n"/>
      <c r="C755" s="66" t="n"/>
      <c r="D755" s="57" t="n"/>
    </row>
    <row r="756" ht="15.75" customHeight="1" s="198">
      <c r="A756" s="57" t="n"/>
      <c r="B756" s="57" t="n"/>
      <c r="C756" s="66" t="n"/>
      <c r="D756" s="57" t="n"/>
    </row>
    <row r="757" ht="15.75" customHeight="1" s="198">
      <c r="A757" s="57" t="n"/>
      <c r="B757" s="57" t="n"/>
      <c r="C757" s="66" t="n"/>
      <c r="D757" s="57" t="n"/>
    </row>
    <row r="758" ht="15.75" customHeight="1" s="198">
      <c r="A758" s="57" t="n"/>
      <c r="B758" s="57" t="n"/>
      <c r="C758" s="66" t="n"/>
      <c r="D758" s="57" t="n"/>
    </row>
    <row r="759" ht="15.75" customHeight="1" s="198">
      <c r="A759" s="57" t="n"/>
      <c r="B759" s="57" t="n"/>
      <c r="C759" s="66" t="n"/>
      <c r="D759" s="57" t="n"/>
    </row>
    <row r="760" ht="15.75" customHeight="1" s="198">
      <c r="A760" s="57" t="n"/>
      <c r="B760" s="57" t="n"/>
      <c r="C760" s="66" t="n"/>
      <c r="D760" s="57" t="n"/>
    </row>
    <row r="761" ht="15.75" customHeight="1" s="198">
      <c r="A761" s="57" t="n"/>
      <c r="B761" s="57" t="n"/>
      <c r="C761" s="66" t="n"/>
      <c r="D761" s="57" t="n"/>
    </row>
    <row r="762" ht="15.75" customHeight="1" s="198">
      <c r="A762" s="57" t="n"/>
      <c r="B762" s="57" t="n"/>
      <c r="C762" s="66" t="n"/>
      <c r="D762" s="57" t="n"/>
    </row>
    <row r="763" ht="15.75" customHeight="1" s="198">
      <c r="A763" s="57" t="n"/>
      <c r="B763" s="57" t="n"/>
      <c r="C763" s="66" t="n"/>
      <c r="D763" s="57" t="n"/>
    </row>
    <row r="764" ht="15.75" customHeight="1" s="198">
      <c r="A764" s="57" t="n"/>
      <c r="B764" s="57" t="n"/>
      <c r="C764" s="66" t="n"/>
      <c r="D764" s="57" t="n"/>
    </row>
    <row r="765" ht="15.75" customHeight="1" s="198">
      <c r="A765" s="57" t="n"/>
      <c r="B765" s="57" t="n"/>
      <c r="C765" s="66" t="n"/>
      <c r="D765" s="57" t="n"/>
    </row>
    <row r="766" ht="15.75" customHeight="1" s="198">
      <c r="A766" s="57" t="n"/>
      <c r="B766" s="57" t="n"/>
      <c r="C766" s="66" t="n"/>
      <c r="D766" s="57" t="n"/>
    </row>
    <row r="767" ht="15.75" customHeight="1" s="198">
      <c r="A767" s="57" t="n"/>
      <c r="B767" s="57" t="n"/>
      <c r="C767" s="66" t="n"/>
      <c r="D767" s="57" t="n"/>
    </row>
    <row r="768" ht="15.75" customHeight="1" s="198">
      <c r="A768" s="57" t="n"/>
      <c r="B768" s="57" t="n"/>
      <c r="C768" s="66" t="n"/>
      <c r="D768" s="57" t="n"/>
    </row>
    <row r="769" ht="15.75" customHeight="1" s="198">
      <c r="A769" s="57" t="n"/>
      <c r="B769" s="57" t="n"/>
      <c r="C769" s="66" t="n"/>
      <c r="D769" s="57" t="n"/>
    </row>
    <row r="770" ht="15.75" customHeight="1" s="198">
      <c r="A770" s="57" t="n"/>
      <c r="B770" s="57" t="n"/>
      <c r="C770" s="66" t="n"/>
      <c r="D770" s="57" t="n"/>
    </row>
    <row r="771" ht="15.75" customHeight="1" s="198">
      <c r="A771" s="57" t="n"/>
      <c r="B771" s="57" t="n"/>
      <c r="C771" s="66" t="n"/>
      <c r="D771" s="57" t="n"/>
    </row>
    <row r="772" ht="15.75" customHeight="1" s="198">
      <c r="A772" s="57" t="n"/>
      <c r="B772" s="57" t="n"/>
      <c r="C772" s="66" t="n"/>
      <c r="D772" s="57" t="n"/>
    </row>
    <row r="773" ht="15.75" customHeight="1" s="198">
      <c r="A773" s="57" t="n"/>
      <c r="B773" s="57" t="n"/>
      <c r="C773" s="66" t="n"/>
      <c r="D773" s="57" t="n"/>
    </row>
    <row r="774" ht="15.75" customHeight="1" s="198">
      <c r="A774" s="57" t="n"/>
      <c r="B774" s="57" t="n"/>
      <c r="C774" s="66" t="n"/>
      <c r="D774" s="57" t="n"/>
    </row>
    <row r="775" ht="15.75" customHeight="1" s="198">
      <c r="A775" s="57" t="n"/>
      <c r="B775" s="57" t="n"/>
      <c r="C775" s="66" t="n"/>
      <c r="D775" s="57" t="n"/>
    </row>
    <row r="776" ht="15.75" customHeight="1" s="198">
      <c r="A776" s="57" t="n"/>
      <c r="B776" s="57" t="n"/>
      <c r="C776" s="66" t="n"/>
      <c r="D776" s="57" t="n"/>
    </row>
    <row r="777" ht="15.75" customHeight="1" s="198">
      <c r="A777" s="57" t="n"/>
      <c r="B777" s="57" t="n"/>
      <c r="C777" s="66" t="n"/>
      <c r="D777" s="57" t="n"/>
    </row>
    <row r="778" ht="15.75" customHeight="1" s="198">
      <c r="A778" s="57" t="n"/>
      <c r="B778" s="57" t="n"/>
      <c r="C778" s="66" t="n"/>
      <c r="D778" s="57" t="n"/>
    </row>
    <row r="779" ht="15.75" customHeight="1" s="198">
      <c r="A779" s="57" t="n"/>
      <c r="B779" s="57" t="n"/>
      <c r="C779" s="66" t="n"/>
      <c r="D779" s="57" t="n"/>
    </row>
    <row r="780" ht="15.75" customHeight="1" s="198">
      <c r="A780" s="57" t="n"/>
      <c r="B780" s="57" t="n"/>
      <c r="C780" s="66" t="n"/>
      <c r="D780" s="57" t="n"/>
    </row>
    <row r="781" ht="15.75" customHeight="1" s="198">
      <c r="A781" s="57" t="n"/>
      <c r="B781" s="57" t="n"/>
      <c r="C781" s="66" t="n"/>
      <c r="D781" s="57" t="n"/>
    </row>
    <row r="782" ht="15.75" customHeight="1" s="198">
      <c r="A782" s="57" t="n"/>
      <c r="B782" s="57" t="n"/>
      <c r="C782" s="66" t="n"/>
      <c r="D782" s="57" t="n"/>
    </row>
    <row r="783" ht="15.75" customHeight="1" s="198">
      <c r="A783" s="57" t="n"/>
      <c r="B783" s="57" t="n"/>
      <c r="C783" s="66" t="n"/>
      <c r="D783" s="57" t="n"/>
    </row>
    <row r="784" ht="15.75" customHeight="1" s="198">
      <c r="A784" s="57" t="n"/>
      <c r="B784" s="57" t="n"/>
      <c r="C784" s="66" t="n"/>
      <c r="D784" s="57" t="n"/>
    </row>
    <row r="785" ht="15.75" customHeight="1" s="198">
      <c r="A785" s="57" t="n"/>
      <c r="B785" s="57" t="n"/>
      <c r="C785" s="66" t="n"/>
      <c r="D785" s="57" t="n"/>
    </row>
    <row r="786" ht="15.75" customHeight="1" s="198">
      <c r="A786" s="57" t="n"/>
      <c r="B786" s="57" t="n"/>
      <c r="C786" s="66" t="n"/>
      <c r="D786" s="57" t="n"/>
    </row>
    <row r="787" ht="15.75" customHeight="1" s="198">
      <c r="A787" s="57" t="n"/>
      <c r="B787" s="57" t="n"/>
      <c r="C787" s="66" t="n"/>
      <c r="D787" s="57" t="n"/>
    </row>
    <row r="788" ht="15.75" customHeight="1" s="198">
      <c r="A788" s="57" t="n"/>
      <c r="B788" s="57" t="n"/>
      <c r="C788" s="66" t="n"/>
      <c r="D788" s="57" t="n"/>
    </row>
    <row r="789" ht="15.75" customHeight="1" s="198">
      <c r="A789" s="57" t="n"/>
      <c r="B789" s="57" t="n"/>
      <c r="C789" s="66" t="n"/>
      <c r="D789" s="57" t="n"/>
    </row>
    <row r="790" ht="15.75" customHeight="1" s="198">
      <c r="A790" s="57" t="n"/>
      <c r="B790" s="57" t="n"/>
      <c r="C790" s="66" t="n"/>
      <c r="D790" s="57" t="n"/>
    </row>
    <row r="791" ht="15.75" customHeight="1" s="198">
      <c r="A791" s="57" t="n"/>
      <c r="B791" s="57" t="n"/>
      <c r="C791" s="66" t="n"/>
      <c r="D791" s="57" t="n"/>
    </row>
    <row r="792" ht="15.75" customHeight="1" s="198">
      <c r="A792" s="57" t="n"/>
      <c r="B792" s="57" t="n"/>
      <c r="C792" s="66" t="n"/>
      <c r="D792" s="57" t="n"/>
    </row>
    <row r="793" ht="15.75" customHeight="1" s="198">
      <c r="A793" s="57" t="n"/>
      <c r="B793" s="57" t="n"/>
      <c r="C793" s="66" t="n"/>
      <c r="D793" s="57" t="n"/>
    </row>
    <row r="794" ht="15.75" customHeight="1" s="198">
      <c r="A794" s="57" t="n"/>
      <c r="B794" s="57" t="n"/>
      <c r="C794" s="66" t="n"/>
      <c r="D794" s="57" t="n"/>
    </row>
    <row r="795" ht="15.75" customHeight="1" s="198">
      <c r="A795" s="57" t="n"/>
      <c r="B795" s="57" t="n"/>
      <c r="C795" s="66" t="n"/>
      <c r="D795" s="57" t="n"/>
    </row>
    <row r="796" ht="15.75" customHeight="1" s="198">
      <c r="A796" s="57" t="n"/>
      <c r="B796" s="57" t="n"/>
      <c r="C796" s="66" t="n"/>
      <c r="D796" s="57" t="n"/>
    </row>
    <row r="797" ht="15.75" customHeight="1" s="198">
      <c r="A797" s="57" t="n"/>
      <c r="B797" s="57" t="n"/>
      <c r="C797" s="66" t="n"/>
      <c r="D797" s="57" t="n"/>
    </row>
    <row r="798" ht="15.75" customHeight="1" s="198">
      <c r="A798" s="57" t="n"/>
      <c r="B798" s="57" t="n"/>
      <c r="C798" s="66" t="n"/>
      <c r="D798" s="57" t="n"/>
    </row>
    <row r="799" ht="15.75" customHeight="1" s="198">
      <c r="A799" s="57" t="n"/>
      <c r="B799" s="57" t="n"/>
      <c r="C799" s="66" t="n"/>
      <c r="D799" s="57" t="n"/>
    </row>
    <row r="800" ht="15.75" customHeight="1" s="198">
      <c r="A800" s="57" t="n"/>
      <c r="B800" s="57" t="n"/>
      <c r="C800" s="66" t="n"/>
      <c r="D800" s="57" t="n"/>
    </row>
    <row r="801" ht="15.75" customHeight="1" s="198">
      <c r="A801" s="57" t="n"/>
      <c r="B801" s="57" t="n"/>
      <c r="C801" s="66" t="n"/>
      <c r="D801" s="57" t="n"/>
    </row>
    <row r="802" ht="15.75" customHeight="1" s="198">
      <c r="A802" s="57" t="n"/>
      <c r="B802" s="57" t="n"/>
      <c r="C802" s="66" t="n"/>
      <c r="D802" s="57" t="n"/>
    </row>
    <row r="803" ht="15.75" customHeight="1" s="198">
      <c r="A803" s="57" t="n"/>
      <c r="B803" s="57" t="n"/>
      <c r="C803" s="66" t="n"/>
      <c r="D803" s="57" t="n"/>
    </row>
    <row r="804" ht="15.75" customHeight="1" s="198">
      <c r="A804" s="57" t="n"/>
      <c r="B804" s="57" t="n"/>
      <c r="C804" s="66" t="n"/>
      <c r="D804" s="57" t="n"/>
    </row>
    <row r="805" ht="15.75" customHeight="1" s="198">
      <c r="A805" s="57" t="n"/>
      <c r="B805" s="57" t="n"/>
      <c r="C805" s="66" t="n"/>
      <c r="D805" s="57" t="n"/>
    </row>
    <row r="806" ht="15.75" customHeight="1" s="198">
      <c r="A806" s="57" t="n"/>
      <c r="B806" s="57" t="n"/>
      <c r="C806" s="66" t="n"/>
      <c r="D806" s="57" t="n"/>
    </row>
    <row r="807" ht="15.75" customHeight="1" s="198">
      <c r="A807" s="57" t="n"/>
      <c r="B807" s="57" t="n"/>
      <c r="C807" s="66" t="n"/>
      <c r="D807" s="57" t="n"/>
    </row>
    <row r="808" ht="15.75" customHeight="1" s="198">
      <c r="A808" s="57" t="n"/>
      <c r="B808" s="57" t="n"/>
      <c r="C808" s="66" t="n"/>
      <c r="D808" s="57" t="n"/>
    </row>
    <row r="809" ht="15.75" customHeight="1" s="198">
      <c r="A809" s="57" t="n"/>
      <c r="B809" s="57" t="n"/>
      <c r="C809" s="66" t="n"/>
      <c r="D809" s="57" t="n"/>
    </row>
    <row r="810" ht="15.75" customHeight="1" s="198">
      <c r="A810" s="57" t="n"/>
      <c r="B810" s="57" t="n"/>
      <c r="C810" s="66" t="n"/>
      <c r="D810" s="57" t="n"/>
    </row>
    <row r="811" ht="15.75" customHeight="1" s="198">
      <c r="A811" s="57" t="n"/>
      <c r="B811" s="57" t="n"/>
      <c r="C811" s="66" t="n"/>
      <c r="D811" s="57" t="n"/>
    </row>
    <row r="812" ht="15.75" customHeight="1" s="198">
      <c r="A812" s="57" t="n"/>
      <c r="B812" s="57" t="n"/>
      <c r="C812" s="66" t="n"/>
      <c r="D812" s="57" t="n"/>
    </row>
    <row r="813" ht="15.75" customHeight="1" s="198">
      <c r="A813" s="57" t="n"/>
      <c r="B813" s="57" t="n"/>
      <c r="C813" s="66" t="n"/>
      <c r="D813" s="57" t="n"/>
    </row>
    <row r="814" ht="15.75" customHeight="1" s="198">
      <c r="A814" s="57" t="n"/>
      <c r="B814" s="57" t="n"/>
      <c r="C814" s="66" t="n"/>
      <c r="D814" s="57" t="n"/>
    </row>
    <row r="815" ht="15.75" customHeight="1" s="198">
      <c r="A815" s="57" t="n"/>
      <c r="B815" s="57" t="n"/>
      <c r="C815" s="66" t="n"/>
      <c r="D815" s="57" t="n"/>
    </row>
    <row r="816" ht="15.75" customHeight="1" s="198">
      <c r="A816" s="57" t="n"/>
      <c r="B816" s="57" t="n"/>
      <c r="C816" s="66" t="n"/>
      <c r="D816" s="57" t="n"/>
    </row>
    <row r="817" ht="15.75" customHeight="1" s="198">
      <c r="A817" s="57" t="n"/>
      <c r="B817" s="57" t="n"/>
      <c r="C817" s="66" t="n"/>
      <c r="D817" s="57" t="n"/>
    </row>
    <row r="818" ht="15.75" customHeight="1" s="198">
      <c r="A818" s="57" t="n"/>
      <c r="B818" s="57" t="n"/>
      <c r="C818" s="66" t="n"/>
      <c r="D818" s="57" t="n"/>
    </row>
    <row r="819" ht="15.75" customHeight="1" s="198">
      <c r="A819" s="57" t="n"/>
      <c r="B819" s="57" t="n"/>
      <c r="C819" s="66" t="n"/>
      <c r="D819" s="57" t="n"/>
    </row>
    <row r="820" ht="15.75" customHeight="1" s="198">
      <c r="A820" s="57" t="n"/>
      <c r="B820" s="57" t="n"/>
      <c r="C820" s="66" t="n"/>
      <c r="D820" s="57" t="n"/>
    </row>
    <row r="821" ht="15.75" customHeight="1" s="198">
      <c r="A821" s="57" t="n"/>
      <c r="B821" s="57" t="n"/>
      <c r="C821" s="66" t="n"/>
      <c r="D821" s="57" t="n"/>
    </row>
    <row r="822" ht="15.75" customHeight="1" s="198">
      <c r="A822" s="57" t="n"/>
      <c r="B822" s="57" t="n"/>
      <c r="C822" s="66" t="n"/>
      <c r="D822" s="57" t="n"/>
    </row>
    <row r="823" ht="15.75" customHeight="1" s="198">
      <c r="A823" s="57" t="n"/>
      <c r="B823" s="57" t="n"/>
      <c r="C823" s="66" t="n"/>
      <c r="D823" s="57" t="n"/>
    </row>
    <row r="824" ht="15.75" customHeight="1" s="198">
      <c r="A824" s="57" t="n"/>
      <c r="B824" s="57" t="n"/>
      <c r="C824" s="66" t="n"/>
      <c r="D824" s="57" t="n"/>
    </row>
    <row r="825" ht="15.75" customHeight="1" s="198">
      <c r="A825" s="57" t="n"/>
      <c r="B825" s="57" t="n"/>
      <c r="C825" s="66" t="n"/>
      <c r="D825" s="57" t="n"/>
    </row>
    <row r="826" ht="15.75" customHeight="1" s="198">
      <c r="A826" s="57" t="n"/>
      <c r="B826" s="57" t="n"/>
      <c r="C826" s="66" t="n"/>
      <c r="D826" s="57" t="n"/>
    </row>
    <row r="827" ht="15.75" customHeight="1" s="198">
      <c r="A827" s="57" t="n"/>
      <c r="B827" s="57" t="n"/>
      <c r="C827" s="66" t="n"/>
      <c r="D827" s="57" t="n"/>
    </row>
    <row r="828" ht="15.75" customHeight="1" s="198">
      <c r="A828" s="57" t="n"/>
      <c r="B828" s="57" t="n"/>
      <c r="C828" s="66" t="n"/>
      <c r="D828" s="57" t="n"/>
    </row>
    <row r="829" ht="15.75" customHeight="1" s="198">
      <c r="A829" s="57" t="n"/>
      <c r="B829" s="57" t="n"/>
      <c r="C829" s="66" t="n"/>
      <c r="D829" s="57" t="n"/>
    </row>
    <row r="830" ht="15.75" customHeight="1" s="198">
      <c r="A830" s="57" t="n"/>
      <c r="B830" s="57" t="n"/>
      <c r="C830" s="66" t="n"/>
      <c r="D830" s="57" t="n"/>
    </row>
    <row r="831" ht="15.75" customHeight="1" s="198">
      <c r="A831" s="57" t="n"/>
      <c r="B831" s="57" t="n"/>
      <c r="C831" s="66" t="n"/>
      <c r="D831" s="57" t="n"/>
    </row>
    <row r="832" ht="15.75" customHeight="1" s="198">
      <c r="A832" s="57" t="n"/>
      <c r="B832" s="57" t="n"/>
      <c r="C832" s="66" t="n"/>
      <c r="D832" s="57" t="n"/>
    </row>
    <row r="833" ht="15.75" customHeight="1" s="198">
      <c r="A833" s="57" t="n"/>
      <c r="B833" s="57" t="n"/>
      <c r="C833" s="66" t="n"/>
      <c r="D833" s="57" t="n"/>
    </row>
    <row r="834" ht="15.75" customHeight="1" s="198">
      <c r="A834" s="57" t="n"/>
      <c r="B834" s="57" t="n"/>
      <c r="C834" s="66" t="n"/>
      <c r="D834" s="57" t="n"/>
    </row>
    <row r="835" ht="15.75" customHeight="1" s="198">
      <c r="A835" s="57" t="n"/>
      <c r="B835" s="57" t="n"/>
      <c r="C835" s="66" t="n"/>
      <c r="D835" s="57" t="n"/>
    </row>
    <row r="836" ht="15.75" customHeight="1" s="198">
      <c r="A836" s="57" t="n"/>
      <c r="B836" s="57" t="n"/>
      <c r="C836" s="66" t="n"/>
      <c r="D836" s="57" t="n"/>
    </row>
    <row r="837" ht="15.75" customHeight="1" s="198">
      <c r="A837" s="57" t="n"/>
      <c r="B837" s="57" t="n"/>
      <c r="C837" s="66" t="n"/>
      <c r="D837" s="57" t="n"/>
    </row>
    <row r="838" ht="15.75" customHeight="1" s="198">
      <c r="A838" s="57" t="n"/>
      <c r="B838" s="57" t="n"/>
      <c r="C838" s="66" t="n"/>
      <c r="D838" s="57" t="n"/>
    </row>
    <row r="839" ht="15.75" customHeight="1" s="198">
      <c r="A839" s="57" t="n"/>
      <c r="B839" s="57" t="n"/>
      <c r="C839" s="66" t="n"/>
      <c r="D839" s="57" t="n"/>
    </row>
    <row r="840" ht="15.75" customHeight="1" s="198">
      <c r="A840" s="57" t="n"/>
      <c r="B840" s="57" t="n"/>
      <c r="C840" s="66" t="n"/>
      <c r="D840" s="57" t="n"/>
    </row>
    <row r="841" ht="15.75" customHeight="1" s="198">
      <c r="A841" s="57" t="n"/>
      <c r="B841" s="57" t="n"/>
      <c r="C841" s="66" t="n"/>
      <c r="D841" s="57" t="n"/>
    </row>
    <row r="842" ht="15.75" customHeight="1" s="198">
      <c r="A842" s="57" t="n"/>
      <c r="B842" s="57" t="n"/>
      <c r="C842" s="66" t="n"/>
      <c r="D842" s="57" t="n"/>
    </row>
    <row r="843" ht="15.75" customHeight="1" s="198">
      <c r="A843" s="57" t="n"/>
      <c r="B843" s="57" t="n"/>
      <c r="C843" s="66" t="n"/>
      <c r="D843" s="57" t="n"/>
    </row>
    <row r="844" ht="15.75" customHeight="1" s="198">
      <c r="A844" s="57" t="n"/>
      <c r="B844" s="57" t="n"/>
      <c r="C844" s="66" t="n"/>
      <c r="D844" s="57" t="n"/>
    </row>
    <row r="845" ht="15.75" customHeight="1" s="198">
      <c r="A845" s="57" t="n"/>
      <c r="B845" s="57" t="n"/>
      <c r="C845" s="66" t="n"/>
      <c r="D845" s="57" t="n"/>
    </row>
    <row r="846" ht="15.75" customHeight="1" s="198">
      <c r="A846" s="57" t="n"/>
      <c r="B846" s="57" t="n"/>
      <c r="C846" s="66" t="n"/>
      <c r="D846" s="57" t="n"/>
    </row>
    <row r="847" ht="15.75" customHeight="1" s="198">
      <c r="A847" s="57" t="n"/>
      <c r="B847" s="57" t="n"/>
      <c r="C847" s="66" t="n"/>
      <c r="D847" s="57" t="n"/>
    </row>
    <row r="848" ht="15.75" customHeight="1" s="198">
      <c r="A848" s="57" t="n"/>
      <c r="B848" s="57" t="n"/>
      <c r="C848" s="66" t="n"/>
      <c r="D848" s="57" t="n"/>
    </row>
    <row r="849" ht="15.75" customHeight="1" s="198">
      <c r="A849" s="57" t="n"/>
      <c r="B849" s="57" t="n"/>
      <c r="C849" s="66" t="n"/>
      <c r="D849" s="57" t="n"/>
    </row>
    <row r="850" ht="15.75" customHeight="1" s="198">
      <c r="A850" s="57" t="n"/>
      <c r="B850" s="57" t="n"/>
      <c r="C850" s="66" t="n"/>
      <c r="D850" s="57" t="n"/>
    </row>
    <row r="851" ht="15.75" customHeight="1" s="198">
      <c r="A851" s="57" t="n"/>
      <c r="B851" s="57" t="n"/>
      <c r="C851" s="66" t="n"/>
      <c r="D851" s="57" t="n"/>
    </row>
    <row r="852" ht="15.75" customHeight="1" s="198">
      <c r="A852" s="57" t="n"/>
      <c r="B852" s="57" t="n"/>
      <c r="C852" s="66" t="n"/>
      <c r="D852" s="57" t="n"/>
    </row>
    <row r="853" ht="15.75" customHeight="1" s="198">
      <c r="A853" s="57" t="n"/>
      <c r="B853" s="57" t="n"/>
      <c r="C853" s="66" t="n"/>
      <c r="D853" s="57" t="n"/>
    </row>
    <row r="854" ht="15.75" customHeight="1" s="198">
      <c r="A854" s="57" t="n"/>
      <c r="B854" s="57" t="n"/>
      <c r="C854" s="66" t="n"/>
      <c r="D854" s="57" t="n"/>
    </row>
    <row r="855" ht="15.75" customHeight="1" s="198">
      <c r="A855" s="57" t="n"/>
      <c r="B855" s="57" t="n"/>
      <c r="C855" s="66" t="n"/>
      <c r="D855" s="57" t="n"/>
    </row>
    <row r="856" ht="15.75" customHeight="1" s="198">
      <c r="A856" s="57" t="n"/>
      <c r="B856" s="57" t="n"/>
      <c r="C856" s="66" t="n"/>
      <c r="D856" s="57" t="n"/>
    </row>
    <row r="857" ht="15.75" customHeight="1" s="198">
      <c r="A857" s="57" t="n"/>
      <c r="B857" s="57" t="n"/>
      <c r="C857" s="66" t="n"/>
      <c r="D857" s="57" t="n"/>
    </row>
    <row r="858" ht="15.75" customHeight="1" s="198">
      <c r="A858" s="57" t="n"/>
      <c r="B858" s="57" t="n"/>
      <c r="C858" s="66" t="n"/>
      <c r="D858" s="57" t="n"/>
    </row>
    <row r="859" ht="15.75" customHeight="1" s="198">
      <c r="A859" s="57" t="n"/>
      <c r="B859" s="57" t="n"/>
      <c r="C859" s="66" t="n"/>
      <c r="D859" s="57" t="n"/>
    </row>
    <row r="860" ht="15.75" customHeight="1" s="198">
      <c r="A860" s="57" t="n"/>
      <c r="B860" s="57" t="n"/>
      <c r="C860" s="66" t="n"/>
      <c r="D860" s="57" t="n"/>
    </row>
    <row r="861" ht="15.75" customHeight="1" s="198">
      <c r="A861" s="57" t="n"/>
      <c r="B861" s="57" t="n"/>
      <c r="C861" s="66" t="n"/>
      <c r="D861" s="57" t="n"/>
    </row>
    <row r="862" ht="15.75" customHeight="1" s="198">
      <c r="A862" s="57" t="n"/>
      <c r="B862" s="57" t="n"/>
      <c r="C862" s="66" t="n"/>
      <c r="D862" s="57" t="n"/>
    </row>
    <row r="863" ht="15.75" customHeight="1" s="198">
      <c r="A863" s="57" t="n"/>
      <c r="B863" s="57" t="n"/>
      <c r="C863" s="66" t="n"/>
      <c r="D863" s="57" t="n"/>
    </row>
    <row r="864" ht="15.75" customHeight="1" s="198">
      <c r="A864" s="57" t="n"/>
      <c r="B864" s="57" t="n"/>
      <c r="C864" s="66" t="n"/>
      <c r="D864" s="57" t="n"/>
    </row>
    <row r="865" ht="15.75" customHeight="1" s="198">
      <c r="A865" s="57" t="n"/>
      <c r="B865" s="57" t="n"/>
      <c r="C865" s="66" t="n"/>
      <c r="D865" s="57" t="n"/>
    </row>
    <row r="866" ht="15.75" customHeight="1" s="198">
      <c r="A866" s="57" t="n"/>
      <c r="B866" s="57" t="n"/>
      <c r="C866" s="66" t="n"/>
      <c r="D866" s="57" t="n"/>
    </row>
    <row r="867" ht="15.75" customHeight="1" s="198">
      <c r="A867" s="57" t="n"/>
      <c r="B867" s="57" t="n"/>
      <c r="C867" s="66" t="n"/>
      <c r="D867" s="57" t="n"/>
    </row>
    <row r="868" ht="15.75" customHeight="1" s="198">
      <c r="A868" s="57" t="n"/>
      <c r="B868" s="57" t="n"/>
      <c r="C868" s="66" t="n"/>
      <c r="D868" s="57" t="n"/>
    </row>
    <row r="869" ht="15.75" customHeight="1" s="198">
      <c r="A869" s="57" t="n"/>
      <c r="B869" s="57" t="n"/>
      <c r="C869" s="66" t="n"/>
      <c r="D869" s="57" t="n"/>
    </row>
    <row r="870" ht="15.75" customHeight="1" s="198">
      <c r="A870" s="57" t="n"/>
      <c r="B870" s="57" t="n"/>
      <c r="C870" s="66" t="n"/>
      <c r="D870" s="57" t="n"/>
    </row>
    <row r="871" ht="15.75" customHeight="1" s="198">
      <c r="A871" s="57" t="n"/>
      <c r="B871" s="57" t="n"/>
      <c r="C871" s="66" t="n"/>
      <c r="D871" s="57" t="n"/>
    </row>
    <row r="872" ht="15.75" customHeight="1" s="198">
      <c r="A872" s="57" t="n"/>
      <c r="B872" s="57" t="n"/>
      <c r="C872" s="66" t="n"/>
      <c r="D872" s="57" t="n"/>
    </row>
    <row r="873" ht="15.75" customHeight="1" s="198">
      <c r="A873" s="57" t="n"/>
      <c r="B873" s="57" t="n"/>
      <c r="C873" s="66" t="n"/>
      <c r="D873" s="57" t="n"/>
    </row>
    <row r="874" ht="15.75" customHeight="1" s="198">
      <c r="A874" s="57" t="n"/>
      <c r="B874" s="57" t="n"/>
      <c r="C874" s="66" t="n"/>
      <c r="D874" s="57" t="n"/>
    </row>
    <row r="875" ht="15.75" customHeight="1" s="198">
      <c r="A875" s="57" t="n"/>
      <c r="B875" s="57" t="n"/>
      <c r="C875" s="66" t="n"/>
      <c r="D875" s="57" t="n"/>
    </row>
    <row r="876" ht="15.75" customHeight="1" s="198">
      <c r="A876" s="57" t="n"/>
      <c r="B876" s="57" t="n"/>
      <c r="C876" s="66" t="n"/>
      <c r="D876" s="57" t="n"/>
    </row>
    <row r="877" ht="15.75" customHeight="1" s="198">
      <c r="A877" s="57" t="n"/>
      <c r="B877" s="57" t="n"/>
      <c r="C877" s="66" t="n"/>
      <c r="D877" s="57" t="n"/>
    </row>
    <row r="878" ht="15.75" customHeight="1" s="198">
      <c r="A878" s="57" t="n"/>
      <c r="B878" s="57" t="n"/>
      <c r="C878" s="66" t="n"/>
      <c r="D878" s="57" t="n"/>
    </row>
    <row r="879" ht="15.75" customHeight="1" s="198">
      <c r="A879" s="57" t="n"/>
      <c r="B879" s="57" t="n"/>
      <c r="C879" s="66" t="n"/>
      <c r="D879" s="57" t="n"/>
    </row>
    <row r="880" ht="15.75" customHeight="1" s="198">
      <c r="A880" s="57" t="n"/>
      <c r="B880" s="57" t="n"/>
      <c r="C880" s="66" t="n"/>
      <c r="D880" s="57" t="n"/>
    </row>
    <row r="881" ht="15.75" customHeight="1" s="198">
      <c r="A881" s="57" t="n"/>
      <c r="B881" s="57" t="n"/>
      <c r="C881" s="66" t="n"/>
      <c r="D881" s="57" t="n"/>
    </row>
    <row r="882" ht="15.75" customHeight="1" s="198">
      <c r="A882" s="57" t="n"/>
      <c r="B882" s="57" t="n"/>
      <c r="C882" s="66" t="n"/>
      <c r="D882" s="57" t="n"/>
    </row>
    <row r="883" ht="15.75" customHeight="1" s="198">
      <c r="A883" s="57" t="n"/>
      <c r="B883" s="57" t="n"/>
      <c r="C883" s="66" t="n"/>
      <c r="D883" s="57" t="n"/>
    </row>
    <row r="884" ht="15.75" customHeight="1" s="198">
      <c r="A884" s="57" t="n"/>
      <c r="B884" s="57" t="n"/>
      <c r="C884" s="66" t="n"/>
      <c r="D884" s="57" t="n"/>
    </row>
    <row r="885" ht="15.75" customHeight="1" s="198">
      <c r="A885" s="57" t="n"/>
      <c r="B885" s="57" t="n"/>
      <c r="C885" s="66" t="n"/>
      <c r="D885" s="57" t="n"/>
    </row>
    <row r="886" ht="15.75" customHeight="1" s="198">
      <c r="A886" s="57" t="n"/>
      <c r="B886" s="57" t="n"/>
      <c r="C886" s="66" t="n"/>
      <c r="D886" s="57" t="n"/>
    </row>
    <row r="887" ht="15.75" customHeight="1" s="198">
      <c r="A887" s="57" t="n"/>
      <c r="B887" s="57" t="n"/>
      <c r="C887" s="66" t="n"/>
      <c r="D887" s="57" t="n"/>
    </row>
    <row r="888" ht="15.75" customHeight="1" s="198">
      <c r="A888" s="57" t="n"/>
      <c r="B888" s="57" t="n"/>
      <c r="C888" s="66" t="n"/>
      <c r="D888" s="57" t="n"/>
    </row>
    <row r="889" ht="15.75" customHeight="1" s="198">
      <c r="A889" s="57" t="n"/>
      <c r="B889" s="57" t="n"/>
      <c r="C889" s="66" t="n"/>
      <c r="D889" s="57" t="n"/>
    </row>
    <row r="890" ht="15.75" customHeight="1" s="198">
      <c r="A890" s="57" t="n"/>
      <c r="B890" s="57" t="n"/>
      <c r="C890" s="66" t="n"/>
      <c r="D890" s="57" t="n"/>
    </row>
    <row r="891" ht="15.75" customHeight="1" s="198">
      <c r="A891" s="57" t="n"/>
      <c r="B891" s="57" t="n"/>
      <c r="C891" s="66" t="n"/>
      <c r="D891" s="57" t="n"/>
    </row>
    <row r="892" ht="15.75" customHeight="1" s="198">
      <c r="A892" s="57" t="n"/>
      <c r="B892" s="57" t="n"/>
      <c r="C892" s="66" t="n"/>
      <c r="D892" s="57" t="n"/>
    </row>
    <row r="893" ht="15.75" customHeight="1" s="198">
      <c r="A893" s="57" t="n"/>
      <c r="B893" s="57" t="n"/>
      <c r="C893" s="66" t="n"/>
      <c r="D893" s="57" t="n"/>
    </row>
    <row r="894" ht="15.75" customHeight="1" s="198">
      <c r="A894" s="57" t="n"/>
      <c r="B894" s="57" t="n"/>
      <c r="C894" s="66" t="n"/>
      <c r="D894" s="57" t="n"/>
    </row>
    <row r="895" ht="15.75" customHeight="1" s="198">
      <c r="A895" s="57" t="n"/>
      <c r="B895" s="57" t="n"/>
      <c r="C895" s="66" t="n"/>
      <c r="D895" s="57" t="n"/>
    </row>
    <row r="896" ht="15.75" customHeight="1" s="198">
      <c r="A896" s="57" t="n"/>
      <c r="B896" s="57" t="n"/>
      <c r="C896" s="66" t="n"/>
      <c r="D896" s="57" t="n"/>
    </row>
    <row r="897" ht="15.75" customHeight="1" s="198">
      <c r="A897" s="57" t="n"/>
      <c r="B897" s="57" t="n"/>
      <c r="C897" s="66" t="n"/>
      <c r="D897" s="57" t="n"/>
    </row>
    <row r="898" ht="15.75" customHeight="1" s="198">
      <c r="A898" s="57" t="n"/>
      <c r="B898" s="57" t="n"/>
      <c r="C898" s="66" t="n"/>
      <c r="D898" s="57" t="n"/>
    </row>
    <row r="899" ht="15.75" customHeight="1" s="198">
      <c r="A899" s="57" t="n"/>
      <c r="B899" s="57" t="n"/>
      <c r="C899" s="66" t="n"/>
      <c r="D899" s="57" t="n"/>
    </row>
    <row r="900" ht="15.75" customHeight="1" s="198">
      <c r="A900" s="57" t="n"/>
      <c r="B900" s="57" t="n"/>
      <c r="C900" s="66" t="n"/>
      <c r="D900" s="57" t="n"/>
    </row>
    <row r="901" ht="15.75" customHeight="1" s="198">
      <c r="A901" s="57" t="n"/>
      <c r="B901" s="57" t="n"/>
      <c r="C901" s="66" t="n"/>
      <c r="D901" s="57" t="n"/>
    </row>
    <row r="902" ht="15.75" customHeight="1" s="198">
      <c r="A902" s="57" t="n"/>
      <c r="B902" s="57" t="n"/>
      <c r="C902" s="66" t="n"/>
      <c r="D902" s="57" t="n"/>
    </row>
    <row r="903" ht="15.75" customHeight="1" s="198">
      <c r="A903" s="57" t="n"/>
      <c r="B903" s="57" t="n"/>
      <c r="C903" s="66" t="n"/>
      <c r="D903" s="57" t="n"/>
    </row>
    <row r="904" ht="15.75" customHeight="1" s="198">
      <c r="A904" s="57" t="n"/>
      <c r="B904" s="57" t="n"/>
      <c r="C904" s="66" t="n"/>
      <c r="D904" s="57" t="n"/>
    </row>
    <row r="905" ht="15.75" customHeight="1" s="198">
      <c r="A905" s="57" t="n"/>
      <c r="B905" s="57" t="n"/>
      <c r="C905" s="66" t="n"/>
      <c r="D905" s="57" t="n"/>
    </row>
    <row r="906" ht="15.75" customHeight="1" s="198">
      <c r="A906" s="57" t="n"/>
      <c r="B906" s="57" t="n"/>
      <c r="C906" s="66" t="n"/>
      <c r="D906" s="57" t="n"/>
    </row>
    <row r="907" ht="15.75" customHeight="1" s="198">
      <c r="A907" s="57" t="n"/>
      <c r="B907" s="57" t="n"/>
      <c r="C907" s="66" t="n"/>
      <c r="D907" s="57" t="n"/>
    </row>
    <row r="908" ht="15.75" customHeight="1" s="198">
      <c r="A908" s="57" t="n"/>
      <c r="B908" s="57" t="n"/>
      <c r="C908" s="66" t="n"/>
      <c r="D908" s="57" t="n"/>
    </row>
    <row r="909" ht="15.75" customHeight="1" s="198">
      <c r="A909" s="57" t="n"/>
      <c r="B909" s="57" t="n"/>
      <c r="C909" s="66" t="n"/>
      <c r="D909" s="57" t="n"/>
    </row>
    <row r="910" ht="15.75" customHeight="1" s="198">
      <c r="A910" s="57" t="n"/>
      <c r="B910" s="57" t="n"/>
      <c r="C910" s="66" t="n"/>
      <c r="D910" s="57" t="n"/>
    </row>
    <row r="911" ht="15.75" customHeight="1" s="198">
      <c r="A911" s="57" t="n"/>
      <c r="B911" s="57" t="n"/>
      <c r="C911" s="66" t="n"/>
      <c r="D911" s="57" t="n"/>
    </row>
    <row r="912" ht="15.75" customHeight="1" s="198">
      <c r="A912" s="57" t="n"/>
      <c r="B912" s="57" t="n"/>
      <c r="C912" s="66" t="n"/>
      <c r="D912" s="57" t="n"/>
    </row>
    <row r="913" ht="15.75" customHeight="1" s="198">
      <c r="A913" s="57" t="n"/>
      <c r="B913" s="57" t="n"/>
      <c r="C913" s="66" t="n"/>
      <c r="D913" s="57" t="n"/>
    </row>
    <row r="914" ht="15.75" customHeight="1" s="198">
      <c r="A914" s="57" t="n"/>
      <c r="B914" s="57" t="n"/>
      <c r="C914" s="66" t="n"/>
      <c r="D914" s="57" t="n"/>
    </row>
    <row r="915" ht="15.75" customHeight="1" s="198">
      <c r="A915" s="57" t="n"/>
      <c r="B915" s="57" t="n"/>
      <c r="C915" s="66" t="n"/>
      <c r="D915" s="57" t="n"/>
    </row>
    <row r="916" ht="15.75" customHeight="1" s="198">
      <c r="A916" s="57" t="n"/>
      <c r="B916" s="57" t="n"/>
      <c r="C916" s="66" t="n"/>
      <c r="D916" s="57" t="n"/>
    </row>
    <row r="917" ht="15.75" customHeight="1" s="198">
      <c r="A917" s="57" t="n"/>
      <c r="B917" s="57" t="n"/>
      <c r="C917" s="66" t="n"/>
      <c r="D917" s="57" t="n"/>
    </row>
    <row r="918" ht="15.75" customHeight="1" s="198">
      <c r="A918" s="57" t="n"/>
      <c r="B918" s="57" t="n"/>
      <c r="C918" s="66" t="n"/>
      <c r="D918" s="57" t="n"/>
    </row>
    <row r="919" ht="15.75" customHeight="1" s="198">
      <c r="A919" s="57" t="n"/>
      <c r="B919" s="57" t="n"/>
      <c r="C919" s="66" t="n"/>
      <c r="D919" s="57" t="n"/>
    </row>
    <row r="920" ht="15.75" customHeight="1" s="198">
      <c r="A920" s="57" t="n"/>
      <c r="B920" s="57" t="n"/>
      <c r="C920" s="66" t="n"/>
      <c r="D920" s="57" t="n"/>
    </row>
    <row r="921" ht="15.75" customHeight="1" s="198">
      <c r="A921" s="57" t="n"/>
      <c r="B921" s="57" t="n"/>
      <c r="C921" s="66" t="n"/>
      <c r="D921" s="57" t="n"/>
    </row>
    <row r="922" ht="15.75" customHeight="1" s="198">
      <c r="A922" s="57" t="n"/>
      <c r="B922" s="57" t="n"/>
      <c r="C922" s="66" t="n"/>
      <c r="D922" s="57" t="n"/>
    </row>
    <row r="923" ht="15.75" customHeight="1" s="198">
      <c r="A923" s="57" t="n"/>
      <c r="B923" s="57" t="n"/>
      <c r="C923" s="66" t="n"/>
      <c r="D923" s="57" t="n"/>
    </row>
    <row r="924" ht="15.75" customHeight="1" s="198">
      <c r="A924" s="57" t="n"/>
      <c r="B924" s="57" t="n"/>
      <c r="C924" s="66" t="n"/>
      <c r="D924" s="57" t="n"/>
    </row>
    <row r="925" ht="15.75" customHeight="1" s="198">
      <c r="A925" s="57" t="n"/>
      <c r="B925" s="57" t="n"/>
      <c r="C925" s="66" t="n"/>
      <c r="D925" s="57" t="n"/>
    </row>
    <row r="926" ht="15.75" customHeight="1" s="198">
      <c r="A926" s="57" t="n"/>
      <c r="B926" s="57" t="n"/>
      <c r="C926" s="66" t="n"/>
      <c r="D926" s="57" t="n"/>
    </row>
    <row r="927" ht="15.75" customHeight="1" s="198">
      <c r="A927" s="57" t="n"/>
      <c r="B927" s="57" t="n"/>
      <c r="C927" s="66" t="n"/>
      <c r="D927" s="57" t="n"/>
    </row>
    <row r="928" ht="15.75" customHeight="1" s="198">
      <c r="A928" s="57" t="n"/>
      <c r="B928" s="57" t="n"/>
      <c r="C928" s="66" t="n"/>
      <c r="D928" s="57" t="n"/>
    </row>
    <row r="929" ht="15.75" customHeight="1" s="198">
      <c r="A929" s="57" t="n"/>
      <c r="B929" s="57" t="n"/>
      <c r="C929" s="66" t="n"/>
      <c r="D929" s="57" t="n"/>
    </row>
    <row r="930" ht="15.75" customHeight="1" s="198">
      <c r="A930" s="57" t="n"/>
      <c r="B930" s="57" t="n"/>
      <c r="C930" s="66" t="n"/>
      <c r="D930" s="57" t="n"/>
    </row>
    <row r="931" ht="15.75" customHeight="1" s="198">
      <c r="A931" s="57" t="n"/>
      <c r="B931" s="57" t="n"/>
      <c r="C931" s="66" t="n"/>
      <c r="D931" s="57" t="n"/>
    </row>
    <row r="932" ht="15.75" customHeight="1" s="198">
      <c r="A932" s="57" t="n"/>
      <c r="B932" s="57" t="n"/>
      <c r="C932" s="66" t="n"/>
      <c r="D932" s="57" t="n"/>
    </row>
    <row r="933" ht="15.75" customHeight="1" s="198">
      <c r="A933" s="57" t="n"/>
      <c r="B933" s="57" t="n"/>
      <c r="C933" s="66" t="n"/>
      <c r="D933" s="57" t="n"/>
    </row>
    <row r="934" ht="15.75" customHeight="1" s="198">
      <c r="A934" s="57" t="n"/>
      <c r="B934" s="57" t="n"/>
      <c r="C934" s="66" t="n"/>
      <c r="D934" s="57" t="n"/>
    </row>
    <row r="935" ht="15.75" customHeight="1" s="198">
      <c r="A935" s="57" t="n"/>
      <c r="B935" s="57" t="n"/>
      <c r="C935" s="66" t="n"/>
      <c r="D935" s="57" t="n"/>
    </row>
    <row r="936" ht="15.75" customHeight="1" s="198">
      <c r="A936" s="57" t="n"/>
      <c r="B936" s="57" t="n"/>
      <c r="C936" s="66" t="n"/>
      <c r="D936" s="57" t="n"/>
    </row>
    <row r="937" ht="15.75" customHeight="1" s="198">
      <c r="A937" s="57" t="n"/>
      <c r="B937" s="57" t="n"/>
      <c r="C937" s="66" t="n"/>
      <c r="D937" s="57" t="n"/>
    </row>
    <row r="938" ht="15.75" customHeight="1" s="198">
      <c r="A938" s="57" t="n"/>
      <c r="B938" s="57" t="n"/>
      <c r="C938" s="66" t="n"/>
      <c r="D938" s="57" t="n"/>
    </row>
    <row r="939" ht="15.75" customHeight="1" s="198">
      <c r="A939" s="57" t="n"/>
      <c r="B939" s="57" t="n"/>
      <c r="C939" s="66" t="n"/>
      <c r="D939" s="57" t="n"/>
    </row>
    <row r="940" ht="15.75" customHeight="1" s="198">
      <c r="A940" s="57" t="n"/>
      <c r="B940" s="57" t="n"/>
      <c r="C940" s="66" t="n"/>
      <c r="D940" s="57" t="n"/>
    </row>
    <row r="941" ht="15.75" customHeight="1" s="198">
      <c r="A941" s="57" t="n"/>
      <c r="B941" s="57" t="n"/>
      <c r="C941" s="66" t="n"/>
      <c r="D941" s="57" t="n"/>
    </row>
    <row r="942" ht="15.75" customHeight="1" s="198">
      <c r="A942" s="57" t="n"/>
      <c r="B942" s="57" t="n"/>
      <c r="C942" s="66" t="n"/>
      <c r="D942" s="57" t="n"/>
    </row>
    <row r="943" ht="15.75" customHeight="1" s="198">
      <c r="A943" s="57" t="n"/>
      <c r="B943" s="57" t="n"/>
      <c r="C943" s="66" t="n"/>
      <c r="D943" s="57" t="n"/>
    </row>
    <row r="944" ht="15.75" customHeight="1" s="198">
      <c r="A944" s="57" t="n"/>
      <c r="B944" s="57" t="n"/>
      <c r="C944" s="66" t="n"/>
      <c r="D944" s="57" t="n"/>
    </row>
    <row r="945" ht="15.75" customHeight="1" s="198">
      <c r="A945" s="57" t="n"/>
      <c r="B945" s="57" t="n"/>
      <c r="C945" s="66" t="n"/>
      <c r="D945" s="57" t="n"/>
    </row>
    <row r="946" ht="15.75" customHeight="1" s="198">
      <c r="A946" s="57" t="n"/>
      <c r="B946" s="57" t="n"/>
      <c r="C946" s="66" t="n"/>
      <c r="D946" s="57" t="n"/>
    </row>
    <row r="947" ht="15.75" customHeight="1" s="198">
      <c r="A947" s="57" t="n"/>
      <c r="B947" s="57" t="n"/>
      <c r="C947" s="66" t="n"/>
      <c r="D947" s="57" t="n"/>
    </row>
    <row r="948" ht="15.75" customHeight="1" s="198">
      <c r="A948" s="57" t="n"/>
      <c r="B948" s="57" t="n"/>
      <c r="C948" s="66" t="n"/>
      <c r="D948" s="57" t="n"/>
    </row>
    <row r="949" ht="15.75" customHeight="1" s="198">
      <c r="A949" s="57" t="n"/>
      <c r="B949" s="57" t="n"/>
      <c r="C949" s="66" t="n"/>
      <c r="D949" s="57" t="n"/>
    </row>
    <row r="950" ht="15.75" customHeight="1" s="198">
      <c r="A950" s="57" t="n"/>
      <c r="B950" s="57" t="n"/>
      <c r="C950" s="66" t="n"/>
      <c r="D950" s="57" t="n"/>
    </row>
    <row r="951" ht="15.75" customHeight="1" s="198">
      <c r="A951" s="57" t="n"/>
      <c r="B951" s="57" t="n"/>
      <c r="C951" s="66" t="n"/>
      <c r="D951" s="57" t="n"/>
    </row>
    <row r="952" ht="15.75" customHeight="1" s="198">
      <c r="A952" s="57" t="n"/>
      <c r="B952" s="57" t="n"/>
      <c r="C952" s="66" t="n"/>
      <c r="D952" s="57" t="n"/>
    </row>
    <row r="953" ht="15.75" customHeight="1" s="198">
      <c r="A953" s="57" t="n"/>
      <c r="B953" s="57" t="n"/>
      <c r="C953" s="66" t="n"/>
      <c r="D953" s="57" t="n"/>
    </row>
    <row r="954" ht="15.75" customHeight="1" s="198">
      <c r="A954" s="57" t="n"/>
      <c r="B954" s="57" t="n"/>
      <c r="C954" s="66" t="n"/>
      <c r="D954" s="57" t="n"/>
    </row>
    <row r="955" ht="15.75" customHeight="1" s="198">
      <c r="A955" s="57" t="n"/>
      <c r="B955" s="57" t="n"/>
      <c r="C955" s="66" t="n"/>
      <c r="D955" s="57" t="n"/>
    </row>
    <row r="956" ht="15.75" customHeight="1" s="198">
      <c r="A956" s="57" t="n"/>
      <c r="B956" s="57" t="n"/>
      <c r="C956" s="66" t="n"/>
      <c r="D956" s="57" t="n"/>
    </row>
    <row r="957" ht="15.75" customHeight="1" s="198">
      <c r="A957" s="57" t="n"/>
      <c r="B957" s="57" t="n"/>
      <c r="C957" s="66" t="n"/>
      <c r="D957" s="57" t="n"/>
    </row>
    <row r="958" ht="15.75" customHeight="1" s="198">
      <c r="A958" s="57" t="n"/>
      <c r="B958" s="57" t="n"/>
      <c r="C958" s="66" t="n"/>
      <c r="D958" s="57" t="n"/>
    </row>
    <row r="959" ht="15.75" customHeight="1" s="198">
      <c r="A959" s="57" t="n"/>
      <c r="B959" s="57" t="n"/>
      <c r="C959" s="66" t="n"/>
      <c r="D959" s="57" t="n"/>
    </row>
    <row r="960" ht="15.75" customHeight="1" s="198">
      <c r="A960" s="57" t="n"/>
      <c r="B960" s="57" t="n"/>
      <c r="C960" s="66" t="n"/>
      <c r="D960" s="57" t="n"/>
    </row>
    <row r="961" ht="15.75" customHeight="1" s="198">
      <c r="A961" s="57" t="n"/>
      <c r="B961" s="57" t="n"/>
      <c r="C961" s="66" t="n"/>
      <c r="D961" s="57" t="n"/>
    </row>
    <row r="962" ht="15.75" customHeight="1" s="198">
      <c r="A962" s="57" t="n"/>
      <c r="B962" s="57" t="n"/>
      <c r="C962" s="66" t="n"/>
      <c r="D962" s="57" t="n"/>
    </row>
    <row r="963" ht="15.75" customHeight="1" s="198">
      <c r="A963" s="57" t="n"/>
      <c r="B963" s="57" t="n"/>
      <c r="C963" s="66" t="n"/>
      <c r="D963" s="57" t="n"/>
    </row>
    <row r="964" ht="15.75" customHeight="1" s="198">
      <c r="A964" s="57" t="n"/>
      <c r="B964" s="57" t="n"/>
      <c r="C964" s="66" t="n"/>
      <c r="D964" s="57" t="n"/>
    </row>
    <row r="965" ht="15.75" customHeight="1" s="198">
      <c r="A965" s="57" t="n"/>
      <c r="B965" s="57" t="n"/>
      <c r="C965" s="66" t="n"/>
      <c r="D965" s="57" t="n"/>
    </row>
    <row r="966" ht="15.75" customHeight="1" s="198">
      <c r="A966" s="57" t="n"/>
      <c r="B966" s="57" t="n"/>
      <c r="C966" s="66" t="n"/>
      <c r="D966" s="57" t="n"/>
    </row>
    <row r="967" ht="15.75" customHeight="1" s="198">
      <c r="A967" s="57" t="n"/>
      <c r="B967" s="57" t="n"/>
      <c r="C967" s="66" t="n"/>
      <c r="D967" s="57" t="n"/>
    </row>
    <row r="968" ht="15.75" customHeight="1" s="198">
      <c r="A968" s="57" t="n"/>
      <c r="B968" s="57" t="n"/>
      <c r="C968" s="66" t="n"/>
      <c r="D968" s="57" t="n"/>
    </row>
    <row r="969" ht="15.75" customHeight="1" s="198">
      <c r="A969" s="57" t="n"/>
      <c r="B969" s="57" t="n"/>
      <c r="C969" s="66" t="n"/>
      <c r="D969" s="57" t="n"/>
    </row>
    <row r="970" ht="15.75" customHeight="1" s="198">
      <c r="A970" s="57" t="n"/>
      <c r="B970" s="57" t="n"/>
      <c r="C970" s="66" t="n"/>
      <c r="D970" s="57" t="n"/>
    </row>
    <row r="971" ht="15.75" customHeight="1" s="198">
      <c r="A971" s="57" t="n"/>
      <c r="B971" s="57" t="n"/>
      <c r="C971" s="66" t="n"/>
      <c r="D971" s="57" t="n"/>
    </row>
    <row r="972" ht="15.75" customHeight="1" s="198">
      <c r="A972" s="57" t="n"/>
      <c r="B972" s="57" t="n"/>
      <c r="C972" s="66" t="n"/>
      <c r="D972" s="57" t="n"/>
    </row>
    <row r="973" ht="15.75" customHeight="1" s="198">
      <c r="A973" s="57" t="n"/>
      <c r="B973" s="57" t="n"/>
      <c r="C973" s="66" t="n"/>
      <c r="D973" s="57" t="n"/>
    </row>
    <row r="974" ht="15.75" customHeight="1" s="198">
      <c r="A974" s="57" t="n"/>
      <c r="B974" s="57" t="n"/>
      <c r="C974" s="66" t="n"/>
      <c r="D974" s="57" t="n"/>
    </row>
    <row r="975" ht="15.75" customHeight="1" s="198">
      <c r="A975" s="57" t="n"/>
      <c r="B975" s="57" t="n"/>
      <c r="C975" s="66" t="n"/>
      <c r="D975" s="57" t="n"/>
    </row>
    <row r="976" ht="15.75" customHeight="1" s="198">
      <c r="A976" s="57" t="n"/>
      <c r="B976" s="57" t="n"/>
      <c r="C976" s="66" t="n"/>
      <c r="D976" s="57" t="n"/>
    </row>
    <row r="977" ht="15.75" customHeight="1" s="198">
      <c r="A977" s="57" t="n"/>
      <c r="B977" s="57" t="n"/>
      <c r="C977" s="66" t="n"/>
      <c r="D977" s="57" t="n"/>
    </row>
    <row r="978" ht="15.75" customHeight="1" s="198">
      <c r="A978" s="57" t="n"/>
      <c r="B978" s="57" t="n"/>
      <c r="C978" s="66" t="n"/>
      <c r="D978" s="57" t="n"/>
    </row>
    <row r="979" ht="15.75" customHeight="1" s="198">
      <c r="A979" s="57" t="n"/>
      <c r="B979" s="57" t="n"/>
      <c r="C979" s="66" t="n"/>
      <c r="D979" s="57" t="n"/>
    </row>
    <row r="980" ht="15.75" customHeight="1" s="198">
      <c r="A980" s="57" t="n"/>
      <c r="B980" s="57" t="n"/>
      <c r="C980" s="66" t="n"/>
      <c r="D980" s="57" t="n"/>
    </row>
    <row r="981" ht="15.75" customHeight="1" s="198">
      <c r="A981" s="57" t="n"/>
      <c r="B981" s="57" t="n"/>
      <c r="C981" s="66" t="n"/>
      <c r="D981" s="57" t="n"/>
    </row>
    <row r="982" ht="15.75" customHeight="1" s="198">
      <c r="A982" s="57" t="n"/>
      <c r="B982" s="57" t="n"/>
      <c r="C982" s="66" t="n"/>
      <c r="D982" s="57" t="n"/>
    </row>
    <row r="983" ht="15.75" customHeight="1" s="198">
      <c r="A983" s="57" t="n"/>
      <c r="B983" s="57" t="n"/>
      <c r="C983" s="66" t="n"/>
      <c r="D983" s="57" t="n"/>
    </row>
    <row r="984" ht="15.75" customHeight="1" s="198">
      <c r="A984" s="57" t="n"/>
      <c r="B984" s="57" t="n"/>
      <c r="C984" s="66" t="n"/>
      <c r="D984" s="57" t="n"/>
    </row>
    <row r="985" ht="15.75" customHeight="1" s="198">
      <c r="A985" s="57" t="n"/>
      <c r="B985" s="57" t="n"/>
      <c r="C985" s="66" t="n"/>
      <c r="D985" s="57" t="n"/>
    </row>
    <row r="986" ht="15.75" customHeight="1" s="198">
      <c r="A986" s="57" t="n"/>
      <c r="B986" s="57" t="n"/>
      <c r="C986" s="66" t="n"/>
      <c r="D986" s="57" t="n"/>
    </row>
    <row r="987" ht="15.75" customHeight="1" s="198">
      <c r="A987" s="57" t="n"/>
      <c r="B987" s="57" t="n"/>
      <c r="C987" s="66" t="n"/>
      <c r="D987" s="57" t="n"/>
    </row>
    <row r="988" ht="15.75" customHeight="1" s="198">
      <c r="A988" s="57" t="n"/>
      <c r="B988" s="57" t="n"/>
      <c r="C988" s="66" t="n"/>
      <c r="D988" s="57" t="n"/>
    </row>
    <row r="989" ht="15.75" customHeight="1" s="198">
      <c r="A989" s="57" t="n"/>
      <c r="B989" s="57" t="n"/>
      <c r="C989" s="66" t="n"/>
      <c r="D989" s="57" t="n"/>
    </row>
    <row r="990" ht="15.75" customHeight="1" s="198">
      <c r="A990" s="57" t="n"/>
      <c r="B990" s="57" t="n"/>
      <c r="C990" s="66" t="n"/>
      <c r="D990" s="57" t="n"/>
    </row>
    <row r="991" ht="15.75" customHeight="1" s="198">
      <c r="A991" s="57" t="n"/>
      <c r="B991" s="57" t="n"/>
      <c r="C991" s="66" t="n"/>
      <c r="D991" s="57" t="n"/>
    </row>
    <row r="992" ht="15.75" customHeight="1" s="198">
      <c r="A992" s="57" t="n"/>
      <c r="B992" s="57" t="n"/>
      <c r="C992" s="66" t="n"/>
      <c r="D992" s="57" t="n"/>
    </row>
    <row r="993" ht="15.75" customHeight="1" s="198">
      <c r="A993" s="57" t="n"/>
      <c r="B993" s="57" t="n"/>
      <c r="C993" s="66" t="n"/>
      <c r="D993" s="57" t="n"/>
    </row>
    <row r="994" ht="15.75" customHeight="1" s="198">
      <c r="A994" s="57" t="n"/>
      <c r="B994" s="57" t="n"/>
      <c r="C994" s="66" t="n"/>
      <c r="D994" s="57" t="n"/>
    </row>
    <row r="995" ht="15.75" customHeight="1" s="198">
      <c r="A995" s="57" t="n"/>
      <c r="B995" s="57" t="n"/>
      <c r="C995" s="66" t="n"/>
      <c r="D995" s="57" t="n"/>
    </row>
    <row r="996" ht="15.75" customHeight="1" s="198">
      <c r="A996" s="57" t="n"/>
      <c r="B996" s="57" t="n"/>
      <c r="C996" s="66" t="n"/>
      <c r="D996" s="57" t="n"/>
    </row>
    <row r="997" ht="15.75" customHeight="1" s="198">
      <c r="A997" s="57" t="n"/>
      <c r="B997" s="57" t="n"/>
      <c r="C997" s="66" t="n"/>
      <c r="D997" s="57" t="n"/>
    </row>
    <row r="998" ht="15.75" customHeight="1" s="198">
      <c r="A998" s="57" t="n"/>
      <c r="B998" s="57" t="n"/>
      <c r="C998" s="66" t="n"/>
      <c r="D998" s="57" t="n"/>
    </row>
    <row r="999" ht="15.75" customHeight="1" s="198">
      <c r="A999" s="57" t="n"/>
      <c r="B999" s="57" t="n"/>
      <c r="C999" s="66" t="n"/>
      <c r="D999" s="57" t="n"/>
    </row>
    <row r="1000" ht="15.75" customHeight="1" s="198">
      <c r="A1000" s="57" t="n"/>
      <c r="B1000" s="57" t="n"/>
      <c r="C1000" s="66" t="n"/>
      <c r="D1000" s="57" t="n"/>
    </row>
  </sheetData>
  <autoFilter ref="$A$1:$D$100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2.xml><?xml version="1.0" encoding="utf-8"?>
<worksheet xmlns="http://schemas.openxmlformats.org/spreadsheetml/2006/main">
  <sheetPr>
    <tabColor rgb="FFA3BCD3"/>
    <outlinePr summaryBelow="1" summaryRight="1"/>
    <pageSetUpPr/>
  </sheetPr>
  <dimension ref="A1:Y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30.13" customWidth="1" style="198" min="3" max="3"/>
    <col width="14.25" customWidth="1" style="198" min="4" max="5"/>
    <col width="24.75" customWidth="1" style="198" min="6" max="6"/>
    <col width="48.88" customWidth="1" style="198" min="7" max="7"/>
    <col width="9.130000000000001" customWidth="1" style="198" min="8" max="10"/>
    <col width="8.630000000000001" customWidth="1" style="198" min="11" max="24"/>
    <col width="12.75" customWidth="1" style="198" min="25" max="25"/>
  </cols>
  <sheetData>
    <row r="1" ht="12.75" customHeight="1" s="198">
      <c r="A1" s="51" t="inlineStr">
        <is>
          <t>Country</t>
        </is>
      </c>
      <c r="B1" s="51" t="inlineStr">
        <is>
          <t>Country code</t>
        </is>
      </c>
      <c r="C1" s="67" t="inlineStr">
        <is>
          <t>Establishing carbon rights</t>
        </is>
      </c>
      <c r="D1" s="51" t="inlineStr">
        <is>
          <t>Source</t>
        </is>
      </c>
      <c r="H1" s="13" t="n"/>
      <c r="I1" s="13" t="n"/>
      <c r="J1" s="13" t="n"/>
      <c r="K1" s="13" t="n"/>
      <c r="L1" s="13" t="n"/>
      <c r="M1" s="13" t="n"/>
      <c r="N1" s="13" t="n"/>
      <c r="O1" s="13" t="n"/>
      <c r="P1" s="13" t="n"/>
      <c r="Q1" s="13" t="n"/>
      <c r="R1" s="13" t="n"/>
      <c r="S1" s="13" t="n"/>
      <c r="T1" s="13" t="n"/>
      <c r="U1" s="13" t="n"/>
      <c r="V1" s="13" t="n"/>
      <c r="W1" s="13" t="n"/>
      <c r="X1" s="13" t="n"/>
      <c r="Y1" s="13" t="n"/>
    </row>
    <row r="2" ht="12.75" customHeight="1" s="198">
      <c r="A2" s="62" t="inlineStr">
        <is>
          <t>United States</t>
        </is>
      </c>
      <c r="B2" s="62">
        <f t="array" ref="B2">INDEX(Countries!$D$2:$D$255, MATCH(A2, Countries!$B$2:$B$255, 0))
</f>
        <v/>
      </c>
      <c r="C2" s="54" t="n">
        <v>66666.6666666667</v>
      </c>
      <c r="D2" s="57" t="inlineStr">
        <is>
          <t>Assumes internal legal team expenses ($20,000), external international carbon focused legal team ($100,000), and local counsel ($80,000). USA has had multiple projects, so no inflator applied.</t>
        </is>
      </c>
      <c r="E2" s="107" t="n"/>
    </row>
    <row r="3" ht="12.75" customHeight="1" s="198">
      <c r="A3" s="62" t="inlineStr">
        <is>
          <t>Indonesia</t>
        </is>
      </c>
      <c r="B3" s="62">
        <f t="array" ref="B3">INDEX(Countries!$D$2:$D$255, MATCH(A3, Countries!$B$2:$B$255, 0))
</f>
        <v/>
      </c>
      <c r="C3" s="54" t="n">
        <v>46666.6666666667</v>
      </c>
      <c r="D3" s="57" t="inlineStr">
        <is>
          <t xml:space="preserve">Assumes internal legal team expenses ($20,000), external international carbon focused legal team ($100,000), and local counsel ($20,000). </t>
        </is>
      </c>
      <c r="E3" s="107" t="n"/>
    </row>
    <row r="4" ht="12.75" customHeight="1" s="198">
      <c r="A4" s="62" t="inlineStr">
        <is>
          <t>Australia</t>
        </is>
      </c>
      <c r="B4" s="62">
        <f t="array" ref="B4">INDEX(Countries!$D$2:$D$255, MATCH(A4, Countries!$B$2:$B$255, 0))
</f>
        <v/>
      </c>
      <c r="C4" s="54" t="n">
        <v>120000</v>
      </c>
      <c r="D4" s="57" t="inlineStr">
        <is>
          <t>Assumes internal legal team expenses ($40,000), external international carbon focused legal team ($200,000), and local counsel ($120,000). Legal costs are likely high for Australia given that so few projects to date.</t>
        </is>
      </c>
      <c r="E4" s="107" t="n"/>
    </row>
    <row r="5" ht="12.75" customHeight="1" s="198">
      <c r="A5" s="62" t="inlineStr">
        <is>
          <t>The Bahamas</t>
        </is>
      </c>
      <c r="B5" s="62">
        <f t="array" ref="B5">INDEX(Countries!$D$2:$D$255, MATCH(A5, Countries!$B$2:$B$255, 0))
</f>
        <v/>
      </c>
      <c r="C5" s="54" t="n">
        <v>106666.666666667</v>
      </c>
      <c r="D5" s="57" t="inlineStr">
        <is>
          <t>Assumes internal legal team expenses ($40,000), external international carbon focused legal team ($200,000), and local counsel ($80,000). Legal costs are likely high for Caribbean given that so few projects to date.</t>
        </is>
      </c>
      <c r="E5" s="107" t="n"/>
    </row>
    <row r="6" ht="12.75" customHeight="1" s="198">
      <c r="A6" s="62" t="inlineStr">
        <is>
          <t>Kenya</t>
        </is>
      </c>
      <c r="B6" s="62">
        <f t="array" ref="B6">INDEX(Countries!$D$2:$D$255, MATCH(A6, Countries!$B$2:$B$255, 0))
</f>
        <v/>
      </c>
      <c r="C6" s="54" t="n">
        <v>46666.6666666667</v>
      </c>
      <c r="D6" s="57" t="inlineStr">
        <is>
          <t xml:space="preserve">Assumes internal legal team expenses ($20,000), external international carbon focused legal team ($100,000), and local counsel ($10,000). </t>
        </is>
      </c>
      <c r="E6" s="107" t="n"/>
    </row>
    <row r="7" ht="12.75" customHeight="1" s="198">
      <c r="A7" s="62" t="inlineStr">
        <is>
          <t>Mexico</t>
        </is>
      </c>
      <c r="B7" s="62">
        <f t="array" ref="B7">INDEX(Countries!$D$2:$D$255, MATCH(A7, Countries!$B$2:$B$255, 0))
</f>
        <v/>
      </c>
      <c r="C7" s="54" t="n">
        <v>46666.6666666667</v>
      </c>
      <c r="D7" s="57" t="inlineStr">
        <is>
          <t xml:space="preserve">Assumes internal legal team expenses ($20,000), external international carbon focused legal team ($100,000), and local counsel ($20,000). </t>
        </is>
      </c>
      <c r="E7" s="107" t="n"/>
    </row>
    <row r="8" ht="12.75" customHeight="1" s="198">
      <c r="A8" s="62" t="inlineStr">
        <is>
          <t>Colombia</t>
        </is>
      </c>
      <c r="B8" s="62">
        <f t="array" ref="B8">INDEX(Countries!$D$2:$D$255, MATCH(A8, Countries!$B$2:$B$255, 0))
</f>
        <v/>
      </c>
      <c r="C8" s="54" t="n">
        <v>43333.3333333333</v>
      </c>
      <c r="D8" s="57" t="inlineStr">
        <is>
          <t xml:space="preserve">Assumes internal legal team expenses ($20,000), external international carbon focused legal team ($100,000), and local counsel ($10,000). </t>
        </is>
      </c>
      <c r="E8" s="107" t="n"/>
    </row>
    <row r="9" ht="12.75" customHeight="1" s="198">
      <c r="A9" s="62" t="inlineStr">
        <is>
          <t>India</t>
        </is>
      </c>
      <c r="B9" s="62">
        <f t="array" ref="B9">INDEX(Countries!$D$2:$D$255, MATCH(A9, Countries!$B$2:$B$255, 0))
</f>
        <v/>
      </c>
      <c r="C9" s="54" t="n">
        <v>46666.6666666667</v>
      </c>
      <c r="D9" s="57" t="inlineStr">
        <is>
          <t xml:space="preserve">Assumes internal legal team expenses ($20,000), external international carbon focused legal team ($100,000), and local counsel ($20,000). </t>
        </is>
      </c>
      <c r="E9" s="107" t="n"/>
    </row>
    <row r="10" ht="12.75" customHeight="1" s="198">
      <c r="A10" s="62" t="inlineStr">
        <is>
          <t>China</t>
        </is>
      </c>
      <c r="B10" s="62">
        <f t="array" ref="B10">INDEX(Countries!$D$2:$D$255, MATCH(A10, Countries!$B$2:$B$255, 0))
</f>
        <v/>
      </c>
      <c r="C10" s="63" t="n">
        <v>50000</v>
      </c>
      <c r="D10" s="57" t="inlineStr">
        <is>
          <t xml:space="preserve">Assumes internal legal team expenses ($20,000), external international carbon focused legal team ($100,000), and local counsel ($30,000). </t>
        </is>
      </c>
      <c r="E10" s="107" t="n"/>
    </row>
    <row r="11" ht="12.75" customHeight="1" s="198">
      <c r="A11" s="57" t="n"/>
      <c r="B11" s="57" t="n"/>
      <c r="C11" s="54" t="n"/>
      <c r="D11" s="57" t="n"/>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row>
    <row r="12" ht="12.75" customHeight="1" s="198">
      <c r="A12" s="57" t="n"/>
      <c r="B12" s="57" t="n"/>
      <c r="C12" s="54" t="n"/>
      <c r="D12" s="57" t="n"/>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row>
    <row r="13" ht="12.75" customHeight="1" s="198">
      <c r="A13" s="57" t="n"/>
      <c r="B13" s="57" t="n"/>
      <c r="C13" s="54" t="n"/>
      <c r="D13" s="57" t="n"/>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row>
    <row r="14" ht="12.75" customHeight="1" s="198">
      <c r="A14" s="57" t="n"/>
      <c r="B14" s="57" t="n"/>
      <c r="C14" s="54" t="n"/>
      <c r="D14" s="57" t="n"/>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row>
    <row r="15" ht="12.75" customHeight="1" s="198">
      <c r="A15" s="57" t="n"/>
      <c r="B15" s="57" t="n"/>
      <c r="C15" s="54" t="n"/>
      <c r="D15" s="57" t="n"/>
      <c r="G15" s="197" t="n"/>
      <c r="H15" s="197" t="n"/>
      <c r="I15" s="197" t="n"/>
      <c r="J15" s="197" t="n"/>
      <c r="K15" s="197" t="n"/>
      <c r="L15" s="197" t="n"/>
      <c r="M15" s="197" t="n"/>
      <c r="N15" s="197" t="n"/>
      <c r="O15" s="197" t="n"/>
      <c r="P15" s="197" t="n"/>
      <c r="Q15" s="197" t="n"/>
      <c r="R15" s="197" t="n"/>
      <c r="S15" s="197" t="n"/>
      <c r="T15" s="197" t="n"/>
      <c r="U15" s="197" t="n"/>
      <c r="V15" s="197" t="n"/>
      <c r="W15" s="197" t="n"/>
      <c r="X15" s="197" t="n"/>
      <c r="Y15" s="197" t="n"/>
    </row>
    <row r="16" ht="12.75" customHeight="1" s="198">
      <c r="A16" s="57" t="n"/>
      <c r="B16" s="57" t="n"/>
      <c r="C16" s="54" t="n"/>
      <c r="D16" s="57" t="n"/>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row>
    <row r="17" ht="12.75" customHeight="1" s="198">
      <c r="A17" s="57" t="n"/>
      <c r="B17" s="57" t="n"/>
      <c r="C17" s="54" t="n"/>
      <c r="D17" s="57" t="n"/>
      <c r="G17" s="197" t="n"/>
      <c r="H17" s="197" t="n"/>
      <c r="I17" s="197" t="n"/>
      <c r="J17" s="197" t="n"/>
      <c r="K17" s="197" t="n"/>
      <c r="L17" s="197" t="n"/>
      <c r="M17" s="197" t="n"/>
      <c r="N17" s="197" t="n"/>
      <c r="O17" s="197" t="n"/>
      <c r="P17" s="197" t="n"/>
      <c r="Q17" s="197" t="n"/>
      <c r="R17" s="197" t="n"/>
      <c r="S17" s="197" t="n"/>
      <c r="T17" s="197" t="n"/>
      <c r="U17" s="197" t="n"/>
      <c r="V17" s="197" t="n"/>
      <c r="W17" s="197" t="n"/>
      <c r="X17" s="197" t="n"/>
      <c r="Y17" s="197" t="n"/>
    </row>
    <row r="18" ht="12.75" customHeight="1" s="198">
      <c r="A18" s="57" t="n"/>
      <c r="B18" s="57" t="n"/>
      <c r="C18" s="54" t="n"/>
      <c r="D18" s="57" t="n"/>
      <c r="G18" s="197" t="n"/>
      <c r="H18" s="197" t="n"/>
      <c r="I18" s="197" t="n"/>
      <c r="J18" s="197" t="n"/>
      <c r="K18" s="197" t="n"/>
      <c r="L18" s="197" t="n"/>
      <c r="M18" s="197" t="n"/>
      <c r="N18" s="197" t="n"/>
      <c r="O18" s="197" t="n"/>
      <c r="P18" s="197" t="n"/>
      <c r="Q18" s="197" t="n"/>
      <c r="R18" s="197" t="n"/>
      <c r="S18" s="197" t="n"/>
      <c r="T18" s="197" t="n"/>
      <c r="U18" s="197" t="n"/>
      <c r="V18" s="197" t="n"/>
      <c r="W18" s="197" t="n"/>
      <c r="X18" s="197" t="n"/>
      <c r="Y18" s="197" t="n"/>
    </row>
    <row r="19" ht="12.75" customHeight="1" s="198">
      <c r="A19" s="57" t="n"/>
      <c r="B19" s="57" t="n"/>
      <c r="C19" s="54" t="n"/>
      <c r="D19" s="57" t="n"/>
      <c r="G19" s="197" t="n"/>
      <c r="H19" s="197" t="n"/>
      <c r="I19" s="197" t="n"/>
      <c r="J19" s="197" t="n"/>
      <c r="K19" s="197" t="n"/>
      <c r="L19" s="197" t="n"/>
      <c r="M19" s="197" t="n"/>
      <c r="N19" s="197" t="n"/>
      <c r="O19" s="197" t="n"/>
      <c r="P19" s="197" t="n"/>
      <c r="Q19" s="197" t="n"/>
      <c r="R19" s="197" t="n"/>
      <c r="S19" s="197" t="n"/>
      <c r="T19" s="197" t="n"/>
      <c r="U19" s="197" t="n"/>
      <c r="V19" s="197" t="n"/>
      <c r="W19" s="197" t="n"/>
      <c r="X19" s="197" t="n"/>
      <c r="Y19" s="197" t="n"/>
    </row>
    <row r="20" ht="12.75" customHeight="1" s="198">
      <c r="A20" s="57" t="n"/>
      <c r="B20" s="57" t="n"/>
      <c r="C20" s="54" t="n"/>
      <c r="D20" s="57" t="n"/>
      <c r="G20" s="197" t="n"/>
      <c r="H20" s="197" t="n"/>
      <c r="I20" s="197" t="n"/>
      <c r="J20" s="197" t="n"/>
      <c r="K20" s="197" t="n"/>
      <c r="L20" s="197" t="n"/>
      <c r="M20" s="197" t="n"/>
      <c r="N20" s="197" t="n"/>
      <c r="O20" s="197" t="n"/>
      <c r="P20" s="197" t="n"/>
      <c r="Q20" s="197" t="n"/>
      <c r="R20" s="197" t="n"/>
      <c r="S20" s="197" t="n"/>
      <c r="T20" s="197" t="n"/>
      <c r="U20" s="197" t="n"/>
      <c r="V20" s="197" t="n"/>
      <c r="W20" s="197" t="n"/>
      <c r="X20" s="197" t="n"/>
      <c r="Y20" s="197" t="n"/>
    </row>
    <row r="21" ht="12.75" customHeight="1" s="198">
      <c r="A21" s="57" t="n"/>
      <c r="B21" s="57" t="n"/>
      <c r="C21" s="54" t="n"/>
      <c r="D21" s="57" t="n"/>
      <c r="G21" s="197" t="n"/>
      <c r="H21" s="197" t="n"/>
      <c r="I21" s="197" t="n"/>
      <c r="J21" s="197" t="n"/>
      <c r="K21" s="197" t="n"/>
      <c r="L21" s="197" t="n"/>
      <c r="M21" s="197" t="n"/>
      <c r="N21" s="197" t="n"/>
      <c r="O21" s="197" t="n"/>
      <c r="P21" s="197" t="n"/>
      <c r="Q21" s="197" t="n"/>
      <c r="R21" s="197" t="n"/>
      <c r="S21" s="197" t="n"/>
      <c r="T21" s="197" t="n"/>
      <c r="U21" s="197" t="n"/>
      <c r="V21" s="197" t="n"/>
      <c r="W21" s="197" t="n"/>
      <c r="X21" s="197" t="n"/>
      <c r="Y21" s="197" t="n"/>
    </row>
    <row r="22" ht="12.75" customHeight="1" s="198">
      <c r="A22" s="57" t="n"/>
      <c r="B22" s="57" t="n"/>
      <c r="C22" s="54" t="n"/>
      <c r="D22" s="57" t="n"/>
      <c r="G22" s="197" t="n"/>
      <c r="H22" s="197" t="n"/>
      <c r="I22" s="197" t="n"/>
      <c r="J22" s="197" t="n"/>
      <c r="K22" s="197" t="n"/>
      <c r="L22" s="197" t="n"/>
      <c r="M22" s="197" t="n"/>
      <c r="N22" s="197" t="n"/>
      <c r="O22" s="197" t="n"/>
      <c r="P22" s="197" t="n"/>
      <c r="Q22" s="197" t="n"/>
      <c r="R22" s="197" t="n"/>
      <c r="S22" s="197" t="n"/>
      <c r="T22" s="197" t="n"/>
      <c r="U22" s="197" t="n"/>
      <c r="V22" s="197" t="n"/>
      <c r="W22" s="197" t="n"/>
      <c r="X22" s="197" t="n"/>
      <c r="Y22" s="197" t="n"/>
    </row>
    <row r="23" ht="12.75" customHeight="1" s="198">
      <c r="A23" s="57" t="n"/>
      <c r="B23" s="57" t="n"/>
      <c r="C23" s="54" t="n"/>
      <c r="D23" s="57" t="n"/>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row>
    <row r="24" ht="12.75" customHeight="1" s="198">
      <c r="A24" s="57" t="n"/>
      <c r="B24" s="57" t="n"/>
      <c r="C24" s="54" t="n"/>
      <c r="D24" s="57" t="n"/>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row>
    <row r="25" ht="12.75" customHeight="1" s="198">
      <c r="A25" s="57" t="n"/>
      <c r="B25" s="57" t="n"/>
      <c r="C25" s="54" t="n"/>
      <c r="D25" s="57" t="n"/>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row>
    <row r="26" ht="12.75" customHeight="1" s="198">
      <c r="A26" s="57" t="n"/>
      <c r="B26" s="57" t="n"/>
      <c r="C26" s="54" t="n"/>
      <c r="D26" s="57" t="n"/>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row>
    <row r="27" ht="12.75" customHeight="1" s="198">
      <c r="A27" s="57" t="n"/>
      <c r="B27" s="57" t="n"/>
      <c r="C27" s="54" t="n"/>
      <c r="D27" s="57" t="n"/>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row>
    <row r="28" ht="12.75" customHeight="1" s="198">
      <c r="A28" s="57" t="n"/>
      <c r="B28" s="57" t="n"/>
      <c r="C28" s="54" t="n"/>
      <c r="D28" s="57" t="n"/>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row>
    <row r="29" ht="12.75" customHeight="1" s="198">
      <c r="A29" s="57" t="n"/>
      <c r="B29" s="57" t="n"/>
      <c r="C29" s="54" t="n"/>
      <c r="D29" s="57" t="n"/>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row>
    <row r="30" ht="12.75" customHeight="1" s="198">
      <c r="A30" s="57" t="n"/>
      <c r="B30" s="57" t="n"/>
      <c r="C30" s="54" t="n"/>
      <c r="D30" s="57" t="n"/>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row>
    <row r="31" ht="12.75" customHeight="1" s="198">
      <c r="A31" s="57" t="n"/>
      <c r="B31" s="57" t="n"/>
      <c r="C31" s="54" t="n"/>
      <c r="D31" s="57" t="n"/>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row>
    <row r="32" ht="12.75" customHeight="1" s="198">
      <c r="A32" s="57" t="n"/>
      <c r="B32" s="57" t="n"/>
      <c r="C32" s="54" t="n"/>
      <c r="D32" s="57" t="n"/>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row>
    <row r="33" ht="12.75" customHeight="1" s="198">
      <c r="A33" s="57" t="n"/>
      <c r="B33" s="57" t="n"/>
      <c r="C33" s="54" t="n"/>
      <c r="D33" s="57" t="n"/>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row>
    <row r="34" ht="12.75" customHeight="1" s="198">
      <c r="A34" s="57" t="n"/>
      <c r="B34" s="57" t="n"/>
      <c r="C34" s="54" t="n"/>
      <c r="D34" s="57" t="n"/>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row>
    <row r="35" ht="12.75" customHeight="1" s="198">
      <c r="A35" s="57" t="n"/>
      <c r="B35" s="57" t="n"/>
      <c r="C35" s="54" t="n"/>
      <c r="D35" s="57" t="n"/>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row>
    <row r="36" ht="12.75" customHeight="1" s="198">
      <c r="A36" s="57" t="n"/>
      <c r="B36" s="57" t="n"/>
      <c r="C36" s="54" t="n"/>
      <c r="D36" s="57" t="n"/>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row>
    <row r="37" ht="12.75" customHeight="1" s="198">
      <c r="A37" s="57" t="n"/>
      <c r="B37" s="57" t="n"/>
      <c r="C37" s="54" t="n"/>
      <c r="D37" s="57" t="n"/>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row>
    <row r="38" ht="12.75" customHeight="1" s="198">
      <c r="A38" s="57" t="n"/>
      <c r="B38" s="57" t="n"/>
      <c r="C38" s="54" t="n"/>
      <c r="D38" s="57" t="n"/>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row>
    <row r="39" ht="12.75" customHeight="1" s="198">
      <c r="A39" s="57" t="n"/>
      <c r="B39" s="57" t="n"/>
      <c r="C39" s="54" t="n"/>
      <c r="D39" s="57" t="n"/>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row>
    <row r="40" ht="12.75" customHeight="1" s="198">
      <c r="A40" s="57" t="n"/>
      <c r="B40" s="57" t="n"/>
      <c r="C40" s="54" t="n"/>
      <c r="D40" s="57" t="n"/>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row>
    <row r="41" ht="12.75" customHeight="1" s="198">
      <c r="A41" s="57" t="n"/>
      <c r="B41" s="57" t="n"/>
      <c r="C41" s="54" t="n"/>
      <c r="D41" s="57" t="n"/>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row>
    <row r="42" ht="12.75" customHeight="1" s="198">
      <c r="A42" s="57" t="n"/>
      <c r="B42" s="57" t="n"/>
      <c r="C42" s="54" t="n"/>
      <c r="D42" s="57" t="n"/>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row>
    <row r="43" ht="12.75" customHeight="1" s="198">
      <c r="A43" s="57" t="n"/>
      <c r="B43" s="57" t="n"/>
      <c r="C43" s="54" t="n"/>
      <c r="D43" s="57" t="n"/>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row>
    <row r="44" ht="12.75" customHeight="1" s="198">
      <c r="A44" s="57" t="n"/>
      <c r="B44" s="57" t="n"/>
      <c r="C44" s="54" t="n"/>
      <c r="D44" s="57" t="n"/>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row>
    <row r="45" ht="12.75" customHeight="1" s="198">
      <c r="A45" s="57" t="n"/>
      <c r="B45" s="57" t="n"/>
      <c r="C45" s="54" t="n"/>
      <c r="D45" s="57" t="n"/>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row>
    <row r="46" ht="12.75" customHeight="1" s="198">
      <c r="A46" s="57" t="n"/>
      <c r="B46" s="57" t="n"/>
      <c r="C46" s="54" t="n"/>
      <c r="D46" s="57" t="n"/>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row>
    <row r="47" ht="12.75" customHeight="1" s="198">
      <c r="A47" s="57" t="n"/>
      <c r="B47" s="57" t="n"/>
      <c r="C47" s="54" t="n"/>
      <c r="D47" s="57" t="n"/>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row>
    <row r="48" ht="12.75" customHeight="1" s="198">
      <c r="A48" s="57" t="n"/>
      <c r="B48" s="57" t="n"/>
      <c r="C48" s="54" t="n"/>
      <c r="D48" s="57" t="n"/>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row>
    <row r="49" ht="12.75" customHeight="1" s="198">
      <c r="A49" s="57" t="n"/>
      <c r="B49" s="57" t="n"/>
      <c r="C49" s="54" t="n"/>
      <c r="D49" s="57" t="n"/>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row>
    <row r="50" ht="12.75" customHeight="1" s="198">
      <c r="A50" s="57" t="n"/>
      <c r="B50" s="57" t="n"/>
      <c r="C50" s="54" t="n"/>
      <c r="D50" s="57" t="n"/>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row>
    <row r="51" ht="12.75" customHeight="1" s="198">
      <c r="A51" s="57" t="n"/>
      <c r="B51" s="57" t="n"/>
      <c r="C51" s="54" t="n"/>
      <c r="D51" s="57" t="n"/>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row>
    <row r="52" ht="12.75" customHeight="1" s="198">
      <c r="A52" s="57" t="n"/>
      <c r="B52" s="57" t="n"/>
      <c r="C52" s="54" t="n"/>
      <c r="D52" s="57" t="n"/>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row>
    <row r="53" ht="12.75" customHeight="1" s="198">
      <c r="A53" s="57" t="n"/>
      <c r="B53" s="57" t="n"/>
      <c r="C53" s="54" t="n"/>
      <c r="D53" s="57" t="n"/>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row>
    <row r="54" ht="12.75" customHeight="1" s="198">
      <c r="A54" s="57" t="n"/>
      <c r="B54" s="57" t="n"/>
      <c r="C54" s="54" t="n"/>
      <c r="D54" s="57" t="n"/>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row>
    <row r="55" ht="12.75" customHeight="1" s="198">
      <c r="A55" s="57" t="n"/>
      <c r="B55" s="57" t="n"/>
      <c r="C55" s="54" t="n"/>
      <c r="D55" s="57" t="n"/>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row>
    <row r="56" ht="12.75" customHeight="1" s="198">
      <c r="A56" s="57" t="n"/>
      <c r="B56" s="57" t="n"/>
      <c r="C56" s="54" t="n"/>
      <c r="D56" s="57"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row>
    <row r="57" ht="12.75" customHeight="1" s="198">
      <c r="A57" s="57" t="n"/>
      <c r="B57" s="57" t="n"/>
      <c r="C57" s="54" t="n"/>
      <c r="D57" s="57"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row>
    <row r="58" ht="12.75" customHeight="1" s="198">
      <c r="A58" s="57" t="n"/>
      <c r="B58" s="57" t="n"/>
      <c r="C58" s="54" t="n"/>
      <c r="D58" s="57" t="n"/>
      <c r="G58" s="197" t="n"/>
      <c r="H58" s="197" t="n"/>
      <c r="I58" s="197" t="n"/>
      <c r="J58" s="197" t="n"/>
      <c r="K58" s="197" t="n"/>
      <c r="L58" s="197" t="n"/>
      <c r="M58" s="197" t="n"/>
      <c r="N58" s="197" t="n"/>
      <c r="O58" s="197" t="n"/>
      <c r="P58" s="197" t="n"/>
      <c r="Q58" s="197" t="n"/>
      <c r="R58" s="197" t="n"/>
      <c r="S58" s="197" t="n"/>
      <c r="T58" s="197" t="n"/>
      <c r="U58" s="197" t="n"/>
      <c r="V58" s="197" t="n"/>
      <c r="W58" s="197" t="n"/>
      <c r="X58" s="197" t="n"/>
      <c r="Y58" s="197" t="n"/>
    </row>
    <row r="59" ht="12.75" customHeight="1" s="198">
      <c r="A59" s="57" t="n"/>
      <c r="B59" s="57" t="n"/>
      <c r="C59" s="54" t="n"/>
      <c r="D59" s="5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row>
    <row r="60" ht="12.75" customHeight="1" s="198">
      <c r="A60" s="57" t="n"/>
      <c r="B60" s="57" t="n"/>
      <c r="C60" s="54" t="n"/>
      <c r="D60" s="5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row>
    <row r="61" ht="12.75" customHeight="1" s="198">
      <c r="A61" s="57" t="n"/>
      <c r="B61" s="57" t="n"/>
      <c r="C61" s="54" t="n"/>
      <c r="D61" s="5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row>
    <row r="62" ht="12.75" customHeight="1" s="198">
      <c r="A62" s="57" t="n"/>
      <c r="B62" s="57" t="n"/>
      <c r="C62" s="54" t="n"/>
      <c r="D62" s="5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row>
    <row r="63" ht="12.75" customHeight="1" s="198">
      <c r="A63" s="57" t="n"/>
      <c r="B63" s="57" t="n"/>
      <c r="C63" s="54" t="n"/>
      <c r="D63" s="5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row>
    <row r="64" ht="12.75" customHeight="1" s="198">
      <c r="A64" s="57" t="n"/>
      <c r="B64" s="57" t="n"/>
      <c r="C64" s="54" t="n"/>
      <c r="D64" s="5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row>
    <row r="65" ht="12.75" customHeight="1" s="198">
      <c r="A65" s="57" t="n"/>
      <c r="B65" s="57" t="n"/>
      <c r="C65" s="54" t="n"/>
      <c r="D65" s="5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row>
    <row r="66" ht="12.75" customHeight="1" s="198">
      <c r="A66" s="57" t="n"/>
      <c r="B66" s="57" t="n"/>
      <c r="C66" s="54" t="n"/>
      <c r="D66" s="5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row>
    <row r="67" ht="12.75" customHeight="1" s="198">
      <c r="A67" s="57" t="n"/>
      <c r="B67" s="57" t="n"/>
      <c r="C67" s="54" t="n"/>
      <c r="D67" s="5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row>
    <row r="68" ht="12.75" customHeight="1" s="198">
      <c r="A68" s="57" t="n"/>
      <c r="B68" s="57" t="n"/>
      <c r="C68" s="54" t="n"/>
      <c r="D68" s="5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row>
    <row r="69" ht="12.75" customHeight="1" s="198">
      <c r="A69" s="57" t="n"/>
      <c r="B69" s="57" t="n"/>
      <c r="C69" s="54" t="n"/>
      <c r="D69" s="5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row>
    <row r="70" ht="12.75" customHeight="1" s="198">
      <c r="A70" s="57" t="n"/>
      <c r="B70" s="57" t="n"/>
      <c r="C70" s="54" t="n"/>
      <c r="D70" s="5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row>
    <row r="71" ht="12.75" customHeight="1" s="198">
      <c r="A71" s="57" t="n"/>
      <c r="B71" s="57" t="n"/>
      <c r="C71" s="54" t="n"/>
      <c r="D71" s="5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row>
    <row r="72" ht="12.75" customHeight="1" s="198">
      <c r="A72" s="57" t="n"/>
      <c r="B72" s="57" t="n"/>
      <c r="C72" s="54" t="n"/>
      <c r="D72" s="5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row>
    <row r="73" ht="12.75" customHeight="1" s="198">
      <c r="A73" s="57" t="n"/>
      <c r="B73" s="57" t="n"/>
      <c r="C73" s="54" t="n"/>
      <c r="D73" s="5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row>
    <row r="74" ht="12.75" customHeight="1" s="198">
      <c r="A74" s="57" t="n"/>
      <c r="B74" s="57" t="n"/>
      <c r="C74" s="54" t="n"/>
      <c r="D74" s="5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row>
    <row r="75" ht="12.75" customHeight="1" s="198">
      <c r="A75" s="57" t="n"/>
      <c r="B75" s="57" t="n"/>
      <c r="C75" s="54" t="n"/>
      <c r="D75" s="5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row>
    <row r="76" ht="12.75" customHeight="1" s="198">
      <c r="A76" s="57" t="n"/>
      <c r="B76" s="57" t="n"/>
      <c r="C76" s="54" t="n"/>
      <c r="D76" s="5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row>
    <row r="77" ht="12.75" customHeight="1" s="198">
      <c r="A77" s="57" t="n"/>
      <c r="B77" s="57" t="n"/>
      <c r="C77" s="54" t="n"/>
      <c r="D77" s="5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row>
    <row r="78" ht="12.75" customHeight="1" s="198">
      <c r="A78" s="57" t="n"/>
      <c r="B78" s="57" t="n"/>
      <c r="C78" s="54" t="n"/>
      <c r="D78" s="5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row>
    <row r="79" ht="12.75" customHeight="1" s="198">
      <c r="A79" s="57" t="n"/>
      <c r="B79" s="57" t="n"/>
      <c r="C79" s="54" t="n"/>
      <c r="D79" s="5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row>
    <row r="80" ht="12.75" customHeight="1" s="198">
      <c r="A80" s="57" t="n"/>
      <c r="B80" s="57" t="n"/>
      <c r="C80" s="54" t="n"/>
      <c r="D80" s="5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row>
    <row r="81" ht="12.75" customHeight="1" s="198">
      <c r="A81" s="57" t="n"/>
      <c r="B81" s="57" t="n"/>
      <c r="C81" s="54" t="n"/>
      <c r="D81" s="5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row>
    <row r="82" ht="12.75" customHeight="1" s="198">
      <c r="A82" s="57" t="n"/>
      <c r="B82" s="57" t="n"/>
      <c r="C82" s="54" t="n"/>
      <c r="D82" s="5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row>
    <row r="83" ht="12.75" customHeight="1" s="198">
      <c r="A83" s="57" t="n"/>
      <c r="B83" s="57" t="n"/>
      <c r="C83" s="54" t="n"/>
      <c r="D83" s="5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row>
    <row r="84" ht="12.75" customHeight="1" s="198">
      <c r="A84" s="57" t="n"/>
      <c r="B84" s="57" t="n"/>
      <c r="C84" s="54" t="n"/>
      <c r="D84" s="5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row>
    <row r="85" ht="12.75" customHeight="1" s="198">
      <c r="A85" s="57" t="n"/>
      <c r="B85" s="57" t="n"/>
      <c r="C85" s="54" t="n"/>
      <c r="D85" s="5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row>
    <row r="86" ht="12.75" customHeight="1" s="198">
      <c r="A86" s="57" t="n"/>
      <c r="B86" s="57" t="n"/>
      <c r="C86" s="54" t="n"/>
      <c r="D86" s="5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row>
    <row r="87" ht="12.75" customHeight="1" s="198">
      <c r="A87" s="57" t="n"/>
      <c r="B87" s="57" t="n"/>
      <c r="C87" s="54" t="n"/>
      <c r="D87" s="5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row>
    <row r="88" ht="12.75" customHeight="1" s="198">
      <c r="A88" s="57" t="n"/>
      <c r="B88" s="57" t="n"/>
      <c r="C88" s="54" t="n"/>
      <c r="D88" s="5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row>
    <row r="89" ht="12.75" customHeight="1" s="198">
      <c r="A89" s="57" t="n"/>
      <c r="B89" s="57" t="n"/>
      <c r="C89" s="54" t="n"/>
      <c r="D89" s="5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row>
    <row r="90" ht="12.75" customHeight="1" s="198">
      <c r="A90" s="57" t="n"/>
      <c r="B90" s="57" t="n"/>
      <c r="C90" s="54" t="n"/>
      <c r="D90" s="5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row>
    <row r="91" ht="12.75" customHeight="1" s="198">
      <c r="A91" s="57" t="n"/>
      <c r="B91" s="57" t="n"/>
      <c r="C91" s="54" t="n"/>
      <c r="D91" s="5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row>
    <row r="92" ht="12.75" customHeight="1" s="198">
      <c r="A92" s="57" t="n"/>
      <c r="B92" s="57" t="n"/>
      <c r="C92" s="54" t="n"/>
      <c r="D92" s="5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row>
    <row r="93" ht="12.75" customHeight="1" s="198">
      <c r="A93" s="57" t="n"/>
      <c r="B93" s="57" t="n"/>
      <c r="C93" s="54" t="n"/>
      <c r="D93" s="5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row>
    <row r="94" ht="12.75" customHeight="1" s="198">
      <c r="A94" s="57" t="n"/>
      <c r="B94" s="57" t="n"/>
      <c r="C94" s="54" t="n"/>
      <c r="D94" s="5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row>
    <row r="95" ht="12.75" customHeight="1" s="198">
      <c r="A95" s="57" t="n"/>
      <c r="B95" s="57" t="n"/>
      <c r="C95" s="54" t="n"/>
      <c r="D95" s="5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row>
    <row r="96" ht="12.75" customHeight="1" s="198">
      <c r="A96" s="57" t="n"/>
      <c r="B96" s="57" t="n"/>
      <c r="C96" s="54" t="n"/>
      <c r="D96" s="5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row>
    <row r="97" ht="12.75" customHeight="1" s="198">
      <c r="A97" s="57" t="n"/>
      <c r="B97" s="57" t="n"/>
      <c r="C97" s="54" t="n"/>
      <c r="D97" s="5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row>
    <row r="98" ht="12.75" customHeight="1" s="198">
      <c r="A98" s="57" t="n"/>
      <c r="B98" s="57" t="n"/>
      <c r="C98" s="54" t="n"/>
      <c r="D98" s="5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row>
    <row r="99" ht="12.75" customHeight="1" s="198">
      <c r="A99" s="57" t="n"/>
      <c r="B99" s="57" t="n"/>
      <c r="C99" s="54" t="n"/>
      <c r="D99" s="5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row>
    <row r="100" ht="12.75" customHeight="1" s="198">
      <c r="A100" s="57" t="n"/>
      <c r="B100" s="57" t="n"/>
      <c r="C100" s="54" t="n"/>
      <c r="D100" s="5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row>
    <row r="101" ht="12.75" customHeight="1" s="198">
      <c r="A101" s="57" t="n"/>
      <c r="B101" s="57" t="n"/>
      <c r="C101" s="54" t="n"/>
      <c r="D101" s="5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row>
    <row r="102" ht="12.75" customHeight="1" s="198">
      <c r="A102" s="57" t="n"/>
      <c r="B102" s="57" t="n"/>
      <c r="C102" s="54" t="n"/>
      <c r="D102" s="5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row>
    <row r="103" ht="12.75" customHeight="1" s="198">
      <c r="A103" s="57" t="n"/>
      <c r="B103" s="57" t="n"/>
      <c r="C103" s="54" t="n"/>
      <c r="D103" s="5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row>
    <row r="104" ht="12.75" customHeight="1" s="198">
      <c r="A104" s="57" t="n"/>
      <c r="B104" s="57" t="n"/>
      <c r="C104" s="54" t="n"/>
      <c r="D104" s="5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row>
    <row r="105" ht="12.75" customHeight="1" s="198">
      <c r="A105" s="57" t="n"/>
      <c r="B105" s="57" t="n"/>
      <c r="C105" s="54" t="n"/>
      <c r="D105" s="5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row>
    <row r="106" ht="12.75" customHeight="1" s="198">
      <c r="A106" s="57" t="n"/>
      <c r="B106" s="57" t="n"/>
      <c r="C106" s="54" t="n"/>
      <c r="D106" s="5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row>
    <row r="107" ht="12.75" customHeight="1" s="198">
      <c r="A107" s="57" t="n"/>
      <c r="B107" s="57" t="n"/>
      <c r="C107" s="54" t="n"/>
      <c r="D107" s="5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row>
    <row r="108" ht="12.75" customHeight="1" s="198">
      <c r="A108" s="57" t="n"/>
      <c r="B108" s="57" t="n"/>
      <c r="C108" s="54" t="n"/>
      <c r="D108" s="5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row>
    <row r="109" ht="12.75" customHeight="1" s="198">
      <c r="A109" s="57" t="n"/>
      <c r="B109" s="57" t="n"/>
      <c r="C109" s="54" t="n"/>
      <c r="D109" s="5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row>
    <row r="110" ht="12.75" customHeight="1" s="198">
      <c r="A110" s="57" t="n"/>
      <c r="B110" s="57" t="n"/>
      <c r="C110" s="54" t="n"/>
      <c r="D110" s="5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row>
    <row r="111" ht="12.75" customHeight="1" s="198">
      <c r="A111" s="57" t="n"/>
      <c r="B111" s="57" t="n"/>
      <c r="C111" s="54" t="n"/>
      <c r="D111" s="5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row>
    <row r="112" ht="12.75" customHeight="1" s="198">
      <c r="A112" s="57" t="n"/>
      <c r="B112" s="57" t="n"/>
      <c r="C112" s="54" t="n"/>
      <c r="D112" s="5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row>
    <row r="113" ht="12.75" customHeight="1" s="198">
      <c r="A113" s="57" t="n"/>
      <c r="B113" s="57" t="n"/>
      <c r="C113" s="54" t="n"/>
      <c r="D113" s="5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row>
    <row r="114" ht="12.75" customHeight="1" s="198">
      <c r="A114" s="57" t="n"/>
      <c r="B114" s="57" t="n"/>
      <c r="C114" s="54" t="n"/>
      <c r="D114" s="5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row>
    <row r="115" ht="12.75" customHeight="1" s="198">
      <c r="A115" s="57" t="n"/>
      <c r="B115" s="57" t="n"/>
      <c r="C115" s="54" t="n"/>
      <c r="D115" s="5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row>
    <row r="116" ht="12.75" customHeight="1" s="198">
      <c r="A116" s="57" t="n"/>
      <c r="B116" s="57" t="n"/>
      <c r="C116" s="54" t="n"/>
      <c r="D116" s="5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row>
    <row r="117" ht="12.75" customHeight="1" s="198">
      <c r="A117" s="57" t="n"/>
      <c r="B117" s="57" t="n"/>
      <c r="C117" s="54" t="n"/>
      <c r="D117" s="5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row>
    <row r="118" ht="12.75" customHeight="1" s="198">
      <c r="A118" s="57" t="n"/>
      <c r="B118" s="57" t="n"/>
      <c r="C118" s="54" t="n"/>
      <c r="D118" s="5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row>
    <row r="119" ht="12.75" customHeight="1" s="198">
      <c r="A119" s="57" t="n"/>
      <c r="B119" s="57" t="n"/>
      <c r="C119" s="54" t="n"/>
      <c r="D119" s="5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row>
    <row r="120" ht="12.75" customHeight="1" s="198">
      <c r="A120" s="57" t="n"/>
      <c r="B120" s="57" t="n"/>
      <c r="C120" s="54" t="n"/>
      <c r="D120" s="5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row>
    <row r="121" ht="12.75" customHeight="1" s="198">
      <c r="A121" s="57" t="n"/>
      <c r="B121" s="57" t="n"/>
      <c r="C121" s="54" t="n"/>
      <c r="D121" s="5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row>
    <row r="122" ht="12.75" customHeight="1" s="198">
      <c r="A122" s="57" t="n"/>
      <c r="B122" s="57" t="n"/>
      <c r="C122" s="54" t="n"/>
      <c r="D122" s="5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row>
    <row r="123" ht="12.75" customHeight="1" s="198">
      <c r="A123" s="57" t="n"/>
      <c r="B123" s="57" t="n"/>
      <c r="C123" s="54" t="n"/>
      <c r="D123" s="5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row>
    <row r="124" ht="12.75" customHeight="1" s="198">
      <c r="A124" s="57" t="n"/>
      <c r="B124" s="57" t="n"/>
      <c r="C124" s="54" t="n"/>
      <c r="D124" s="5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row>
    <row r="125" ht="12.75" customHeight="1" s="198">
      <c r="A125" s="57" t="n"/>
      <c r="B125" s="57" t="n"/>
      <c r="C125" s="54" t="n"/>
      <c r="D125" s="5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row>
    <row r="126" ht="12.75" customHeight="1" s="198">
      <c r="A126" s="57" t="n"/>
      <c r="B126" s="57" t="n"/>
      <c r="C126" s="54" t="n"/>
      <c r="D126" s="5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row>
    <row r="127" ht="12.75" customHeight="1" s="198">
      <c r="A127" s="57" t="n"/>
      <c r="B127" s="57" t="n"/>
      <c r="C127" s="54" t="n"/>
      <c r="D127" s="5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row>
    <row r="128" ht="12.75" customHeight="1" s="198">
      <c r="A128" s="57" t="n"/>
      <c r="B128" s="57" t="n"/>
      <c r="C128" s="54" t="n"/>
      <c r="D128" s="5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row>
    <row r="129" ht="12.75" customHeight="1" s="198">
      <c r="A129" s="57" t="n"/>
      <c r="B129" s="57" t="n"/>
      <c r="C129" s="54" t="n"/>
      <c r="D129" s="5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row>
    <row r="130" ht="12.75" customHeight="1" s="198">
      <c r="A130" s="57" t="n"/>
      <c r="B130" s="57" t="n"/>
      <c r="C130" s="54" t="n"/>
      <c r="D130" s="5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row>
    <row r="131" ht="12.75" customHeight="1" s="198">
      <c r="A131" s="57" t="n"/>
      <c r="B131" s="57" t="n"/>
      <c r="C131" s="54" t="n"/>
      <c r="D131" s="5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row>
    <row r="132" ht="12.75" customHeight="1" s="198">
      <c r="A132" s="57" t="n"/>
      <c r="B132" s="57" t="n"/>
      <c r="C132" s="54" t="n"/>
      <c r="D132" s="5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row>
    <row r="133" ht="12.75" customHeight="1" s="198">
      <c r="A133" s="57" t="n"/>
      <c r="B133" s="57" t="n"/>
      <c r="C133" s="54" t="n"/>
      <c r="D133" s="5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row>
    <row r="134" ht="12.75" customHeight="1" s="198">
      <c r="A134" s="57" t="n"/>
      <c r="B134" s="57" t="n"/>
      <c r="C134" s="54" t="n"/>
      <c r="D134" s="5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row>
    <row r="135" ht="12.75" customHeight="1" s="198">
      <c r="A135" s="57" t="n"/>
      <c r="B135" s="57" t="n"/>
      <c r="C135" s="54" t="n"/>
      <c r="D135" s="5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row>
    <row r="136" ht="12.75" customHeight="1" s="198">
      <c r="A136" s="57" t="n"/>
      <c r="B136" s="57" t="n"/>
      <c r="C136" s="54" t="n"/>
      <c r="D136" s="5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row>
    <row r="137" ht="12.75" customHeight="1" s="198">
      <c r="A137" s="57" t="n"/>
      <c r="B137" s="57" t="n"/>
      <c r="C137" s="54" t="n"/>
      <c r="D137" s="5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row>
    <row r="138" ht="12.75" customHeight="1" s="198">
      <c r="A138" s="57" t="n"/>
      <c r="B138" s="57" t="n"/>
      <c r="C138" s="54" t="n"/>
      <c r="D138" s="5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row>
    <row r="139" ht="12.75" customHeight="1" s="198">
      <c r="A139" s="57" t="n"/>
      <c r="B139" s="57" t="n"/>
      <c r="C139" s="54" t="n"/>
      <c r="D139" s="5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row>
    <row r="140" ht="12.75" customHeight="1" s="198">
      <c r="A140" s="57" t="n"/>
      <c r="B140" s="57" t="n"/>
      <c r="C140" s="54" t="n"/>
      <c r="D140" s="5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row>
    <row r="141" ht="12.75" customHeight="1" s="198">
      <c r="A141" s="57" t="n"/>
      <c r="B141" s="57" t="n"/>
      <c r="C141" s="54" t="n"/>
      <c r="D141" s="5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row>
    <row r="142" ht="12.75" customHeight="1" s="198">
      <c r="A142" s="57" t="n"/>
      <c r="B142" s="57" t="n"/>
      <c r="C142" s="54" t="n"/>
      <c r="D142" s="5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row>
    <row r="143" ht="12.75" customHeight="1" s="198">
      <c r="A143" s="57" t="n"/>
      <c r="B143" s="57" t="n"/>
      <c r="C143" s="54" t="n"/>
      <c r="D143" s="5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row>
    <row r="144" ht="12.75" customHeight="1" s="198">
      <c r="A144" s="57" t="n"/>
      <c r="B144" s="57" t="n"/>
      <c r="C144" s="54" t="n"/>
      <c r="D144" s="5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row>
    <row r="145" ht="12.75" customHeight="1" s="198">
      <c r="A145" s="57" t="n"/>
      <c r="B145" s="57" t="n"/>
      <c r="C145" s="54" t="n"/>
      <c r="D145" s="5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row>
    <row r="146" ht="12.75" customHeight="1" s="198">
      <c r="A146" s="57" t="n"/>
      <c r="B146" s="57" t="n"/>
      <c r="C146" s="54" t="n"/>
      <c r="D146" s="5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row>
    <row r="147" ht="12.75" customHeight="1" s="198">
      <c r="A147" s="57" t="n"/>
      <c r="B147" s="57" t="n"/>
      <c r="C147" s="54" t="n"/>
      <c r="D147" s="5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row>
    <row r="148" ht="12.75" customHeight="1" s="198">
      <c r="A148" s="57" t="n"/>
      <c r="B148" s="57" t="n"/>
      <c r="C148" s="54" t="n"/>
      <c r="D148" s="5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row>
    <row r="149" ht="12.75" customHeight="1" s="198">
      <c r="A149" s="57" t="n"/>
      <c r="B149" s="57" t="n"/>
      <c r="C149" s="54" t="n"/>
      <c r="D149" s="5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row>
    <row r="150" ht="12.75" customHeight="1" s="198">
      <c r="A150" s="57" t="n"/>
      <c r="B150" s="57" t="n"/>
      <c r="C150" s="54" t="n"/>
      <c r="D150" s="5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row>
    <row r="151" ht="12.75" customHeight="1" s="198">
      <c r="A151" s="57" t="n"/>
      <c r="B151" s="57" t="n"/>
      <c r="C151" s="54" t="n"/>
      <c r="D151" s="5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row>
    <row r="152" ht="12.75" customHeight="1" s="198">
      <c r="A152" s="57" t="n"/>
      <c r="B152" s="57" t="n"/>
      <c r="C152" s="54" t="n"/>
      <c r="D152" s="5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row>
    <row r="153" ht="12.75" customHeight="1" s="198">
      <c r="A153" s="57" t="n"/>
      <c r="B153" s="57" t="n"/>
      <c r="C153" s="54" t="n"/>
      <c r="D153" s="5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row>
    <row r="154" ht="12.75" customHeight="1" s="198">
      <c r="A154" s="57" t="n"/>
      <c r="B154" s="57" t="n"/>
      <c r="C154" s="54" t="n"/>
      <c r="D154" s="5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row>
    <row r="155" ht="12.75" customHeight="1" s="198">
      <c r="A155" s="57" t="n"/>
      <c r="B155" s="57" t="n"/>
      <c r="C155" s="54" t="n"/>
      <c r="D155" s="5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row>
    <row r="156" ht="12.75" customHeight="1" s="198">
      <c r="A156" s="57" t="n"/>
      <c r="B156" s="57" t="n"/>
      <c r="C156" s="54" t="n"/>
      <c r="D156" s="5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row>
    <row r="157" ht="12.75" customHeight="1" s="198">
      <c r="A157" s="57" t="n"/>
      <c r="B157" s="57" t="n"/>
      <c r="C157" s="54" t="n"/>
      <c r="D157" s="5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row>
    <row r="158" ht="12.75" customHeight="1" s="198">
      <c r="A158" s="57" t="n"/>
      <c r="B158" s="57" t="n"/>
      <c r="C158" s="54" t="n"/>
      <c r="D158" s="5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row>
    <row r="159" ht="12.75" customHeight="1" s="198">
      <c r="A159" s="57" t="n"/>
      <c r="B159" s="57" t="n"/>
      <c r="C159" s="54" t="n"/>
      <c r="D159" s="5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row>
    <row r="160" ht="12.75" customHeight="1" s="198">
      <c r="A160" s="57" t="n"/>
      <c r="B160" s="57" t="n"/>
      <c r="C160" s="54" t="n"/>
      <c r="D160" s="5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row>
    <row r="161" ht="12.75" customHeight="1" s="198">
      <c r="A161" s="57" t="n"/>
      <c r="B161" s="57" t="n"/>
      <c r="C161" s="54" t="n"/>
      <c r="D161" s="5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row>
    <row r="162" ht="12.75" customHeight="1" s="198">
      <c r="A162" s="57" t="n"/>
      <c r="B162" s="57" t="n"/>
      <c r="C162" s="54" t="n"/>
      <c r="D162" s="5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row>
    <row r="163" ht="12.75" customHeight="1" s="198">
      <c r="A163" s="57" t="n"/>
      <c r="B163" s="57" t="n"/>
      <c r="C163" s="54" t="n"/>
      <c r="D163" s="5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row>
    <row r="164" ht="12.75" customHeight="1" s="198">
      <c r="A164" s="57" t="n"/>
      <c r="B164" s="57" t="n"/>
      <c r="C164" s="54" t="n"/>
      <c r="D164" s="5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row>
    <row r="165" ht="12.75" customHeight="1" s="198">
      <c r="A165" s="57" t="n"/>
      <c r="B165" s="57" t="n"/>
      <c r="C165" s="54" t="n"/>
      <c r="D165" s="5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row>
    <row r="166" ht="12.75" customHeight="1" s="198">
      <c r="A166" s="57" t="n"/>
      <c r="B166" s="57" t="n"/>
      <c r="C166" s="54" t="n"/>
      <c r="D166" s="5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row>
    <row r="167" ht="12.75" customHeight="1" s="198">
      <c r="A167" s="57" t="n"/>
      <c r="B167" s="57" t="n"/>
      <c r="C167" s="54" t="n"/>
      <c r="D167" s="5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row>
    <row r="168" ht="12.75" customHeight="1" s="198">
      <c r="A168" s="57" t="n"/>
      <c r="B168" s="57" t="n"/>
      <c r="C168" s="54" t="n"/>
      <c r="D168" s="5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row>
    <row r="169" ht="12.75" customHeight="1" s="198">
      <c r="A169" s="57" t="n"/>
      <c r="B169" s="57" t="n"/>
      <c r="C169" s="54" t="n"/>
      <c r="D169" s="5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row>
    <row r="170" ht="12.75" customHeight="1" s="198">
      <c r="A170" s="57" t="n"/>
      <c r="B170" s="57" t="n"/>
      <c r="C170" s="54" t="n"/>
      <c r="D170" s="5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row>
    <row r="171" ht="12.75" customHeight="1" s="198">
      <c r="A171" s="57" t="n"/>
      <c r="B171" s="57" t="n"/>
      <c r="C171" s="54" t="n"/>
      <c r="D171" s="5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row>
    <row r="172" ht="12.75" customHeight="1" s="198">
      <c r="A172" s="57" t="n"/>
      <c r="B172" s="57" t="n"/>
      <c r="C172" s="54" t="n"/>
      <c r="D172" s="5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row>
    <row r="173" ht="12.75" customHeight="1" s="198">
      <c r="A173" s="57" t="n"/>
      <c r="B173" s="57" t="n"/>
      <c r="C173" s="54" t="n"/>
      <c r="D173" s="5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row>
    <row r="174" ht="12.75" customHeight="1" s="198">
      <c r="A174" s="57" t="n"/>
      <c r="B174" s="57" t="n"/>
      <c r="C174" s="54" t="n"/>
      <c r="D174" s="5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row>
    <row r="175" ht="12.75" customHeight="1" s="198">
      <c r="A175" s="57" t="n"/>
      <c r="B175" s="57" t="n"/>
      <c r="C175" s="54" t="n"/>
      <c r="D175" s="5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row>
    <row r="176" ht="12.75" customHeight="1" s="198">
      <c r="A176" s="57" t="n"/>
      <c r="B176" s="57" t="n"/>
      <c r="C176" s="54" t="n"/>
      <c r="D176" s="5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row>
    <row r="177" ht="12.75" customHeight="1" s="198">
      <c r="A177" s="57" t="n"/>
      <c r="B177" s="57" t="n"/>
      <c r="C177" s="54" t="n"/>
      <c r="D177" s="5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row>
    <row r="178" ht="12.75" customHeight="1" s="198">
      <c r="A178" s="57" t="n"/>
      <c r="B178" s="57" t="n"/>
      <c r="C178" s="54" t="n"/>
      <c r="D178" s="5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row>
    <row r="179" ht="12.75" customHeight="1" s="198">
      <c r="A179" s="57" t="n"/>
      <c r="B179" s="57" t="n"/>
      <c r="C179" s="54" t="n"/>
      <c r="D179" s="5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row>
    <row r="180" ht="12.75" customHeight="1" s="198">
      <c r="A180" s="57" t="n"/>
      <c r="B180" s="57" t="n"/>
      <c r="C180" s="54" t="n"/>
      <c r="D180" s="5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row>
    <row r="181" ht="12.75" customHeight="1" s="198">
      <c r="A181" s="57" t="n"/>
      <c r="B181" s="57" t="n"/>
      <c r="C181" s="54" t="n"/>
      <c r="D181" s="5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row>
    <row r="182" ht="12.75" customHeight="1" s="198">
      <c r="A182" s="57" t="n"/>
      <c r="B182" s="57" t="n"/>
      <c r="C182" s="54" t="n"/>
      <c r="D182" s="5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row>
    <row r="183" ht="12.75" customHeight="1" s="198">
      <c r="A183" s="57" t="n"/>
      <c r="B183" s="57" t="n"/>
      <c r="C183" s="54" t="n"/>
      <c r="D183" s="5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row>
    <row r="184" ht="12.75" customHeight="1" s="198">
      <c r="A184" s="57" t="n"/>
      <c r="B184" s="57" t="n"/>
      <c r="C184" s="54" t="n"/>
      <c r="D184" s="5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row>
    <row r="185" ht="12.75" customHeight="1" s="198">
      <c r="A185" s="57" t="n"/>
      <c r="B185" s="57" t="n"/>
      <c r="C185" s="54" t="n"/>
      <c r="D185" s="5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row>
    <row r="186" ht="12.75" customHeight="1" s="198">
      <c r="A186" s="57" t="n"/>
      <c r="B186" s="57" t="n"/>
      <c r="C186" s="54" t="n"/>
      <c r="D186" s="5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row>
    <row r="187" ht="12.75" customHeight="1" s="198">
      <c r="A187" s="57" t="n"/>
      <c r="B187" s="57" t="n"/>
      <c r="C187" s="54" t="n"/>
      <c r="D187" s="5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row>
    <row r="188" ht="12.75" customHeight="1" s="198">
      <c r="A188" s="57" t="n"/>
      <c r="B188" s="57" t="n"/>
      <c r="C188" s="54" t="n"/>
      <c r="D188" s="5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row>
    <row r="189" ht="12.75" customHeight="1" s="198">
      <c r="A189" s="57" t="n"/>
      <c r="B189" s="57" t="n"/>
      <c r="C189" s="54" t="n"/>
      <c r="D189" s="5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row>
    <row r="190" ht="12.75" customHeight="1" s="198">
      <c r="A190" s="57" t="n"/>
      <c r="B190" s="57" t="n"/>
      <c r="C190" s="54" t="n"/>
      <c r="D190" s="5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row>
    <row r="191" ht="12.75" customHeight="1" s="198">
      <c r="A191" s="57" t="n"/>
      <c r="B191" s="57" t="n"/>
      <c r="C191" s="54" t="n"/>
      <c r="D191" s="5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row>
    <row r="192" ht="12.75" customHeight="1" s="198">
      <c r="A192" s="57" t="n"/>
      <c r="B192" s="57" t="n"/>
      <c r="C192" s="54" t="n"/>
      <c r="D192" s="5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row>
    <row r="193" ht="12.75" customHeight="1" s="198">
      <c r="A193" s="57" t="n"/>
      <c r="B193" s="57" t="n"/>
      <c r="C193" s="54" t="n"/>
      <c r="D193" s="5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row>
    <row r="194" ht="12.75" customHeight="1" s="198">
      <c r="A194" s="57" t="n"/>
      <c r="B194" s="57" t="n"/>
      <c r="C194" s="54" t="n"/>
      <c r="D194" s="5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row>
    <row r="195" ht="12.75" customHeight="1" s="198">
      <c r="A195" s="57" t="n"/>
      <c r="B195" s="57" t="n"/>
      <c r="C195" s="54" t="n"/>
      <c r="D195" s="5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row>
    <row r="196" ht="12.75" customHeight="1" s="198">
      <c r="A196" s="57" t="n"/>
      <c r="B196" s="57" t="n"/>
      <c r="C196" s="54" t="n"/>
      <c r="D196" s="5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row>
    <row r="197" ht="12.75" customHeight="1" s="198">
      <c r="A197" s="57" t="n"/>
      <c r="B197" s="57" t="n"/>
      <c r="C197" s="54" t="n"/>
      <c r="D197" s="5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row>
    <row r="198" ht="12.75" customHeight="1" s="198">
      <c r="A198" s="57" t="n"/>
      <c r="B198" s="57" t="n"/>
      <c r="C198" s="54" t="n"/>
      <c r="D198" s="5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row>
    <row r="199" ht="12.75" customHeight="1" s="198">
      <c r="A199" s="57" t="n"/>
      <c r="B199" s="57" t="n"/>
      <c r="C199" s="54" t="n"/>
      <c r="D199" s="5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row>
    <row r="200" ht="12.75" customHeight="1" s="198">
      <c r="A200" s="57" t="n"/>
      <c r="B200" s="57" t="n"/>
      <c r="C200" s="54" t="n"/>
      <c r="D200" s="5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row>
    <row r="201" ht="12.75" customHeight="1" s="198">
      <c r="A201" s="57" t="n"/>
      <c r="B201" s="57" t="n"/>
      <c r="C201" s="54" t="n"/>
      <c r="D201" s="5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row>
    <row r="202" ht="12.75" customHeight="1" s="198">
      <c r="A202" s="57" t="n"/>
      <c r="B202" s="57" t="n"/>
      <c r="C202" s="54" t="n"/>
      <c r="D202" s="5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row>
    <row r="203" ht="12.75" customHeight="1" s="198">
      <c r="A203" s="57" t="n"/>
      <c r="B203" s="57" t="n"/>
      <c r="C203" s="54" t="n"/>
      <c r="D203" s="5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row>
    <row r="204" ht="12.75" customHeight="1" s="198">
      <c r="A204" s="57" t="n"/>
      <c r="B204" s="57" t="n"/>
      <c r="C204" s="54" t="n"/>
      <c r="D204" s="5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row>
    <row r="205" ht="12.75" customHeight="1" s="198">
      <c r="A205" s="57" t="n"/>
      <c r="B205" s="57" t="n"/>
      <c r="C205" s="54" t="n"/>
      <c r="D205" s="5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row>
    <row r="206" ht="12.75" customHeight="1" s="198">
      <c r="A206" s="57" t="n"/>
      <c r="B206" s="57" t="n"/>
      <c r="C206" s="54" t="n"/>
      <c r="D206" s="5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row>
    <row r="207" ht="12.75" customHeight="1" s="198">
      <c r="A207" s="57" t="n"/>
      <c r="B207" s="57" t="n"/>
      <c r="C207" s="54" t="n"/>
      <c r="D207" s="5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row>
    <row r="208" ht="12.75" customHeight="1" s="198">
      <c r="A208" s="57" t="n"/>
      <c r="B208" s="57" t="n"/>
      <c r="C208" s="54" t="n"/>
      <c r="D208" s="5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row>
    <row r="209" ht="12.75" customHeight="1" s="198">
      <c r="A209" s="57" t="n"/>
      <c r="B209" s="57" t="n"/>
      <c r="C209" s="54" t="n"/>
      <c r="D209" s="5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row>
    <row r="210" ht="12.75" customHeight="1" s="198">
      <c r="A210" s="57" t="n"/>
      <c r="B210" s="57" t="n"/>
      <c r="C210" s="54" t="n"/>
      <c r="D210" s="5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row>
    <row r="211" ht="12.75" customHeight="1" s="198">
      <c r="A211" s="57" t="n"/>
      <c r="B211" s="57" t="n"/>
      <c r="C211" s="54" t="n"/>
      <c r="D211" s="5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row>
    <row r="212" ht="12.75" customHeight="1" s="198">
      <c r="A212" s="57" t="n"/>
      <c r="B212" s="57" t="n"/>
      <c r="C212" s="54" t="n"/>
      <c r="D212" s="5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row>
    <row r="213" ht="12.75" customHeight="1" s="198">
      <c r="A213" s="57" t="n"/>
      <c r="B213" s="57" t="n"/>
      <c r="C213" s="54" t="n"/>
      <c r="D213" s="5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row>
    <row r="214" ht="12.75" customHeight="1" s="198">
      <c r="A214" s="57" t="n"/>
      <c r="B214" s="57" t="n"/>
      <c r="C214" s="54" t="n"/>
      <c r="D214" s="5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row>
    <row r="215" ht="12.75" customHeight="1" s="198">
      <c r="A215" s="57" t="n"/>
      <c r="B215" s="57" t="n"/>
      <c r="C215" s="54" t="n"/>
      <c r="D215" s="5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row>
    <row r="216" ht="12.75" customHeight="1" s="198">
      <c r="A216" s="57" t="n"/>
      <c r="B216" s="57" t="n"/>
      <c r="C216" s="54" t="n"/>
      <c r="D216" s="5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row>
    <row r="217" ht="12.75" customHeight="1" s="198">
      <c r="A217" s="57" t="n"/>
      <c r="B217" s="57" t="n"/>
      <c r="C217" s="54" t="n"/>
      <c r="D217" s="5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row>
    <row r="218" ht="12.75" customHeight="1" s="198">
      <c r="A218" s="57" t="n"/>
      <c r="B218" s="57" t="n"/>
      <c r="C218" s="54" t="n"/>
      <c r="D218" s="5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row>
    <row r="219" ht="12.75" customHeight="1" s="198">
      <c r="A219" s="57" t="n"/>
      <c r="B219" s="57" t="n"/>
      <c r="C219" s="54" t="n"/>
      <c r="D219" s="5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row>
    <row r="220" ht="12.75" customHeight="1" s="198">
      <c r="A220" s="57" t="n"/>
      <c r="B220" s="57" t="n"/>
      <c r="C220" s="54" t="n"/>
      <c r="D220" s="5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row>
    <row r="221" ht="15.75" customHeight="1" s="198">
      <c r="A221" s="57" t="n"/>
      <c r="B221" s="57" t="n"/>
      <c r="C221" s="69" t="n"/>
      <c r="D221" s="57" t="n"/>
    </row>
    <row r="222" ht="15.75" customHeight="1" s="198">
      <c r="A222" s="57" t="n"/>
      <c r="B222" s="57" t="n"/>
      <c r="C222" s="69" t="n"/>
      <c r="D222" s="57" t="n"/>
    </row>
    <row r="223" ht="15.75" customHeight="1" s="198">
      <c r="A223" s="57" t="n"/>
      <c r="B223" s="57" t="n"/>
      <c r="C223" s="69" t="n"/>
      <c r="D223" s="57" t="n"/>
    </row>
    <row r="224" ht="15.75" customHeight="1" s="198">
      <c r="A224" s="57" t="n"/>
      <c r="B224" s="57" t="n"/>
      <c r="C224" s="69" t="n"/>
      <c r="D224" s="57" t="n"/>
    </row>
    <row r="225" ht="15.75" customHeight="1" s="198">
      <c r="A225" s="57" t="n"/>
      <c r="B225" s="57" t="n"/>
      <c r="C225" s="69" t="n"/>
      <c r="D225" s="57" t="n"/>
    </row>
    <row r="226" ht="15.75" customHeight="1" s="198">
      <c r="A226" s="57" t="n"/>
      <c r="B226" s="57" t="n"/>
      <c r="C226" s="69" t="n"/>
      <c r="D226" s="57" t="n"/>
    </row>
    <row r="227" ht="15.75" customHeight="1" s="198">
      <c r="A227" s="57" t="n"/>
      <c r="B227" s="57" t="n"/>
      <c r="C227" s="69" t="n"/>
      <c r="D227" s="57" t="n"/>
    </row>
    <row r="228" ht="15.75" customHeight="1" s="198">
      <c r="A228" s="57" t="n"/>
      <c r="B228" s="57" t="n"/>
      <c r="C228" s="69" t="n"/>
      <c r="D228" s="57" t="n"/>
    </row>
    <row r="229" ht="15.75" customHeight="1" s="198">
      <c r="A229" s="57" t="n"/>
      <c r="B229" s="57" t="n"/>
      <c r="C229" s="69" t="n"/>
      <c r="D229" s="57" t="n"/>
    </row>
    <row r="230" ht="15.75" customHeight="1" s="198">
      <c r="A230" s="57" t="n"/>
      <c r="B230" s="57" t="n"/>
      <c r="C230" s="69" t="n"/>
      <c r="D230" s="57" t="n"/>
    </row>
    <row r="231" ht="15.75" customHeight="1" s="198">
      <c r="A231" s="57" t="n"/>
      <c r="B231" s="57" t="n"/>
      <c r="C231" s="69" t="n"/>
      <c r="D231" s="57" t="n"/>
    </row>
    <row r="232" ht="15.75" customHeight="1" s="198">
      <c r="A232" s="57" t="n"/>
      <c r="B232" s="57" t="n"/>
      <c r="C232" s="69" t="n"/>
      <c r="D232" s="57" t="n"/>
    </row>
    <row r="233" ht="15.75" customHeight="1" s="198">
      <c r="A233" s="57" t="n"/>
      <c r="B233" s="57" t="n"/>
      <c r="C233" s="69" t="n"/>
      <c r="D233" s="57" t="n"/>
    </row>
    <row r="234" ht="15.75" customHeight="1" s="198">
      <c r="A234" s="57" t="n"/>
      <c r="B234" s="57" t="n"/>
      <c r="C234" s="69" t="n"/>
      <c r="D234" s="57" t="n"/>
    </row>
    <row r="235" ht="15.75" customHeight="1" s="198">
      <c r="A235" s="57" t="n"/>
      <c r="B235" s="57" t="n"/>
      <c r="C235" s="69" t="n"/>
      <c r="D235" s="57" t="n"/>
    </row>
    <row r="236" ht="15.75" customHeight="1" s="198">
      <c r="A236" s="57" t="n"/>
      <c r="B236" s="57" t="n"/>
      <c r="C236" s="69" t="n"/>
      <c r="D236" s="57" t="n"/>
    </row>
    <row r="237" ht="15.75" customHeight="1" s="198">
      <c r="A237" s="57" t="n"/>
      <c r="B237" s="57" t="n"/>
      <c r="C237" s="69" t="n"/>
      <c r="D237" s="57" t="n"/>
    </row>
    <row r="238" ht="15.75" customHeight="1" s="198">
      <c r="A238" s="57" t="n"/>
      <c r="B238" s="57" t="n"/>
      <c r="C238" s="69" t="n"/>
      <c r="D238" s="57" t="n"/>
    </row>
    <row r="239" ht="15.75" customHeight="1" s="198">
      <c r="A239" s="57" t="n"/>
      <c r="B239" s="57" t="n"/>
      <c r="C239" s="69" t="n"/>
      <c r="D239" s="57" t="n"/>
    </row>
    <row r="240" ht="15.75" customHeight="1" s="198">
      <c r="A240" s="57" t="n"/>
      <c r="B240" s="57" t="n"/>
      <c r="C240" s="69" t="n"/>
      <c r="D240" s="57" t="n"/>
    </row>
    <row r="241" ht="15.75" customHeight="1" s="198">
      <c r="A241" s="57" t="n"/>
      <c r="B241" s="57" t="n"/>
      <c r="C241" s="69" t="n"/>
      <c r="D241" s="57" t="n"/>
    </row>
    <row r="242" ht="15.75" customHeight="1" s="198">
      <c r="A242" s="57" t="n"/>
      <c r="B242" s="57" t="n"/>
      <c r="C242" s="69" t="n"/>
      <c r="D242" s="57" t="n"/>
    </row>
    <row r="243" ht="15.75" customHeight="1" s="198">
      <c r="A243" s="57" t="n"/>
      <c r="B243" s="57" t="n"/>
      <c r="C243" s="69" t="n"/>
      <c r="D243" s="57" t="n"/>
    </row>
    <row r="244" ht="15.75" customHeight="1" s="198">
      <c r="A244" s="57" t="n"/>
      <c r="B244" s="57" t="n"/>
      <c r="C244" s="69" t="n"/>
      <c r="D244" s="57" t="n"/>
    </row>
    <row r="245" ht="15.75" customHeight="1" s="198">
      <c r="A245" s="57" t="n"/>
      <c r="B245" s="57" t="n"/>
      <c r="C245" s="69" t="n"/>
      <c r="D245" s="57" t="n"/>
    </row>
    <row r="246" ht="15.75" customHeight="1" s="198">
      <c r="A246" s="57" t="n"/>
      <c r="B246" s="57" t="n"/>
      <c r="C246" s="69" t="n"/>
      <c r="D246" s="57" t="n"/>
    </row>
    <row r="247" ht="15.75" customHeight="1" s="198">
      <c r="A247" s="57" t="n"/>
      <c r="B247" s="57" t="n"/>
      <c r="C247" s="69" t="n"/>
      <c r="D247" s="57" t="n"/>
    </row>
    <row r="248" ht="15.75" customHeight="1" s="198">
      <c r="A248" s="57" t="n"/>
      <c r="B248" s="57" t="n"/>
      <c r="C248" s="69" t="n"/>
      <c r="D248" s="57" t="n"/>
    </row>
    <row r="249" ht="15.75" customHeight="1" s="198">
      <c r="A249" s="57" t="n"/>
      <c r="B249" s="57" t="n"/>
      <c r="C249" s="69" t="n"/>
      <c r="D249" s="57" t="n"/>
    </row>
    <row r="250" ht="15.75" customHeight="1" s="198">
      <c r="A250" s="57" t="n"/>
      <c r="B250" s="57" t="n"/>
      <c r="C250" s="69" t="n"/>
      <c r="D250" s="57" t="n"/>
    </row>
    <row r="251" ht="15.75" customHeight="1" s="198">
      <c r="A251" s="57" t="n"/>
      <c r="B251" s="57" t="n"/>
      <c r="C251" s="69" t="n"/>
      <c r="D251" s="57" t="n"/>
    </row>
    <row r="252" ht="15.75" customHeight="1" s="198">
      <c r="A252" s="57" t="n"/>
      <c r="B252" s="57" t="n"/>
      <c r="C252" s="69" t="n"/>
      <c r="D252" s="57" t="n"/>
    </row>
    <row r="253" ht="15.75" customHeight="1" s="198">
      <c r="A253" s="57" t="n"/>
      <c r="B253" s="57" t="n"/>
      <c r="C253" s="69" t="n"/>
      <c r="D253" s="57" t="n"/>
    </row>
    <row r="254" ht="15.75" customHeight="1" s="198">
      <c r="A254" s="57" t="n"/>
      <c r="B254" s="57" t="n"/>
      <c r="C254" s="69" t="n"/>
      <c r="D254" s="57" t="n"/>
    </row>
    <row r="255" ht="15.75" customHeight="1" s="198">
      <c r="A255" s="57" t="n"/>
      <c r="B255" s="57" t="n"/>
      <c r="C255" s="69" t="n"/>
      <c r="D255" s="57" t="n"/>
    </row>
    <row r="256" ht="15.75" customHeight="1" s="198">
      <c r="A256" s="57" t="n"/>
      <c r="B256" s="57" t="n"/>
      <c r="C256" s="69" t="n"/>
      <c r="D256" s="57" t="n"/>
    </row>
    <row r="257" ht="15.75" customHeight="1" s="198">
      <c r="A257" s="57" t="n"/>
      <c r="B257" s="57" t="n"/>
      <c r="C257" s="69" t="n"/>
      <c r="D257" s="57" t="n"/>
    </row>
    <row r="258" ht="15.75" customHeight="1" s="198">
      <c r="A258" s="57" t="n"/>
      <c r="B258" s="57" t="n"/>
      <c r="C258" s="69" t="n"/>
      <c r="D258" s="57" t="n"/>
    </row>
    <row r="259" ht="15.75" customHeight="1" s="198">
      <c r="A259" s="57" t="n"/>
      <c r="B259" s="57" t="n"/>
      <c r="C259" s="69" t="n"/>
      <c r="D259" s="57" t="n"/>
    </row>
    <row r="260" ht="15.75" customHeight="1" s="198">
      <c r="A260" s="57" t="n"/>
      <c r="B260" s="57" t="n"/>
      <c r="C260" s="69" t="n"/>
      <c r="D260" s="57" t="n"/>
    </row>
    <row r="261" ht="15.75" customHeight="1" s="198">
      <c r="A261" s="57" t="n"/>
      <c r="B261" s="57" t="n"/>
      <c r="C261" s="69" t="n"/>
      <c r="D261" s="57" t="n"/>
    </row>
    <row r="262" ht="15.75" customHeight="1" s="198">
      <c r="A262" s="57" t="n"/>
      <c r="B262" s="57" t="n"/>
      <c r="C262" s="69" t="n"/>
      <c r="D262" s="57" t="n"/>
    </row>
    <row r="263" ht="15.75" customHeight="1" s="198">
      <c r="A263" s="57" t="n"/>
      <c r="B263" s="57" t="n"/>
      <c r="C263" s="69" t="n"/>
      <c r="D263" s="57" t="n"/>
    </row>
    <row r="264" ht="15.75" customHeight="1" s="198">
      <c r="A264" s="57" t="n"/>
      <c r="B264" s="57" t="n"/>
      <c r="C264" s="69" t="n"/>
      <c r="D264" s="57" t="n"/>
    </row>
    <row r="265" ht="15.75" customHeight="1" s="198">
      <c r="A265" s="57" t="n"/>
      <c r="B265" s="57" t="n"/>
      <c r="C265" s="69" t="n"/>
      <c r="D265" s="57" t="n"/>
    </row>
    <row r="266" ht="15.75" customHeight="1" s="198">
      <c r="A266" s="57" t="n"/>
      <c r="B266" s="57" t="n"/>
      <c r="C266" s="69" t="n"/>
      <c r="D266" s="57" t="n"/>
    </row>
    <row r="267" ht="15.75" customHeight="1" s="198">
      <c r="A267" s="57" t="n"/>
      <c r="B267" s="57" t="n"/>
      <c r="C267" s="69" t="n"/>
      <c r="D267" s="57" t="n"/>
    </row>
    <row r="268" ht="15.75" customHeight="1" s="198">
      <c r="A268" s="57" t="n"/>
      <c r="B268" s="57" t="n"/>
      <c r="C268" s="69" t="n"/>
      <c r="D268" s="57" t="n"/>
    </row>
    <row r="269" ht="15.75" customHeight="1" s="198">
      <c r="A269" s="57" t="n"/>
      <c r="B269" s="57" t="n"/>
      <c r="C269" s="69" t="n"/>
      <c r="D269" s="57" t="n"/>
    </row>
    <row r="270" ht="15.75" customHeight="1" s="198">
      <c r="A270" s="57" t="n"/>
      <c r="B270" s="57" t="n"/>
      <c r="C270" s="69" t="n"/>
      <c r="D270" s="57" t="n"/>
    </row>
    <row r="271" ht="15.75" customHeight="1" s="198">
      <c r="A271" s="57" t="n"/>
      <c r="B271" s="57" t="n"/>
      <c r="C271" s="69" t="n"/>
      <c r="D271" s="57" t="n"/>
    </row>
    <row r="272" ht="15.75" customHeight="1" s="198">
      <c r="A272" s="57" t="n"/>
      <c r="B272" s="57" t="n"/>
      <c r="C272" s="69" t="n"/>
      <c r="D272" s="57" t="n"/>
    </row>
    <row r="273" ht="15.75" customHeight="1" s="198">
      <c r="A273" s="57" t="n"/>
      <c r="B273" s="57" t="n"/>
      <c r="C273" s="69" t="n"/>
      <c r="D273" s="57" t="n"/>
    </row>
    <row r="274" ht="15.75" customHeight="1" s="198">
      <c r="A274" s="57" t="n"/>
      <c r="B274" s="57" t="n"/>
      <c r="C274" s="69" t="n"/>
      <c r="D274" s="57" t="n"/>
    </row>
    <row r="275" ht="15.75" customHeight="1" s="198">
      <c r="A275" s="57" t="n"/>
      <c r="B275" s="57" t="n"/>
      <c r="C275" s="69" t="n"/>
      <c r="D275" s="57" t="n"/>
    </row>
    <row r="276" ht="15.75" customHeight="1" s="198">
      <c r="A276" s="57" t="n"/>
      <c r="B276" s="57" t="n"/>
      <c r="C276" s="69" t="n"/>
      <c r="D276" s="57" t="n"/>
    </row>
    <row r="277" ht="15.75" customHeight="1" s="198">
      <c r="A277" s="57" t="n"/>
      <c r="B277" s="57" t="n"/>
      <c r="C277" s="69" t="n"/>
      <c r="D277" s="57" t="n"/>
    </row>
    <row r="278" ht="15.75" customHeight="1" s="198">
      <c r="A278" s="57" t="n"/>
      <c r="B278" s="57" t="n"/>
      <c r="C278" s="69" t="n"/>
      <c r="D278" s="57" t="n"/>
    </row>
    <row r="279" ht="15.75" customHeight="1" s="198">
      <c r="A279" s="57" t="n"/>
      <c r="B279" s="57" t="n"/>
      <c r="C279" s="69" t="n"/>
      <c r="D279" s="57" t="n"/>
    </row>
    <row r="280" ht="15.75" customHeight="1" s="198">
      <c r="A280" s="57" t="n"/>
      <c r="B280" s="57" t="n"/>
      <c r="C280" s="69" t="n"/>
      <c r="D280" s="57" t="n"/>
    </row>
    <row r="281" ht="15.75" customHeight="1" s="198">
      <c r="A281" s="57" t="n"/>
      <c r="B281" s="57" t="n"/>
      <c r="C281" s="69" t="n"/>
      <c r="D281" s="57" t="n"/>
    </row>
    <row r="282" ht="15.75" customHeight="1" s="198">
      <c r="A282" s="57" t="n"/>
      <c r="B282" s="57" t="n"/>
      <c r="C282" s="69" t="n"/>
      <c r="D282" s="57" t="n"/>
    </row>
    <row r="283" ht="15.75" customHeight="1" s="198">
      <c r="A283" s="57" t="n"/>
      <c r="B283" s="57" t="n"/>
      <c r="C283" s="69" t="n"/>
      <c r="D283" s="57" t="n"/>
    </row>
    <row r="284" ht="15.75" customHeight="1" s="198">
      <c r="A284" s="57" t="n"/>
      <c r="B284" s="57" t="n"/>
      <c r="C284" s="69" t="n"/>
      <c r="D284" s="57" t="n"/>
    </row>
    <row r="285" ht="15.75" customHeight="1" s="198">
      <c r="A285" s="57" t="n"/>
      <c r="B285" s="57" t="n"/>
      <c r="C285" s="69" t="n"/>
      <c r="D285" s="57" t="n"/>
    </row>
    <row r="286" ht="15.75" customHeight="1" s="198">
      <c r="A286" s="57" t="n"/>
      <c r="B286" s="57" t="n"/>
      <c r="C286" s="69" t="n"/>
      <c r="D286" s="57" t="n"/>
    </row>
    <row r="287" ht="15.75" customHeight="1" s="198">
      <c r="A287" s="57" t="n"/>
      <c r="B287" s="57" t="n"/>
      <c r="C287" s="69" t="n"/>
      <c r="D287" s="57" t="n"/>
    </row>
    <row r="288" ht="15.75" customHeight="1" s="198">
      <c r="A288" s="57" t="n"/>
      <c r="B288" s="57" t="n"/>
      <c r="C288" s="69" t="n"/>
      <c r="D288" s="57" t="n"/>
    </row>
    <row r="289" ht="15.75" customHeight="1" s="198">
      <c r="A289" s="57" t="n"/>
      <c r="B289" s="57" t="n"/>
      <c r="C289" s="69" t="n"/>
      <c r="D289" s="57" t="n"/>
    </row>
    <row r="290" ht="15.75" customHeight="1" s="198">
      <c r="A290" s="57" t="n"/>
      <c r="B290" s="57" t="n"/>
      <c r="C290" s="69" t="n"/>
      <c r="D290" s="57" t="n"/>
    </row>
    <row r="291" ht="15.75" customHeight="1" s="198">
      <c r="A291" s="57" t="n"/>
      <c r="B291" s="57" t="n"/>
      <c r="C291" s="69" t="n"/>
      <c r="D291" s="57" t="n"/>
    </row>
    <row r="292" ht="15.75" customHeight="1" s="198">
      <c r="A292" s="57" t="n"/>
      <c r="B292" s="57" t="n"/>
      <c r="C292" s="69" t="n"/>
      <c r="D292" s="57" t="n"/>
    </row>
    <row r="293" ht="15.75" customHeight="1" s="198">
      <c r="A293" s="57" t="n"/>
      <c r="B293" s="57" t="n"/>
      <c r="C293" s="69" t="n"/>
      <c r="D293" s="57" t="n"/>
    </row>
    <row r="294" ht="15.75" customHeight="1" s="198">
      <c r="A294" s="57" t="n"/>
      <c r="B294" s="57" t="n"/>
      <c r="C294" s="69" t="n"/>
      <c r="D294" s="57" t="n"/>
    </row>
    <row r="295" ht="15.75" customHeight="1" s="198">
      <c r="A295" s="57" t="n"/>
      <c r="B295" s="57" t="n"/>
      <c r="C295" s="69" t="n"/>
      <c r="D295" s="57" t="n"/>
    </row>
    <row r="296" ht="15.75" customHeight="1" s="198">
      <c r="A296" s="57" t="n"/>
      <c r="B296" s="57" t="n"/>
      <c r="C296" s="69" t="n"/>
      <c r="D296" s="57" t="n"/>
    </row>
    <row r="297" ht="15.75" customHeight="1" s="198">
      <c r="A297" s="57" t="n"/>
      <c r="B297" s="57" t="n"/>
      <c r="C297" s="69" t="n"/>
      <c r="D297" s="57" t="n"/>
    </row>
    <row r="298" ht="15.75" customHeight="1" s="198">
      <c r="A298" s="57" t="n"/>
      <c r="B298" s="57" t="n"/>
      <c r="C298" s="69" t="n"/>
      <c r="D298" s="57" t="n"/>
    </row>
    <row r="299" ht="15.75" customHeight="1" s="198">
      <c r="A299" s="57" t="n"/>
      <c r="B299" s="57" t="n"/>
      <c r="C299" s="69" t="n"/>
      <c r="D299" s="57" t="n"/>
    </row>
    <row r="300" ht="15.75" customHeight="1" s="198">
      <c r="A300" s="57" t="n"/>
      <c r="B300" s="57" t="n"/>
      <c r="C300" s="69" t="n"/>
      <c r="D300" s="57" t="n"/>
    </row>
    <row r="301" ht="15.75" customHeight="1" s="198">
      <c r="A301" s="57" t="n"/>
      <c r="B301" s="57" t="n"/>
      <c r="C301" s="69" t="n"/>
      <c r="D301" s="57" t="n"/>
    </row>
    <row r="302" ht="15.75" customHeight="1" s="198">
      <c r="A302" s="57" t="n"/>
      <c r="B302" s="57" t="n"/>
      <c r="C302" s="69" t="n"/>
      <c r="D302" s="57" t="n"/>
    </row>
    <row r="303" ht="15.75" customHeight="1" s="198">
      <c r="A303" s="57" t="n"/>
      <c r="B303" s="57" t="n"/>
      <c r="C303" s="69" t="n"/>
      <c r="D303" s="57" t="n"/>
    </row>
    <row r="304" ht="15.75" customHeight="1" s="198">
      <c r="A304" s="57" t="n"/>
      <c r="B304" s="57" t="n"/>
      <c r="C304" s="69" t="n"/>
      <c r="D304" s="57" t="n"/>
    </row>
    <row r="305" ht="15.75" customHeight="1" s="198">
      <c r="A305" s="57" t="n"/>
      <c r="B305" s="57" t="n"/>
      <c r="C305" s="69" t="n"/>
      <c r="D305" s="57" t="n"/>
    </row>
    <row r="306" ht="15.75" customHeight="1" s="198">
      <c r="A306" s="57" t="n"/>
      <c r="B306" s="57" t="n"/>
      <c r="C306" s="69" t="n"/>
      <c r="D306" s="57" t="n"/>
    </row>
    <row r="307" ht="15.75" customHeight="1" s="198">
      <c r="A307" s="57" t="n"/>
      <c r="B307" s="57" t="n"/>
      <c r="C307" s="69" t="n"/>
      <c r="D307" s="57" t="n"/>
    </row>
    <row r="308" ht="15.75" customHeight="1" s="198">
      <c r="A308" s="57" t="n"/>
      <c r="B308" s="57" t="n"/>
      <c r="C308" s="69" t="n"/>
      <c r="D308" s="57" t="n"/>
    </row>
    <row r="309" ht="15.75" customHeight="1" s="198">
      <c r="A309" s="57" t="n"/>
      <c r="B309" s="57" t="n"/>
      <c r="C309" s="69" t="n"/>
      <c r="D309" s="57" t="n"/>
    </row>
    <row r="310" ht="15.75" customHeight="1" s="198">
      <c r="A310" s="57" t="n"/>
      <c r="B310" s="57" t="n"/>
      <c r="C310" s="69" t="n"/>
      <c r="D310" s="57" t="n"/>
    </row>
    <row r="311" ht="15.75" customHeight="1" s="198">
      <c r="A311" s="57" t="n"/>
      <c r="B311" s="57" t="n"/>
      <c r="C311" s="69" t="n"/>
      <c r="D311" s="57" t="n"/>
    </row>
    <row r="312" ht="15.75" customHeight="1" s="198">
      <c r="A312" s="57" t="n"/>
      <c r="B312" s="57" t="n"/>
      <c r="C312" s="69" t="n"/>
      <c r="D312" s="57" t="n"/>
    </row>
    <row r="313" ht="15.75" customHeight="1" s="198">
      <c r="A313" s="57" t="n"/>
      <c r="B313" s="57" t="n"/>
      <c r="C313" s="69" t="n"/>
      <c r="D313" s="57" t="n"/>
    </row>
    <row r="314" ht="15.75" customHeight="1" s="198">
      <c r="A314" s="57" t="n"/>
      <c r="B314" s="57" t="n"/>
      <c r="C314" s="69" t="n"/>
      <c r="D314" s="57" t="n"/>
    </row>
    <row r="315" ht="15.75" customHeight="1" s="198">
      <c r="A315" s="57" t="n"/>
      <c r="B315" s="57" t="n"/>
      <c r="C315" s="69" t="n"/>
      <c r="D315" s="57" t="n"/>
    </row>
    <row r="316" ht="15.75" customHeight="1" s="198">
      <c r="A316" s="57" t="n"/>
      <c r="B316" s="57" t="n"/>
      <c r="C316" s="69" t="n"/>
      <c r="D316" s="57" t="n"/>
    </row>
    <row r="317" ht="15.75" customHeight="1" s="198">
      <c r="A317" s="57" t="n"/>
      <c r="B317" s="57" t="n"/>
      <c r="C317" s="69" t="n"/>
      <c r="D317" s="57" t="n"/>
    </row>
    <row r="318" ht="15.75" customHeight="1" s="198">
      <c r="A318" s="57" t="n"/>
      <c r="B318" s="57" t="n"/>
      <c r="C318" s="69" t="n"/>
      <c r="D318" s="57" t="n"/>
    </row>
    <row r="319" ht="15.75" customHeight="1" s="198">
      <c r="A319" s="57" t="n"/>
      <c r="B319" s="57" t="n"/>
      <c r="C319" s="69" t="n"/>
      <c r="D319" s="57" t="n"/>
    </row>
    <row r="320" ht="15.75" customHeight="1" s="198">
      <c r="A320" s="57" t="n"/>
      <c r="B320" s="57" t="n"/>
      <c r="C320" s="69" t="n"/>
      <c r="D320" s="57" t="n"/>
    </row>
    <row r="321" ht="15.75" customHeight="1" s="198">
      <c r="A321" s="57" t="n"/>
      <c r="B321" s="57" t="n"/>
      <c r="C321" s="69" t="n"/>
      <c r="D321" s="57" t="n"/>
    </row>
    <row r="322" ht="15.75" customHeight="1" s="198">
      <c r="A322" s="57" t="n"/>
      <c r="B322" s="57" t="n"/>
      <c r="C322" s="69" t="n"/>
      <c r="D322" s="57" t="n"/>
    </row>
    <row r="323" ht="15.75" customHeight="1" s="198">
      <c r="A323" s="57" t="n"/>
      <c r="B323" s="57" t="n"/>
      <c r="C323" s="69" t="n"/>
      <c r="D323" s="57" t="n"/>
    </row>
    <row r="324" ht="15.75" customHeight="1" s="198">
      <c r="A324" s="57" t="n"/>
      <c r="B324" s="57" t="n"/>
      <c r="C324" s="69" t="n"/>
      <c r="D324" s="57" t="n"/>
    </row>
    <row r="325" ht="15.75" customHeight="1" s="198">
      <c r="A325" s="57" t="n"/>
      <c r="B325" s="57" t="n"/>
      <c r="C325" s="69" t="n"/>
      <c r="D325" s="57" t="n"/>
    </row>
    <row r="326" ht="15.75" customHeight="1" s="198">
      <c r="A326" s="57" t="n"/>
      <c r="B326" s="57" t="n"/>
      <c r="C326" s="69" t="n"/>
      <c r="D326" s="57" t="n"/>
    </row>
    <row r="327" ht="15.75" customHeight="1" s="198">
      <c r="A327" s="57" t="n"/>
      <c r="B327" s="57" t="n"/>
      <c r="C327" s="69" t="n"/>
      <c r="D327" s="57" t="n"/>
    </row>
    <row r="328" ht="15.75" customHeight="1" s="198">
      <c r="A328" s="57" t="n"/>
      <c r="B328" s="57" t="n"/>
      <c r="C328" s="69" t="n"/>
      <c r="D328" s="57" t="n"/>
    </row>
    <row r="329" ht="15.75" customHeight="1" s="198">
      <c r="A329" s="57" t="n"/>
      <c r="B329" s="57" t="n"/>
      <c r="C329" s="69" t="n"/>
      <c r="D329" s="57" t="n"/>
    </row>
    <row r="330" ht="15.75" customHeight="1" s="198">
      <c r="A330" s="57" t="n"/>
      <c r="B330" s="57" t="n"/>
      <c r="C330" s="69" t="n"/>
      <c r="D330" s="57" t="n"/>
    </row>
    <row r="331" ht="15.75" customHeight="1" s="198">
      <c r="A331" s="57" t="n"/>
      <c r="B331" s="57" t="n"/>
      <c r="C331" s="69" t="n"/>
      <c r="D331" s="57" t="n"/>
    </row>
    <row r="332" ht="15.75" customHeight="1" s="198">
      <c r="A332" s="57" t="n"/>
      <c r="B332" s="57" t="n"/>
      <c r="C332" s="69" t="n"/>
      <c r="D332" s="57" t="n"/>
    </row>
    <row r="333" ht="15.75" customHeight="1" s="198">
      <c r="A333" s="57" t="n"/>
      <c r="B333" s="57" t="n"/>
      <c r="C333" s="69" t="n"/>
      <c r="D333" s="57" t="n"/>
    </row>
    <row r="334" ht="15.75" customHeight="1" s="198">
      <c r="A334" s="57" t="n"/>
      <c r="B334" s="57" t="n"/>
      <c r="C334" s="69" t="n"/>
      <c r="D334" s="57" t="n"/>
    </row>
    <row r="335" ht="15.75" customHeight="1" s="198">
      <c r="A335" s="57" t="n"/>
      <c r="B335" s="57" t="n"/>
      <c r="C335" s="69" t="n"/>
      <c r="D335" s="57" t="n"/>
    </row>
    <row r="336" ht="15.75" customHeight="1" s="198">
      <c r="A336" s="57" t="n"/>
      <c r="B336" s="57" t="n"/>
      <c r="C336" s="69" t="n"/>
      <c r="D336" s="57" t="n"/>
    </row>
    <row r="337" ht="15.75" customHeight="1" s="198">
      <c r="A337" s="57" t="n"/>
      <c r="B337" s="57" t="n"/>
      <c r="C337" s="69" t="n"/>
      <c r="D337" s="57" t="n"/>
    </row>
    <row r="338" ht="15.75" customHeight="1" s="198">
      <c r="A338" s="57" t="n"/>
      <c r="B338" s="57" t="n"/>
      <c r="C338" s="69" t="n"/>
      <c r="D338" s="57" t="n"/>
    </row>
    <row r="339" ht="15.75" customHeight="1" s="198">
      <c r="A339" s="57" t="n"/>
      <c r="B339" s="57" t="n"/>
      <c r="C339" s="69" t="n"/>
      <c r="D339" s="57" t="n"/>
    </row>
    <row r="340" ht="15.75" customHeight="1" s="198">
      <c r="A340" s="57" t="n"/>
      <c r="B340" s="57" t="n"/>
      <c r="C340" s="69" t="n"/>
      <c r="D340" s="57" t="n"/>
    </row>
    <row r="341" ht="15.75" customHeight="1" s="198">
      <c r="A341" s="57" t="n"/>
      <c r="B341" s="57" t="n"/>
      <c r="C341" s="69" t="n"/>
      <c r="D341" s="57" t="n"/>
    </row>
    <row r="342" ht="15.75" customHeight="1" s="198">
      <c r="A342" s="57" t="n"/>
      <c r="B342" s="57" t="n"/>
      <c r="C342" s="69" t="n"/>
      <c r="D342" s="57" t="n"/>
    </row>
    <row r="343" ht="15.75" customHeight="1" s="198">
      <c r="A343" s="57" t="n"/>
      <c r="B343" s="57" t="n"/>
      <c r="C343" s="69" t="n"/>
      <c r="D343" s="57" t="n"/>
    </row>
    <row r="344" ht="15.75" customHeight="1" s="198">
      <c r="A344" s="57" t="n"/>
      <c r="B344" s="57" t="n"/>
      <c r="C344" s="69" t="n"/>
      <c r="D344" s="57" t="n"/>
    </row>
    <row r="345" ht="15.75" customHeight="1" s="198">
      <c r="A345" s="57" t="n"/>
      <c r="B345" s="57" t="n"/>
      <c r="C345" s="69" t="n"/>
      <c r="D345" s="57" t="n"/>
    </row>
    <row r="346" ht="15.75" customHeight="1" s="198">
      <c r="A346" s="57" t="n"/>
      <c r="B346" s="57" t="n"/>
      <c r="C346" s="69" t="n"/>
      <c r="D346" s="57" t="n"/>
    </row>
    <row r="347" ht="15.75" customHeight="1" s="198">
      <c r="A347" s="57" t="n"/>
      <c r="B347" s="57" t="n"/>
      <c r="C347" s="69" t="n"/>
      <c r="D347" s="57" t="n"/>
    </row>
    <row r="348" ht="15.75" customHeight="1" s="198">
      <c r="A348" s="57" t="n"/>
      <c r="B348" s="57" t="n"/>
      <c r="C348" s="69" t="n"/>
      <c r="D348" s="57" t="n"/>
    </row>
    <row r="349" ht="15.75" customHeight="1" s="198">
      <c r="A349" s="57" t="n"/>
      <c r="B349" s="57" t="n"/>
      <c r="C349" s="69" t="n"/>
      <c r="D349" s="57" t="n"/>
    </row>
    <row r="350" ht="15.75" customHeight="1" s="198">
      <c r="A350" s="57" t="n"/>
      <c r="B350" s="57" t="n"/>
      <c r="C350" s="69" t="n"/>
      <c r="D350" s="57" t="n"/>
    </row>
    <row r="351" ht="15.75" customHeight="1" s="198">
      <c r="A351" s="57" t="n"/>
      <c r="B351" s="57" t="n"/>
      <c r="C351" s="69" t="n"/>
      <c r="D351" s="57" t="n"/>
    </row>
    <row r="352" ht="15.75" customHeight="1" s="198">
      <c r="A352" s="57" t="n"/>
      <c r="B352" s="57" t="n"/>
      <c r="C352" s="69" t="n"/>
      <c r="D352" s="57" t="n"/>
    </row>
    <row r="353" ht="15.75" customHeight="1" s="198">
      <c r="A353" s="57" t="n"/>
      <c r="B353" s="57" t="n"/>
      <c r="C353" s="69" t="n"/>
      <c r="D353" s="57" t="n"/>
    </row>
    <row r="354" ht="15.75" customHeight="1" s="198">
      <c r="A354" s="57" t="n"/>
      <c r="B354" s="57" t="n"/>
      <c r="C354" s="69" t="n"/>
      <c r="D354" s="57" t="n"/>
    </row>
    <row r="355" ht="15.75" customHeight="1" s="198">
      <c r="A355" s="57" t="n"/>
      <c r="B355" s="57" t="n"/>
      <c r="C355" s="69" t="n"/>
      <c r="D355" s="57" t="n"/>
    </row>
    <row r="356" ht="15.75" customHeight="1" s="198">
      <c r="A356" s="57" t="n"/>
      <c r="B356" s="57" t="n"/>
      <c r="C356" s="69" t="n"/>
      <c r="D356" s="57" t="n"/>
    </row>
    <row r="357" ht="15.75" customHeight="1" s="198">
      <c r="A357" s="57" t="n"/>
      <c r="B357" s="57" t="n"/>
      <c r="C357" s="69" t="n"/>
      <c r="D357" s="57" t="n"/>
    </row>
    <row r="358" ht="15.75" customHeight="1" s="198">
      <c r="A358" s="57" t="n"/>
      <c r="B358" s="57" t="n"/>
      <c r="C358" s="69" t="n"/>
      <c r="D358" s="57" t="n"/>
    </row>
    <row r="359" ht="15.75" customHeight="1" s="198">
      <c r="A359" s="57" t="n"/>
      <c r="B359" s="57" t="n"/>
      <c r="C359" s="69" t="n"/>
      <c r="D359" s="57" t="n"/>
    </row>
    <row r="360" ht="15.75" customHeight="1" s="198">
      <c r="A360" s="57" t="n"/>
      <c r="B360" s="57" t="n"/>
      <c r="C360" s="69" t="n"/>
      <c r="D360" s="57" t="n"/>
    </row>
    <row r="361" ht="15.75" customHeight="1" s="198">
      <c r="A361" s="57" t="n"/>
      <c r="B361" s="57" t="n"/>
      <c r="C361" s="69" t="n"/>
      <c r="D361" s="57" t="n"/>
    </row>
    <row r="362" ht="15.75" customHeight="1" s="198">
      <c r="A362" s="57" t="n"/>
      <c r="B362" s="57" t="n"/>
      <c r="C362" s="69" t="n"/>
      <c r="D362" s="57" t="n"/>
    </row>
    <row r="363" ht="15.75" customHeight="1" s="198">
      <c r="A363" s="57" t="n"/>
      <c r="B363" s="57" t="n"/>
      <c r="C363" s="69" t="n"/>
      <c r="D363" s="57" t="n"/>
    </row>
    <row r="364" ht="15.75" customHeight="1" s="198">
      <c r="A364" s="57" t="n"/>
      <c r="B364" s="57" t="n"/>
      <c r="C364" s="69" t="n"/>
      <c r="D364" s="57" t="n"/>
    </row>
    <row r="365" ht="15.75" customHeight="1" s="198">
      <c r="A365" s="57" t="n"/>
      <c r="B365" s="57" t="n"/>
      <c r="C365" s="69" t="n"/>
      <c r="D365" s="57" t="n"/>
    </row>
    <row r="366" ht="15.75" customHeight="1" s="198">
      <c r="A366" s="57" t="n"/>
      <c r="B366" s="57" t="n"/>
      <c r="C366" s="69" t="n"/>
      <c r="D366" s="57" t="n"/>
    </row>
    <row r="367" ht="15.75" customHeight="1" s="198">
      <c r="A367" s="57" t="n"/>
      <c r="B367" s="57" t="n"/>
      <c r="C367" s="69" t="n"/>
      <c r="D367" s="57" t="n"/>
    </row>
    <row r="368" ht="15.75" customHeight="1" s="198">
      <c r="A368" s="57" t="n"/>
      <c r="B368" s="57" t="n"/>
      <c r="C368" s="69" t="n"/>
      <c r="D368" s="57" t="n"/>
    </row>
    <row r="369" ht="15.75" customHeight="1" s="198">
      <c r="A369" s="57" t="n"/>
      <c r="B369" s="57" t="n"/>
      <c r="C369" s="69" t="n"/>
      <c r="D369" s="57" t="n"/>
    </row>
    <row r="370" ht="15.75" customHeight="1" s="198">
      <c r="A370" s="57" t="n"/>
      <c r="B370" s="57" t="n"/>
      <c r="C370" s="69" t="n"/>
      <c r="D370" s="57" t="n"/>
    </row>
    <row r="371" ht="15.75" customHeight="1" s="198">
      <c r="A371" s="57" t="n"/>
      <c r="B371" s="57" t="n"/>
      <c r="C371" s="69" t="n"/>
      <c r="D371" s="57" t="n"/>
    </row>
    <row r="372" ht="15.75" customHeight="1" s="198">
      <c r="A372" s="57" t="n"/>
      <c r="B372" s="57" t="n"/>
      <c r="C372" s="69" t="n"/>
      <c r="D372" s="57" t="n"/>
    </row>
    <row r="373" ht="15.75" customHeight="1" s="198">
      <c r="A373" s="57" t="n"/>
      <c r="B373" s="57" t="n"/>
      <c r="C373" s="69" t="n"/>
      <c r="D373" s="57" t="n"/>
    </row>
    <row r="374" ht="15.75" customHeight="1" s="198">
      <c r="A374" s="57" t="n"/>
      <c r="B374" s="57" t="n"/>
      <c r="C374" s="69" t="n"/>
      <c r="D374" s="57" t="n"/>
    </row>
    <row r="375" ht="15.75" customHeight="1" s="198">
      <c r="A375" s="57" t="n"/>
      <c r="B375" s="57" t="n"/>
      <c r="C375" s="69" t="n"/>
      <c r="D375" s="57" t="n"/>
    </row>
    <row r="376" ht="15.75" customHeight="1" s="198">
      <c r="A376" s="57" t="n"/>
      <c r="B376" s="57" t="n"/>
      <c r="C376" s="69" t="n"/>
      <c r="D376" s="57" t="n"/>
    </row>
    <row r="377" ht="15.75" customHeight="1" s="198">
      <c r="A377" s="57" t="n"/>
      <c r="B377" s="57" t="n"/>
      <c r="C377" s="69" t="n"/>
      <c r="D377" s="57" t="n"/>
    </row>
    <row r="378" ht="15.75" customHeight="1" s="198">
      <c r="A378" s="57" t="n"/>
      <c r="B378" s="57" t="n"/>
      <c r="C378" s="69" t="n"/>
      <c r="D378" s="57" t="n"/>
    </row>
    <row r="379" ht="15.75" customHeight="1" s="198">
      <c r="A379" s="57" t="n"/>
      <c r="B379" s="57" t="n"/>
      <c r="C379" s="69" t="n"/>
      <c r="D379" s="57" t="n"/>
    </row>
    <row r="380" ht="15.75" customHeight="1" s="198">
      <c r="A380" s="57" t="n"/>
      <c r="B380" s="57" t="n"/>
      <c r="C380" s="69" t="n"/>
      <c r="D380" s="57" t="n"/>
    </row>
    <row r="381" ht="15.75" customHeight="1" s="198">
      <c r="A381" s="57" t="n"/>
      <c r="B381" s="57" t="n"/>
      <c r="C381" s="69" t="n"/>
      <c r="D381" s="57" t="n"/>
    </row>
    <row r="382" ht="15.75" customHeight="1" s="198">
      <c r="A382" s="57" t="n"/>
      <c r="B382" s="57" t="n"/>
      <c r="C382" s="69" t="n"/>
      <c r="D382" s="57" t="n"/>
    </row>
    <row r="383" ht="15.75" customHeight="1" s="198">
      <c r="A383" s="57" t="n"/>
      <c r="B383" s="57" t="n"/>
      <c r="C383" s="69" t="n"/>
      <c r="D383" s="57" t="n"/>
    </row>
    <row r="384" ht="15.75" customHeight="1" s="198">
      <c r="A384" s="57" t="n"/>
      <c r="B384" s="57" t="n"/>
      <c r="C384" s="69" t="n"/>
      <c r="D384" s="57" t="n"/>
    </row>
    <row r="385" ht="15.75" customHeight="1" s="198">
      <c r="A385" s="57" t="n"/>
      <c r="B385" s="57" t="n"/>
      <c r="C385" s="69" t="n"/>
      <c r="D385" s="57" t="n"/>
    </row>
    <row r="386" ht="15.75" customHeight="1" s="198">
      <c r="A386" s="57" t="n"/>
      <c r="B386" s="57" t="n"/>
      <c r="C386" s="69" t="n"/>
      <c r="D386" s="57" t="n"/>
    </row>
    <row r="387" ht="15.75" customHeight="1" s="198">
      <c r="A387" s="57" t="n"/>
      <c r="B387" s="57" t="n"/>
      <c r="C387" s="69" t="n"/>
      <c r="D387" s="57" t="n"/>
    </row>
    <row r="388" ht="15.75" customHeight="1" s="198">
      <c r="A388" s="57" t="n"/>
      <c r="B388" s="57" t="n"/>
      <c r="C388" s="69" t="n"/>
      <c r="D388" s="57" t="n"/>
    </row>
    <row r="389" ht="15.75" customHeight="1" s="198">
      <c r="A389" s="57" t="n"/>
      <c r="B389" s="57" t="n"/>
      <c r="C389" s="69" t="n"/>
      <c r="D389" s="57" t="n"/>
    </row>
    <row r="390" ht="15.75" customHeight="1" s="198">
      <c r="A390" s="57" t="n"/>
      <c r="B390" s="57" t="n"/>
      <c r="C390" s="69" t="n"/>
      <c r="D390" s="57" t="n"/>
    </row>
    <row r="391" ht="15.75" customHeight="1" s="198">
      <c r="A391" s="57" t="n"/>
      <c r="B391" s="57" t="n"/>
      <c r="C391" s="69" t="n"/>
      <c r="D391" s="57" t="n"/>
    </row>
    <row r="392" ht="15.75" customHeight="1" s="198">
      <c r="A392" s="57" t="n"/>
      <c r="B392" s="57" t="n"/>
      <c r="C392" s="69" t="n"/>
      <c r="D392" s="57" t="n"/>
    </row>
    <row r="393" ht="15.75" customHeight="1" s="198">
      <c r="A393" s="57" t="n"/>
      <c r="B393" s="57" t="n"/>
      <c r="C393" s="69" t="n"/>
      <c r="D393" s="57" t="n"/>
    </row>
    <row r="394" ht="15.75" customHeight="1" s="198">
      <c r="A394" s="57" t="n"/>
      <c r="B394" s="57" t="n"/>
      <c r="C394" s="69" t="n"/>
      <c r="D394" s="57" t="n"/>
    </row>
    <row r="395" ht="15.75" customHeight="1" s="198">
      <c r="A395" s="57" t="n"/>
      <c r="B395" s="57" t="n"/>
      <c r="C395" s="69" t="n"/>
      <c r="D395" s="57" t="n"/>
    </row>
    <row r="396" ht="15.75" customHeight="1" s="198">
      <c r="A396" s="57" t="n"/>
      <c r="B396" s="57" t="n"/>
      <c r="C396" s="69" t="n"/>
      <c r="D396" s="57" t="n"/>
    </row>
    <row r="397" ht="15.75" customHeight="1" s="198">
      <c r="A397" s="57" t="n"/>
      <c r="B397" s="57" t="n"/>
      <c r="C397" s="69" t="n"/>
      <c r="D397" s="57" t="n"/>
    </row>
    <row r="398" ht="15.75" customHeight="1" s="198">
      <c r="A398" s="57" t="n"/>
      <c r="B398" s="57" t="n"/>
      <c r="C398" s="69" t="n"/>
      <c r="D398" s="57" t="n"/>
    </row>
    <row r="399" ht="15.75" customHeight="1" s="198">
      <c r="A399" s="57" t="n"/>
      <c r="B399" s="57" t="n"/>
      <c r="C399" s="69" t="n"/>
      <c r="D399" s="57" t="n"/>
    </row>
    <row r="400" ht="15.75" customHeight="1" s="198">
      <c r="A400" s="57" t="n"/>
      <c r="B400" s="57" t="n"/>
      <c r="C400" s="69" t="n"/>
      <c r="D400" s="57" t="n"/>
    </row>
    <row r="401" ht="15.75" customHeight="1" s="198">
      <c r="A401" s="57" t="n"/>
      <c r="B401" s="57" t="n"/>
      <c r="C401" s="69" t="n"/>
      <c r="D401" s="57" t="n"/>
    </row>
    <row r="402" ht="15.75" customHeight="1" s="198">
      <c r="A402" s="57" t="n"/>
      <c r="B402" s="57" t="n"/>
      <c r="C402" s="69" t="n"/>
      <c r="D402" s="57" t="n"/>
    </row>
    <row r="403" ht="15.75" customHeight="1" s="198">
      <c r="A403" s="57" t="n"/>
      <c r="B403" s="57" t="n"/>
      <c r="C403" s="69" t="n"/>
      <c r="D403" s="57" t="n"/>
    </row>
    <row r="404" ht="15.75" customHeight="1" s="198">
      <c r="A404" s="57" t="n"/>
      <c r="B404" s="57" t="n"/>
      <c r="C404" s="69" t="n"/>
      <c r="D404" s="57" t="n"/>
    </row>
    <row r="405" ht="15.75" customHeight="1" s="198">
      <c r="A405" s="57" t="n"/>
      <c r="B405" s="57" t="n"/>
      <c r="C405" s="69" t="n"/>
      <c r="D405" s="57" t="n"/>
    </row>
    <row r="406" ht="15.75" customHeight="1" s="198">
      <c r="A406" s="57" t="n"/>
      <c r="B406" s="57" t="n"/>
      <c r="C406" s="69" t="n"/>
      <c r="D406" s="57" t="n"/>
    </row>
    <row r="407" ht="15.75" customHeight="1" s="198">
      <c r="A407" s="57" t="n"/>
      <c r="B407" s="57" t="n"/>
      <c r="C407" s="69" t="n"/>
      <c r="D407" s="57" t="n"/>
    </row>
    <row r="408" ht="15.75" customHeight="1" s="198">
      <c r="A408" s="57" t="n"/>
      <c r="B408" s="57" t="n"/>
      <c r="C408" s="69" t="n"/>
      <c r="D408" s="57" t="n"/>
    </row>
    <row r="409" ht="15.75" customHeight="1" s="198">
      <c r="A409" s="57" t="n"/>
      <c r="B409" s="57" t="n"/>
      <c r="C409" s="69" t="n"/>
      <c r="D409" s="57" t="n"/>
    </row>
    <row r="410" ht="15.75" customHeight="1" s="198">
      <c r="A410" s="57" t="n"/>
      <c r="B410" s="57" t="n"/>
      <c r="C410" s="69" t="n"/>
      <c r="D410" s="57" t="n"/>
    </row>
    <row r="411" ht="15.75" customHeight="1" s="198">
      <c r="A411" s="57" t="n"/>
      <c r="B411" s="57" t="n"/>
      <c r="C411" s="69" t="n"/>
      <c r="D411" s="57" t="n"/>
    </row>
    <row r="412" ht="15.75" customHeight="1" s="198">
      <c r="A412" s="57" t="n"/>
      <c r="B412" s="57" t="n"/>
      <c r="C412" s="69" t="n"/>
      <c r="D412" s="57" t="n"/>
    </row>
    <row r="413" ht="15.75" customHeight="1" s="198">
      <c r="A413" s="57" t="n"/>
      <c r="B413" s="57" t="n"/>
      <c r="C413" s="69" t="n"/>
      <c r="D413" s="57" t="n"/>
    </row>
    <row r="414" ht="15.75" customHeight="1" s="198">
      <c r="A414" s="57" t="n"/>
      <c r="B414" s="57" t="n"/>
      <c r="C414" s="69" t="n"/>
      <c r="D414" s="57" t="n"/>
    </row>
    <row r="415" ht="15.75" customHeight="1" s="198">
      <c r="A415" s="57" t="n"/>
      <c r="B415" s="57" t="n"/>
      <c r="C415" s="69" t="n"/>
      <c r="D415" s="57" t="n"/>
    </row>
    <row r="416" ht="15.75" customHeight="1" s="198">
      <c r="A416" s="57" t="n"/>
      <c r="B416" s="57" t="n"/>
      <c r="C416" s="69" t="n"/>
      <c r="D416" s="57" t="n"/>
    </row>
    <row r="417" ht="15.75" customHeight="1" s="198">
      <c r="A417" s="57" t="n"/>
      <c r="B417" s="57" t="n"/>
      <c r="C417" s="69" t="n"/>
      <c r="D417" s="57" t="n"/>
    </row>
    <row r="418" ht="15.75" customHeight="1" s="198">
      <c r="A418" s="57" t="n"/>
      <c r="B418" s="57" t="n"/>
      <c r="C418" s="69" t="n"/>
      <c r="D418" s="57" t="n"/>
    </row>
    <row r="419" ht="15.75" customHeight="1" s="198">
      <c r="A419" s="57" t="n"/>
      <c r="B419" s="57" t="n"/>
      <c r="C419" s="69" t="n"/>
      <c r="D419" s="57" t="n"/>
    </row>
    <row r="420" ht="15.75" customHeight="1" s="198">
      <c r="A420" s="57" t="n"/>
      <c r="B420" s="57" t="n"/>
      <c r="C420" s="69" t="n"/>
      <c r="D420" s="57" t="n"/>
    </row>
    <row r="421" ht="15.75" customHeight="1" s="198">
      <c r="A421" s="57" t="n"/>
      <c r="B421" s="57" t="n"/>
      <c r="C421" s="69" t="n"/>
      <c r="D421" s="57" t="n"/>
    </row>
    <row r="422" ht="15.75" customHeight="1" s="198">
      <c r="A422" s="57" t="n"/>
      <c r="B422" s="57" t="n"/>
      <c r="C422" s="69" t="n"/>
      <c r="D422" s="57" t="n"/>
    </row>
    <row r="423" ht="15.75" customHeight="1" s="198">
      <c r="A423" s="57" t="n"/>
      <c r="B423" s="57" t="n"/>
      <c r="C423" s="69" t="n"/>
      <c r="D423" s="57" t="n"/>
    </row>
    <row r="424" ht="15.75" customHeight="1" s="198">
      <c r="A424" s="57" t="n"/>
      <c r="B424" s="57" t="n"/>
      <c r="C424" s="69" t="n"/>
      <c r="D424" s="57" t="n"/>
    </row>
    <row r="425" ht="15.75" customHeight="1" s="198">
      <c r="A425" s="57" t="n"/>
      <c r="B425" s="57" t="n"/>
      <c r="C425" s="69" t="n"/>
      <c r="D425" s="57" t="n"/>
    </row>
    <row r="426" ht="15.75" customHeight="1" s="198">
      <c r="A426" s="57" t="n"/>
      <c r="B426" s="57" t="n"/>
      <c r="C426" s="69" t="n"/>
      <c r="D426" s="57" t="n"/>
    </row>
    <row r="427" ht="15.75" customHeight="1" s="198">
      <c r="A427" s="57" t="n"/>
      <c r="B427" s="57" t="n"/>
      <c r="C427" s="69" t="n"/>
      <c r="D427" s="57" t="n"/>
    </row>
    <row r="428" ht="15.75" customHeight="1" s="198">
      <c r="A428" s="57" t="n"/>
      <c r="B428" s="57" t="n"/>
      <c r="C428" s="69" t="n"/>
      <c r="D428" s="57" t="n"/>
    </row>
    <row r="429" ht="15.75" customHeight="1" s="198">
      <c r="A429" s="57" t="n"/>
      <c r="B429" s="57" t="n"/>
      <c r="C429" s="69" t="n"/>
      <c r="D429" s="57" t="n"/>
    </row>
    <row r="430" ht="15.75" customHeight="1" s="198">
      <c r="A430" s="57" t="n"/>
      <c r="B430" s="57" t="n"/>
      <c r="C430" s="69" t="n"/>
      <c r="D430" s="57" t="n"/>
    </row>
    <row r="431" ht="15.75" customHeight="1" s="198">
      <c r="A431" s="57" t="n"/>
      <c r="B431" s="57" t="n"/>
      <c r="C431" s="69" t="n"/>
      <c r="D431" s="57" t="n"/>
    </row>
    <row r="432" ht="15.75" customHeight="1" s="198">
      <c r="A432" s="57" t="n"/>
      <c r="B432" s="57" t="n"/>
      <c r="C432" s="69" t="n"/>
      <c r="D432" s="57" t="n"/>
    </row>
    <row r="433" ht="15.75" customHeight="1" s="198">
      <c r="A433" s="57" t="n"/>
      <c r="B433" s="57" t="n"/>
      <c r="C433" s="69" t="n"/>
      <c r="D433" s="57" t="n"/>
    </row>
    <row r="434" ht="15.75" customHeight="1" s="198">
      <c r="A434" s="57" t="n"/>
      <c r="B434" s="57" t="n"/>
      <c r="C434" s="69" t="n"/>
      <c r="D434" s="57" t="n"/>
    </row>
    <row r="435" ht="15.75" customHeight="1" s="198">
      <c r="A435" s="57" t="n"/>
      <c r="B435" s="57" t="n"/>
      <c r="C435" s="69" t="n"/>
      <c r="D435" s="57" t="n"/>
    </row>
    <row r="436" ht="15.75" customHeight="1" s="198">
      <c r="A436" s="57" t="n"/>
      <c r="B436" s="57" t="n"/>
      <c r="C436" s="69" t="n"/>
      <c r="D436" s="57" t="n"/>
    </row>
    <row r="437" ht="15.75" customHeight="1" s="198">
      <c r="A437" s="57" t="n"/>
      <c r="B437" s="57" t="n"/>
      <c r="C437" s="69" t="n"/>
      <c r="D437" s="57" t="n"/>
    </row>
    <row r="438" ht="15.75" customHeight="1" s="198">
      <c r="A438" s="57" t="n"/>
      <c r="B438" s="57" t="n"/>
      <c r="C438" s="69" t="n"/>
      <c r="D438" s="57" t="n"/>
    </row>
    <row r="439" ht="15.75" customHeight="1" s="198">
      <c r="A439" s="57" t="n"/>
      <c r="B439" s="57" t="n"/>
      <c r="C439" s="69" t="n"/>
      <c r="D439" s="57" t="n"/>
    </row>
    <row r="440" ht="15.75" customHeight="1" s="198">
      <c r="A440" s="57" t="n"/>
      <c r="B440" s="57" t="n"/>
      <c r="C440" s="69" t="n"/>
      <c r="D440" s="57" t="n"/>
    </row>
    <row r="441" ht="15.75" customHeight="1" s="198">
      <c r="A441" s="57" t="n"/>
      <c r="B441" s="57" t="n"/>
      <c r="C441" s="69" t="n"/>
      <c r="D441" s="57" t="n"/>
    </row>
    <row r="442" ht="15.75" customHeight="1" s="198">
      <c r="A442" s="57" t="n"/>
      <c r="B442" s="57" t="n"/>
      <c r="C442" s="69" t="n"/>
      <c r="D442" s="57" t="n"/>
    </row>
    <row r="443" ht="15.75" customHeight="1" s="198">
      <c r="A443" s="57" t="n"/>
      <c r="B443" s="57" t="n"/>
      <c r="C443" s="69" t="n"/>
      <c r="D443" s="57" t="n"/>
    </row>
    <row r="444" ht="15.75" customHeight="1" s="198">
      <c r="A444" s="57" t="n"/>
      <c r="B444" s="57" t="n"/>
      <c r="C444" s="69" t="n"/>
      <c r="D444" s="57" t="n"/>
    </row>
    <row r="445" ht="15.75" customHeight="1" s="198">
      <c r="A445" s="57" t="n"/>
      <c r="B445" s="57" t="n"/>
      <c r="C445" s="69" t="n"/>
      <c r="D445" s="57" t="n"/>
    </row>
    <row r="446" ht="15.75" customHeight="1" s="198">
      <c r="A446" s="57" t="n"/>
      <c r="B446" s="57" t="n"/>
      <c r="C446" s="69" t="n"/>
      <c r="D446" s="57" t="n"/>
    </row>
    <row r="447" ht="15.75" customHeight="1" s="198">
      <c r="A447" s="57" t="n"/>
      <c r="B447" s="57" t="n"/>
      <c r="C447" s="69" t="n"/>
      <c r="D447" s="57" t="n"/>
    </row>
    <row r="448" ht="15.75" customHeight="1" s="198">
      <c r="A448" s="57" t="n"/>
      <c r="B448" s="57" t="n"/>
      <c r="C448" s="69" t="n"/>
      <c r="D448" s="57" t="n"/>
    </row>
    <row r="449" ht="15.75" customHeight="1" s="198">
      <c r="A449" s="57" t="n"/>
      <c r="B449" s="57" t="n"/>
      <c r="C449" s="69" t="n"/>
      <c r="D449" s="57" t="n"/>
    </row>
    <row r="450" ht="15.75" customHeight="1" s="198">
      <c r="A450" s="57" t="n"/>
      <c r="B450" s="57" t="n"/>
      <c r="C450" s="69" t="n"/>
      <c r="D450" s="57" t="n"/>
    </row>
    <row r="451" ht="15.75" customHeight="1" s="198">
      <c r="A451" s="57" t="n"/>
      <c r="B451" s="57" t="n"/>
      <c r="C451" s="69" t="n"/>
      <c r="D451" s="57" t="n"/>
    </row>
    <row r="452" ht="15.75" customHeight="1" s="198">
      <c r="A452" s="57" t="n"/>
      <c r="B452" s="57" t="n"/>
      <c r="C452" s="69" t="n"/>
      <c r="D452" s="57" t="n"/>
    </row>
    <row r="453" ht="15.75" customHeight="1" s="198">
      <c r="A453" s="57" t="n"/>
      <c r="B453" s="57" t="n"/>
      <c r="C453" s="69" t="n"/>
      <c r="D453" s="57" t="n"/>
    </row>
    <row r="454" ht="15.75" customHeight="1" s="198">
      <c r="A454" s="57" t="n"/>
      <c r="B454" s="57" t="n"/>
      <c r="C454" s="69" t="n"/>
      <c r="D454" s="57" t="n"/>
    </row>
    <row r="455" ht="15.75" customHeight="1" s="198">
      <c r="A455" s="57" t="n"/>
      <c r="B455" s="57" t="n"/>
      <c r="C455" s="69" t="n"/>
      <c r="D455" s="57" t="n"/>
    </row>
    <row r="456" ht="15.75" customHeight="1" s="198">
      <c r="A456" s="57" t="n"/>
      <c r="B456" s="57" t="n"/>
      <c r="C456" s="69" t="n"/>
      <c r="D456" s="57" t="n"/>
    </row>
    <row r="457" ht="15.75" customHeight="1" s="198">
      <c r="A457" s="57" t="n"/>
      <c r="B457" s="57" t="n"/>
      <c r="C457" s="69" t="n"/>
      <c r="D457" s="57" t="n"/>
    </row>
    <row r="458" ht="15.75" customHeight="1" s="198">
      <c r="A458" s="57" t="n"/>
      <c r="B458" s="57" t="n"/>
      <c r="C458" s="69" t="n"/>
      <c r="D458" s="57" t="n"/>
    </row>
    <row r="459" ht="15.75" customHeight="1" s="198">
      <c r="A459" s="57" t="n"/>
      <c r="B459" s="57" t="n"/>
      <c r="C459" s="69" t="n"/>
      <c r="D459" s="57" t="n"/>
    </row>
    <row r="460" ht="15.75" customHeight="1" s="198">
      <c r="A460" s="57" t="n"/>
      <c r="B460" s="57" t="n"/>
      <c r="C460" s="69" t="n"/>
      <c r="D460" s="57" t="n"/>
    </row>
    <row r="461" ht="15.75" customHeight="1" s="198">
      <c r="A461" s="57" t="n"/>
      <c r="B461" s="57" t="n"/>
      <c r="C461" s="69" t="n"/>
      <c r="D461" s="57" t="n"/>
    </row>
    <row r="462" ht="15.75" customHeight="1" s="198">
      <c r="A462" s="57" t="n"/>
      <c r="B462" s="57" t="n"/>
      <c r="C462" s="69" t="n"/>
      <c r="D462" s="57" t="n"/>
    </row>
    <row r="463" ht="15.75" customHeight="1" s="198">
      <c r="A463" s="57" t="n"/>
      <c r="B463" s="57" t="n"/>
      <c r="C463" s="69" t="n"/>
      <c r="D463" s="57" t="n"/>
    </row>
    <row r="464" ht="15.75" customHeight="1" s="198">
      <c r="A464" s="57" t="n"/>
      <c r="B464" s="57" t="n"/>
      <c r="C464" s="69" t="n"/>
      <c r="D464" s="57" t="n"/>
    </row>
    <row r="465" ht="15.75" customHeight="1" s="198">
      <c r="A465" s="57" t="n"/>
      <c r="B465" s="57" t="n"/>
      <c r="C465" s="69" t="n"/>
      <c r="D465" s="57" t="n"/>
    </row>
    <row r="466" ht="15.75" customHeight="1" s="198">
      <c r="A466" s="57" t="n"/>
      <c r="B466" s="57" t="n"/>
      <c r="C466" s="69" t="n"/>
      <c r="D466" s="57" t="n"/>
    </row>
    <row r="467" ht="15.75" customHeight="1" s="198">
      <c r="A467" s="57" t="n"/>
      <c r="B467" s="57" t="n"/>
      <c r="C467" s="69" t="n"/>
      <c r="D467" s="57" t="n"/>
    </row>
    <row r="468" ht="15.75" customHeight="1" s="198">
      <c r="A468" s="57" t="n"/>
      <c r="B468" s="57" t="n"/>
      <c r="C468" s="69" t="n"/>
      <c r="D468" s="57" t="n"/>
    </row>
    <row r="469" ht="15.75" customHeight="1" s="198">
      <c r="A469" s="57" t="n"/>
      <c r="B469" s="57" t="n"/>
      <c r="C469" s="69" t="n"/>
      <c r="D469" s="57" t="n"/>
    </row>
    <row r="470" ht="15.75" customHeight="1" s="198">
      <c r="A470" s="57" t="n"/>
      <c r="B470" s="57" t="n"/>
      <c r="C470" s="69" t="n"/>
      <c r="D470" s="57" t="n"/>
    </row>
    <row r="471" ht="15.75" customHeight="1" s="198">
      <c r="A471" s="57" t="n"/>
      <c r="B471" s="57" t="n"/>
      <c r="C471" s="69" t="n"/>
      <c r="D471" s="57" t="n"/>
    </row>
    <row r="472" ht="15.75" customHeight="1" s="198">
      <c r="A472" s="57" t="n"/>
      <c r="B472" s="57" t="n"/>
      <c r="C472" s="69" t="n"/>
      <c r="D472" s="57" t="n"/>
    </row>
    <row r="473" ht="15.75" customHeight="1" s="198">
      <c r="A473" s="57" t="n"/>
      <c r="B473" s="57" t="n"/>
      <c r="C473" s="69" t="n"/>
      <c r="D473" s="57" t="n"/>
    </row>
    <row r="474" ht="15.75" customHeight="1" s="198">
      <c r="A474" s="57" t="n"/>
      <c r="B474" s="57" t="n"/>
      <c r="C474" s="69" t="n"/>
      <c r="D474" s="57" t="n"/>
    </row>
    <row r="475" ht="15.75" customHeight="1" s="198">
      <c r="A475" s="57" t="n"/>
      <c r="B475" s="57" t="n"/>
      <c r="C475" s="69" t="n"/>
      <c r="D475" s="57" t="n"/>
    </row>
    <row r="476" ht="15.75" customHeight="1" s="198">
      <c r="A476" s="57" t="n"/>
      <c r="B476" s="57" t="n"/>
      <c r="C476" s="69" t="n"/>
      <c r="D476" s="57" t="n"/>
    </row>
    <row r="477" ht="15.75" customHeight="1" s="198">
      <c r="A477" s="57" t="n"/>
      <c r="B477" s="57" t="n"/>
      <c r="C477" s="69" t="n"/>
      <c r="D477" s="57" t="n"/>
    </row>
    <row r="478" ht="15.75" customHeight="1" s="198">
      <c r="A478" s="57" t="n"/>
      <c r="B478" s="57" t="n"/>
      <c r="C478" s="69" t="n"/>
      <c r="D478" s="57" t="n"/>
    </row>
    <row r="479" ht="15.75" customHeight="1" s="198">
      <c r="A479" s="57" t="n"/>
      <c r="B479" s="57" t="n"/>
      <c r="C479" s="69" t="n"/>
      <c r="D479" s="57" t="n"/>
    </row>
    <row r="480" ht="15.75" customHeight="1" s="198">
      <c r="A480" s="57" t="n"/>
      <c r="B480" s="57" t="n"/>
      <c r="C480" s="69" t="n"/>
      <c r="D480" s="57" t="n"/>
    </row>
    <row r="481" ht="15.75" customHeight="1" s="198">
      <c r="A481" s="57" t="n"/>
      <c r="B481" s="57" t="n"/>
      <c r="C481" s="69" t="n"/>
      <c r="D481" s="57" t="n"/>
    </row>
    <row r="482" ht="15.75" customHeight="1" s="198">
      <c r="A482" s="57" t="n"/>
      <c r="B482" s="57" t="n"/>
      <c r="C482" s="69" t="n"/>
      <c r="D482" s="57" t="n"/>
    </row>
    <row r="483" ht="15.75" customHeight="1" s="198">
      <c r="A483" s="57" t="n"/>
      <c r="B483" s="57" t="n"/>
      <c r="C483" s="69" t="n"/>
      <c r="D483" s="57" t="n"/>
    </row>
    <row r="484" ht="15.75" customHeight="1" s="198">
      <c r="A484" s="57" t="n"/>
      <c r="B484" s="57" t="n"/>
      <c r="C484" s="69" t="n"/>
      <c r="D484" s="57" t="n"/>
    </row>
    <row r="485" ht="15.75" customHeight="1" s="198">
      <c r="A485" s="57" t="n"/>
      <c r="B485" s="57" t="n"/>
      <c r="C485" s="69" t="n"/>
      <c r="D485" s="57" t="n"/>
    </row>
    <row r="486" ht="15.75" customHeight="1" s="198">
      <c r="A486" s="57" t="n"/>
      <c r="B486" s="57" t="n"/>
      <c r="C486" s="69" t="n"/>
      <c r="D486" s="57" t="n"/>
    </row>
    <row r="487" ht="15.75" customHeight="1" s="198">
      <c r="A487" s="57" t="n"/>
      <c r="B487" s="57" t="n"/>
      <c r="C487" s="69" t="n"/>
      <c r="D487" s="57" t="n"/>
    </row>
    <row r="488" ht="15.75" customHeight="1" s="198">
      <c r="A488" s="57" t="n"/>
      <c r="B488" s="57" t="n"/>
      <c r="C488" s="69" t="n"/>
      <c r="D488" s="57" t="n"/>
    </row>
    <row r="489" ht="15.75" customHeight="1" s="198">
      <c r="A489" s="57" t="n"/>
      <c r="B489" s="57" t="n"/>
      <c r="C489" s="69" t="n"/>
      <c r="D489" s="57" t="n"/>
    </row>
    <row r="490" ht="15.75" customHeight="1" s="198">
      <c r="A490" s="57" t="n"/>
      <c r="B490" s="57" t="n"/>
      <c r="C490" s="69" t="n"/>
      <c r="D490" s="57" t="n"/>
    </row>
    <row r="491" ht="15.75" customHeight="1" s="198">
      <c r="A491" s="57" t="n"/>
      <c r="B491" s="57" t="n"/>
      <c r="C491" s="69" t="n"/>
      <c r="D491" s="57" t="n"/>
    </row>
    <row r="492" ht="15.75" customHeight="1" s="198">
      <c r="A492" s="57" t="n"/>
      <c r="B492" s="57" t="n"/>
      <c r="C492" s="69" t="n"/>
      <c r="D492" s="57" t="n"/>
    </row>
    <row r="493" ht="15.75" customHeight="1" s="198">
      <c r="A493" s="57" t="n"/>
      <c r="B493" s="57" t="n"/>
      <c r="C493" s="69" t="n"/>
      <c r="D493" s="57" t="n"/>
    </row>
    <row r="494" ht="15.75" customHeight="1" s="198">
      <c r="A494" s="57" t="n"/>
      <c r="B494" s="57" t="n"/>
      <c r="C494" s="69" t="n"/>
      <c r="D494" s="57" t="n"/>
    </row>
    <row r="495" ht="15.75" customHeight="1" s="198">
      <c r="A495" s="57" t="n"/>
      <c r="B495" s="57" t="n"/>
      <c r="C495" s="69" t="n"/>
      <c r="D495" s="57" t="n"/>
    </row>
    <row r="496" ht="15.75" customHeight="1" s="198">
      <c r="A496" s="57" t="n"/>
      <c r="B496" s="57" t="n"/>
      <c r="C496" s="69" t="n"/>
      <c r="D496" s="57" t="n"/>
    </row>
    <row r="497" ht="15.75" customHeight="1" s="198">
      <c r="A497" s="57" t="n"/>
      <c r="B497" s="57" t="n"/>
      <c r="C497" s="69" t="n"/>
      <c r="D497" s="57" t="n"/>
    </row>
    <row r="498" ht="15.75" customHeight="1" s="198">
      <c r="A498" s="57" t="n"/>
      <c r="B498" s="57" t="n"/>
      <c r="C498" s="69" t="n"/>
      <c r="D498" s="57" t="n"/>
    </row>
    <row r="499" ht="15.75" customHeight="1" s="198">
      <c r="A499" s="57" t="n"/>
      <c r="B499" s="57" t="n"/>
      <c r="C499" s="69" t="n"/>
      <c r="D499" s="57" t="n"/>
    </row>
    <row r="500" ht="15.75" customHeight="1" s="198">
      <c r="A500" s="57" t="n"/>
      <c r="B500" s="57" t="n"/>
      <c r="C500" s="69" t="n"/>
      <c r="D500" s="57" t="n"/>
    </row>
    <row r="501" ht="15.75" customHeight="1" s="198">
      <c r="A501" s="57" t="n"/>
      <c r="B501" s="57" t="n"/>
      <c r="C501" s="69" t="n"/>
      <c r="D501" s="57" t="n"/>
    </row>
    <row r="502" ht="15.75" customHeight="1" s="198">
      <c r="A502" s="57" t="n"/>
      <c r="B502" s="57" t="n"/>
      <c r="C502" s="69" t="n"/>
      <c r="D502" s="57" t="n"/>
    </row>
    <row r="503" ht="15.75" customHeight="1" s="198">
      <c r="A503" s="57" t="n"/>
      <c r="B503" s="57" t="n"/>
      <c r="C503" s="69" t="n"/>
      <c r="D503" s="57" t="n"/>
    </row>
    <row r="504" ht="15.75" customHeight="1" s="198">
      <c r="A504" s="57" t="n"/>
      <c r="B504" s="57" t="n"/>
      <c r="C504" s="69" t="n"/>
      <c r="D504" s="57" t="n"/>
    </row>
    <row r="505" ht="15.75" customHeight="1" s="198">
      <c r="A505" s="57" t="n"/>
      <c r="B505" s="57" t="n"/>
      <c r="C505" s="69" t="n"/>
      <c r="D505" s="57" t="n"/>
    </row>
    <row r="506" ht="15.75" customHeight="1" s="198">
      <c r="A506" s="57" t="n"/>
      <c r="B506" s="57" t="n"/>
      <c r="C506" s="69" t="n"/>
      <c r="D506" s="57" t="n"/>
    </row>
    <row r="507" ht="15.75" customHeight="1" s="198">
      <c r="A507" s="57" t="n"/>
      <c r="B507" s="57" t="n"/>
      <c r="C507" s="69" t="n"/>
      <c r="D507" s="57" t="n"/>
    </row>
    <row r="508" ht="15.75" customHeight="1" s="198">
      <c r="A508" s="57" t="n"/>
      <c r="B508" s="57" t="n"/>
      <c r="C508" s="69" t="n"/>
      <c r="D508" s="57" t="n"/>
    </row>
    <row r="509" ht="15.75" customHeight="1" s="198">
      <c r="A509" s="57" t="n"/>
      <c r="B509" s="57" t="n"/>
      <c r="C509" s="69" t="n"/>
      <c r="D509" s="57" t="n"/>
    </row>
    <row r="510" ht="15.75" customHeight="1" s="198">
      <c r="A510" s="57" t="n"/>
      <c r="B510" s="57" t="n"/>
      <c r="C510" s="69" t="n"/>
      <c r="D510" s="57" t="n"/>
    </row>
    <row r="511" ht="15.75" customHeight="1" s="198">
      <c r="A511" s="57" t="n"/>
      <c r="B511" s="57" t="n"/>
      <c r="C511" s="69" t="n"/>
      <c r="D511" s="57" t="n"/>
    </row>
    <row r="512" ht="15.75" customHeight="1" s="198">
      <c r="A512" s="57" t="n"/>
      <c r="B512" s="57" t="n"/>
      <c r="C512" s="69" t="n"/>
      <c r="D512" s="57" t="n"/>
    </row>
    <row r="513" ht="15.75" customHeight="1" s="198">
      <c r="A513" s="57" t="n"/>
      <c r="B513" s="57" t="n"/>
      <c r="C513" s="69" t="n"/>
      <c r="D513" s="57" t="n"/>
    </row>
    <row r="514" ht="15.75" customHeight="1" s="198">
      <c r="A514" s="57" t="n"/>
      <c r="B514" s="57" t="n"/>
      <c r="C514" s="69" t="n"/>
      <c r="D514" s="57" t="n"/>
    </row>
    <row r="515" ht="15.75" customHeight="1" s="198">
      <c r="A515" s="57" t="n"/>
      <c r="B515" s="57" t="n"/>
      <c r="C515" s="69" t="n"/>
      <c r="D515" s="57" t="n"/>
    </row>
    <row r="516" ht="15.75" customHeight="1" s="198">
      <c r="A516" s="57" t="n"/>
      <c r="B516" s="57" t="n"/>
      <c r="C516" s="69" t="n"/>
      <c r="D516" s="57" t="n"/>
    </row>
    <row r="517" ht="15.75" customHeight="1" s="198">
      <c r="A517" s="57" t="n"/>
      <c r="B517" s="57" t="n"/>
      <c r="C517" s="69" t="n"/>
      <c r="D517" s="57" t="n"/>
    </row>
    <row r="518" ht="15.75" customHeight="1" s="198">
      <c r="A518" s="57" t="n"/>
      <c r="B518" s="57" t="n"/>
      <c r="C518" s="69" t="n"/>
      <c r="D518" s="57" t="n"/>
    </row>
    <row r="519" ht="15.75" customHeight="1" s="198">
      <c r="A519" s="57" t="n"/>
      <c r="B519" s="57" t="n"/>
      <c r="C519" s="69" t="n"/>
      <c r="D519" s="57" t="n"/>
    </row>
    <row r="520" ht="15.75" customHeight="1" s="198">
      <c r="A520" s="57" t="n"/>
      <c r="B520" s="57" t="n"/>
      <c r="C520" s="69" t="n"/>
      <c r="D520" s="57" t="n"/>
    </row>
    <row r="521" ht="15.75" customHeight="1" s="198">
      <c r="A521" s="57" t="n"/>
      <c r="B521" s="57" t="n"/>
      <c r="C521" s="69" t="n"/>
      <c r="D521" s="57" t="n"/>
    </row>
    <row r="522" ht="15.75" customHeight="1" s="198">
      <c r="A522" s="57" t="n"/>
      <c r="B522" s="57" t="n"/>
      <c r="C522" s="69" t="n"/>
      <c r="D522" s="57" t="n"/>
    </row>
    <row r="523" ht="15.75" customHeight="1" s="198">
      <c r="A523" s="57" t="n"/>
      <c r="B523" s="57" t="n"/>
      <c r="C523" s="69" t="n"/>
      <c r="D523" s="57" t="n"/>
    </row>
    <row r="524" ht="15.75" customHeight="1" s="198">
      <c r="A524" s="57" t="n"/>
      <c r="B524" s="57" t="n"/>
      <c r="C524" s="69" t="n"/>
      <c r="D524" s="57" t="n"/>
    </row>
    <row r="525" ht="15.75" customHeight="1" s="198">
      <c r="A525" s="57" t="n"/>
      <c r="B525" s="57" t="n"/>
      <c r="C525" s="69" t="n"/>
      <c r="D525" s="57" t="n"/>
    </row>
    <row r="526" ht="15.75" customHeight="1" s="198">
      <c r="A526" s="57" t="n"/>
      <c r="B526" s="57" t="n"/>
      <c r="C526" s="69" t="n"/>
      <c r="D526" s="57" t="n"/>
    </row>
    <row r="527" ht="15.75" customHeight="1" s="198">
      <c r="A527" s="57" t="n"/>
      <c r="B527" s="57" t="n"/>
      <c r="C527" s="69" t="n"/>
      <c r="D527" s="57" t="n"/>
    </row>
    <row r="528" ht="15.75" customHeight="1" s="198">
      <c r="A528" s="57" t="n"/>
      <c r="B528" s="57" t="n"/>
      <c r="C528" s="69" t="n"/>
      <c r="D528" s="57" t="n"/>
    </row>
    <row r="529" ht="15.75" customHeight="1" s="198">
      <c r="A529" s="57" t="n"/>
      <c r="B529" s="57" t="n"/>
      <c r="C529" s="69" t="n"/>
      <c r="D529" s="57" t="n"/>
    </row>
    <row r="530" ht="15.75" customHeight="1" s="198">
      <c r="A530" s="57" t="n"/>
      <c r="B530" s="57" t="n"/>
      <c r="C530" s="69" t="n"/>
      <c r="D530" s="57" t="n"/>
    </row>
    <row r="531" ht="15.75" customHeight="1" s="198">
      <c r="A531" s="57" t="n"/>
      <c r="B531" s="57" t="n"/>
      <c r="C531" s="69" t="n"/>
      <c r="D531" s="57" t="n"/>
    </row>
    <row r="532" ht="15.75" customHeight="1" s="198">
      <c r="A532" s="57" t="n"/>
      <c r="B532" s="57" t="n"/>
      <c r="C532" s="69" t="n"/>
      <c r="D532" s="57" t="n"/>
    </row>
    <row r="533" ht="15.75" customHeight="1" s="198">
      <c r="A533" s="57" t="n"/>
      <c r="B533" s="57" t="n"/>
      <c r="C533" s="69" t="n"/>
      <c r="D533" s="57" t="n"/>
    </row>
    <row r="534" ht="15.75" customHeight="1" s="198">
      <c r="A534" s="57" t="n"/>
      <c r="B534" s="57" t="n"/>
      <c r="C534" s="69" t="n"/>
      <c r="D534" s="57" t="n"/>
    </row>
    <row r="535" ht="15.75" customHeight="1" s="198">
      <c r="A535" s="57" t="n"/>
      <c r="B535" s="57" t="n"/>
      <c r="C535" s="69" t="n"/>
      <c r="D535" s="57" t="n"/>
    </row>
    <row r="536" ht="15.75" customHeight="1" s="198">
      <c r="A536" s="57" t="n"/>
      <c r="B536" s="57" t="n"/>
      <c r="C536" s="69" t="n"/>
      <c r="D536" s="57" t="n"/>
    </row>
    <row r="537" ht="15.75" customHeight="1" s="198">
      <c r="A537" s="57" t="n"/>
      <c r="B537" s="57" t="n"/>
      <c r="C537" s="69" t="n"/>
      <c r="D537" s="57" t="n"/>
    </row>
    <row r="538" ht="15.75" customHeight="1" s="198">
      <c r="A538" s="57" t="n"/>
      <c r="B538" s="57" t="n"/>
      <c r="C538" s="69" t="n"/>
      <c r="D538" s="57" t="n"/>
    </row>
    <row r="539" ht="15.75" customHeight="1" s="198">
      <c r="A539" s="57" t="n"/>
      <c r="B539" s="57" t="n"/>
      <c r="C539" s="69" t="n"/>
      <c r="D539" s="57" t="n"/>
    </row>
    <row r="540" ht="15.75" customHeight="1" s="198">
      <c r="A540" s="57" t="n"/>
      <c r="B540" s="57" t="n"/>
      <c r="C540" s="69" t="n"/>
      <c r="D540" s="57" t="n"/>
    </row>
    <row r="541" ht="15.75" customHeight="1" s="198">
      <c r="A541" s="57" t="n"/>
      <c r="B541" s="57" t="n"/>
      <c r="C541" s="69" t="n"/>
      <c r="D541" s="57" t="n"/>
    </row>
    <row r="542" ht="15.75" customHeight="1" s="198">
      <c r="A542" s="57" t="n"/>
      <c r="B542" s="57" t="n"/>
      <c r="C542" s="69" t="n"/>
      <c r="D542" s="57" t="n"/>
    </row>
    <row r="543" ht="15.75" customHeight="1" s="198">
      <c r="A543" s="57" t="n"/>
      <c r="B543" s="57" t="n"/>
      <c r="C543" s="69" t="n"/>
      <c r="D543" s="57" t="n"/>
    </row>
    <row r="544" ht="15.75" customHeight="1" s="198">
      <c r="A544" s="57" t="n"/>
      <c r="B544" s="57" t="n"/>
      <c r="C544" s="69" t="n"/>
      <c r="D544" s="57" t="n"/>
    </row>
    <row r="545" ht="15.75" customHeight="1" s="198">
      <c r="A545" s="57" t="n"/>
      <c r="B545" s="57" t="n"/>
      <c r="C545" s="69" t="n"/>
      <c r="D545" s="57" t="n"/>
    </row>
    <row r="546" ht="15.75" customHeight="1" s="198">
      <c r="A546" s="57" t="n"/>
      <c r="B546" s="57" t="n"/>
      <c r="C546" s="69" t="n"/>
      <c r="D546" s="57" t="n"/>
    </row>
    <row r="547" ht="15.75" customHeight="1" s="198">
      <c r="A547" s="57" t="n"/>
      <c r="B547" s="57" t="n"/>
      <c r="C547" s="69" t="n"/>
      <c r="D547" s="57" t="n"/>
    </row>
    <row r="548" ht="15.75" customHeight="1" s="198">
      <c r="A548" s="57" t="n"/>
      <c r="B548" s="57" t="n"/>
      <c r="C548" s="69" t="n"/>
      <c r="D548" s="57" t="n"/>
    </row>
    <row r="549" ht="15.75" customHeight="1" s="198">
      <c r="A549" s="57" t="n"/>
      <c r="B549" s="57" t="n"/>
      <c r="C549" s="69" t="n"/>
      <c r="D549" s="57" t="n"/>
    </row>
    <row r="550" ht="15.75" customHeight="1" s="198">
      <c r="A550" s="57" t="n"/>
      <c r="B550" s="57" t="n"/>
      <c r="C550" s="69" t="n"/>
      <c r="D550" s="57" t="n"/>
    </row>
    <row r="551" ht="15.75" customHeight="1" s="198">
      <c r="A551" s="57" t="n"/>
      <c r="B551" s="57" t="n"/>
      <c r="C551" s="69" t="n"/>
      <c r="D551" s="57" t="n"/>
    </row>
    <row r="552" ht="15.75" customHeight="1" s="198">
      <c r="A552" s="57" t="n"/>
      <c r="B552" s="57" t="n"/>
      <c r="C552" s="69" t="n"/>
      <c r="D552" s="57" t="n"/>
    </row>
    <row r="553" ht="15.75" customHeight="1" s="198">
      <c r="A553" s="57" t="n"/>
      <c r="B553" s="57" t="n"/>
      <c r="C553" s="69" t="n"/>
      <c r="D553" s="57" t="n"/>
    </row>
    <row r="554" ht="15.75" customHeight="1" s="198">
      <c r="A554" s="57" t="n"/>
      <c r="B554" s="57" t="n"/>
      <c r="C554" s="69" t="n"/>
      <c r="D554" s="57" t="n"/>
    </row>
    <row r="555" ht="15.75" customHeight="1" s="198">
      <c r="A555" s="57" t="n"/>
      <c r="B555" s="57" t="n"/>
      <c r="C555" s="69" t="n"/>
      <c r="D555" s="57" t="n"/>
    </row>
    <row r="556" ht="15.75" customHeight="1" s="198">
      <c r="A556" s="57" t="n"/>
      <c r="B556" s="57" t="n"/>
      <c r="C556" s="69" t="n"/>
      <c r="D556" s="57" t="n"/>
    </row>
    <row r="557" ht="15.75" customHeight="1" s="198">
      <c r="A557" s="57" t="n"/>
      <c r="B557" s="57" t="n"/>
      <c r="C557" s="69" t="n"/>
      <c r="D557" s="57" t="n"/>
    </row>
    <row r="558" ht="15.75" customHeight="1" s="198">
      <c r="A558" s="57" t="n"/>
      <c r="B558" s="57" t="n"/>
      <c r="C558" s="69" t="n"/>
      <c r="D558" s="57" t="n"/>
    </row>
    <row r="559" ht="15.75" customHeight="1" s="198">
      <c r="A559" s="57" t="n"/>
      <c r="B559" s="57" t="n"/>
      <c r="C559" s="69" t="n"/>
      <c r="D559" s="57" t="n"/>
    </row>
    <row r="560" ht="15.75" customHeight="1" s="198">
      <c r="A560" s="57" t="n"/>
      <c r="B560" s="57" t="n"/>
      <c r="C560" s="69" t="n"/>
      <c r="D560" s="57" t="n"/>
    </row>
    <row r="561" ht="15.75" customHeight="1" s="198">
      <c r="A561" s="57" t="n"/>
      <c r="B561" s="57" t="n"/>
      <c r="C561" s="69" t="n"/>
      <c r="D561" s="57" t="n"/>
    </row>
    <row r="562" ht="15.75" customHeight="1" s="198">
      <c r="A562" s="57" t="n"/>
      <c r="B562" s="57" t="n"/>
      <c r="C562" s="69" t="n"/>
      <c r="D562" s="57" t="n"/>
    </row>
    <row r="563" ht="15.75" customHeight="1" s="198">
      <c r="A563" s="57" t="n"/>
      <c r="B563" s="57" t="n"/>
      <c r="C563" s="69" t="n"/>
      <c r="D563" s="57" t="n"/>
    </row>
    <row r="564" ht="15.75" customHeight="1" s="198">
      <c r="A564" s="57" t="n"/>
      <c r="B564" s="57" t="n"/>
      <c r="C564" s="69" t="n"/>
      <c r="D564" s="57" t="n"/>
    </row>
    <row r="565" ht="15.75" customHeight="1" s="198">
      <c r="A565" s="57" t="n"/>
      <c r="B565" s="57" t="n"/>
      <c r="C565" s="69" t="n"/>
      <c r="D565" s="57" t="n"/>
    </row>
    <row r="566" ht="15.75" customHeight="1" s="198">
      <c r="A566" s="57" t="n"/>
      <c r="B566" s="57" t="n"/>
      <c r="C566" s="69" t="n"/>
      <c r="D566" s="57" t="n"/>
    </row>
    <row r="567" ht="15.75" customHeight="1" s="198">
      <c r="A567" s="57" t="n"/>
      <c r="B567" s="57" t="n"/>
      <c r="C567" s="69" t="n"/>
      <c r="D567" s="57" t="n"/>
    </row>
    <row r="568" ht="15.75" customHeight="1" s="198">
      <c r="A568" s="57" t="n"/>
      <c r="B568" s="57" t="n"/>
      <c r="C568" s="69" t="n"/>
      <c r="D568" s="57" t="n"/>
    </row>
    <row r="569" ht="15.75" customHeight="1" s="198">
      <c r="A569" s="57" t="n"/>
      <c r="B569" s="57" t="n"/>
      <c r="C569" s="69" t="n"/>
      <c r="D569" s="57" t="n"/>
    </row>
    <row r="570" ht="15.75" customHeight="1" s="198">
      <c r="A570" s="57" t="n"/>
      <c r="B570" s="57" t="n"/>
      <c r="C570" s="69" t="n"/>
      <c r="D570" s="57" t="n"/>
    </row>
    <row r="571" ht="15.75" customHeight="1" s="198">
      <c r="A571" s="57" t="n"/>
      <c r="B571" s="57" t="n"/>
      <c r="C571" s="69" t="n"/>
      <c r="D571" s="57" t="n"/>
    </row>
    <row r="572" ht="15.75" customHeight="1" s="198">
      <c r="A572" s="57" t="n"/>
      <c r="B572" s="57" t="n"/>
      <c r="C572" s="69" t="n"/>
      <c r="D572" s="57" t="n"/>
    </row>
    <row r="573" ht="15.75" customHeight="1" s="198">
      <c r="A573" s="57" t="n"/>
      <c r="B573" s="57" t="n"/>
      <c r="C573" s="69" t="n"/>
      <c r="D573" s="57" t="n"/>
    </row>
    <row r="574" ht="15.75" customHeight="1" s="198">
      <c r="A574" s="57" t="n"/>
      <c r="B574" s="57" t="n"/>
      <c r="C574" s="69" t="n"/>
      <c r="D574" s="57" t="n"/>
    </row>
    <row r="575" ht="15.75" customHeight="1" s="198">
      <c r="A575" s="57" t="n"/>
      <c r="B575" s="57" t="n"/>
      <c r="C575" s="69" t="n"/>
      <c r="D575" s="57" t="n"/>
    </row>
    <row r="576" ht="15.75" customHeight="1" s="198">
      <c r="A576" s="57" t="n"/>
      <c r="B576" s="57" t="n"/>
      <c r="C576" s="69" t="n"/>
      <c r="D576" s="57" t="n"/>
    </row>
    <row r="577" ht="15.75" customHeight="1" s="198">
      <c r="A577" s="57" t="n"/>
      <c r="B577" s="57" t="n"/>
      <c r="C577" s="69" t="n"/>
      <c r="D577" s="57" t="n"/>
    </row>
    <row r="578" ht="15.75" customHeight="1" s="198">
      <c r="A578" s="57" t="n"/>
      <c r="B578" s="57" t="n"/>
      <c r="C578" s="69" t="n"/>
      <c r="D578" s="57" t="n"/>
    </row>
    <row r="579" ht="15.75" customHeight="1" s="198">
      <c r="A579" s="57" t="n"/>
      <c r="B579" s="57" t="n"/>
      <c r="C579" s="69" t="n"/>
      <c r="D579" s="57" t="n"/>
    </row>
    <row r="580" ht="15.75" customHeight="1" s="198">
      <c r="A580" s="57" t="n"/>
      <c r="B580" s="57" t="n"/>
      <c r="C580" s="69" t="n"/>
      <c r="D580" s="57" t="n"/>
    </row>
    <row r="581" ht="15.75" customHeight="1" s="198">
      <c r="A581" s="57" t="n"/>
      <c r="B581" s="57" t="n"/>
      <c r="C581" s="69" t="n"/>
      <c r="D581" s="57" t="n"/>
    </row>
    <row r="582" ht="15.75" customHeight="1" s="198">
      <c r="A582" s="57" t="n"/>
      <c r="B582" s="57" t="n"/>
      <c r="C582" s="69" t="n"/>
      <c r="D582" s="57" t="n"/>
    </row>
    <row r="583" ht="15.75" customHeight="1" s="198">
      <c r="A583" s="57" t="n"/>
      <c r="B583" s="57" t="n"/>
      <c r="C583" s="69" t="n"/>
      <c r="D583" s="57" t="n"/>
    </row>
    <row r="584" ht="15.75" customHeight="1" s="198">
      <c r="A584" s="57" t="n"/>
      <c r="B584" s="57" t="n"/>
      <c r="C584" s="69" t="n"/>
      <c r="D584" s="57" t="n"/>
    </row>
    <row r="585" ht="15.75" customHeight="1" s="198">
      <c r="A585" s="57" t="n"/>
      <c r="B585" s="57" t="n"/>
      <c r="C585" s="69" t="n"/>
      <c r="D585" s="57" t="n"/>
    </row>
    <row r="586" ht="15.75" customHeight="1" s="198">
      <c r="A586" s="57" t="n"/>
      <c r="B586" s="57" t="n"/>
      <c r="C586" s="69" t="n"/>
      <c r="D586" s="57" t="n"/>
    </row>
    <row r="587" ht="15.75" customHeight="1" s="198">
      <c r="A587" s="57" t="n"/>
      <c r="B587" s="57" t="n"/>
      <c r="C587" s="69" t="n"/>
      <c r="D587" s="57" t="n"/>
    </row>
    <row r="588" ht="15.75" customHeight="1" s="198">
      <c r="A588" s="57" t="n"/>
      <c r="B588" s="57" t="n"/>
      <c r="C588" s="69" t="n"/>
      <c r="D588" s="57" t="n"/>
    </row>
    <row r="589" ht="15.75" customHeight="1" s="198">
      <c r="A589" s="57" t="n"/>
      <c r="B589" s="57" t="n"/>
      <c r="C589" s="69" t="n"/>
      <c r="D589" s="57" t="n"/>
    </row>
    <row r="590" ht="15.75" customHeight="1" s="198">
      <c r="A590" s="57" t="n"/>
      <c r="B590" s="57" t="n"/>
      <c r="C590" s="69" t="n"/>
      <c r="D590" s="57" t="n"/>
    </row>
    <row r="591" ht="15.75" customHeight="1" s="198">
      <c r="A591" s="57" t="n"/>
      <c r="B591" s="57" t="n"/>
      <c r="C591" s="69" t="n"/>
      <c r="D591" s="57" t="n"/>
    </row>
    <row r="592" ht="15.75" customHeight="1" s="198">
      <c r="A592" s="57" t="n"/>
      <c r="B592" s="57" t="n"/>
      <c r="C592" s="69" t="n"/>
      <c r="D592" s="57" t="n"/>
    </row>
    <row r="593" ht="15.75" customHeight="1" s="198">
      <c r="A593" s="57" t="n"/>
      <c r="B593" s="57" t="n"/>
      <c r="C593" s="69" t="n"/>
      <c r="D593" s="57" t="n"/>
    </row>
    <row r="594" ht="15.75" customHeight="1" s="198">
      <c r="A594" s="57" t="n"/>
      <c r="B594" s="57" t="n"/>
      <c r="C594" s="69" t="n"/>
      <c r="D594" s="57" t="n"/>
    </row>
    <row r="595" ht="15.75" customHeight="1" s="198">
      <c r="A595" s="57" t="n"/>
      <c r="B595" s="57" t="n"/>
      <c r="C595" s="69" t="n"/>
      <c r="D595" s="57" t="n"/>
    </row>
    <row r="596" ht="15.75" customHeight="1" s="198">
      <c r="A596" s="57" t="n"/>
      <c r="B596" s="57" t="n"/>
      <c r="C596" s="69" t="n"/>
      <c r="D596" s="57" t="n"/>
    </row>
    <row r="597" ht="15.75" customHeight="1" s="198">
      <c r="A597" s="57" t="n"/>
      <c r="B597" s="57" t="n"/>
      <c r="C597" s="69" t="n"/>
      <c r="D597" s="57" t="n"/>
    </row>
    <row r="598" ht="15.75" customHeight="1" s="198">
      <c r="A598" s="57" t="n"/>
      <c r="B598" s="57" t="n"/>
      <c r="C598" s="69" t="n"/>
      <c r="D598" s="57" t="n"/>
    </row>
    <row r="599" ht="15.75" customHeight="1" s="198">
      <c r="A599" s="57" t="n"/>
      <c r="B599" s="57" t="n"/>
      <c r="C599" s="69" t="n"/>
      <c r="D599" s="57" t="n"/>
    </row>
    <row r="600" ht="15.75" customHeight="1" s="198">
      <c r="A600" s="57" t="n"/>
      <c r="B600" s="57" t="n"/>
      <c r="C600" s="69" t="n"/>
      <c r="D600" s="57" t="n"/>
    </row>
    <row r="601" ht="15.75" customHeight="1" s="198">
      <c r="A601" s="57" t="n"/>
      <c r="B601" s="57" t="n"/>
      <c r="C601" s="69" t="n"/>
      <c r="D601" s="57" t="n"/>
    </row>
    <row r="602" ht="15.75" customHeight="1" s="198">
      <c r="A602" s="57" t="n"/>
      <c r="B602" s="57" t="n"/>
      <c r="C602" s="69" t="n"/>
      <c r="D602" s="57" t="n"/>
    </row>
    <row r="603" ht="15.75" customHeight="1" s="198">
      <c r="A603" s="57" t="n"/>
      <c r="B603" s="57" t="n"/>
      <c r="C603" s="69" t="n"/>
      <c r="D603" s="57" t="n"/>
    </row>
    <row r="604" ht="15.75" customHeight="1" s="198">
      <c r="A604" s="57" t="n"/>
      <c r="B604" s="57" t="n"/>
      <c r="C604" s="69" t="n"/>
      <c r="D604" s="57" t="n"/>
    </row>
    <row r="605" ht="15.75" customHeight="1" s="198">
      <c r="A605" s="57" t="n"/>
      <c r="B605" s="57" t="n"/>
      <c r="C605" s="69" t="n"/>
      <c r="D605" s="57" t="n"/>
    </row>
    <row r="606" ht="15.75" customHeight="1" s="198">
      <c r="A606" s="57" t="n"/>
      <c r="B606" s="57" t="n"/>
      <c r="C606" s="69" t="n"/>
      <c r="D606" s="57" t="n"/>
    </row>
    <row r="607" ht="15.75" customHeight="1" s="198">
      <c r="A607" s="57" t="n"/>
      <c r="B607" s="57" t="n"/>
      <c r="C607" s="69" t="n"/>
      <c r="D607" s="57" t="n"/>
    </row>
    <row r="608" ht="15.75" customHeight="1" s="198">
      <c r="A608" s="57" t="n"/>
      <c r="B608" s="57" t="n"/>
      <c r="C608" s="69" t="n"/>
      <c r="D608" s="57" t="n"/>
    </row>
    <row r="609" ht="15.75" customHeight="1" s="198">
      <c r="A609" s="57" t="n"/>
      <c r="B609" s="57" t="n"/>
      <c r="C609" s="69" t="n"/>
      <c r="D609" s="57" t="n"/>
    </row>
    <row r="610" ht="15.75" customHeight="1" s="198">
      <c r="A610" s="57" t="n"/>
      <c r="B610" s="57" t="n"/>
      <c r="C610" s="69" t="n"/>
      <c r="D610" s="57" t="n"/>
    </row>
    <row r="611" ht="15.75" customHeight="1" s="198">
      <c r="A611" s="57" t="n"/>
      <c r="B611" s="57" t="n"/>
      <c r="C611" s="69" t="n"/>
      <c r="D611" s="57" t="n"/>
    </row>
    <row r="612" ht="15.75" customHeight="1" s="198">
      <c r="A612" s="57" t="n"/>
      <c r="B612" s="57" t="n"/>
      <c r="C612" s="69" t="n"/>
      <c r="D612" s="57" t="n"/>
    </row>
    <row r="613" ht="15.75" customHeight="1" s="198">
      <c r="A613" s="57" t="n"/>
      <c r="B613" s="57" t="n"/>
      <c r="C613" s="69" t="n"/>
      <c r="D613" s="57" t="n"/>
    </row>
    <row r="614" ht="15.75" customHeight="1" s="198">
      <c r="A614" s="57" t="n"/>
      <c r="B614" s="57" t="n"/>
      <c r="C614" s="69" t="n"/>
      <c r="D614" s="57" t="n"/>
    </row>
    <row r="615" ht="15.75" customHeight="1" s="198">
      <c r="A615" s="57" t="n"/>
      <c r="B615" s="57" t="n"/>
      <c r="C615" s="69" t="n"/>
      <c r="D615" s="57" t="n"/>
    </row>
    <row r="616" ht="15.75" customHeight="1" s="198">
      <c r="A616" s="57" t="n"/>
      <c r="B616" s="57" t="n"/>
      <c r="C616" s="69" t="n"/>
      <c r="D616" s="57" t="n"/>
    </row>
    <row r="617" ht="15.75" customHeight="1" s="198">
      <c r="A617" s="57" t="n"/>
      <c r="B617" s="57" t="n"/>
      <c r="C617" s="69" t="n"/>
      <c r="D617" s="57" t="n"/>
    </row>
    <row r="618" ht="15.75" customHeight="1" s="198">
      <c r="A618" s="57" t="n"/>
      <c r="B618" s="57" t="n"/>
      <c r="C618" s="69" t="n"/>
      <c r="D618" s="57" t="n"/>
    </row>
    <row r="619" ht="15.75" customHeight="1" s="198">
      <c r="A619" s="57" t="n"/>
      <c r="B619" s="57" t="n"/>
      <c r="C619" s="69" t="n"/>
      <c r="D619" s="57" t="n"/>
    </row>
    <row r="620" ht="15.75" customHeight="1" s="198">
      <c r="A620" s="57" t="n"/>
      <c r="B620" s="57" t="n"/>
      <c r="C620" s="69" t="n"/>
      <c r="D620" s="57" t="n"/>
    </row>
    <row r="621" ht="15.75" customHeight="1" s="198">
      <c r="A621" s="57" t="n"/>
      <c r="B621" s="57" t="n"/>
      <c r="C621" s="69" t="n"/>
      <c r="D621" s="57" t="n"/>
    </row>
    <row r="622" ht="15.75" customHeight="1" s="198">
      <c r="A622" s="57" t="n"/>
      <c r="B622" s="57" t="n"/>
      <c r="C622" s="69" t="n"/>
      <c r="D622" s="57" t="n"/>
    </row>
    <row r="623" ht="15.75" customHeight="1" s="198">
      <c r="A623" s="57" t="n"/>
      <c r="B623" s="57" t="n"/>
      <c r="C623" s="69" t="n"/>
      <c r="D623" s="57" t="n"/>
    </row>
    <row r="624" ht="15.75" customHeight="1" s="198">
      <c r="A624" s="57" t="n"/>
      <c r="B624" s="57" t="n"/>
      <c r="C624" s="69" t="n"/>
      <c r="D624" s="57" t="n"/>
    </row>
    <row r="625" ht="15.75" customHeight="1" s="198">
      <c r="A625" s="57" t="n"/>
      <c r="B625" s="57" t="n"/>
      <c r="C625" s="69" t="n"/>
      <c r="D625" s="57" t="n"/>
    </row>
    <row r="626" ht="15.75" customHeight="1" s="198">
      <c r="A626" s="57" t="n"/>
      <c r="B626" s="57" t="n"/>
      <c r="C626" s="69" t="n"/>
      <c r="D626" s="57" t="n"/>
    </row>
    <row r="627" ht="15.75" customHeight="1" s="198">
      <c r="A627" s="57" t="n"/>
      <c r="B627" s="57" t="n"/>
      <c r="C627" s="69" t="n"/>
      <c r="D627" s="57" t="n"/>
    </row>
    <row r="628" ht="15.75" customHeight="1" s="198">
      <c r="A628" s="57" t="n"/>
      <c r="B628" s="57" t="n"/>
      <c r="C628" s="69" t="n"/>
      <c r="D628" s="57" t="n"/>
    </row>
    <row r="629" ht="15.75" customHeight="1" s="198">
      <c r="A629" s="57" t="n"/>
      <c r="B629" s="57" t="n"/>
      <c r="C629" s="69" t="n"/>
      <c r="D629" s="57" t="n"/>
    </row>
    <row r="630" ht="15.75" customHeight="1" s="198">
      <c r="A630" s="57" t="n"/>
      <c r="B630" s="57" t="n"/>
      <c r="C630" s="69" t="n"/>
      <c r="D630" s="57" t="n"/>
    </row>
    <row r="631" ht="15.75" customHeight="1" s="198">
      <c r="A631" s="57" t="n"/>
      <c r="B631" s="57" t="n"/>
      <c r="C631" s="69" t="n"/>
      <c r="D631" s="57" t="n"/>
    </row>
    <row r="632" ht="15.75" customHeight="1" s="198">
      <c r="A632" s="57" t="n"/>
      <c r="B632" s="57" t="n"/>
      <c r="C632" s="69" t="n"/>
      <c r="D632" s="57" t="n"/>
    </row>
    <row r="633" ht="15.75" customHeight="1" s="198">
      <c r="A633" s="57" t="n"/>
      <c r="B633" s="57" t="n"/>
      <c r="C633" s="69" t="n"/>
      <c r="D633" s="57" t="n"/>
    </row>
    <row r="634" ht="15.75" customHeight="1" s="198">
      <c r="A634" s="57" t="n"/>
      <c r="B634" s="57" t="n"/>
      <c r="C634" s="69" t="n"/>
      <c r="D634" s="57" t="n"/>
    </row>
    <row r="635" ht="15.75" customHeight="1" s="198">
      <c r="A635" s="57" t="n"/>
      <c r="B635" s="57" t="n"/>
      <c r="C635" s="69" t="n"/>
      <c r="D635" s="57" t="n"/>
    </row>
    <row r="636" ht="15.75" customHeight="1" s="198">
      <c r="A636" s="57" t="n"/>
      <c r="B636" s="57" t="n"/>
      <c r="C636" s="69" t="n"/>
      <c r="D636" s="57" t="n"/>
    </row>
    <row r="637" ht="15.75" customHeight="1" s="198">
      <c r="A637" s="57" t="n"/>
      <c r="B637" s="57" t="n"/>
      <c r="C637" s="69" t="n"/>
      <c r="D637" s="57" t="n"/>
    </row>
    <row r="638" ht="15.75" customHeight="1" s="198">
      <c r="A638" s="57" t="n"/>
      <c r="B638" s="57" t="n"/>
      <c r="C638" s="69" t="n"/>
      <c r="D638" s="57" t="n"/>
    </row>
    <row r="639" ht="15.75" customHeight="1" s="198">
      <c r="A639" s="57" t="n"/>
      <c r="B639" s="57" t="n"/>
      <c r="C639" s="69" t="n"/>
      <c r="D639" s="57" t="n"/>
    </row>
    <row r="640" ht="15.75" customHeight="1" s="198">
      <c r="A640" s="57" t="n"/>
      <c r="B640" s="57" t="n"/>
      <c r="C640" s="69" t="n"/>
      <c r="D640" s="57" t="n"/>
    </row>
    <row r="641" ht="15.75" customHeight="1" s="198">
      <c r="A641" s="57" t="n"/>
      <c r="B641" s="57" t="n"/>
      <c r="C641" s="69" t="n"/>
      <c r="D641" s="57" t="n"/>
    </row>
    <row r="642" ht="15.75" customHeight="1" s="198">
      <c r="A642" s="57" t="n"/>
      <c r="B642" s="57" t="n"/>
      <c r="C642" s="69" t="n"/>
      <c r="D642" s="57" t="n"/>
    </row>
    <row r="643" ht="15.75" customHeight="1" s="198">
      <c r="A643" s="57" t="n"/>
      <c r="B643" s="57" t="n"/>
      <c r="C643" s="69" t="n"/>
      <c r="D643" s="57" t="n"/>
    </row>
    <row r="644" ht="15.75" customHeight="1" s="198">
      <c r="A644" s="57" t="n"/>
      <c r="B644" s="57" t="n"/>
      <c r="C644" s="69" t="n"/>
      <c r="D644" s="57" t="n"/>
    </row>
    <row r="645" ht="15.75" customHeight="1" s="198">
      <c r="A645" s="57" t="n"/>
      <c r="B645" s="57" t="n"/>
      <c r="C645" s="69" t="n"/>
      <c r="D645" s="57" t="n"/>
    </row>
    <row r="646" ht="15.75" customHeight="1" s="198">
      <c r="A646" s="57" t="n"/>
      <c r="B646" s="57" t="n"/>
      <c r="C646" s="69" t="n"/>
      <c r="D646" s="57" t="n"/>
    </row>
    <row r="647" ht="15.75" customHeight="1" s="198">
      <c r="A647" s="57" t="n"/>
      <c r="B647" s="57" t="n"/>
      <c r="C647" s="69" t="n"/>
      <c r="D647" s="57" t="n"/>
    </row>
    <row r="648" ht="15.75" customHeight="1" s="198">
      <c r="A648" s="57" t="n"/>
      <c r="B648" s="57" t="n"/>
      <c r="C648" s="69" t="n"/>
      <c r="D648" s="57" t="n"/>
    </row>
    <row r="649" ht="15.75" customHeight="1" s="198">
      <c r="A649" s="57" t="n"/>
      <c r="B649" s="57" t="n"/>
      <c r="C649" s="69" t="n"/>
      <c r="D649" s="57" t="n"/>
    </row>
    <row r="650" ht="15.75" customHeight="1" s="198">
      <c r="A650" s="57" t="n"/>
      <c r="B650" s="57" t="n"/>
      <c r="C650" s="69" t="n"/>
      <c r="D650" s="57" t="n"/>
    </row>
    <row r="651" ht="15.75" customHeight="1" s="198">
      <c r="A651" s="57" t="n"/>
      <c r="B651" s="57" t="n"/>
      <c r="C651" s="69" t="n"/>
      <c r="D651" s="57" t="n"/>
    </row>
    <row r="652" ht="15.75" customHeight="1" s="198">
      <c r="A652" s="57" t="n"/>
      <c r="B652" s="57" t="n"/>
      <c r="C652" s="69" t="n"/>
      <c r="D652" s="57" t="n"/>
    </row>
    <row r="653" ht="15.75" customHeight="1" s="198">
      <c r="A653" s="57" t="n"/>
      <c r="B653" s="57" t="n"/>
      <c r="C653" s="69" t="n"/>
      <c r="D653" s="57" t="n"/>
    </row>
    <row r="654" ht="15.75" customHeight="1" s="198">
      <c r="A654" s="57" t="n"/>
      <c r="B654" s="57" t="n"/>
      <c r="C654" s="69" t="n"/>
      <c r="D654" s="57" t="n"/>
    </row>
    <row r="655" ht="15.75" customHeight="1" s="198">
      <c r="A655" s="57" t="n"/>
      <c r="B655" s="57" t="n"/>
      <c r="C655" s="69" t="n"/>
      <c r="D655" s="57" t="n"/>
    </row>
    <row r="656" ht="15.75" customHeight="1" s="198">
      <c r="A656" s="57" t="n"/>
      <c r="B656" s="57" t="n"/>
      <c r="C656" s="69" t="n"/>
      <c r="D656" s="57" t="n"/>
    </row>
    <row r="657" ht="15.75" customHeight="1" s="198">
      <c r="A657" s="57" t="n"/>
      <c r="B657" s="57" t="n"/>
      <c r="C657" s="69" t="n"/>
      <c r="D657" s="57" t="n"/>
    </row>
    <row r="658" ht="15.75" customHeight="1" s="198">
      <c r="A658" s="57" t="n"/>
      <c r="B658" s="57" t="n"/>
      <c r="C658" s="69" t="n"/>
      <c r="D658" s="57" t="n"/>
    </row>
    <row r="659" ht="15.75" customHeight="1" s="198">
      <c r="A659" s="57" t="n"/>
      <c r="B659" s="57" t="n"/>
      <c r="C659" s="69" t="n"/>
      <c r="D659" s="57" t="n"/>
    </row>
    <row r="660" ht="15.75" customHeight="1" s="198">
      <c r="A660" s="57" t="n"/>
      <c r="B660" s="57" t="n"/>
      <c r="C660" s="69" t="n"/>
      <c r="D660" s="57" t="n"/>
    </row>
    <row r="661" ht="15.75" customHeight="1" s="198">
      <c r="A661" s="57" t="n"/>
      <c r="B661" s="57" t="n"/>
      <c r="C661" s="69" t="n"/>
      <c r="D661" s="57" t="n"/>
    </row>
    <row r="662" ht="15.75" customHeight="1" s="198">
      <c r="A662" s="57" t="n"/>
      <c r="B662" s="57" t="n"/>
      <c r="C662" s="69" t="n"/>
      <c r="D662" s="57" t="n"/>
    </row>
    <row r="663" ht="15.75" customHeight="1" s="198">
      <c r="A663" s="57" t="n"/>
      <c r="B663" s="57" t="n"/>
      <c r="C663" s="69" t="n"/>
      <c r="D663" s="57" t="n"/>
    </row>
    <row r="664" ht="15.75" customHeight="1" s="198">
      <c r="A664" s="57" t="n"/>
      <c r="B664" s="57" t="n"/>
      <c r="C664" s="69" t="n"/>
      <c r="D664" s="57" t="n"/>
    </row>
    <row r="665" ht="15.75" customHeight="1" s="198">
      <c r="A665" s="57" t="n"/>
      <c r="B665" s="57" t="n"/>
      <c r="C665" s="69" t="n"/>
      <c r="D665" s="57" t="n"/>
    </row>
    <row r="666" ht="15.75" customHeight="1" s="198">
      <c r="A666" s="57" t="n"/>
      <c r="B666" s="57" t="n"/>
      <c r="C666" s="69" t="n"/>
      <c r="D666" s="57" t="n"/>
    </row>
    <row r="667" ht="15.75" customHeight="1" s="198">
      <c r="A667" s="57" t="n"/>
      <c r="B667" s="57" t="n"/>
      <c r="C667" s="69" t="n"/>
      <c r="D667" s="57" t="n"/>
    </row>
    <row r="668" ht="15.75" customHeight="1" s="198">
      <c r="A668" s="57" t="n"/>
      <c r="B668" s="57" t="n"/>
      <c r="C668" s="69" t="n"/>
      <c r="D668" s="57" t="n"/>
    </row>
    <row r="669" ht="15.75" customHeight="1" s="198">
      <c r="A669" s="57" t="n"/>
      <c r="B669" s="57" t="n"/>
      <c r="C669" s="69" t="n"/>
      <c r="D669" s="57" t="n"/>
    </row>
    <row r="670" ht="15.75" customHeight="1" s="198">
      <c r="A670" s="57" t="n"/>
      <c r="B670" s="57" t="n"/>
      <c r="C670" s="69" t="n"/>
      <c r="D670" s="57" t="n"/>
    </row>
    <row r="671" ht="15.75" customHeight="1" s="198">
      <c r="A671" s="57" t="n"/>
      <c r="B671" s="57" t="n"/>
      <c r="C671" s="69" t="n"/>
      <c r="D671" s="57" t="n"/>
    </row>
    <row r="672" ht="15.75" customHeight="1" s="198">
      <c r="A672" s="57" t="n"/>
      <c r="B672" s="57" t="n"/>
      <c r="C672" s="69" t="n"/>
      <c r="D672" s="57" t="n"/>
    </row>
    <row r="673" ht="15.75" customHeight="1" s="198">
      <c r="A673" s="57" t="n"/>
      <c r="B673" s="57" t="n"/>
      <c r="C673" s="69" t="n"/>
      <c r="D673" s="57" t="n"/>
    </row>
    <row r="674" ht="15.75" customHeight="1" s="198">
      <c r="A674" s="57" t="n"/>
      <c r="B674" s="57" t="n"/>
      <c r="C674" s="69" t="n"/>
      <c r="D674" s="57" t="n"/>
    </row>
    <row r="675" ht="15.75" customHeight="1" s="198">
      <c r="A675" s="57" t="n"/>
      <c r="B675" s="57" t="n"/>
      <c r="C675" s="69" t="n"/>
      <c r="D675" s="57" t="n"/>
    </row>
    <row r="676" ht="15.75" customHeight="1" s="198">
      <c r="A676" s="57" t="n"/>
      <c r="B676" s="57" t="n"/>
      <c r="C676" s="69" t="n"/>
      <c r="D676" s="57" t="n"/>
    </row>
    <row r="677" ht="15.75" customHeight="1" s="198">
      <c r="A677" s="57" t="n"/>
      <c r="B677" s="57" t="n"/>
      <c r="C677" s="69" t="n"/>
      <c r="D677" s="57" t="n"/>
    </row>
    <row r="678" ht="15.75" customHeight="1" s="198">
      <c r="A678" s="57" t="n"/>
      <c r="B678" s="57" t="n"/>
      <c r="C678" s="69" t="n"/>
      <c r="D678" s="57" t="n"/>
    </row>
    <row r="679" ht="15.75" customHeight="1" s="198">
      <c r="A679" s="57" t="n"/>
      <c r="B679" s="57" t="n"/>
      <c r="C679" s="69" t="n"/>
      <c r="D679" s="57" t="n"/>
    </row>
    <row r="680" ht="15.75" customHeight="1" s="198">
      <c r="A680" s="57" t="n"/>
      <c r="B680" s="57" t="n"/>
      <c r="C680" s="69" t="n"/>
      <c r="D680" s="57" t="n"/>
    </row>
    <row r="681" ht="15.75" customHeight="1" s="198">
      <c r="A681" s="57" t="n"/>
      <c r="B681" s="57" t="n"/>
      <c r="C681" s="69" t="n"/>
      <c r="D681" s="57" t="n"/>
    </row>
    <row r="682" ht="15.75" customHeight="1" s="198">
      <c r="A682" s="57" t="n"/>
      <c r="B682" s="57" t="n"/>
      <c r="C682" s="69" t="n"/>
      <c r="D682" s="57" t="n"/>
    </row>
    <row r="683" ht="15.75" customHeight="1" s="198">
      <c r="A683" s="57" t="n"/>
      <c r="B683" s="57" t="n"/>
      <c r="C683" s="69" t="n"/>
      <c r="D683" s="57" t="n"/>
    </row>
    <row r="684" ht="15.75" customHeight="1" s="198">
      <c r="A684" s="57" t="n"/>
      <c r="B684" s="57" t="n"/>
      <c r="C684" s="69" t="n"/>
      <c r="D684" s="57" t="n"/>
    </row>
    <row r="685" ht="15.75" customHeight="1" s="198">
      <c r="A685" s="57" t="n"/>
      <c r="B685" s="57" t="n"/>
      <c r="C685" s="69" t="n"/>
      <c r="D685" s="57" t="n"/>
    </row>
    <row r="686" ht="15.75" customHeight="1" s="198">
      <c r="A686" s="57" t="n"/>
      <c r="B686" s="57" t="n"/>
      <c r="C686" s="69" t="n"/>
      <c r="D686" s="57" t="n"/>
    </row>
    <row r="687" ht="15.75" customHeight="1" s="198">
      <c r="A687" s="57" t="n"/>
      <c r="B687" s="57" t="n"/>
      <c r="C687" s="69" t="n"/>
      <c r="D687" s="57" t="n"/>
    </row>
    <row r="688" ht="15.75" customHeight="1" s="198">
      <c r="A688" s="57" t="n"/>
      <c r="B688" s="57" t="n"/>
      <c r="C688" s="69" t="n"/>
      <c r="D688" s="57" t="n"/>
    </row>
    <row r="689" ht="15.75" customHeight="1" s="198">
      <c r="A689" s="57" t="n"/>
      <c r="B689" s="57" t="n"/>
      <c r="C689" s="69" t="n"/>
      <c r="D689" s="57" t="n"/>
    </row>
    <row r="690" ht="15.75" customHeight="1" s="198">
      <c r="A690" s="57" t="n"/>
      <c r="B690" s="57" t="n"/>
      <c r="C690" s="69" t="n"/>
      <c r="D690" s="57" t="n"/>
    </row>
    <row r="691" ht="15.75" customHeight="1" s="198">
      <c r="A691" s="57" t="n"/>
      <c r="B691" s="57" t="n"/>
      <c r="C691" s="69" t="n"/>
      <c r="D691" s="57" t="n"/>
    </row>
    <row r="692" ht="15.75" customHeight="1" s="198">
      <c r="A692" s="57" t="n"/>
      <c r="B692" s="57" t="n"/>
      <c r="C692" s="69" t="n"/>
      <c r="D692" s="57" t="n"/>
    </row>
    <row r="693" ht="15.75" customHeight="1" s="198">
      <c r="A693" s="57" t="n"/>
      <c r="B693" s="57" t="n"/>
      <c r="C693" s="69" t="n"/>
      <c r="D693" s="57" t="n"/>
    </row>
    <row r="694" ht="15.75" customHeight="1" s="198">
      <c r="A694" s="57" t="n"/>
      <c r="B694" s="57" t="n"/>
      <c r="C694" s="69" t="n"/>
      <c r="D694" s="57" t="n"/>
    </row>
    <row r="695" ht="15.75" customHeight="1" s="198">
      <c r="A695" s="57" t="n"/>
      <c r="B695" s="57" t="n"/>
      <c r="C695" s="69" t="n"/>
      <c r="D695" s="57" t="n"/>
    </row>
    <row r="696" ht="15.75" customHeight="1" s="198">
      <c r="A696" s="57" t="n"/>
      <c r="B696" s="57" t="n"/>
      <c r="C696" s="69" t="n"/>
      <c r="D696" s="57" t="n"/>
    </row>
    <row r="697" ht="15.75" customHeight="1" s="198">
      <c r="A697" s="57" t="n"/>
      <c r="B697" s="57" t="n"/>
      <c r="C697" s="69" t="n"/>
      <c r="D697" s="57" t="n"/>
    </row>
    <row r="698" ht="15.75" customHeight="1" s="198">
      <c r="A698" s="57" t="n"/>
      <c r="B698" s="57" t="n"/>
      <c r="C698" s="69" t="n"/>
      <c r="D698" s="57" t="n"/>
    </row>
    <row r="699" ht="15.75" customHeight="1" s="198">
      <c r="A699" s="57" t="n"/>
      <c r="B699" s="57" t="n"/>
      <c r="C699" s="69" t="n"/>
      <c r="D699" s="57" t="n"/>
    </row>
    <row r="700" ht="15.75" customHeight="1" s="198">
      <c r="A700" s="57" t="n"/>
      <c r="B700" s="57" t="n"/>
      <c r="C700" s="69" t="n"/>
      <c r="D700" s="57" t="n"/>
    </row>
    <row r="701" ht="15.75" customHeight="1" s="198">
      <c r="A701" s="57" t="n"/>
      <c r="B701" s="57" t="n"/>
      <c r="C701" s="69" t="n"/>
      <c r="D701" s="57" t="n"/>
    </row>
    <row r="702" ht="15.75" customHeight="1" s="198">
      <c r="A702" s="57" t="n"/>
      <c r="B702" s="57" t="n"/>
      <c r="C702" s="69" t="n"/>
      <c r="D702" s="57" t="n"/>
    </row>
    <row r="703" ht="15.75" customHeight="1" s="198">
      <c r="A703" s="57" t="n"/>
      <c r="B703" s="57" t="n"/>
      <c r="C703" s="69" t="n"/>
      <c r="D703" s="57" t="n"/>
    </row>
    <row r="704" ht="15.75" customHeight="1" s="198">
      <c r="A704" s="57" t="n"/>
      <c r="B704" s="57" t="n"/>
      <c r="C704" s="69" t="n"/>
      <c r="D704" s="57" t="n"/>
    </row>
    <row r="705" ht="15.75" customHeight="1" s="198">
      <c r="A705" s="57" t="n"/>
      <c r="B705" s="57" t="n"/>
      <c r="C705" s="69" t="n"/>
      <c r="D705" s="57" t="n"/>
    </row>
    <row r="706" ht="15.75" customHeight="1" s="198">
      <c r="A706" s="57" t="n"/>
      <c r="B706" s="57" t="n"/>
      <c r="C706" s="69" t="n"/>
      <c r="D706" s="57" t="n"/>
    </row>
    <row r="707" ht="15.75" customHeight="1" s="198">
      <c r="A707" s="57" t="n"/>
      <c r="B707" s="57" t="n"/>
      <c r="C707" s="69" t="n"/>
      <c r="D707" s="57" t="n"/>
    </row>
    <row r="708" ht="15.75" customHeight="1" s="198">
      <c r="A708" s="57" t="n"/>
      <c r="B708" s="57" t="n"/>
      <c r="C708" s="69" t="n"/>
      <c r="D708" s="57" t="n"/>
    </row>
    <row r="709" ht="15.75" customHeight="1" s="198">
      <c r="A709" s="57" t="n"/>
      <c r="B709" s="57" t="n"/>
      <c r="C709" s="69" t="n"/>
      <c r="D709" s="57" t="n"/>
    </row>
    <row r="710" ht="15.75" customHeight="1" s="198">
      <c r="A710" s="57" t="n"/>
      <c r="B710" s="57" t="n"/>
      <c r="C710" s="69" t="n"/>
      <c r="D710" s="57" t="n"/>
    </row>
    <row r="711" ht="15.75" customHeight="1" s="198">
      <c r="A711" s="57" t="n"/>
      <c r="B711" s="57" t="n"/>
      <c r="C711" s="69" t="n"/>
      <c r="D711" s="57" t="n"/>
    </row>
    <row r="712" ht="15.75" customHeight="1" s="198">
      <c r="A712" s="57" t="n"/>
      <c r="B712" s="57" t="n"/>
      <c r="C712" s="69" t="n"/>
      <c r="D712" s="57" t="n"/>
    </row>
    <row r="713" ht="15.75" customHeight="1" s="198">
      <c r="A713" s="57" t="n"/>
      <c r="B713" s="57" t="n"/>
      <c r="C713" s="69" t="n"/>
      <c r="D713" s="57" t="n"/>
    </row>
    <row r="714" ht="15.75" customHeight="1" s="198">
      <c r="A714" s="57" t="n"/>
      <c r="B714" s="57" t="n"/>
      <c r="C714" s="69" t="n"/>
      <c r="D714" s="57" t="n"/>
    </row>
    <row r="715" ht="15.75" customHeight="1" s="198">
      <c r="A715" s="57" t="n"/>
      <c r="B715" s="57" t="n"/>
      <c r="C715" s="69" t="n"/>
      <c r="D715" s="57" t="n"/>
    </row>
    <row r="716" ht="15.75" customHeight="1" s="198">
      <c r="A716" s="57" t="n"/>
      <c r="B716" s="57" t="n"/>
      <c r="C716" s="69" t="n"/>
      <c r="D716" s="57" t="n"/>
    </row>
    <row r="717" ht="15.75" customHeight="1" s="198">
      <c r="A717" s="57" t="n"/>
      <c r="B717" s="57" t="n"/>
      <c r="C717" s="69" t="n"/>
      <c r="D717" s="57" t="n"/>
    </row>
    <row r="718" ht="15.75" customHeight="1" s="198">
      <c r="A718" s="57" t="n"/>
      <c r="B718" s="57" t="n"/>
      <c r="C718" s="69" t="n"/>
      <c r="D718" s="57" t="n"/>
    </row>
    <row r="719" ht="15.75" customHeight="1" s="198">
      <c r="A719" s="57" t="n"/>
      <c r="B719" s="57" t="n"/>
      <c r="C719" s="69" t="n"/>
      <c r="D719" s="57" t="n"/>
    </row>
    <row r="720" ht="15.75" customHeight="1" s="198">
      <c r="A720" s="57" t="n"/>
      <c r="B720" s="57" t="n"/>
      <c r="C720" s="69" t="n"/>
      <c r="D720" s="57" t="n"/>
    </row>
    <row r="721" ht="15.75" customHeight="1" s="198">
      <c r="A721" s="57" t="n"/>
      <c r="B721" s="57" t="n"/>
      <c r="C721" s="69" t="n"/>
      <c r="D721" s="57" t="n"/>
    </row>
    <row r="722" ht="15.75" customHeight="1" s="198">
      <c r="A722" s="57" t="n"/>
      <c r="B722" s="57" t="n"/>
      <c r="C722" s="69" t="n"/>
      <c r="D722" s="57" t="n"/>
    </row>
    <row r="723" ht="15.75" customHeight="1" s="198">
      <c r="A723" s="57" t="n"/>
      <c r="B723" s="57" t="n"/>
      <c r="C723" s="69" t="n"/>
      <c r="D723" s="57" t="n"/>
    </row>
    <row r="724" ht="15.75" customHeight="1" s="198">
      <c r="A724" s="57" t="n"/>
      <c r="B724" s="57" t="n"/>
      <c r="C724" s="69" t="n"/>
      <c r="D724" s="57" t="n"/>
    </row>
    <row r="725" ht="15.75" customHeight="1" s="198">
      <c r="A725" s="57" t="n"/>
      <c r="B725" s="57" t="n"/>
      <c r="C725" s="69" t="n"/>
      <c r="D725" s="57" t="n"/>
    </row>
    <row r="726" ht="15.75" customHeight="1" s="198">
      <c r="A726" s="57" t="n"/>
      <c r="B726" s="57" t="n"/>
      <c r="C726" s="69" t="n"/>
      <c r="D726" s="57" t="n"/>
    </row>
    <row r="727" ht="15.75" customHeight="1" s="198">
      <c r="A727" s="57" t="n"/>
      <c r="B727" s="57" t="n"/>
      <c r="C727" s="69" t="n"/>
      <c r="D727" s="57" t="n"/>
    </row>
    <row r="728" ht="15.75" customHeight="1" s="198">
      <c r="A728" s="57" t="n"/>
      <c r="B728" s="57" t="n"/>
      <c r="C728" s="69" t="n"/>
      <c r="D728" s="57" t="n"/>
    </row>
    <row r="729" ht="15.75" customHeight="1" s="198">
      <c r="A729" s="57" t="n"/>
      <c r="B729" s="57" t="n"/>
      <c r="C729" s="69" t="n"/>
      <c r="D729" s="57" t="n"/>
    </row>
    <row r="730" ht="15.75" customHeight="1" s="198">
      <c r="A730" s="57" t="n"/>
      <c r="B730" s="57" t="n"/>
      <c r="C730" s="69" t="n"/>
      <c r="D730" s="57" t="n"/>
    </row>
    <row r="731" ht="15.75" customHeight="1" s="198">
      <c r="A731" s="57" t="n"/>
      <c r="B731" s="57" t="n"/>
      <c r="C731" s="69" t="n"/>
      <c r="D731" s="57" t="n"/>
    </row>
    <row r="732" ht="15.75" customHeight="1" s="198">
      <c r="A732" s="57" t="n"/>
      <c r="B732" s="57" t="n"/>
      <c r="C732" s="69" t="n"/>
      <c r="D732" s="57" t="n"/>
    </row>
    <row r="733" ht="15.75" customHeight="1" s="198">
      <c r="A733" s="57" t="n"/>
      <c r="B733" s="57" t="n"/>
      <c r="C733" s="69" t="n"/>
      <c r="D733" s="57" t="n"/>
    </row>
    <row r="734" ht="15.75" customHeight="1" s="198">
      <c r="A734" s="57" t="n"/>
      <c r="B734" s="57" t="n"/>
      <c r="C734" s="69" t="n"/>
      <c r="D734" s="57" t="n"/>
    </row>
    <row r="735" ht="15.75" customHeight="1" s="198">
      <c r="A735" s="57" t="n"/>
      <c r="B735" s="57" t="n"/>
      <c r="C735" s="69" t="n"/>
      <c r="D735" s="57" t="n"/>
    </row>
    <row r="736" ht="15.75" customHeight="1" s="198">
      <c r="A736" s="57" t="n"/>
      <c r="B736" s="57" t="n"/>
      <c r="C736" s="69" t="n"/>
      <c r="D736" s="57" t="n"/>
    </row>
    <row r="737" ht="15.75" customHeight="1" s="198">
      <c r="A737" s="57" t="n"/>
      <c r="B737" s="57" t="n"/>
      <c r="C737" s="69" t="n"/>
      <c r="D737" s="57" t="n"/>
    </row>
    <row r="738" ht="15.75" customHeight="1" s="198">
      <c r="A738" s="57" t="n"/>
      <c r="B738" s="57" t="n"/>
      <c r="C738" s="69" t="n"/>
      <c r="D738" s="57" t="n"/>
    </row>
    <row r="739" ht="15.75" customHeight="1" s="198">
      <c r="A739" s="57" t="n"/>
      <c r="B739" s="57" t="n"/>
      <c r="C739" s="69" t="n"/>
      <c r="D739" s="57" t="n"/>
    </row>
    <row r="740" ht="15.75" customHeight="1" s="198">
      <c r="A740" s="57" t="n"/>
      <c r="B740" s="57" t="n"/>
      <c r="C740" s="69" t="n"/>
      <c r="D740" s="57" t="n"/>
    </row>
    <row r="741" ht="15.75" customHeight="1" s="198">
      <c r="A741" s="57" t="n"/>
      <c r="B741" s="57" t="n"/>
      <c r="C741" s="69" t="n"/>
      <c r="D741" s="57" t="n"/>
    </row>
    <row r="742" ht="15.75" customHeight="1" s="198">
      <c r="A742" s="57" t="n"/>
      <c r="B742" s="57" t="n"/>
      <c r="C742" s="69" t="n"/>
      <c r="D742" s="57" t="n"/>
    </row>
    <row r="743" ht="15.75" customHeight="1" s="198">
      <c r="A743" s="57" t="n"/>
      <c r="B743" s="57" t="n"/>
      <c r="C743" s="69" t="n"/>
      <c r="D743" s="57" t="n"/>
    </row>
    <row r="744" ht="15.75" customHeight="1" s="198">
      <c r="A744" s="57" t="n"/>
      <c r="B744" s="57" t="n"/>
      <c r="C744" s="69" t="n"/>
      <c r="D744" s="57" t="n"/>
    </row>
    <row r="745" ht="15.75" customHeight="1" s="198">
      <c r="A745" s="57" t="n"/>
      <c r="B745" s="57" t="n"/>
      <c r="C745" s="69" t="n"/>
      <c r="D745" s="57" t="n"/>
    </row>
    <row r="746" ht="15.75" customHeight="1" s="198">
      <c r="A746" s="57" t="n"/>
      <c r="B746" s="57" t="n"/>
      <c r="C746" s="69" t="n"/>
      <c r="D746" s="57" t="n"/>
    </row>
    <row r="747" ht="15.75" customHeight="1" s="198">
      <c r="A747" s="57" t="n"/>
      <c r="B747" s="57" t="n"/>
      <c r="C747" s="69" t="n"/>
      <c r="D747" s="57" t="n"/>
    </row>
    <row r="748" ht="15.75" customHeight="1" s="198">
      <c r="A748" s="57" t="n"/>
      <c r="B748" s="57" t="n"/>
      <c r="C748" s="69" t="n"/>
      <c r="D748" s="57" t="n"/>
    </row>
    <row r="749" ht="15.75" customHeight="1" s="198">
      <c r="A749" s="57" t="n"/>
      <c r="B749" s="57" t="n"/>
      <c r="C749" s="69" t="n"/>
      <c r="D749" s="57" t="n"/>
    </row>
    <row r="750" ht="15.75" customHeight="1" s="198">
      <c r="A750" s="57" t="n"/>
      <c r="B750" s="57" t="n"/>
      <c r="C750" s="69" t="n"/>
      <c r="D750" s="57" t="n"/>
    </row>
    <row r="751" ht="15.75" customHeight="1" s="198">
      <c r="A751" s="57" t="n"/>
      <c r="B751" s="57" t="n"/>
      <c r="C751" s="69" t="n"/>
      <c r="D751" s="57" t="n"/>
    </row>
    <row r="752" ht="15.75" customHeight="1" s="198">
      <c r="A752" s="57" t="n"/>
      <c r="B752" s="57" t="n"/>
      <c r="C752" s="69" t="n"/>
      <c r="D752" s="57" t="n"/>
    </row>
    <row r="753" ht="15.75" customHeight="1" s="198">
      <c r="A753" s="57" t="n"/>
      <c r="B753" s="57" t="n"/>
      <c r="C753" s="69" t="n"/>
      <c r="D753" s="57" t="n"/>
    </row>
    <row r="754" ht="15.75" customHeight="1" s="198">
      <c r="A754" s="57" t="n"/>
      <c r="B754" s="57" t="n"/>
      <c r="C754" s="69" t="n"/>
      <c r="D754" s="57" t="n"/>
    </row>
    <row r="755" ht="15.75" customHeight="1" s="198">
      <c r="A755" s="57" t="n"/>
      <c r="B755" s="57" t="n"/>
      <c r="C755" s="69" t="n"/>
      <c r="D755" s="57" t="n"/>
    </row>
    <row r="756" ht="15.75" customHeight="1" s="198">
      <c r="A756" s="57" t="n"/>
      <c r="B756" s="57" t="n"/>
      <c r="C756" s="69" t="n"/>
      <c r="D756" s="57" t="n"/>
    </row>
    <row r="757" ht="15.75" customHeight="1" s="198">
      <c r="A757" s="57" t="n"/>
      <c r="B757" s="57" t="n"/>
      <c r="C757" s="69" t="n"/>
      <c r="D757" s="57" t="n"/>
    </row>
    <row r="758" ht="15.75" customHeight="1" s="198">
      <c r="A758" s="57" t="n"/>
      <c r="B758" s="57" t="n"/>
      <c r="C758" s="69" t="n"/>
      <c r="D758" s="57" t="n"/>
    </row>
    <row r="759" ht="15.75" customHeight="1" s="198">
      <c r="A759" s="57" t="n"/>
      <c r="B759" s="57" t="n"/>
      <c r="C759" s="69" t="n"/>
      <c r="D759" s="57" t="n"/>
    </row>
    <row r="760" ht="15.75" customHeight="1" s="198">
      <c r="A760" s="57" t="n"/>
      <c r="B760" s="57" t="n"/>
      <c r="C760" s="69" t="n"/>
      <c r="D760" s="57" t="n"/>
    </row>
    <row r="761" ht="15.75" customHeight="1" s="198">
      <c r="A761" s="57" t="n"/>
      <c r="B761" s="57" t="n"/>
      <c r="C761" s="69" t="n"/>
      <c r="D761" s="57" t="n"/>
    </row>
    <row r="762" ht="15.75" customHeight="1" s="198">
      <c r="A762" s="57" t="n"/>
      <c r="B762" s="57" t="n"/>
      <c r="C762" s="69" t="n"/>
      <c r="D762" s="57" t="n"/>
    </row>
    <row r="763" ht="15.75" customHeight="1" s="198">
      <c r="A763" s="57" t="n"/>
      <c r="B763" s="57" t="n"/>
      <c r="C763" s="69" t="n"/>
      <c r="D763" s="57" t="n"/>
    </row>
    <row r="764" ht="15.75" customHeight="1" s="198">
      <c r="A764" s="57" t="n"/>
      <c r="B764" s="57" t="n"/>
      <c r="C764" s="69" t="n"/>
      <c r="D764" s="57" t="n"/>
    </row>
    <row r="765" ht="15.75" customHeight="1" s="198">
      <c r="A765" s="57" t="n"/>
      <c r="B765" s="57" t="n"/>
      <c r="C765" s="69" t="n"/>
      <c r="D765" s="57" t="n"/>
    </row>
    <row r="766" ht="15.75" customHeight="1" s="198">
      <c r="A766" s="57" t="n"/>
      <c r="B766" s="57" t="n"/>
      <c r="C766" s="69" t="n"/>
      <c r="D766" s="57" t="n"/>
    </row>
    <row r="767" ht="15.75" customHeight="1" s="198">
      <c r="A767" s="57" t="n"/>
      <c r="B767" s="57" t="n"/>
      <c r="C767" s="69" t="n"/>
      <c r="D767" s="57" t="n"/>
    </row>
    <row r="768" ht="15.75" customHeight="1" s="198">
      <c r="A768" s="57" t="n"/>
      <c r="B768" s="57" t="n"/>
      <c r="C768" s="69" t="n"/>
      <c r="D768" s="57" t="n"/>
    </row>
    <row r="769" ht="15.75" customHeight="1" s="198">
      <c r="A769" s="57" t="n"/>
      <c r="B769" s="57" t="n"/>
      <c r="C769" s="69" t="n"/>
      <c r="D769" s="57" t="n"/>
    </row>
    <row r="770" ht="15.75" customHeight="1" s="198">
      <c r="A770" s="57" t="n"/>
      <c r="B770" s="57" t="n"/>
      <c r="C770" s="69" t="n"/>
      <c r="D770" s="57" t="n"/>
    </row>
    <row r="771" ht="15.75" customHeight="1" s="198">
      <c r="A771" s="57" t="n"/>
      <c r="B771" s="57" t="n"/>
      <c r="C771" s="69" t="n"/>
      <c r="D771" s="57" t="n"/>
    </row>
    <row r="772" ht="15.75" customHeight="1" s="198">
      <c r="A772" s="57" t="n"/>
      <c r="B772" s="57" t="n"/>
      <c r="C772" s="69" t="n"/>
      <c r="D772" s="57" t="n"/>
    </row>
    <row r="773" ht="15.75" customHeight="1" s="198">
      <c r="A773" s="57" t="n"/>
      <c r="B773" s="57" t="n"/>
      <c r="C773" s="69" t="n"/>
      <c r="D773" s="57" t="n"/>
    </row>
    <row r="774" ht="15.75" customHeight="1" s="198">
      <c r="A774" s="57" t="n"/>
      <c r="B774" s="57" t="n"/>
      <c r="C774" s="69" t="n"/>
      <c r="D774" s="57" t="n"/>
    </row>
    <row r="775" ht="15.75" customHeight="1" s="198">
      <c r="A775" s="57" t="n"/>
      <c r="B775" s="57" t="n"/>
      <c r="C775" s="69" t="n"/>
      <c r="D775" s="57" t="n"/>
    </row>
    <row r="776" ht="15.75" customHeight="1" s="198">
      <c r="A776" s="57" t="n"/>
      <c r="B776" s="57" t="n"/>
      <c r="C776" s="69" t="n"/>
      <c r="D776" s="57" t="n"/>
    </row>
    <row r="777" ht="15.75" customHeight="1" s="198">
      <c r="A777" s="57" t="n"/>
      <c r="B777" s="57" t="n"/>
      <c r="C777" s="69" t="n"/>
      <c r="D777" s="57" t="n"/>
    </row>
    <row r="778" ht="15.75" customHeight="1" s="198">
      <c r="A778" s="57" t="n"/>
      <c r="B778" s="57" t="n"/>
      <c r="C778" s="69" t="n"/>
      <c r="D778" s="57" t="n"/>
    </row>
    <row r="779" ht="15.75" customHeight="1" s="198">
      <c r="A779" s="57" t="n"/>
      <c r="B779" s="57" t="n"/>
      <c r="C779" s="69" t="n"/>
      <c r="D779" s="57" t="n"/>
    </row>
    <row r="780" ht="15.75" customHeight="1" s="198">
      <c r="A780" s="57" t="n"/>
      <c r="B780" s="57" t="n"/>
      <c r="C780" s="69" t="n"/>
      <c r="D780" s="57" t="n"/>
    </row>
    <row r="781" ht="15.75" customHeight="1" s="198">
      <c r="A781" s="57" t="n"/>
      <c r="B781" s="57" t="n"/>
      <c r="C781" s="69" t="n"/>
      <c r="D781" s="57" t="n"/>
    </row>
    <row r="782" ht="15.75" customHeight="1" s="198">
      <c r="A782" s="57" t="n"/>
      <c r="B782" s="57" t="n"/>
      <c r="C782" s="69" t="n"/>
      <c r="D782" s="57" t="n"/>
    </row>
    <row r="783" ht="15.75" customHeight="1" s="198">
      <c r="A783" s="57" t="n"/>
      <c r="B783" s="57" t="n"/>
      <c r="C783" s="69" t="n"/>
      <c r="D783" s="57" t="n"/>
    </row>
    <row r="784" ht="15.75" customHeight="1" s="198">
      <c r="A784" s="57" t="n"/>
      <c r="B784" s="57" t="n"/>
      <c r="C784" s="69" t="n"/>
      <c r="D784" s="57" t="n"/>
    </row>
    <row r="785" ht="15.75" customHeight="1" s="198">
      <c r="A785" s="57" t="n"/>
      <c r="B785" s="57" t="n"/>
      <c r="C785" s="69" t="n"/>
      <c r="D785" s="57" t="n"/>
    </row>
    <row r="786" ht="15.75" customHeight="1" s="198">
      <c r="A786" s="57" t="n"/>
      <c r="B786" s="57" t="n"/>
      <c r="C786" s="69" t="n"/>
      <c r="D786" s="57" t="n"/>
    </row>
    <row r="787" ht="15.75" customHeight="1" s="198">
      <c r="A787" s="57" t="n"/>
      <c r="B787" s="57" t="n"/>
      <c r="C787" s="69" t="n"/>
      <c r="D787" s="57" t="n"/>
    </row>
    <row r="788" ht="15.75" customHeight="1" s="198">
      <c r="A788" s="57" t="n"/>
      <c r="B788" s="57" t="n"/>
      <c r="C788" s="69" t="n"/>
      <c r="D788" s="57" t="n"/>
    </row>
    <row r="789" ht="15.75" customHeight="1" s="198">
      <c r="A789" s="57" t="n"/>
      <c r="B789" s="57" t="n"/>
      <c r="C789" s="69" t="n"/>
      <c r="D789" s="57" t="n"/>
    </row>
    <row r="790" ht="15.75" customHeight="1" s="198">
      <c r="A790" s="57" t="n"/>
      <c r="B790" s="57" t="n"/>
      <c r="C790" s="69" t="n"/>
      <c r="D790" s="57" t="n"/>
    </row>
    <row r="791" ht="15.75" customHeight="1" s="198">
      <c r="A791" s="57" t="n"/>
      <c r="B791" s="57" t="n"/>
      <c r="C791" s="69" t="n"/>
      <c r="D791" s="57" t="n"/>
    </row>
    <row r="792" ht="15.75" customHeight="1" s="198">
      <c r="A792" s="57" t="n"/>
      <c r="B792" s="57" t="n"/>
      <c r="C792" s="69" t="n"/>
      <c r="D792" s="57" t="n"/>
    </row>
    <row r="793" ht="15.75" customHeight="1" s="198">
      <c r="A793" s="57" t="n"/>
      <c r="B793" s="57" t="n"/>
      <c r="C793" s="69" t="n"/>
      <c r="D793" s="57" t="n"/>
    </row>
    <row r="794" ht="15.75" customHeight="1" s="198">
      <c r="A794" s="57" t="n"/>
      <c r="B794" s="57" t="n"/>
      <c r="C794" s="69" t="n"/>
      <c r="D794" s="57" t="n"/>
    </row>
    <row r="795" ht="15.75" customHeight="1" s="198">
      <c r="A795" s="57" t="n"/>
      <c r="B795" s="57" t="n"/>
      <c r="C795" s="69" t="n"/>
      <c r="D795" s="57" t="n"/>
    </row>
    <row r="796" ht="15.75" customHeight="1" s="198">
      <c r="A796" s="57" t="n"/>
      <c r="B796" s="57" t="n"/>
      <c r="C796" s="69" t="n"/>
      <c r="D796" s="57" t="n"/>
    </row>
    <row r="797" ht="15.75" customHeight="1" s="198">
      <c r="A797" s="57" t="n"/>
      <c r="B797" s="57" t="n"/>
      <c r="C797" s="69" t="n"/>
      <c r="D797" s="57" t="n"/>
    </row>
    <row r="798" ht="15.75" customHeight="1" s="198">
      <c r="A798" s="57" t="n"/>
      <c r="B798" s="57" t="n"/>
      <c r="C798" s="69" t="n"/>
      <c r="D798" s="57" t="n"/>
    </row>
    <row r="799" ht="15.75" customHeight="1" s="198">
      <c r="A799" s="57" t="n"/>
      <c r="B799" s="57" t="n"/>
      <c r="C799" s="69" t="n"/>
      <c r="D799" s="57" t="n"/>
    </row>
    <row r="800" ht="15.75" customHeight="1" s="198">
      <c r="A800" s="57" t="n"/>
      <c r="B800" s="57" t="n"/>
      <c r="C800" s="69" t="n"/>
      <c r="D800" s="57" t="n"/>
    </row>
    <row r="801" ht="15.75" customHeight="1" s="198">
      <c r="A801" s="57" t="n"/>
      <c r="B801" s="57" t="n"/>
      <c r="C801" s="69" t="n"/>
      <c r="D801" s="57" t="n"/>
    </row>
    <row r="802" ht="15.75" customHeight="1" s="198">
      <c r="A802" s="57" t="n"/>
      <c r="B802" s="57" t="n"/>
      <c r="C802" s="69" t="n"/>
      <c r="D802" s="57" t="n"/>
    </row>
    <row r="803" ht="15.75" customHeight="1" s="198">
      <c r="A803" s="57" t="n"/>
      <c r="B803" s="57" t="n"/>
      <c r="C803" s="69" t="n"/>
      <c r="D803" s="57" t="n"/>
    </row>
    <row r="804" ht="15.75" customHeight="1" s="198">
      <c r="A804" s="57" t="n"/>
      <c r="B804" s="57" t="n"/>
      <c r="C804" s="69" t="n"/>
      <c r="D804" s="57" t="n"/>
    </row>
    <row r="805" ht="15.75" customHeight="1" s="198">
      <c r="A805" s="57" t="n"/>
      <c r="B805" s="57" t="n"/>
      <c r="C805" s="69" t="n"/>
      <c r="D805" s="57" t="n"/>
    </row>
    <row r="806" ht="15.75" customHeight="1" s="198">
      <c r="A806" s="57" t="n"/>
      <c r="B806" s="57" t="n"/>
      <c r="C806" s="69" t="n"/>
      <c r="D806" s="57" t="n"/>
    </row>
    <row r="807" ht="15.75" customHeight="1" s="198">
      <c r="A807" s="57" t="n"/>
      <c r="B807" s="57" t="n"/>
      <c r="C807" s="69" t="n"/>
      <c r="D807" s="57" t="n"/>
    </row>
    <row r="808" ht="15.75" customHeight="1" s="198">
      <c r="A808" s="57" t="n"/>
      <c r="B808" s="57" t="n"/>
      <c r="C808" s="69" t="n"/>
      <c r="D808" s="57" t="n"/>
    </row>
    <row r="809" ht="15.75" customHeight="1" s="198">
      <c r="A809" s="57" t="n"/>
      <c r="B809" s="57" t="n"/>
      <c r="C809" s="69" t="n"/>
      <c r="D809" s="57" t="n"/>
    </row>
    <row r="810" ht="15.75" customHeight="1" s="198">
      <c r="A810" s="57" t="n"/>
      <c r="B810" s="57" t="n"/>
      <c r="C810" s="69" t="n"/>
      <c r="D810" s="57" t="n"/>
    </row>
    <row r="811" ht="15.75" customHeight="1" s="198">
      <c r="A811" s="57" t="n"/>
      <c r="B811" s="57" t="n"/>
      <c r="C811" s="69" t="n"/>
      <c r="D811" s="57" t="n"/>
    </row>
    <row r="812" ht="15.75" customHeight="1" s="198">
      <c r="A812" s="57" t="n"/>
      <c r="B812" s="57" t="n"/>
      <c r="C812" s="69" t="n"/>
      <c r="D812" s="57" t="n"/>
    </row>
    <row r="813" ht="15.75" customHeight="1" s="198">
      <c r="A813" s="57" t="n"/>
      <c r="B813" s="57" t="n"/>
      <c r="C813" s="69" t="n"/>
      <c r="D813" s="57" t="n"/>
    </row>
    <row r="814" ht="15.75" customHeight="1" s="198">
      <c r="A814" s="57" t="n"/>
      <c r="B814" s="57" t="n"/>
      <c r="C814" s="69" t="n"/>
      <c r="D814" s="57" t="n"/>
    </row>
    <row r="815" ht="15.75" customHeight="1" s="198">
      <c r="A815" s="57" t="n"/>
      <c r="B815" s="57" t="n"/>
      <c r="C815" s="69" t="n"/>
      <c r="D815" s="57" t="n"/>
    </row>
    <row r="816" ht="15.75" customHeight="1" s="198">
      <c r="A816" s="57" t="n"/>
      <c r="B816" s="57" t="n"/>
      <c r="C816" s="69" t="n"/>
      <c r="D816" s="57" t="n"/>
    </row>
    <row r="817" ht="15.75" customHeight="1" s="198">
      <c r="A817" s="57" t="n"/>
      <c r="B817" s="57" t="n"/>
      <c r="C817" s="69" t="n"/>
      <c r="D817" s="57" t="n"/>
    </row>
    <row r="818" ht="15.75" customHeight="1" s="198">
      <c r="A818" s="57" t="n"/>
      <c r="B818" s="57" t="n"/>
      <c r="C818" s="69" t="n"/>
      <c r="D818" s="57" t="n"/>
    </row>
    <row r="819" ht="15.75" customHeight="1" s="198">
      <c r="A819" s="57" t="n"/>
      <c r="B819" s="57" t="n"/>
      <c r="C819" s="69" t="n"/>
      <c r="D819" s="57" t="n"/>
    </row>
    <row r="820" ht="15.75" customHeight="1" s="198">
      <c r="A820" s="57" t="n"/>
      <c r="B820" s="57" t="n"/>
      <c r="C820" s="69" t="n"/>
      <c r="D820" s="57" t="n"/>
    </row>
    <row r="821" ht="15.75" customHeight="1" s="198">
      <c r="A821" s="57" t="n"/>
      <c r="B821" s="57" t="n"/>
      <c r="C821" s="69" t="n"/>
      <c r="D821" s="57" t="n"/>
    </row>
    <row r="822" ht="15.75" customHeight="1" s="198">
      <c r="A822" s="57" t="n"/>
      <c r="B822" s="57" t="n"/>
      <c r="C822" s="69" t="n"/>
      <c r="D822" s="57" t="n"/>
    </row>
    <row r="823" ht="15.75" customHeight="1" s="198">
      <c r="A823" s="57" t="n"/>
      <c r="B823" s="57" t="n"/>
      <c r="C823" s="69" t="n"/>
      <c r="D823" s="57" t="n"/>
    </row>
    <row r="824" ht="15.75" customHeight="1" s="198">
      <c r="A824" s="57" t="n"/>
      <c r="B824" s="57" t="n"/>
      <c r="C824" s="69" t="n"/>
      <c r="D824" s="57" t="n"/>
    </row>
    <row r="825" ht="15.75" customHeight="1" s="198">
      <c r="A825" s="57" t="n"/>
      <c r="B825" s="57" t="n"/>
      <c r="C825" s="69" t="n"/>
      <c r="D825" s="57" t="n"/>
    </row>
    <row r="826" ht="15.75" customHeight="1" s="198">
      <c r="A826" s="57" t="n"/>
      <c r="B826" s="57" t="n"/>
      <c r="C826" s="69" t="n"/>
      <c r="D826" s="57" t="n"/>
    </row>
    <row r="827" ht="15.75" customHeight="1" s="198">
      <c r="A827" s="57" t="n"/>
      <c r="B827" s="57" t="n"/>
      <c r="C827" s="69" t="n"/>
      <c r="D827" s="57" t="n"/>
    </row>
    <row r="828" ht="15.75" customHeight="1" s="198">
      <c r="A828" s="57" t="n"/>
      <c r="B828" s="57" t="n"/>
      <c r="C828" s="69" t="n"/>
      <c r="D828" s="57" t="n"/>
    </row>
    <row r="829" ht="15.75" customHeight="1" s="198">
      <c r="A829" s="57" t="n"/>
      <c r="B829" s="57" t="n"/>
      <c r="C829" s="69" t="n"/>
      <c r="D829" s="57" t="n"/>
    </row>
    <row r="830" ht="15.75" customHeight="1" s="198">
      <c r="A830" s="57" t="n"/>
      <c r="B830" s="57" t="n"/>
      <c r="C830" s="69" t="n"/>
      <c r="D830" s="57" t="n"/>
    </row>
    <row r="831" ht="15.75" customHeight="1" s="198">
      <c r="A831" s="57" t="n"/>
      <c r="B831" s="57" t="n"/>
      <c r="C831" s="69" t="n"/>
      <c r="D831" s="57" t="n"/>
    </row>
    <row r="832" ht="15.75" customHeight="1" s="198">
      <c r="A832" s="57" t="n"/>
      <c r="B832" s="57" t="n"/>
      <c r="C832" s="69" t="n"/>
      <c r="D832" s="57" t="n"/>
    </row>
    <row r="833" ht="15.75" customHeight="1" s="198">
      <c r="A833" s="57" t="n"/>
      <c r="B833" s="57" t="n"/>
      <c r="C833" s="69" t="n"/>
      <c r="D833" s="57" t="n"/>
    </row>
    <row r="834" ht="15.75" customHeight="1" s="198">
      <c r="A834" s="57" t="n"/>
      <c r="B834" s="57" t="n"/>
      <c r="C834" s="69" t="n"/>
      <c r="D834" s="57" t="n"/>
    </row>
    <row r="835" ht="15.75" customHeight="1" s="198">
      <c r="A835" s="57" t="n"/>
      <c r="B835" s="57" t="n"/>
      <c r="C835" s="69" t="n"/>
      <c r="D835" s="57" t="n"/>
    </row>
    <row r="836" ht="15.75" customHeight="1" s="198">
      <c r="A836" s="57" t="n"/>
      <c r="B836" s="57" t="n"/>
      <c r="C836" s="69" t="n"/>
      <c r="D836" s="57" t="n"/>
    </row>
    <row r="837" ht="15.75" customHeight="1" s="198">
      <c r="A837" s="57" t="n"/>
      <c r="B837" s="57" t="n"/>
      <c r="C837" s="69" t="n"/>
      <c r="D837" s="57" t="n"/>
    </row>
    <row r="838" ht="15.75" customHeight="1" s="198">
      <c r="A838" s="57" t="n"/>
      <c r="B838" s="57" t="n"/>
      <c r="C838" s="69" t="n"/>
      <c r="D838" s="57" t="n"/>
    </row>
    <row r="839" ht="15.75" customHeight="1" s="198">
      <c r="A839" s="57" t="n"/>
      <c r="B839" s="57" t="n"/>
      <c r="C839" s="69" t="n"/>
      <c r="D839" s="57" t="n"/>
    </row>
    <row r="840" ht="15.75" customHeight="1" s="198">
      <c r="A840" s="57" t="n"/>
      <c r="B840" s="57" t="n"/>
      <c r="C840" s="69" t="n"/>
      <c r="D840" s="57" t="n"/>
    </row>
    <row r="841" ht="15.75" customHeight="1" s="198">
      <c r="A841" s="57" t="n"/>
      <c r="B841" s="57" t="n"/>
      <c r="C841" s="69" t="n"/>
      <c r="D841" s="57" t="n"/>
    </row>
    <row r="842" ht="15.75" customHeight="1" s="198">
      <c r="A842" s="57" t="n"/>
      <c r="B842" s="57" t="n"/>
      <c r="C842" s="69" t="n"/>
      <c r="D842" s="57" t="n"/>
    </row>
    <row r="843" ht="15.75" customHeight="1" s="198">
      <c r="A843" s="57" t="n"/>
      <c r="B843" s="57" t="n"/>
      <c r="C843" s="69" t="n"/>
      <c r="D843" s="57" t="n"/>
    </row>
    <row r="844" ht="15.75" customHeight="1" s="198">
      <c r="A844" s="57" t="n"/>
      <c r="B844" s="57" t="n"/>
      <c r="C844" s="69" t="n"/>
      <c r="D844" s="57" t="n"/>
    </row>
    <row r="845" ht="15.75" customHeight="1" s="198">
      <c r="A845" s="57" t="n"/>
      <c r="B845" s="57" t="n"/>
      <c r="C845" s="69" t="n"/>
      <c r="D845" s="57" t="n"/>
    </row>
    <row r="846" ht="15.75" customHeight="1" s="198">
      <c r="A846" s="57" t="n"/>
      <c r="B846" s="57" t="n"/>
      <c r="C846" s="69" t="n"/>
      <c r="D846" s="57" t="n"/>
    </row>
    <row r="847" ht="15.75" customHeight="1" s="198">
      <c r="A847" s="57" t="n"/>
      <c r="B847" s="57" t="n"/>
      <c r="C847" s="69" t="n"/>
      <c r="D847" s="57" t="n"/>
    </row>
    <row r="848" ht="15.75" customHeight="1" s="198">
      <c r="A848" s="57" t="n"/>
      <c r="B848" s="57" t="n"/>
      <c r="C848" s="69" t="n"/>
      <c r="D848" s="57" t="n"/>
    </row>
    <row r="849" ht="15.75" customHeight="1" s="198">
      <c r="A849" s="57" t="n"/>
      <c r="B849" s="57" t="n"/>
      <c r="C849" s="69" t="n"/>
      <c r="D849" s="57" t="n"/>
    </row>
    <row r="850" ht="15.75" customHeight="1" s="198">
      <c r="A850" s="57" t="n"/>
      <c r="B850" s="57" t="n"/>
      <c r="C850" s="69" t="n"/>
      <c r="D850" s="57" t="n"/>
    </row>
    <row r="851" ht="15.75" customHeight="1" s="198">
      <c r="A851" s="57" t="n"/>
      <c r="B851" s="57" t="n"/>
      <c r="C851" s="69" t="n"/>
      <c r="D851" s="57" t="n"/>
    </row>
    <row r="852" ht="15.75" customHeight="1" s="198">
      <c r="A852" s="57" t="n"/>
      <c r="B852" s="57" t="n"/>
      <c r="C852" s="69" t="n"/>
      <c r="D852" s="57" t="n"/>
    </row>
    <row r="853" ht="15.75" customHeight="1" s="198">
      <c r="A853" s="57" t="n"/>
      <c r="B853" s="57" t="n"/>
      <c r="C853" s="69" t="n"/>
      <c r="D853" s="57" t="n"/>
    </row>
    <row r="854" ht="15.75" customHeight="1" s="198">
      <c r="A854" s="57" t="n"/>
      <c r="B854" s="57" t="n"/>
      <c r="C854" s="69" t="n"/>
      <c r="D854" s="57" t="n"/>
    </row>
    <row r="855" ht="15.75" customHeight="1" s="198">
      <c r="A855" s="57" t="n"/>
      <c r="B855" s="57" t="n"/>
      <c r="C855" s="69" t="n"/>
      <c r="D855" s="57" t="n"/>
    </row>
    <row r="856" ht="15.75" customHeight="1" s="198">
      <c r="A856" s="57" t="n"/>
      <c r="B856" s="57" t="n"/>
      <c r="C856" s="69" t="n"/>
      <c r="D856" s="57" t="n"/>
    </row>
    <row r="857" ht="15.75" customHeight="1" s="198">
      <c r="A857" s="57" t="n"/>
      <c r="B857" s="57" t="n"/>
      <c r="C857" s="69" t="n"/>
      <c r="D857" s="57" t="n"/>
    </row>
    <row r="858" ht="15.75" customHeight="1" s="198">
      <c r="A858" s="57" t="n"/>
      <c r="B858" s="57" t="n"/>
      <c r="C858" s="69" t="n"/>
      <c r="D858" s="57" t="n"/>
    </row>
    <row r="859" ht="15.75" customHeight="1" s="198">
      <c r="A859" s="57" t="n"/>
      <c r="B859" s="57" t="n"/>
      <c r="C859" s="69" t="n"/>
      <c r="D859" s="57" t="n"/>
    </row>
    <row r="860" ht="15.75" customHeight="1" s="198">
      <c r="A860" s="57" t="n"/>
      <c r="B860" s="57" t="n"/>
      <c r="C860" s="69" t="n"/>
      <c r="D860" s="57" t="n"/>
    </row>
    <row r="861" ht="15.75" customHeight="1" s="198">
      <c r="A861" s="57" t="n"/>
      <c r="B861" s="57" t="n"/>
      <c r="C861" s="69" t="n"/>
      <c r="D861" s="57" t="n"/>
    </row>
    <row r="862" ht="15.75" customHeight="1" s="198">
      <c r="A862" s="57" t="n"/>
      <c r="B862" s="57" t="n"/>
      <c r="C862" s="69" t="n"/>
      <c r="D862" s="57" t="n"/>
    </row>
    <row r="863" ht="15.75" customHeight="1" s="198">
      <c r="A863" s="57" t="n"/>
      <c r="B863" s="57" t="n"/>
      <c r="C863" s="69" t="n"/>
      <c r="D863" s="57" t="n"/>
    </row>
    <row r="864" ht="15.75" customHeight="1" s="198">
      <c r="A864" s="57" t="n"/>
      <c r="B864" s="57" t="n"/>
      <c r="C864" s="69" t="n"/>
      <c r="D864" s="57" t="n"/>
    </row>
    <row r="865" ht="15.75" customHeight="1" s="198">
      <c r="A865" s="57" t="n"/>
      <c r="B865" s="57" t="n"/>
      <c r="C865" s="69" t="n"/>
      <c r="D865" s="57" t="n"/>
    </row>
    <row r="866" ht="15.75" customHeight="1" s="198">
      <c r="A866" s="57" t="n"/>
      <c r="B866" s="57" t="n"/>
      <c r="C866" s="69" t="n"/>
      <c r="D866" s="57" t="n"/>
    </row>
    <row r="867" ht="15.75" customHeight="1" s="198">
      <c r="A867" s="57" t="n"/>
      <c r="B867" s="57" t="n"/>
      <c r="C867" s="69" t="n"/>
      <c r="D867" s="57" t="n"/>
    </row>
    <row r="868" ht="15.75" customHeight="1" s="198">
      <c r="A868" s="57" t="n"/>
      <c r="B868" s="57" t="n"/>
      <c r="C868" s="69" t="n"/>
      <c r="D868" s="57" t="n"/>
    </row>
    <row r="869" ht="15.75" customHeight="1" s="198">
      <c r="A869" s="57" t="n"/>
      <c r="B869" s="57" t="n"/>
      <c r="C869" s="69" t="n"/>
      <c r="D869" s="57" t="n"/>
    </row>
    <row r="870" ht="15.75" customHeight="1" s="198">
      <c r="A870" s="57" t="n"/>
      <c r="B870" s="57" t="n"/>
      <c r="C870" s="69" t="n"/>
      <c r="D870" s="57" t="n"/>
    </row>
    <row r="871" ht="15.75" customHeight="1" s="198">
      <c r="A871" s="57" t="n"/>
      <c r="B871" s="57" t="n"/>
      <c r="C871" s="69" t="n"/>
      <c r="D871" s="57" t="n"/>
    </row>
    <row r="872" ht="15.75" customHeight="1" s="198">
      <c r="A872" s="57" t="n"/>
      <c r="B872" s="57" t="n"/>
      <c r="C872" s="69" t="n"/>
      <c r="D872" s="57" t="n"/>
    </row>
    <row r="873" ht="15.75" customHeight="1" s="198">
      <c r="A873" s="57" t="n"/>
      <c r="B873" s="57" t="n"/>
      <c r="C873" s="69" t="n"/>
      <c r="D873" s="57" t="n"/>
    </row>
    <row r="874" ht="15.75" customHeight="1" s="198">
      <c r="A874" s="57" t="n"/>
      <c r="B874" s="57" t="n"/>
      <c r="C874" s="69" t="n"/>
      <c r="D874" s="57" t="n"/>
    </row>
    <row r="875" ht="15.75" customHeight="1" s="198">
      <c r="A875" s="57" t="n"/>
      <c r="B875" s="57" t="n"/>
      <c r="C875" s="69" t="n"/>
      <c r="D875" s="57" t="n"/>
    </row>
    <row r="876" ht="15.75" customHeight="1" s="198">
      <c r="A876" s="57" t="n"/>
      <c r="B876" s="57" t="n"/>
      <c r="C876" s="69" t="n"/>
      <c r="D876" s="57" t="n"/>
    </row>
    <row r="877" ht="15.75" customHeight="1" s="198">
      <c r="A877" s="57" t="n"/>
      <c r="B877" s="57" t="n"/>
      <c r="C877" s="69" t="n"/>
      <c r="D877" s="57" t="n"/>
    </row>
    <row r="878" ht="15.75" customHeight="1" s="198">
      <c r="A878" s="57" t="n"/>
      <c r="B878" s="57" t="n"/>
      <c r="C878" s="69" t="n"/>
      <c r="D878" s="57" t="n"/>
    </row>
    <row r="879" ht="15.75" customHeight="1" s="198">
      <c r="A879" s="57" t="n"/>
      <c r="B879" s="57" t="n"/>
      <c r="C879" s="69" t="n"/>
      <c r="D879" s="57" t="n"/>
    </row>
    <row r="880" ht="15.75" customHeight="1" s="198">
      <c r="A880" s="57" t="n"/>
      <c r="B880" s="57" t="n"/>
      <c r="C880" s="69" t="n"/>
      <c r="D880" s="57" t="n"/>
    </row>
    <row r="881" ht="15.75" customHeight="1" s="198">
      <c r="A881" s="57" t="n"/>
      <c r="B881" s="57" t="n"/>
      <c r="C881" s="69" t="n"/>
      <c r="D881" s="57" t="n"/>
    </row>
    <row r="882" ht="15.75" customHeight="1" s="198">
      <c r="A882" s="57" t="n"/>
      <c r="B882" s="57" t="n"/>
      <c r="C882" s="69" t="n"/>
      <c r="D882" s="57" t="n"/>
    </row>
    <row r="883" ht="15.75" customHeight="1" s="198">
      <c r="A883" s="57" t="n"/>
      <c r="B883" s="57" t="n"/>
      <c r="C883" s="69" t="n"/>
      <c r="D883" s="57" t="n"/>
    </row>
    <row r="884" ht="15.75" customHeight="1" s="198">
      <c r="A884" s="57" t="n"/>
      <c r="B884" s="57" t="n"/>
      <c r="C884" s="69" t="n"/>
      <c r="D884" s="57" t="n"/>
    </row>
    <row r="885" ht="15.75" customHeight="1" s="198">
      <c r="A885" s="57" t="n"/>
      <c r="B885" s="57" t="n"/>
      <c r="C885" s="69" t="n"/>
      <c r="D885" s="57" t="n"/>
    </row>
    <row r="886" ht="15.75" customHeight="1" s="198">
      <c r="A886" s="57" t="n"/>
      <c r="B886" s="57" t="n"/>
      <c r="C886" s="69" t="n"/>
      <c r="D886" s="57" t="n"/>
    </row>
    <row r="887" ht="15.75" customHeight="1" s="198">
      <c r="A887" s="57" t="n"/>
      <c r="B887" s="57" t="n"/>
      <c r="C887" s="69" t="n"/>
      <c r="D887" s="57" t="n"/>
    </row>
    <row r="888" ht="15.75" customHeight="1" s="198">
      <c r="A888" s="57" t="n"/>
      <c r="B888" s="57" t="n"/>
      <c r="C888" s="69" t="n"/>
      <c r="D888" s="57" t="n"/>
    </row>
    <row r="889" ht="15.75" customHeight="1" s="198">
      <c r="A889" s="57" t="n"/>
      <c r="B889" s="57" t="n"/>
      <c r="C889" s="69" t="n"/>
      <c r="D889" s="57" t="n"/>
    </row>
    <row r="890" ht="15.75" customHeight="1" s="198">
      <c r="A890" s="57" t="n"/>
      <c r="B890" s="57" t="n"/>
      <c r="C890" s="69" t="n"/>
      <c r="D890" s="57" t="n"/>
    </row>
    <row r="891" ht="15.75" customHeight="1" s="198">
      <c r="A891" s="57" t="n"/>
      <c r="B891" s="57" t="n"/>
      <c r="C891" s="69" t="n"/>
      <c r="D891" s="57" t="n"/>
    </row>
    <row r="892" ht="15.75" customHeight="1" s="198">
      <c r="A892" s="57" t="n"/>
      <c r="B892" s="57" t="n"/>
      <c r="C892" s="69" t="n"/>
      <c r="D892" s="57" t="n"/>
    </row>
    <row r="893" ht="15.75" customHeight="1" s="198">
      <c r="A893" s="57" t="n"/>
      <c r="B893" s="57" t="n"/>
      <c r="C893" s="69" t="n"/>
      <c r="D893" s="57" t="n"/>
    </row>
    <row r="894" ht="15.75" customHeight="1" s="198">
      <c r="A894" s="57" t="n"/>
      <c r="B894" s="57" t="n"/>
      <c r="C894" s="69" t="n"/>
      <c r="D894" s="57" t="n"/>
    </row>
    <row r="895" ht="15.75" customHeight="1" s="198">
      <c r="A895" s="57" t="n"/>
      <c r="B895" s="57" t="n"/>
      <c r="C895" s="69" t="n"/>
      <c r="D895" s="57" t="n"/>
    </row>
    <row r="896" ht="15.75" customHeight="1" s="198">
      <c r="A896" s="57" t="n"/>
      <c r="B896" s="57" t="n"/>
      <c r="C896" s="69" t="n"/>
      <c r="D896" s="57" t="n"/>
    </row>
    <row r="897" ht="15.75" customHeight="1" s="198">
      <c r="A897" s="57" t="n"/>
      <c r="B897" s="57" t="n"/>
      <c r="C897" s="69" t="n"/>
      <c r="D897" s="57" t="n"/>
    </row>
    <row r="898" ht="15.75" customHeight="1" s="198">
      <c r="A898" s="57" t="n"/>
      <c r="B898" s="57" t="n"/>
      <c r="C898" s="69" t="n"/>
      <c r="D898" s="57" t="n"/>
    </row>
    <row r="899" ht="15.75" customHeight="1" s="198">
      <c r="A899" s="57" t="n"/>
      <c r="B899" s="57" t="n"/>
      <c r="C899" s="69" t="n"/>
      <c r="D899" s="57" t="n"/>
    </row>
    <row r="900" ht="15.75" customHeight="1" s="198">
      <c r="A900" s="57" t="n"/>
      <c r="B900" s="57" t="n"/>
      <c r="C900" s="69" t="n"/>
      <c r="D900" s="57" t="n"/>
    </row>
    <row r="901" ht="15.75" customHeight="1" s="198">
      <c r="A901" s="57" t="n"/>
      <c r="B901" s="57" t="n"/>
      <c r="C901" s="69" t="n"/>
      <c r="D901" s="57" t="n"/>
    </row>
    <row r="902" ht="15.75" customHeight="1" s="198">
      <c r="A902" s="57" t="n"/>
      <c r="B902" s="57" t="n"/>
      <c r="C902" s="69" t="n"/>
      <c r="D902" s="57" t="n"/>
    </row>
    <row r="903" ht="15.75" customHeight="1" s="198">
      <c r="A903" s="57" t="n"/>
      <c r="B903" s="57" t="n"/>
      <c r="C903" s="69" t="n"/>
      <c r="D903" s="57" t="n"/>
    </row>
    <row r="904" ht="15.75" customHeight="1" s="198">
      <c r="A904" s="57" t="n"/>
      <c r="B904" s="57" t="n"/>
      <c r="C904" s="69" t="n"/>
      <c r="D904" s="57" t="n"/>
    </row>
    <row r="905" ht="15.75" customHeight="1" s="198">
      <c r="A905" s="57" t="n"/>
      <c r="B905" s="57" t="n"/>
      <c r="C905" s="69" t="n"/>
      <c r="D905" s="57" t="n"/>
    </row>
    <row r="906" ht="15.75" customHeight="1" s="198">
      <c r="A906" s="57" t="n"/>
      <c r="B906" s="57" t="n"/>
      <c r="C906" s="69" t="n"/>
      <c r="D906" s="57" t="n"/>
    </row>
    <row r="907" ht="15.75" customHeight="1" s="198">
      <c r="A907" s="57" t="n"/>
      <c r="B907" s="57" t="n"/>
      <c r="C907" s="69" t="n"/>
      <c r="D907" s="57" t="n"/>
    </row>
    <row r="908" ht="15.75" customHeight="1" s="198">
      <c r="A908" s="57" t="n"/>
      <c r="B908" s="57" t="n"/>
      <c r="C908" s="69" t="n"/>
      <c r="D908" s="57" t="n"/>
    </row>
    <row r="909" ht="15.75" customHeight="1" s="198">
      <c r="A909" s="57" t="n"/>
      <c r="B909" s="57" t="n"/>
      <c r="C909" s="69" t="n"/>
      <c r="D909" s="57" t="n"/>
    </row>
    <row r="910" ht="15.75" customHeight="1" s="198">
      <c r="A910" s="57" t="n"/>
      <c r="B910" s="57" t="n"/>
      <c r="C910" s="69" t="n"/>
      <c r="D910" s="57" t="n"/>
    </row>
    <row r="911" ht="15.75" customHeight="1" s="198">
      <c r="A911" s="57" t="n"/>
      <c r="B911" s="57" t="n"/>
      <c r="C911" s="69" t="n"/>
      <c r="D911" s="57" t="n"/>
    </row>
    <row r="912" ht="15.75" customHeight="1" s="198">
      <c r="A912" s="57" t="n"/>
      <c r="B912" s="57" t="n"/>
      <c r="C912" s="69" t="n"/>
      <c r="D912" s="57" t="n"/>
    </row>
    <row r="913" ht="15.75" customHeight="1" s="198">
      <c r="A913" s="57" t="n"/>
      <c r="B913" s="57" t="n"/>
      <c r="C913" s="69" t="n"/>
      <c r="D913" s="57" t="n"/>
    </row>
    <row r="914" ht="15.75" customHeight="1" s="198">
      <c r="A914" s="57" t="n"/>
      <c r="B914" s="57" t="n"/>
      <c r="C914" s="69" t="n"/>
      <c r="D914" s="57" t="n"/>
    </row>
    <row r="915" ht="15.75" customHeight="1" s="198">
      <c r="A915" s="57" t="n"/>
      <c r="B915" s="57" t="n"/>
      <c r="C915" s="69" t="n"/>
      <c r="D915" s="57" t="n"/>
    </row>
    <row r="916" ht="15.75" customHeight="1" s="198">
      <c r="A916" s="57" t="n"/>
      <c r="B916" s="57" t="n"/>
      <c r="C916" s="69" t="n"/>
      <c r="D916" s="57" t="n"/>
    </row>
    <row r="917" ht="15.75" customHeight="1" s="198">
      <c r="A917" s="57" t="n"/>
      <c r="B917" s="57" t="n"/>
      <c r="C917" s="69" t="n"/>
      <c r="D917" s="57" t="n"/>
    </row>
    <row r="918" ht="15.75" customHeight="1" s="198">
      <c r="A918" s="57" t="n"/>
      <c r="B918" s="57" t="n"/>
      <c r="C918" s="69" t="n"/>
      <c r="D918" s="57" t="n"/>
    </row>
    <row r="919" ht="15.75" customHeight="1" s="198">
      <c r="A919" s="57" t="n"/>
      <c r="B919" s="57" t="n"/>
      <c r="C919" s="69" t="n"/>
      <c r="D919" s="57" t="n"/>
    </row>
    <row r="920" ht="15.75" customHeight="1" s="198">
      <c r="A920" s="57" t="n"/>
      <c r="B920" s="57" t="n"/>
      <c r="C920" s="69" t="n"/>
      <c r="D920" s="57" t="n"/>
    </row>
    <row r="921" ht="15.75" customHeight="1" s="198">
      <c r="A921" s="57" t="n"/>
      <c r="B921" s="57" t="n"/>
      <c r="C921" s="69" t="n"/>
      <c r="D921" s="57" t="n"/>
    </row>
    <row r="922" ht="15.75" customHeight="1" s="198">
      <c r="A922" s="57" t="n"/>
      <c r="B922" s="57" t="n"/>
      <c r="C922" s="69" t="n"/>
      <c r="D922" s="57" t="n"/>
    </row>
    <row r="923" ht="15.75" customHeight="1" s="198">
      <c r="A923" s="57" t="n"/>
      <c r="B923" s="57" t="n"/>
      <c r="C923" s="69" t="n"/>
      <c r="D923" s="57" t="n"/>
    </row>
    <row r="924" ht="15.75" customHeight="1" s="198">
      <c r="A924" s="57" t="n"/>
      <c r="B924" s="57" t="n"/>
      <c r="C924" s="69" t="n"/>
      <c r="D924" s="57" t="n"/>
    </row>
    <row r="925" ht="15.75" customHeight="1" s="198">
      <c r="A925" s="57" t="n"/>
      <c r="B925" s="57" t="n"/>
      <c r="C925" s="69" t="n"/>
      <c r="D925" s="57" t="n"/>
    </row>
    <row r="926" ht="15.75" customHeight="1" s="198">
      <c r="A926" s="57" t="n"/>
      <c r="B926" s="57" t="n"/>
      <c r="C926" s="69" t="n"/>
      <c r="D926" s="57" t="n"/>
    </row>
    <row r="927" ht="15.75" customHeight="1" s="198">
      <c r="A927" s="57" t="n"/>
      <c r="B927" s="57" t="n"/>
      <c r="C927" s="69" t="n"/>
      <c r="D927" s="57" t="n"/>
    </row>
    <row r="928" ht="15.75" customHeight="1" s="198">
      <c r="A928" s="57" t="n"/>
      <c r="B928" s="57" t="n"/>
      <c r="C928" s="69" t="n"/>
      <c r="D928" s="57" t="n"/>
    </row>
    <row r="929" ht="15.75" customHeight="1" s="198">
      <c r="A929" s="57" t="n"/>
      <c r="B929" s="57" t="n"/>
      <c r="C929" s="69" t="n"/>
      <c r="D929" s="57" t="n"/>
    </row>
    <row r="930" ht="15.75" customHeight="1" s="198">
      <c r="A930" s="57" t="n"/>
      <c r="B930" s="57" t="n"/>
      <c r="C930" s="69" t="n"/>
      <c r="D930" s="57" t="n"/>
    </row>
    <row r="931" ht="15.75" customHeight="1" s="198">
      <c r="A931" s="57" t="n"/>
      <c r="B931" s="57" t="n"/>
      <c r="C931" s="69" t="n"/>
      <c r="D931" s="57" t="n"/>
    </row>
    <row r="932" ht="15.75" customHeight="1" s="198">
      <c r="A932" s="57" t="n"/>
      <c r="B932" s="57" t="n"/>
      <c r="C932" s="69" t="n"/>
      <c r="D932" s="57" t="n"/>
    </row>
    <row r="933" ht="15.75" customHeight="1" s="198">
      <c r="A933" s="57" t="n"/>
      <c r="B933" s="57" t="n"/>
      <c r="C933" s="69" t="n"/>
      <c r="D933" s="57" t="n"/>
    </row>
    <row r="934" ht="15.75" customHeight="1" s="198">
      <c r="A934" s="57" t="n"/>
      <c r="B934" s="57" t="n"/>
      <c r="C934" s="69" t="n"/>
      <c r="D934" s="57" t="n"/>
    </row>
    <row r="935" ht="15.75" customHeight="1" s="198">
      <c r="A935" s="57" t="n"/>
      <c r="B935" s="57" t="n"/>
      <c r="C935" s="69" t="n"/>
      <c r="D935" s="57" t="n"/>
    </row>
    <row r="936" ht="15.75" customHeight="1" s="198">
      <c r="A936" s="57" t="n"/>
      <c r="B936" s="57" t="n"/>
      <c r="C936" s="69" t="n"/>
      <c r="D936" s="57" t="n"/>
    </row>
    <row r="937" ht="15.75" customHeight="1" s="198">
      <c r="A937" s="57" t="n"/>
      <c r="B937" s="57" t="n"/>
      <c r="C937" s="69" t="n"/>
      <c r="D937" s="57" t="n"/>
    </row>
    <row r="938" ht="15.75" customHeight="1" s="198">
      <c r="A938" s="57" t="n"/>
      <c r="B938" s="57" t="n"/>
      <c r="C938" s="69" t="n"/>
      <c r="D938" s="57" t="n"/>
    </row>
    <row r="939" ht="15.75" customHeight="1" s="198">
      <c r="A939" s="57" t="n"/>
      <c r="B939" s="57" t="n"/>
      <c r="C939" s="69" t="n"/>
      <c r="D939" s="57" t="n"/>
    </row>
    <row r="940" ht="15.75" customHeight="1" s="198">
      <c r="A940" s="57" t="n"/>
      <c r="B940" s="57" t="n"/>
      <c r="C940" s="69" t="n"/>
      <c r="D940" s="57" t="n"/>
    </row>
    <row r="941" ht="15.75" customHeight="1" s="198">
      <c r="A941" s="57" t="n"/>
      <c r="B941" s="57" t="n"/>
      <c r="C941" s="69" t="n"/>
      <c r="D941" s="57" t="n"/>
    </row>
    <row r="942" ht="15.75" customHeight="1" s="198">
      <c r="A942" s="57" t="n"/>
      <c r="B942" s="57" t="n"/>
      <c r="C942" s="69" t="n"/>
      <c r="D942" s="57" t="n"/>
    </row>
    <row r="943" ht="15.75" customHeight="1" s="198">
      <c r="A943" s="57" t="n"/>
      <c r="B943" s="57" t="n"/>
      <c r="C943" s="69" t="n"/>
      <c r="D943" s="57" t="n"/>
    </row>
    <row r="944" ht="15.75" customHeight="1" s="198">
      <c r="A944" s="57" t="n"/>
      <c r="B944" s="57" t="n"/>
      <c r="C944" s="69" t="n"/>
      <c r="D944" s="57" t="n"/>
    </row>
    <row r="945" ht="15.75" customHeight="1" s="198">
      <c r="A945" s="57" t="n"/>
      <c r="B945" s="57" t="n"/>
      <c r="C945" s="69" t="n"/>
      <c r="D945" s="57" t="n"/>
    </row>
    <row r="946" ht="15.75" customHeight="1" s="198">
      <c r="A946" s="57" t="n"/>
      <c r="B946" s="57" t="n"/>
      <c r="C946" s="69" t="n"/>
      <c r="D946" s="57" t="n"/>
    </row>
    <row r="947" ht="15.75" customHeight="1" s="198">
      <c r="A947" s="57" t="n"/>
      <c r="B947" s="57" t="n"/>
      <c r="C947" s="69" t="n"/>
      <c r="D947" s="57" t="n"/>
    </row>
    <row r="948" ht="15.75" customHeight="1" s="198">
      <c r="A948" s="57" t="n"/>
      <c r="B948" s="57" t="n"/>
      <c r="C948" s="69" t="n"/>
      <c r="D948" s="57" t="n"/>
    </row>
    <row r="949" ht="15.75" customHeight="1" s="198">
      <c r="A949" s="57" t="n"/>
      <c r="B949" s="57" t="n"/>
      <c r="C949" s="69" t="n"/>
      <c r="D949" s="57" t="n"/>
    </row>
    <row r="950" ht="15.75" customHeight="1" s="198">
      <c r="A950" s="57" t="n"/>
      <c r="B950" s="57" t="n"/>
      <c r="C950" s="69" t="n"/>
      <c r="D950" s="57" t="n"/>
    </row>
    <row r="951" ht="15.75" customHeight="1" s="198">
      <c r="A951" s="57" t="n"/>
      <c r="B951" s="57" t="n"/>
      <c r="C951" s="69" t="n"/>
      <c r="D951" s="57" t="n"/>
    </row>
    <row r="952" ht="15.75" customHeight="1" s="198">
      <c r="A952" s="57" t="n"/>
      <c r="B952" s="57" t="n"/>
      <c r="C952" s="69" t="n"/>
      <c r="D952" s="57" t="n"/>
    </row>
    <row r="953" ht="15.75" customHeight="1" s="198">
      <c r="A953" s="57" t="n"/>
      <c r="B953" s="57" t="n"/>
      <c r="C953" s="69" t="n"/>
      <c r="D953" s="57" t="n"/>
    </row>
    <row r="954" ht="15.75" customHeight="1" s="198">
      <c r="A954" s="57" t="n"/>
      <c r="B954" s="57" t="n"/>
      <c r="C954" s="69" t="n"/>
      <c r="D954" s="57" t="n"/>
    </row>
    <row r="955" ht="15.75" customHeight="1" s="198">
      <c r="A955" s="57" t="n"/>
      <c r="B955" s="57" t="n"/>
      <c r="C955" s="69" t="n"/>
      <c r="D955" s="57" t="n"/>
    </row>
    <row r="956" ht="15.75" customHeight="1" s="198">
      <c r="A956" s="57" t="n"/>
      <c r="B956" s="57" t="n"/>
      <c r="C956" s="69" t="n"/>
      <c r="D956" s="57" t="n"/>
    </row>
    <row r="957" ht="15.75" customHeight="1" s="198">
      <c r="A957" s="57" t="n"/>
      <c r="B957" s="57" t="n"/>
      <c r="C957" s="69" t="n"/>
      <c r="D957" s="57" t="n"/>
    </row>
    <row r="958" ht="15.75" customHeight="1" s="198">
      <c r="A958" s="57" t="n"/>
      <c r="B958" s="57" t="n"/>
      <c r="C958" s="69" t="n"/>
      <c r="D958" s="57" t="n"/>
    </row>
    <row r="959" ht="15.75" customHeight="1" s="198">
      <c r="A959" s="57" t="n"/>
      <c r="B959" s="57" t="n"/>
      <c r="C959" s="69" t="n"/>
      <c r="D959" s="57" t="n"/>
    </row>
    <row r="960" ht="15.75" customHeight="1" s="198">
      <c r="A960" s="57" t="n"/>
      <c r="B960" s="57" t="n"/>
      <c r="C960" s="69" t="n"/>
      <c r="D960" s="57" t="n"/>
    </row>
    <row r="961" ht="15.75" customHeight="1" s="198">
      <c r="A961" s="57" t="n"/>
      <c r="B961" s="57" t="n"/>
      <c r="C961" s="69" t="n"/>
      <c r="D961" s="57" t="n"/>
    </row>
    <row r="962" ht="15.75" customHeight="1" s="198">
      <c r="A962" s="57" t="n"/>
      <c r="B962" s="57" t="n"/>
      <c r="C962" s="69" t="n"/>
      <c r="D962" s="57" t="n"/>
    </row>
    <row r="963" ht="15.75" customHeight="1" s="198">
      <c r="A963" s="57" t="n"/>
      <c r="B963" s="57" t="n"/>
      <c r="C963" s="69" t="n"/>
      <c r="D963" s="57" t="n"/>
    </row>
    <row r="964" ht="15.75" customHeight="1" s="198">
      <c r="A964" s="57" t="n"/>
      <c r="B964" s="57" t="n"/>
      <c r="C964" s="69" t="n"/>
      <c r="D964" s="57" t="n"/>
    </row>
    <row r="965" ht="15.75" customHeight="1" s="198">
      <c r="A965" s="57" t="n"/>
      <c r="B965" s="57" t="n"/>
      <c r="C965" s="69" t="n"/>
      <c r="D965" s="57" t="n"/>
    </row>
    <row r="966" ht="15.75" customHeight="1" s="198">
      <c r="A966" s="57" t="n"/>
      <c r="B966" s="57" t="n"/>
      <c r="C966" s="69" t="n"/>
      <c r="D966" s="57" t="n"/>
    </row>
    <row r="967" ht="15.75" customHeight="1" s="198">
      <c r="A967" s="57" t="n"/>
      <c r="B967" s="57" t="n"/>
      <c r="C967" s="69" t="n"/>
      <c r="D967" s="57" t="n"/>
    </row>
    <row r="968" ht="15.75" customHeight="1" s="198">
      <c r="A968" s="57" t="n"/>
      <c r="B968" s="57" t="n"/>
      <c r="C968" s="69" t="n"/>
      <c r="D968" s="57" t="n"/>
    </row>
    <row r="969" ht="15.75" customHeight="1" s="198">
      <c r="A969" s="57" t="n"/>
      <c r="B969" s="57" t="n"/>
      <c r="C969" s="69" t="n"/>
      <c r="D969" s="57" t="n"/>
    </row>
    <row r="970" ht="15.75" customHeight="1" s="198">
      <c r="A970" s="57" t="n"/>
      <c r="B970" s="57" t="n"/>
      <c r="C970" s="69" t="n"/>
      <c r="D970" s="57" t="n"/>
    </row>
    <row r="971" ht="15.75" customHeight="1" s="198">
      <c r="A971" s="57" t="n"/>
      <c r="B971" s="57" t="n"/>
      <c r="C971" s="69" t="n"/>
      <c r="D971" s="57" t="n"/>
    </row>
    <row r="972" ht="15.75" customHeight="1" s="198">
      <c r="A972" s="57" t="n"/>
      <c r="B972" s="57" t="n"/>
      <c r="C972" s="69" t="n"/>
      <c r="D972" s="57" t="n"/>
    </row>
    <row r="973" ht="15.75" customHeight="1" s="198">
      <c r="A973" s="57" t="n"/>
      <c r="B973" s="57" t="n"/>
      <c r="C973" s="69" t="n"/>
      <c r="D973" s="57" t="n"/>
    </row>
    <row r="974" ht="15.75" customHeight="1" s="198">
      <c r="A974" s="57" t="n"/>
      <c r="B974" s="57" t="n"/>
      <c r="C974" s="69" t="n"/>
      <c r="D974" s="57" t="n"/>
    </row>
    <row r="975" ht="15.75" customHeight="1" s="198">
      <c r="A975" s="57" t="n"/>
      <c r="B975" s="57" t="n"/>
      <c r="C975" s="69" t="n"/>
      <c r="D975" s="57" t="n"/>
    </row>
    <row r="976" ht="15.75" customHeight="1" s="198">
      <c r="A976" s="57" t="n"/>
      <c r="B976" s="57" t="n"/>
      <c r="C976" s="69" t="n"/>
      <c r="D976" s="57" t="n"/>
    </row>
    <row r="977" ht="15.75" customHeight="1" s="198">
      <c r="A977" s="57" t="n"/>
      <c r="B977" s="57" t="n"/>
      <c r="C977" s="69" t="n"/>
      <c r="D977" s="57" t="n"/>
    </row>
    <row r="978" ht="15.75" customHeight="1" s="198">
      <c r="A978" s="57" t="n"/>
      <c r="B978" s="57" t="n"/>
      <c r="C978" s="69" t="n"/>
      <c r="D978" s="57" t="n"/>
    </row>
    <row r="979" ht="15.75" customHeight="1" s="198">
      <c r="A979" s="57" t="n"/>
      <c r="B979" s="57" t="n"/>
      <c r="C979" s="69" t="n"/>
      <c r="D979" s="57" t="n"/>
    </row>
    <row r="980" ht="15.75" customHeight="1" s="198">
      <c r="A980" s="57" t="n"/>
      <c r="B980" s="57" t="n"/>
      <c r="C980" s="69" t="n"/>
      <c r="D980" s="57" t="n"/>
    </row>
    <row r="981" ht="15.75" customHeight="1" s="198">
      <c r="A981" s="57" t="n"/>
      <c r="B981" s="57" t="n"/>
      <c r="C981" s="69" t="n"/>
      <c r="D981" s="57" t="n"/>
    </row>
    <row r="982" ht="15.75" customHeight="1" s="198">
      <c r="A982" s="57" t="n"/>
      <c r="B982" s="57" t="n"/>
      <c r="C982" s="69" t="n"/>
      <c r="D982" s="57" t="n"/>
    </row>
    <row r="983" ht="15.75" customHeight="1" s="198">
      <c r="A983" s="57" t="n"/>
      <c r="B983" s="57" t="n"/>
      <c r="C983" s="69" t="n"/>
      <c r="D983" s="57" t="n"/>
    </row>
    <row r="984" ht="15.75" customHeight="1" s="198">
      <c r="A984" s="57" t="n"/>
      <c r="B984" s="57" t="n"/>
      <c r="C984" s="69" t="n"/>
      <c r="D984" s="57" t="n"/>
    </row>
    <row r="985" ht="15.75" customHeight="1" s="198">
      <c r="A985" s="57" t="n"/>
      <c r="B985" s="57" t="n"/>
      <c r="C985" s="69" t="n"/>
      <c r="D985" s="57" t="n"/>
    </row>
    <row r="986" ht="15.75" customHeight="1" s="198">
      <c r="A986" s="57" t="n"/>
      <c r="B986" s="57" t="n"/>
      <c r="C986" s="69" t="n"/>
      <c r="D986" s="57" t="n"/>
    </row>
    <row r="987" ht="15.75" customHeight="1" s="198">
      <c r="A987" s="57" t="n"/>
      <c r="B987" s="57" t="n"/>
      <c r="C987" s="69" t="n"/>
      <c r="D987" s="57" t="n"/>
    </row>
    <row r="988" ht="15.75" customHeight="1" s="198">
      <c r="A988" s="57" t="n"/>
      <c r="B988" s="57" t="n"/>
      <c r="C988" s="69" t="n"/>
      <c r="D988" s="57" t="n"/>
    </row>
    <row r="989" ht="15.75" customHeight="1" s="198">
      <c r="A989" s="57" t="n"/>
      <c r="B989" s="57" t="n"/>
      <c r="C989" s="69" t="n"/>
      <c r="D989" s="57" t="n"/>
    </row>
    <row r="990" ht="15.75" customHeight="1" s="198">
      <c r="A990" s="57" t="n"/>
      <c r="B990" s="57" t="n"/>
      <c r="C990" s="69" t="n"/>
      <c r="D990" s="57" t="n"/>
    </row>
    <row r="991" ht="15.75" customHeight="1" s="198">
      <c r="A991" s="57" t="n"/>
      <c r="B991" s="57" t="n"/>
      <c r="C991" s="69" t="n"/>
      <c r="D991" s="57" t="n"/>
    </row>
    <row r="992" ht="15.75" customHeight="1" s="198">
      <c r="A992" s="57" t="n"/>
      <c r="B992" s="57" t="n"/>
      <c r="C992" s="69" t="n"/>
      <c r="D992" s="57" t="n"/>
    </row>
    <row r="993" ht="15.75" customHeight="1" s="198">
      <c r="A993" s="57" t="n"/>
      <c r="B993" s="57" t="n"/>
      <c r="C993" s="69" t="n"/>
      <c r="D993" s="57" t="n"/>
    </row>
    <row r="994" ht="15.75" customHeight="1" s="198">
      <c r="A994" s="57" t="n"/>
      <c r="B994" s="57" t="n"/>
      <c r="C994" s="69" t="n"/>
      <c r="D994" s="57" t="n"/>
    </row>
    <row r="995" ht="15.75" customHeight="1" s="198">
      <c r="A995" s="57" t="n"/>
      <c r="B995" s="57" t="n"/>
      <c r="C995" s="69" t="n"/>
      <c r="D995" s="57" t="n"/>
    </row>
    <row r="996" ht="15.75" customHeight="1" s="198">
      <c r="A996" s="57" t="n"/>
      <c r="B996" s="57" t="n"/>
      <c r="C996" s="69" t="n"/>
      <c r="D996" s="57" t="n"/>
    </row>
    <row r="997" ht="15.75" customHeight="1" s="198">
      <c r="A997" s="57" t="n"/>
      <c r="B997" s="57" t="n"/>
      <c r="C997" s="69" t="n"/>
      <c r="D997" s="57" t="n"/>
    </row>
    <row r="998" ht="15.75" customHeight="1" s="198">
      <c r="A998" s="57" t="n"/>
      <c r="B998" s="57" t="n"/>
      <c r="C998" s="69" t="n"/>
      <c r="D998" s="57" t="n"/>
    </row>
    <row r="999" ht="15.75" customHeight="1" s="198">
      <c r="A999" s="57" t="n"/>
      <c r="B999" s="57" t="n"/>
      <c r="D999" s="57" t="n"/>
    </row>
    <row r="1000" ht="15.75" customHeight="1" s="198">
      <c r="A1000" s="57" t="n"/>
      <c r="B1000" s="57" t="n"/>
      <c r="D1000" s="57" t="n"/>
    </row>
  </sheetData>
  <autoFilter ref="$A$1:$D$1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portrait"/>
  <headerFooter>
    <oddHeader/>
    <oddFooter>&amp;CPage &amp;P of</oddFooter>
    <evenHeader/>
    <evenFooter/>
    <firstHeader/>
    <firstFooter/>
  </headerFooter>
</worksheet>
</file>

<file path=xl/worksheets/sheet13.xml><?xml version="1.0" encoding="utf-8"?>
<worksheet xmlns="http://schemas.openxmlformats.org/spreadsheetml/2006/main">
  <sheetPr>
    <tabColor rgb="FFA3BCD3"/>
    <outlinePr summaryBelow="1" summaryRight="1"/>
    <pageSetUpPr/>
  </sheetPr>
  <dimension ref="A1:Y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3.88" customWidth="1" style="198" min="3" max="3"/>
    <col width="26.25" customWidth="1" style="198" min="4" max="4"/>
    <col width="22.13" customWidth="1" style="198" min="5" max="5"/>
    <col width="24.75" customWidth="1" style="198" min="6" max="6"/>
    <col width="48.88" customWidth="1" style="198" min="7" max="7"/>
    <col width="9.130000000000001" customWidth="1" style="198" min="8" max="10"/>
    <col width="8.630000000000001" customWidth="1" style="198" min="11" max="24"/>
    <col width="12.75" customWidth="1" style="198" min="25" max="25"/>
  </cols>
  <sheetData>
    <row r="1" ht="12.75" customHeight="1" s="198">
      <c r="A1" s="51" t="inlineStr">
        <is>
          <t>Country</t>
        </is>
      </c>
      <c r="B1" s="51" t="inlineStr">
        <is>
          <t>Country code</t>
        </is>
      </c>
      <c r="C1" s="67" t="inlineStr">
        <is>
          <t>Financing cost</t>
        </is>
      </c>
      <c r="D1" s="51" t="inlineStr">
        <is>
          <t>Source</t>
        </is>
      </c>
      <c r="E1" s="197" t="n"/>
      <c r="F1" s="197" t="n"/>
      <c r="G1" s="197" t="n"/>
      <c r="H1" s="13" t="n"/>
      <c r="I1" s="13" t="n"/>
      <c r="J1" s="13" t="n"/>
      <c r="K1" s="13" t="n"/>
      <c r="L1" s="13" t="n"/>
      <c r="M1" s="13" t="n"/>
      <c r="N1" s="13" t="n"/>
      <c r="O1" s="13" t="n"/>
      <c r="P1" s="13" t="n"/>
      <c r="Q1" s="13" t="n"/>
      <c r="R1" s="13" t="n"/>
      <c r="S1" s="13" t="n"/>
      <c r="T1" s="13" t="n"/>
      <c r="U1" s="13" t="n"/>
      <c r="V1" s="13" t="n"/>
      <c r="W1" s="13" t="n"/>
      <c r="X1" s="13" t="n"/>
      <c r="Y1" s="13" t="n"/>
    </row>
    <row r="2" ht="12.75" customHeight="1" s="198">
      <c r="A2" s="62" t="inlineStr">
        <is>
          <t>United States</t>
        </is>
      </c>
      <c r="B2" s="62">
        <f t="array" ref="B2">INDEX(Countries!$D$2:$D$255, MATCH(A2, Countries!$B$2:$B$255, 0))
</f>
        <v/>
      </c>
      <c r="C2" s="70" t="n">
        <v>0.05</v>
      </c>
      <c r="D2" s="57" t="inlineStr">
        <is>
          <t>5% of capex allotted for gathering project financing. From TNC Feasibility Study - Aotearoa New Zealand</t>
        </is>
      </c>
      <c r="E2" s="197" t="n"/>
      <c r="F2" s="197" t="n"/>
      <c r="G2" s="197" t="n"/>
      <c r="H2" s="197" t="n"/>
      <c r="I2" s="197" t="n"/>
      <c r="J2" s="197" t="n"/>
      <c r="K2" s="197" t="n"/>
      <c r="L2" s="197" t="n"/>
      <c r="M2" s="197" t="n"/>
      <c r="N2" s="197" t="n"/>
      <c r="O2" s="197" t="n"/>
      <c r="P2" s="197" t="n"/>
      <c r="Q2" s="197" t="n"/>
      <c r="R2" s="197" t="n"/>
      <c r="S2" s="197" t="n"/>
      <c r="T2" s="197" t="n"/>
      <c r="U2" s="197" t="n"/>
      <c r="V2" s="197" t="n"/>
      <c r="W2" s="197" t="n"/>
      <c r="X2" s="197" t="n"/>
      <c r="Y2" s="197" t="n"/>
    </row>
    <row r="3" ht="12.75" customHeight="1" s="198">
      <c r="A3" s="62" t="inlineStr">
        <is>
          <t>Indonesia</t>
        </is>
      </c>
      <c r="B3" s="62">
        <f t="array" ref="B3">INDEX(Countries!$D$2:$D$255, MATCH(A3, Countries!$B$2:$B$255, 0))
</f>
        <v/>
      </c>
      <c r="C3" s="70" t="n">
        <v>0.05</v>
      </c>
      <c r="D3" s="57" t="inlineStr">
        <is>
          <t>5% of capex allotted for gathering project financing. From TNC Feasibility Study - Aotearoa New Zealand</t>
        </is>
      </c>
      <c r="E3" s="197" t="n"/>
      <c r="F3" s="197" t="n"/>
      <c r="G3" s="197" t="n"/>
      <c r="H3" s="197" t="n"/>
      <c r="I3" s="197" t="n"/>
      <c r="J3" s="197" t="n"/>
      <c r="K3" s="197" t="n"/>
      <c r="L3" s="197" t="n"/>
      <c r="M3" s="197" t="n"/>
      <c r="N3" s="197" t="n"/>
      <c r="O3" s="197" t="n"/>
      <c r="P3" s="197" t="n"/>
      <c r="Q3" s="197" t="n"/>
      <c r="R3" s="197" t="n"/>
      <c r="S3" s="197" t="n"/>
      <c r="T3" s="197" t="n"/>
      <c r="U3" s="197" t="n"/>
      <c r="V3" s="197" t="n"/>
      <c r="W3" s="197" t="n"/>
      <c r="X3" s="197" t="n"/>
      <c r="Y3" s="197" t="n"/>
    </row>
    <row r="4" ht="12.75" customHeight="1" s="198">
      <c r="A4" s="62" t="inlineStr">
        <is>
          <t>Australia</t>
        </is>
      </c>
      <c r="B4" s="62">
        <f t="array" ref="B4">INDEX(Countries!$D$2:$D$255, MATCH(A4, Countries!$B$2:$B$255, 0))
</f>
        <v/>
      </c>
      <c r="C4" s="70" t="n">
        <v>0.05</v>
      </c>
      <c r="D4" s="57" t="inlineStr">
        <is>
          <t>5% of capex allotted for gathering project financing. From TNC Feasibility Study - Aotearoa New Zealand</t>
        </is>
      </c>
      <c r="E4" s="197" t="n"/>
      <c r="F4" s="197" t="n"/>
      <c r="G4" s="197" t="n"/>
      <c r="H4" s="197" t="n"/>
      <c r="I4" s="197" t="n"/>
      <c r="J4" s="197" t="n"/>
      <c r="K4" s="197" t="n"/>
      <c r="L4" s="197" t="n"/>
      <c r="M4" s="197" t="n"/>
      <c r="N4" s="197" t="n"/>
      <c r="O4" s="197" t="n"/>
      <c r="P4" s="197" t="n"/>
      <c r="Q4" s="197" t="n"/>
      <c r="R4" s="197" t="n"/>
      <c r="S4" s="197" t="n"/>
      <c r="T4" s="197" t="n"/>
      <c r="U4" s="197" t="n"/>
      <c r="V4" s="197" t="n"/>
      <c r="W4" s="197" t="n"/>
      <c r="X4" s="197" t="n"/>
      <c r="Y4" s="197" t="n"/>
    </row>
    <row r="5" ht="12.75" customHeight="1" s="198">
      <c r="A5" s="62" t="inlineStr">
        <is>
          <t>The Bahamas</t>
        </is>
      </c>
      <c r="B5" s="62">
        <f t="array" ref="B5">INDEX(Countries!$D$2:$D$255, MATCH(A5, Countries!$B$2:$B$255, 0))
</f>
        <v/>
      </c>
      <c r="C5" s="70" t="n">
        <v>0.05</v>
      </c>
      <c r="D5" s="57" t="inlineStr">
        <is>
          <t>5% of capex allotted for gathering project financing. From TNC Feasibility Study - Aotearoa New Zealand</t>
        </is>
      </c>
      <c r="E5" s="197" t="n"/>
      <c r="F5" s="197" t="n"/>
      <c r="G5" s="197" t="n"/>
      <c r="H5" s="197" t="n"/>
      <c r="I5" s="197" t="n"/>
      <c r="J5" s="197" t="n"/>
      <c r="K5" s="197" t="n"/>
      <c r="L5" s="197" t="n"/>
      <c r="M5" s="197" t="n"/>
      <c r="N5" s="197" t="n"/>
      <c r="O5" s="197" t="n"/>
      <c r="P5" s="197" t="n"/>
      <c r="Q5" s="197" t="n"/>
      <c r="R5" s="197" t="n"/>
      <c r="S5" s="197" t="n"/>
      <c r="T5" s="197" t="n"/>
      <c r="U5" s="197" t="n"/>
      <c r="V5" s="197" t="n"/>
      <c r="W5" s="197" t="n"/>
      <c r="X5" s="197" t="n"/>
      <c r="Y5" s="197" t="n"/>
    </row>
    <row r="6" ht="12.75" customHeight="1" s="198">
      <c r="A6" s="62" t="inlineStr">
        <is>
          <t>Kenya</t>
        </is>
      </c>
      <c r="B6" s="62">
        <f t="array" ref="B6">INDEX(Countries!$D$2:$D$255, MATCH(A6, Countries!$B$2:$B$255, 0))
</f>
        <v/>
      </c>
      <c r="C6" s="70" t="n">
        <v>0.05</v>
      </c>
      <c r="D6" s="57" t="inlineStr">
        <is>
          <t>5% of capex allotted for gathering project financing. From TNC Feasibility Study - Aotearoa New Zealand</t>
        </is>
      </c>
      <c r="E6" s="197" t="n"/>
      <c r="F6" s="197" t="n"/>
      <c r="G6" s="197" t="n"/>
      <c r="H6" s="197" t="n"/>
      <c r="I6" s="197" t="n"/>
      <c r="J6" s="197" t="n"/>
      <c r="K6" s="197" t="n"/>
      <c r="L6" s="197" t="n"/>
      <c r="M6" s="197" t="n"/>
      <c r="N6" s="197" t="n"/>
      <c r="O6" s="197" t="n"/>
      <c r="P6" s="197" t="n"/>
      <c r="Q6" s="197" t="n"/>
      <c r="R6" s="197" t="n"/>
      <c r="S6" s="197" t="n"/>
      <c r="T6" s="197" t="n"/>
      <c r="U6" s="197" t="n"/>
      <c r="V6" s="197" t="n"/>
      <c r="W6" s="197" t="n"/>
      <c r="X6" s="197" t="n"/>
      <c r="Y6" s="197" t="n"/>
    </row>
    <row r="7" ht="12.75" customHeight="1" s="198">
      <c r="A7" s="62" t="inlineStr">
        <is>
          <t>Mexico</t>
        </is>
      </c>
      <c r="B7" s="62">
        <f t="array" ref="B7">INDEX(Countries!$D$2:$D$255, MATCH(A7, Countries!$B$2:$B$255, 0))
</f>
        <v/>
      </c>
      <c r="C7" s="70" t="n">
        <v>0.05</v>
      </c>
      <c r="D7" s="57" t="inlineStr">
        <is>
          <t>5% of capex allotted for gathering project financing. From TNC Feasibility Study - Aotearoa New Zealand</t>
        </is>
      </c>
      <c r="E7" s="197" t="n"/>
      <c r="F7" s="197" t="n"/>
      <c r="G7" s="197" t="n"/>
      <c r="H7" s="197" t="n"/>
      <c r="I7" s="197" t="n"/>
      <c r="J7" s="197" t="n"/>
      <c r="K7" s="197" t="n"/>
      <c r="L7" s="197" t="n"/>
      <c r="M7" s="197" t="n"/>
      <c r="N7" s="197" t="n"/>
      <c r="O7" s="197" t="n"/>
      <c r="P7" s="197" t="n"/>
      <c r="Q7" s="197" t="n"/>
      <c r="R7" s="197" t="n"/>
      <c r="S7" s="197" t="n"/>
      <c r="T7" s="197" t="n"/>
      <c r="U7" s="197" t="n"/>
      <c r="V7" s="197" t="n"/>
      <c r="W7" s="197" t="n"/>
      <c r="X7" s="197" t="n"/>
      <c r="Y7" s="197" t="n"/>
    </row>
    <row r="8" ht="12.75" customHeight="1" s="198">
      <c r="A8" s="62" t="inlineStr">
        <is>
          <t>Colombia</t>
        </is>
      </c>
      <c r="B8" s="62">
        <f t="array" ref="B8">INDEX(Countries!$D$2:$D$255, MATCH(A8, Countries!$B$2:$B$255, 0))
</f>
        <v/>
      </c>
      <c r="C8" s="70" t="n">
        <v>0.05</v>
      </c>
      <c r="D8" s="57" t="inlineStr">
        <is>
          <t>5% of capex allotted for gathering project financing. From TNC Feasibility Study - Aotearoa New Zealand</t>
        </is>
      </c>
      <c r="E8" s="197" t="n"/>
      <c r="F8" s="197" t="n"/>
      <c r="G8" s="197" t="n"/>
      <c r="H8" s="197" t="n"/>
      <c r="I8" s="197" t="n"/>
      <c r="J8" s="197" t="n"/>
      <c r="K8" s="197" t="n"/>
      <c r="L8" s="197" t="n"/>
      <c r="M8" s="197" t="n"/>
      <c r="N8" s="197" t="n"/>
      <c r="O8" s="197" t="n"/>
      <c r="P8" s="197" t="n"/>
      <c r="Q8" s="197" t="n"/>
      <c r="R8" s="197" t="n"/>
      <c r="S8" s="197" t="n"/>
      <c r="T8" s="197" t="n"/>
      <c r="U8" s="197" t="n"/>
      <c r="V8" s="197" t="n"/>
      <c r="W8" s="197" t="n"/>
      <c r="X8" s="197" t="n"/>
      <c r="Y8" s="197" t="n"/>
    </row>
    <row r="9" ht="12.75" customHeight="1" s="198">
      <c r="A9" s="62" t="inlineStr">
        <is>
          <t>India</t>
        </is>
      </c>
      <c r="B9" s="62">
        <f t="array" ref="B9">INDEX(Countries!$D$2:$D$255, MATCH(A9, Countries!$B$2:$B$255, 0))
</f>
        <v/>
      </c>
      <c r="C9" s="70" t="n">
        <v>0.05</v>
      </c>
      <c r="D9" s="57" t="inlineStr">
        <is>
          <t>5% of capex allotted for gathering project financing. From TNC Feasibility Study - Aotearoa New Zealand</t>
        </is>
      </c>
      <c r="E9" s="197" t="n"/>
      <c r="F9" s="197" t="n"/>
      <c r="G9" s="197" t="n"/>
      <c r="H9" s="197" t="n"/>
      <c r="I9" s="197" t="n"/>
      <c r="J9" s="197" t="n"/>
      <c r="K9" s="197" t="n"/>
      <c r="L9" s="197" t="n"/>
      <c r="M9" s="197" t="n"/>
      <c r="N9" s="197" t="n"/>
      <c r="O9" s="197" t="n"/>
      <c r="P9" s="197" t="n"/>
      <c r="Q9" s="197" t="n"/>
      <c r="R9" s="197" t="n"/>
      <c r="S9" s="197" t="n"/>
      <c r="T9" s="197" t="n"/>
      <c r="U9" s="197" t="n"/>
      <c r="V9" s="197" t="n"/>
      <c r="W9" s="197" t="n"/>
      <c r="X9" s="197" t="n"/>
      <c r="Y9" s="197" t="n"/>
    </row>
    <row r="10" ht="12.75" customHeight="1" s="198">
      <c r="A10" s="62" t="inlineStr">
        <is>
          <t>China</t>
        </is>
      </c>
      <c r="B10" s="62">
        <f t="array" ref="B10">INDEX(Countries!$D$2:$D$255, MATCH(A10, Countries!$B$2:$B$255, 0))
</f>
        <v/>
      </c>
      <c r="C10" s="70" t="n">
        <v>0.05</v>
      </c>
      <c r="D10" s="57" t="inlineStr">
        <is>
          <t>5% of capex allotted for gathering project financing. From TNC Feasibility Study - Aotearoa New Zealand</t>
        </is>
      </c>
      <c r="G10" s="197" t="n"/>
      <c r="H10" s="197" t="n"/>
      <c r="I10" s="197" t="n"/>
      <c r="J10" s="197" t="n"/>
      <c r="K10" s="197" t="n"/>
      <c r="L10" s="197" t="n"/>
      <c r="M10" s="197" t="n"/>
      <c r="N10" s="197" t="n"/>
      <c r="O10" s="197" t="n"/>
      <c r="P10" s="197" t="n"/>
      <c r="Q10" s="197" t="n"/>
      <c r="R10" s="197" t="n"/>
      <c r="S10" s="197" t="n"/>
      <c r="T10" s="197" t="n"/>
      <c r="U10" s="197" t="n"/>
      <c r="V10" s="197" t="n"/>
      <c r="W10" s="197" t="n"/>
      <c r="X10" s="197" t="n"/>
      <c r="Y10" s="197" t="n"/>
    </row>
    <row r="11" ht="12.75" customHeight="1" s="198">
      <c r="A11" s="57" t="n"/>
      <c r="B11" s="57" t="n"/>
      <c r="C11" s="70" t="n"/>
      <c r="D11" s="57" t="n"/>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row>
    <row r="12" ht="12.75" customHeight="1" s="198">
      <c r="A12" s="57" t="n"/>
      <c r="B12" s="57" t="n"/>
      <c r="C12" s="70" t="n"/>
      <c r="D12" s="57" t="n"/>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row>
    <row r="13" ht="12.75" customHeight="1" s="198">
      <c r="A13" s="57" t="n"/>
      <c r="B13" s="57" t="n"/>
      <c r="C13" s="70" t="n"/>
      <c r="D13" s="57" t="n"/>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row>
    <row r="14" ht="12.75" customHeight="1" s="198">
      <c r="A14" s="57" t="n"/>
      <c r="B14" s="57" t="n"/>
      <c r="C14" s="70" t="n"/>
      <c r="D14" s="57" t="n"/>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row>
    <row r="15" ht="12.75" customHeight="1" s="198">
      <c r="A15" s="57" t="n"/>
      <c r="B15" s="57" t="n"/>
      <c r="C15" s="70" t="n"/>
      <c r="D15" s="57" t="n"/>
      <c r="G15" s="197" t="n"/>
      <c r="H15" s="197" t="n"/>
      <c r="I15" s="197" t="n"/>
      <c r="J15" s="197" t="n"/>
      <c r="K15" s="197" t="n"/>
      <c r="L15" s="197" t="n"/>
      <c r="M15" s="197" t="n"/>
      <c r="N15" s="197" t="n"/>
      <c r="O15" s="197" t="n"/>
      <c r="P15" s="197" t="n"/>
      <c r="Q15" s="197" t="n"/>
      <c r="R15" s="197" t="n"/>
      <c r="S15" s="197" t="n"/>
      <c r="T15" s="197" t="n"/>
      <c r="U15" s="197" t="n"/>
      <c r="V15" s="197" t="n"/>
      <c r="W15" s="197" t="n"/>
      <c r="X15" s="197" t="n"/>
      <c r="Y15" s="197" t="n"/>
    </row>
    <row r="16" ht="12.75" customHeight="1" s="198">
      <c r="A16" s="57" t="n"/>
      <c r="B16" s="57" t="n"/>
      <c r="C16" s="70" t="n"/>
      <c r="D16" s="57" t="n"/>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row>
    <row r="17" ht="12.75" customHeight="1" s="198">
      <c r="A17" s="57" t="n"/>
      <c r="B17" s="57" t="n"/>
      <c r="C17" s="70" t="n"/>
      <c r="D17" s="57" t="n"/>
      <c r="G17" s="197" t="n"/>
      <c r="H17" s="197" t="n"/>
      <c r="I17" s="197" t="n"/>
      <c r="J17" s="197" t="n"/>
      <c r="K17" s="197" t="n"/>
      <c r="L17" s="197" t="n"/>
      <c r="M17" s="197" t="n"/>
      <c r="N17" s="197" t="n"/>
      <c r="O17" s="197" t="n"/>
      <c r="P17" s="197" t="n"/>
      <c r="Q17" s="197" t="n"/>
      <c r="R17" s="197" t="n"/>
      <c r="S17" s="197" t="n"/>
      <c r="T17" s="197" t="n"/>
      <c r="U17" s="197" t="n"/>
      <c r="V17" s="197" t="n"/>
      <c r="W17" s="197" t="n"/>
      <c r="X17" s="197" t="n"/>
      <c r="Y17" s="197" t="n"/>
    </row>
    <row r="18" ht="12.75" customHeight="1" s="198">
      <c r="A18" s="57" t="n"/>
      <c r="B18" s="57" t="n"/>
      <c r="C18" s="70" t="n"/>
      <c r="D18" s="57" t="n"/>
      <c r="G18" s="197" t="n"/>
      <c r="H18" s="197" t="n"/>
      <c r="I18" s="197" t="n"/>
      <c r="J18" s="197" t="n"/>
      <c r="K18" s="197" t="n"/>
      <c r="L18" s="197" t="n"/>
      <c r="M18" s="197" t="n"/>
      <c r="N18" s="197" t="n"/>
      <c r="O18" s="197" t="n"/>
      <c r="P18" s="197" t="n"/>
      <c r="Q18" s="197" t="n"/>
      <c r="R18" s="197" t="n"/>
      <c r="S18" s="197" t="n"/>
      <c r="T18" s="197" t="n"/>
      <c r="U18" s="197" t="n"/>
      <c r="V18" s="197" t="n"/>
      <c r="W18" s="197" t="n"/>
      <c r="X18" s="197" t="n"/>
      <c r="Y18" s="197" t="n"/>
    </row>
    <row r="19" ht="12.75" customHeight="1" s="198">
      <c r="A19" s="57" t="n"/>
      <c r="B19" s="57" t="n"/>
      <c r="C19" s="70" t="n"/>
      <c r="D19" s="57" t="n"/>
      <c r="G19" s="197" t="n"/>
      <c r="H19" s="197" t="n"/>
      <c r="I19" s="197" t="n"/>
      <c r="J19" s="197" t="n"/>
      <c r="K19" s="197" t="n"/>
      <c r="L19" s="197" t="n"/>
      <c r="M19" s="197" t="n"/>
      <c r="N19" s="197" t="n"/>
      <c r="O19" s="197" t="n"/>
      <c r="P19" s="197" t="n"/>
      <c r="Q19" s="197" t="n"/>
      <c r="R19" s="197" t="n"/>
      <c r="S19" s="197" t="n"/>
      <c r="T19" s="197" t="n"/>
      <c r="U19" s="197" t="n"/>
      <c r="V19" s="197" t="n"/>
      <c r="W19" s="197" t="n"/>
      <c r="X19" s="197" t="n"/>
      <c r="Y19" s="197" t="n"/>
    </row>
    <row r="20" ht="12.75" customHeight="1" s="198">
      <c r="A20" s="57" t="n"/>
      <c r="B20" s="57" t="n"/>
      <c r="C20" s="70" t="n"/>
      <c r="D20" s="57" t="n"/>
      <c r="G20" s="197" t="n"/>
      <c r="H20" s="197" t="n"/>
      <c r="I20" s="197" t="n"/>
      <c r="J20" s="197" t="n"/>
      <c r="K20" s="197" t="n"/>
      <c r="L20" s="197" t="n"/>
      <c r="M20" s="197" t="n"/>
      <c r="N20" s="197" t="n"/>
      <c r="O20" s="197" t="n"/>
      <c r="P20" s="197" t="n"/>
      <c r="Q20" s="197" t="n"/>
      <c r="R20" s="197" t="n"/>
      <c r="S20" s="197" t="n"/>
      <c r="T20" s="197" t="n"/>
      <c r="U20" s="197" t="n"/>
      <c r="V20" s="197" t="n"/>
      <c r="W20" s="197" t="n"/>
      <c r="X20" s="197" t="n"/>
      <c r="Y20" s="197" t="n"/>
    </row>
    <row r="21" ht="12.75" customHeight="1" s="198">
      <c r="A21" s="57" t="n"/>
      <c r="B21" s="57" t="n"/>
      <c r="C21" s="70" t="n"/>
      <c r="D21" s="57" t="n"/>
      <c r="G21" s="197" t="n"/>
      <c r="H21" s="197" t="n"/>
      <c r="I21" s="197" t="n"/>
      <c r="J21" s="197" t="n"/>
      <c r="K21" s="197" t="n"/>
      <c r="L21" s="197" t="n"/>
      <c r="M21" s="197" t="n"/>
      <c r="N21" s="197" t="n"/>
      <c r="O21" s="197" t="n"/>
      <c r="P21" s="197" t="n"/>
      <c r="Q21" s="197" t="n"/>
      <c r="R21" s="197" t="n"/>
      <c r="S21" s="197" t="n"/>
      <c r="T21" s="197" t="n"/>
      <c r="U21" s="197" t="n"/>
      <c r="V21" s="197" t="n"/>
      <c r="W21" s="197" t="n"/>
      <c r="X21" s="197" t="n"/>
      <c r="Y21" s="197" t="n"/>
    </row>
    <row r="22" ht="12.75" customHeight="1" s="198">
      <c r="A22" s="57" t="n"/>
      <c r="B22" s="57" t="n"/>
      <c r="C22" s="70" t="n"/>
      <c r="D22" s="57" t="n"/>
      <c r="G22" s="197" t="n"/>
      <c r="H22" s="197" t="n"/>
      <c r="I22" s="197" t="n"/>
      <c r="J22" s="197" t="n"/>
      <c r="K22" s="197" t="n"/>
      <c r="L22" s="197" t="n"/>
      <c r="M22" s="197" t="n"/>
      <c r="N22" s="197" t="n"/>
      <c r="O22" s="197" t="n"/>
      <c r="P22" s="197" t="n"/>
      <c r="Q22" s="197" t="n"/>
      <c r="R22" s="197" t="n"/>
      <c r="S22" s="197" t="n"/>
      <c r="T22" s="197" t="n"/>
      <c r="U22" s="197" t="n"/>
      <c r="V22" s="197" t="n"/>
      <c r="W22" s="197" t="n"/>
      <c r="X22" s="197" t="n"/>
      <c r="Y22" s="197" t="n"/>
    </row>
    <row r="23" ht="12.75" customHeight="1" s="198">
      <c r="A23" s="57" t="n"/>
      <c r="B23" s="57" t="n"/>
      <c r="C23" s="70" t="n"/>
      <c r="D23" s="57" t="n"/>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row>
    <row r="24" ht="12.75" customHeight="1" s="198">
      <c r="A24" s="57" t="n"/>
      <c r="B24" s="57" t="n"/>
      <c r="C24" s="70" t="n"/>
      <c r="D24" s="57" t="n"/>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row>
    <row r="25" ht="12.75" customHeight="1" s="198">
      <c r="A25" s="57" t="n"/>
      <c r="B25" s="57" t="n"/>
      <c r="C25" s="70" t="n"/>
      <c r="D25" s="57" t="n"/>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row>
    <row r="26" ht="12.75" customHeight="1" s="198">
      <c r="A26" s="57" t="n"/>
      <c r="B26" s="57" t="n"/>
      <c r="C26" s="70" t="n"/>
      <c r="D26" s="57" t="n"/>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row>
    <row r="27" ht="12.75" customHeight="1" s="198">
      <c r="A27" s="57" t="n"/>
      <c r="B27" s="57" t="n"/>
      <c r="C27" s="70" t="n"/>
      <c r="D27" s="57" t="n"/>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row>
    <row r="28" ht="12.75" customHeight="1" s="198">
      <c r="A28" s="57" t="n"/>
      <c r="B28" s="57" t="n"/>
      <c r="C28" s="70" t="n"/>
      <c r="D28" s="57" t="n"/>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row>
    <row r="29" ht="12.75" customHeight="1" s="198">
      <c r="A29" s="57" t="n"/>
      <c r="B29" s="57" t="n"/>
      <c r="C29" s="70" t="n"/>
      <c r="D29" s="57" t="n"/>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row>
    <row r="30" ht="12.75" customHeight="1" s="198">
      <c r="A30" s="57" t="n"/>
      <c r="B30" s="57" t="n"/>
      <c r="C30" s="70" t="n"/>
      <c r="D30" s="57" t="n"/>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row>
    <row r="31" ht="12.75" customHeight="1" s="198">
      <c r="A31" s="57" t="n"/>
      <c r="B31" s="57" t="n"/>
      <c r="C31" s="70" t="n"/>
      <c r="D31" s="57" t="n"/>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row>
    <row r="32" ht="12.75" customHeight="1" s="198">
      <c r="A32" s="57" t="n"/>
      <c r="B32" s="57" t="n"/>
      <c r="C32" s="70" t="n"/>
      <c r="D32" s="57" t="n"/>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row>
    <row r="33" ht="12.75" customHeight="1" s="198">
      <c r="A33" s="57" t="n"/>
      <c r="B33" s="57" t="n"/>
      <c r="C33" s="70" t="n"/>
      <c r="D33" s="57" t="n"/>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row>
    <row r="34" ht="12.75" customHeight="1" s="198">
      <c r="A34" s="57" t="n"/>
      <c r="B34" s="57" t="n"/>
      <c r="C34" s="70" t="n"/>
      <c r="D34" s="57" t="n"/>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row>
    <row r="35" ht="12.75" customHeight="1" s="198">
      <c r="A35" s="57" t="n"/>
      <c r="B35" s="57" t="n"/>
      <c r="C35" s="70" t="n"/>
      <c r="D35" s="57" t="n"/>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row>
    <row r="36" ht="12.75" customHeight="1" s="198">
      <c r="A36" s="57" t="n"/>
      <c r="B36" s="57" t="n"/>
      <c r="C36" s="70" t="n"/>
      <c r="D36" s="57" t="n"/>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row>
    <row r="37" ht="12.75" customHeight="1" s="198">
      <c r="A37" s="57" t="n"/>
      <c r="B37" s="57" t="n"/>
      <c r="C37" s="70" t="n"/>
      <c r="D37" s="57" t="n"/>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row>
    <row r="38" ht="12.75" customHeight="1" s="198">
      <c r="A38" s="57" t="n"/>
      <c r="B38" s="57" t="n"/>
      <c r="C38" s="70" t="n"/>
      <c r="D38" s="57" t="n"/>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row>
    <row r="39" ht="12.75" customHeight="1" s="198">
      <c r="A39" s="57" t="n"/>
      <c r="B39" s="57" t="n"/>
      <c r="C39" s="70" t="n"/>
      <c r="D39" s="57" t="n"/>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row>
    <row r="40" ht="12.75" customHeight="1" s="198">
      <c r="A40" s="57" t="n"/>
      <c r="B40" s="57" t="n"/>
      <c r="C40" s="70" t="n"/>
      <c r="D40" s="57" t="n"/>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row>
    <row r="41" ht="12.75" customHeight="1" s="198">
      <c r="A41" s="57" t="n"/>
      <c r="B41" s="57" t="n"/>
      <c r="C41" s="70" t="n"/>
      <c r="D41" s="57" t="n"/>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row>
    <row r="42" ht="12.75" customHeight="1" s="198">
      <c r="A42" s="57" t="n"/>
      <c r="B42" s="57" t="n"/>
      <c r="C42" s="70" t="n"/>
      <c r="D42" s="57" t="n"/>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row>
    <row r="43" ht="12.75" customHeight="1" s="198">
      <c r="A43" s="57" t="n"/>
      <c r="B43" s="57" t="n"/>
      <c r="C43" s="70" t="n"/>
      <c r="D43" s="57" t="n"/>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row>
    <row r="44" ht="12.75" customHeight="1" s="198">
      <c r="A44" s="57" t="n"/>
      <c r="B44" s="57" t="n"/>
      <c r="C44" s="70" t="n"/>
      <c r="D44" s="57" t="n"/>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row>
    <row r="45" ht="12.75" customHeight="1" s="198">
      <c r="A45" s="57" t="n"/>
      <c r="B45" s="57" t="n"/>
      <c r="C45" s="70" t="n"/>
      <c r="D45" s="57" t="n"/>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row>
    <row r="46" ht="12.75" customHeight="1" s="198">
      <c r="A46" s="57" t="n"/>
      <c r="B46" s="57" t="n"/>
      <c r="C46" s="70" t="n"/>
      <c r="D46" s="57" t="n"/>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row>
    <row r="47" ht="12.75" customHeight="1" s="198">
      <c r="A47" s="57" t="n"/>
      <c r="B47" s="57" t="n"/>
      <c r="C47" s="70" t="n"/>
      <c r="D47" s="57" t="n"/>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row>
    <row r="48" ht="12.75" customHeight="1" s="198">
      <c r="A48" s="57" t="n"/>
      <c r="B48" s="57" t="n"/>
      <c r="C48" s="70" t="n"/>
      <c r="D48" s="57" t="n"/>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row>
    <row r="49" ht="12.75" customHeight="1" s="198">
      <c r="A49" s="57" t="n"/>
      <c r="B49" s="57" t="n"/>
      <c r="C49" s="70" t="n"/>
      <c r="D49" s="57" t="n"/>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row>
    <row r="50" ht="12.75" customHeight="1" s="198">
      <c r="A50" s="57" t="n"/>
      <c r="B50" s="57" t="n"/>
      <c r="C50" s="70" t="n"/>
      <c r="D50" s="57" t="n"/>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row>
    <row r="51" ht="12.75" customHeight="1" s="198">
      <c r="A51" s="57" t="n"/>
      <c r="B51" s="57" t="n"/>
      <c r="C51" s="70" t="n"/>
      <c r="D51" s="57" t="n"/>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row>
    <row r="52" ht="12.75" customHeight="1" s="198">
      <c r="A52" s="57" t="n"/>
      <c r="B52" s="57" t="n"/>
      <c r="C52" s="70" t="n"/>
      <c r="D52" s="57" t="n"/>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row>
    <row r="53" ht="12.75" customHeight="1" s="198">
      <c r="A53" s="57" t="n"/>
      <c r="B53" s="57" t="n"/>
      <c r="C53" s="70" t="n"/>
      <c r="D53" s="57" t="n"/>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row>
    <row r="54" ht="12.75" customHeight="1" s="198">
      <c r="A54" s="57" t="n"/>
      <c r="B54" s="57" t="n"/>
      <c r="C54" s="70" t="n"/>
      <c r="D54" s="57" t="n"/>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row>
    <row r="55" ht="12.75" customHeight="1" s="198">
      <c r="A55" s="57" t="n"/>
      <c r="B55" s="57" t="n"/>
      <c r="C55" s="70" t="n"/>
      <c r="D55" s="57" t="n"/>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row>
    <row r="56" ht="12.75" customHeight="1" s="198">
      <c r="A56" s="57" t="n"/>
      <c r="B56" s="57" t="n"/>
      <c r="C56" s="70" t="n"/>
      <c r="D56" s="57"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row>
    <row r="57" ht="12.75" customHeight="1" s="198">
      <c r="A57" s="57" t="n"/>
      <c r="B57" s="57" t="n"/>
      <c r="C57" s="70" t="n"/>
      <c r="D57" s="57"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row>
    <row r="58" ht="12.75" customHeight="1" s="198">
      <c r="A58" s="57" t="n"/>
      <c r="B58" s="57" t="n"/>
      <c r="C58" s="70" t="n"/>
      <c r="D58" s="57" t="n"/>
      <c r="G58" s="197" t="n"/>
      <c r="H58" s="197" t="n"/>
      <c r="I58" s="197" t="n"/>
      <c r="J58" s="197" t="n"/>
      <c r="K58" s="197" t="n"/>
      <c r="L58" s="197" t="n"/>
      <c r="M58" s="197" t="n"/>
      <c r="N58" s="197" t="n"/>
      <c r="O58" s="197" t="n"/>
      <c r="P58" s="197" t="n"/>
      <c r="Q58" s="197" t="n"/>
      <c r="R58" s="197" t="n"/>
      <c r="S58" s="197" t="n"/>
      <c r="T58" s="197" t="n"/>
      <c r="U58" s="197" t="n"/>
      <c r="V58" s="197" t="n"/>
      <c r="W58" s="197" t="n"/>
      <c r="X58" s="197" t="n"/>
      <c r="Y58" s="197" t="n"/>
    </row>
    <row r="59" ht="12.75" customHeight="1" s="198">
      <c r="A59" s="57" t="n"/>
      <c r="B59" s="57" t="n"/>
      <c r="C59" s="70" t="n"/>
      <c r="D59" s="5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row>
    <row r="60" ht="12.75" customHeight="1" s="198">
      <c r="A60" s="57" t="n"/>
      <c r="B60" s="57" t="n"/>
      <c r="C60" s="70" t="n"/>
      <c r="D60" s="5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row>
    <row r="61" ht="12.75" customHeight="1" s="198">
      <c r="A61" s="57" t="n"/>
      <c r="B61" s="57" t="n"/>
      <c r="C61" s="70" t="n"/>
      <c r="D61" s="5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row>
    <row r="62" ht="12.75" customHeight="1" s="198">
      <c r="A62" s="57" t="n"/>
      <c r="B62" s="57" t="n"/>
      <c r="C62" s="70" t="n"/>
      <c r="D62" s="5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row>
    <row r="63" ht="12.75" customHeight="1" s="198">
      <c r="A63" s="57" t="n"/>
      <c r="B63" s="57" t="n"/>
      <c r="C63" s="70" t="n"/>
      <c r="D63" s="5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row>
    <row r="64" ht="12.75" customHeight="1" s="198">
      <c r="A64" s="57" t="n"/>
      <c r="B64" s="57" t="n"/>
      <c r="C64" s="70" t="n"/>
      <c r="D64" s="5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row>
    <row r="65" ht="12.75" customHeight="1" s="198">
      <c r="A65" s="57" t="n"/>
      <c r="B65" s="57" t="n"/>
      <c r="C65" s="70" t="n"/>
      <c r="D65" s="5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row>
    <row r="66" ht="12.75" customHeight="1" s="198">
      <c r="A66" s="57" t="n"/>
      <c r="B66" s="57" t="n"/>
      <c r="C66" s="70" t="n"/>
      <c r="D66" s="5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row>
    <row r="67" ht="12.75" customHeight="1" s="198">
      <c r="A67" s="57" t="n"/>
      <c r="B67" s="57" t="n"/>
      <c r="C67" s="70" t="n"/>
      <c r="D67" s="5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row>
    <row r="68" ht="12.75" customHeight="1" s="198">
      <c r="A68" s="57" t="n"/>
      <c r="B68" s="57" t="n"/>
      <c r="C68" s="70" t="n"/>
      <c r="D68" s="5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row>
    <row r="69" ht="12.75" customHeight="1" s="198">
      <c r="A69" s="57" t="n"/>
      <c r="B69" s="57" t="n"/>
      <c r="C69" s="70" t="n"/>
      <c r="D69" s="5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row>
    <row r="70" ht="12.75" customHeight="1" s="198">
      <c r="A70" s="57" t="n"/>
      <c r="B70" s="57" t="n"/>
      <c r="C70" s="70" t="n"/>
      <c r="D70" s="5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row>
    <row r="71" ht="12.75" customHeight="1" s="198">
      <c r="A71" s="57" t="n"/>
      <c r="B71" s="57" t="n"/>
      <c r="C71" s="70" t="n"/>
      <c r="D71" s="5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row>
    <row r="72" ht="12.75" customHeight="1" s="198">
      <c r="A72" s="57" t="n"/>
      <c r="B72" s="57" t="n"/>
      <c r="C72" s="70" t="n"/>
      <c r="D72" s="5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row>
    <row r="73" ht="12.75" customHeight="1" s="198">
      <c r="A73" s="57" t="n"/>
      <c r="B73" s="57" t="n"/>
      <c r="C73" s="70" t="n"/>
      <c r="D73" s="5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row>
    <row r="74" ht="12.75" customHeight="1" s="198">
      <c r="A74" s="57" t="n"/>
      <c r="B74" s="57" t="n"/>
      <c r="C74" s="70" t="n"/>
      <c r="D74" s="5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row>
    <row r="75" ht="12.75" customHeight="1" s="198">
      <c r="A75" s="57" t="n"/>
      <c r="B75" s="57" t="n"/>
      <c r="C75" s="70" t="n"/>
      <c r="D75" s="5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row>
    <row r="76" ht="12.75" customHeight="1" s="198">
      <c r="A76" s="57" t="n"/>
      <c r="B76" s="57" t="n"/>
      <c r="C76" s="70" t="n"/>
      <c r="D76" s="5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row>
    <row r="77" ht="12.75" customHeight="1" s="198">
      <c r="A77" s="57" t="n"/>
      <c r="B77" s="57" t="n"/>
      <c r="C77" s="70" t="n"/>
      <c r="D77" s="5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row>
    <row r="78" ht="12.75" customHeight="1" s="198">
      <c r="A78" s="57" t="n"/>
      <c r="B78" s="57" t="n"/>
      <c r="C78" s="70" t="n"/>
      <c r="D78" s="5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row>
    <row r="79" ht="12.75" customHeight="1" s="198">
      <c r="A79" s="57" t="n"/>
      <c r="B79" s="57" t="n"/>
      <c r="C79" s="70" t="n"/>
      <c r="D79" s="5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row>
    <row r="80" ht="12.75" customHeight="1" s="198">
      <c r="A80" s="57" t="n"/>
      <c r="B80" s="57" t="n"/>
      <c r="C80" s="70" t="n"/>
      <c r="D80" s="5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row>
    <row r="81" ht="12.75" customHeight="1" s="198">
      <c r="A81" s="57" t="n"/>
      <c r="B81" s="57" t="n"/>
      <c r="C81" s="70" t="n"/>
      <c r="D81" s="5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row>
    <row r="82" ht="12.75" customHeight="1" s="198">
      <c r="A82" s="57" t="n"/>
      <c r="B82" s="57" t="n"/>
      <c r="C82" s="70" t="n"/>
      <c r="D82" s="5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row>
    <row r="83" ht="12.75" customHeight="1" s="198">
      <c r="A83" s="57" t="n"/>
      <c r="B83" s="57" t="n"/>
      <c r="C83" s="70" t="n"/>
      <c r="D83" s="5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row>
    <row r="84" ht="12.75" customHeight="1" s="198">
      <c r="A84" s="57" t="n"/>
      <c r="B84" s="57" t="n"/>
      <c r="C84" s="70" t="n"/>
      <c r="D84" s="5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row>
    <row r="85" ht="12.75" customHeight="1" s="198">
      <c r="A85" s="57" t="n"/>
      <c r="B85" s="57" t="n"/>
      <c r="C85" s="70" t="n"/>
      <c r="D85" s="5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row>
    <row r="86" ht="12.75" customHeight="1" s="198">
      <c r="A86" s="57" t="n"/>
      <c r="B86" s="57" t="n"/>
      <c r="C86" s="70" t="n"/>
      <c r="D86" s="5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row>
    <row r="87" ht="12.75" customHeight="1" s="198">
      <c r="A87" s="57" t="n"/>
      <c r="B87" s="57" t="n"/>
      <c r="C87" s="70" t="n"/>
      <c r="D87" s="5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row>
    <row r="88" ht="12.75" customHeight="1" s="198">
      <c r="A88" s="57" t="n"/>
      <c r="B88" s="57" t="n"/>
      <c r="C88" s="70" t="n"/>
      <c r="D88" s="5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row>
    <row r="89" ht="12.75" customHeight="1" s="198">
      <c r="A89" s="57" t="n"/>
      <c r="B89" s="57" t="n"/>
      <c r="C89" s="70" t="n"/>
      <c r="D89" s="5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row>
    <row r="90" ht="12.75" customHeight="1" s="198">
      <c r="A90" s="57" t="n"/>
      <c r="B90" s="57" t="n"/>
      <c r="C90" s="70" t="n"/>
      <c r="D90" s="5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row>
    <row r="91" ht="12.75" customHeight="1" s="198">
      <c r="A91" s="57" t="n"/>
      <c r="B91" s="57" t="n"/>
      <c r="C91" s="70" t="n"/>
      <c r="D91" s="5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row>
    <row r="92" ht="12.75" customHeight="1" s="198">
      <c r="A92" s="57" t="n"/>
      <c r="B92" s="57" t="n"/>
      <c r="C92" s="70" t="n"/>
      <c r="D92" s="5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row>
    <row r="93" ht="12.75" customHeight="1" s="198">
      <c r="A93" s="57" t="n"/>
      <c r="B93" s="57" t="n"/>
      <c r="C93" s="70" t="n"/>
      <c r="D93" s="5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row>
    <row r="94" ht="12.75" customHeight="1" s="198">
      <c r="A94" s="57" t="n"/>
      <c r="B94" s="57" t="n"/>
      <c r="C94" s="70" t="n"/>
      <c r="D94" s="5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row>
    <row r="95" ht="12.75" customHeight="1" s="198">
      <c r="A95" s="57" t="n"/>
      <c r="B95" s="57" t="n"/>
      <c r="C95" s="70" t="n"/>
      <c r="D95" s="5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row>
    <row r="96" ht="12.75" customHeight="1" s="198">
      <c r="A96" s="57" t="n"/>
      <c r="B96" s="57" t="n"/>
      <c r="C96" s="70" t="n"/>
      <c r="D96" s="5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row>
    <row r="97" ht="12.75" customHeight="1" s="198">
      <c r="A97" s="57" t="n"/>
      <c r="B97" s="57" t="n"/>
      <c r="C97" s="70" t="n"/>
      <c r="D97" s="5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row>
    <row r="98" ht="12.75" customHeight="1" s="198">
      <c r="A98" s="57" t="n"/>
      <c r="B98" s="57" t="n"/>
      <c r="C98" s="70" t="n"/>
      <c r="D98" s="5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row>
    <row r="99" ht="12.75" customHeight="1" s="198">
      <c r="A99" s="57" t="n"/>
      <c r="B99" s="57" t="n"/>
      <c r="C99" s="70" t="n"/>
      <c r="D99" s="5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row>
    <row r="100" ht="12.75" customHeight="1" s="198">
      <c r="A100" s="57" t="n"/>
      <c r="B100" s="57" t="n"/>
      <c r="C100" s="70" t="n"/>
      <c r="D100" s="5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row>
    <row r="101" ht="12.75" customHeight="1" s="198">
      <c r="A101" s="57" t="n"/>
      <c r="B101" s="57" t="n"/>
      <c r="C101" s="70" t="n"/>
      <c r="D101" s="5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row>
    <row r="102" ht="12.75" customHeight="1" s="198">
      <c r="A102" s="57" t="n"/>
      <c r="B102" s="57" t="n"/>
      <c r="C102" s="70" t="n"/>
      <c r="D102" s="5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row>
    <row r="103" ht="12.75" customHeight="1" s="198">
      <c r="A103" s="57" t="n"/>
      <c r="B103" s="57" t="n"/>
      <c r="C103" s="70" t="n"/>
      <c r="D103" s="5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row>
    <row r="104" ht="12.75" customHeight="1" s="198">
      <c r="A104" s="57" t="n"/>
      <c r="B104" s="57" t="n"/>
      <c r="C104" s="70" t="n"/>
      <c r="D104" s="5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row>
    <row r="105" ht="12.75" customHeight="1" s="198">
      <c r="A105" s="57" t="n"/>
      <c r="B105" s="57" t="n"/>
      <c r="C105" s="70" t="n"/>
      <c r="D105" s="5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row>
    <row r="106" ht="12.75" customHeight="1" s="198">
      <c r="A106" s="57" t="n"/>
      <c r="B106" s="57" t="n"/>
      <c r="C106" s="70" t="n"/>
      <c r="D106" s="5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row>
    <row r="107" ht="12.75" customHeight="1" s="198">
      <c r="A107" s="57" t="n"/>
      <c r="B107" s="57" t="n"/>
      <c r="C107" s="70" t="n"/>
      <c r="D107" s="5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row>
    <row r="108" ht="12.75" customHeight="1" s="198">
      <c r="A108" s="57" t="n"/>
      <c r="B108" s="57" t="n"/>
      <c r="C108" s="70" t="n"/>
      <c r="D108" s="5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row>
    <row r="109" ht="12.75" customHeight="1" s="198">
      <c r="A109" s="57" t="n"/>
      <c r="B109" s="57" t="n"/>
      <c r="C109" s="70" t="n"/>
      <c r="D109" s="5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row>
    <row r="110" ht="12.75" customHeight="1" s="198">
      <c r="A110" s="57" t="n"/>
      <c r="B110" s="57" t="n"/>
      <c r="C110" s="70" t="n"/>
      <c r="D110" s="5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row>
    <row r="111" ht="12.75" customHeight="1" s="198">
      <c r="A111" s="57" t="n"/>
      <c r="B111" s="57" t="n"/>
      <c r="C111" s="70" t="n"/>
      <c r="D111" s="5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row>
    <row r="112" ht="12.75" customHeight="1" s="198">
      <c r="A112" s="57" t="n"/>
      <c r="B112" s="57" t="n"/>
      <c r="C112" s="70" t="n"/>
      <c r="D112" s="5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row>
    <row r="113" ht="12.75" customHeight="1" s="198">
      <c r="A113" s="57" t="n"/>
      <c r="B113" s="57" t="n"/>
      <c r="C113" s="70" t="n"/>
      <c r="D113" s="5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row>
    <row r="114" ht="12.75" customHeight="1" s="198">
      <c r="A114" s="57" t="n"/>
      <c r="B114" s="57" t="n"/>
      <c r="C114" s="70" t="n"/>
      <c r="D114" s="5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row>
    <row r="115" ht="12.75" customHeight="1" s="198">
      <c r="A115" s="57" t="n"/>
      <c r="B115" s="57" t="n"/>
      <c r="C115" s="70" t="n"/>
      <c r="D115" s="5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row>
    <row r="116" ht="12.75" customHeight="1" s="198">
      <c r="A116" s="57" t="n"/>
      <c r="B116" s="57" t="n"/>
      <c r="C116" s="70" t="n"/>
      <c r="D116" s="5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row>
    <row r="117" ht="12.75" customHeight="1" s="198">
      <c r="A117" s="57" t="n"/>
      <c r="B117" s="57" t="n"/>
      <c r="C117" s="70" t="n"/>
      <c r="D117" s="5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row>
    <row r="118" ht="12.75" customHeight="1" s="198">
      <c r="A118" s="57" t="n"/>
      <c r="B118" s="57" t="n"/>
      <c r="C118" s="70" t="n"/>
      <c r="D118" s="5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row>
    <row r="119" ht="12.75" customHeight="1" s="198">
      <c r="A119" s="57" t="n"/>
      <c r="B119" s="57" t="n"/>
      <c r="C119" s="70" t="n"/>
      <c r="D119" s="5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row>
    <row r="120" ht="12.75" customHeight="1" s="198">
      <c r="A120" s="57" t="n"/>
      <c r="B120" s="57" t="n"/>
      <c r="C120" s="70" t="n"/>
      <c r="D120" s="5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row>
    <row r="121" ht="12.75" customHeight="1" s="198">
      <c r="A121" s="57" t="n"/>
      <c r="B121" s="57" t="n"/>
      <c r="C121" s="70" t="n"/>
      <c r="D121" s="5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row>
    <row r="122" ht="12.75" customHeight="1" s="198">
      <c r="A122" s="57" t="n"/>
      <c r="B122" s="57" t="n"/>
      <c r="C122" s="70" t="n"/>
      <c r="D122" s="5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row>
    <row r="123" ht="12.75" customHeight="1" s="198">
      <c r="A123" s="57" t="n"/>
      <c r="B123" s="57" t="n"/>
      <c r="C123" s="70" t="n"/>
      <c r="D123" s="5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row>
    <row r="124" ht="12.75" customHeight="1" s="198">
      <c r="A124" s="57" t="n"/>
      <c r="B124" s="57" t="n"/>
      <c r="C124" s="70" t="n"/>
      <c r="D124" s="5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row>
    <row r="125" ht="12.75" customHeight="1" s="198">
      <c r="A125" s="57" t="n"/>
      <c r="B125" s="57" t="n"/>
      <c r="C125" s="70" t="n"/>
      <c r="D125" s="5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row>
    <row r="126" ht="12.75" customHeight="1" s="198">
      <c r="A126" s="57" t="n"/>
      <c r="B126" s="57" t="n"/>
      <c r="C126" s="70" t="n"/>
      <c r="D126" s="5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row>
    <row r="127" ht="12.75" customHeight="1" s="198">
      <c r="A127" s="57" t="n"/>
      <c r="B127" s="57" t="n"/>
      <c r="C127" s="70" t="n"/>
      <c r="D127" s="5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row>
    <row r="128" ht="12.75" customHeight="1" s="198">
      <c r="A128" s="57" t="n"/>
      <c r="B128" s="57" t="n"/>
      <c r="C128" s="70" t="n"/>
      <c r="D128" s="5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row>
    <row r="129" ht="12.75" customHeight="1" s="198">
      <c r="A129" s="57" t="n"/>
      <c r="B129" s="57" t="n"/>
      <c r="C129" s="70" t="n"/>
      <c r="D129" s="5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row>
    <row r="130" ht="12.75" customHeight="1" s="198">
      <c r="A130" s="57" t="n"/>
      <c r="B130" s="57" t="n"/>
      <c r="C130" s="70" t="n"/>
      <c r="D130" s="5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row>
    <row r="131" ht="12.75" customHeight="1" s="198">
      <c r="A131" s="57" t="n"/>
      <c r="B131" s="57" t="n"/>
      <c r="C131" s="70" t="n"/>
      <c r="D131" s="5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row>
    <row r="132" ht="12.75" customHeight="1" s="198">
      <c r="A132" s="57" t="n"/>
      <c r="B132" s="57" t="n"/>
      <c r="C132" s="70" t="n"/>
      <c r="D132" s="5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row>
    <row r="133" ht="12.75" customHeight="1" s="198">
      <c r="A133" s="57" t="n"/>
      <c r="B133" s="57" t="n"/>
      <c r="C133" s="70" t="n"/>
      <c r="D133" s="5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row>
    <row r="134" ht="12.75" customHeight="1" s="198">
      <c r="A134" s="57" t="n"/>
      <c r="B134" s="57" t="n"/>
      <c r="C134" s="70" t="n"/>
      <c r="D134" s="5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row>
    <row r="135" ht="12.75" customHeight="1" s="198">
      <c r="A135" s="57" t="n"/>
      <c r="B135" s="57" t="n"/>
      <c r="C135" s="70" t="n"/>
      <c r="D135" s="5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row>
    <row r="136" ht="12.75" customHeight="1" s="198">
      <c r="A136" s="57" t="n"/>
      <c r="B136" s="57" t="n"/>
      <c r="C136" s="70" t="n"/>
      <c r="D136" s="5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row>
    <row r="137" ht="12.75" customHeight="1" s="198">
      <c r="A137" s="57" t="n"/>
      <c r="B137" s="57" t="n"/>
      <c r="C137" s="70" t="n"/>
      <c r="D137" s="5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row>
    <row r="138" ht="12.75" customHeight="1" s="198">
      <c r="A138" s="57" t="n"/>
      <c r="B138" s="57" t="n"/>
      <c r="C138" s="70" t="n"/>
      <c r="D138" s="5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row>
    <row r="139" ht="12.75" customHeight="1" s="198">
      <c r="A139" s="57" t="n"/>
      <c r="B139" s="57" t="n"/>
      <c r="C139" s="70" t="n"/>
      <c r="D139" s="5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row>
    <row r="140" ht="12.75" customHeight="1" s="198">
      <c r="A140" s="57" t="n"/>
      <c r="B140" s="57" t="n"/>
      <c r="C140" s="70" t="n"/>
      <c r="D140" s="5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row>
    <row r="141" ht="12.75" customHeight="1" s="198">
      <c r="A141" s="57" t="n"/>
      <c r="B141" s="57" t="n"/>
      <c r="C141" s="70" t="n"/>
      <c r="D141" s="5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row>
    <row r="142" ht="12.75" customHeight="1" s="198">
      <c r="A142" s="57" t="n"/>
      <c r="B142" s="57" t="n"/>
      <c r="C142" s="70" t="n"/>
      <c r="D142" s="5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row>
    <row r="143" ht="12.75" customHeight="1" s="198">
      <c r="A143" s="57" t="n"/>
      <c r="B143" s="57" t="n"/>
      <c r="C143" s="70" t="n"/>
      <c r="D143" s="5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row>
    <row r="144" ht="12.75" customHeight="1" s="198">
      <c r="A144" s="57" t="n"/>
      <c r="B144" s="57" t="n"/>
      <c r="C144" s="70" t="n"/>
      <c r="D144" s="5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row>
    <row r="145" ht="12.75" customHeight="1" s="198">
      <c r="A145" s="57" t="n"/>
      <c r="B145" s="57" t="n"/>
      <c r="C145" s="70" t="n"/>
      <c r="D145" s="5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row>
    <row r="146" ht="12.75" customHeight="1" s="198">
      <c r="A146" s="57" t="n"/>
      <c r="B146" s="57" t="n"/>
      <c r="C146" s="70" t="n"/>
      <c r="D146" s="5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row>
    <row r="147" ht="12.75" customHeight="1" s="198">
      <c r="A147" s="57" t="n"/>
      <c r="B147" s="57" t="n"/>
      <c r="C147" s="70" t="n"/>
      <c r="D147" s="5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row>
    <row r="148" ht="12.75" customHeight="1" s="198">
      <c r="A148" s="57" t="n"/>
      <c r="B148" s="57" t="n"/>
      <c r="C148" s="70" t="n"/>
      <c r="D148" s="5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row>
    <row r="149" ht="12.75" customHeight="1" s="198">
      <c r="A149" s="57" t="n"/>
      <c r="B149" s="57" t="n"/>
      <c r="C149" s="70" t="n"/>
      <c r="D149" s="5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row>
    <row r="150" ht="12.75" customHeight="1" s="198">
      <c r="A150" s="57" t="n"/>
      <c r="B150" s="57" t="n"/>
      <c r="C150" s="70" t="n"/>
      <c r="D150" s="5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row>
    <row r="151" ht="12.75" customHeight="1" s="198">
      <c r="A151" s="57" t="n"/>
      <c r="B151" s="57" t="n"/>
      <c r="C151" s="70" t="n"/>
      <c r="D151" s="5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row>
    <row r="152" ht="12.75" customHeight="1" s="198">
      <c r="A152" s="57" t="n"/>
      <c r="B152" s="57" t="n"/>
      <c r="C152" s="70" t="n"/>
      <c r="D152" s="5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row>
    <row r="153" ht="12.75" customHeight="1" s="198">
      <c r="A153" s="57" t="n"/>
      <c r="B153" s="57" t="n"/>
      <c r="C153" s="70" t="n"/>
      <c r="D153" s="5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row>
    <row r="154" ht="12.75" customHeight="1" s="198">
      <c r="A154" s="57" t="n"/>
      <c r="B154" s="57" t="n"/>
      <c r="C154" s="70" t="n"/>
      <c r="D154" s="5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row>
    <row r="155" ht="12.75" customHeight="1" s="198">
      <c r="A155" s="57" t="n"/>
      <c r="B155" s="57" t="n"/>
      <c r="C155" s="70" t="n"/>
      <c r="D155" s="5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row>
    <row r="156" ht="12.75" customHeight="1" s="198">
      <c r="A156" s="57" t="n"/>
      <c r="B156" s="57" t="n"/>
      <c r="C156" s="70" t="n"/>
      <c r="D156" s="5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row>
    <row r="157" ht="12.75" customHeight="1" s="198">
      <c r="A157" s="57" t="n"/>
      <c r="B157" s="57" t="n"/>
      <c r="C157" s="70" t="n"/>
      <c r="D157" s="5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row>
    <row r="158" ht="12.75" customHeight="1" s="198">
      <c r="A158" s="57" t="n"/>
      <c r="B158" s="57" t="n"/>
      <c r="C158" s="70" t="n"/>
      <c r="D158" s="5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row>
    <row r="159" ht="12.75" customHeight="1" s="198">
      <c r="A159" s="57" t="n"/>
      <c r="B159" s="57" t="n"/>
      <c r="C159" s="70" t="n"/>
      <c r="D159" s="5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row>
    <row r="160" ht="12.75" customHeight="1" s="198">
      <c r="A160" s="57" t="n"/>
      <c r="B160" s="57" t="n"/>
      <c r="C160" s="70" t="n"/>
      <c r="D160" s="5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row>
    <row r="161" ht="12.75" customHeight="1" s="198">
      <c r="A161" s="57" t="n"/>
      <c r="B161" s="57" t="n"/>
      <c r="C161" s="70" t="n"/>
      <c r="D161" s="5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row>
    <row r="162" ht="12.75" customHeight="1" s="198">
      <c r="A162" s="57" t="n"/>
      <c r="B162" s="57" t="n"/>
      <c r="C162" s="70" t="n"/>
      <c r="D162" s="5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row>
    <row r="163" ht="12.75" customHeight="1" s="198">
      <c r="A163" s="57" t="n"/>
      <c r="B163" s="57" t="n"/>
      <c r="C163" s="70" t="n"/>
      <c r="D163" s="5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row>
    <row r="164" ht="12.75" customHeight="1" s="198">
      <c r="A164" s="57" t="n"/>
      <c r="B164" s="57" t="n"/>
      <c r="C164" s="70" t="n"/>
      <c r="D164" s="5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row>
    <row r="165" ht="12.75" customHeight="1" s="198">
      <c r="A165" s="57" t="n"/>
      <c r="B165" s="57" t="n"/>
      <c r="C165" s="70" t="n"/>
      <c r="D165" s="5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row>
    <row r="166" ht="12.75" customHeight="1" s="198">
      <c r="A166" s="57" t="n"/>
      <c r="B166" s="57" t="n"/>
      <c r="C166" s="70" t="n"/>
      <c r="D166" s="5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row>
    <row r="167" ht="12.75" customHeight="1" s="198">
      <c r="A167" s="57" t="n"/>
      <c r="B167" s="57" t="n"/>
      <c r="C167" s="70" t="n"/>
      <c r="D167" s="5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row>
    <row r="168" ht="12.75" customHeight="1" s="198">
      <c r="A168" s="57" t="n"/>
      <c r="B168" s="57" t="n"/>
      <c r="C168" s="70" t="n"/>
      <c r="D168" s="5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row>
    <row r="169" ht="12.75" customHeight="1" s="198">
      <c r="A169" s="57" t="n"/>
      <c r="B169" s="57" t="n"/>
      <c r="C169" s="70" t="n"/>
      <c r="D169" s="5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row>
    <row r="170" ht="12.75" customHeight="1" s="198">
      <c r="A170" s="57" t="n"/>
      <c r="B170" s="57" t="n"/>
      <c r="C170" s="70" t="n"/>
      <c r="D170" s="5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row>
    <row r="171" ht="12.75" customHeight="1" s="198">
      <c r="A171" s="57" t="n"/>
      <c r="B171" s="57" t="n"/>
      <c r="C171" s="70" t="n"/>
      <c r="D171" s="5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row>
    <row r="172" ht="12.75" customHeight="1" s="198">
      <c r="A172" s="57" t="n"/>
      <c r="B172" s="57" t="n"/>
      <c r="C172" s="70" t="n"/>
      <c r="D172" s="5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row>
    <row r="173" ht="12.75" customHeight="1" s="198">
      <c r="A173" s="57" t="n"/>
      <c r="B173" s="57" t="n"/>
      <c r="C173" s="70" t="n"/>
      <c r="D173" s="5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row>
    <row r="174" ht="12.75" customHeight="1" s="198">
      <c r="A174" s="57" t="n"/>
      <c r="B174" s="57" t="n"/>
      <c r="C174" s="70" t="n"/>
      <c r="D174" s="5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row>
    <row r="175" ht="12.75" customHeight="1" s="198">
      <c r="A175" s="57" t="n"/>
      <c r="B175" s="57" t="n"/>
      <c r="C175" s="70" t="n"/>
      <c r="D175" s="5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row>
    <row r="176" ht="12.75" customHeight="1" s="198">
      <c r="A176" s="57" t="n"/>
      <c r="B176" s="57" t="n"/>
      <c r="C176" s="70" t="n"/>
      <c r="D176" s="5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row>
    <row r="177" ht="12.75" customHeight="1" s="198">
      <c r="A177" s="57" t="n"/>
      <c r="B177" s="57" t="n"/>
      <c r="C177" s="70" t="n"/>
      <c r="D177" s="5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row>
    <row r="178" ht="12.75" customHeight="1" s="198">
      <c r="A178" s="57" t="n"/>
      <c r="B178" s="57" t="n"/>
      <c r="C178" s="70" t="n"/>
      <c r="D178" s="5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row>
    <row r="179" ht="12.75" customHeight="1" s="198">
      <c r="A179" s="57" t="n"/>
      <c r="B179" s="57" t="n"/>
      <c r="C179" s="70" t="n"/>
      <c r="D179" s="5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row>
    <row r="180" ht="12.75" customHeight="1" s="198">
      <c r="A180" s="57" t="n"/>
      <c r="B180" s="57" t="n"/>
      <c r="C180" s="70" t="n"/>
      <c r="D180" s="5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row>
    <row r="181" ht="12.75" customHeight="1" s="198">
      <c r="A181" s="57" t="n"/>
      <c r="B181" s="57" t="n"/>
      <c r="C181" s="70" t="n"/>
      <c r="D181" s="5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row>
    <row r="182" ht="12.75" customHeight="1" s="198">
      <c r="A182" s="57" t="n"/>
      <c r="B182" s="57" t="n"/>
      <c r="C182" s="70" t="n"/>
      <c r="D182" s="5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row>
    <row r="183" ht="12.75" customHeight="1" s="198">
      <c r="A183" s="57" t="n"/>
      <c r="B183" s="57" t="n"/>
      <c r="C183" s="70" t="n"/>
      <c r="D183" s="5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row>
    <row r="184" ht="12.75" customHeight="1" s="198">
      <c r="A184" s="57" t="n"/>
      <c r="B184" s="57" t="n"/>
      <c r="C184" s="70" t="n"/>
      <c r="D184" s="5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row>
    <row r="185" ht="12.75" customHeight="1" s="198">
      <c r="A185" s="57" t="n"/>
      <c r="B185" s="57" t="n"/>
      <c r="C185" s="70" t="n"/>
      <c r="D185" s="5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row>
    <row r="186" ht="12.75" customHeight="1" s="198">
      <c r="A186" s="57" t="n"/>
      <c r="B186" s="57" t="n"/>
      <c r="C186" s="70" t="n"/>
      <c r="D186" s="5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row>
    <row r="187" ht="12.75" customHeight="1" s="198">
      <c r="A187" s="57" t="n"/>
      <c r="B187" s="57" t="n"/>
      <c r="C187" s="70" t="n"/>
      <c r="D187" s="5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row>
    <row r="188" ht="12.75" customHeight="1" s="198">
      <c r="A188" s="57" t="n"/>
      <c r="B188" s="57" t="n"/>
      <c r="C188" s="70" t="n"/>
      <c r="D188" s="5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row>
    <row r="189" ht="12.75" customHeight="1" s="198">
      <c r="A189" s="57" t="n"/>
      <c r="B189" s="57" t="n"/>
      <c r="C189" s="70" t="n"/>
      <c r="D189" s="5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row>
    <row r="190" ht="12.75" customHeight="1" s="198">
      <c r="A190" s="57" t="n"/>
      <c r="B190" s="57" t="n"/>
      <c r="C190" s="70" t="n"/>
      <c r="D190" s="5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row>
    <row r="191" ht="12.75" customHeight="1" s="198">
      <c r="A191" s="57" t="n"/>
      <c r="B191" s="57" t="n"/>
      <c r="C191" s="70" t="n"/>
      <c r="D191" s="5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row>
    <row r="192" ht="12.75" customHeight="1" s="198">
      <c r="A192" s="57" t="n"/>
      <c r="B192" s="57" t="n"/>
      <c r="C192" s="70" t="n"/>
      <c r="D192" s="5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row>
    <row r="193" ht="12.75" customHeight="1" s="198">
      <c r="A193" s="57" t="n"/>
      <c r="B193" s="57" t="n"/>
      <c r="C193" s="70" t="n"/>
      <c r="D193" s="5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row>
    <row r="194" ht="12.75" customHeight="1" s="198">
      <c r="A194" s="57" t="n"/>
      <c r="B194" s="57" t="n"/>
      <c r="C194" s="70" t="n"/>
      <c r="D194" s="5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row>
    <row r="195" ht="12.75" customHeight="1" s="198">
      <c r="A195" s="57" t="n"/>
      <c r="B195" s="57" t="n"/>
      <c r="C195" s="70" t="n"/>
      <c r="D195" s="5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row>
    <row r="196" ht="12.75" customHeight="1" s="198">
      <c r="A196" s="57" t="n"/>
      <c r="B196" s="57" t="n"/>
      <c r="C196" s="70" t="n"/>
      <c r="D196" s="5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row>
    <row r="197" ht="12.75" customHeight="1" s="198">
      <c r="A197" s="57" t="n"/>
      <c r="B197" s="57" t="n"/>
      <c r="C197" s="70" t="n"/>
      <c r="D197" s="5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row>
    <row r="198" ht="12.75" customHeight="1" s="198">
      <c r="A198" s="57" t="n"/>
      <c r="B198" s="57" t="n"/>
      <c r="C198" s="70" t="n"/>
      <c r="D198" s="5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row>
    <row r="199" ht="12.75" customHeight="1" s="198">
      <c r="A199" s="57" t="n"/>
      <c r="B199" s="57" t="n"/>
      <c r="C199" s="70" t="n"/>
      <c r="D199" s="5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row>
    <row r="200" ht="12.75" customHeight="1" s="198">
      <c r="A200" s="57" t="n"/>
      <c r="B200" s="57" t="n"/>
      <c r="C200" s="70" t="n"/>
      <c r="D200" s="5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row>
    <row r="201" ht="12.75" customHeight="1" s="198">
      <c r="A201" s="57" t="n"/>
      <c r="B201" s="57" t="n"/>
      <c r="C201" s="70" t="n"/>
      <c r="D201" s="5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row>
    <row r="202" ht="12.75" customHeight="1" s="198">
      <c r="A202" s="57" t="n"/>
      <c r="B202" s="57" t="n"/>
      <c r="C202" s="70" t="n"/>
      <c r="D202" s="5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row>
    <row r="203" ht="12.75" customHeight="1" s="198">
      <c r="A203" s="57" t="n"/>
      <c r="B203" s="57" t="n"/>
      <c r="C203" s="70" t="n"/>
      <c r="D203" s="5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row>
    <row r="204" ht="12.75" customHeight="1" s="198">
      <c r="A204" s="57" t="n"/>
      <c r="B204" s="57" t="n"/>
      <c r="C204" s="70" t="n"/>
      <c r="D204" s="5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row>
    <row r="205" ht="12.75" customHeight="1" s="198">
      <c r="A205" s="57" t="n"/>
      <c r="B205" s="57" t="n"/>
      <c r="C205" s="70" t="n"/>
      <c r="D205" s="5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row>
    <row r="206" ht="12.75" customHeight="1" s="198">
      <c r="A206" s="57" t="n"/>
      <c r="B206" s="57" t="n"/>
      <c r="C206" s="70" t="n"/>
      <c r="D206" s="5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row>
    <row r="207" ht="12.75" customHeight="1" s="198">
      <c r="A207" s="57" t="n"/>
      <c r="B207" s="57" t="n"/>
      <c r="C207" s="70" t="n"/>
      <c r="D207" s="5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row>
    <row r="208" ht="12.75" customHeight="1" s="198">
      <c r="A208" s="57" t="n"/>
      <c r="B208" s="57" t="n"/>
      <c r="C208" s="70" t="n"/>
      <c r="D208" s="5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row>
    <row r="209" ht="12.75" customHeight="1" s="198">
      <c r="A209" s="57" t="n"/>
      <c r="B209" s="57" t="n"/>
      <c r="C209" s="70" t="n"/>
      <c r="D209" s="5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row>
    <row r="210" ht="12.75" customHeight="1" s="198">
      <c r="A210" s="57" t="n"/>
      <c r="B210" s="57" t="n"/>
      <c r="C210" s="70" t="n"/>
      <c r="D210" s="5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row>
    <row r="211" ht="12.75" customHeight="1" s="198">
      <c r="A211" s="57" t="n"/>
      <c r="B211" s="57" t="n"/>
      <c r="C211" s="70" t="n"/>
      <c r="D211" s="5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row>
    <row r="212" ht="12.75" customHeight="1" s="198">
      <c r="A212" s="57" t="n"/>
      <c r="B212" s="57" t="n"/>
      <c r="C212" s="70" t="n"/>
      <c r="D212" s="5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row>
    <row r="213" ht="12.75" customHeight="1" s="198">
      <c r="A213" s="57" t="n"/>
      <c r="B213" s="57" t="n"/>
      <c r="C213" s="70" t="n"/>
      <c r="D213" s="5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row>
    <row r="214" ht="12.75" customHeight="1" s="198">
      <c r="A214" s="57" t="n"/>
      <c r="B214" s="57" t="n"/>
      <c r="C214" s="70" t="n"/>
      <c r="D214" s="5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row>
    <row r="215" ht="12.75" customHeight="1" s="198">
      <c r="A215" s="57" t="n"/>
      <c r="B215" s="57" t="n"/>
      <c r="C215" s="70" t="n"/>
      <c r="D215" s="5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row>
    <row r="216" ht="12.75" customHeight="1" s="198">
      <c r="A216" s="57" t="n"/>
      <c r="B216" s="57" t="n"/>
      <c r="C216" s="70" t="n"/>
      <c r="D216" s="5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row>
    <row r="217" ht="12.75" customHeight="1" s="198">
      <c r="A217" s="57" t="n"/>
      <c r="B217" s="57" t="n"/>
      <c r="C217" s="70" t="n"/>
      <c r="D217" s="5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row>
    <row r="218" ht="12.75" customHeight="1" s="198">
      <c r="A218" s="57" t="n"/>
      <c r="B218" s="57" t="n"/>
      <c r="C218" s="70" t="n"/>
      <c r="D218" s="5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row>
    <row r="219" ht="12.75" customHeight="1" s="198">
      <c r="A219" s="57" t="n"/>
      <c r="B219" s="57" t="n"/>
      <c r="C219" s="70" t="n"/>
      <c r="D219" s="5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row>
    <row r="220" ht="12.75" customHeight="1" s="198">
      <c r="A220" s="57" t="n"/>
      <c r="B220" s="57" t="n"/>
      <c r="C220" s="70" t="n"/>
      <c r="D220" s="5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row>
    <row r="221" ht="15.75" customHeight="1" s="198">
      <c r="A221" s="57" t="n"/>
      <c r="B221" s="57" t="n"/>
      <c r="C221" s="71" t="n"/>
      <c r="D221" s="57" t="n"/>
    </row>
    <row r="222" ht="15.75" customHeight="1" s="198">
      <c r="A222" s="57" t="n"/>
      <c r="B222" s="57" t="n"/>
      <c r="C222" s="71" t="n"/>
      <c r="D222" s="57" t="n"/>
    </row>
    <row r="223" ht="15.75" customHeight="1" s="198">
      <c r="A223" s="57" t="n"/>
      <c r="B223" s="57" t="n"/>
      <c r="C223" s="71" t="n"/>
      <c r="D223" s="57" t="n"/>
    </row>
    <row r="224" ht="15.75" customHeight="1" s="198">
      <c r="A224" s="57" t="n"/>
      <c r="B224" s="57" t="n"/>
      <c r="C224" s="71" t="n"/>
      <c r="D224" s="57" t="n"/>
    </row>
    <row r="225" ht="15.75" customHeight="1" s="198">
      <c r="A225" s="57" t="n"/>
      <c r="B225" s="57" t="n"/>
      <c r="C225" s="71" t="n"/>
      <c r="D225" s="57" t="n"/>
    </row>
    <row r="226" ht="15.75" customHeight="1" s="198">
      <c r="A226" s="57" t="n"/>
      <c r="B226" s="57" t="n"/>
      <c r="C226" s="71" t="n"/>
      <c r="D226" s="57" t="n"/>
    </row>
    <row r="227" ht="15.75" customHeight="1" s="198">
      <c r="A227" s="57" t="n"/>
      <c r="B227" s="57" t="n"/>
      <c r="C227" s="71" t="n"/>
      <c r="D227" s="57" t="n"/>
    </row>
    <row r="228" ht="15.75" customHeight="1" s="198">
      <c r="A228" s="57" t="n"/>
      <c r="B228" s="57" t="n"/>
      <c r="C228" s="71" t="n"/>
      <c r="D228" s="57" t="n"/>
    </row>
    <row r="229" ht="15.75" customHeight="1" s="198">
      <c r="A229" s="57" t="n"/>
      <c r="B229" s="57" t="n"/>
      <c r="C229" s="71" t="n"/>
      <c r="D229" s="57" t="n"/>
    </row>
    <row r="230" ht="15.75" customHeight="1" s="198">
      <c r="A230" s="57" t="n"/>
      <c r="B230" s="57" t="n"/>
      <c r="C230" s="71" t="n"/>
      <c r="D230" s="57" t="n"/>
    </row>
    <row r="231" ht="15.75" customHeight="1" s="198">
      <c r="A231" s="57" t="n"/>
      <c r="B231" s="57" t="n"/>
      <c r="C231" s="71" t="n"/>
      <c r="D231" s="57" t="n"/>
    </row>
    <row r="232" ht="15.75" customHeight="1" s="198">
      <c r="A232" s="57" t="n"/>
      <c r="B232" s="57" t="n"/>
      <c r="C232" s="71" t="n"/>
      <c r="D232" s="57" t="n"/>
    </row>
    <row r="233" ht="15.75" customHeight="1" s="198">
      <c r="A233" s="57" t="n"/>
      <c r="B233" s="57" t="n"/>
      <c r="C233" s="71" t="n"/>
      <c r="D233" s="57" t="n"/>
    </row>
    <row r="234" ht="15.75" customHeight="1" s="198">
      <c r="A234" s="57" t="n"/>
      <c r="B234" s="57" t="n"/>
      <c r="C234" s="71" t="n"/>
      <c r="D234" s="57" t="n"/>
    </row>
    <row r="235" ht="15.75" customHeight="1" s="198">
      <c r="A235" s="57" t="n"/>
      <c r="B235" s="57" t="n"/>
      <c r="C235" s="71" t="n"/>
      <c r="D235" s="57" t="n"/>
    </row>
    <row r="236" ht="15.75" customHeight="1" s="198">
      <c r="A236" s="57" t="n"/>
      <c r="B236" s="57" t="n"/>
      <c r="C236" s="71" t="n"/>
      <c r="D236" s="57" t="n"/>
    </row>
    <row r="237" ht="15.75" customHeight="1" s="198">
      <c r="A237" s="57" t="n"/>
      <c r="B237" s="57" t="n"/>
      <c r="C237" s="71" t="n"/>
      <c r="D237" s="57" t="n"/>
    </row>
    <row r="238" ht="15.75" customHeight="1" s="198">
      <c r="A238" s="57" t="n"/>
      <c r="B238" s="57" t="n"/>
      <c r="C238" s="71" t="n"/>
      <c r="D238" s="57" t="n"/>
    </row>
    <row r="239" ht="15.75" customHeight="1" s="198">
      <c r="A239" s="57" t="n"/>
      <c r="B239" s="57" t="n"/>
      <c r="C239" s="71" t="n"/>
      <c r="D239" s="57" t="n"/>
    </row>
    <row r="240" ht="15.75" customHeight="1" s="198">
      <c r="A240" s="57" t="n"/>
      <c r="B240" s="57" t="n"/>
      <c r="C240" s="71" t="n"/>
      <c r="D240" s="57" t="n"/>
    </row>
    <row r="241" ht="15.75" customHeight="1" s="198">
      <c r="A241" s="57" t="n"/>
      <c r="B241" s="57" t="n"/>
      <c r="C241" s="71" t="n"/>
      <c r="D241" s="57" t="n"/>
    </row>
    <row r="242" ht="15.75" customHeight="1" s="198">
      <c r="A242" s="57" t="n"/>
      <c r="B242" s="57" t="n"/>
      <c r="C242" s="71" t="n"/>
      <c r="D242" s="57" t="n"/>
    </row>
    <row r="243" ht="15.75" customHeight="1" s="198">
      <c r="A243" s="57" t="n"/>
      <c r="B243" s="57" t="n"/>
      <c r="C243" s="71" t="n"/>
      <c r="D243" s="57" t="n"/>
    </row>
    <row r="244" ht="15.75" customHeight="1" s="198">
      <c r="A244" s="57" t="n"/>
      <c r="B244" s="57" t="n"/>
      <c r="C244" s="71" t="n"/>
      <c r="D244" s="57" t="n"/>
    </row>
    <row r="245" ht="15.75" customHeight="1" s="198">
      <c r="A245" s="57" t="n"/>
      <c r="B245" s="57" t="n"/>
      <c r="C245" s="71" t="n"/>
      <c r="D245" s="57" t="n"/>
    </row>
    <row r="246" ht="15.75" customHeight="1" s="198">
      <c r="A246" s="57" t="n"/>
      <c r="B246" s="57" t="n"/>
      <c r="C246" s="71" t="n"/>
      <c r="D246" s="57" t="n"/>
    </row>
    <row r="247" ht="15.75" customHeight="1" s="198">
      <c r="A247" s="57" t="n"/>
      <c r="B247" s="57" t="n"/>
      <c r="C247" s="71" t="n"/>
      <c r="D247" s="57" t="n"/>
    </row>
    <row r="248" ht="15.75" customHeight="1" s="198">
      <c r="A248" s="57" t="n"/>
      <c r="B248" s="57" t="n"/>
      <c r="C248" s="71" t="n"/>
      <c r="D248" s="57" t="n"/>
    </row>
    <row r="249" ht="15.75" customHeight="1" s="198">
      <c r="A249" s="57" t="n"/>
      <c r="B249" s="57" t="n"/>
      <c r="C249" s="71" t="n"/>
      <c r="D249" s="57" t="n"/>
    </row>
    <row r="250" ht="15.75" customHeight="1" s="198">
      <c r="A250" s="57" t="n"/>
      <c r="B250" s="57" t="n"/>
      <c r="C250" s="71" t="n"/>
      <c r="D250" s="57" t="n"/>
    </row>
    <row r="251" ht="15.75" customHeight="1" s="198">
      <c r="A251" s="57" t="n"/>
      <c r="B251" s="57" t="n"/>
      <c r="C251" s="71" t="n"/>
      <c r="D251" s="57" t="n"/>
    </row>
    <row r="252" ht="15.75" customHeight="1" s="198">
      <c r="A252" s="57" t="n"/>
      <c r="B252" s="57" t="n"/>
      <c r="C252" s="71" t="n"/>
      <c r="D252" s="57" t="n"/>
    </row>
    <row r="253" ht="15.75" customHeight="1" s="198">
      <c r="A253" s="57" t="n"/>
      <c r="B253" s="57" t="n"/>
      <c r="C253" s="71" t="n"/>
      <c r="D253" s="57" t="n"/>
    </row>
    <row r="254" ht="15.75" customHeight="1" s="198">
      <c r="A254" s="57" t="n"/>
      <c r="B254" s="57" t="n"/>
      <c r="C254" s="71" t="n"/>
      <c r="D254" s="57" t="n"/>
    </row>
    <row r="255" ht="15.75" customHeight="1" s="198">
      <c r="A255" s="57" t="n"/>
      <c r="B255" s="57" t="n"/>
      <c r="C255" s="71" t="n"/>
      <c r="D255" s="57" t="n"/>
    </row>
    <row r="256" ht="15.75" customHeight="1" s="198">
      <c r="A256" s="57" t="n"/>
      <c r="B256" s="57" t="n"/>
      <c r="C256" s="71" t="n"/>
      <c r="D256" s="57" t="n"/>
    </row>
    <row r="257" ht="15.75" customHeight="1" s="198">
      <c r="A257" s="57" t="n"/>
      <c r="B257" s="57" t="n"/>
      <c r="C257" s="71" t="n"/>
      <c r="D257" s="57" t="n"/>
    </row>
    <row r="258" ht="15.75" customHeight="1" s="198">
      <c r="A258" s="57" t="n"/>
      <c r="B258" s="57" t="n"/>
      <c r="C258" s="71" t="n"/>
      <c r="D258" s="57" t="n"/>
    </row>
    <row r="259" ht="15.75" customHeight="1" s="198">
      <c r="A259" s="57" t="n"/>
      <c r="B259" s="57" t="n"/>
      <c r="C259" s="71" t="n"/>
      <c r="D259" s="57" t="n"/>
    </row>
    <row r="260" ht="15.75" customHeight="1" s="198">
      <c r="A260" s="57" t="n"/>
      <c r="B260" s="57" t="n"/>
      <c r="C260" s="71" t="n"/>
      <c r="D260" s="57" t="n"/>
    </row>
    <row r="261" ht="15.75" customHeight="1" s="198">
      <c r="A261" s="57" t="n"/>
      <c r="B261" s="57" t="n"/>
      <c r="C261" s="71" t="n"/>
      <c r="D261" s="57" t="n"/>
    </row>
    <row r="262" ht="15.75" customHeight="1" s="198">
      <c r="A262" s="57" t="n"/>
      <c r="B262" s="57" t="n"/>
      <c r="C262" s="71" t="n"/>
      <c r="D262" s="57" t="n"/>
    </row>
    <row r="263" ht="15.75" customHeight="1" s="198">
      <c r="A263" s="57" t="n"/>
      <c r="B263" s="57" t="n"/>
      <c r="C263" s="71" t="n"/>
      <c r="D263" s="57" t="n"/>
    </row>
    <row r="264" ht="15.75" customHeight="1" s="198">
      <c r="A264" s="57" t="n"/>
      <c r="B264" s="57" t="n"/>
      <c r="C264" s="71" t="n"/>
      <c r="D264" s="57" t="n"/>
    </row>
    <row r="265" ht="15.75" customHeight="1" s="198">
      <c r="A265" s="57" t="n"/>
      <c r="B265" s="57" t="n"/>
      <c r="C265" s="71" t="n"/>
      <c r="D265" s="57" t="n"/>
    </row>
    <row r="266" ht="15.75" customHeight="1" s="198">
      <c r="A266" s="57" t="n"/>
      <c r="B266" s="57" t="n"/>
      <c r="C266" s="71" t="n"/>
      <c r="D266" s="57" t="n"/>
    </row>
    <row r="267" ht="15.75" customHeight="1" s="198">
      <c r="A267" s="57" t="n"/>
      <c r="B267" s="57" t="n"/>
      <c r="C267" s="71" t="n"/>
      <c r="D267" s="57" t="n"/>
    </row>
    <row r="268" ht="15.75" customHeight="1" s="198">
      <c r="A268" s="57" t="n"/>
      <c r="B268" s="57" t="n"/>
      <c r="C268" s="71" t="n"/>
      <c r="D268" s="57" t="n"/>
    </row>
    <row r="269" ht="15.75" customHeight="1" s="198">
      <c r="A269" s="57" t="n"/>
      <c r="B269" s="57" t="n"/>
      <c r="C269" s="71" t="n"/>
      <c r="D269" s="57" t="n"/>
    </row>
    <row r="270" ht="15.75" customHeight="1" s="198">
      <c r="A270" s="57" t="n"/>
      <c r="B270" s="57" t="n"/>
      <c r="C270" s="71" t="n"/>
      <c r="D270" s="57" t="n"/>
    </row>
    <row r="271" ht="15.75" customHeight="1" s="198">
      <c r="A271" s="57" t="n"/>
      <c r="B271" s="57" t="n"/>
      <c r="C271" s="71" t="n"/>
      <c r="D271" s="57" t="n"/>
    </row>
    <row r="272" ht="15.75" customHeight="1" s="198">
      <c r="A272" s="57" t="n"/>
      <c r="B272" s="57" t="n"/>
      <c r="C272" s="71" t="n"/>
      <c r="D272" s="57" t="n"/>
    </row>
    <row r="273" ht="15.75" customHeight="1" s="198">
      <c r="A273" s="57" t="n"/>
      <c r="B273" s="57" t="n"/>
      <c r="C273" s="71" t="n"/>
      <c r="D273" s="57" t="n"/>
    </row>
    <row r="274" ht="15.75" customHeight="1" s="198">
      <c r="A274" s="57" t="n"/>
      <c r="B274" s="57" t="n"/>
      <c r="C274" s="71" t="n"/>
      <c r="D274" s="57" t="n"/>
    </row>
    <row r="275" ht="15.75" customHeight="1" s="198">
      <c r="A275" s="57" t="n"/>
      <c r="B275" s="57" t="n"/>
      <c r="C275" s="71" t="n"/>
      <c r="D275" s="57" t="n"/>
    </row>
    <row r="276" ht="15.75" customHeight="1" s="198">
      <c r="A276" s="57" t="n"/>
      <c r="B276" s="57" t="n"/>
      <c r="C276" s="71" t="n"/>
      <c r="D276" s="57" t="n"/>
    </row>
    <row r="277" ht="15.75" customHeight="1" s="198">
      <c r="A277" s="57" t="n"/>
      <c r="B277" s="57" t="n"/>
      <c r="C277" s="71" t="n"/>
      <c r="D277" s="57" t="n"/>
    </row>
    <row r="278" ht="15.75" customHeight="1" s="198">
      <c r="A278" s="57" t="n"/>
      <c r="B278" s="57" t="n"/>
      <c r="C278" s="71" t="n"/>
      <c r="D278" s="57" t="n"/>
    </row>
    <row r="279" ht="15.75" customHeight="1" s="198">
      <c r="A279" s="57" t="n"/>
      <c r="B279" s="57" t="n"/>
      <c r="C279" s="71" t="n"/>
      <c r="D279" s="57" t="n"/>
    </row>
    <row r="280" ht="15.75" customHeight="1" s="198">
      <c r="A280" s="57" t="n"/>
      <c r="B280" s="57" t="n"/>
      <c r="C280" s="71" t="n"/>
      <c r="D280" s="57" t="n"/>
    </row>
    <row r="281" ht="15.75" customHeight="1" s="198">
      <c r="A281" s="57" t="n"/>
      <c r="B281" s="57" t="n"/>
      <c r="C281" s="71" t="n"/>
      <c r="D281" s="57" t="n"/>
    </row>
    <row r="282" ht="15.75" customHeight="1" s="198">
      <c r="A282" s="57" t="n"/>
      <c r="B282" s="57" t="n"/>
      <c r="C282" s="71" t="n"/>
      <c r="D282" s="57" t="n"/>
    </row>
    <row r="283" ht="15.75" customHeight="1" s="198">
      <c r="A283" s="57" t="n"/>
      <c r="B283" s="57" t="n"/>
      <c r="C283" s="71" t="n"/>
      <c r="D283" s="57" t="n"/>
    </row>
    <row r="284" ht="15.75" customHeight="1" s="198">
      <c r="A284" s="57" t="n"/>
      <c r="B284" s="57" t="n"/>
      <c r="C284" s="71" t="n"/>
      <c r="D284" s="57" t="n"/>
    </row>
    <row r="285" ht="15.75" customHeight="1" s="198">
      <c r="A285" s="57" t="n"/>
      <c r="B285" s="57" t="n"/>
      <c r="C285" s="71" t="n"/>
      <c r="D285" s="57" t="n"/>
    </row>
    <row r="286" ht="15.75" customHeight="1" s="198">
      <c r="A286" s="57" t="n"/>
      <c r="B286" s="57" t="n"/>
      <c r="C286" s="71" t="n"/>
      <c r="D286" s="57" t="n"/>
    </row>
    <row r="287" ht="15.75" customHeight="1" s="198">
      <c r="A287" s="57" t="n"/>
      <c r="B287" s="57" t="n"/>
      <c r="C287" s="71" t="n"/>
      <c r="D287" s="57" t="n"/>
    </row>
    <row r="288" ht="15.75" customHeight="1" s="198">
      <c r="A288" s="57" t="n"/>
      <c r="B288" s="57" t="n"/>
      <c r="C288" s="71" t="n"/>
      <c r="D288" s="57" t="n"/>
    </row>
    <row r="289" ht="15.75" customHeight="1" s="198">
      <c r="A289" s="57" t="n"/>
      <c r="B289" s="57" t="n"/>
      <c r="C289" s="71" t="n"/>
      <c r="D289" s="57" t="n"/>
    </row>
    <row r="290" ht="15.75" customHeight="1" s="198">
      <c r="A290" s="57" t="n"/>
      <c r="B290" s="57" t="n"/>
      <c r="C290" s="71" t="n"/>
      <c r="D290" s="57" t="n"/>
    </row>
    <row r="291" ht="15.75" customHeight="1" s="198">
      <c r="A291" s="57" t="n"/>
      <c r="B291" s="57" t="n"/>
      <c r="C291" s="71" t="n"/>
      <c r="D291" s="57" t="n"/>
    </row>
    <row r="292" ht="15.75" customHeight="1" s="198">
      <c r="A292" s="57" t="n"/>
      <c r="B292" s="57" t="n"/>
      <c r="C292" s="71" t="n"/>
      <c r="D292" s="57" t="n"/>
    </row>
    <row r="293" ht="15.75" customHeight="1" s="198">
      <c r="A293" s="57" t="n"/>
      <c r="B293" s="57" t="n"/>
      <c r="C293" s="71" t="n"/>
      <c r="D293" s="57" t="n"/>
    </row>
    <row r="294" ht="15.75" customHeight="1" s="198">
      <c r="A294" s="57" t="n"/>
      <c r="B294" s="57" t="n"/>
      <c r="C294" s="71" t="n"/>
      <c r="D294" s="57" t="n"/>
    </row>
    <row r="295" ht="15.75" customHeight="1" s="198">
      <c r="A295" s="57" t="n"/>
      <c r="B295" s="57" t="n"/>
      <c r="C295" s="71" t="n"/>
      <c r="D295" s="57" t="n"/>
    </row>
    <row r="296" ht="15.75" customHeight="1" s="198">
      <c r="A296" s="57" t="n"/>
      <c r="B296" s="57" t="n"/>
      <c r="C296" s="71" t="n"/>
      <c r="D296" s="57" t="n"/>
    </row>
    <row r="297" ht="15.75" customHeight="1" s="198">
      <c r="A297" s="57" t="n"/>
      <c r="B297" s="57" t="n"/>
      <c r="C297" s="71" t="n"/>
      <c r="D297" s="57" t="n"/>
    </row>
    <row r="298" ht="15.75" customHeight="1" s="198">
      <c r="A298" s="57" t="n"/>
      <c r="B298" s="57" t="n"/>
      <c r="C298" s="71" t="n"/>
      <c r="D298" s="57" t="n"/>
    </row>
    <row r="299" ht="15.75" customHeight="1" s="198">
      <c r="A299" s="57" t="n"/>
      <c r="B299" s="57" t="n"/>
      <c r="C299" s="71" t="n"/>
      <c r="D299" s="57" t="n"/>
    </row>
    <row r="300" ht="15.75" customHeight="1" s="198">
      <c r="A300" s="57" t="n"/>
      <c r="B300" s="57" t="n"/>
      <c r="C300" s="71" t="n"/>
      <c r="D300" s="57" t="n"/>
    </row>
    <row r="301" ht="15.75" customHeight="1" s="198">
      <c r="A301" s="57" t="n"/>
      <c r="B301" s="57" t="n"/>
      <c r="C301" s="71" t="n"/>
      <c r="D301" s="57" t="n"/>
    </row>
    <row r="302" ht="15.75" customHeight="1" s="198">
      <c r="A302" s="57" t="n"/>
      <c r="B302" s="57" t="n"/>
      <c r="C302" s="71" t="n"/>
      <c r="D302" s="57" t="n"/>
    </row>
    <row r="303" ht="15.75" customHeight="1" s="198">
      <c r="A303" s="57" t="n"/>
      <c r="B303" s="57" t="n"/>
      <c r="C303" s="71" t="n"/>
      <c r="D303" s="57" t="n"/>
    </row>
    <row r="304" ht="15.75" customHeight="1" s="198">
      <c r="A304" s="57" t="n"/>
      <c r="B304" s="57" t="n"/>
      <c r="C304" s="71" t="n"/>
      <c r="D304" s="57" t="n"/>
    </row>
    <row r="305" ht="15.75" customHeight="1" s="198">
      <c r="A305" s="57" t="n"/>
      <c r="B305" s="57" t="n"/>
      <c r="C305" s="71" t="n"/>
      <c r="D305" s="57" t="n"/>
    </row>
    <row r="306" ht="15.75" customHeight="1" s="198">
      <c r="A306" s="57" t="n"/>
      <c r="B306" s="57" t="n"/>
      <c r="C306" s="71" t="n"/>
      <c r="D306" s="57" t="n"/>
    </row>
    <row r="307" ht="15.75" customHeight="1" s="198">
      <c r="A307" s="57" t="n"/>
      <c r="B307" s="57" t="n"/>
      <c r="C307" s="71" t="n"/>
      <c r="D307" s="57" t="n"/>
    </row>
    <row r="308" ht="15.75" customHeight="1" s="198">
      <c r="A308" s="57" t="n"/>
      <c r="B308" s="57" t="n"/>
      <c r="C308" s="71" t="n"/>
      <c r="D308" s="57" t="n"/>
    </row>
    <row r="309" ht="15.75" customHeight="1" s="198">
      <c r="A309" s="57" t="n"/>
      <c r="B309" s="57" t="n"/>
      <c r="C309" s="71" t="n"/>
      <c r="D309" s="57" t="n"/>
    </row>
    <row r="310" ht="15.75" customHeight="1" s="198">
      <c r="A310" s="57" t="n"/>
      <c r="B310" s="57" t="n"/>
      <c r="C310" s="71" t="n"/>
      <c r="D310" s="57" t="n"/>
    </row>
    <row r="311" ht="15.75" customHeight="1" s="198">
      <c r="A311" s="57" t="n"/>
      <c r="B311" s="57" t="n"/>
      <c r="C311" s="71" t="n"/>
      <c r="D311" s="57" t="n"/>
    </row>
    <row r="312" ht="15.75" customHeight="1" s="198">
      <c r="A312" s="57" t="n"/>
      <c r="B312" s="57" t="n"/>
      <c r="C312" s="71" t="n"/>
      <c r="D312" s="57" t="n"/>
    </row>
    <row r="313" ht="15.75" customHeight="1" s="198">
      <c r="A313" s="57" t="n"/>
      <c r="B313" s="57" t="n"/>
      <c r="C313" s="71" t="n"/>
      <c r="D313" s="57" t="n"/>
    </row>
    <row r="314" ht="15.75" customHeight="1" s="198">
      <c r="A314" s="57" t="n"/>
      <c r="B314" s="57" t="n"/>
      <c r="C314" s="71" t="n"/>
      <c r="D314" s="57" t="n"/>
    </row>
    <row r="315" ht="15.75" customHeight="1" s="198">
      <c r="A315" s="57" t="n"/>
      <c r="B315" s="57" t="n"/>
      <c r="C315" s="71" t="n"/>
      <c r="D315" s="57" t="n"/>
    </row>
    <row r="316" ht="15.75" customHeight="1" s="198">
      <c r="A316" s="57" t="n"/>
      <c r="B316" s="57" t="n"/>
      <c r="C316" s="71" t="n"/>
      <c r="D316" s="57" t="n"/>
    </row>
    <row r="317" ht="15.75" customHeight="1" s="198">
      <c r="A317" s="57" t="n"/>
      <c r="B317" s="57" t="n"/>
      <c r="C317" s="71" t="n"/>
      <c r="D317" s="57" t="n"/>
    </row>
    <row r="318" ht="15.75" customHeight="1" s="198">
      <c r="A318" s="57" t="n"/>
      <c r="B318" s="57" t="n"/>
      <c r="C318" s="71" t="n"/>
      <c r="D318" s="57" t="n"/>
    </row>
    <row r="319" ht="15.75" customHeight="1" s="198">
      <c r="A319" s="57" t="n"/>
      <c r="B319" s="57" t="n"/>
      <c r="C319" s="71" t="n"/>
      <c r="D319" s="57" t="n"/>
    </row>
    <row r="320" ht="15.75" customHeight="1" s="198">
      <c r="A320" s="57" t="n"/>
      <c r="B320" s="57" t="n"/>
      <c r="C320" s="71" t="n"/>
      <c r="D320" s="57" t="n"/>
    </row>
    <row r="321" ht="15.75" customHeight="1" s="198">
      <c r="A321" s="57" t="n"/>
      <c r="B321" s="57" t="n"/>
      <c r="C321" s="71" t="n"/>
      <c r="D321" s="57" t="n"/>
    </row>
    <row r="322" ht="15.75" customHeight="1" s="198">
      <c r="A322" s="57" t="n"/>
      <c r="B322" s="57" t="n"/>
      <c r="C322" s="71" t="n"/>
      <c r="D322" s="57" t="n"/>
    </row>
    <row r="323" ht="15.75" customHeight="1" s="198">
      <c r="A323" s="57" t="n"/>
      <c r="B323" s="57" t="n"/>
      <c r="C323" s="71" t="n"/>
      <c r="D323" s="57" t="n"/>
    </row>
    <row r="324" ht="15.75" customHeight="1" s="198">
      <c r="A324" s="57" t="n"/>
      <c r="B324" s="57" t="n"/>
      <c r="C324" s="71" t="n"/>
      <c r="D324" s="57" t="n"/>
    </row>
    <row r="325" ht="15.75" customHeight="1" s="198">
      <c r="A325" s="57" t="n"/>
      <c r="B325" s="57" t="n"/>
      <c r="C325" s="71" t="n"/>
      <c r="D325" s="57" t="n"/>
    </row>
    <row r="326" ht="15.75" customHeight="1" s="198">
      <c r="A326" s="57" t="n"/>
      <c r="B326" s="57" t="n"/>
      <c r="C326" s="71" t="n"/>
      <c r="D326" s="57" t="n"/>
    </row>
    <row r="327" ht="15.75" customHeight="1" s="198">
      <c r="A327" s="57" t="n"/>
      <c r="B327" s="57" t="n"/>
      <c r="C327" s="71" t="n"/>
      <c r="D327" s="57" t="n"/>
    </row>
    <row r="328" ht="15.75" customHeight="1" s="198">
      <c r="A328" s="57" t="n"/>
      <c r="B328" s="57" t="n"/>
      <c r="C328" s="71" t="n"/>
      <c r="D328" s="57" t="n"/>
    </row>
    <row r="329" ht="15.75" customHeight="1" s="198">
      <c r="A329" s="57" t="n"/>
      <c r="B329" s="57" t="n"/>
      <c r="C329" s="71" t="n"/>
      <c r="D329" s="57" t="n"/>
    </row>
    <row r="330" ht="15.75" customHeight="1" s="198">
      <c r="A330" s="57" t="n"/>
      <c r="B330" s="57" t="n"/>
      <c r="C330" s="71" t="n"/>
      <c r="D330" s="57" t="n"/>
    </row>
    <row r="331" ht="15.75" customHeight="1" s="198">
      <c r="A331" s="57" t="n"/>
      <c r="B331" s="57" t="n"/>
      <c r="C331" s="71" t="n"/>
      <c r="D331" s="57" t="n"/>
    </row>
    <row r="332" ht="15.75" customHeight="1" s="198">
      <c r="A332" s="57" t="n"/>
      <c r="B332" s="57" t="n"/>
      <c r="C332" s="71" t="n"/>
      <c r="D332" s="57" t="n"/>
    </row>
    <row r="333" ht="15.75" customHeight="1" s="198">
      <c r="A333" s="57" t="n"/>
      <c r="B333" s="57" t="n"/>
      <c r="C333" s="71" t="n"/>
      <c r="D333" s="57" t="n"/>
    </row>
    <row r="334" ht="15.75" customHeight="1" s="198">
      <c r="A334" s="57" t="n"/>
      <c r="B334" s="57" t="n"/>
      <c r="C334" s="71" t="n"/>
      <c r="D334" s="57" t="n"/>
    </row>
    <row r="335" ht="15.75" customHeight="1" s="198">
      <c r="A335" s="57" t="n"/>
      <c r="B335" s="57" t="n"/>
      <c r="C335" s="71" t="n"/>
      <c r="D335" s="57" t="n"/>
    </row>
    <row r="336" ht="15.75" customHeight="1" s="198">
      <c r="A336" s="57" t="n"/>
      <c r="B336" s="57" t="n"/>
      <c r="C336" s="71" t="n"/>
      <c r="D336" s="57" t="n"/>
    </row>
    <row r="337" ht="15.75" customHeight="1" s="198">
      <c r="A337" s="57" t="n"/>
      <c r="B337" s="57" t="n"/>
      <c r="C337" s="71" t="n"/>
      <c r="D337" s="57" t="n"/>
    </row>
    <row r="338" ht="15.75" customHeight="1" s="198">
      <c r="A338" s="57" t="n"/>
      <c r="B338" s="57" t="n"/>
      <c r="C338" s="71" t="n"/>
      <c r="D338" s="57" t="n"/>
    </row>
    <row r="339" ht="15.75" customHeight="1" s="198">
      <c r="A339" s="57" t="n"/>
      <c r="B339" s="57" t="n"/>
      <c r="C339" s="71" t="n"/>
      <c r="D339" s="57" t="n"/>
    </row>
    <row r="340" ht="15.75" customHeight="1" s="198">
      <c r="A340" s="57" t="n"/>
      <c r="B340" s="57" t="n"/>
      <c r="C340" s="71" t="n"/>
      <c r="D340" s="57" t="n"/>
    </row>
    <row r="341" ht="15.75" customHeight="1" s="198">
      <c r="A341" s="57" t="n"/>
      <c r="B341" s="57" t="n"/>
      <c r="C341" s="71" t="n"/>
      <c r="D341" s="57" t="n"/>
    </row>
    <row r="342" ht="15.75" customHeight="1" s="198">
      <c r="A342" s="57" t="n"/>
      <c r="B342" s="57" t="n"/>
      <c r="C342" s="71" t="n"/>
      <c r="D342" s="57" t="n"/>
    </row>
    <row r="343" ht="15.75" customHeight="1" s="198">
      <c r="A343" s="57" t="n"/>
      <c r="B343" s="57" t="n"/>
      <c r="C343" s="71" t="n"/>
      <c r="D343" s="57" t="n"/>
    </row>
    <row r="344" ht="15.75" customHeight="1" s="198">
      <c r="A344" s="57" t="n"/>
      <c r="B344" s="57" t="n"/>
      <c r="C344" s="71" t="n"/>
      <c r="D344" s="57" t="n"/>
    </row>
    <row r="345" ht="15.75" customHeight="1" s="198">
      <c r="A345" s="57" t="n"/>
      <c r="B345" s="57" t="n"/>
      <c r="C345" s="71" t="n"/>
      <c r="D345" s="57" t="n"/>
    </row>
    <row r="346" ht="15.75" customHeight="1" s="198">
      <c r="A346" s="57" t="n"/>
      <c r="B346" s="57" t="n"/>
      <c r="C346" s="71" t="n"/>
      <c r="D346" s="57" t="n"/>
    </row>
    <row r="347" ht="15.75" customHeight="1" s="198">
      <c r="A347" s="57" t="n"/>
      <c r="B347" s="57" t="n"/>
      <c r="C347" s="71" t="n"/>
      <c r="D347" s="57" t="n"/>
    </row>
    <row r="348" ht="15.75" customHeight="1" s="198">
      <c r="A348" s="57" t="n"/>
      <c r="B348" s="57" t="n"/>
      <c r="C348" s="71" t="n"/>
      <c r="D348" s="57" t="n"/>
    </row>
    <row r="349" ht="15.75" customHeight="1" s="198">
      <c r="A349" s="57" t="n"/>
      <c r="B349" s="57" t="n"/>
      <c r="C349" s="71" t="n"/>
      <c r="D349" s="57" t="n"/>
    </row>
    <row r="350" ht="15.75" customHeight="1" s="198">
      <c r="A350" s="57" t="n"/>
      <c r="B350" s="57" t="n"/>
      <c r="C350" s="71" t="n"/>
      <c r="D350" s="57" t="n"/>
    </row>
    <row r="351" ht="15.75" customHeight="1" s="198">
      <c r="A351" s="57" t="n"/>
      <c r="B351" s="57" t="n"/>
      <c r="C351" s="71" t="n"/>
      <c r="D351" s="57" t="n"/>
    </row>
    <row r="352" ht="15.75" customHeight="1" s="198">
      <c r="A352" s="57" t="n"/>
      <c r="B352" s="57" t="n"/>
      <c r="C352" s="71" t="n"/>
      <c r="D352" s="57" t="n"/>
    </row>
    <row r="353" ht="15.75" customHeight="1" s="198">
      <c r="A353" s="57" t="n"/>
      <c r="B353" s="57" t="n"/>
      <c r="C353" s="71" t="n"/>
      <c r="D353" s="57" t="n"/>
    </row>
    <row r="354" ht="15.75" customHeight="1" s="198">
      <c r="A354" s="57" t="n"/>
      <c r="B354" s="57" t="n"/>
      <c r="C354" s="71" t="n"/>
      <c r="D354" s="57" t="n"/>
    </row>
    <row r="355" ht="15.75" customHeight="1" s="198">
      <c r="A355" s="57" t="n"/>
      <c r="B355" s="57" t="n"/>
      <c r="C355" s="71" t="n"/>
      <c r="D355" s="57" t="n"/>
    </row>
    <row r="356" ht="15.75" customHeight="1" s="198">
      <c r="A356" s="57" t="n"/>
      <c r="B356" s="57" t="n"/>
      <c r="C356" s="71" t="n"/>
      <c r="D356" s="57" t="n"/>
    </row>
    <row r="357" ht="15.75" customHeight="1" s="198">
      <c r="A357" s="57" t="n"/>
      <c r="B357" s="57" t="n"/>
      <c r="C357" s="71" t="n"/>
      <c r="D357" s="57" t="n"/>
    </row>
    <row r="358" ht="15.75" customHeight="1" s="198">
      <c r="A358" s="57" t="n"/>
      <c r="B358" s="57" t="n"/>
      <c r="C358" s="71" t="n"/>
      <c r="D358" s="57" t="n"/>
    </row>
    <row r="359" ht="15.75" customHeight="1" s="198">
      <c r="A359" s="57" t="n"/>
      <c r="B359" s="57" t="n"/>
      <c r="C359" s="71" t="n"/>
      <c r="D359" s="57" t="n"/>
    </row>
    <row r="360" ht="15.75" customHeight="1" s="198">
      <c r="A360" s="57" t="n"/>
      <c r="B360" s="57" t="n"/>
      <c r="C360" s="71" t="n"/>
      <c r="D360" s="57" t="n"/>
    </row>
    <row r="361" ht="15.75" customHeight="1" s="198">
      <c r="A361" s="57" t="n"/>
      <c r="B361" s="57" t="n"/>
      <c r="C361" s="71" t="n"/>
      <c r="D361" s="57" t="n"/>
    </row>
    <row r="362" ht="15.75" customHeight="1" s="198">
      <c r="A362" s="57" t="n"/>
      <c r="B362" s="57" t="n"/>
      <c r="C362" s="71" t="n"/>
      <c r="D362" s="57" t="n"/>
    </row>
    <row r="363" ht="15.75" customHeight="1" s="198">
      <c r="A363" s="57" t="n"/>
      <c r="B363" s="57" t="n"/>
      <c r="C363" s="71" t="n"/>
      <c r="D363" s="57" t="n"/>
    </row>
    <row r="364" ht="15.75" customHeight="1" s="198">
      <c r="A364" s="57" t="n"/>
      <c r="B364" s="57" t="n"/>
      <c r="C364" s="71" t="n"/>
      <c r="D364" s="57" t="n"/>
    </row>
    <row r="365" ht="15.75" customHeight="1" s="198">
      <c r="A365" s="57" t="n"/>
      <c r="B365" s="57" t="n"/>
      <c r="C365" s="71" t="n"/>
      <c r="D365" s="57" t="n"/>
    </row>
    <row r="366" ht="15.75" customHeight="1" s="198">
      <c r="A366" s="57" t="n"/>
      <c r="B366" s="57" t="n"/>
      <c r="C366" s="71" t="n"/>
      <c r="D366" s="57" t="n"/>
    </row>
    <row r="367" ht="15.75" customHeight="1" s="198">
      <c r="A367" s="57" t="n"/>
      <c r="B367" s="57" t="n"/>
      <c r="C367" s="71" t="n"/>
      <c r="D367" s="57" t="n"/>
    </row>
    <row r="368" ht="15.75" customHeight="1" s="198">
      <c r="A368" s="57" t="n"/>
      <c r="B368" s="57" t="n"/>
      <c r="C368" s="71" t="n"/>
      <c r="D368" s="57" t="n"/>
    </row>
    <row r="369" ht="15.75" customHeight="1" s="198">
      <c r="A369" s="57" t="n"/>
      <c r="B369" s="57" t="n"/>
      <c r="C369" s="71" t="n"/>
      <c r="D369" s="57" t="n"/>
    </row>
    <row r="370" ht="15.75" customHeight="1" s="198">
      <c r="A370" s="57" t="n"/>
      <c r="B370" s="57" t="n"/>
      <c r="C370" s="71" t="n"/>
      <c r="D370" s="57" t="n"/>
    </row>
    <row r="371" ht="15.75" customHeight="1" s="198">
      <c r="A371" s="57" t="n"/>
      <c r="B371" s="57" t="n"/>
      <c r="C371" s="71" t="n"/>
      <c r="D371" s="57" t="n"/>
    </row>
    <row r="372" ht="15.75" customHeight="1" s="198">
      <c r="A372" s="57" t="n"/>
      <c r="B372" s="57" t="n"/>
      <c r="C372" s="71" t="n"/>
      <c r="D372" s="57" t="n"/>
    </row>
    <row r="373" ht="15.75" customHeight="1" s="198">
      <c r="A373" s="57" t="n"/>
      <c r="B373" s="57" t="n"/>
      <c r="C373" s="71" t="n"/>
      <c r="D373" s="57" t="n"/>
    </row>
    <row r="374" ht="15.75" customHeight="1" s="198">
      <c r="A374" s="57" t="n"/>
      <c r="B374" s="57" t="n"/>
      <c r="C374" s="71" t="n"/>
      <c r="D374" s="57" t="n"/>
    </row>
    <row r="375" ht="15.75" customHeight="1" s="198">
      <c r="A375" s="57" t="n"/>
      <c r="B375" s="57" t="n"/>
      <c r="C375" s="71" t="n"/>
      <c r="D375" s="57" t="n"/>
    </row>
    <row r="376" ht="15.75" customHeight="1" s="198">
      <c r="A376" s="57" t="n"/>
      <c r="B376" s="57" t="n"/>
      <c r="C376" s="71" t="n"/>
      <c r="D376" s="57" t="n"/>
    </row>
    <row r="377" ht="15.75" customHeight="1" s="198">
      <c r="A377" s="57" t="n"/>
      <c r="B377" s="57" t="n"/>
      <c r="C377" s="71" t="n"/>
      <c r="D377" s="57" t="n"/>
    </row>
    <row r="378" ht="15.75" customHeight="1" s="198">
      <c r="A378" s="57" t="n"/>
      <c r="B378" s="57" t="n"/>
      <c r="C378" s="71" t="n"/>
      <c r="D378" s="57" t="n"/>
    </row>
    <row r="379" ht="15.75" customHeight="1" s="198">
      <c r="A379" s="57" t="n"/>
      <c r="B379" s="57" t="n"/>
      <c r="C379" s="71" t="n"/>
      <c r="D379" s="57" t="n"/>
    </row>
    <row r="380" ht="15.75" customHeight="1" s="198">
      <c r="A380" s="57" t="n"/>
      <c r="B380" s="57" t="n"/>
      <c r="C380" s="71" t="n"/>
      <c r="D380" s="57" t="n"/>
    </row>
    <row r="381" ht="15.75" customHeight="1" s="198">
      <c r="A381" s="57" t="n"/>
      <c r="B381" s="57" t="n"/>
      <c r="C381" s="71" t="n"/>
      <c r="D381" s="57" t="n"/>
    </row>
    <row r="382" ht="15.75" customHeight="1" s="198">
      <c r="A382" s="57" t="n"/>
      <c r="B382" s="57" t="n"/>
      <c r="C382" s="71" t="n"/>
      <c r="D382" s="57" t="n"/>
    </row>
    <row r="383" ht="15.75" customHeight="1" s="198">
      <c r="A383" s="57" t="n"/>
      <c r="B383" s="57" t="n"/>
      <c r="C383" s="71" t="n"/>
      <c r="D383" s="57" t="n"/>
    </row>
    <row r="384" ht="15.75" customHeight="1" s="198">
      <c r="A384" s="57" t="n"/>
      <c r="B384" s="57" t="n"/>
      <c r="C384" s="71" t="n"/>
      <c r="D384" s="57" t="n"/>
    </row>
    <row r="385" ht="15.75" customHeight="1" s="198">
      <c r="A385" s="57" t="n"/>
      <c r="B385" s="57" t="n"/>
      <c r="C385" s="71" t="n"/>
      <c r="D385" s="57" t="n"/>
    </row>
    <row r="386" ht="15.75" customHeight="1" s="198">
      <c r="A386" s="57" t="n"/>
      <c r="B386" s="57" t="n"/>
      <c r="C386" s="71" t="n"/>
      <c r="D386" s="57" t="n"/>
    </row>
    <row r="387" ht="15.75" customHeight="1" s="198">
      <c r="A387" s="57" t="n"/>
      <c r="B387" s="57" t="n"/>
      <c r="C387" s="71" t="n"/>
      <c r="D387" s="57" t="n"/>
    </row>
    <row r="388" ht="15.75" customHeight="1" s="198">
      <c r="A388" s="57" t="n"/>
      <c r="B388" s="57" t="n"/>
      <c r="C388" s="71" t="n"/>
      <c r="D388" s="57" t="n"/>
    </row>
    <row r="389" ht="15.75" customHeight="1" s="198">
      <c r="A389" s="57" t="n"/>
      <c r="B389" s="57" t="n"/>
      <c r="C389" s="71" t="n"/>
      <c r="D389" s="57" t="n"/>
    </row>
    <row r="390" ht="15.75" customHeight="1" s="198">
      <c r="A390" s="57" t="n"/>
      <c r="B390" s="57" t="n"/>
      <c r="C390" s="71" t="n"/>
      <c r="D390" s="57" t="n"/>
    </row>
    <row r="391" ht="15.75" customHeight="1" s="198">
      <c r="A391" s="57" t="n"/>
      <c r="B391" s="57" t="n"/>
      <c r="C391" s="71" t="n"/>
      <c r="D391" s="57" t="n"/>
    </row>
    <row r="392" ht="15.75" customHeight="1" s="198">
      <c r="A392" s="57" t="n"/>
      <c r="B392" s="57" t="n"/>
      <c r="C392" s="71" t="n"/>
      <c r="D392" s="57" t="n"/>
    </row>
    <row r="393" ht="15.75" customHeight="1" s="198">
      <c r="A393" s="57" t="n"/>
      <c r="B393" s="57" t="n"/>
      <c r="C393" s="71" t="n"/>
      <c r="D393" s="57" t="n"/>
    </row>
    <row r="394" ht="15.75" customHeight="1" s="198">
      <c r="A394" s="57" t="n"/>
      <c r="B394" s="57" t="n"/>
      <c r="C394" s="71" t="n"/>
      <c r="D394" s="57" t="n"/>
    </row>
    <row r="395" ht="15.75" customHeight="1" s="198">
      <c r="A395" s="57" t="n"/>
      <c r="B395" s="57" t="n"/>
      <c r="C395" s="71" t="n"/>
      <c r="D395" s="57" t="n"/>
    </row>
    <row r="396" ht="15.75" customHeight="1" s="198">
      <c r="A396" s="57" t="n"/>
      <c r="B396" s="57" t="n"/>
      <c r="C396" s="71" t="n"/>
      <c r="D396" s="57" t="n"/>
    </row>
    <row r="397" ht="15.75" customHeight="1" s="198">
      <c r="A397" s="57" t="n"/>
      <c r="B397" s="57" t="n"/>
      <c r="C397" s="71" t="n"/>
      <c r="D397" s="57" t="n"/>
    </row>
    <row r="398" ht="15.75" customHeight="1" s="198">
      <c r="A398" s="57" t="n"/>
      <c r="B398" s="57" t="n"/>
      <c r="C398" s="71" t="n"/>
      <c r="D398" s="57" t="n"/>
    </row>
    <row r="399" ht="15.75" customHeight="1" s="198">
      <c r="A399" s="57" t="n"/>
      <c r="B399" s="57" t="n"/>
      <c r="C399" s="71" t="n"/>
      <c r="D399" s="57" t="n"/>
    </row>
    <row r="400" ht="15.75" customHeight="1" s="198">
      <c r="A400" s="57" t="n"/>
      <c r="B400" s="57" t="n"/>
      <c r="C400" s="71" t="n"/>
      <c r="D400" s="57" t="n"/>
    </row>
    <row r="401" ht="15.75" customHeight="1" s="198">
      <c r="A401" s="57" t="n"/>
      <c r="B401" s="57" t="n"/>
      <c r="C401" s="71" t="n"/>
      <c r="D401" s="57" t="n"/>
    </row>
    <row r="402" ht="15.75" customHeight="1" s="198">
      <c r="A402" s="57" t="n"/>
      <c r="B402" s="57" t="n"/>
      <c r="C402" s="71" t="n"/>
      <c r="D402" s="57" t="n"/>
    </row>
    <row r="403" ht="15.75" customHeight="1" s="198">
      <c r="A403" s="57" t="n"/>
      <c r="B403" s="57" t="n"/>
      <c r="C403" s="71" t="n"/>
      <c r="D403" s="57" t="n"/>
    </row>
    <row r="404" ht="15.75" customHeight="1" s="198">
      <c r="A404" s="57" t="n"/>
      <c r="B404" s="57" t="n"/>
      <c r="C404" s="71" t="n"/>
      <c r="D404" s="57" t="n"/>
    </row>
    <row r="405" ht="15.75" customHeight="1" s="198">
      <c r="A405" s="57" t="n"/>
      <c r="B405" s="57" t="n"/>
      <c r="C405" s="71" t="n"/>
      <c r="D405" s="57" t="n"/>
    </row>
    <row r="406" ht="15.75" customHeight="1" s="198">
      <c r="A406" s="57" t="n"/>
      <c r="B406" s="57" t="n"/>
      <c r="C406" s="71" t="n"/>
      <c r="D406" s="57" t="n"/>
    </row>
    <row r="407" ht="15.75" customHeight="1" s="198">
      <c r="A407" s="57" t="n"/>
      <c r="B407" s="57" t="n"/>
      <c r="C407" s="71" t="n"/>
      <c r="D407" s="57" t="n"/>
    </row>
    <row r="408" ht="15.75" customHeight="1" s="198">
      <c r="A408" s="57" t="n"/>
      <c r="B408" s="57" t="n"/>
      <c r="C408" s="71" t="n"/>
      <c r="D408" s="57" t="n"/>
    </row>
    <row r="409" ht="15.75" customHeight="1" s="198">
      <c r="A409" s="57" t="n"/>
      <c r="B409" s="57" t="n"/>
      <c r="C409" s="71" t="n"/>
      <c r="D409" s="57" t="n"/>
    </row>
    <row r="410" ht="15.75" customHeight="1" s="198">
      <c r="A410" s="57" t="n"/>
      <c r="B410" s="57" t="n"/>
      <c r="C410" s="71" t="n"/>
      <c r="D410" s="57" t="n"/>
    </row>
    <row r="411" ht="15.75" customHeight="1" s="198">
      <c r="A411" s="57" t="n"/>
      <c r="B411" s="57" t="n"/>
      <c r="C411" s="71" t="n"/>
      <c r="D411" s="57" t="n"/>
    </row>
    <row r="412" ht="15.75" customHeight="1" s="198">
      <c r="A412" s="57" t="n"/>
      <c r="B412" s="57" t="n"/>
      <c r="C412" s="71" t="n"/>
      <c r="D412" s="57" t="n"/>
    </row>
    <row r="413" ht="15.75" customHeight="1" s="198">
      <c r="A413" s="57" t="n"/>
      <c r="B413" s="57" t="n"/>
      <c r="C413" s="71" t="n"/>
      <c r="D413" s="57" t="n"/>
    </row>
    <row r="414" ht="15.75" customHeight="1" s="198">
      <c r="A414" s="57" t="n"/>
      <c r="B414" s="57" t="n"/>
      <c r="C414" s="71" t="n"/>
      <c r="D414" s="57" t="n"/>
    </row>
    <row r="415" ht="15.75" customHeight="1" s="198">
      <c r="A415" s="57" t="n"/>
      <c r="B415" s="57" t="n"/>
      <c r="C415" s="71" t="n"/>
      <c r="D415" s="57" t="n"/>
    </row>
    <row r="416" ht="15.75" customHeight="1" s="198">
      <c r="A416" s="57" t="n"/>
      <c r="B416" s="57" t="n"/>
      <c r="C416" s="71" t="n"/>
      <c r="D416" s="57" t="n"/>
    </row>
    <row r="417" ht="15.75" customHeight="1" s="198">
      <c r="A417" s="57" t="n"/>
      <c r="B417" s="57" t="n"/>
      <c r="C417" s="71" t="n"/>
      <c r="D417" s="57" t="n"/>
    </row>
    <row r="418" ht="15.75" customHeight="1" s="198">
      <c r="A418" s="57" t="n"/>
      <c r="B418" s="57" t="n"/>
      <c r="C418" s="71" t="n"/>
      <c r="D418" s="57" t="n"/>
    </row>
    <row r="419" ht="15.75" customHeight="1" s="198">
      <c r="A419" s="57" t="n"/>
      <c r="B419" s="57" t="n"/>
      <c r="C419" s="71" t="n"/>
      <c r="D419" s="57" t="n"/>
    </row>
    <row r="420" ht="15.75" customHeight="1" s="198">
      <c r="A420" s="57" t="n"/>
      <c r="B420" s="57" t="n"/>
      <c r="C420" s="71" t="n"/>
      <c r="D420" s="57" t="n"/>
    </row>
    <row r="421" ht="15.75" customHeight="1" s="198">
      <c r="A421" s="57" t="n"/>
      <c r="B421" s="57" t="n"/>
      <c r="C421" s="71" t="n"/>
      <c r="D421" s="57" t="n"/>
    </row>
    <row r="422" ht="15.75" customHeight="1" s="198">
      <c r="A422" s="57" t="n"/>
      <c r="B422" s="57" t="n"/>
      <c r="C422" s="71" t="n"/>
      <c r="D422" s="57" t="n"/>
    </row>
    <row r="423" ht="15.75" customHeight="1" s="198">
      <c r="A423" s="57" t="n"/>
      <c r="B423" s="57" t="n"/>
      <c r="C423" s="71" t="n"/>
      <c r="D423" s="57" t="n"/>
    </row>
    <row r="424" ht="15.75" customHeight="1" s="198">
      <c r="A424" s="57" t="n"/>
      <c r="B424" s="57" t="n"/>
      <c r="C424" s="71" t="n"/>
      <c r="D424" s="57" t="n"/>
    </row>
    <row r="425" ht="15.75" customHeight="1" s="198">
      <c r="A425" s="57" t="n"/>
      <c r="B425" s="57" t="n"/>
      <c r="C425" s="71" t="n"/>
      <c r="D425" s="57" t="n"/>
    </row>
    <row r="426" ht="15.75" customHeight="1" s="198">
      <c r="A426" s="57" t="n"/>
      <c r="B426" s="57" t="n"/>
      <c r="C426" s="71" t="n"/>
      <c r="D426" s="57" t="n"/>
    </row>
    <row r="427" ht="15.75" customHeight="1" s="198">
      <c r="A427" s="57" t="n"/>
      <c r="B427" s="57" t="n"/>
      <c r="C427" s="71" t="n"/>
      <c r="D427" s="57" t="n"/>
    </row>
    <row r="428" ht="15.75" customHeight="1" s="198">
      <c r="A428" s="57" t="n"/>
      <c r="B428" s="57" t="n"/>
      <c r="C428" s="71" t="n"/>
      <c r="D428" s="57" t="n"/>
    </row>
    <row r="429" ht="15.75" customHeight="1" s="198">
      <c r="A429" s="57" t="n"/>
      <c r="B429" s="57" t="n"/>
      <c r="C429" s="71" t="n"/>
      <c r="D429" s="57" t="n"/>
    </row>
    <row r="430" ht="15.75" customHeight="1" s="198">
      <c r="A430" s="57" t="n"/>
      <c r="B430" s="57" t="n"/>
      <c r="C430" s="71" t="n"/>
      <c r="D430" s="57" t="n"/>
    </row>
    <row r="431" ht="15.75" customHeight="1" s="198">
      <c r="A431" s="57" t="n"/>
      <c r="B431" s="57" t="n"/>
      <c r="C431" s="71" t="n"/>
      <c r="D431" s="57" t="n"/>
    </row>
    <row r="432" ht="15.75" customHeight="1" s="198">
      <c r="A432" s="57" t="n"/>
      <c r="B432" s="57" t="n"/>
      <c r="C432" s="71" t="n"/>
      <c r="D432" s="57" t="n"/>
    </row>
    <row r="433" ht="15.75" customHeight="1" s="198">
      <c r="A433" s="57" t="n"/>
      <c r="B433" s="57" t="n"/>
      <c r="C433" s="71" t="n"/>
      <c r="D433" s="57" t="n"/>
    </row>
    <row r="434" ht="15.75" customHeight="1" s="198">
      <c r="A434" s="57" t="n"/>
      <c r="B434" s="57" t="n"/>
      <c r="C434" s="71" t="n"/>
      <c r="D434" s="57" t="n"/>
    </row>
    <row r="435" ht="15.75" customHeight="1" s="198">
      <c r="A435" s="57" t="n"/>
      <c r="B435" s="57" t="n"/>
      <c r="C435" s="71" t="n"/>
      <c r="D435" s="57" t="n"/>
    </row>
    <row r="436" ht="15.75" customHeight="1" s="198">
      <c r="A436" s="57" t="n"/>
      <c r="B436" s="57" t="n"/>
      <c r="C436" s="71" t="n"/>
      <c r="D436" s="57" t="n"/>
    </row>
    <row r="437" ht="15.75" customHeight="1" s="198">
      <c r="A437" s="57" t="n"/>
      <c r="B437" s="57" t="n"/>
      <c r="C437" s="71" t="n"/>
      <c r="D437" s="57" t="n"/>
    </row>
    <row r="438" ht="15.75" customHeight="1" s="198">
      <c r="A438" s="57" t="n"/>
      <c r="B438" s="57" t="n"/>
      <c r="C438" s="71" t="n"/>
      <c r="D438" s="57" t="n"/>
    </row>
    <row r="439" ht="15.75" customHeight="1" s="198">
      <c r="A439" s="57" t="n"/>
      <c r="B439" s="57" t="n"/>
      <c r="C439" s="71" t="n"/>
      <c r="D439" s="57" t="n"/>
    </row>
    <row r="440" ht="15.75" customHeight="1" s="198">
      <c r="A440" s="57" t="n"/>
      <c r="B440" s="57" t="n"/>
      <c r="C440" s="71" t="n"/>
      <c r="D440" s="57" t="n"/>
    </row>
    <row r="441" ht="15.75" customHeight="1" s="198">
      <c r="A441" s="57" t="n"/>
      <c r="B441" s="57" t="n"/>
      <c r="C441" s="71" t="n"/>
      <c r="D441" s="57" t="n"/>
    </row>
    <row r="442" ht="15.75" customHeight="1" s="198">
      <c r="A442" s="57" t="n"/>
      <c r="B442" s="57" t="n"/>
      <c r="C442" s="71" t="n"/>
      <c r="D442" s="57" t="n"/>
    </row>
    <row r="443" ht="15.75" customHeight="1" s="198">
      <c r="A443" s="57" t="n"/>
      <c r="B443" s="57" t="n"/>
      <c r="C443" s="71" t="n"/>
      <c r="D443" s="57" t="n"/>
    </row>
    <row r="444" ht="15.75" customHeight="1" s="198">
      <c r="A444" s="57" t="n"/>
      <c r="B444" s="57" t="n"/>
      <c r="C444" s="71" t="n"/>
      <c r="D444" s="57" t="n"/>
    </row>
    <row r="445" ht="15.75" customHeight="1" s="198">
      <c r="A445" s="57" t="n"/>
      <c r="B445" s="57" t="n"/>
      <c r="C445" s="71" t="n"/>
      <c r="D445" s="57" t="n"/>
    </row>
    <row r="446" ht="15.75" customHeight="1" s="198">
      <c r="A446" s="57" t="n"/>
      <c r="B446" s="57" t="n"/>
      <c r="C446" s="71" t="n"/>
      <c r="D446" s="57" t="n"/>
    </row>
    <row r="447" ht="15.75" customHeight="1" s="198">
      <c r="A447" s="57" t="n"/>
      <c r="B447" s="57" t="n"/>
      <c r="C447" s="71" t="n"/>
      <c r="D447" s="57" t="n"/>
    </row>
    <row r="448" ht="15.75" customHeight="1" s="198">
      <c r="A448" s="57" t="n"/>
      <c r="B448" s="57" t="n"/>
      <c r="C448" s="71" t="n"/>
      <c r="D448" s="57" t="n"/>
    </row>
    <row r="449" ht="15.75" customHeight="1" s="198">
      <c r="A449" s="57" t="n"/>
      <c r="B449" s="57" t="n"/>
      <c r="C449" s="71" t="n"/>
      <c r="D449" s="57" t="n"/>
    </row>
    <row r="450" ht="15.75" customHeight="1" s="198">
      <c r="A450" s="57" t="n"/>
      <c r="B450" s="57" t="n"/>
      <c r="C450" s="71" t="n"/>
      <c r="D450" s="57" t="n"/>
    </row>
    <row r="451" ht="15.75" customHeight="1" s="198">
      <c r="A451" s="57" t="n"/>
      <c r="B451" s="57" t="n"/>
      <c r="C451" s="71" t="n"/>
      <c r="D451" s="57" t="n"/>
    </row>
    <row r="452" ht="15.75" customHeight="1" s="198">
      <c r="A452" s="57" t="n"/>
      <c r="B452" s="57" t="n"/>
      <c r="C452" s="71" t="n"/>
      <c r="D452" s="57" t="n"/>
    </row>
    <row r="453" ht="15.75" customHeight="1" s="198">
      <c r="A453" s="57" t="n"/>
      <c r="B453" s="57" t="n"/>
      <c r="C453" s="71" t="n"/>
      <c r="D453" s="57" t="n"/>
    </row>
    <row r="454" ht="15.75" customHeight="1" s="198">
      <c r="A454" s="57" t="n"/>
      <c r="B454" s="57" t="n"/>
      <c r="C454" s="71" t="n"/>
      <c r="D454" s="57" t="n"/>
    </row>
    <row r="455" ht="15.75" customHeight="1" s="198">
      <c r="A455" s="57" t="n"/>
      <c r="B455" s="57" t="n"/>
      <c r="C455" s="71" t="n"/>
      <c r="D455" s="57" t="n"/>
    </row>
    <row r="456" ht="15.75" customHeight="1" s="198">
      <c r="A456" s="57" t="n"/>
      <c r="B456" s="57" t="n"/>
      <c r="C456" s="71" t="n"/>
      <c r="D456" s="57" t="n"/>
    </row>
    <row r="457" ht="15.75" customHeight="1" s="198">
      <c r="A457" s="57" t="n"/>
      <c r="B457" s="57" t="n"/>
      <c r="C457" s="71" t="n"/>
      <c r="D457" s="57" t="n"/>
    </row>
    <row r="458" ht="15.75" customHeight="1" s="198">
      <c r="A458" s="57" t="n"/>
      <c r="B458" s="57" t="n"/>
      <c r="C458" s="71" t="n"/>
      <c r="D458" s="57" t="n"/>
    </row>
    <row r="459" ht="15.75" customHeight="1" s="198">
      <c r="A459" s="57" t="n"/>
      <c r="B459" s="57" t="n"/>
      <c r="C459" s="71" t="n"/>
      <c r="D459" s="57" t="n"/>
    </row>
    <row r="460" ht="15.75" customHeight="1" s="198">
      <c r="A460" s="57" t="n"/>
      <c r="B460" s="57" t="n"/>
      <c r="C460" s="71" t="n"/>
      <c r="D460" s="57" t="n"/>
    </row>
    <row r="461" ht="15.75" customHeight="1" s="198">
      <c r="A461" s="57" t="n"/>
      <c r="B461" s="57" t="n"/>
      <c r="C461" s="71" t="n"/>
      <c r="D461" s="57" t="n"/>
    </row>
    <row r="462" ht="15.75" customHeight="1" s="198">
      <c r="A462" s="57" t="n"/>
      <c r="B462" s="57" t="n"/>
      <c r="C462" s="71" t="n"/>
      <c r="D462" s="57" t="n"/>
    </row>
    <row r="463" ht="15.75" customHeight="1" s="198">
      <c r="A463" s="57" t="n"/>
      <c r="B463" s="57" t="n"/>
      <c r="C463" s="71" t="n"/>
      <c r="D463" s="57" t="n"/>
    </row>
    <row r="464" ht="15.75" customHeight="1" s="198">
      <c r="A464" s="57" t="n"/>
      <c r="B464" s="57" t="n"/>
      <c r="C464" s="71" t="n"/>
      <c r="D464" s="57" t="n"/>
    </row>
    <row r="465" ht="15.75" customHeight="1" s="198">
      <c r="A465" s="57" t="n"/>
      <c r="B465" s="57" t="n"/>
      <c r="C465" s="71" t="n"/>
      <c r="D465" s="57" t="n"/>
    </row>
    <row r="466" ht="15.75" customHeight="1" s="198">
      <c r="A466" s="57" t="n"/>
      <c r="B466" s="57" t="n"/>
      <c r="C466" s="71" t="n"/>
      <c r="D466" s="57" t="n"/>
    </row>
    <row r="467" ht="15.75" customHeight="1" s="198">
      <c r="A467" s="57" t="n"/>
      <c r="B467" s="57" t="n"/>
      <c r="C467" s="71" t="n"/>
      <c r="D467" s="57" t="n"/>
    </row>
    <row r="468" ht="15.75" customHeight="1" s="198">
      <c r="A468" s="57" t="n"/>
      <c r="B468" s="57" t="n"/>
      <c r="C468" s="71" t="n"/>
      <c r="D468" s="57" t="n"/>
    </row>
    <row r="469" ht="15.75" customHeight="1" s="198">
      <c r="A469" s="57" t="n"/>
      <c r="B469" s="57" t="n"/>
      <c r="C469" s="71" t="n"/>
      <c r="D469" s="57" t="n"/>
    </row>
    <row r="470" ht="15.75" customHeight="1" s="198">
      <c r="A470" s="57" t="n"/>
      <c r="B470" s="57" t="n"/>
      <c r="C470" s="71" t="n"/>
      <c r="D470" s="57" t="n"/>
    </row>
    <row r="471" ht="15.75" customHeight="1" s="198">
      <c r="A471" s="57" t="n"/>
      <c r="B471" s="57" t="n"/>
      <c r="C471" s="71" t="n"/>
      <c r="D471" s="57" t="n"/>
    </row>
    <row r="472" ht="15.75" customHeight="1" s="198">
      <c r="A472" s="57" t="n"/>
      <c r="B472" s="57" t="n"/>
      <c r="C472" s="71" t="n"/>
      <c r="D472" s="57" t="n"/>
    </row>
    <row r="473" ht="15.75" customHeight="1" s="198">
      <c r="A473" s="57" t="n"/>
      <c r="B473" s="57" t="n"/>
      <c r="C473" s="71" t="n"/>
      <c r="D473" s="57" t="n"/>
    </row>
    <row r="474" ht="15.75" customHeight="1" s="198">
      <c r="A474" s="57" t="n"/>
      <c r="B474" s="57" t="n"/>
      <c r="C474" s="71" t="n"/>
      <c r="D474" s="57" t="n"/>
    </row>
    <row r="475" ht="15.75" customHeight="1" s="198">
      <c r="A475" s="57" t="n"/>
      <c r="B475" s="57" t="n"/>
      <c r="C475" s="71" t="n"/>
      <c r="D475" s="57" t="n"/>
    </row>
    <row r="476" ht="15.75" customHeight="1" s="198">
      <c r="A476" s="57" t="n"/>
      <c r="B476" s="57" t="n"/>
      <c r="C476" s="71" t="n"/>
      <c r="D476" s="57" t="n"/>
    </row>
    <row r="477" ht="15.75" customHeight="1" s="198">
      <c r="A477" s="57" t="n"/>
      <c r="B477" s="57" t="n"/>
      <c r="C477" s="71" t="n"/>
      <c r="D477" s="57" t="n"/>
    </row>
    <row r="478" ht="15.75" customHeight="1" s="198">
      <c r="A478" s="57" t="n"/>
      <c r="B478" s="57" t="n"/>
      <c r="C478" s="71" t="n"/>
      <c r="D478" s="57" t="n"/>
    </row>
    <row r="479" ht="15.75" customHeight="1" s="198">
      <c r="A479" s="57" t="n"/>
      <c r="B479" s="57" t="n"/>
      <c r="C479" s="71" t="n"/>
      <c r="D479" s="57" t="n"/>
    </row>
    <row r="480" ht="15.75" customHeight="1" s="198">
      <c r="A480" s="57" t="n"/>
      <c r="B480" s="57" t="n"/>
      <c r="C480" s="71" t="n"/>
      <c r="D480" s="57" t="n"/>
    </row>
    <row r="481" ht="15.75" customHeight="1" s="198">
      <c r="A481" s="57" t="n"/>
      <c r="B481" s="57" t="n"/>
      <c r="C481" s="71" t="n"/>
      <c r="D481" s="57" t="n"/>
    </row>
    <row r="482" ht="15.75" customHeight="1" s="198">
      <c r="A482" s="57" t="n"/>
      <c r="B482" s="57" t="n"/>
      <c r="C482" s="71" t="n"/>
      <c r="D482" s="57" t="n"/>
    </row>
    <row r="483" ht="15.75" customHeight="1" s="198">
      <c r="A483" s="57" t="n"/>
      <c r="B483" s="57" t="n"/>
      <c r="C483" s="71" t="n"/>
      <c r="D483" s="57" t="n"/>
    </row>
    <row r="484" ht="15.75" customHeight="1" s="198">
      <c r="A484" s="57" t="n"/>
      <c r="B484" s="57" t="n"/>
      <c r="C484" s="71" t="n"/>
      <c r="D484" s="57" t="n"/>
    </row>
    <row r="485" ht="15.75" customHeight="1" s="198">
      <c r="A485" s="57" t="n"/>
      <c r="B485" s="57" t="n"/>
      <c r="C485" s="71" t="n"/>
      <c r="D485" s="57" t="n"/>
    </row>
    <row r="486" ht="15.75" customHeight="1" s="198">
      <c r="A486" s="57" t="n"/>
      <c r="B486" s="57" t="n"/>
      <c r="C486" s="71" t="n"/>
      <c r="D486" s="57" t="n"/>
    </row>
    <row r="487" ht="15.75" customHeight="1" s="198">
      <c r="A487" s="57" t="n"/>
      <c r="B487" s="57" t="n"/>
      <c r="C487" s="71" t="n"/>
      <c r="D487" s="57" t="n"/>
    </row>
    <row r="488" ht="15.75" customHeight="1" s="198">
      <c r="A488" s="57" t="n"/>
      <c r="B488" s="57" t="n"/>
      <c r="C488" s="71" t="n"/>
      <c r="D488" s="57" t="n"/>
    </row>
    <row r="489" ht="15.75" customHeight="1" s="198">
      <c r="A489" s="57" t="n"/>
      <c r="B489" s="57" t="n"/>
      <c r="C489" s="71" t="n"/>
      <c r="D489" s="57" t="n"/>
    </row>
    <row r="490" ht="15.75" customHeight="1" s="198">
      <c r="A490" s="57" t="n"/>
      <c r="B490" s="57" t="n"/>
      <c r="C490" s="71" t="n"/>
      <c r="D490" s="57" t="n"/>
    </row>
    <row r="491" ht="15.75" customHeight="1" s="198">
      <c r="A491" s="57" t="n"/>
      <c r="B491" s="57" t="n"/>
      <c r="C491" s="71" t="n"/>
      <c r="D491" s="57" t="n"/>
    </row>
    <row r="492" ht="15.75" customHeight="1" s="198">
      <c r="A492" s="57" t="n"/>
      <c r="B492" s="57" t="n"/>
      <c r="C492" s="71" t="n"/>
      <c r="D492" s="57" t="n"/>
    </row>
    <row r="493" ht="15.75" customHeight="1" s="198">
      <c r="A493" s="57" t="n"/>
      <c r="B493" s="57" t="n"/>
      <c r="C493" s="71" t="n"/>
      <c r="D493" s="57" t="n"/>
    </row>
    <row r="494" ht="15.75" customHeight="1" s="198">
      <c r="A494" s="57" t="n"/>
      <c r="B494" s="57" t="n"/>
      <c r="C494" s="71" t="n"/>
      <c r="D494" s="57" t="n"/>
    </row>
    <row r="495" ht="15.75" customHeight="1" s="198">
      <c r="A495" s="57" t="n"/>
      <c r="B495" s="57" t="n"/>
      <c r="C495" s="71" t="n"/>
      <c r="D495" s="57" t="n"/>
    </row>
    <row r="496" ht="15.75" customHeight="1" s="198">
      <c r="A496" s="57" t="n"/>
      <c r="B496" s="57" t="n"/>
      <c r="C496" s="71" t="n"/>
      <c r="D496" s="57" t="n"/>
    </row>
    <row r="497" ht="15.75" customHeight="1" s="198">
      <c r="A497" s="57" t="n"/>
      <c r="B497" s="57" t="n"/>
      <c r="C497" s="71" t="n"/>
      <c r="D497" s="57" t="n"/>
    </row>
    <row r="498" ht="15.75" customHeight="1" s="198">
      <c r="A498" s="57" t="n"/>
      <c r="B498" s="57" t="n"/>
      <c r="C498" s="71" t="n"/>
      <c r="D498" s="57" t="n"/>
    </row>
    <row r="499" ht="15.75" customHeight="1" s="198">
      <c r="A499" s="57" t="n"/>
      <c r="B499" s="57" t="n"/>
      <c r="C499" s="71" t="n"/>
      <c r="D499" s="57" t="n"/>
    </row>
    <row r="500" ht="15.75" customHeight="1" s="198">
      <c r="A500" s="57" t="n"/>
      <c r="B500" s="57" t="n"/>
      <c r="C500" s="71" t="n"/>
      <c r="D500" s="57" t="n"/>
    </row>
    <row r="501" ht="15.75" customHeight="1" s="198">
      <c r="A501" s="57" t="n"/>
      <c r="B501" s="57" t="n"/>
      <c r="C501" s="71" t="n"/>
      <c r="D501" s="57" t="n"/>
    </row>
    <row r="502" ht="15.75" customHeight="1" s="198">
      <c r="A502" s="57" t="n"/>
      <c r="B502" s="57" t="n"/>
      <c r="C502" s="71" t="n"/>
      <c r="D502" s="57" t="n"/>
    </row>
    <row r="503" ht="15.75" customHeight="1" s="198">
      <c r="A503" s="57" t="n"/>
      <c r="B503" s="57" t="n"/>
      <c r="C503" s="71" t="n"/>
      <c r="D503" s="57" t="n"/>
    </row>
    <row r="504" ht="15.75" customHeight="1" s="198">
      <c r="A504" s="57" t="n"/>
      <c r="B504" s="57" t="n"/>
      <c r="C504" s="71" t="n"/>
      <c r="D504" s="57" t="n"/>
    </row>
    <row r="505" ht="15.75" customHeight="1" s="198">
      <c r="A505" s="57" t="n"/>
      <c r="B505" s="57" t="n"/>
      <c r="C505" s="71" t="n"/>
      <c r="D505" s="57" t="n"/>
    </row>
    <row r="506" ht="15.75" customHeight="1" s="198">
      <c r="A506" s="57" t="n"/>
      <c r="B506" s="57" t="n"/>
      <c r="C506" s="71" t="n"/>
      <c r="D506" s="57" t="n"/>
    </row>
    <row r="507" ht="15.75" customHeight="1" s="198">
      <c r="A507" s="57" t="n"/>
      <c r="B507" s="57" t="n"/>
      <c r="C507" s="71" t="n"/>
      <c r="D507" s="57" t="n"/>
    </row>
    <row r="508" ht="15.75" customHeight="1" s="198">
      <c r="A508" s="57" t="n"/>
      <c r="B508" s="57" t="n"/>
      <c r="C508" s="71" t="n"/>
      <c r="D508" s="57" t="n"/>
    </row>
    <row r="509" ht="15.75" customHeight="1" s="198">
      <c r="A509" s="57" t="n"/>
      <c r="B509" s="57" t="n"/>
      <c r="C509" s="71" t="n"/>
      <c r="D509" s="57" t="n"/>
    </row>
    <row r="510" ht="15.75" customHeight="1" s="198">
      <c r="A510" s="57" t="n"/>
      <c r="B510" s="57" t="n"/>
      <c r="C510" s="71" t="n"/>
      <c r="D510" s="57" t="n"/>
    </row>
    <row r="511" ht="15.75" customHeight="1" s="198">
      <c r="A511" s="57" t="n"/>
      <c r="B511" s="57" t="n"/>
      <c r="C511" s="71" t="n"/>
      <c r="D511" s="57" t="n"/>
    </row>
    <row r="512" ht="15.75" customHeight="1" s="198">
      <c r="A512" s="57" t="n"/>
      <c r="B512" s="57" t="n"/>
      <c r="C512" s="71" t="n"/>
      <c r="D512" s="57" t="n"/>
    </row>
    <row r="513" ht="15.75" customHeight="1" s="198">
      <c r="A513" s="57" t="n"/>
      <c r="B513" s="57" t="n"/>
      <c r="C513" s="71" t="n"/>
      <c r="D513" s="57" t="n"/>
    </row>
    <row r="514" ht="15.75" customHeight="1" s="198">
      <c r="A514" s="57" t="n"/>
      <c r="B514" s="57" t="n"/>
      <c r="C514" s="71" t="n"/>
      <c r="D514" s="57" t="n"/>
    </row>
    <row r="515" ht="15.75" customHeight="1" s="198">
      <c r="A515" s="57" t="n"/>
      <c r="B515" s="57" t="n"/>
      <c r="C515" s="71" t="n"/>
      <c r="D515" s="57" t="n"/>
    </row>
    <row r="516" ht="15.75" customHeight="1" s="198">
      <c r="A516" s="57" t="n"/>
      <c r="B516" s="57" t="n"/>
      <c r="C516" s="71" t="n"/>
      <c r="D516" s="57" t="n"/>
    </row>
    <row r="517" ht="15.75" customHeight="1" s="198">
      <c r="A517" s="57" t="n"/>
      <c r="B517" s="57" t="n"/>
      <c r="C517" s="71" t="n"/>
      <c r="D517" s="57" t="n"/>
    </row>
    <row r="518" ht="15.75" customHeight="1" s="198">
      <c r="A518" s="57" t="n"/>
      <c r="B518" s="57" t="n"/>
      <c r="C518" s="71" t="n"/>
      <c r="D518" s="57" t="n"/>
    </row>
    <row r="519" ht="15.75" customHeight="1" s="198">
      <c r="A519" s="57" t="n"/>
      <c r="B519" s="57" t="n"/>
      <c r="C519" s="71" t="n"/>
      <c r="D519" s="57" t="n"/>
    </row>
    <row r="520" ht="15.75" customHeight="1" s="198">
      <c r="A520" s="57" t="n"/>
      <c r="B520" s="57" t="n"/>
      <c r="C520" s="71" t="n"/>
      <c r="D520" s="57" t="n"/>
    </row>
    <row r="521" ht="15.75" customHeight="1" s="198">
      <c r="A521" s="57" t="n"/>
      <c r="B521" s="57" t="n"/>
      <c r="C521" s="71" t="n"/>
      <c r="D521" s="57" t="n"/>
    </row>
    <row r="522" ht="15.75" customHeight="1" s="198">
      <c r="A522" s="57" t="n"/>
      <c r="B522" s="57" t="n"/>
      <c r="C522" s="71" t="n"/>
      <c r="D522" s="57" t="n"/>
    </row>
    <row r="523" ht="15.75" customHeight="1" s="198">
      <c r="A523" s="57" t="n"/>
      <c r="B523" s="57" t="n"/>
      <c r="C523" s="71" t="n"/>
      <c r="D523" s="57" t="n"/>
    </row>
    <row r="524" ht="15.75" customHeight="1" s="198">
      <c r="A524" s="57" t="n"/>
      <c r="B524" s="57" t="n"/>
      <c r="C524" s="71" t="n"/>
      <c r="D524" s="57" t="n"/>
    </row>
    <row r="525" ht="15.75" customHeight="1" s="198">
      <c r="A525" s="57" t="n"/>
      <c r="B525" s="57" t="n"/>
      <c r="C525" s="71" t="n"/>
      <c r="D525" s="57" t="n"/>
    </row>
    <row r="526" ht="15.75" customHeight="1" s="198">
      <c r="A526" s="57" t="n"/>
      <c r="B526" s="57" t="n"/>
      <c r="C526" s="71" t="n"/>
      <c r="D526" s="57" t="n"/>
    </row>
    <row r="527" ht="15.75" customHeight="1" s="198">
      <c r="A527" s="57" t="n"/>
      <c r="B527" s="57" t="n"/>
      <c r="C527" s="71" t="n"/>
      <c r="D527" s="57" t="n"/>
    </row>
    <row r="528" ht="15.75" customHeight="1" s="198">
      <c r="A528" s="57" t="n"/>
      <c r="B528" s="57" t="n"/>
      <c r="C528" s="71" t="n"/>
      <c r="D528" s="57" t="n"/>
    </row>
    <row r="529" ht="15.75" customHeight="1" s="198">
      <c r="A529" s="57" t="n"/>
      <c r="B529" s="57" t="n"/>
      <c r="C529" s="71" t="n"/>
      <c r="D529" s="57" t="n"/>
    </row>
    <row r="530" ht="15.75" customHeight="1" s="198">
      <c r="A530" s="57" t="n"/>
      <c r="B530" s="57" t="n"/>
      <c r="C530" s="71" t="n"/>
      <c r="D530" s="57" t="n"/>
    </row>
    <row r="531" ht="15.75" customHeight="1" s="198">
      <c r="A531" s="57" t="n"/>
      <c r="B531" s="57" t="n"/>
      <c r="C531" s="71" t="n"/>
      <c r="D531" s="57" t="n"/>
    </row>
    <row r="532" ht="15.75" customHeight="1" s="198">
      <c r="A532" s="57" t="n"/>
      <c r="B532" s="57" t="n"/>
      <c r="C532" s="71" t="n"/>
      <c r="D532" s="57" t="n"/>
    </row>
    <row r="533" ht="15.75" customHeight="1" s="198">
      <c r="A533" s="57" t="n"/>
      <c r="B533" s="57" t="n"/>
      <c r="C533" s="71" t="n"/>
      <c r="D533" s="57" t="n"/>
    </row>
    <row r="534" ht="15.75" customHeight="1" s="198">
      <c r="A534" s="57" t="n"/>
      <c r="B534" s="57" t="n"/>
      <c r="C534" s="71" t="n"/>
      <c r="D534" s="57" t="n"/>
    </row>
    <row r="535" ht="15.75" customHeight="1" s="198">
      <c r="A535" s="57" t="n"/>
      <c r="B535" s="57" t="n"/>
      <c r="C535" s="71" t="n"/>
      <c r="D535" s="57" t="n"/>
    </row>
    <row r="536" ht="15.75" customHeight="1" s="198">
      <c r="A536" s="57" t="n"/>
      <c r="B536" s="57" t="n"/>
      <c r="C536" s="71" t="n"/>
      <c r="D536" s="57" t="n"/>
    </row>
    <row r="537" ht="15.75" customHeight="1" s="198">
      <c r="A537" s="57" t="n"/>
      <c r="B537" s="57" t="n"/>
      <c r="C537" s="71" t="n"/>
      <c r="D537" s="57" t="n"/>
    </row>
    <row r="538" ht="15.75" customHeight="1" s="198">
      <c r="A538" s="57" t="n"/>
      <c r="B538" s="57" t="n"/>
      <c r="C538" s="71" t="n"/>
      <c r="D538" s="57" t="n"/>
    </row>
    <row r="539" ht="15.75" customHeight="1" s="198">
      <c r="A539" s="57" t="n"/>
      <c r="B539" s="57" t="n"/>
      <c r="C539" s="71" t="n"/>
      <c r="D539" s="57" t="n"/>
    </row>
    <row r="540" ht="15.75" customHeight="1" s="198">
      <c r="A540" s="57" t="n"/>
      <c r="B540" s="57" t="n"/>
      <c r="C540" s="71" t="n"/>
      <c r="D540" s="57" t="n"/>
    </row>
    <row r="541" ht="15.75" customHeight="1" s="198">
      <c r="A541" s="57" t="n"/>
      <c r="B541" s="57" t="n"/>
      <c r="C541" s="71" t="n"/>
      <c r="D541" s="57" t="n"/>
    </row>
    <row r="542" ht="15.75" customHeight="1" s="198">
      <c r="A542" s="57" t="n"/>
      <c r="B542" s="57" t="n"/>
      <c r="C542" s="71" t="n"/>
      <c r="D542" s="57" t="n"/>
    </row>
    <row r="543" ht="15.75" customHeight="1" s="198">
      <c r="A543" s="57" t="n"/>
      <c r="B543" s="57" t="n"/>
      <c r="C543" s="71" t="n"/>
      <c r="D543" s="57" t="n"/>
    </row>
    <row r="544" ht="15.75" customHeight="1" s="198">
      <c r="A544" s="57" t="n"/>
      <c r="B544" s="57" t="n"/>
      <c r="C544" s="71" t="n"/>
      <c r="D544" s="57" t="n"/>
    </row>
    <row r="545" ht="15.75" customHeight="1" s="198">
      <c r="A545" s="57" t="n"/>
      <c r="B545" s="57" t="n"/>
      <c r="C545" s="71" t="n"/>
      <c r="D545" s="57" t="n"/>
    </row>
    <row r="546" ht="15.75" customHeight="1" s="198">
      <c r="A546" s="57" t="n"/>
      <c r="B546" s="57" t="n"/>
      <c r="C546" s="71" t="n"/>
      <c r="D546" s="57" t="n"/>
    </row>
    <row r="547" ht="15.75" customHeight="1" s="198">
      <c r="A547" s="57" t="n"/>
      <c r="B547" s="57" t="n"/>
      <c r="C547" s="71" t="n"/>
      <c r="D547" s="57" t="n"/>
    </row>
    <row r="548" ht="15.75" customHeight="1" s="198">
      <c r="A548" s="57" t="n"/>
      <c r="B548" s="57" t="n"/>
      <c r="C548" s="71" t="n"/>
      <c r="D548" s="57" t="n"/>
    </row>
    <row r="549" ht="15.75" customHeight="1" s="198">
      <c r="A549" s="57" t="n"/>
      <c r="B549" s="57" t="n"/>
      <c r="C549" s="71" t="n"/>
      <c r="D549" s="57" t="n"/>
    </row>
    <row r="550" ht="15.75" customHeight="1" s="198">
      <c r="A550" s="57" t="n"/>
      <c r="B550" s="57" t="n"/>
      <c r="C550" s="71" t="n"/>
      <c r="D550" s="57" t="n"/>
    </row>
    <row r="551" ht="15.75" customHeight="1" s="198">
      <c r="A551" s="57" t="n"/>
      <c r="B551" s="57" t="n"/>
      <c r="C551" s="71" t="n"/>
      <c r="D551" s="57" t="n"/>
    </row>
    <row r="552" ht="15.75" customHeight="1" s="198">
      <c r="A552" s="57" t="n"/>
      <c r="B552" s="57" t="n"/>
      <c r="C552" s="71" t="n"/>
      <c r="D552" s="57" t="n"/>
    </row>
    <row r="553" ht="15.75" customHeight="1" s="198">
      <c r="A553" s="57" t="n"/>
      <c r="B553" s="57" t="n"/>
      <c r="C553" s="71" t="n"/>
      <c r="D553" s="57" t="n"/>
    </row>
    <row r="554" ht="15.75" customHeight="1" s="198">
      <c r="A554" s="57" t="n"/>
      <c r="B554" s="57" t="n"/>
      <c r="C554" s="71" t="n"/>
      <c r="D554" s="57" t="n"/>
    </row>
    <row r="555" ht="15.75" customHeight="1" s="198">
      <c r="A555" s="57" t="n"/>
      <c r="B555" s="57" t="n"/>
      <c r="C555" s="71" t="n"/>
      <c r="D555" s="57" t="n"/>
    </row>
    <row r="556" ht="15.75" customHeight="1" s="198">
      <c r="A556" s="57" t="n"/>
      <c r="B556" s="57" t="n"/>
      <c r="C556" s="71" t="n"/>
      <c r="D556" s="57" t="n"/>
    </row>
    <row r="557" ht="15.75" customHeight="1" s="198">
      <c r="A557" s="57" t="n"/>
      <c r="B557" s="57" t="n"/>
      <c r="C557" s="71" t="n"/>
      <c r="D557" s="57" t="n"/>
    </row>
    <row r="558" ht="15.75" customHeight="1" s="198">
      <c r="A558" s="57" t="n"/>
      <c r="B558" s="57" t="n"/>
      <c r="C558" s="71" t="n"/>
      <c r="D558" s="57" t="n"/>
    </row>
    <row r="559" ht="15.75" customHeight="1" s="198">
      <c r="A559" s="57" t="n"/>
      <c r="B559" s="57" t="n"/>
      <c r="C559" s="71" t="n"/>
      <c r="D559" s="57" t="n"/>
    </row>
    <row r="560" ht="15.75" customHeight="1" s="198">
      <c r="A560" s="57" t="n"/>
      <c r="B560" s="57" t="n"/>
      <c r="C560" s="71" t="n"/>
      <c r="D560" s="57" t="n"/>
    </row>
    <row r="561" ht="15.75" customHeight="1" s="198">
      <c r="A561" s="57" t="n"/>
      <c r="B561" s="57" t="n"/>
      <c r="C561" s="71" t="n"/>
      <c r="D561" s="57" t="n"/>
    </row>
    <row r="562" ht="15.75" customHeight="1" s="198">
      <c r="A562" s="57" t="n"/>
      <c r="B562" s="57" t="n"/>
      <c r="C562" s="71" t="n"/>
      <c r="D562" s="57" t="n"/>
    </row>
    <row r="563" ht="15.75" customHeight="1" s="198">
      <c r="A563" s="57" t="n"/>
      <c r="B563" s="57" t="n"/>
      <c r="C563" s="71" t="n"/>
      <c r="D563" s="57" t="n"/>
    </row>
    <row r="564" ht="15.75" customHeight="1" s="198">
      <c r="A564" s="57" t="n"/>
      <c r="B564" s="57" t="n"/>
      <c r="C564" s="71" t="n"/>
      <c r="D564" s="57" t="n"/>
    </row>
    <row r="565" ht="15.75" customHeight="1" s="198">
      <c r="A565" s="57" t="n"/>
      <c r="B565" s="57" t="n"/>
      <c r="C565" s="71" t="n"/>
      <c r="D565" s="57" t="n"/>
    </row>
    <row r="566" ht="15.75" customHeight="1" s="198">
      <c r="A566" s="57" t="n"/>
      <c r="B566" s="57" t="n"/>
      <c r="C566" s="71" t="n"/>
      <c r="D566" s="57" t="n"/>
    </row>
    <row r="567" ht="15.75" customHeight="1" s="198">
      <c r="A567" s="57" t="n"/>
      <c r="B567" s="57" t="n"/>
      <c r="C567" s="71" t="n"/>
      <c r="D567" s="57" t="n"/>
    </row>
    <row r="568" ht="15.75" customHeight="1" s="198">
      <c r="A568" s="57" t="n"/>
      <c r="B568" s="57" t="n"/>
      <c r="C568" s="71" t="n"/>
      <c r="D568" s="57" t="n"/>
    </row>
    <row r="569" ht="15.75" customHeight="1" s="198">
      <c r="A569" s="57" t="n"/>
      <c r="B569" s="57" t="n"/>
      <c r="C569" s="71" t="n"/>
      <c r="D569" s="57" t="n"/>
    </row>
    <row r="570" ht="15.75" customHeight="1" s="198">
      <c r="A570" s="57" t="n"/>
      <c r="B570" s="57" t="n"/>
      <c r="C570" s="71" t="n"/>
      <c r="D570" s="57" t="n"/>
    </row>
    <row r="571" ht="15.75" customHeight="1" s="198">
      <c r="A571" s="57" t="n"/>
      <c r="B571" s="57" t="n"/>
      <c r="C571" s="71" t="n"/>
      <c r="D571" s="57" t="n"/>
    </row>
    <row r="572" ht="15.75" customHeight="1" s="198">
      <c r="A572" s="57" t="n"/>
      <c r="B572" s="57" t="n"/>
      <c r="C572" s="71" t="n"/>
      <c r="D572" s="57" t="n"/>
    </row>
    <row r="573" ht="15.75" customHeight="1" s="198">
      <c r="A573" s="57" t="n"/>
      <c r="B573" s="57" t="n"/>
      <c r="C573" s="71" t="n"/>
      <c r="D573" s="57" t="n"/>
    </row>
    <row r="574" ht="15.75" customHeight="1" s="198">
      <c r="A574" s="57" t="n"/>
      <c r="B574" s="57" t="n"/>
      <c r="C574" s="71" t="n"/>
      <c r="D574" s="57" t="n"/>
    </row>
    <row r="575" ht="15.75" customHeight="1" s="198">
      <c r="A575" s="57" t="n"/>
      <c r="B575" s="57" t="n"/>
      <c r="C575" s="71" t="n"/>
      <c r="D575" s="57" t="n"/>
    </row>
    <row r="576" ht="15.75" customHeight="1" s="198">
      <c r="A576" s="57" t="n"/>
      <c r="B576" s="57" t="n"/>
      <c r="C576" s="71" t="n"/>
      <c r="D576" s="57" t="n"/>
    </row>
    <row r="577" ht="15.75" customHeight="1" s="198">
      <c r="A577" s="57" t="n"/>
      <c r="B577" s="57" t="n"/>
      <c r="C577" s="71" t="n"/>
      <c r="D577" s="57" t="n"/>
    </row>
    <row r="578" ht="15.75" customHeight="1" s="198">
      <c r="A578" s="57" t="n"/>
      <c r="B578" s="57" t="n"/>
      <c r="C578" s="71" t="n"/>
      <c r="D578" s="57" t="n"/>
    </row>
    <row r="579" ht="15.75" customHeight="1" s="198">
      <c r="A579" s="57" t="n"/>
      <c r="B579" s="57" t="n"/>
      <c r="C579" s="71" t="n"/>
      <c r="D579" s="57" t="n"/>
    </row>
    <row r="580" ht="15.75" customHeight="1" s="198">
      <c r="A580" s="57" t="n"/>
      <c r="B580" s="57" t="n"/>
      <c r="C580" s="71" t="n"/>
      <c r="D580" s="57" t="n"/>
    </row>
    <row r="581" ht="15.75" customHeight="1" s="198">
      <c r="A581" s="57" t="n"/>
      <c r="B581" s="57" t="n"/>
      <c r="C581" s="71" t="n"/>
      <c r="D581" s="57" t="n"/>
    </row>
    <row r="582" ht="15.75" customHeight="1" s="198">
      <c r="A582" s="57" t="n"/>
      <c r="B582" s="57" t="n"/>
      <c r="C582" s="71" t="n"/>
      <c r="D582" s="57" t="n"/>
    </row>
    <row r="583" ht="15.75" customHeight="1" s="198">
      <c r="A583" s="57" t="n"/>
      <c r="B583" s="57" t="n"/>
      <c r="C583" s="71" t="n"/>
      <c r="D583" s="57" t="n"/>
    </row>
    <row r="584" ht="15.75" customHeight="1" s="198">
      <c r="A584" s="57" t="n"/>
      <c r="B584" s="57" t="n"/>
      <c r="C584" s="71" t="n"/>
      <c r="D584" s="57" t="n"/>
    </row>
    <row r="585" ht="15.75" customHeight="1" s="198">
      <c r="A585" s="57" t="n"/>
      <c r="B585" s="57" t="n"/>
      <c r="C585" s="71" t="n"/>
      <c r="D585" s="57" t="n"/>
    </row>
    <row r="586" ht="15.75" customHeight="1" s="198">
      <c r="A586" s="57" t="n"/>
      <c r="B586" s="57" t="n"/>
      <c r="C586" s="71" t="n"/>
      <c r="D586" s="57" t="n"/>
    </row>
    <row r="587" ht="15.75" customHeight="1" s="198">
      <c r="A587" s="57" t="n"/>
      <c r="B587" s="57" t="n"/>
      <c r="C587" s="71" t="n"/>
      <c r="D587" s="57" t="n"/>
    </row>
    <row r="588" ht="15.75" customHeight="1" s="198">
      <c r="A588" s="57" t="n"/>
      <c r="B588" s="57" t="n"/>
      <c r="C588" s="71" t="n"/>
      <c r="D588" s="57" t="n"/>
    </row>
    <row r="589" ht="15.75" customHeight="1" s="198">
      <c r="A589" s="57" t="n"/>
      <c r="B589" s="57" t="n"/>
      <c r="C589" s="71" t="n"/>
      <c r="D589" s="57" t="n"/>
    </row>
    <row r="590" ht="15.75" customHeight="1" s="198">
      <c r="A590" s="57" t="n"/>
      <c r="B590" s="57" t="n"/>
      <c r="C590" s="71" t="n"/>
      <c r="D590" s="57" t="n"/>
    </row>
    <row r="591" ht="15.75" customHeight="1" s="198">
      <c r="A591" s="57" t="n"/>
      <c r="B591" s="57" t="n"/>
      <c r="C591" s="71" t="n"/>
      <c r="D591" s="57" t="n"/>
    </row>
    <row r="592" ht="15.75" customHeight="1" s="198">
      <c r="A592" s="57" t="n"/>
      <c r="B592" s="57" t="n"/>
      <c r="C592" s="71" t="n"/>
      <c r="D592" s="57" t="n"/>
    </row>
    <row r="593" ht="15.75" customHeight="1" s="198">
      <c r="A593" s="57" t="n"/>
      <c r="B593" s="57" t="n"/>
      <c r="C593" s="71" t="n"/>
      <c r="D593" s="57" t="n"/>
    </row>
    <row r="594" ht="15.75" customHeight="1" s="198">
      <c r="A594" s="57" t="n"/>
      <c r="B594" s="57" t="n"/>
      <c r="C594" s="71" t="n"/>
      <c r="D594" s="57" t="n"/>
    </row>
    <row r="595" ht="15.75" customHeight="1" s="198">
      <c r="A595" s="57" t="n"/>
      <c r="B595" s="57" t="n"/>
      <c r="C595" s="71" t="n"/>
      <c r="D595" s="57" t="n"/>
    </row>
    <row r="596" ht="15.75" customHeight="1" s="198">
      <c r="A596" s="57" t="n"/>
      <c r="B596" s="57" t="n"/>
      <c r="C596" s="71" t="n"/>
      <c r="D596" s="57" t="n"/>
    </row>
    <row r="597" ht="15.75" customHeight="1" s="198">
      <c r="A597" s="57" t="n"/>
      <c r="B597" s="57" t="n"/>
      <c r="C597" s="71" t="n"/>
      <c r="D597" s="57" t="n"/>
    </row>
    <row r="598" ht="15.75" customHeight="1" s="198">
      <c r="A598" s="57" t="n"/>
      <c r="B598" s="57" t="n"/>
      <c r="C598" s="71" t="n"/>
      <c r="D598" s="57" t="n"/>
    </row>
    <row r="599" ht="15.75" customHeight="1" s="198">
      <c r="A599" s="57" t="n"/>
      <c r="B599" s="57" t="n"/>
      <c r="C599" s="71" t="n"/>
      <c r="D599" s="57" t="n"/>
    </row>
    <row r="600" ht="15.75" customHeight="1" s="198">
      <c r="A600" s="57" t="n"/>
      <c r="B600" s="57" t="n"/>
      <c r="C600" s="71" t="n"/>
      <c r="D600" s="57" t="n"/>
    </row>
    <row r="601" ht="15.75" customHeight="1" s="198">
      <c r="A601" s="57" t="n"/>
      <c r="B601" s="57" t="n"/>
      <c r="C601" s="71" t="n"/>
      <c r="D601" s="57" t="n"/>
    </row>
    <row r="602" ht="15.75" customHeight="1" s="198">
      <c r="A602" s="57" t="n"/>
      <c r="B602" s="57" t="n"/>
      <c r="C602" s="71" t="n"/>
      <c r="D602" s="57" t="n"/>
    </row>
    <row r="603" ht="15.75" customHeight="1" s="198">
      <c r="A603" s="57" t="n"/>
      <c r="B603" s="57" t="n"/>
      <c r="C603" s="71" t="n"/>
      <c r="D603" s="57" t="n"/>
    </row>
    <row r="604" ht="15.75" customHeight="1" s="198">
      <c r="A604" s="57" t="n"/>
      <c r="B604" s="57" t="n"/>
      <c r="C604" s="71" t="n"/>
      <c r="D604" s="57" t="n"/>
    </row>
    <row r="605" ht="15.75" customHeight="1" s="198">
      <c r="A605" s="57" t="n"/>
      <c r="B605" s="57" t="n"/>
      <c r="C605" s="71" t="n"/>
      <c r="D605" s="57" t="n"/>
    </row>
    <row r="606" ht="15.75" customHeight="1" s="198">
      <c r="A606" s="57" t="n"/>
      <c r="B606" s="57" t="n"/>
      <c r="C606" s="71" t="n"/>
      <c r="D606" s="57" t="n"/>
    </row>
    <row r="607" ht="15.75" customHeight="1" s="198">
      <c r="A607" s="57" t="n"/>
      <c r="B607" s="57" t="n"/>
      <c r="C607" s="71" t="n"/>
      <c r="D607" s="57" t="n"/>
    </row>
    <row r="608" ht="15.75" customHeight="1" s="198">
      <c r="A608" s="57" t="n"/>
      <c r="B608" s="57" t="n"/>
      <c r="C608" s="71" t="n"/>
      <c r="D608" s="57" t="n"/>
    </row>
    <row r="609" ht="15.75" customHeight="1" s="198">
      <c r="A609" s="57" t="n"/>
      <c r="B609" s="57" t="n"/>
      <c r="C609" s="71" t="n"/>
      <c r="D609" s="57" t="n"/>
    </row>
    <row r="610" ht="15.75" customHeight="1" s="198">
      <c r="A610" s="57" t="n"/>
      <c r="B610" s="57" t="n"/>
      <c r="C610" s="71" t="n"/>
      <c r="D610" s="57" t="n"/>
    </row>
    <row r="611" ht="15.75" customHeight="1" s="198">
      <c r="A611" s="57" t="n"/>
      <c r="B611" s="57" t="n"/>
      <c r="C611" s="71" t="n"/>
      <c r="D611" s="57" t="n"/>
    </row>
    <row r="612" ht="15.75" customHeight="1" s="198">
      <c r="A612" s="57" t="n"/>
      <c r="B612" s="57" t="n"/>
      <c r="C612" s="71" t="n"/>
      <c r="D612" s="57" t="n"/>
    </row>
    <row r="613" ht="15.75" customHeight="1" s="198">
      <c r="A613" s="57" t="n"/>
      <c r="B613" s="57" t="n"/>
      <c r="C613" s="71" t="n"/>
      <c r="D613" s="57" t="n"/>
    </row>
    <row r="614" ht="15.75" customHeight="1" s="198">
      <c r="A614" s="57" t="n"/>
      <c r="B614" s="57" t="n"/>
      <c r="C614" s="71" t="n"/>
      <c r="D614" s="57" t="n"/>
    </row>
    <row r="615" ht="15.75" customHeight="1" s="198">
      <c r="A615" s="57" t="n"/>
      <c r="B615" s="57" t="n"/>
      <c r="C615" s="71" t="n"/>
      <c r="D615" s="57" t="n"/>
    </row>
    <row r="616" ht="15.75" customHeight="1" s="198">
      <c r="A616" s="57" t="n"/>
      <c r="B616" s="57" t="n"/>
      <c r="C616" s="71" t="n"/>
      <c r="D616" s="57" t="n"/>
    </row>
    <row r="617" ht="15.75" customHeight="1" s="198">
      <c r="A617" s="57" t="n"/>
      <c r="B617" s="57" t="n"/>
      <c r="C617" s="71" t="n"/>
      <c r="D617" s="57" t="n"/>
    </row>
    <row r="618" ht="15.75" customHeight="1" s="198">
      <c r="A618" s="57" t="n"/>
      <c r="B618" s="57" t="n"/>
      <c r="C618" s="71" t="n"/>
      <c r="D618" s="57" t="n"/>
    </row>
    <row r="619" ht="15.75" customHeight="1" s="198">
      <c r="A619" s="57" t="n"/>
      <c r="B619" s="57" t="n"/>
      <c r="C619" s="71" t="n"/>
      <c r="D619" s="57" t="n"/>
    </row>
    <row r="620" ht="15.75" customHeight="1" s="198">
      <c r="A620" s="57" t="n"/>
      <c r="B620" s="57" t="n"/>
      <c r="C620" s="71" t="n"/>
      <c r="D620" s="57" t="n"/>
    </row>
    <row r="621" ht="15.75" customHeight="1" s="198">
      <c r="A621" s="57" t="n"/>
      <c r="B621" s="57" t="n"/>
      <c r="C621" s="71" t="n"/>
      <c r="D621" s="57" t="n"/>
    </row>
    <row r="622" ht="15.75" customHeight="1" s="198">
      <c r="A622" s="57" t="n"/>
      <c r="B622" s="57" t="n"/>
      <c r="C622" s="71" t="n"/>
      <c r="D622" s="57" t="n"/>
    </row>
    <row r="623" ht="15.75" customHeight="1" s="198">
      <c r="A623" s="57" t="n"/>
      <c r="B623" s="57" t="n"/>
      <c r="C623" s="71" t="n"/>
      <c r="D623" s="57" t="n"/>
    </row>
    <row r="624" ht="15.75" customHeight="1" s="198">
      <c r="A624" s="57" t="n"/>
      <c r="B624" s="57" t="n"/>
      <c r="C624" s="71" t="n"/>
      <c r="D624" s="57" t="n"/>
    </row>
    <row r="625" ht="15.75" customHeight="1" s="198">
      <c r="A625" s="57" t="n"/>
      <c r="B625" s="57" t="n"/>
      <c r="C625" s="71" t="n"/>
      <c r="D625" s="57" t="n"/>
    </row>
    <row r="626" ht="15.75" customHeight="1" s="198">
      <c r="A626" s="57" t="n"/>
      <c r="B626" s="57" t="n"/>
      <c r="C626" s="71" t="n"/>
      <c r="D626" s="57" t="n"/>
    </row>
    <row r="627" ht="15.75" customHeight="1" s="198">
      <c r="A627" s="57" t="n"/>
      <c r="B627" s="57" t="n"/>
      <c r="C627" s="71" t="n"/>
      <c r="D627" s="57" t="n"/>
    </row>
    <row r="628" ht="15.75" customHeight="1" s="198">
      <c r="A628" s="57" t="n"/>
      <c r="B628" s="57" t="n"/>
      <c r="C628" s="71" t="n"/>
      <c r="D628" s="57" t="n"/>
    </row>
    <row r="629" ht="15.75" customHeight="1" s="198">
      <c r="A629" s="57" t="n"/>
      <c r="B629" s="57" t="n"/>
      <c r="C629" s="71" t="n"/>
      <c r="D629" s="57" t="n"/>
    </row>
    <row r="630" ht="15.75" customHeight="1" s="198">
      <c r="A630" s="57" t="n"/>
      <c r="B630" s="57" t="n"/>
      <c r="C630" s="71" t="n"/>
      <c r="D630" s="57" t="n"/>
    </row>
    <row r="631" ht="15.75" customHeight="1" s="198">
      <c r="A631" s="57" t="n"/>
      <c r="B631" s="57" t="n"/>
      <c r="C631" s="71" t="n"/>
      <c r="D631" s="57" t="n"/>
    </row>
    <row r="632" ht="15.75" customHeight="1" s="198">
      <c r="A632" s="57" t="n"/>
      <c r="B632" s="57" t="n"/>
      <c r="C632" s="71" t="n"/>
      <c r="D632" s="57" t="n"/>
    </row>
    <row r="633" ht="15.75" customHeight="1" s="198">
      <c r="A633" s="57" t="n"/>
      <c r="B633" s="57" t="n"/>
      <c r="C633" s="71" t="n"/>
      <c r="D633" s="57" t="n"/>
    </row>
    <row r="634" ht="15.75" customHeight="1" s="198">
      <c r="A634" s="57" t="n"/>
      <c r="B634" s="57" t="n"/>
      <c r="C634" s="71" t="n"/>
      <c r="D634" s="57" t="n"/>
    </row>
    <row r="635" ht="15.75" customHeight="1" s="198">
      <c r="A635" s="57" t="n"/>
      <c r="B635" s="57" t="n"/>
      <c r="C635" s="71" t="n"/>
      <c r="D635" s="57" t="n"/>
    </row>
    <row r="636" ht="15.75" customHeight="1" s="198">
      <c r="A636" s="57" t="n"/>
      <c r="B636" s="57" t="n"/>
      <c r="C636" s="71" t="n"/>
      <c r="D636" s="57" t="n"/>
    </row>
    <row r="637" ht="15.75" customHeight="1" s="198">
      <c r="A637" s="57" t="n"/>
      <c r="B637" s="57" t="n"/>
      <c r="C637" s="71" t="n"/>
      <c r="D637" s="57" t="n"/>
    </row>
    <row r="638" ht="15.75" customHeight="1" s="198">
      <c r="A638" s="57" t="n"/>
      <c r="B638" s="57" t="n"/>
      <c r="C638" s="71" t="n"/>
      <c r="D638" s="57" t="n"/>
    </row>
    <row r="639" ht="15.75" customHeight="1" s="198">
      <c r="A639" s="57" t="n"/>
      <c r="B639" s="57" t="n"/>
      <c r="C639" s="71" t="n"/>
      <c r="D639" s="57" t="n"/>
    </row>
    <row r="640" ht="15.75" customHeight="1" s="198">
      <c r="A640" s="57" t="n"/>
      <c r="B640" s="57" t="n"/>
      <c r="C640" s="71" t="n"/>
      <c r="D640" s="57" t="n"/>
    </row>
    <row r="641" ht="15.75" customHeight="1" s="198">
      <c r="A641" s="57" t="n"/>
      <c r="B641" s="57" t="n"/>
      <c r="C641" s="71" t="n"/>
      <c r="D641" s="57" t="n"/>
    </row>
    <row r="642" ht="15.75" customHeight="1" s="198">
      <c r="A642" s="57" t="n"/>
      <c r="B642" s="57" t="n"/>
      <c r="C642" s="71" t="n"/>
      <c r="D642" s="57" t="n"/>
    </row>
    <row r="643" ht="15.75" customHeight="1" s="198">
      <c r="A643" s="57" t="n"/>
      <c r="B643" s="57" t="n"/>
      <c r="C643" s="71" t="n"/>
      <c r="D643" s="57" t="n"/>
    </row>
    <row r="644" ht="15.75" customHeight="1" s="198">
      <c r="A644" s="57" t="n"/>
      <c r="B644" s="57" t="n"/>
      <c r="C644" s="71" t="n"/>
      <c r="D644" s="57" t="n"/>
    </row>
    <row r="645" ht="15.75" customHeight="1" s="198">
      <c r="A645" s="57" t="n"/>
      <c r="B645" s="57" t="n"/>
      <c r="C645" s="71" t="n"/>
      <c r="D645" s="57" t="n"/>
    </row>
    <row r="646" ht="15.75" customHeight="1" s="198">
      <c r="A646" s="57" t="n"/>
      <c r="B646" s="57" t="n"/>
      <c r="C646" s="71" t="n"/>
      <c r="D646" s="57" t="n"/>
    </row>
    <row r="647" ht="15.75" customHeight="1" s="198">
      <c r="A647" s="57" t="n"/>
      <c r="B647" s="57" t="n"/>
      <c r="C647" s="71" t="n"/>
      <c r="D647" s="57" t="n"/>
    </row>
    <row r="648" ht="15.75" customHeight="1" s="198">
      <c r="A648" s="57" t="n"/>
      <c r="B648" s="57" t="n"/>
      <c r="C648" s="71" t="n"/>
      <c r="D648" s="57" t="n"/>
    </row>
    <row r="649" ht="15.75" customHeight="1" s="198">
      <c r="A649" s="57" t="n"/>
      <c r="B649" s="57" t="n"/>
      <c r="C649" s="71" t="n"/>
      <c r="D649" s="57" t="n"/>
    </row>
    <row r="650" ht="15.75" customHeight="1" s="198">
      <c r="A650" s="57" t="n"/>
      <c r="B650" s="57" t="n"/>
      <c r="C650" s="71" t="n"/>
      <c r="D650" s="57" t="n"/>
    </row>
    <row r="651" ht="15.75" customHeight="1" s="198">
      <c r="A651" s="57" t="n"/>
      <c r="B651" s="57" t="n"/>
      <c r="C651" s="71" t="n"/>
      <c r="D651" s="57" t="n"/>
    </row>
    <row r="652" ht="15.75" customHeight="1" s="198">
      <c r="A652" s="57" t="n"/>
      <c r="B652" s="57" t="n"/>
      <c r="C652" s="71" t="n"/>
      <c r="D652" s="57" t="n"/>
    </row>
    <row r="653" ht="15.75" customHeight="1" s="198">
      <c r="A653" s="57" t="n"/>
      <c r="B653" s="57" t="n"/>
      <c r="C653" s="71" t="n"/>
      <c r="D653" s="57" t="n"/>
    </row>
    <row r="654" ht="15.75" customHeight="1" s="198">
      <c r="A654" s="57" t="n"/>
      <c r="B654" s="57" t="n"/>
      <c r="C654" s="71" t="n"/>
      <c r="D654" s="57" t="n"/>
    </row>
    <row r="655" ht="15.75" customHeight="1" s="198">
      <c r="A655" s="57" t="n"/>
      <c r="B655" s="57" t="n"/>
      <c r="C655" s="71" t="n"/>
      <c r="D655" s="57" t="n"/>
    </row>
    <row r="656" ht="15.75" customHeight="1" s="198">
      <c r="A656" s="57" t="n"/>
      <c r="B656" s="57" t="n"/>
      <c r="C656" s="71" t="n"/>
      <c r="D656" s="57" t="n"/>
    </row>
    <row r="657" ht="15.75" customHeight="1" s="198">
      <c r="A657" s="57" t="n"/>
      <c r="B657" s="57" t="n"/>
      <c r="C657" s="71" t="n"/>
      <c r="D657" s="57" t="n"/>
    </row>
    <row r="658" ht="15.75" customHeight="1" s="198">
      <c r="A658" s="57" t="n"/>
      <c r="B658" s="57" t="n"/>
      <c r="C658" s="71" t="n"/>
      <c r="D658" s="57" t="n"/>
    </row>
    <row r="659" ht="15.75" customHeight="1" s="198">
      <c r="A659" s="57" t="n"/>
      <c r="B659" s="57" t="n"/>
      <c r="C659" s="71" t="n"/>
      <c r="D659" s="57" t="n"/>
    </row>
    <row r="660" ht="15.75" customHeight="1" s="198">
      <c r="A660" s="57" t="n"/>
      <c r="B660" s="57" t="n"/>
      <c r="C660" s="71" t="n"/>
      <c r="D660" s="57" t="n"/>
    </row>
    <row r="661" ht="15.75" customHeight="1" s="198">
      <c r="A661" s="57" t="n"/>
      <c r="B661" s="57" t="n"/>
      <c r="C661" s="71" t="n"/>
      <c r="D661" s="57" t="n"/>
    </row>
    <row r="662" ht="15.75" customHeight="1" s="198">
      <c r="A662" s="57" t="n"/>
      <c r="B662" s="57" t="n"/>
      <c r="C662" s="71" t="n"/>
      <c r="D662" s="57" t="n"/>
    </row>
    <row r="663" ht="15.75" customHeight="1" s="198">
      <c r="A663" s="57" t="n"/>
      <c r="B663" s="57" t="n"/>
      <c r="C663" s="71" t="n"/>
      <c r="D663" s="57" t="n"/>
    </row>
    <row r="664" ht="15.75" customHeight="1" s="198">
      <c r="A664" s="57" t="n"/>
      <c r="B664" s="57" t="n"/>
      <c r="C664" s="71" t="n"/>
      <c r="D664" s="57" t="n"/>
    </row>
    <row r="665" ht="15.75" customHeight="1" s="198">
      <c r="A665" s="57" t="n"/>
      <c r="B665" s="57" t="n"/>
      <c r="C665" s="71" t="n"/>
      <c r="D665" s="57" t="n"/>
    </row>
    <row r="666" ht="15.75" customHeight="1" s="198">
      <c r="A666" s="57" t="n"/>
      <c r="B666" s="57" t="n"/>
      <c r="C666" s="71" t="n"/>
      <c r="D666" s="57" t="n"/>
    </row>
    <row r="667" ht="15.75" customHeight="1" s="198">
      <c r="A667" s="57" t="n"/>
      <c r="B667" s="57" t="n"/>
      <c r="C667" s="71" t="n"/>
      <c r="D667" s="57" t="n"/>
    </row>
    <row r="668" ht="15.75" customHeight="1" s="198">
      <c r="A668" s="57" t="n"/>
      <c r="B668" s="57" t="n"/>
      <c r="C668" s="71" t="n"/>
      <c r="D668" s="57" t="n"/>
    </row>
    <row r="669" ht="15.75" customHeight="1" s="198">
      <c r="A669" s="57" t="n"/>
      <c r="B669" s="57" t="n"/>
      <c r="C669" s="71" t="n"/>
      <c r="D669" s="57" t="n"/>
    </row>
    <row r="670" ht="15.75" customHeight="1" s="198">
      <c r="A670" s="57" t="n"/>
      <c r="B670" s="57" t="n"/>
      <c r="C670" s="71" t="n"/>
      <c r="D670" s="57" t="n"/>
    </row>
    <row r="671" ht="15.75" customHeight="1" s="198">
      <c r="A671" s="57" t="n"/>
      <c r="B671" s="57" t="n"/>
      <c r="C671" s="71" t="n"/>
      <c r="D671" s="57" t="n"/>
    </row>
    <row r="672" ht="15.75" customHeight="1" s="198">
      <c r="A672" s="57" t="n"/>
      <c r="B672" s="57" t="n"/>
      <c r="C672" s="71" t="n"/>
      <c r="D672" s="57" t="n"/>
    </row>
    <row r="673" ht="15.75" customHeight="1" s="198">
      <c r="A673" s="57" t="n"/>
      <c r="B673" s="57" t="n"/>
      <c r="C673" s="71" t="n"/>
      <c r="D673" s="57" t="n"/>
    </row>
    <row r="674" ht="15.75" customHeight="1" s="198">
      <c r="A674" s="57" t="n"/>
      <c r="B674" s="57" t="n"/>
      <c r="C674" s="71" t="n"/>
      <c r="D674" s="57" t="n"/>
    </row>
    <row r="675" ht="15.75" customHeight="1" s="198">
      <c r="A675" s="57" t="n"/>
      <c r="B675" s="57" t="n"/>
      <c r="C675" s="71" t="n"/>
      <c r="D675" s="57" t="n"/>
    </row>
    <row r="676" ht="15.75" customHeight="1" s="198">
      <c r="A676" s="57" t="n"/>
      <c r="B676" s="57" t="n"/>
      <c r="C676" s="71" t="n"/>
      <c r="D676" s="57" t="n"/>
    </row>
    <row r="677" ht="15.75" customHeight="1" s="198">
      <c r="A677" s="57" t="n"/>
      <c r="B677" s="57" t="n"/>
      <c r="C677" s="71" t="n"/>
      <c r="D677" s="57" t="n"/>
    </row>
    <row r="678" ht="15.75" customHeight="1" s="198">
      <c r="A678" s="57" t="n"/>
      <c r="B678" s="57" t="n"/>
      <c r="C678" s="71" t="n"/>
      <c r="D678" s="57" t="n"/>
    </row>
    <row r="679" ht="15.75" customHeight="1" s="198">
      <c r="A679" s="57" t="n"/>
      <c r="B679" s="57" t="n"/>
      <c r="C679" s="71" t="n"/>
      <c r="D679" s="57" t="n"/>
    </row>
    <row r="680" ht="15.75" customHeight="1" s="198">
      <c r="A680" s="57" t="n"/>
      <c r="B680" s="57" t="n"/>
      <c r="C680" s="71" t="n"/>
      <c r="D680" s="57" t="n"/>
    </row>
    <row r="681" ht="15.75" customHeight="1" s="198">
      <c r="A681" s="57" t="n"/>
      <c r="B681" s="57" t="n"/>
      <c r="C681" s="71" t="n"/>
      <c r="D681" s="57" t="n"/>
    </row>
    <row r="682" ht="15.75" customHeight="1" s="198">
      <c r="A682" s="57" t="n"/>
      <c r="B682" s="57" t="n"/>
      <c r="C682" s="71" t="n"/>
      <c r="D682" s="57" t="n"/>
    </row>
    <row r="683" ht="15.75" customHeight="1" s="198">
      <c r="A683" s="57" t="n"/>
      <c r="B683" s="57" t="n"/>
      <c r="C683" s="71" t="n"/>
      <c r="D683" s="57" t="n"/>
    </row>
    <row r="684" ht="15.75" customHeight="1" s="198">
      <c r="A684" s="57" t="n"/>
      <c r="B684" s="57" t="n"/>
      <c r="C684" s="71" t="n"/>
      <c r="D684" s="57" t="n"/>
    </row>
    <row r="685" ht="15.75" customHeight="1" s="198">
      <c r="A685" s="57" t="n"/>
      <c r="B685" s="57" t="n"/>
      <c r="C685" s="71" t="n"/>
      <c r="D685" s="57" t="n"/>
    </row>
    <row r="686" ht="15.75" customHeight="1" s="198">
      <c r="A686" s="57" t="n"/>
      <c r="B686" s="57" t="n"/>
      <c r="C686" s="71" t="n"/>
      <c r="D686" s="57" t="n"/>
    </row>
    <row r="687" ht="15.75" customHeight="1" s="198">
      <c r="A687" s="57" t="n"/>
      <c r="B687" s="57" t="n"/>
      <c r="C687" s="71" t="n"/>
      <c r="D687" s="57" t="n"/>
    </row>
    <row r="688" ht="15.75" customHeight="1" s="198">
      <c r="A688" s="57" t="n"/>
      <c r="B688" s="57" t="n"/>
      <c r="C688" s="71" t="n"/>
      <c r="D688" s="57" t="n"/>
    </row>
    <row r="689" ht="15.75" customHeight="1" s="198">
      <c r="A689" s="57" t="n"/>
      <c r="B689" s="57" t="n"/>
      <c r="C689" s="71" t="n"/>
      <c r="D689" s="57" t="n"/>
    </row>
    <row r="690" ht="15.75" customHeight="1" s="198">
      <c r="A690" s="57" t="n"/>
      <c r="B690" s="57" t="n"/>
      <c r="C690" s="71" t="n"/>
      <c r="D690" s="57" t="n"/>
    </row>
    <row r="691" ht="15.75" customHeight="1" s="198">
      <c r="A691" s="57" t="n"/>
      <c r="B691" s="57" t="n"/>
      <c r="C691" s="71" t="n"/>
      <c r="D691" s="57" t="n"/>
    </row>
    <row r="692" ht="15.75" customHeight="1" s="198">
      <c r="A692" s="57" t="n"/>
      <c r="B692" s="57" t="n"/>
      <c r="C692" s="71" t="n"/>
      <c r="D692" s="57" t="n"/>
    </row>
    <row r="693" ht="15.75" customHeight="1" s="198">
      <c r="A693" s="57" t="n"/>
      <c r="B693" s="57" t="n"/>
      <c r="C693" s="71" t="n"/>
      <c r="D693" s="57" t="n"/>
    </row>
    <row r="694" ht="15.75" customHeight="1" s="198">
      <c r="A694" s="57" t="n"/>
      <c r="B694" s="57" t="n"/>
      <c r="C694" s="71" t="n"/>
      <c r="D694" s="57" t="n"/>
    </row>
    <row r="695" ht="15.75" customHeight="1" s="198">
      <c r="A695" s="57" t="n"/>
      <c r="B695" s="57" t="n"/>
      <c r="C695" s="71" t="n"/>
      <c r="D695" s="57" t="n"/>
    </row>
    <row r="696" ht="15.75" customHeight="1" s="198">
      <c r="A696" s="57" t="n"/>
      <c r="B696" s="57" t="n"/>
      <c r="C696" s="71" t="n"/>
      <c r="D696" s="57" t="n"/>
    </row>
    <row r="697" ht="15.75" customHeight="1" s="198">
      <c r="A697" s="57" t="n"/>
      <c r="B697" s="57" t="n"/>
      <c r="C697" s="71" t="n"/>
      <c r="D697" s="57" t="n"/>
    </row>
    <row r="698" ht="15.75" customHeight="1" s="198">
      <c r="A698" s="57" t="n"/>
      <c r="B698" s="57" t="n"/>
      <c r="C698" s="71" t="n"/>
      <c r="D698" s="57" t="n"/>
    </row>
    <row r="699" ht="15.75" customHeight="1" s="198">
      <c r="A699" s="57" t="n"/>
      <c r="B699" s="57" t="n"/>
      <c r="C699" s="71" t="n"/>
      <c r="D699" s="57" t="n"/>
    </row>
    <row r="700" ht="15.75" customHeight="1" s="198">
      <c r="A700" s="57" t="n"/>
      <c r="B700" s="57" t="n"/>
      <c r="C700" s="71" t="n"/>
      <c r="D700" s="57" t="n"/>
    </row>
    <row r="701" ht="15.75" customHeight="1" s="198">
      <c r="A701" s="57" t="n"/>
      <c r="B701" s="57" t="n"/>
      <c r="C701" s="71" t="n"/>
      <c r="D701" s="57" t="n"/>
    </row>
    <row r="702" ht="15.75" customHeight="1" s="198">
      <c r="A702" s="57" t="n"/>
      <c r="B702" s="57" t="n"/>
      <c r="C702" s="71" t="n"/>
      <c r="D702" s="57" t="n"/>
    </row>
    <row r="703" ht="15.75" customHeight="1" s="198">
      <c r="A703" s="57" t="n"/>
      <c r="B703" s="57" t="n"/>
      <c r="C703" s="71" t="n"/>
      <c r="D703" s="57" t="n"/>
    </row>
    <row r="704" ht="15.75" customHeight="1" s="198">
      <c r="A704" s="57" t="n"/>
      <c r="B704" s="57" t="n"/>
      <c r="C704" s="71" t="n"/>
      <c r="D704" s="57" t="n"/>
    </row>
    <row r="705" ht="15.75" customHeight="1" s="198">
      <c r="A705" s="57" t="n"/>
      <c r="B705" s="57" t="n"/>
      <c r="C705" s="71" t="n"/>
      <c r="D705" s="57" t="n"/>
    </row>
    <row r="706" ht="15.75" customHeight="1" s="198">
      <c r="A706" s="57" t="n"/>
      <c r="B706" s="57" t="n"/>
      <c r="C706" s="71" t="n"/>
      <c r="D706" s="57" t="n"/>
    </row>
    <row r="707" ht="15.75" customHeight="1" s="198">
      <c r="A707" s="57" t="n"/>
      <c r="B707" s="57" t="n"/>
      <c r="C707" s="71" t="n"/>
      <c r="D707" s="57" t="n"/>
    </row>
    <row r="708" ht="15.75" customHeight="1" s="198">
      <c r="A708" s="57" t="n"/>
      <c r="B708" s="57" t="n"/>
      <c r="C708" s="71" t="n"/>
      <c r="D708" s="57" t="n"/>
    </row>
    <row r="709" ht="15.75" customHeight="1" s="198">
      <c r="A709" s="57" t="n"/>
      <c r="B709" s="57" t="n"/>
      <c r="C709" s="71" t="n"/>
      <c r="D709" s="57" t="n"/>
    </row>
    <row r="710" ht="15.75" customHeight="1" s="198">
      <c r="A710" s="57" t="n"/>
      <c r="B710" s="57" t="n"/>
      <c r="C710" s="71" t="n"/>
      <c r="D710" s="57" t="n"/>
    </row>
    <row r="711" ht="15.75" customHeight="1" s="198">
      <c r="A711" s="57" t="n"/>
      <c r="B711" s="57" t="n"/>
      <c r="C711" s="71" t="n"/>
      <c r="D711" s="57" t="n"/>
    </row>
    <row r="712" ht="15.75" customHeight="1" s="198">
      <c r="A712" s="57" t="n"/>
      <c r="B712" s="57" t="n"/>
      <c r="C712" s="71" t="n"/>
      <c r="D712" s="57" t="n"/>
    </row>
    <row r="713" ht="15.75" customHeight="1" s="198">
      <c r="A713" s="57" t="n"/>
      <c r="B713" s="57" t="n"/>
      <c r="C713" s="71" t="n"/>
      <c r="D713" s="57" t="n"/>
    </row>
    <row r="714" ht="15.75" customHeight="1" s="198">
      <c r="A714" s="57" t="n"/>
      <c r="B714" s="57" t="n"/>
      <c r="C714" s="71" t="n"/>
      <c r="D714" s="57" t="n"/>
    </row>
    <row r="715" ht="15.75" customHeight="1" s="198">
      <c r="A715" s="57" t="n"/>
      <c r="B715" s="57" t="n"/>
      <c r="C715" s="71" t="n"/>
      <c r="D715" s="57" t="n"/>
    </row>
    <row r="716" ht="15.75" customHeight="1" s="198">
      <c r="A716" s="57" t="n"/>
      <c r="B716" s="57" t="n"/>
      <c r="C716" s="71" t="n"/>
      <c r="D716" s="57" t="n"/>
    </row>
    <row r="717" ht="15.75" customHeight="1" s="198">
      <c r="A717" s="57" t="n"/>
      <c r="B717" s="57" t="n"/>
      <c r="C717" s="71" t="n"/>
      <c r="D717" s="57" t="n"/>
    </row>
    <row r="718" ht="15.75" customHeight="1" s="198">
      <c r="A718" s="57" t="n"/>
      <c r="B718" s="57" t="n"/>
      <c r="C718" s="71" t="n"/>
      <c r="D718" s="57" t="n"/>
    </row>
    <row r="719" ht="15.75" customHeight="1" s="198">
      <c r="A719" s="57" t="n"/>
      <c r="B719" s="57" t="n"/>
      <c r="C719" s="71" t="n"/>
      <c r="D719" s="57" t="n"/>
    </row>
    <row r="720" ht="15.75" customHeight="1" s="198">
      <c r="A720" s="57" t="n"/>
      <c r="B720" s="57" t="n"/>
      <c r="C720" s="71" t="n"/>
      <c r="D720" s="57" t="n"/>
    </row>
    <row r="721" ht="15.75" customHeight="1" s="198">
      <c r="A721" s="57" t="n"/>
      <c r="B721" s="57" t="n"/>
      <c r="C721" s="71" t="n"/>
      <c r="D721" s="57" t="n"/>
    </row>
    <row r="722" ht="15.75" customHeight="1" s="198">
      <c r="A722" s="57" t="n"/>
      <c r="B722" s="57" t="n"/>
      <c r="C722" s="71" t="n"/>
      <c r="D722" s="57" t="n"/>
    </row>
    <row r="723" ht="15.75" customHeight="1" s="198">
      <c r="A723" s="57" t="n"/>
      <c r="B723" s="57" t="n"/>
      <c r="C723" s="71" t="n"/>
      <c r="D723" s="57" t="n"/>
    </row>
    <row r="724" ht="15.75" customHeight="1" s="198">
      <c r="A724" s="57" t="n"/>
      <c r="B724" s="57" t="n"/>
      <c r="C724" s="71" t="n"/>
      <c r="D724" s="57" t="n"/>
    </row>
    <row r="725" ht="15.75" customHeight="1" s="198">
      <c r="A725" s="57" t="n"/>
      <c r="B725" s="57" t="n"/>
      <c r="C725" s="71" t="n"/>
      <c r="D725" s="57" t="n"/>
    </row>
    <row r="726" ht="15.75" customHeight="1" s="198">
      <c r="A726" s="57" t="n"/>
      <c r="B726" s="57" t="n"/>
      <c r="C726" s="71" t="n"/>
      <c r="D726" s="57" t="n"/>
    </row>
    <row r="727" ht="15.75" customHeight="1" s="198">
      <c r="A727" s="57" t="n"/>
      <c r="B727" s="57" t="n"/>
      <c r="C727" s="71" t="n"/>
      <c r="D727" s="57" t="n"/>
    </row>
    <row r="728" ht="15.75" customHeight="1" s="198">
      <c r="A728" s="57" t="n"/>
      <c r="B728" s="57" t="n"/>
      <c r="C728" s="71" t="n"/>
      <c r="D728" s="57" t="n"/>
    </row>
    <row r="729" ht="15.75" customHeight="1" s="198">
      <c r="A729" s="57" t="n"/>
      <c r="B729" s="57" t="n"/>
      <c r="C729" s="71" t="n"/>
      <c r="D729" s="57" t="n"/>
    </row>
    <row r="730" ht="15.75" customHeight="1" s="198">
      <c r="A730" s="57" t="n"/>
      <c r="B730" s="57" t="n"/>
      <c r="C730" s="71" t="n"/>
      <c r="D730" s="57" t="n"/>
    </row>
    <row r="731" ht="15.75" customHeight="1" s="198">
      <c r="A731" s="57" t="n"/>
      <c r="B731" s="57" t="n"/>
      <c r="C731" s="71" t="n"/>
      <c r="D731" s="57" t="n"/>
    </row>
    <row r="732" ht="15.75" customHeight="1" s="198">
      <c r="A732" s="57" t="n"/>
      <c r="B732" s="57" t="n"/>
      <c r="C732" s="71" t="n"/>
      <c r="D732" s="57" t="n"/>
    </row>
    <row r="733" ht="15.75" customHeight="1" s="198">
      <c r="A733" s="57" t="n"/>
      <c r="B733" s="57" t="n"/>
      <c r="C733" s="71" t="n"/>
      <c r="D733" s="57" t="n"/>
    </row>
    <row r="734" ht="15.75" customHeight="1" s="198">
      <c r="A734" s="57" t="n"/>
      <c r="B734" s="57" t="n"/>
      <c r="C734" s="71" t="n"/>
      <c r="D734" s="57" t="n"/>
    </row>
    <row r="735" ht="15.75" customHeight="1" s="198">
      <c r="A735" s="57" t="n"/>
      <c r="B735" s="57" t="n"/>
      <c r="C735" s="71" t="n"/>
      <c r="D735" s="57" t="n"/>
    </row>
    <row r="736" ht="15.75" customHeight="1" s="198">
      <c r="A736" s="57" t="n"/>
      <c r="B736" s="57" t="n"/>
      <c r="C736" s="71" t="n"/>
      <c r="D736" s="57" t="n"/>
    </row>
    <row r="737" ht="15.75" customHeight="1" s="198">
      <c r="A737" s="57" t="n"/>
      <c r="B737" s="57" t="n"/>
      <c r="C737" s="71" t="n"/>
      <c r="D737" s="57" t="n"/>
    </row>
    <row r="738" ht="15.75" customHeight="1" s="198">
      <c r="A738" s="57" t="n"/>
      <c r="B738" s="57" t="n"/>
      <c r="C738" s="71" t="n"/>
      <c r="D738" s="57" t="n"/>
    </row>
    <row r="739" ht="15.75" customHeight="1" s="198">
      <c r="A739" s="57" t="n"/>
      <c r="B739" s="57" t="n"/>
      <c r="C739" s="71" t="n"/>
      <c r="D739" s="57" t="n"/>
    </row>
    <row r="740" ht="15.75" customHeight="1" s="198">
      <c r="A740" s="57" t="n"/>
      <c r="B740" s="57" t="n"/>
      <c r="C740" s="71" t="n"/>
      <c r="D740" s="57" t="n"/>
    </row>
    <row r="741" ht="15.75" customHeight="1" s="198">
      <c r="A741" s="57" t="n"/>
      <c r="B741" s="57" t="n"/>
      <c r="C741" s="71" t="n"/>
      <c r="D741" s="57" t="n"/>
    </row>
    <row r="742" ht="15.75" customHeight="1" s="198">
      <c r="A742" s="57" t="n"/>
      <c r="B742" s="57" t="n"/>
      <c r="C742" s="71" t="n"/>
      <c r="D742" s="57" t="n"/>
    </row>
    <row r="743" ht="15.75" customHeight="1" s="198">
      <c r="A743" s="57" t="n"/>
      <c r="B743" s="57" t="n"/>
      <c r="C743" s="71" t="n"/>
      <c r="D743" s="57" t="n"/>
    </row>
    <row r="744" ht="15.75" customHeight="1" s="198">
      <c r="A744" s="57" t="n"/>
      <c r="B744" s="57" t="n"/>
      <c r="C744" s="71" t="n"/>
      <c r="D744" s="57" t="n"/>
    </row>
    <row r="745" ht="15.75" customHeight="1" s="198">
      <c r="A745" s="57" t="n"/>
      <c r="B745" s="57" t="n"/>
      <c r="C745" s="71" t="n"/>
      <c r="D745" s="57" t="n"/>
    </row>
    <row r="746" ht="15.75" customHeight="1" s="198">
      <c r="A746" s="57" t="n"/>
      <c r="B746" s="57" t="n"/>
      <c r="C746" s="71" t="n"/>
      <c r="D746" s="57" t="n"/>
    </row>
    <row r="747" ht="15.75" customHeight="1" s="198">
      <c r="A747" s="57" t="n"/>
      <c r="B747" s="57" t="n"/>
      <c r="C747" s="71" t="n"/>
      <c r="D747" s="57" t="n"/>
    </row>
    <row r="748" ht="15.75" customHeight="1" s="198">
      <c r="A748" s="57" t="n"/>
      <c r="B748" s="57" t="n"/>
      <c r="C748" s="71" t="n"/>
      <c r="D748" s="57" t="n"/>
    </row>
    <row r="749" ht="15.75" customHeight="1" s="198">
      <c r="A749" s="57" t="n"/>
      <c r="B749" s="57" t="n"/>
      <c r="C749" s="71" t="n"/>
      <c r="D749" s="57" t="n"/>
    </row>
    <row r="750" ht="15.75" customHeight="1" s="198">
      <c r="A750" s="57" t="n"/>
      <c r="B750" s="57" t="n"/>
      <c r="C750" s="71" t="n"/>
      <c r="D750" s="57" t="n"/>
    </row>
    <row r="751" ht="15.75" customHeight="1" s="198">
      <c r="A751" s="57" t="n"/>
      <c r="B751" s="57" t="n"/>
      <c r="C751" s="71" t="n"/>
      <c r="D751" s="57" t="n"/>
    </row>
    <row r="752" ht="15.75" customHeight="1" s="198">
      <c r="A752" s="57" t="n"/>
      <c r="B752" s="57" t="n"/>
      <c r="C752" s="71" t="n"/>
      <c r="D752" s="57" t="n"/>
    </row>
    <row r="753" ht="15.75" customHeight="1" s="198">
      <c r="A753" s="57" t="n"/>
      <c r="B753" s="57" t="n"/>
      <c r="C753" s="71" t="n"/>
      <c r="D753" s="57" t="n"/>
    </row>
    <row r="754" ht="15.75" customHeight="1" s="198">
      <c r="A754" s="57" t="n"/>
      <c r="B754" s="57" t="n"/>
      <c r="C754" s="71" t="n"/>
      <c r="D754" s="57" t="n"/>
    </row>
    <row r="755" ht="15.75" customHeight="1" s="198">
      <c r="A755" s="57" t="n"/>
      <c r="B755" s="57" t="n"/>
      <c r="C755" s="71" t="n"/>
      <c r="D755" s="57" t="n"/>
    </row>
    <row r="756" ht="15.75" customHeight="1" s="198">
      <c r="A756" s="57" t="n"/>
      <c r="B756" s="57" t="n"/>
      <c r="C756" s="71" t="n"/>
      <c r="D756" s="57" t="n"/>
    </row>
    <row r="757" ht="15.75" customHeight="1" s="198">
      <c r="A757" s="57" t="n"/>
      <c r="B757" s="57" t="n"/>
      <c r="C757" s="71" t="n"/>
      <c r="D757" s="57" t="n"/>
    </row>
    <row r="758" ht="15.75" customHeight="1" s="198">
      <c r="A758" s="57" t="n"/>
      <c r="B758" s="57" t="n"/>
      <c r="C758" s="71" t="n"/>
      <c r="D758" s="57" t="n"/>
    </row>
    <row r="759" ht="15.75" customHeight="1" s="198">
      <c r="A759" s="57" t="n"/>
      <c r="B759" s="57" t="n"/>
      <c r="C759" s="71" t="n"/>
      <c r="D759" s="57" t="n"/>
    </row>
    <row r="760" ht="15.75" customHeight="1" s="198">
      <c r="A760" s="57" t="n"/>
      <c r="B760" s="57" t="n"/>
      <c r="C760" s="71" t="n"/>
      <c r="D760" s="57" t="n"/>
    </row>
    <row r="761" ht="15.75" customHeight="1" s="198">
      <c r="A761" s="57" t="n"/>
      <c r="B761" s="57" t="n"/>
      <c r="C761" s="71" t="n"/>
      <c r="D761" s="57" t="n"/>
    </row>
    <row r="762" ht="15.75" customHeight="1" s="198">
      <c r="A762" s="57" t="n"/>
      <c r="B762" s="57" t="n"/>
      <c r="C762" s="71" t="n"/>
      <c r="D762" s="57" t="n"/>
    </row>
    <row r="763" ht="15.75" customHeight="1" s="198">
      <c r="A763" s="57" t="n"/>
      <c r="B763" s="57" t="n"/>
      <c r="C763" s="71" t="n"/>
      <c r="D763" s="57" t="n"/>
    </row>
    <row r="764" ht="15.75" customHeight="1" s="198">
      <c r="A764" s="57" t="n"/>
      <c r="B764" s="57" t="n"/>
      <c r="C764" s="71" t="n"/>
      <c r="D764" s="57" t="n"/>
    </row>
    <row r="765" ht="15.75" customHeight="1" s="198">
      <c r="A765" s="57" t="n"/>
      <c r="B765" s="57" t="n"/>
      <c r="C765" s="71" t="n"/>
      <c r="D765" s="57" t="n"/>
    </row>
    <row r="766" ht="15.75" customHeight="1" s="198">
      <c r="A766" s="57" t="n"/>
      <c r="B766" s="57" t="n"/>
      <c r="C766" s="71" t="n"/>
      <c r="D766" s="57" t="n"/>
    </row>
    <row r="767" ht="15.75" customHeight="1" s="198">
      <c r="A767" s="57" t="n"/>
      <c r="B767" s="57" t="n"/>
      <c r="C767" s="71" t="n"/>
      <c r="D767" s="57" t="n"/>
    </row>
    <row r="768" ht="15.75" customHeight="1" s="198">
      <c r="A768" s="57" t="n"/>
      <c r="B768" s="57" t="n"/>
      <c r="C768" s="71" t="n"/>
      <c r="D768" s="57" t="n"/>
    </row>
    <row r="769" ht="15.75" customHeight="1" s="198">
      <c r="A769" s="57" t="n"/>
      <c r="B769" s="57" t="n"/>
      <c r="C769" s="71" t="n"/>
      <c r="D769" s="57" t="n"/>
    </row>
    <row r="770" ht="15.75" customHeight="1" s="198">
      <c r="A770" s="57" t="n"/>
      <c r="B770" s="57" t="n"/>
      <c r="C770" s="71" t="n"/>
      <c r="D770" s="57" t="n"/>
    </row>
    <row r="771" ht="15.75" customHeight="1" s="198">
      <c r="A771" s="57" t="n"/>
      <c r="B771" s="57" t="n"/>
      <c r="C771" s="71" t="n"/>
      <c r="D771" s="57" t="n"/>
    </row>
    <row r="772" ht="15.75" customHeight="1" s="198">
      <c r="A772" s="57" t="n"/>
      <c r="B772" s="57" t="n"/>
      <c r="C772" s="71" t="n"/>
      <c r="D772" s="57" t="n"/>
    </row>
    <row r="773" ht="15.75" customHeight="1" s="198">
      <c r="A773" s="57" t="n"/>
      <c r="B773" s="57" t="n"/>
      <c r="C773" s="71" t="n"/>
      <c r="D773" s="57" t="n"/>
    </row>
    <row r="774" ht="15.75" customHeight="1" s="198">
      <c r="A774" s="57" t="n"/>
      <c r="B774" s="57" t="n"/>
      <c r="C774" s="71" t="n"/>
      <c r="D774" s="57" t="n"/>
    </row>
    <row r="775" ht="15.75" customHeight="1" s="198">
      <c r="A775" s="57" t="n"/>
      <c r="B775" s="57" t="n"/>
      <c r="C775" s="71" t="n"/>
      <c r="D775" s="57" t="n"/>
    </row>
    <row r="776" ht="15.75" customHeight="1" s="198">
      <c r="A776" s="57" t="n"/>
      <c r="B776" s="57" t="n"/>
      <c r="C776" s="71" t="n"/>
      <c r="D776" s="57" t="n"/>
    </row>
    <row r="777" ht="15.75" customHeight="1" s="198">
      <c r="A777" s="57" t="n"/>
      <c r="B777" s="57" t="n"/>
      <c r="C777" s="71" t="n"/>
      <c r="D777" s="57" t="n"/>
    </row>
    <row r="778" ht="15.75" customHeight="1" s="198">
      <c r="A778" s="57" t="n"/>
      <c r="B778" s="57" t="n"/>
      <c r="C778" s="71" t="n"/>
      <c r="D778" s="57" t="n"/>
    </row>
    <row r="779" ht="15.75" customHeight="1" s="198">
      <c r="A779" s="57" t="n"/>
      <c r="B779" s="57" t="n"/>
      <c r="C779" s="71" t="n"/>
      <c r="D779" s="57" t="n"/>
    </row>
    <row r="780" ht="15.75" customHeight="1" s="198">
      <c r="A780" s="57" t="n"/>
      <c r="B780" s="57" t="n"/>
      <c r="C780" s="71" t="n"/>
      <c r="D780" s="57" t="n"/>
    </row>
    <row r="781" ht="15.75" customHeight="1" s="198">
      <c r="A781" s="57" t="n"/>
      <c r="B781" s="57" t="n"/>
      <c r="C781" s="71" t="n"/>
      <c r="D781" s="57" t="n"/>
    </row>
    <row r="782" ht="15.75" customHeight="1" s="198">
      <c r="A782" s="57" t="n"/>
      <c r="B782" s="57" t="n"/>
      <c r="C782" s="71" t="n"/>
      <c r="D782" s="57" t="n"/>
    </row>
    <row r="783" ht="15.75" customHeight="1" s="198">
      <c r="A783" s="57" t="n"/>
      <c r="B783" s="57" t="n"/>
      <c r="C783" s="71" t="n"/>
      <c r="D783" s="57" t="n"/>
    </row>
    <row r="784" ht="15.75" customHeight="1" s="198">
      <c r="A784" s="57" t="n"/>
      <c r="B784" s="57" t="n"/>
      <c r="C784" s="71" t="n"/>
      <c r="D784" s="57" t="n"/>
    </row>
    <row r="785" ht="15.75" customHeight="1" s="198">
      <c r="A785" s="57" t="n"/>
      <c r="B785" s="57" t="n"/>
      <c r="C785" s="71" t="n"/>
      <c r="D785" s="57" t="n"/>
    </row>
    <row r="786" ht="15.75" customHeight="1" s="198">
      <c r="A786" s="57" t="n"/>
      <c r="B786" s="57" t="n"/>
      <c r="C786" s="71" t="n"/>
      <c r="D786" s="57" t="n"/>
    </row>
    <row r="787" ht="15.75" customHeight="1" s="198">
      <c r="A787" s="57" t="n"/>
      <c r="B787" s="57" t="n"/>
      <c r="C787" s="71" t="n"/>
      <c r="D787" s="57" t="n"/>
    </row>
    <row r="788" ht="15.75" customHeight="1" s="198">
      <c r="A788" s="57" t="n"/>
      <c r="B788" s="57" t="n"/>
      <c r="C788" s="71" t="n"/>
      <c r="D788" s="57" t="n"/>
    </row>
    <row r="789" ht="15.75" customHeight="1" s="198">
      <c r="A789" s="57" t="n"/>
      <c r="B789" s="57" t="n"/>
      <c r="C789" s="71" t="n"/>
      <c r="D789" s="57" t="n"/>
    </row>
    <row r="790" ht="15.75" customHeight="1" s="198">
      <c r="A790" s="57" t="n"/>
      <c r="B790" s="57" t="n"/>
      <c r="C790" s="71" t="n"/>
      <c r="D790" s="57" t="n"/>
    </row>
    <row r="791" ht="15.75" customHeight="1" s="198">
      <c r="A791" s="57" t="n"/>
      <c r="B791" s="57" t="n"/>
      <c r="C791" s="71" t="n"/>
      <c r="D791" s="57" t="n"/>
    </row>
    <row r="792" ht="15.75" customHeight="1" s="198">
      <c r="A792" s="57" t="n"/>
      <c r="B792" s="57" t="n"/>
      <c r="C792" s="71" t="n"/>
      <c r="D792" s="57" t="n"/>
    </row>
    <row r="793" ht="15.75" customHeight="1" s="198">
      <c r="A793" s="57" t="n"/>
      <c r="B793" s="57" t="n"/>
      <c r="C793" s="71" t="n"/>
      <c r="D793" s="57" t="n"/>
    </row>
    <row r="794" ht="15.75" customHeight="1" s="198">
      <c r="A794" s="57" t="n"/>
      <c r="B794" s="57" t="n"/>
      <c r="C794" s="71" t="n"/>
      <c r="D794" s="57" t="n"/>
    </row>
    <row r="795" ht="15.75" customHeight="1" s="198">
      <c r="A795" s="57" t="n"/>
      <c r="B795" s="57" t="n"/>
      <c r="C795" s="71" t="n"/>
      <c r="D795" s="57" t="n"/>
    </row>
    <row r="796" ht="15.75" customHeight="1" s="198">
      <c r="A796" s="57" t="n"/>
      <c r="B796" s="57" t="n"/>
      <c r="C796" s="71" t="n"/>
      <c r="D796" s="57" t="n"/>
    </row>
    <row r="797" ht="15.75" customHeight="1" s="198">
      <c r="A797" s="57" t="n"/>
      <c r="B797" s="57" t="n"/>
      <c r="C797" s="71" t="n"/>
      <c r="D797" s="57" t="n"/>
    </row>
    <row r="798" ht="15.75" customHeight="1" s="198">
      <c r="A798" s="57" t="n"/>
      <c r="B798" s="57" t="n"/>
      <c r="C798" s="71" t="n"/>
      <c r="D798" s="57" t="n"/>
    </row>
    <row r="799" ht="15.75" customHeight="1" s="198">
      <c r="A799" s="57" t="n"/>
      <c r="B799" s="57" t="n"/>
      <c r="C799" s="71" t="n"/>
      <c r="D799" s="57" t="n"/>
    </row>
    <row r="800" ht="15.75" customHeight="1" s="198">
      <c r="A800" s="57" t="n"/>
      <c r="B800" s="57" t="n"/>
      <c r="C800" s="71" t="n"/>
      <c r="D800" s="57" t="n"/>
    </row>
    <row r="801" ht="15.75" customHeight="1" s="198">
      <c r="A801" s="57" t="n"/>
      <c r="B801" s="57" t="n"/>
      <c r="C801" s="71" t="n"/>
      <c r="D801" s="57" t="n"/>
    </row>
    <row r="802" ht="15.75" customHeight="1" s="198">
      <c r="A802" s="57" t="n"/>
      <c r="B802" s="57" t="n"/>
      <c r="C802" s="71" t="n"/>
      <c r="D802" s="57" t="n"/>
    </row>
    <row r="803" ht="15.75" customHeight="1" s="198">
      <c r="A803" s="57" t="n"/>
      <c r="B803" s="57" t="n"/>
      <c r="C803" s="71" t="n"/>
      <c r="D803" s="57" t="n"/>
    </row>
    <row r="804" ht="15.75" customHeight="1" s="198">
      <c r="A804" s="57" t="n"/>
      <c r="B804" s="57" t="n"/>
      <c r="C804" s="71" t="n"/>
      <c r="D804" s="57" t="n"/>
    </row>
    <row r="805" ht="15.75" customHeight="1" s="198">
      <c r="A805" s="57" t="n"/>
      <c r="B805" s="57" t="n"/>
      <c r="C805" s="71" t="n"/>
      <c r="D805" s="57" t="n"/>
    </row>
    <row r="806" ht="15.75" customHeight="1" s="198">
      <c r="A806" s="57" t="n"/>
      <c r="B806" s="57" t="n"/>
      <c r="C806" s="71" t="n"/>
      <c r="D806" s="57" t="n"/>
    </row>
    <row r="807" ht="15.75" customHeight="1" s="198">
      <c r="A807" s="57" t="n"/>
      <c r="B807" s="57" t="n"/>
      <c r="C807" s="71" t="n"/>
      <c r="D807" s="57" t="n"/>
    </row>
    <row r="808" ht="15.75" customHeight="1" s="198">
      <c r="A808" s="57" t="n"/>
      <c r="B808" s="57" t="n"/>
      <c r="C808" s="71" t="n"/>
      <c r="D808" s="57" t="n"/>
    </row>
    <row r="809" ht="15.75" customHeight="1" s="198">
      <c r="A809" s="57" t="n"/>
      <c r="B809" s="57" t="n"/>
      <c r="C809" s="71" t="n"/>
      <c r="D809" s="57" t="n"/>
    </row>
    <row r="810" ht="15.75" customHeight="1" s="198">
      <c r="A810" s="57" t="n"/>
      <c r="B810" s="57" t="n"/>
      <c r="C810" s="71" t="n"/>
      <c r="D810" s="57" t="n"/>
    </row>
    <row r="811" ht="15.75" customHeight="1" s="198">
      <c r="A811" s="57" t="n"/>
      <c r="B811" s="57" t="n"/>
      <c r="C811" s="71" t="n"/>
      <c r="D811" s="57" t="n"/>
    </row>
    <row r="812" ht="15.75" customHeight="1" s="198">
      <c r="A812" s="57" t="n"/>
      <c r="B812" s="57" t="n"/>
      <c r="C812" s="71" t="n"/>
      <c r="D812" s="57" t="n"/>
    </row>
    <row r="813" ht="15.75" customHeight="1" s="198">
      <c r="A813" s="57" t="n"/>
      <c r="B813" s="57" t="n"/>
      <c r="C813" s="71" t="n"/>
      <c r="D813" s="57" t="n"/>
    </row>
    <row r="814" ht="15.75" customHeight="1" s="198">
      <c r="A814" s="57" t="n"/>
      <c r="B814" s="57" t="n"/>
      <c r="C814" s="71" t="n"/>
      <c r="D814" s="57" t="n"/>
    </row>
    <row r="815" ht="15.75" customHeight="1" s="198">
      <c r="A815" s="57" t="n"/>
      <c r="B815" s="57" t="n"/>
      <c r="C815" s="71" t="n"/>
      <c r="D815" s="57" t="n"/>
    </row>
    <row r="816" ht="15.75" customHeight="1" s="198">
      <c r="A816" s="57" t="n"/>
      <c r="B816" s="57" t="n"/>
      <c r="C816" s="71" t="n"/>
      <c r="D816" s="57" t="n"/>
    </row>
    <row r="817" ht="15.75" customHeight="1" s="198">
      <c r="A817" s="57" t="n"/>
      <c r="B817" s="57" t="n"/>
      <c r="C817" s="71" t="n"/>
      <c r="D817" s="57" t="n"/>
    </row>
    <row r="818" ht="15.75" customHeight="1" s="198">
      <c r="A818" s="57" t="n"/>
      <c r="B818" s="57" t="n"/>
      <c r="C818" s="71" t="n"/>
      <c r="D818" s="57" t="n"/>
    </row>
    <row r="819" ht="15.75" customHeight="1" s="198">
      <c r="A819" s="57" t="n"/>
      <c r="B819" s="57" t="n"/>
      <c r="C819" s="71" t="n"/>
      <c r="D819" s="57" t="n"/>
    </row>
    <row r="820" ht="15.75" customHeight="1" s="198">
      <c r="A820" s="57" t="n"/>
      <c r="B820" s="57" t="n"/>
      <c r="C820" s="71" t="n"/>
      <c r="D820" s="57" t="n"/>
    </row>
    <row r="821" ht="15.75" customHeight="1" s="198">
      <c r="A821" s="57" t="n"/>
      <c r="B821" s="57" t="n"/>
      <c r="C821" s="71" t="n"/>
      <c r="D821" s="57" t="n"/>
    </row>
    <row r="822" ht="15.75" customHeight="1" s="198">
      <c r="A822" s="57" t="n"/>
      <c r="B822" s="57" t="n"/>
      <c r="C822" s="71" t="n"/>
      <c r="D822" s="57" t="n"/>
    </row>
    <row r="823" ht="15.75" customHeight="1" s="198">
      <c r="A823" s="57" t="n"/>
      <c r="B823" s="57" t="n"/>
      <c r="C823" s="71" t="n"/>
      <c r="D823" s="57" t="n"/>
    </row>
    <row r="824" ht="15.75" customHeight="1" s="198">
      <c r="A824" s="57" t="n"/>
      <c r="B824" s="57" t="n"/>
      <c r="C824" s="71" t="n"/>
      <c r="D824" s="57" t="n"/>
    </row>
    <row r="825" ht="15.75" customHeight="1" s="198">
      <c r="A825" s="57" t="n"/>
      <c r="B825" s="57" t="n"/>
      <c r="C825" s="71" t="n"/>
      <c r="D825" s="57" t="n"/>
    </row>
    <row r="826" ht="15.75" customHeight="1" s="198">
      <c r="A826" s="57" t="n"/>
      <c r="B826" s="57" t="n"/>
      <c r="C826" s="71" t="n"/>
      <c r="D826" s="57" t="n"/>
    </row>
    <row r="827" ht="15.75" customHeight="1" s="198">
      <c r="A827" s="57" t="n"/>
      <c r="B827" s="57" t="n"/>
      <c r="C827" s="71" t="n"/>
      <c r="D827" s="57" t="n"/>
    </row>
    <row r="828" ht="15.75" customHeight="1" s="198">
      <c r="A828" s="57" t="n"/>
      <c r="B828" s="57" t="n"/>
      <c r="C828" s="71" t="n"/>
      <c r="D828" s="57" t="n"/>
    </row>
    <row r="829" ht="15.75" customHeight="1" s="198">
      <c r="A829" s="57" t="n"/>
      <c r="B829" s="57" t="n"/>
      <c r="C829" s="71" t="n"/>
      <c r="D829" s="57" t="n"/>
    </row>
    <row r="830" ht="15.75" customHeight="1" s="198">
      <c r="A830" s="57" t="n"/>
      <c r="B830" s="57" t="n"/>
      <c r="C830" s="71" t="n"/>
      <c r="D830" s="57" t="n"/>
    </row>
    <row r="831" ht="15.75" customHeight="1" s="198">
      <c r="A831" s="57" t="n"/>
      <c r="B831" s="57" t="n"/>
      <c r="C831" s="71" t="n"/>
      <c r="D831" s="57" t="n"/>
    </row>
    <row r="832" ht="15.75" customHeight="1" s="198">
      <c r="A832" s="57" t="n"/>
      <c r="B832" s="57" t="n"/>
      <c r="C832" s="71" t="n"/>
      <c r="D832" s="57" t="n"/>
    </row>
    <row r="833" ht="15.75" customHeight="1" s="198">
      <c r="A833" s="57" t="n"/>
      <c r="B833" s="57" t="n"/>
      <c r="C833" s="71" t="n"/>
      <c r="D833" s="57" t="n"/>
    </row>
    <row r="834" ht="15.75" customHeight="1" s="198">
      <c r="A834" s="57" t="n"/>
      <c r="B834" s="57" t="n"/>
      <c r="C834" s="71" t="n"/>
      <c r="D834" s="57" t="n"/>
    </row>
    <row r="835" ht="15.75" customHeight="1" s="198">
      <c r="A835" s="57" t="n"/>
      <c r="B835" s="57" t="n"/>
      <c r="C835" s="71" t="n"/>
      <c r="D835" s="57" t="n"/>
    </row>
    <row r="836" ht="15.75" customHeight="1" s="198">
      <c r="A836" s="57" t="n"/>
      <c r="B836" s="57" t="n"/>
      <c r="C836" s="71" t="n"/>
      <c r="D836" s="57" t="n"/>
    </row>
    <row r="837" ht="15.75" customHeight="1" s="198">
      <c r="A837" s="57" t="n"/>
      <c r="B837" s="57" t="n"/>
      <c r="C837" s="71" t="n"/>
      <c r="D837" s="57" t="n"/>
    </row>
    <row r="838" ht="15.75" customHeight="1" s="198">
      <c r="A838" s="57" t="n"/>
      <c r="B838" s="57" t="n"/>
      <c r="C838" s="71" t="n"/>
      <c r="D838" s="57" t="n"/>
    </row>
    <row r="839" ht="15.75" customHeight="1" s="198">
      <c r="A839" s="57" t="n"/>
      <c r="B839" s="57" t="n"/>
      <c r="C839" s="71" t="n"/>
      <c r="D839" s="57" t="n"/>
    </row>
    <row r="840" ht="15.75" customHeight="1" s="198">
      <c r="A840" s="57" t="n"/>
      <c r="B840" s="57" t="n"/>
      <c r="C840" s="71" t="n"/>
      <c r="D840" s="57" t="n"/>
    </row>
    <row r="841" ht="15.75" customHeight="1" s="198">
      <c r="A841" s="57" t="n"/>
      <c r="B841" s="57" t="n"/>
      <c r="C841" s="71" t="n"/>
      <c r="D841" s="57" t="n"/>
    </row>
    <row r="842" ht="15.75" customHeight="1" s="198">
      <c r="A842" s="57" t="n"/>
      <c r="B842" s="57" t="n"/>
      <c r="C842" s="71" t="n"/>
      <c r="D842" s="57" t="n"/>
    </row>
    <row r="843" ht="15.75" customHeight="1" s="198">
      <c r="A843" s="57" t="n"/>
      <c r="B843" s="57" t="n"/>
      <c r="C843" s="71" t="n"/>
      <c r="D843" s="57" t="n"/>
    </row>
    <row r="844" ht="15.75" customHeight="1" s="198">
      <c r="A844" s="57" t="n"/>
      <c r="B844" s="57" t="n"/>
      <c r="C844" s="71" t="n"/>
      <c r="D844" s="57" t="n"/>
    </row>
    <row r="845" ht="15.75" customHeight="1" s="198">
      <c r="A845" s="57" t="n"/>
      <c r="B845" s="57" t="n"/>
      <c r="C845" s="71" t="n"/>
      <c r="D845" s="57" t="n"/>
    </row>
    <row r="846" ht="15.75" customHeight="1" s="198">
      <c r="A846" s="57" t="n"/>
      <c r="B846" s="57" t="n"/>
      <c r="C846" s="71" t="n"/>
      <c r="D846" s="57" t="n"/>
    </row>
    <row r="847" ht="15.75" customHeight="1" s="198">
      <c r="A847" s="57" t="n"/>
      <c r="B847" s="57" t="n"/>
      <c r="C847" s="71" t="n"/>
      <c r="D847" s="57" t="n"/>
    </row>
    <row r="848" ht="15.75" customHeight="1" s="198">
      <c r="A848" s="57" t="n"/>
      <c r="B848" s="57" t="n"/>
      <c r="C848" s="71" t="n"/>
      <c r="D848" s="57" t="n"/>
    </row>
    <row r="849" ht="15.75" customHeight="1" s="198">
      <c r="A849" s="57" t="n"/>
      <c r="B849" s="57" t="n"/>
      <c r="C849" s="71" t="n"/>
      <c r="D849" s="57" t="n"/>
    </row>
    <row r="850" ht="15.75" customHeight="1" s="198">
      <c r="A850" s="57" t="n"/>
      <c r="B850" s="57" t="n"/>
      <c r="C850" s="71" t="n"/>
      <c r="D850" s="57" t="n"/>
    </row>
    <row r="851" ht="15.75" customHeight="1" s="198">
      <c r="A851" s="57" t="n"/>
      <c r="B851" s="57" t="n"/>
      <c r="C851" s="71" t="n"/>
      <c r="D851" s="57" t="n"/>
    </row>
    <row r="852" ht="15.75" customHeight="1" s="198">
      <c r="A852" s="57" t="n"/>
      <c r="B852" s="57" t="n"/>
      <c r="C852" s="71" t="n"/>
      <c r="D852" s="57" t="n"/>
    </row>
    <row r="853" ht="15.75" customHeight="1" s="198">
      <c r="A853" s="57" t="n"/>
      <c r="B853" s="57" t="n"/>
      <c r="C853" s="71" t="n"/>
      <c r="D853" s="57" t="n"/>
    </row>
    <row r="854" ht="15.75" customHeight="1" s="198">
      <c r="A854" s="57" t="n"/>
      <c r="B854" s="57" t="n"/>
      <c r="C854" s="71" t="n"/>
      <c r="D854" s="57" t="n"/>
    </row>
    <row r="855" ht="15.75" customHeight="1" s="198">
      <c r="A855" s="57" t="n"/>
      <c r="B855" s="57" t="n"/>
      <c r="C855" s="71" t="n"/>
      <c r="D855" s="57" t="n"/>
    </row>
    <row r="856" ht="15.75" customHeight="1" s="198">
      <c r="A856" s="57" t="n"/>
      <c r="B856" s="57" t="n"/>
      <c r="C856" s="71" t="n"/>
      <c r="D856" s="57" t="n"/>
    </row>
    <row r="857" ht="15.75" customHeight="1" s="198">
      <c r="A857" s="57" t="n"/>
      <c r="B857" s="57" t="n"/>
      <c r="C857" s="71" t="n"/>
      <c r="D857" s="57" t="n"/>
    </row>
    <row r="858" ht="15.75" customHeight="1" s="198">
      <c r="A858" s="57" t="n"/>
      <c r="B858" s="57" t="n"/>
      <c r="C858" s="71" t="n"/>
      <c r="D858" s="57" t="n"/>
    </row>
    <row r="859" ht="15.75" customHeight="1" s="198">
      <c r="A859" s="57" t="n"/>
      <c r="B859" s="57" t="n"/>
      <c r="C859" s="71" t="n"/>
      <c r="D859" s="57" t="n"/>
    </row>
    <row r="860" ht="15.75" customHeight="1" s="198">
      <c r="A860" s="57" t="n"/>
      <c r="B860" s="57" t="n"/>
      <c r="C860" s="71" t="n"/>
      <c r="D860" s="57" t="n"/>
    </row>
    <row r="861" ht="15.75" customHeight="1" s="198">
      <c r="A861" s="57" t="n"/>
      <c r="B861" s="57" t="n"/>
      <c r="C861" s="71" t="n"/>
      <c r="D861" s="57" t="n"/>
    </row>
    <row r="862" ht="15.75" customHeight="1" s="198">
      <c r="A862" s="57" t="n"/>
      <c r="B862" s="57" t="n"/>
      <c r="C862" s="71" t="n"/>
      <c r="D862" s="57" t="n"/>
    </row>
    <row r="863" ht="15.75" customHeight="1" s="198">
      <c r="A863" s="57" t="n"/>
      <c r="B863" s="57" t="n"/>
      <c r="C863" s="71" t="n"/>
      <c r="D863" s="57" t="n"/>
    </row>
    <row r="864" ht="15.75" customHeight="1" s="198">
      <c r="A864" s="57" t="n"/>
      <c r="B864" s="57" t="n"/>
      <c r="C864" s="71" t="n"/>
      <c r="D864" s="57" t="n"/>
    </row>
    <row r="865" ht="15.75" customHeight="1" s="198">
      <c r="A865" s="57" t="n"/>
      <c r="B865" s="57" t="n"/>
      <c r="C865" s="71" t="n"/>
      <c r="D865" s="57" t="n"/>
    </row>
    <row r="866" ht="15.75" customHeight="1" s="198">
      <c r="A866" s="57" t="n"/>
      <c r="B866" s="57" t="n"/>
      <c r="C866" s="71" t="n"/>
      <c r="D866" s="57" t="n"/>
    </row>
    <row r="867" ht="15.75" customHeight="1" s="198">
      <c r="A867" s="57" t="n"/>
      <c r="B867" s="57" t="n"/>
      <c r="C867" s="71" t="n"/>
      <c r="D867" s="57" t="n"/>
    </row>
    <row r="868" ht="15.75" customHeight="1" s="198">
      <c r="A868" s="57" t="n"/>
      <c r="B868" s="57" t="n"/>
      <c r="C868" s="71" t="n"/>
      <c r="D868" s="57" t="n"/>
    </row>
    <row r="869" ht="15.75" customHeight="1" s="198">
      <c r="A869" s="57" t="n"/>
      <c r="B869" s="57" t="n"/>
      <c r="C869" s="71" t="n"/>
      <c r="D869" s="57" t="n"/>
    </row>
    <row r="870" ht="15.75" customHeight="1" s="198">
      <c r="A870" s="57" t="n"/>
      <c r="B870" s="57" t="n"/>
      <c r="C870" s="71" t="n"/>
      <c r="D870" s="57" t="n"/>
    </row>
    <row r="871" ht="15.75" customHeight="1" s="198">
      <c r="A871" s="57" t="n"/>
      <c r="B871" s="57" t="n"/>
      <c r="C871" s="71" t="n"/>
      <c r="D871" s="57" t="n"/>
    </row>
    <row r="872" ht="15.75" customHeight="1" s="198">
      <c r="A872" s="57" t="n"/>
      <c r="B872" s="57" t="n"/>
      <c r="C872" s="71" t="n"/>
      <c r="D872" s="57" t="n"/>
    </row>
    <row r="873" ht="15.75" customHeight="1" s="198">
      <c r="A873" s="57" t="n"/>
      <c r="B873" s="57" t="n"/>
      <c r="C873" s="71" t="n"/>
      <c r="D873" s="57" t="n"/>
    </row>
    <row r="874" ht="15.75" customHeight="1" s="198">
      <c r="A874" s="57" t="n"/>
      <c r="B874" s="57" t="n"/>
      <c r="C874" s="71" t="n"/>
      <c r="D874" s="57" t="n"/>
    </row>
    <row r="875" ht="15.75" customHeight="1" s="198">
      <c r="A875" s="57" t="n"/>
      <c r="B875" s="57" t="n"/>
      <c r="C875" s="71" t="n"/>
      <c r="D875" s="57" t="n"/>
    </row>
    <row r="876" ht="15.75" customHeight="1" s="198">
      <c r="A876" s="57" t="n"/>
      <c r="B876" s="57" t="n"/>
      <c r="C876" s="71" t="n"/>
      <c r="D876" s="57" t="n"/>
    </row>
    <row r="877" ht="15.75" customHeight="1" s="198">
      <c r="A877" s="57" t="n"/>
      <c r="B877" s="57" t="n"/>
      <c r="C877" s="71" t="n"/>
      <c r="D877" s="57" t="n"/>
    </row>
    <row r="878" ht="15.75" customHeight="1" s="198">
      <c r="A878" s="57" t="n"/>
      <c r="B878" s="57" t="n"/>
      <c r="C878" s="71" t="n"/>
      <c r="D878" s="57" t="n"/>
    </row>
    <row r="879" ht="15.75" customHeight="1" s="198">
      <c r="A879" s="57" t="n"/>
      <c r="B879" s="57" t="n"/>
      <c r="C879" s="71" t="n"/>
      <c r="D879" s="57" t="n"/>
    </row>
    <row r="880" ht="15.75" customHeight="1" s="198">
      <c r="A880" s="57" t="n"/>
      <c r="B880" s="57" t="n"/>
      <c r="C880" s="71" t="n"/>
      <c r="D880" s="57" t="n"/>
    </row>
    <row r="881" ht="15.75" customHeight="1" s="198">
      <c r="A881" s="57" t="n"/>
      <c r="B881" s="57" t="n"/>
      <c r="C881" s="71" t="n"/>
      <c r="D881" s="57" t="n"/>
    </row>
    <row r="882" ht="15.75" customHeight="1" s="198">
      <c r="A882" s="57" t="n"/>
      <c r="B882" s="57" t="n"/>
      <c r="C882" s="71" t="n"/>
      <c r="D882" s="57" t="n"/>
    </row>
    <row r="883" ht="15.75" customHeight="1" s="198">
      <c r="A883" s="57" t="n"/>
      <c r="B883" s="57" t="n"/>
      <c r="C883" s="71" t="n"/>
      <c r="D883" s="57" t="n"/>
    </row>
    <row r="884" ht="15.75" customHeight="1" s="198">
      <c r="A884" s="57" t="n"/>
      <c r="B884" s="57" t="n"/>
      <c r="C884" s="71" t="n"/>
      <c r="D884" s="57" t="n"/>
    </row>
    <row r="885" ht="15.75" customHeight="1" s="198">
      <c r="A885" s="57" t="n"/>
      <c r="B885" s="57" t="n"/>
      <c r="C885" s="71" t="n"/>
      <c r="D885" s="57" t="n"/>
    </row>
    <row r="886" ht="15.75" customHeight="1" s="198">
      <c r="A886" s="57" t="n"/>
      <c r="B886" s="57" t="n"/>
      <c r="C886" s="71" t="n"/>
      <c r="D886" s="57" t="n"/>
    </row>
    <row r="887" ht="15.75" customHeight="1" s="198">
      <c r="A887" s="57" t="n"/>
      <c r="B887" s="57" t="n"/>
      <c r="C887" s="71" t="n"/>
      <c r="D887" s="57" t="n"/>
    </row>
    <row r="888" ht="15.75" customHeight="1" s="198">
      <c r="A888" s="57" t="n"/>
      <c r="B888" s="57" t="n"/>
      <c r="C888" s="71" t="n"/>
      <c r="D888" s="57" t="n"/>
    </row>
    <row r="889" ht="15.75" customHeight="1" s="198">
      <c r="A889" s="57" t="n"/>
      <c r="B889" s="57" t="n"/>
      <c r="C889" s="71" t="n"/>
      <c r="D889" s="57" t="n"/>
    </row>
    <row r="890" ht="15.75" customHeight="1" s="198">
      <c r="A890" s="57" t="n"/>
      <c r="B890" s="57" t="n"/>
      <c r="C890" s="71" t="n"/>
      <c r="D890" s="57" t="n"/>
    </row>
    <row r="891" ht="15.75" customHeight="1" s="198">
      <c r="A891" s="57" t="n"/>
      <c r="B891" s="57" t="n"/>
      <c r="C891" s="71" t="n"/>
      <c r="D891" s="57" t="n"/>
    </row>
    <row r="892" ht="15.75" customHeight="1" s="198">
      <c r="A892" s="57" t="n"/>
      <c r="B892" s="57" t="n"/>
      <c r="C892" s="71" t="n"/>
      <c r="D892" s="57" t="n"/>
    </row>
    <row r="893" ht="15.75" customHeight="1" s="198">
      <c r="A893" s="57" t="n"/>
      <c r="B893" s="57" t="n"/>
      <c r="C893" s="71" t="n"/>
      <c r="D893" s="57" t="n"/>
    </row>
    <row r="894" ht="15.75" customHeight="1" s="198">
      <c r="A894" s="57" t="n"/>
      <c r="B894" s="57" t="n"/>
      <c r="C894" s="71" t="n"/>
      <c r="D894" s="57" t="n"/>
    </row>
    <row r="895" ht="15.75" customHeight="1" s="198">
      <c r="A895" s="57" t="n"/>
      <c r="B895" s="57" t="n"/>
      <c r="C895" s="71" t="n"/>
      <c r="D895" s="57" t="n"/>
    </row>
    <row r="896" ht="15.75" customHeight="1" s="198">
      <c r="A896" s="57" t="n"/>
      <c r="B896" s="57" t="n"/>
      <c r="C896" s="71" t="n"/>
      <c r="D896" s="57" t="n"/>
    </row>
    <row r="897" ht="15.75" customHeight="1" s="198">
      <c r="A897" s="57" t="n"/>
      <c r="B897" s="57" t="n"/>
      <c r="C897" s="71" t="n"/>
      <c r="D897" s="57" t="n"/>
    </row>
    <row r="898" ht="15.75" customHeight="1" s="198">
      <c r="A898" s="57" t="n"/>
      <c r="B898" s="57" t="n"/>
      <c r="C898" s="71" t="n"/>
      <c r="D898" s="57" t="n"/>
    </row>
    <row r="899" ht="15.75" customHeight="1" s="198">
      <c r="A899" s="57" t="n"/>
      <c r="B899" s="57" t="n"/>
      <c r="C899" s="71" t="n"/>
      <c r="D899" s="57" t="n"/>
    </row>
    <row r="900" ht="15.75" customHeight="1" s="198">
      <c r="A900" s="57" t="n"/>
      <c r="B900" s="57" t="n"/>
      <c r="C900" s="71" t="n"/>
      <c r="D900" s="57" t="n"/>
    </row>
    <row r="901" ht="15.75" customHeight="1" s="198">
      <c r="A901" s="57" t="n"/>
      <c r="B901" s="57" t="n"/>
      <c r="C901" s="71" t="n"/>
      <c r="D901" s="57" t="n"/>
    </row>
    <row r="902" ht="15.75" customHeight="1" s="198">
      <c r="A902" s="57" t="n"/>
      <c r="B902" s="57" t="n"/>
      <c r="C902" s="71" t="n"/>
      <c r="D902" s="57" t="n"/>
    </row>
    <row r="903" ht="15.75" customHeight="1" s="198">
      <c r="A903" s="57" t="n"/>
      <c r="B903" s="57" t="n"/>
      <c r="C903" s="71" t="n"/>
      <c r="D903" s="57" t="n"/>
    </row>
    <row r="904" ht="15.75" customHeight="1" s="198">
      <c r="A904" s="57" t="n"/>
      <c r="B904" s="57" t="n"/>
      <c r="C904" s="71" t="n"/>
      <c r="D904" s="57" t="n"/>
    </row>
    <row r="905" ht="15.75" customHeight="1" s="198">
      <c r="A905" s="57" t="n"/>
      <c r="B905" s="57" t="n"/>
      <c r="C905" s="71" t="n"/>
      <c r="D905" s="57" t="n"/>
    </row>
    <row r="906" ht="15.75" customHeight="1" s="198">
      <c r="A906" s="57" t="n"/>
      <c r="B906" s="57" t="n"/>
      <c r="C906" s="71" t="n"/>
      <c r="D906" s="57" t="n"/>
    </row>
    <row r="907" ht="15.75" customHeight="1" s="198">
      <c r="A907" s="57" t="n"/>
      <c r="B907" s="57" t="n"/>
      <c r="C907" s="71" t="n"/>
      <c r="D907" s="57" t="n"/>
    </row>
    <row r="908" ht="15.75" customHeight="1" s="198">
      <c r="A908" s="57" t="n"/>
      <c r="B908" s="57" t="n"/>
      <c r="C908" s="71" t="n"/>
      <c r="D908" s="57" t="n"/>
    </row>
    <row r="909" ht="15.75" customHeight="1" s="198">
      <c r="A909" s="57" t="n"/>
      <c r="B909" s="57" t="n"/>
      <c r="C909" s="71" t="n"/>
      <c r="D909" s="57" t="n"/>
    </row>
    <row r="910" ht="15.75" customHeight="1" s="198">
      <c r="A910" s="57" t="n"/>
      <c r="B910" s="57" t="n"/>
      <c r="C910" s="71" t="n"/>
      <c r="D910" s="57" t="n"/>
    </row>
    <row r="911" ht="15.75" customHeight="1" s="198">
      <c r="A911" s="57" t="n"/>
      <c r="B911" s="57" t="n"/>
      <c r="C911" s="71" t="n"/>
      <c r="D911" s="57" t="n"/>
    </row>
    <row r="912" ht="15.75" customHeight="1" s="198">
      <c r="A912" s="57" t="n"/>
      <c r="B912" s="57" t="n"/>
      <c r="C912" s="71" t="n"/>
      <c r="D912" s="57" t="n"/>
    </row>
    <row r="913" ht="15.75" customHeight="1" s="198">
      <c r="A913" s="57" t="n"/>
      <c r="B913" s="57" t="n"/>
      <c r="C913" s="71" t="n"/>
      <c r="D913" s="57" t="n"/>
    </row>
    <row r="914" ht="15.75" customHeight="1" s="198">
      <c r="A914" s="57" t="n"/>
      <c r="B914" s="57" t="n"/>
      <c r="C914" s="71" t="n"/>
      <c r="D914" s="57" t="n"/>
    </row>
    <row r="915" ht="15.75" customHeight="1" s="198">
      <c r="A915" s="57" t="n"/>
      <c r="B915" s="57" t="n"/>
      <c r="C915" s="71" t="n"/>
      <c r="D915" s="57" t="n"/>
    </row>
    <row r="916" ht="15.75" customHeight="1" s="198">
      <c r="A916" s="57" t="n"/>
      <c r="B916" s="57" t="n"/>
      <c r="C916" s="71" t="n"/>
      <c r="D916" s="57" t="n"/>
    </row>
    <row r="917" ht="15.75" customHeight="1" s="198">
      <c r="A917" s="57" t="n"/>
      <c r="B917" s="57" t="n"/>
      <c r="C917" s="71" t="n"/>
      <c r="D917" s="57" t="n"/>
    </row>
    <row r="918" ht="15.75" customHeight="1" s="198">
      <c r="A918" s="57" t="n"/>
      <c r="B918" s="57" t="n"/>
      <c r="C918" s="71" t="n"/>
      <c r="D918" s="57" t="n"/>
    </row>
    <row r="919" ht="15.75" customHeight="1" s="198">
      <c r="A919" s="57" t="n"/>
      <c r="B919" s="57" t="n"/>
      <c r="C919" s="71" t="n"/>
      <c r="D919" s="57" t="n"/>
    </row>
    <row r="920" ht="15.75" customHeight="1" s="198">
      <c r="A920" s="57" t="n"/>
      <c r="B920" s="57" t="n"/>
      <c r="C920" s="71" t="n"/>
      <c r="D920" s="57" t="n"/>
    </row>
    <row r="921" ht="15.75" customHeight="1" s="198">
      <c r="A921" s="57" t="n"/>
      <c r="B921" s="57" t="n"/>
      <c r="C921" s="71" t="n"/>
      <c r="D921" s="57" t="n"/>
    </row>
    <row r="922" ht="15.75" customHeight="1" s="198">
      <c r="A922" s="57" t="n"/>
      <c r="B922" s="57" t="n"/>
      <c r="C922" s="71" t="n"/>
      <c r="D922" s="57" t="n"/>
    </row>
    <row r="923" ht="15.75" customHeight="1" s="198">
      <c r="A923" s="57" t="n"/>
      <c r="B923" s="57" t="n"/>
      <c r="C923" s="71" t="n"/>
      <c r="D923" s="57" t="n"/>
    </row>
    <row r="924" ht="15.75" customHeight="1" s="198">
      <c r="A924" s="57" t="n"/>
      <c r="B924" s="57" t="n"/>
      <c r="C924" s="71" t="n"/>
      <c r="D924" s="57" t="n"/>
    </row>
    <row r="925" ht="15.75" customHeight="1" s="198">
      <c r="A925" s="57" t="n"/>
      <c r="B925" s="57" t="n"/>
      <c r="C925" s="71" t="n"/>
      <c r="D925" s="57" t="n"/>
    </row>
    <row r="926" ht="15.75" customHeight="1" s="198">
      <c r="A926" s="57" t="n"/>
      <c r="B926" s="57" t="n"/>
      <c r="C926" s="71" t="n"/>
      <c r="D926" s="57" t="n"/>
    </row>
    <row r="927" ht="15.75" customHeight="1" s="198">
      <c r="A927" s="57" t="n"/>
      <c r="B927" s="57" t="n"/>
      <c r="C927" s="71" t="n"/>
      <c r="D927" s="57" t="n"/>
    </row>
    <row r="928" ht="15.75" customHeight="1" s="198">
      <c r="A928" s="57" t="n"/>
      <c r="B928" s="57" t="n"/>
      <c r="C928" s="71" t="n"/>
      <c r="D928" s="57" t="n"/>
    </row>
    <row r="929" ht="15.75" customHeight="1" s="198">
      <c r="A929" s="57" t="n"/>
      <c r="B929" s="57" t="n"/>
      <c r="C929" s="71" t="n"/>
      <c r="D929" s="57" t="n"/>
    </row>
    <row r="930" ht="15.75" customHeight="1" s="198">
      <c r="A930" s="57" t="n"/>
      <c r="B930" s="57" t="n"/>
      <c r="C930" s="71" t="n"/>
      <c r="D930" s="57" t="n"/>
    </row>
    <row r="931" ht="15.75" customHeight="1" s="198">
      <c r="A931" s="57" t="n"/>
      <c r="B931" s="57" t="n"/>
      <c r="C931" s="71" t="n"/>
      <c r="D931" s="57" t="n"/>
    </row>
    <row r="932" ht="15.75" customHeight="1" s="198">
      <c r="A932" s="57" t="n"/>
      <c r="B932" s="57" t="n"/>
      <c r="C932" s="71" t="n"/>
      <c r="D932" s="57" t="n"/>
    </row>
    <row r="933" ht="15.75" customHeight="1" s="198">
      <c r="A933" s="57" t="n"/>
      <c r="B933" s="57" t="n"/>
      <c r="C933" s="71" t="n"/>
      <c r="D933" s="57" t="n"/>
    </row>
    <row r="934" ht="15.75" customHeight="1" s="198">
      <c r="A934" s="57" t="n"/>
      <c r="B934" s="57" t="n"/>
      <c r="C934" s="71" t="n"/>
      <c r="D934" s="57" t="n"/>
    </row>
    <row r="935" ht="15.75" customHeight="1" s="198">
      <c r="A935" s="57" t="n"/>
      <c r="B935" s="57" t="n"/>
      <c r="C935" s="71" t="n"/>
      <c r="D935" s="57" t="n"/>
    </row>
    <row r="936" ht="15.75" customHeight="1" s="198">
      <c r="A936" s="57" t="n"/>
      <c r="B936" s="57" t="n"/>
      <c r="C936" s="71" t="n"/>
      <c r="D936" s="57" t="n"/>
    </row>
    <row r="937" ht="15.75" customHeight="1" s="198">
      <c r="A937" s="57" t="n"/>
      <c r="B937" s="57" t="n"/>
      <c r="C937" s="71" t="n"/>
      <c r="D937" s="57" t="n"/>
    </row>
    <row r="938" ht="15.75" customHeight="1" s="198">
      <c r="A938" s="57" t="n"/>
      <c r="B938" s="57" t="n"/>
      <c r="C938" s="71" t="n"/>
      <c r="D938" s="57" t="n"/>
    </row>
    <row r="939" ht="15.75" customHeight="1" s="198">
      <c r="A939" s="57" t="n"/>
      <c r="B939" s="57" t="n"/>
      <c r="C939" s="71" t="n"/>
      <c r="D939" s="57" t="n"/>
    </row>
    <row r="940" ht="15.75" customHeight="1" s="198">
      <c r="A940" s="57" t="n"/>
      <c r="B940" s="57" t="n"/>
      <c r="C940" s="71" t="n"/>
      <c r="D940" s="57" t="n"/>
    </row>
    <row r="941" ht="15.75" customHeight="1" s="198">
      <c r="A941" s="57" t="n"/>
      <c r="B941" s="57" t="n"/>
      <c r="C941" s="71" t="n"/>
      <c r="D941" s="57" t="n"/>
    </row>
    <row r="942" ht="15.75" customHeight="1" s="198">
      <c r="A942" s="57" t="n"/>
      <c r="B942" s="57" t="n"/>
      <c r="C942" s="71" t="n"/>
      <c r="D942" s="57" t="n"/>
    </row>
    <row r="943" ht="15.75" customHeight="1" s="198">
      <c r="A943" s="57" t="n"/>
      <c r="B943" s="57" t="n"/>
      <c r="C943" s="71" t="n"/>
      <c r="D943" s="57" t="n"/>
    </row>
    <row r="944" ht="15.75" customHeight="1" s="198">
      <c r="A944" s="57" t="n"/>
      <c r="B944" s="57" t="n"/>
      <c r="C944" s="71" t="n"/>
      <c r="D944" s="57" t="n"/>
    </row>
    <row r="945" ht="15.75" customHeight="1" s="198">
      <c r="A945" s="57" t="n"/>
      <c r="B945" s="57" t="n"/>
      <c r="C945" s="71" t="n"/>
      <c r="D945" s="57" t="n"/>
    </row>
    <row r="946" ht="15.75" customHeight="1" s="198">
      <c r="A946" s="57" t="n"/>
      <c r="B946" s="57" t="n"/>
      <c r="C946" s="71" t="n"/>
      <c r="D946" s="57" t="n"/>
    </row>
    <row r="947" ht="15.75" customHeight="1" s="198">
      <c r="A947" s="57" t="n"/>
      <c r="B947" s="57" t="n"/>
      <c r="C947" s="71" t="n"/>
      <c r="D947" s="57" t="n"/>
    </row>
    <row r="948" ht="15.75" customHeight="1" s="198">
      <c r="A948" s="57" t="n"/>
      <c r="B948" s="57" t="n"/>
      <c r="C948" s="71" t="n"/>
      <c r="D948" s="57" t="n"/>
    </row>
    <row r="949" ht="15.75" customHeight="1" s="198">
      <c r="A949" s="57" t="n"/>
      <c r="B949" s="57" t="n"/>
      <c r="C949" s="71" t="n"/>
      <c r="D949" s="57" t="n"/>
    </row>
    <row r="950" ht="15.75" customHeight="1" s="198">
      <c r="A950" s="57" t="n"/>
      <c r="B950" s="57" t="n"/>
      <c r="C950" s="71" t="n"/>
      <c r="D950" s="57" t="n"/>
    </row>
    <row r="951" ht="15.75" customHeight="1" s="198">
      <c r="A951" s="57" t="n"/>
      <c r="B951" s="57" t="n"/>
      <c r="C951" s="71" t="n"/>
      <c r="D951" s="57" t="n"/>
    </row>
    <row r="952" ht="15.75" customHeight="1" s="198">
      <c r="A952" s="57" t="n"/>
      <c r="B952" s="57" t="n"/>
      <c r="C952" s="71" t="n"/>
      <c r="D952" s="57" t="n"/>
    </row>
    <row r="953" ht="15.75" customHeight="1" s="198">
      <c r="A953" s="57" t="n"/>
      <c r="B953" s="57" t="n"/>
      <c r="C953" s="71" t="n"/>
      <c r="D953" s="57" t="n"/>
    </row>
    <row r="954" ht="15.75" customHeight="1" s="198">
      <c r="A954" s="57" t="n"/>
      <c r="B954" s="57" t="n"/>
      <c r="C954" s="71" t="n"/>
      <c r="D954" s="57" t="n"/>
    </row>
    <row r="955" ht="15.75" customHeight="1" s="198">
      <c r="A955" s="57" t="n"/>
      <c r="B955" s="57" t="n"/>
      <c r="C955" s="71" t="n"/>
      <c r="D955" s="57" t="n"/>
    </row>
    <row r="956" ht="15.75" customHeight="1" s="198">
      <c r="A956" s="57" t="n"/>
      <c r="B956" s="57" t="n"/>
      <c r="C956" s="71" t="n"/>
      <c r="D956" s="57" t="n"/>
    </row>
    <row r="957" ht="15.75" customHeight="1" s="198">
      <c r="A957" s="57" t="n"/>
      <c r="B957" s="57" t="n"/>
      <c r="C957" s="71" t="n"/>
      <c r="D957" s="57" t="n"/>
    </row>
    <row r="958" ht="15.75" customHeight="1" s="198">
      <c r="A958" s="57" t="n"/>
      <c r="B958" s="57" t="n"/>
      <c r="C958" s="71" t="n"/>
      <c r="D958" s="57" t="n"/>
    </row>
    <row r="959" ht="15.75" customHeight="1" s="198">
      <c r="A959" s="57" t="n"/>
      <c r="B959" s="57" t="n"/>
      <c r="C959" s="71" t="n"/>
      <c r="D959" s="57" t="n"/>
    </row>
    <row r="960" ht="15.75" customHeight="1" s="198">
      <c r="A960" s="57" t="n"/>
      <c r="B960" s="57" t="n"/>
      <c r="C960" s="71" t="n"/>
      <c r="D960" s="57" t="n"/>
    </row>
    <row r="961" ht="15.75" customHeight="1" s="198">
      <c r="A961" s="57" t="n"/>
      <c r="B961" s="57" t="n"/>
      <c r="C961" s="71" t="n"/>
      <c r="D961" s="57" t="n"/>
    </row>
    <row r="962" ht="15.75" customHeight="1" s="198">
      <c r="A962" s="57" t="n"/>
      <c r="B962" s="57" t="n"/>
      <c r="C962" s="71" t="n"/>
      <c r="D962" s="57" t="n"/>
    </row>
    <row r="963" ht="15.75" customHeight="1" s="198">
      <c r="A963" s="57" t="n"/>
      <c r="B963" s="57" t="n"/>
      <c r="C963" s="71" t="n"/>
      <c r="D963" s="57" t="n"/>
    </row>
    <row r="964" ht="15.75" customHeight="1" s="198">
      <c r="A964" s="57" t="n"/>
      <c r="B964" s="57" t="n"/>
      <c r="C964" s="71" t="n"/>
      <c r="D964" s="57" t="n"/>
    </row>
    <row r="965" ht="15.75" customHeight="1" s="198">
      <c r="A965" s="57" t="n"/>
      <c r="B965" s="57" t="n"/>
      <c r="C965" s="71" t="n"/>
      <c r="D965" s="57" t="n"/>
    </row>
    <row r="966" ht="15.75" customHeight="1" s="198">
      <c r="A966" s="57" t="n"/>
      <c r="B966" s="57" t="n"/>
      <c r="C966" s="71" t="n"/>
      <c r="D966" s="57" t="n"/>
    </row>
    <row r="967" ht="15.75" customHeight="1" s="198">
      <c r="A967" s="57" t="n"/>
      <c r="B967" s="57" t="n"/>
      <c r="C967" s="71" t="n"/>
      <c r="D967" s="57" t="n"/>
    </row>
    <row r="968" ht="15.75" customHeight="1" s="198">
      <c r="A968" s="57" t="n"/>
      <c r="B968" s="57" t="n"/>
      <c r="C968" s="71" t="n"/>
      <c r="D968" s="57" t="n"/>
    </row>
    <row r="969" ht="15.75" customHeight="1" s="198">
      <c r="A969" s="57" t="n"/>
      <c r="B969" s="57" t="n"/>
      <c r="C969" s="71" t="n"/>
      <c r="D969" s="57" t="n"/>
    </row>
    <row r="970" ht="15.75" customHeight="1" s="198">
      <c r="A970" s="57" t="n"/>
      <c r="B970" s="57" t="n"/>
      <c r="C970" s="71" t="n"/>
      <c r="D970" s="57" t="n"/>
    </row>
    <row r="971" ht="15.75" customHeight="1" s="198">
      <c r="A971" s="57" t="n"/>
      <c r="B971" s="57" t="n"/>
      <c r="C971" s="71" t="n"/>
      <c r="D971" s="57" t="n"/>
    </row>
    <row r="972" ht="15.75" customHeight="1" s="198">
      <c r="A972" s="57" t="n"/>
      <c r="B972" s="57" t="n"/>
      <c r="C972" s="71" t="n"/>
      <c r="D972" s="57" t="n"/>
    </row>
    <row r="973" ht="15.75" customHeight="1" s="198">
      <c r="A973" s="57" t="n"/>
      <c r="B973" s="57" t="n"/>
      <c r="C973" s="71" t="n"/>
      <c r="D973" s="57" t="n"/>
    </row>
    <row r="974" ht="15.75" customHeight="1" s="198">
      <c r="A974" s="57" t="n"/>
      <c r="B974" s="57" t="n"/>
      <c r="C974" s="71" t="n"/>
      <c r="D974" s="57" t="n"/>
    </row>
    <row r="975" ht="15.75" customHeight="1" s="198">
      <c r="A975" s="57" t="n"/>
      <c r="B975" s="57" t="n"/>
      <c r="C975" s="71" t="n"/>
      <c r="D975" s="57" t="n"/>
    </row>
    <row r="976" ht="15.75" customHeight="1" s="198">
      <c r="A976" s="57" t="n"/>
      <c r="B976" s="57" t="n"/>
      <c r="C976" s="71" t="n"/>
      <c r="D976" s="57" t="n"/>
    </row>
    <row r="977" ht="15.75" customHeight="1" s="198">
      <c r="A977" s="57" t="n"/>
      <c r="B977" s="57" t="n"/>
      <c r="C977" s="71" t="n"/>
      <c r="D977" s="57" t="n"/>
    </row>
    <row r="978" ht="15.75" customHeight="1" s="198">
      <c r="A978" s="57" t="n"/>
      <c r="B978" s="57" t="n"/>
      <c r="C978" s="71" t="n"/>
      <c r="D978" s="57" t="n"/>
    </row>
    <row r="979" ht="15.75" customHeight="1" s="198">
      <c r="A979" s="57" t="n"/>
      <c r="B979" s="57" t="n"/>
      <c r="C979" s="71" t="n"/>
      <c r="D979" s="57" t="n"/>
    </row>
    <row r="980" ht="15.75" customHeight="1" s="198">
      <c r="A980" s="57" t="n"/>
      <c r="B980" s="57" t="n"/>
      <c r="C980" s="71" t="n"/>
      <c r="D980" s="57" t="n"/>
    </row>
    <row r="981" ht="15.75" customHeight="1" s="198">
      <c r="A981" s="57" t="n"/>
      <c r="B981" s="57" t="n"/>
      <c r="C981" s="71" t="n"/>
      <c r="D981" s="57" t="n"/>
    </row>
    <row r="982" ht="15.75" customHeight="1" s="198">
      <c r="A982" s="57" t="n"/>
      <c r="B982" s="57" t="n"/>
      <c r="C982" s="71" t="n"/>
      <c r="D982" s="57" t="n"/>
    </row>
    <row r="983" ht="15.75" customHeight="1" s="198">
      <c r="A983" s="57" t="n"/>
      <c r="B983" s="57" t="n"/>
      <c r="C983" s="71" t="n"/>
      <c r="D983" s="57" t="n"/>
    </row>
    <row r="984" ht="15.75" customHeight="1" s="198">
      <c r="A984" s="57" t="n"/>
      <c r="B984" s="57" t="n"/>
      <c r="C984" s="71" t="n"/>
      <c r="D984" s="57" t="n"/>
    </row>
    <row r="985" ht="15.75" customHeight="1" s="198">
      <c r="A985" s="57" t="n"/>
      <c r="B985" s="57" t="n"/>
      <c r="C985" s="71" t="n"/>
      <c r="D985" s="57" t="n"/>
    </row>
    <row r="986" ht="15.75" customHeight="1" s="198">
      <c r="A986" s="57" t="n"/>
      <c r="B986" s="57" t="n"/>
      <c r="C986" s="71" t="n"/>
      <c r="D986" s="57" t="n"/>
    </row>
    <row r="987" ht="15.75" customHeight="1" s="198">
      <c r="A987" s="57" t="n"/>
      <c r="B987" s="57" t="n"/>
      <c r="C987" s="71" t="n"/>
      <c r="D987" s="57" t="n"/>
    </row>
    <row r="988" ht="15.75" customHeight="1" s="198">
      <c r="A988" s="57" t="n"/>
      <c r="B988" s="57" t="n"/>
      <c r="C988" s="71" t="n"/>
      <c r="D988" s="57" t="n"/>
    </row>
    <row r="989" ht="15.75" customHeight="1" s="198">
      <c r="A989" s="57" t="n"/>
      <c r="B989" s="57" t="n"/>
      <c r="C989" s="71" t="n"/>
      <c r="D989" s="57" t="n"/>
    </row>
    <row r="990" ht="15.75" customHeight="1" s="198">
      <c r="A990" s="57" t="n"/>
      <c r="B990" s="57" t="n"/>
      <c r="C990" s="71" t="n"/>
      <c r="D990" s="57" t="n"/>
    </row>
    <row r="991" ht="15.75" customHeight="1" s="198">
      <c r="A991" s="57" t="n"/>
      <c r="B991" s="57" t="n"/>
      <c r="C991" s="71" t="n"/>
      <c r="D991" s="57" t="n"/>
    </row>
    <row r="992" ht="15.75" customHeight="1" s="198">
      <c r="A992" s="57" t="n"/>
      <c r="B992" s="57" t="n"/>
      <c r="C992" s="71" t="n"/>
      <c r="D992" s="57" t="n"/>
    </row>
    <row r="993" ht="15.75" customHeight="1" s="198">
      <c r="A993" s="57" t="n"/>
      <c r="B993" s="57" t="n"/>
      <c r="C993" s="71" t="n"/>
      <c r="D993" s="57" t="n"/>
    </row>
    <row r="994" ht="15.75" customHeight="1" s="198">
      <c r="A994" s="57" t="n"/>
      <c r="B994" s="57" t="n"/>
      <c r="C994" s="71" t="n"/>
      <c r="D994" s="57" t="n"/>
    </row>
    <row r="995" ht="15.75" customHeight="1" s="198">
      <c r="A995" s="57" t="n"/>
      <c r="B995" s="57" t="n"/>
      <c r="C995" s="71" t="n"/>
      <c r="D995" s="57" t="n"/>
    </row>
    <row r="996" ht="15.75" customHeight="1" s="198">
      <c r="A996" s="57" t="n"/>
      <c r="B996" s="57" t="n"/>
      <c r="C996" s="71" t="n"/>
      <c r="D996" s="57" t="n"/>
    </row>
    <row r="997" ht="15.75" customHeight="1" s="198">
      <c r="A997" s="57" t="n"/>
      <c r="B997" s="57" t="n"/>
      <c r="C997" s="71" t="n"/>
      <c r="D997" s="57" t="n"/>
    </row>
    <row r="998" ht="15.75" customHeight="1" s="198">
      <c r="A998" s="57" t="n"/>
      <c r="B998" s="57" t="n"/>
      <c r="C998" s="71" t="n"/>
      <c r="D998" s="57" t="n"/>
    </row>
    <row r="999" ht="15.75" customHeight="1" s="198">
      <c r="A999" s="57" t="n"/>
      <c r="B999" s="57" t="n"/>
      <c r="C999" s="71" t="n"/>
      <c r="D999" s="57" t="n"/>
    </row>
    <row r="1000" ht="15.75" customHeight="1" s="198">
      <c r="A1000" s="57" t="n"/>
      <c r="B1000" s="57" t="n"/>
      <c r="C1000" s="71" t="n"/>
      <c r="D1000" s="57" t="n"/>
    </row>
  </sheetData>
  <autoFilter ref="$A$1:$D$1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portrait"/>
  <headerFooter>
    <oddHeader/>
    <oddFooter>&amp;CPage &amp;P of</oddFooter>
    <evenHeader/>
    <evenFooter/>
    <firstHeader/>
    <firstFooter/>
  </headerFooter>
</worksheet>
</file>

<file path=xl/worksheets/sheet14.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3.88" customWidth="1" style="198" min="3" max="3"/>
    <col width="14.25" customWidth="1" style="198" min="4" max="4"/>
    <col width="9.130000000000001" customWidth="1" style="198" min="5" max="5"/>
    <col width="10" customWidth="1" style="198" min="6" max="6"/>
    <col width="15.13" customWidth="1" style="198" min="7" max="7"/>
    <col width="10.63" customWidth="1" style="198" min="8" max="8"/>
    <col width="9.130000000000001" customWidth="1" style="198" min="9" max="9"/>
    <col width="8.630000000000001" customWidth="1" style="198" min="10" max="23"/>
    <col width="12.75" customWidth="1" style="198" min="24" max="24"/>
  </cols>
  <sheetData>
    <row r="1" ht="12.75" customHeight="1" s="198">
      <c r="A1" s="85" t="inlineStr">
        <is>
          <t>Country</t>
        </is>
      </c>
      <c r="B1" s="85" t="inlineStr">
        <is>
          <t>Country code</t>
        </is>
      </c>
      <c r="C1" s="51" t="inlineStr">
        <is>
          <t>Validation cost</t>
        </is>
      </c>
      <c r="D1" s="51" t="inlineStr">
        <is>
          <t>Source</t>
        </is>
      </c>
      <c r="E1" s="13" t="n"/>
      <c r="F1" s="13" t="n"/>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54" t="n">
        <v>50000</v>
      </c>
      <c r="D2" s="57" t="inlineStr">
        <is>
          <t>TNC Feasibility Studies - Herring River, New Jersey Salt Marsh, Fruit Farm Creek</t>
        </is>
      </c>
      <c r="E2" s="197" t="n"/>
      <c r="F2" s="197" t="n"/>
      <c r="G2" s="197" t="n"/>
      <c r="H2" s="197" t="n"/>
      <c r="I2" s="197" t="n"/>
      <c r="J2" s="197" t="n"/>
      <c r="K2" s="197" t="n"/>
      <c r="L2" s="197" t="n"/>
      <c r="M2" s="197" t="n"/>
      <c r="N2" s="197" t="n"/>
      <c r="O2" s="197" t="n"/>
      <c r="P2" s="197" t="n"/>
      <c r="Q2" s="197" t="n"/>
      <c r="R2" s="197" t="n"/>
      <c r="S2" s="197" t="n"/>
      <c r="T2" s="197" t="n"/>
      <c r="U2" s="197" t="n"/>
      <c r="V2" s="197" t="n"/>
      <c r="W2" s="197" t="n"/>
      <c r="X2" s="197" t="n"/>
    </row>
    <row r="3" ht="12.75" customHeight="1" s="198">
      <c r="A3" s="62" t="inlineStr">
        <is>
          <t>Indonesia</t>
        </is>
      </c>
      <c r="B3" s="62">
        <f t="array" ref="B3">INDEX(Countries!$D$2:$D$255, MATCH(A3, Countries!$B$2:$B$255, 0))
</f>
        <v/>
      </c>
      <c r="C3" s="54" t="n">
        <v>50000</v>
      </c>
      <c r="D3" s="57" t="inlineStr">
        <is>
          <t>TNC Feasibility Study - North Kenya</t>
        </is>
      </c>
      <c r="E3" s="197" t="n"/>
      <c r="F3" s="197" t="n"/>
      <c r="G3" s="197" t="n"/>
      <c r="H3" s="197" t="n"/>
      <c r="I3" s="197" t="n"/>
      <c r="J3" s="197" t="n"/>
      <c r="K3" s="197" t="n"/>
      <c r="L3" s="197" t="n"/>
      <c r="M3" s="197" t="n"/>
      <c r="N3" s="197" t="n"/>
      <c r="O3" s="197" t="n"/>
      <c r="P3" s="197" t="n"/>
      <c r="Q3" s="197" t="n"/>
      <c r="R3" s="197" t="n"/>
      <c r="S3" s="197" t="n"/>
      <c r="T3" s="197" t="n"/>
      <c r="U3" s="197" t="n"/>
      <c r="V3" s="197" t="n"/>
      <c r="W3" s="197" t="n"/>
      <c r="X3" s="197" t="n"/>
    </row>
    <row r="4" ht="12.75" customHeight="1" s="198">
      <c r="A4" s="62" t="inlineStr">
        <is>
          <t>Australia</t>
        </is>
      </c>
      <c r="B4" s="62">
        <f t="array" ref="B4">INDEX(Countries!$D$2:$D$255, MATCH(A4, Countries!$B$2:$B$255, 0))
</f>
        <v/>
      </c>
      <c r="C4" s="54" t="n">
        <v>50000</v>
      </c>
      <c r="D4" s="57" t="inlineStr">
        <is>
          <t>TNC Feasibility Studies - Herring River, New Jersey Salt Marsh, Fruit Farm Creek plus TNC Australia input</t>
        </is>
      </c>
      <c r="E4" s="197" t="n"/>
      <c r="F4" s="197" t="n"/>
      <c r="G4" s="197" t="n"/>
      <c r="H4" s="197" t="n"/>
      <c r="I4" s="197" t="n"/>
      <c r="J4" s="197" t="n"/>
      <c r="K4" s="197" t="n"/>
      <c r="L4" s="197" t="n"/>
      <c r="M4" s="197" t="n"/>
      <c r="N4" s="197" t="n"/>
      <c r="O4" s="197" t="n"/>
      <c r="P4" s="197" t="n"/>
      <c r="Q4" s="197" t="n"/>
      <c r="R4" s="197" t="n"/>
      <c r="S4" s="197" t="n"/>
      <c r="T4" s="197" t="n"/>
      <c r="U4" s="197" t="n"/>
      <c r="V4" s="197" t="n"/>
      <c r="W4" s="197" t="n"/>
      <c r="X4" s="197" t="n"/>
    </row>
    <row r="5" ht="12.75" customHeight="1" s="198">
      <c r="A5" s="62" t="inlineStr">
        <is>
          <t>The Bahamas</t>
        </is>
      </c>
      <c r="B5" s="62">
        <f t="array" ref="B5">INDEX(Countries!$D$2:$D$255, MATCH(A5, Countries!$B$2:$B$255, 0))
</f>
        <v/>
      </c>
      <c r="C5" s="54" t="n">
        <v>50000</v>
      </c>
      <c r="D5" s="57" t="inlineStr">
        <is>
          <t>TNC Feasibility Study - Caribbean</t>
        </is>
      </c>
      <c r="E5" s="197" t="n"/>
      <c r="F5" s="197" t="n"/>
      <c r="G5" s="197" t="n"/>
      <c r="H5" s="197" t="n"/>
      <c r="I5" s="197" t="n"/>
      <c r="J5" s="197" t="n"/>
      <c r="K5" s="197" t="n"/>
      <c r="L5" s="197" t="n"/>
      <c r="M5" s="197" t="n"/>
      <c r="N5" s="197" t="n"/>
      <c r="O5" s="197" t="n"/>
      <c r="P5" s="197" t="n"/>
      <c r="Q5" s="197" t="n"/>
      <c r="R5" s="197" t="n"/>
      <c r="S5" s="197" t="n"/>
      <c r="T5" s="197" t="n"/>
      <c r="U5" s="197" t="n"/>
      <c r="V5" s="197" t="n"/>
      <c r="W5" s="197" t="n"/>
      <c r="X5" s="197" t="n"/>
    </row>
    <row r="6" ht="12.75" customHeight="1" s="198">
      <c r="A6" s="62" t="inlineStr">
        <is>
          <t>Kenya</t>
        </is>
      </c>
      <c r="B6" s="62">
        <f t="array" ref="B6">INDEX(Countries!$D$2:$D$255, MATCH(A6, Countries!$B$2:$B$255, 0))
</f>
        <v/>
      </c>
      <c r="C6" s="54" t="n">
        <v>50000</v>
      </c>
      <c r="D6" s="57" t="inlineStr">
        <is>
          <t>TNC Feasibility Study - North Kenya</t>
        </is>
      </c>
      <c r="E6" s="197" t="n"/>
      <c r="F6" s="197" t="n"/>
      <c r="G6" s="197" t="n"/>
      <c r="H6" s="197" t="n"/>
      <c r="I6" s="197" t="n"/>
      <c r="J6" s="197" t="n"/>
      <c r="K6" s="197" t="n"/>
      <c r="L6" s="197" t="n"/>
      <c r="M6" s="197" t="n"/>
      <c r="N6" s="197" t="n"/>
      <c r="O6" s="197" t="n"/>
      <c r="P6" s="197" t="n"/>
      <c r="Q6" s="197" t="n"/>
      <c r="R6" s="197" t="n"/>
      <c r="S6" s="197" t="n"/>
      <c r="T6" s="197" t="n"/>
      <c r="U6" s="197" t="n"/>
      <c r="V6" s="197" t="n"/>
      <c r="W6" s="197" t="n"/>
      <c r="X6" s="197" t="n"/>
    </row>
    <row r="7" ht="12.75" customHeight="1" s="198">
      <c r="A7" s="62" t="inlineStr">
        <is>
          <t>Mexico</t>
        </is>
      </c>
      <c r="B7" s="62">
        <f t="array" ref="B7">INDEX(Countries!$D$2:$D$255, MATCH(A7, Countries!$B$2:$B$255, 0))
</f>
        <v/>
      </c>
      <c r="C7" s="54" t="n">
        <v>50000</v>
      </c>
      <c r="D7" s="57" t="inlineStr">
        <is>
          <t>TNC Feasibility Study - North Kenya</t>
        </is>
      </c>
      <c r="E7" s="197" t="n"/>
      <c r="F7" s="197" t="n"/>
      <c r="G7" s="197" t="n"/>
      <c r="H7" s="197" t="n"/>
      <c r="I7" s="197" t="n"/>
      <c r="J7" s="197" t="n"/>
      <c r="K7" s="197" t="n"/>
      <c r="L7" s="197" t="n"/>
      <c r="M7" s="197" t="n"/>
      <c r="N7" s="197" t="n"/>
      <c r="O7" s="197" t="n"/>
      <c r="P7" s="197" t="n"/>
      <c r="Q7" s="197" t="n"/>
      <c r="R7" s="197" t="n"/>
      <c r="S7" s="197" t="n"/>
      <c r="T7" s="197" t="n"/>
      <c r="U7" s="197" t="n"/>
      <c r="V7" s="197" t="n"/>
      <c r="W7" s="197" t="n"/>
      <c r="X7" s="197" t="n"/>
    </row>
    <row r="8" ht="12.75" customHeight="1" s="198">
      <c r="A8" s="62" t="inlineStr">
        <is>
          <t>Colombia</t>
        </is>
      </c>
      <c r="B8" s="62">
        <f t="array" ref="B8">INDEX(Countries!$D$2:$D$255, MATCH(A8, Countries!$B$2:$B$255, 0))
</f>
        <v/>
      </c>
      <c r="C8" s="54" t="n">
        <v>50000</v>
      </c>
      <c r="D8" s="57" t="inlineStr">
        <is>
          <t>TNC Feasibility Study - North Kenya</t>
        </is>
      </c>
      <c r="E8" s="197" t="n"/>
      <c r="F8" s="197" t="n"/>
      <c r="G8" s="197" t="n"/>
      <c r="H8" s="197" t="n"/>
      <c r="I8" s="197" t="n"/>
      <c r="J8" s="197" t="n"/>
      <c r="K8" s="197" t="n"/>
      <c r="L8" s="197" t="n"/>
      <c r="M8" s="197" t="n"/>
      <c r="N8" s="197" t="n"/>
      <c r="O8" s="197" t="n"/>
      <c r="P8" s="197" t="n"/>
      <c r="Q8" s="197" t="n"/>
      <c r="R8" s="197" t="n"/>
      <c r="S8" s="197" t="n"/>
      <c r="T8" s="197" t="n"/>
      <c r="U8" s="197" t="n"/>
      <c r="V8" s="197" t="n"/>
      <c r="W8" s="197" t="n"/>
      <c r="X8" s="197" t="n"/>
    </row>
    <row r="9" ht="12.75" customHeight="1" s="198">
      <c r="A9" s="62" t="inlineStr">
        <is>
          <t>India</t>
        </is>
      </c>
      <c r="B9" s="62">
        <f t="array" ref="B9">INDEX(Countries!$D$2:$D$255, MATCH(A9, Countries!$B$2:$B$255, 0))
</f>
        <v/>
      </c>
      <c r="C9" s="54" t="n">
        <v>50000</v>
      </c>
      <c r="D9" s="57" t="inlineStr">
        <is>
          <t>TNC Feasibility Study - North Kenya</t>
        </is>
      </c>
      <c r="E9" s="197" t="n"/>
      <c r="F9" s="197" t="n"/>
      <c r="G9" s="197" t="n"/>
      <c r="H9" s="197" t="n"/>
      <c r="I9" s="197" t="n"/>
      <c r="J9" s="197" t="n"/>
      <c r="K9" s="197" t="n"/>
      <c r="L9" s="197" t="n"/>
      <c r="M9" s="197" t="n"/>
      <c r="N9" s="197" t="n"/>
      <c r="O9" s="197" t="n"/>
      <c r="P9" s="197" t="n"/>
      <c r="Q9" s="197" t="n"/>
      <c r="R9" s="197" t="n"/>
      <c r="S9" s="197" t="n"/>
      <c r="T9" s="197" t="n"/>
      <c r="U9" s="197" t="n"/>
      <c r="V9" s="197" t="n"/>
      <c r="W9" s="197" t="n"/>
      <c r="X9" s="197" t="n"/>
    </row>
    <row r="10" ht="12.75" customHeight="1" s="198">
      <c r="A10" s="62" t="inlineStr">
        <is>
          <t>China</t>
        </is>
      </c>
      <c r="B10" s="62">
        <f t="array" ref="B10">INDEX(Countries!$D$2:$D$255, MATCH(A10, Countries!$B$2:$B$255, 0))
</f>
        <v/>
      </c>
      <c r="C10" s="54" t="n">
        <v>50000</v>
      </c>
      <c r="D10" s="57" t="inlineStr">
        <is>
          <t>TNC Feasibility Study - North Kenya</t>
        </is>
      </c>
      <c r="F10" s="197" t="n"/>
      <c r="G10" s="197" t="n"/>
      <c r="H10" s="197" t="n"/>
      <c r="I10" s="197" t="n"/>
      <c r="J10" s="197" t="n"/>
      <c r="K10" s="197" t="n"/>
      <c r="L10" s="197" t="n"/>
      <c r="M10" s="197" t="n"/>
      <c r="N10" s="197" t="n"/>
      <c r="O10" s="197" t="n"/>
      <c r="P10" s="197" t="n"/>
      <c r="Q10" s="197" t="n"/>
      <c r="R10" s="197" t="n"/>
      <c r="S10" s="197" t="n"/>
      <c r="T10" s="197" t="n"/>
      <c r="U10" s="197" t="n"/>
      <c r="V10" s="197" t="n"/>
      <c r="W10" s="197" t="n"/>
      <c r="X10" s="197" t="n"/>
    </row>
    <row r="11" ht="12.75" customHeight="1" s="198">
      <c r="A11" s="57" t="n"/>
      <c r="B11" s="57" t="n"/>
      <c r="C11" s="54" t="n"/>
      <c r="D11" s="57" t="n"/>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57" t="n"/>
      <c r="B12" s="57" t="n"/>
      <c r="C12" s="54" t="n"/>
      <c r="D12" s="57" t="n"/>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57" t="n"/>
      <c r="B13" s="57" t="n"/>
      <c r="C13" s="54" t="n"/>
      <c r="D13" s="57" t="n"/>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57" t="n"/>
      <c r="B14" s="57" t="n"/>
      <c r="C14" s="54" t="n"/>
      <c r="D14" s="57" t="n"/>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57" t="n"/>
      <c r="B15" s="57" t="n"/>
      <c r="C15" s="54" t="n"/>
      <c r="D15" s="57" t="n"/>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57" t="n"/>
      <c r="B16" s="57" t="n"/>
      <c r="C16" s="54" t="n"/>
      <c r="D16" s="57" t="n"/>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57" t="n"/>
      <c r="B17" s="57" t="n"/>
      <c r="C17" s="54" t="n"/>
      <c r="D17" s="57" t="n"/>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57" t="n"/>
      <c r="B18" s="57" t="n"/>
      <c r="C18" s="54" t="n"/>
      <c r="D18" s="57" t="n"/>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57" t="n"/>
      <c r="B19" s="57" t="n"/>
      <c r="C19" s="54" t="n"/>
      <c r="D19" s="57" t="n"/>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57" t="n"/>
      <c r="B20" s="57" t="n"/>
      <c r="C20" s="54" t="n"/>
      <c r="D20" s="57" t="n"/>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57" t="n"/>
      <c r="B21" s="57" t="n"/>
      <c r="C21" s="54" t="n"/>
      <c r="D21" s="57" t="n"/>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57" t="n"/>
      <c r="B22" s="57" t="n"/>
      <c r="C22" s="54" t="n"/>
      <c r="D22" s="57" t="n"/>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57" t="n"/>
      <c r="B23" s="57" t="n"/>
      <c r="C23" s="54" t="n"/>
      <c r="D23" s="57" t="n"/>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57" t="n"/>
      <c r="B24" s="57" t="n"/>
      <c r="C24" s="54" t="n"/>
      <c r="D24" s="57" t="n"/>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57" t="n"/>
      <c r="B25" s="57" t="n"/>
      <c r="C25" s="54" t="n"/>
      <c r="D25" s="57" t="n"/>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57" t="n"/>
      <c r="B26" s="57" t="n"/>
      <c r="C26" s="54" t="n"/>
      <c r="D26" s="57" t="n"/>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57" t="n"/>
      <c r="B27" s="57" t="n"/>
      <c r="C27" s="54" t="n"/>
      <c r="D27" s="57" t="n"/>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57" t="n"/>
      <c r="B28" s="57" t="n"/>
      <c r="C28" s="54" t="n"/>
      <c r="D28" s="57" t="n"/>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54" t="n"/>
      <c r="D29" s="5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54" t="n"/>
      <c r="D30" s="5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54" t="n"/>
      <c r="D31" s="5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54" t="n"/>
      <c r="D32" s="5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54" t="n"/>
      <c r="D33" s="5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54" t="n"/>
      <c r="D34" s="5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54" t="n"/>
      <c r="D35" s="5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54" t="n"/>
      <c r="D36" s="5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54" t="n"/>
      <c r="D37" s="5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54" t="n"/>
      <c r="D38" s="5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54" t="n"/>
      <c r="D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54" t="n"/>
      <c r="D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54" t="n"/>
      <c r="D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54" t="n"/>
      <c r="D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54" t="n"/>
      <c r="D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54" t="n"/>
      <c r="D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54" t="n"/>
      <c r="D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54" t="n"/>
      <c r="D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54" t="n"/>
      <c r="D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54" t="n"/>
      <c r="D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54" t="n"/>
      <c r="D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54" t="n"/>
      <c r="D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54" t="n"/>
      <c r="D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54" t="n"/>
      <c r="D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54" t="n"/>
      <c r="D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54" t="n"/>
      <c r="D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54" t="n"/>
      <c r="D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54" t="n"/>
      <c r="D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54" t="n"/>
      <c r="D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54" t="n"/>
      <c r="D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54" t="n"/>
      <c r="D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54" t="n"/>
      <c r="D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54" t="n"/>
      <c r="D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54" t="n"/>
      <c r="D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54" t="n"/>
      <c r="D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54" t="n"/>
      <c r="D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54" t="n"/>
      <c r="D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54" t="n"/>
      <c r="D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54" t="n"/>
      <c r="D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54" t="n"/>
      <c r="D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54" t="n"/>
      <c r="D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54" t="n"/>
      <c r="D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54" t="n"/>
      <c r="D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54" t="n"/>
      <c r="D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54" t="n"/>
      <c r="D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54" t="n"/>
      <c r="D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54" t="n"/>
      <c r="D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54" t="n"/>
      <c r="D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54" t="n"/>
      <c r="D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54" t="n"/>
      <c r="D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54" t="n"/>
      <c r="D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54" t="n"/>
      <c r="D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54" t="n"/>
      <c r="D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54" t="n"/>
      <c r="D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54" t="n"/>
      <c r="D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54" t="n"/>
      <c r="D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54" t="n"/>
      <c r="D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54" t="n"/>
      <c r="D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54" t="n"/>
      <c r="D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54" t="n"/>
      <c r="D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54" t="n"/>
      <c r="D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54" t="n"/>
      <c r="D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54" t="n"/>
      <c r="D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54" t="n"/>
      <c r="D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54" t="n"/>
      <c r="D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54" t="n"/>
      <c r="D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54" t="n"/>
      <c r="D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54" t="n"/>
      <c r="D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54" t="n"/>
      <c r="D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54" t="n"/>
      <c r="D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54" t="n"/>
      <c r="D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54" t="n"/>
      <c r="D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54" t="n"/>
      <c r="D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54" t="n"/>
      <c r="D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54" t="n"/>
      <c r="D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54" t="n"/>
      <c r="D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54" t="n"/>
      <c r="D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54" t="n"/>
      <c r="D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54" t="n"/>
      <c r="D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54" t="n"/>
      <c r="D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54" t="n"/>
      <c r="D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54" t="n"/>
      <c r="D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54" t="n"/>
      <c r="D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54" t="n"/>
      <c r="D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54" t="n"/>
      <c r="D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54" t="n"/>
      <c r="D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54" t="n"/>
      <c r="D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54" t="n"/>
      <c r="D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54" t="n"/>
      <c r="D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54" t="n"/>
      <c r="D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54" t="n"/>
      <c r="D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54" t="n"/>
      <c r="D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54" t="n"/>
      <c r="D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54" t="n"/>
      <c r="D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54" t="n"/>
      <c r="D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54" t="n"/>
      <c r="D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54" t="n"/>
      <c r="D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54" t="n"/>
      <c r="D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54" t="n"/>
      <c r="D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54" t="n"/>
      <c r="D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54" t="n"/>
      <c r="D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54" t="n"/>
      <c r="D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54" t="n"/>
      <c r="D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54" t="n"/>
      <c r="D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54" t="n"/>
      <c r="D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54" t="n"/>
      <c r="D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54" t="n"/>
      <c r="D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54" t="n"/>
      <c r="D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54" t="n"/>
      <c r="D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54" t="n"/>
      <c r="D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54" t="n"/>
      <c r="D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54" t="n"/>
      <c r="D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54" t="n"/>
      <c r="D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54" t="n"/>
      <c r="D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54" t="n"/>
      <c r="D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54" t="n"/>
      <c r="D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54" t="n"/>
      <c r="D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54" t="n"/>
      <c r="D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54" t="n"/>
      <c r="D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54" t="n"/>
      <c r="D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54" t="n"/>
      <c r="D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54" t="n"/>
      <c r="D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54" t="n"/>
      <c r="D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54" t="n"/>
      <c r="D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54" t="n"/>
      <c r="D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54" t="n"/>
      <c r="D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54" t="n"/>
      <c r="D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54" t="n"/>
      <c r="D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54" t="n"/>
      <c r="D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54" t="n"/>
      <c r="D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54" t="n"/>
      <c r="D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54" t="n"/>
      <c r="D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54" t="n"/>
      <c r="D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54" t="n"/>
      <c r="D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54" t="n"/>
      <c r="D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54" t="n"/>
      <c r="D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54" t="n"/>
      <c r="D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54" t="n"/>
      <c r="D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54" t="n"/>
      <c r="D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54" t="n"/>
      <c r="D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54" t="n"/>
      <c r="D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54" t="n"/>
      <c r="D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54" t="n"/>
      <c r="D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54" t="n"/>
      <c r="D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54" t="n"/>
      <c r="D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54" t="n"/>
      <c r="D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54" t="n"/>
      <c r="D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54" t="n"/>
      <c r="D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54" t="n"/>
      <c r="D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54" t="n"/>
      <c r="D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54" t="n"/>
      <c r="D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54" t="n"/>
      <c r="D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54" t="n"/>
      <c r="D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54" t="n"/>
      <c r="D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54" t="n"/>
      <c r="D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54" t="n"/>
      <c r="D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54" t="n"/>
      <c r="D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54" t="n"/>
      <c r="D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54" t="n"/>
      <c r="D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54" t="n"/>
      <c r="D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54" t="n"/>
      <c r="D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54" t="n"/>
      <c r="D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54" t="n"/>
      <c r="D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54" t="n"/>
      <c r="D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54" t="n"/>
      <c r="D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54" t="n"/>
      <c r="D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54" t="n"/>
      <c r="D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54" t="n"/>
      <c r="D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54" t="n"/>
      <c r="D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54" t="n"/>
      <c r="D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54" t="n"/>
      <c r="D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54" t="n"/>
      <c r="D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54" t="n"/>
      <c r="D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54" t="n"/>
      <c r="D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54" t="n"/>
      <c r="D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54" t="n"/>
      <c r="D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54" t="n"/>
      <c r="D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54" t="n"/>
      <c r="D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54" t="n"/>
      <c r="D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54" t="n"/>
      <c r="D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54" t="n"/>
      <c r="D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54" t="n"/>
      <c r="D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54" t="n"/>
      <c r="D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54" t="n"/>
      <c r="D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54" t="n"/>
      <c r="D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54" t="n"/>
      <c r="D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54" t="n"/>
      <c r="D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54" t="n"/>
      <c r="D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54" t="n"/>
      <c r="D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54" t="n"/>
      <c r="D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54" t="n"/>
      <c r="D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54" t="n"/>
      <c r="D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58" t="n"/>
      <c r="D221" s="57" t="n"/>
    </row>
    <row r="222" ht="15.75" customHeight="1" s="198">
      <c r="A222" s="57" t="n"/>
      <c r="B222" s="57" t="n"/>
      <c r="C222" s="58" t="n"/>
      <c r="D222" s="57" t="n"/>
    </row>
    <row r="223" ht="15.75" customHeight="1" s="198">
      <c r="A223" s="57" t="n"/>
      <c r="B223" s="57" t="n"/>
      <c r="C223" s="58" t="n"/>
      <c r="D223" s="57" t="n"/>
    </row>
    <row r="224" ht="15.75" customHeight="1" s="198">
      <c r="A224" s="57" t="n"/>
      <c r="B224" s="57" t="n"/>
      <c r="C224" s="58" t="n"/>
      <c r="D224" s="57" t="n"/>
    </row>
    <row r="225" ht="15.75" customHeight="1" s="198">
      <c r="A225" s="57" t="n"/>
      <c r="B225" s="57" t="n"/>
      <c r="C225" s="58" t="n"/>
      <c r="D225" s="57" t="n"/>
    </row>
    <row r="226" ht="15.75" customHeight="1" s="198">
      <c r="A226" s="57" t="n"/>
      <c r="B226" s="57" t="n"/>
      <c r="C226" s="58" t="n"/>
      <c r="D226" s="57" t="n"/>
    </row>
    <row r="227" ht="15.75" customHeight="1" s="198">
      <c r="A227" s="57" t="n"/>
      <c r="B227" s="57" t="n"/>
      <c r="C227" s="58" t="n"/>
      <c r="D227" s="57" t="n"/>
    </row>
    <row r="228" ht="15.75" customHeight="1" s="198">
      <c r="A228" s="57" t="n"/>
      <c r="B228" s="57" t="n"/>
      <c r="C228" s="58" t="n"/>
      <c r="D228" s="57" t="n"/>
    </row>
    <row r="229" ht="15.75" customHeight="1" s="198">
      <c r="A229" s="57" t="n"/>
      <c r="B229" s="57" t="n"/>
      <c r="C229" s="58" t="n"/>
      <c r="D229" s="57" t="n"/>
    </row>
    <row r="230" ht="15.75" customHeight="1" s="198">
      <c r="A230" s="57" t="n"/>
      <c r="B230" s="57" t="n"/>
      <c r="C230" s="58" t="n"/>
      <c r="D230" s="57" t="n"/>
    </row>
    <row r="231" ht="15.75" customHeight="1" s="198">
      <c r="A231" s="57" t="n"/>
      <c r="B231" s="57" t="n"/>
      <c r="C231" s="58" t="n"/>
      <c r="D231" s="57" t="n"/>
    </row>
    <row r="232" ht="15.75" customHeight="1" s="198">
      <c r="A232" s="57" t="n"/>
      <c r="B232" s="57" t="n"/>
      <c r="C232" s="58" t="n"/>
      <c r="D232" s="57" t="n"/>
    </row>
    <row r="233" ht="15.75" customHeight="1" s="198">
      <c r="A233" s="57" t="n"/>
      <c r="B233" s="57" t="n"/>
      <c r="C233" s="58" t="n"/>
      <c r="D233" s="57" t="n"/>
    </row>
    <row r="234" ht="15.75" customHeight="1" s="198">
      <c r="A234" s="57" t="n"/>
      <c r="B234" s="57" t="n"/>
      <c r="C234" s="58" t="n"/>
      <c r="D234" s="57" t="n"/>
    </row>
    <row r="235" ht="15.75" customHeight="1" s="198">
      <c r="A235" s="57" t="n"/>
      <c r="B235" s="57" t="n"/>
      <c r="C235" s="58" t="n"/>
      <c r="D235" s="57" t="n"/>
    </row>
    <row r="236" ht="15.75" customHeight="1" s="198">
      <c r="A236" s="57" t="n"/>
      <c r="B236" s="57" t="n"/>
      <c r="C236" s="58" t="n"/>
      <c r="D236" s="57" t="n"/>
    </row>
    <row r="237" ht="15.75" customHeight="1" s="198">
      <c r="A237" s="57" t="n"/>
      <c r="B237" s="57" t="n"/>
      <c r="C237" s="58" t="n"/>
      <c r="D237" s="57" t="n"/>
    </row>
    <row r="238" ht="15.75" customHeight="1" s="198">
      <c r="A238" s="57" t="n"/>
      <c r="B238" s="57" t="n"/>
      <c r="C238" s="58" t="n"/>
      <c r="D238" s="57" t="n"/>
    </row>
    <row r="239" ht="15.75" customHeight="1" s="198">
      <c r="A239" s="57" t="n"/>
      <c r="B239" s="57" t="n"/>
      <c r="C239" s="58" t="n"/>
      <c r="D239" s="57" t="n"/>
    </row>
    <row r="240" ht="15.75" customHeight="1" s="198">
      <c r="A240" s="57" t="n"/>
      <c r="B240" s="57" t="n"/>
      <c r="C240" s="58" t="n"/>
      <c r="D240" s="57" t="n"/>
    </row>
    <row r="241" ht="15.75" customHeight="1" s="198">
      <c r="A241" s="57" t="n"/>
      <c r="B241" s="57" t="n"/>
      <c r="C241" s="58" t="n"/>
      <c r="D241" s="57" t="n"/>
    </row>
    <row r="242" ht="15.75" customHeight="1" s="198">
      <c r="A242" s="57" t="n"/>
      <c r="B242" s="57" t="n"/>
      <c r="C242" s="58" t="n"/>
      <c r="D242" s="57" t="n"/>
    </row>
    <row r="243" ht="15.75" customHeight="1" s="198">
      <c r="A243" s="57" t="n"/>
      <c r="B243" s="57" t="n"/>
      <c r="C243" s="58" t="n"/>
      <c r="D243" s="57" t="n"/>
    </row>
    <row r="244" ht="15.75" customHeight="1" s="198">
      <c r="A244" s="57" t="n"/>
      <c r="B244" s="57" t="n"/>
      <c r="C244" s="58" t="n"/>
      <c r="D244" s="57" t="n"/>
    </row>
    <row r="245" ht="15.75" customHeight="1" s="198">
      <c r="A245" s="57" t="n"/>
      <c r="B245" s="57" t="n"/>
      <c r="C245" s="58" t="n"/>
      <c r="D245" s="57" t="n"/>
    </row>
    <row r="246" ht="15.75" customHeight="1" s="198">
      <c r="A246" s="57" t="n"/>
      <c r="B246" s="57" t="n"/>
      <c r="C246" s="58" t="n"/>
      <c r="D246" s="57" t="n"/>
    </row>
    <row r="247" ht="15.75" customHeight="1" s="198">
      <c r="A247" s="57" t="n"/>
      <c r="B247" s="57" t="n"/>
      <c r="C247" s="58" t="n"/>
      <c r="D247" s="57" t="n"/>
    </row>
    <row r="248" ht="15.75" customHeight="1" s="198">
      <c r="A248" s="57" t="n"/>
      <c r="B248" s="57" t="n"/>
      <c r="C248" s="58" t="n"/>
      <c r="D248" s="57" t="n"/>
    </row>
    <row r="249" ht="15.75" customHeight="1" s="198">
      <c r="A249" s="57" t="n"/>
      <c r="B249" s="57" t="n"/>
      <c r="C249" s="58" t="n"/>
      <c r="D249" s="57" t="n"/>
    </row>
    <row r="250" ht="15.75" customHeight="1" s="198">
      <c r="A250" s="57" t="n"/>
      <c r="B250" s="57" t="n"/>
      <c r="C250" s="58" t="n"/>
      <c r="D250" s="57" t="n"/>
    </row>
    <row r="251" ht="15.75" customHeight="1" s="198">
      <c r="A251" s="57" t="n"/>
      <c r="B251" s="57" t="n"/>
      <c r="C251" s="58" t="n"/>
      <c r="D251" s="57" t="n"/>
    </row>
    <row r="252" ht="15.75" customHeight="1" s="198">
      <c r="A252" s="57" t="n"/>
      <c r="B252" s="57" t="n"/>
      <c r="C252" s="58" t="n"/>
      <c r="D252" s="57" t="n"/>
    </row>
    <row r="253" ht="15.75" customHeight="1" s="198">
      <c r="A253" s="57" t="n"/>
      <c r="B253" s="57" t="n"/>
      <c r="C253" s="58" t="n"/>
      <c r="D253" s="57" t="n"/>
    </row>
    <row r="254" ht="15.75" customHeight="1" s="198">
      <c r="A254" s="57" t="n"/>
      <c r="B254" s="57" t="n"/>
      <c r="C254" s="58" t="n"/>
      <c r="D254" s="57" t="n"/>
    </row>
    <row r="255" ht="15.75" customHeight="1" s="198">
      <c r="A255" s="57" t="n"/>
      <c r="B255" s="57" t="n"/>
      <c r="C255" s="58" t="n"/>
      <c r="D255" s="57" t="n"/>
    </row>
    <row r="256" ht="15.75" customHeight="1" s="198">
      <c r="A256" s="57" t="n"/>
      <c r="B256" s="57" t="n"/>
      <c r="C256" s="58" t="n"/>
      <c r="D256" s="57" t="n"/>
    </row>
    <row r="257" ht="15.75" customHeight="1" s="198">
      <c r="A257" s="57" t="n"/>
      <c r="B257" s="57" t="n"/>
      <c r="C257" s="58" t="n"/>
      <c r="D257" s="57" t="n"/>
    </row>
    <row r="258" ht="15.75" customHeight="1" s="198">
      <c r="A258" s="57" t="n"/>
      <c r="B258" s="57" t="n"/>
      <c r="C258" s="58" t="n"/>
      <c r="D258" s="57" t="n"/>
    </row>
    <row r="259" ht="15.75" customHeight="1" s="198">
      <c r="A259" s="57" t="n"/>
      <c r="B259" s="57" t="n"/>
      <c r="C259" s="58" t="n"/>
      <c r="D259" s="57" t="n"/>
    </row>
    <row r="260" ht="15.75" customHeight="1" s="198">
      <c r="A260" s="57" t="n"/>
      <c r="B260" s="57" t="n"/>
      <c r="C260" s="58" t="n"/>
      <c r="D260" s="57" t="n"/>
    </row>
    <row r="261" ht="15.75" customHeight="1" s="198">
      <c r="A261" s="57" t="n"/>
      <c r="B261" s="57" t="n"/>
      <c r="C261" s="58" t="n"/>
      <c r="D261" s="57" t="n"/>
    </row>
    <row r="262" ht="15.75" customHeight="1" s="198">
      <c r="A262" s="57" t="n"/>
      <c r="B262" s="57" t="n"/>
      <c r="C262" s="58" t="n"/>
      <c r="D262" s="57" t="n"/>
    </row>
    <row r="263" ht="15.75" customHeight="1" s="198">
      <c r="A263" s="57" t="n"/>
      <c r="B263" s="57" t="n"/>
      <c r="C263" s="58" t="n"/>
      <c r="D263" s="57" t="n"/>
    </row>
    <row r="264" ht="15.75" customHeight="1" s="198">
      <c r="A264" s="57" t="n"/>
      <c r="B264" s="57" t="n"/>
      <c r="C264" s="58" t="n"/>
      <c r="D264" s="57" t="n"/>
    </row>
    <row r="265" ht="15.75" customHeight="1" s="198">
      <c r="A265" s="57" t="n"/>
      <c r="B265" s="57" t="n"/>
      <c r="C265" s="58" t="n"/>
      <c r="D265" s="57" t="n"/>
    </row>
    <row r="266" ht="15.75" customHeight="1" s="198">
      <c r="A266" s="57" t="n"/>
      <c r="B266" s="57" t="n"/>
      <c r="C266" s="58" t="n"/>
      <c r="D266" s="57" t="n"/>
    </row>
    <row r="267" ht="15.75" customHeight="1" s="198">
      <c r="A267" s="57" t="n"/>
      <c r="B267" s="57" t="n"/>
      <c r="C267" s="58" t="n"/>
      <c r="D267" s="57" t="n"/>
    </row>
    <row r="268" ht="15.75" customHeight="1" s="198">
      <c r="A268" s="57" t="n"/>
      <c r="B268" s="57" t="n"/>
      <c r="C268" s="58" t="n"/>
      <c r="D268" s="57" t="n"/>
    </row>
    <row r="269" ht="15.75" customHeight="1" s="198">
      <c r="A269" s="57" t="n"/>
      <c r="B269" s="57" t="n"/>
      <c r="C269" s="58" t="n"/>
      <c r="D269" s="57" t="n"/>
    </row>
    <row r="270" ht="15.75" customHeight="1" s="198">
      <c r="A270" s="57" t="n"/>
      <c r="B270" s="57" t="n"/>
      <c r="C270" s="58" t="n"/>
      <c r="D270" s="57" t="n"/>
    </row>
    <row r="271" ht="15.75" customHeight="1" s="198">
      <c r="A271" s="57" t="n"/>
      <c r="B271" s="57" t="n"/>
      <c r="C271" s="58" t="n"/>
      <c r="D271" s="57" t="n"/>
    </row>
    <row r="272" ht="15.75" customHeight="1" s="198">
      <c r="A272" s="57" t="n"/>
      <c r="B272" s="57" t="n"/>
      <c r="C272" s="58" t="n"/>
      <c r="D272" s="57" t="n"/>
    </row>
    <row r="273" ht="15.75" customHeight="1" s="198">
      <c r="A273" s="57" t="n"/>
      <c r="B273" s="57" t="n"/>
      <c r="C273" s="58" t="n"/>
      <c r="D273" s="57" t="n"/>
    </row>
    <row r="274" ht="15.75" customHeight="1" s="198">
      <c r="A274" s="57" t="n"/>
      <c r="B274" s="57" t="n"/>
      <c r="C274" s="58" t="n"/>
      <c r="D274" s="57" t="n"/>
    </row>
    <row r="275" ht="15.75" customHeight="1" s="198">
      <c r="A275" s="57" t="n"/>
      <c r="B275" s="57" t="n"/>
      <c r="C275" s="58" t="n"/>
      <c r="D275" s="57" t="n"/>
    </row>
    <row r="276" ht="15.75" customHeight="1" s="198">
      <c r="A276" s="57" t="n"/>
      <c r="B276" s="57" t="n"/>
      <c r="C276" s="58" t="n"/>
      <c r="D276" s="57" t="n"/>
    </row>
    <row r="277" ht="15.75" customHeight="1" s="198">
      <c r="A277" s="57" t="n"/>
      <c r="B277" s="57" t="n"/>
      <c r="C277" s="58" t="n"/>
      <c r="D277" s="57" t="n"/>
    </row>
    <row r="278" ht="15.75" customHeight="1" s="198">
      <c r="A278" s="57" t="n"/>
      <c r="B278" s="57" t="n"/>
      <c r="C278" s="58" t="n"/>
      <c r="D278" s="57" t="n"/>
    </row>
    <row r="279" ht="15.75" customHeight="1" s="198">
      <c r="A279" s="57" t="n"/>
      <c r="B279" s="57" t="n"/>
      <c r="C279" s="58" t="n"/>
      <c r="D279" s="57" t="n"/>
    </row>
    <row r="280" ht="15.75" customHeight="1" s="198">
      <c r="A280" s="57" t="n"/>
      <c r="B280" s="57" t="n"/>
      <c r="C280" s="58" t="n"/>
      <c r="D280" s="57" t="n"/>
    </row>
    <row r="281" ht="15.75" customHeight="1" s="198">
      <c r="A281" s="57" t="n"/>
      <c r="B281" s="57" t="n"/>
      <c r="C281" s="58" t="n"/>
      <c r="D281" s="57" t="n"/>
    </row>
    <row r="282" ht="15.75" customHeight="1" s="198">
      <c r="A282" s="57" t="n"/>
      <c r="B282" s="57" t="n"/>
      <c r="C282" s="58" t="n"/>
      <c r="D282" s="57" t="n"/>
    </row>
    <row r="283" ht="15.75" customHeight="1" s="198">
      <c r="A283" s="57" t="n"/>
      <c r="B283" s="57" t="n"/>
      <c r="C283" s="58" t="n"/>
      <c r="D283" s="57" t="n"/>
    </row>
    <row r="284" ht="15.75" customHeight="1" s="198">
      <c r="A284" s="57" t="n"/>
      <c r="B284" s="57" t="n"/>
      <c r="C284" s="58" t="n"/>
      <c r="D284" s="57" t="n"/>
    </row>
    <row r="285" ht="15.75" customHeight="1" s="198">
      <c r="A285" s="57" t="n"/>
      <c r="B285" s="57" t="n"/>
      <c r="C285" s="58" t="n"/>
      <c r="D285" s="57" t="n"/>
    </row>
    <row r="286" ht="15.75" customHeight="1" s="198">
      <c r="A286" s="57" t="n"/>
      <c r="B286" s="57" t="n"/>
      <c r="C286" s="58" t="n"/>
      <c r="D286" s="57" t="n"/>
    </row>
    <row r="287" ht="15.75" customHeight="1" s="198">
      <c r="A287" s="57" t="n"/>
      <c r="B287" s="57" t="n"/>
      <c r="C287" s="58" t="n"/>
      <c r="D287" s="57" t="n"/>
    </row>
    <row r="288" ht="15.75" customHeight="1" s="198">
      <c r="A288" s="57" t="n"/>
      <c r="B288" s="57" t="n"/>
      <c r="C288" s="58" t="n"/>
      <c r="D288" s="57" t="n"/>
    </row>
    <row r="289" ht="15.75" customHeight="1" s="198">
      <c r="A289" s="57" t="n"/>
      <c r="B289" s="57" t="n"/>
      <c r="C289" s="58" t="n"/>
      <c r="D289" s="57" t="n"/>
    </row>
    <row r="290" ht="15.75" customHeight="1" s="198">
      <c r="A290" s="57" t="n"/>
      <c r="B290" s="57" t="n"/>
      <c r="C290" s="58" t="n"/>
      <c r="D290" s="57" t="n"/>
    </row>
    <row r="291" ht="15.75" customHeight="1" s="198">
      <c r="A291" s="57" t="n"/>
      <c r="B291" s="57" t="n"/>
      <c r="C291" s="58" t="n"/>
      <c r="D291" s="57" t="n"/>
    </row>
    <row r="292" ht="15.75" customHeight="1" s="198">
      <c r="A292" s="57" t="n"/>
      <c r="B292" s="57" t="n"/>
      <c r="C292" s="58" t="n"/>
      <c r="D292" s="57" t="n"/>
    </row>
    <row r="293" ht="15.75" customHeight="1" s="198">
      <c r="A293" s="57" t="n"/>
      <c r="B293" s="57" t="n"/>
      <c r="C293" s="58" t="n"/>
      <c r="D293" s="57" t="n"/>
    </row>
    <row r="294" ht="15.75" customHeight="1" s="198">
      <c r="A294" s="57" t="n"/>
      <c r="B294" s="57" t="n"/>
      <c r="C294" s="58" t="n"/>
      <c r="D294" s="57" t="n"/>
    </row>
    <row r="295" ht="15.75" customHeight="1" s="198">
      <c r="A295" s="57" t="n"/>
      <c r="B295" s="57" t="n"/>
      <c r="C295" s="58" t="n"/>
      <c r="D295" s="57" t="n"/>
    </row>
    <row r="296" ht="15.75" customHeight="1" s="198">
      <c r="A296" s="57" t="n"/>
      <c r="B296" s="57" t="n"/>
      <c r="C296" s="58" t="n"/>
      <c r="D296" s="57" t="n"/>
    </row>
    <row r="297" ht="15.75" customHeight="1" s="198">
      <c r="A297" s="57" t="n"/>
      <c r="B297" s="57" t="n"/>
      <c r="C297" s="58" t="n"/>
      <c r="D297" s="57" t="n"/>
    </row>
    <row r="298" ht="15.75" customHeight="1" s="198">
      <c r="A298" s="57" t="n"/>
      <c r="B298" s="57" t="n"/>
      <c r="C298" s="58" t="n"/>
      <c r="D298" s="57" t="n"/>
    </row>
    <row r="299" ht="15.75" customHeight="1" s="198">
      <c r="A299" s="57" t="n"/>
      <c r="B299" s="57" t="n"/>
      <c r="C299" s="58" t="n"/>
      <c r="D299" s="57" t="n"/>
    </row>
    <row r="300" ht="15.75" customHeight="1" s="198">
      <c r="A300" s="57" t="n"/>
      <c r="B300" s="57" t="n"/>
      <c r="C300" s="58" t="n"/>
      <c r="D300" s="57" t="n"/>
    </row>
    <row r="301" ht="15.75" customHeight="1" s="198">
      <c r="A301" s="57" t="n"/>
      <c r="B301" s="57" t="n"/>
      <c r="C301" s="58" t="n"/>
      <c r="D301" s="57" t="n"/>
    </row>
    <row r="302" ht="15.75" customHeight="1" s="198">
      <c r="A302" s="57" t="n"/>
      <c r="B302" s="57" t="n"/>
      <c r="C302" s="58" t="n"/>
      <c r="D302" s="57" t="n"/>
    </row>
    <row r="303" ht="15.75" customHeight="1" s="198">
      <c r="A303" s="57" t="n"/>
      <c r="B303" s="57" t="n"/>
      <c r="C303" s="58" t="n"/>
      <c r="D303" s="57" t="n"/>
    </row>
    <row r="304" ht="15.75" customHeight="1" s="198">
      <c r="A304" s="57" t="n"/>
      <c r="B304" s="57" t="n"/>
      <c r="C304" s="58" t="n"/>
      <c r="D304" s="57" t="n"/>
    </row>
    <row r="305" ht="15.75" customHeight="1" s="198">
      <c r="A305" s="57" t="n"/>
      <c r="B305" s="57" t="n"/>
      <c r="C305" s="58" t="n"/>
      <c r="D305" s="57" t="n"/>
    </row>
    <row r="306" ht="15.75" customHeight="1" s="198">
      <c r="A306" s="57" t="n"/>
      <c r="B306" s="57" t="n"/>
      <c r="C306" s="58" t="n"/>
      <c r="D306" s="57" t="n"/>
    </row>
    <row r="307" ht="15.75" customHeight="1" s="198">
      <c r="A307" s="57" t="n"/>
      <c r="B307" s="57" t="n"/>
      <c r="C307" s="58" t="n"/>
      <c r="D307" s="57" t="n"/>
    </row>
    <row r="308" ht="15.75" customHeight="1" s="198">
      <c r="A308" s="57" t="n"/>
      <c r="B308" s="57" t="n"/>
      <c r="C308" s="58" t="n"/>
      <c r="D308" s="57" t="n"/>
    </row>
    <row r="309" ht="15.75" customHeight="1" s="198">
      <c r="A309" s="57" t="n"/>
      <c r="B309" s="57" t="n"/>
      <c r="C309" s="58" t="n"/>
      <c r="D309" s="57" t="n"/>
    </row>
    <row r="310" ht="15.75" customHeight="1" s="198">
      <c r="A310" s="57" t="n"/>
      <c r="B310" s="57" t="n"/>
      <c r="C310" s="58" t="n"/>
      <c r="D310" s="57" t="n"/>
    </row>
    <row r="311" ht="15.75" customHeight="1" s="198">
      <c r="A311" s="57" t="n"/>
      <c r="B311" s="57" t="n"/>
      <c r="C311" s="58" t="n"/>
      <c r="D311" s="57" t="n"/>
    </row>
    <row r="312" ht="15.75" customHeight="1" s="198">
      <c r="A312" s="57" t="n"/>
      <c r="B312" s="57" t="n"/>
      <c r="C312" s="58" t="n"/>
      <c r="D312" s="57" t="n"/>
    </row>
    <row r="313" ht="15.75" customHeight="1" s="198">
      <c r="A313" s="57" t="n"/>
      <c r="B313" s="57" t="n"/>
      <c r="C313" s="58" t="n"/>
      <c r="D313" s="57" t="n"/>
    </row>
    <row r="314" ht="15.75" customHeight="1" s="198">
      <c r="A314" s="57" t="n"/>
      <c r="B314" s="57" t="n"/>
      <c r="C314" s="58" t="n"/>
      <c r="D314" s="57" t="n"/>
    </row>
    <row r="315" ht="15.75" customHeight="1" s="198">
      <c r="A315" s="57" t="n"/>
      <c r="B315" s="57" t="n"/>
      <c r="C315" s="58" t="n"/>
      <c r="D315" s="57" t="n"/>
    </row>
    <row r="316" ht="15.75" customHeight="1" s="198">
      <c r="A316" s="57" t="n"/>
      <c r="B316" s="57" t="n"/>
      <c r="C316" s="58" t="n"/>
      <c r="D316" s="57" t="n"/>
    </row>
    <row r="317" ht="15.75" customHeight="1" s="198">
      <c r="A317" s="57" t="n"/>
      <c r="B317" s="57" t="n"/>
      <c r="C317" s="58" t="n"/>
      <c r="D317" s="57" t="n"/>
    </row>
    <row r="318" ht="15.75" customHeight="1" s="198">
      <c r="A318" s="57" t="n"/>
      <c r="B318" s="57" t="n"/>
      <c r="C318" s="58" t="n"/>
      <c r="D318" s="57" t="n"/>
    </row>
    <row r="319" ht="15.75" customHeight="1" s="198">
      <c r="A319" s="57" t="n"/>
      <c r="B319" s="57" t="n"/>
      <c r="C319" s="58" t="n"/>
      <c r="D319" s="57" t="n"/>
    </row>
    <row r="320" ht="15.75" customHeight="1" s="198">
      <c r="A320" s="57" t="n"/>
      <c r="B320" s="57" t="n"/>
      <c r="C320" s="58" t="n"/>
      <c r="D320" s="57" t="n"/>
    </row>
    <row r="321" ht="15.75" customHeight="1" s="198">
      <c r="A321" s="57" t="n"/>
      <c r="B321" s="57" t="n"/>
      <c r="C321" s="58" t="n"/>
      <c r="D321" s="57" t="n"/>
    </row>
    <row r="322" ht="15.75" customHeight="1" s="198">
      <c r="A322" s="57" t="n"/>
      <c r="B322" s="57" t="n"/>
      <c r="C322" s="58" t="n"/>
      <c r="D322" s="57" t="n"/>
    </row>
    <row r="323" ht="15.75" customHeight="1" s="198">
      <c r="A323" s="57" t="n"/>
      <c r="B323" s="57" t="n"/>
      <c r="C323" s="58" t="n"/>
      <c r="D323" s="57" t="n"/>
    </row>
    <row r="324" ht="15.75" customHeight="1" s="198">
      <c r="A324" s="57" t="n"/>
      <c r="B324" s="57" t="n"/>
      <c r="C324" s="58" t="n"/>
      <c r="D324" s="57" t="n"/>
    </row>
    <row r="325" ht="15.75" customHeight="1" s="198">
      <c r="A325" s="57" t="n"/>
      <c r="B325" s="57" t="n"/>
      <c r="C325" s="58" t="n"/>
      <c r="D325" s="57" t="n"/>
    </row>
    <row r="326" ht="15.75" customHeight="1" s="198">
      <c r="A326" s="57" t="n"/>
      <c r="B326" s="57" t="n"/>
      <c r="C326" s="58" t="n"/>
      <c r="D326" s="57" t="n"/>
    </row>
    <row r="327" ht="15.75" customHeight="1" s="198">
      <c r="A327" s="57" t="n"/>
      <c r="B327" s="57" t="n"/>
      <c r="C327" s="58" t="n"/>
      <c r="D327" s="57" t="n"/>
    </row>
    <row r="328" ht="15.75" customHeight="1" s="198">
      <c r="A328" s="57" t="n"/>
      <c r="B328" s="57" t="n"/>
      <c r="C328" s="58" t="n"/>
      <c r="D328" s="57" t="n"/>
    </row>
    <row r="329" ht="15.75" customHeight="1" s="198">
      <c r="A329" s="57" t="n"/>
      <c r="B329" s="57" t="n"/>
      <c r="C329" s="58" t="n"/>
      <c r="D329" s="57" t="n"/>
    </row>
    <row r="330" ht="15.75" customHeight="1" s="198">
      <c r="A330" s="57" t="n"/>
      <c r="B330" s="57" t="n"/>
      <c r="C330" s="58" t="n"/>
      <c r="D330" s="57" t="n"/>
    </row>
    <row r="331" ht="15.75" customHeight="1" s="198">
      <c r="A331" s="57" t="n"/>
      <c r="B331" s="57" t="n"/>
      <c r="C331" s="58" t="n"/>
      <c r="D331" s="57" t="n"/>
    </row>
    <row r="332" ht="15.75" customHeight="1" s="198">
      <c r="A332" s="57" t="n"/>
      <c r="B332" s="57" t="n"/>
      <c r="C332" s="58" t="n"/>
      <c r="D332" s="57" t="n"/>
    </row>
    <row r="333" ht="15.75" customHeight="1" s="198">
      <c r="A333" s="57" t="n"/>
      <c r="B333" s="57" t="n"/>
      <c r="C333" s="58" t="n"/>
      <c r="D333" s="57" t="n"/>
    </row>
    <row r="334" ht="15.75" customHeight="1" s="198">
      <c r="A334" s="57" t="n"/>
      <c r="B334" s="57" t="n"/>
      <c r="C334" s="58" t="n"/>
      <c r="D334" s="57" t="n"/>
    </row>
    <row r="335" ht="15.75" customHeight="1" s="198">
      <c r="A335" s="57" t="n"/>
      <c r="B335" s="57" t="n"/>
      <c r="C335" s="58" t="n"/>
      <c r="D335" s="57" t="n"/>
    </row>
    <row r="336" ht="15.75" customHeight="1" s="198">
      <c r="A336" s="57" t="n"/>
      <c r="B336" s="57" t="n"/>
      <c r="C336" s="58" t="n"/>
      <c r="D336" s="57" t="n"/>
    </row>
    <row r="337" ht="15.75" customHeight="1" s="198">
      <c r="A337" s="57" t="n"/>
      <c r="B337" s="57" t="n"/>
      <c r="C337" s="58" t="n"/>
      <c r="D337" s="57" t="n"/>
    </row>
    <row r="338" ht="15.75" customHeight="1" s="198">
      <c r="A338" s="57" t="n"/>
      <c r="B338" s="57" t="n"/>
      <c r="C338" s="58" t="n"/>
      <c r="D338" s="57" t="n"/>
    </row>
    <row r="339" ht="15.75" customHeight="1" s="198">
      <c r="A339" s="57" t="n"/>
      <c r="B339" s="57" t="n"/>
      <c r="C339" s="58" t="n"/>
      <c r="D339" s="57" t="n"/>
    </row>
    <row r="340" ht="15.75" customHeight="1" s="198">
      <c r="A340" s="57" t="n"/>
      <c r="B340" s="57" t="n"/>
      <c r="C340" s="58" t="n"/>
      <c r="D340" s="57" t="n"/>
    </row>
    <row r="341" ht="15.75" customHeight="1" s="198">
      <c r="A341" s="57" t="n"/>
      <c r="B341" s="57" t="n"/>
      <c r="C341" s="58" t="n"/>
      <c r="D341" s="57" t="n"/>
    </row>
    <row r="342" ht="15.75" customHeight="1" s="198">
      <c r="A342" s="57" t="n"/>
      <c r="B342" s="57" t="n"/>
      <c r="C342" s="58" t="n"/>
      <c r="D342" s="57" t="n"/>
    </row>
    <row r="343" ht="15.75" customHeight="1" s="198">
      <c r="A343" s="57" t="n"/>
      <c r="B343" s="57" t="n"/>
      <c r="C343" s="58" t="n"/>
      <c r="D343" s="57" t="n"/>
    </row>
    <row r="344" ht="15.75" customHeight="1" s="198">
      <c r="A344" s="57" t="n"/>
      <c r="B344" s="57" t="n"/>
      <c r="C344" s="58" t="n"/>
      <c r="D344" s="57" t="n"/>
    </row>
    <row r="345" ht="15.75" customHeight="1" s="198">
      <c r="A345" s="57" t="n"/>
      <c r="B345" s="57" t="n"/>
      <c r="C345" s="58" t="n"/>
      <c r="D345" s="57" t="n"/>
    </row>
    <row r="346" ht="15.75" customHeight="1" s="198">
      <c r="A346" s="57" t="n"/>
      <c r="B346" s="57" t="n"/>
      <c r="C346" s="58" t="n"/>
      <c r="D346" s="57" t="n"/>
    </row>
    <row r="347" ht="15.75" customHeight="1" s="198">
      <c r="A347" s="57" t="n"/>
      <c r="B347" s="57" t="n"/>
      <c r="C347" s="58" t="n"/>
      <c r="D347" s="57" t="n"/>
    </row>
    <row r="348" ht="15.75" customHeight="1" s="198">
      <c r="A348" s="57" t="n"/>
      <c r="B348" s="57" t="n"/>
      <c r="C348" s="58" t="n"/>
      <c r="D348" s="57" t="n"/>
    </row>
    <row r="349" ht="15.75" customHeight="1" s="198">
      <c r="A349" s="57" t="n"/>
      <c r="B349" s="57" t="n"/>
      <c r="C349" s="58" t="n"/>
      <c r="D349" s="57" t="n"/>
    </row>
    <row r="350" ht="15.75" customHeight="1" s="198">
      <c r="A350" s="57" t="n"/>
      <c r="B350" s="57" t="n"/>
      <c r="C350" s="58" t="n"/>
      <c r="D350" s="57" t="n"/>
    </row>
    <row r="351" ht="15.75" customHeight="1" s="198">
      <c r="A351" s="57" t="n"/>
      <c r="B351" s="57" t="n"/>
      <c r="C351" s="58" t="n"/>
      <c r="D351" s="57" t="n"/>
    </row>
    <row r="352" ht="15.75" customHeight="1" s="198">
      <c r="A352" s="57" t="n"/>
      <c r="B352" s="57" t="n"/>
      <c r="C352" s="58" t="n"/>
      <c r="D352" s="57" t="n"/>
    </row>
    <row r="353" ht="15.75" customHeight="1" s="198">
      <c r="A353" s="57" t="n"/>
      <c r="B353" s="57" t="n"/>
      <c r="C353" s="58" t="n"/>
      <c r="D353" s="57" t="n"/>
    </row>
    <row r="354" ht="15.75" customHeight="1" s="198">
      <c r="A354" s="57" t="n"/>
      <c r="B354" s="57" t="n"/>
      <c r="C354" s="58" t="n"/>
      <c r="D354" s="57" t="n"/>
    </row>
    <row r="355" ht="15.75" customHeight="1" s="198">
      <c r="A355" s="57" t="n"/>
      <c r="B355" s="57" t="n"/>
      <c r="C355" s="58" t="n"/>
      <c r="D355" s="57" t="n"/>
    </row>
    <row r="356" ht="15.75" customHeight="1" s="198">
      <c r="A356" s="57" t="n"/>
      <c r="B356" s="57" t="n"/>
      <c r="C356" s="58" t="n"/>
      <c r="D356" s="57" t="n"/>
    </row>
    <row r="357" ht="15.75" customHeight="1" s="198">
      <c r="A357" s="57" t="n"/>
      <c r="B357" s="57" t="n"/>
      <c r="C357" s="58" t="n"/>
      <c r="D357" s="57" t="n"/>
    </row>
    <row r="358" ht="15.75" customHeight="1" s="198">
      <c r="A358" s="57" t="n"/>
      <c r="B358" s="57" t="n"/>
      <c r="C358" s="58" t="n"/>
      <c r="D358" s="57" t="n"/>
    </row>
    <row r="359" ht="15.75" customHeight="1" s="198">
      <c r="A359" s="57" t="n"/>
      <c r="B359" s="57" t="n"/>
      <c r="C359" s="58" t="n"/>
      <c r="D359" s="57" t="n"/>
    </row>
    <row r="360" ht="15.75" customHeight="1" s="198">
      <c r="A360" s="57" t="n"/>
      <c r="B360" s="57" t="n"/>
      <c r="C360" s="58" t="n"/>
      <c r="D360" s="57" t="n"/>
    </row>
    <row r="361" ht="15.75" customHeight="1" s="198">
      <c r="A361" s="57" t="n"/>
      <c r="B361" s="57" t="n"/>
      <c r="C361" s="58" t="n"/>
      <c r="D361" s="57" t="n"/>
    </row>
    <row r="362" ht="15.75" customHeight="1" s="198">
      <c r="A362" s="57" t="n"/>
      <c r="B362" s="57" t="n"/>
      <c r="C362" s="58" t="n"/>
      <c r="D362" s="57" t="n"/>
    </row>
    <row r="363" ht="15.75" customHeight="1" s="198">
      <c r="A363" s="57" t="n"/>
      <c r="B363" s="57" t="n"/>
      <c r="C363" s="58" t="n"/>
      <c r="D363" s="57" t="n"/>
    </row>
    <row r="364" ht="15.75" customHeight="1" s="198">
      <c r="A364" s="57" t="n"/>
      <c r="B364" s="57" t="n"/>
      <c r="C364" s="58" t="n"/>
      <c r="D364" s="57" t="n"/>
    </row>
    <row r="365" ht="15.75" customHeight="1" s="198">
      <c r="A365" s="57" t="n"/>
      <c r="B365" s="57" t="n"/>
      <c r="C365" s="58" t="n"/>
      <c r="D365" s="57" t="n"/>
    </row>
    <row r="366" ht="15.75" customHeight="1" s="198">
      <c r="A366" s="57" t="n"/>
      <c r="B366" s="57" t="n"/>
      <c r="C366" s="58" t="n"/>
      <c r="D366" s="57" t="n"/>
    </row>
    <row r="367" ht="15.75" customHeight="1" s="198">
      <c r="A367" s="57" t="n"/>
      <c r="B367" s="57" t="n"/>
      <c r="C367" s="58" t="n"/>
      <c r="D367" s="57" t="n"/>
    </row>
    <row r="368" ht="15.75" customHeight="1" s="198">
      <c r="A368" s="57" t="n"/>
      <c r="B368" s="57" t="n"/>
      <c r="C368" s="58" t="n"/>
      <c r="D368" s="57" t="n"/>
    </row>
    <row r="369" ht="15.75" customHeight="1" s="198">
      <c r="A369" s="57" t="n"/>
      <c r="B369" s="57" t="n"/>
      <c r="C369" s="58" t="n"/>
      <c r="D369" s="57" t="n"/>
    </row>
    <row r="370" ht="15.75" customHeight="1" s="198">
      <c r="A370" s="57" t="n"/>
      <c r="B370" s="57" t="n"/>
      <c r="C370" s="58" t="n"/>
      <c r="D370" s="57" t="n"/>
    </row>
    <row r="371" ht="15.75" customHeight="1" s="198">
      <c r="A371" s="57" t="n"/>
      <c r="B371" s="57" t="n"/>
      <c r="C371" s="58" t="n"/>
      <c r="D371" s="57" t="n"/>
    </row>
    <row r="372" ht="15.75" customHeight="1" s="198">
      <c r="A372" s="57" t="n"/>
      <c r="B372" s="57" t="n"/>
      <c r="C372" s="58" t="n"/>
      <c r="D372" s="57" t="n"/>
    </row>
    <row r="373" ht="15.75" customHeight="1" s="198">
      <c r="A373" s="57" t="n"/>
      <c r="B373" s="57" t="n"/>
      <c r="C373" s="58" t="n"/>
      <c r="D373" s="57" t="n"/>
    </row>
    <row r="374" ht="15.75" customHeight="1" s="198">
      <c r="A374" s="57" t="n"/>
      <c r="B374" s="57" t="n"/>
      <c r="C374" s="58" t="n"/>
      <c r="D374" s="57" t="n"/>
    </row>
    <row r="375" ht="15.75" customHeight="1" s="198">
      <c r="A375" s="57" t="n"/>
      <c r="B375" s="57" t="n"/>
      <c r="C375" s="58" t="n"/>
      <c r="D375" s="57" t="n"/>
    </row>
    <row r="376" ht="15.75" customHeight="1" s="198">
      <c r="A376" s="57" t="n"/>
      <c r="B376" s="57" t="n"/>
      <c r="C376" s="58" t="n"/>
      <c r="D376" s="57" t="n"/>
    </row>
    <row r="377" ht="15.75" customHeight="1" s="198">
      <c r="A377" s="57" t="n"/>
      <c r="B377" s="57" t="n"/>
      <c r="C377" s="58" t="n"/>
      <c r="D377" s="57" t="n"/>
    </row>
    <row r="378" ht="15.75" customHeight="1" s="198">
      <c r="A378" s="57" t="n"/>
      <c r="B378" s="57" t="n"/>
      <c r="C378" s="58" t="n"/>
      <c r="D378" s="57" t="n"/>
    </row>
    <row r="379" ht="15.75" customHeight="1" s="198">
      <c r="A379" s="57" t="n"/>
      <c r="B379" s="57" t="n"/>
      <c r="C379" s="58" t="n"/>
      <c r="D379" s="57" t="n"/>
    </row>
    <row r="380" ht="15.75" customHeight="1" s="198">
      <c r="A380" s="57" t="n"/>
      <c r="B380" s="57" t="n"/>
      <c r="C380" s="58" t="n"/>
      <c r="D380" s="57" t="n"/>
    </row>
    <row r="381" ht="15.75" customHeight="1" s="198">
      <c r="A381" s="57" t="n"/>
      <c r="B381" s="57" t="n"/>
      <c r="C381" s="58" t="n"/>
      <c r="D381" s="57" t="n"/>
    </row>
    <row r="382" ht="15.75" customHeight="1" s="198">
      <c r="A382" s="57" t="n"/>
      <c r="B382" s="57" t="n"/>
      <c r="C382" s="58" t="n"/>
      <c r="D382" s="57" t="n"/>
    </row>
    <row r="383" ht="15.75" customHeight="1" s="198">
      <c r="A383" s="57" t="n"/>
      <c r="B383" s="57" t="n"/>
      <c r="C383" s="58" t="n"/>
      <c r="D383" s="57" t="n"/>
    </row>
    <row r="384" ht="15.75" customHeight="1" s="198">
      <c r="A384" s="57" t="n"/>
      <c r="B384" s="57" t="n"/>
      <c r="C384" s="58" t="n"/>
      <c r="D384" s="57" t="n"/>
    </row>
    <row r="385" ht="15.75" customHeight="1" s="198">
      <c r="A385" s="57" t="n"/>
      <c r="B385" s="57" t="n"/>
      <c r="C385" s="58" t="n"/>
      <c r="D385" s="57" t="n"/>
    </row>
    <row r="386" ht="15.75" customHeight="1" s="198">
      <c r="A386" s="57" t="n"/>
      <c r="B386" s="57" t="n"/>
      <c r="C386" s="58" t="n"/>
      <c r="D386" s="57" t="n"/>
    </row>
    <row r="387" ht="15.75" customHeight="1" s="198">
      <c r="A387" s="57" t="n"/>
      <c r="B387" s="57" t="n"/>
      <c r="C387" s="58" t="n"/>
      <c r="D387" s="57" t="n"/>
    </row>
    <row r="388" ht="15.75" customHeight="1" s="198">
      <c r="A388" s="57" t="n"/>
      <c r="B388" s="57" t="n"/>
      <c r="C388" s="58" t="n"/>
      <c r="D388" s="57" t="n"/>
    </row>
    <row r="389" ht="15.75" customHeight="1" s="198">
      <c r="A389" s="57" t="n"/>
      <c r="B389" s="57" t="n"/>
      <c r="C389" s="58" t="n"/>
      <c r="D389" s="57" t="n"/>
    </row>
    <row r="390" ht="15.75" customHeight="1" s="198">
      <c r="A390" s="57" t="n"/>
      <c r="B390" s="57" t="n"/>
      <c r="C390" s="58" t="n"/>
      <c r="D390" s="57" t="n"/>
    </row>
    <row r="391" ht="15.75" customHeight="1" s="198">
      <c r="A391" s="57" t="n"/>
      <c r="B391" s="57" t="n"/>
      <c r="C391" s="58" t="n"/>
      <c r="D391" s="57" t="n"/>
    </row>
    <row r="392" ht="15.75" customHeight="1" s="198">
      <c r="A392" s="57" t="n"/>
      <c r="B392" s="57" t="n"/>
      <c r="C392" s="58" t="n"/>
      <c r="D392" s="57" t="n"/>
    </row>
    <row r="393" ht="15.75" customHeight="1" s="198">
      <c r="A393" s="57" t="n"/>
      <c r="B393" s="57" t="n"/>
      <c r="C393" s="58" t="n"/>
      <c r="D393" s="57" t="n"/>
    </row>
    <row r="394" ht="15.75" customHeight="1" s="198">
      <c r="A394" s="57" t="n"/>
      <c r="B394" s="57" t="n"/>
      <c r="C394" s="58" t="n"/>
      <c r="D394" s="57" t="n"/>
    </row>
    <row r="395" ht="15.75" customHeight="1" s="198">
      <c r="A395" s="57" t="n"/>
      <c r="B395" s="57" t="n"/>
      <c r="C395" s="58" t="n"/>
      <c r="D395" s="57" t="n"/>
    </row>
    <row r="396" ht="15.75" customHeight="1" s="198">
      <c r="A396" s="57" t="n"/>
      <c r="B396" s="57" t="n"/>
      <c r="C396" s="58" t="n"/>
      <c r="D396" s="57" t="n"/>
    </row>
    <row r="397" ht="15.75" customHeight="1" s="198">
      <c r="A397" s="57" t="n"/>
      <c r="B397" s="57" t="n"/>
      <c r="C397" s="58" t="n"/>
      <c r="D397" s="57" t="n"/>
    </row>
    <row r="398" ht="15.75" customHeight="1" s="198">
      <c r="A398" s="57" t="n"/>
      <c r="B398" s="57" t="n"/>
      <c r="C398" s="58" t="n"/>
      <c r="D398" s="57" t="n"/>
    </row>
    <row r="399" ht="15.75" customHeight="1" s="198">
      <c r="A399" s="57" t="n"/>
      <c r="B399" s="57" t="n"/>
      <c r="C399" s="58" t="n"/>
      <c r="D399" s="57" t="n"/>
    </row>
    <row r="400" ht="15.75" customHeight="1" s="198">
      <c r="A400" s="57" t="n"/>
      <c r="B400" s="57" t="n"/>
      <c r="C400" s="58" t="n"/>
      <c r="D400" s="57" t="n"/>
    </row>
    <row r="401" ht="15.75" customHeight="1" s="198">
      <c r="A401" s="57" t="n"/>
      <c r="B401" s="57" t="n"/>
      <c r="C401" s="58" t="n"/>
      <c r="D401" s="57" t="n"/>
    </row>
    <row r="402" ht="15.75" customHeight="1" s="198">
      <c r="A402" s="57" t="n"/>
      <c r="B402" s="57" t="n"/>
      <c r="C402" s="58" t="n"/>
      <c r="D402" s="57" t="n"/>
    </row>
    <row r="403" ht="15.75" customHeight="1" s="198">
      <c r="A403" s="57" t="n"/>
      <c r="B403" s="57" t="n"/>
      <c r="C403" s="58" t="n"/>
      <c r="D403" s="57" t="n"/>
    </row>
    <row r="404" ht="15.75" customHeight="1" s="198">
      <c r="A404" s="57" t="n"/>
      <c r="B404" s="57" t="n"/>
      <c r="C404" s="58" t="n"/>
      <c r="D404" s="57" t="n"/>
    </row>
    <row r="405" ht="15.75" customHeight="1" s="198">
      <c r="A405" s="57" t="n"/>
      <c r="B405" s="57" t="n"/>
      <c r="C405" s="58" t="n"/>
      <c r="D405" s="57" t="n"/>
    </row>
    <row r="406" ht="15.75" customHeight="1" s="198">
      <c r="A406" s="57" t="n"/>
      <c r="B406" s="57" t="n"/>
      <c r="C406" s="58" t="n"/>
      <c r="D406" s="57" t="n"/>
    </row>
    <row r="407" ht="15.75" customHeight="1" s="198">
      <c r="A407" s="57" t="n"/>
      <c r="B407" s="57" t="n"/>
      <c r="C407" s="58" t="n"/>
      <c r="D407" s="57" t="n"/>
    </row>
    <row r="408" ht="15.75" customHeight="1" s="198">
      <c r="A408" s="57" t="n"/>
      <c r="B408" s="57" t="n"/>
      <c r="C408" s="58" t="n"/>
      <c r="D408" s="57" t="n"/>
    </row>
    <row r="409" ht="15.75" customHeight="1" s="198">
      <c r="A409" s="57" t="n"/>
      <c r="B409" s="57" t="n"/>
      <c r="C409" s="58" t="n"/>
      <c r="D409" s="57" t="n"/>
    </row>
    <row r="410" ht="15.75" customHeight="1" s="198">
      <c r="A410" s="57" t="n"/>
      <c r="B410" s="57" t="n"/>
      <c r="C410" s="58" t="n"/>
      <c r="D410" s="57" t="n"/>
    </row>
    <row r="411" ht="15.75" customHeight="1" s="198">
      <c r="A411" s="57" t="n"/>
      <c r="B411" s="57" t="n"/>
      <c r="C411" s="58" t="n"/>
      <c r="D411" s="57" t="n"/>
    </row>
    <row r="412" ht="15.75" customHeight="1" s="198">
      <c r="A412" s="57" t="n"/>
      <c r="B412" s="57" t="n"/>
      <c r="C412" s="58" t="n"/>
      <c r="D412" s="57" t="n"/>
    </row>
    <row r="413" ht="15.75" customHeight="1" s="198">
      <c r="A413" s="57" t="n"/>
      <c r="B413" s="57" t="n"/>
      <c r="C413" s="58" t="n"/>
      <c r="D413" s="57" t="n"/>
    </row>
    <row r="414" ht="15.75" customHeight="1" s="198">
      <c r="A414" s="57" t="n"/>
      <c r="B414" s="57" t="n"/>
      <c r="C414" s="58" t="n"/>
      <c r="D414" s="57" t="n"/>
    </row>
    <row r="415" ht="15.75" customHeight="1" s="198">
      <c r="A415" s="57" t="n"/>
      <c r="B415" s="57" t="n"/>
      <c r="C415" s="58" t="n"/>
      <c r="D415" s="57" t="n"/>
    </row>
    <row r="416" ht="15.75" customHeight="1" s="198">
      <c r="A416" s="57" t="n"/>
      <c r="B416" s="57" t="n"/>
      <c r="C416" s="58" t="n"/>
      <c r="D416" s="57" t="n"/>
    </row>
    <row r="417" ht="15.75" customHeight="1" s="198">
      <c r="A417" s="57" t="n"/>
      <c r="B417" s="57" t="n"/>
      <c r="C417" s="58" t="n"/>
      <c r="D417" s="57" t="n"/>
    </row>
    <row r="418" ht="15.75" customHeight="1" s="198">
      <c r="A418" s="57" t="n"/>
      <c r="B418" s="57" t="n"/>
      <c r="C418" s="58" t="n"/>
      <c r="D418" s="57" t="n"/>
    </row>
    <row r="419" ht="15.75" customHeight="1" s="198">
      <c r="A419" s="57" t="n"/>
      <c r="B419" s="57" t="n"/>
      <c r="C419" s="58" t="n"/>
      <c r="D419" s="57" t="n"/>
    </row>
    <row r="420" ht="15.75" customHeight="1" s="198">
      <c r="A420" s="57" t="n"/>
      <c r="B420" s="57" t="n"/>
      <c r="C420" s="58" t="n"/>
      <c r="D420" s="57" t="n"/>
    </row>
    <row r="421" ht="15.75" customHeight="1" s="198">
      <c r="A421" s="57" t="n"/>
      <c r="B421" s="57" t="n"/>
      <c r="C421" s="58" t="n"/>
      <c r="D421" s="57" t="n"/>
    </row>
    <row r="422" ht="15.75" customHeight="1" s="198">
      <c r="A422" s="57" t="n"/>
      <c r="B422" s="57" t="n"/>
      <c r="C422" s="58" t="n"/>
      <c r="D422" s="57" t="n"/>
    </row>
    <row r="423" ht="15.75" customHeight="1" s="198">
      <c r="A423" s="57" t="n"/>
      <c r="B423" s="57" t="n"/>
      <c r="C423" s="58" t="n"/>
      <c r="D423" s="57" t="n"/>
    </row>
    <row r="424" ht="15.75" customHeight="1" s="198">
      <c r="A424" s="57" t="n"/>
      <c r="B424" s="57" t="n"/>
      <c r="C424" s="58" t="n"/>
      <c r="D424" s="57" t="n"/>
    </row>
    <row r="425" ht="15.75" customHeight="1" s="198">
      <c r="A425" s="57" t="n"/>
      <c r="B425" s="57" t="n"/>
      <c r="C425" s="58" t="n"/>
      <c r="D425" s="57" t="n"/>
    </row>
    <row r="426" ht="15.75" customHeight="1" s="198">
      <c r="A426" s="57" t="n"/>
      <c r="B426" s="57" t="n"/>
      <c r="C426" s="58" t="n"/>
      <c r="D426" s="57" t="n"/>
    </row>
    <row r="427" ht="15.75" customHeight="1" s="198">
      <c r="A427" s="57" t="n"/>
      <c r="B427" s="57" t="n"/>
      <c r="C427" s="58" t="n"/>
      <c r="D427" s="57" t="n"/>
    </row>
    <row r="428" ht="15.75" customHeight="1" s="198">
      <c r="A428" s="57" t="n"/>
      <c r="B428" s="57" t="n"/>
      <c r="C428" s="58" t="n"/>
      <c r="D428" s="57" t="n"/>
    </row>
    <row r="429" ht="15.75" customHeight="1" s="198">
      <c r="A429" s="57" t="n"/>
      <c r="B429" s="57" t="n"/>
      <c r="C429" s="58" t="n"/>
      <c r="D429" s="57" t="n"/>
    </row>
    <row r="430" ht="15.75" customHeight="1" s="198">
      <c r="A430" s="57" t="n"/>
      <c r="B430" s="57" t="n"/>
      <c r="C430" s="58" t="n"/>
      <c r="D430" s="57" t="n"/>
    </row>
    <row r="431" ht="15.75" customHeight="1" s="198">
      <c r="A431" s="57" t="n"/>
      <c r="B431" s="57" t="n"/>
      <c r="C431" s="58" t="n"/>
      <c r="D431" s="57" t="n"/>
    </row>
    <row r="432" ht="15.75" customHeight="1" s="198">
      <c r="A432" s="57" t="n"/>
      <c r="B432" s="57" t="n"/>
      <c r="C432" s="58" t="n"/>
      <c r="D432" s="57" t="n"/>
    </row>
    <row r="433" ht="15.75" customHeight="1" s="198">
      <c r="A433" s="57" t="n"/>
      <c r="B433" s="57" t="n"/>
      <c r="C433" s="58" t="n"/>
      <c r="D433" s="57" t="n"/>
    </row>
    <row r="434" ht="15.75" customHeight="1" s="198">
      <c r="A434" s="57" t="n"/>
      <c r="B434" s="57" t="n"/>
      <c r="C434" s="58" t="n"/>
      <c r="D434" s="57" t="n"/>
    </row>
    <row r="435" ht="15.75" customHeight="1" s="198">
      <c r="A435" s="57" t="n"/>
      <c r="B435" s="57" t="n"/>
      <c r="C435" s="58" t="n"/>
      <c r="D435" s="57" t="n"/>
    </row>
    <row r="436" ht="15.75" customHeight="1" s="198">
      <c r="A436" s="57" t="n"/>
      <c r="B436" s="57" t="n"/>
      <c r="C436" s="58" t="n"/>
      <c r="D436" s="57" t="n"/>
    </row>
    <row r="437" ht="15.75" customHeight="1" s="198">
      <c r="A437" s="57" t="n"/>
      <c r="B437" s="57" t="n"/>
      <c r="C437" s="58" t="n"/>
      <c r="D437" s="57" t="n"/>
    </row>
    <row r="438" ht="15.75" customHeight="1" s="198">
      <c r="A438" s="57" t="n"/>
      <c r="B438" s="57" t="n"/>
      <c r="C438" s="58" t="n"/>
      <c r="D438" s="57" t="n"/>
    </row>
    <row r="439" ht="15.75" customHeight="1" s="198">
      <c r="A439" s="57" t="n"/>
      <c r="B439" s="57" t="n"/>
      <c r="C439" s="58" t="n"/>
      <c r="D439" s="57" t="n"/>
    </row>
    <row r="440" ht="15.75" customHeight="1" s="198">
      <c r="A440" s="57" t="n"/>
      <c r="B440" s="57" t="n"/>
      <c r="C440" s="58" t="n"/>
      <c r="D440" s="57" t="n"/>
    </row>
    <row r="441" ht="15.75" customHeight="1" s="198">
      <c r="A441" s="57" t="n"/>
      <c r="B441" s="57" t="n"/>
      <c r="C441" s="58" t="n"/>
      <c r="D441" s="57" t="n"/>
    </row>
    <row r="442" ht="15.75" customHeight="1" s="198">
      <c r="A442" s="57" t="n"/>
      <c r="B442" s="57" t="n"/>
      <c r="C442" s="58" t="n"/>
      <c r="D442" s="57" t="n"/>
    </row>
    <row r="443" ht="15.75" customHeight="1" s="198">
      <c r="A443" s="57" t="n"/>
      <c r="B443" s="57" t="n"/>
      <c r="C443" s="58" t="n"/>
      <c r="D443" s="57" t="n"/>
    </row>
    <row r="444" ht="15.75" customHeight="1" s="198">
      <c r="A444" s="57" t="n"/>
      <c r="B444" s="57" t="n"/>
      <c r="C444" s="58" t="n"/>
      <c r="D444" s="57" t="n"/>
    </row>
    <row r="445" ht="15.75" customHeight="1" s="198">
      <c r="A445" s="57" t="n"/>
      <c r="B445" s="57" t="n"/>
      <c r="C445" s="58" t="n"/>
      <c r="D445" s="57" t="n"/>
    </row>
    <row r="446" ht="15.75" customHeight="1" s="198">
      <c r="A446" s="57" t="n"/>
      <c r="B446" s="57" t="n"/>
      <c r="C446" s="58" t="n"/>
      <c r="D446" s="57" t="n"/>
    </row>
    <row r="447" ht="15.75" customHeight="1" s="198">
      <c r="A447" s="57" t="n"/>
      <c r="B447" s="57" t="n"/>
      <c r="C447" s="58" t="n"/>
      <c r="D447" s="57" t="n"/>
    </row>
    <row r="448" ht="15.75" customHeight="1" s="198">
      <c r="A448" s="57" t="n"/>
      <c r="B448" s="57" t="n"/>
      <c r="C448" s="58" t="n"/>
      <c r="D448" s="57" t="n"/>
    </row>
    <row r="449" ht="15.75" customHeight="1" s="198">
      <c r="A449" s="57" t="n"/>
      <c r="B449" s="57" t="n"/>
      <c r="C449" s="58" t="n"/>
      <c r="D449" s="57" t="n"/>
    </row>
    <row r="450" ht="15.75" customHeight="1" s="198">
      <c r="A450" s="57" t="n"/>
      <c r="B450" s="57" t="n"/>
      <c r="C450" s="58" t="n"/>
      <c r="D450" s="57" t="n"/>
    </row>
    <row r="451" ht="15.75" customHeight="1" s="198">
      <c r="A451" s="57" t="n"/>
      <c r="B451" s="57" t="n"/>
      <c r="C451" s="58" t="n"/>
      <c r="D451" s="57" t="n"/>
    </row>
    <row r="452" ht="15.75" customHeight="1" s="198">
      <c r="A452" s="57" t="n"/>
      <c r="B452" s="57" t="n"/>
      <c r="C452" s="58" t="n"/>
      <c r="D452" s="57" t="n"/>
    </row>
    <row r="453" ht="15.75" customHeight="1" s="198">
      <c r="A453" s="57" t="n"/>
      <c r="B453" s="57" t="n"/>
      <c r="C453" s="58" t="n"/>
      <c r="D453" s="57" t="n"/>
    </row>
    <row r="454" ht="15.75" customHeight="1" s="198">
      <c r="A454" s="57" t="n"/>
      <c r="B454" s="57" t="n"/>
      <c r="C454" s="58" t="n"/>
      <c r="D454" s="57" t="n"/>
    </row>
    <row r="455" ht="15.75" customHeight="1" s="198">
      <c r="A455" s="57" t="n"/>
      <c r="B455" s="57" t="n"/>
      <c r="C455" s="58" t="n"/>
      <c r="D455" s="57" t="n"/>
    </row>
    <row r="456" ht="15.75" customHeight="1" s="198">
      <c r="A456" s="57" t="n"/>
      <c r="B456" s="57" t="n"/>
      <c r="C456" s="58" t="n"/>
      <c r="D456" s="57" t="n"/>
    </row>
    <row r="457" ht="15.75" customHeight="1" s="198">
      <c r="A457" s="57" t="n"/>
      <c r="B457" s="57" t="n"/>
      <c r="C457" s="58" t="n"/>
      <c r="D457" s="57" t="n"/>
    </row>
    <row r="458" ht="15.75" customHeight="1" s="198">
      <c r="A458" s="57" t="n"/>
      <c r="B458" s="57" t="n"/>
      <c r="C458" s="58" t="n"/>
      <c r="D458" s="57" t="n"/>
    </row>
    <row r="459" ht="15.75" customHeight="1" s="198">
      <c r="A459" s="57" t="n"/>
      <c r="B459" s="57" t="n"/>
      <c r="C459" s="58" t="n"/>
      <c r="D459" s="57" t="n"/>
    </row>
    <row r="460" ht="15.75" customHeight="1" s="198">
      <c r="A460" s="57" t="n"/>
      <c r="B460" s="57" t="n"/>
      <c r="C460" s="58" t="n"/>
      <c r="D460" s="57" t="n"/>
    </row>
    <row r="461" ht="15.75" customHeight="1" s="198">
      <c r="A461" s="57" t="n"/>
      <c r="B461" s="57" t="n"/>
      <c r="C461" s="58" t="n"/>
      <c r="D461" s="57" t="n"/>
    </row>
    <row r="462" ht="15.75" customHeight="1" s="198">
      <c r="A462" s="57" t="n"/>
      <c r="B462" s="57" t="n"/>
      <c r="C462" s="58" t="n"/>
      <c r="D462" s="57" t="n"/>
    </row>
    <row r="463" ht="15.75" customHeight="1" s="198">
      <c r="A463" s="57" t="n"/>
      <c r="B463" s="57" t="n"/>
      <c r="C463" s="58" t="n"/>
      <c r="D463" s="57" t="n"/>
    </row>
    <row r="464" ht="15.75" customHeight="1" s="198">
      <c r="A464" s="57" t="n"/>
      <c r="B464" s="57" t="n"/>
      <c r="C464" s="58" t="n"/>
      <c r="D464" s="57" t="n"/>
    </row>
    <row r="465" ht="15.75" customHeight="1" s="198">
      <c r="A465" s="57" t="n"/>
      <c r="B465" s="57" t="n"/>
      <c r="C465" s="58" t="n"/>
      <c r="D465" s="57" t="n"/>
    </row>
    <row r="466" ht="15.75" customHeight="1" s="198">
      <c r="A466" s="57" t="n"/>
      <c r="B466" s="57" t="n"/>
      <c r="C466" s="58" t="n"/>
      <c r="D466" s="57" t="n"/>
    </row>
    <row r="467" ht="15.75" customHeight="1" s="198">
      <c r="A467" s="57" t="n"/>
      <c r="B467" s="57" t="n"/>
      <c r="C467" s="58" t="n"/>
      <c r="D467" s="57" t="n"/>
    </row>
    <row r="468" ht="15.75" customHeight="1" s="198">
      <c r="A468" s="57" t="n"/>
      <c r="B468" s="57" t="n"/>
      <c r="C468" s="58" t="n"/>
      <c r="D468" s="57" t="n"/>
    </row>
    <row r="469" ht="15.75" customHeight="1" s="198">
      <c r="A469" s="57" t="n"/>
      <c r="B469" s="57" t="n"/>
      <c r="C469" s="58" t="n"/>
      <c r="D469" s="57" t="n"/>
    </row>
    <row r="470" ht="15.75" customHeight="1" s="198">
      <c r="A470" s="57" t="n"/>
      <c r="B470" s="57" t="n"/>
      <c r="C470" s="58" t="n"/>
      <c r="D470" s="57" t="n"/>
    </row>
    <row r="471" ht="15.75" customHeight="1" s="198">
      <c r="A471" s="57" t="n"/>
      <c r="B471" s="57" t="n"/>
      <c r="C471" s="58" t="n"/>
      <c r="D471" s="57" t="n"/>
    </row>
    <row r="472" ht="15.75" customHeight="1" s="198">
      <c r="A472" s="57" t="n"/>
      <c r="B472" s="57" t="n"/>
      <c r="C472" s="58" t="n"/>
      <c r="D472" s="57" t="n"/>
    </row>
    <row r="473" ht="15.75" customHeight="1" s="198">
      <c r="A473" s="57" t="n"/>
      <c r="B473" s="57" t="n"/>
      <c r="C473" s="58" t="n"/>
      <c r="D473" s="57" t="n"/>
    </row>
    <row r="474" ht="15.75" customHeight="1" s="198">
      <c r="A474" s="57" t="n"/>
      <c r="B474" s="57" t="n"/>
      <c r="C474" s="58" t="n"/>
      <c r="D474" s="57" t="n"/>
    </row>
    <row r="475" ht="15.75" customHeight="1" s="198">
      <c r="A475" s="57" t="n"/>
      <c r="B475" s="57" t="n"/>
      <c r="C475" s="58" t="n"/>
      <c r="D475" s="57" t="n"/>
    </row>
    <row r="476" ht="15.75" customHeight="1" s="198">
      <c r="A476" s="57" t="n"/>
      <c r="B476" s="57" t="n"/>
      <c r="C476" s="58" t="n"/>
      <c r="D476" s="57" t="n"/>
    </row>
    <row r="477" ht="15.75" customHeight="1" s="198">
      <c r="A477" s="57" t="n"/>
      <c r="B477" s="57" t="n"/>
      <c r="C477" s="58" t="n"/>
      <c r="D477" s="57" t="n"/>
    </row>
    <row r="478" ht="15.75" customHeight="1" s="198">
      <c r="A478" s="57" t="n"/>
      <c r="B478" s="57" t="n"/>
      <c r="C478" s="58" t="n"/>
      <c r="D478" s="57" t="n"/>
    </row>
    <row r="479" ht="15.75" customHeight="1" s="198">
      <c r="A479" s="57" t="n"/>
      <c r="B479" s="57" t="n"/>
      <c r="C479" s="58" t="n"/>
      <c r="D479" s="57" t="n"/>
    </row>
    <row r="480" ht="15.75" customHeight="1" s="198">
      <c r="A480" s="57" t="n"/>
      <c r="B480" s="57" t="n"/>
      <c r="C480" s="58" t="n"/>
      <c r="D480" s="57" t="n"/>
    </row>
    <row r="481" ht="15.75" customHeight="1" s="198">
      <c r="A481" s="57" t="n"/>
      <c r="B481" s="57" t="n"/>
      <c r="C481" s="58" t="n"/>
      <c r="D481" s="57" t="n"/>
    </row>
    <row r="482" ht="15.75" customHeight="1" s="198">
      <c r="A482" s="57" t="n"/>
      <c r="B482" s="57" t="n"/>
      <c r="C482" s="58" t="n"/>
      <c r="D482" s="57" t="n"/>
    </row>
    <row r="483" ht="15.75" customHeight="1" s="198">
      <c r="A483" s="57" t="n"/>
      <c r="B483" s="57" t="n"/>
      <c r="C483" s="58" t="n"/>
      <c r="D483" s="57" t="n"/>
    </row>
    <row r="484" ht="15.75" customHeight="1" s="198">
      <c r="A484" s="57" t="n"/>
      <c r="B484" s="57" t="n"/>
      <c r="C484" s="58" t="n"/>
      <c r="D484" s="57" t="n"/>
    </row>
    <row r="485" ht="15.75" customHeight="1" s="198">
      <c r="A485" s="57" t="n"/>
      <c r="B485" s="57" t="n"/>
      <c r="C485" s="58" t="n"/>
      <c r="D485" s="57" t="n"/>
    </row>
    <row r="486" ht="15.75" customHeight="1" s="198">
      <c r="A486" s="57" t="n"/>
      <c r="B486" s="57" t="n"/>
      <c r="C486" s="58" t="n"/>
      <c r="D486" s="57" t="n"/>
    </row>
    <row r="487" ht="15.75" customHeight="1" s="198">
      <c r="A487" s="57" t="n"/>
      <c r="B487" s="57" t="n"/>
      <c r="C487" s="58" t="n"/>
      <c r="D487" s="57" t="n"/>
    </row>
    <row r="488" ht="15.75" customHeight="1" s="198">
      <c r="A488" s="57" t="n"/>
      <c r="B488" s="57" t="n"/>
      <c r="C488" s="58" t="n"/>
      <c r="D488" s="57" t="n"/>
    </row>
    <row r="489" ht="15.75" customHeight="1" s="198">
      <c r="A489" s="57" t="n"/>
      <c r="B489" s="57" t="n"/>
      <c r="C489" s="58" t="n"/>
      <c r="D489" s="57" t="n"/>
    </row>
    <row r="490" ht="15.75" customHeight="1" s="198">
      <c r="A490" s="57" t="n"/>
      <c r="B490" s="57" t="n"/>
      <c r="C490" s="58" t="n"/>
      <c r="D490" s="57" t="n"/>
    </row>
    <row r="491" ht="15.75" customHeight="1" s="198">
      <c r="A491" s="57" t="n"/>
      <c r="B491" s="57" t="n"/>
      <c r="C491" s="58" t="n"/>
      <c r="D491" s="57" t="n"/>
    </row>
    <row r="492" ht="15.75" customHeight="1" s="198">
      <c r="A492" s="57" t="n"/>
      <c r="B492" s="57" t="n"/>
      <c r="C492" s="58" t="n"/>
      <c r="D492" s="57" t="n"/>
    </row>
    <row r="493" ht="15.75" customHeight="1" s="198">
      <c r="A493" s="57" t="n"/>
      <c r="B493" s="57" t="n"/>
      <c r="C493" s="58" t="n"/>
      <c r="D493" s="57" t="n"/>
    </row>
    <row r="494" ht="15.75" customHeight="1" s="198">
      <c r="A494" s="57" t="n"/>
      <c r="B494" s="57" t="n"/>
      <c r="C494" s="58" t="n"/>
      <c r="D494" s="57" t="n"/>
    </row>
    <row r="495" ht="15.75" customHeight="1" s="198">
      <c r="A495" s="57" t="n"/>
      <c r="B495" s="57" t="n"/>
      <c r="C495" s="58" t="n"/>
      <c r="D495" s="57" t="n"/>
    </row>
    <row r="496" ht="15.75" customHeight="1" s="198">
      <c r="A496" s="57" t="n"/>
      <c r="B496" s="57" t="n"/>
      <c r="C496" s="58" t="n"/>
      <c r="D496" s="57" t="n"/>
    </row>
    <row r="497" ht="15.75" customHeight="1" s="198">
      <c r="A497" s="57" t="n"/>
      <c r="B497" s="57" t="n"/>
      <c r="C497" s="58" t="n"/>
      <c r="D497" s="57" t="n"/>
    </row>
    <row r="498" ht="15.75" customHeight="1" s="198">
      <c r="A498" s="57" t="n"/>
      <c r="B498" s="57" t="n"/>
      <c r="C498" s="58" t="n"/>
      <c r="D498" s="57" t="n"/>
    </row>
    <row r="499" ht="15.75" customHeight="1" s="198">
      <c r="A499" s="57" t="n"/>
      <c r="B499" s="57" t="n"/>
      <c r="C499" s="58" t="n"/>
      <c r="D499" s="57" t="n"/>
    </row>
    <row r="500" ht="15.75" customHeight="1" s="198">
      <c r="A500" s="57" t="n"/>
      <c r="B500" s="57" t="n"/>
      <c r="C500" s="58" t="n"/>
      <c r="D500" s="57" t="n"/>
    </row>
    <row r="501" ht="15.75" customHeight="1" s="198">
      <c r="A501" s="57" t="n"/>
      <c r="B501" s="57" t="n"/>
      <c r="C501" s="58" t="n"/>
      <c r="D501" s="57" t="n"/>
    </row>
    <row r="502" ht="15.75" customHeight="1" s="198">
      <c r="A502" s="57" t="n"/>
      <c r="B502" s="57" t="n"/>
      <c r="C502" s="58" t="n"/>
      <c r="D502" s="57" t="n"/>
    </row>
    <row r="503" ht="15.75" customHeight="1" s="198">
      <c r="A503" s="57" t="n"/>
      <c r="B503" s="57" t="n"/>
      <c r="C503" s="58" t="n"/>
      <c r="D503" s="57" t="n"/>
    </row>
    <row r="504" ht="15.75" customHeight="1" s="198">
      <c r="A504" s="57" t="n"/>
      <c r="B504" s="57" t="n"/>
      <c r="C504" s="58" t="n"/>
      <c r="D504" s="57" t="n"/>
    </row>
    <row r="505" ht="15.75" customHeight="1" s="198">
      <c r="A505" s="57" t="n"/>
      <c r="B505" s="57" t="n"/>
      <c r="C505" s="58" t="n"/>
      <c r="D505" s="57" t="n"/>
    </row>
    <row r="506" ht="15.75" customHeight="1" s="198">
      <c r="A506" s="57" t="n"/>
      <c r="B506" s="57" t="n"/>
      <c r="C506" s="58" t="n"/>
      <c r="D506" s="57" t="n"/>
    </row>
    <row r="507" ht="15.75" customHeight="1" s="198">
      <c r="A507" s="57" t="n"/>
      <c r="B507" s="57" t="n"/>
      <c r="C507" s="58" t="n"/>
      <c r="D507" s="57" t="n"/>
    </row>
    <row r="508" ht="15.75" customHeight="1" s="198">
      <c r="A508" s="57" t="n"/>
      <c r="B508" s="57" t="n"/>
      <c r="C508" s="58" t="n"/>
      <c r="D508" s="57" t="n"/>
    </row>
    <row r="509" ht="15.75" customHeight="1" s="198">
      <c r="A509" s="57" t="n"/>
      <c r="B509" s="57" t="n"/>
      <c r="C509" s="58" t="n"/>
      <c r="D509" s="57" t="n"/>
    </row>
    <row r="510" ht="15.75" customHeight="1" s="198">
      <c r="A510" s="57" t="n"/>
      <c r="B510" s="57" t="n"/>
      <c r="C510" s="58" t="n"/>
      <c r="D510" s="57" t="n"/>
    </row>
    <row r="511" ht="15.75" customHeight="1" s="198">
      <c r="A511" s="57" t="n"/>
      <c r="B511" s="57" t="n"/>
      <c r="C511" s="58" t="n"/>
      <c r="D511" s="57" t="n"/>
    </row>
    <row r="512" ht="15.75" customHeight="1" s="198">
      <c r="A512" s="57" t="n"/>
      <c r="B512" s="57" t="n"/>
      <c r="C512" s="58" t="n"/>
      <c r="D512" s="57" t="n"/>
    </row>
    <row r="513" ht="15.75" customHeight="1" s="198">
      <c r="A513" s="57" t="n"/>
      <c r="B513" s="57" t="n"/>
      <c r="C513" s="58" t="n"/>
      <c r="D513" s="57" t="n"/>
    </row>
    <row r="514" ht="15.75" customHeight="1" s="198">
      <c r="A514" s="57" t="n"/>
      <c r="B514" s="57" t="n"/>
      <c r="C514" s="58" t="n"/>
      <c r="D514" s="57" t="n"/>
    </row>
    <row r="515" ht="15.75" customHeight="1" s="198">
      <c r="A515" s="57" t="n"/>
      <c r="B515" s="57" t="n"/>
      <c r="C515" s="58" t="n"/>
      <c r="D515" s="57" t="n"/>
    </row>
    <row r="516" ht="15.75" customHeight="1" s="198">
      <c r="A516" s="57" t="n"/>
      <c r="B516" s="57" t="n"/>
      <c r="C516" s="58" t="n"/>
      <c r="D516" s="57" t="n"/>
    </row>
    <row r="517" ht="15.75" customHeight="1" s="198">
      <c r="A517" s="57" t="n"/>
      <c r="B517" s="57" t="n"/>
      <c r="C517" s="58" t="n"/>
      <c r="D517" s="57" t="n"/>
    </row>
    <row r="518" ht="15.75" customHeight="1" s="198">
      <c r="A518" s="57" t="n"/>
      <c r="B518" s="57" t="n"/>
      <c r="C518" s="58" t="n"/>
      <c r="D518" s="57" t="n"/>
    </row>
    <row r="519" ht="15.75" customHeight="1" s="198">
      <c r="A519" s="57" t="n"/>
      <c r="B519" s="57" t="n"/>
      <c r="C519" s="58" t="n"/>
      <c r="D519" s="57" t="n"/>
    </row>
    <row r="520" ht="15.75" customHeight="1" s="198">
      <c r="A520" s="57" t="n"/>
      <c r="B520" s="57" t="n"/>
      <c r="C520" s="58" t="n"/>
      <c r="D520" s="57" t="n"/>
    </row>
    <row r="521" ht="15.75" customHeight="1" s="198">
      <c r="A521" s="57" t="n"/>
      <c r="B521" s="57" t="n"/>
      <c r="C521" s="58" t="n"/>
      <c r="D521" s="57" t="n"/>
    </row>
    <row r="522" ht="15.75" customHeight="1" s="198">
      <c r="A522" s="57" t="n"/>
      <c r="B522" s="57" t="n"/>
      <c r="C522" s="58" t="n"/>
      <c r="D522" s="57" t="n"/>
    </row>
    <row r="523" ht="15.75" customHeight="1" s="198">
      <c r="A523" s="57" t="n"/>
      <c r="B523" s="57" t="n"/>
      <c r="C523" s="58" t="n"/>
      <c r="D523" s="57" t="n"/>
    </row>
    <row r="524" ht="15.75" customHeight="1" s="198">
      <c r="A524" s="57" t="n"/>
      <c r="B524" s="57" t="n"/>
      <c r="C524" s="58" t="n"/>
      <c r="D524" s="57" t="n"/>
    </row>
    <row r="525" ht="15.75" customHeight="1" s="198">
      <c r="A525" s="57" t="n"/>
      <c r="B525" s="57" t="n"/>
      <c r="C525" s="58" t="n"/>
      <c r="D525" s="57" t="n"/>
    </row>
    <row r="526" ht="15.75" customHeight="1" s="198">
      <c r="A526" s="57" t="n"/>
      <c r="B526" s="57" t="n"/>
      <c r="C526" s="58" t="n"/>
      <c r="D526" s="57" t="n"/>
    </row>
    <row r="527" ht="15.75" customHeight="1" s="198">
      <c r="A527" s="57" t="n"/>
      <c r="B527" s="57" t="n"/>
      <c r="C527" s="58" t="n"/>
      <c r="D527" s="57" t="n"/>
    </row>
    <row r="528" ht="15.75" customHeight="1" s="198">
      <c r="A528" s="57" t="n"/>
      <c r="B528" s="57" t="n"/>
      <c r="C528" s="58" t="n"/>
      <c r="D528" s="57" t="n"/>
    </row>
    <row r="529" ht="15.75" customHeight="1" s="198">
      <c r="A529" s="57" t="n"/>
      <c r="B529" s="57" t="n"/>
      <c r="C529" s="58" t="n"/>
      <c r="D529" s="57" t="n"/>
    </row>
    <row r="530" ht="15.75" customHeight="1" s="198">
      <c r="A530" s="57" t="n"/>
      <c r="B530" s="57" t="n"/>
      <c r="C530" s="58" t="n"/>
      <c r="D530" s="57" t="n"/>
    </row>
    <row r="531" ht="15.75" customHeight="1" s="198">
      <c r="A531" s="57" t="n"/>
      <c r="B531" s="57" t="n"/>
      <c r="C531" s="58" t="n"/>
      <c r="D531" s="57" t="n"/>
    </row>
    <row r="532" ht="15.75" customHeight="1" s="198">
      <c r="A532" s="57" t="n"/>
      <c r="B532" s="57" t="n"/>
      <c r="C532" s="58" t="n"/>
      <c r="D532" s="57" t="n"/>
    </row>
    <row r="533" ht="15.75" customHeight="1" s="198">
      <c r="A533" s="57" t="n"/>
      <c r="B533" s="57" t="n"/>
      <c r="C533" s="58" t="n"/>
      <c r="D533" s="57" t="n"/>
    </row>
    <row r="534" ht="15.75" customHeight="1" s="198">
      <c r="A534" s="57" t="n"/>
      <c r="B534" s="57" t="n"/>
      <c r="C534" s="58" t="n"/>
      <c r="D534" s="57" t="n"/>
    </row>
    <row r="535" ht="15.75" customHeight="1" s="198">
      <c r="A535" s="57" t="n"/>
      <c r="B535" s="57" t="n"/>
      <c r="C535" s="58" t="n"/>
      <c r="D535" s="57" t="n"/>
    </row>
    <row r="536" ht="15.75" customHeight="1" s="198">
      <c r="A536" s="57" t="n"/>
      <c r="B536" s="57" t="n"/>
      <c r="C536" s="58" t="n"/>
      <c r="D536" s="57" t="n"/>
    </row>
    <row r="537" ht="15.75" customHeight="1" s="198">
      <c r="A537" s="57" t="n"/>
      <c r="B537" s="57" t="n"/>
      <c r="C537" s="58" t="n"/>
      <c r="D537" s="57" t="n"/>
    </row>
    <row r="538" ht="15.75" customHeight="1" s="198">
      <c r="A538" s="57" t="n"/>
      <c r="B538" s="57" t="n"/>
      <c r="C538" s="58" t="n"/>
      <c r="D538" s="57" t="n"/>
    </row>
    <row r="539" ht="15.75" customHeight="1" s="198">
      <c r="A539" s="57" t="n"/>
      <c r="B539" s="57" t="n"/>
      <c r="C539" s="58" t="n"/>
      <c r="D539" s="57" t="n"/>
    </row>
    <row r="540" ht="15.75" customHeight="1" s="198">
      <c r="A540" s="57" t="n"/>
      <c r="B540" s="57" t="n"/>
      <c r="C540" s="58" t="n"/>
      <c r="D540" s="57" t="n"/>
    </row>
    <row r="541" ht="15.75" customHeight="1" s="198">
      <c r="A541" s="57" t="n"/>
      <c r="B541" s="57" t="n"/>
      <c r="C541" s="58" t="n"/>
      <c r="D541" s="57" t="n"/>
    </row>
    <row r="542" ht="15.75" customHeight="1" s="198">
      <c r="A542" s="57" t="n"/>
      <c r="B542" s="57" t="n"/>
      <c r="C542" s="58" t="n"/>
      <c r="D542" s="57" t="n"/>
    </row>
    <row r="543" ht="15.75" customHeight="1" s="198">
      <c r="A543" s="57" t="n"/>
      <c r="B543" s="57" t="n"/>
      <c r="C543" s="58" t="n"/>
      <c r="D543" s="57" t="n"/>
    </row>
    <row r="544" ht="15.75" customHeight="1" s="198">
      <c r="A544" s="57" t="n"/>
      <c r="B544" s="57" t="n"/>
      <c r="C544" s="58" t="n"/>
      <c r="D544" s="57" t="n"/>
    </row>
    <row r="545" ht="15.75" customHeight="1" s="198">
      <c r="A545" s="57" t="n"/>
      <c r="B545" s="57" t="n"/>
      <c r="C545" s="58" t="n"/>
      <c r="D545" s="57" t="n"/>
    </row>
    <row r="546" ht="15.75" customHeight="1" s="198">
      <c r="A546" s="57" t="n"/>
      <c r="B546" s="57" t="n"/>
      <c r="C546" s="58" t="n"/>
      <c r="D546" s="57" t="n"/>
    </row>
    <row r="547" ht="15.75" customHeight="1" s="198">
      <c r="A547" s="57" t="n"/>
      <c r="B547" s="57" t="n"/>
      <c r="C547" s="58" t="n"/>
      <c r="D547" s="57" t="n"/>
    </row>
    <row r="548" ht="15.75" customHeight="1" s="198">
      <c r="A548" s="57" t="n"/>
      <c r="B548" s="57" t="n"/>
      <c r="C548" s="58" t="n"/>
      <c r="D548" s="57" t="n"/>
    </row>
    <row r="549" ht="15.75" customHeight="1" s="198">
      <c r="A549" s="57" t="n"/>
      <c r="B549" s="57" t="n"/>
      <c r="C549" s="58" t="n"/>
      <c r="D549" s="57" t="n"/>
    </row>
    <row r="550" ht="15.75" customHeight="1" s="198">
      <c r="A550" s="57" t="n"/>
      <c r="B550" s="57" t="n"/>
      <c r="C550" s="58" t="n"/>
      <c r="D550" s="57" t="n"/>
    </row>
    <row r="551" ht="15.75" customHeight="1" s="198">
      <c r="A551" s="57" t="n"/>
      <c r="B551" s="57" t="n"/>
      <c r="C551" s="58" t="n"/>
      <c r="D551" s="57" t="n"/>
    </row>
    <row r="552" ht="15.75" customHeight="1" s="198">
      <c r="A552" s="57" t="n"/>
      <c r="B552" s="57" t="n"/>
      <c r="C552" s="58" t="n"/>
      <c r="D552" s="57" t="n"/>
    </row>
    <row r="553" ht="15.75" customHeight="1" s="198">
      <c r="A553" s="57" t="n"/>
      <c r="B553" s="57" t="n"/>
      <c r="C553" s="58" t="n"/>
      <c r="D553" s="57" t="n"/>
    </row>
    <row r="554" ht="15.75" customHeight="1" s="198">
      <c r="A554" s="57" t="n"/>
      <c r="B554" s="57" t="n"/>
      <c r="C554" s="58" t="n"/>
      <c r="D554" s="57" t="n"/>
    </row>
    <row r="555" ht="15.75" customHeight="1" s="198">
      <c r="A555" s="57" t="n"/>
      <c r="B555" s="57" t="n"/>
      <c r="C555" s="58" t="n"/>
      <c r="D555" s="57" t="n"/>
    </row>
    <row r="556" ht="15.75" customHeight="1" s="198">
      <c r="A556" s="57" t="n"/>
      <c r="B556" s="57" t="n"/>
      <c r="C556" s="58" t="n"/>
      <c r="D556" s="57" t="n"/>
    </row>
    <row r="557" ht="15.75" customHeight="1" s="198">
      <c r="A557" s="57" t="n"/>
      <c r="B557" s="57" t="n"/>
      <c r="C557" s="58" t="n"/>
      <c r="D557" s="57" t="n"/>
    </row>
    <row r="558" ht="15.75" customHeight="1" s="198">
      <c r="A558" s="57" t="n"/>
      <c r="B558" s="57" t="n"/>
      <c r="C558" s="58" t="n"/>
      <c r="D558" s="57" t="n"/>
    </row>
    <row r="559" ht="15.75" customHeight="1" s="198">
      <c r="A559" s="57" t="n"/>
      <c r="B559" s="57" t="n"/>
      <c r="C559" s="58" t="n"/>
      <c r="D559" s="57" t="n"/>
    </row>
    <row r="560" ht="15.75" customHeight="1" s="198">
      <c r="A560" s="57" t="n"/>
      <c r="B560" s="57" t="n"/>
      <c r="C560" s="58" t="n"/>
      <c r="D560" s="57" t="n"/>
    </row>
    <row r="561" ht="15.75" customHeight="1" s="198">
      <c r="A561" s="57" t="n"/>
      <c r="B561" s="57" t="n"/>
      <c r="C561" s="58" t="n"/>
      <c r="D561" s="57" t="n"/>
    </row>
    <row r="562" ht="15.75" customHeight="1" s="198">
      <c r="A562" s="57" t="n"/>
      <c r="B562" s="57" t="n"/>
      <c r="C562" s="58" t="n"/>
      <c r="D562" s="57" t="n"/>
    </row>
    <row r="563" ht="15.75" customHeight="1" s="198">
      <c r="A563" s="57" t="n"/>
      <c r="B563" s="57" t="n"/>
      <c r="C563" s="58" t="n"/>
      <c r="D563" s="57" t="n"/>
    </row>
    <row r="564" ht="15.75" customHeight="1" s="198">
      <c r="A564" s="57" t="n"/>
      <c r="B564" s="57" t="n"/>
      <c r="C564" s="58" t="n"/>
      <c r="D564" s="57" t="n"/>
    </row>
    <row r="565" ht="15.75" customHeight="1" s="198">
      <c r="A565" s="57" t="n"/>
      <c r="B565" s="57" t="n"/>
      <c r="C565" s="58" t="n"/>
      <c r="D565" s="57" t="n"/>
    </row>
    <row r="566" ht="15.75" customHeight="1" s="198">
      <c r="A566" s="57" t="n"/>
      <c r="B566" s="57" t="n"/>
      <c r="C566" s="58" t="n"/>
      <c r="D566" s="57" t="n"/>
    </row>
    <row r="567" ht="15.75" customHeight="1" s="198">
      <c r="A567" s="57" t="n"/>
      <c r="B567" s="57" t="n"/>
      <c r="C567" s="58" t="n"/>
      <c r="D567" s="57" t="n"/>
    </row>
    <row r="568" ht="15.75" customHeight="1" s="198">
      <c r="A568" s="57" t="n"/>
      <c r="B568" s="57" t="n"/>
      <c r="C568" s="58" t="n"/>
      <c r="D568" s="57" t="n"/>
    </row>
    <row r="569" ht="15.75" customHeight="1" s="198">
      <c r="A569" s="57" t="n"/>
      <c r="B569" s="57" t="n"/>
      <c r="C569" s="58" t="n"/>
      <c r="D569" s="57" t="n"/>
    </row>
    <row r="570" ht="15.75" customHeight="1" s="198">
      <c r="A570" s="57" t="n"/>
      <c r="B570" s="57" t="n"/>
      <c r="C570" s="58" t="n"/>
      <c r="D570" s="57" t="n"/>
    </row>
    <row r="571" ht="15.75" customHeight="1" s="198">
      <c r="A571" s="57" t="n"/>
      <c r="B571" s="57" t="n"/>
      <c r="C571" s="58" t="n"/>
      <c r="D571" s="57" t="n"/>
    </row>
    <row r="572" ht="15.75" customHeight="1" s="198">
      <c r="A572" s="57" t="n"/>
      <c r="B572" s="57" t="n"/>
      <c r="C572" s="58" t="n"/>
      <c r="D572" s="57" t="n"/>
    </row>
    <row r="573" ht="15.75" customHeight="1" s="198">
      <c r="A573" s="57" t="n"/>
      <c r="B573" s="57" t="n"/>
      <c r="C573" s="58" t="n"/>
      <c r="D573" s="57" t="n"/>
    </row>
    <row r="574" ht="15.75" customHeight="1" s="198">
      <c r="A574" s="57" t="n"/>
      <c r="B574" s="57" t="n"/>
      <c r="C574" s="58" t="n"/>
      <c r="D574" s="57" t="n"/>
    </row>
    <row r="575" ht="15.75" customHeight="1" s="198">
      <c r="A575" s="57" t="n"/>
      <c r="B575" s="57" t="n"/>
      <c r="C575" s="58" t="n"/>
      <c r="D575" s="57" t="n"/>
    </row>
    <row r="576" ht="15.75" customHeight="1" s="198">
      <c r="A576" s="57" t="n"/>
      <c r="B576" s="57" t="n"/>
      <c r="C576" s="58" t="n"/>
      <c r="D576" s="57" t="n"/>
    </row>
    <row r="577" ht="15.75" customHeight="1" s="198">
      <c r="A577" s="57" t="n"/>
      <c r="B577" s="57" t="n"/>
      <c r="C577" s="58" t="n"/>
      <c r="D577" s="57" t="n"/>
    </row>
    <row r="578" ht="15.75" customHeight="1" s="198">
      <c r="A578" s="57" t="n"/>
      <c r="B578" s="57" t="n"/>
      <c r="C578" s="58" t="n"/>
      <c r="D578" s="57" t="n"/>
    </row>
    <row r="579" ht="15.75" customHeight="1" s="198">
      <c r="A579" s="57" t="n"/>
      <c r="B579" s="57" t="n"/>
      <c r="C579" s="58" t="n"/>
      <c r="D579" s="57" t="n"/>
    </row>
    <row r="580" ht="15.75" customHeight="1" s="198">
      <c r="A580" s="57" t="n"/>
      <c r="B580" s="57" t="n"/>
      <c r="C580" s="58" t="n"/>
      <c r="D580" s="57" t="n"/>
    </row>
    <row r="581" ht="15.75" customHeight="1" s="198">
      <c r="A581" s="57" t="n"/>
      <c r="B581" s="57" t="n"/>
      <c r="C581" s="58" t="n"/>
      <c r="D581" s="57" t="n"/>
    </row>
    <row r="582" ht="15.75" customHeight="1" s="198">
      <c r="A582" s="57" t="n"/>
      <c r="B582" s="57" t="n"/>
      <c r="C582" s="58" t="n"/>
      <c r="D582" s="57" t="n"/>
    </row>
    <row r="583" ht="15.75" customHeight="1" s="198">
      <c r="A583" s="57" t="n"/>
      <c r="B583" s="57" t="n"/>
      <c r="C583" s="58" t="n"/>
      <c r="D583" s="57" t="n"/>
    </row>
    <row r="584" ht="15.75" customHeight="1" s="198">
      <c r="A584" s="57" t="n"/>
      <c r="B584" s="57" t="n"/>
      <c r="C584" s="58" t="n"/>
      <c r="D584" s="57" t="n"/>
    </row>
    <row r="585" ht="15.75" customHeight="1" s="198">
      <c r="A585" s="57" t="n"/>
      <c r="B585" s="57" t="n"/>
      <c r="C585" s="58" t="n"/>
      <c r="D585" s="57" t="n"/>
    </row>
    <row r="586" ht="15.75" customHeight="1" s="198">
      <c r="A586" s="57" t="n"/>
      <c r="B586" s="57" t="n"/>
      <c r="C586" s="58" t="n"/>
      <c r="D586" s="57" t="n"/>
    </row>
    <row r="587" ht="15.75" customHeight="1" s="198">
      <c r="A587" s="57" t="n"/>
      <c r="B587" s="57" t="n"/>
      <c r="C587" s="58" t="n"/>
      <c r="D587" s="57" t="n"/>
    </row>
    <row r="588" ht="15.75" customHeight="1" s="198">
      <c r="A588" s="57" t="n"/>
      <c r="B588" s="57" t="n"/>
      <c r="C588" s="58" t="n"/>
      <c r="D588" s="57" t="n"/>
    </row>
    <row r="589" ht="15.75" customHeight="1" s="198">
      <c r="A589" s="57" t="n"/>
      <c r="B589" s="57" t="n"/>
      <c r="C589" s="58" t="n"/>
      <c r="D589" s="57" t="n"/>
    </row>
    <row r="590" ht="15.75" customHeight="1" s="198">
      <c r="A590" s="57" t="n"/>
      <c r="B590" s="57" t="n"/>
      <c r="C590" s="58" t="n"/>
      <c r="D590" s="57" t="n"/>
    </row>
    <row r="591" ht="15.75" customHeight="1" s="198">
      <c r="A591" s="57" t="n"/>
      <c r="B591" s="57" t="n"/>
      <c r="C591" s="58" t="n"/>
      <c r="D591" s="57" t="n"/>
    </row>
    <row r="592" ht="15.75" customHeight="1" s="198">
      <c r="A592" s="57" t="n"/>
      <c r="B592" s="57" t="n"/>
      <c r="C592" s="58" t="n"/>
      <c r="D592" s="57" t="n"/>
    </row>
    <row r="593" ht="15.75" customHeight="1" s="198">
      <c r="A593" s="57" t="n"/>
      <c r="B593" s="57" t="n"/>
      <c r="C593" s="58" t="n"/>
      <c r="D593" s="57" t="n"/>
    </row>
    <row r="594" ht="15.75" customHeight="1" s="198">
      <c r="A594" s="57" t="n"/>
      <c r="B594" s="57" t="n"/>
      <c r="C594" s="58" t="n"/>
      <c r="D594" s="57" t="n"/>
    </row>
    <row r="595" ht="15.75" customHeight="1" s="198">
      <c r="A595" s="57" t="n"/>
      <c r="B595" s="57" t="n"/>
      <c r="C595" s="58" t="n"/>
      <c r="D595" s="57" t="n"/>
    </row>
    <row r="596" ht="15.75" customHeight="1" s="198">
      <c r="A596" s="57" t="n"/>
      <c r="B596" s="57" t="n"/>
      <c r="C596" s="58" t="n"/>
      <c r="D596" s="57" t="n"/>
    </row>
    <row r="597" ht="15.75" customHeight="1" s="198">
      <c r="A597" s="57" t="n"/>
      <c r="B597" s="57" t="n"/>
      <c r="C597" s="58" t="n"/>
      <c r="D597" s="57" t="n"/>
    </row>
    <row r="598" ht="15.75" customHeight="1" s="198">
      <c r="A598" s="57" t="n"/>
      <c r="B598" s="57" t="n"/>
      <c r="C598" s="58" t="n"/>
      <c r="D598" s="57" t="n"/>
    </row>
    <row r="599" ht="15.75" customHeight="1" s="198">
      <c r="A599" s="57" t="n"/>
      <c r="B599" s="57" t="n"/>
      <c r="C599" s="58" t="n"/>
      <c r="D599" s="57" t="n"/>
    </row>
    <row r="600" ht="15.75" customHeight="1" s="198">
      <c r="A600" s="57" t="n"/>
      <c r="B600" s="57" t="n"/>
      <c r="C600" s="58" t="n"/>
      <c r="D600" s="57" t="n"/>
    </row>
    <row r="601" ht="15.75" customHeight="1" s="198">
      <c r="A601" s="57" t="n"/>
      <c r="B601" s="57" t="n"/>
      <c r="C601" s="58" t="n"/>
      <c r="D601" s="57" t="n"/>
    </row>
    <row r="602" ht="15.75" customHeight="1" s="198">
      <c r="A602" s="57" t="n"/>
      <c r="B602" s="57" t="n"/>
      <c r="C602" s="58" t="n"/>
      <c r="D602" s="57" t="n"/>
    </row>
    <row r="603" ht="15.75" customHeight="1" s="198">
      <c r="A603" s="57" t="n"/>
      <c r="B603" s="57" t="n"/>
      <c r="C603" s="58" t="n"/>
      <c r="D603" s="57" t="n"/>
    </row>
    <row r="604" ht="15.75" customHeight="1" s="198">
      <c r="A604" s="57" t="n"/>
      <c r="B604" s="57" t="n"/>
      <c r="C604" s="58" t="n"/>
      <c r="D604" s="57" t="n"/>
    </row>
    <row r="605" ht="15.75" customHeight="1" s="198">
      <c r="A605" s="57" t="n"/>
      <c r="B605" s="57" t="n"/>
      <c r="C605" s="58" t="n"/>
      <c r="D605" s="57" t="n"/>
    </row>
    <row r="606" ht="15.75" customHeight="1" s="198">
      <c r="A606" s="57" t="n"/>
      <c r="B606" s="57" t="n"/>
      <c r="C606" s="58" t="n"/>
      <c r="D606" s="57" t="n"/>
    </row>
    <row r="607" ht="15.75" customHeight="1" s="198">
      <c r="A607" s="57" t="n"/>
      <c r="B607" s="57" t="n"/>
      <c r="C607" s="58" t="n"/>
      <c r="D607" s="57" t="n"/>
    </row>
    <row r="608" ht="15.75" customHeight="1" s="198">
      <c r="A608" s="57" t="n"/>
      <c r="B608" s="57" t="n"/>
      <c r="C608" s="58" t="n"/>
      <c r="D608" s="57" t="n"/>
    </row>
    <row r="609" ht="15.75" customHeight="1" s="198">
      <c r="A609" s="57" t="n"/>
      <c r="B609" s="57" t="n"/>
      <c r="C609" s="58" t="n"/>
      <c r="D609" s="57" t="n"/>
    </row>
    <row r="610" ht="15.75" customHeight="1" s="198">
      <c r="A610" s="57" t="n"/>
      <c r="B610" s="57" t="n"/>
      <c r="C610" s="58" t="n"/>
      <c r="D610" s="57" t="n"/>
    </row>
    <row r="611" ht="15.75" customHeight="1" s="198">
      <c r="A611" s="57" t="n"/>
      <c r="B611" s="57" t="n"/>
      <c r="C611" s="58" t="n"/>
      <c r="D611" s="57" t="n"/>
    </row>
    <row r="612" ht="15.75" customHeight="1" s="198">
      <c r="A612" s="57" t="n"/>
      <c r="B612" s="57" t="n"/>
      <c r="C612" s="58" t="n"/>
      <c r="D612" s="57" t="n"/>
    </row>
    <row r="613" ht="15.75" customHeight="1" s="198">
      <c r="A613" s="57" t="n"/>
      <c r="B613" s="57" t="n"/>
      <c r="C613" s="58" t="n"/>
      <c r="D613" s="57" t="n"/>
    </row>
    <row r="614" ht="15.75" customHeight="1" s="198">
      <c r="A614" s="57" t="n"/>
      <c r="B614" s="57" t="n"/>
      <c r="C614" s="58" t="n"/>
      <c r="D614" s="57" t="n"/>
    </row>
    <row r="615" ht="15.75" customHeight="1" s="198">
      <c r="A615" s="57" t="n"/>
      <c r="B615" s="57" t="n"/>
      <c r="C615" s="58" t="n"/>
      <c r="D615" s="57" t="n"/>
    </row>
    <row r="616" ht="15.75" customHeight="1" s="198">
      <c r="A616" s="57" t="n"/>
      <c r="B616" s="57" t="n"/>
      <c r="C616" s="58" t="n"/>
      <c r="D616" s="57" t="n"/>
    </row>
    <row r="617" ht="15.75" customHeight="1" s="198">
      <c r="A617" s="57" t="n"/>
      <c r="B617" s="57" t="n"/>
      <c r="C617" s="58" t="n"/>
      <c r="D617" s="57" t="n"/>
    </row>
    <row r="618" ht="15.75" customHeight="1" s="198">
      <c r="A618" s="57" t="n"/>
      <c r="B618" s="57" t="n"/>
      <c r="C618" s="58" t="n"/>
      <c r="D618" s="57" t="n"/>
    </row>
    <row r="619" ht="15.75" customHeight="1" s="198">
      <c r="A619" s="57" t="n"/>
      <c r="B619" s="57" t="n"/>
      <c r="C619" s="58" t="n"/>
      <c r="D619" s="57" t="n"/>
    </row>
    <row r="620" ht="15.75" customHeight="1" s="198">
      <c r="A620" s="57" t="n"/>
      <c r="B620" s="57" t="n"/>
      <c r="C620" s="58" t="n"/>
      <c r="D620" s="57" t="n"/>
    </row>
    <row r="621" ht="15.75" customHeight="1" s="198">
      <c r="A621" s="57" t="n"/>
      <c r="B621" s="57" t="n"/>
      <c r="C621" s="58" t="n"/>
      <c r="D621" s="57" t="n"/>
    </row>
    <row r="622" ht="15.75" customHeight="1" s="198">
      <c r="A622" s="57" t="n"/>
      <c r="B622" s="57" t="n"/>
      <c r="C622" s="58" t="n"/>
      <c r="D622" s="57" t="n"/>
    </row>
    <row r="623" ht="15.75" customHeight="1" s="198">
      <c r="A623" s="57" t="n"/>
      <c r="B623" s="57" t="n"/>
      <c r="C623" s="58" t="n"/>
      <c r="D623" s="57" t="n"/>
    </row>
    <row r="624" ht="15.75" customHeight="1" s="198">
      <c r="A624" s="57" t="n"/>
      <c r="B624" s="57" t="n"/>
      <c r="C624" s="58" t="n"/>
      <c r="D624" s="57" t="n"/>
    </row>
    <row r="625" ht="15.75" customHeight="1" s="198">
      <c r="A625" s="57" t="n"/>
      <c r="B625" s="57" t="n"/>
      <c r="C625" s="58" t="n"/>
      <c r="D625" s="57" t="n"/>
    </row>
    <row r="626" ht="15.75" customHeight="1" s="198">
      <c r="A626" s="57" t="n"/>
      <c r="B626" s="57" t="n"/>
      <c r="C626" s="58" t="n"/>
      <c r="D626" s="57" t="n"/>
    </row>
    <row r="627" ht="15.75" customHeight="1" s="198">
      <c r="A627" s="57" t="n"/>
      <c r="B627" s="57" t="n"/>
      <c r="C627" s="58" t="n"/>
      <c r="D627" s="57" t="n"/>
    </row>
    <row r="628" ht="15.75" customHeight="1" s="198">
      <c r="A628" s="57" t="n"/>
      <c r="B628" s="57" t="n"/>
      <c r="C628" s="58" t="n"/>
      <c r="D628" s="57" t="n"/>
    </row>
    <row r="629" ht="15.75" customHeight="1" s="198">
      <c r="A629" s="57" t="n"/>
      <c r="B629" s="57" t="n"/>
      <c r="C629" s="58" t="n"/>
      <c r="D629" s="57" t="n"/>
    </row>
    <row r="630" ht="15.75" customHeight="1" s="198">
      <c r="A630" s="57" t="n"/>
      <c r="B630" s="57" t="n"/>
      <c r="C630" s="58" t="n"/>
      <c r="D630" s="57" t="n"/>
    </row>
    <row r="631" ht="15.75" customHeight="1" s="198">
      <c r="A631" s="57" t="n"/>
      <c r="B631" s="57" t="n"/>
      <c r="C631" s="58" t="n"/>
      <c r="D631" s="57" t="n"/>
    </row>
    <row r="632" ht="15.75" customHeight="1" s="198">
      <c r="A632" s="57" t="n"/>
      <c r="B632" s="57" t="n"/>
      <c r="C632" s="58" t="n"/>
      <c r="D632" s="57" t="n"/>
    </row>
    <row r="633" ht="15.75" customHeight="1" s="198">
      <c r="A633" s="57" t="n"/>
      <c r="B633" s="57" t="n"/>
      <c r="C633" s="58" t="n"/>
      <c r="D633" s="57" t="n"/>
    </row>
    <row r="634" ht="15.75" customHeight="1" s="198">
      <c r="A634" s="57" t="n"/>
      <c r="B634" s="57" t="n"/>
      <c r="C634" s="58" t="n"/>
      <c r="D634" s="57" t="n"/>
    </row>
    <row r="635" ht="15.75" customHeight="1" s="198">
      <c r="A635" s="57" t="n"/>
      <c r="B635" s="57" t="n"/>
      <c r="C635" s="58" t="n"/>
      <c r="D635" s="57" t="n"/>
    </row>
    <row r="636" ht="15.75" customHeight="1" s="198">
      <c r="A636" s="57" t="n"/>
      <c r="B636" s="57" t="n"/>
      <c r="C636" s="58" t="n"/>
      <c r="D636" s="57" t="n"/>
    </row>
    <row r="637" ht="15.75" customHeight="1" s="198">
      <c r="A637" s="57" t="n"/>
      <c r="B637" s="57" t="n"/>
      <c r="C637" s="58" t="n"/>
      <c r="D637" s="57" t="n"/>
    </row>
    <row r="638" ht="15.75" customHeight="1" s="198">
      <c r="A638" s="57" t="n"/>
      <c r="B638" s="57" t="n"/>
      <c r="C638" s="58" t="n"/>
      <c r="D638" s="57" t="n"/>
    </row>
    <row r="639" ht="15.75" customHeight="1" s="198">
      <c r="A639" s="57" t="n"/>
      <c r="B639" s="57" t="n"/>
      <c r="C639" s="58" t="n"/>
      <c r="D639" s="57" t="n"/>
    </row>
    <row r="640" ht="15.75" customHeight="1" s="198">
      <c r="A640" s="57" t="n"/>
      <c r="B640" s="57" t="n"/>
      <c r="C640" s="58" t="n"/>
      <c r="D640" s="57" t="n"/>
    </row>
    <row r="641" ht="15.75" customHeight="1" s="198">
      <c r="A641" s="57" t="n"/>
      <c r="B641" s="57" t="n"/>
      <c r="C641" s="58" t="n"/>
      <c r="D641" s="57" t="n"/>
    </row>
    <row r="642" ht="15.75" customHeight="1" s="198">
      <c r="A642" s="57" t="n"/>
      <c r="B642" s="57" t="n"/>
      <c r="C642" s="58" t="n"/>
      <c r="D642" s="57" t="n"/>
    </row>
    <row r="643" ht="15.75" customHeight="1" s="198">
      <c r="A643" s="57" t="n"/>
      <c r="B643" s="57" t="n"/>
      <c r="C643" s="58" t="n"/>
      <c r="D643" s="57" t="n"/>
    </row>
    <row r="644" ht="15.75" customHeight="1" s="198">
      <c r="A644" s="57" t="n"/>
      <c r="B644" s="57" t="n"/>
      <c r="C644" s="58" t="n"/>
      <c r="D644" s="57" t="n"/>
    </row>
    <row r="645" ht="15.75" customHeight="1" s="198">
      <c r="A645" s="57" t="n"/>
      <c r="B645" s="57" t="n"/>
      <c r="C645" s="58" t="n"/>
      <c r="D645" s="57" t="n"/>
    </row>
    <row r="646" ht="15.75" customHeight="1" s="198">
      <c r="A646" s="57" t="n"/>
      <c r="B646" s="57" t="n"/>
      <c r="C646" s="58" t="n"/>
      <c r="D646" s="57" t="n"/>
    </row>
    <row r="647" ht="15.75" customHeight="1" s="198">
      <c r="A647" s="57" t="n"/>
      <c r="B647" s="57" t="n"/>
      <c r="C647" s="58" t="n"/>
      <c r="D647" s="57" t="n"/>
    </row>
    <row r="648" ht="15.75" customHeight="1" s="198">
      <c r="A648" s="57" t="n"/>
      <c r="B648" s="57" t="n"/>
      <c r="C648" s="58" t="n"/>
      <c r="D648" s="57" t="n"/>
    </row>
    <row r="649" ht="15.75" customHeight="1" s="198">
      <c r="A649" s="57" t="n"/>
      <c r="B649" s="57" t="n"/>
      <c r="C649" s="58" t="n"/>
      <c r="D649" s="57" t="n"/>
    </row>
    <row r="650" ht="15.75" customHeight="1" s="198">
      <c r="A650" s="57" t="n"/>
      <c r="B650" s="57" t="n"/>
      <c r="C650" s="58" t="n"/>
      <c r="D650" s="57" t="n"/>
    </row>
    <row r="651" ht="15.75" customHeight="1" s="198">
      <c r="A651" s="57" t="n"/>
      <c r="B651" s="57" t="n"/>
      <c r="C651" s="58" t="n"/>
      <c r="D651" s="57" t="n"/>
    </row>
    <row r="652" ht="15.75" customHeight="1" s="198">
      <c r="A652" s="57" t="n"/>
      <c r="B652" s="57" t="n"/>
      <c r="C652" s="58" t="n"/>
      <c r="D652" s="57" t="n"/>
    </row>
    <row r="653" ht="15.75" customHeight="1" s="198">
      <c r="A653" s="57" t="n"/>
      <c r="B653" s="57" t="n"/>
      <c r="C653" s="58" t="n"/>
      <c r="D653" s="57" t="n"/>
    </row>
    <row r="654" ht="15.75" customHeight="1" s="198">
      <c r="A654" s="57" t="n"/>
      <c r="B654" s="57" t="n"/>
      <c r="C654" s="58" t="n"/>
      <c r="D654" s="57" t="n"/>
    </row>
    <row r="655" ht="15.75" customHeight="1" s="198">
      <c r="A655" s="57" t="n"/>
      <c r="B655" s="57" t="n"/>
      <c r="C655" s="58" t="n"/>
      <c r="D655" s="57" t="n"/>
    </row>
    <row r="656" ht="15.75" customHeight="1" s="198">
      <c r="A656" s="57" t="n"/>
      <c r="B656" s="57" t="n"/>
      <c r="C656" s="58" t="n"/>
      <c r="D656" s="57" t="n"/>
    </row>
    <row r="657" ht="15.75" customHeight="1" s="198">
      <c r="A657" s="57" t="n"/>
      <c r="B657" s="57" t="n"/>
      <c r="C657" s="58" t="n"/>
      <c r="D657" s="57" t="n"/>
    </row>
    <row r="658" ht="15.75" customHeight="1" s="198">
      <c r="A658" s="57" t="n"/>
      <c r="B658" s="57" t="n"/>
      <c r="C658" s="58" t="n"/>
      <c r="D658" s="57" t="n"/>
    </row>
    <row r="659" ht="15.75" customHeight="1" s="198">
      <c r="A659" s="57" t="n"/>
      <c r="B659" s="57" t="n"/>
      <c r="C659" s="58" t="n"/>
      <c r="D659" s="57" t="n"/>
    </row>
    <row r="660" ht="15.75" customHeight="1" s="198">
      <c r="A660" s="57" t="n"/>
      <c r="B660" s="57" t="n"/>
      <c r="C660" s="58" t="n"/>
      <c r="D660" s="57" t="n"/>
    </row>
    <row r="661" ht="15.75" customHeight="1" s="198">
      <c r="A661" s="57" t="n"/>
      <c r="B661" s="57" t="n"/>
      <c r="C661" s="58" t="n"/>
      <c r="D661" s="57" t="n"/>
    </row>
    <row r="662" ht="15.75" customHeight="1" s="198">
      <c r="A662" s="57" t="n"/>
      <c r="B662" s="57" t="n"/>
      <c r="C662" s="58" t="n"/>
      <c r="D662" s="57" t="n"/>
    </row>
    <row r="663" ht="15.75" customHeight="1" s="198">
      <c r="A663" s="57" t="n"/>
      <c r="B663" s="57" t="n"/>
      <c r="C663" s="58" t="n"/>
      <c r="D663" s="57" t="n"/>
    </row>
    <row r="664" ht="15.75" customHeight="1" s="198">
      <c r="A664" s="57" t="n"/>
      <c r="B664" s="57" t="n"/>
      <c r="C664" s="58" t="n"/>
      <c r="D664" s="57" t="n"/>
    </row>
    <row r="665" ht="15.75" customHeight="1" s="198">
      <c r="A665" s="57" t="n"/>
      <c r="B665" s="57" t="n"/>
      <c r="C665" s="58" t="n"/>
      <c r="D665" s="57" t="n"/>
    </row>
    <row r="666" ht="15.75" customHeight="1" s="198">
      <c r="A666" s="57" t="n"/>
      <c r="B666" s="57" t="n"/>
      <c r="C666" s="58" t="n"/>
      <c r="D666" s="57" t="n"/>
    </row>
    <row r="667" ht="15.75" customHeight="1" s="198">
      <c r="A667" s="57" t="n"/>
      <c r="B667" s="57" t="n"/>
      <c r="C667" s="58" t="n"/>
      <c r="D667" s="57" t="n"/>
    </row>
    <row r="668" ht="15.75" customHeight="1" s="198">
      <c r="A668" s="57" t="n"/>
      <c r="B668" s="57" t="n"/>
      <c r="C668" s="58" t="n"/>
      <c r="D668" s="57" t="n"/>
    </row>
    <row r="669" ht="15.75" customHeight="1" s="198">
      <c r="A669" s="57" t="n"/>
      <c r="B669" s="57" t="n"/>
      <c r="C669" s="58" t="n"/>
      <c r="D669" s="57" t="n"/>
    </row>
    <row r="670" ht="15.75" customHeight="1" s="198">
      <c r="A670" s="57" t="n"/>
      <c r="B670" s="57" t="n"/>
      <c r="C670" s="58" t="n"/>
      <c r="D670" s="57" t="n"/>
    </row>
    <row r="671" ht="15.75" customHeight="1" s="198">
      <c r="A671" s="57" t="n"/>
      <c r="B671" s="57" t="n"/>
      <c r="C671" s="58" t="n"/>
      <c r="D671" s="57" t="n"/>
    </row>
    <row r="672" ht="15.75" customHeight="1" s="198">
      <c r="A672" s="57" t="n"/>
      <c r="B672" s="57" t="n"/>
      <c r="C672" s="58" t="n"/>
      <c r="D672" s="57" t="n"/>
    </row>
    <row r="673" ht="15.75" customHeight="1" s="198">
      <c r="A673" s="57" t="n"/>
      <c r="B673" s="57" t="n"/>
      <c r="C673" s="58" t="n"/>
      <c r="D673" s="57" t="n"/>
    </row>
    <row r="674" ht="15.75" customHeight="1" s="198">
      <c r="A674" s="57" t="n"/>
      <c r="B674" s="57" t="n"/>
      <c r="C674" s="58" t="n"/>
      <c r="D674" s="57" t="n"/>
    </row>
    <row r="675" ht="15.75" customHeight="1" s="198">
      <c r="A675" s="57" t="n"/>
      <c r="B675" s="57" t="n"/>
      <c r="C675" s="58" t="n"/>
      <c r="D675" s="57" t="n"/>
    </row>
    <row r="676" ht="15.75" customHeight="1" s="198">
      <c r="A676" s="57" t="n"/>
      <c r="B676" s="57" t="n"/>
      <c r="C676" s="58" t="n"/>
      <c r="D676" s="57" t="n"/>
    </row>
    <row r="677" ht="15.75" customHeight="1" s="198">
      <c r="A677" s="57" t="n"/>
      <c r="B677" s="57" t="n"/>
      <c r="C677" s="58" t="n"/>
      <c r="D677" s="57" t="n"/>
    </row>
    <row r="678" ht="15.75" customHeight="1" s="198">
      <c r="A678" s="57" t="n"/>
      <c r="B678" s="57" t="n"/>
      <c r="C678" s="58" t="n"/>
      <c r="D678" s="57" t="n"/>
    </row>
    <row r="679" ht="15.75" customHeight="1" s="198">
      <c r="A679" s="57" t="n"/>
      <c r="B679" s="57" t="n"/>
      <c r="C679" s="58" t="n"/>
      <c r="D679" s="57" t="n"/>
    </row>
    <row r="680" ht="15.75" customHeight="1" s="198">
      <c r="A680" s="57" t="n"/>
      <c r="B680" s="57" t="n"/>
      <c r="C680" s="58" t="n"/>
      <c r="D680" s="57" t="n"/>
    </row>
    <row r="681" ht="15.75" customHeight="1" s="198">
      <c r="A681" s="57" t="n"/>
      <c r="B681" s="57" t="n"/>
      <c r="C681" s="58" t="n"/>
      <c r="D681" s="57" t="n"/>
    </row>
    <row r="682" ht="15.75" customHeight="1" s="198">
      <c r="A682" s="57" t="n"/>
      <c r="B682" s="57" t="n"/>
      <c r="C682" s="58" t="n"/>
      <c r="D682" s="57" t="n"/>
    </row>
    <row r="683" ht="15.75" customHeight="1" s="198">
      <c r="A683" s="57" t="n"/>
      <c r="B683" s="57" t="n"/>
      <c r="C683" s="58" t="n"/>
      <c r="D683" s="57" t="n"/>
    </row>
    <row r="684" ht="15.75" customHeight="1" s="198">
      <c r="A684" s="57" t="n"/>
      <c r="B684" s="57" t="n"/>
      <c r="C684" s="58" t="n"/>
      <c r="D684" s="57" t="n"/>
    </row>
    <row r="685" ht="15.75" customHeight="1" s="198">
      <c r="A685" s="57" t="n"/>
      <c r="B685" s="57" t="n"/>
      <c r="C685" s="58" t="n"/>
      <c r="D685" s="57" t="n"/>
    </row>
    <row r="686" ht="15.75" customHeight="1" s="198">
      <c r="A686" s="57" t="n"/>
      <c r="B686" s="57" t="n"/>
      <c r="C686" s="58" t="n"/>
      <c r="D686" s="57" t="n"/>
    </row>
    <row r="687" ht="15.75" customHeight="1" s="198">
      <c r="A687" s="57" t="n"/>
      <c r="B687" s="57" t="n"/>
      <c r="C687" s="58" t="n"/>
      <c r="D687" s="57" t="n"/>
    </row>
    <row r="688" ht="15.75" customHeight="1" s="198">
      <c r="A688" s="57" t="n"/>
      <c r="B688" s="57" t="n"/>
      <c r="C688" s="58" t="n"/>
      <c r="D688" s="57" t="n"/>
    </row>
    <row r="689" ht="15.75" customHeight="1" s="198">
      <c r="A689" s="57" t="n"/>
      <c r="B689" s="57" t="n"/>
      <c r="C689" s="58" t="n"/>
      <c r="D689" s="57" t="n"/>
    </row>
    <row r="690" ht="15.75" customHeight="1" s="198">
      <c r="A690" s="57" t="n"/>
      <c r="B690" s="57" t="n"/>
      <c r="C690" s="58" t="n"/>
      <c r="D690" s="57" t="n"/>
    </row>
    <row r="691" ht="15.75" customHeight="1" s="198">
      <c r="A691" s="57" t="n"/>
      <c r="B691" s="57" t="n"/>
      <c r="C691" s="58" t="n"/>
      <c r="D691" s="57" t="n"/>
    </row>
    <row r="692" ht="15.75" customHeight="1" s="198">
      <c r="A692" s="57" t="n"/>
      <c r="B692" s="57" t="n"/>
      <c r="C692" s="58" t="n"/>
      <c r="D692" s="57" t="n"/>
    </row>
    <row r="693" ht="15.75" customHeight="1" s="198">
      <c r="A693" s="57" t="n"/>
      <c r="B693" s="57" t="n"/>
      <c r="C693" s="58" t="n"/>
      <c r="D693" s="57" t="n"/>
    </row>
    <row r="694" ht="15.75" customHeight="1" s="198">
      <c r="A694" s="57" t="n"/>
      <c r="B694" s="57" t="n"/>
      <c r="C694" s="58" t="n"/>
      <c r="D694" s="57" t="n"/>
    </row>
    <row r="695" ht="15.75" customHeight="1" s="198">
      <c r="A695" s="57" t="n"/>
      <c r="B695" s="57" t="n"/>
      <c r="C695" s="58" t="n"/>
      <c r="D695" s="57" t="n"/>
    </row>
    <row r="696" ht="15.75" customHeight="1" s="198">
      <c r="A696" s="57" t="n"/>
      <c r="B696" s="57" t="n"/>
      <c r="C696" s="58" t="n"/>
      <c r="D696" s="57" t="n"/>
    </row>
    <row r="697" ht="15.75" customHeight="1" s="198">
      <c r="A697" s="57" t="n"/>
      <c r="B697" s="57" t="n"/>
      <c r="C697" s="58" t="n"/>
      <c r="D697" s="57" t="n"/>
    </row>
    <row r="698" ht="15.75" customHeight="1" s="198">
      <c r="A698" s="57" t="n"/>
      <c r="B698" s="57" t="n"/>
      <c r="C698" s="58" t="n"/>
      <c r="D698" s="57" t="n"/>
    </row>
    <row r="699" ht="15.75" customHeight="1" s="198">
      <c r="A699" s="57" t="n"/>
      <c r="B699" s="57" t="n"/>
      <c r="C699" s="58" t="n"/>
      <c r="D699" s="57" t="n"/>
    </row>
    <row r="700" ht="15.75" customHeight="1" s="198">
      <c r="A700" s="57" t="n"/>
      <c r="B700" s="57" t="n"/>
      <c r="C700" s="58" t="n"/>
      <c r="D700" s="57" t="n"/>
    </row>
    <row r="701" ht="15.75" customHeight="1" s="198">
      <c r="A701" s="57" t="n"/>
      <c r="B701" s="57" t="n"/>
      <c r="C701" s="58" t="n"/>
      <c r="D701" s="57" t="n"/>
    </row>
    <row r="702" ht="15.75" customHeight="1" s="198">
      <c r="A702" s="57" t="n"/>
      <c r="B702" s="57" t="n"/>
      <c r="C702" s="58" t="n"/>
      <c r="D702" s="57" t="n"/>
    </row>
    <row r="703" ht="15.75" customHeight="1" s="198">
      <c r="A703" s="57" t="n"/>
      <c r="B703" s="57" t="n"/>
      <c r="C703" s="58" t="n"/>
      <c r="D703" s="57" t="n"/>
    </row>
    <row r="704" ht="15.75" customHeight="1" s="198">
      <c r="A704" s="57" t="n"/>
      <c r="B704" s="57" t="n"/>
      <c r="C704" s="58" t="n"/>
      <c r="D704" s="57" t="n"/>
    </row>
    <row r="705" ht="15.75" customHeight="1" s="198">
      <c r="A705" s="57" t="n"/>
      <c r="B705" s="57" t="n"/>
      <c r="C705" s="58" t="n"/>
      <c r="D705" s="57" t="n"/>
    </row>
    <row r="706" ht="15.75" customHeight="1" s="198">
      <c r="A706" s="57" t="n"/>
      <c r="B706" s="57" t="n"/>
      <c r="C706" s="58" t="n"/>
      <c r="D706" s="57" t="n"/>
    </row>
    <row r="707" ht="15.75" customHeight="1" s="198">
      <c r="A707" s="57" t="n"/>
      <c r="B707" s="57" t="n"/>
      <c r="C707" s="58" t="n"/>
      <c r="D707" s="57" t="n"/>
    </row>
    <row r="708" ht="15.75" customHeight="1" s="198">
      <c r="A708" s="57" t="n"/>
      <c r="B708" s="57" t="n"/>
      <c r="C708" s="58" t="n"/>
      <c r="D708" s="57" t="n"/>
    </row>
    <row r="709" ht="15.75" customHeight="1" s="198">
      <c r="A709" s="57" t="n"/>
      <c r="B709" s="57" t="n"/>
      <c r="C709" s="58" t="n"/>
      <c r="D709" s="57" t="n"/>
    </row>
    <row r="710" ht="15.75" customHeight="1" s="198">
      <c r="A710" s="57" t="n"/>
      <c r="B710" s="57" t="n"/>
      <c r="C710" s="58" t="n"/>
      <c r="D710" s="57" t="n"/>
    </row>
    <row r="711" ht="15.75" customHeight="1" s="198">
      <c r="A711" s="57" t="n"/>
      <c r="B711" s="57" t="n"/>
      <c r="C711" s="58" t="n"/>
      <c r="D711" s="57" t="n"/>
    </row>
    <row r="712" ht="15.75" customHeight="1" s="198">
      <c r="A712" s="57" t="n"/>
      <c r="B712" s="57" t="n"/>
      <c r="C712" s="58" t="n"/>
      <c r="D712" s="57" t="n"/>
    </row>
    <row r="713" ht="15.75" customHeight="1" s="198">
      <c r="A713" s="57" t="n"/>
      <c r="B713" s="57" t="n"/>
      <c r="C713" s="58" t="n"/>
      <c r="D713" s="57" t="n"/>
    </row>
    <row r="714" ht="15.75" customHeight="1" s="198">
      <c r="A714" s="57" t="n"/>
      <c r="B714" s="57" t="n"/>
      <c r="C714" s="58" t="n"/>
      <c r="D714" s="57" t="n"/>
    </row>
    <row r="715" ht="15.75" customHeight="1" s="198">
      <c r="A715" s="57" t="n"/>
      <c r="B715" s="57" t="n"/>
      <c r="C715" s="58" t="n"/>
      <c r="D715" s="57" t="n"/>
    </row>
    <row r="716" ht="15.75" customHeight="1" s="198">
      <c r="A716" s="57" t="n"/>
      <c r="B716" s="57" t="n"/>
      <c r="C716" s="58" t="n"/>
      <c r="D716" s="57" t="n"/>
    </row>
    <row r="717" ht="15.75" customHeight="1" s="198">
      <c r="A717" s="57" t="n"/>
      <c r="B717" s="57" t="n"/>
      <c r="C717" s="58" t="n"/>
      <c r="D717" s="57" t="n"/>
    </row>
    <row r="718" ht="15.75" customHeight="1" s="198">
      <c r="A718" s="57" t="n"/>
      <c r="B718" s="57" t="n"/>
      <c r="C718" s="58" t="n"/>
      <c r="D718" s="57" t="n"/>
    </row>
    <row r="719" ht="15.75" customHeight="1" s="198">
      <c r="A719" s="57" t="n"/>
      <c r="B719" s="57" t="n"/>
      <c r="C719" s="58" t="n"/>
      <c r="D719" s="57" t="n"/>
    </row>
    <row r="720" ht="15.75" customHeight="1" s="198">
      <c r="A720" s="57" t="n"/>
      <c r="B720" s="57" t="n"/>
      <c r="C720" s="58" t="n"/>
      <c r="D720" s="57" t="n"/>
    </row>
    <row r="721" ht="15.75" customHeight="1" s="198">
      <c r="A721" s="57" t="n"/>
      <c r="B721" s="57" t="n"/>
      <c r="C721" s="58" t="n"/>
      <c r="D721" s="57" t="n"/>
    </row>
    <row r="722" ht="15.75" customHeight="1" s="198">
      <c r="A722" s="57" t="n"/>
      <c r="B722" s="57" t="n"/>
      <c r="C722" s="58" t="n"/>
      <c r="D722" s="57" t="n"/>
    </row>
    <row r="723" ht="15.75" customHeight="1" s="198">
      <c r="A723" s="57" t="n"/>
      <c r="B723" s="57" t="n"/>
      <c r="C723" s="58" t="n"/>
      <c r="D723" s="57" t="n"/>
    </row>
    <row r="724" ht="15.75" customHeight="1" s="198">
      <c r="A724" s="57" t="n"/>
      <c r="B724" s="57" t="n"/>
      <c r="C724" s="58" t="n"/>
      <c r="D724" s="57" t="n"/>
    </row>
    <row r="725" ht="15.75" customHeight="1" s="198">
      <c r="A725" s="57" t="n"/>
      <c r="B725" s="57" t="n"/>
      <c r="C725" s="58" t="n"/>
      <c r="D725" s="57" t="n"/>
    </row>
    <row r="726" ht="15.75" customHeight="1" s="198">
      <c r="A726" s="57" t="n"/>
      <c r="B726" s="57" t="n"/>
      <c r="C726" s="58" t="n"/>
      <c r="D726" s="57" t="n"/>
    </row>
    <row r="727" ht="15.75" customHeight="1" s="198">
      <c r="A727" s="57" t="n"/>
      <c r="B727" s="57" t="n"/>
      <c r="C727" s="58" t="n"/>
      <c r="D727" s="57" t="n"/>
    </row>
    <row r="728" ht="15.75" customHeight="1" s="198">
      <c r="A728" s="57" t="n"/>
      <c r="B728" s="57" t="n"/>
      <c r="C728" s="58" t="n"/>
      <c r="D728" s="57" t="n"/>
    </row>
    <row r="729" ht="15.75" customHeight="1" s="198">
      <c r="A729" s="57" t="n"/>
      <c r="B729" s="57" t="n"/>
      <c r="C729" s="58" t="n"/>
      <c r="D729" s="57" t="n"/>
    </row>
    <row r="730" ht="15.75" customHeight="1" s="198">
      <c r="A730" s="57" t="n"/>
      <c r="B730" s="57" t="n"/>
      <c r="C730" s="58" t="n"/>
      <c r="D730" s="57" t="n"/>
    </row>
    <row r="731" ht="15.75" customHeight="1" s="198">
      <c r="A731" s="57" t="n"/>
      <c r="B731" s="57" t="n"/>
      <c r="C731" s="58" t="n"/>
      <c r="D731" s="57" t="n"/>
    </row>
    <row r="732" ht="15.75" customHeight="1" s="198">
      <c r="A732" s="57" t="n"/>
      <c r="B732" s="57" t="n"/>
      <c r="C732" s="58" t="n"/>
      <c r="D732" s="57" t="n"/>
    </row>
    <row r="733" ht="15.75" customHeight="1" s="198">
      <c r="A733" s="57" t="n"/>
      <c r="B733" s="57" t="n"/>
      <c r="C733" s="58" t="n"/>
      <c r="D733" s="57" t="n"/>
    </row>
    <row r="734" ht="15.75" customHeight="1" s="198">
      <c r="A734" s="57" t="n"/>
      <c r="B734" s="57" t="n"/>
      <c r="C734" s="58" t="n"/>
      <c r="D734" s="57" t="n"/>
    </row>
    <row r="735" ht="15.75" customHeight="1" s="198">
      <c r="A735" s="57" t="n"/>
      <c r="B735" s="57" t="n"/>
      <c r="C735" s="58" t="n"/>
      <c r="D735" s="57" t="n"/>
    </row>
    <row r="736" ht="15.75" customHeight="1" s="198">
      <c r="A736" s="57" t="n"/>
      <c r="B736" s="57" t="n"/>
      <c r="C736" s="58" t="n"/>
      <c r="D736" s="57" t="n"/>
    </row>
    <row r="737" ht="15.75" customHeight="1" s="198">
      <c r="A737" s="57" t="n"/>
      <c r="B737" s="57" t="n"/>
      <c r="C737" s="58" t="n"/>
      <c r="D737" s="57" t="n"/>
    </row>
    <row r="738" ht="15.75" customHeight="1" s="198">
      <c r="A738" s="57" t="n"/>
      <c r="B738" s="57" t="n"/>
      <c r="C738" s="58" t="n"/>
      <c r="D738" s="57" t="n"/>
    </row>
    <row r="739" ht="15.75" customHeight="1" s="198">
      <c r="A739" s="57" t="n"/>
      <c r="B739" s="57" t="n"/>
      <c r="C739" s="58" t="n"/>
      <c r="D739" s="57" t="n"/>
    </row>
    <row r="740" ht="15.75" customHeight="1" s="198">
      <c r="A740" s="57" t="n"/>
      <c r="B740" s="57" t="n"/>
      <c r="C740" s="58" t="n"/>
      <c r="D740" s="57" t="n"/>
    </row>
    <row r="741" ht="15.75" customHeight="1" s="198">
      <c r="A741" s="57" t="n"/>
      <c r="B741" s="57" t="n"/>
      <c r="C741" s="58" t="n"/>
      <c r="D741" s="57" t="n"/>
    </row>
    <row r="742" ht="15.75" customHeight="1" s="198">
      <c r="A742" s="57" t="n"/>
      <c r="B742" s="57" t="n"/>
      <c r="C742" s="58" t="n"/>
      <c r="D742" s="57" t="n"/>
    </row>
    <row r="743" ht="15.75" customHeight="1" s="198">
      <c r="A743" s="57" t="n"/>
      <c r="B743" s="57" t="n"/>
      <c r="C743" s="58" t="n"/>
      <c r="D743" s="57" t="n"/>
    </row>
    <row r="744" ht="15.75" customHeight="1" s="198">
      <c r="A744" s="57" t="n"/>
      <c r="B744" s="57" t="n"/>
      <c r="C744" s="58" t="n"/>
      <c r="D744" s="57" t="n"/>
    </row>
    <row r="745" ht="15.75" customHeight="1" s="198">
      <c r="A745" s="57" t="n"/>
      <c r="B745" s="57" t="n"/>
      <c r="C745" s="58" t="n"/>
      <c r="D745" s="57" t="n"/>
    </row>
    <row r="746" ht="15.75" customHeight="1" s="198">
      <c r="A746" s="57" t="n"/>
      <c r="B746" s="57" t="n"/>
      <c r="C746" s="58" t="n"/>
      <c r="D746" s="57" t="n"/>
    </row>
    <row r="747" ht="15.75" customHeight="1" s="198">
      <c r="A747" s="57" t="n"/>
      <c r="B747" s="57" t="n"/>
      <c r="C747" s="58" t="n"/>
      <c r="D747" s="57" t="n"/>
    </row>
    <row r="748" ht="15.75" customHeight="1" s="198">
      <c r="A748" s="57" t="n"/>
      <c r="B748" s="57" t="n"/>
      <c r="C748" s="58" t="n"/>
      <c r="D748" s="57" t="n"/>
    </row>
    <row r="749" ht="15.75" customHeight="1" s="198">
      <c r="A749" s="57" t="n"/>
      <c r="B749" s="57" t="n"/>
      <c r="C749" s="58" t="n"/>
      <c r="D749" s="57" t="n"/>
    </row>
    <row r="750" ht="15.75" customHeight="1" s="198">
      <c r="A750" s="57" t="n"/>
      <c r="B750" s="57" t="n"/>
      <c r="C750" s="58" t="n"/>
      <c r="D750" s="57" t="n"/>
    </row>
    <row r="751" ht="15.75" customHeight="1" s="198">
      <c r="A751" s="57" t="n"/>
      <c r="B751" s="57" t="n"/>
      <c r="C751" s="58" t="n"/>
      <c r="D751" s="57" t="n"/>
    </row>
    <row r="752" ht="15.75" customHeight="1" s="198">
      <c r="A752" s="57" t="n"/>
      <c r="B752" s="57" t="n"/>
      <c r="C752" s="58" t="n"/>
      <c r="D752" s="57" t="n"/>
    </row>
    <row r="753" ht="15.75" customHeight="1" s="198">
      <c r="A753" s="57" t="n"/>
      <c r="B753" s="57" t="n"/>
      <c r="C753" s="58" t="n"/>
      <c r="D753" s="57" t="n"/>
    </row>
    <row r="754" ht="15.75" customHeight="1" s="198">
      <c r="A754" s="57" t="n"/>
      <c r="B754" s="57" t="n"/>
      <c r="C754" s="58" t="n"/>
      <c r="D754" s="57" t="n"/>
    </row>
    <row r="755" ht="15.75" customHeight="1" s="198">
      <c r="A755" s="57" t="n"/>
      <c r="B755" s="57" t="n"/>
      <c r="C755" s="58" t="n"/>
      <c r="D755" s="57" t="n"/>
    </row>
    <row r="756" ht="15.75" customHeight="1" s="198">
      <c r="A756" s="57" t="n"/>
      <c r="B756" s="57" t="n"/>
      <c r="C756" s="58" t="n"/>
      <c r="D756" s="57" t="n"/>
    </row>
    <row r="757" ht="15.75" customHeight="1" s="198">
      <c r="A757" s="57" t="n"/>
      <c r="B757" s="57" t="n"/>
      <c r="C757" s="58" t="n"/>
      <c r="D757" s="57" t="n"/>
    </row>
    <row r="758" ht="15.75" customHeight="1" s="198">
      <c r="A758" s="57" t="n"/>
      <c r="B758" s="57" t="n"/>
      <c r="C758" s="58" t="n"/>
      <c r="D758" s="57" t="n"/>
    </row>
    <row r="759" ht="15.75" customHeight="1" s="198">
      <c r="A759" s="57" t="n"/>
      <c r="B759" s="57" t="n"/>
      <c r="C759" s="58" t="n"/>
      <c r="D759" s="57" t="n"/>
    </row>
    <row r="760" ht="15.75" customHeight="1" s="198">
      <c r="A760" s="57" t="n"/>
      <c r="B760" s="57" t="n"/>
      <c r="C760" s="58" t="n"/>
      <c r="D760" s="57" t="n"/>
    </row>
    <row r="761" ht="15.75" customHeight="1" s="198">
      <c r="A761" s="57" t="n"/>
      <c r="B761" s="57" t="n"/>
      <c r="C761" s="58" t="n"/>
      <c r="D761" s="57" t="n"/>
    </row>
    <row r="762" ht="15.75" customHeight="1" s="198">
      <c r="A762" s="57" t="n"/>
      <c r="B762" s="57" t="n"/>
      <c r="C762" s="58" t="n"/>
      <c r="D762" s="57" t="n"/>
    </row>
    <row r="763" ht="15.75" customHeight="1" s="198">
      <c r="A763" s="57" t="n"/>
      <c r="B763" s="57" t="n"/>
      <c r="C763" s="58" t="n"/>
      <c r="D763" s="57" t="n"/>
    </row>
    <row r="764" ht="15.75" customHeight="1" s="198">
      <c r="A764" s="57" t="n"/>
      <c r="B764" s="57" t="n"/>
      <c r="C764" s="58" t="n"/>
      <c r="D764" s="57" t="n"/>
    </row>
    <row r="765" ht="15.75" customHeight="1" s="198">
      <c r="A765" s="57" t="n"/>
      <c r="B765" s="57" t="n"/>
      <c r="C765" s="58" t="n"/>
      <c r="D765" s="57" t="n"/>
    </row>
    <row r="766" ht="15.75" customHeight="1" s="198">
      <c r="A766" s="57" t="n"/>
      <c r="B766" s="57" t="n"/>
      <c r="C766" s="58" t="n"/>
      <c r="D766" s="57" t="n"/>
    </row>
    <row r="767" ht="15.75" customHeight="1" s="198">
      <c r="A767" s="57" t="n"/>
      <c r="B767" s="57" t="n"/>
      <c r="C767" s="58" t="n"/>
      <c r="D767" s="57" t="n"/>
    </row>
    <row r="768" ht="15.75" customHeight="1" s="198">
      <c r="A768" s="57" t="n"/>
      <c r="B768" s="57" t="n"/>
      <c r="C768" s="58" t="n"/>
      <c r="D768" s="57" t="n"/>
    </row>
    <row r="769" ht="15.75" customHeight="1" s="198">
      <c r="A769" s="57" t="n"/>
      <c r="B769" s="57" t="n"/>
      <c r="C769" s="58" t="n"/>
      <c r="D769" s="57" t="n"/>
    </row>
    <row r="770" ht="15.75" customHeight="1" s="198">
      <c r="A770" s="57" t="n"/>
      <c r="B770" s="57" t="n"/>
      <c r="C770" s="58" t="n"/>
      <c r="D770" s="57" t="n"/>
    </row>
    <row r="771" ht="15.75" customHeight="1" s="198">
      <c r="A771" s="57" t="n"/>
      <c r="B771" s="57" t="n"/>
      <c r="C771" s="58" t="n"/>
      <c r="D771" s="57" t="n"/>
    </row>
    <row r="772" ht="15.75" customHeight="1" s="198">
      <c r="A772" s="57" t="n"/>
      <c r="B772" s="57" t="n"/>
      <c r="C772" s="58" t="n"/>
      <c r="D772" s="57" t="n"/>
    </row>
    <row r="773" ht="15.75" customHeight="1" s="198">
      <c r="A773" s="57" t="n"/>
      <c r="B773" s="57" t="n"/>
      <c r="C773" s="58" t="n"/>
      <c r="D773" s="57" t="n"/>
    </row>
    <row r="774" ht="15.75" customHeight="1" s="198">
      <c r="A774" s="57" t="n"/>
      <c r="B774" s="57" t="n"/>
      <c r="C774" s="58" t="n"/>
      <c r="D774" s="57" t="n"/>
    </row>
    <row r="775" ht="15.75" customHeight="1" s="198">
      <c r="A775" s="57" t="n"/>
      <c r="B775" s="57" t="n"/>
      <c r="C775" s="58" t="n"/>
      <c r="D775" s="57" t="n"/>
    </row>
    <row r="776" ht="15.75" customHeight="1" s="198">
      <c r="A776" s="57" t="n"/>
      <c r="B776" s="57" t="n"/>
      <c r="C776" s="58" t="n"/>
      <c r="D776" s="57" t="n"/>
    </row>
    <row r="777" ht="15.75" customHeight="1" s="198">
      <c r="A777" s="57" t="n"/>
      <c r="B777" s="57" t="n"/>
      <c r="C777" s="58" t="n"/>
      <c r="D777" s="57" t="n"/>
    </row>
    <row r="778" ht="15.75" customHeight="1" s="198">
      <c r="A778" s="57" t="n"/>
      <c r="B778" s="57" t="n"/>
      <c r="C778" s="58" t="n"/>
      <c r="D778" s="57" t="n"/>
    </row>
    <row r="779" ht="15.75" customHeight="1" s="198">
      <c r="A779" s="57" t="n"/>
      <c r="B779" s="57" t="n"/>
      <c r="C779" s="58" t="n"/>
      <c r="D779" s="57" t="n"/>
    </row>
    <row r="780" ht="15.75" customHeight="1" s="198">
      <c r="A780" s="57" t="n"/>
      <c r="B780" s="57" t="n"/>
      <c r="C780" s="58" t="n"/>
      <c r="D780" s="57" t="n"/>
    </row>
    <row r="781" ht="15.75" customHeight="1" s="198">
      <c r="A781" s="57" t="n"/>
      <c r="B781" s="57" t="n"/>
      <c r="C781" s="58" t="n"/>
      <c r="D781" s="57" t="n"/>
    </row>
    <row r="782" ht="15.75" customHeight="1" s="198">
      <c r="A782" s="57" t="n"/>
      <c r="B782" s="57" t="n"/>
      <c r="C782" s="58" t="n"/>
      <c r="D782" s="57" t="n"/>
    </row>
    <row r="783" ht="15.75" customHeight="1" s="198">
      <c r="A783" s="57" t="n"/>
      <c r="B783" s="57" t="n"/>
      <c r="C783" s="58" t="n"/>
      <c r="D783" s="57" t="n"/>
    </row>
    <row r="784" ht="15.75" customHeight="1" s="198">
      <c r="A784" s="57" t="n"/>
      <c r="B784" s="57" t="n"/>
      <c r="C784" s="58" t="n"/>
      <c r="D784" s="57" t="n"/>
    </row>
    <row r="785" ht="15.75" customHeight="1" s="198">
      <c r="A785" s="57" t="n"/>
      <c r="B785" s="57" t="n"/>
      <c r="C785" s="58" t="n"/>
      <c r="D785" s="57" t="n"/>
    </row>
    <row r="786" ht="15.75" customHeight="1" s="198">
      <c r="A786" s="57" t="n"/>
      <c r="B786" s="57" t="n"/>
      <c r="C786" s="58" t="n"/>
      <c r="D786" s="57" t="n"/>
    </row>
    <row r="787" ht="15.75" customHeight="1" s="198">
      <c r="A787" s="57" t="n"/>
      <c r="B787" s="57" t="n"/>
      <c r="C787" s="58" t="n"/>
      <c r="D787" s="57" t="n"/>
    </row>
    <row r="788" ht="15.75" customHeight="1" s="198">
      <c r="A788" s="57" t="n"/>
      <c r="B788" s="57" t="n"/>
      <c r="C788" s="58" t="n"/>
      <c r="D788" s="57" t="n"/>
    </row>
    <row r="789" ht="15.75" customHeight="1" s="198">
      <c r="A789" s="57" t="n"/>
      <c r="B789" s="57" t="n"/>
      <c r="C789" s="58" t="n"/>
      <c r="D789" s="57" t="n"/>
    </row>
    <row r="790" ht="15.75" customHeight="1" s="198">
      <c r="A790" s="57" t="n"/>
      <c r="B790" s="57" t="n"/>
      <c r="C790" s="58" t="n"/>
      <c r="D790" s="57" t="n"/>
    </row>
    <row r="791" ht="15.75" customHeight="1" s="198">
      <c r="A791" s="57" t="n"/>
      <c r="B791" s="57" t="n"/>
      <c r="C791" s="58" t="n"/>
      <c r="D791" s="57" t="n"/>
    </row>
    <row r="792" ht="15.75" customHeight="1" s="198">
      <c r="A792" s="57" t="n"/>
      <c r="B792" s="57" t="n"/>
      <c r="C792" s="58" t="n"/>
      <c r="D792" s="57" t="n"/>
    </row>
    <row r="793" ht="15.75" customHeight="1" s="198">
      <c r="A793" s="57" t="n"/>
      <c r="B793" s="57" t="n"/>
      <c r="C793" s="58" t="n"/>
      <c r="D793" s="57" t="n"/>
    </row>
    <row r="794" ht="15.75" customHeight="1" s="198">
      <c r="A794" s="57" t="n"/>
      <c r="B794" s="57" t="n"/>
      <c r="C794" s="58" t="n"/>
      <c r="D794" s="57" t="n"/>
    </row>
    <row r="795" ht="15.75" customHeight="1" s="198">
      <c r="A795" s="57" t="n"/>
      <c r="B795" s="57" t="n"/>
      <c r="C795" s="58" t="n"/>
      <c r="D795" s="57" t="n"/>
    </row>
    <row r="796" ht="15.75" customHeight="1" s="198">
      <c r="A796" s="57" t="n"/>
      <c r="B796" s="57" t="n"/>
      <c r="C796" s="58" t="n"/>
      <c r="D796" s="57" t="n"/>
    </row>
    <row r="797" ht="15.75" customHeight="1" s="198">
      <c r="A797" s="57" t="n"/>
      <c r="B797" s="57" t="n"/>
      <c r="C797" s="58" t="n"/>
      <c r="D797" s="57" t="n"/>
    </row>
    <row r="798" ht="15.75" customHeight="1" s="198">
      <c r="A798" s="57" t="n"/>
      <c r="B798" s="57" t="n"/>
      <c r="C798" s="58" t="n"/>
      <c r="D798" s="57" t="n"/>
    </row>
    <row r="799" ht="15.75" customHeight="1" s="198">
      <c r="A799" s="57" t="n"/>
      <c r="B799" s="57" t="n"/>
      <c r="C799" s="58" t="n"/>
      <c r="D799" s="57" t="n"/>
    </row>
    <row r="800" ht="15.75" customHeight="1" s="198">
      <c r="A800" s="57" t="n"/>
      <c r="B800" s="57" t="n"/>
      <c r="C800" s="58" t="n"/>
      <c r="D800" s="57" t="n"/>
    </row>
    <row r="801" ht="15.75" customHeight="1" s="198">
      <c r="A801" s="57" t="n"/>
      <c r="B801" s="57" t="n"/>
      <c r="C801" s="58" t="n"/>
      <c r="D801" s="57" t="n"/>
    </row>
    <row r="802" ht="15.75" customHeight="1" s="198">
      <c r="A802" s="57" t="n"/>
      <c r="B802" s="57" t="n"/>
      <c r="C802" s="58" t="n"/>
      <c r="D802" s="57" t="n"/>
    </row>
    <row r="803" ht="15.75" customHeight="1" s="198">
      <c r="A803" s="57" t="n"/>
      <c r="B803" s="57" t="n"/>
      <c r="C803" s="58" t="n"/>
      <c r="D803" s="57" t="n"/>
    </row>
    <row r="804" ht="15.75" customHeight="1" s="198">
      <c r="A804" s="57" t="n"/>
      <c r="B804" s="57" t="n"/>
      <c r="C804" s="58" t="n"/>
      <c r="D804" s="57" t="n"/>
    </row>
    <row r="805" ht="15.75" customHeight="1" s="198">
      <c r="A805" s="57" t="n"/>
      <c r="B805" s="57" t="n"/>
      <c r="C805" s="58" t="n"/>
      <c r="D805" s="57" t="n"/>
    </row>
    <row r="806" ht="15.75" customHeight="1" s="198">
      <c r="A806" s="57" t="n"/>
      <c r="B806" s="57" t="n"/>
      <c r="C806" s="58" t="n"/>
      <c r="D806" s="57" t="n"/>
    </row>
    <row r="807" ht="15.75" customHeight="1" s="198">
      <c r="A807" s="57" t="n"/>
      <c r="B807" s="57" t="n"/>
      <c r="C807" s="58" t="n"/>
      <c r="D807" s="57" t="n"/>
    </row>
    <row r="808" ht="15.75" customHeight="1" s="198">
      <c r="A808" s="57" t="n"/>
      <c r="B808" s="57" t="n"/>
      <c r="C808" s="58" t="n"/>
      <c r="D808" s="57" t="n"/>
    </row>
    <row r="809" ht="15.75" customHeight="1" s="198">
      <c r="A809" s="57" t="n"/>
      <c r="B809" s="57" t="n"/>
      <c r="C809" s="58" t="n"/>
      <c r="D809" s="57" t="n"/>
    </row>
    <row r="810" ht="15.75" customHeight="1" s="198">
      <c r="A810" s="57" t="n"/>
      <c r="B810" s="57" t="n"/>
      <c r="C810" s="58" t="n"/>
      <c r="D810" s="57" t="n"/>
    </row>
    <row r="811" ht="15.75" customHeight="1" s="198">
      <c r="A811" s="57" t="n"/>
      <c r="B811" s="57" t="n"/>
      <c r="C811" s="58" t="n"/>
      <c r="D811" s="57" t="n"/>
    </row>
    <row r="812" ht="15.75" customHeight="1" s="198">
      <c r="A812" s="57" t="n"/>
      <c r="B812" s="57" t="n"/>
      <c r="C812" s="58" t="n"/>
      <c r="D812" s="57" t="n"/>
    </row>
    <row r="813" ht="15.75" customHeight="1" s="198">
      <c r="A813" s="57" t="n"/>
      <c r="B813" s="57" t="n"/>
      <c r="C813" s="58" t="n"/>
      <c r="D813" s="57" t="n"/>
    </row>
    <row r="814" ht="15.75" customHeight="1" s="198">
      <c r="A814" s="57" t="n"/>
      <c r="B814" s="57" t="n"/>
      <c r="C814" s="58" t="n"/>
      <c r="D814" s="57" t="n"/>
    </row>
    <row r="815" ht="15.75" customHeight="1" s="198">
      <c r="A815" s="57" t="n"/>
      <c r="B815" s="57" t="n"/>
      <c r="C815" s="58" t="n"/>
      <c r="D815" s="57" t="n"/>
    </row>
    <row r="816" ht="15.75" customHeight="1" s="198">
      <c r="A816" s="57" t="n"/>
      <c r="B816" s="57" t="n"/>
      <c r="C816" s="58" t="n"/>
      <c r="D816" s="57" t="n"/>
    </row>
    <row r="817" ht="15.75" customHeight="1" s="198">
      <c r="A817" s="57" t="n"/>
      <c r="B817" s="57" t="n"/>
      <c r="C817" s="58" t="n"/>
      <c r="D817" s="57" t="n"/>
    </row>
    <row r="818" ht="15.75" customHeight="1" s="198">
      <c r="A818" s="57" t="n"/>
      <c r="B818" s="57" t="n"/>
      <c r="C818" s="58" t="n"/>
      <c r="D818" s="57" t="n"/>
    </row>
    <row r="819" ht="15.75" customHeight="1" s="198">
      <c r="A819" s="57" t="n"/>
      <c r="B819" s="57" t="n"/>
      <c r="C819" s="58" t="n"/>
      <c r="D819" s="57" t="n"/>
    </row>
    <row r="820" ht="15.75" customHeight="1" s="198">
      <c r="A820" s="57" t="n"/>
      <c r="B820" s="57" t="n"/>
      <c r="C820" s="58" t="n"/>
      <c r="D820" s="57" t="n"/>
    </row>
    <row r="821" ht="15.75" customHeight="1" s="198">
      <c r="A821" s="57" t="n"/>
      <c r="B821" s="57" t="n"/>
      <c r="C821" s="58" t="n"/>
      <c r="D821" s="57" t="n"/>
    </row>
    <row r="822" ht="15.75" customHeight="1" s="198">
      <c r="A822" s="57" t="n"/>
      <c r="B822" s="57" t="n"/>
      <c r="C822" s="58" t="n"/>
      <c r="D822" s="57" t="n"/>
    </row>
    <row r="823" ht="15.75" customHeight="1" s="198">
      <c r="A823" s="57" t="n"/>
      <c r="B823" s="57" t="n"/>
      <c r="C823" s="58" t="n"/>
      <c r="D823" s="57" t="n"/>
    </row>
    <row r="824" ht="15.75" customHeight="1" s="198">
      <c r="A824" s="57" t="n"/>
      <c r="B824" s="57" t="n"/>
      <c r="C824" s="58" t="n"/>
      <c r="D824" s="57" t="n"/>
    </row>
    <row r="825" ht="15.75" customHeight="1" s="198">
      <c r="A825" s="57" t="n"/>
      <c r="B825" s="57" t="n"/>
      <c r="C825" s="58" t="n"/>
      <c r="D825" s="57" t="n"/>
    </row>
    <row r="826" ht="15.75" customHeight="1" s="198">
      <c r="A826" s="57" t="n"/>
      <c r="B826" s="57" t="n"/>
      <c r="C826" s="58" t="n"/>
      <c r="D826" s="57" t="n"/>
    </row>
    <row r="827" ht="15.75" customHeight="1" s="198">
      <c r="A827" s="57" t="n"/>
      <c r="B827" s="57" t="n"/>
      <c r="C827" s="58" t="n"/>
      <c r="D827" s="57" t="n"/>
    </row>
    <row r="828" ht="15.75" customHeight="1" s="198">
      <c r="A828" s="57" t="n"/>
      <c r="B828" s="57" t="n"/>
      <c r="C828" s="58" t="n"/>
      <c r="D828" s="57" t="n"/>
    </row>
    <row r="829" ht="15.75" customHeight="1" s="198">
      <c r="A829" s="57" t="n"/>
      <c r="B829" s="57" t="n"/>
      <c r="C829" s="58" t="n"/>
      <c r="D829" s="57" t="n"/>
    </row>
    <row r="830" ht="15.75" customHeight="1" s="198">
      <c r="A830" s="57" t="n"/>
      <c r="B830" s="57" t="n"/>
      <c r="C830" s="58" t="n"/>
      <c r="D830" s="57" t="n"/>
    </row>
    <row r="831" ht="15.75" customHeight="1" s="198">
      <c r="A831" s="57" t="n"/>
      <c r="B831" s="57" t="n"/>
      <c r="C831" s="58" t="n"/>
      <c r="D831" s="57" t="n"/>
    </row>
    <row r="832" ht="15.75" customHeight="1" s="198">
      <c r="A832" s="57" t="n"/>
      <c r="B832" s="57" t="n"/>
      <c r="C832" s="58" t="n"/>
      <c r="D832" s="57" t="n"/>
    </row>
    <row r="833" ht="15.75" customHeight="1" s="198">
      <c r="A833" s="57" t="n"/>
      <c r="B833" s="57" t="n"/>
      <c r="C833" s="58" t="n"/>
      <c r="D833" s="57" t="n"/>
    </row>
    <row r="834" ht="15.75" customHeight="1" s="198">
      <c r="A834" s="57" t="n"/>
      <c r="B834" s="57" t="n"/>
      <c r="C834" s="58" t="n"/>
      <c r="D834" s="57" t="n"/>
    </row>
    <row r="835" ht="15.75" customHeight="1" s="198">
      <c r="A835" s="57" t="n"/>
      <c r="B835" s="57" t="n"/>
      <c r="C835" s="58" t="n"/>
      <c r="D835" s="57" t="n"/>
    </row>
    <row r="836" ht="15.75" customHeight="1" s="198">
      <c r="A836" s="57" t="n"/>
      <c r="B836" s="57" t="n"/>
      <c r="C836" s="58" t="n"/>
      <c r="D836" s="57" t="n"/>
    </row>
    <row r="837" ht="15.75" customHeight="1" s="198">
      <c r="A837" s="57" t="n"/>
      <c r="B837" s="57" t="n"/>
      <c r="C837" s="58" t="n"/>
      <c r="D837" s="57" t="n"/>
    </row>
    <row r="838" ht="15.75" customHeight="1" s="198">
      <c r="A838" s="57" t="n"/>
      <c r="B838" s="57" t="n"/>
      <c r="C838" s="58" t="n"/>
      <c r="D838" s="57" t="n"/>
    </row>
    <row r="839" ht="15.75" customHeight="1" s="198">
      <c r="A839" s="57" t="n"/>
      <c r="B839" s="57" t="n"/>
      <c r="C839" s="58" t="n"/>
      <c r="D839" s="57" t="n"/>
    </row>
    <row r="840" ht="15.75" customHeight="1" s="198">
      <c r="A840" s="57" t="n"/>
      <c r="B840" s="57" t="n"/>
      <c r="C840" s="58" t="n"/>
      <c r="D840" s="57" t="n"/>
    </row>
    <row r="841" ht="15.75" customHeight="1" s="198">
      <c r="A841" s="57" t="n"/>
      <c r="B841" s="57" t="n"/>
      <c r="C841" s="58" t="n"/>
      <c r="D841" s="57" t="n"/>
    </row>
    <row r="842" ht="15.75" customHeight="1" s="198">
      <c r="A842" s="57" t="n"/>
      <c r="B842" s="57" t="n"/>
      <c r="C842" s="58" t="n"/>
      <c r="D842" s="57" t="n"/>
    </row>
    <row r="843" ht="15.75" customHeight="1" s="198">
      <c r="A843" s="57" t="n"/>
      <c r="B843" s="57" t="n"/>
      <c r="C843" s="58" t="n"/>
      <c r="D843" s="57" t="n"/>
    </row>
    <row r="844" ht="15.75" customHeight="1" s="198">
      <c r="A844" s="57" t="n"/>
      <c r="B844" s="57" t="n"/>
      <c r="C844" s="58" t="n"/>
      <c r="D844" s="57" t="n"/>
    </row>
    <row r="845" ht="15.75" customHeight="1" s="198">
      <c r="A845" s="57" t="n"/>
      <c r="B845" s="57" t="n"/>
      <c r="C845" s="58" t="n"/>
      <c r="D845" s="57" t="n"/>
    </row>
    <row r="846" ht="15.75" customHeight="1" s="198">
      <c r="A846" s="57" t="n"/>
      <c r="B846" s="57" t="n"/>
      <c r="C846" s="58" t="n"/>
      <c r="D846" s="57" t="n"/>
    </row>
    <row r="847" ht="15.75" customHeight="1" s="198">
      <c r="A847" s="57" t="n"/>
      <c r="B847" s="57" t="n"/>
      <c r="C847" s="58" t="n"/>
      <c r="D847" s="57" t="n"/>
    </row>
    <row r="848" ht="15.75" customHeight="1" s="198">
      <c r="A848" s="57" t="n"/>
      <c r="B848" s="57" t="n"/>
      <c r="C848" s="58" t="n"/>
      <c r="D848" s="57" t="n"/>
    </row>
    <row r="849" ht="15.75" customHeight="1" s="198">
      <c r="A849" s="57" t="n"/>
      <c r="B849" s="57" t="n"/>
      <c r="C849" s="58" t="n"/>
      <c r="D849" s="57" t="n"/>
    </row>
    <row r="850" ht="15.75" customHeight="1" s="198">
      <c r="A850" s="57" t="n"/>
      <c r="B850" s="57" t="n"/>
      <c r="C850" s="58" t="n"/>
      <c r="D850" s="57" t="n"/>
    </row>
    <row r="851" ht="15.75" customHeight="1" s="198">
      <c r="A851" s="57" t="n"/>
      <c r="B851" s="57" t="n"/>
      <c r="C851" s="58" t="n"/>
      <c r="D851" s="57" t="n"/>
    </row>
    <row r="852" ht="15.75" customHeight="1" s="198">
      <c r="A852" s="57" t="n"/>
      <c r="B852" s="57" t="n"/>
      <c r="C852" s="58" t="n"/>
      <c r="D852" s="57" t="n"/>
    </row>
    <row r="853" ht="15.75" customHeight="1" s="198">
      <c r="A853" s="57" t="n"/>
      <c r="B853" s="57" t="n"/>
      <c r="C853" s="58" t="n"/>
      <c r="D853" s="57" t="n"/>
    </row>
    <row r="854" ht="15.75" customHeight="1" s="198">
      <c r="A854" s="57" t="n"/>
      <c r="B854" s="57" t="n"/>
      <c r="C854" s="58" t="n"/>
      <c r="D854" s="57" t="n"/>
    </row>
    <row r="855" ht="15.75" customHeight="1" s="198">
      <c r="A855" s="57" t="n"/>
      <c r="B855" s="57" t="n"/>
      <c r="C855" s="58" t="n"/>
      <c r="D855" s="57" t="n"/>
    </row>
    <row r="856" ht="15.75" customHeight="1" s="198">
      <c r="A856" s="57" t="n"/>
      <c r="B856" s="57" t="n"/>
      <c r="C856" s="58" t="n"/>
      <c r="D856" s="57" t="n"/>
    </row>
    <row r="857" ht="15.75" customHeight="1" s="198">
      <c r="A857" s="57" t="n"/>
      <c r="B857" s="57" t="n"/>
      <c r="C857" s="58" t="n"/>
      <c r="D857" s="57" t="n"/>
    </row>
    <row r="858" ht="15.75" customHeight="1" s="198">
      <c r="A858" s="57" t="n"/>
      <c r="B858" s="57" t="n"/>
      <c r="C858" s="58" t="n"/>
      <c r="D858" s="57" t="n"/>
    </row>
    <row r="859" ht="15.75" customHeight="1" s="198">
      <c r="A859" s="57" t="n"/>
      <c r="B859" s="57" t="n"/>
      <c r="C859" s="58" t="n"/>
      <c r="D859" s="57" t="n"/>
    </row>
    <row r="860" ht="15.75" customHeight="1" s="198">
      <c r="A860" s="57" t="n"/>
      <c r="B860" s="57" t="n"/>
      <c r="C860" s="58" t="n"/>
      <c r="D860" s="57" t="n"/>
    </row>
    <row r="861" ht="15.75" customHeight="1" s="198">
      <c r="A861" s="57" t="n"/>
      <c r="B861" s="57" t="n"/>
      <c r="C861" s="58" t="n"/>
      <c r="D861" s="57" t="n"/>
    </row>
    <row r="862" ht="15.75" customHeight="1" s="198">
      <c r="A862" s="57" t="n"/>
      <c r="B862" s="57" t="n"/>
      <c r="C862" s="58" t="n"/>
      <c r="D862" s="57" t="n"/>
    </row>
    <row r="863" ht="15.75" customHeight="1" s="198">
      <c r="A863" s="57" t="n"/>
      <c r="B863" s="57" t="n"/>
      <c r="C863" s="58" t="n"/>
      <c r="D863" s="57" t="n"/>
    </row>
    <row r="864" ht="15.75" customHeight="1" s="198">
      <c r="A864" s="57" t="n"/>
      <c r="B864" s="57" t="n"/>
      <c r="C864" s="58" t="n"/>
      <c r="D864" s="57" t="n"/>
    </row>
    <row r="865" ht="15.75" customHeight="1" s="198">
      <c r="A865" s="57" t="n"/>
      <c r="B865" s="57" t="n"/>
      <c r="C865" s="58" t="n"/>
      <c r="D865" s="57" t="n"/>
    </row>
    <row r="866" ht="15.75" customHeight="1" s="198">
      <c r="A866" s="57" t="n"/>
      <c r="B866" s="57" t="n"/>
      <c r="C866" s="58" t="n"/>
      <c r="D866" s="57" t="n"/>
    </row>
    <row r="867" ht="15.75" customHeight="1" s="198">
      <c r="A867" s="57" t="n"/>
      <c r="B867" s="57" t="n"/>
      <c r="C867" s="58" t="n"/>
      <c r="D867" s="57" t="n"/>
    </row>
    <row r="868" ht="15.75" customHeight="1" s="198">
      <c r="A868" s="57" t="n"/>
      <c r="B868" s="57" t="n"/>
      <c r="C868" s="58" t="n"/>
      <c r="D868" s="57" t="n"/>
    </row>
    <row r="869" ht="15.75" customHeight="1" s="198">
      <c r="A869" s="57" t="n"/>
      <c r="B869" s="57" t="n"/>
      <c r="C869" s="58" t="n"/>
      <c r="D869" s="57" t="n"/>
    </row>
    <row r="870" ht="15.75" customHeight="1" s="198">
      <c r="A870" s="57" t="n"/>
      <c r="B870" s="57" t="n"/>
      <c r="C870" s="58" t="n"/>
      <c r="D870" s="57" t="n"/>
    </row>
    <row r="871" ht="15.75" customHeight="1" s="198">
      <c r="A871" s="57" t="n"/>
      <c r="B871" s="57" t="n"/>
      <c r="C871" s="58" t="n"/>
      <c r="D871" s="57" t="n"/>
    </row>
    <row r="872" ht="15.75" customHeight="1" s="198">
      <c r="A872" s="57" t="n"/>
      <c r="B872" s="57" t="n"/>
      <c r="C872" s="58" t="n"/>
      <c r="D872" s="57" t="n"/>
    </row>
    <row r="873" ht="15.75" customHeight="1" s="198">
      <c r="A873" s="57" t="n"/>
      <c r="B873" s="57" t="n"/>
      <c r="C873" s="58" t="n"/>
      <c r="D873" s="57" t="n"/>
    </row>
    <row r="874" ht="15.75" customHeight="1" s="198">
      <c r="A874" s="57" t="n"/>
      <c r="B874" s="57" t="n"/>
      <c r="C874" s="58" t="n"/>
      <c r="D874" s="57" t="n"/>
    </row>
    <row r="875" ht="15.75" customHeight="1" s="198">
      <c r="A875" s="57" t="n"/>
      <c r="B875" s="57" t="n"/>
      <c r="C875" s="58" t="n"/>
      <c r="D875" s="57" t="n"/>
    </row>
    <row r="876" ht="15.75" customHeight="1" s="198">
      <c r="A876" s="57" t="n"/>
      <c r="B876" s="57" t="n"/>
      <c r="C876" s="58" t="n"/>
      <c r="D876" s="57" t="n"/>
    </row>
    <row r="877" ht="15.75" customHeight="1" s="198">
      <c r="A877" s="57" t="n"/>
      <c r="B877" s="57" t="n"/>
      <c r="C877" s="58" t="n"/>
      <c r="D877" s="57" t="n"/>
    </row>
    <row r="878" ht="15.75" customHeight="1" s="198">
      <c r="A878" s="57" t="n"/>
      <c r="B878" s="57" t="n"/>
      <c r="C878" s="58" t="n"/>
      <c r="D878" s="57" t="n"/>
    </row>
    <row r="879" ht="15.75" customHeight="1" s="198">
      <c r="A879" s="57" t="n"/>
      <c r="B879" s="57" t="n"/>
      <c r="C879" s="58" t="n"/>
      <c r="D879" s="57" t="n"/>
    </row>
    <row r="880" ht="15.75" customHeight="1" s="198">
      <c r="A880" s="57" t="n"/>
      <c r="B880" s="57" t="n"/>
      <c r="C880" s="58" t="n"/>
      <c r="D880" s="57" t="n"/>
    </row>
    <row r="881" ht="15.75" customHeight="1" s="198">
      <c r="A881" s="57" t="n"/>
      <c r="B881" s="57" t="n"/>
      <c r="C881" s="58" t="n"/>
      <c r="D881" s="57" t="n"/>
    </row>
    <row r="882" ht="15.75" customHeight="1" s="198">
      <c r="A882" s="57" t="n"/>
      <c r="B882" s="57" t="n"/>
      <c r="C882" s="58" t="n"/>
      <c r="D882" s="57" t="n"/>
    </row>
    <row r="883" ht="15.75" customHeight="1" s="198">
      <c r="A883" s="57" t="n"/>
      <c r="B883" s="57" t="n"/>
      <c r="C883" s="58" t="n"/>
      <c r="D883" s="57" t="n"/>
    </row>
    <row r="884" ht="15.75" customHeight="1" s="198">
      <c r="A884" s="57" t="n"/>
      <c r="B884" s="57" t="n"/>
      <c r="C884" s="58" t="n"/>
      <c r="D884" s="57" t="n"/>
    </row>
    <row r="885" ht="15.75" customHeight="1" s="198">
      <c r="A885" s="57" t="n"/>
      <c r="B885" s="57" t="n"/>
      <c r="C885" s="58" t="n"/>
      <c r="D885" s="57" t="n"/>
    </row>
    <row r="886" ht="15.75" customHeight="1" s="198">
      <c r="A886" s="57" t="n"/>
      <c r="B886" s="57" t="n"/>
      <c r="C886" s="58" t="n"/>
      <c r="D886" s="57" t="n"/>
    </row>
    <row r="887" ht="15.75" customHeight="1" s="198">
      <c r="A887" s="57" t="n"/>
      <c r="B887" s="57" t="n"/>
      <c r="C887" s="58" t="n"/>
      <c r="D887" s="57" t="n"/>
    </row>
    <row r="888" ht="15.75" customHeight="1" s="198">
      <c r="A888" s="57" t="n"/>
      <c r="B888" s="57" t="n"/>
      <c r="C888" s="58" t="n"/>
      <c r="D888" s="57" t="n"/>
    </row>
    <row r="889" ht="15.75" customHeight="1" s="198">
      <c r="A889" s="57" t="n"/>
      <c r="B889" s="57" t="n"/>
      <c r="C889" s="58" t="n"/>
      <c r="D889" s="57" t="n"/>
    </row>
    <row r="890" ht="15.75" customHeight="1" s="198">
      <c r="A890" s="57" t="n"/>
      <c r="B890" s="57" t="n"/>
      <c r="C890" s="58" t="n"/>
      <c r="D890" s="57" t="n"/>
    </row>
    <row r="891" ht="15.75" customHeight="1" s="198">
      <c r="A891" s="57" t="n"/>
      <c r="B891" s="57" t="n"/>
      <c r="C891" s="58" t="n"/>
      <c r="D891" s="57" t="n"/>
    </row>
    <row r="892" ht="15.75" customHeight="1" s="198">
      <c r="A892" s="57" t="n"/>
      <c r="B892" s="57" t="n"/>
      <c r="C892" s="58" t="n"/>
      <c r="D892" s="57" t="n"/>
    </row>
    <row r="893" ht="15.75" customHeight="1" s="198">
      <c r="A893" s="57" t="n"/>
      <c r="B893" s="57" t="n"/>
      <c r="C893" s="58" t="n"/>
      <c r="D893" s="57" t="n"/>
    </row>
    <row r="894" ht="15.75" customHeight="1" s="198">
      <c r="A894" s="57" t="n"/>
      <c r="B894" s="57" t="n"/>
      <c r="C894" s="58" t="n"/>
      <c r="D894" s="57" t="n"/>
    </row>
    <row r="895" ht="15.75" customHeight="1" s="198">
      <c r="A895" s="57" t="n"/>
      <c r="B895" s="57" t="n"/>
      <c r="C895" s="58" t="n"/>
      <c r="D895" s="57" t="n"/>
    </row>
    <row r="896" ht="15.75" customHeight="1" s="198">
      <c r="A896" s="57" t="n"/>
      <c r="B896" s="57" t="n"/>
      <c r="C896" s="58" t="n"/>
      <c r="D896" s="57" t="n"/>
    </row>
    <row r="897" ht="15.75" customHeight="1" s="198">
      <c r="A897" s="57" t="n"/>
      <c r="B897" s="57" t="n"/>
      <c r="C897" s="58" t="n"/>
      <c r="D897" s="57" t="n"/>
    </row>
    <row r="898" ht="15.75" customHeight="1" s="198">
      <c r="A898" s="57" t="n"/>
      <c r="B898" s="57" t="n"/>
      <c r="C898" s="58" t="n"/>
      <c r="D898" s="57" t="n"/>
    </row>
    <row r="899" ht="15.75" customHeight="1" s="198">
      <c r="A899" s="57" t="n"/>
      <c r="B899" s="57" t="n"/>
      <c r="C899" s="58" t="n"/>
      <c r="D899" s="57" t="n"/>
    </row>
    <row r="900" ht="15.75" customHeight="1" s="198">
      <c r="A900" s="57" t="n"/>
      <c r="B900" s="57" t="n"/>
      <c r="C900" s="58" t="n"/>
      <c r="D900" s="57" t="n"/>
    </row>
    <row r="901" ht="15.75" customHeight="1" s="198">
      <c r="A901" s="57" t="n"/>
      <c r="B901" s="57" t="n"/>
      <c r="C901" s="58" t="n"/>
      <c r="D901" s="57" t="n"/>
    </row>
    <row r="902" ht="15.75" customHeight="1" s="198">
      <c r="A902" s="57" t="n"/>
      <c r="B902" s="57" t="n"/>
      <c r="C902" s="58" t="n"/>
      <c r="D902" s="57" t="n"/>
    </row>
    <row r="903" ht="15.75" customHeight="1" s="198">
      <c r="A903" s="57" t="n"/>
      <c r="B903" s="57" t="n"/>
      <c r="C903" s="58" t="n"/>
      <c r="D903" s="57" t="n"/>
    </row>
    <row r="904" ht="15.75" customHeight="1" s="198">
      <c r="A904" s="57" t="n"/>
      <c r="B904" s="57" t="n"/>
      <c r="C904" s="58" t="n"/>
      <c r="D904" s="57" t="n"/>
    </row>
    <row r="905" ht="15.75" customHeight="1" s="198">
      <c r="A905" s="57" t="n"/>
      <c r="B905" s="57" t="n"/>
      <c r="C905" s="58" t="n"/>
      <c r="D905" s="57" t="n"/>
    </row>
    <row r="906" ht="15.75" customHeight="1" s="198">
      <c r="A906" s="57" t="n"/>
      <c r="B906" s="57" t="n"/>
      <c r="C906" s="58" t="n"/>
      <c r="D906" s="57" t="n"/>
    </row>
    <row r="907" ht="15.75" customHeight="1" s="198">
      <c r="A907" s="57" t="n"/>
      <c r="B907" s="57" t="n"/>
      <c r="C907" s="58" t="n"/>
      <c r="D907" s="57" t="n"/>
    </row>
    <row r="908" ht="15.75" customHeight="1" s="198">
      <c r="A908" s="57" t="n"/>
      <c r="B908" s="57" t="n"/>
      <c r="C908" s="58" t="n"/>
      <c r="D908" s="57" t="n"/>
    </row>
    <row r="909" ht="15.75" customHeight="1" s="198">
      <c r="A909" s="57" t="n"/>
      <c r="B909" s="57" t="n"/>
      <c r="C909" s="58" t="n"/>
      <c r="D909" s="57" t="n"/>
    </row>
    <row r="910" ht="15.75" customHeight="1" s="198">
      <c r="A910" s="57" t="n"/>
      <c r="B910" s="57" t="n"/>
      <c r="C910" s="58" t="n"/>
      <c r="D910" s="57" t="n"/>
    </row>
    <row r="911" ht="15.75" customHeight="1" s="198">
      <c r="A911" s="57" t="n"/>
      <c r="B911" s="57" t="n"/>
      <c r="C911" s="58" t="n"/>
      <c r="D911" s="57" t="n"/>
    </row>
    <row r="912" ht="15.75" customHeight="1" s="198">
      <c r="A912" s="57" t="n"/>
      <c r="B912" s="57" t="n"/>
      <c r="C912" s="58" t="n"/>
      <c r="D912" s="57" t="n"/>
    </row>
    <row r="913" ht="15.75" customHeight="1" s="198">
      <c r="A913" s="57" t="n"/>
      <c r="B913" s="57" t="n"/>
      <c r="C913" s="58" t="n"/>
      <c r="D913" s="57" t="n"/>
    </row>
    <row r="914" ht="15.75" customHeight="1" s="198">
      <c r="A914" s="57" t="n"/>
      <c r="B914" s="57" t="n"/>
      <c r="C914" s="58" t="n"/>
      <c r="D914" s="57" t="n"/>
    </row>
    <row r="915" ht="15.75" customHeight="1" s="198">
      <c r="A915" s="57" t="n"/>
      <c r="B915" s="57" t="n"/>
      <c r="C915" s="58" t="n"/>
      <c r="D915" s="57" t="n"/>
    </row>
    <row r="916" ht="15.75" customHeight="1" s="198">
      <c r="A916" s="57" t="n"/>
      <c r="B916" s="57" t="n"/>
      <c r="C916" s="58" t="n"/>
      <c r="D916" s="57" t="n"/>
    </row>
    <row r="917" ht="15.75" customHeight="1" s="198">
      <c r="A917" s="57" t="n"/>
      <c r="B917" s="57" t="n"/>
      <c r="C917" s="58" t="n"/>
      <c r="D917" s="57" t="n"/>
    </row>
    <row r="918" ht="15.75" customHeight="1" s="198">
      <c r="A918" s="57" t="n"/>
      <c r="B918" s="57" t="n"/>
      <c r="C918" s="58" t="n"/>
      <c r="D918" s="57" t="n"/>
    </row>
    <row r="919" ht="15.75" customHeight="1" s="198">
      <c r="A919" s="57" t="n"/>
      <c r="B919" s="57" t="n"/>
      <c r="C919" s="58" t="n"/>
      <c r="D919" s="57" t="n"/>
    </row>
    <row r="920" ht="15.75" customHeight="1" s="198">
      <c r="A920" s="57" t="n"/>
      <c r="B920" s="57" t="n"/>
      <c r="C920" s="58" t="n"/>
      <c r="D920" s="57" t="n"/>
    </row>
    <row r="921" ht="15.75" customHeight="1" s="198">
      <c r="A921" s="57" t="n"/>
      <c r="B921" s="57" t="n"/>
      <c r="C921" s="58" t="n"/>
      <c r="D921" s="57" t="n"/>
    </row>
    <row r="922" ht="15.75" customHeight="1" s="198">
      <c r="A922" s="57" t="n"/>
      <c r="B922" s="57" t="n"/>
      <c r="C922" s="58" t="n"/>
      <c r="D922" s="57" t="n"/>
    </row>
    <row r="923" ht="15.75" customHeight="1" s="198">
      <c r="A923" s="57" t="n"/>
      <c r="B923" s="57" t="n"/>
      <c r="C923" s="58" t="n"/>
      <c r="D923" s="57" t="n"/>
    </row>
    <row r="924" ht="15.75" customHeight="1" s="198">
      <c r="A924" s="57" t="n"/>
      <c r="B924" s="57" t="n"/>
      <c r="C924" s="58" t="n"/>
      <c r="D924" s="57" t="n"/>
    </row>
    <row r="925" ht="15.75" customHeight="1" s="198">
      <c r="A925" s="57" t="n"/>
      <c r="B925" s="57" t="n"/>
      <c r="C925" s="58" t="n"/>
      <c r="D925" s="57" t="n"/>
    </row>
    <row r="926" ht="15.75" customHeight="1" s="198">
      <c r="A926" s="57" t="n"/>
      <c r="B926" s="57" t="n"/>
      <c r="C926" s="58" t="n"/>
      <c r="D926" s="57" t="n"/>
    </row>
    <row r="927" ht="15.75" customHeight="1" s="198">
      <c r="A927" s="57" t="n"/>
      <c r="B927" s="57" t="n"/>
      <c r="C927" s="58" t="n"/>
      <c r="D927" s="57" t="n"/>
    </row>
    <row r="928" ht="15.75" customHeight="1" s="198">
      <c r="A928" s="57" t="n"/>
      <c r="B928" s="57" t="n"/>
      <c r="C928" s="58" t="n"/>
      <c r="D928" s="57" t="n"/>
    </row>
    <row r="929" ht="15.75" customHeight="1" s="198">
      <c r="A929" s="57" t="n"/>
      <c r="B929" s="57" t="n"/>
      <c r="C929" s="58" t="n"/>
      <c r="D929" s="57" t="n"/>
    </row>
    <row r="930" ht="15.75" customHeight="1" s="198">
      <c r="A930" s="57" t="n"/>
      <c r="B930" s="57" t="n"/>
      <c r="C930" s="58" t="n"/>
      <c r="D930" s="57" t="n"/>
    </row>
    <row r="931" ht="15.75" customHeight="1" s="198">
      <c r="A931" s="57" t="n"/>
      <c r="B931" s="57" t="n"/>
      <c r="C931" s="58" t="n"/>
      <c r="D931" s="57" t="n"/>
    </row>
    <row r="932" ht="15.75" customHeight="1" s="198">
      <c r="A932" s="57" t="n"/>
      <c r="B932" s="57" t="n"/>
      <c r="C932" s="58" t="n"/>
      <c r="D932" s="57" t="n"/>
    </row>
    <row r="933" ht="15.75" customHeight="1" s="198">
      <c r="A933" s="57" t="n"/>
      <c r="B933" s="57" t="n"/>
      <c r="C933" s="58" t="n"/>
      <c r="D933" s="57" t="n"/>
    </row>
    <row r="934" ht="15.75" customHeight="1" s="198">
      <c r="A934" s="57" t="n"/>
      <c r="B934" s="57" t="n"/>
      <c r="C934" s="58" t="n"/>
      <c r="D934" s="57" t="n"/>
    </row>
    <row r="935" ht="15.75" customHeight="1" s="198">
      <c r="A935" s="57" t="n"/>
      <c r="B935" s="57" t="n"/>
      <c r="C935" s="58" t="n"/>
      <c r="D935" s="57" t="n"/>
    </row>
    <row r="936" ht="15.75" customHeight="1" s="198">
      <c r="A936" s="57" t="n"/>
      <c r="B936" s="57" t="n"/>
      <c r="C936" s="58" t="n"/>
      <c r="D936" s="57" t="n"/>
    </row>
    <row r="937" ht="15.75" customHeight="1" s="198">
      <c r="A937" s="57" t="n"/>
      <c r="B937" s="57" t="n"/>
      <c r="C937" s="58" t="n"/>
      <c r="D937" s="57" t="n"/>
    </row>
    <row r="938" ht="15.75" customHeight="1" s="198">
      <c r="A938" s="57" t="n"/>
      <c r="B938" s="57" t="n"/>
      <c r="C938" s="58" t="n"/>
      <c r="D938" s="57" t="n"/>
    </row>
    <row r="939" ht="15.75" customHeight="1" s="198">
      <c r="A939" s="57" t="n"/>
      <c r="B939" s="57" t="n"/>
      <c r="C939" s="58" t="n"/>
      <c r="D939" s="57" t="n"/>
    </row>
    <row r="940" ht="15.75" customHeight="1" s="198">
      <c r="A940" s="57" t="n"/>
      <c r="B940" s="57" t="n"/>
      <c r="C940" s="58" t="n"/>
      <c r="D940" s="57" t="n"/>
    </row>
    <row r="941" ht="15.75" customHeight="1" s="198">
      <c r="A941" s="57" t="n"/>
      <c r="B941" s="57" t="n"/>
      <c r="C941" s="58" t="n"/>
      <c r="D941" s="57" t="n"/>
    </row>
    <row r="942" ht="15.75" customHeight="1" s="198">
      <c r="A942" s="57" t="n"/>
      <c r="B942" s="57" t="n"/>
      <c r="C942" s="58" t="n"/>
      <c r="D942" s="57" t="n"/>
    </row>
    <row r="943" ht="15.75" customHeight="1" s="198">
      <c r="A943" s="57" t="n"/>
      <c r="B943" s="57" t="n"/>
      <c r="C943" s="58" t="n"/>
      <c r="D943" s="57" t="n"/>
    </row>
    <row r="944" ht="15.75" customHeight="1" s="198">
      <c r="A944" s="57" t="n"/>
      <c r="B944" s="57" t="n"/>
      <c r="C944" s="58" t="n"/>
      <c r="D944" s="57" t="n"/>
    </row>
    <row r="945" ht="15.75" customHeight="1" s="198">
      <c r="A945" s="57" t="n"/>
      <c r="B945" s="57" t="n"/>
      <c r="C945" s="58" t="n"/>
      <c r="D945" s="57" t="n"/>
    </row>
    <row r="946" ht="15.75" customHeight="1" s="198">
      <c r="A946" s="57" t="n"/>
      <c r="B946" s="57" t="n"/>
      <c r="C946" s="58" t="n"/>
      <c r="D946" s="57" t="n"/>
    </row>
    <row r="947" ht="15.75" customHeight="1" s="198">
      <c r="A947" s="57" t="n"/>
      <c r="B947" s="57" t="n"/>
      <c r="C947" s="58" t="n"/>
      <c r="D947" s="57" t="n"/>
    </row>
    <row r="948" ht="15.75" customHeight="1" s="198">
      <c r="A948" s="57" t="n"/>
      <c r="B948" s="57" t="n"/>
      <c r="C948" s="58" t="n"/>
      <c r="D948" s="57" t="n"/>
    </row>
    <row r="949" ht="15.75" customHeight="1" s="198">
      <c r="A949" s="57" t="n"/>
      <c r="B949" s="57" t="n"/>
      <c r="C949" s="58" t="n"/>
      <c r="D949" s="57" t="n"/>
    </row>
    <row r="950" ht="15.75" customHeight="1" s="198">
      <c r="A950" s="57" t="n"/>
      <c r="B950" s="57" t="n"/>
      <c r="C950" s="58" t="n"/>
      <c r="D950" s="57" t="n"/>
    </row>
    <row r="951" ht="15.75" customHeight="1" s="198">
      <c r="A951" s="57" t="n"/>
      <c r="B951" s="57" t="n"/>
      <c r="C951" s="58" t="n"/>
      <c r="D951" s="57" t="n"/>
    </row>
    <row r="952" ht="15.75" customHeight="1" s="198">
      <c r="A952" s="57" t="n"/>
      <c r="B952" s="57" t="n"/>
      <c r="C952" s="58" t="n"/>
      <c r="D952" s="57" t="n"/>
    </row>
    <row r="953" ht="15.75" customHeight="1" s="198">
      <c r="A953" s="57" t="n"/>
      <c r="B953" s="57" t="n"/>
      <c r="C953" s="58" t="n"/>
      <c r="D953" s="57" t="n"/>
    </row>
    <row r="954" ht="15.75" customHeight="1" s="198">
      <c r="A954" s="57" t="n"/>
      <c r="B954" s="57" t="n"/>
      <c r="C954" s="58" t="n"/>
      <c r="D954" s="57" t="n"/>
    </row>
    <row r="955" ht="15.75" customHeight="1" s="198">
      <c r="A955" s="57" t="n"/>
      <c r="B955" s="57" t="n"/>
      <c r="C955" s="58" t="n"/>
      <c r="D955" s="57" t="n"/>
    </row>
    <row r="956" ht="15.75" customHeight="1" s="198">
      <c r="A956" s="57" t="n"/>
      <c r="B956" s="57" t="n"/>
      <c r="C956" s="58" t="n"/>
      <c r="D956" s="57" t="n"/>
    </row>
    <row r="957" ht="15.75" customHeight="1" s="198">
      <c r="A957" s="57" t="n"/>
      <c r="B957" s="57" t="n"/>
      <c r="C957" s="58" t="n"/>
      <c r="D957" s="57" t="n"/>
    </row>
    <row r="958" ht="15.75" customHeight="1" s="198">
      <c r="A958" s="57" t="n"/>
      <c r="B958" s="57" t="n"/>
      <c r="C958" s="58" t="n"/>
      <c r="D958" s="57" t="n"/>
    </row>
    <row r="959" ht="15.75" customHeight="1" s="198">
      <c r="A959" s="57" t="n"/>
      <c r="B959" s="57" t="n"/>
      <c r="C959" s="58" t="n"/>
      <c r="D959" s="57" t="n"/>
    </row>
    <row r="960" ht="15.75" customHeight="1" s="198">
      <c r="A960" s="57" t="n"/>
      <c r="B960" s="57" t="n"/>
      <c r="C960" s="58" t="n"/>
      <c r="D960" s="57" t="n"/>
    </row>
    <row r="961" ht="15.75" customHeight="1" s="198">
      <c r="A961" s="57" t="n"/>
      <c r="B961" s="57" t="n"/>
      <c r="C961" s="58" t="n"/>
      <c r="D961" s="57" t="n"/>
    </row>
    <row r="962" ht="15.75" customHeight="1" s="198">
      <c r="A962" s="57" t="n"/>
      <c r="B962" s="57" t="n"/>
      <c r="C962" s="58" t="n"/>
      <c r="D962" s="57" t="n"/>
    </row>
    <row r="963" ht="15.75" customHeight="1" s="198">
      <c r="A963" s="57" t="n"/>
      <c r="B963" s="57" t="n"/>
      <c r="C963" s="58" t="n"/>
      <c r="D963" s="57" t="n"/>
    </row>
    <row r="964" ht="15.75" customHeight="1" s="198">
      <c r="A964" s="57" t="n"/>
      <c r="B964" s="57" t="n"/>
      <c r="C964" s="58" t="n"/>
      <c r="D964" s="57" t="n"/>
    </row>
    <row r="965" ht="15.75" customHeight="1" s="198">
      <c r="A965" s="57" t="n"/>
      <c r="B965" s="57" t="n"/>
      <c r="C965" s="58" t="n"/>
      <c r="D965" s="57" t="n"/>
    </row>
    <row r="966" ht="15.75" customHeight="1" s="198">
      <c r="A966" s="57" t="n"/>
      <c r="B966" s="57" t="n"/>
      <c r="C966" s="58" t="n"/>
      <c r="D966" s="57" t="n"/>
    </row>
    <row r="967" ht="15.75" customHeight="1" s="198">
      <c r="A967" s="57" t="n"/>
      <c r="B967" s="57" t="n"/>
      <c r="C967" s="58" t="n"/>
      <c r="D967" s="57" t="n"/>
    </row>
    <row r="968" ht="15.75" customHeight="1" s="198">
      <c r="A968" s="57" t="n"/>
      <c r="B968" s="57" t="n"/>
      <c r="C968" s="58" t="n"/>
      <c r="D968" s="57" t="n"/>
    </row>
    <row r="969" ht="15.75" customHeight="1" s="198">
      <c r="A969" s="57" t="n"/>
      <c r="B969" s="57" t="n"/>
      <c r="C969" s="58" t="n"/>
      <c r="D969" s="57" t="n"/>
    </row>
    <row r="970" ht="15.75" customHeight="1" s="198">
      <c r="A970" s="57" t="n"/>
      <c r="B970" s="57" t="n"/>
      <c r="C970" s="58" t="n"/>
      <c r="D970" s="57" t="n"/>
    </row>
    <row r="971" ht="15.75" customHeight="1" s="198">
      <c r="A971" s="57" t="n"/>
      <c r="B971" s="57" t="n"/>
      <c r="C971" s="58" t="n"/>
      <c r="D971" s="57" t="n"/>
    </row>
    <row r="972" ht="15.75" customHeight="1" s="198">
      <c r="A972" s="57" t="n"/>
      <c r="B972" s="57" t="n"/>
      <c r="C972" s="58" t="n"/>
      <c r="D972" s="57" t="n"/>
    </row>
    <row r="973" ht="15.75" customHeight="1" s="198">
      <c r="A973" s="57" t="n"/>
      <c r="B973" s="57" t="n"/>
      <c r="C973" s="58" t="n"/>
      <c r="D973" s="57" t="n"/>
    </row>
    <row r="974" ht="15.75" customHeight="1" s="198">
      <c r="A974" s="57" t="n"/>
      <c r="B974" s="57" t="n"/>
      <c r="C974" s="58" t="n"/>
      <c r="D974" s="57" t="n"/>
    </row>
    <row r="975" ht="15.75" customHeight="1" s="198">
      <c r="A975" s="57" t="n"/>
      <c r="B975" s="57" t="n"/>
      <c r="C975" s="58" t="n"/>
      <c r="D975" s="57" t="n"/>
    </row>
    <row r="976" ht="15.75" customHeight="1" s="198">
      <c r="A976" s="57" t="n"/>
      <c r="B976" s="57" t="n"/>
      <c r="C976" s="58" t="n"/>
      <c r="D976" s="57" t="n"/>
    </row>
    <row r="977" ht="15.75" customHeight="1" s="198">
      <c r="A977" s="57" t="n"/>
      <c r="B977" s="57" t="n"/>
      <c r="C977" s="58" t="n"/>
      <c r="D977" s="57" t="n"/>
    </row>
    <row r="978" ht="15.75" customHeight="1" s="198">
      <c r="A978" s="57" t="n"/>
      <c r="B978" s="57" t="n"/>
      <c r="C978" s="58" t="n"/>
      <c r="D978" s="57" t="n"/>
    </row>
    <row r="979" ht="15.75" customHeight="1" s="198">
      <c r="A979" s="57" t="n"/>
      <c r="B979" s="57" t="n"/>
      <c r="C979" s="58" t="n"/>
      <c r="D979" s="57" t="n"/>
    </row>
    <row r="980" ht="15.75" customHeight="1" s="198">
      <c r="A980" s="57" t="n"/>
      <c r="B980" s="57" t="n"/>
      <c r="C980" s="58" t="n"/>
      <c r="D980" s="57" t="n"/>
    </row>
    <row r="981" ht="15.75" customHeight="1" s="198">
      <c r="A981" s="57" t="n"/>
      <c r="B981" s="57" t="n"/>
      <c r="C981" s="58" t="n"/>
      <c r="D981" s="57" t="n"/>
    </row>
    <row r="982" ht="15.75" customHeight="1" s="198">
      <c r="A982" s="57" t="n"/>
      <c r="B982" s="57" t="n"/>
      <c r="C982" s="58" t="n"/>
      <c r="D982" s="57" t="n"/>
    </row>
    <row r="983" ht="15.75" customHeight="1" s="198">
      <c r="A983" s="57" t="n"/>
      <c r="B983" s="57" t="n"/>
      <c r="C983" s="58" t="n"/>
      <c r="D983" s="57" t="n"/>
    </row>
    <row r="984" ht="15.75" customHeight="1" s="198">
      <c r="A984" s="57" t="n"/>
      <c r="B984" s="57" t="n"/>
      <c r="C984" s="58" t="n"/>
      <c r="D984" s="57" t="n"/>
    </row>
    <row r="985" ht="15.75" customHeight="1" s="198">
      <c r="A985" s="57" t="n"/>
      <c r="B985" s="57" t="n"/>
      <c r="C985" s="58" t="n"/>
      <c r="D985" s="57" t="n"/>
    </row>
    <row r="986" ht="15.75" customHeight="1" s="198">
      <c r="A986" s="57" t="n"/>
      <c r="B986" s="57" t="n"/>
      <c r="C986" s="58" t="n"/>
      <c r="D986" s="57" t="n"/>
    </row>
    <row r="987" ht="15.75" customHeight="1" s="198">
      <c r="A987" s="57" t="n"/>
      <c r="B987" s="57" t="n"/>
      <c r="C987" s="58" t="n"/>
      <c r="D987" s="57" t="n"/>
    </row>
    <row r="988" ht="15.75" customHeight="1" s="198">
      <c r="A988" s="57" t="n"/>
      <c r="B988" s="57" t="n"/>
      <c r="C988" s="58" t="n"/>
      <c r="D988" s="57" t="n"/>
    </row>
    <row r="989" ht="15.75" customHeight="1" s="198">
      <c r="A989" s="57" t="n"/>
      <c r="B989" s="57" t="n"/>
      <c r="C989" s="58" t="n"/>
      <c r="D989" s="57" t="n"/>
    </row>
    <row r="990" ht="15.75" customHeight="1" s="198">
      <c r="A990" s="57" t="n"/>
      <c r="B990" s="57" t="n"/>
      <c r="C990" s="58" t="n"/>
      <c r="D990" s="57" t="n"/>
    </row>
    <row r="991" ht="15.75" customHeight="1" s="198">
      <c r="A991" s="57" t="n"/>
      <c r="B991" s="57" t="n"/>
      <c r="C991" s="58" t="n"/>
      <c r="D991" s="57" t="n"/>
    </row>
    <row r="992" ht="15.75" customHeight="1" s="198">
      <c r="A992" s="57" t="n"/>
      <c r="B992" s="57" t="n"/>
      <c r="C992" s="58" t="n"/>
      <c r="D992" s="57" t="n"/>
    </row>
    <row r="993" ht="15.75" customHeight="1" s="198">
      <c r="A993" s="57" t="n"/>
      <c r="B993" s="57" t="n"/>
      <c r="C993" s="58" t="n"/>
      <c r="D993" s="57" t="n"/>
    </row>
    <row r="994" ht="15.75" customHeight="1" s="198">
      <c r="A994" s="57" t="n"/>
      <c r="B994" s="57" t="n"/>
      <c r="C994" s="58" t="n"/>
      <c r="D994" s="57" t="n"/>
    </row>
    <row r="995" ht="15.75" customHeight="1" s="198">
      <c r="A995" s="57" t="n"/>
      <c r="B995" s="57" t="n"/>
      <c r="C995" s="58" t="n"/>
      <c r="D995" s="57" t="n"/>
    </row>
    <row r="996" ht="15.75" customHeight="1" s="198">
      <c r="A996" s="57" t="n"/>
      <c r="B996" s="57" t="n"/>
      <c r="C996" s="58" t="n"/>
      <c r="D996" s="57" t="n"/>
    </row>
    <row r="997" ht="15.75" customHeight="1" s="198">
      <c r="A997" s="57" t="n"/>
      <c r="B997" s="57" t="n"/>
      <c r="C997" s="58" t="n"/>
      <c r="D997" s="57" t="n"/>
    </row>
    <row r="998" ht="15.75" customHeight="1" s="198">
      <c r="A998" s="57" t="n"/>
      <c r="B998" s="57" t="n"/>
      <c r="C998" s="58" t="n"/>
      <c r="D998" s="57" t="n"/>
    </row>
    <row r="999" ht="15.75" customHeight="1" s="198">
      <c r="A999" s="57" t="n"/>
      <c r="B999" s="57" t="n"/>
      <c r="C999" s="58" t="n"/>
      <c r="D999" s="57" t="n"/>
    </row>
    <row r="1000" ht="15.75" customHeight="1" s="198">
      <c r="A1000" s="57" t="n"/>
      <c r="B1000" s="57" t="n"/>
      <c r="C1000" s="58" t="n"/>
      <c r="D1000" s="57" t="n"/>
    </row>
  </sheetData>
  <autoFilter ref="$A$1:$D$1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5.xml><?xml version="1.0" encoding="utf-8"?>
<worksheet xmlns="http://schemas.openxmlformats.org/spreadsheetml/2006/main">
  <sheetPr>
    <tabColor rgb="FFA3BCD3"/>
    <outlinePr summaryBelow="1" summaryRight="1"/>
    <pageSetUpPr/>
  </sheetPr>
  <dimension ref="A1:S1000"/>
  <sheetViews>
    <sheetView workbookViewId="0">
      <selection activeCell="A1" sqref="A1"/>
    </sheetView>
  </sheetViews>
  <sheetFormatPr baseColWidth="8" defaultColWidth="12.63" defaultRowHeight="15" customHeight="1"/>
  <cols>
    <col width="38.38" customWidth="1" style="198" min="1" max="1"/>
    <col width="15.88" customWidth="1" style="198" min="2" max="3"/>
    <col width="23.88" customWidth="1" style="198" min="4" max="4"/>
    <col width="18.25" customWidth="1" style="198" min="5" max="5"/>
    <col width="26.75" customWidth="1" style="198" min="6" max="6"/>
    <col width="15" customWidth="1" style="198" min="7" max="7"/>
    <col width="14.5" customWidth="1" style="198" min="8" max="8"/>
    <col width="16.13" customWidth="1" style="198" min="9" max="9"/>
    <col width="8.630000000000001" customWidth="1" style="198" min="10" max="19"/>
  </cols>
  <sheetData>
    <row r="1" ht="12.75" customHeight="1" s="198">
      <c r="A1" s="85" t="inlineStr">
        <is>
          <t>Country</t>
        </is>
      </c>
      <c r="B1" s="85" t="inlineStr">
        <is>
          <t>Country code</t>
        </is>
      </c>
      <c r="C1" s="85" t="inlineStr">
        <is>
          <t>Ecosystem</t>
        </is>
      </c>
      <c r="D1" s="51" t="inlineStr">
        <is>
          <t>Planting cost</t>
        </is>
      </c>
      <c r="E1" s="51" t="inlineStr">
        <is>
          <t>Hybrid cost</t>
        </is>
      </c>
      <c r="F1" s="51" t="inlineStr">
        <is>
          <t>Hydrology cost</t>
        </is>
      </c>
      <c r="G1" s="51" t="inlineStr">
        <is>
          <t>Source planting</t>
        </is>
      </c>
      <c r="H1" s="51" t="inlineStr">
        <is>
          <t>Source hybrid</t>
        </is>
      </c>
      <c r="I1" s="51" t="inlineStr">
        <is>
          <t>Source hydrology</t>
        </is>
      </c>
      <c r="J1" s="197" t="n"/>
      <c r="K1" s="197" t="n"/>
      <c r="L1" s="197" t="n"/>
      <c r="M1" s="197" t="n"/>
      <c r="N1" s="197" t="n"/>
      <c r="O1" s="197" t="n"/>
      <c r="P1" s="197" t="n"/>
      <c r="Q1" s="197" t="n"/>
      <c r="R1" s="197" t="n"/>
      <c r="S1" s="197" t="n"/>
    </row>
    <row r="2" ht="12.75" customHeight="1" s="198">
      <c r="A2" s="62" t="inlineStr">
        <is>
          <t>United States</t>
        </is>
      </c>
      <c r="B2" s="62">
        <f t="array" ref="B2">INDEX(Countries!$D$2:$D$255, MATCH(A2, Countries!$B$2:$B$255, 0))
</f>
        <v/>
      </c>
      <c r="C2" s="62" t="inlineStr">
        <is>
          <t>Mangrove</t>
        </is>
      </c>
      <c r="D2" s="54" t="n">
        <v>14137</v>
      </c>
      <c r="E2" s="54" t="n">
        <v>102578</v>
      </c>
      <c r="F2" s="54" t="n">
        <v>110204</v>
      </c>
      <c r="G2" s="57" t="inlineStr">
        <is>
          <t>TNC Hurricane Paper</t>
        </is>
      </c>
      <c r="H2" s="57" t="inlineStr">
        <is>
          <t>TNC Hurricane Paper</t>
        </is>
      </c>
      <c r="I2" s="57" t="inlineStr">
        <is>
          <t>TNC Hurricane Paper</t>
        </is>
      </c>
      <c r="J2" s="197" t="n"/>
      <c r="K2" s="197" t="n"/>
      <c r="L2" s="197" t="n"/>
      <c r="M2" s="197" t="n"/>
      <c r="N2" s="197" t="n"/>
      <c r="O2" s="197" t="n"/>
      <c r="P2" s="197" t="n"/>
      <c r="Q2" s="197" t="n"/>
      <c r="R2" s="197" t="n"/>
      <c r="S2" s="197" t="n"/>
    </row>
    <row r="3" ht="12.75" customHeight="1" s="198">
      <c r="A3" s="62" t="inlineStr">
        <is>
          <t>Indonesia</t>
        </is>
      </c>
      <c r="B3" s="62">
        <f t="array" ref="B3">INDEX(Countries!$D$2:$D$255, MATCH(A3, Countries!$B$2:$B$255, 0))
</f>
        <v/>
      </c>
      <c r="C3" s="62" t="inlineStr">
        <is>
          <t>Mangrove</t>
        </is>
      </c>
      <c r="D3" s="54" t="n">
        <v>2000</v>
      </c>
      <c r="E3" s="54" t="n"/>
      <c r="F3" s="54" t="n">
        <v>3900</v>
      </c>
      <c r="G3" s="57" t="inlineStr">
        <is>
          <t>Provided by TNC Indonesia</t>
        </is>
      </c>
      <c r="H3" s="57" t="n"/>
      <c r="I3" s="57" t="inlineStr">
        <is>
          <t>Indonesian Government Estimate.</t>
        </is>
      </c>
      <c r="J3" s="197" t="n"/>
      <c r="K3" s="197" t="n"/>
      <c r="L3" s="197" t="n"/>
      <c r="M3" s="197" t="n"/>
      <c r="N3" s="197" t="n"/>
      <c r="O3" s="197" t="n"/>
      <c r="P3" s="197" t="n"/>
      <c r="Q3" s="197" t="n"/>
      <c r="R3" s="197" t="n"/>
      <c r="S3" s="197" t="n"/>
    </row>
    <row r="4" ht="12.75" customHeight="1" s="198">
      <c r="A4" s="62" t="inlineStr">
        <is>
          <t>Australia</t>
        </is>
      </c>
      <c r="B4" s="62">
        <f t="array" ref="B4">INDEX(Countries!$D$2:$D$255, MATCH(A4, Countries!$B$2:$B$255, 0))
</f>
        <v/>
      </c>
      <c r="C4" s="62" t="inlineStr">
        <is>
          <t>Mangrove</t>
        </is>
      </c>
      <c r="D4" s="54" t="n">
        <v>9000</v>
      </c>
      <c r="E4" s="54" t="n"/>
      <c r="F4" s="54" t="n">
        <v>13000</v>
      </c>
      <c r="G4" s="57" t="inlineStr">
        <is>
          <t>Figure derived in relation to US costs</t>
        </is>
      </c>
      <c r="H4" s="57" t="n"/>
      <c r="I4" s="57" t="inlineStr">
        <is>
          <t>Planting costs plus hydrological intervention installation cost.</t>
        </is>
      </c>
      <c r="J4" s="197" t="n"/>
      <c r="K4" s="197" t="n"/>
      <c r="L4" s="197" t="n"/>
      <c r="M4" s="197" t="n"/>
      <c r="N4" s="197" t="n"/>
      <c r="O4" s="197" t="n"/>
      <c r="P4" s="197" t="n"/>
      <c r="Q4" s="197" t="n"/>
      <c r="R4" s="197" t="n"/>
      <c r="S4" s="197" t="n"/>
    </row>
    <row r="5" ht="12.75" customHeight="1" s="198">
      <c r="A5" s="62" t="inlineStr">
        <is>
          <t>The Bahamas</t>
        </is>
      </c>
      <c r="B5" s="62">
        <f t="array" ref="B5">INDEX(Countries!$D$2:$D$255, MATCH(A5, Countries!$B$2:$B$255, 0))
</f>
        <v/>
      </c>
      <c r="C5" s="62" t="inlineStr">
        <is>
          <t>Mangrove</t>
        </is>
      </c>
      <c r="D5" s="54" t="n">
        <v>26645</v>
      </c>
      <c r="E5" s="54" t="n"/>
      <c r="F5" s="54" t="n">
        <v>41161</v>
      </c>
      <c r="G5" s="57" t="inlineStr">
        <is>
          <t>TNC Reducing Caribbean Risk with Mangroves study.</t>
        </is>
      </c>
      <c r="H5" s="57" t="n"/>
      <c r="I5" s="57" t="inlineStr">
        <is>
          <t>TNC Hurricane Paper</t>
        </is>
      </c>
      <c r="J5" s="197" t="n"/>
      <c r="K5" s="197" t="n"/>
      <c r="L5" s="197" t="n"/>
      <c r="M5" s="197" t="n"/>
      <c r="N5" s="197" t="n"/>
      <c r="O5" s="197" t="n"/>
      <c r="P5" s="197" t="n"/>
      <c r="Q5" s="197" t="n"/>
      <c r="R5" s="197" t="n"/>
      <c r="S5" s="197" t="n"/>
    </row>
    <row r="6" ht="12.75" customHeight="1" s="198">
      <c r="A6" s="62" t="inlineStr">
        <is>
          <t>Kenya</t>
        </is>
      </c>
      <c r="B6" s="62">
        <f t="array" ref="B6">INDEX(Countries!$D$2:$D$255, MATCH(A6, Countries!$B$2:$B$255, 0))
</f>
        <v/>
      </c>
      <c r="C6" s="62" t="inlineStr">
        <is>
          <t>Mangrove</t>
        </is>
      </c>
      <c r="D6" s="54" t="n">
        <v>500</v>
      </c>
      <c r="E6" s="54" t="n"/>
      <c r="F6" s="54" t="n">
        <v>590</v>
      </c>
      <c r="G6" s="57" t="inlineStr">
        <is>
          <t>Figure comes from conversation with expert.</t>
        </is>
      </c>
      <c r="H6" s="57" t="n"/>
      <c r="I6" s="57" t="inlineStr">
        <is>
          <t>Planting costs plus hydrological intervention installation cost.</t>
        </is>
      </c>
      <c r="J6" s="197" t="n"/>
      <c r="K6" s="197" t="n"/>
      <c r="L6" s="197" t="n"/>
      <c r="M6" s="197" t="n"/>
      <c r="N6" s="197" t="n"/>
      <c r="O6" s="197" t="n"/>
      <c r="P6" s="197" t="n"/>
      <c r="Q6" s="197" t="n"/>
      <c r="R6" s="197" t="n"/>
      <c r="S6" s="197" t="n"/>
    </row>
    <row r="7" ht="12.75" customHeight="1" s="198">
      <c r="A7" s="62" t="inlineStr">
        <is>
          <t>Mexico</t>
        </is>
      </c>
      <c r="B7" s="62">
        <f t="array" ref="B7">INDEX(Countries!$D$2:$D$255, MATCH(A7, Countries!$B$2:$B$255, 0))
</f>
        <v/>
      </c>
      <c r="C7" s="62" t="inlineStr">
        <is>
          <t>Mangrove</t>
        </is>
      </c>
      <c r="D7" s="54" t="n">
        <v>15986</v>
      </c>
      <c r="E7" s="54" t="n">
        <v>7972</v>
      </c>
      <c r="F7" s="54" t="n">
        <v>2680</v>
      </c>
      <c r="G7" s="57" t="inlineStr">
        <is>
          <t>TNC Hurricane Paper</t>
        </is>
      </c>
      <c r="H7" s="57" t="inlineStr">
        <is>
          <t>TNC Hurricane Paper</t>
        </is>
      </c>
      <c r="I7" s="57" t="inlineStr">
        <is>
          <t>TNC Hurricane Paper</t>
        </is>
      </c>
      <c r="J7" s="197" t="n"/>
      <c r="K7" s="197" t="n"/>
      <c r="L7" s="197" t="n"/>
      <c r="M7" s="197" t="n"/>
      <c r="N7" s="197" t="n"/>
      <c r="O7" s="197" t="n"/>
      <c r="P7" s="197" t="n"/>
      <c r="Q7" s="197" t="n"/>
      <c r="R7" s="197" t="n"/>
      <c r="S7" s="197" t="n"/>
    </row>
    <row r="8" ht="12.75" customHeight="1" s="198">
      <c r="A8" s="62" t="inlineStr">
        <is>
          <t>Colombia</t>
        </is>
      </c>
      <c r="B8" s="62">
        <f t="array" ref="B8">INDEX(Countries!$D$2:$D$255, MATCH(A8, Countries!$B$2:$B$255, 0))
</f>
        <v/>
      </c>
      <c r="C8" s="62" t="inlineStr">
        <is>
          <t>Mangrove</t>
        </is>
      </c>
      <c r="D8" s="54" t="n">
        <v>4497</v>
      </c>
      <c r="E8" s="54" t="n"/>
      <c r="F8" s="54" t="n">
        <v>2343</v>
      </c>
      <c r="G8" s="57" t="inlineStr">
        <is>
          <t>Mangrove Restoration in Colombia study</t>
        </is>
      </c>
      <c r="H8" s="57" t="n"/>
      <c r="I8" s="57" t="inlineStr">
        <is>
          <t>Bayraktarov study.</t>
        </is>
      </c>
      <c r="J8" s="197" t="n"/>
      <c r="K8" s="197" t="n"/>
      <c r="L8" s="197" t="n"/>
      <c r="M8" s="197" t="n"/>
      <c r="N8" s="197" t="n"/>
      <c r="O8" s="197" t="n"/>
      <c r="P8" s="197" t="n"/>
      <c r="Q8" s="197" t="n"/>
      <c r="R8" s="197" t="n"/>
      <c r="S8" s="197" t="n"/>
    </row>
    <row r="9" ht="12.75" customHeight="1" s="198">
      <c r="A9" s="62" t="inlineStr">
        <is>
          <t>India</t>
        </is>
      </c>
      <c r="B9" s="62">
        <f t="array" ref="B9">INDEX(Countries!$D$2:$D$255, MATCH(A9, Countries!$B$2:$B$255, 0))
</f>
        <v/>
      </c>
      <c r="C9" s="62" t="inlineStr">
        <is>
          <t>Mangrove</t>
        </is>
      </c>
      <c r="D9" s="54" t="n">
        <v>686</v>
      </c>
      <c r="E9" s="54" t="n"/>
      <c r="F9" s="54" t="n">
        <v>17900</v>
      </c>
      <c r="G9" s="57" t="inlineStr">
        <is>
          <t>Meta-analysis</t>
        </is>
      </c>
      <c r="H9" s="57" t="n"/>
      <c r="I9" s="57" t="inlineStr">
        <is>
          <t>Bayraktarov study.</t>
        </is>
      </c>
      <c r="J9" s="197" t="n"/>
      <c r="K9" s="197" t="n"/>
      <c r="L9" s="197" t="n"/>
      <c r="M9" s="197" t="n"/>
      <c r="N9" s="197" t="n"/>
      <c r="O9" s="197" t="n"/>
      <c r="P9" s="197" t="n"/>
      <c r="Q9" s="197" t="n"/>
      <c r="R9" s="197" t="n"/>
      <c r="S9" s="197" t="n"/>
    </row>
    <row r="10" ht="12.75" customHeight="1" s="198">
      <c r="A10" s="62" t="inlineStr">
        <is>
          <t>China</t>
        </is>
      </c>
      <c r="B10" s="62">
        <f t="array" ref="B10">INDEX(Countries!$D$2:$D$255, MATCH(A10, Countries!$B$2:$B$255, 0))
</f>
        <v/>
      </c>
      <c r="C10" s="62" t="inlineStr">
        <is>
          <t>Mangrove</t>
        </is>
      </c>
      <c r="D10" s="54" t="n">
        <v>2867</v>
      </c>
      <c r="E10" s="54" t="n"/>
      <c r="F10" s="54" t="n">
        <v>144795</v>
      </c>
      <c r="G10" s="57" t="inlineStr">
        <is>
          <t>Bayraktarov study.</t>
        </is>
      </c>
      <c r="H10" s="57" t="n"/>
      <c r="I10" s="57" t="inlineStr">
        <is>
          <t>Backing out implementation cost from China Mangrove study.</t>
        </is>
      </c>
      <c r="J10" s="197" t="n"/>
      <c r="K10" s="197" t="n"/>
      <c r="L10" s="197" t="n"/>
      <c r="M10" s="197" t="n"/>
      <c r="N10" s="197" t="n"/>
      <c r="O10" s="197" t="n"/>
      <c r="P10" s="197" t="n"/>
      <c r="Q10" s="197" t="n"/>
      <c r="R10" s="197" t="n"/>
      <c r="S10" s="197" t="n"/>
    </row>
    <row r="11" ht="12.75" customHeight="1" s="198">
      <c r="A11" s="57" t="inlineStr">
        <is>
          <t>Ecuador</t>
        </is>
      </c>
      <c r="B11" s="62">
        <f t="array" ref="B11">INDEX(Countries!$D$2:$D$255, MATCH(A11, Countries!$B$2:$B$255, 0))
</f>
        <v/>
      </c>
      <c r="C11" s="62" t="inlineStr">
        <is>
          <t>Mangrove</t>
        </is>
      </c>
      <c r="D11" s="54" t="n">
        <v>2500</v>
      </c>
      <c r="E11" s="54" t="n"/>
      <c r="F11" s="54" t="n"/>
      <c r="G11" s="57" t="inlineStr">
        <is>
          <t>Antonio Santa Marta - estimates for their reforestation project in Ecuador - he can provide more numbers in August 2023 when the project starts with Fabian</t>
        </is>
      </c>
      <c r="H11" s="57" t="inlineStr">
        <is>
          <t>Antonio Santa Marta - estimates for their reforestation project in Ecuador - he can provide more numbers in August 2023 when the project starts with Fabian</t>
        </is>
      </c>
      <c r="I11" s="57" t="inlineStr">
        <is>
          <t>Antonio Santa Marta - estimates for their reforestation project in Ecuador - he can provide more numbers in August 2023 when the project starts with Fabian</t>
        </is>
      </c>
      <c r="J11" s="72" t="n"/>
      <c r="K11" s="72" t="n"/>
      <c r="L11" s="72" t="n"/>
      <c r="M11" s="72" t="n"/>
      <c r="N11" s="72" t="n"/>
      <c r="O11" s="72" t="n"/>
      <c r="P11" s="72" t="n"/>
      <c r="Q11" s="72" t="n"/>
      <c r="R11" s="72" t="n"/>
      <c r="S11" s="72" t="n"/>
    </row>
    <row r="12" ht="12.75" customHeight="1" s="198">
      <c r="A12" s="62" t="inlineStr">
        <is>
          <t>United States</t>
        </is>
      </c>
      <c r="B12" s="62">
        <f t="array" ref="B12">INDEX(Countries!$D$2:$D$255, MATCH(A12, Countries!$B$2:$B$255, 0))
</f>
        <v/>
      </c>
      <c r="C12" s="62" t="inlineStr">
        <is>
          <t>Seagrass</t>
        </is>
      </c>
      <c r="D12" s="54" t="n">
        <v>38724.9790672618</v>
      </c>
      <c r="E12" s="54" t="n"/>
      <c r="F12" s="54" t="n"/>
      <c r="G12" s="57" t="inlineStr">
        <is>
          <t>TNC Hurricane Paper</t>
        </is>
      </c>
      <c r="H12" s="57" t="inlineStr">
        <is>
          <t>TNC Hurricane Paper</t>
        </is>
      </c>
      <c r="I12" s="57" t="inlineStr">
        <is>
          <t>TNC Hurricane Paper</t>
        </is>
      </c>
      <c r="J12" s="197" t="n"/>
      <c r="K12" s="197" t="n"/>
      <c r="L12" s="197" t="n"/>
      <c r="M12" s="197" t="n"/>
      <c r="N12" s="197" t="n"/>
      <c r="O12" s="197" t="n"/>
      <c r="P12" s="197" t="n"/>
      <c r="Q12" s="197" t="n"/>
      <c r="R12" s="197" t="n"/>
      <c r="S12" s="197" t="n"/>
    </row>
    <row r="13" ht="12.75" customHeight="1" s="198">
      <c r="A13" s="62" t="inlineStr">
        <is>
          <t>Indonesia</t>
        </is>
      </c>
      <c r="B13" s="62">
        <f t="array" ref="B13">INDEX(Countries!$D$2:$D$255, MATCH(A13, Countries!$B$2:$B$255, 0))
</f>
        <v/>
      </c>
      <c r="C13" s="62" t="inlineStr">
        <is>
          <t>Seagrass</t>
        </is>
      </c>
      <c r="D13" s="54" t="n">
        <v>5478.52855163922</v>
      </c>
      <c r="E13" s="54" t="n"/>
      <c r="F13" s="54" t="n"/>
      <c r="G13" s="57" t="inlineStr">
        <is>
          <t>Provided by TNC Indonesia</t>
        </is>
      </c>
      <c r="H13" s="57" t="n"/>
      <c r="I13" s="57" t="inlineStr">
        <is>
          <t>Indonesian Government Estimate.</t>
        </is>
      </c>
      <c r="J13" s="197" t="n"/>
      <c r="K13" s="197" t="n"/>
      <c r="L13" s="197" t="n"/>
      <c r="M13" s="197" t="n"/>
      <c r="N13" s="197" t="n"/>
      <c r="O13" s="197" t="n"/>
      <c r="P13" s="197" t="n"/>
      <c r="Q13" s="197" t="n"/>
      <c r="R13" s="197" t="n"/>
      <c r="S13" s="197" t="n"/>
    </row>
    <row r="14" ht="12.75" customHeight="1" s="198">
      <c r="A14" s="62" t="inlineStr">
        <is>
          <t>Australia</t>
        </is>
      </c>
      <c r="B14" s="62">
        <f t="array" ref="B14">INDEX(Countries!$D$2:$D$255, MATCH(A14, Countries!$B$2:$B$255, 0))
</f>
        <v/>
      </c>
      <c r="C14" s="62" t="inlineStr">
        <is>
          <t>Seagrass</t>
        </is>
      </c>
      <c r="D14" s="54" t="n">
        <v>24653.3784823765</v>
      </c>
      <c r="E14" s="54" t="n"/>
      <c r="F14" s="54" t="n"/>
      <c r="G14" s="57" t="inlineStr">
        <is>
          <t>Figure derived in relation to US costs</t>
        </is>
      </c>
      <c r="H14" s="57" t="n"/>
      <c r="I14" s="57" t="inlineStr">
        <is>
          <t>Planting costs plus hydrological intervention installation cost.</t>
        </is>
      </c>
      <c r="J14" s="197" t="n"/>
      <c r="K14" s="197" t="n"/>
      <c r="L14" s="197" t="n"/>
      <c r="M14" s="197" t="n"/>
      <c r="N14" s="197" t="n"/>
      <c r="O14" s="197" t="n"/>
      <c r="P14" s="197" t="n"/>
      <c r="Q14" s="197" t="n"/>
      <c r="R14" s="197" t="n"/>
      <c r="S14" s="197" t="n"/>
    </row>
    <row r="15" ht="12.75" customHeight="1" s="198">
      <c r="A15" s="62" t="inlineStr">
        <is>
          <t>The Bahamas</t>
        </is>
      </c>
      <c r="B15" s="62">
        <f t="array" ref="B15">INDEX(Countries!$D$2:$D$255, MATCH(A15, Countries!$B$2:$B$255, 0))
</f>
        <v/>
      </c>
      <c r="C15" s="62" t="inlineStr">
        <is>
          <t>Seagrass</t>
        </is>
      </c>
      <c r="D15" s="54" t="n">
        <v>72987.6966292135</v>
      </c>
      <c r="E15" s="54" t="n"/>
      <c r="F15" s="54" t="n"/>
      <c r="G15" s="57" t="inlineStr">
        <is>
          <t>TNC Reducing Caribbean Risk with Mangroves study.</t>
        </is>
      </c>
      <c r="H15" s="57" t="n"/>
      <c r="I15" s="57" t="inlineStr">
        <is>
          <t>TNC Hurricane Paper</t>
        </is>
      </c>
      <c r="J15" s="197" t="n"/>
      <c r="K15" s="197" t="n"/>
      <c r="L15" s="197" t="n"/>
      <c r="M15" s="197" t="n"/>
      <c r="N15" s="197" t="n"/>
      <c r="O15" s="197" t="n"/>
      <c r="P15" s="197" t="n"/>
      <c r="Q15" s="197" t="n"/>
      <c r="R15" s="197" t="n"/>
      <c r="S15" s="197" t="n"/>
    </row>
    <row r="16" ht="12.75" customHeight="1" s="198">
      <c r="A16" s="62" t="inlineStr">
        <is>
          <t>Kenya</t>
        </is>
      </c>
      <c r="B16" s="62">
        <f t="array" ref="B16">INDEX(Countries!$D$2:$D$255, MATCH(A16, Countries!$B$2:$B$255, 0))
</f>
        <v/>
      </c>
      <c r="C16" s="62" t="inlineStr">
        <is>
          <t>Seagrass</t>
        </is>
      </c>
      <c r="D16" s="54" t="n">
        <v>1369.6321379098</v>
      </c>
      <c r="E16" s="54" t="n"/>
      <c r="F16" s="54" t="n"/>
      <c r="G16" s="57" t="inlineStr">
        <is>
          <t>Figure comes from conversation with expert.</t>
        </is>
      </c>
      <c r="H16" s="57" t="n"/>
      <c r="I16" s="57" t="inlineStr">
        <is>
          <t>Planting costs plus hydrological intervention installation cost.</t>
        </is>
      </c>
      <c r="J16" s="197" t="n"/>
      <c r="K16" s="197" t="n"/>
      <c r="L16" s="197" t="n"/>
      <c r="M16" s="197" t="n"/>
      <c r="N16" s="197" t="n"/>
      <c r="O16" s="197" t="n"/>
      <c r="P16" s="197" t="n"/>
      <c r="Q16" s="197" t="n"/>
      <c r="R16" s="197" t="n"/>
      <c r="S16" s="197" t="n"/>
    </row>
    <row r="17" ht="12.75" customHeight="1" s="198">
      <c r="A17" s="62" t="inlineStr">
        <is>
          <t>Mexico</t>
        </is>
      </c>
      <c r="B17" s="62">
        <f t="array" ref="B17">INDEX(Countries!$D$2:$D$255, MATCH(A17, Countries!$B$2:$B$255, 0))
</f>
        <v/>
      </c>
      <c r="C17" s="62" t="inlineStr">
        <is>
          <t>Seagrass</t>
        </is>
      </c>
      <c r="D17" s="54" t="n">
        <v>43789.8787132523</v>
      </c>
      <c r="E17" s="54" t="n"/>
      <c r="F17" s="54" t="n"/>
      <c r="G17" s="57" t="inlineStr">
        <is>
          <t>TNC Hurricane Paper</t>
        </is>
      </c>
      <c r="H17" s="57" t="inlineStr">
        <is>
          <t>TNC Hurricane Paper</t>
        </is>
      </c>
      <c r="I17" s="57" t="inlineStr">
        <is>
          <t>TNC Hurricane Paper</t>
        </is>
      </c>
      <c r="J17" s="197" t="n"/>
      <c r="K17" s="197" t="n"/>
      <c r="L17" s="197" t="n"/>
      <c r="M17" s="197" t="n"/>
      <c r="N17" s="197" t="n"/>
      <c r="O17" s="197" t="n"/>
      <c r="P17" s="197" t="n"/>
      <c r="Q17" s="197" t="n"/>
      <c r="R17" s="197" t="n"/>
      <c r="S17" s="197" t="n"/>
    </row>
    <row r="18" ht="12.75" customHeight="1" s="198">
      <c r="A18" s="62" t="inlineStr">
        <is>
          <t>Colombia</t>
        </is>
      </c>
      <c r="B18" s="62">
        <f t="array" ref="B18">INDEX(Countries!$D$2:$D$255, MATCH(A18, Countries!$B$2:$B$255, 0))
</f>
        <v/>
      </c>
      <c r="C18" s="62" t="inlineStr">
        <is>
          <t>Seagrass</t>
        </is>
      </c>
      <c r="D18" s="54" t="n">
        <v>12318.4714483608</v>
      </c>
      <c r="E18" s="54" t="n"/>
      <c r="F18" s="54" t="n"/>
      <c r="G18" s="57" t="inlineStr">
        <is>
          <t>Mangrove Restoration in Colombia study</t>
        </is>
      </c>
      <c r="H18" s="57" t="n"/>
      <c r="I18" s="57" t="inlineStr">
        <is>
          <t>Bayraktarov study.</t>
        </is>
      </c>
      <c r="J18" s="197" t="n"/>
      <c r="K18" s="197" t="n"/>
      <c r="L18" s="197" t="n"/>
      <c r="M18" s="197" t="n"/>
      <c r="N18" s="197" t="n"/>
      <c r="O18" s="197" t="n"/>
      <c r="P18" s="197" t="n"/>
      <c r="Q18" s="197" t="n"/>
      <c r="R18" s="197" t="n"/>
      <c r="S18" s="197" t="n"/>
    </row>
    <row r="19" ht="12.75" customHeight="1" s="198">
      <c r="A19" s="62" t="inlineStr">
        <is>
          <t>India</t>
        </is>
      </c>
      <c r="B19" s="62">
        <f t="array" ref="B19">INDEX(Countries!$D$2:$D$255, MATCH(A19, Countries!$B$2:$B$255, 0))
</f>
        <v/>
      </c>
      <c r="C19" s="62" t="inlineStr">
        <is>
          <t>Seagrass</t>
        </is>
      </c>
      <c r="D19" s="54" t="n">
        <v>1879.13529321225</v>
      </c>
      <c r="E19" s="54" t="n"/>
      <c r="F19" s="54" t="n"/>
      <c r="G19" s="57" t="inlineStr">
        <is>
          <t>Meta-analysis</t>
        </is>
      </c>
      <c r="H19" s="57" t="n"/>
      <c r="I19" s="57" t="inlineStr">
        <is>
          <t>Bayraktarov study.</t>
        </is>
      </c>
      <c r="J19" s="197" t="n"/>
      <c r="K19" s="197" t="n"/>
      <c r="L19" s="197" t="n"/>
      <c r="M19" s="197" t="n"/>
      <c r="N19" s="197" t="n"/>
      <c r="O19" s="197" t="n"/>
      <c r="P19" s="197" t="n"/>
      <c r="Q19" s="197" t="n"/>
      <c r="R19" s="197" t="n"/>
      <c r="S19" s="197" t="n"/>
    </row>
    <row r="20" ht="12.75" customHeight="1" s="198">
      <c r="A20" s="62" t="inlineStr">
        <is>
          <t>China</t>
        </is>
      </c>
      <c r="B20" s="62">
        <f t="array" ref="B20">INDEX(Countries!$D$2:$D$255, MATCH(A20, Countries!$B$2:$B$255, 0))
</f>
        <v/>
      </c>
      <c r="C20" s="62" t="inlineStr">
        <is>
          <t>Seagrass</t>
        </is>
      </c>
      <c r="D20" s="54" t="n">
        <v>7853.47067877482</v>
      </c>
      <c r="E20" s="54" t="n"/>
      <c r="F20" s="54" t="n"/>
      <c r="G20" s="57" t="inlineStr">
        <is>
          <t>Bayraktarov study.</t>
        </is>
      </c>
      <c r="H20" s="57" t="n"/>
      <c r="I20" s="57" t="inlineStr">
        <is>
          <t>Backing out implementation cost from China Mangrove study.</t>
        </is>
      </c>
      <c r="J20" s="197" t="n"/>
      <c r="K20" s="197" t="n"/>
      <c r="L20" s="197" t="n"/>
      <c r="M20" s="197" t="n"/>
      <c r="N20" s="197" t="n"/>
      <c r="O20" s="197" t="n"/>
      <c r="P20" s="197" t="n"/>
      <c r="Q20" s="197" t="n"/>
      <c r="R20" s="197" t="n"/>
      <c r="S20" s="197" t="n"/>
    </row>
    <row r="21" ht="12.75" customHeight="1" s="198">
      <c r="A21" s="57" t="inlineStr">
        <is>
          <t>Ecuador</t>
        </is>
      </c>
      <c r="B21" s="62">
        <f t="array" ref="B21">INDEX(Countries!$D$2:$D$255, MATCH(A21, Countries!$B$2:$B$255, 0))
</f>
        <v/>
      </c>
      <c r="C21" s="62" t="inlineStr">
        <is>
          <t>Seagrass</t>
        </is>
      </c>
      <c r="D21" s="54" t="n"/>
      <c r="E21" s="54" t="n"/>
      <c r="F21" s="54" t="n"/>
      <c r="G21" s="57" t="inlineStr">
        <is>
          <t>Antonio Santa Marta - estimates for their reforestation project in Ecuador - he can provide more numbers in August 2023 when the project starts with Fabian</t>
        </is>
      </c>
      <c r="H21" s="57" t="inlineStr">
        <is>
          <t>Antonio Santa Marta - estimates for their reforestation project in Ecuador - he can provide more numbers in August 2023 when the project starts with Fabian</t>
        </is>
      </c>
      <c r="I21" s="57" t="inlineStr">
        <is>
          <t>Antonio Santa Marta - estimates for their reforestation project in Ecuador - he can provide more numbers in August 2023 when the project starts with Fabian</t>
        </is>
      </c>
      <c r="J21" s="197" t="n"/>
      <c r="K21" s="197" t="n"/>
      <c r="L21" s="197" t="n"/>
      <c r="M21" s="197" t="n"/>
      <c r="N21" s="197" t="n"/>
      <c r="O21" s="197" t="n"/>
      <c r="P21" s="197" t="n"/>
      <c r="Q21" s="197" t="n"/>
      <c r="R21" s="197" t="n"/>
      <c r="S21" s="197" t="n"/>
    </row>
    <row r="22" ht="12.75" customHeight="1" s="198">
      <c r="A22" s="62" t="inlineStr">
        <is>
          <t>United States</t>
        </is>
      </c>
      <c r="B22" s="62">
        <f t="array" ref="B22">INDEX(Countries!$D$2:$D$255, MATCH(A22, Countries!$B$2:$B$255, 0))
</f>
        <v/>
      </c>
      <c r="C22" s="62" t="inlineStr">
        <is>
          <t>Salt marsh</t>
        </is>
      </c>
      <c r="D22" s="54" t="n">
        <v>24344.2752039403</v>
      </c>
      <c r="E22" s="54" t="n">
        <v>176641.936893951</v>
      </c>
      <c r="F22" s="54" t="n">
        <v>189774.103740188</v>
      </c>
      <c r="G22" s="57" t="inlineStr">
        <is>
          <t>TNC Hurricane Paper</t>
        </is>
      </c>
      <c r="H22" s="57" t="inlineStr">
        <is>
          <t>TNC Hurricane Paper</t>
        </is>
      </c>
      <c r="I22" s="57" t="inlineStr">
        <is>
          <t>TNC Hurricane Paper</t>
        </is>
      </c>
      <c r="J22" s="197" t="n"/>
      <c r="K22" s="197" t="n"/>
      <c r="L22" s="197" t="n"/>
      <c r="M22" s="197" t="n"/>
      <c r="N22" s="197" t="n"/>
      <c r="O22" s="197" t="n"/>
      <c r="P22" s="197" t="n"/>
      <c r="Q22" s="197" t="n"/>
      <c r="R22" s="197" t="n"/>
      <c r="S22" s="197" t="n"/>
    </row>
    <row r="23" ht="12.75" customHeight="1" s="198">
      <c r="A23" s="62" t="inlineStr">
        <is>
          <t>Indonesia</t>
        </is>
      </c>
      <c r="B23" s="62">
        <f t="array" ref="B23">INDEX(Countries!$D$2:$D$255, MATCH(A23, Countries!$B$2:$B$255, 0))
</f>
        <v/>
      </c>
      <c r="C23" s="62" t="inlineStr">
        <is>
          <t>Salt marsh</t>
        </is>
      </c>
      <c r="D23" s="54" t="n">
        <v>3444.05110050793</v>
      </c>
      <c r="E23" s="54" t="n"/>
      <c r="F23" s="54" t="n">
        <v>6715.89964599046</v>
      </c>
      <c r="G23" s="57" t="inlineStr">
        <is>
          <t>Provided by TNC Indonesia</t>
        </is>
      </c>
      <c r="H23" s="57" t="n"/>
      <c r="I23" s="57" t="inlineStr">
        <is>
          <t>Indonesian Government Estimate.</t>
        </is>
      </c>
      <c r="J23" s="197" t="n"/>
      <c r="K23" s="197" t="n"/>
      <c r="L23" s="197" t="n"/>
      <c r="M23" s="197" t="n"/>
      <c r="N23" s="197" t="n"/>
      <c r="O23" s="197" t="n"/>
      <c r="P23" s="197" t="n"/>
      <c r="Q23" s="197" t="n"/>
      <c r="R23" s="197" t="n"/>
      <c r="S23" s="197" t="n"/>
    </row>
    <row r="24" ht="12.75" customHeight="1" s="198">
      <c r="A24" s="62" t="inlineStr">
        <is>
          <t>Australia</t>
        </is>
      </c>
      <c r="B24" s="62">
        <f t="array" ref="B24">INDEX(Countries!$D$2:$D$255, MATCH(A24, Countries!$B$2:$B$255, 0))
</f>
        <v/>
      </c>
      <c r="C24" s="62" t="inlineStr">
        <is>
          <t>Salt marsh</t>
        </is>
      </c>
      <c r="D24" s="54" t="n">
        <v>15498.2299522857</v>
      </c>
      <c r="E24" s="54" t="n"/>
      <c r="F24" s="54" t="n">
        <v>22386.3321533015</v>
      </c>
      <c r="G24" s="57" t="inlineStr">
        <is>
          <t>Figure derived in relation to US costs</t>
        </is>
      </c>
      <c r="H24" s="57" t="n"/>
      <c r="I24" s="57" t="inlineStr">
        <is>
          <t>Planting costs plus hydrological intervention installation cost.</t>
        </is>
      </c>
      <c r="J24" s="197" t="n"/>
      <c r="K24" s="197" t="n"/>
      <c r="L24" s="197" t="n"/>
      <c r="M24" s="197" t="n"/>
      <c r="N24" s="197" t="n"/>
      <c r="O24" s="197" t="n"/>
      <c r="P24" s="197" t="n"/>
      <c r="Q24" s="197" t="n"/>
      <c r="R24" s="197" t="n"/>
      <c r="S24" s="197" t="n"/>
    </row>
    <row r="25" ht="12.75" customHeight="1" s="198">
      <c r="A25" s="62" t="inlineStr">
        <is>
          <t>The Bahamas</t>
        </is>
      </c>
      <c r="B25" s="62">
        <f t="array" ref="B25">INDEX(Countries!$D$2:$D$255, MATCH(A25, Countries!$B$2:$B$255, 0))
</f>
        <v/>
      </c>
      <c r="C25" s="62" t="inlineStr">
        <is>
          <t>Salt marsh</t>
        </is>
      </c>
      <c r="D25" s="54" t="n">
        <v>45883.3707865169</v>
      </c>
      <c r="E25" s="54" t="n"/>
      <c r="F25" s="54" t="n">
        <v>70880.29367400341</v>
      </c>
      <c r="G25" s="57" t="inlineStr">
        <is>
          <t>TNC Reducing Caribbean Risk with Mangroves study.</t>
        </is>
      </c>
      <c r="H25" s="57" t="n"/>
      <c r="I25" s="57" t="inlineStr">
        <is>
          <t>TNC Hurricane Paper</t>
        </is>
      </c>
      <c r="J25" s="197" t="n"/>
      <c r="K25" s="197" t="n"/>
      <c r="L25" s="197" t="n"/>
      <c r="M25" s="197" t="n"/>
      <c r="N25" s="197" t="n"/>
      <c r="O25" s="197" t="n"/>
      <c r="P25" s="197" t="n"/>
      <c r="Q25" s="197" t="n"/>
      <c r="R25" s="197" t="n"/>
      <c r="S25" s="197" t="n"/>
    </row>
    <row r="26" ht="12.75" customHeight="1" s="198">
      <c r="A26" s="62" t="inlineStr">
        <is>
          <t>Kenya</t>
        </is>
      </c>
      <c r="B26" s="62">
        <f t="array" ref="B26">INDEX(Countries!$D$2:$D$255, MATCH(A26, Countries!$B$2:$B$255, 0))
</f>
        <v/>
      </c>
      <c r="C26" s="62" t="inlineStr">
        <is>
          <t>Salt marsh</t>
        </is>
      </c>
      <c r="D26" s="54" t="n">
        <v>861.012775126982</v>
      </c>
      <c r="E26" s="54" t="n"/>
      <c r="F26" s="54" t="n">
        <v>1015.99507464984</v>
      </c>
      <c r="G26" s="57" t="inlineStr">
        <is>
          <t>Figure comes from conversation with expert.</t>
        </is>
      </c>
      <c r="H26" s="57" t="n"/>
      <c r="I26" s="57" t="inlineStr">
        <is>
          <t>Planting costs plus hydrological intervention installation cost.</t>
        </is>
      </c>
      <c r="J26" s="197" t="n"/>
      <c r="K26" s="197" t="n"/>
      <c r="L26" s="197" t="n"/>
      <c r="M26" s="197" t="n"/>
      <c r="N26" s="197" t="n"/>
      <c r="O26" s="197" t="n"/>
      <c r="P26" s="197" t="n"/>
      <c r="Q26" s="197" t="n"/>
      <c r="R26" s="197" t="n"/>
      <c r="S26" s="197" t="n"/>
    </row>
    <row r="27" ht="12.75" customHeight="1" s="198">
      <c r="A27" s="62" t="inlineStr">
        <is>
          <t>Mexico</t>
        </is>
      </c>
      <c r="B27" s="62">
        <f t="array" ref="B27">INDEX(Countries!$D$2:$D$255, MATCH(A27, Countries!$B$2:$B$255, 0))
</f>
        <v/>
      </c>
      <c r="C27" s="62" t="inlineStr">
        <is>
          <t>Salt marsh</t>
        </is>
      </c>
      <c r="D27" s="54" t="n">
        <v>27528.3004463599</v>
      </c>
      <c r="E27" s="54" t="n">
        <v>13727.9876866246</v>
      </c>
      <c r="F27" s="54" t="n">
        <v>4615.02847468062</v>
      </c>
      <c r="G27" s="57" t="inlineStr">
        <is>
          <t>TNC Hurricane Paper</t>
        </is>
      </c>
      <c r="H27" s="57" t="inlineStr">
        <is>
          <t>TNC Hurricane Paper</t>
        </is>
      </c>
      <c r="I27" s="57" t="inlineStr">
        <is>
          <t>TNC Hurricane Paper</t>
        </is>
      </c>
      <c r="J27" s="197" t="n"/>
      <c r="K27" s="197" t="n"/>
      <c r="L27" s="197" t="n"/>
      <c r="M27" s="197" t="n"/>
      <c r="N27" s="197" t="n"/>
      <c r="O27" s="197" t="n"/>
      <c r="P27" s="197" t="n"/>
      <c r="Q27" s="197" t="n"/>
      <c r="R27" s="197" t="n"/>
      <c r="S27" s="197" t="n"/>
    </row>
    <row r="28" ht="12.75" customHeight="1" s="198">
      <c r="A28" s="62" t="inlineStr">
        <is>
          <t>Colombia</t>
        </is>
      </c>
      <c r="B28" s="62">
        <f t="array" ref="B28">INDEX(Countries!$D$2:$D$255, MATCH(A28, Countries!$B$2:$B$255, 0))
</f>
        <v/>
      </c>
      <c r="C28" s="62" t="inlineStr">
        <is>
          <t>Salt marsh</t>
        </is>
      </c>
      <c r="D28" s="54" t="n">
        <v>7743.94889949207</v>
      </c>
      <c r="E28" s="54" t="n"/>
      <c r="F28" s="54" t="n">
        <v>4034.70586424504</v>
      </c>
      <c r="G28" s="57" t="inlineStr">
        <is>
          <t>Mangrove Restoration in Colombia study</t>
        </is>
      </c>
      <c r="H28" s="57" t="n"/>
      <c r="I28" s="57" t="inlineStr">
        <is>
          <t>Bayraktarov study.</t>
        </is>
      </c>
      <c r="J28" s="197" t="n"/>
      <c r="K28" s="197" t="n"/>
      <c r="L28" s="197" t="n"/>
      <c r="M28" s="197" t="n"/>
      <c r="N28" s="197" t="n"/>
      <c r="O28" s="197" t="n"/>
      <c r="P28" s="197" t="n"/>
      <c r="Q28" s="197" t="n"/>
      <c r="R28" s="197" t="n"/>
      <c r="S28" s="197" t="n"/>
    </row>
    <row r="29" ht="12.75" customHeight="1" s="198">
      <c r="A29" s="62" t="inlineStr">
        <is>
          <t>India</t>
        </is>
      </c>
      <c r="B29" s="62">
        <f t="array" ref="B29">INDEX(Countries!$D$2:$D$255, MATCH(A29, Countries!$B$2:$B$255, 0))
</f>
        <v/>
      </c>
      <c r="C29" s="62" t="inlineStr">
        <is>
          <t>Salt marsh</t>
        </is>
      </c>
      <c r="D29" s="54" t="n">
        <v>1181.30952747422</v>
      </c>
      <c r="E29" s="54" t="n"/>
      <c r="F29" s="54" t="n">
        <v>30824.2573495459</v>
      </c>
      <c r="G29" s="57" t="inlineStr">
        <is>
          <t>Meta-analysis</t>
        </is>
      </c>
      <c r="H29" s="57" t="n"/>
      <c r="I29" s="57" t="inlineStr">
        <is>
          <t>Bayraktarov study.</t>
        </is>
      </c>
      <c r="J29" s="197" t="n"/>
      <c r="K29" s="197" t="n"/>
      <c r="L29" s="197" t="n"/>
      <c r="M29" s="197" t="n"/>
      <c r="N29" s="197" t="n"/>
      <c r="O29" s="197" t="n"/>
      <c r="P29" s="197" t="n"/>
      <c r="Q29" s="197" t="n"/>
      <c r="R29" s="197" t="n"/>
      <c r="S29" s="197" t="n"/>
    </row>
    <row r="30" ht="12.75" customHeight="1" s="198">
      <c r="A30" s="62" t="inlineStr">
        <is>
          <t>China</t>
        </is>
      </c>
      <c r="B30" s="62">
        <f t="array" ref="B30">INDEX(Countries!$D$2:$D$255, MATCH(A30, Countries!$B$2:$B$255, 0))
</f>
        <v/>
      </c>
      <c r="C30" s="62" t="inlineStr">
        <is>
          <t>Salt marsh</t>
        </is>
      </c>
      <c r="D30" s="54" t="n">
        <v>4937.04725257811</v>
      </c>
      <c r="E30" s="54" t="n"/>
      <c r="F30" s="54" t="n">
        <v>249340.689549023</v>
      </c>
      <c r="G30" s="57" t="inlineStr">
        <is>
          <t>Bayraktarov study.</t>
        </is>
      </c>
      <c r="H30" s="57" t="n"/>
      <c r="I30" s="57" t="inlineStr">
        <is>
          <t>Backing out implementation cost from China Mangrove study.</t>
        </is>
      </c>
      <c r="J30" s="197" t="n"/>
      <c r="K30" s="197" t="n"/>
      <c r="L30" s="197" t="n"/>
      <c r="M30" s="197" t="n"/>
      <c r="N30" s="197" t="n"/>
      <c r="O30" s="197" t="n"/>
      <c r="P30" s="197" t="n"/>
      <c r="Q30" s="197" t="n"/>
      <c r="R30" s="197" t="n"/>
      <c r="S30" s="197" t="n"/>
    </row>
    <row r="31" ht="12.75" customHeight="1" s="198">
      <c r="A31" s="57" t="inlineStr">
        <is>
          <t>Ecuador</t>
        </is>
      </c>
      <c r="B31" s="62">
        <f t="array" ref="B31">INDEX(Countries!$D$2:$D$255, MATCH(A31, Countries!$B$2:$B$255, 0))
</f>
        <v/>
      </c>
      <c r="C31" s="62" t="inlineStr">
        <is>
          <t>Salt marsh</t>
        </is>
      </c>
      <c r="D31" s="54" t="n"/>
      <c r="E31" s="54" t="n"/>
      <c r="F31" s="54" t="n"/>
      <c r="G31" s="57" t="inlineStr">
        <is>
          <t>Antonio Santa Marta - estimates for their reforestation project in Ecuador - he can provide more numbers in August 2023 when the project starts with Fabian</t>
        </is>
      </c>
      <c r="H31" s="57" t="inlineStr">
        <is>
          <t>Antonio Santa Marta - estimates for their reforestation project in Ecuador - he can provide more numbers in August 2023 when the project starts with Fabian</t>
        </is>
      </c>
      <c r="I31" s="57" t="inlineStr">
        <is>
          <t>Antonio Santa Marta - estimates for their reforestation project in Ecuador - he can provide more numbers in August 2023 when the project starts with Fabian</t>
        </is>
      </c>
      <c r="J31" s="197" t="n"/>
      <c r="K31" s="197" t="n"/>
      <c r="L31" s="197" t="n"/>
      <c r="M31" s="197" t="n"/>
      <c r="N31" s="197" t="n"/>
      <c r="O31" s="197" t="n"/>
      <c r="P31" s="197" t="n"/>
      <c r="Q31" s="197" t="n"/>
      <c r="R31" s="197" t="n"/>
      <c r="S31" s="197" t="n"/>
    </row>
    <row r="32" ht="12.75" customHeight="1" s="198">
      <c r="A32" s="57" t="n"/>
      <c r="B32" s="57" t="n"/>
      <c r="C32" s="57" t="n"/>
      <c r="D32" s="54" t="n"/>
      <c r="E32" s="54" t="n"/>
      <c r="F32" s="54" t="n"/>
      <c r="G32" s="57" t="n"/>
      <c r="H32" s="57" t="n"/>
      <c r="I32" s="57" t="n"/>
      <c r="J32" s="197" t="n"/>
      <c r="K32" s="197" t="n"/>
      <c r="L32" s="197" t="n"/>
      <c r="M32" s="197" t="n"/>
      <c r="N32" s="197" t="n"/>
      <c r="O32" s="197" t="n"/>
      <c r="P32" s="197" t="n"/>
      <c r="Q32" s="197" t="n"/>
      <c r="R32" s="197" t="n"/>
      <c r="S32" s="197" t="n"/>
    </row>
    <row r="33" ht="12.75" customHeight="1" s="198">
      <c r="A33" s="57" t="n"/>
      <c r="B33" s="57" t="n"/>
      <c r="C33" s="57" t="n"/>
      <c r="D33" s="54" t="n"/>
      <c r="E33" s="54" t="n"/>
      <c r="F33" s="54" t="n"/>
      <c r="G33" s="57" t="n"/>
      <c r="H33" s="57" t="n"/>
      <c r="I33" s="57" t="n"/>
      <c r="J33" s="197" t="n"/>
      <c r="K33" s="197" t="n"/>
      <c r="L33" s="197" t="n"/>
      <c r="M33" s="197" t="n"/>
      <c r="N33" s="197" t="n"/>
      <c r="O33" s="197" t="n"/>
      <c r="P33" s="197" t="n"/>
      <c r="Q33" s="197" t="n"/>
      <c r="R33" s="197" t="n"/>
      <c r="S33" s="197" t="n"/>
    </row>
    <row r="34" ht="12.75" customHeight="1" s="198">
      <c r="A34" s="57" t="n"/>
      <c r="B34" s="57" t="n"/>
      <c r="C34" s="57" t="n"/>
      <c r="D34" s="54" t="n"/>
      <c r="E34" s="54" t="n"/>
      <c r="F34" s="54" t="n"/>
      <c r="G34" s="57" t="n"/>
      <c r="H34" s="57" t="n"/>
      <c r="I34" s="57" t="n"/>
      <c r="J34" s="197" t="n"/>
      <c r="K34" s="197" t="n"/>
      <c r="L34" s="197" t="n"/>
      <c r="M34" s="197" t="n"/>
      <c r="N34" s="197" t="n"/>
      <c r="O34" s="197" t="n"/>
      <c r="P34" s="197" t="n"/>
      <c r="Q34" s="197" t="n"/>
      <c r="R34" s="197" t="n"/>
      <c r="S34" s="197" t="n"/>
    </row>
    <row r="35" ht="12.75" customHeight="1" s="198">
      <c r="A35" s="57" t="n"/>
      <c r="B35" s="57" t="n"/>
      <c r="C35" s="57" t="n"/>
      <c r="D35" s="54" t="n"/>
      <c r="E35" s="54" t="n"/>
      <c r="F35" s="54" t="n"/>
      <c r="G35" s="57" t="n"/>
      <c r="H35" s="57" t="n"/>
      <c r="I35" s="57" t="n"/>
      <c r="J35" s="197" t="n"/>
      <c r="K35" s="197" t="n"/>
      <c r="L35" s="197" t="n"/>
      <c r="M35" s="197" t="n"/>
      <c r="N35" s="197" t="n"/>
      <c r="O35" s="197" t="n"/>
      <c r="P35" s="197" t="n"/>
      <c r="Q35" s="197" t="n"/>
      <c r="R35" s="197" t="n"/>
      <c r="S35" s="197" t="n"/>
    </row>
    <row r="36" ht="12.75" customHeight="1" s="198">
      <c r="A36" s="57" t="n"/>
      <c r="B36" s="57" t="n"/>
      <c r="C36" s="57" t="n"/>
      <c r="D36" s="54" t="n"/>
      <c r="E36" s="54" t="n"/>
      <c r="F36" s="54" t="n"/>
      <c r="G36" s="57" t="n"/>
      <c r="H36" s="57" t="n"/>
      <c r="I36" s="57" t="n"/>
      <c r="J36" s="197" t="n"/>
      <c r="K36" s="197" t="n"/>
      <c r="L36" s="197" t="n"/>
      <c r="M36" s="197" t="n"/>
      <c r="N36" s="197" t="n"/>
      <c r="O36" s="197" t="n"/>
      <c r="P36" s="197" t="n"/>
      <c r="Q36" s="197" t="n"/>
      <c r="R36" s="197" t="n"/>
      <c r="S36" s="197" t="n"/>
    </row>
    <row r="37" ht="12.75" customHeight="1" s="198">
      <c r="A37" s="57" t="n"/>
      <c r="B37" s="57" t="n"/>
      <c r="C37" s="57" t="n"/>
      <c r="D37" s="54" t="n"/>
      <c r="E37" s="54" t="n"/>
      <c r="F37" s="54" t="n"/>
      <c r="G37" s="57" t="n"/>
      <c r="H37" s="57" t="n"/>
      <c r="I37" s="57" t="n"/>
      <c r="J37" s="197" t="n"/>
      <c r="K37" s="197" t="n"/>
      <c r="L37" s="197" t="n"/>
      <c r="M37" s="197" t="n"/>
      <c r="N37" s="197" t="n"/>
      <c r="O37" s="197" t="n"/>
      <c r="P37" s="197" t="n"/>
      <c r="Q37" s="197" t="n"/>
      <c r="R37" s="197" t="n"/>
      <c r="S37" s="197" t="n"/>
    </row>
    <row r="38" ht="12.75" customHeight="1" s="198">
      <c r="A38" s="57" t="n"/>
      <c r="B38" s="57" t="n"/>
      <c r="C38" s="57" t="n"/>
      <c r="D38" s="54" t="n"/>
      <c r="E38" s="54" t="n"/>
      <c r="F38" s="54" t="n"/>
      <c r="G38" s="57" t="n"/>
      <c r="H38" s="57" t="n"/>
      <c r="I38" s="57" t="n"/>
      <c r="J38" s="197" t="n"/>
      <c r="K38" s="197" t="n"/>
      <c r="L38" s="197" t="n"/>
      <c r="M38" s="197" t="n"/>
      <c r="N38" s="197" t="n"/>
      <c r="O38" s="197" t="n"/>
      <c r="P38" s="197" t="n"/>
      <c r="Q38" s="197" t="n"/>
      <c r="R38" s="197" t="n"/>
      <c r="S38" s="197" t="n"/>
    </row>
    <row r="39" ht="12.75" customHeight="1" s="198">
      <c r="A39" s="57" t="n"/>
      <c r="B39" s="57" t="n"/>
      <c r="C39" s="57" t="n"/>
      <c r="D39" s="54" t="n"/>
      <c r="E39" s="54" t="n"/>
      <c r="F39" s="54" t="n"/>
      <c r="G39" s="57" t="n"/>
      <c r="H39" s="57" t="n"/>
      <c r="I39" s="57" t="n"/>
      <c r="J39" s="197" t="n"/>
      <c r="K39" s="197" t="n"/>
      <c r="L39" s="197" t="n"/>
      <c r="M39" s="197" t="n"/>
      <c r="N39" s="197" t="n"/>
      <c r="O39" s="197" t="n"/>
      <c r="P39" s="197" t="n"/>
      <c r="Q39" s="197" t="n"/>
      <c r="R39" s="197" t="n"/>
      <c r="S39" s="197" t="n"/>
    </row>
    <row r="40" ht="12.75" customHeight="1" s="198">
      <c r="A40" s="57" t="n"/>
      <c r="B40" s="57" t="n"/>
      <c r="C40" s="57" t="n"/>
      <c r="D40" s="54" t="n"/>
      <c r="E40" s="54" t="n"/>
      <c r="F40" s="54" t="n"/>
      <c r="G40" s="57" t="n"/>
      <c r="H40" s="57" t="n"/>
      <c r="I40" s="57" t="n"/>
      <c r="J40" s="197" t="n"/>
      <c r="K40" s="197" t="n"/>
      <c r="L40" s="197" t="n"/>
      <c r="M40" s="197" t="n"/>
      <c r="N40" s="197" t="n"/>
      <c r="O40" s="197" t="n"/>
      <c r="P40" s="197" t="n"/>
      <c r="Q40" s="197" t="n"/>
      <c r="R40" s="197" t="n"/>
      <c r="S40" s="197" t="n"/>
    </row>
    <row r="41" ht="12.75" customHeight="1" s="198">
      <c r="A41" s="57" t="n"/>
      <c r="B41" s="57" t="n"/>
      <c r="C41" s="57" t="n"/>
      <c r="D41" s="54" t="n"/>
      <c r="E41" s="54" t="n"/>
      <c r="F41" s="54" t="n"/>
      <c r="G41" s="57" t="n"/>
      <c r="H41" s="57" t="n"/>
      <c r="I41" s="57" t="n"/>
      <c r="J41" s="197" t="n"/>
      <c r="K41" s="197" t="n"/>
      <c r="L41" s="197" t="n"/>
      <c r="M41" s="197" t="n"/>
      <c r="N41" s="197" t="n"/>
      <c r="O41" s="197" t="n"/>
      <c r="P41" s="197" t="n"/>
      <c r="Q41" s="197" t="n"/>
      <c r="R41" s="197" t="n"/>
      <c r="S41" s="197" t="n"/>
    </row>
    <row r="42" ht="12.75" customHeight="1" s="198">
      <c r="A42" s="57" t="n"/>
      <c r="B42" s="57" t="n"/>
      <c r="C42" s="57" t="n"/>
      <c r="D42" s="54" t="n"/>
      <c r="E42" s="54" t="n"/>
      <c r="F42" s="54" t="n"/>
      <c r="G42" s="57" t="n"/>
      <c r="H42" s="57" t="n"/>
      <c r="I42" s="57" t="n"/>
      <c r="J42" s="197" t="n"/>
      <c r="K42" s="197" t="n"/>
      <c r="L42" s="197" t="n"/>
      <c r="M42" s="197" t="n"/>
      <c r="N42" s="197" t="n"/>
      <c r="O42" s="197" t="n"/>
      <c r="P42" s="197" t="n"/>
      <c r="Q42" s="197" t="n"/>
      <c r="R42" s="197" t="n"/>
      <c r="S42" s="197" t="n"/>
    </row>
    <row r="43" ht="12.75" customHeight="1" s="198">
      <c r="A43" s="57" t="n"/>
      <c r="B43" s="57" t="n"/>
      <c r="C43" s="57" t="n"/>
      <c r="D43" s="54" t="n"/>
      <c r="E43" s="54" t="n"/>
      <c r="F43" s="54" t="n"/>
      <c r="G43" s="57" t="n"/>
      <c r="H43" s="57" t="n"/>
      <c r="I43" s="57" t="n"/>
      <c r="J43" s="197" t="n"/>
      <c r="K43" s="197" t="n"/>
      <c r="L43" s="197" t="n"/>
      <c r="M43" s="197" t="n"/>
      <c r="N43" s="197" t="n"/>
      <c r="O43" s="197" t="n"/>
      <c r="P43" s="197" t="n"/>
      <c r="Q43" s="197" t="n"/>
      <c r="R43" s="197" t="n"/>
      <c r="S43" s="197" t="n"/>
    </row>
    <row r="44" ht="12.75" customHeight="1" s="198">
      <c r="A44" s="57" t="n"/>
      <c r="B44" s="57" t="n"/>
      <c r="C44" s="57" t="n"/>
      <c r="D44" s="54" t="n"/>
      <c r="E44" s="54" t="n"/>
      <c r="F44" s="54" t="n"/>
      <c r="G44" s="57" t="n"/>
      <c r="H44" s="57" t="n"/>
      <c r="I44" s="57" t="n"/>
      <c r="J44" s="197" t="n"/>
      <c r="K44" s="197" t="n"/>
      <c r="L44" s="197" t="n"/>
      <c r="M44" s="197" t="n"/>
      <c r="N44" s="197" t="n"/>
      <c r="O44" s="197" t="n"/>
      <c r="P44" s="197" t="n"/>
      <c r="Q44" s="197" t="n"/>
      <c r="R44" s="197" t="n"/>
      <c r="S44" s="197" t="n"/>
    </row>
    <row r="45" ht="12.75" customHeight="1" s="198">
      <c r="A45" s="57" t="n"/>
      <c r="B45" s="57" t="n"/>
      <c r="C45" s="57" t="n"/>
      <c r="D45" s="54" t="n"/>
      <c r="E45" s="54" t="n"/>
      <c r="F45" s="54" t="n"/>
      <c r="G45" s="57" t="n"/>
      <c r="H45" s="57" t="n"/>
      <c r="I45" s="57" t="n"/>
      <c r="J45" s="197" t="n"/>
      <c r="K45" s="197" t="n"/>
      <c r="L45" s="197" t="n"/>
      <c r="M45" s="197" t="n"/>
      <c r="N45" s="197" t="n"/>
      <c r="O45" s="197" t="n"/>
      <c r="P45" s="197" t="n"/>
      <c r="Q45" s="197" t="n"/>
      <c r="R45" s="197" t="n"/>
      <c r="S45" s="197" t="n"/>
    </row>
    <row r="46" ht="12.75" customHeight="1" s="198">
      <c r="A46" s="57" t="n"/>
      <c r="B46" s="57" t="n"/>
      <c r="C46" s="57" t="n"/>
      <c r="D46" s="54" t="n"/>
      <c r="E46" s="54" t="n"/>
      <c r="F46" s="54" t="n"/>
      <c r="G46" s="57" t="n"/>
      <c r="H46" s="57" t="n"/>
      <c r="I46" s="57" t="n"/>
      <c r="J46" s="197" t="n"/>
      <c r="K46" s="197" t="n"/>
      <c r="L46" s="197" t="n"/>
      <c r="M46" s="197" t="n"/>
      <c r="N46" s="197" t="n"/>
      <c r="O46" s="197" t="n"/>
      <c r="P46" s="197" t="n"/>
      <c r="Q46" s="197" t="n"/>
      <c r="R46" s="197" t="n"/>
      <c r="S46" s="197" t="n"/>
    </row>
    <row r="47" ht="12.75" customHeight="1" s="198">
      <c r="A47" s="57" t="n"/>
      <c r="B47" s="57" t="n"/>
      <c r="C47" s="57" t="n"/>
      <c r="D47" s="54" t="n"/>
      <c r="E47" s="54" t="n"/>
      <c r="F47" s="54" t="n"/>
      <c r="G47" s="57" t="n"/>
      <c r="H47" s="57" t="n"/>
      <c r="I47" s="57" t="n"/>
      <c r="J47" s="197" t="n"/>
      <c r="K47" s="197" t="n"/>
      <c r="L47" s="197" t="n"/>
      <c r="M47" s="197" t="n"/>
      <c r="N47" s="197" t="n"/>
      <c r="O47" s="197" t="n"/>
      <c r="P47" s="197" t="n"/>
      <c r="Q47" s="197" t="n"/>
      <c r="R47" s="197" t="n"/>
      <c r="S47" s="197" t="n"/>
    </row>
    <row r="48" ht="12.75" customHeight="1" s="198">
      <c r="A48" s="57" t="n"/>
      <c r="B48" s="57" t="n"/>
      <c r="C48" s="57" t="n"/>
      <c r="D48" s="54" t="n"/>
      <c r="E48" s="54" t="n"/>
      <c r="F48" s="54" t="n"/>
      <c r="G48" s="57" t="n"/>
      <c r="H48" s="57" t="n"/>
      <c r="I48" s="57" t="n"/>
      <c r="J48" s="197" t="n"/>
      <c r="K48" s="197" t="n"/>
      <c r="L48" s="197" t="n"/>
      <c r="M48" s="197" t="n"/>
      <c r="N48" s="197" t="n"/>
      <c r="O48" s="197" t="n"/>
      <c r="P48" s="197" t="n"/>
      <c r="Q48" s="197" t="n"/>
      <c r="R48" s="197" t="n"/>
      <c r="S48" s="197" t="n"/>
    </row>
    <row r="49" ht="12.75" customHeight="1" s="198">
      <c r="A49" s="57" t="n"/>
      <c r="B49" s="57" t="n"/>
      <c r="C49" s="57" t="n"/>
      <c r="D49" s="54" t="n"/>
      <c r="E49" s="54" t="n"/>
      <c r="F49" s="54" t="n"/>
      <c r="G49" s="57" t="n"/>
      <c r="H49" s="57" t="n"/>
      <c r="I49" s="57" t="n"/>
      <c r="J49" s="197" t="n"/>
      <c r="K49" s="197" t="n"/>
      <c r="L49" s="197" t="n"/>
      <c r="M49" s="197" t="n"/>
      <c r="N49" s="197" t="n"/>
      <c r="O49" s="197" t="n"/>
      <c r="P49" s="197" t="n"/>
      <c r="Q49" s="197" t="n"/>
      <c r="R49" s="197" t="n"/>
      <c r="S49" s="197" t="n"/>
    </row>
    <row r="50" ht="12.75" customHeight="1" s="198">
      <c r="A50" s="57" t="n"/>
      <c r="B50" s="57" t="n"/>
      <c r="C50" s="57" t="n"/>
      <c r="D50" s="54" t="n"/>
      <c r="E50" s="54" t="n"/>
      <c r="F50" s="54" t="n"/>
      <c r="G50" s="57" t="n"/>
      <c r="H50" s="57" t="n"/>
      <c r="I50" s="57" t="n"/>
      <c r="J50" s="197" t="n"/>
      <c r="K50" s="197" t="n"/>
      <c r="L50" s="197" t="n"/>
      <c r="M50" s="197" t="n"/>
      <c r="N50" s="197" t="n"/>
      <c r="O50" s="197" t="n"/>
      <c r="P50" s="197" t="n"/>
      <c r="Q50" s="197" t="n"/>
      <c r="R50" s="197" t="n"/>
      <c r="S50" s="197" t="n"/>
    </row>
    <row r="51" ht="12.75" customHeight="1" s="198">
      <c r="A51" s="57" t="n"/>
      <c r="B51" s="57" t="n"/>
      <c r="C51" s="57" t="n"/>
      <c r="D51" s="54" t="n"/>
      <c r="E51" s="54" t="n"/>
      <c r="F51" s="54" t="n"/>
      <c r="G51" s="57" t="n"/>
      <c r="H51" s="57" t="n"/>
      <c r="I51" s="57" t="n"/>
      <c r="J51" s="197" t="n"/>
      <c r="K51" s="197" t="n"/>
      <c r="L51" s="197" t="n"/>
      <c r="M51" s="197" t="n"/>
      <c r="N51" s="197" t="n"/>
      <c r="O51" s="197" t="n"/>
      <c r="P51" s="197" t="n"/>
      <c r="Q51" s="197" t="n"/>
      <c r="R51" s="197" t="n"/>
      <c r="S51" s="197" t="n"/>
    </row>
    <row r="52" ht="12.75" customHeight="1" s="198">
      <c r="A52" s="57" t="n"/>
      <c r="B52" s="57" t="n"/>
      <c r="C52" s="57" t="n"/>
      <c r="D52" s="54" t="n"/>
      <c r="E52" s="54" t="n"/>
      <c r="F52" s="54" t="n"/>
      <c r="G52" s="57" t="n"/>
      <c r="H52" s="57" t="n"/>
      <c r="I52" s="57" t="n"/>
      <c r="J52" s="197" t="n"/>
      <c r="K52" s="197" t="n"/>
      <c r="L52" s="197" t="n"/>
      <c r="M52" s="197" t="n"/>
      <c r="N52" s="197" t="n"/>
      <c r="O52" s="197" t="n"/>
      <c r="P52" s="197" t="n"/>
      <c r="Q52" s="197" t="n"/>
      <c r="R52" s="197" t="n"/>
      <c r="S52" s="197" t="n"/>
    </row>
    <row r="53" ht="12.75" customHeight="1" s="198">
      <c r="A53" s="57" t="n"/>
      <c r="B53" s="57" t="n"/>
      <c r="C53" s="57" t="n"/>
      <c r="D53" s="54" t="n"/>
      <c r="E53" s="54" t="n"/>
      <c r="F53" s="54" t="n"/>
      <c r="G53" s="57" t="n"/>
      <c r="H53" s="57" t="n"/>
      <c r="I53" s="57" t="n"/>
      <c r="J53" s="197" t="n"/>
      <c r="K53" s="197" t="n"/>
      <c r="L53" s="197" t="n"/>
      <c r="M53" s="197" t="n"/>
      <c r="N53" s="197" t="n"/>
      <c r="O53" s="197" t="n"/>
      <c r="P53" s="197" t="n"/>
      <c r="Q53" s="197" t="n"/>
      <c r="R53" s="197" t="n"/>
      <c r="S53" s="197" t="n"/>
    </row>
    <row r="54" ht="12.75" customHeight="1" s="198">
      <c r="A54" s="57" t="n"/>
      <c r="B54" s="57" t="n"/>
      <c r="C54" s="57" t="n"/>
      <c r="D54" s="54" t="n"/>
      <c r="E54" s="54" t="n"/>
      <c r="F54" s="54" t="n"/>
      <c r="G54" s="57" t="n"/>
      <c r="H54" s="57" t="n"/>
      <c r="I54" s="57" t="n"/>
      <c r="J54" s="197" t="n"/>
      <c r="K54" s="197" t="n"/>
      <c r="L54" s="197" t="n"/>
      <c r="M54" s="197" t="n"/>
      <c r="N54" s="197" t="n"/>
      <c r="O54" s="197" t="n"/>
      <c r="P54" s="197" t="n"/>
      <c r="Q54" s="197" t="n"/>
      <c r="R54" s="197" t="n"/>
      <c r="S54" s="197" t="n"/>
    </row>
    <row r="55" ht="12.75" customHeight="1" s="198">
      <c r="A55" s="57" t="n"/>
      <c r="B55" s="57" t="n"/>
      <c r="C55" s="57" t="n"/>
      <c r="D55" s="54" t="n"/>
      <c r="E55" s="54" t="n"/>
      <c r="F55" s="54" t="n"/>
      <c r="G55" s="57" t="n"/>
      <c r="H55" s="57" t="n"/>
      <c r="I55" s="57" t="n"/>
      <c r="J55" s="197" t="n"/>
      <c r="K55" s="197" t="n"/>
      <c r="L55" s="197" t="n"/>
      <c r="M55" s="197" t="n"/>
      <c r="N55" s="197" t="n"/>
      <c r="O55" s="197" t="n"/>
      <c r="P55" s="197" t="n"/>
      <c r="Q55" s="197" t="n"/>
      <c r="R55" s="197" t="n"/>
      <c r="S55" s="197" t="n"/>
    </row>
    <row r="56" ht="12.75" customHeight="1" s="198">
      <c r="A56" s="57" t="n"/>
      <c r="B56" s="57" t="n"/>
      <c r="C56" s="57" t="n"/>
      <c r="D56" s="54" t="n"/>
      <c r="E56" s="54" t="n"/>
      <c r="F56" s="54" t="n"/>
      <c r="G56" s="57" t="n"/>
      <c r="H56" s="57" t="n"/>
      <c r="I56" s="57" t="n"/>
      <c r="J56" s="197" t="n"/>
      <c r="K56" s="197" t="n"/>
      <c r="L56" s="197" t="n"/>
      <c r="M56" s="197" t="n"/>
      <c r="N56" s="197" t="n"/>
      <c r="O56" s="197" t="n"/>
      <c r="P56" s="197" t="n"/>
      <c r="Q56" s="197" t="n"/>
      <c r="R56" s="197" t="n"/>
      <c r="S56" s="197" t="n"/>
    </row>
    <row r="57" ht="12.75" customHeight="1" s="198">
      <c r="A57" s="57" t="n"/>
      <c r="B57" s="57" t="n"/>
      <c r="C57" s="57" t="n"/>
      <c r="D57" s="54" t="n"/>
      <c r="E57" s="54" t="n"/>
      <c r="F57" s="54" t="n"/>
      <c r="G57" s="57" t="n"/>
      <c r="H57" s="57" t="n"/>
      <c r="I57" s="57" t="n"/>
      <c r="J57" s="197" t="n"/>
      <c r="K57" s="197" t="n"/>
      <c r="L57" s="197" t="n"/>
      <c r="M57" s="197" t="n"/>
      <c r="N57" s="197" t="n"/>
      <c r="O57" s="197" t="n"/>
      <c r="P57" s="197" t="n"/>
      <c r="Q57" s="197" t="n"/>
      <c r="R57" s="197" t="n"/>
      <c r="S57" s="197" t="n"/>
    </row>
    <row r="58" ht="12.75" customHeight="1" s="198">
      <c r="A58" s="57" t="n"/>
      <c r="B58" s="57" t="n"/>
      <c r="C58" s="57" t="n"/>
      <c r="D58" s="54" t="n"/>
      <c r="E58" s="54" t="n"/>
      <c r="F58" s="54" t="n"/>
      <c r="G58" s="57" t="n"/>
      <c r="H58" s="57" t="n"/>
      <c r="I58" s="57" t="n"/>
      <c r="J58" s="197" t="n"/>
      <c r="K58" s="197" t="n"/>
      <c r="L58" s="197" t="n"/>
      <c r="M58" s="197" t="n"/>
      <c r="N58" s="197" t="n"/>
      <c r="O58" s="197" t="n"/>
      <c r="P58" s="197" t="n"/>
      <c r="Q58" s="197" t="n"/>
      <c r="R58" s="197" t="n"/>
      <c r="S58" s="197" t="n"/>
    </row>
    <row r="59" ht="12.75" customHeight="1" s="198">
      <c r="A59" s="57" t="n"/>
      <c r="B59" s="57" t="n"/>
      <c r="C59" s="57" t="n"/>
      <c r="D59" s="54" t="n"/>
      <c r="E59" s="54" t="n"/>
      <c r="F59" s="54" t="n"/>
      <c r="G59" s="57" t="n"/>
      <c r="H59" s="57" t="n"/>
      <c r="I59" s="57" t="n"/>
      <c r="J59" s="197" t="n"/>
      <c r="K59" s="197" t="n"/>
      <c r="L59" s="197" t="n"/>
      <c r="M59" s="197" t="n"/>
      <c r="N59" s="197" t="n"/>
      <c r="O59" s="197" t="n"/>
      <c r="P59" s="197" t="n"/>
      <c r="Q59" s="197" t="n"/>
      <c r="R59" s="197" t="n"/>
      <c r="S59" s="197" t="n"/>
    </row>
    <row r="60" ht="12.75" customHeight="1" s="198">
      <c r="A60" s="57" t="n"/>
      <c r="B60" s="57" t="n"/>
      <c r="C60" s="57" t="n"/>
      <c r="D60" s="54" t="n"/>
      <c r="E60" s="54" t="n"/>
      <c r="F60" s="54" t="n"/>
      <c r="G60" s="57" t="n"/>
      <c r="H60" s="57" t="n"/>
      <c r="I60" s="57" t="n"/>
      <c r="J60" s="197" t="n"/>
      <c r="K60" s="197" t="n"/>
      <c r="L60" s="197" t="n"/>
      <c r="M60" s="197" t="n"/>
      <c r="N60" s="197" t="n"/>
      <c r="O60" s="197" t="n"/>
      <c r="P60" s="197" t="n"/>
      <c r="Q60" s="197" t="n"/>
      <c r="R60" s="197" t="n"/>
      <c r="S60" s="197" t="n"/>
    </row>
    <row r="61" ht="12.75" customHeight="1" s="198">
      <c r="A61" s="57" t="n"/>
      <c r="B61" s="57" t="n"/>
      <c r="C61" s="57" t="n"/>
      <c r="D61" s="54" t="n"/>
      <c r="E61" s="54" t="n"/>
      <c r="F61" s="54" t="n"/>
      <c r="G61" s="57" t="n"/>
      <c r="H61" s="57" t="n"/>
      <c r="I61" s="57" t="n"/>
      <c r="J61" s="197" t="n"/>
      <c r="K61" s="197" t="n"/>
      <c r="L61" s="197" t="n"/>
      <c r="M61" s="197" t="n"/>
      <c r="N61" s="197" t="n"/>
      <c r="O61" s="197" t="n"/>
      <c r="P61" s="197" t="n"/>
      <c r="Q61" s="197" t="n"/>
      <c r="R61" s="197" t="n"/>
      <c r="S61" s="197" t="n"/>
    </row>
    <row r="62" ht="12.75" customHeight="1" s="198">
      <c r="A62" s="57" t="n"/>
      <c r="B62" s="57" t="n"/>
      <c r="C62" s="57" t="n"/>
      <c r="D62" s="54" t="n"/>
      <c r="E62" s="54" t="n"/>
      <c r="F62" s="54" t="n"/>
      <c r="G62" s="57" t="n"/>
      <c r="H62" s="57" t="n"/>
      <c r="I62" s="57" t="n"/>
      <c r="J62" s="197" t="n"/>
      <c r="K62" s="197" t="n"/>
      <c r="L62" s="197" t="n"/>
      <c r="M62" s="197" t="n"/>
      <c r="N62" s="197" t="n"/>
      <c r="O62" s="197" t="n"/>
      <c r="P62" s="197" t="n"/>
      <c r="Q62" s="197" t="n"/>
      <c r="R62" s="197" t="n"/>
      <c r="S62" s="197" t="n"/>
    </row>
    <row r="63" ht="12.75" customHeight="1" s="198">
      <c r="A63" s="57" t="n"/>
      <c r="B63" s="57" t="n"/>
      <c r="C63" s="57" t="n"/>
      <c r="D63" s="54" t="n"/>
      <c r="E63" s="54" t="n"/>
      <c r="F63" s="54" t="n"/>
      <c r="G63" s="57" t="n"/>
      <c r="H63" s="57" t="n"/>
      <c r="I63" s="57" t="n"/>
      <c r="J63" s="197" t="n"/>
      <c r="K63" s="197" t="n"/>
      <c r="L63" s="197" t="n"/>
      <c r="M63" s="197" t="n"/>
      <c r="N63" s="197" t="n"/>
      <c r="O63" s="197" t="n"/>
      <c r="P63" s="197" t="n"/>
      <c r="Q63" s="197" t="n"/>
      <c r="R63" s="197" t="n"/>
      <c r="S63" s="197" t="n"/>
    </row>
    <row r="64" ht="12.75" customHeight="1" s="198">
      <c r="A64" s="57" t="n"/>
      <c r="B64" s="57" t="n"/>
      <c r="C64" s="57" t="n"/>
      <c r="D64" s="54" t="n"/>
      <c r="E64" s="54" t="n"/>
      <c r="F64" s="54" t="n"/>
      <c r="G64" s="57" t="n"/>
      <c r="H64" s="57" t="n"/>
      <c r="I64" s="57" t="n"/>
      <c r="J64" s="197" t="n"/>
      <c r="K64" s="197" t="n"/>
      <c r="L64" s="197" t="n"/>
      <c r="M64" s="197" t="n"/>
      <c r="N64" s="197" t="n"/>
      <c r="O64" s="197" t="n"/>
      <c r="P64" s="197" t="n"/>
      <c r="Q64" s="197" t="n"/>
      <c r="R64" s="197" t="n"/>
      <c r="S64" s="197" t="n"/>
    </row>
    <row r="65" ht="12.75" customHeight="1" s="198">
      <c r="A65" s="57" t="n"/>
      <c r="B65" s="57" t="n"/>
      <c r="C65" s="57" t="n"/>
      <c r="D65" s="54" t="n"/>
      <c r="E65" s="54" t="n"/>
      <c r="F65" s="54" t="n"/>
      <c r="G65" s="57" t="n"/>
      <c r="H65" s="57" t="n"/>
      <c r="I65" s="57" t="n"/>
      <c r="J65" s="197" t="n"/>
      <c r="K65" s="197" t="n"/>
      <c r="L65" s="197" t="n"/>
      <c r="M65" s="197" t="n"/>
      <c r="N65" s="197" t="n"/>
      <c r="O65" s="197" t="n"/>
      <c r="P65" s="197" t="n"/>
      <c r="Q65" s="197" t="n"/>
      <c r="R65" s="197" t="n"/>
      <c r="S65" s="197" t="n"/>
    </row>
    <row r="66" ht="12.75" customHeight="1" s="198">
      <c r="A66" s="57" t="n"/>
      <c r="B66" s="57" t="n"/>
      <c r="C66" s="57" t="n"/>
      <c r="D66" s="54" t="n"/>
      <c r="E66" s="54" t="n"/>
      <c r="F66" s="54" t="n"/>
      <c r="G66" s="57" t="n"/>
      <c r="H66" s="57" t="n"/>
      <c r="I66" s="57" t="n"/>
      <c r="J66" s="197" t="n"/>
      <c r="K66" s="197" t="n"/>
      <c r="L66" s="197" t="n"/>
      <c r="M66" s="197" t="n"/>
      <c r="N66" s="197" t="n"/>
      <c r="O66" s="197" t="n"/>
      <c r="P66" s="197" t="n"/>
      <c r="Q66" s="197" t="n"/>
      <c r="R66" s="197" t="n"/>
      <c r="S66" s="197" t="n"/>
    </row>
    <row r="67" ht="12.75" customHeight="1" s="198">
      <c r="A67" s="57" t="n"/>
      <c r="B67" s="57" t="n"/>
      <c r="C67" s="57" t="n"/>
      <c r="D67" s="54" t="n"/>
      <c r="E67" s="54" t="n"/>
      <c r="F67" s="54" t="n"/>
      <c r="G67" s="57" t="n"/>
      <c r="H67" s="57" t="n"/>
      <c r="I67" s="57" t="n"/>
      <c r="J67" s="197" t="n"/>
      <c r="K67" s="197" t="n"/>
      <c r="L67" s="197" t="n"/>
      <c r="M67" s="197" t="n"/>
      <c r="N67" s="197" t="n"/>
      <c r="O67" s="197" t="n"/>
      <c r="P67" s="197" t="n"/>
      <c r="Q67" s="197" t="n"/>
      <c r="R67" s="197" t="n"/>
      <c r="S67" s="197" t="n"/>
    </row>
    <row r="68" ht="12.75" customHeight="1" s="198">
      <c r="A68" s="57" t="n"/>
      <c r="B68" s="57" t="n"/>
      <c r="C68" s="57" t="n"/>
      <c r="D68" s="54" t="n"/>
      <c r="E68" s="54" t="n"/>
      <c r="F68" s="54" t="n"/>
      <c r="G68" s="57" t="n"/>
      <c r="H68" s="57" t="n"/>
      <c r="I68" s="57" t="n"/>
      <c r="J68" s="197" t="n"/>
      <c r="K68" s="197" t="n"/>
      <c r="L68" s="197" t="n"/>
      <c r="M68" s="197" t="n"/>
      <c r="N68" s="197" t="n"/>
      <c r="O68" s="197" t="n"/>
      <c r="P68" s="197" t="n"/>
      <c r="Q68" s="197" t="n"/>
      <c r="R68" s="197" t="n"/>
      <c r="S68" s="197" t="n"/>
    </row>
    <row r="69" ht="12.75" customHeight="1" s="198">
      <c r="A69" s="57" t="n"/>
      <c r="B69" s="57" t="n"/>
      <c r="C69" s="57" t="n"/>
      <c r="D69" s="54" t="n"/>
      <c r="E69" s="54" t="n"/>
      <c r="F69" s="54" t="n"/>
      <c r="G69" s="57" t="n"/>
      <c r="H69" s="57" t="n"/>
      <c r="I69" s="57" t="n"/>
      <c r="J69" s="197" t="n"/>
      <c r="K69" s="197" t="n"/>
      <c r="L69" s="197" t="n"/>
      <c r="M69" s="197" t="n"/>
      <c r="N69" s="197" t="n"/>
      <c r="O69" s="197" t="n"/>
      <c r="P69" s="197" t="n"/>
      <c r="Q69" s="197" t="n"/>
      <c r="R69" s="197" t="n"/>
      <c r="S69" s="197" t="n"/>
    </row>
    <row r="70" ht="12.75" customHeight="1" s="198">
      <c r="A70" s="57" t="n"/>
      <c r="B70" s="57" t="n"/>
      <c r="C70" s="57" t="n"/>
      <c r="D70" s="54" t="n"/>
      <c r="E70" s="54" t="n"/>
      <c r="F70" s="54" t="n"/>
      <c r="G70" s="57" t="n"/>
      <c r="H70" s="57" t="n"/>
      <c r="I70" s="57" t="n"/>
      <c r="J70" s="197" t="n"/>
      <c r="K70" s="197" t="n"/>
      <c r="L70" s="197" t="n"/>
      <c r="M70" s="197" t="n"/>
      <c r="N70" s="197" t="n"/>
      <c r="O70" s="197" t="n"/>
      <c r="P70" s="197" t="n"/>
      <c r="Q70" s="197" t="n"/>
      <c r="R70" s="197" t="n"/>
      <c r="S70" s="197" t="n"/>
    </row>
    <row r="71" ht="12.75" customHeight="1" s="198">
      <c r="A71" s="57" t="n"/>
      <c r="B71" s="57" t="n"/>
      <c r="C71" s="57" t="n"/>
      <c r="D71" s="54" t="n"/>
      <c r="E71" s="54" t="n"/>
      <c r="F71" s="54" t="n"/>
      <c r="G71" s="57" t="n"/>
      <c r="H71" s="57" t="n"/>
      <c r="I71" s="57" t="n"/>
      <c r="J71" s="197" t="n"/>
      <c r="K71" s="197" t="n"/>
      <c r="L71" s="197" t="n"/>
      <c r="M71" s="197" t="n"/>
      <c r="N71" s="197" t="n"/>
      <c r="O71" s="197" t="n"/>
      <c r="P71" s="197" t="n"/>
      <c r="Q71" s="197" t="n"/>
      <c r="R71" s="197" t="n"/>
      <c r="S71" s="197" t="n"/>
    </row>
    <row r="72" ht="12.75" customHeight="1" s="198">
      <c r="A72" s="57" t="n"/>
      <c r="B72" s="57" t="n"/>
      <c r="C72" s="57" t="n"/>
      <c r="D72" s="54" t="n"/>
      <c r="E72" s="54" t="n"/>
      <c r="F72" s="54" t="n"/>
      <c r="G72" s="57" t="n"/>
      <c r="H72" s="57" t="n"/>
      <c r="I72" s="57" t="n"/>
      <c r="J72" s="197" t="n"/>
      <c r="K72" s="197" t="n"/>
      <c r="L72" s="197" t="n"/>
      <c r="M72" s="197" t="n"/>
      <c r="N72" s="197" t="n"/>
      <c r="O72" s="197" t="n"/>
      <c r="P72" s="197" t="n"/>
      <c r="Q72" s="197" t="n"/>
      <c r="R72" s="197" t="n"/>
      <c r="S72" s="197" t="n"/>
    </row>
    <row r="73" ht="12.75" customHeight="1" s="198">
      <c r="A73" s="57" t="n"/>
      <c r="B73" s="57" t="n"/>
      <c r="C73" s="57" t="n"/>
      <c r="D73" s="54" t="n"/>
      <c r="E73" s="54" t="n"/>
      <c r="F73" s="54" t="n"/>
      <c r="G73" s="57" t="n"/>
      <c r="H73" s="57" t="n"/>
      <c r="I73" s="57" t="n"/>
      <c r="J73" s="197" t="n"/>
      <c r="K73" s="197" t="n"/>
      <c r="L73" s="197" t="n"/>
      <c r="M73" s="197" t="n"/>
      <c r="N73" s="197" t="n"/>
      <c r="O73" s="197" t="n"/>
      <c r="P73" s="197" t="n"/>
      <c r="Q73" s="197" t="n"/>
      <c r="R73" s="197" t="n"/>
      <c r="S73" s="197" t="n"/>
    </row>
    <row r="74" ht="12.75" customHeight="1" s="198">
      <c r="A74" s="57" t="n"/>
      <c r="B74" s="57" t="n"/>
      <c r="C74" s="57" t="n"/>
      <c r="D74" s="54" t="n"/>
      <c r="E74" s="54" t="n"/>
      <c r="F74" s="54" t="n"/>
      <c r="G74" s="57" t="n"/>
      <c r="H74" s="57" t="n"/>
      <c r="I74" s="57" t="n"/>
      <c r="J74" s="197" t="n"/>
      <c r="K74" s="197" t="n"/>
      <c r="L74" s="197" t="n"/>
      <c r="M74" s="197" t="n"/>
      <c r="N74" s="197" t="n"/>
      <c r="O74" s="197" t="n"/>
      <c r="P74" s="197" t="n"/>
      <c r="Q74" s="197" t="n"/>
      <c r="R74" s="197" t="n"/>
      <c r="S74" s="197" t="n"/>
    </row>
    <row r="75" ht="12.75" customHeight="1" s="198">
      <c r="A75" s="57" t="n"/>
      <c r="B75" s="57" t="n"/>
      <c r="C75" s="57" t="n"/>
      <c r="D75" s="54" t="n"/>
      <c r="E75" s="54" t="n"/>
      <c r="F75" s="54" t="n"/>
      <c r="G75" s="57" t="n"/>
      <c r="H75" s="57" t="n"/>
      <c r="I75" s="57" t="n"/>
      <c r="J75" s="197" t="n"/>
      <c r="K75" s="197" t="n"/>
      <c r="L75" s="197" t="n"/>
      <c r="M75" s="197" t="n"/>
      <c r="N75" s="197" t="n"/>
      <c r="O75" s="197" t="n"/>
      <c r="P75" s="197" t="n"/>
      <c r="Q75" s="197" t="n"/>
      <c r="R75" s="197" t="n"/>
      <c r="S75" s="197" t="n"/>
    </row>
    <row r="76" ht="12.75" customHeight="1" s="198">
      <c r="A76" s="57" t="n"/>
      <c r="B76" s="57" t="n"/>
      <c r="C76" s="57" t="n"/>
      <c r="D76" s="54" t="n"/>
      <c r="E76" s="54" t="n"/>
      <c r="F76" s="54" t="n"/>
      <c r="G76" s="57" t="n"/>
      <c r="H76" s="57" t="n"/>
      <c r="I76" s="57" t="n"/>
      <c r="J76" s="197" t="n"/>
      <c r="K76" s="197" t="n"/>
      <c r="L76" s="197" t="n"/>
      <c r="M76" s="197" t="n"/>
      <c r="N76" s="197" t="n"/>
      <c r="O76" s="197" t="n"/>
      <c r="P76" s="197" t="n"/>
      <c r="Q76" s="197" t="n"/>
      <c r="R76" s="197" t="n"/>
      <c r="S76" s="197" t="n"/>
    </row>
    <row r="77" ht="12.75" customHeight="1" s="198">
      <c r="A77" s="57" t="n"/>
      <c r="B77" s="57" t="n"/>
      <c r="C77" s="57" t="n"/>
      <c r="D77" s="54" t="n"/>
      <c r="E77" s="54" t="n"/>
      <c r="F77" s="54" t="n"/>
      <c r="G77" s="57" t="n"/>
      <c r="H77" s="57" t="n"/>
      <c r="I77" s="57" t="n"/>
      <c r="J77" s="197" t="n"/>
      <c r="K77" s="197" t="n"/>
      <c r="L77" s="197" t="n"/>
      <c r="M77" s="197" t="n"/>
      <c r="N77" s="197" t="n"/>
      <c r="O77" s="197" t="n"/>
      <c r="P77" s="197" t="n"/>
      <c r="Q77" s="197" t="n"/>
      <c r="R77" s="197" t="n"/>
      <c r="S77" s="197" t="n"/>
    </row>
    <row r="78" ht="12.75" customHeight="1" s="198">
      <c r="A78" s="57" t="n"/>
      <c r="B78" s="57" t="n"/>
      <c r="C78" s="57" t="n"/>
      <c r="D78" s="54" t="n"/>
      <c r="E78" s="54" t="n"/>
      <c r="F78" s="54" t="n"/>
      <c r="G78" s="57" t="n"/>
      <c r="H78" s="57" t="n"/>
      <c r="I78" s="57" t="n"/>
      <c r="J78" s="197" t="n"/>
      <c r="K78" s="197" t="n"/>
      <c r="L78" s="197" t="n"/>
      <c r="M78" s="197" t="n"/>
      <c r="N78" s="197" t="n"/>
      <c r="O78" s="197" t="n"/>
      <c r="P78" s="197" t="n"/>
      <c r="Q78" s="197" t="n"/>
      <c r="R78" s="197" t="n"/>
      <c r="S78" s="197" t="n"/>
    </row>
    <row r="79" ht="12.75" customHeight="1" s="198">
      <c r="A79" s="57" t="n"/>
      <c r="B79" s="57" t="n"/>
      <c r="C79" s="57" t="n"/>
      <c r="D79" s="54" t="n"/>
      <c r="E79" s="54" t="n"/>
      <c r="F79" s="54" t="n"/>
      <c r="G79" s="57" t="n"/>
      <c r="H79" s="57" t="n"/>
      <c r="I79" s="57" t="n"/>
      <c r="J79" s="197" t="n"/>
      <c r="K79" s="197" t="n"/>
      <c r="L79" s="197" t="n"/>
      <c r="M79" s="197" t="n"/>
      <c r="N79" s="197" t="n"/>
      <c r="O79" s="197" t="n"/>
      <c r="P79" s="197" t="n"/>
      <c r="Q79" s="197" t="n"/>
      <c r="R79" s="197" t="n"/>
      <c r="S79" s="197" t="n"/>
    </row>
    <row r="80" ht="12.75" customHeight="1" s="198">
      <c r="A80" s="57" t="n"/>
      <c r="B80" s="57" t="n"/>
      <c r="C80" s="57" t="n"/>
      <c r="D80" s="54" t="n"/>
      <c r="E80" s="54" t="n"/>
      <c r="F80" s="54" t="n"/>
      <c r="G80" s="57" t="n"/>
      <c r="H80" s="57" t="n"/>
      <c r="I80" s="57" t="n"/>
      <c r="J80" s="197" t="n"/>
      <c r="K80" s="197" t="n"/>
      <c r="L80" s="197" t="n"/>
      <c r="M80" s="197" t="n"/>
      <c r="N80" s="197" t="n"/>
      <c r="O80" s="197" t="n"/>
      <c r="P80" s="197" t="n"/>
      <c r="Q80" s="197" t="n"/>
      <c r="R80" s="197" t="n"/>
      <c r="S80" s="197" t="n"/>
    </row>
    <row r="81" ht="12.75" customHeight="1" s="198">
      <c r="A81" s="57" t="n"/>
      <c r="B81" s="57" t="n"/>
      <c r="C81" s="57" t="n"/>
      <c r="D81" s="54" t="n"/>
      <c r="E81" s="54" t="n"/>
      <c r="F81" s="54" t="n"/>
      <c r="G81" s="57" t="n"/>
      <c r="H81" s="57" t="n"/>
      <c r="I81" s="57" t="n"/>
      <c r="J81" s="197" t="n"/>
      <c r="K81" s="197" t="n"/>
      <c r="L81" s="197" t="n"/>
      <c r="M81" s="197" t="n"/>
      <c r="N81" s="197" t="n"/>
      <c r="O81" s="197" t="n"/>
      <c r="P81" s="197" t="n"/>
      <c r="Q81" s="197" t="n"/>
      <c r="R81" s="197" t="n"/>
      <c r="S81" s="197" t="n"/>
    </row>
    <row r="82" ht="12.75" customHeight="1" s="198">
      <c r="A82" s="57" t="n"/>
      <c r="B82" s="57" t="n"/>
      <c r="C82" s="57" t="n"/>
      <c r="D82" s="54" t="n"/>
      <c r="E82" s="54" t="n"/>
      <c r="F82" s="54" t="n"/>
      <c r="G82" s="57" t="n"/>
      <c r="H82" s="57" t="n"/>
      <c r="I82" s="57" t="n"/>
      <c r="J82" s="197" t="n"/>
      <c r="K82" s="197" t="n"/>
      <c r="L82" s="197" t="n"/>
      <c r="M82" s="197" t="n"/>
      <c r="N82" s="197" t="n"/>
      <c r="O82" s="197" t="n"/>
      <c r="P82" s="197" t="n"/>
      <c r="Q82" s="197" t="n"/>
      <c r="R82" s="197" t="n"/>
      <c r="S82" s="197" t="n"/>
    </row>
    <row r="83" ht="12.75" customHeight="1" s="198">
      <c r="A83" s="57" t="n"/>
      <c r="B83" s="57" t="n"/>
      <c r="C83" s="57" t="n"/>
      <c r="D83" s="54" t="n"/>
      <c r="E83" s="54" t="n"/>
      <c r="F83" s="54" t="n"/>
      <c r="G83" s="57" t="n"/>
      <c r="H83" s="57" t="n"/>
      <c r="I83" s="57" t="n"/>
      <c r="J83" s="197" t="n"/>
      <c r="K83" s="197" t="n"/>
      <c r="L83" s="197" t="n"/>
      <c r="M83" s="197" t="n"/>
      <c r="N83" s="197" t="n"/>
      <c r="O83" s="197" t="n"/>
      <c r="P83" s="197" t="n"/>
      <c r="Q83" s="197" t="n"/>
      <c r="R83" s="197" t="n"/>
      <c r="S83" s="197" t="n"/>
    </row>
    <row r="84" ht="12.75" customHeight="1" s="198">
      <c r="A84" s="57" t="n"/>
      <c r="B84" s="57" t="n"/>
      <c r="C84" s="57" t="n"/>
      <c r="D84" s="54" t="n"/>
      <c r="E84" s="54" t="n"/>
      <c r="F84" s="54" t="n"/>
      <c r="G84" s="57" t="n"/>
      <c r="H84" s="57" t="n"/>
      <c r="I84" s="57" t="n"/>
      <c r="J84" s="197" t="n"/>
      <c r="K84" s="197" t="n"/>
      <c r="L84" s="197" t="n"/>
      <c r="M84" s="197" t="n"/>
      <c r="N84" s="197" t="n"/>
      <c r="O84" s="197" t="n"/>
      <c r="P84" s="197" t="n"/>
      <c r="Q84" s="197" t="n"/>
      <c r="R84" s="197" t="n"/>
      <c r="S84" s="197" t="n"/>
    </row>
    <row r="85" ht="12.75" customHeight="1" s="198">
      <c r="A85" s="57" t="n"/>
      <c r="B85" s="57" t="n"/>
      <c r="C85" s="57" t="n"/>
      <c r="D85" s="54" t="n"/>
      <c r="E85" s="54" t="n"/>
      <c r="F85" s="54" t="n"/>
      <c r="G85" s="57" t="n"/>
      <c r="H85" s="57" t="n"/>
      <c r="I85" s="57" t="n"/>
      <c r="J85" s="197" t="n"/>
      <c r="K85" s="197" t="n"/>
      <c r="L85" s="197" t="n"/>
      <c r="M85" s="197" t="n"/>
      <c r="N85" s="197" t="n"/>
      <c r="O85" s="197" t="n"/>
      <c r="P85" s="197" t="n"/>
      <c r="Q85" s="197" t="n"/>
      <c r="R85" s="197" t="n"/>
      <c r="S85" s="197" t="n"/>
    </row>
    <row r="86" ht="12.75" customHeight="1" s="198">
      <c r="A86" s="57" t="n"/>
      <c r="B86" s="57" t="n"/>
      <c r="C86" s="57" t="n"/>
      <c r="D86" s="54" t="n"/>
      <c r="E86" s="54" t="n"/>
      <c r="F86" s="54" t="n"/>
      <c r="G86" s="57" t="n"/>
      <c r="H86" s="57" t="n"/>
      <c r="I86" s="57" t="n"/>
      <c r="J86" s="197" t="n"/>
      <c r="K86" s="197" t="n"/>
      <c r="L86" s="197" t="n"/>
      <c r="M86" s="197" t="n"/>
      <c r="N86" s="197" t="n"/>
      <c r="O86" s="197" t="n"/>
      <c r="P86" s="197" t="n"/>
      <c r="Q86" s="197" t="n"/>
      <c r="R86" s="197" t="n"/>
      <c r="S86" s="197" t="n"/>
    </row>
    <row r="87" ht="12.75" customHeight="1" s="198">
      <c r="A87" s="57" t="n"/>
      <c r="B87" s="57" t="n"/>
      <c r="C87" s="57" t="n"/>
      <c r="D87" s="54" t="n"/>
      <c r="E87" s="54" t="n"/>
      <c r="F87" s="54" t="n"/>
      <c r="G87" s="57" t="n"/>
      <c r="H87" s="57" t="n"/>
      <c r="I87" s="57" t="n"/>
      <c r="J87" s="197" t="n"/>
      <c r="K87" s="197" t="n"/>
      <c r="L87" s="197" t="n"/>
      <c r="M87" s="197" t="n"/>
      <c r="N87" s="197" t="n"/>
      <c r="O87" s="197" t="n"/>
      <c r="P87" s="197" t="n"/>
      <c r="Q87" s="197" t="n"/>
      <c r="R87" s="197" t="n"/>
      <c r="S87" s="197" t="n"/>
    </row>
    <row r="88" ht="12.75" customHeight="1" s="198">
      <c r="A88" s="57" t="n"/>
      <c r="B88" s="57" t="n"/>
      <c r="C88" s="57" t="n"/>
      <c r="D88" s="54" t="n"/>
      <c r="E88" s="54" t="n"/>
      <c r="F88" s="54" t="n"/>
      <c r="G88" s="57" t="n"/>
      <c r="H88" s="57" t="n"/>
      <c r="I88" s="57" t="n"/>
      <c r="J88" s="197" t="n"/>
      <c r="K88" s="197" t="n"/>
      <c r="L88" s="197" t="n"/>
      <c r="M88" s="197" t="n"/>
      <c r="N88" s="197" t="n"/>
      <c r="O88" s="197" t="n"/>
      <c r="P88" s="197" t="n"/>
      <c r="Q88" s="197" t="n"/>
      <c r="R88" s="197" t="n"/>
      <c r="S88" s="197" t="n"/>
    </row>
    <row r="89" ht="12.75" customHeight="1" s="198">
      <c r="A89" s="57" t="n"/>
      <c r="B89" s="57" t="n"/>
      <c r="C89" s="57" t="n"/>
      <c r="D89" s="54" t="n"/>
      <c r="E89" s="54" t="n"/>
      <c r="F89" s="54" t="n"/>
      <c r="G89" s="57" t="n"/>
      <c r="H89" s="57" t="n"/>
      <c r="I89" s="57" t="n"/>
      <c r="J89" s="197" t="n"/>
      <c r="K89" s="197" t="n"/>
      <c r="L89" s="197" t="n"/>
      <c r="M89" s="197" t="n"/>
      <c r="N89" s="197" t="n"/>
      <c r="O89" s="197" t="n"/>
      <c r="P89" s="197" t="n"/>
      <c r="Q89" s="197" t="n"/>
      <c r="R89" s="197" t="n"/>
      <c r="S89" s="197" t="n"/>
    </row>
    <row r="90" ht="12.75" customHeight="1" s="198">
      <c r="A90" s="57" t="n"/>
      <c r="B90" s="57" t="n"/>
      <c r="C90" s="57" t="n"/>
      <c r="D90" s="54" t="n"/>
      <c r="E90" s="54" t="n"/>
      <c r="F90" s="54" t="n"/>
      <c r="G90" s="57" t="n"/>
      <c r="H90" s="57" t="n"/>
      <c r="I90" s="57" t="n"/>
      <c r="J90" s="197" t="n"/>
      <c r="K90" s="197" t="n"/>
      <c r="L90" s="197" t="n"/>
      <c r="M90" s="197" t="n"/>
      <c r="N90" s="197" t="n"/>
      <c r="O90" s="197" t="n"/>
      <c r="P90" s="197" t="n"/>
      <c r="Q90" s="197" t="n"/>
      <c r="R90" s="197" t="n"/>
      <c r="S90" s="197" t="n"/>
    </row>
    <row r="91" ht="12.75" customHeight="1" s="198">
      <c r="A91" s="57" t="n"/>
      <c r="B91" s="57" t="n"/>
      <c r="C91" s="57" t="n"/>
      <c r="D91" s="54" t="n"/>
      <c r="E91" s="54" t="n"/>
      <c r="F91" s="54" t="n"/>
      <c r="G91" s="57" t="n"/>
      <c r="H91" s="57" t="n"/>
      <c r="I91" s="57" t="n"/>
      <c r="J91" s="197" t="n"/>
      <c r="K91" s="197" t="n"/>
      <c r="L91" s="197" t="n"/>
      <c r="M91" s="197" t="n"/>
      <c r="N91" s="197" t="n"/>
      <c r="O91" s="197" t="n"/>
      <c r="P91" s="197" t="n"/>
      <c r="Q91" s="197" t="n"/>
      <c r="R91" s="197" t="n"/>
      <c r="S91" s="197" t="n"/>
    </row>
    <row r="92" ht="12.75" customHeight="1" s="198">
      <c r="A92" s="57" t="n"/>
      <c r="B92" s="57" t="n"/>
      <c r="C92" s="57" t="n"/>
      <c r="D92" s="54" t="n"/>
      <c r="E92" s="54" t="n"/>
      <c r="F92" s="54" t="n"/>
      <c r="G92" s="57" t="n"/>
      <c r="H92" s="57" t="n"/>
      <c r="I92" s="57" t="n"/>
      <c r="J92" s="197" t="n"/>
      <c r="K92" s="197" t="n"/>
      <c r="L92" s="197" t="n"/>
      <c r="M92" s="197" t="n"/>
      <c r="N92" s="197" t="n"/>
      <c r="O92" s="197" t="n"/>
      <c r="P92" s="197" t="n"/>
      <c r="Q92" s="197" t="n"/>
      <c r="R92" s="197" t="n"/>
      <c r="S92" s="197" t="n"/>
    </row>
    <row r="93" ht="12.75" customHeight="1" s="198">
      <c r="A93" s="57" t="n"/>
      <c r="B93" s="57" t="n"/>
      <c r="C93" s="57" t="n"/>
      <c r="D93" s="54" t="n"/>
      <c r="E93" s="54" t="n"/>
      <c r="F93" s="54" t="n"/>
      <c r="G93" s="57" t="n"/>
      <c r="H93" s="57" t="n"/>
      <c r="I93" s="57" t="n"/>
      <c r="J93" s="197" t="n"/>
      <c r="K93" s="197" t="n"/>
      <c r="L93" s="197" t="n"/>
      <c r="M93" s="197" t="n"/>
      <c r="N93" s="197" t="n"/>
      <c r="O93" s="197" t="n"/>
      <c r="P93" s="197" t="n"/>
      <c r="Q93" s="197" t="n"/>
      <c r="R93" s="197" t="n"/>
      <c r="S93" s="197" t="n"/>
    </row>
    <row r="94" ht="12.75" customHeight="1" s="198">
      <c r="A94" s="57" t="n"/>
      <c r="B94" s="57" t="n"/>
      <c r="C94" s="57" t="n"/>
      <c r="D94" s="54" t="n"/>
      <c r="E94" s="54" t="n"/>
      <c r="F94" s="54" t="n"/>
      <c r="G94" s="57" t="n"/>
      <c r="H94" s="57" t="n"/>
      <c r="I94" s="57" t="n"/>
      <c r="J94" s="197" t="n"/>
      <c r="K94" s="197" t="n"/>
      <c r="L94" s="197" t="n"/>
      <c r="M94" s="197" t="n"/>
      <c r="N94" s="197" t="n"/>
      <c r="O94" s="197" t="n"/>
      <c r="P94" s="197" t="n"/>
      <c r="Q94" s="197" t="n"/>
      <c r="R94" s="197" t="n"/>
      <c r="S94" s="197" t="n"/>
    </row>
    <row r="95" ht="12.75" customHeight="1" s="198">
      <c r="A95" s="57" t="n"/>
      <c r="B95" s="57" t="n"/>
      <c r="C95" s="57" t="n"/>
      <c r="D95" s="54" t="n"/>
      <c r="E95" s="54" t="n"/>
      <c r="F95" s="54" t="n"/>
      <c r="G95" s="57" t="n"/>
      <c r="H95" s="57" t="n"/>
      <c r="I95" s="57" t="n"/>
      <c r="J95" s="197" t="n"/>
      <c r="K95" s="197" t="n"/>
      <c r="L95" s="197" t="n"/>
      <c r="M95" s="197" t="n"/>
      <c r="N95" s="197" t="n"/>
      <c r="O95" s="197" t="n"/>
      <c r="P95" s="197" t="n"/>
      <c r="Q95" s="197" t="n"/>
      <c r="R95" s="197" t="n"/>
      <c r="S95" s="197" t="n"/>
    </row>
    <row r="96" ht="12.75" customHeight="1" s="198">
      <c r="A96" s="57" t="n"/>
      <c r="B96" s="57" t="n"/>
      <c r="C96" s="57" t="n"/>
      <c r="D96" s="54" t="n"/>
      <c r="E96" s="54" t="n"/>
      <c r="F96" s="54" t="n"/>
      <c r="G96" s="57" t="n"/>
      <c r="H96" s="57" t="n"/>
      <c r="I96" s="57" t="n"/>
      <c r="J96" s="197" t="n"/>
      <c r="K96" s="197" t="n"/>
      <c r="L96" s="197" t="n"/>
      <c r="M96" s="197" t="n"/>
      <c r="N96" s="197" t="n"/>
      <c r="O96" s="197" t="n"/>
      <c r="P96" s="197" t="n"/>
      <c r="Q96" s="197" t="n"/>
      <c r="R96" s="197" t="n"/>
      <c r="S96" s="197" t="n"/>
    </row>
    <row r="97" ht="12.75" customHeight="1" s="198">
      <c r="A97" s="57" t="n"/>
      <c r="B97" s="57" t="n"/>
      <c r="C97" s="57" t="n"/>
      <c r="D97" s="54" t="n"/>
      <c r="E97" s="54" t="n"/>
      <c r="F97" s="54" t="n"/>
      <c r="G97" s="57" t="n"/>
      <c r="H97" s="57" t="n"/>
      <c r="I97" s="57" t="n"/>
      <c r="J97" s="197" t="n"/>
      <c r="K97" s="197" t="n"/>
      <c r="L97" s="197" t="n"/>
      <c r="M97" s="197" t="n"/>
      <c r="N97" s="197" t="n"/>
      <c r="O97" s="197" t="n"/>
      <c r="P97" s="197" t="n"/>
      <c r="Q97" s="197" t="n"/>
      <c r="R97" s="197" t="n"/>
      <c r="S97" s="197" t="n"/>
    </row>
    <row r="98" ht="12.75" customHeight="1" s="198">
      <c r="A98" s="57" t="n"/>
      <c r="B98" s="57" t="n"/>
      <c r="C98" s="57" t="n"/>
      <c r="D98" s="54" t="n"/>
      <c r="E98" s="54" t="n"/>
      <c r="F98" s="54" t="n"/>
      <c r="G98" s="57" t="n"/>
      <c r="H98" s="57" t="n"/>
      <c r="I98" s="57" t="n"/>
      <c r="J98" s="197" t="n"/>
      <c r="K98" s="197" t="n"/>
      <c r="L98" s="197" t="n"/>
      <c r="M98" s="197" t="n"/>
      <c r="N98" s="197" t="n"/>
      <c r="O98" s="197" t="n"/>
      <c r="P98" s="197" t="n"/>
      <c r="Q98" s="197" t="n"/>
      <c r="R98" s="197" t="n"/>
      <c r="S98" s="197" t="n"/>
    </row>
    <row r="99" ht="12.75" customHeight="1" s="198">
      <c r="A99" s="57" t="n"/>
      <c r="B99" s="57" t="n"/>
      <c r="C99" s="57" t="n"/>
      <c r="D99" s="54" t="n"/>
      <c r="E99" s="54" t="n"/>
      <c r="F99" s="54" t="n"/>
      <c r="G99" s="57" t="n"/>
      <c r="H99" s="57" t="n"/>
      <c r="I99" s="57" t="n"/>
      <c r="J99" s="197" t="n"/>
      <c r="K99" s="197" t="n"/>
      <c r="L99" s="197" t="n"/>
      <c r="M99" s="197" t="n"/>
      <c r="N99" s="197" t="n"/>
      <c r="O99" s="197" t="n"/>
      <c r="P99" s="197" t="n"/>
      <c r="Q99" s="197" t="n"/>
      <c r="R99" s="197" t="n"/>
      <c r="S99" s="197" t="n"/>
    </row>
    <row r="100" ht="12.75" customHeight="1" s="198">
      <c r="A100" s="57" t="n"/>
      <c r="B100" s="57" t="n"/>
      <c r="C100" s="57" t="n"/>
      <c r="D100" s="54" t="n"/>
      <c r="E100" s="54" t="n"/>
      <c r="F100" s="54" t="n"/>
      <c r="G100" s="57" t="n"/>
      <c r="H100" s="57" t="n"/>
      <c r="I100" s="57" t="n"/>
      <c r="J100" s="197" t="n"/>
      <c r="K100" s="197" t="n"/>
      <c r="L100" s="197" t="n"/>
      <c r="M100" s="197" t="n"/>
      <c r="N100" s="197" t="n"/>
      <c r="O100" s="197" t="n"/>
      <c r="P100" s="197" t="n"/>
      <c r="Q100" s="197" t="n"/>
      <c r="R100" s="197" t="n"/>
      <c r="S100" s="197" t="n"/>
    </row>
    <row r="101" ht="12.75" customHeight="1" s="198">
      <c r="A101" s="57" t="n"/>
      <c r="B101" s="57" t="n"/>
      <c r="C101" s="57" t="n"/>
      <c r="D101" s="54" t="n"/>
      <c r="E101" s="54" t="n"/>
      <c r="F101" s="54" t="n"/>
      <c r="G101" s="57" t="n"/>
      <c r="H101" s="57" t="n"/>
      <c r="I101" s="57" t="n"/>
      <c r="J101" s="197" t="n"/>
      <c r="K101" s="197" t="n"/>
      <c r="L101" s="197" t="n"/>
      <c r="M101" s="197" t="n"/>
      <c r="N101" s="197" t="n"/>
      <c r="O101" s="197" t="n"/>
      <c r="P101" s="197" t="n"/>
      <c r="Q101" s="197" t="n"/>
      <c r="R101" s="197" t="n"/>
      <c r="S101" s="197" t="n"/>
    </row>
    <row r="102" ht="12.75" customHeight="1" s="198">
      <c r="A102" s="57" t="n"/>
      <c r="B102" s="57" t="n"/>
      <c r="C102" s="57" t="n"/>
      <c r="D102" s="54" t="n"/>
      <c r="E102" s="54" t="n"/>
      <c r="F102" s="54" t="n"/>
      <c r="G102" s="57" t="n"/>
      <c r="H102" s="57" t="n"/>
      <c r="I102" s="57" t="n"/>
      <c r="J102" s="197" t="n"/>
      <c r="K102" s="197" t="n"/>
      <c r="L102" s="197" t="n"/>
      <c r="M102" s="197" t="n"/>
      <c r="N102" s="197" t="n"/>
      <c r="O102" s="197" t="n"/>
      <c r="P102" s="197" t="n"/>
      <c r="Q102" s="197" t="n"/>
      <c r="R102" s="197" t="n"/>
      <c r="S102" s="197" t="n"/>
    </row>
    <row r="103" ht="12.75" customHeight="1" s="198">
      <c r="A103" s="57" t="n"/>
      <c r="B103" s="57" t="n"/>
      <c r="C103" s="57" t="n"/>
      <c r="D103" s="54" t="n"/>
      <c r="E103" s="54" t="n"/>
      <c r="F103" s="54" t="n"/>
      <c r="G103" s="57" t="n"/>
      <c r="H103" s="57" t="n"/>
      <c r="I103" s="57" t="n"/>
      <c r="J103" s="197" t="n"/>
      <c r="K103" s="197" t="n"/>
      <c r="L103" s="197" t="n"/>
      <c r="M103" s="197" t="n"/>
      <c r="N103" s="197" t="n"/>
      <c r="O103" s="197" t="n"/>
      <c r="P103" s="197" t="n"/>
      <c r="Q103" s="197" t="n"/>
      <c r="R103" s="197" t="n"/>
      <c r="S103" s="197" t="n"/>
    </row>
    <row r="104" ht="12.75" customHeight="1" s="198">
      <c r="A104" s="57" t="n"/>
      <c r="B104" s="57" t="n"/>
      <c r="C104" s="57" t="n"/>
      <c r="D104" s="54" t="n"/>
      <c r="E104" s="54" t="n"/>
      <c r="F104" s="54" t="n"/>
      <c r="G104" s="57" t="n"/>
      <c r="H104" s="57" t="n"/>
      <c r="I104" s="57" t="n"/>
      <c r="J104" s="197" t="n"/>
      <c r="K104" s="197" t="n"/>
      <c r="L104" s="197" t="n"/>
      <c r="M104" s="197" t="n"/>
      <c r="N104" s="197" t="n"/>
      <c r="O104" s="197" t="n"/>
      <c r="P104" s="197" t="n"/>
      <c r="Q104" s="197" t="n"/>
      <c r="R104" s="197" t="n"/>
      <c r="S104" s="197" t="n"/>
    </row>
    <row r="105" ht="12.75" customHeight="1" s="198">
      <c r="A105" s="57" t="n"/>
      <c r="B105" s="57" t="n"/>
      <c r="C105" s="57" t="n"/>
      <c r="D105" s="54" t="n"/>
      <c r="E105" s="54" t="n"/>
      <c r="F105" s="54" t="n"/>
      <c r="G105" s="57" t="n"/>
      <c r="H105" s="57" t="n"/>
      <c r="I105" s="57" t="n"/>
      <c r="J105" s="197" t="n"/>
      <c r="K105" s="197" t="n"/>
      <c r="L105" s="197" t="n"/>
      <c r="M105" s="197" t="n"/>
      <c r="N105" s="197" t="n"/>
      <c r="O105" s="197" t="n"/>
      <c r="P105" s="197" t="n"/>
      <c r="Q105" s="197" t="n"/>
      <c r="R105" s="197" t="n"/>
      <c r="S105" s="197" t="n"/>
    </row>
    <row r="106" ht="12.75" customHeight="1" s="198">
      <c r="A106" s="57" t="n"/>
      <c r="B106" s="57" t="n"/>
      <c r="C106" s="57" t="n"/>
      <c r="D106" s="54" t="n"/>
      <c r="E106" s="54" t="n"/>
      <c r="F106" s="54" t="n"/>
      <c r="G106" s="57" t="n"/>
      <c r="H106" s="57" t="n"/>
      <c r="I106" s="57" t="n"/>
      <c r="J106" s="197" t="n"/>
      <c r="K106" s="197" t="n"/>
      <c r="L106" s="197" t="n"/>
      <c r="M106" s="197" t="n"/>
      <c r="N106" s="197" t="n"/>
      <c r="O106" s="197" t="n"/>
      <c r="P106" s="197" t="n"/>
      <c r="Q106" s="197" t="n"/>
      <c r="R106" s="197" t="n"/>
      <c r="S106" s="197" t="n"/>
    </row>
    <row r="107" ht="12.75" customHeight="1" s="198">
      <c r="A107" s="57" t="n"/>
      <c r="B107" s="57" t="n"/>
      <c r="C107" s="57" t="n"/>
      <c r="D107" s="54" t="n"/>
      <c r="E107" s="54" t="n"/>
      <c r="F107" s="54" t="n"/>
      <c r="G107" s="57" t="n"/>
      <c r="H107" s="57" t="n"/>
      <c r="I107" s="57" t="n"/>
      <c r="J107" s="197" t="n"/>
      <c r="K107" s="197" t="n"/>
      <c r="L107" s="197" t="n"/>
      <c r="M107" s="197" t="n"/>
      <c r="N107" s="197" t="n"/>
      <c r="O107" s="197" t="n"/>
      <c r="P107" s="197" t="n"/>
      <c r="Q107" s="197" t="n"/>
      <c r="R107" s="197" t="n"/>
      <c r="S107" s="197" t="n"/>
    </row>
    <row r="108" ht="12.75" customHeight="1" s="198">
      <c r="A108" s="57" t="n"/>
      <c r="B108" s="57" t="n"/>
      <c r="C108" s="57" t="n"/>
      <c r="D108" s="54" t="n"/>
      <c r="E108" s="54" t="n"/>
      <c r="F108" s="54" t="n"/>
      <c r="G108" s="57" t="n"/>
      <c r="H108" s="57" t="n"/>
      <c r="I108" s="57" t="n"/>
      <c r="J108" s="197" t="n"/>
      <c r="K108" s="197" t="n"/>
      <c r="L108" s="197" t="n"/>
      <c r="M108" s="197" t="n"/>
      <c r="N108" s="197" t="n"/>
      <c r="O108" s="197" t="n"/>
      <c r="P108" s="197" t="n"/>
      <c r="Q108" s="197" t="n"/>
      <c r="R108" s="197" t="n"/>
      <c r="S108" s="197" t="n"/>
    </row>
    <row r="109" ht="12.75" customHeight="1" s="198">
      <c r="A109" s="57" t="n"/>
      <c r="B109" s="57" t="n"/>
      <c r="C109" s="57" t="n"/>
      <c r="D109" s="54" t="n"/>
      <c r="E109" s="54" t="n"/>
      <c r="F109" s="54" t="n"/>
      <c r="G109" s="57" t="n"/>
      <c r="H109" s="57" t="n"/>
      <c r="I109" s="57" t="n"/>
      <c r="J109" s="197" t="n"/>
      <c r="K109" s="197" t="n"/>
      <c r="L109" s="197" t="n"/>
      <c r="M109" s="197" t="n"/>
      <c r="N109" s="197" t="n"/>
      <c r="O109" s="197" t="n"/>
      <c r="P109" s="197" t="n"/>
      <c r="Q109" s="197" t="n"/>
      <c r="R109" s="197" t="n"/>
      <c r="S109" s="197" t="n"/>
    </row>
    <row r="110" ht="12.75" customHeight="1" s="198">
      <c r="A110" s="57" t="n"/>
      <c r="B110" s="57" t="n"/>
      <c r="C110" s="57" t="n"/>
      <c r="D110" s="54" t="n"/>
      <c r="E110" s="54" t="n"/>
      <c r="F110" s="54" t="n"/>
      <c r="G110" s="57" t="n"/>
      <c r="H110" s="57" t="n"/>
      <c r="I110" s="57" t="n"/>
      <c r="J110" s="197" t="n"/>
      <c r="K110" s="197" t="n"/>
      <c r="L110" s="197" t="n"/>
      <c r="M110" s="197" t="n"/>
      <c r="N110" s="197" t="n"/>
      <c r="O110" s="197" t="n"/>
      <c r="P110" s="197" t="n"/>
      <c r="Q110" s="197" t="n"/>
      <c r="R110" s="197" t="n"/>
      <c r="S110" s="197" t="n"/>
    </row>
    <row r="111" ht="12.75" customHeight="1" s="198">
      <c r="A111" s="57" t="n"/>
      <c r="B111" s="57" t="n"/>
      <c r="C111" s="57" t="n"/>
      <c r="D111" s="54" t="n"/>
      <c r="E111" s="54" t="n"/>
      <c r="F111" s="54" t="n"/>
      <c r="G111" s="57" t="n"/>
      <c r="H111" s="57" t="n"/>
      <c r="I111" s="57" t="n"/>
      <c r="J111" s="197" t="n"/>
      <c r="K111" s="197" t="n"/>
      <c r="L111" s="197" t="n"/>
      <c r="M111" s="197" t="n"/>
      <c r="N111" s="197" t="n"/>
      <c r="O111" s="197" t="n"/>
      <c r="P111" s="197" t="n"/>
      <c r="Q111" s="197" t="n"/>
      <c r="R111" s="197" t="n"/>
      <c r="S111" s="197" t="n"/>
    </row>
    <row r="112" ht="12.75" customHeight="1" s="198">
      <c r="A112" s="57" t="n"/>
      <c r="B112" s="57" t="n"/>
      <c r="C112" s="57" t="n"/>
      <c r="D112" s="54" t="n"/>
      <c r="E112" s="54" t="n"/>
      <c r="F112" s="54" t="n"/>
      <c r="G112" s="57" t="n"/>
      <c r="H112" s="57" t="n"/>
      <c r="I112" s="57" t="n"/>
      <c r="J112" s="197" t="n"/>
      <c r="K112" s="197" t="n"/>
      <c r="L112" s="197" t="n"/>
      <c r="M112" s="197" t="n"/>
      <c r="N112" s="197" t="n"/>
      <c r="O112" s="197" t="n"/>
      <c r="P112" s="197" t="n"/>
      <c r="Q112" s="197" t="n"/>
      <c r="R112" s="197" t="n"/>
      <c r="S112" s="197" t="n"/>
    </row>
    <row r="113" ht="12.75" customHeight="1" s="198">
      <c r="A113" s="57" t="n"/>
      <c r="B113" s="57" t="n"/>
      <c r="C113" s="57" t="n"/>
      <c r="D113" s="54" t="n"/>
      <c r="E113" s="54" t="n"/>
      <c r="F113" s="54" t="n"/>
      <c r="G113" s="57" t="n"/>
      <c r="H113" s="57" t="n"/>
      <c r="I113" s="57" t="n"/>
      <c r="J113" s="197" t="n"/>
      <c r="K113" s="197" t="n"/>
      <c r="L113" s="197" t="n"/>
      <c r="M113" s="197" t="n"/>
      <c r="N113" s="197" t="n"/>
      <c r="O113" s="197" t="n"/>
      <c r="P113" s="197" t="n"/>
      <c r="Q113" s="197" t="n"/>
      <c r="R113" s="197" t="n"/>
      <c r="S113" s="197" t="n"/>
    </row>
    <row r="114" ht="12.75" customHeight="1" s="198">
      <c r="A114" s="57" t="n"/>
      <c r="B114" s="57" t="n"/>
      <c r="C114" s="57" t="n"/>
      <c r="D114" s="54" t="n"/>
      <c r="E114" s="54" t="n"/>
      <c r="F114" s="54" t="n"/>
      <c r="G114" s="57" t="n"/>
      <c r="H114" s="57" t="n"/>
      <c r="I114" s="57" t="n"/>
      <c r="J114" s="197" t="n"/>
      <c r="K114" s="197" t="n"/>
      <c r="L114" s="197" t="n"/>
      <c r="M114" s="197" t="n"/>
      <c r="N114" s="197" t="n"/>
      <c r="O114" s="197" t="n"/>
      <c r="P114" s="197" t="n"/>
      <c r="Q114" s="197" t="n"/>
      <c r="R114" s="197" t="n"/>
      <c r="S114" s="197" t="n"/>
    </row>
    <row r="115" ht="12.75" customHeight="1" s="198">
      <c r="A115" s="57" t="n"/>
      <c r="B115" s="57" t="n"/>
      <c r="C115" s="57" t="n"/>
      <c r="D115" s="54" t="n"/>
      <c r="E115" s="54" t="n"/>
      <c r="F115" s="54" t="n"/>
      <c r="G115" s="57" t="n"/>
      <c r="H115" s="57" t="n"/>
      <c r="I115" s="57" t="n"/>
      <c r="J115" s="197" t="n"/>
      <c r="K115" s="197" t="n"/>
      <c r="L115" s="197" t="n"/>
      <c r="M115" s="197" t="n"/>
      <c r="N115" s="197" t="n"/>
      <c r="O115" s="197" t="n"/>
      <c r="P115" s="197" t="n"/>
      <c r="Q115" s="197" t="n"/>
      <c r="R115" s="197" t="n"/>
      <c r="S115" s="197" t="n"/>
    </row>
    <row r="116" ht="12.75" customHeight="1" s="198">
      <c r="A116" s="57" t="n"/>
      <c r="B116" s="57" t="n"/>
      <c r="C116" s="57" t="n"/>
      <c r="D116" s="54" t="n"/>
      <c r="E116" s="54" t="n"/>
      <c r="F116" s="54" t="n"/>
      <c r="G116" s="57" t="n"/>
      <c r="H116" s="57" t="n"/>
      <c r="I116" s="57" t="n"/>
      <c r="J116" s="197" t="n"/>
      <c r="K116" s="197" t="n"/>
      <c r="L116" s="197" t="n"/>
      <c r="M116" s="197" t="n"/>
      <c r="N116" s="197" t="n"/>
      <c r="O116" s="197" t="n"/>
      <c r="P116" s="197" t="n"/>
      <c r="Q116" s="197" t="n"/>
      <c r="R116" s="197" t="n"/>
      <c r="S116" s="197" t="n"/>
    </row>
    <row r="117" ht="12.75" customHeight="1" s="198">
      <c r="A117" s="57" t="n"/>
      <c r="B117" s="57" t="n"/>
      <c r="C117" s="57" t="n"/>
      <c r="D117" s="54" t="n"/>
      <c r="E117" s="54" t="n"/>
      <c r="F117" s="54" t="n"/>
      <c r="G117" s="57" t="n"/>
      <c r="H117" s="57" t="n"/>
      <c r="I117" s="57" t="n"/>
      <c r="J117" s="197" t="n"/>
      <c r="K117" s="197" t="n"/>
      <c r="L117" s="197" t="n"/>
      <c r="M117" s="197" t="n"/>
      <c r="N117" s="197" t="n"/>
      <c r="O117" s="197" t="n"/>
      <c r="P117" s="197" t="n"/>
      <c r="Q117" s="197" t="n"/>
      <c r="R117" s="197" t="n"/>
      <c r="S117" s="197" t="n"/>
    </row>
    <row r="118" ht="12.75" customHeight="1" s="198">
      <c r="A118" s="57" t="n"/>
      <c r="B118" s="57" t="n"/>
      <c r="C118" s="57" t="n"/>
      <c r="D118" s="54" t="n"/>
      <c r="E118" s="54" t="n"/>
      <c r="F118" s="54" t="n"/>
      <c r="G118" s="57" t="n"/>
      <c r="H118" s="57" t="n"/>
      <c r="I118" s="57" t="n"/>
      <c r="J118" s="197" t="n"/>
      <c r="K118" s="197" t="n"/>
      <c r="L118" s="197" t="n"/>
      <c r="M118" s="197" t="n"/>
      <c r="N118" s="197" t="n"/>
      <c r="O118" s="197" t="n"/>
      <c r="P118" s="197" t="n"/>
      <c r="Q118" s="197" t="n"/>
      <c r="R118" s="197" t="n"/>
      <c r="S118" s="197" t="n"/>
    </row>
    <row r="119" ht="12.75" customHeight="1" s="198">
      <c r="A119" s="57" t="n"/>
      <c r="B119" s="57" t="n"/>
      <c r="C119" s="57" t="n"/>
      <c r="D119" s="54" t="n"/>
      <c r="E119" s="54" t="n"/>
      <c r="F119" s="54" t="n"/>
      <c r="G119" s="57" t="n"/>
      <c r="H119" s="57" t="n"/>
      <c r="I119" s="57" t="n"/>
      <c r="J119" s="197" t="n"/>
      <c r="K119" s="197" t="n"/>
      <c r="L119" s="197" t="n"/>
      <c r="M119" s="197" t="n"/>
      <c r="N119" s="197" t="n"/>
      <c r="O119" s="197" t="n"/>
      <c r="P119" s="197" t="n"/>
      <c r="Q119" s="197" t="n"/>
      <c r="R119" s="197" t="n"/>
      <c r="S119" s="197" t="n"/>
    </row>
    <row r="120" ht="12.75" customHeight="1" s="198">
      <c r="A120" s="57" t="n"/>
      <c r="B120" s="57" t="n"/>
      <c r="C120" s="57" t="n"/>
      <c r="D120" s="54" t="n"/>
      <c r="E120" s="54" t="n"/>
      <c r="F120" s="54" t="n"/>
      <c r="G120" s="57" t="n"/>
      <c r="H120" s="57" t="n"/>
      <c r="I120" s="57" t="n"/>
      <c r="J120" s="197" t="n"/>
      <c r="K120" s="197" t="n"/>
      <c r="L120" s="197" t="n"/>
      <c r="M120" s="197" t="n"/>
      <c r="N120" s="197" t="n"/>
      <c r="O120" s="197" t="n"/>
      <c r="P120" s="197" t="n"/>
      <c r="Q120" s="197" t="n"/>
      <c r="R120" s="197" t="n"/>
      <c r="S120" s="197" t="n"/>
    </row>
    <row r="121" ht="12.75" customHeight="1" s="198">
      <c r="A121" s="57" t="n"/>
      <c r="B121" s="57" t="n"/>
      <c r="C121" s="57" t="n"/>
      <c r="D121" s="54" t="n"/>
      <c r="E121" s="54" t="n"/>
      <c r="F121" s="54" t="n"/>
      <c r="G121" s="57" t="n"/>
      <c r="H121" s="57" t="n"/>
      <c r="I121" s="57" t="n"/>
      <c r="J121" s="197" t="n"/>
      <c r="K121" s="197" t="n"/>
      <c r="L121" s="197" t="n"/>
      <c r="M121" s="197" t="n"/>
      <c r="N121" s="197" t="n"/>
      <c r="O121" s="197" t="n"/>
      <c r="P121" s="197" t="n"/>
      <c r="Q121" s="197" t="n"/>
      <c r="R121" s="197" t="n"/>
      <c r="S121" s="197" t="n"/>
    </row>
    <row r="122" ht="12.75" customHeight="1" s="198">
      <c r="A122" s="57" t="n"/>
      <c r="B122" s="57" t="n"/>
      <c r="C122" s="57" t="n"/>
      <c r="D122" s="54" t="n"/>
      <c r="E122" s="54" t="n"/>
      <c r="F122" s="54" t="n"/>
      <c r="G122" s="57" t="n"/>
      <c r="H122" s="57" t="n"/>
      <c r="I122" s="57" t="n"/>
      <c r="J122" s="197" t="n"/>
      <c r="K122" s="197" t="n"/>
      <c r="L122" s="197" t="n"/>
      <c r="M122" s="197" t="n"/>
      <c r="N122" s="197" t="n"/>
      <c r="O122" s="197" t="n"/>
      <c r="P122" s="197" t="n"/>
      <c r="Q122" s="197" t="n"/>
      <c r="R122" s="197" t="n"/>
      <c r="S122" s="197" t="n"/>
    </row>
    <row r="123" ht="12.75" customHeight="1" s="198">
      <c r="A123" s="57" t="n"/>
      <c r="B123" s="57" t="n"/>
      <c r="C123" s="57" t="n"/>
      <c r="D123" s="54" t="n"/>
      <c r="E123" s="54" t="n"/>
      <c r="F123" s="54" t="n"/>
      <c r="G123" s="57" t="n"/>
      <c r="H123" s="57" t="n"/>
      <c r="I123" s="57" t="n"/>
      <c r="J123" s="197" t="n"/>
      <c r="K123" s="197" t="n"/>
      <c r="L123" s="197" t="n"/>
      <c r="M123" s="197" t="n"/>
      <c r="N123" s="197" t="n"/>
      <c r="O123" s="197" t="n"/>
      <c r="P123" s="197" t="n"/>
      <c r="Q123" s="197" t="n"/>
      <c r="R123" s="197" t="n"/>
      <c r="S123" s="197" t="n"/>
    </row>
    <row r="124" ht="12.75" customHeight="1" s="198">
      <c r="A124" s="57" t="n"/>
      <c r="B124" s="57" t="n"/>
      <c r="C124" s="57" t="n"/>
      <c r="D124" s="54" t="n"/>
      <c r="E124" s="54" t="n"/>
      <c r="F124" s="54" t="n"/>
      <c r="G124" s="57" t="n"/>
      <c r="H124" s="57" t="n"/>
      <c r="I124" s="57" t="n"/>
      <c r="J124" s="197" t="n"/>
      <c r="K124" s="197" t="n"/>
      <c r="L124" s="197" t="n"/>
      <c r="M124" s="197" t="n"/>
      <c r="N124" s="197" t="n"/>
      <c r="O124" s="197" t="n"/>
      <c r="P124" s="197" t="n"/>
      <c r="Q124" s="197" t="n"/>
      <c r="R124" s="197" t="n"/>
      <c r="S124" s="197" t="n"/>
    </row>
    <row r="125" ht="12.75" customHeight="1" s="198">
      <c r="A125" s="57" t="n"/>
      <c r="B125" s="57" t="n"/>
      <c r="C125" s="57" t="n"/>
      <c r="D125" s="54" t="n"/>
      <c r="E125" s="54" t="n"/>
      <c r="F125" s="54" t="n"/>
      <c r="G125" s="57" t="n"/>
      <c r="H125" s="57" t="n"/>
      <c r="I125" s="57" t="n"/>
      <c r="J125" s="197" t="n"/>
      <c r="K125" s="197" t="n"/>
      <c r="L125" s="197" t="n"/>
      <c r="M125" s="197" t="n"/>
      <c r="N125" s="197" t="n"/>
      <c r="O125" s="197" t="n"/>
      <c r="P125" s="197" t="n"/>
      <c r="Q125" s="197" t="n"/>
      <c r="R125" s="197" t="n"/>
      <c r="S125" s="197" t="n"/>
    </row>
    <row r="126" ht="12.75" customHeight="1" s="198">
      <c r="A126" s="57" t="n"/>
      <c r="B126" s="57" t="n"/>
      <c r="C126" s="57" t="n"/>
      <c r="D126" s="54" t="n"/>
      <c r="E126" s="54" t="n"/>
      <c r="F126" s="54" t="n"/>
      <c r="G126" s="57" t="n"/>
      <c r="H126" s="57" t="n"/>
      <c r="I126" s="57" t="n"/>
      <c r="J126" s="197" t="n"/>
      <c r="K126" s="197" t="n"/>
      <c r="L126" s="197" t="n"/>
      <c r="M126" s="197" t="n"/>
      <c r="N126" s="197" t="n"/>
      <c r="O126" s="197" t="n"/>
      <c r="P126" s="197" t="n"/>
      <c r="Q126" s="197" t="n"/>
      <c r="R126" s="197" t="n"/>
      <c r="S126" s="197" t="n"/>
    </row>
    <row r="127" ht="12.75" customHeight="1" s="198">
      <c r="A127" s="57" t="n"/>
      <c r="B127" s="57" t="n"/>
      <c r="C127" s="57" t="n"/>
      <c r="D127" s="54" t="n"/>
      <c r="E127" s="54" t="n"/>
      <c r="F127" s="54" t="n"/>
      <c r="G127" s="57" t="n"/>
      <c r="H127" s="57" t="n"/>
      <c r="I127" s="57" t="n"/>
      <c r="J127" s="197" t="n"/>
      <c r="K127" s="197" t="n"/>
      <c r="L127" s="197" t="n"/>
      <c r="M127" s="197" t="n"/>
      <c r="N127" s="197" t="n"/>
      <c r="O127" s="197" t="n"/>
      <c r="P127" s="197" t="n"/>
      <c r="Q127" s="197" t="n"/>
      <c r="R127" s="197" t="n"/>
      <c r="S127" s="197" t="n"/>
    </row>
    <row r="128" ht="12.75" customHeight="1" s="198">
      <c r="A128" s="57" t="n"/>
      <c r="B128" s="57" t="n"/>
      <c r="C128" s="57" t="n"/>
      <c r="D128" s="54" t="n"/>
      <c r="E128" s="54" t="n"/>
      <c r="F128" s="54" t="n"/>
      <c r="G128" s="57" t="n"/>
      <c r="H128" s="57" t="n"/>
      <c r="I128" s="57" t="n"/>
      <c r="J128" s="197" t="n"/>
      <c r="K128" s="197" t="n"/>
      <c r="L128" s="197" t="n"/>
      <c r="M128" s="197" t="n"/>
      <c r="N128" s="197" t="n"/>
      <c r="O128" s="197" t="n"/>
      <c r="P128" s="197" t="n"/>
      <c r="Q128" s="197" t="n"/>
      <c r="R128" s="197" t="n"/>
      <c r="S128" s="197" t="n"/>
    </row>
    <row r="129" ht="12.75" customHeight="1" s="198">
      <c r="A129" s="57" t="n"/>
      <c r="B129" s="57" t="n"/>
      <c r="C129" s="57" t="n"/>
      <c r="D129" s="54" t="n"/>
      <c r="E129" s="54" t="n"/>
      <c r="F129" s="54" t="n"/>
      <c r="G129" s="57" t="n"/>
      <c r="H129" s="57" t="n"/>
      <c r="I129" s="57" t="n"/>
      <c r="J129" s="197" t="n"/>
      <c r="K129" s="197" t="n"/>
      <c r="L129" s="197" t="n"/>
      <c r="M129" s="197" t="n"/>
      <c r="N129" s="197" t="n"/>
      <c r="O129" s="197" t="n"/>
      <c r="P129" s="197" t="n"/>
      <c r="Q129" s="197" t="n"/>
      <c r="R129" s="197" t="n"/>
      <c r="S129" s="197" t="n"/>
    </row>
    <row r="130" ht="12.75" customHeight="1" s="198">
      <c r="A130" s="57" t="n"/>
      <c r="B130" s="57" t="n"/>
      <c r="C130" s="57" t="n"/>
      <c r="D130" s="54" t="n"/>
      <c r="E130" s="54" t="n"/>
      <c r="F130" s="54" t="n"/>
      <c r="G130" s="57" t="n"/>
      <c r="H130" s="57" t="n"/>
      <c r="I130" s="57" t="n"/>
      <c r="J130" s="197" t="n"/>
      <c r="K130" s="197" t="n"/>
      <c r="L130" s="197" t="n"/>
      <c r="M130" s="197" t="n"/>
      <c r="N130" s="197" t="n"/>
      <c r="O130" s="197" t="n"/>
      <c r="P130" s="197" t="n"/>
      <c r="Q130" s="197" t="n"/>
      <c r="R130" s="197" t="n"/>
      <c r="S130" s="197" t="n"/>
    </row>
    <row r="131" ht="12.75" customHeight="1" s="198">
      <c r="A131" s="57" t="n"/>
      <c r="B131" s="57" t="n"/>
      <c r="C131" s="57" t="n"/>
      <c r="D131" s="54" t="n"/>
      <c r="E131" s="54" t="n"/>
      <c r="F131" s="54" t="n"/>
      <c r="G131" s="57" t="n"/>
      <c r="H131" s="57" t="n"/>
      <c r="I131" s="57" t="n"/>
      <c r="J131" s="197" t="n"/>
      <c r="K131" s="197" t="n"/>
      <c r="L131" s="197" t="n"/>
      <c r="M131" s="197" t="n"/>
      <c r="N131" s="197" t="n"/>
      <c r="O131" s="197" t="n"/>
      <c r="P131" s="197" t="n"/>
      <c r="Q131" s="197" t="n"/>
      <c r="R131" s="197" t="n"/>
      <c r="S131" s="197" t="n"/>
    </row>
    <row r="132" ht="12.75" customHeight="1" s="198">
      <c r="A132" s="57" t="n"/>
      <c r="B132" s="57" t="n"/>
      <c r="C132" s="57" t="n"/>
      <c r="D132" s="54" t="n"/>
      <c r="E132" s="54" t="n"/>
      <c r="F132" s="54" t="n"/>
      <c r="G132" s="57" t="n"/>
      <c r="H132" s="57" t="n"/>
      <c r="I132" s="57" t="n"/>
      <c r="J132" s="197" t="n"/>
      <c r="K132" s="197" t="n"/>
      <c r="L132" s="197" t="n"/>
      <c r="M132" s="197" t="n"/>
      <c r="N132" s="197" t="n"/>
      <c r="O132" s="197" t="n"/>
      <c r="P132" s="197" t="n"/>
      <c r="Q132" s="197" t="n"/>
      <c r="R132" s="197" t="n"/>
      <c r="S132" s="197" t="n"/>
    </row>
    <row r="133" ht="12.75" customHeight="1" s="198">
      <c r="A133" s="57" t="n"/>
      <c r="B133" s="57" t="n"/>
      <c r="C133" s="57" t="n"/>
      <c r="D133" s="54" t="n"/>
      <c r="E133" s="54" t="n"/>
      <c r="F133" s="54" t="n"/>
      <c r="G133" s="57" t="n"/>
      <c r="H133" s="57" t="n"/>
      <c r="I133" s="57" t="n"/>
      <c r="J133" s="197" t="n"/>
      <c r="K133" s="197" t="n"/>
      <c r="L133" s="197" t="n"/>
      <c r="M133" s="197" t="n"/>
      <c r="N133" s="197" t="n"/>
      <c r="O133" s="197" t="n"/>
      <c r="P133" s="197" t="n"/>
      <c r="Q133" s="197" t="n"/>
      <c r="R133" s="197" t="n"/>
      <c r="S133" s="197" t="n"/>
    </row>
    <row r="134" ht="12.75" customHeight="1" s="198">
      <c r="A134" s="57" t="n"/>
      <c r="B134" s="57" t="n"/>
      <c r="C134" s="57" t="n"/>
      <c r="D134" s="54" t="n"/>
      <c r="E134" s="54" t="n"/>
      <c r="F134" s="54" t="n"/>
      <c r="G134" s="57" t="n"/>
      <c r="H134" s="57" t="n"/>
      <c r="I134" s="57" t="n"/>
      <c r="J134" s="197" t="n"/>
      <c r="K134" s="197" t="n"/>
      <c r="L134" s="197" t="n"/>
      <c r="M134" s="197" t="n"/>
      <c r="N134" s="197" t="n"/>
      <c r="O134" s="197" t="n"/>
      <c r="P134" s="197" t="n"/>
      <c r="Q134" s="197" t="n"/>
      <c r="R134" s="197" t="n"/>
      <c r="S134" s="197" t="n"/>
    </row>
    <row r="135" ht="12.75" customHeight="1" s="198">
      <c r="A135" s="57" t="n"/>
      <c r="B135" s="57" t="n"/>
      <c r="C135" s="57" t="n"/>
      <c r="D135" s="54" t="n"/>
      <c r="E135" s="54" t="n"/>
      <c r="F135" s="54" t="n"/>
      <c r="G135" s="57" t="n"/>
      <c r="H135" s="57" t="n"/>
      <c r="I135" s="57" t="n"/>
      <c r="J135" s="197" t="n"/>
      <c r="K135" s="197" t="n"/>
      <c r="L135" s="197" t="n"/>
      <c r="M135" s="197" t="n"/>
      <c r="N135" s="197" t="n"/>
      <c r="O135" s="197" t="n"/>
      <c r="P135" s="197" t="n"/>
      <c r="Q135" s="197" t="n"/>
      <c r="R135" s="197" t="n"/>
      <c r="S135" s="197" t="n"/>
    </row>
    <row r="136" ht="12.75" customHeight="1" s="198">
      <c r="A136" s="57" t="n"/>
      <c r="B136" s="57" t="n"/>
      <c r="C136" s="57" t="n"/>
      <c r="D136" s="54" t="n"/>
      <c r="E136" s="54" t="n"/>
      <c r="F136" s="54" t="n"/>
      <c r="G136" s="57" t="n"/>
      <c r="H136" s="57" t="n"/>
      <c r="I136" s="57" t="n"/>
      <c r="J136" s="197" t="n"/>
      <c r="K136" s="197" t="n"/>
      <c r="L136" s="197" t="n"/>
      <c r="M136" s="197" t="n"/>
      <c r="N136" s="197" t="n"/>
      <c r="O136" s="197" t="n"/>
      <c r="P136" s="197" t="n"/>
      <c r="Q136" s="197" t="n"/>
      <c r="R136" s="197" t="n"/>
      <c r="S136" s="197" t="n"/>
    </row>
    <row r="137" ht="12.75" customHeight="1" s="198">
      <c r="A137" s="57" t="n"/>
      <c r="B137" s="57" t="n"/>
      <c r="C137" s="57" t="n"/>
      <c r="D137" s="54" t="n"/>
      <c r="E137" s="54" t="n"/>
      <c r="F137" s="54" t="n"/>
      <c r="G137" s="57" t="n"/>
      <c r="H137" s="57" t="n"/>
      <c r="I137" s="57" t="n"/>
      <c r="J137" s="197" t="n"/>
      <c r="K137" s="197" t="n"/>
      <c r="L137" s="197" t="n"/>
      <c r="M137" s="197" t="n"/>
      <c r="N137" s="197" t="n"/>
      <c r="O137" s="197" t="n"/>
      <c r="P137" s="197" t="n"/>
      <c r="Q137" s="197" t="n"/>
      <c r="R137" s="197" t="n"/>
      <c r="S137" s="197" t="n"/>
    </row>
    <row r="138" ht="12.75" customHeight="1" s="198">
      <c r="A138" s="57" t="n"/>
      <c r="B138" s="57" t="n"/>
      <c r="C138" s="57" t="n"/>
      <c r="D138" s="54" t="n"/>
      <c r="E138" s="54" t="n"/>
      <c r="F138" s="54" t="n"/>
      <c r="G138" s="57" t="n"/>
      <c r="H138" s="57" t="n"/>
      <c r="I138" s="57" t="n"/>
      <c r="J138" s="197" t="n"/>
      <c r="K138" s="197" t="n"/>
      <c r="L138" s="197" t="n"/>
      <c r="M138" s="197" t="n"/>
      <c r="N138" s="197" t="n"/>
      <c r="O138" s="197" t="n"/>
      <c r="P138" s="197" t="n"/>
      <c r="Q138" s="197" t="n"/>
      <c r="R138" s="197" t="n"/>
      <c r="S138" s="197" t="n"/>
    </row>
    <row r="139" ht="12.75" customHeight="1" s="198">
      <c r="A139" s="57" t="n"/>
      <c r="B139" s="57" t="n"/>
      <c r="C139" s="57" t="n"/>
      <c r="D139" s="54" t="n"/>
      <c r="E139" s="54" t="n"/>
      <c r="F139" s="54" t="n"/>
      <c r="G139" s="57" t="n"/>
      <c r="H139" s="57" t="n"/>
      <c r="I139" s="57" t="n"/>
      <c r="J139" s="197" t="n"/>
      <c r="K139" s="197" t="n"/>
      <c r="L139" s="197" t="n"/>
      <c r="M139" s="197" t="n"/>
      <c r="N139" s="197" t="n"/>
      <c r="O139" s="197" t="n"/>
      <c r="P139" s="197" t="n"/>
      <c r="Q139" s="197" t="n"/>
      <c r="R139" s="197" t="n"/>
      <c r="S139" s="197" t="n"/>
    </row>
    <row r="140" ht="12.75" customHeight="1" s="198">
      <c r="A140" s="57" t="n"/>
      <c r="B140" s="57" t="n"/>
      <c r="C140" s="57" t="n"/>
      <c r="D140" s="54" t="n"/>
      <c r="E140" s="54" t="n"/>
      <c r="F140" s="54" t="n"/>
      <c r="G140" s="57" t="n"/>
      <c r="H140" s="57" t="n"/>
      <c r="I140" s="57" t="n"/>
      <c r="J140" s="197" t="n"/>
      <c r="K140" s="197" t="n"/>
      <c r="L140" s="197" t="n"/>
      <c r="M140" s="197" t="n"/>
      <c r="N140" s="197" t="n"/>
      <c r="O140" s="197" t="n"/>
      <c r="P140" s="197" t="n"/>
      <c r="Q140" s="197" t="n"/>
      <c r="R140" s="197" t="n"/>
      <c r="S140" s="197" t="n"/>
    </row>
    <row r="141" ht="12.75" customHeight="1" s="198">
      <c r="A141" s="57" t="n"/>
      <c r="B141" s="57" t="n"/>
      <c r="C141" s="57" t="n"/>
      <c r="D141" s="54" t="n"/>
      <c r="E141" s="54" t="n"/>
      <c r="F141" s="54" t="n"/>
      <c r="G141" s="57" t="n"/>
      <c r="H141" s="57" t="n"/>
      <c r="I141" s="57" t="n"/>
      <c r="J141" s="197" t="n"/>
      <c r="K141" s="197" t="n"/>
      <c r="L141" s="197" t="n"/>
      <c r="M141" s="197" t="n"/>
      <c r="N141" s="197" t="n"/>
      <c r="O141" s="197" t="n"/>
      <c r="P141" s="197" t="n"/>
      <c r="Q141" s="197" t="n"/>
      <c r="R141" s="197" t="n"/>
      <c r="S141" s="197" t="n"/>
    </row>
    <row r="142" ht="12.75" customHeight="1" s="198">
      <c r="A142" s="57" t="n"/>
      <c r="B142" s="57" t="n"/>
      <c r="C142" s="57" t="n"/>
      <c r="D142" s="54" t="n"/>
      <c r="E142" s="54" t="n"/>
      <c r="F142" s="54" t="n"/>
      <c r="G142" s="57" t="n"/>
      <c r="H142" s="57" t="n"/>
      <c r="I142" s="57" t="n"/>
      <c r="J142" s="197" t="n"/>
      <c r="K142" s="197" t="n"/>
      <c r="L142" s="197" t="n"/>
      <c r="M142" s="197" t="n"/>
      <c r="N142" s="197" t="n"/>
      <c r="O142" s="197" t="n"/>
      <c r="P142" s="197" t="n"/>
      <c r="Q142" s="197" t="n"/>
      <c r="R142" s="197" t="n"/>
      <c r="S142" s="197" t="n"/>
    </row>
    <row r="143" ht="12.75" customHeight="1" s="198">
      <c r="A143" s="57" t="n"/>
      <c r="B143" s="57" t="n"/>
      <c r="C143" s="57" t="n"/>
      <c r="D143" s="54" t="n"/>
      <c r="E143" s="54" t="n"/>
      <c r="F143" s="54" t="n"/>
      <c r="G143" s="57" t="n"/>
      <c r="H143" s="57" t="n"/>
      <c r="I143" s="57" t="n"/>
      <c r="J143" s="197" t="n"/>
      <c r="K143" s="197" t="n"/>
      <c r="L143" s="197" t="n"/>
      <c r="M143" s="197" t="n"/>
      <c r="N143" s="197" t="n"/>
      <c r="O143" s="197" t="n"/>
      <c r="P143" s="197" t="n"/>
      <c r="Q143" s="197" t="n"/>
      <c r="R143" s="197" t="n"/>
      <c r="S143" s="197" t="n"/>
    </row>
    <row r="144" ht="12.75" customHeight="1" s="198">
      <c r="A144" s="57" t="n"/>
      <c r="B144" s="57" t="n"/>
      <c r="C144" s="57" t="n"/>
      <c r="D144" s="54" t="n"/>
      <c r="E144" s="54" t="n"/>
      <c r="F144" s="54" t="n"/>
      <c r="G144" s="57" t="n"/>
      <c r="H144" s="57" t="n"/>
      <c r="I144" s="57" t="n"/>
      <c r="J144" s="197" t="n"/>
      <c r="K144" s="197" t="n"/>
      <c r="L144" s="197" t="n"/>
      <c r="M144" s="197" t="n"/>
      <c r="N144" s="197" t="n"/>
      <c r="O144" s="197" t="n"/>
      <c r="P144" s="197" t="n"/>
      <c r="Q144" s="197" t="n"/>
      <c r="R144" s="197" t="n"/>
      <c r="S144" s="197" t="n"/>
    </row>
    <row r="145" ht="12.75" customHeight="1" s="198">
      <c r="A145" s="57" t="n"/>
      <c r="B145" s="57" t="n"/>
      <c r="C145" s="57" t="n"/>
      <c r="D145" s="54" t="n"/>
      <c r="E145" s="54" t="n"/>
      <c r="F145" s="54" t="n"/>
      <c r="G145" s="57" t="n"/>
      <c r="H145" s="57" t="n"/>
      <c r="I145" s="57" t="n"/>
      <c r="J145" s="197" t="n"/>
      <c r="K145" s="197" t="n"/>
      <c r="L145" s="197" t="n"/>
      <c r="M145" s="197" t="n"/>
      <c r="N145" s="197" t="n"/>
      <c r="O145" s="197" t="n"/>
      <c r="P145" s="197" t="n"/>
      <c r="Q145" s="197" t="n"/>
      <c r="R145" s="197" t="n"/>
      <c r="S145" s="197" t="n"/>
    </row>
    <row r="146" ht="12.75" customHeight="1" s="198">
      <c r="A146" s="57" t="n"/>
      <c r="B146" s="57" t="n"/>
      <c r="C146" s="57" t="n"/>
      <c r="D146" s="54" t="n"/>
      <c r="E146" s="54" t="n"/>
      <c r="F146" s="54" t="n"/>
      <c r="G146" s="57" t="n"/>
      <c r="H146" s="57" t="n"/>
      <c r="I146" s="57" t="n"/>
      <c r="J146" s="197" t="n"/>
      <c r="K146" s="197" t="n"/>
      <c r="L146" s="197" t="n"/>
      <c r="M146" s="197" t="n"/>
      <c r="N146" s="197" t="n"/>
      <c r="O146" s="197" t="n"/>
      <c r="P146" s="197" t="n"/>
      <c r="Q146" s="197" t="n"/>
      <c r="R146" s="197" t="n"/>
      <c r="S146" s="197" t="n"/>
    </row>
    <row r="147" ht="12.75" customHeight="1" s="198">
      <c r="A147" s="57" t="n"/>
      <c r="B147" s="57" t="n"/>
      <c r="C147" s="57" t="n"/>
      <c r="D147" s="54" t="n"/>
      <c r="E147" s="54" t="n"/>
      <c r="F147" s="54" t="n"/>
      <c r="G147" s="57" t="n"/>
      <c r="H147" s="57" t="n"/>
      <c r="I147" s="57" t="n"/>
      <c r="J147" s="197" t="n"/>
      <c r="K147" s="197" t="n"/>
      <c r="L147" s="197" t="n"/>
      <c r="M147" s="197" t="n"/>
      <c r="N147" s="197" t="n"/>
      <c r="O147" s="197" t="n"/>
      <c r="P147" s="197" t="n"/>
      <c r="Q147" s="197" t="n"/>
      <c r="R147" s="197" t="n"/>
      <c r="S147" s="197" t="n"/>
    </row>
    <row r="148" ht="12.75" customHeight="1" s="198">
      <c r="A148" s="57" t="n"/>
      <c r="B148" s="57" t="n"/>
      <c r="C148" s="57" t="n"/>
      <c r="D148" s="54" t="n"/>
      <c r="E148" s="54" t="n"/>
      <c r="F148" s="54" t="n"/>
      <c r="G148" s="57" t="n"/>
      <c r="H148" s="57" t="n"/>
      <c r="I148" s="57" t="n"/>
      <c r="J148" s="197" t="n"/>
      <c r="K148" s="197" t="n"/>
      <c r="L148" s="197" t="n"/>
      <c r="M148" s="197" t="n"/>
      <c r="N148" s="197" t="n"/>
      <c r="O148" s="197" t="n"/>
      <c r="P148" s="197" t="n"/>
      <c r="Q148" s="197" t="n"/>
      <c r="R148" s="197" t="n"/>
      <c r="S148" s="197" t="n"/>
    </row>
    <row r="149" ht="12.75" customHeight="1" s="198">
      <c r="A149" s="57" t="n"/>
      <c r="B149" s="57" t="n"/>
      <c r="C149" s="57" t="n"/>
      <c r="D149" s="54" t="n"/>
      <c r="E149" s="54" t="n"/>
      <c r="F149" s="54" t="n"/>
      <c r="G149" s="57" t="n"/>
      <c r="H149" s="57" t="n"/>
      <c r="I149" s="57" t="n"/>
      <c r="J149" s="197" t="n"/>
      <c r="K149" s="197" t="n"/>
      <c r="L149" s="197" t="n"/>
      <c r="M149" s="197" t="n"/>
      <c r="N149" s="197" t="n"/>
      <c r="O149" s="197" t="n"/>
      <c r="P149" s="197" t="n"/>
      <c r="Q149" s="197" t="n"/>
      <c r="R149" s="197" t="n"/>
      <c r="S149" s="197" t="n"/>
    </row>
    <row r="150" ht="12.75" customHeight="1" s="198">
      <c r="A150" s="57" t="n"/>
      <c r="B150" s="57" t="n"/>
      <c r="C150" s="57" t="n"/>
      <c r="D150" s="54" t="n"/>
      <c r="E150" s="54" t="n"/>
      <c r="F150" s="54" t="n"/>
      <c r="G150" s="57" t="n"/>
      <c r="H150" s="57" t="n"/>
      <c r="I150" s="57" t="n"/>
      <c r="J150" s="197" t="n"/>
      <c r="K150" s="197" t="n"/>
      <c r="L150" s="197" t="n"/>
      <c r="M150" s="197" t="n"/>
      <c r="N150" s="197" t="n"/>
      <c r="O150" s="197" t="n"/>
      <c r="P150" s="197" t="n"/>
      <c r="Q150" s="197" t="n"/>
      <c r="R150" s="197" t="n"/>
      <c r="S150" s="197" t="n"/>
    </row>
    <row r="151" ht="12.75" customHeight="1" s="198">
      <c r="A151" s="57" t="n"/>
      <c r="B151" s="57" t="n"/>
      <c r="C151" s="57" t="n"/>
      <c r="D151" s="54" t="n"/>
      <c r="E151" s="54" t="n"/>
      <c r="F151" s="54" t="n"/>
      <c r="G151" s="57" t="n"/>
      <c r="H151" s="57" t="n"/>
      <c r="I151" s="57" t="n"/>
      <c r="J151" s="197" t="n"/>
      <c r="K151" s="197" t="n"/>
      <c r="L151" s="197" t="n"/>
      <c r="M151" s="197" t="n"/>
      <c r="N151" s="197" t="n"/>
      <c r="O151" s="197" t="n"/>
      <c r="P151" s="197" t="n"/>
      <c r="Q151" s="197" t="n"/>
      <c r="R151" s="197" t="n"/>
      <c r="S151" s="197" t="n"/>
    </row>
    <row r="152" ht="12.75" customHeight="1" s="198">
      <c r="A152" s="57" t="n"/>
      <c r="B152" s="57" t="n"/>
      <c r="C152" s="57" t="n"/>
      <c r="D152" s="54" t="n"/>
      <c r="E152" s="54" t="n"/>
      <c r="F152" s="54" t="n"/>
      <c r="G152" s="57" t="n"/>
      <c r="H152" s="57" t="n"/>
      <c r="I152" s="57" t="n"/>
      <c r="J152" s="197" t="n"/>
      <c r="K152" s="197" t="n"/>
      <c r="L152" s="197" t="n"/>
      <c r="M152" s="197" t="n"/>
      <c r="N152" s="197" t="n"/>
      <c r="O152" s="197" t="n"/>
      <c r="P152" s="197" t="n"/>
      <c r="Q152" s="197" t="n"/>
      <c r="R152" s="197" t="n"/>
      <c r="S152" s="197" t="n"/>
    </row>
    <row r="153" ht="12.75" customHeight="1" s="198">
      <c r="A153" s="57" t="n"/>
      <c r="B153" s="57" t="n"/>
      <c r="C153" s="57" t="n"/>
      <c r="D153" s="54" t="n"/>
      <c r="E153" s="54" t="n"/>
      <c r="F153" s="54" t="n"/>
      <c r="G153" s="57" t="n"/>
      <c r="H153" s="57" t="n"/>
      <c r="I153" s="57" t="n"/>
      <c r="J153" s="197" t="n"/>
      <c r="K153" s="197" t="n"/>
      <c r="L153" s="197" t="n"/>
      <c r="M153" s="197" t="n"/>
      <c r="N153" s="197" t="n"/>
      <c r="O153" s="197" t="n"/>
      <c r="P153" s="197" t="n"/>
      <c r="Q153" s="197" t="n"/>
      <c r="R153" s="197" t="n"/>
      <c r="S153" s="197" t="n"/>
    </row>
    <row r="154" ht="12.75" customHeight="1" s="198">
      <c r="A154" s="57" t="n"/>
      <c r="B154" s="57" t="n"/>
      <c r="C154" s="57" t="n"/>
      <c r="D154" s="54" t="n"/>
      <c r="E154" s="54" t="n"/>
      <c r="F154" s="54" t="n"/>
      <c r="G154" s="57" t="n"/>
      <c r="H154" s="57" t="n"/>
      <c r="I154" s="57" t="n"/>
      <c r="J154" s="197" t="n"/>
      <c r="K154" s="197" t="n"/>
      <c r="L154" s="197" t="n"/>
      <c r="M154" s="197" t="n"/>
      <c r="N154" s="197" t="n"/>
      <c r="O154" s="197" t="n"/>
      <c r="P154" s="197" t="n"/>
      <c r="Q154" s="197" t="n"/>
      <c r="R154" s="197" t="n"/>
      <c r="S154" s="197" t="n"/>
    </row>
    <row r="155" ht="12.75" customHeight="1" s="198">
      <c r="A155" s="57" t="n"/>
      <c r="B155" s="57" t="n"/>
      <c r="C155" s="57" t="n"/>
      <c r="D155" s="54" t="n"/>
      <c r="E155" s="54" t="n"/>
      <c r="F155" s="54" t="n"/>
      <c r="G155" s="57" t="n"/>
      <c r="H155" s="57" t="n"/>
      <c r="I155" s="57" t="n"/>
      <c r="J155" s="197" t="n"/>
      <c r="K155" s="197" t="n"/>
      <c r="L155" s="197" t="n"/>
      <c r="M155" s="197" t="n"/>
      <c r="N155" s="197" t="n"/>
      <c r="O155" s="197" t="n"/>
      <c r="P155" s="197" t="n"/>
      <c r="Q155" s="197" t="n"/>
      <c r="R155" s="197" t="n"/>
      <c r="S155" s="197" t="n"/>
    </row>
    <row r="156" ht="12.75" customHeight="1" s="198">
      <c r="A156" s="57" t="n"/>
      <c r="B156" s="57" t="n"/>
      <c r="C156" s="57" t="n"/>
      <c r="D156" s="54" t="n"/>
      <c r="E156" s="54" t="n"/>
      <c r="F156" s="54" t="n"/>
      <c r="G156" s="57" t="n"/>
      <c r="H156" s="57" t="n"/>
      <c r="I156" s="57" t="n"/>
      <c r="J156" s="197" t="n"/>
      <c r="K156" s="197" t="n"/>
      <c r="L156" s="197" t="n"/>
      <c r="M156" s="197" t="n"/>
      <c r="N156" s="197" t="n"/>
      <c r="O156" s="197" t="n"/>
      <c r="P156" s="197" t="n"/>
      <c r="Q156" s="197" t="n"/>
      <c r="R156" s="197" t="n"/>
      <c r="S156" s="197" t="n"/>
    </row>
    <row r="157" ht="12.75" customHeight="1" s="198">
      <c r="A157" s="57" t="n"/>
      <c r="B157" s="57" t="n"/>
      <c r="C157" s="57" t="n"/>
      <c r="D157" s="54" t="n"/>
      <c r="E157" s="54" t="n"/>
      <c r="F157" s="54" t="n"/>
      <c r="G157" s="57" t="n"/>
      <c r="H157" s="57" t="n"/>
      <c r="I157" s="57" t="n"/>
      <c r="J157" s="197" t="n"/>
      <c r="K157" s="197" t="n"/>
      <c r="L157" s="197" t="n"/>
      <c r="M157" s="197" t="n"/>
      <c r="N157" s="197" t="n"/>
      <c r="O157" s="197" t="n"/>
      <c r="P157" s="197" t="n"/>
      <c r="Q157" s="197" t="n"/>
      <c r="R157" s="197" t="n"/>
      <c r="S157" s="197" t="n"/>
    </row>
    <row r="158" ht="12.75" customHeight="1" s="198">
      <c r="A158" s="57" t="n"/>
      <c r="B158" s="57" t="n"/>
      <c r="C158" s="57" t="n"/>
      <c r="D158" s="54" t="n"/>
      <c r="E158" s="54" t="n"/>
      <c r="F158" s="54" t="n"/>
      <c r="G158" s="57" t="n"/>
      <c r="H158" s="57" t="n"/>
      <c r="I158" s="57" t="n"/>
      <c r="J158" s="197" t="n"/>
      <c r="K158" s="197" t="n"/>
      <c r="L158" s="197" t="n"/>
      <c r="M158" s="197" t="n"/>
      <c r="N158" s="197" t="n"/>
      <c r="O158" s="197" t="n"/>
      <c r="P158" s="197" t="n"/>
      <c r="Q158" s="197" t="n"/>
      <c r="R158" s="197" t="n"/>
      <c r="S158" s="197" t="n"/>
    </row>
    <row r="159" ht="12.75" customHeight="1" s="198">
      <c r="A159" s="57" t="n"/>
      <c r="B159" s="57" t="n"/>
      <c r="C159" s="57" t="n"/>
      <c r="D159" s="54" t="n"/>
      <c r="E159" s="54" t="n"/>
      <c r="F159" s="54" t="n"/>
      <c r="G159" s="57" t="n"/>
      <c r="H159" s="57" t="n"/>
      <c r="I159" s="57" t="n"/>
      <c r="J159" s="197" t="n"/>
      <c r="K159" s="197" t="n"/>
      <c r="L159" s="197" t="n"/>
      <c r="M159" s="197" t="n"/>
      <c r="N159" s="197" t="n"/>
      <c r="O159" s="197" t="n"/>
      <c r="P159" s="197" t="n"/>
      <c r="Q159" s="197" t="n"/>
      <c r="R159" s="197" t="n"/>
      <c r="S159" s="197" t="n"/>
    </row>
    <row r="160" ht="12.75" customHeight="1" s="198">
      <c r="A160" s="57" t="n"/>
      <c r="B160" s="57" t="n"/>
      <c r="C160" s="57" t="n"/>
      <c r="D160" s="54" t="n"/>
      <c r="E160" s="54" t="n"/>
      <c r="F160" s="54" t="n"/>
      <c r="G160" s="57" t="n"/>
      <c r="H160" s="57" t="n"/>
      <c r="I160" s="57" t="n"/>
      <c r="J160" s="197" t="n"/>
      <c r="K160" s="197" t="n"/>
      <c r="L160" s="197" t="n"/>
      <c r="M160" s="197" t="n"/>
      <c r="N160" s="197" t="n"/>
      <c r="O160" s="197" t="n"/>
      <c r="P160" s="197" t="n"/>
      <c r="Q160" s="197" t="n"/>
      <c r="R160" s="197" t="n"/>
      <c r="S160" s="197" t="n"/>
    </row>
    <row r="161" ht="12.75" customHeight="1" s="198">
      <c r="A161" s="57" t="n"/>
      <c r="B161" s="57" t="n"/>
      <c r="C161" s="57" t="n"/>
      <c r="D161" s="54" t="n"/>
      <c r="E161" s="54" t="n"/>
      <c r="F161" s="54" t="n"/>
      <c r="G161" s="57" t="n"/>
      <c r="H161" s="57" t="n"/>
      <c r="I161" s="57" t="n"/>
      <c r="J161" s="197" t="n"/>
      <c r="K161" s="197" t="n"/>
      <c r="L161" s="197" t="n"/>
      <c r="M161" s="197" t="n"/>
      <c r="N161" s="197" t="n"/>
      <c r="O161" s="197" t="n"/>
      <c r="P161" s="197" t="n"/>
      <c r="Q161" s="197" t="n"/>
      <c r="R161" s="197" t="n"/>
      <c r="S161" s="197" t="n"/>
    </row>
    <row r="162" ht="12.75" customHeight="1" s="198">
      <c r="A162" s="57" t="n"/>
      <c r="B162" s="57" t="n"/>
      <c r="C162" s="57" t="n"/>
      <c r="D162" s="54" t="n"/>
      <c r="E162" s="54" t="n"/>
      <c r="F162" s="54" t="n"/>
      <c r="G162" s="57" t="n"/>
      <c r="H162" s="57" t="n"/>
      <c r="I162" s="57" t="n"/>
      <c r="J162" s="197" t="n"/>
      <c r="K162" s="197" t="n"/>
      <c r="L162" s="197" t="n"/>
      <c r="M162" s="197" t="n"/>
      <c r="N162" s="197" t="n"/>
      <c r="O162" s="197" t="n"/>
      <c r="P162" s="197" t="n"/>
      <c r="Q162" s="197" t="n"/>
      <c r="R162" s="197" t="n"/>
      <c r="S162" s="197" t="n"/>
    </row>
    <row r="163" ht="12.75" customHeight="1" s="198">
      <c r="A163" s="57" t="n"/>
      <c r="B163" s="57" t="n"/>
      <c r="C163" s="57" t="n"/>
      <c r="D163" s="54" t="n"/>
      <c r="E163" s="54" t="n"/>
      <c r="F163" s="54" t="n"/>
      <c r="G163" s="57" t="n"/>
      <c r="H163" s="57" t="n"/>
      <c r="I163" s="57" t="n"/>
      <c r="J163" s="197" t="n"/>
      <c r="K163" s="197" t="n"/>
      <c r="L163" s="197" t="n"/>
      <c r="M163" s="197" t="n"/>
      <c r="N163" s="197" t="n"/>
      <c r="O163" s="197" t="n"/>
      <c r="P163" s="197" t="n"/>
      <c r="Q163" s="197" t="n"/>
      <c r="R163" s="197" t="n"/>
      <c r="S163" s="197" t="n"/>
    </row>
    <row r="164" ht="12.75" customHeight="1" s="198">
      <c r="A164" s="57" t="n"/>
      <c r="B164" s="57" t="n"/>
      <c r="C164" s="57" t="n"/>
      <c r="D164" s="54" t="n"/>
      <c r="E164" s="54" t="n"/>
      <c r="F164" s="54" t="n"/>
      <c r="G164" s="57" t="n"/>
      <c r="H164" s="57" t="n"/>
      <c r="I164" s="57" t="n"/>
      <c r="J164" s="197" t="n"/>
      <c r="K164" s="197" t="n"/>
      <c r="L164" s="197" t="n"/>
      <c r="M164" s="197" t="n"/>
      <c r="N164" s="197" t="n"/>
      <c r="O164" s="197" t="n"/>
      <c r="P164" s="197" t="n"/>
      <c r="Q164" s="197" t="n"/>
      <c r="R164" s="197" t="n"/>
      <c r="S164" s="197" t="n"/>
    </row>
    <row r="165" ht="12.75" customHeight="1" s="198">
      <c r="A165" s="57" t="n"/>
      <c r="B165" s="57" t="n"/>
      <c r="C165" s="57" t="n"/>
      <c r="D165" s="54" t="n"/>
      <c r="E165" s="54" t="n"/>
      <c r="F165" s="54" t="n"/>
      <c r="G165" s="57" t="n"/>
      <c r="H165" s="57" t="n"/>
      <c r="I165" s="57" t="n"/>
      <c r="J165" s="197" t="n"/>
      <c r="K165" s="197" t="n"/>
      <c r="L165" s="197" t="n"/>
      <c r="M165" s="197" t="n"/>
      <c r="N165" s="197" t="n"/>
      <c r="O165" s="197" t="n"/>
      <c r="P165" s="197" t="n"/>
      <c r="Q165" s="197" t="n"/>
      <c r="R165" s="197" t="n"/>
      <c r="S165" s="197" t="n"/>
    </row>
    <row r="166" ht="12.75" customHeight="1" s="198">
      <c r="A166" s="57" t="n"/>
      <c r="B166" s="57" t="n"/>
      <c r="C166" s="57" t="n"/>
      <c r="D166" s="54" t="n"/>
      <c r="E166" s="54" t="n"/>
      <c r="F166" s="54" t="n"/>
      <c r="G166" s="57" t="n"/>
      <c r="H166" s="57" t="n"/>
      <c r="I166" s="57" t="n"/>
      <c r="J166" s="197" t="n"/>
      <c r="K166" s="197" t="n"/>
      <c r="L166" s="197" t="n"/>
      <c r="M166" s="197" t="n"/>
      <c r="N166" s="197" t="n"/>
      <c r="O166" s="197" t="n"/>
      <c r="P166" s="197" t="n"/>
      <c r="Q166" s="197" t="n"/>
      <c r="R166" s="197" t="n"/>
      <c r="S166" s="197" t="n"/>
    </row>
    <row r="167" ht="12.75" customHeight="1" s="198">
      <c r="A167" s="57" t="n"/>
      <c r="B167" s="57" t="n"/>
      <c r="C167" s="57" t="n"/>
      <c r="D167" s="54" t="n"/>
      <c r="E167" s="54" t="n"/>
      <c r="F167" s="54" t="n"/>
      <c r="G167" s="57" t="n"/>
      <c r="H167" s="57" t="n"/>
      <c r="I167" s="57" t="n"/>
      <c r="J167" s="197" t="n"/>
      <c r="K167" s="197" t="n"/>
      <c r="L167" s="197" t="n"/>
      <c r="M167" s="197" t="n"/>
      <c r="N167" s="197" t="n"/>
      <c r="O167" s="197" t="n"/>
      <c r="P167" s="197" t="n"/>
      <c r="Q167" s="197" t="n"/>
      <c r="R167" s="197" t="n"/>
      <c r="S167" s="197" t="n"/>
    </row>
    <row r="168" ht="12.75" customHeight="1" s="198">
      <c r="A168" s="57" t="n"/>
      <c r="B168" s="57" t="n"/>
      <c r="C168" s="57" t="n"/>
      <c r="D168" s="54" t="n"/>
      <c r="E168" s="54" t="n"/>
      <c r="F168" s="54" t="n"/>
      <c r="G168" s="57" t="n"/>
      <c r="H168" s="57" t="n"/>
      <c r="I168" s="57" t="n"/>
      <c r="J168" s="197" t="n"/>
      <c r="K168" s="197" t="n"/>
      <c r="L168" s="197" t="n"/>
      <c r="M168" s="197" t="n"/>
      <c r="N168" s="197" t="n"/>
      <c r="O168" s="197" t="n"/>
      <c r="P168" s="197" t="n"/>
      <c r="Q168" s="197" t="n"/>
      <c r="R168" s="197" t="n"/>
      <c r="S168" s="197" t="n"/>
    </row>
    <row r="169" ht="12.75" customHeight="1" s="198">
      <c r="A169" s="57" t="n"/>
      <c r="B169" s="57" t="n"/>
      <c r="C169" s="57" t="n"/>
      <c r="D169" s="54" t="n"/>
      <c r="E169" s="54" t="n"/>
      <c r="F169" s="54" t="n"/>
      <c r="G169" s="57" t="n"/>
      <c r="H169" s="57" t="n"/>
      <c r="I169" s="57" t="n"/>
      <c r="J169" s="197" t="n"/>
      <c r="K169" s="197" t="n"/>
      <c r="L169" s="197" t="n"/>
      <c r="M169" s="197" t="n"/>
      <c r="N169" s="197" t="n"/>
      <c r="O169" s="197" t="n"/>
      <c r="P169" s="197" t="n"/>
      <c r="Q169" s="197" t="n"/>
      <c r="R169" s="197" t="n"/>
      <c r="S169" s="197" t="n"/>
    </row>
    <row r="170" ht="12.75" customHeight="1" s="198">
      <c r="A170" s="57" t="n"/>
      <c r="B170" s="57" t="n"/>
      <c r="C170" s="57" t="n"/>
      <c r="D170" s="54" t="n"/>
      <c r="E170" s="54" t="n"/>
      <c r="F170" s="54" t="n"/>
      <c r="G170" s="57" t="n"/>
      <c r="H170" s="57" t="n"/>
      <c r="I170" s="57" t="n"/>
      <c r="J170" s="197" t="n"/>
      <c r="K170" s="197" t="n"/>
      <c r="L170" s="197" t="n"/>
      <c r="M170" s="197" t="n"/>
      <c r="N170" s="197" t="n"/>
      <c r="O170" s="197" t="n"/>
      <c r="P170" s="197" t="n"/>
      <c r="Q170" s="197" t="n"/>
      <c r="R170" s="197" t="n"/>
      <c r="S170" s="197" t="n"/>
    </row>
    <row r="171" ht="12.75" customHeight="1" s="198">
      <c r="A171" s="57" t="n"/>
      <c r="B171" s="57" t="n"/>
      <c r="C171" s="57" t="n"/>
      <c r="D171" s="54" t="n"/>
      <c r="E171" s="54" t="n"/>
      <c r="F171" s="54" t="n"/>
      <c r="G171" s="57" t="n"/>
      <c r="H171" s="57" t="n"/>
      <c r="I171" s="57" t="n"/>
      <c r="J171" s="197" t="n"/>
      <c r="K171" s="197" t="n"/>
      <c r="L171" s="197" t="n"/>
      <c r="M171" s="197" t="n"/>
      <c r="N171" s="197" t="n"/>
      <c r="O171" s="197" t="n"/>
      <c r="P171" s="197" t="n"/>
      <c r="Q171" s="197" t="n"/>
      <c r="R171" s="197" t="n"/>
      <c r="S171" s="197" t="n"/>
    </row>
    <row r="172" ht="12.75" customHeight="1" s="198">
      <c r="A172" s="57" t="n"/>
      <c r="B172" s="57" t="n"/>
      <c r="C172" s="57" t="n"/>
      <c r="D172" s="54" t="n"/>
      <c r="E172" s="54" t="n"/>
      <c r="F172" s="54" t="n"/>
      <c r="G172" s="57" t="n"/>
      <c r="H172" s="57" t="n"/>
      <c r="I172" s="57" t="n"/>
      <c r="J172" s="197" t="n"/>
      <c r="K172" s="197" t="n"/>
      <c r="L172" s="197" t="n"/>
      <c r="M172" s="197" t="n"/>
      <c r="N172" s="197" t="n"/>
      <c r="O172" s="197" t="n"/>
      <c r="P172" s="197" t="n"/>
      <c r="Q172" s="197" t="n"/>
      <c r="R172" s="197" t="n"/>
      <c r="S172" s="197" t="n"/>
    </row>
    <row r="173" ht="12.75" customHeight="1" s="198">
      <c r="A173" s="57" t="n"/>
      <c r="B173" s="57" t="n"/>
      <c r="C173" s="57" t="n"/>
      <c r="D173" s="54" t="n"/>
      <c r="E173" s="54" t="n"/>
      <c r="F173" s="54" t="n"/>
      <c r="G173" s="57" t="n"/>
      <c r="H173" s="57" t="n"/>
      <c r="I173" s="57" t="n"/>
      <c r="J173" s="197" t="n"/>
      <c r="K173" s="197" t="n"/>
      <c r="L173" s="197" t="n"/>
      <c r="M173" s="197" t="n"/>
      <c r="N173" s="197" t="n"/>
      <c r="O173" s="197" t="n"/>
      <c r="P173" s="197" t="n"/>
      <c r="Q173" s="197" t="n"/>
      <c r="R173" s="197" t="n"/>
      <c r="S173" s="197" t="n"/>
    </row>
    <row r="174" ht="12.75" customHeight="1" s="198">
      <c r="A174" s="57" t="n"/>
      <c r="B174" s="57" t="n"/>
      <c r="C174" s="57" t="n"/>
      <c r="D174" s="54" t="n"/>
      <c r="E174" s="54" t="n"/>
      <c r="F174" s="54" t="n"/>
      <c r="G174" s="57" t="n"/>
      <c r="H174" s="57" t="n"/>
      <c r="I174" s="57" t="n"/>
      <c r="J174" s="197" t="n"/>
      <c r="K174" s="197" t="n"/>
      <c r="L174" s="197" t="n"/>
      <c r="M174" s="197" t="n"/>
      <c r="N174" s="197" t="n"/>
      <c r="O174" s="197" t="n"/>
      <c r="P174" s="197" t="n"/>
      <c r="Q174" s="197" t="n"/>
      <c r="R174" s="197" t="n"/>
      <c r="S174" s="197" t="n"/>
    </row>
    <row r="175" ht="12.75" customHeight="1" s="198">
      <c r="A175" s="57" t="n"/>
      <c r="B175" s="57" t="n"/>
      <c r="C175" s="57" t="n"/>
      <c r="D175" s="54" t="n"/>
      <c r="E175" s="54" t="n"/>
      <c r="F175" s="54" t="n"/>
      <c r="G175" s="57" t="n"/>
      <c r="H175" s="57" t="n"/>
      <c r="I175" s="57" t="n"/>
      <c r="J175" s="197" t="n"/>
      <c r="K175" s="197" t="n"/>
      <c r="L175" s="197" t="n"/>
      <c r="M175" s="197" t="n"/>
      <c r="N175" s="197" t="n"/>
      <c r="O175" s="197" t="n"/>
      <c r="P175" s="197" t="n"/>
      <c r="Q175" s="197" t="n"/>
      <c r="R175" s="197" t="n"/>
      <c r="S175" s="197" t="n"/>
    </row>
    <row r="176" ht="12.75" customHeight="1" s="198">
      <c r="A176" s="57" t="n"/>
      <c r="B176" s="57" t="n"/>
      <c r="C176" s="57" t="n"/>
      <c r="D176" s="54" t="n"/>
      <c r="E176" s="54" t="n"/>
      <c r="F176" s="54" t="n"/>
      <c r="G176" s="57" t="n"/>
      <c r="H176" s="57" t="n"/>
      <c r="I176" s="57" t="n"/>
      <c r="J176" s="197" t="n"/>
      <c r="K176" s="197" t="n"/>
      <c r="L176" s="197" t="n"/>
      <c r="M176" s="197" t="n"/>
      <c r="N176" s="197" t="n"/>
      <c r="O176" s="197" t="n"/>
      <c r="P176" s="197" t="n"/>
      <c r="Q176" s="197" t="n"/>
      <c r="R176" s="197" t="n"/>
      <c r="S176" s="197" t="n"/>
    </row>
    <row r="177" ht="12.75" customHeight="1" s="198">
      <c r="A177" s="57" t="n"/>
      <c r="B177" s="57" t="n"/>
      <c r="C177" s="57" t="n"/>
      <c r="D177" s="54" t="n"/>
      <c r="E177" s="54" t="n"/>
      <c r="F177" s="54" t="n"/>
      <c r="G177" s="57" t="n"/>
      <c r="H177" s="57" t="n"/>
      <c r="I177" s="57" t="n"/>
      <c r="J177" s="197" t="n"/>
      <c r="K177" s="197" t="n"/>
      <c r="L177" s="197" t="n"/>
      <c r="M177" s="197" t="n"/>
      <c r="N177" s="197" t="n"/>
      <c r="O177" s="197" t="n"/>
      <c r="P177" s="197" t="n"/>
      <c r="Q177" s="197" t="n"/>
      <c r="R177" s="197" t="n"/>
      <c r="S177" s="197" t="n"/>
    </row>
    <row r="178" ht="12.75" customHeight="1" s="198">
      <c r="A178" s="57" t="n"/>
      <c r="B178" s="57" t="n"/>
      <c r="C178" s="57" t="n"/>
      <c r="D178" s="54" t="n"/>
      <c r="E178" s="54" t="n"/>
      <c r="F178" s="54" t="n"/>
      <c r="G178" s="57" t="n"/>
      <c r="H178" s="57" t="n"/>
      <c r="I178" s="57" t="n"/>
      <c r="J178" s="197" t="n"/>
      <c r="K178" s="197" t="n"/>
      <c r="L178" s="197" t="n"/>
      <c r="M178" s="197" t="n"/>
      <c r="N178" s="197" t="n"/>
      <c r="O178" s="197" t="n"/>
      <c r="P178" s="197" t="n"/>
      <c r="Q178" s="197" t="n"/>
      <c r="R178" s="197" t="n"/>
      <c r="S178" s="197" t="n"/>
    </row>
    <row r="179" ht="12.75" customHeight="1" s="198">
      <c r="A179" s="57" t="n"/>
      <c r="B179" s="57" t="n"/>
      <c r="C179" s="57" t="n"/>
      <c r="D179" s="54" t="n"/>
      <c r="E179" s="54" t="n"/>
      <c r="F179" s="54" t="n"/>
      <c r="G179" s="57" t="n"/>
      <c r="H179" s="57" t="n"/>
      <c r="I179" s="57" t="n"/>
      <c r="J179" s="197" t="n"/>
      <c r="K179" s="197" t="n"/>
      <c r="L179" s="197" t="n"/>
      <c r="M179" s="197" t="n"/>
      <c r="N179" s="197" t="n"/>
      <c r="O179" s="197" t="n"/>
      <c r="P179" s="197" t="n"/>
      <c r="Q179" s="197" t="n"/>
      <c r="R179" s="197" t="n"/>
      <c r="S179" s="197" t="n"/>
    </row>
    <row r="180" ht="12.75" customHeight="1" s="198">
      <c r="A180" s="57" t="n"/>
      <c r="B180" s="57" t="n"/>
      <c r="C180" s="57" t="n"/>
      <c r="D180" s="54" t="n"/>
      <c r="E180" s="54" t="n"/>
      <c r="F180" s="54" t="n"/>
      <c r="G180" s="57" t="n"/>
      <c r="H180" s="57" t="n"/>
      <c r="I180" s="57" t="n"/>
      <c r="J180" s="197" t="n"/>
      <c r="K180" s="197" t="n"/>
      <c r="L180" s="197" t="n"/>
      <c r="M180" s="197" t="n"/>
      <c r="N180" s="197" t="n"/>
      <c r="O180" s="197" t="n"/>
      <c r="P180" s="197" t="n"/>
      <c r="Q180" s="197" t="n"/>
      <c r="R180" s="197" t="n"/>
      <c r="S180" s="197" t="n"/>
    </row>
    <row r="181" ht="12.75" customHeight="1" s="198">
      <c r="A181" s="57" t="n"/>
      <c r="B181" s="57" t="n"/>
      <c r="C181" s="57" t="n"/>
      <c r="D181" s="54" t="n"/>
      <c r="E181" s="54" t="n"/>
      <c r="F181" s="54" t="n"/>
      <c r="G181" s="57" t="n"/>
      <c r="H181" s="57" t="n"/>
      <c r="I181" s="57" t="n"/>
      <c r="J181" s="197" t="n"/>
      <c r="K181" s="197" t="n"/>
      <c r="L181" s="197" t="n"/>
      <c r="M181" s="197" t="n"/>
      <c r="N181" s="197" t="n"/>
      <c r="O181" s="197" t="n"/>
      <c r="P181" s="197" t="n"/>
      <c r="Q181" s="197" t="n"/>
      <c r="R181" s="197" t="n"/>
      <c r="S181" s="197" t="n"/>
    </row>
    <row r="182" ht="12.75" customHeight="1" s="198">
      <c r="A182" s="57" t="n"/>
      <c r="B182" s="57" t="n"/>
      <c r="C182" s="57" t="n"/>
      <c r="D182" s="54" t="n"/>
      <c r="E182" s="54" t="n"/>
      <c r="F182" s="54" t="n"/>
      <c r="G182" s="57" t="n"/>
      <c r="H182" s="57" t="n"/>
      <c r="I182" s="57" t="n"/>
      <c r="J182" s="197" t="n"/>
      <c r="K182" s="197" t="n"/>
      <c r="L182" s="197" t="n"/>
      <c r="M182" s="197" t="n"/>
      <c r="N182" s="197" t="n"/>
      <c r="O182" s="197" t="n"/>
      <c r="P182" s="197" t="n"/>
      <c r="Q182" s="197" t="n"/>
      <c r="R182" s="197" t="n"/>
      <c r="S182" s="197" t="n"/>
    </row>
    <row r="183" ht="12.75" customHeight="1" s="198">
      <c r="A183" s="57" t="n"/>
      <c r="B183" s="57" t="n"/>
      <c r="C183" s="57" t="n"/>
      <c r="D183" s="54" t="n"/>
      <c r="E183" s="54" t="n"/>
      <c r="F183" s="54" t="n"/>
      <c r="G183" s="57" t="n"/>
      <c r="H183" s="57" t="n"/>
      <c r="I183" s="57" t="n"/>
      <c r="J183" s="197" t="n"/>
      <c r="K183" s="197" t="n"/>
      <c r="L183" s="197" t="n"/>
      <c r="M183" s="197" t="n"/>
      <c r="N183" s="197" t="n"/>
      <c r="O183" s="197" t="n"/>
      <c r="P183" s="197" t="n"/>
      <c r="Q183" s="197" t="n"/>
      <c r="R183" s="197" t="n"/>
      <c r="S183" s="197" t="n"/>
    </row>
    <row r="184" ht="12.75" customHeight="1" s="198">
      <c r="A184" s="57" t="n"/>
      <c r="B184" s="57" t="n"/>
      <c r="C184" s="57" t="n"/>
      <c r="D184" s="54" t="n"/>
      <c r="E184" s="54" t="n"/>
      <c r="F184" s="54" t="n"/>
      <c r="G184" s="57" t="n"/>
      <c r="H184" s="57" t="n"/>
      <c r="I184" s="57" t="n"/>
      <c r="J184" s="197" t="n"/>
      <c r="K184" s="197" t="n"/>
      <c r="L184" s="197" t="n"/>
      <c r="M184" s="197" t="n"/>
      <c r="N184" s="197" t="n"/>
      <c r="O184" s="197" t="n"/>
      <c r="P184" s="197" t="n"/>
      <c r="Q184" s="197" t="n"/>
      <c r="R184" s="197" t="n"/>
      <c r="S184" s="197" t="n"/>
    </row>
    <row r="185" ht="12.75" customHeight="1" s="198">
      <c r="A185" s="57" t="n"/>
      <c r="B185" s="57" t="n"/>
      <c r="C185" s="57" t="n"/>
      <c r="D185" s="54" t="n"/>
      <c r="E185" s="54" t="n"/>
      <c r="F185" s="54" t="n"/>
      <c r="G185" s="57" t="n"/>
      <c r="H185" s="57" t="n"/>
      <c r="I185" s="57" t="n"/>
      <c r="J185" s="197" t="n"/>
      <c r="K185" s="197" t="n"/>
      <c r="L185" s="197" t="n"/>
      <c r="M185" s="197" t="n"/>
      <c r="N185" s="197" t="n"/>
      <c r="O185" s="197" t="n"/>
      <c r="P185" s="197" t="n"/>
      <c r="Q185" s="197" t="n"/>
      <c r="R185" s="197" t="n"/>
      <c r="S185" s="197" t="n"/>
    </row>
    <row r="186" ht="12.75" customHeight="1" s="198">
      <c r="A186" s="57" t="n"/>
      <c r="B186" s="57" t="n"/>
      <c r="C186" s="57" t="n"/>
      <c r="D186" s="54" t="n"/>
      <c r="E186" s="54" t="n"/>
      <c r="F186" s="54" t="n"/>
      <c r="G186" s="57" t="n"/>
      <c r="H186" s="57" t="n"/>
      <c r="I186" s="57" t="n"/>
      <c r="J186" s="197" t="n"/>
      <c r="K186" s="197" t="n"/>
      <c r="L186" s="197" t="n"/>
      <c r="M186" s="197" t="n"/>
      <c r="N186" s="197" t="n"/>
      <c r="O186" s="197" t="n"/>
      <c r="P186" s="197" t="n"/>
      <c r="Q186" s="197" t="n"/>
      <c r="R186" s="197" t="n"/>
      <c r="S186" s="197" t="n"/>
    </row>
    <row r="187" ht="12.75" customHeight="1" s="198">
      <c r="A187" s="57" t="n"/>
      <c r="B187" s="57" t="n"/>
      <c r="C187" s="57" t="n"/>
      <c r="D187" s="54" t="n"/>
      <c r="E187" s="54" t="n"/>
      <c r="F187" s="54" t="n"/>
      <c r="G187" s="57" t="n"/>
      <c r="H187" s="57" t="n"/>
      <c r="I187" s="57" t="n"/>
      <c r="J187" s="197" t="n"/>
      <c r="K187" s="197" t="n"/>
      <c r="L187" s="197" t="n"/>
      <c r="M187" s="197" t="n"/>
      <c r="N187" s="197" t="n"/>
      <c r="O187" s="197" t="n"/>
      <c r="P187" s="197" t="n"/>
      <c r="Q187" s="197" t="n"/>
      <c r="R187" s="197" t="n"/>
      <c r="S187" s="197" t="n"/>
    </row>
    <row r="188" ht="12.75" customHeight="1" s="198">
      <c r="A188" s="57" t="n"/>
      <c r="B188" s="57" t="n"/>
      <c r="C188" s="57" t="n"/>
      <c r="D188" s="54" t="n"/>
      <c r="E188" s="54" t="n"/>
      <c r="F188" s="54" t="n"/>
      <c r="G188" s="57" t="n"/>
      <c r="H188" s="57" t="n"/>
      <c r="I188" s="57" t="n"/>
      <c r="J188" s="197" t="n"/>
      <c r="K188" s="197" t="n"/>
      <c r="L188" s="197" t="n"/>
      <c r="M188" s="197" t="n"/>
      <c r="N188" s="197" t="n"/>
      <c r="O188" s="197" t="n"/>
      <c r="P188" s="197" t="n"/>
      <c r="Q188" s="197" t="n"/>
      <c r="R188" s="197" t="n"/>
      <c r="S188" s="197" t="n"/>
    </row>
    <row r="189" ht="12.75" customHeight="1" s="198">
      <c r="A189" s="57" t="n"/>
      <c r="B189" s="57" t="n"/>
      <c r="C189" s="57" t="n"/>
      <c r="D189" s="54" t="n"/>
      <c r="E189" s="54" t="n"/>
      <c r="F189" s="54" t="n"/>
      <c r="G189" s="57" t="n"/>
      <c r="H189" s="57" t="n"/>
      <c r="I189" s="57" t="n"/>
      <c r="J189" s="197" t="n"/>
      <c r="K189" s="197" t="n"/>
      <c r="L189" s="197" t="n"/>
      <c r="M189" s="197" t="n"/>
      <c r="N189" s="197" t="n"/>
      <c r="O189" s="197" t="n"/>
      <c r="P189" s="197" t="n"/>
      <c r="Q189" s="197" t="n"/>
      <c r="R189" s="197" t="n"/>
      <c r="S189" s="197" t="n"/>
    </row>
    <row r="190" ht="12.75" customHeight="1" s="198">
      <c r="A190" s="57" t="n"/>
      <c r="B190" s="57" t="n"/>
      <c r="C190" s="57" t="n"/>
      <c r="D190" s="54" t="n"/>
      <c r="E190" s="54" t="n"/>
      <c r="F190" s="54" t="n"/>
      <c r="G190" s="57" t="n"/>
      <c r="H190" s="57" t="n"/>
      <c r="I190" s="57" t="n"/>
      <c r="J190" s="197" t="n"/>
      <c r="K190" s="197" t="n"/>
      <c r="L190" s="197" t="n"/>
      <c r="M190" s="197" t="n"/>
      <c r="N190" s="197" t="n"/>
      <c r="O190" s="197" t="n"/>
      <c r="P190" s="197" t="n"/>
      <c r="Q190" s="197" t="n"/>
      <c r="R190" s="197" t="n"/>
      <c r="S190" s="197" t="n"/>
    </row>
    <row r="191" ht="12.75" customHeight="1" s="198">
      <c r="A191" s="57" t="n"/>
      <c r="B191" s="57" t="n"/>
      <c r="C191" s="57" t="n"/>
      <c r="D191" s="54" t="n"/>
      <c r="E191" s="54" t="n"/>
      <c r="F191" s="54" t="n"/>
      <c r="G191" s="57" t="n"/>
      <c r="H191" s="57" t="n"/>
      <c r="I191" s="57" t="n"/>
      <c r="J191" s="197" t="n"/>
      <c r="K191" s="197" t="n"/>
      <c r="L191" s="197" t="n"/>
      <c r="M191" s="197" t="n"/>
      <c r="N191" s="197" t="n"/>
      <c r="O191" s="197" t="n"/>
      <c r="P191" s="197" t="n"/>
      <c r="Q191" s="197" t="n"/>
      <c r="R191" s="197" t="n"/>
      <c r="S191" s="197" t="n"/>
    </row>
    <row r="192" ht="12.75" customHeight="1" s="198">
      <c r="A192" s="57" t="n"/>
      <c r="B192" s="57" t="n"/>
      <c r="C192" s="57" t="n"/>
      <c r="D192" s="54" t="n"/>
      <c r="E192" s="54" t="n"/>
      <c r="F192" s="54" t="n"/>
      <c r="G192" s="57" t="n"/>
      <c r="H192" s="57" t="n"/>
      <c r="I192" s="57" t="n"/>
      <c r="J192" s="197" t="n"/>
      <c r="K192" s="197" t="n"/>
      <c r="L192" s="197" t="n"/>
      <c r="M192" s="197" t="n"/>
      <c r="N192" s="197" t="n"/>
      <c r="O192" s="197" t="n"/>
      <c r="P192" s="197" t="n"/>
      <c r="Q192" s="197" t="n"/>
      <c r="R192" s="197" t="n"/>
      <c r="S192" s="197" t="n"/>
    </row>
    <row r="193" ht="12.75" customHeight="1" s="198">
      <c r="A193" s="57" t="n"/>
      <c r="B193" s="57" t="n"/>
      <c r="C193" s="57" t="n"/>
      <c r="D193" s="54" t="n"/>
      <c r="E193" s="54" t="n"/>
      <c r="F193" s="54" t="n"/>
      <c r="G193" s="57" t="n"/>
      <c r="H193" s="57" t="n"/>
      <c r="I193" s="57" t="n"/>
      <c r="J193" s="197" t="n"/>
      <c r="K193" s="197" t="n"/>
      <c r="L193" s="197" t="n"/>
      <c r="M193" s="197" t="n"/>
      <c r="N193" s="197" t="n"/>
      <c r="O193" s="197" t="n"/>
      <c r="P193" s="197" t="n"/>
      <c r="Q193" s="197" t="n"/>
      <c r="R193" s="197" t="n"/>
      <c r="S193" s="197" t="n"/>
    </row>
    <row r="194" ht="12.75" customHeight="1" s="198">
      <c r="A194" s="57" t="n"/>
      <c r="B194" s="57" t="n"/>
      <c r="C194" s="57" t="n"/>
      <c r="D194" s="54" t="n"/>
      <c r="E194" s="54" t="n"/>
      <c r="F194" s="54" t="n"/>
      <c r="G194" s="57" t="n"/>
      <c r="H194" s="57" t="n"/>
      <c r="I194" s="57" t="n"/>
      <c r="J194" s="197" t="n"/>
      <c r="K194" s="197" t="n"/>
      <c r="L194" s="197" t="n"/>
      <c r="M194" s="197" t="n"/>
      <c r="N194" s="197" t="n"/>
      <c r="O194" s="197" t="n"/>
      <c r="P194" s="197" t="n"/>
      <c r="Q194" s="197" t="n"/>
      <c r="R194" s="197" t="n"/>
      <c r="S194" s="197" t="n"/>
    </row>
    <row r="195" ht="12.75" customHeight="1" s="198">
      <c r="A195" s="57" t="n"/>
      <c r="B195" s="57" t="n"/>
      <c r="C195" s="57" t="n"/>
      <c r="D195" s="54" t="n"/>
      <c r="E195" s="54" t="n"/>
      <c r="F195" s="54" t="n"/>
      <c r="G195" s="57" t="n"/>
      <c r="H195" s="57" t="n"/>
      <c r="I195" s="57" t="n"/>
      <c r="J195" s="197" t="n"/>
      <c r="K195" s="197" t="n"/>
      <c r="L195" s="197" t="n"/>
      <c r="M195" s="197" t="n"/>
      <c r="N195" s="197" t="n"/>
      <c r="O195" s="197" t="n"/>
      <c r="P195" s="197" t="n"/>
      <c r="Q195" s="197" t="n"/>
      <c r="R195" s="197" t="n"/>
      <c r="S195" s="197" t="n"/>
    </row>
    <row r="196" ht="12.75" customHeight="1" s="198">
      <c r="A196" s="57" t="n"/>
      <c r="B196" s="57" t="n"/>
      <c r="C196" s="57" t="n"/>
      <c r="D196" s="54" t="n"/>
      <c r="E196" s="54" t="n"/>
      <c r="F196" s="54" t="n"/>
      <c r="G196" s="57" t="n"/>
      <c r="H196" s="57" t="n"/>
      <c r="I196" s="57" t="n"/>
      <c r="J196" s="197" t="n"/>
      <c r="K196" s="197" t="n"/>
      <c r="L196" s="197" t="n"/>
      <c r="M196" s="197" t="n"/>
      <c r="N196" s="197" t="n"/>
      <c r="O196" s="197" t="n"/>
      <c r="P196" s="197" t="n"/>
      <c r="Q196" s="197" t="n"/>
      <c r="R196" s="197" t="n"/>
      <c r="S196" s="197" t="n"/>
    </row>
    <row r="197" ht="12.75" customHeight="1" s="198">
      <c r="A197" s="57" t="n"/>
      <c r="B197" s="57" t="n"/>
      <c r="C197" s="57" t="n"/>
      <c r="D197" s="54" t="n"/>
      <c r="E197" s="54" t="n"/>
      <c r="F197" s="54" t="n"/>
      <c r="G197" s="57" t="n"/>
      <c r="H197" s="57" t="n"/>
      <c r="I197" s="57" t="n"/>
      <c r="J197" s="197" t="n"/>
      <c r="K197" s="197" t="n"/>
      <c r="L197" s="197" t="n"/>
      <c r="M197" s="197" t="n"/>
      <c r="N197" s="197" t="n"/>
      <c r="O197" s="197" t="n"/>
      <c r="P197" s="197" t="n"/>
      <c r="Q197" s="197" t="n"/>
      <c r="R197" s="197" t="n"/>
      <c r="S197" s="197" t="n"/>
    </row>
    <row r="198" ht="12.75" customHeight="1" s="198">
      <c r="A198" s="57" t="n"/>
      <c r="B198" s="57" t="n"/>
      <c r="C198" s="57" t="n"/>
      <c r="D198" s="54" t="n"/>
      <c r="E198" s="54" t="n"/>
      <c r="F198" s="54" t="n"/>
      <c r="G198" s="57" t="n"/>
      <c r="H198" s="57" t="n"/>
      <c r="I198" s="57" t="n"/>
      <c r="J198" s="197" t="n"/>
      <c r="K198" s="197" t="n"/>
      <c r="L198" s="197" t="n"/>
      <c r="M198" s="197" t="n"/>
      <c r="N198" s="197" t="n"/>
      <c r="O198" s="197" t="n"/>
      <c r="P198" s="197" t="n"/>
      <c r="Q198" s="197" t="n"/>
      <c r="R198" s="197" t="n"/>
      <c r="S198" s="197" t="n"/>
    </row>
    <row r="199" ht="12.75" customHeight="1" s="198">
      <c r="A199" s="57" t="n"/>
      <c r="B199" s="57" t="n"/>
      <c r="C199" s="57" t="n"/>
      <c r="D199" s="54" t="n"/>
      <c r="E199" s="54" t="n"/>
      <c r="F199" s="54" t="n"/>
      <c r="G199" s="57" t="n"/>
      <c r="H199" s="57" t="n"/>
      <c r="I199" s="57" t="n"/>
      <c r="J199" s="197" t="n"/>
      <c r="K199" s="197" t="n"/>
      <c r="L199" s="197" t="n"/>
      <c r="M199" s="197" t="n"/>
      <c r="N199" s="197" t="n"/>
      <c r="O199" s="197" t="n"/>
      <c r="P199" s="197" t="n"/>
      <c r="Q199" s="197" t="n"/>
      <c r="R199" s="197" t="n"/>
      <c r="S199" s="197" t="n"/>
    </row>
    <row r="200" ht="12.75" customHeight="1" s="198">
      <c r="A200" s="57" t="n"/>
      <c r="B200" s="57" t="n"/>
      <c r="C200" s="57" t="n"/>
      <c r="D200" s="54" t="n"/>
      <c r="E200" s="54" t="n"/>
      <c r="F200" s="54" t="n"/>
      <c r="G200" s="57" t="n"/>
      <c r="H200" s="57" t="n"/>
      <c r="I200" s="57" t="n"/>
      <c r="J200" s="197" t="n"/>
      <c r="K200" s="197" t="n"/>
      <c r="L200" s="197" t="n"/>
      <c r="M200" s="197" t="n"/>
      <c r="N200" s="197" t="n"/>
      <c r="O200" s="197" t="n"/>
      <c r="P200" s="197" t="n"/>
      <c r="Q200" s="197" t="n"/>
      <c r="R200" s="197" t="n"/>
      <c r="S200" s="197" t="n"/>
    </row>
    <row r="201" ht="12.75" customHeight="1" s="198">
      <c r="A201" s="57" t="n"/>
      <c r="B201" s="57" t="n"/>
      <c r="C201" s="57" t="n"/>
      <c r="D201" s="54" t="n"/>
      <c r="E201" s="54" t="n"/>
      <c r="F201" s="54" t="n"/>
      <c r="G201" s="57" t="n"/>
      <c r="H201" s="57" t="n"/>
      <c r="I201" s="57" t="n"/>
      <c r="J201" s="197" t="n"/>
      <c r="K201" s="197" t="n"/>
      <c r="L201" s="197" t="n"/>
      <c r="M201" s="197" t="n"/>
      <c r="N201" s="197" t="n"/>
      <c r="O201" s="197" t="n"/>
      <c r="P201" s="197" t="n"/>
      <c r="Q201" s="197" t="n"/>
      <c r="R201" s="197" t="n"/>
      <c r="S201" s="197" t="n"/>
    </row>
    <row r="202" ht="12.75" customHeight="1" s="198">
      <c r="A202" s="57" t="n"/>
      <c r="B202" s="57" t="n"/>
      <c r="C202" s="57" t="n"/>
      <c r="D202" s="54" t="n"/>
      <c r="E202" s="54" t="n"/>
      <c r="F202" s="54" t="n"/>
      <c r="G202" s="57" t="n"/>
      <c r="H202" s="57" t="n"/>
      <c r="I202" s="57" t="n"/>
      <c r="J202" s="197" t="n"/>
      <c r="K202" s="197" t="n"/>
      <c r="L202" s="197" t="n"/>
      <c r="M202" s="197" t="n"/>
      <c r="N202" s="197" t="n"/>
      <c r="O202" s="197" t="n"/>
      <c r="P202" s="197" t="n"/>
      <c r="Q202" s="197" t="n"/>
      <c r="R202" s="197" t="n"/>
      <c r="S202" s="197" t="n"/>
    </row>
    <row r="203" ht="12.75" customHeight="1" s="198">
      <c r="A203" s="57" t="n"/>
      <c r="B203" s="57" t="n"/>
      <c r="C203" s="57" t="n"/>
      <c r="D203" s="54" t="n"/>
      <c r="E203" s="54" t="n"/>
      <c r="F203" s="54" t="n"/>
      <c r="G203" s="57" t="n"/>
      <c r="H203" s="57" t="n"/>
      <c r="I203" s="57" t="n"/>
      <c r="J203" s="197" t="n"/>
      <c r="K203" s="197" t="n"/>
      <c r="L203" s="197" t="n"/>
      <c r="M203" s="197" t="n"/>
      <c r="N203" s="197" t="n"/>
      <c r="O203" s="197" t="n"/>
      <c r="P203" s="197" t="n"/>
      <c r="Q203" s="197" t="n"/>
      <c r="R203" s="197" t="n"/>
      <c r="S203" s="197" t="n"/>
    </row>
    <row r="204" ht="12.75" customHeight="1" s="198">
      <c r="A204" s="57" t="n"/>
      <c r="B204" s="57" t="n"/>
      <c r="C204" s="57" t="n"/>
      <c r="D204" s="54" t="n"/>
      <c r="E204" s="54" t="n"/>
      <c r="F204" s="54" t="n"/>
      <c r="G204" s="57" t="n"/>
      <c r="H204" s="57" t="n"/>
      <c r="I204" s="57" t="n"/>
      <c r="J204" s="197" t="n"/>
      <c r="K204" s="197" t="n"/>
      <c r="L204" s="197" t="n"/>
      <c r="M204" s="197" t="n"/>
      <c r="N204" s="197" t="n"/>
      <c r="O204" s="197" t="n"/>
      <c r="P204" s="197" t="n"/>
      <c r="Q204" s="197" t="n"/>
      <c r="R204" s="197" t="n"/>
      <c r="S204" s="197" t="n"/>
    </row>
    <row r="205" ht="12.75" customHeight="1" s="198">
      <c r="A205" s="57" t="n"/>
      <c r="B205" s="57" t="n"/>
      <c r="C205" s="57" t="n"/>
      <c r="D205" s="54" t="n"/>
      <c r="E205" s="54" t="n"/>
      <c r="F205" s="54" t="n"/>
      <c r="G205" s="57" t="n"/>
      <c r="H205" s="57" t="n"/>
      <c r="I205" s="57" t="n"/>
      <c r="J205" s="197" t="n"/>
      <c r="K205" s="197" t="n"/>
      <c r="L205" s="197" t="n"/>
      <c r="M205" s="197" t="n"/>
      <c r="N205" s="197" t="n"/>
      <c r="O205" s="197" t="n"/>
      <c r="P205" s="197" t="n"/>
      <c r="Q205" s="197" t="n"/>
      <c r="R205" s="197" t="n"/>
      <c r="S205" s="197" t="n"/>
    </row>
    <row r="206" ht="12.75" customHeight="1" s="198">
      <c r="A206" s="57" t="n"/>
      <c r="B206" s="57" t="n"/>
      <c r="C206" s="57" t="n"/>
      <c r="D206" s="54" t="n"/>
      <c r="E206" s="54" t="n"/>
      <c r="F206" s="54" t="n"/>
      <c r="G206" s="57" t="n"/>
      <c r="H206" s="57" t="n"/>
      <c r="I206" s="57" t="n"/>
      <c r="J206" s="197" t="n"/>
      <c r="K206" s="197" t="n"/>
      <c r="L206" s="197" t="n"/>
      <c r="M206" s="197" t="n"/>
      <c r="N206" s="197" t="n"/>
      <c r="O206" s="197" t="n"/>
      <c r="P206" s="197" t="n"/>
      <c r="Q206" s="197" t="n"/>
      <c r="R206" s="197" t="n"/>
      <c r="S206" s="197" t="n"/>
    </row>
    <row r="207" ht="12.75" customHeight="1" s="198">
      <c r="A207" s="57" t="n"/>
      <c r="B207" s="57" t="n"/>
      <c r="C207" s="57" t="n"/>
      <c r="D207" s="54" t="n"/>
      <c r="E207" s="54" t="n"/>
      <c r="F207" s="54" t="n"/>
      <c r="G207" s="57" t="n"/>
      <c r="H207" s="57" t="n"/>
      <c r="I207" s="57" t="n"/>
      <c r="J207" s="197" t="n"/>
      <c r="K207" s="197" t="n"/>
      <c r="L207" s="197" t="n"/>
      <c r="M207" s="197" t="n"/>
      <c r="N207" s="197" t="n"/>
      <c r="O207" s="197" t="n"/>
      <c r="P207" s="197" t="n"/>
      <c r="Q207" s="197" t="n"/>
      <c r="R207" s="197" t="n"/>
      <c r="S207" s="197" t="n"/>
    </row>
    <row r="208" ht="12.75" customHeight="1" s="198">
      <c r="A208" s="57" t="n"/>
      <c r="B208" s="57" t="n"/>
      <c r="C208" s="57" t="n"/>
      <c r="D208" s="54" t="n"/>
      <c r="E208" s="54" t="n"/>
      <c r="F208" s="54" t="n"/>
      <c r="G208" s="57" t="n"/>
      <c r="H208" s="57" t="n"/>
      <c r="I208" s="57" t="n"/>
      <c r="J208" s="197" t="n"/>
      <c r="K208" s="197" t="n"/>
      <c r="L208" s="197" t="n"/>
      <c r="M208" s="197" t="n"/>
      <c r="N208" s="197" t="n"/>
      <c r="O208" s="197" t="n"/>
      <c r="P208" s="197" t="n"/>
      <c r="Q208" s="197" t="n"/>
      <c r="R208" s="197" t="n"/>
      <c r="S208" s="197" t="n"/>
    </row>
    <row r="209" ht="12.75" customHeight="1" s="198">
      <c r="A209" s="57" t="n"/>
      <c r="B209" s="57" t="n"/>
      <c r="C209" s="57" t="n"/>
      <c r="D209" s="54" t="n"/>
      <c r="E209" s="54" t="n"/>
      <c r="F209" s="54" t="n"/>
      <c r="G209" s="57" t="n"/>
      <c r="H209" s="57" t="n"/>
      <c r="I209" s="57" t="n"/>
      <c r="J209" s="197" t="n"/>
      <c r="K209" s="197" t="n"/>
      <c r="L209" s="197" t="n"/>
      <c r="M209" s="197" t="n"/>
      <c r="N209" s="197" t="n"/>
      <c r="O209" s="197" t="n"/>
      <c r="P209" s="197" t="n"/>
      <c r="Q209" s="197" t="n"/>
      <c r="R209" s="197" t="n"/>
      <c r="S209" s="197" t="n"/>
    </row>
    <row r="210" ht="12.75" customHeight="1" s="198">
      <c r="A210" s="57" t="n"/>
      <c r="B210" s="57" t="n"/>
      <c r="C210" s="57" t="n"/>
      <c r="D210" s="54" t="n"/>
      <c r="E210" s="54" t="n"/>
      <c r="F210" s="54" t="n"/>
      <c r="G210" s="57" t="n"/>
      <c r="H210" s="57" t="n"/>
      <c r="I210" s="57" t="n"/>
      <c r="J210" s="197" t="n"/>
      <c r="K210" s="197" t="n"/>
      <c r="L210" s="197" t="n"/>
      <c r="M210" s="197" t="n"/>
      <c r="N210" s="197" t="n"/>
      <c r="O210" s="197" t="n"/>
      <c r="P210" s="197" t="n"/>
      <c r="Q210" s="197" t="n"/>
      <c r="R210" s="197" t="n"/>
      <c r="S210" s="197" t="n"/>
    </row>
    <row r="211" ht="12.75" customHeight="1" s="198">
      <c r="A211" s="57" t="n"/>
      <c r="B211" s="57" t="n"/>
      <c r="C211" s="57" t="n"/>
      <c r="D211" s="54" t="n"/>
      <c r="E211" s="54" t="n"/>
      <c r="F211" s="54" t="n"/>
      <c r="G211" s="57" t="n"/>
      <c r="H211" s="57" t="n"/>
      <c r="I211" s="57" t="n"/>
      <c r="J211" s="197" t="n"/>
      <c r="K211" s="197" t="n"/>
      <c r="L211" s="197" t="n"/>
      <c r="M211" s="197" t="n"/>
      <c r="N211" s="197" t="n"/>
      <c r="O211" s="197" t="n"/>
      <c r="P211" s="197" t="n"/>
      <c r="Q211" s="197" t="n"/>
      <c r="R211" s="197" t="n"/>
      <c r="S211" s="197" t="n"/>
    </row>
    <row r="212" ht="12.75" customHeight="1" s="198">
      <c r="A212" s="57" t="n"/>
      <c r="B212" s="57" t="n"/>
      <c r="C212" s="57" t="n"/>
      <c r="D212" s="54" t="n"/>
      <c r="E212" s="54" t="n"/>
      <c r="F212" s="54" t="n"/>
      <c r="G212" s="57" t="n"/>
      <c r="H212" s="57" t="n"/>
      <c r="I212" s="57" t="n"/>
      <c r="J212" s="197" t="n"/>
      <c r="K212" s="197" t="n"/>
      <c r="L212" s="197" t="n"/>
      <c r="M212" s="197" t="n"/>
      <c r="N212" s="197" t="n"/>
      <c r="O212" s="197" t="n"/>
      <c r="P212" s="197" t="n"/>
      <c r="Q212" s="197" t="n"/>
      <c r="R212" s="197" t="n"/>
      <c r="S212" s="197" t="n"/>
    </row>
    <row r="213" ht="12.75" customHeight="1" s="198">
      <c r="A213" s="57" t="n"/>
      <c r="B213" s="57" t="n"/>
      <c r="C213" s="57" t="n"/>
      <c r="D213" s="54" t="n"/>
      <c r="E213" s="54" t="n"/>
      <c r="F213" s="54" t="n"/>
      <c r="G213" s="57" t="n"/>
      <c r="H213" s="57" t="n"/>
      <c r="I213" s="57" t="n"/>
      <c r="J213" s="197" t="n"/>
      <c r="K213" s="197" t="n"/>
      <c r="L213" s="197" t="n"/>
      <c r="M213" s="197" t="n"/>
      <c r="N213" s="197" t="n"/>
      <c r="O213" s="197" t="n"/>
      <c r="P213" s="197" t="n"/>
      <c r="Q213" s="197" t="n"/>
      <c r="R213" s="197" t="n"/>
      <c r="S213" s="197" t="n"/>
    </row>
    <row r="214" ht="12.75" customHeight="1" s="198">
      <c r="A214" s="57" t="n"/>
      <c r="B214" s="57" t="n"/>
      <c r="C214" s="57" t="n"/>
      <c r="D214" s="54" t="n"/>
      <c r="E214" s="54" t="n"/>
      <c r="F214" s="54" t="n"/>
      <c r="G214" s="57" t="n"/>
      <c r="H214" s="57" t="n"/>
      <c r="I214" s="57" t="n"/>
      <c r="J214" s="197" t="n"/>
      <c r="K214" s="197" t="n"/>
      <c r="L214" s="197" t="n"/>
      <c r="M214" s="197" t="n"/>
      <c r="N214" s="197" t="n"/>
      <c r="O214" s="197" t="n"/>
      <c r="P214" s="197" t="n"/>
      <c r="Q214" s="197" t="n"/>
      <c r="R214" s="197" t="n"/>
      <c r="S214" s="197" t="n"/>
    </row>
    <row r="215" ht="12.75" customHeight="1" s="198">
      <c r="A215" s="57" t="n"/>
      <c r="B215" s="57" t="n"/>
      <c r="C215" s="57" t="n"/>
      <c r="D215" s="54" t="n"/>
      <c r="E215" s="54" t="n"/>
      <c r="F215" s="54" t="n"/>
      <c r="G215" s="57" t="n"/>
      <c r="H215" s="57" t="n"/>
      <c r="I215" s="57" t="n"/>
      <c r="J215" s="197" t="n"/>
      <c r="K215" s="197" t="n"/>
      <c r="L215" s="197" t="n"/>
      <c r="M215" s="197" t="n"/>
      <c r="N215" s="197" t="n"/>
      <c r="O215" s="197" t="n"/>
      <c r="P215" s="197" t="n"/>
      <c r="Q215" s="197" t="n"/>
      <c r="R215" s="197" t="n"/>
      <c r="S215" s="197" t="n"/>
    </row>
    <row r="216" ht="12.75" customHeight="1" s="198">
      <c r="A216" s="57" t="n"/>
      <c r="B216" s="57" t="n"/>
      <c r="C216" s="57" t="n"/>
      <c r="D216" s="54" t="n"/>
      <c r="E216" s="54" t="n"/>
      <c r="F216" s="54" t="n"/>
      <c r="G216" s="57" t="n"/>
      <c r="H216" s="57" t="n"/>
      <c r="I216" s="57" t="n"/>
      <c r="J216" s="197" t="n"/>
      <c r="K216" s="197" t="n"/>
      <c r="L216" s="197" t="n"/>
      <c r="M216" s="197" t="n"/>
      <c r="N216" s="197" t="n"/>
      <c r="O216" s="197" t="n"/>
      <c r="P216" s="197" t="n"/>
      <c r="Q216" s="197" t="n"/>
      <c r="R216" s="197" t="n"/>
      <c r="S216" s="197" t="n"/>
    </row>
    <row r="217" ht="12.75" customHeight="1" s="198">
      <c r="A217" s="57" t="n"/>
      <c r="B217" s="57" t="n"/>
      <c r="C217" s="57" t="n"/>
      <c r="D217" s="54" t="n"/>
      <c r="E217" s="54" t="n"/>
      <c r="F217" s="54" t="n"/>
      <c r="G217" s="57" t="n"/>
      <c r="H217" s="57" t="n"/>
      <c r="I217" s="57" t="n"/>
      <c r="J217" s="197" t="n"/>
      <c r="K217" s="197" t="n"/>
      <c r="L217" s="197" t="n"/>
      <c r="M217" s="197" t="n"/>
      <c r="N217" s="197" t="n"/>
      <c r="O217" s="197" t="n"/>
      <c r="P217" s="197" t="n"/>
      <c r="Q217" s="197" t="n"/>
      <c r="R217" s="197" t="n"/>
      <c r="S217" s="197" t="n"/>
    </row>
    <row r="218" ht="12.75" customHeight="1" s="198">
      <c r="A218" s="57" t="n"/>
      <c r="B218" s="57" t="n"/>
      <c r="C218" s="57" t="n"/>
      <c r="D218" s="54" t="n"/>
      <c r="E218" s="54" t="n"/>
      <c r="F218" s="54" t="n"/>
      <c r="G218" s="57" t="n"/>
      <c r="H218" s="57" t="n"/>
      <c r="I218" s="57" t="n"/>
      <c r="J218" s="197" t="n"/>
      <c r="K218" s="197" t="n"/>
      <c r="L218" s="197" t="n"/>
      <c r="M218" s="197" t="n"/>
      <c r="N218" s="197" t="n"/>
      <c r="O218" s="197" t="n"/>
      <c r="P218" s="197" t="n"/>
      <c r="Q218" s="197" t="n"/>
      <c r="R218" s="197" t="n"/>
      <c r="S218" s="197" t="n"/>
    </row>
    <row r="219" ht="12.75" customHeight="1" s="198">
      <c r="A219" s="57" t="n"/>
      <c r="B219" s="57" t="n"/>
      <c r="C219" s="57" t="n"/>
      <c r="D219" s="54" t="n"/>
      <c r="E219" s="54" t="n"/>
      <c r="F219" s="54" t="n"/>
      <c r="G219" s="57" t="n"/>
      <c r="H219" s="57" t="n"/>
      <c r="I219" s="57" t="n"/>
      <c r="J219" s="197" t="n"/>
      <c r="K219" s="197" t="n"/>
      <c r="L219" s="197" t="n"/>
      <c r="M219" s="197" t="n"/>
      <c r="N219" s="197" t="n"/>
      <c r="O219" s="197" t="n"/>
      <c r="P219" s="197" t="n"/>
      <c r="Q219" s="197" t="n"/>
      <c r="R219" s="197" t="n"/>
      <c r="S219" s="197" t="n"/>
    </row>
    <row r="220" ht="12.75" customHeight="1" s="198">
      <c r="A220" s="57" t="n"/>
      <c r="B220" s="57" t="n"/>
      <c r="C220" s="57" t="n"/>
      <c r="D220" s="54" t="n"/>
      <c r="E220" s="54" t="n"/>
      <c r="F220" s="54" t="n"/>
      <c r="G220" s="57" t="n"/>
      <c r="H220" s="57" t="n"/>
      <c r="I220" s="57" t="n"/>
      <c r="J220" s="197" t="n"/>
      <c r="K220" s="197" t="n"/>
      <c r="L220" s="197" t="n"/>
      <c r="M220" s="197" t="n"/>
      <c r="N220" s="197" t="n"/>
      <c r="O220" s="197" t="n"/>
      <c r="P220" s="197" t="n"/>
      <c r="Q220" s="197" t="n"/>
      <c r="R220" s="197" t="n"/>
      <c r="S220" s="197" t="n"/>
    </row>
    <row r="221" ht="15.75" customHeight="1" s="198">
      <c r="A221" s="57" t="n"/>
      <c r="B221" s="57" t="n"/>
      <c r="C221" s="57" t="n"/>
      <c r="D221" s="58" t="n"/>
      <c r="E221" s="58" t="n"/>
      <c r="F221" s="58" t="n"/>
      <c r="G221" s="57" t="n"/>
      <c r="H221" s="57" t="n"/>
      <c r="I221" s="57" t="n"/>
    </row>
    <row r="222" ht="15.75" customHeight="1" s="198">
      <c r="A222" s="57" t="n"/>
      <c r="B222" s="57" t="n"/>
      <c r="C222" s="57" t="n"/>
      <c r="D222" s="58" t="n"/>
      <c r="E222" s="58" t="n"/>
      <c r="F222" s="58" t="n"/>
      <c r="G222" s="57" t="n"/>
      <c r="H222" s="57" t="n"/>
      <c r="I222" s="57" t="n"/>
    </row>
    <row r="223" ht="15.75" customHeight="1" s="198">
      <c r="A223" s="57" t="n"/>
      <c r="B223" s="57" t="n"/>
      <c r="C223" s="57" t="n"/>
      <c r="D223" s="58" t="n"/>
      <c r="E223" s="58" t="n"/>
      <c r="F223" s="58" t="n"/>
      <c r="G223" s="57" t="n"/>
      <c r="H223" s="57" t="n"/>
      <c r="I223" s="57" t="n"/>
    </row>
    <row r="224" ht="15.75" customHeight="1" s="198">
      <c r="A224" s="57" t="n"/>
      <c r="B224" s="57" t="n"/>
      <c r="C224" s="57" t="n"/>
      <c r="D224" s="58" t="n"/>
      <c r="E224" s="58" t="n"/>
      <c r="F224" s="58" t="n"/>
      <c r="G224" s="57" t="n"/>
      <c r="H224" s="57" t="n"/>
      <c r="I224" s="57" t="n"/>
    </row>
    <row r="225" ht="15.75" customHeight="1" s="198">
      <c r="A225" s="57" t="n"/>
      <c r="B225" s="57" t="n"/>
      <c r="C225" s="57" t="n"/>
      <c r="D225" s="58" t="n"/>
      <c r="E225" s="58" t="n"/>
      <c r="F225" s="58" t="n"/>
      <c r="G225" s="57" t="n"/>
      <c r="H225" s="57" t="n"/>
      <c r="I225" s="57" t="n"/>
    </row>
    <row r="226" ht="15.75" customHeight="1" s="198">
      <c r="A226" s="57" t="n"/>
      <c r="B226" s="57" t="n"/>
      <c r="C226" s="57" t="n"/>
      <c r="D226" s="58" t="n"/>
      <c r="E226" s="58" t="n"/>
      <c r="F226" s="58" t="n"/>
      <c r="G226" s="57" t="n"/>
      <c r="H226" s="57" t="n"/>
      <c r="I226" s="57" t="n"/>
    </row>
    <row r="227" ht="15.75" customHeight="1" s="198">
      <c r="A227" s="57" t="n"/>
      <c r="B227" s="57" t="n"/>
      <c r="C227" s="57" t="n"/>
      <c r="D227" s="58" t="n"/>
      <c r="E227" s="58" t="n"/>
      <c r="F227" s="58" t="n"/>
      <c r="G227" s="57" t="n"/>
      <c r="H227" s="57" t="n"/>
      <c r="I227" s="57" t="n"/>
    </row>
    <row r="228" ht="15.75" customHeight="1" s="198">
      <c r="A228" s="57" t="n"/>
      <c r="B228" s="57" t="n"/>
      <c r="C228" s="57" t="n"/>
      <c r="D228" s="58" t="n"/>
      <c r="E228" s="58" t="n"/>
      <c r="F228" s="58" t="n"/>
      <c r="G228" s="57" t="n"/>
      <c r="H228" s="57" t="n"/>
      <c r="I228" s="57" t="n"/>
    </row>
    <row r="229" ht="15.75" customHeight="1" s="198">
      <c r="A229" s="57" t="n"/>
      <c r="B229" s="57" t="n"/>
      <c r="C229" s="57" t="n"/>
      <c r="D229" s="58" t="n"/>
      <c r="E229" s="58" t="n"/>
      <c r="F229" s="58" t="n"/>
      <c r="G229" s="57" t="n"/>
      <c r="H229" s="57" t="n"/>
      <c r="I229" s="57" t="n"/>
    </row>
    <row r="230" ht="15.75" customHeight="1" s="198">
      <c r="A230" s="57" t="n"/>
      <c r="B230" s="57" t="n"/>
      <c r="C230" s="57" t="n"/>
      <c r="D230" s="58" t="n"/>
      <c r="E230" s="58" t="n"/>
      <c r="F230" s="58" t="n"/>
      <c r="G230" s="57" t="n"/>
      <c r="H230" s="57" t="n"/>
      <c r="I230" s="57" t="n"/>
    </row>
    <row r="231" ht="15.75" customHeight="1" s="198">
      <c r="A231" s="57" t="n"/>
      <c r="B231" s="57" t="n"/>
      <c r="C231" s="57" t="n"/>
      <c r="D231" s="58" t="n"/>
      <c r="E231" s="58" t="n"/>
      <c r="F231" s="58" t="n"/>
      <c r="G231" s="57" t="n"/>
      <c r="H231" s="57" t="n"/>
      <c r="I231" s="57" t="n"/>
    </row>
    <row r="232" ht="15.75" customHeight="1" s="198">
      <c r="A232" s="57" t="n"/>
      <c r="B232" s="57" t="n"/>
      <c r="C232" s="57" t="n"/>
      <c r="D232" s="58" t="n"/>
      <c r="E232" s="58" t="n"/>
      <c r="F232" s="58" t="n"/>
      <c r="G232" s="57" t="n"/>
      <c r="H232" s="57" t="n"/>
      <c r="I232" s="57" t="n"/>
    </row>
    <row r="233" ht="15.75" customHeight="1" s="198">
      <c r="A233" s="57" t="n"/>
      <c r="B233" s="57" t="n"/>
      <c r="C233" s="57" t="n"/>
      <c r="D233" s="58" t="n"/>
      <c r="E233" s="58" t="n"/>
      <c r="F233" s="58" t="n"/>
      <c r="G233" s="57" t="n"/>
      <c r="H233" s="57" t="n"/>
      <c r="I233" s="57" t="n"/>
    </row>
    <row r="234" ht="15.75" customHeight="1" s="198">
      <c r="A234" s="57" t="n"/>
      <c r="B234" s="57" t="n"/>
      <c r="C234" s="57" t="n"/>
      <c r="D234" s="58" t="n"/>
      <c r="E234" s="58" t="n"/>
      <c r="F234" s="58" t="n"/>
      <c r="G234" s="57" t="n"/>
      <c r="H234" s="57" t="n"/>
      <c r="I234" s="57" t="n"/>
    </row>
    <row r="235" ht="15.75" customHeight="1" s="198">
      <c r="A235" s="57" t="n"/>
      <c r="B235" s="57" t="n"/>
      <c r="C235" s="57" t="n"/>
      <c r="D235" s="58" t="n"/>
      <c r="E235" s="58" t="n"/>
      <c r="F235" s="58" t="n"/>
      <c r="G235" s="57" t="n"/>
      <c r="H235" s="57" t="n"/>
      <c r="I235" s="57" t="n"/>
    </row>
    <row r="236" ht="15.75" customHeight="1" s="198">
      <c r="A236" s="57" t="n"/>
      <c r="B236" s="57" t="n"/>
      <c r="C236" s="57" t="n"/>
      <c r="D236" s="58" t="n"/>
      <c r="E236" s="58" t="n"/>
      <c r="F236" s="58" t="n"/>
      <c r="G236" s="57" t="n"/>
      <c r="H236" s="57" t="n"/>
      <c r="I236" s="57" t="n"/>
    </row>
    <row r="237" ht="15.75" customHeight="1" s="198">
      <c r="A237" s="57" t="n"/>
      <c r="B237" s="57" t="n"/>
      <c r="C237" s="57" t="n"/>
      <c r="D237" s="58" t="n"/>
      <c r="E237" s="58" t="n"/>
      <c r="F237" s="58" t="n"/>
      <c r="G237" s="57" t="n"/>
      <c r="H237" s="57" t="n"/>
      <c r="I237" s="57" t="n"/>
    </row>
    <row r="238" ht="15.75" customHeight="1" s="198">
      <c r="A238" s="57" t="n"/>
      <c r="B238" s="57" t="n"/>
      <c r="C238" s="57" t="n"/>
      <c r="D238" s="58" t="n"/>
      <c r="E238" s="58" t="n"/>
      <c r="F238" s="58" t="n"/>
      <c r="G238" s="57" t="n"/>
      <c r="H238" s="57" t="n"/>
      <c r="I238" s="57" t="n"/>
    </row>
    <row r="239" ht="15.75" customHeight="1" s="198">
      <c r="A239" s="57" t="n"/>
      <c r="B239" s="57" t="n"/>
      <c r="C239" s="57" t="n"/>
      <c r="D239" s="58" t="n"/>
      <c r="E239" s="58" t="n"/>
      <c r="F239" s="58" t="n"/>
      <c r="G239" s="57" t="n"/>
      <c r="H239" s="57" t="n"/>
      <c r="I239" s="57" t="n"/>
    </row>
    <row r="240" ht="15.75" customHeight="1" s="198">
      <c r="A240" s="57" t="n"/>
      <c r="B240" s="57" t="n"/>
      <c r="C240" s="57" t="n"/>
      <c r="D240" s="58" t="n"/>
      <c r="E240" s="58" t="n"/>
      <c r="F240" s="58" t="n"/>
      <c r="G240" s="57" t="n"/>
      <c r="H240" s="57" t="n"/>
      <c r="I240" s="57" t="n"/>
    </row>
    <row r="241" ht="15.75" customHeight="1" s="198">
      <c r="A241" s="57" t="n"/>
      <c r="B241" s="57" t="n"/>
      <c r="C241" s="57" t="n"/>
      <c r="D241" s="58" t="n"/>
      <c r="E241" s="58" t="n"/>
      <c r="F241" s="58" t="n"/>
      <c r="G241" s="57" t="n"/>
      <c r="H241" s="57" t="n"/>
      <c r="I241" s="57" t="n"/>
    </row>
    <row r="242" ht="15.75" customHeight="1" s="198">
      <c r="A242" s="57" t="n"/>
      <c r="B242" s="57" t="n"/>
      <c r="C242" s="57" t="n"/>
      <c r="D242" s="58" t="n"/>
      <c r="E242" s="58" t="n"/>
      <c r="F242" s="58" t="n"/>
      <c r="G242" s="57" t="n"/>
      <c r="H242" s="57" t="n"/>
      <c r="I242" s="57" t="n"/>
    </row>
    <row r="243" ht="15.75" customHeight="1" s="198">
      <c r="A243" s="57" t="n"/>
      <c r="B243" s="57" t="n"/>
      <c r="C243" s="57" t="n"/>
      <c r="D243" s="58" t="n"/>
      <c r="E243" s="58" t="n"/>
      <c r="F243" s="58" t="n"/>
      <c r="G243" s="57" t="n"/>
      <c r="H243" s="57" t="n"/>
      <c r="I243" s="57" t="n"/>
    </row>
    <row r="244" ht="15.75" customHeight="1" s="198">
      <c r="A244" s="57" t="n"/>
      <c r="B244" s="57" t="n"/>
      <c r="C244" s="57" t="n"/>
      <c r="D244" s="58" t="n"/>
      <c r="E244" s="58" t="n"/>
      <c r="F244" s="58" t="n"/>
      <c r="G244" s="57" t="n"/>
      <c r="H244" s="57" t="n"/>
      <c r="I244" s="57" t="n"/>
    </row>
    <row r="245" ht="15.75" customHeight="1" s="198">
      <c r="A245" s="57" t="n"/>
      <c r="B245" s="57" t="n"/>
      <c r="C245" s="57" t="n"/>
      <c r="D245" s="58" t="n"/>
      <c r="E245" s="58" t="n"/>
      <c r="F245" s="58" t="n"/>
      <c r="G245" s="57" t="n"/>
      <c r="H245" s="57" t="n"/>
      <c r="I245" s="57" t="n"/>
    </row>
    <row r="246" ht="15.75" customHeight="1" s="198">
      <c r="A246" s="57" t="n"/>
      <c r="B246" s="57" t="n"/>
      <c r="C246" s="57" t="n"/>
      <c r="D246" s="58" t="n"/>
      <c r="E246" s="58" t="n"/>
      <c r="F246" s="58" t="n"/>
      <c r="G246" s="57" t="n"/>
      <c r="H246" s="57" t="n"/>
      <c r="I246" s="57" t="n"/>
    </row>
    <row r="247" ht="15.75" customHeight="1" s="198">
      <c r="A247" s="57" t="n"/>
      <c r="B247" s="57" t="n"/>
      <c r="C247" s="57" t="n"/>
      <c r="D247" s="58" t="n"/>
      <c r="E247" s="58" t="n"/>
      <c r="F247" s="58" t="n"/>
      <c r="G247" s="57" t="n"/>
      <c r="H247" s="57" t="n"/>
      <c r="I247" s="57" t="n"/>
    </row>
    <row r="248" ht="15.75" customHeight="1" s="198">
      <c r="A248" s="57" t="n"/>
      <c r="B248" s="57" t="n"/>
      <c r="C248" s="57" t="n"/>
      <c r="D248" s="58" t="n"/>
      <c r="E248" s="58" t="n"/>
      <c r="F248" s="58" t="n"/>
      <c r="G248" s="57" t="n"/>
      <c r="H248" s="57" t="n"/>
      <c r="I248" s="57" t="n"/>
    </row>
    <row r="249" ht="15.75" customHeight="1" s="198">
      <c r="A249" s="57" t="n"/>
      <c r="B249" s="57" t="n"/>
      <c r="C249" s="57" t="n"/>
      <c r="D249" s="58" t="n"/>
      <c r="E249" s="58" t="n"/>
      <c r="F249" s="58" t="n"/>
      <c r="G249" s="57" t="n"/>
      <c r="H249" s="57" t="n"/>
      <c r="I249" s="57" t="n"/>
    </row>
    <row r="250" ht="15.75" customHeight="1" s="198">
      <c r="A250" s="57" t="n"/>
      <c r="B250" s="57" t="n"/>
      <c r="C250" s="57" t="n"/>
      <c r="D250" s="58" t="n"/>
      <c r="E250" s="58" t="n"/>
      <c r="F250" s="58" t="n"/>
      <c r="G250" s="57" t="n"/>
      <c r="H250" s="57" t="n"/>
      <c r="I250" s="57" t="n"/>
    </row>
    <row r="251" ht="15.75" customHeight="1" s="198">
      <c r="A251" s="57" t="n"/>
      <c r="B251" s="57" t="n"/>
      <c r="C251" s="57" t="n"/>
      <c r="D251" s="58" t="n"/>
      <c r="E251" s="58" t="n"/>
      <c r="F251" s="58" t="n"/>
      <c r="G251" s="57" t="n"/>
      <c r="H251" s="57" t="n"/>
      <c r="I251" s="57" t="n"/>
    </row>
    <row r="252" ht="15.75" customHeight="1" s="198">
      <c r="A252" s="57" t="n"/>
      <c r="B252" s="57" t="n"/>
      <c r="C252" s="57" t="n"/>
      <c r="D252" s="58" t="n"/>
      <c r="E252" s="58" t="n"/>
      <c r="F252" s="58" t="n"/>
      <c r="G252" s="57" t="n"/>
      <c r="H252" s="57" t="n"/>
      <c r="I252" s="57" t="n"/>
    </row>
    <row r="253" ht="15.75" customHeight="1" s="198">
      <c r="A253" s="57" t="n"/>
      <c r="B253" s="57" t="n"/>
      <c r="C253" s="57" t="n"/>
      <c r="D253" s="58" t="n"/>
      <c r="E253" s="58" t="n"/>
      <c r="F253" s="58" t="n"/>
      <c r="G253" s="57" t="n"/>
      <c r="H253" s="57" t="n"/>
      <c r="I253" s="57" t="n"/>
    </row>
    <row r="254" ht="15.75" customHeight="1" s="198">
      <c r="A254" s="57" t="n"/>
      <c r="B254" s="57" t="n"/>
      <c r="C254" s="57" t="n"/>
      <c r="D254" s="58" t="n"/>
      <c r="E254" s="58" t="n"/>
      <c r="F254" s="58" t="n"/>
      <c r="G254" s="57" t="n"/>
      <c r="H254" s="57" t="n"/>
      <c r="I254" s="57" t="n"/>
    </row>
    <row r="255" ht="15.75" customHeight="1" s="198">
      <c r="A255" s="57" t="n"/>
      <c r="B255" s="57" t="n"/>
      <c r="C255" s="57" t="n"/>
      <c r="D255" s="58" t="n"/>
      <c r="E255" s="58" t="n"/>
      <c r="F255" s="58" t="n"/>
      <c r="G255" s="57" t="n"/>
      <c r="H255" s="57" t="n"/>
      <c r="I255" s="57" t="n"/>
    </row>
    <row r="256" ht="15.75" customHeight="1" s="198">
      <c r="A256" s="57" t="n"/>
      <c r="B256" s="57" t="n"/>
      <c r="C256" s="57" t="n"/>
      <c r="D256" s="58" t="n"/>
      <c r="E256" s="58" t="n"/>
      <c r="F256" s="58" t="n"/>
      <c r="G256" s="57" t="n"/>
      <c r="H256" s="57" t="n"/>
      <c r="I256" s="57" t="n"/>
    </row>
    <row r="257" ht="15.75" customHeight="1" s="198">
      <c r="A257" s="57" t="n"/>
      <c r="B257" s="57" t="n"/>
      <c r="C257" s="57" t="n"/>
      <c r="D257" s="58" t="n"/>
      <c r="E257" s="58" t="n"/>
      <c r="F257" s="58" t="n"/>
      <c r="G257" s="57" t="n"/>
      <c r="H257" s="57" t="n"/>
      <c r="I257" s="57" t="n"/>
    </row>
    <row r="258" ht="15.75" customHeight="1" s="198">
      <c r="A258" s="57" t="n"/>
      <c r="B258" s="57" t="n"/>
      <c r="C258" s="57" t="n"/>
      <c r="D258" s="58" t="n"/>
      <c r="E258" s="58" t="n"/>
      <c r="F258" s="58" t="n"/>
      <c r="G258" s="57" t="n"/>
      <c r="H258" s="57" t="n"/>
      <c r="I258" s="57" t="n"/>
    </row>
    <row r="259" ht="15.75" customHeight="1" s="198">
      <c r="A259" s="57" t="n"/>
      <c r="B259" s="57" t="n"/>
      <c r="C259" s="57" t="n"/>
      <c r="D259" s="58" t="n"/>
      <c r="E259" s="58" t="n"/>
      <c r="F259" s="58" t="n"/>
      <c r="G259" s="57" t="n"/>
      <c r="H259" s="57" t="n"/>
      <c r="I259" s="57" t="n"/>
    </row>
    <row r="260" ht="15.75" customHeight="1" s="198">
      <c r="A260" s="57" t="n"/>
      <c r="B260" s="57" t="n"/>
      <c r="C260" s="57" t="n"/>
      <c r="D260" s="58" t="n"/>
      <c r="E260" s="58" t="n"/>
      <c r="F260" s="58" t="n"/>
      <c r="G260" s="57" t="n"/>
      <c r="H260" s="57" t="n"/>
      <c r="I260" s="57" t="n"/>
    </row>
    <row r="261" ht="15.75" customHeight="1" s="198">
      <c r="A261" s="57" t="n"/>
      <c r="B261" s="57" t="n"/>
      <c r="C261" s="57" t="n"/>
      <c r="D261" s="58" t="n"/>
      <c r="E261" s="58" t="n"/>
      <c r="F261" s="58" t="n"/>
      <c r="G261" s="57" t="n"/>
      <c r="H261" s="57" t="n"/>
      <c r="I261" s="57" t="n"/>
    </row>
    <row r="262" ht="15.75" customHeight="1" s="198">
      <c r="A262" s="57" t="n"/>
      <c r="B262" s="57" t="n"/>
      <c r="C262" s="57" t="n"/>
      <c r="D262" s="58" t="n"/>
      <c r="E262" s="58" t="n"/>
      <c r="F262" s="58" t="n"/>
      <c r="G262" s="57" t="n"/>
      <c r="H262" s="57" t="n"/>
      <c r="I262" s="57" t="n"/>
    </row>
    <row r="263" ht="15.75" customHeight="1" s="198">
      <c r="A263" s="57" t="n"/>
      <c r="B263" s="57" t="n"/>
      <c r="C263" s="57" t="n"/>
      <c r="D263" s="58" t="n"/>
      <c r="E263" s="58" t="n"/>
      <c r="F263" s="58" t="n"/>
      <c r="G263" s="57" t="n"/>
      <c r="H263" s="57" t="n"/>
      <c r="I263" s="57" t="n"/>
    </row>
    <row r="264" ht="15.75" customHeight="1" s="198">
      <c r="A264" s="57" t="n"/>
      <c r="B264" s="57" t="n"/>
      <c r="C264" s="57" t="n"/>
      <c r="D264" s="58" t="n"/>
      <c r="E264" s="58" t="n"/>
      <c r="F264" s="58" t="n"/>
      <c r="G264" s="57" t="n"/>
      <c r="H264" s="57" t="n"/>
      <c r="I264" s="57" t="n"/>
    </row>
    <row r="265" ht="15.75" customHeight="1" s="198">
      <c r="A265" s="57" t="n"/>
      <c r="B265" s="57" t="n"/>
      <c r="C265" s="57" t="n"/>
      <c r="D265" s="58" t="n"/>
      <c r="E265" s="58" t="n"/>
      <c r="F265" s="58" t="n"/>
      <c r="G265" s="57" t="n"/>
      <c r="H265" s="57" t="n"/>
      <c r="I265" s="57" t="n"/>
    </row>
    <row r="266" ht="15.75" customHeight="1" s="198">
      <c r="A266" s="57" t="n"/>
      <c r="B266" s="57" t="n"/>
      <c r="C266" s="57" t="n"/>
      <c r="D266" s="58" t="n"/>
      <c r="E266" s="58" t="n"/>
      <c r="F266" s="58" t="n"/>
      <c r="G266" s="57" t="n"/>
      <c r="H266" s="57" t="n"/>
      <c r="I266" s="57" t="n"/>
    </row>
    <row r="267" ht="15.75" customHeight="1" s="198">
      <c r="A267" s="57" t="n"/>
      <c r="B267" s="57" t="n"/>
      <c r="C267" s="57" t="n"/>
      <c r="D267" s="58" t="n"/>
      <c r="E267" s="58" t="n"/>
      <c r="F267" s="58" t="n"/>
      <c r="G267" s="57" t="n"/>
      <c r="H267" s="57" t="n"/>
      <c r="I267" s="57" t="n"/>
    </row>
    <row r="268" ht="15.75" customHeight="1" s="198">
      <c r="A268" s="57" t="n"/>
      <c r="B268" s="57" t="n"/>
      <c r="C268" s="57" t="n"/>
      <c r="D268" s="58" t="n"/>
      <c r="E268" s="58" t="n"/>
      <c r="F268" s="58" t="n"/>
      <c r="G268" s="57" t="n"/>
      <c r="H268" s="57" t="n"/>
      <c r="I268" s="57" t="n"/>
    </row>
    <row r="269" ht="15.75" customHeight="1" s="198">
      <c r="A269" s="57" t="n"/>
      <c r="B269" s="57" t="n"/>
      <c r="C269" s="57" t="n"/>
      <c r="D269" s="58" t="n"/>
      <c r="E269" s="58" t="n"/>
      <c r="F269" s="58" t="n"/>
      <c r="G269" s="57" t="n"/>
      <c r="H269" s="57" t="n"/>
      <c r="I269" s="57" t="n"/>
    </row>
    <row r="270" ht="15.75" customHeight="1" s="198">
      <c r="A270" s="57" t="n"/>
      <c r="B270" s="57" t="n"/>
      <c r="C270" s="57" t="n"/>
      <c r="D270" s="58" t="n"/>
      <c r="E270" s="58" t="n"/>
      <c r="F270" s="58" t="n"/>
      <c r="G270" s="57" t="n"/>
      <c r="H270" s="57" t="n"/>
      <c r="I270" s="57" t="n"/>
    </row>
    <row r="271" ht="15.75" customHeight="1" s="198">
      <c r="A271" s="57" t="n"/>
      <c r="B271" s="57" t="n"/>
      <c r="C271" s="57" t="n"/>
      <c r="D271" s="58" t="n"/>
      <c r="E271" s="58" t="n"/>
      <c r="F271" s="58" t="n"/>
      <c r="G271" s="57" t="n"/>
      <c r="H271" s="57" t="n"/>
      <c r="I271" s="57" t="n"/>
    </row>
    <row r="272" ht="15.75" customHeight="1" s="198">
      <c r="A272" s="57" t="n"/>
      <c r="B272" s="57" t="n"/>
      <c r="C272" s="57" t="n"/>
      <c r="D272" s="58" t="n"/>
      <c r="E272" s="58" t="n"/>
      <c r="F272" s="58" t="n"/>
      <c r="G272" s="57" t="n"/>
      <c r="H272" s="57" t="n"/>
      <c r="I272" s="57" t="n"/>
    </row>
    <row r="273" ht="15.75" customHeight="1" s="198">
      <c r="A273" s="57" t="n"/>
      <c r="B273" s="57" t="n"/>
      <c r="C273" s="57" t="n"/>
      <c r="D273" s="58" t="n"/>
      <c r="E273" s="58" t="n"/>
      <c r="F273" s="58" t="n"/>
      <c r="G273" s="57" t="n"/>
      <c r="H273" s="57" t="n"/>
      <c r="I273" s="57" t="n"/>
    </row>
    <row r="274" ht="15.75" customHeight="1" s="198">
      <c r="A274" s="57" t="n"/>
      <c r="B274" s="57" t="n"/>
      <c r="C274" s="57" t="n"/>
      <c r="D274" s="58" t="n"/>
      <c r="E274" s="58" t="n"/>
      <c r="F274" s="58" t="n"/>
      <c r="G274" s="57" t="n"/>
      <c r="H274" s="57" t="n"/>
      <c r="I274" s="57" t="n"/>
    </row>
    <row r="275" ht="15.75" customHeight="1" s="198">
      <c r="A275" s="57" t="n"/>
      <c r="B275" s="57" t="n"/>
      <c r="C275" s="57" t="n"/>
      <c r="D275" s="58" t="n"/>
      <c r="E275" s="58" t="n"/>
      <c r="F275" s="58" t="n"/>
      <c r="G275" s="57" t="n"/>
      <c r="H275" s="57" t="n"/>
      <c r="I275" s="57" t="n"/>
    </row>
    <row r="276" ht="15.75" customHeight="1" s="198">
      <c r="A276" s="57" t="n"/>
      <c r="B276" s="57" t="n"/>
      <c r="C276" s="57" t="n"/>
      <c r="D276" s="58" t="n"/>
      <c r="E276" s="58" t="n"/>
      <c r="F276" s="58" t="n"/>
      <c r="G276" s="57" t="n"/>
      <c r="H276" s="57" t="n"/>
      <c r="I276" s="57" t="n"/>
    </row>
    <row r="277" ht="15.75" customHeight="1" s="198">
      <c r="A277" s="57" t="n"/>
      <c r="B277" s="57" t="n"/>
      <c r="C277" s="57" t="n"/>
      <c r="D277" s="58" t="n"/>
      <c r="E277" s="58" t="n"/>
      <c r="F277" s="58" t="n"/>
      <c r="G277" s="57" t="n"/>
      <c r="H277" s="57" t="n"/>
      <c r="I277" s="57" t="n"/>
    </row>
    <row r="278" ht="15.75" customHeight="1" s="198">
      <c r="A278" s="57" t="n"/>
      <c r="B278" s="57" t="n"/>
      <c r="C278" s="57" t="n"/>
      <c r="D278" s="58" t="n"/>
      <c r="E278" s="58" t="n"/>
      <c r="F278" s="58" t="n"/>
      <c r="G278" s="57" t="n"/>
      <c r="H278" s="57" t="n"/>
      <c r="I278" s="57" t="n"/>
    </row>
    <row r="279" ht="15.75" customHeight="1" s="198">
      <c r="A279" s="57" t="n"/>
      <c r="B279" s="57" t="n"/>
      <c r="C279" s="57" t="n"/>
      <c r="D279" s="58" t="n"/>
      <c r="E279" s="58" t="n"/>
      <c r="F279" s="58" t="n"/>
      <c r="G279" s="57" t="n"/>
      <c r="H279" s="57" t="n"/>
      <c r="I279" s="57" t="n"/>
    </row>
    <row r="280" ht="15.75" customHeight="1" s="198">
      <c r="A280" s="57" t="n"/>
      <c r="B280" s="57" t="n"/>
      <c r="C280" s="57" t="n"/>
      <c r="D280" s="58" t="n"/>
      <c r="E280" s="58" t="n"/>
      <c r="F280" s="58" t="n"/>
      <c r="G280" s="57" t="n"/>
      <c r="H280" s="57" t="n"/>
      <c r="I280" s="57" t="n"/>
    </row>
    <row r="281" ht="15.75" customHeight="1" s="198">
      <c r="A281" s="57" t="n"/>
      <c r="B281" s="57" t="n"/>
      <c r="C281" s="57" t="n"/>
      <c r="D281" s="58" t="n"/>
      <c r="E281" s="58" t="n"/>
      <c r="F281" s="58" t="n"/>
      <c r="G281" s="57" t="n"/>
      <c r="H281" s="57" t="n"/>
      <c r="I281" s="57" t="n"/>
    </row>
    <row r="282" ht="15.75" customHeight="1" s="198">
      <c r="A282" s="57" t="n"/>
      <c r="B282" s="57" t="n"/>
      <c r="C282" s="57" t="n"/>
      <c r="D282" s="58" t="n"/>
      <c r="E282" s="58" t="n"/>
      <c r="F282" s="58" t="n"/>
      <c r="G282" s="57" t="n"/>
      <c r="H282" s="57" t="n"/>
      <c r="I282" s="57" t="n"/>
    </row>
    <row r="283" ht="15.75" customHeight="1" s="198">
      <c r="A283" s="57" t="n"/>
      <c r="B283" s="57" t="n"/>
      <c r="C283" s="57" t="n"/>
      <c r="D283" s="58" t="n"/>
      <c r="E283" s="58" t="n"/>
      <c r="F283" s="58" t="n"/>
      <c r="G283" s="57" t="n"/>
      <c r="H283" s="57" t="n"/>
      <c r="I283" s="57" t="n"/>
    </row>
    <row r="284" ht="15.75" customHeight="1" s="198">
      <c r="A284" s="57" t="n"/>
      <c r="B284" s="57" t="n"/>
      <c r="C284" s="57" t="n"/>
      <c r="D284" s="58" t="n"/>
      <c r="E284" s="58" t="n"/>
      <c r="F284" s="58" t="n"/>
      <c r="G284" s="57" t="n"/>
      <c r="H284" s="57" t="n"/>
      <c r="I284" s="57" t="n"/>
    </row>
    <row r="285" ht="15.75" customHeight="1" s="198">
      <c r="A285" s="57" t="n"/>
      <c r="B285" s="57" t="n"/>
      <c r="C285" s="57" t="n"/>
      <c r="D285" s="58" t="n"/>
      <c r="E285" s="58" t="n"/>
      <c r="F285" s="58" t="n"/>
      <c r="G285" s="57" t="n"/>
      <c r="H285" s="57" t="n"/>
      <c r="I285" s="57" t="n"/>
    </row>
    <row r="286" ht="15.75" customHeight="1" s="198">
      <c r="A286" s="57" t="n"/>
      <c r="B286" s="57" t="n"/>
      <c r="C286" s="57" t="n"/>
      <c r="D286" s="58" t="n"/>
      <c r="E286" s="58" t="n"/>
      <c r="F286" s="58" t="n"/>
      <c r="G286" s="57" t="n"/>
      <c r="H286" s="57" t="n"/>
      <c r="I286" s="57" t="n"/>
    </row>
    <row r="287" ht="15.75" customHeight="1" s="198">
      <c r="A287" s="57" t="n"/>
      <c r="B287" s="57" t="n"/>
      <c r="C287" s="57" t="n"/>
      <c r="D287" s="58" t="n"/>
      <c r="E287" s="58" t="n"/>
      <c r="F287" s="58" t="n"/>
      <c r="G287" s="57" t="n"/>
      <c r="H287" s="57" t="n"/>
      <c r="I287" s="57" t="n"/>
    </row>
    <row r="288" ht="15.75" customHeight="1" s="198">
      <c r="A288" s="57" t="n"/>
      <c r="B288" s="57" t="n"/>
      <c r="C288" s="57" t="n"/>
      <c r="D288" s="58" t="n"/>
      <c r="E288" s="58" t="n"/>
      <c r="F288" s="58" t="n"/>
      <c r="G288" s="57" t="n"/>
      <c r="H288" s="57" t="n"/>
      <c r="I288" s="57" t="n"/>
    </row>
    <row r="289" ht="15.75" customHeight="1" s="198">
      <c r="A289" s="57" t="n"/>
      <c r="B289" s="57" t="n"/>
      <c r="C289" s="57" t="n"/>
      <c r="D289" s="58" t="n"/>
      <c r="E289" s="58" t="n"/>
      <c r="F289" s="58" t="n"/>
      <c r="G289" s="57" t="n"/>
      <c r="H289" s="57" t="n"/>
      <c r="I289" s="57" t="n"/>
    </row>
    <row r="290" ht="15.75" customHeight="1" s="198">
      <c r="A290" s="57" t="n"/>
      <c r="B290" s="57" t="n"/>
      <c r="C290" s="57" t="n"/>
      <c r="D290" s="58" t="n"/>
      <c r="E290" s="58" t="n"/>
      <c r="F290" s="58" t="n"/>
      <c r="G290" s="57" t="n"/>
      <c r="H290" s="57" t="n"/>
      <c r="I290" s="57" t="n"/>
    </row>
    <row r="291" ht="15.75" customHeight="1" s="198">
      <c r="A291" s="57" t="n"/>
      <c r="B291" s="57" t="n"/>
      <c r="C291" s="57" t="n"/>
      <c r="D291" s="58" t="n"/>
      <c r="E291" s="58" t="n"/>
      <c r="F291" s="58" t="n"/>
      <c r="G291" s="57" t="n"/>
      <c r="H291" s="57" t="n"/>
      <c r="I291" s="57" t="n"/>
    </row>
    <row r="292" ht="15.75" customHeight="1" s="198">
      <c r="A292" s="57" t="n"/>
      <c r="B292" s="57" t="n"/>
      <c r="C292" s="57" t="n"/>
      <c r="D292" s="58" t="n"/>
      <c r="E292" s="58" t="n"/>
      <c r="F292" s="58" t="n"/>
      <c r="G292" s="57" t="n"/>
      <c r="H292" s="57" t="n"/>
      <c r="I292" s="57" t="n"/>
    </row>
    <row r="293" ht="15.75" customHeight="1" s="198">
      <c r="A293" s="57" t="n"/>
      <c r="B293" s="57" t="n"/>
      <c r="C293" s="57" t="n"/>
      <c r="D293" s="58" t="n"/>
      <c r="E293" s="58" t="n"/>
      <c r="F293" s="58" t="n"/>
      <c r="G293" s="57" t="n"/>
      <c r="H293" s="57" t="n"/>
      <c r="I293" s="57" t="n"/>
    </row>
    <row r="294" ht="15.75" customHeight="1" s="198">
      <c r="A294" s="57" t="n"/>
      <c r="B294" s="57" t="n"/>
      <c r="C294" s="57" t="n"/>
      <c r="D294" s="58" t="n"/>
      <c r="E294" s="58" t="n"/>
      <c r="F294" s="58" t="n"/>
      <c r="G294" s="57" t="n"/>
      <c r="H294" s="57" t="n"/>
      <c r="I294" s="57" t="n"/>
    </row>
    <row r="295" ht="15.75" customHeight="1" s="198">
      <c r="A295" s="57" t="n"/>
      <c r="B295" s="57" t="n"/>
      <c r="C295" s="57" t="n"/>
      <c r="D295" s="58" t="n"/>
      <c r="E295" s="58" t="n"/>
      <c r="F295" s="58" t="n"/>
      <c r="G295" s="57" t="n"/>
      <c r="H295" s="57" t="n"/>
      <c r="I295" s="57" t="n"/>
    </row>
    <row r="296" ht="15.75" customHeight="1" s="198">
      <c r="A296" s="57" t="n"/>
      <c r="B296" s="57" t="n"/>
      <c r="C296" s="57" t="n"/>
      <c r="D296" s="58" t="n"/>
      <c r="E296" s="58" t="n"/>
      <c r="F296" s="58" t="n"/>
      <c r="G296" s="57" t="n"/>
      <c r="H296" s="57" t="n"/>
      <c r="I296" s="57" t="n"/>
    </row>
    <row r="297" ht="15.75" customHeight="1" s="198">
      <c r="A297" s="57" t="n"/>
      <c r="B297" s="57" t="n"/>
      <c r="C297" s="57" t="n"/>
      <c r="D297" s="58" t="n"/>
      <c r="E297" s="58" t="n"/>
      <c r="F297" s="58" t="n"/>
      <c r="G297" s="57" t="n"/>
      <c r="H297" s="57" t="n"/>
      <c r="I297" s="57" t="n"/>
    </row>
    <row r="298" ht="15.75" customHeight="1" s="198">
      <c r="A298" s="57" t="n"/>
      <c r="B298" s="57" t="n"/>
      <c r="C298" s="57" t="n"/>
      <c r="D298" s="58" t="n"/>
      <c r="E298" s="58" t="n"/>
      <c r="F298" s="58" t="n"/>
      <c r="G298" s="57" t="n"/>
      <c r="H298" s="57" t="n"/>
      <c r="I298" s="57" t="n"/>
    </row>
    <row r="299" ht="15.75" customHeight="1" s="198">
      <c r="A299" s="57" t="n"/>
      <c r="B299" s="57" t="n"/>
      <c r="C299" s="57" t="n"/>
      <c r="D299" s="58" t="n"/>
      <c r="E299" s="58" t="n"/>
      <c r="F299" s="58" t="n"/>
      <c r="G299" s="57" t="n"/>
      <c r="H299" s="57" t="n"/>
      <c r="I299" s="57" t="n"/>
    </row>
    <row r="300" ht="15.75" customHeight="1" s="198">
      <c r="A300" s="57" t="n"/>
      <c r="B300" s="57" t="n"/>
      <c r="C300" s="57" t="n"/>
      <c r="D300" s="58" t="n"/>
      <c r="E300" s="58" t="n"/>
      <c r="F300" s="58" t="n"/>
      <c r="G300" s="57" t="n"/>
      <c r="H300" s="57" t="n"/>
      <c r="I300" s="57" t="n"/>
    </row>
    <row r="301" ht="15.75" customHeight="1" s="198">
      <c r="A301" s="57" t="n"/>
      <c r="B301" s="57" t="n"/>
      <c r="C301" s="57" t="n"/>
      <c r="D301" s="58" t="n"/>
      <c r="E301" s="58" t="n"/>
      <c r="F301" s="58" t="n"/>
      <c r="G301" s="57" t="n"/>
      <c r="H301" s="57" t="n"/>
      <c r="I301" s="57" t="n"/>
    </row>
    <row r="302" ht="15.75" customHeight="1" s="198">
      <c r="A302" s="57" t="n"/>
      <c r="B302" s="57" t="n"/>
      <c r="C302" s="57" t="n"/>
      <c r="D302" s="58" t="n"/>
      <c r="E302" s="58" t="n"/>
      <c r="F302" s="58" t="n"/>
      <c r="G302" s="57" t="n"/>
      <c r="H302" s="57" t="n"/>
      <c r="I302" s="57" t="n"/>
    </row>
    <row r="303" ht="15.75" customHeight="1" s="198">
      <c r="A303" s="57" t="n"/>
      <c r="B303" s="57" t="n"/>
      <c r="C303" s="57" t="n"/>
      <c r="D303" s="58" t="n"/>
      <c r="E303" s="58" t="n"/>
      <c r="F303" s="58" t="n"/>
      <c r="G303" s="57" t="n"/>
      <c r="H303" s="57" t="n"/>
      <c r="I303" s="57" t="n"/>
    </row>
    <row r="304" ht="15.75" customHeight="1" s="198">
      <c r="A304" s="57" t="n"/>
      <c r="B304" s="57" t="n"/>
      <c r="C304" s="57" t="n"/>
      <c r="D304" s="58" t="n"/>
      <c r="E304" s="58" t="n"/>
      <c r="F304" s="58" t="n"/>
      <c r="G304" s="57" t="n"/>
      <c r="H304" s="57" t="n"/>
      <c r="I304" s="57" t="n"/>
    </row>
    <row r="305" ht="15.75" customHeight="1" s="198">
      <c r="A305" s="57" t="n"/>
      <c r="B305" s="57" t="n"/>
      <c r="C305" s="57" t="n"/>
      <c r="D305" s="58" t="n"/>
      <c r="E305" s="58" t="n"/>
      <c r="F305" s="58" t="n"/>
      <c r="G305" s="57" t="n"/>
      <c r="H305" s="57" t="n"/>
      <c r="I305" s="57" t="n"/>
    </row>
    <row r="306" ht="15.75" customHeight="1" s="198">
      <c r="A306" s="57" t="n"/>
      <c r="B306" s="57" t="n"/>
      <c r="C306" s="57" t="n"/>
      <c r="D306" s="58" t="n"/>
      <c r="E306" s="58" t="n"/>
      <c r="F306" s="58" t="n"/>
      <c r="G306" s="57" t="n"/>
      <c r="H306" s="57" t="n"/>
      <c r="I306" s="57" t="n"/>
    </row>
    <row r="307" ht="15.75" customHeight="1" s="198">
      <c r="A307" s="57" t="n"/>
      <c r="B307" s="57" t="n"/>
      <c r="C307" s="57" t="n"/>
      <c r="D307" s="58" t="n"/>
      <c r="E307" s="58" t="n"/>
      <c r="F307" s="58" t="n"/>
      <c r="G307" s="57" t="n"/>
      <c r="H307" s="57" t="n"/>
      <c r="I307" s="57" t="n"/>
    </row>
    <row r="308" ht="15.75" customHeight="1" s="198">
      <c r="A308" s="57" t="n"/>
      <c r="B308" s="57" t="n"/>
      <c r="C308" s="57" t="n"/>
      <c r="D308" s="58" t="n"/>
      <c r="E308" s="58" t="n"/>
      <c r="F308" s="58" t="n"/>
      <c r="G308" s="57" t="n"/>
      <c r="H308" s="57" t="n"/>
      <c r="I308" s="57" t="n"/>
    </row>
    <row r="309" ht="15.75" customHeight="1" s="198">
      <c r="A309" s="57" t="n"/>
      <c r="B309" s="57" t="n"/>
      <c r="C309" s="57" t="n"/>
      <c r="D309" s="58" t="n"/>
      <c r="E309" s="58" t="n"/>
      <c r="F309" s="58" t="n"/>
      <c r="G309" s="57" t="n"/>
      <c r="H309" s="57" t="n"/>
      <c r="I309" s="57" t="n"/>
    </row>
    <row r="310" ht="15.75" customHeight="1" s="198">
      <c r="A310" s="57" t="n"/>
      <c r="B310" s="57" t="n"/>
      <c r="C310" s="57" t="n"/>
      <c r="D310" s="58" t="n"/>
      <c r="E310" s="58" t="n"/>
      <c r="F310" s="58" t="n"/>
      <c r="G310" s="57" t="n"/>
      <c r="H310" s="57" t="n"/>
      <c r="I310" s="57" t="n"/>
    </row>
    <row r="311" ht="15.75" customHeight="1" s="198">
      <c r="A311" s="57" t="n"/>
      <c r="B311" s="57" t="n"/>
      <c r="C311" s="57" t="n"/>
      <c r="D311" s="58" t="n"/>
      <c r="E311" s="58" t="n"/>
      <c r="F311" s="58" t="n"/>
      <c r="G311" s="57" t="n"/>
      <c r="H311" s="57" t="n"/>
      <c r="I311" s="57" t="n"/>
    </row>
    <row r="312" ht="15.75" customHeight="1" s="198">
      <c r="A312" s="57" t="n"/>
      <c r="B312" s="57" t="n"/>
      <c r="C312" s="57" t="n"/>
      <c r="D312" s="58" t="n"/>
      <c r="E312" s="58" t="n"/>
      <c r="F312" s="58" t="n"/>
      <c r="G312" s="57" t="n"/>
      <c r="H312" s="57" t="n"/>
      <c r="I312" s="57" t="n"/>
    </row>
    <row r="313" ht="15.75" customHeight="1" s="198">
      <c r="A313" s="57" t="n"/>
      <c r="B313" s="57" t="n"/>
      <c r="C313" s="57" t="n"/>
      <c r="D313" s="58" t="n"/>
      <c r="E313" s="58" t="n"/>
      <c r="F313" s="58" t="n"/>
      <c r="G313" s="57" t="n"/>
      <c r="H313" s="57" t="n"/>
      <c r="I313" s="57" t="n"/>
    </row>
    <row r="314" ht="15.75" customHeight="1" s="198">
      <c r="A314" s="57" t="n"/>
      <c r="B314" s="57" t="n"/>
      <c r="C314" s="57" t="n"/>
      <c r="D314" s="58" t="n"/>
      <c r="E314" s="58" t="n"/>
      <c r="F314" s="58" t="n"/>
      <c r="G314" s="57" t="n"/>
      <c r="H314" s="57" t="n"/>
      <c r="I314" s="57" t="n"/>
    </row>
    <row r="315" ht="15.75" customHeight="1" s="198">
      <c r="A315" s="57" t="n"/>
      <c r="B315" s="57" t="n"/>
      <c r="C315" s="57" t="n"/>
      <c r="D315" s="58" t="n"/>
      <c r="E315" s="58" t="n"/>
      <c r="F315" s="58" t="n"/>
      <c r="G315" s="57" t="n"/>
      <c r="H315" s="57" t="n"/>
      <c r="I315" s="57" t="n"/>
    </row>
    <row r="316" ht="15.75" customHeight="1" s="198">
      <c r="A316" s="57" t="n"/>
      <c r="B316" s="57" t="n"/>
      <c r="C316" s="57" t="n"/>
      <c r="D316" s="58" t="n"/>
      <c r="E316" s="58" t="n"/>
      <c r="F316" s="58" t="n"/>
      <c r="G316" s="57" t="n"/>
      <c r="H316" s="57" t="n"/>
      <c r="I316" s="57" t="n"/>
    </row>
    <row r="317" ht="15.75" customHeight="1" s="198">
      <c r="A317" s="57" t="n"/>
      <c r="B317" s="57" t="n"/>
      <c r="C317" s="57" t="n"/>
      <c r="D317" s="58" t="n"/>
      <c r="E317" s="58" t="n"/>
      <c r="F317" s="58" t="n"/>
      <c r="G317" s="57" t="n"/>
      <c r="H317" s="57" t="n"/>
      <c r="I317" s="57" t="n"/>
    </row>
    <row r="318" ht="15.75" customHeight="1" s="198">
      <c r="A318" s="57" t="n"/>
      <c r="B318" s="57" t="n"/>
      <c r="C318" s="57" t="n"/>
      <c r="D318" s="58" t="n"/>
      <c r="E318" s="58" t="n"/>
      <c r="F318" s="58" t="n"/>
      <c r="G318" s="57" t="n"/>
      <c r="H318" s="57" t="n"/>
      <c r="I318" s="57" t="n"/>
    </row>
    <row r="319" ht="15.75" customHeight="1" s="198">
      <c r="A319" s="57" t="n"/>
      <c r="B319" s="57" t="n"/>
      <c r="C319" s="57" t="n"/>
      <c r="D319" s="58" t="n"/>
      <c r="E319" s="58" t="n"/>
      <c r="F319" s="58" t="n"/>
      <c r="G319" s="57" t="n"/>
      <c r="H319" s="57" t="n"/>
      <c r="I319" s="57" t="n"/>
    </row>
    <row r="320" ht="15.75" customHeight="1" s="198">
      <c r="A320" s="57" t="n"/>
      <c r="B320" s="57" t="n"/>
      <c r="C320" s="57" t="n"/>
      <c r="D320" s="58" t="n"/>
      <c r="E320" s="58" t="n"/>
      <c r="F320" s="58" t="n"/>
      <c r="G320" s="57" t="n"/>
      <c r="H320" s="57" t="n"/>
      <c r="I320" s="57" t="n"/>
    </row>
    <row r="321" ht="15.75" customHeight="1" s="198">
      <c r="A321" s="57" t="n"/>
      <c r="B321" s="57" t="n"/>
      <c r="C321" s="57" t="n"/>
      <c r="D321" s="58" t="n"/>
      <c r="E321" s="58" t="n"/>
      <c r="F321" s="58" t="n"/>
      <c r="G321" s="57" t="n"/>
      <c r="H321" s="57" t="n"/>
      <c r="I321" s="57" t="n"/>
    </row>
    <row r="322" ht="15.75" customHeight="1" s="198">
      <c r="A322" s="57" t="n"/>
      <c r="B322" s="57" t="n"/>
      <c r="C322" s="57" t="n"/>
      <c r="D322" s="58" t="n"/>
      <c r="E322" s="58" t="n"/>
      <c r="F322" s="58" t="n"/>
      <c r="G322" s="57" t="n"/>
      <c r="H322" s="57" t="n"/>
      <c r="I322" s="57" t="n"/>
    </row>
    <row r="323" ht="15.75" customHeight="1" s="198">
      <c r="A323" s="57" t="n"/>
      <c r="B323" s="57" t="n"/>
      <c r="C323" s="57" t="n"/>
      <c r="D323" s="58" t="n"/>
      <c r="E323" s="58" t="n"/>
      <c r="F323" s="58" t="n"/>
      <c r="G323" s="57" t="n"/>
      <c r="H323" s="57" t="n"/>
      <c r="I323" s="57" t="n"/>
    </row>
    <row r="324" ht="15.75" customHeight="1" s="198">
      <c r="A324" s="57" t="n"/>
      <c r="B324" s="57" t="n"/>
      <c r="C324" s="57" t="n"/>
      <c r="D324" s="58" t="n"/>
      <c r="E324" s="58" t="n"/>
      <c r="F324" s="58" t="n"/>
      <c r="G324" s="57" t="n"/>
      <c r="H324" s="57" t="n"/>
      <c r="I324" s="57" t="n"/>
    </row>
    <row r="325" ht="15.75" customHeight="1" s="198">
      <c r="A325" s="57" t="n"/>
      <c r="B325" s="57" t="n"/>
      <c r="C325" s="57" t="n"/>
      <c r="D325" s="58" t="n"/>
      <c r="E325" s="58" t="n"/>
      <c r="F325" s="58" t="n"/>
      <c r="G325" s="57" t="n"/>
      <c r="H325" s="57" t="n"/>
      <c r="I325" s="57" t="n"/>
    </row>
    <row r="326" ht="15.75" customHeight="1" s="198">
      <c r="A326" s="57" t="n"/>
      <c r="B326" s="57" t="n"/>
      <c r="C326" s="57" t="n"/>
      <c r="D326" s="58" t="n"/>
      <c r="E326" s="58" t="n"/>
      <c r="F326" s="58" t="n"/>
      <c r="G326" s="57" t="n"/>
      <c r="H326" s="57" t="n"/>
      <c r="I326" s="57" t="n"/>
    </row>
    <row r="327" ht="15.75" customHeight="1" s="198">
      <c r="A327" s="57" t="n"/>
      <c r="B327" s="57" t="n"/>
      <c r="C327" s="57" t="n"/>
      <c r="D327" s="58" t="n"/>
      <c r="E327" s="58" t="n"/>
      <c r="F327" s="58" t="n"/>
      <c r="G327" s="57" t="n"/>
      <c r="H327" s="57" t="n"/>
      <c r="I327" s="57" t="n"/>
    </row>
    <row r="328" ht="15.75" customHeight="1" s="198">
      <c r="A328" s="57" t="n"/>
      <c r="B328" s="57" t="n"/>
      <c r="C328" s="57" t="n"/>
      <c r="D328" s="58" t="n"/>
      <c r="E328" s="58" t="n"/>
      <c r="F328" s="58" t="n"/>
      <c r="G328" s="57" t="n"/>
      <c r="H328" s="57" t="n"/>
      <c r="I328" s="57" t="n"/>
    </row>
    <row r="329" ht="15.75" customHeight="1" s="198">
      <c r="A329" s="57" t="n"/>
      <c r="B329" s="57" t="n"/>
      <c r="C329" s="57" t="n"/>
      <c r="D329" s="58" t="n"/>
      <c r="E329" s="58" t="n"/>
      <c r="F329" s="58" t="n"/>
      <c r="G329" s="57" t="n"/>
      <c r="H329" s="57" t="n"/>
      <c r="I329" s="57" t="n"/>
    </row>
    <row r="330" ht="15.75" customHeight="1" s="198">
      <c r="A330" s="57" t="n"/>
      <c r="B330" s="57" t="n"/>
      <c r="C330" s="57" t="n"/>
      <c r="D330" s="58" t="n"/>
      <c r="E330" s="58" t="n"/>
      <c r="F330" s="58" t="n"/>
      <c r="G330" s="57" t="n"/>
      <c r="H330" s="57" t="n"/>
      <c r="I330" s="57" t="n"/>
    </row>
    <row r="331" ht="15.75" customHeight="1" s="198">
      <c r="A331" s="57" t="n"/>
      <c r="B331" s="57" t="n"/>
      <c r="C331" s="57" t="n"/>
      <c r="D331" s="58" t="n"/>
      <c r="E331" s="58" t="n"/>
      <c r="F331" s="58" t="n"/>
      <c r="G331" s="57" t="n"/>
      <c r="H331" s="57" t="n"/>
      <c r="I331" s="57" t="n"/>
    </row>
    <row r="332" ht="15.75" customHeight="1" s="198">
      <c r="A332" s="57" t="n"/>
      <c r="B332" s="57" t="n"/>
      <c r="C332" s="57" t="n"/>
      <c r="D332" s="58" t="n"/>
      <c r="E332" s="58" t="n"/>
      <c r="F332" s="58" t="n"/>
      <c r="G332" s="57" t="n"/>
      <c r="H332" s="57" t="n"/>
      <c r="I332" s="57" t="n"/>
    </row>
    <row r="333" ht="15.75" customHeight="1" s="198">
      <c r="A333" s="57" t="n"/>
      <c r="B333" s="57" t="n"/>
      <c r="C333" s="57" t="n"/>
      <c r="D333" s="58" t="n"/>
      <c r="E333" s="58" t="n"/>
      <c r="F333" s="58" t="n"/>
      <c r="G333" s="57" t="n"/>
      <c r="H333" s="57" t="n"/>
      <c r="I333" s="57" t="n"/>
    </row>
    <row r="334" ht="15.75" customHeight="1" s="198">
      <c r="A334" s="57" t="n"/>
      <c r="B334" s="57" t="n"/>
      <c r="C334" s="57" t="n"/>
      <c r="D334" s="58" t="n"/>
      <c r="E334" s="58" t="n"/>
      <c r="F334" s="58" t="n"/>
      <c r="G334" s="57" t="n"/>
      <c r="H334" s="57" t="n"/>
      <c r="I334" s="57" t="n"/>
    </row>
    <row r="335" ht="15.75" customHeight="1" s="198">
      <c r="A335" s="57" t="n"/>
      <c r="B335" s="57" t="n"/>
      <c r="C335" s="57" t="n"/>
      <c r="D335" s="58" t="n"/>
      <c r="E335" s="58" t="n"/>
      <c r="F335" s="58" t="n"/>
      <c r="G335" s="57" t="n"/>
      <c r="H335" s="57" t="n"/>
      <c r="I335" s="57" t="n"/>
    </row>
    <row r="336" ht="15.75" customHeight="1" s="198">
      <c r="A336" s="57" t="n"/>
      <c r="B336" s="57" t="n"/>
      <c r="C336" s="57" t="n"/>
      <c r="D336" s="58" t="n"/>
      <c r="E336" s="58" t="n"/>
      <c r="F336" s="58" t="n"/>
      <c r="G336" s="57" t="n"/>
      <c r="H336" s="57" t="n"/>
      <c r="I336" s="57" t="n"/>
    </row>
    <row r="337" ht="15.75" customHeight="1" s="198">
      <c r="A337" s="57" t="n"/>
      <c r="B337" s="57" t="n"/>
      <c r="C337" s="57" t="n"/>
      <c r="D337" s="58" t="n"/>
      <c r="E337" s="58" t="n"/>
      <c r="F337" s="58" t="n"/>
      <c r="G337" s="57" t="n"/>
      <c r="H337" s="57" t="n"/>
      <c r="I337" s="57" t="n"/>
    </row>
    <row r="338" ht="15.75" customHeight="1" s="198">
      <c r="A338" s="57" t="n"/>
      <c r="B338" s="57" t="n"/>
      <c r="C338" s="57" t="n"/>
      <c r="D338" s="58" t="n"/>
      <c r="E338" s="58" t="n"/>
      <c r="F338" s="58" t="n"/>
      <c r="G338" s="57" t="n"/>
      <c r="H338" s="57" t="n"/>
      <c r="I338" s="57" t="n"/>
    </row>
    <row r="339" ht="15.75" customHeight="1" s="198">
      <c r="A339" s="57" t="n"/>
      <c r="B339" s="57" t="n"/>
      <c r="C339" s="57" t="n"/>
      <c r="D339" s="58" t="n"/>
      <c r="E339" s="58" t="n"/>
      <c r="F339" s="58" t="n"/>
      <c r="G339" s="57" t="n"/>
      <c r="H339" s="57" t="n"/>
      <c r="I339" s="57" t="n"/>
    </row>
    <row r="340" ht="15.75" customHeight="1" s="198">
      <c r="A340" s="57" t="n"/>
      <c r="B340" s="57" t="n"/>
      <c r="C340" s="57" t="n"/>
      <c r="D340" s="58" t="n"/>
      <c r="E340" s="58" t="n"/>
      <c r="F340" s="58" t="n"/>
      <c r="G340" s="57" t="n"/>
      <c r="H340" s="57" t="n"/>
      <c r="I340" s="57" t="n"/>
    </row>
    <row r="341" ht="15.75" customHeight="1" s="198">
      <c r="A341" s="57" t="n"/>
      <c r="B341" s="57" t="n"/>
      <c r="C341" s="57" t="n"/>
      <c r="D341" s="58" t="n"/>
      <c r="E341" s="58" t="n"/>
      <c r="F341" s="58" t="n"/>
      <c r="G341" s="57" t="n"/>
      <c r="H341" s="57" t="n"/>
      <c r="I341" s="57" t="n"/>
    </row>
    <row r="342" ht="15.75" customHeight="1" s="198">
      <c r="A342" s="57" t="n"/>
      <c r="B342" s="57" t="n"/>
      <c r="C342" s="57" t="n"/>
      <c r="D342" s="58" t="n"/>
      <c r="E342" s="58" t="n"/>
      <c r="F342" s="58" t="n"/>
      <c r="G342" s="57" t="n"/>
      <c r="H342" s="57" t="n"/>
      <c r="I342" s="57" t="n"/>
    </row>
    <row r="343" ht="15.75" customHeight="1" s="198">
      <c r="A343" s="57" t="n"/>
      <c r="B343" s="57" t="n"/>
      <c r="C343" s="57" t="n"/>
      <c r="D343" s="58" t="n"/>
      <c r="E343" s="58" t="n"/>
      <c r="F343" s="58" t="n"/>
      <c r="G343" s="57" t="n"/>
      <c r="H343" s="57" t="n"/>
      <c r="I343" s="57" t="n"/>
    </row>
    <row r="344" ht="15.75" customHeight="1" s="198">
      <c r="A344" s="57" t="n"/>
      <c r="B344" s="57" t="n"/>
      <c r="C344" s="57" t="n"/>
      <c r="D344" s="58" t="n"/>
      <c r="E344" s="58" t="n"/>
      <c r="F344" s="58" t="n"/>
      <c r="G344" s="57" t="n"/>
      <c r="H344" s="57" t="n"/>
      <c r="I344" s="57" t="n"/>
    </row>
    <row r="345" ht="15.75" customHeight="1" s="198">
      <c r="A345" s="57" t="n"/>
      <c r="B345" s="57" t="n"/>
      <c r="C345" s="57" t="n"/>
      <c r="D345" s="58" t="n"/>
      <c r="E345" s="58" t="n"/>
      <c r="F345" s="58" t="n"/>
      <c r="G345" s="57" t="n"/>
      <c r="H345" s="57" t="n"/>
      <c r="I345" s="57" t="n"/>
    </row>
    <row r="346" ht="15.75" customHeight="1" s="198">
      <c r="A346" s="57" t="n"/>
      <c r="B346" s="57" t="n"/>
      <c r="C346" s="57" t="n"/>
      <c r="D346" s="58" t="n"/>
      <c r="E346" s="58" t="n"/>
      <c r="F346" s="58" t="n"/>
      <c r="G346" s="57" t="n"/>
      <c r="H346" s="57" t="n"/>
      <c r="I346" s="57" t="n"/>
    </row>
    <row r="347" ht="15.75" customHeight="1" s="198">
      <c r="A347" s="57" t="n"/>
      <c r="B347" s="57" t="n"/>
      <c r="C347" s="57" t="n"/>
      <c r="D347" s="58" t="n"/>
      <c r="E347" s="58" t="n"/>
      <c r="F347" s="58" t="n"/>
      <c r="G347" s="57" t="n"/>
      <c r="H347" s="57" t="n"/>
      <c r="I347" s="57" t="n"/>
    </row>
    <row r="348" ht="15.75" customHeight="1" s="198">
      <c r="A348" s="57" t="n"/>
      <c r="B348" s="57" t="n"/>
      <c r="C348" s="57" t="n"/>
      <c r="D348" s="58" t="n"/>
      <c r="E348" s="58" t="n"/>
      <c r="F348" s="58" t="n"/>
      <c r="G348" s="57" t="n"/>
      <c r="H348" s="57" t="n"/>
      <c r="I348" s="57" t="n"/>
    </row>
    <row r="349" ht="15.75" customHeight="1" s="198">
      <c r="A349" s="57" t="n"/>
      <c r="B349" s="57" t="n"/>
      <c r="C349" s="57" t="n"/>
      <c r="D349" s="58" t="n"/>
      <c r="E349" s="58" t="n"/>
      <c r="F349" s="58" t="n"/>
      <c r="G349" s="57" t="n"/>
      <c r="H349" s="57" t="n"/>
      <c r="I349" s="57" t="n"/>
    </row>
    <row r="350" ht="15.75" customHeight="1" s="198">
      <c r="A350" s="57" t="n"/>
      <c r="B350" s="57" t="n"/>
      <c r="C350" s="57" t="n"/>
      <c r="D350" s="58" t="n"/>
      <c r="E350" s="58" t="n"/>
      <c r="F350" s="58" t="n"/>
      <c r="G350" s="57" t="n"/>
      <c r="H350" s="57" t="n"/>
      <c r="I350" s="57" t="n"/>
    </row>
    <row r="351" ht="15.75" customHeight="1" s="198">
      <c r="A351" s="57" t="n"/>
      <c r="B351" s="57" t="n"/>
      <c r="C351" s="57" t="n"/>
      <c r="D351" s="58" t="n"/>
      <c r="E351" s="58" t="n"/>
      <c r="F351" s="58" t="n"/>
      <c r="G351" s="57" t="n"/>
      <c r="H351" s="57" t="n"/>
      <c r="I351" s="57" t="n"/>
    </row>
    <row r="352" ht="15.75" customHeight="1" s="198">
      <c r="A352" s="57" t="n"/>
      <c r="B352" s="57" t="n"/>
      <c r="C352" s="57" t="n"/>
      <c r="D352" s="58" t="n"/>
      <c r="E352" s="58" t="n"/>
      <c r="F352" s="58" t="n"/>
      <c r="G352" s="57" t="n"/>
      <c r="H352" s="57" t="n"/>
      <c r="I352" s="57" t="n"/>
    </row>
    <row r="353" ht="15.75" customHeight="1" s="198">
      <c r="A353" s="57" t="n"/>
      <c r="B353" s="57" t="n"/>
      <c r="C353" s="57" t="n"/>
      <c r="D353" s="58" t="n"/>
      <c r="E353" s="58" t="n"/>
      <c r="F353" s="58" t="n"/>
      <c r="G353" s="57" t="n"/>
      <c r="H353" s="57" t="n"/>
      <c r="I353" s="57" t="n"/>
    </row>
    <row r="354" ht="15.75" customHeight="1" s="198">
      <c r="A354" s="57" t="n"/>
      <c r="B354" s="57" t="n"/>
      <c r="C354" s="57" t="n"/>
      <c r="D354" s="58" t="n"/>
      <c r="E354" s="58" t="n"/>
      <c r="F354" s="58" t="n"/>
      <c r="G354" s="57" t="n"/>
      <c r="H354" s="57" t="n"/>
      <c r="I354" s="57" t="n"/>
    </row>
    <row r="355" ht="15.75" customHeight="1" s="198">
      <c r="A355" s="57" t="n"/>
      <c r="B355" s="57" t="n"/>
      <c r="C355" s="57" t="n"/>
      <c r="D355" s="58" t="n"/>
      <c r="E355" s="58" t="n"/>
      <c r="F355" s="58" t="n"/>
      <c r="G355" s="57" t="n"/>
      <c r="H355" s="57" t="n"/>
      <c r="I355" s="57" t="n"/>
    </row>
    <row r="356" ht="15.75" customHeight="1" s="198">
      <c r="A356" s="57" t="n"/>
      <c r="B356" s="57" t="n"/>
      <c r="C356" s="57" t="n"/>
      <c r="D356" s="58" t="n"/>
      <c r="E356" s="58" t="n"/>
      <c r="F356" s="58" t="n"/>
      <c r="G356" s="57" t="n"/>
      <c r="H356" s="57" t="n"/>
      <c r="I356" s="57" t="n"/>
    </row>
    <row r="357" ht="15.75" customHeight="1" s="198">
      <c r="A357" s="57" t="n"/>
      <c r="B357" s="57" t="n"/>
      <c r="C357" s="57" t="n"/>
      <c r="D357" s="58" t="n"/>
      <c r="E357" s="58" t="n"/>
      <c r="F357" s="58" t="n"/>
      <c r="G357" s="57" t="n"/>
      <c r="H357" s="57" t="n"/>
      <c r="I357" s="57" t="n"/>
    </row>
    <row r="358" ht="15.75" customHeight="1" s="198">
      <c r="A358" s="57" t="n"/>
      <c r="B358" s="57" t="n"/>
      <c r="C358" s="57" t="n"/>
      <c r="D358" s="58" t="n"/>
      <c r="E358" s="58" t="n"/>
      <c r="F358" s="58" t="n"/>
      <c r="G358" s="57" t="n"/>
      <c r="H358" s="57" t="n"/>
      <c r="I358" s="57" t="n"/>
    </row>
    <row r="359" ht="15.75" customHeight="1" s="198">
      <c r="A359" s="57" t="n"/>
      <c r="B359" s="57" t="n"/>
      <c r="C359" s="57" t="n"/>
      <c r="D359" s="58" t="n"/>
      <c r="E359" s="58" t="n"/>
      <c r="F359" s="58" t="n"/>
      <c r="G359" s="57" t="n"/>
      <c r="H359" s="57" t="n"/>
      <c r="I359" s="57" t="n"/>
    </row>
    <row r="360" ht="15.75" customHeight="1" s="198">
      <c r="A360" s="57" t="n"/>
      <c r="B360" s="57" t="n"/>
      <c r="C360" s="57" t="n"/>
      <c r="D360" s="58" t="n"/>
      <c r="E360" s="58" t="n"/>
      <c r="F360" s="58" t="n"/>
      <c r="G360" s="57" t="n"/>
      <c r="H360" s="57" t="n"/>
      <c r="I360" s="57" t="n"/>
    </row>
    <row r="361" ht="15.75" customHeight="1" s="198">
      <c r="A361" s="57" t="n"/>
      <c r="B361" s="57" t="n"/>
      <c r="C361" s="57" t="n"/>
      <c r="D361" s="58" t="n"/>
      <c r="E361" s="58" t="n"/>
      <c r="F361" s="58" t="n"/>
      <c r="G361" s="57" t="n"/>
      <c r="H361" s="57" t="n"/>
      <c r="I361" s="57" t="n"/>
    </row>
    <row r="362" ht="15.75" customHeight="1" s="198">
      <c r="A362" s="57" t="n"/>
      <c r="B362" s="57" t="n"/>
      <c r="C362" s="57" t="n"/>
      <c r="D362" s="58" t="n"/>
      <c r="E362" s="58" t="n"/>
      <c r="F362" s="58" t="n"/>
      <c r="G362" s="57" t="n"/>
      <c r="H362" s="57" t="n"/>
      <c r="I362" s="57" t="n"/>
    </row>
    <row r="363" ht="15.75" customHeight="1" s="198">
      <c r="A363" s="57" t="n"/>
      <c r="B363" s="57" t="n"/>
      <c r="C363" s="57" t="n"/>
      <c r="D363" s="58" t="n"/>
      <c r="E363" s="58" t="n"/>
      <c r="F363" s="58" t="n"/>
      <c r="G363" s="57" t="n"/>
      <c r="H363" s="57" t="n"/>
      <c r="I363" s="57" t="n"/>
    </row>
    <row r="364" ht="15.75" customHeight="1" s="198">
      <c r="A364" s="57" t="n"/>
      <c r="B364" s="57" t="n"/>
      <c r="C364" s="57" t="n"/>
      <c r="D364" s="58" t="n"/>
      <c r="E364" s="58" t="n"/>
      <c r="F364" s="58" t="n"/>
      <c r="G364" s="57" t="n"/>
      <c r="H364" s="57" t="n"/>
      <c r="I364" s="57" t="n"/>
    </row>
    <row r="365" ht="15.75" customHeight="1" s="198">
      <c r="A365" s="57" t="n"/>
      <c r="B365" s="57" t="n"/>
      <c r="C365" s="57" t="n"/>
      <c r="D365" s="58" t="n"/>
      <c r="E365" s="58" t="n"/>
      <c r="F365" s="58" t="n"/>
      <c r="G365" s="57" t="n"/>
      <c r="H365" s="57" t="n"/>
      <c r="I365" s="57" t="n"/>
    </row>
    <row r="366" ht="15.75" customHeight="1" s="198">
      <c r="A366" s="57" t="n"/>
      <c r="B366" s="57" t="n"/>
      <c r="C366" s="57" t="n"/>
      <c r="D366" s="58" t="n"/>
      <c r="E366" s="58" t="n"/>
      <c r="F366" s="58" t="n"/>
      <c r="G366" s="57" t="n"/>
      <c r="H366" s="57" t="n"/>
      <c r="I366" s="57" t="n"/>
    </row>
    <row r="367" ht="15.75" customHeight="1" s="198">
      <c r="A367" s="57" t="n"/>
      <c r="B367" s="57" t="n"/>
      <c r="C367" s="57" t="n"/>
      <c r="D367" s="58" t="n"/>
      <c r="E367" s="58" t="n"/>
      <c r="F367" s="58" t="n"/>
      <c r="G367" s="57" t="n"/>
      <c r="H367" s="57" t="n"/>
      <c r="I367" s="57" t="n"/>
    </row>
    <row r="368" ht="15.75" customHeight="1" s="198">
      <c r="A368" s="57" t="n"/>
      <c r="B368" s="57" t="n"/>
      <c r="C368" s="57" t="n"/>
      <c r="D368" s="58" t="n"/>
      <c r="E368" s="58" t="n"/>
      <c r="F368" s="58" t="n"/>
      <c r="G368" s="57" t="n"/>
      <c r="H368" s="57" t="n"/>
      <c r="I368" s="57" t="n"/>
    </row>
    <row r="369" ht="15.75" customHeight="1" s="198">
      <c r="A369" s="57" t="n"/>
      <c r="B369" s="57" t="n"/>
      <c r="C369" s="57" t="n"/>
      <c r="D369" s="58" t="n"/>
      <c r="E369" s="58" t="n"/>
      <c r="F369" s="58" t="n"/>
      <c r="G369" s="57" t="n"/>
      <c r="H369" s="57" t="n"/>
      <c r="I369" s="57" t="n"/>
    </row>
    <row r="370" ht="15.75" customHeight="1" s="198">
      <c r="A370" s="57" t="n"/>
      <c r="B370" s="57" t="n"/>
      <c r="C370" s="57" t="n"/>
      <c r="D370" s="58" t="n"/>
      <c r="E370" s="58" t="n"/>
      <c r="F370" s="58" t="n"/>
      <c r="G370" s="57" t="n"/>
      <c r="H370" s="57" t="n"/>
      <c r="I370" s="57" t="n"/>
    </row>
    <row r="371" ht="15.75" customHeight="1" s="198">
      <c r="A371" s="57" t="n"/>
      <c r="B371" s="57" t="n"/>
      <c r="C371" s="57" t="n"/>
      <c r="D371" s="58" t="n"/>
      <c r="E371" s="58" t="n"/>
      <c r="F371" s="58" t="n"/>
      <c r="G371" s="57" t="n"/>
      <c r="H371" s="57" t="n"/>
      <c r="I371" s="57" t="n"/>
    </row>
    <row r="372" ht="15.75" customHeight="1" s="198">
      <c r="A372" s="57" t="n"/>
      <c r="B372" s="57" t="n"/>
      <c r="C372" s="57" t="n"/>
      <c r="D372" s="58" t="n"/>
      <c r="E372" s="58" t="n"/>
      <c r="F372" s="58" t="n"/>
      <c r="G372" s="57" t="n"/>
      <c r="H372" s="57" t="n"/>
      <c r="I372" s="57" t="n"/>
    </row>
    <row r="373" ht="15.75" customHeight="1" s="198">
      <c r="A373" s="57" t="n"/>
      <c r="B373" s="57" t="n"/>
      <c r="C373" s="57" t="n"/>
      <c r="D373" s="58" t="n"/>
      <c r="E373" s="58" t="n"/>
      <c r="F373" s="58" t="n"/>
      <c r="G373" s="57" t="n"/>
      <c r="H373" s="57" t="n"/>
      <c r="I373" s="57" t="n"/>
    </row>
    <row r="374" ht="15.75" customHeight="1" s="198">
      <c r="A374" s="57" t="n"/>
      <c r="B374" s="57" t="n"/>
      <c r="C374" s="57" t="n"/>
      <c r="D374" s="58" t="n"/>
      <c r="E374" s="58" t="n"/>
      <c r="F374" s="58" t="n"/>
      <c r="G374" s="57" t="n"/>
      <c r="H374" s="57" t="n"/>
      <c r="I374" s="57" t="n"/>
    </row>
    <row r="375" ht="15.75" customHeight="1" s="198">
      <c r="A375" s="57" t="n"/>
      <c r="B375" s="57" t="n"/>
      <c r="C375" s="57" t="n"/>
      <c r="D375" s="58" t="n"/>
      <c r="E375" s="58" t="n"/>
      <c r="F375" s="58" t="n"/>
      <c r="G375" s="57" t="n"/>
      <c r="H375" s="57" t="n"/>
      <c r="I375" s="57" t="n"/>
    </row>
    <row r="376" ht="15.75" customHeight="1" s="198">
      <c r="A376" s="57" t="n"/>
      <c r="B376" s="57" t="n"/>
      <c r="C376" s="57" t="n"/>
      <c r="D376" s="58" t="n"/>
      <c r="E376" s="58" t="n"/>
      <c r="F376" s="58" t="n"/>
      <c r="G376" s="57" t="n"/>
      <c r="H376" s="57" t="n"/>
      <c r="I376" s="57" t="n"/>
    </row>
    <row r="377" ht="15.75" customHeight="1" s="198">
      <c r="A377" s="57" t="n"/>
      <c r="B377" s="57" t="n"/>
      <c r="C377" s="57" t="n"/>
      <c r="D377" s="58" t="n"/>
      <c r="E377" s="58" t="n"/>
      <c r="F377" s="58" t="n"/>
      <c r="G377" s="57" t="n"/>
      <c r="H377" s="57" t="n"/>
      <c r="I377" s="57" t="n"/>
    </row>
    <row r="378" ht="15.75" customHeight="1" s="198">
      <c r="A378" s="57" t="n"/>
      <c r="B378" s="57" t="n"/>
      <c r="C378" s="57" t="n"/>
      <c r="D378" s="58" t="n"/>
      <c r="E378" s="58" t="n"/>
      <c r="F378" s="58" t="n"/>
      <c r="G378" s="57" t="n"/>
      <c r="H378" s="57" t="n"/>
      <c r="I378" s="57" t="n"/>
    </row>
    <row r="379" ht="15.75" customHeight="1" s="198">
      <c r="A379" s="57" t="n"/>
      <c r="B379" s="57" t="n"/>
      <c r="C379" s="57" t="n"/>
      <c r="D379" s="58" t="n"/>
      <c r="E379" s="58" t="n"/>
      <c r="F379" s="58" t="n"/>
      <c r="G379" s="57" t="n"/>
      <c r="H379" s="57" t="n"/>
      <c r="I379" s="57" t="n"/>
    </row>
    <row r="380" ht="15.75" customHeight="1" s="198">
      <c r="A380" s="57" t="n"/>
      <c r="B380" s="57" t="n"/>
      <c r="C380" s="57" t="n"/>
      <c r="D380" s="58" t="n"/>
      <c r="E380" s="58" t="n"/>
      <c r="F380" s="58" t="n"/>
      <c r="G380" s="57" t="n"/>
      <c r="H380" s="57" t="n"/>
      <c r="I380" s="57" t="n"/>
    </row>
    <row r="381" ht="15.75" customHeight="1" s="198">
      <c r="A381" s="57" t="n"/>
      <c r="B381" s="57" t="n"/>
      <c r="C381" s="57" t="n"/>
      <c r="D381" s="58" t="n"/>
      <c r="E381" s="58" t="n"/>
      <c r="F381" s="58" t="n"/>
      <c r="G381" s="57" t="n"/>
      <c r="H381" s="57" t="n"/>
      <c r="I381" s="57" t="n"/>
    </row>
    <row r="382" ht="15.75" customHeight="1" s="198">
      <c r="A382" s="57" t="n"/>
      <c r="B382" s="57" t="n"/>
      <c r="C382" s="57" t="n"/>
      <c r="D382" s="58" t="n"/>
      <c r="E382" s="58" t="n"/>
      <c r="F382" s="58" t="n"/>
      <c r="G382" s="57" t="n"/>
      <c r="H382" s="57" t="n"/>
      <c r="I382" s="57" t="n"/>
    </row>
    <row r="383" ht="15.75" customHeight="1" s="198">
      <c r="A383" s="57" t="n"/>
      <c r="B383" s="57" t="n"/>
      <c r="C383" s="57" t="n"/>
      <c r="D383" s="58" t="n"/>
      <c r="E383" s="58" t="n"/>
      <c r="F383" s="58" t="n"/>
      <c r="G383" s="57" t="n"/>
      <c r="H383" s="57" t="n"/>
      <c r="I383" s="57" t="n"/>
    </row>
    <row r="384" ht="15.75" customHeight="1" s="198">
      <c r="A384" s="57" t="n"/>
      <c r="B384" s="57" t="n"/>
      <c r="C384" s="57" t="n"/>
      <c r="D384" s="58" t="n"/>
      <c r="E384" s="58" t="n"/>
      <c r="F384" s="58" t="n"/>
      <c r="G384" s="57" t="n"/>
      <c r="H384" s="57" t="n"/>
      <c r="I384" s="57" t="n"/>
    </row>
    <row r="385" ht="15.75" customHeight="1" s="198">
      <c r="A385" s="57" t="n"/>
      <c r="B385" s="57" t="n"/>
      <c r="C385" s="57" t="n"/>
      <c r="D385" s="58" t="n"/>
      <c r="E385" s="58" t="n"/>
      <c r="F385" s="58" t="n"/>
      <c r="G385" s="57" t="n"/>
      <c r="H385" s="57" t="n"/>
      <c r="I385" s="57" t="n"/>
    </row>
    <row r="386" ht="15.75" customHeight="1" s="198">
      <c r="A386" s="57" t="n"/>
      <c r="B386" s="57" t="n"/>
      <c r="C386" s="57" t="n"/>
      <c r="D386" s="58" t="n"/>
      <c r="E386" s="58" t="n"/>
      <c r="F386" s="58" t="n"/>
      <c r="G386" s="57" t="n"/>
      <c r="H386" s="57" t="n"/>
      <c r="I386" s="57" t="n"/>
    </row>
    <row r="387" ht="15.75" customHeight="1" s="198">
      <c r="A387" s="57" t="n"/>
      <c r="B387" s="57" t="n"/>
      <c r="C387" s="57" t="n"/>
      <c r="D387" s="58" t="n"/>
      <c r="E387" s="58" t="n"/>
      <c r="F387" s="58" t="n"/>
      <c r="G387" s="57" t="n"/>
      <c r="H387" s="57" t="n"/>
      <c r="I387" s="57" t="n"/>
    </row>
    <row r="388" ht="15.75" customHeight="1" s="198">
      <c r="A388" s="57" t="n"/>
      <c r="B388" s="57" t="n"/>
      <c r="C388" s="57" t="n"/>
      <c r="D388" s="58" t="n"/>
      <c r="E388" s="58" t="n"/>
      <c r="F388" s="58" t="n"/>
      <c r="G388" s="57" t="n"/>
      <c r="H388" s="57" t="n"/>
      <c r="I388" s="57" t="n"/>
    </row>
    <row r="389" ht="15.75" customHeight="1" s="198">
      <c r="A389" s="57" t="n"/>
      <c r="B389" s="57" t="n"/>
      <c r="C389" s="57" t="n"/>
      <c r="D389" s="58" t="n"/>
      <c r="E389" s="58" t="n"/>
      <c r="F389" s="58" t="n"/>
      <c r="G389" s="57" t="n"/>
      <c r="H389" s="57" t="n"/>
      <c r="I389" s="57" t="n"/>
    </row>
    <row r="390" ht="15.75" customHeight="1" s="198">
      <c r="A390" s="57" t="n"/>
      <c r="B390" s="57" t="n"/>
      <c r="C390" s="57" t="n"/>
      <c r="D390" s="58" t="n"/>
      <c r="E390" s="58" t="n"/>
      <c r="F390" s="58" t="n"/>
      <c r="G390" s="57" t="n"/>
      <c r="H390" s="57" t="n"/>
      <c r="I390" s="57" t="n"/>
    </row>
    <row r="391" ht="15.75" customHeight="1" s="198">
      <c r="A391" s="57" t="n"/>
      <c r="B391" s="57" t="n"/>
      <c r="C391" s="57" t="n"/>
      <c r="D391" s="58" t="n"/>
      <c r="E391" s="58" t="n"/>
      <c r="F391" s="58" t="n"/>
      <c r="G391" s="57" t="n"/>
      <c r="H391" s="57" t="n"/>
      <c r="I391" s="57" t="n"/>
    </row>
    <row r="392" ht="15.75" customHeight="1" s="198">
      <c r="A392" s="57" t="n"/>
      <c r="B392" s="57" t="n"/>
      <c r="C392" s="57" t="n"/>
      <c r="D392" s="58" t="n"/>
      <c r="E392" s="58" t="n"/>
      <c r="F392" s="58" t="n"/>
      <c r="G392" s="57" t="n"/>
      <c r="H392" s="57" t="n"/>
      <c r="I392" s="57" t="n"/>
    </row>
    <row r="393" ht="15.75" customHeight="1" s="198">
      <c r="A393" s="57" t="n"/>
      <c r="B393" s="57" t="n"/>
      <c r="C393" s="57" t="n"/>
      <c r="D393" s="58" t="n"/>
      <c r="E393" s="58" t="n"/>
      <c r="F393" s="58" t="n"/>
      <c r="G393" s="57" t="n"/>
      <c r="H393" s="57" t="n"/>
      <c r="I393" s="57" t="n"/>
    </row>
    <row r="394" ht="15.75" customHeight="1" s="198">
      <c r="A394" s="57" t="n"/>
      <c r="B394" s="57" t="n"/>
      <c r="C394" s="57" t="n"/>
      <c r="D394" s="58" t="n"/>
      <c r="E394" s="58" t="n"/>
      <c r="F394" s="58" t="n"/>
      <c r="G394" s="57" t="n"/>
      <c r="H394" s="57" t="n"/>
      <c r="I394" s="57" t="n"/>
    </row>
    <row r="395" ht="15.75" customHeight="1" s="198">
      <c r="A395" s="57" t="n"/>
      <c r="B395" s="57" t="n"/>
      <c r="C395" s="57" t="n"/>
      <c r="D395" s="58" t="n"/>
      <c r="E395" s="58" t="n"/>
      <c r="F395" s="58" t="n"/>
      <c r="G395" s="57" t="n"/>
      <c r="H395" s="57" t="n"/>
      <c r="I395" s="57" t="n"/>
    </row>
    <row r="396" ht="15.75" customHeight="1" s="198">
      <c r="A396" s="57" t="n"/>
      <c r="B396" s="57" t="n"/>
      <c r="C396" s="57" t="n"/>
      <c r="D396" s="58" t="n"/>
      <c r="E396" s="58" t="n"/>
      <c r="F396" s="58" t="n"/>
      <c r="G396" s="57" t="n"/>
      <c r="H396" s="57" t="n"/>
      <c r="I396" s="57" t="n"/>
    </row>
    <row r="397" ht="15.75" customHeight="1" s="198">
      <c r="A397" s="57" t="n"/>
      <c r="B397" s="57" t="n"/>
      <c r="C397" s="57" t="n"/>
      <c r="D397" s="58" t="n"/>
      <c r="E397" s="58" t="n"/>
      <c r="F397" s="58" t="n"/>
      <c r="G397" s="57" t="n"/>
      <c r="H397" s="57" t="n"/>
      <c r="I397" s="57" t="n"/>
    </row>
    <row r="398" ht="15.75" customHeight="1" s="198">
      <c r="A398" s="57" t="n"/>
      <c r="B398" s="57" t="n"/>
      <c r="C398" s="57" t="n"/>
      <c r="D398" s="58" t="n"/>
      <c r="E398" s="58" t="n"/>
      <c r="F398" s="58" t="n"/>
      <c r="G398" s="57" t="n"/>
      <c r="H398" s="57" t="n"/>
      <c r="I398" s="57" t="n"/>
    </row>
    <row r="399" ht="15.75" customHeight="1" s="198">
      <c r="A399" s="57" t="n"/>
      <c r="B399" s="57" t="n"/>
      <c r="C399" s="57" t="n"/>
      <c r="D399" s="58" t="n"/>
      <c r="E399" s="58" t="n"/>
      <c r="F399" s="58" t="n"/>
      <c r="G399" s="57" t="n"/>
      <c r="H399" s="57" t="n"/>
      <c r="I399" s="57" t="n"/>
    </row>
    <row r="400" ht="15.75" customHeight="1" s="198">
      <c r="A400" s="57" t="n"/>
      <c r="B400" s="57" t="n"/>
      <c r="C400" s="57" t="n"/>
      <c r="D400" s="58" t="n"/>
      <c r="E400" s="58" t="n"/>
      <c r="F400" s="58" t="n"/>
      <c r="G400" s="57" t="n"/>
      <c r="H400" s="57" t="n"/>
      <c r="I400" s="57" t="n"/>
    </row>
    <row r="401" ht="15.75" customHeight="1" s="198">
      <c r="A401" s="57" t="n"/>
      <c r="B401" s="57" t="n"/>
      <c r="C401" s="57" t="n"/>
      <c r="D401" s="58" t="n"/>
      <c r="E401" s="58" t="n"/>
      <c r="F401" s="58" t="n"/>
      <c r="G401" s="57" t="n"/>
      <c r="H401" s="57" t="n"/>
      <c r="I401" s="57" t="n"/>
    </row>
    <row r="402" ht="15.75" customHeight="1" s="198">
      <c r="A402" s="57" t="n"/>
      <c r="B402" s="57" t="n"/>
      <c r="C402" s="57" t="n"/>
      <c r="D402" s="58" t="n"/>
      <c r="E402" s="58" t="n"/>
      <c r="F402" s="58" t="n"/>
      <c r="G402" s="57" t="n"/>
      <c r="H402" s="57" t="n"/>
      <c r="I402" s="57" t="n"/>
    </row>
    <row r="403" ht="15.75" customHeight="1" s="198">
      <c r="A403" s="57" t="n"/>
      <c r="B403" s="57" t="n"/>
      <c r="C403" s="57" t="n"/>
      <c r="D403" s="58" t="n"/>
      <c r="E403" s="58" t="n"/>
      <c r="F403" s="58" t="n"/>
      <c r="G403" s="57" t="n"/>
      <c r="H403" s="57" t="n"/>
      <c r="I403" s="57" t="n"/>
    </row>
    <row r="404" ht="15.75" customHeight="1" s="198">
      <c r="A404" s="57" t="n"/>
      <c r="B404" s="57" t="n"/>
      <c r="C404" s="57" t="n"/>
      <c r="D404" s="58" t="n"/>
      <c r="E404" s="58" t="n"/>
      <c r="F404" s="58" t="n"/>
      <c r="G404" s="57" t="n"/>
      <c r="H404" s="57" t="n"/>
      <c r="I404" s="57" t="n"/>
    </row>
    <row r="405" ht="15.75" customHeight="1" s="198">
      <c r="A405" s="57" t="n"/>
      <c r="B405" s="57" t="n"/>
      <c r="C405" s="57" t="n"/>
      <c r="D405" s="58" t="n"/>
      <c r="E405" s="58" t="n"/>
      <c r="F405" s="58" t="n"/>
      <c r="G405" s="57" t="n"/>
      <c r="H405" s="57" t="n"/>
      <c r="I405" s="57" t="n"/>
    </row>
    <row r="406" ht="15.75" customHeight="1" s="198">
      <c r="A406" s="57" t="n"/>
      <c r="B406" s="57" t="n"/>
      <c r="C406" s="57" t="n"/>
      <c r="D406" s="58" t="n"/>
      <c r="E406" s="58" t="n"/>
      <c r="F406" s="58" t="n"/>
      <c r="G406" s="57" t="n"/>
      <c r="H406" s="57" t="n"/>
      <c r="I406" s="57" t="n"/>
    </row>
    <row r="407" ht="15.75" customHeight="1" s="198">
      <c r="A407" s="57" t="n"/>
      <c r="B407" s="57" t="n"/>
      <c r="C407" s="57" t="n"/>
      <c r="D407" s="58" t="n"/>
      <c r="E407" s="58" t="n"/>
      <c r="F407" s="58" t="n"/>
      <c r="G407" s="57" t="n"/>
      <c r="H407" s="57" t="n"/>
      <c r="I407" s="57" t="n"/>
    </row>
    <row r="408" ht="15.75" customHeight="1" s="198">
      <c r="A408" s="57" t="n"/>
      <c r="B408" s="57" t="n"/>
      <c r="C408" s="57" t="n"/>
      <c r="D408" s="58" t="n"/>
      <c r="E408" s="58" t="n"/>
      <c r="F408" s="58" t="n"/>
      <c r="G408" s="57" t="n"/>
      <c r="H408" s="57" t="n"/>
      <c r="I408" s="57" t="n"/>
    </row>
    <row r="409" ht="15.75" customHeight="1" s="198">
      <c r="A409" s="57" t="n"/>
      <c r="B409" s="57" t="n"/>
      <c r="C409" s="57" t="n"/>
      <c r="D409" s="58" t="n"/>
      <c r="E409" s="58" t="n"/>
      <c r="F409" s="58" t="n"/>
      <c r="G409" s="57" t="n"/>
      <c r="H409" s="57" t="n"/>
      <c r="I409" s="57" t="n"/>
    </row>
    <row r="410" ht="15.75" customHeight="1" s="198">
      <c r="A410" s="57" t="n"/>
      <c r="B410" s="57" t="n"/>
      <c r="C410" s="57" t="n"/>
      <c r="D410" s="58" t="n"/>
      <c r="E410" s="58" t="n"/>
      <c r="F410" s="58" t="n"/>
      <c r="G410" s="57" t="n"/>
      <c r="H410" s="57" t="n"/>
      <c r="I410" s="57" t="n"/>
    </row>
    <row r="411" ht="15.75" customHeight="1" s="198">
      <c r="A411" s="57" t="n"/>
      <c r="B411" s="57" t="n"/>
      <c r="C411" s="57" t="n"/>
      <c r="D411" s="58" t="n"/>
      <c r="E411" s="58" t="n"/>
      <c r="F411" s="58" t="n"/>
      <c r="G411" s="57" t="n"/>
      <c r="H411" s="57" t="n"/>
      <c r="I411" s="57" t="n"/>
    </row>
    <row r="412" ht="15.75" customHeight="1" s="198">
      <c r="A412" s="57" t="n"/>
      <c r="B412" s="57" t="n"/>
      <c r="C412" s="57" t="n"/>
      <c r="D412" s="58" t="n"/>
      <c r="E412" s="58" t="n"/>
      <c r="F412" s="58" t="n"/>
      <c r="G412" s="57" t="n"/>
      <c r="H412" s="57" t="n"/>
      <c r="I412" s="57" t="n"/>
    </row>
    <row r="413" ht="15.75" customHeight="1" s="198">
      <c r="A413" s="57" t="n"/>
      <c r="B413" s="57" t="n"/>
      <c r="C413" s="57" t="n"/>
      <c r="D413" s="58" t="n"/>
      <c r="E413" s="58" t="n"/>
      <c r="F413" s="58" t="n"/>
      <c r="G413" s="57" t="n"/>
      <c r="H413" s="57" t="n"/>
      <c r="I413" s="57" t="n"/>
    </row>
    <row r="414" ht="15.75" customHeight="1" s="198">
      <c r="A414" s="57" t="n"/>
      <c r="B414" s="57" t="n"/>
      <c r="C414" s="57" t="n"/>
      <c r="D414" s="58" t="n"/>
      <c r="E414" s="58" t="n"/>
      <c r="F414" s="58" t="n"/>
      <c r="G414" s="57" t="n"/>
      <c r="H414" s="57" t="n"/>
      <c r="I414" s="57" t="n"/>
    </row>
    <row r="415" ht="15.75" customHeight="1" s="198">
      <c r="A415" s="57" t="n"/>
      <c r="B415" s="57" t="n"/>
      <c r="C415" s="57" t="n"/>
      <c r="D415" s="58" t="n"/>
      <c r="E415" s="58" t="n"/>
      <c r="F415" s="58" t="n"/>
      <c r="G415" s="57" t="n"/>
      <c r="H415" s="57" t="n"/>
      <c r="I415" s="57" t="n"/>
    </row>
    <row r="416" ht="15.75" customHeight="1" s="198">
      <c r="A416" s="57" t="n"/>
      <c r="B416" s="57" t="n"/>
      <c r="C416" s="57" t="n"/>
      <c r="D416" s="58" t="n"/>
      <c r="E416" s="58" t="n"/>
      <c r="F416" s="58" t="n"/>
      <c r="G416" s="57" t="n"/>
      <c r="H416" s="57" t="n"/>
      <c r="I416" s="57" t="n"/>
    </row>
    <row r="417" ht="15.75" customHeight="1" s="198">
      <c r="A417" s="57" t="n"/>
      <c r="B417" s="57" t="n"/>
      <c r="C417" s="57" t="n"/>
      <c r="D417" s="58" t="n"/>
      <c r="E417" s="58" t="n"/>
      <c r="F417" s="58" t="n"/>
      <c r="G417" s="57" t="n"/>
      <c r="H417" s="57" t="n"/>
      <c r="I417" s="57" t="n"/>
    </row>
    <row r="418" ht="15.75" customHeight="1" s="198">
      <c r="A418" s="57" t="n"/>
      <c r="B418" s="57" t="n"/>
      <c r="C418" s="57" t="n"/>
      <c r="D418" s="58" t="n"/>
      <c r="E418" s="58" t="n"/>
      <c r="F418" s="58" t="n"/>
      <c r="G418" s="57" t="n"/>
      <c r="H418" s="57" t="n"/>
      <c r="I418" s="57" t="n"/>
    </row>
    <row r="419" ht="15.75" customHeight="1" s="198">
      <c r="A419" s="57" t="n"/>
      <c r="B419" s="57" t="n"/>
      <c r="C419" s="57" t="n"/>
      <c r="D419" s="58" t="n"/>
      <c r="E419" s="58" t="n"/>
      <c r="F419" s="58" t="n"/>
      <c r="G419" s="57" t="n"/>
      <c r="H419" s="57" t="n"/>
      <c r="I419" s="57" t="n"/>
    </row>
    <row r="420" ht="15.75" customHeight="1" s="198">
      <c r="A420" s="57" t="n"/>
      <c r="B420" s="57" t="n"/>
      <c r="C420" s="57" t="n"/>
      <c r="D420" s="58" t="n"/>
      <c r="E420" s="58" t="n"/>
      <c r="F420" s="58" t="n"/>
      <c r="G420" s="57" t="n"/>
      <c r="H420" s="57" t="n"/>
      <c r="I420" s="57" t="n"/>
    </row>
    <row r="421" ht="15.75" customHeight="1" s="198">
      <c r="A421" s="57" t="n"/>
      <c r="B421" s="57" t="n"/>
      <c r="C421" s="57" t="n"/>
      <c r="D421" s="58" t="n"/>
      <c r="E421" s="58" t="n"/>
      <c r="F421" s="58" t="n"/>
      <c r="G421" s="57" t="n"/>
      <c r="H421" s="57" t="n"/>
      <c r="I421" s="57" t="n"/>
    </row>
    <row r="422" ht="15.75" customHeight="1" s="198">
      <c r="A422" s="57" t="n"/>
      <c r="B422" s="57" t="n"/>
      <c r="C422" s="57" t="n"/>
      <c r="D422" s="58" t="n"/>
      <c r="E422" s="58" t="n"/>
      <c r="F422" s="58" t="n"/>
      <c r="G422" s="57" t="n"/>
      <c r="H422" s="57" t="n"/>
      <c r="I422" s="57" t="n"/>
    </row>
    <row r="423" ht="15.75" customHeight="1" s="198">
      <c r="A423" s="57" t="n"/>
      <c r="B423" s="57" t="n"/>
      <c r="C423" s="57" t="n"/>
      <c r="D423" s="58" t="n"/>
      <c r="E423" s="58" t="n"/>
      <c r="F423" s="58" t="n"/>
      <c r="G423" s="57" t="n"/>
      <c r="H423" s="57" t="n"/>
      <c r="I423" s="57" t="n"/>
    </row>
    <row r="424" ht="15.75" customHeight="1" s="198">
      <c r="A424" s="57" t="n"/>
      <c r="B424" s="57" t="n"/>
      <c r="C424" s="57" t="n"/>
      <c r="D424" s="58" t="n"/>
      <c r="E424" s="58" t="n"/>
      <c r="F424" s="58" t="n"/>
      <c r="G424" s="57" t="n"/>
      <c r="H424" s="57" t="n"/>
      <c r="I424" s="57" t="n"/>
    </row>
    <row r="425" ht="15.75" customHeight="1" s="198">
      <c r="A425" s="57" t="n"/>
      <c r="B425" s="57" t="n"/>
      <c r="C425" s="57" t="n"/>
      <c r="D425" s="58" t="n"/>
      <c r="E425" s="58" t="n"/>
      <c r="F425" s="58" t="n"/>
      <c r="G425" s="57" t="n"/>
      <c r="H425" s="57" t="n"/>
      <c r="I425" s="57" t="n"/>
    </row>
    <row r="426" ht="15.75" customHeight="1" s="198">
      <c r="A426" s="57" t="n"/>
      <c r="B426" s="57" t="n"/>
      <c r="C426" s="57" t="n"/>
      <c r="D426" s="58" t="n"/>
      <c r="E426" s="58" t="n"/>
      <c r="F426" s="58" t="n"/>
      <c r="G426" s="57" t="n"/>
      <c r="H426" s="57" t="n"/>
      <c r="I426" s="57" t="n"/>
    </row>
    <row r="427" ht="15.75" customHeight="1" s="198">
      <c r="A427" s="57" t="n"/>
      <c r="B427" s="57" t="n"/>
      <c r="C427" s="57" t="n"/>
      <c r="D427" s="58" t="n"/>
      <c r="E427" s="58" t="n"/>
      <c r="F427" s="58" t="n"/>
      <c r="G427" s="57" t="n"/>
      <c r="H427" s="57" t="n"/>
      <c r="I427" s="57" t="n"/>
    </row>
    <row r="428" ht="15.75" customHeight="1" s="198">
      <c r="A428" s="57" t="n"/>
      <c r="B428" s="57" t="n"/>
      <c r="C428" s="57" t="n"/>
      <c r="D428" s="58" t="n"/>
      <c r="E428" s="58" t="n"/>
      <c r="F428" s="58" t="n"/>
      <c r="G428" s="57" t="n"/>
      <c r="H428" s="57" t="n"/>
      <c r="I428" s="57" t="n"/>
    </row>
    <row r="429" ht="15.75" customHeight="1" s="198">
      <c r="A429" s="57" t="n"/>
      <c r="B429" s="57" t="n"/>
      <c r="C429" s="57" t="n"/>
      <c r="D429" s="58" t="n"/>
      <c r="E429" s="58" t="n"/>
      <c r="F429" s="58" t="n"/>
      <c r="G429" s="57" t="n"/>
      <c r="H429" s="57" t="n"/>
      <c r="I429" s="57" t="n"/>
    </row>
    <row r="430" ht="15.75" customHeight="1" s="198">
      <c r="A430" s="57" t="n"/>
      <c r="B430" s="57" t="n"/>
      <c r="C430" s="57" t="n"/>
      <c r="D430" s="58" t="n"/>
      <c r="E430" s="58" t="n"/>
      <c r="F430" s="58" t="n"/>
      <c r="G430" s="57" t="n"/>
      <c r="H430" s="57" t="n"/>
      <c r="I430" s="57" t="n"/>
    </row>
    <row r="431" ht="15.75" customHeight="1" s="198">
      <c r="A431" s="57" t="n"/>
      <c r="B431" s="57" t="n"/>
      <c r="C431" s="57" t="n"/>
      <c r="D431" s="58" t="n"/>
      <c r="E431" s="58" t="n"/>
      <c r="F431" s="58" t="n"/>
      <c r="G431" s="57" t="n"/>
      <c r="H431" s="57" t="n"/>
      <c r="I431" s="57" t="n"/>
    </row>
    <row r="432" ht="15.75" customHeight="1" s="198">
      <c r="A432" s="57" t="n"/>
      <c r="B432" s="57" t="n"/>
      <c r="C432" s="57" t="n"/>
      <c r="D432" s="58" t="n"/>
      <c r="E432" s="58" t="n"/>
      <c r="F432" s="58" t="n"/>
      <c r="G432" s="57" t="n"/>
      <c r="H432" s="57" t="n"/>
      <c r="I432" s="57" t="n"/>
    </row>
    <row r="433" ht="15.75" customHeight="1" s="198">
      <c r="A433" s="57" t="n"/>
      <c r="B433" s="57" t="n"/>
      <c r="C433" s="57" t="n"/>
      <c r="D433" s="58" t="n"/>
      <c r="E433" s="58" t="n"/>
      <c r="F433" s="58" t="n"/>
      <c r="G433" s="57" t="n"/>
      <c r="H433" s="57" t="n"/>
      <c r="I433" s="57" t="n"/>
    </row>
    <row r="434" ht="15.75" customHeight="1" s="198">
      <c r="A434" s="57" t="n"/>
      <c r="B434" s="57" t="n"/>
      <c r="C434" s="57" t="n"/>
      <c r="D434" s="58" t="n"/>
      <c r="E434" s="58" t="n"/>
      <c r="F434" s="58" t="n"/>
      <c r="G434" s="57" t="n"/>
      <c r="H434" s="57" t="n"/>
      <c r="I434" s="57" t="n"/>
    </row>
    <row r="435" ht="15.75" customHeight="1" s="198">
      <c r="A435" s="57" t="n"/>
      <c r="B435" s="57" t="n"/>
      <c r="C435" s="57" t="n"/>
      <c r="D435" s="58" t="n"/>
      <c r="E435" s="58" t="n"/>
      <c r="F435" s="58" t="n"/>
      <c r="G435" s="57" t="n"/>
      <c r="H435" s="57" t="n"/>
      <c r="I435" s="57" t="n"/>
    </row>
    <row r="436" ht="15.75" customHeight="1" s="198">
      <c r="A436" s="57" t="n"/>
      <c r="B436" s="57" t="n"/>
      <c r="C436" s="57" t="n"/>
      <c r="D436" s="58" t="n"/>
      <c r="E436" s="58" t="n"/>
      <c r="F436" s="58" t="n"/>
      <c r="G436" s="57" t="n"/>
      <c r="H436" s="57" t="n"/>
      <c r="I436" s="57" t="n"/>
    </row>
    <row r="437" ht="15.75" customHeight="1" s="198">
      <c r="A437" s="57" t="n"/>
      <c r="B437" s="57" t="n"/>
      <c r="C437" s="57" t="n"/>
      <c r="D437" s="58" t="n"/>
      <c r="E437" s="58" t="n"/>
      <c r="F437" s="58" t="n"/>
      <c r="G437" s="57" t="n"/>
      <c r="H437" s="57" t="n"/>
      <c r="I437" s="57" t="n"/>
    </row>
    <row r="438" ht="15.75" customHeight="1" s="198">
      <c r="A438" s="57" t="n"/>
      <c r="B438" s="57" t="n"/>
      <c r="C438" s="57" t="n"/>
      <c r="D438" s="58" t="n"/>
      <c r="E438" s="58" t="n"/>
      <c r="F438" s="58" t="n"/>
      <c r="G438" s="57" t="n"/>
      <c r="H438" s="57" t="n"/>
      <c r="I438" s="57" t="n"/>
    </row>
    <row r="439" ht="15.75" customHeight="1" s="198">
      <c r="A439" s="57" t="n"/>
      <c r="B439" s="57" t="n"/>
      <c r="C439" s="57" t="n"/>
      <c r="D439" s="58" t="n"/>
      <c r="E439" s="58" t="n"/>
      <c r="F439" s="58" t="n"/>
      <c r="G439" s="57" t="n"/>
      <c r="H439" s="57" t="n"/>
      <c r="I439" s="57" t="n"/>
    </row>
    <row r="440" ht="15.75" customHeight="1" s="198">
      <c r="A440" s="57" t="n"/>
      <c r="B440" s="57" t="n"/>
      <c r="C440" s="57" t="n"/>
      <c r="D440" s="58" t="n"/>
      <c r="E440" s="58" t="n"/>
      <c r="F440" s="58" t="n"/>
      <c r="G440" s="57" t="n"/>
      <c r="H440" s="57" t="n"/>
      <c r="I440" s="57" t="n"/>
    </row>
    <row r="441" ht="15.75" customHeight="1" s="198">
      <c r="A441" s="57" t="n"/>
      <c r="B441" s="57" t="n"/>
      <c r="C441" s="57" t="n"/>
      <c r="D441" s="58" t="n"/>
      <c r="E441" s="58" t="n"/>
      <c r="F441" s="58" t="n"/>
      <c r="G441" s="57" t="n"/>
      <c r="H441" s="57" t="n"/>
      <c r="I441" s="57" t="n"/>
    </row>
    <row r="442" ht="15.75" customHeight="1" s="198">
      <c r="A442" s="57" t="n"/>
      <c r="B442" s="57" t="n"/>
      <c r="C442" s="57" t="n"/>
      <c r="D442" s="58" t="n"/>
      <c r="E442" s="58" t="n"/>
      <c r="F442" s="58" t="n"/>
      <c r="G442" s="57" t="n"/>
      <c r="H442" s="57" t="n"/>
      <c r="I442" s="57" t="n"/>
    </row>
    <row r="443" ht="15.75" customHeight="1" s="198">
      <c r="A443" s="57" t="n"/>
      <c r="B443" s="57" t="n"/>
      <c r="C443" s="57" t="n"/>
      <c r="D443" s="58" t="n"/>
      <c r="E443" s="58" t="n"/>
      <c r="F443" s="58" t="n"/>
      <c r="G443" s="57" t="n"/>
      <c r="H443" s="57" t="n"/>
      <c r="I443" s="57" t="n"/>
    </row>
    <row r="444" ht="15.75" customHeight="1" s="198">
      <c r="A444" s="57" t="n"/>
      <c r="B444" s="57" t="n"/>
      <c r="C444" s="57" t="n"/>
      <c r="D444" s="58" t="n"/>
      <c r="E444" s="58" t="n"/>
      <c r="F444" s="58" t="n"/>
      <c r="G444" s="57" t="n"/>
      <c r="H444" s="57" t="n"/>
      <c r="I444" s="57" t="n"/>
    </row>
    <row r="445" ht="15.75" customHeight="1" s="198">
      <c r="A445" s="57" t="n"/>
      <c r="B445" s="57" t="n"/>
      <c r="C445" s="57" t="n"/>
      <c r="D445" s="58" t="n"/>
      <c r="E445" s="58" t="n"/>
      <c r="F445" s="58" t="n"/>
      <c r="G445" s="57" t="n"/>
      <c r="H445" s="57" t="n"/>
      <c r="I445" s="57" t="n"/>
    </row>
    <row r="446" ht="15.75" customHeight="1" s="198">
      <c r="A446" s="57" t="n"/>
      <c r="B446" s="57" t="n"/>
      <c r="C446" s="57" t="n"/>
      <c r="D446" s="58" t="n"/>
      <c r="E446" s="58" t="n"/>
      <c r="F446" s="58" t="n"/>
      <c r="G446" s="57" t="n"/>
      <c r="H446" s="57" t="n"/>
      <c r="I446" s="57" t="n"/>
    </row>
    <row r="447" ht="15.75" customHeight="1" s="198">
      <c r="A447" s="57" t="n"/>
      <c r="B447" s="57" t="n"/>
      <c r="C447" s="57" t="n"/>
      <c r="D447" s="58" t="n"/>
      <c r="E447" s="58" t="n"/>
      <c r="F447" s="58" t="n"/>
      <c r="G447" s="57" t="n"/>
      <c r="H447" s="57" t="n"/>
      <c r="I447" s="57" t="n"/>
    </row>
    <row r="448" ht="15.75" customHeight="1" s="198">
      <c r="A448" s="57" t="n"/>
      <c r="B448" s="57" t="n"/>
      <c r="C448" s="57" t="n"/>
      <c r="D448" s="58" t="n"/>
      <c r="E448" s="58" t="n"/>
      <c r="F448" s="58" t="n"/>
      <c r="G448" s="57" t="n"/>
      <c r="H448" s="57" t="n"/>
      <c r="I448" s="57" t="n"/>
    </row>
    <row r="449" ht="15.75" customHeight="1" s="198">
      <c r="A449" s="57" t="n"/>
      <c r="B449" s="57" t="n"/>
      <c r="C449" s="57" t="n"/>
      <c r="D449" s="58" t="n"/>
      <c r="E449" s="58" t="n"/>
      <c r="F449" s="58" t="n"/>
      <c r="G449" s="57" t="n"/>
      <c r="H449" s="57" t="n"/>
      <c r="I449" s="57" t="n"/>
    </row>
    <row r="450" ht="15.75" customHeight="1" s="198">
      <c r="A450" s="57" t="n"/>
      <c r="B450" s="57" t="n"/>
      <c r="C450" s="57" t="n"/>
      <c r="D450" s="58" t="n"/>
      <c r="E450" s="58" t="n"/>
      <c r="F450" s="58" t="n"/>
      <c r="G450" s="57" t="n"/>
      <c r="H450" s="57" t="n"/>
      <c r="I450" s="57" t="n"/>
    </row>
    <row r="451" ht="15.75" customHeight="1" s="198">
      <c r="A451" s="57" t="n"/>
      <c r="B451" s="57" t="n"/>
      <c r="C451" s="57" t="n"/>
      <c r="D451" s="58" t="n"/>
      <c r="E451" s="58" t="n"/>
      <c r="F451" s="58" t="n"/>
      <c r="G451" s="57" t="n"/>
      <c r="H451" s="57" t="n"/>
      <c r="I451" s="57" t="n"/>
    </row>
    <row r="452" ht="15.75" customHeight="1" s="198">
      <c r="A452" s="57" t="n"/>
      <c r="B452" s="57" t="n"/>
      <c r="C452" s="57" t="n"/>
      <c r="D452" s="58" t="n"/>
      <c r="E452" s="58" t="n"/>
      <c r="F452" s="58" t="n"/>
      <c r="G452" s="57" t="n"/>
      <c r="H452" s="57" t="n"/>
      <c r="I452" s="57" t="n"/>
    </row>
    <row r="453" ht="15.75" customHeight="1" s="198">
      <c r="A453" s="57" t="n"/>
      <c r="B453" s="57" t="n"/>
      <c r="C453" s="57" t="n"/>
      <c r="D453" s="58" t="n"/>
      <c r="E453" s="58" t="n"/>
      <c r="F453" s="58" t="n"/>
      <c r="G453" s="57" t="n"/>
      <c r="H453" s="57" t="n"/>
      <c r="I453" s="57" t="n"/>
    </row>
    <row r="454" ht="15.75" customHeight="1" s="198">
      <c r="A454" s="57" t="n"/>
      <c r="B454" s="57" t="n"/>
      <c r="C454" s="57" t="n"/>
      <c r="D454" s="58" t="n"/>
      <c r="E454" s="58" t="n"/>
      <c r="F454" s="58" t="n"/>
      <c r="G454" s="57" t="n"/>
      <c r="H454" s="57" t="n"/>
      <c r="I454" s="57" t="n"/>
    </row>
    <row r="455" ht="15.75" customHeight="1" s="198">
      <c r="A455" s="57" t="n"/>
      <c r="B455" s="57" t="n"/>
      <c r="C455" s="57" t="n"/>
      <c r="D455" s="58" t="n"/>
      <c r="E455" s="58" t="n"/>
      <c r="F455" s="58" t="n"/>
      <c r="G455" s="57" t="n"/>
      <c r="H455" s="57" t="n"/>
      <c r="I455" s="57" t="n"/>
    </row>
    <row r="456" ht="15.75" customHeight="1" s="198">
      <c r="A456" s="57" t="n"/>
      <c r="B456" s="57" t="n"/>
      <c r="C456" s="57" t="n"/>
      <c r="D456" s="58" t="n"/>
      <c r="E456" s="58" t="n"/>
      <c r="F456" s="58" t="n"/>
      <c r="G456" s="57" t="n"/>
      <c r="H456" s="57" t="n"/>
      <c r="I456" s="57" t="n"/>
    </row>
    <row r="457" ht="15.75" customHeight="1" s="198">
      <c r="A457" s="57" t="n"/>
      <c r="B457" s="57" t="n"/>
      <c r="C457" s="57" t="n"/>
      <c r="D457" s="58" t="n"/>
      <c r="E457" s="58" t="n"/>
      <c r="F457" s="58" t="n"/>
      <c r="G457" s="57" t="n"/>
      <c r="H457" s="57" t="n"/>
      <c r="I457" s="57" t="n"/>
    </row>
    <row r="458" ht="15.75" customHeight="1" s="198">
      <c r="A458" s="57" t="n"/>
      <c r="B458" s="57" t="n"/>
      <c r="C458" s="57" t="n"/>
      <c r="D458" s="58" t="n"/>
      <c r="E458" s="58" t="n"/>
      <c r="F458" s="58" t="n"/>
      <c r="G458" s="57" t="n"/>
      <c r="H458" s="57" t="n"/>
      <c r="I458" s="57" t="n"/>
    </row>
    <row r="459" ht="15.75" customHeight="1" s="198">
      <c r="A459" s="57" t="n"/>
      <c r="B459" s="57" t="n"/>
      <c r="C459" s="57" t="n"/>
      <c r="D459" s="58" t="n"/>
      <c r="E459" s="58" t="n"/>
      <c r="F459" s="58" t="n"/>
      <c r="G459" s="57" t="n"/>
      <c r="H459" s="57" t="n"/>
      <c r="I459" s="57" t="n"/>
    </row>
    <row r="460" ht="15.75" customHeight="1" s="198">
      <c r="A460" s="57" t="n"/>
      <c r="B460" s="57" t="n"/>
      <c r="C460" s="57" t="n"/>
      <c r="D460" s="58" t="n"/>
      <c r="E460" s="58" t="n"/>
      <c r="F460" s="58" t="n"/>
      <c r="G460" s="57" t="n"/>
      <c r="H460" s="57" t="n"/>
      <c r="I460" s="57" t="n"/>
    </row>
    <row r="461" ht="15.75" customHeight="1" s="198">
      <c r="A461" s="57" t="n"/>
      <c r="B461" s="57" t="n"/>
      <c r="C461" s="57" t="n"/>
      <c r="D461" s="58" t="n"/>
      <c r="E461" s="58" t="n"/>
      <c r="F461" s="58" t="n"/>
      <c r="G461" s="57" t="n"/>
      <c r="H461" s="57" t="n"/>
      <c r="I461" s="57" t="n"/>
    </row>
    <row r="462" ht="15.75" customHeight="1" s="198">
      <c r="A462" s="57" t="n"/>
      <c r="B462" s="57" t="n"/>
      <c r="C462" s="57" t="n"/>
      <c r="D462" s="58" t="n"/>
      <c r="E462" s="58" t="n"/>
      <c r="F462" s="58" t="n"/>
      <c r="G462" s="57" t="n"/>
      <c r="H462" s="57" t="n"/>
      <c r="I462" s="57" t="n"/>
    </row>
    <row r="463" ht="15.75" customHeight="1" s="198">
      <c r="A463" s="57" t="n"/>
      <c r="B463" s="57" t="n"/>
      <c r="C463" s="57" t="n"/>
      <c r="D463" s="58" t="n"/>
      <c r="E463" s="58" t="n"/>
      <c r="F463" s="58" t="n"/>
      <c r="G463" s="57" t="n"/>
      <c r="H463" s="57" t="n"/>
      <c r="I463" s="57" t="n"/>
    </row>
    <row r="464" ht="15.75" customHeight="1" s="198">
      <c r="A464" s="57" t="n"/>
      <c r="B464" s="57" t="n"/>
      <c r="C464" s="57" t="n"/>
      <c r="D464" s="58" t="n"/>
      <c r="E464" s="58" t="n"/>
      <c r="F464" s="58" t="n"/>
      <c r="G464" s="57" t="n"/>
      <c r="H464" s="57" t="n"/>
      <c r="I464" s="57" t="n"/>
    </row>
    <row r="465" ht="15.75" customHeight="1" s="198">
      <c r="A465" s="57" t="n"/>
      <c r="B465" s="57" t="n"/>
      <c r="C465" s="57" t="n"/>
      <c r="D465" s="58" t="n"/>
      <c r="E465" s="58" t="n"/>
      <c r="F465" s="58" t="n"/>
      <c r="G465" s="57" t="n"/>
      <c r="H465" s="57" t="n"/>
      <c r="I465" s="57" t="n"/>
    </row>
    <row r="466" ht="15.75" customHeight="1" s="198">
      <c r="A466" s="57" t="n"/>
      <c r="B466" s="57" t="n"/>
      <c r="C466" s="57" t="n"/>
      <c r="D466" s="58" t="n"/>
      <c r="E466" s="58" t="n"/>
      <c r="F466" s="58" t="n"/>
      <c r="G466" s="57" t="n"/>
      <c r="H466" s="57" t="n"/>
      <c r="I466" s="57" t="n"/>
    </row>
    <row r="467" ht="15.75" customHeight="1" s="198">
      <c r="A467" s="57" t="n"/>
      <c r="B467" s="57" t="n"/>
      <c r="C467" s="57" t="n"/>
      <c r="D467" s="58" t="n"/>
      <c r="E467" s="58" t="n"/>
      <c r="F467" s="58" t="n"/>
      <c r="G467" s="57" t="n"/>
      <c r="H467" s="57" t="n"/>
      <c r="I467" s="57" t="n"/>
    </row>
    <row r="468" ht="15.75" customHeight="1" s="198">
      <c r="A468" s="57" t="n"/>
      <c r="B468" s="57" t="n"/>
      <c r="C468" s="57" t="n"/>
      <c r="D468" s="58" t="n"/>
      <c r="E468" s="58" t="n"/>
      <c r="F468" s="58" t="n"/>
      <c r="G468" s="57" t="n"/>
      <c r="H468" s="57" t="n"/>
      <c r="I468" s="57" t="n"/>
    </row>
    <row r="469" ht="15.75" customHeight="1" s="198">
      <c r="A469" s="57" t="n"/>
      <c r="B469" s="57" t="n"/>
      <c r="C469" s="57" t="n"/>
      <c r="D469" s="58" t="n"/>
      <c r="E469" s="58" t="n"/>
      <c r="F469" s="58" t="n"/>
      <c r="G469" s="57" t="n"/>
      <c r="H469" s="57" t="n"/>
      <c r="I469" s="57" t="n"/>
    </row>
    <row r="470" ht="15.75" customHeight="1" s="198">
      <c r="A470" s="57" t="n"/>
      <c r="B470" s="57" t="n"/>
      <c r="C470" s="57" t="n"/>
      <c r="D470" s="58" t="n"/>
      <c r="E470" s="58" t="n"/>
      <c r="F470" s="58" t="n"/>
      <c r="G470" s="57" t="n"/>
      <c r="H470" s="57" t="n"/>
      <c r="I470" s="57" t="n"/>
    </row>
    <row r="471" ht="15.75" customHeight="1" s="198">
      <c r="A471" s="57" t="n"/>
      <c r="B471" s="57" t="n"/>
      <c r="C471" s="57" t="n"/>
      <c r="D471" s="58" t="n"/>
      <c r="E471" s="58" t="n"/>
      <c r="F471" s="58" t="n"/>
      <c r="G471" s="57" t="n"/>
      <c r="H471" s="57" t="n"/>
      <c r="I471" s="57" t="n"/>
    </row>
    <row r="472" ht="15.75" customHeight="1" s="198">
      <c r="A472" s="57" t="n"/>
      <c r="B472" s="57" t="n"/>
      <c r="C472" s="57" t="n"/>
      <c r="D472" s="58" t="n"/>
      <c r="E472" s="58" t="n"/>
      <c r="F472" s="58" t="n"/>
      <c r="G472" s="57" t="n"/>
      <c r="H472" s="57" t="n"/>
      <c r="I472" s="57" t="n"/>
    </row>
    <row r="473" ht="15.75" customHeight="1" s="198">
      <c r="A473" s="57" t="n"/>
      <c r="B473" s="57" t="n"/>
      <c r="C473" s="57" t="n"/>
      <c r="D473" s="58" t="n"/>
      <c r="E473" s="58" t="n"/>
      <c r="F473" s="58" t="n"/>
      <c r="G473" s="57" t="n"/>
      <c r="H473" s="57" t="n"/>
      <c r="I473" s="57" t="n"/>
    </row>
    <row r="474" ht="15.75" customHeight="1" s="198">
      <c r="A474" s="57" t="n"/>
      <c r="B474" s="57" t="n"/>
      <c r="C474" s="57" t="n"/>
      <c r="D474" s="58" t="n"/>
      <c r="E474" s="58" t="n"/>
      <c r="F474" s="58" t="n"/>
      <c r="G474" s="57" t="n"/>
      <c r="H474" s="57" t="n"/>
      <c r="I474" s="57" t="n"/>
    </row>
    <row r="475" ht="15.75" customHeight="1" s="198">
      <c r="A475" s="57" t="n"/>
      <c r="B475" s="57" t="n"/>
      <c r="C475" s="57" t="n"/>
      <c r="D475" s="58" t="n"/>
      <c r="E475" s="58" t="n"/>
      <c r="F475" s="58" t="n"/>
      <c r="G475" s="57" t="n"/>
      <c r="H475" s="57" t="n"/>
      <c r="I475" s="57" t="n"/>
    </row>
    <row r="476" ht="15.75" customHeight="1" s="198">
      <c r="A476" s="57" t="n"/>
      <c r="B476" s="57" t="n"/>
      <c r="C476" s="57" t="n"/>
      <c r="D476" s="58" t="n"/>
      <c r="E476" s="58" t="n"/>
      <c r="F476" s="58" t="n"/>
      <c r="G476" s="57" t="n"/>
      <c r="H476" s="57" t="n"/>
      <c r="I476" s="57" t="n"/>
    </row>
    <row r="477" ht="15.75" customHeight="1" s="198">
      <c r="A477" s="57" t="n"/>
      <c r="B477" s="57" t="n"/>
      <c r="C477" s="57" t="n"/>
      <c r="D477" s="58" t="n"/>
      <c r="E477" s="58" t="n"/>
      <c r="F477" s="58" t="n"/>
      <c r="G477" s="57" t="n"/>
      <c r="H477" s="57" t="n"/>
      <c r="I477" s="57" t="n"/>
    </row>
    <row r="478" ht="15.75" customHeight="1" s="198">
      <c r="A478" s="57" t="n"/>
      <c r="B478" s="57" t="n"/>
      <c r="C478" s="57" t="n"/>
      <c r="D478" s="58" t="n"/>
      <c r="E478" s="58" t="n"/>
      <c r="F478" s="58" t="n"/>
      <c r="G478" s="57" t="n"/>
      <c r="H478" s="57" t="n"/>
      <c r="I478" s="57" t="n"/>
    </row>
    <row r="479" ht="15.75" customHeight="1" s="198">
      <c r="A479" s="57" t="n"/>
      <c r="B479" s="57" t="n"/>
      <c r="C479" s="57" t="n"/>
      <c r="D479" s="58" t="n"/>
      <c r="E479" s="58" t="n"/>
      <c r="F479" s="58" t="n"/>
      <c r="G479" s="57" t="n"/>
      <c r="H479" s="57" t="n"/>
      <c r="I479" s="57" t="n"/>
    </row>
    <row r="480" ht="15.75" customHeight="1" s="198">
      <c r="A480" s="57" t="n"/>
      <c r="B480" s="57" t="n"/>
      <c r="C480" s="57" t="n"/>
      <c r="D480" s="58" t="n"/>
      <c r="E480" s="58" t="n"/>
      <c r="F480" s="58" t="n"/>
      <c r="G480" s="57" t="n"/>
      <c r="H480" s="57" t="n"/>
      <c r="I480" s="57" t="n"/>
    </row>
    <row r="481" ht="15.75" customHeight="1" s="198">
      <c r="A481" s="57" t="n"/>
      <c r="B481" s="57" t="n"/>
      <c r="C481" s="57" t="n"/>
      <c r="D481" s="58" t="n"/>
      <c r="E481" s="58" t="n"/>
      <c r="F481" s="58" t="n"/>
      <c r="G481" s="57" t="n"/>
      <c r="H481" s="57" t="n"/>
      <c r="I481" s="57" t="n"/>
    </row>
    <row r="482" ht="15.75" customHeight="1" s="198">
      <c r="A482" s="57" t="n"/>
      <c r="B482" s="57" t="n"/>
      <c r="C482" s="57" t="n"/>
      <c r="D482" s="58" t="n"/>
      <c r="E482" s="58" t="n"/>
      <c r="F482" s="58" t="n"/>
      <c r="G482" s="57" t="n"/>
      <c r="H482" s="57" t="n"/>
      <c r="I482" s="57" t="n"/>
    </row>
    <row r="483" ht="15.75" customHeight="1" s="198">
      <c r="A483" s="57" t="n"/>
      <c r="B483" s="57" t="n"/>
      <c r="C483" s="57" t="n"/>
      <c r="D483" s="58" t="n"/>
      <c r="E483" s="58" t="n"/>
      <c r="F483" s="58" t="n"/>
      <c r="G483" s="57" t="n"/>
      <c r="H483" s="57" t="n"/>
      <c r="I483" s="57" t="n"/>
    </row>
    <row r="484" ht="15.75" customHeight="1" s="198">
      <c r="A484" s="57" t="n"/>
      <c r="B484" s="57" t="n"/>
      <c r="C484" s="57" t="n"/>
      <c r="D484" s="58" t="n"/>
      <c r="E484" s="58" t="n"/>
      <c r="F484" s="58" t="n"/>
      <c r="G484" s="57" t="n"/>
      <c r="H484" s="57" t="n"/>
      <c r="I484" s="57" t="n"/>
    </row>
    <row r="485" ht="15.75" customHeight="1" s="198">
      <c r="A485" s="57" t="n"/>
      <c r="B485" s="57" t="n"/>
      <c r="C485" s="57" t="n"/>
      <c r="D485" s="58" t="n"/>
      <c r="E485" s="58" t="n"/>
      <c r="F485" s="58" t="n"/>
      <c r="G485" s="57" t="n"/>
      <c r="H485" s="57" t="n"/>
      <c r="I485" s="57" t="n"/>
    </row>
    <row r="486" ht="15.75" customHeight="1" s="198">
      <c r="A486" s="57" t="n"/>
      <c r="B486" s="57" t="n"/>
      <c r="C486" s="57" t="n"/>
      <c r="D486" s="58" t="n"/>
      <c r="E486" s="58" t="n"/>
      <c r="F486" s="58" t="n"/>
      <c r="G486" s="57" t="n"/>
      <c r="H486" s="57" t="n"/>
      <c r="I486" s="57" t="n"/>
    </row>
    <row r="487" ht="15.75" customHeight="1" s="198">
      <c r="A487" s="57" t="n"/>
      <c r="B487" s="57" t="n"/>
      <c r="C487" s="57" t="n"/>
      <c r="D487" s="58" t="n"/>
      <c r="E487" s="58" t="n"/>
      <c r="F487" s="58" t="n"/>
      <c r="G487" s="57" t="n"/>
      <c r="H487" s="57" t="n"/>
      <c r="I487" s="57" t="n"/>
    </row>
    <row r="488" ht="15.75" customHeight="1" s="198">
      <c r="A488" s="57" t="n"/>
      <c r="B488" s="57" t="n"/>
      <c r="C488" s="57" t="n"/>
      <c r="D488" s="58" t="n"/>
      <c r="E488" s="58" t="n"/>
      <c r="F488" s="58" t="n"/>
      <c r="G488" s="57" t="n"/>
      <c r="H488" s="57" t="n"/>
      <c r="I488" s="57" t="n"/>
    </row>
    <row r="489" ht="15.75" customHeight="1" s="198">
      <c r="A489" s="57" t="n"/>
      <c r="B489" s="57" t="n"/>
      <c r="C489" s="57" t="n"/>
      <c r="D489" s="58" t="n"/>
      <c r="E489" s="58" t="n"/>
      <c r="F489" s="58" t="n"/>
      <c r="G489" s="57" t="n"/>
      <c r="H489" s="57" t="n"/>
      <c r="I489" s="57" t="n"/>
    </row>
    <row r="490" ht="15.75" customHeight="1" s="198">
      <c r="A490" s="57" t="n"/>
      <c r="B490" s="57" t="n"/>
      <c r="C490" s="57" t="n"/>
      <c r="D490" s="58" t="n"/>
      <c r="E490" s="58" t="n"/>
      <c r="F490" s="58" t="n"/>
      <c r="G490" s="57" t="n"/>
      <c r="H490" s="57" t="n"/>
      <c r="I490" s="57" t="n"/>
    </row>
    <row r="491" ht="15.75" customHeight="1" s="198">
      <c r="A491" s="57" t="n"/>
      <c r="B491" s="57" t="n"/>
      <c r="C491" s="57" t="n"/>
      <c r="D491" s="58" t="n"/>
      <c r="E491" s="58" t="n"/>
      <c r="F491" s="58" t="n"/>
      <c r="G491" s="57" t="n"/>
      <c r="H491" s="57" t="n"/>
      <c r="I491" s="57" t="n"/>
    </row>
    <row r="492" ht="15.75" customHeight="1" s="198">
      <c r="A492" s="57" t="n"/>
      <c r="B492" s="57" t="n"/>
      <c r="C492" s="57" t="n"/>
      <c r="D492" s="58" t="n"/>
      <c r="E492" s="58" t="n"/>
      <c r="F492" s="58" t="n"/>
      <c r="G492" s="57" t="n"/>
      <c r="H492" s="57" t="n"/>
      <c r="I492" s="57" t="n"/>
    </row>
    <row r="493" ht="15.75" customHeight="1" s="198">
      <c r="A493" s="57" t="n"/>
      <c r="B493" s="57" t="n"/>
      <c r="C493" s="57" t="n"/>
      <c r="D493" s="58" t="n"/>
      <c r="E493" s="58" t="n"/>
      <c r="F493" s="58" t="n"/>
      <c r="G493" s="57" t="n"/>
      <c r="H493" s="57" t="n"/>
      <c r="I493" s="57" t="n"/>
    </row>
    <row r="494" ht="15.75" customHeight="1" s="198">
      <c r="A494" s="57" t="n"/>
      <c r="B494" s="57" t="n"/>
      <c r="C494" s="57" t="n"/>
      <c r="D494" s="58" t="n"/>
      <c r="E494" s="58" t="n"/>
      <c r="F494" s="58" t="n"/>
      <c r="G494" s="57" t="n"/>
      <c r="H494" s="57" t="n"/>
      <c r="I494" s="57" t="n"/>
    </row>
    <row r="495" ht="15.75" customHeight="1" s="198">
      <c r="A495" s="57" t="n"/>
      <c r="B495" s="57" t="n"/>
      <c r="C495" s="57" t="n"/>
      <c r="D495" s="58" t="n"/>
      <c r="E495" s="58" t="n"/>
      <c r="F495" s="58" t="n"/>
      <c r="G495" s="57" t="n"/>
      <c r="H495" s="57" t="n"/>
      <c r="I495" s="57" t="n"/>
    </row>
    <row r="496" ht="15.75" customHeight="1" s="198">
      <c r="A496" s="57" t="n"/>
      <c r="B496" s="57" t="n"/>
      <c r="C496" s="57" t="n"/>
      <c r="D496" s="58" t="n"/>
      <c r="E496" s="58" t="n"/>
      <c r="F496" s="58" t="n"/>
      <c r="G496" s="57" t="n"/>
      <c r="H496" s="57" t="n"/>
      <c r="I496" s="57" t="n"/>
    </row>
    <row r="497" ht="15.75" customHeight="1" s="198">
      <c r="A497" s="57" t="n"/>
      <c r="B497" s="57" t="n"/>
      <c r="C497" s="57" t="n"/>
      <c r="D497" s="58" t="n"/>
      <c r="E497" s="58" t="n"/>
      <c r="F497" s="58" t="n"/>
      <c r="G497" s="57" t="n"/>
      <c r="H497" s="57" t="n"/>
      <c r="I497" s="57" t="n"/>
    </row>
    <row r="498" ht="15.75" customHeight="1" s="198">
      <c r="A498" s="57" t="n"/>
      <c r="B498" s="57" t="n"/>
      <c r="C498" s="57" t="n"/>
      <c r="D498" s="58" t="n"/>
      <c r="E498" s="58" t="n"/>
      <c r="F498" s="58" t="n"/>
      <c r="G498" s="57" t="n"/>
      <c r="H498" s="57" t="n"/>
      <c r="I498" s="57" t="n"/>
    </row>
    <row r="499" ht="15.75" customHeight="1" s="198">
      <c r="A499" s="57" t="n"/>
      <c r="B499" s="57" t="n"/>
      <c r="C499" s="57" t="n"/>
      <c r="D499" s="58" t="n"/>
      <c r="E499" s="58" t="n"/>
      <c r="F499" s="58" t="n"/>
      <c r="G499" s="57" t="n"/>
      <c r="H499" s="57" t="n"/>
      <c r="I499" s="57" t="n"/>
    </row>
    <row r="500" ht="15.75" customHeight="1" s="198">
      <c r="A500" s="57" t="n"/>
      <c r="B500" s="57" t="n"/>
      <c r="C500" s="57" t="n"/>
      <c r="D500" s="58" t="n"/>
      <c r="E500" s="58" t="n"/>
      <c r="F500" s="58" t="n"/>
      <c r="G500" s="57" t="n"/>
      <c r="H500" s="57" t="n"/>
      <c r="I500" s="57" t="n"/>
    </row>
    <row r="501" ht="15.75" customHeight="1" s="198">
      <c r="A501" s="57" t="n"/>
      <c r="B501" s="57" t="n"/>
      <c r="C501" s="57" t="n"/>
      <c r="D501" s="58" t="n"/>
      <c r="E501" s="58" t="n"/>
      <c r="F501" s="58" t="n"/>
      <c r="G501" s="57" t="n"/>
      <c r="H501" s="57" t="n"/>
      <c r="I501" s="57" t="n"/>
    </row>
    <row r="502" ht="15.75" customHeight="1" s="198">
      <c r="A502" s="57" t="n"/>
      <c r="B502" s="57" t="n"/>
      <c r="C502" s="57" t="n"/>
      <c r="D502" s="58" t="n"/>
      <c r="E502" s="58" t="n"/>
      <c r="F502" s="58" t="n"/>
      <c r="G502" s="57" t="n"/>
      <c r="H502" s="57" t="n"/>
      <c r="I502" s="57" t="n"/>
    </row>
    <row r="503" ht="15.75" customHeight="1" s="198">
      <c r="A503" s="57" t="n"/>
      <c r="B503" s="57" t="n"/>
      <c r="C503" s="57" t="n"/>
      <c r="D503" s="58" t="n"/>
      <c r="E503" s="58" t="n"/>
      <c r="F503" s="58" t="n"/>
      <c r="G503" s="57" t="n"/>
      <c r="H503" s="57" t="n"/>
      <c r="I503" s="57" t="n"/>
    </row>
    <row r="504" ht="15.75" customHeight="1" s="198">
      <c r="A504" s="57" t="n"/>
      <c r="B504" s="57" t="n"/>
      <c r="C504" s="57" t="n"/>
      <c r="D504" s="58" t="n"/>
      <c r="E504" s="58" t="n"/>
      <c r="F504" s="58" t="n"/>
      <c r="G504" s="57" t="n"/>
      <c r="H504" s="57" t="n"/>
      <c r="I504" s="57" t="n"/>
    </row>
    <row r="505" ht="15.75" customHeight="1" s="198">
      <c r="A505" s="57" t="n"/>
      <c r="B505" s="57" t="n"/>
      <c r="C505" s="57" t="n"/>
      <c r="D505" s="58" t="n"/>
      <c r="E505" s="58" t="n"/>
      <c r="F505" s="58" t="n"/>
      <c r="G505" s="57" t="n"/>
      <c r="H505" s="57" t="n"/>
      <c r="I505" s="57" t="n"/>
    </row>
    <row r="506" ht="15.75" customHeight="1" s="198">
      <c r="A506" s="57" t="n"/>
      <c r="B506" s="57" t="n"/>
      <c r="C506" s="57" t="n"/>
      <c r="D506" s="58" t="n"/>
      <c r="E506" s="58" t="n"/>
      <c r="F506" s="58" t="n"/>
      <c r="G506" s="57" t="n"/>
      <c r="H506" s="57" t="n"/>
      <c r="I506" s="57" t="n"/>
    </row>
    <row r="507" ht="15.75" customHeight="1" s="198">
      <c r="A507" s="57" t="n"/>
      <c r="B507" s="57" t="n"/>
      <c r="C507" s="57" t="n"/>
      <c r="D507" s="58" t="n"/>
      <c r="E507" s="58" t="n"/>
      <c r="F507" s="58" t="n"/>
      <c r="G507" s="57" t="n"/>
      <c r="H507" s="57" t="n"/>
      <c r="I507" s="57" t="n"/>
    </row>
    <row r="508" ht="15.75" customHeight="1" s="198">
      <c r="A508" s="57" t="n"/>
      <c r="B508" s="57" t="n"/>
      <c r="C508" s="57" t="n"/>
      <c r="D508" s="58" t="n"/>
      <c r="E508" s="58" t="n"/>
      <c r="F508" s="58" t="n"/>
      <c r="G508" s="57" t="n"/>
      <c r="H508" s="57" t="n"/>
      <c r="I508" s="57" t="n"/>
    </row>
    <row r="509" ht="15.75" customHeight="1" s="198">
      <c r="A509" s="57" t="n"/>
      <c r="B509" s="57" t="n"/>
      <c r="C509" s="57" t="n"/>
      <c r="D509" s="58" t="n"/>
      <c r="E509" s="58" t="n"/>
      <c r="F509" s="58" t="n"/>
      <c r="G509" s="57" t="n"/>
      <c r="H509" s="57" t="n"/>
      <c r="I509" s="57" t="n"/>
    </row>
    <row r="510" ht="15.75" customHeight="1" s="198">
      <c r="A510" s="57" t="n"/>
      <c r="B510" s="57" t="n"/>
      <c r="C510" s="57" t="n"/>
      <c r="D510" s="58" t="n"/>
      <c r="E510" s="58" t="n"/>
      <c r="F510" s="58" t="n"/>
      <c r="G510" s="57" t="n"/>
      <c r="H510" s="57" t="n"/>
      <c r="I510" s="57" t="n"/>
    </row>
    <row r="511" ht="15.75" customHeight="1" s="198">
      <c r="A511" s="57" t="n"/>
      <c r="B511" s="57" t="n"/>
      <c r="C511" s="57" t="n"/>
      <c r="D511" s="58" t="n"/>
      <c r="E511" s="58" t="n"/>
      <c r="F511" s="58" t="n"/>
      <c r="G511" s="57" t="n"/>
      <c r="H511" s="57" t="n"/>
      <c r="I511" s="57" t="n"/>
    </row>
    <row r="512" ht="15.75" customHeight="1" s="198">
      <c r="A512" s="57" t="n"/>
      <c r="B512" s="57" t="n"/>
      <c r="C512" s="57" t="n"/>
      <c r="D512" s="58" t="n"/>
      <c r="E512" s="58" t="n"/>
      <c r="F512" s="58" t="n"/>
      <c r="G512" s="57" t="n"/>
      <c r="H512" s="57" t="n"/>
      <c r="I512" s="57" t="n"/>
    </row>
    <row r="513" ht="15.75" customHeight="1" s="198">
      <c r="A513" s="57" t="n"/>
      <c r="B513" s="57" t="n"/>
      <c r="C513" s="57" t="n"/>
      <c r="D513" s="58" t="n"/>
      <c r="E513" s="58" t="n"/>
      <c r="F513" s="58" t="n"/>
      <c r="G513" s="57" t="n"/>
      <c r="H513" s="57" t="n"/>
      <c r="I513" s="57" t="n"/>
    </row>
    <row r="514" ht="15.75" customHeight="1" s="198">
      <c r="A514" s="57" t="n"/>
      <c r="B514" s="57" t="n"/>
      <c r="C514" s="57" t="n"/>
      <c r="D514" s="58" t="n"/>
      <c r="E514" s="58" t="n"/>
      <c r="F514" s="58" t="n"/>
      <c r="G514" s="57" t="n"/>
      <c r="H514" s="57" t="n"/>
      <c r="I514" s="57" t="n"/>
    </row>
    <row r="515" ht="15.75" customHeight="1" s="198">
      <c r="A515" s="57" t="n"/>
      <c r="B515" s="57" t="n"/>
      <c r="C515" s="57" t="n"/>
      <c r="D515" s="58" t="n"/>
      <c r="E515" s="58" t="n"/>
      <c r="F515" s="58" t="n"/>
      <c r="G515" s="57" t="n"/>
      <c r="H515" s="57" t="n"/>
      <c r="I515" s="57" t="n"/>
    </row>
    <row r="516" ht="15.75" customHeight="1" s="198">
      <c r="A516" s="57" t="n"/>
      <c r="B516" s="57" t="n"/>
      <c r="C516" s="57" t="n"/>
      <c r="D516" s="58" t="n"/>
      <c r="E516" s="58" t="n"/>
      <c r="F516" s="58" t="n"/>
      <c r="G516" s="57" t="n"/>
      <c r="H516" s="57" t="n"/>
      <c r="I516" s="57" t="n"/>
    </row>
    <row r="517" ht="15.75" customHeight="1" s="198">
      <c r="A517" s="57" t="n"/>
      <c r="B517" s="57" t="n"/>
      <c r="C517" s="57" t="n"/>
      <c r="D517" s="58" t="n"/>
      <c r="E517" s="58" t="n"/>
      <c r="F517" s="58" t="n"/>
      <c r="G517" s="57" t="n"/>
      <c r="H517" s="57" t="n"/>
      <c r="I517" s="57" t="n"/>
    </row>
    <row r="518" ht="15.75" customHeight="1" s="198">
      <c r="A518" s="57" t="n"/>
      <c r="B518" s="57" t="n"/>
      <c r="C518" s="57" t="n"/>
      <c r="D518" s="58" t="n"/>
      <c r="E518" s="58" t="n"/>
      <c r="F518" s="58" t="n"/>
      <c r="G518" s="57" t="n"/>
      <c r="H518" s="57" t="n"/>
      <c r="I518" s="57" t="n"/>
    </row>
    <row r="519" ht="15.75" customHeight="1" s="198">
      <c r="A519" s="57" t="n"/>
      <c r="B519" s="57" t="n"/>
      <c r="C519" s="57" t="n"/>
      <c r="D519" s="58" t="n"/>
      <c r="E519" s="58" t="n"/>
      <c r="F519" s="58" t="n"/>
      <c r="G519" s="57" t="n"/>
      <c r="H519" s="57" t="n"/>
      <c r="I519" s="57" t="n"/>
    </row>
    <row r="520" ht="15.75" customHeight="1" s="198">
      <c r="A520" s="57" t="n"/>
      <c r="B520" s="57" t="n"/>
      <c r="C520" s="57" t="n"/>
      <c r="D520" s="58" t="n"/>
      <c r="E520" s="58" t="n"/>
      <c r="F520" s="58" t="n"/>
      <c r="G520" s="57" t="n"/>
      <c r="H520" s="57" t="n"/>
      <c r="I520" s="57" t="n"/>
    </row>
    <row r="521" ht="15.75" customHeight="1" s="198">
      <c r="A521" s="57" t="n"/>
      <c r="B521" s="57" t="n"/>
      <c r="C521" s="57" t="n"/>
      <c r="D521" s="58" t="n"/>
      <c r="E521" s="58" t="n"/>
      <c r="F521" s="58" t="n"/>
      <c r="G521" s="57" t="n"/>
      <c r="H521" s="57" t="n"/>
      <c r="I521" s="57" t="n"/>
    </row>
    <row r="522" ht="15.75" customHeight="1" s="198">
      <c r="A522" s="57" t="n"/>
      <c r="B522" s="57" t="n"/>
      <c r="C522" s="57" t="n"/>
      <c r="D522" s="58" t="n"/>
      <c r="E522" s="58" t="n"/>
      <c r="F522" s="58" t="n"/>
      <c r="G522" s="57" t="n"/>
      <c r="H522" s="57" t="n"/>
      <c r="I522" s="57" t="n"/>
    </row>
    <row r="523" ht="15.75" customHeight="1" s="198">
      <c r="A523" s="57" t="n"/>
      <c r="B523" s="57" t="n"/>
      <c r="C523" s="57" t="n"/>
      <c r="D523" s="58" t="n"/>
      <c r="E523" s="58" t="n"/>
      <c r="F523" s="58" t="n"/>
      <c r="G523" s="57" t="n"/>
      <c r="H523" s="57" t="n"/>
      <c r="I523" s="57" t="n"/>
    </row>
    <row r="524" ht="15.75" customHeight="1" s="198">
      <c r="A524" s="57" t="n"/>
      <c r="B524" s="57" t="n"/>
      <c r="C524" s="57" t="n"/>
      <c r="D524" s="58" t="n"/>
      <c r="E524" s="58" t="n"/>
      <c r="F524" s="58" t="n"/>
      <c r="G524" s="57" t="n"/>
      <c r="H524" s="57" t="n"/>
      <c r="I524" s="57" t="n"/>
    </row>
    <row r="525" ht="15.75" customHeight="1" s="198">
      <c r="A525" s="57" t="n"/>
      <c r="B525" s="57" t="n"/>
      <c r="C525" s="57" t="n"/>
      <c r="D525" s="58" t="n"/>
      <c r="E525" s="58" t="n"/>
      <c r="F525" s="58" t="n"/>
      <c r="G525" s="57" t="n"/>
      <c r="H525" s="57" t="n"/>
      <c r="I525" s="57" t="n"/>
    </row>
    <row r="526" ht="15.75" customHeight="1" s="198">
      <c r="A526" s="57" t="n"/>
      <c r="B526" s="57" t="n"/>
      <c r="C526" s="57" t="n"/>
      <c r="D526" s="58" t="n"/>
      <c r="E526" s="58" t="n"/>
      <c r="F526" s="58" t="n"/>
      <c r="G526" s="57" t="n"/>
      <c r="H526" s="57" t="n"/>
      <c r="I526" s="57" t="n"/>
    </row>
    <row r="527" ht="15.75" customHeight="1" s="198">
      <c r="A527" s="57" t="n"/>
      <c r="B527" s="57" t="n"/>
      <c r="C527" s="57" t="n"/>
      <c r="D527" s="58" t="n"/>
      <c r="E527" s="58" t="n"/>
      <c r="F527" s="58" t="n"/>
      <c r="G527" s="57" t="n"/>
      <c r="H527" s="57" t="n"/>
      <c r="I527" s="57" t="n"/>
    </row>
    <row r="528" ht="15.75" customHeight="1" s="198">
      <c r="A528" s="57" t="n"/>
      <c r="B528" s="57" t="n"/>
      <c r="C528" s="57" t="n"/>
      <c r="D528" s="58" t="n"/>
      <c r="E528" s="58" t="n"/>
      <c r="F528" s="58" t="n"/>
      <c r="G528" s="57" t="n"/>
      <c r="H528" s="57" t="n"/>
      <c r="I528" s="57" t="n"/>
    </row>
    <row r="529" ht="15.75" customHeight="1" s="198">
      <c r="A529" s="57" t="n"/>
      <c r="B529" s="57" t="n"/>
      <c r="C529" s="57" t="n"/>
      <c r="D529" s="58" t="n"/>
      <c r="E529" s="58" t="n"/>
      <c r="F529" s="58" t="n"/>
      <c r="G529" s="57" t="n"/>
      <c r="H529" s="57" t="n"/>
      <c r="I529" s="57" t="n"/>
    </row>
    <row r="530" ht="15.75" customHeight="1" s="198">
      <c r="A530" s="57" t="n"/>
      <c r="B530" s="57" t="n"/>
      <c r="C530" s="57" t="n"/>
      <c r="D530" s="58" t="n"/>
      <c r="E530" s="58" t="n"/>
      <c r="F530" s="58" t="n"/>
      <c r="G530" s="57" t="n"/>
      <c r="H530" s="57" t="n"/>
      <c r="I530" s="57" t="n"/>
    </row>
    <row r="531" ht="15.75" customHeight="1" s="198">
      <c r="A531" s="57" t="n"/>
      <c r="B531" s="57" t="n"/>
      <c r="C531" s="57" t="n"/>
      <c r="D531" s="58" t="n"/>
      <c r="E531" s="58" t="n"/>
      <c r="F531" s="58" t="n"/>
      <c r="G531" s="57" t="n"/>
      <c r="H531" s="57" t="n"/>
      <c r="I531" s="57" t="n"/>
    </row>
    <row r="532" ht="15.75" customHeight="1" s="198">
      <c r="A532" s="57" t="n"/>
      <c r="B532" s="57" t="n"/>
      <c r="C532" s="57" t="n"/>
      <c r="D532" s="58" t="n"/>
      <c r="E532" s="58" t="n"/>
      <c r="F532" s="58" t="n"/>
      <c r="G532" s="57" t="n"/>
      <c r="H532" s="57" t="n"/>
      <c r="I532" s="57" t="n"/>
    </row>
    <row r="533" ht="15.75" customHeight="1" s="198">
      <c r="A533" s="57" t="n"/>
      <c r="B533" s="57" t="n"/>
      <c r="C533" s="57" t="n"/>
      <c r="D533" s="58" t="n"/>
      <c r="E533" s="58" t="n"/>
      <c r="F533" s="58" t="n"/>
      <c r="G533" s="57" t="n"/>
      <c r="H533" s="57" t="n"/>
      <c r="I533" s="57" t="n"/>
    </row>
    <row r="534" ht="15.75" customHeight="1" s="198">
      <c r="A534" s="57" t="n"/>
      <c r="B534" s="57" t="n"/>
      <c r="C534" s="57" t="n"/>
      <c r="D534" s="58" t="n"/>
      <c r="E534" s="58" t="n"/>
      <c r="F534" s="58" t="n"/>
      <c r="G534" s="57" t="n"/>
      <c r="H534" s="57" t="n"/>
      <c r="I534" s="57" t="n"/>
    </row>
    <row r="535" ht="15.75" customHeight="1" s="198">
      <c r="A535" s="57" t="n"/>
      <c r="B535" s="57" t="n"/>
      <c r="C535" s="57" t="n"/>
      <c r="D535" s="58" t="n"/>
      <c r="E535" s="58" t="n"/>
      <c r="F535" s="58" t="n"/>
      <c r="G535" s="57" t="n"/>
      <c r="H535" s="57" t="n"/>
      <c r="I535" s="57" t="n"/>
    </row>
    <row r="536" ht="15.75" customHeight="1" s="198">
      <c r="A536" s="57" t="n"/>
      <c r="B536" s="57" t="n"/>
      <c r="C536" s="57" t="n"/>
      <c r="D536" s="58" t="n"/>
      <c r="E536" s="58" t="n"/>
      <c r="F536" s="58" t="n"/>
      <c r="G536" s="57" t="n"/>
      <c r="H536" s="57" t="n"/>
      <c r="I536" s="57" t="n"/>
    </row>
    <row r="537" ht="15.75" customHeight="1" s="198">
      <c r="A537" s="57" t="n"/>
      <c r="B537" s="57" t="n"/>
      <c r="C537" s="57" t="n"/>
      <c r="D537" s="58" t="n"/>
      <c r="E537" s="58" t="n"/>
      <c r="F537" s="58" t="n"/>
      <c r="G537" s="57" t="n"/>
      <c r="H537" s="57" t="n"/>
      <c r="I537" s="57" t="n"/>
    </row>
    <row r="538" ht="15.75" customHeight="1" s="198">
      <c r="A538" s="57" t="n"/>
      <c r="B538" s="57" t="n"/>
      <c r="C538" s="57" t="n"/>
      <c r="D538" s="58" t="n"/>
      <c r="E538" s="58" t="n"/>
      <c r="F538" s="58" t="n"/>
      <c r="G538" s="57" t="n"/>
      <c r="H538" s="57" t="n"/>
      <c r="I538" s="57" t="n"/>
    </row>
    <row r="539" ht="15.75" customHeight="1" s="198">
      <c r="A539" s="57" t="n"/>
      <c r="B539" s="57" t="n"/>
      <c r="C539" s="57" t="n"/>
      <c r="D539" s="58" t="n"/>
      <c r="E539" s="58" t="n"/>
      <c r="F539" s="58" t="n"/>
      <c r="G539" s="57" t="n"/>
      <c r="H539" s="57" t="n"/>
      <c r="I539" s="57" t="n"/>
    </row>
    <row r="540" ht="15.75" customHeight="1" s="198">
      <c r="A540" s="57" t="n"/>
      <c r="B540" s="57" t="n"/>
      <c r="C540" s="57" t="n"/>
      <c r="D540" s="58" t="n"/>
      <c r="E540" s="58" t="n"/>
      <c r="F540" s="58" t="n"/>
      <c r="G540" s="57" t="n"/>
      <c r="H540" s="57" t="n"/>
      <c r="I540" s="57" t="n"/>
    </row>
    <row r="541" ht="15.75" customHeight="1" s="198">
      <c r="A541" s="57" t="n"/>
      <c r="B541" s="57" t="n"/>
      <c r="C541" s="57" t="n"/>
      <c r="D541" s="58" t="n"/>
      <c r="E541" s="58" t="n"/>
      <c r="F541" s="58" t="n"/>
      <c r="G541" s="57" t="n"/>
      <c r="H541" s="57" t="n"/>
      <c r="I541" s="57" t="n"/>
    </row>
    <row r="542" ht="15.75" customHeight="1" s="198">
      <c r="A542" s="57" t="n"/>
      <c r="B542" s="57" t="n"/>
      <c r="C542" s="57" t="n"/>
      <c r="D542" s="58" t="n"/>
      <c r="E542" s="58" t="n"/>
      <c r="F542" s="58" t="n"/>
      <c r="G542" s="57" t="n"/>
      <c r="H542" s="57" t="n"/>
      <c r="I542" s="57" t="n"/>
    </row>
    <row r="543" ht="15.75" customHeight="1" s="198">
      <c r="A543" s="57" t="n"/>
      <c r="B543" s="57" t="n"/>
      <c r="C543" s="57" t="n"/>
      <c r="D543" s="58" t="n"/>
      <c r="E543" s="58" t="n"/>
      <c r="F543" s="58" t="n"/>
      <c r="G543" s="57" t="n"/>
      <c r="H543" s="57" t="n"/>
      <c r="I543" s="57" t="n"/>
    </row>
    <row r="544" ht="15.75" customHeight="1" s="198">
      <c r="A544" s="57" t="n"/>
      <c r="B544" s="57" t="n"/>
      <c r="C544" s="57" t="n"/>
      <c r="D544" s="58" t="n"/>
      <c r="E544" s="58" t="n"/>
      <c r="F544" s="58" t="n"/>
      <c r="G544" s="57" t="n"/>
      <c r="H544" s="57" t="n"/>
      <c r="I544" s="57" t="n"/>
    </row>
    <row r="545" ht="15.75" customHeight="1" s="198">
      <c r="A545" s="57" t="n"/>
      <c r="B545" s="57" t="n"/>
      <c r="C545" s="57" t="n"/>
      <c r="D545" s="58" t="n"/>
      <c r="E545" s="58" t="n"/>
      <c r="F545" s="58" t="n"/>
      <c r="G545" s="57" t="n"/>
      <c r="H545" s="57" t="n"/>
      <c r="I545" s="57" t="n"/>
    </row>
    <row r="546" ht="15.75" customHeight="1" s="198">
      <c r="A546" s="57" t="n"/>
      <c r="B546" s="57" t="n"/>
      <c r="C546" s="57" t="n"/>
      <c r="D546" s="58" t="n"/>
      <c r="E546" s="58" t="n"/>
      <c r="F546" s="58" t="n"/>
      <c r="G546" s="57" t="n"/>
      <c r="H546" s="57" t="n"/>
      <c r="I546" s="57" t="n"/>
    </row>
    <row r="547" ht="15.75" customHeight="1" s="198">
      <c r="A547" s="57" t="n"/>
      <c r="B547" s="57" t="n"/>
      <c r="C547" s="57" t="n"/>
      <c r="D547" s="58" t="n"/>
      <c r="E547" s="58" t="n"/>
      <c r="F547" s="58" t="n"/>
      <c r="G547" s="57" t="n"/>
      <c r="H547" s="57" t="n"/>
      <c r="I547" s="57" t="n"/>
    </row>
    <row r="548" ht="15.75" customHeight="1" s="198">
      <c r="A548" s="57" t="n"/>
      <c r="B548" s="57" t="n"/>
      <c r="C548" s="57" t="n"/>
      <c r="D548" s="58" t="n"/>
      <c r="E548" s="58" t="n"/>
      <c r="F548" s="58" t="n"/>
      <c r="G548" s="57" t="n"/>
      <c r="H548" s="57" t="n"/>
      <c r="I548" s="57" t="n"/>
    </row>
    <row r="549" ht="15.75" customHeight="1" s="198">
      <c r="A549" s="57" t="n"/>
      <c r="B549" s="57" t="n"/>
      <c r="C549" s="57" t="n"/>
      <c r="D549" s="58" t="n"/>
      <c r="E549" s="58" t="n"/>
      <c r="F549" s="58" t="n"/>
      <c r="G549" s="57" t="n"/>
      <c r="H549" s="57" t="n"/>
      <c r="I549" s="57" t="n"/>
    </row>
    <row r="550" ht="15.75" customHeight="1" s="198">
      <c r="A550" s="57" t="n"/>
      <c r="B550" s="57" t="n"/>
      <c r="C550" s="57" t="n"/>
      <c r="D550" s="58" t="n"/>
      <c r="E550" s="58" t="n"/>
      <c r="F550" s="58" t="n"/>
      <c r="G550" s="57" t="n"/>
      <c r="H550" s="57" t="n"/>
      <c r="I550" s="57" t="n"/>
    </row>
    <row r="551" ht="15.75" customHeight="1" s="198">
      <c r="A551" s="57" t="n"/>
      <c r="B551" s="57" t="n"/>
      <c r="C551" s="57" t="n"/>
      <c r="D551" s="58" t="n"/>
      <c r="E551" s="58" t="n"/>
      <c r="F551" s="58" t="n"/>
      <c r="G551" s="57" t="n"/>
      <c r="H551" s="57" t="n"/>
      <c r="I551" s="57" t="n"/>
    </row>
    <row r="552" ht="15.75" customHeight="1" s="198">
      <c r="A552" s="57" t="n"/>
      <c r="B552" s="57" t="n"/>
      <c r="C552" s="57" t="n"/>
      <c r="D552" s="58" t="n"/>
      <c r="E552" s="58" t="n"/>
      <c r="F552" s="58" t="n"/>
      <c r="G552" s="57" t="n"/>
      <c r="H552" s="57" t="n"/>
      <c r="I552" s="57" t="n"/>
    </row>
    <row r="553" ht="15.75" customHeight="1" s="198">
      <c r="A553" s="57" t="n"/>
      <c r="B553" s="57" t="n"/>
      <c r="C553" s="57" t="n"/>
      <c r="D553" s="58" t="n"/>
      <c r="E553" s="58" t="n"/>
      <c r="F553" s="58" t="n"/>
      <c r="G553" s="57" t="n"/>
      <c r="H553" s="57" t="n"/>
      <c r="I553" s="57" t="n"/>
    </row>
    <row r="554" ht="15.75" customHeight="1" s="198">
      <c r="A554" s="57" t="n"/>
      <c r="B554" s="57" t="n"/>
      <c r="C554" s="57" t="n"/>
      <c r="D554" s="58" t="n"/>
      <c r="E554" s="58" t="n"/>
      <c r="F554" s="58" t="n"/>
      <c r="G554" s="57" t="n"/>
      <c r="H554" s="57" t="n"/>
      <c r="I554" s="57" t="n"/>
    </row>
    <row r="555" ht="15.75" customHeight="1" s="198">
      <c r="A555" s="57" t="n"/>
      <c r="B555" s="57" t="n"/>
      <c r="C555" s="57" t="n"/>
      <c r="D555" s="58" t="n"/>
      <c r="E555" s="58" t="n"/>
      <c r="F555" s="58" t="n"/>
      <c r="G555" s="57" t="n"/>
      <c r="H555" s="57" t="n"/>
      <c r="I555" s="57" t="n"/>
    </row>
    <row r="556" ht="15.75" customHeight="1" s="198">
      <c r="A556" s="57" t="n"/>
      <c r="B556" s="57" t="n"/>
      <c r="C556" s="57" t="n"/>
      <c r="D556" s="58" t="n"/>
      <c r="E556" s="58" t="n"/>
      <c r="F556" s="58" t="n"/>
      <c r="G556" s="57" t="n"/>
      <c r="H556" s="57" t="n"/>
      <c r="I556" s="57" t="n"/>
    </row>
    <row r="557" ht="15.75" customHeight="1" s="198">
      <c r="A557" s="57" t="n"/>
      <c r="B557" s="57" t="n"/>
      <c r="C557" s="57" t="n"/>
      <c r="D557" s="58" t="n"/>
      <c r="E557" s="58" t="n"/>
      <c r="F557" s="58" t="n"/>
      <c r="G557" s="57" t="n"/>
      <c r="H557" s="57" t="n"/>
      <c r="I557" s="57" t="n"/>
    </row>
    <row r="558" ht="15.75" customHeight="1" s="198">
      <c r="A558" s="57" t="n"/>
      <c r="B558" s="57" t="n"/>
      <c r="C558" s="57" t="n"/>
      <c r="D558" s="58" t="n"/>
      <c r="E558" s="58" t="n"/>
      <c r="F558" s="58" t="n"/>
      <c r="G558" s="57" t="n"/>
      <c r="H558" s="57" t="n"/>
      <c r="I558" s="57" t="n"/>
    </row>
    <row r="559" ht="15.75" customHeight="1" s="198">
      <c r="A559" s="57" t="n"/>
      <c r="B559" s="57" t="n"/>
      <c r="C559" s="57" t="n"/>
      <c r="D559" s="58" t="n"/>
      <c r="E559" s="58" t="n"/>
      <c r="F559" s="58" t="n"/>
      <c r="G559" s="57" t="n"/>
      <c r="H559" s="57" t="n"/>
      <c r="I559" s="57" t="n"/>
    </row>
    <row r="560" ht="15.75" customHeight="1" s="198">
      <c r="A560" s="57" t="n"/>
      <c r="B560" s="57" t="n"/>
      <c r="C560" s="57" t="n"/>
      <c r="D560" s="58" t="n"/>
      <c r="E560" s="58" t="n"/>
      <c r="F560" s="58" t="n"/>
      <c r="G560" s="57" t="n"/>
      <c r="H560" s="57" t="n"/>
      <c r="I560" s="57" t="n"/>
    </row>
    <row r="561" ht="15.75" customHeight="1" s="198">
      <c r="A561" s="57" t="n"/>
      <c r="B561" s="57" t="n"/>
      <c r="C561" s="57" t="n"/>
      <c r="D561" s="58" t="n"/>
      <c r="E561" s="58" t="n"/>
      <c r="F561" s="58" t="n"/>
      <c r="G561" s="57" t="n"/>
      <c r="H561" s="57" t="n"/>
      <c r="I561" s="57" t="n"/>
    </row>
    <row r="562" ht="15.75" customHeight="1" s="198">
      <c r="A562" s="57" t="n"/>
      <c r="B562" s="57" t="n"/>
      <c r="C562" s="57" t="n"/>
      <c r="D562" s="58" t="n"/>
      <c r="E562" s="58" t="n"/>
      <c r="F562" s="58" t="n"/>
      <c r="G562" s="57" t="n"/>
      <c r="H562" s="57" t="n"/>
      <c r="I562" s="57" t="n"/>
    </row>
    <row r="563" ht="15.75" customHeight="1" s="198">
      <c r="A563" s="57" t="n"/>
      <c r="B563" s="57" t="n"/>
      <c r="C563" s="57" t="n"/>
      <c r="D563" s="58" t="n"/>
      <c r="E563" s="58" t="n"/>
      <c r="F563" s="58" t="n"/>
      <c r="G563" s="57" t="n"/>
      <c r="H563" s="57" t="n"/>
      <c r="I563" s="57" t="n"/>
    </row>
    <row r="564" ht="15.75" customHeight="1" s="198">
      <c r="A564" s="57" t="n"/>
      <c r="B564" s="57" t="n"/>
      <c r="C564" s="57" t="n"/>
      <c r="D564" s="58" t="n"/>
      <c r="E564" s="58" t="n"/>
      <c r="F564" s="58" t="n"/>
      <c r="G564" s="57" t="n"/>
      <c r="H564" s="57" t="n"/>
      <c r="I564" s="57" t="n"/>
    </row>
    <row r="565" ht="15.75" customHeight="1" s="198">
      <c r="A565" s="57" t="n"/>
      <c r="B565" s="57" t="n"/>
      <c r="C565" s="57" t="n"/>
      <c r="D565" s="58" t="n"/>
      <c r="E565" s="58" t="n"/>
      <c r="F565" s="58" t="n"/>
      <c r="G565" s="57" t="n"/>
      <c r="H565" s="57" t="n"/>
      <c r="I565" s="57" t="n"/>
    </row>
    <row r="566" ht="15.75" customHeight="1" s="198">
      <c r="A566" s="57" t="n"/>
      <c r="B566" s="57" t="n"/>
      <c r="C566" s="57" t="n"/>
      <c r="D566" s="58" t="n"/>
      <c r="E566" s="58" t="n"/>
      <c r="F566" s="58" t="n"/>
      <c r="G566" s="57" t="n"/>
      <c r="H566" s="57" t="n"/>
      <c r="I566" s="57" t="n"/>
    </row>
    <row r="567" ht="15.75" customHeight="1" s="198">
      <c r="A567" s="57" t="n"/>
      <c r="B567" s="57" t="n"/>
      <c r="C567" s="57" t="n"/>
      <c r="D567" s="58" t="n"/>
      <c r="E567" s="58" t="n"/>
      <c r="F567" s="58" t="n"/>
      <c r="G567" s="57" t="n"/>
      <c r="H567" s="57" t="n"/>
      <c r="I567" s="57" t="n"/>
    </row>
    <row r="568" ht="15.75" customHeight="1" s="198">
      <c r="A568" s="57" t="n"/>
      <c r="B568" s="57" t="n"/>
      <c r="C568" s="57" t="n"/>
      <c r="D568" s="58" t="n"/>
      <c r="E568" s="58" t="n"/>
      <c r="F568" s="58" t="n"/>
      <c r="G568" s="57" t="n"/>
      <c r="H568" s="57" t="n"/>
      <c r="I568" s="57" t="n"/>
    </row>
    <row r="569" ht="15.75" customHeight="1" s="198">
      <c r="A569" s="57" t="n"/>
      <c r="B569" s="57" t="n"/>
      <c r="C569" s="57" t="n"/>
      <c r="D569" s="58" t="n"/>
      <c r="E569" s="58" t="n"/>
      <c r="F569" s="58" t="n"/>
      <c r="G569" s="57" t="n"/>
      <c r="H569" s="57" t="n"/>
      <c r="I569" s="57" t="n"/>
    </row>
    <row r="570" ht="15.75" customHeight="1" s="198">
      <c r="A570" s="57" t="n"/>
      <c r="B570" s="57" t="n"/>
      <c r="C570" s="57" t="n"/>
      <c r="D570" s="58" t="n"/>
      <c r="E570" s="58" t="n"/>
      <c r="F570" s="58" t="n"/>
      <c r="G570" s="57" t="n"/>
      <c r="H570" s="57" t="n"/>
      <c r="I570" s="57" t="n"/>
    </row>
    <row r="571" ht="15.75" customHeight="1" s="198">
      <c r="A571" s="57" t="n"/>
      <c r="B571" s="57" t="n"/>
      <c r="C571" s="57" t="n"/>
      <c r="D571" s="58" t="n"/>
      <c r="E571" s="58" t="n"/>
      <c r="F571" s="58" t="n"/>
      <c r="G571" s="57" t="n"/>
      <c r="H571" s="57" t="n"/>
      <c r="I571" s="57" t="n"/>
    </row>
    <row r="572" ht="15.75" customHeight="1" s="198">
      <c r="A572" s="57" t="n"/>
      <c r="B572" s="57" t="n"/>
      <c r="C572" s="57" t="n"/>
      <c r="D572" s="58" t="n"/>
      <c r="E572" s="58" t="n"/>
      <c r="F572" s="58" t="n"/>
      <c r="G572" s="57" t="n"/>
      <c r="H572" s="57" t="n"/>
      <c r="I572" s="57" t="n"/>
    </row>
    <row r="573" ht="15.75" customHeight="1" s="198">
      <c r="A573" s="57" t="n"/>
      <c r="B573" s="57" t="n"/>
      <c r="C573" s="57" t="n"/>
      <c r="D573" s="58" t="n"/>
      <c r="E573" s="58" t="n"/>
      <c r="F573" s="58" t="n"/>
      <c r="G573" s="57" t="n"/>
      <c r="H573" s="57" t="n"/>
      <c r="I573" s="57" t="n"/>
    </row>
    <row r="574" ht="15.75" customHeight="1" s="198">
      <c r="A574" s="57" t="n"/>
      <c r="B574" s="57" t="n"/>
      <c r="C574" s="57" t="n"/>
      <c r="D574" s="58" t="n"/>
      <c r="E574" s="58" t="n"/>
      <c r="F574" s="58" t="n"/>
      <c r="G574" s="57" t="n"/>
      <c r="H574" s="57" t="n"/>
      <c r="I574" s="57" t="n"/>
    </row>
    <row r="575" ht="15.75" customHeight="1" s="198">
      <c r="A575" s="57" t="n"/>
      <c r="B575" s="57" t="n"/>
      <c r="C575" s="57" t="n"/>
      <c r="D575" s="58" t="n"/>
      <c r="E575" s="58" t="n"/>
      <c r="F575" s="58" t="n"/>
      <c r="G575" s="57" t="n"/>
      <c r="H575" s="57" t="n"/>
      <c r="I575" s="57" t="n"/>
    </row>
    <row r="576" ht="15.75" customHeight="1" s="198">
      <c r="A576" s="57" t="n"/>
      <c r="B576" s="57" t="n"/>
      <c r="C576" s="57" t="n"/>
      <c r="D576" s="58" t="n"/>
      <c r="E576" s="58" t="n"/>
      <c r="F576" s="58" t="n"/>
      <c r="G576" s="57" t="n"/>
      <c r="H576" s="57" t="n"/>
      <c r="I576" s="57" t="n"/>
    </row>
    <row r="577" ht="15.75" customHeight="1" s="198">
      <c r="A577" s="57" t="n"/>
      <c r="B577" s="57" t="n"/>
      <c r="C577" s="57" t="n"/>
      <c r="D577" s="58" t="n"/>
      <c r="E577" s="58" t="n"/>
      <c r="F577" s="58" t="n"/>
      <c r="G577" s="57" t="n"/>
      <c r="H577" s="57" t="n"/>
      <c r="I577" s="57" t="n"/>
    </row>
    <row r="578" ht="15.75" customHeight="1" s="198">
      <c r="A578" s="57" t="n"/>
      <c r="B578" s="57" t="n"/>
      <c r="C578" s="57" t="n"/>
      <c r="D578" s="58" t="n"/>
      <c r="E578" s="58" t="n"/>
      <c r="F578" s="58" t="n"/>
      <c r="G578" s="57" t="n"/>
      <c r="H578" s="57" t="n"/>
      <c r="I578" s="57" t="n"/>
    </row>
    <row r="579" ht="15.75" customHeight="1" s="198">
      <c r="A579" s="57" t="n"/>
      <c r="B579" s="57" t="n"/>
      <c r="C579" s="57" t="n"/>
      <c r="D579" s="58" t="n"/>
      <c r="E579" s="58" t="n"/>
      <c r="F579" s="58" t="n"/>
      <c r="G579" s="57" t="n"/>
      <c r="H579" s="57" t="n"/>
      <c r="I579" s="57" t="n"/>
    </row>
    <row r="580" ht="15.75" customHeight="1" s="198">
      <c r="A580" s="57" t="n"/>
      <c r="B580" s="57" t="n"/>
      <c r="C580" s="57" t="n"/>
      <c r="D580" s="58" t="n"/>
      <c r="E580" s="58" t="n"/>
      <c r="F580" s="58" t="n"/>
      <c r="G580" s="57" t="n"/>
      <c r="H580" s="57" t="n"/>
      <c r="I580" s="57" t="n"/>
    </row>
    <row r="581" ht="15.75" customHeight="1" s="198">
      <c r="A581" s="57" t="n"/>
      <c r="B581" s="57" t="n"/>
      <c r="C581" s="57" t="n"/>
      <c r="D581" s="58" t="n"/>
      <c r="E581" s="58" t="n"/>
      <c r="F581" s="58" t="n"/>
      <c r="G581" s="57" t="n"/>
      <c r="H581" s="57" t="n"/>
      <c r="I581" s="57" t="n"/>
    </row>
    <row r="582" ht="15.75" customHeight="1" s="198">
      <c r="A582" s="57" t="n"/>
      <c r="B582" s="57" t="n"/>
      <c r="C582" s="57" t="n"/>
      <c r="D582" s="58" t="n"/>
      <c r="E582" s="58" t="n"/>
      <c r="F582" s="58" t="n"/>
      <c r="G582" s="57" t="n"/>
      <c r="H582" s="57" t="n"/>
      <c r="I582" s="57" t="n"/>
    </row>
    <row r="583" ht="15.75" customHeight="1" s="198">
      <c r="A583" s="57" t="n"/>
      <c r="B583" s="57" t="n"/>
      <c r="C583" s="57" t="n"/>
      <c r="D583" s="58" t="n"/>
      <c r="E583" s="58" t="n"/>
      <c r="F583" s="58" t="n"/>
      <c r="G583" s="57" t="n"/>
      <c r="H583" s="57" t="n"/>
      <c r="I583" s="57" t="n"/>
    </row>
    <row r="584" ht="15.75" customHeight="1" s="198">
      <c r="A584" s="57" t="n"/>
      <c r="B584" s="57" t="n"/>
      <c r="C584" s="57" t="n"/>
      <c r="D584" s="58" t="n"/>
      <c r="E584" s="58" t="n"/>
      <c r="F584" s="58" t="n"/>
      <c r="G584" s="57" t="n"/>
      <c r="H584" s="57" t="n"/>
      <c r="I584" s="57" t="n"/>
    </row>
    <row r="585" ht="15.75" customHeight="1" s="198">
      <c r="A585" s="57" t="n"/>
      <c r="B585" s="57" t="n"/>
      <c r="C585" s="57" t="n"/>
      <c r="D585" s="58" t="n"/>
      <c r="E585" s="58" t="n"/>
      <c r="F585" s="58" t="n"/>
      <c r="G585" s="57" t="n"/>
      <c r="H585" s="57" t="n"/>
      <c r="I585" s="57" t="n"/>
    </row>
    <row r="586" ht="15.75" customHeight="1" s="198">
      <c r="A586" s="57" t="n"/>
      <c r="B586" s="57" t="n"/>
      <c r="C586" s="57" t="n"/>
      <c r="D586" s="58" t="n"/>
      <c r="E586" s="58" t="n"/>
      <c r="F586" s="58" t="n"/>
      <c r="G586" s="57" t="n"/>
      <c r="H586" s="57" t="n"/>
      <c r="I586" s="57" t="n"/>
    </row>
    <row r="587" ht="15.75" customHeight="1" s="198">
      <c r="A587" s="57" t="n"/>
      <c r="B587" s="57" t="n"/>
      <c r="C587" s="57" t="n"/>
      <c r="D587" s="58" t="n"/>
      <c r="E587" s="58" t="n"/>
      <c r="F587" s="58" t="n"/>
      <c r="G587" s="57" t="n"/>
      <c r="H587" s="57" t="n"/>
      <c r="I587" s="57" t="n"/>
    </row>
    <row r="588" ht="15.75" customHeight="1" s="198">
      <c r="A588" s="57" t="n"/>
      <c r="B588" s="57" t="n"/>
      <c r="C588" s="57" t="n"/>
      <c r="D588" s="58" t="n"/>
      <c r="E588" s="58" t="n"/>
      <c r="F588" s="58" t="n"/>
      <c r="G588" s="57" t="n"/>
      <c r="H588" s="57" t="n"/>
      <c r="I588" s="57" t="n"/>
    </row>
    <row r="589" ht="15.75" customHeight="1" s="198">
      <c r="A589" s="57" t="n"/>
      <c r="B589" s="57" t="n"/>
      <c r="C589" s="57" t="n"/>
      <c r="D589" s="58" t="n"/>
      <c r="E589" s="58" t="n"/>
      <c r="F589" s="58" t="n"/>
      <c r="G589" s="57" t="n"/>
      <c r="H589" s="57" t="n"/>
      <c r="I589" s="57" t="n"/>
    </row>
    <row r="590" ht="15.75" customHeight="1" s="198">
      <c r="A590" s="57" t="n"/>
      <c r="B590" s="57" t="n"/>
      <c r="C590" s="57" t="n"/>
      <c r="D590" s="58" t="n"/>
      <c r="E590" s="58" t="n"/>
      <c r="F590" s="58" t="n"/>
      <c r="G590" s="57" t="n"/>
      <c r="H590" s="57" t="n"/>
      <c r="I590" s="57" t="n"/>
    </row>
    <row r="591" ht="15.75" customHeight="1" s="198">
      <c r="A591" s="57" t="n"/>
      <c r="B591" s="57" t="n"/>
      <c r="C591" s="57" t="n"/>
      <c r="D591" s="58" t="n"/>
      <c r="E591" s="58" t="n"/>
      <c r="F591" s="58" t="n"/>
      <c r="G591" s="57" t="n"/>
      <c r="H591" s="57" t="n"/>
      <c r="I591" s="57" t="n"/>
    </row>
    <row r="592" ht="15.75" customHeight="1" s="198">
      <c r="A592" s="57" t="n"/>
      <c r="B592" s="57" t="n"/>
      <c r="C592" s="57" t="n"/>
      <c r="D592" s="58" t="n"/>
      <c r="E592" s="58" t="n"/>
      <c r="F592" s="58" t="n"/>
      <c r="G592" s="57" t="n"/>
      <c r="H592" s="57" t="n"/>
      <c r="I592" s="57" t="n"/>
    </row>
    <row r="593" ht="15.75" customHeight="1" s="198">
      <c r="A593" s="57" t="n"/>
      <c r="B593" s="57" t="n"/>
      <c r="C593" s="57" t="n"/>
      <c r="D593" s="58" t="n"/>
      <c r="E593" s="58" t="n"/>
      <c r="F593" s="58" t="n"/>
      <c r="G593" s="57" t="n"/>
      <c r="H593" s="57" t="n"/>
      <c r="I593" s="57" t="n"/>
    </row>
    <row r="594" ht="15.75" customHeight="1" s="198">
      <c r="A594" s="57" t="n"/>
      <c r="B594" s="57" t="n"/>
      <c r="C594" s="57" t="n"/>
      <c r="D594" s="58" t="n"/>
      <c r="E594" s="58" t="n"/>
      <c r="F594" s="58" t="n"/>
      <c r="G594" s="57" t="n"/>
      <c r="H594" s="57" t="n"/>
      <c r="I594" s="57" t="n"/>
    </row>
    <row r="595" ht="15.75" customHeight="1" s="198">
      <c r="A595" s="57" t="n"/>
      <c r="B595" s="57" t="n"/>
      <c r="C595" s="57" t="n"/>
      <c r="D595" s="58" t="n"/>
      <c r="E595" s="58" t="n"/>
      <c r="F595" s="58" t="n"/>
      <c r="G595" s="57" t="n"/>
      <c r="H595" s="57" t="n"/>
      <c r="I595" s="57" t="n"/>
    </row>
    <row r="596" ht="15.75" customHeight="1" s="198">
      <c r="A596" s="57" t="n"/>
      <c r="B596" s="57" t="n"/>
      <c r="C596" s="57" t="n"/>
      <c r="D596" s="58" t="n"/>
      <c r="E596" s="58" t="n"/>
      <c r="F596" s="58" t="n"/>
      <c r="G596" s="57" t="n"/>
      <c r="H596" s="57" t="n"/>
      <c r="I596" s="57" t="n"/>
    </row>
    <row r="597" ht="15.75" customHeight="1" s="198">
      <c r="A597" s="57" t="n"/>
      <c r="B597" s="57" t="n"/>
      <c r="C597" s="57" t="n"/>
      <c r="D597" s="58" t="n"/>
      <c r="E597" s="58" t="n"/>
      <c r="F597" s="58" t="n"/>
      <c r="G597" s="57" t="n"/>
      <c r="H597" s="57" t="n"/>
      <c r="I597" s="57" t="n"/>
    </row>
    <row r="598" ht="15.75" customHeight="1" s="198">
      <c r="A598" s="57" t="n"/>
      <c r="B598" s="57" t="n"/>
      <c r="C598" s="57" t="n"/>
      <c r="D598" s="58" t="n"/>
      <c r="E598" s="58" t="n"/>
      <c r="F598" s="58" t="n"/>
      <c r="G598" s="57" t="n"/>
      <c r="H598" s="57" t="n"/>
      <c r="I598" s="57" t="n"/>
    </row>
    <row r="599" ht="15.75" customHeight="1" s="198">
      <c r="A599" s="57" t="n"/>
      <c r="B599" s="57" t="n"/>
      <c r="C599" s="57" t="n"/>
      <c r="D599" s="58" t="n"/>
      <c r="E599" s="58" t="n"/>
      <c r="F599" s="58" t="n"/>
      <c r="G599" s="57" t="n"/>
      <c r="H599" s="57" t="n"/>
      <c r="I599" s="57" t="n"/>
    </row>
    <row r="600" ht="15.75" customHeight="1" s="198">
      <c r="A600" s="57" t="n"/>
      <c r="B600" s="57" t="n"/>
      <c r="C600" s="57" t="n"/>
      <c r="D600" s="58" t="n"/>
      <c r="E600" s="58" t="n"/>
      <c r="F600" s="58" t="n"/>
      <c r="G600" s="57" t="n"/>
      <c r="H600" s="57" t="n"/>
      <c r="I600" s="57" t="n"/>
    </row>
    <row r="601" ht="15.75" customHeight="1" s="198">
      <c r="A601" s="57" t="n"/>
      <c r="B601" s="57" t="n"/>
      <c r="C601" s="57" t="n"/>
      <c r="D601" s="58" t="n"/>
      <c r="E601" s="58" t="n"/>
      <c r="F601" s="58" t="n"/>
      <c r="G601" s="57" t="n"/>
      <c r="H601" s="57" t="n"/>
      <c r="I601" s="57" t="n"/>
    </row>
    <row r="602" ht="15.75" customHeight="1" s="198">
      <c r="A602" s="57" t="n"/>
      <c r="B602" s="57" t="n"/>
      <c r="C602" s="57" t="n"/>
      <c r="D602" s="58" t="n"/>
      <c r="E602" s="58" t="n"/>
      <c r="F602" s="58" t="n"/>
      <c r="G602" s="57" t="n"/>
      <c r="H602" s="57" t="n"/>
      <c r="I602" s="57" t="n"/>
    </row>
    <row r="603" ht="15.75" customHeight="1" s="198">
      <c r="A603" s="57" t="n"/>
      <c r="B603" s="57" t="n"/>
      <c r="C603" s="57" t="n"/>
      <c r="D603" s="58" t="n"/>
      <c r="E603" s="58" t="n"/>
      <c r="F603" s="58" t="n"/>
      <c r="G603" s="57" t="n"/>
      <c r="H603" s="57" t="n"/>
      <c r="I603" s="57" t="n"/>
    </row>
    <row r="604" ht="15.75" customHeight="1" s="198">
      <c r="A604" s="57" t="n"/>
      <c r="B604" s="57" t="n"/>
      <c r="C604" s="57" t="n"/>
      <c r="D604" s="58" t="n"/>
      <c r="E604" s="58" t="n"/>
      <c r="F604" s="58" t="n"/>
      <c r="G604" s="57" t="n"/>
      <c r="H604" s="57" t="n"/>
      <c r="I604" s="57" t="n"/>
    </row>
    <row r="605" ht="15.75" customHeight="1" s="198">
      <c r="A605" s="57" t="n"/>
      <c r="B605" s="57" t="n"/>
      <c r="C605" s="57" t="n"/>
      <c r="D605" s="58" t="n"/>
      <c r="E605" s="58" t="n"/>
      <c r="F605" s="58" t="n"/>
      <c r="G605" s="57" t="n"/>
      <c r="H605" s="57" t="n"/>
      <c r="I605" s="57" t="n"/>
    </row>
    <row r="606" ht="15.75" customHeight="1" s="198">
      <c r="A606" s="57" t="n"/>
      <c r="B606" s="57" t="n"/>
      <c r="C606" s="57" t="n"/>
      <c r="D606" s="58" t="n"/>
      <c r="E606" s="58" t="n"/>
      <c r="F606" s="58" t="n"/>
      <c r="G606" s="57" t="n"/>
      <c r="H606" s="57" t="n"/>
      <c r="I606" s="57" t="n"/>
    </row>
    <row r="607" ht="15.75" customHeight="1" s="198">
      <c r="A607" s="57" t="n"/>
      <c r="B607" s="57" t="n"/>
      <c r="C607" s="57" t="n"/>
      <c r="D607" s="58" t="n"/>
      <c r="E607" s="58" t="n"/>
      <c r="F607" s="58" t="n"/>
      <c r="G607" s="57" t="n"/>
      <c r="H607" s="57" t="n"/>
      <c r="I607" s="57" t="n"/>
    </row>
    <row r="608" ht="15.75" customHeight="1" s="198">
      <c r="A608" s="57" t="n"/>
      <c r="B608" s="57" t="n"/>
      <c r="C608" s="57" t="n"/>
      <c r="D608" s="58" t="n"/>
      <c r="E608" s="58" t="n"/>
      <c r="F608" s="58" t="n"/>
      <c r="G608" s="57" t="n"/>
      <c r="H608" s="57" t="n"/>
      <c r="I608" s="57" t="n"/>
    </row>
    <row r="609" ht="15.75" customHeight="1" s="198">
      <c r="A609" s="57" t="n"/>
      <c r="B609" s="57" t="n"/>
      <c r="C609" s="57" t="n"/>
      <c r="D609" s="58" t="n"/>
      <c r="E609" s="58" t="n"/>
      <c r="F609" s="58" t="n"/>
      <c r="G609" s="57" t="n"/>
      <c r="H609" s="57" t="n"/>
      <c r="I609" s="57" t="n"/>
    </row>
    <row r="610" ht="15.75" customHeight="1" s="198">
      <c r="A610" s="57" t="n"/>
      <c r="B610" s="57" t="n"/>
      <c r="C610" s="57" t="n"/>
      <c r="D610" s="58" t="n"/>
      <c r="E610" s="58" t="n"/>
      <c r="F610" s="58" t="n"/>
      <c r="G610" s="57" t="n"/>
      <c r="H610" s="57" t="n"/>
      <c r="I610" s="57" t="n"/>
    </row>
    <row r="611" ht="15.75" customHeight="1" s="198">
      <c r="A611" s="57" t="n"/>
      <c r="B611" s="57" t="n"/>
      <c r="C611" s="57" t="n"/>
      <c r="D611" s="58" t="n"/>
      <c r="E611" s="58" t="n"/>
      <c r="F611" s="58" t="n"/>
      <c r="G611" s="57" t="n"/>
      <c r="H611" s="57" t="n"/>
      <c r="I611" s="57" t="n"/>
    </row>
    <row r="612" ht="15.75" customHeight="1" s="198">
      <c r="A612" s="57" t="n"/>
      <c r="B612" s="57" t="n"/>
      <c r="C612" s="57" t="n"/>
      <c r="D612" s="58" t="n"/>
      <c r="E612" s="58" t="n"/>
      <c r="F612" s="58" t="n"/>
      <c r="G612" s="57" t="n"/>
      <c r="H612" s="57" t="n"/>
      <c r="I612" s="57" t="n"/>
    </row>
    <row r="613" ht="15.75" customHeight="1" s="198">
      <c r="A613" s="57" t="n"/>
      <c r="B613" s="57" t="n"/>
      <c r="C613" s="57" t="n"/>
      <c r="D613" s="58" t="n"/>
      <c r="E613" s="58" t="n"/>
      <c r="F613" s="58" t="n"/>
      <c r="G613" s="57" t="n"/>
      <c r="H613" s="57" t="n"/>
      <c r="I613" s="57" t="n"/>
    </row>
    <row r="614" ht="15.75" customHeight="1" s="198">
      <c r="A614" s="57" t="n"/>
      <c r="B614" s="57" t="n"/>
      <c r="C614" s="57" t="n"/>
      <c r="D614" s="58" t="n"/>
      <c r="E614" s="58" t="n"/>
      <c r="F614" s="58" t="n"/>
      <c r="G614" s="57" t="n"/>
      <c r="H614" s="57" t="n"/>
      <c r="I614" s="57" t="n"/>
    </row>
    <row r="615" ht="15.75" customHeight="1" s="198">
      <c r="A615" s="57" t="n"/>
      <c r="B615" s="57" t="n"/>
      <c r="C615" s="57" t="n"/>
      <c r="D615" s="58" t="n"/>
      <c r="E615" s="58" t="n"/>
      <c r="F615" s="58" t="n"/>
      <c r="G615" s="57" t="n"/>
      <c r="H615" s="57" t="n"/>
      <c r="I615" s="57" t="n"/>
    </row>
    <row r="616" ht="15.75" customHeight="1" s="198">
      <c r="A616" s="57" t="n"/>
      <c r="B616" s="57" t="n"/>
      <c r="C616" s="57" t="n"/>
      <c r="D616" s="58" t="n"/>
      <c r="E616" s="58" t="n"/>
      <c r="F616" s="58" t="n"/>
      <c r="G616" s="57" t="n"/>
      <c r="H616" s="57" t="n"/>
      <c r="I616" s="57" t="n"/>
    </row>
    <row r="617" ht="15.75" customHeight="1" s="198">
      <c r="A617" s="57" t="n"/>
      <c r="B617" s="57" t="n"/>
      <c r="C617" s="57" t="n"/>
      <c r="D617" s="58" t="n"/>
      <c r="E617" s="58" t="n"/>
      <c r="F617" s="58" t="n"/>
      <c r="G617" s="57" t="n"/>
      <c r="H617" s="57" t="n"/>
      <c r="I617" s="57" t="n"/>
    </row>
    <row r="618" ht="15.75" customHeight="1" s="198">
      <c r="A618" s="57" t="n"/>
      <c r="B618" s="57" t="n"/>
      <c r="C618" s="57" t="n"/>
      <c r="D618" s="58" t="n"/>
      <c r="E618" s="58" t="n"/>
      <c r="F618" s="58" t="n"/>
      <c r="G618" s="57" t="n"/>
      <c r="H618" s="57" t="n"/>
      <c r="I618" s="57" t="n"/>
    </row>
    <row r="619" ht="15.75" customHeight="1" s="198">
      <c r="A619" s="57" t="n"/>
      <c r="B619" s="57" t="n"/>
      <c r="C619" s="57" t="n"/>
      <c r="D619" s="58" t="n"/>
      <c r="E619" s="58" t="n"/>
      <c r="F619" s="58" t="n"/>
      <c r="G619" s="57" t="n"/>
      <c r="H619" s="57" t="n"/>
      <c r="I619" s="57" t="n"/>
    </row>
    <row r="620" ht="15.75" customHeight="1" s="198">
      <c r="A620" s="57" t="n"/>
      <c r="B620" s="57" t="n"/>
      <c r="C620" s="57" t="n"/>
      <c r="D620" s="58" t="n"/>
      <c r="E620" s="58" t="n"/>
      <c r="F620" s="58" t="n"/>
      <c r="G620" s="57" t="n"/>
      <c r="H620" s="57" t="n"/>
      <c r="I620" s="57" t="n"/>
    </row>
    <row r="621" ht="15.75" customHeight="1" s="198">
      <c r="A621" s="57" t="n"/>
      <c r="B621" s="57" t="n"/>
      <c r="C621" s="57" t="n"/>
      <c r="D621" s="58" t="n"/>
      <c r="E621" s="58" t="n"/>
      <c r="F621" s="58" t="n"/>
      <c r="G621" s="57" t="n"/>
      <c r="H621" s="57" t="n"/>
      <c r="I621" s="57" t="n"/>
    </row>
    <row r="622" ht="15.75" customHeight="1" s="198">
      <c r="A622" s="57" t="n"/>
      <c r="B622" s="57" t="n"/>
      <c r="C622" s="57" t="n"/>
      <c r="D622" s="58" t="n"/>
      <c r="E622" s="58" t="n"/>
      <c r="F622" s="58" t="n"/>
      <c r="G622" s="57" t="n"/>
      <c r="H622" s="57" t="n"/>
      <c r="I622" s="57" t="n"/>
    </row>
    <row r="623" ht="15.75" customHeight="1" s="198">
      <c r="A623" s="57" t="n"/>
      <c r="B623" s="57" t="n"/>
      <c r="C623" s="57" t="n"/>
      <c r="D623" s="58" t="n"/>
      <c r="E623" s="58" t="n"/>
      <c r="F623" s="58" t="n"/>
      <c r="G623" s="57" t="n"/>
      <c r="H623" s="57" t="n"/>
      <c r="I623" s="57" t="n"/>
    </row>
    <row r="624" ht="15.75" customHeight="1" s="198">
      <c r="A624" s="57" t="n"/>
      <c r="B624" s="57" t="n"/>
      <c r="C624" s="57" t="n"/>
      <c r="D624" s="58" t="n"/>
      <c r="E624" s="58" t="n"/>
      <c r="F624" s="58" t="n"/>
      <c r="G624" s="57" t="n"/>
      <c r="H624" s="57" t="n"/>
      <c r="I624" s="57" t="n"/>
    </row>
    <row r="625" ht="15.75" customHeight="1" s="198">
      <c r="A625" s="57" t="n"/>
      <c r="B625" s="57" t="n"/>
      <c r="C625" s="57" t="n"/>
      <c r="D625" s="58" t="n"/>
      <c r="E625" s="58" t="n"/>
      <c r="F625" s="58" t="n"/>
      <c r="G625" s="57" t="n"/>
      <c r="H625" s="57" t="n"/>
      <c r="I625" s="57" t="n"/>
    </row>
    <row r="626" ht="15.75" customHeight="1" s="198">
      <c r="A626" s="57" t="n"/>
      <c r="B626" s="57" t="n"/>
      <c r="C626" s="57" t="n"/>
      <c r="D626" s="58" t="n"/>
      <c r="E626" s="58" t="n"/>
      <c r="F626" s="58" t="n"/>
      <c r="G626" s="57" t="n"/>
      <c r="H626" s="57" t="n"/>
      <c r="I626" s="57" t="n"/>
    </row>
    <row r="627" ht="15.75" customHeight="1" s="198">
      <c r="A627" s="57" t="n"/>
      <c r="B627" s="57" t="n"/>
      <c r="C627" s="57" t="n"/>
      <c r="D627" s="58" t="n"/>
      <c r="E627" s="58" t="n"/>
      <c r="F627" s="58" t="n"/>
      <c r="G627" s="57" t="n"/>
      <c r="H627" s="57" t="n"/>
      <c r="I627" s="57" t="n"/>
    </row>
    <row r="628" ht="15.75" customHeight="1" s="198">
      <c r="A628" s="57" t="n"/>
      <c r="B628" s="57" t="n"/>
      <c r="C628" s="57" t="n"/>
      <c r="D628" s="58" t="n"/>
      <c r="E628" s="58" t="n"/>
      <c r="F628" s="58" t="n"/>
      <c r="G628" s="57" t="n"/>
      <c r="H628" s="57" t="n"/>
      <c r="I628" s="57" t="n"/>
    </row>
    <row r="629" ht="15.75" customHeight="1" s="198">
      <c r="A629" s="57" t="n"/>
      <c r="B629" s="57" t="n"/>
      <c r="C629" s="57" t="n"/>
      <c r="D629" s="58" t="n"/>
      <c r="E629" s="58" t="n"/>
      <c r="F629" s="58" t="n"/>
      <c r="G629" s="57" t="n"/>
      <c r="H629" s="57" t="n"/>
      <c r="I629" s="57" t="n"/>
    </row>
    <row r="630" ht="15.75" customHeight="1" s="198">
      <c r="A630" s="57" t="n"/>
      <c r="B630" s="57" t="n"/>
      <c r="C630" s="57" t="n"/>
      <c r="D630" s="58" t="n"/>
      <c r="E630" s="58" t="n"/>
      <c r="F630" s="58" t="n"/>
      <c r="G630" s="57" t="n"/>
      <c r="H630" s="57" t="n"/>
      <c r="I630" s="57" t="n"/>
    </row>
    <row r="631" ht="15.75" customHeight="1" s="198">
      <c r="A631" s="57" t="n"/>
      <c r="B631" s="57" t="n"/>
      <c r="C631" s="57" t="n"/>
      <c r="D631" s="58" t="n"/>
      <c r="E631" s="58" t="n"/>
      <c r="F631" s="58" t="n"/>
      <c r="G631" s="57" t="n"/>
      <c r="H631" s="57" t="n"/>
      <c r="I631" s="57" t="n"/>
    </row>
    <row r="632" ht="15.75" customHeight="1" s="198">
      <c r="A632" s="57" t="n"/>
      <c r="B632" s="57" t="n"/>
      <c r="C632" s="57" t="n"/>
      <c r="D632" s="58" t="n"/>
      <c r="E632" s="58" t="n"/>
      <c r="F632" s="58" t="n"/>
      <c r="G632" s="57" t="n"/>
      <c r="H632" s="57" t="n"/>
      <c r="I632" s="57" t="n"/>
    </row>
    <row r="633" ht="15.75" customHeight="1" s="198">
      <c r="A633" s="57" t="n"/>
      <c r="B633" s="57" t="n"/>
      <c r="C633" s="57" t="n"/>
      <c r="D633" s="58" t="n"/>
      <c r="E633" s="58" t="n"/>
      <c r="F633" s="58" t="n"/>
      <c r="G633" s="57" t="n"/>
      <c r="H633" s="57" t="n"/>
      <c r="I633" s="57" t="n"/>
    </row>
    <row r="634" ht="15.75" customHeight="1" s="198">
      <c r="A634" s="57" t="n"/>
      <c r="B634" s="57" t="n"/>
      <c r="C634" s="57" t="n"/>
      <c r="D634" s="58" t="n"/>
      <c r="E634" s="58" t="n"/>
      <c r="F634" s="58" t="n"/>
      <c r="G634" s="57" t="n"/>
      <c r="H634" s="57" t="n"/>
      <c r="I634" s="57" t="n"/>
    </row>
    <row r="635" ht="15.75" customHeight="1" s="198">
      <c r="A635" s="57" t="n"/>
      <c r="B635" s="57" t="n"/>
      <c r="C635" s="57" t="n"/>
      <c r="D635" s="58" t="n"/>
      <c r="E635" s="58" t="n"/>
      <c r="F635" s="58" t="n"/>
      <c r="G635" s="57" t="n"/>
      <c r="H635" s="57" t="n"/>
      <c r="I635" s="57" t="n"/>
    </row>
    <row r="636" ht="15.75" customHeight="1" s="198">
      <c r="A636" s="57" t="n"/>
      <c r="B636" s="57" t="n"/>
      <c r="C636" s="57" t="n"/>
      <c r="D636" s="58" t="n"/>
      <c r="E636" s="58" t="n"/>
      <c r="F636" s="58" t="n"/>
      <c r="G636" s="57" t="n"/>
      <c r="H636" s="57" t="n"/>
      <c r="I636" s="57" t="n"/>
    </row>
    <row r="637" ht="15.75" customHeight="1" s="198">
      <c r="A637" s="57" t="n"/>
      <c r="B637" s="57" t="n"/>
      <c r="C637" s="57" t="n"/>
      <c r="D637" s="58" t="n"/>
      <c r="E637" s="58" t="n"/>
      <c r="F637" s="58" t="n"/>
      <c r="G637" s="57" t="n"/>
      <c r="H637" s="57" t="n"/>
      <c r="I637" s="57" t="n"/>
    </row>
    <row r="638" ht="15.75" customHeight="1" s="198">
      <c r="A638" s="57" t="n"/>
      <c r="B638" s="57" t="n"/>
      <c r="C638" s="57" t="n"/>
      <c r="D638" s="58" t="n"/>
      <c r="E638" s="58" t="n"/>
      <c r="F638" s="58" t="n"/>
      <c r="G638" s="57" t="n"/>
      <c r="H638" s="57" t="n"/>
      <c r="I638" s="57" t="n"/>
    </row>
    <row r="639" ht="15.75" customHeight="1" s="198">
      <c r="A639" s="57" t="n"/>
      <c r="B639" s="57" t="n"/>
      <c r="C639" s="57" t="n"/>
      <c r="D639" s="58" t="n"/>
      <c r="E639" s="58" t="n"/>
      <c r="F639" s="58" t="n"/>
      <c r="G639" s="57" t="n"/>
      <c r="H639" s="57" t="n"/>
      <c r="I639" s="57" t="n"/>
    </row>
    <row r="640" ht="15.75" customHeight="1" s="198">
      <c r="A640" s="57" t="n"/>
      <c r="B640" s="57" t="n"/>
      <c r="C640" s="57" t="n"/>
      <c r="D640" s="58" t="n"/>
      <c r="E640" s="58" t="n"/>
      <c r="F640" s="58" t="n"/>
      <c r="G640" s="57" t="n"/>
      <c r="H640" s="57" t="n"/>
      <c r="I640" s="57" t="n"/>
    </row>
    <row r="641" ht="15.75" customHeight="1" s="198">
      <c r="A641" s="57" t="n"/>
      <c r="B641" s="57" t="n"/>
      <c r="C641" s="57" t="n"/>
      <c r="D641" s="58" t="n"/>
      <c r="E641" s="58" t="n"/>
      <c r="F641" s="58" t="n"/>
      <c r="G641" s="57" t="n"/>
      <c r="H641" s="57" t="n"/>
      <c r="I641" s="57" t="n"/>
    </row>
    <row r="642" ht="15.75" customHeight="1" s="198">
      <c r="A642" s="57" t="n"/>
      <c r="B642" s="57" t="n"/>
      <c r="C642" s="57" t="n"/>
      <c r="D642" s="58" t="n"/>
      <c r="E642" s="58" t="n"/>
      <c r="F642" s="58" t="n"/>
      <c r="G642" s="57" t="n"/>
      <c r="H642" s="57" t="n"/>
      <c r="I642" s="57" t="n"/>
    </row>
    <row r="643" ht="15.75" customHeight="1" s="198">
      <c r="A643" s="57" t="n"/>
      <c r="B643" s="57" t="n"/>
      <c r="C643" s="57" t="n"/>
      <c r="D643" s="58" t="n"/>
      <c r="E643" s="58" t="n"/>
      <c r="F643" s="58" t="n"/>
      <c r="G643" s="57" t="n"/>
      <c r="H643" s="57" t="n"/>
      <c r="I643" s="57" t="n"/>
    </row>
    <row r="644" ht="15.75" customHeight="1" s="198">
      <c r="A644" s="57" t="n"/>
      <c r="B644" s="57" t="n"/>
      <c r="C644" s="57" t="n"/>
      <c r="D644" s="58" t="n"/>
      <c r="E644" s="58" t="n"/>
      <c r="F644" s="58" t="n"/>
      <c r="G644" s="57" t="n"/>
      <c r="H644" s="57" t="n"/>
      <c r="I644" s="57" t="n"/>
    </row>
    <row r="645" ht="15.75" customHeight="1" s="198">
      <c r="A645" s="57" t="n"/>
      <c r="B645" s="57" t="n"/>
      <c r="C645" s="57" t="n"/>
      <c r="D645" s="58" t="n"/>
      <c r="E645" s="58" t="n"/>
      <c r="F645" s="58" t="n"/>
      <c r="G645" s="57" t="n"/>
      <c r="H645" s="57" t="n"/>
      <c r="I645" s="57" t="n"/>
    </row>
    <row r="646" ht="15.75" customHeight="1" s="198">
      <c r="A646" s="57" t="n"/>
      <c r="B646" s="57" t="n"/>
      <c r="C646" s="57" t="n"/>
      <c r="D646" s="58" t="n"/>
      <c r="E646" s="58" t="n"/>
      <c r="F646" s="58" t="n"/>
      <c r="G646" s="57" t="n"/>
      <c r="H646" s="57" t="n"/>
      <c r="I646" s="57" t="n"/>
    </row>
    <row r="647" ht="15.75" customHeight="1" s="198">
      <c r="A647" s="57" t="n"/>
      <c r="B647" s="57" t="n"/>
      <c r="C647" s="57" t="n"/>
      <c r="D647" s="58" t="n"/>
      <c r="E647" s="58" t="n"/>
      <c r="F647" s="58" t="n"/>
      <c r="G647" s="57" t="n"/>
      <c r="H647" s="57" t="n"/>
      <c r="I647" s="57" t="n"/>
    </row>
    <row r="648" ht="15.75" customHeight="1" s="198">
      <c r="A648" s="57" t="n"/>
      <c r="B648" s="57" t="n"/>
      <c r="C648" s="57" t="n"/>
      <c r="D648" s="58" t="n"/>
      <c r="E648" s="58" t="n"/>
      <c r="F648" s="58" t="n"/>
      <c r="G648" s="57" t="n"/>
      <c r="H648" s="57" t="n"/>
      <c r="I648" s="57" t="n"/>
    </row>
    <row r="649" ht="15.75" customHeight="1" s="198">
      <c r="A649" s="57" t="n"/>
      <c r="B649" s="57" t="n"/>
      <c r="C649" s="57" t="n"/>
      <c r="D649" s="58" t="n"/>
      <c r="E649" s="58" t="n"/>
      <c r="F649" s="58" t="n"/>
      <c r="G649" s="57" t="n"/>
      <c r="H649" s="57" t="n"/>
      <c r="I649" s="57" t="n"/>
    </row>
    <row r="650" ht="15.75" customHeight="1" s="198">
      <c r="A650" s="57" t="n"/>
      <c r="B650" s="57" t="n"/>
      <c r="C650" s="57" t="n"/>
      <c r="D650" s="58" t="n"/>
      <c r="E650" s="58" t="n"/>
      <c r="F650" s="58" t="n"/>
      <c r="G650" s="57" t="n"/>
      <c r="H650" s="57" t="n"/>
      <c r="I650" s="57" t="n"/>
    </row>
    <row r="651" ht="15.75" customHeight="1" s="198">
      <c r="A651" s="57" t="n"/>
      <c r="B651" s="57" t="n"/>
      <c r="C651" s="57" t="n"/>
      <c r="D651" s="58" t="n"/>
      <c r="E651" s="58" t="n"/>
      <c r="F651" s="58" t="n"/>
      <c r="G651" s="57" t="n"/>
      <c r="H651" s="57" t="n"/>
      <c r="I651" s="57" t="n"/>
    </row>
    <row r="652" ht="15.75" customHeight="1" s="198">
      <c r="A652" s="57" t="n"/>
      <c r="B652" s="57" t="n"/>
      <c r="C652" s="57" t="n"/>
      <c r="D652" s="58" t="n"/>
      <c r="E652" s="58" t="n"/>
      <c r="F652" s="58" t="n"/>
      <c r="G652" s="57" t="n"/>
      <c r="H652" s="57" t="n"/>
      <c r="I652" s="57" t="n"/>
    </row>
    <row r="653" ht="15.75" customHeight="1" s="198">
      <c r="A653" s="57" t="n"/>
      <c r="B653" s="57" t="n"/>
      <c r="C653" s="57" t="n"/>
      <c r="D653" s="58" t="n"/>
      <c r="E653" s="58" t="n"/>
      <c r="F653" s="58" t="n"/>
      <c r="G653" s="57" t="n"/>
      <c r="H653" s="57" t="n"/>
      <c r="I653" s="57" t="n"/>
    </row>
    <row r="654" ht="15.75" customHeight="1" s="198">
      <c r="A654" s="57" t="n"/>
      <c r="B654" s="57" t="n"/>
      <c r="C654" s="57" t="n"/>
      <c r="D654" s="58" t="n"/>
      <c r="E654" s="58" t="n"/>
      <c r="F654" s="58" t="n"/>
      <c r="G654" s="57" t="n"/>
      <c r="H654" s="57" t="n"/>
      <c r="I654" s="57" t="n"/>
    </row>
    <row r="655" ht="15.75" customHeight="1" s="198">
      <c r="A655" s="57" t="n"/>
      <c r="B655" s="57" t="n"/>
      <c r="C655" s="57" t="n"/>
      <c r="D655" s="58" t="n"/>
      <c r="E655" s="58" t="n"/>
      <c r="F655" s="58" t="n"/>
      <c r="G655" s="57" t="n"/>
      <c r="H655" s="57" t="n"/>
      <c r="I655" s="57" t="n"/>
    </row>
    <row r="656" ht="15.75" customHeight="1" s="198">
      <c r="A656" s="57" t="n"/>
      <c r="B656" s="57" t="n"/>
      <c r="C656" s="57" t="n"/>
      <c r="D656" s="58" t="n"/>
      <c r="E656" s="58" t="n"/>
      <c r="F656" s="58" t="n"/>
      <c r="G656" s="57" t="n"/>
      <c r="H656" s="57" t="n"/>
      <c r="I656" s="57" t="n"/>
    </row>
    <row r="657" ht="15.75" customHeight="1" s="198">
      <c r="A657" s="57" t="n"/>
      <c r="B657" s="57" t="n"/>
      <c r="C657" s="57" t="n"/>
      <c r="D657" s="58" t="n"/>
      <c r="E657" s="58" t="n"/>
      <c r="F657" s="58" t="n"/>
      <c r="G657" s="57" t="n"/>
      <c r="H657" s="57" t="n"/>
      <c r="I657" s="57" t="n"/>
    </row>
    <row r="658" ht="15.75" customHeight="1" s="198">
      <c r="A658" s="57" t="n"/>
      <c r="B658" s="57" t="n"/>
      <c r="C658" s="57" t="n"/>
      <c r="D658" s="58" t="n"/>
      <c r="E658" s="58" t="n"/>
      <c r="F658" s="58" t="n"/>
      <c r="G658" s="57" t="n"/>
      <c r="H658" s="57" t="n"/>
      <c r="I658" s="57" t="n"/>
    </row>
    <row r="659" ht="15.75" customHeight="1" s="198">
      <c r="A659" s="57" t="n"/>
      <c r="B659" s="57" t="n"/>
      <c r="C659" s="57" t="n"/>
      <c r="D659" s="58" t="n"/>
      <c r="E659" s="58" t="n"/>
      <c r="F659" s="58" t="n"/>
      <c r="G659" s="57" t="n"/>
      <c r="H659" s="57" t="n"/>
      <c r="I659" s="57" t="n"/>
    </row>
    <row r="660" ht="15.75" customHeight="1" s="198">
      <c r="A660" s="57" t="n"/>
      <c r="B660" s="57" t="n"/>
      <c r="C660" s="57" t="n"/>
      <c r="D660" s="58" t="n"/>
      <c r="E660" s="58" t="n"/>
      <c r="F660" s="58" t="n"/>
      <c r="G660" s="57" t="n"/>
      <c r="H660" s="57" t="n"/>
      <c r="I660" s="57" t="n"/>
    </row>
    <row r="661" ht="15.75" customHeight="1" s="198">
      <c r="A661" s="57" t="n"/>
      <c r="B661" s="57" t="n"/>
      <c r="C661" s="57" t="n"/>
      <c r="D661" s="58" t="n"/>
      <c r="E661" s="58" t="n"/>
      <c r="F661" s="58" t="n"/>
      <c r="G661" s="57" t="n"/>
      <c r="H661" s="57" t="n"/>
      <c r="I661" s="57" t="n"/>
    </row>
    <row r="662" ht="15.75" customHeight="1" s="198">
      <c r="A662" s="57" t="n"/>
      <c r="B662" s="57" t="n"/>
      <c r="C662" s="57" t="n"/>
      <c r="D662" s="58" t="n"/>
      <c r="E662" s="58" t="n"/>
      <c r="F662" s="58" t="n"/>
      <c r="G662" s="57" t="n"/>
      <c r="H662" s="57" t="n"/>
      <c r="I662" s="57" t="n"/>
    </row>
    <row r="663" ht="15.75" customHeight="1" s="198">
      <c r="A663" s="57" t="n"/>
      <c r="B663" s="57" t="n"/>
      <c r="C663" s="57" t="n"/>
      <c r="D663" s="58" t="n"/>
      <c r="E663" s="58" t="n"/>
      <c r="F663" s="58" t="n"/>
      <c r="G663" s="57" t="n"/>
      <c r="H663" s="57" t="n"/>
      <c r="I663" s="57" t="n"/>
    </row>
    <row r="664" ht="15.75" customHeight="1" s="198">
      <c r="A664" s="57" t="n"/>
      <c r="B664" s="57" t="n"/>
      <c r="C664" s="57" t="n"/>
      <c r="D664" s="58" t="n"/>
      <c r="E664" s="58" t="n"/>
      <c r="F664" s="58" t="n"/>
      <c r="G664" s="57" t="n"/>
      <c r="H664" s="57" t="n"/>
      <c r="I664" s="57" t="n"/>
    </row>
    <row r="665" ht="15.75" customHeight="1" s="198">
      <c r="A665" s="57" t="n"/>
      <c r="B665" s="57" t="n"/>
      <c r="C665" s="57" t="n"/>
      <c r="D665" s="58" t="n"/>
      <c r="E665" s="58" t="n"/>
      <c r="F665" s="58" t="n"/>
      <c r="G665" s="57" t="n"/>
      <c r="H665" s="57" t="n"/>
      <c r="I665" s="57" t="n"/>
    </row>
    <row r="666" ht="15.75" customHeight="1" s="198">
      <c r="A666" s="57" t="n"/>
      <c r="B666" s="57" t="n"/>
      <c r="C666" s="57" t="n"/>
      <c r="D666" s="58" t="n"/>
      <c r="E666" s="58" t="n"/>
      <c r="F666" s="58" t="n"/>
      <c r="G666" s="57" t="n"/>
      <c r="H666" s="57" t="n"/>
      <c r="I666" s="57" t="n"/>
    </row>
    <row r="667" ht="15.75" customHeight="1" s="198">
      <c r="A667" s="57" t="n"/>
      <c r="B667" s="57" t="n"/>
      <c r="C667" s="57" t="n"/>
      <c r="D667" s="58" t="n"/>
      <c r="E667" s="58" t="n"/>
      <c r="F667" s="58" t="n"/>
      <c r="G667" s="57" t="n"/>
      <c r="H667" s="57" t="n"/>
      <c r="I667" s="57" t="n"/>
    </row>
    <row r="668" ht="15.75" customHeight="1" s="198">
      <c r="A668" s="57" t="n"/>
      <c r="B668" s="57" t="n"/>
      <c r="C668" s="57" t="n"/>
      <c r="D668" s="58" t="n"/>
      <c r="E668" s="58" t="n"/>
      <c r="F668" s="58" t="n"/>
      <c r="G668" s="57" t="n"/>
      <c r="H668" s="57" t="n"/>
      <c r="I668" s="57" t="n"/>
    </row>
    <row r="669" ht="15.75" customHeight="1" s="198">
      <c r="A669" s="57" t="n"/>
      <c r="B669" s="57" t="n"/>
      <c r="C669" s="57" t="n"/>
      <c r="D669" s="58" t="n"/>
      <c r="E669" s="58" t="n"/>
      <c r="F669" s="58" t="n"/>
      <c r="G669" s="57" t="n"/>
      <c r="H669" s="57" t="n"/>
      <c r="I669" s="57" t="n"/>
    </row>
    <row r="670" ht="15.75" customHeight="1" s="198">
      <c r="A670" s="57" t="n"/>
      <c r="B670" s="57" t="n"/>
      <c r="C670" s="57" t="n"/>
      <c r="D670" s="58" t="n"/>
      <c r="E670" s="58" t="n"/>
      <c r="F670" s="58" t="n"/>
      <c r="G670" s="57" t="n"/>
      <c r="H670" s="57" t="n"/>
      <c r="I670" s="57" t="n"/>
    </row>
    <row r="671" ht="15.75" customHeight="1" s="198">
      <c r="A671" s="57" t="n"/>
      <c r="B671" s="57" t="n"/>
      <c r="C671" s="57" t="n"/>
      <c r="D671" s="58" t="n"/>
      <c r="E671" s="58" t="n"/>
      <c r="F671" s="58" t="n"/>
      <c r="G671" s="57" t="n"/>
      <c r="H671" s="57" t="n"/>
      <c r="I671" s="57" t="n"/>
    </row>
    <row r="672" ht="15.75" customHeight="1" s="198">
      <c r="A672" s="57" t="n"/>
      <c r="B672" s="57" t="n"/>
      <c r="C672" s="57" t="n"/>
      <c r="D672" s="58" t="n"/>
      <c r="E672" s="58" t="n"/>
      <c r="F672" s="58" t="n"/>
      <c r="G672" s="57" t="n"/>
      <c r="H672" s="57" t="n"/>
      <c r="I672" s="57" t="n"/>
    </row>
    <row r="673" ht="15.75" customHeight="1" s="198">
      <c r="A673" s="57" t="n"/>
      <c r="B673" s="57" t="n"/>
      <c r="C673" s="57" t="n"/>
      <c r="D673" s="58" t="n"/>
      <c r="E673" s="58" t="n"/>
      <c r="F673" s="58" t="n"/>
      <c r="G673" s="57" t="n"/>
      <c r="H673" s="57" t="n"/>
      <c r="I673" s="57" t="n"/>
    </row>
    <row r="674" ht="15.75" customHeight="1" s="198">
      <c r="A674" s="57" t="n"/>
      <c r="B674" s="57" t="n"/>
      <c r="C674" s="57" t="n"/>
      <c r="D674" s="58" t="n"/>
      <c r="E674" s="58" t="n"/>
      <c r="F674" s="58" t="n"/>
      <c r="G674" s="57" t="n"/>
      <c r="H674" s="57" t="n"/>
      <c r="I674" s="57" t="n"/>
    </row>
    <row r="675" ht="15.75" customHeight="1" s="198">
      <c r="A675" s="57" t="n"/>
      <c r="B675" s="57" t="n"/>
      <c r="C675" s="57" t="n"/>
      <c r="D675" s="58" t="n"/>
      <c r="E675" s="58" t="n"/>
      <c r="F675" s="58" t="n"/>
      <c r="G675" s="57" t="n"/>
      <c r="H675" s="57" t="n"/>
      <c r="I675" s="57" t="n"/>
    </row>
    <row r="676" ht="15.75" customHeight="1" s="198">
      <c r="A676" s="57" t="n"/>
      <c r="B676" s="57" t="n"/>
      <c r="C676" s="57" t="n"/>
      <c r="D676" s="58" t="n"/>
      <c r="E676" s="58" t="n"/>
      <c r="F676" s="58" t="n"/>
      <c r="G676" s="57" t="n"/>
      <c r="H676" s="57" t="n"/>
      <c r="I676" s="57" t="n"/>
    </row>
    <row r="677" ht="15.75" customHeight="1" s="198">
      <c r="A677" s="57" t="n"/>
      <c r="B677" s="57" t="n"/>
      <c r="C677" s="57" t="n"/>
      <c r="D677" s="58" t="n"/>
      <c r="E677" s="58" t="n"/>
      <c r="F677" s="58" t="n"/>
      <c r="G677" s="57" t="n"/>
      <c r="H677" s="57" t="n"/>
      <c r="I677" s="57" t="n"/>
    </row>
    <row r="678" ht="15.75" customHeight="1" s="198">
      <c r="A678" s="57" t="n"/>
      <c r="B678" s="57" t="n"/>
      <c r="C678" s="57" t="n"/>
      <c r="D678" s="58" t="n"/>
      <c r="E678" s="58" t="n"/>
      <c r="F678" s="58" t="n"/>
      <c r="G678" s="57" t="n"/>
      <c r="H678" s="57" t="n"/>
      <c r="I678" s="57" t="n"/>
    </row>
    <row r="679" ht="15.75" customHeight="1" s="198">
      <c r="A679" s="57" t="n"/>
      <c r="B679" s="57" t="n"/>
      <c r="C679" s="57" t="n"/>
      <c r="D679" s="58" t="n"/>
      <c r="E679" s="58" t="n"/>
      <c r="F679" s="58" t="n"/>
      <c r="G679" s="57" t="n"/>
      <c r="H679" s="57" t="n"/>
      <c r="I679" s="57" t="n"/>
    </row>
    <row r="680" ht="15.75" customHeight="1" s="198">
      <c r="A680" s="57" t="n"/>
      <c r="B680" s="57" t="n"/>
      <c r="C680" s="57" t="n"/>
      <c r="D680" s="58" t="n"/>
      <c r="E680" s="58" t="n"/>
      <c r="F680" s="58" t="n"/>
      <c r="G680" s="57" t="n"/>
      <c r="H680" s="57" t="n"/>
      <c r="I680" s="57" t="n"/>
    </row>
    <row r="681" ht="15.75" customHeight="1" s="198">
      <c r="A681" s="57" t="n"/>
      <c r="B681" s="57" t="n"/>
      <c r="C681" s="57" t="n"/>
      <c r="D681" s="58" t="n"/>
      <c r="E681" s="58" t="n"/>
      <c r="F681" s="58" t="n"/>
      <c r="G681" s="57" t="n"/>
      <c r="H681" s="57" t="n"/>
      <c r="I681" s="57" t="n"/>
    </row>
    <row r="682" ht="15.75" customHeight="1" s="198">
      <c r="A682" s="57" t="n"/>
      <c r="B682" s="57" t="n"/>
      <c r="C682" s="57" t="n"/>
      <c r="D682" s="58" t="n"/>
      <c r="E682" s="58" t="n"/>
      <c r="F682" s="58" t="n"/>
      <c r="G682" s="57" t="n"/>
      <c r="H682" s="57" t="n"/>
      <c r="I682" s="57" t="n"/>
    </row>
    <row r="683" ht="15.75" customHeight="1" s="198">
      <c r="A683" s="57" t="n"/>
      <c r="B683" s="57" t="n"/>
      <c r="C683" s="57" t="n"/>
      <c r="D683" s="58" t="n"/>
      <c r="E683" s="58" t="n"/>
      <c r="F683" s="58" t="n"/>
      <c r="G683" s="57" t="n"/>
      <c r="H683" s="57" t="n"/>
      <c r="I683" s="57" t="n"/>
    </row>
    <row r="684" ht="15.75" customHeight="1" s="198">
      <c r="A684" s="57" t="n"/>
      <c r="B684" s="57" t="n"/>
      <c r="C684" s="57" t="n"/>
      <c r="D684" s="58" t="n"/>
      <c r="E684" s="58" t="n"/>
      <c r="F684" s="58" t="n"/>
      <c r="G684" s="57" t="n"/>
      <c r="H684" s="57" t="n"/>
      <c r="I684" s="57" t="n"/>
    </row>
    <row r="685" ht="15.75" customHeight="1" s="198">
      <c r="A685" s="57" t="n"/>
      <c r="B685" s="57" t="n"/>
      <c r="C685" s="57" t="n"/>
      <c r="D685" s="58" t="n"/>
      <c r="E685" s="58" t="n"/>
      <c r="F685" s="58" t="n"/>
      <c r="G685" s="57" t="n"/>
      <c r="H685" s="57" t="n"/>
      <c r="I685" s="57" t="n"/>
    </row>
    <row r="686" ht="15.75" customHeight="1" s="198">
      <c r="A686" s="57" t="n"/>
      <c r="B686" s="57" t="n"/>
      <c r="C686" s="57" t="n"/>
      <c r="D686" s="58" t="n"/>
      <c r="E686" s="58" t="n"/>
      <c r="F686" s="58" t="n"/>
      <c r="G686" s="57" t="n"/>
      <c r="H686" s="57" t="n"/>
      <c r="I686" s="57" t="n"/>
    </row>
    <row r="687" ht="15.75" customHeight="1" s="198">
      <c r="A687" s="57" t="n"/>
      <c r="B687" s="57" t="n"/>
      <c r="C687" s="57" t="n"/>
      <c r="D687" s="58" t="n"/>
      <c r="E687" s="58" t="n"/>
      <c r="F687" s="58" t="n"/>
      <c r="G687" s="57" t="n"/>
      <c r="H687" s="57" t="n"/>
      <c r="I687" s="57" t="n"/>
    </row>
    <row r="688" ht="15.75" customHeight="1" s="198">
      <c r="A688" s="57" t="n"/>
      <c r="B688" s="57" t="n"/>
      <c r="C688" s="57" t="n"/>
      <c r="D688" s="58" t="n"/>
      <c r="E688" s="58" t="n"/>
      <c r="F688" s="58" t="n"/>
      <c r="G688" s="57" t="n"/>
      <c r="H688" s="57" t="n"/>
      <c r="I688" s="57" t="n"/>
    </row>
    <row r="689" ht="15.75" customHeight="1" s="198">
      <c r="A689" s="57" t="n"/>
      <c r="B689" s="57" t="n"/>
      <c r="C689" s="57" t="n"/>
      <c r="D689" s="58" t="n"/>
      <c r="E689" s="58" t="n"/>
      <c r="F689" s="58" t="n"/>
      <c r="G689" s="57" t="n"/>
      <c r="H689" s="57" t="n"/>
      <c r="I689" s="57" t="n"/>
    </row>
    <row r="690" ht="15.75" customHeight="1" s="198">
      <c r="A690" s="57" t="n"/>
      <c r="B690" s="57" t="n"/>
      <c r="C690" s="57" t="n"/>
      <c r="D690" s="58" t="n"/>
      <c r="E690" s="58" t="n"/>
      <c r="F690" s="58" t="n"/>
      <c r="G690" s="57" t="n"/>
      <c r="H690" s="57" t="n"/>
      <c r="I690" s="57" t="n"/>
    </row>
    <row r="691" ht="15.75" customHeight="1" s="198">
      <c r="A691" s="57" t="n"/>
      <c r="B691" s="57" t="n"/>
      <c r="C691" s="57" t="n"/>
      <c r="D691" s="58" t="n"/>
      <c r="E691" s="58" t="n"/>
      <c r="F691" s="58" t="n"/>
      <c r="G691" s="57" t="n"/>
      <c r="H691" s="57" t="n"/>
      <c r="I691" s="57" t="n"/>
    </row>
    <row r="692" ht="15.75" customHeight="1" s="198">
      <c r="A692" s="57" t="n"/>
      <c r="B692" s="57" t="n"/>
      <c r="C692" s="57" t="n"/>
      <c r="D692" s="58" t="n"/>
      <c r="E692" s="58" t="n"/>
      <c r="F692" s="58" t="n"/>
      <c r="G692" s="57" t="n"/>
      <c r="H692" s="57" t="n"/>
      <c r="I692" s="57" t="n"/>
    </row>
    <row r="693" ht="15.75" customHeight="1" s="198">
      <c r="A693" s="57" t="n"/>
      <c r="B693" s="57" t="n"/>
      <c r="C693" s="57" t="n"/>
      <c r="D693" s="58" t="n"/>
      <c r="E693" s="58" t="n"/>
      <c r="F693" s="58" t="n"/>
      <c r="G693" s="57" t="n"/>
      <c r="H693" s="57" t="n"/>
      <c r="I693" s="57" t="n"/>
    </row>
    <row r="694" ht="15.75" customHeight="1" s="198">
      <c r="A694" s="57" t="n"/>
      <c r="B694" s="57" t="n"/>
      <c r="C694" s="57" t="n"/>
      <c r="D694" s="58" t="n"/>
      <c r="E694" s="58" t="n"/>
      <c r="F694" s="58" t="n"/>
      <c r="G694" s="57" t="n"/>
      <c r="H694" s="57" t="n"/>
      <c r="I694" s="57" t="n"/>
    </row>
    <row r="695" ht="15.75" customHeight="1" s="198">
      <c r="A695" s="57" t="n"/>
      <c r="B695" s="57" t="n"/>
      <c r="C695" s="57" t="n"/>
      <c r="D695" s="58" t="n"/>
      <c r="E695" s="58" t="n"/>
      <c r="F695" s="58" t="n"/>
      <c r="G695" s="57" t="n"/>
      <c r="H695" s="57" t="n"/>
      <c r="I695" s="57" t="n"/>
    </row>
    <row r="696" ht="15.75" customHeight="1" s="198">
      <c r="A696" s="57" t="n"/>
      <c r="B696" s="57" t="n"/>
      <c r="C696" s="57" t="n"/>
      <c r="D696" s="58" t="n"/>
      <c r="E696" s="58" t="n"/>
      <c r="F696" s="58" t="n"/>
      <c r="G696" s="57" t="n"/>
      <c r="H696" s="57" t="n"/>
      <c r="I696" s="57" t="n"/>
    </row>
    <row r="697" ht="15.75" customHeight="1" s="198">
      <c r="A697" s="57" t="n"/>
      <c r="B697" s="57" t="n"/>
      <c r="C697" s="57" t="n"/>
      <c r="D697" s="58" t="n"/>
      <c r="E697" s="58" t="n"/>
      <c r="F697" s="58" t="n"/>
      <c r="G697" s="57" t="n"/>
      <c r="H697" s="57" t="n"/>
      <c r="I697" s="57" t="n"/>
    </row>
    <row r="698" ht="15.75" customHeight="1" s="198">
      <c r="A698" s="57" t="n"/>
      <c r="B698" s="57" t="n"/>
      <c r="C698" s="57" t="n"/>
      <c r="D698" s="58" t="n"/>
      <c r="E698" s="58" t="n"/>
      <c r="F698" s="58" t="n"/>
      <c r="G698" s="57" t="n"/>
      <c r="H698" s="57" t="n"/>
      <c r="I698" s="57" t="n"/>
    </row>
    <row r="699" ht="15.75" customHeight="1" s="198">
      <c r="A699" s="57" t="n"/>
      <c r="B699" s="57" t="n"/>
      <c r="C699" s="57" t="n"/>
      <c r="D699" s="58" t="n"/>
      <c r="E699" s="58" t="n"/>
      <c r="F699" s="58" t="n"/>
      <c r="G699" s="57" t="n"/>
      <c r="H699" s="57" t="n"/>
      <c r="I699" s="57" t="n"/>
    </row>
    <row r="700" ht="15.75" customHeight="1" s="198">
      <c r="A700" s="57" t="n"/>
      <c r="B700" s="57" t="n"/>
      <c r="C700" s="57" t="n"/>
      <c r="D700" s="58" t="n"/>
      <c r="E700" s="58" t="n"/>
      <c r="F700" s="58" t="n"/>
      <c r="G700" s="57" t="n"/>
      <c r="H700" s="57" t="n"/>
      <c r="I700" s="57" t="n"/>
    </row>
    <row r="701" ht="15.75" customHeight="1" s="198">
      <c r="A701" s="57" t="n"/>
      <c r="B701" s="57" t="n"/>
      <c r="C701" s="57" t="n"/>
      <c r="D701" s="58" t="n"/>
      <c r="E701" s="58" t="n"/>
      <c r="F701" s="58" t="n"/>
      <c r="G701" s="57" t="n"/>
      <c r="H701" s="57" t="n"/>
      <c r="I701" s="57" t="n"/>
    </row>
    <row r="702" ht="15.75" customHeight="1" s="198">
      <c r="A702" s="57" t="n"/>
      <c r="B702" s="57" t="n"/>
      <c r="C702" s="57" t="n"/>
      <c r="D702" s="58" t="n"/>
      <c r="E702" s="58" t="n"/>
      <c r="F702" s="58" t="n"/>
      <c r="G702" s="57" t="n"/>
      <c r="H702" s="57" t="n"/>
      <c r="I702" s="57" t="n"/>
    </row>
    <row r="703" ht="15.75" customHeight="1" s="198">
      <c r="A703" s="57" t="n"/>
      <c r="B703" s="57" t="n"/>
      <c r="C703" s="57" t="n"/>
      <c r="D703" s="58" t="n"/>
      <c r="E703" s="58" t="n"/>
      <c r="F703" s="58" t="n"/>
      <c r="G703" s="57" t="n"/>
      <c r="H703" s="57" t="n"/>
      <c r="I703" s="57" t="n"/>
    </row>
    <row r="704" ht="15.75" customHeight="1" s="198">
      <c r="A704" s="57" t="n"/>
      <c r="B704" s="57" t="n"/>
      <c r="C704" s="57" t="n"/>
      <c r="D704" s="58" t="n"/>
      <c r="E704" s="58" t="n"/>
      <c r="F704" s="58" t="n"/>
      <c r="G704" s="57" t="n"/>
      <c r="H704" s="57" t="n"/>
      <c r="I704" s="57" t="n"/>
    </row>
    <row r="705" ht="15.75" customHeight="1" s="198">
      <c r="A705" s="57" t="n"/>
      <c r="B705" s="57" t="n"/>
      <c r="C705" s="57" t="n"/>
      <c r="D705" s="58" t="n"/>
      <c r="E705" s="58" t="n"/>
      <c r="F705" s="58" t="n"/>
      <c r="G705" s="57" t="n"/>
      <c r="H705" s="57" t="n"/>
      <c r="I705" s="57" t="n"/>
    </row>
    <row r="706" ht="15.75" customHeight="1" s="198">
      <c r="A706" s="57" t="n"/>
      <c r="B706" s="57" t="n"/>
      <c r="C706" s="57" t="n"/>
      <c r="D706" s="58" t="n"/>
      <c r="E706" s="58" t="n"/>
      <c r="F706" s="58" t="n"/>
      <c r="G706" s="57" t="n"/>
      <c r="H706" s="57" t="n"/>
      <c r="I706" s="57" t="n"/>
    </row>
    <row r="707" ht="15.75" customHeight="1" s="198">
      <c r="A707" s="57" t="n"/>
      <c r="B707" s="57" t="n"/>
      <c r="C707" s="57" t="n"/>
      <c r="D707" s="58" t="n"/>
      <c r="E707" s="58" t="n"/>
      <c r="F707" s="58" t="n"/>
      <c r="G707" s="57" t="n"/>
      <c r="H707" s="57" t="n"/>
      <c r="I707" s="57" t="n"/>
    </row>
    <row r="708" ht="15.75" customHeight="1" s="198">
      <c r="A708" s="57" t="n"/>
      <c r="B708" s="57" t="n"/>
      <c r="C708" s="57" t="n"/>
      <c r="D708" s="58" t="n"/>
      <c r="E708" s="58" t="n"/>
      <c r="F708" s="58" t="n"/>
      <c r="G708" s="57" t="n"/>
      <c r="H708" s="57" t="n"/>
      <c r="I708" s="57" t="n"/>
    </row>
    <row r="709" ht="15.75" customHeight="1" s="198">
      <c r="A709" s="57" t="n"/>
      <c r="B709" s="57" t="n"/>
      <c r="C709" s="57" t="n"/>
      <c r="D709" s="58" t="n"/>
      <c r="E709" s="58" t="n"/>
      <c r="F709" s="58" t="n"/>
      <c r="G709" s="57" t="n"/>
      <c r="H709" s="57" t="n"/>
      <c r="I709" s="57" t="n"/>
    </row>
    <row r="710" ht="15.75" customHeight="1" s="198">
      <c r="A710" s="57" t="n"/>
      <c r="B710" s="57" t="n"/>
      <c r="C710" s="57" t="n"/>
      <c r="D710" s="58" t="n"/>
      <c r="E710" s="58" t="n"/>
      <c r="F710" s="58" t="n"/>
      <c r="G710" s="57" t="n"/>
      <c r="H710" s="57" t="n"/>
      <c r="I710" s="57" t="n"/>
    </row>
    <row r="711" ht="15.75" customHeight="1" s="198">
      <c r="A711" s="57" t="n"/>
      <c r="B711" s="57" t="n"/>
      <c r="C711" s="57" t="n"/>
      <c r="D711" s="58" t="n"/>
      <c r="E711" s="58" t="n"/>
      <c r="F711" s="58" t="n"/>
      <c r="G711" s="57" t="n"/>
      <c r="H711" s="57" t="n"/>
      <c r="I711" s="57" t="n"/>
    </row>
    <row r="712" ht="15.75" customHeight="1" s="198">
      <c r="A712" s="57" t="n"/>
      <c r="B712" s="57" t="n"/>
      <c r="C712" s="57" t="n"/>
      <c r="D712" s="58" t="n"/>
      <c r="E712" s="58" t="n"/>
      <c r="F712" s="58" t="n"/>
      <c r="G712" s="57" t="n"/>
      <c r="H712" s="57" t="n"/>
      <c r="I712" s="57" t="n"/>
    </row>
    <row r="713" ht="15.75" customHeight="1" s="198">
      <c r="A713" s="57" t="n"/>
      <c r="B713" s="57" t="n"/>
      <c r="C713" s="57" t="n"/>
      <c r="D713" s="58" t="n"/>
      <c r="E713" s="58" t="n"/>
      <c r="F713" s="58" t="n"/>
      <c r="G713" s="57" t="n"/>
      <c r="H713" s="57" t="n"/>
      <c r="I713" s="57" t="n"/>
    </row>
    <row r="714" ht="15.75" customHeight="1" s="198">
      <c r="A714" s="57" t="n"/>
      <c r="B714" s="57" t="n"/>
      <c r="C714" s="57" t="n"/>
      <c r="D714" s="58" t="n"/>
      <c r="E714" s="58" t="n"/>
      <c r="F714" s="58" t="n"/>
      <c r="G714" s="57" t="n"/>
      <c r="H714" s="57" t="n"/>
      <c r="I714" s="57" t="n"/>
    </row>
    <row r="715" ht="15.75" customHeight="1" s="198">
      <c r="A715" s="57" t="n"/>
      <c r="B715" s="57" t="n"/>
      <c r="C715" s="57" t="n"/>
      <c r="D715" s="58" t="n"/>
      <c r="E715" s="58" t="n"/>
      <c r="F715" s="58" t="n"/>
      <c r="G715" s="57" t="n"/>
      <c r="H715" s="57" t="n"/>
      <c r="I715" s="57" t="n"/>
    </row>
    <row r="716" ht="15.75" customHeight="1" s="198">
      <c r="A716" s="57" t="n"/>
      <c r="B716" s="57" t="n"/>
      <c r="C716" s="57" t="n"/>
      <c r="D716" s="58" t="n"/>
      <c r="E716" s="58" t="n"/>
      <c r="F716" s="58" t="n"/>
      <c r="G716" s="57" t="n"/>
      <c r="H716" s="57" t="n"/>
      <c r="I716" s="57" t="n"/>
    </row>
    <row r="717" ht="15.75" customHeight="1" s="198">
      <c r="A717" s="57" t="n"/>
      <c r="B717" s="57" t="n"/>
      <c r="C717" s="57" t="n"/>
      <c r="D717" s="58" t="n"/>
      <c r="E717" s="58" t="n"/>
      <c r="F717" s="58" t="n"/>
      <c r="G717" s="57" t="n"/>
      <c r="H717" s="57" t="n"/>
      <c r="I717" s="57" t="n"/>
    </row>
    <row r="718" ht="15.75" customHeight="1" s="198">
      <c r="A718" s="57" t="n"/>
      <c r="B718" s="57" t="n"/>
      <c r="C718" s="57" t="n"/>
      <c r="D718" s="58" t="n"/>
      <c r="E718" s="58" t="n"/>
      <c r="F718" s="58" t="n"/>
      <c r="G718" s="57" t="n"/>
      <c r="H718" s="57" t="n"/>
      <c r="I718" s="57" t="n"/>
    </row>
    <row r="719" ht="15.75" customHeight="1" s="198">
      <c r="A719" s="57" t="n"/>
      <c r="B719" s="57" t="n"/>
      <c r="C719" s="57" t="n"/>
      <c r="D719" s="58" t="n"/>
      <c r="E719" s="58" t="n"/>
      <c r="F719" s="58" t="n"/>
      <c r="G719" s="57" t="n"/>
      <c r="H719" s="57" t="n"/>
      <c r="I719" s="57" t="n"/>
    </row>
    <row r="720" ht="15.75" customHeight="1" s="198">
      <c r="A720" s="57" t="n"/>
      <c r="B720" s="57" t="n"/>
      <c r="C720" s="57" t="n"/>
      <c r="D720" s="58" t="n"/>
      <c r="E720" s="58" t="n"/>
      <c r="F720" s="58" t="n"/>
      <c r="G720" s="57" t="n"/>
      <c r="H720" s="57" t="n"/>
      <c r="I720" s="57" t="n"/>
    </row>
    <row r="721" ht="15.75" customHeight="1" s="198">
      <c r="A721" s="57" t="n"/>
      <c r="B721" s="57" t="n"/>
      <c r="C721" s="57" t="n"/>
      <c r="D721" s="58" t="n"/>
      <c r="E721" s="58" t="n"/>
      <c r="F721" s="58" t="n"/>
      <c r="G721" s="57" t="n"/>
      <c r="H721" s="57" t="n"/>
      <c r="I721" s="57" t="n"/>
    </row>
    <row r="722" ht="15.75" customHeight="1" s="198">
      <c r="A722" s="57" t="n"/>
      <c r="B722" s="57" t="n"/>
      <c r="C722" s="57" t="n"/>
      <c r="D722" s="58" t="n"/>
      <c r="E722" s="58" t="n"/>
      <c r="F722" s="58" t="n"/>
      <c r="G722" s="57" t="n"/>
      <c r="H722" s="57" t="n"/>
      <c r="I722" s="57" t="n"/>
    </row>
    <row r="723" ht="15.75" customHeight="1" s="198">
      <c r="A723" s="57" t="n"/>
      <c r="B723" s="57" t="n"/>
      <c r="C723" s="57" t="n"/>
      <c r="D723" s="58" t="n"/>
      <c r="E723" s="58" t="n"/>
      <c r="F723" s="58" t="n"/>
      <c r="G723" s="57" t="n"/>
      <c r="H723" s="57" t="n"/>
      <c r="I723" s="57" t="n"/>
    </row>
    <row r="724" ht="15.75" customHeight="1" s="198">
      <c r="A724" s="57" t="n"/>
      <c r="B724" s="57" t="n"/>
      <c r="C724" s="57" t="n"/>
      <c r="D724" s="58" t="n"/>
      <c r="E724" s="58" t="n"/>
      <c r="F724" s="58" t="n"/>
      <c r="G724" s="57" t="n"/>
      <c r="H724" s="57" t="n"/>
      <c r="I724" s="57" t="n"/>
    </row>
    <row r="725" ht="15.75" customHeight="1" s="198">
      <c r="A725" s="57" t="n"/>
      <c r="B725" s="57" t="n"/>
      <c r="C725" s="57" t="n"/>
      <c r="D725" s="58" t="n"/>
      <c r="E725" s="58" t="n"/>
      <c r="F725" s="58" t="n"/>
      <c r="G725" s="57" t="n"/>
      <c r="H725" s="57" t="n"/>
      <c r="I725" s="57" t="n"/>
    </row>
    <row r="726" ht="15.75" customHeight="1" s="198">
      <c r="A726" s="57" t="n"/>
      <c r="B726" s="57" t="n"/>
      <c r="C726" s="57" t="n"/>
      <c r="D726" s="58" t="n"/>
      <c r="E726" s="58" t="n"/>
      <c r="F726" s="58" t="n"/>
      <c r="G726" s="57" t="n"/>
      <c r="H726" s="57" t="n"/>
      <c r="I726" s="57" t="n"/>
    </row>
    <row r="727" ht="15.75" customHeight="1" s="198">
      <c r="A727" s="57" t="n"/>
      <c r="B727" s="57" t="n"/>
      <c r="C727" s="57" t="n"/>
      <c r="D727" s="58" t="n"/>
      <c r="E727" s="58" t="n"/>
      <c r="F727" s="58" t="n"/>
      <c r="G727" s="57" t="n"/>
      <c r="H727" s="57" t="n"/>
      <c r="I727" s="57" t="n"/>
    </row>
    <row r="728" ht="15.75" customHeight="1" s="198">
      <c r="A728" s="57" t="n"/>
      <c r="B728" s="57" t="n"/>
      <c r="C728" s="57" t="n"/>
      <c r="D728" s="58" t="n"/>
      <c r="E728" s="58" t="n"/>
      <c r="F728" s="58" t="n"/>
      <c r="G728" s="57" t="n"/>
      <c r="H728" s="57" t="n"/>
      <c r="I728" s="57" t="n"/>
    </row>
    <row r="729" ht="15.75" customHeight="1" s="198">
      <c r="A729" s="57" t="n"/>
      <c r="B729" s="57" t="n"/>
      <c r="C729" s="57" t="n"/>
      <c r="D729" s="58" t="n"/>
      <c r="E729" s="58" t="n"/>
      <c r="F729" s="58" t="n"/>
      <c r="G729" s="57" t="n"/>
      <c r="H729" s="57" t="n"/>
      <c r="I729" s="57" t="n"/>
    </row>
    <row r="730" ht="15.75" customHeight="1" s="198">
      <c r="A730" s="57" t="n"/>
      <c r="B730" s="57" t="n"/>
      <c r="C730" s="57" t="n"/>
      <c r="D730" s="58" t="n"/>
      <c r="E730" s="58" t="n"/>
      <c r="F730" s="58" t="n"/>
      <c r="G730" s="57" t="n"/>
      <c r="H730" s="57" t="n"/>
      <c r="I730" s="57" t="n"/>
    </row>
    <row r="731" ht="15.75" customHeight="1" s="198">
      <c r="A731" s="57" t="n"/>
      <c r="B731" s="57" t="n"/>
      <c r="C731" s="57" t="n"/>
      <c r="D731" s="58" t="n"/>
      <c r="E731" s="58" t="n"/>
      <c r="F731" s="58" t="n"/>
      <c r="G731" s="57" t="n"/>
      <c r="H731" s="57" t="n"/>
      <c r="I731" s="57" t="n"/>
    </row>
    <row r="732" ht="15.75" customHeight="1" s="198">
      <c r="A732" s="57" t="n"/>
      <c r="B732" s="57" t="n"/>
      <c r="C732" s="57" t="n"/>
      <c r="D732" s="58" t="n"/>
      <c r="E732" s="58" t="n"/>
      <c r="F732" s="58" t="n"/>
      <c r="G732" s="57" t="n"/>
      <c r="H732" s="57" t="n"/>
      <c r="I732" s="57" t="n"/>
    </row>
    <row r="733" ht="15.75" customHeight="1" s="198">
      <c r="A733" s="57" t="n"/>
      <c r="B733" s="57" t="n"/>
      <c r="C733" s="57" t="n"/>
      <c r="D733" s="58" t="n"/>
      <c r="E733" s="58" t="n"/>
      <c r="F733" s="58" t="n"/>
      <c r="G733" s="57" t="n"/>
      <c r="H733" s="57" t="n"/>
      <c r="I733" s="57" t="n"/>
    </row>
    <row r="734" ht="15.75" customHeight="1" s="198">
      <c r="A734" s="57" t="n"/>
      <c r="B734" s="57" t="n"/>
      <c r="C734" s="57" t="n"/>
      <c r="D734" s="58" t="n"/>
      <c r="E734" s="58" t="n"/>
      <c r="F734" s="58" t="n"/>
      <c r="G734" s="57" t="n"/>
      <c r="H734" s="57" t="n"/>
      <c r="I734" s="57" t="n"/>
    </row>
    <row r="735" ht="15.75" customHeight="1" s="198">
      <c r="A735" s="57" t="n"/>
      <c r="B735" s="57" t="n"/>
      <c r="C735" s="57" t="n"/>
      <c r="D735" s="58" t="n"/>
      <c r="E735" s="58" t="n"/>
      <c r="F735" s="58" t="n"/>
      <c r="G735" s="57" t="n"/>
      <c r="H735" s="57" t="n"/>
      <c r="I735" s="57" t="n"/>
    </row>
    <row r="736" ht="15.75" customHeight="1" s="198">
      <c r="A736" s="57" t="n"/>
      <c r="B736" s="57" t="n"/>
      <c r="C736" s="57" t="n"/>
      <c r="D736" s="58" t="n"/>
      <c r="E736" s="58" t="n"/>
      <c r="F736" s="58" t="n"/>
      <c r="G736" s="57" t="n"/>
      <c r="H736" s="57" t="n"/>
      <c r="I736" s="57" t="n"/>
    </row>
    <row r="737" ht="15.75" customHeight="1" s="198">
      <c r="A737" s="57" t="n"/>
      <c r="B737" s="57" t="n"/>
      <c r="C737" s="57" t="n"/>
      <c r="D737" s="58" t="n"/>
      <c r="E737" s="58" t="n"/>
      <c r="F737" s="58" t="n"/>
      <c r="G737" s="57" t="n"/>
      <c r="H737" s="57" t="n"/>
      <c r="I737" s="57" t="n"/>
    </row>
    <row r="738" ht="15.75" customHeight="1" s="198">
      <c r="A738" s="57" t="n"/>
      <c r="B738" s="57" t="n"/>
      <c r="C738" s="57" t="n"/>
      <c r="D738" s="58" t="n"/>
      <c r="E738" s="58" t="n"/>
      <c r="F738" s="58" t="n"/>
      <c r="G738" s="57" t="n"/>
      <c r="H738" s="57" t="n"/>
      <c r="I738" s="57" t="n"/>
    </row>
    <row r="739" ht="15.75" customHeight="1" s="198">
      <c r="A739" s="57" t="n"/>
      <c r="B739" s="57" t="n"/>
      <c r="C739" s="57" t="n"/>
      <c r="D739" s="58" t="n"/>
      <c r="E739" s="58" t="n"/>
      <c r="F739" s="58" t="n"/>
      <c r="G739" s="57" t="n"/>
      <c r="H739" s="57" t="n"/>
      <c r="I739" s="57" t="n"/>
    </row>
    <row r="740" ht="15.75" customHeight="1" s="198">
      <c r="A740" s="57" t="n"/>
      <c r="B740" s="57" t="n"/>
      <c r="C740" s="57" t="n"/>
      <c r="D740" s="58" t="n"/>
      <c r="E740" s="58" t="n"/>
      <c r="F740" s="58" t="n"/>
      <c r="G740" s="57" t="n"/>
      <c r="H740" s="57" t="n"/>
      <c r="I740" s="57" t="n"/>
    </row>
    <row r="741" ht="15.75" customHeight="1" s="198">
      <c r="A741" s="57" t="n"/>
      <c r="B741" s="57" t="n"/>
      <c r="C741" s="57" t="n"/>
      <c r="D741" s="58" t="n"/>
      <c r="E741" s="58" t="n"/>
      <c r="F741" s="58" t="n"/>
      <c r="G741" s="57" t="n"/>
      <c r="H741" s="57" t="n"/>
      <c r="I741" s="57" t="n"/>
    </row>
    <row r="742" ht="15.75" customHeight="1" s="198">
      <c r="A742" s="57" t="n"/>
      <c r="B742" s="57" t="n"/>
      <c r="C742" s="57" t="n"/>
      <c r="D742" s="58" t="n"/>
      <c r="E742" s="58" t="n"/>
      <c r="F742" s="58" t="n"/>
      <c r="G742" s="57" t="n"/>
      <c r="H742" s="57" t="n"/>
      <c r="I742" s="57" t="n"/>
    </row>
    <row r="743" ht="15.75" customHeight="1" s="198">
      <c r="A743" s="57" t="n"/>
      <c r="B743" s="57" t="n"/>
      <c r="C743" s="57" t="n"/>
      <c r="D743" s="58" t="n"/>
      <c r="E743" s="58" t="n"/>
      <c r="F743" s="58" t="n"/>
      <c r="G743" s="57" t="n"/>
      <c r="H743" s="57" t="n"/>
      <c r="I743" s="57" t="n"/>
    </row>
    <row r="744" ht="15.75" customHeight="1" s="198">
      <c r="A744" s="57" t="n"/>
      <c r="B744" s="57" t="n"/>
      <c r="C744" s="57" t="n"/>
      <c r="D744" s="58" t="n"/>
      <c r="E744" s="58" t="n"/>
      <c r="F744" s="58" t="n"/>
      <c r="G744" s="57" t="n"/>
      <c r="H744" s="57" t="n"/>
      <c r="I744" s="57" t="n"/>
    </row>
    <row r="745" ht="15.75" customHeight="1" s="198">
      <c r="A745" s="57" t="n"/>
      <c r="B745" s="57" t="n"/>
      <c r="C745" s="57" t="n"/>
      <c r="D745" s="58" t="n"/>
      <c r="E745" s="58" t="n"/>
      <c r="F745" s="58" t="n"/>
      <c r="G745" s="57" t="n"/>
      <c r="H745" s="57" t="n"/>
      <c r="I745" s="57" t="n"/>
    </row>
    <row r="746" ht="15.75" customHeight="1" s="198">
      <c r="A746" s="57" t="n"/>
      <c r="B746" s="57" t="n"/>
      <c r="C746" s="57" t="n"/>
      <c r="D746" s="58" t="n"/>
      <c r="E746" s="58" t="n"/>
      <c r="F746" s="58" t="n"/>
      <c r="G746" s="57" t="n"/>
      <c r="H746" s="57" t="n"/>
      <c r="I746" s="57" t="n"/>
    </row>
    <row r="747" ht="15.75" customHeight="1" s="198">
      <c r="A747" s="57" t="n"/>
      <c r="B747" s="57" t="n"/>
      <c r="C747" s="57" t="n"/>
      <c r="D747" s="58" t="n"/>
      <c r="E747" s="58" t="n"/>
      <c r="F747" s="58" t="n"/>
      <c r="G747" s="57" t="n"/>
      <c r="H747" s="57" t="n"/>
      <c r="I747" s="57" t="n"/>
    </row>
    <row r="748" ht="15.75" customHeight="1" s="198">
      <c r="A748" s="57" t="n"/>
      <c r="B748" s="57" t="n"/>
      <c r="C748" s="57" t="n"/>
      <c r="D748" s="58" t="n"/>
      <c r="E748" s="58" t="n"/>
      <c r="F748" s="58" t="n"/>
      <c r="G748" s="57" t="n"/>
      <c r="H748" s="57" t="n"/>
      <c r="I748" s="57" t="n"/>
    </row>
    <row r="749" ht="15.75" customHeight="1" s="198">
      <c r="A749" s="57" t="n"/>
      <c r="B749" s="57" t="n"/>
      <c r="C749" s="57" t="n"/>
      <c r="D749" s="58" t="n"/>
      <c r="E749" s="58" t="n"/>
      <c r="F749" s="58" t="n"/>
      <c r="G749" s="57" t="n"/>
      <c r="H749" s="57" t="n"/>
      <c r="I749" s="57" t="n"/>
    </row>
    <row r="750" ht="15.75" customHeight="1" s="198">
      <c r="A750" s="57" t="n"/>
      <c r="B750" s="57" t="n"/>
      <c r="C750" s="57" t="n"/>
      <c r="D750" s="58" t="n"/>
      <c r="E750" s="58" t="n"/>
      <c r="F750" s="58" t="n"/>
      <c r="G750" s="57" t="n"/>
      <c r="H750" s="57" t="n"/>
      <c r="I750" s="57" t="n"/>
    </row>
    <row r="751" ht="15.75" customHeight="1" s="198">
      <c r="A751" s="57" t="n"/>
      <c r="B751" s="57" t="n"/>
      <c r="C751" s="57" t="n"/>
      <c r="D751" s="58" t="n"/>
      <c r="E751" s="58" t="n"/>
      <c r="F751" s="58" t="n"/>
      <c r="G751" s="57" t="n"/>
      <c r="H751" s="57" t="n"/>
      <c r="I751" s="57" t="n"/>
    </row>
    <row r="752" ht="15.75" customHeight="1" s="198">
      <c r="A752" s="57" t="n"/>
      <c r="B752" s="57" t="n"/>
      <c r="C752" s="57" t="n"/>
      <c r="D752" s="58" t="n"/>
      <c r="E752" s="58" t="n"/>
      <c r="F752" s="58" t="n"/>
      <c r="G752" s="57" t="n"/>
      <c r="H752" s="57" t="n"/>
      <c r="I752" s="57" t="n"/>
    </row>
    <row r="753" ht="15.75" customHeight="1" s="198">
      <c r="A753" s="57" t="n"/>
      <c r="B753" s="57" t="n"/>
      <c r="C753" s="57" t="n"/>
      <c r="D753" s="58" t="n"/>
      <c r="E753" s="58" t="n"/>
      <c r="F753" s="58" t="n"/>
      <c r="G753" s="57" t="n"/>
      <c r="H753" s="57" t="n"/>
      <c r="I753" s="57" t="n"/>
    </row>
    <row r="754" ht="15.75" customHeight="1" s="198">
      <c r="A754" s="57" t="n"/>
      <c r="B754" s="57" t="n"/>
      <c r="C754" s="57" t="n"/>
      <c r="D754" s="58" t="n"/>
      <c r="E754" s="58" t="n"/>
      <c r="F754" s="58" t="n"/>
      <c r="G754" s="57" t="n"/>
      <c r="H754" s="57" t="n"/>
      <c r="I754" s="57" t="n"/>
    </row>
    <row r="755" ht="15.75" customHeight="1" s="198">
      <c r="A755" s="57" t="n"/>
      <c r="B755" s="57" t="n"/>
      <c r="C755" s="57" t="n"/>
      <c r="D755" s="58" t="n"/>
      <c r="E755" s="58" t="n"/>
      <c r="F755" s="58" t="n"/>
      <c r="G755" s="57" t="n"/>
      <c r="H755" s="57" t="n"/>
      <c r="I755" s="57" t="n"/>
    </row>
    <row r="756" ht="15.75" customHeight="1" s="198">
      <c r="A756" s="57" t="n"/>
      <c r="B756" s="57" t="n"/>
      <c r="C756" s="57" t="n"/>
      <c r="D756" s="58" t="n"/>
      <c r="E756" s="58" t="n"/>
      <c r="F756" s="58" t="n"/>
      <c r="G756" s="57" t="n"/>
      <c r="H756" s="57" t="n"/>
      <c r="I756" s="57" t="n"/>
    </row>
    <row r="757" ht="15.75" customHeight="1" s="198">
      <c r="A757" s="57" t="n"/>
      <c r="B757" s="57" t="n"/>
      <c r="C757" s="57" t="n"/>
      <c r="D757" s="58" t="n"/>
      <c r="E757" s="58" t="n"/>
      <c r="F757" s="58" t="n"/>
      <c r="G757" s="57" t="n"/>
      <c r="H757" s="57" t="n"/>
      <c r="I757" s="57" t="n"/>
    </row>
    <row r="758" ht="15.75" customHeight="1" s="198">
      <c r="A758" s="57" t="n"/>
      <c r="B758" s="57" t="n"/>
      <c r="C758" s="57" t="n"/>
      <c r="D758" s="58" t="n"/>
      <c r="E758" s="58" t="n"/>
      <c r="F758" s="58" t="n"/>
      <c r="G758" s="57" t="n"/>
      <c r="H758" s="57" t="n"/>
      <c r="I758" s="57" t="n"/>
    </row>
    <row r="759" ht="15.75" customHeight="1" s="198">
      <c r="A759" s="57" t="n"/>
      <c r="B759" s="57" t="n"/>
      <c r="C759" s="57" t="n"/>
      <c r="D759" s="58" t="n"/>
      <c r="E759" s="58" t="n"/>
      <c r="F759" s="58" t="n"/>
      <c r="G759" s="57" t="n"/>
      <c r="H759" s="57" t="n"/>
      <c r="I759" s="57" t="n"/>
    </row>
    <row r="760" ht="15.75" customHeight="1" s="198">
      <c r="A760" s="57" t="n"/>
      <c r="B760" s="57" t="n"/>
      <c r="C760" s="57" t="n"/>
      <c r="D760" s="58" t="n"/>
      <c r="E760" s="58" t="n"/>
      <c r="F760" s="58" t="n"/>
      <c r="G760" s="57" t="n"/>
      <c r="H760" s="57" t="n"/>
      <c r="I760" s="57" t="n"/>
    </row>
    <row r="761" ht="15.75" customHeight="1" s="198">
      <c r="A761" s="57" t="n"/>
      <c r="B761" s="57" t="n"/>
      <c r="C761" s="57" t="n"/>
      <c r="D761" s="58" t="n"/>
      <c r="E761" s="58" t="n"/>
      <c r="F761" s="58" t="n"/>
      <c r="G761" s="57" t="n"/>
      <c r="H761" s="57" t="n"/>
      <c r="I761" s="57" t="n"/>
    </row>
    <row r="762" ht="15.75" customHeight="1" s="198">
      <c r="A762" s="57" t="n"/>
      <c r="B762" s="57" t="n"/>
      <c r="C762" s="57" t="n"/>
      <c r="D762" s="58" t="n"/>
      <c r="E762" s="58" t="n"/>
      <c r="F762" s="58" t="n"/>
      <c r="G762" s="57" t="n"/>
      <c r="H762" s="57" t="n"/>
      <c r="I762" s="57" t="n"/>
    </row>
    <row r="763" ht="15.75" customHeight="1" s="198">
      <c r="A763" s="57" t="n"/>
      <c r="B763" s="57" t="n"/>
      <c r="C763" s="57" t="n"/>
      <c r="D763" s="58" t="n"/>
      <c r="E763" s="58" t="n"/>
      <c r="F763" s="58" t="n"/>
      <c r="G763" s="57" t="n"/>
      <c r="H763" s="57" t="n"/>
      <c r="I763" s="57" t="n"/>
    </row>
    <row r="764" ht="15.75" customHeight="1" s="198">
      <c r="A764" s="57" t="n"/>
      <c r="B764" s="57" t="n"/>
      <c r="C764" s="57" t="n"/>
      <c r="D764" s="58" t="n"/>
      <c r="E764" s="58" t="n"/>
      <c r="F764" s="58" t="n"/>
      <c r="G764" s="57" t="n"/>
      <c r="H764" s="57" t="n"/>
      <c r="I764" s="57" t="n"/>
    </row>
    <row r="765" ht="15.75" customHeight="1" s="198">
      <c r="A765" s="57" t="n"/>
      <c r="B765" s="57" t="n"/>
      <c r="C765" s="57" t="n"/>
      <c r="D765" s="58" t="n"/>
      <c r="E765" s="58" t="n"/>
      <c r="F765" s="58" t="n"/>
      <c r="G765" s="57" t="n"/>
      <c r="H765" s="57" t="n"/>
      <c r="I765" s="57" t="n"/>
    </row>
    <row r="766" ht="15.75" customHeight="1" s="198">
      <c r="A766" s="57" t="n"/>
      <c r="B766" s="57" t="n"/>
      <c r="C766" s="57" t="n"/>
      <c r="D766" s="58" t="n"/>
      <c r="E766" s="58" t="n"/>
      <c r="F766" s="58" t="n"/>
      <c r="G766" s="57" t="n"/>
      <c r="H766" s="57" t="n"/>
      <c r="I766" s="57" t="n"/>
    </row>
    <row r="767" ht="15.75" customHeight="1" s="198">
      <c r="A767" s="57" t="n"/>
      <c r="B767" s="57" t="n"/>
      <c r="C767" s="57" t="n"/>
      <c r="D767" s="58" t="n"/>
      <c r="E767" s="58" t="n"/>
      <c r="F767" s="58" t="n"/>
      <c r="G767" s="57" t="n"/>
      <c r="H767" s="57" t="n"/>
      <c r="I767" s="57" t="n"/>
    </row>
    <row r="768" ht="15.75" customHeight="1" s="198">
      <c r="A768" s="57" t="n"/>
      <c r="B768" s="57" t="n"/>
      <c r="C768" s="57" t="n"/>
      <c r="D768" s="58" t="n"/>
      <c r="E768" s="58" t="n"/>
      <c r="F768" s="58" t="n"/>
      <c r="G768" s="57" t="n"/>
      <c r="H768" s="57" t="n"/>
      <c r="I768" s="57" t="n"/>
    </row>
    <row r="769" ht="15.75" customHeight="1" s="198">
      <c r="A769" s="57" t="n"/>
      <c r="B769" s="57" t="n"/>
      <c r="C769" s="57" t="n"/>
      <c r="D769" s="58" t="n"/>
      <c r="E769" s="58" t="n"/>
      <c r="F769" s="58" t="n"/>
      <c r="G769" s="57" t="n"/>
      <c r="H769" s="57" t="n"/>
      <c r="I769" s="57" t="n"/>
    </row>
    <row r="770" ht="15.75" customHeight="1" s="198">
      <c r="A770" s="57" t="n"/>
      <c r="B770" s="57" t="n"/>
      <c r="C770" s="57" t="n"/>
      <c r="D770" s="58" t="n"/>
      <c r="E770" s="58" t="n"/>
      <c r="F770" s="58" t="n"/>
      <c r="G770" s="57" t="n"/>
      <c r="H770" s="57" t="n"/>
      <c r="I770" s="57" t="n"/>
    </row>
    <row r="771" ht="15.75" customHeight="1" s="198">
      <c r="A771" s="57" t="n"/>
      <c r="B771" s="57" t="n"/>
      <c r="C771" s="57" t="n"/>
      <c r="D771" s="58" t="n"/>
      <c r="E771" s="58" t="n"/>
      <c r="F771" s="58" t="n"/>
      <c r="G771" s="57" t="n"/>
      <c r="H771" s="57" t="n"/>
      <c r="I771" s="57" t="n"/>
    </row>
    <row r="772" ht="15.75" customHeight="1" s="198">
      <c r="A772" s="57" t="n"/>
      <c r="B772" s="57" t="n"/>
      <c r="C772" s="57" t="n"/>
      <c r="D772" s="58" t="n"/>
      <c r="E772" s="58" t="n"/>
      <c r="F772" s="58" t="n"/>
      <c r="G772" s="57" t="n"/>
      <c r="H772" s="57" t="n"/>
      <c r="I772" s="57" t="n"/>
    </row>
    <row r="773" ht="15.75" customHeight="1" s="198">
      <c r="A773" s="57" t="n"/>
      <c r="B773" s="57" t="n"/>
      <c r="C773" s="57" t="n"/>
      <c r="D773" s="58" t="n"/>
      <c r="E773" s="58" t="n"/>
      <c r="F773" s="58" t="n"/>
      <c r="G773" s="57" t="n"/>
      <c r="H773" s="57" t="n"/>
      <c r="I773" s="57" t="n"/>
    </row>
    <row r="774" ht="15.75" customHeight="1" s="198">
      <c r="A774" s="57" t="n"/>
      <c r="B774" s="57" t="n"/>
      <c r="C774" s="57" t="n"/>
      <c r="D774" s="58" t="n"/>
      <c r="E774" s="58" t="n"/>
      <c r="F774" s="58" t="n"/>
      <c r="G774" s="57" t="n"/>
      <c r="H774" s="57" t="n"/>
      <c r="I774" s="57" t="n"/>
    </row>
    <row r="775" ht="15.75" customHeight="1" s="198">
      <c r="A775" s="57" t="n"/>
      <c r="B775" s="57" t="n"/>
      <c r="C775" s="57" t="n"/>
      <c r="D775" s="58" t="n"/>
      <c r="E775" s="58" t="n"/>
      <c r="F775" s="58" t="n"/>
      <c r="G775" s="57" t="n"/>
      <c r="H775" s="57" t="n"/>
      <c r="I775" s="57" t="n"/>
    </row>
    <row r="776" ht="15.75" customHeight="1" s="198">
      <c r="A776" s="57" t="n"/>
      <c r="B776" s="57" t="n"/>
      <c r="C776" s="57" t="n"/>
      <c r="D776" s="58" t="n"/>
      <c r="E776" s="58" t="n"/>
      <c r="F776" s="58" t="n"/>
      <c r="G776" s="57" t="n"/>
      <c r="H776" s="57" t="n"/>
      <c r="I776" s="57" t="n"/>
    </row>
    <row r="777" ht="15.75" customHeight="1" s="198">
      <c r="A777" s="57" t="n"/>
      <c r="B777" s="57" t="n"/>
      <c r="C777" s="57" t="n"/>
      <c r="D777" s="58" t="n"/>
      <c r="E777" s="58" t="n"/>
      <c r="F777" s="58" t="n"/>
      <c r="G777" s="57" t="n"/>
      <c r="H777" s="57" t="n"/>
      <c r="I777" s="57" t="n"/>
    </row>
    <row r="778" ht="15.75" customHeight="1" s="198">
      <c r="A778" s="57" t="n"/>
      <c r="B778" s="57" t="n"/>
      <c r="C778" s="57" t="n"/>
      <c r="D778" s="58" t="n"/>
      <c r="E778" s="58" t="n"/>
      <c r="F778" s="58" t="n"/>
      <c r="G778" s="57" t="n"/>
      <c r="H778" s="57" t="n"/>
      <c r="I778" s="57" t="n"/>
    </row>
    <row r="779" ht="15.75" customHeight="1" s="198">
      <c r="A779" s="57" t="n"/>
      <c r="B779" s="57" t="n"/>
      <c r="C779" s="57" t="n"/>
      <c r="D779" s="58" t="n"/>
      <c r="E779" s="58" t="n"/>
      <c r="F779" s="58" t="n"/>
      <c r="G779" s="57" t="n"/>
      <c r="H779" s="57" t="n"/>
      <c r="I779" s="57" t="n"/>
    </row>
    <row r="780" ht="15.75" customHeight="1" s="198">
      <c r="A780" s="57" t="n"/>
      <c r="B780" s="57" t="n"/>
      <c r="C780" s="57" t="n"/>
      <c r="D780" s="58" t="n"/>
      <c r="E780" s="58" t="n"/>
      <c r="F780" s="58" t="n"/>
      <c r="G780" s="57" t="n"/>
      <c r="H780" s="57" t="n"/>
      <c r="I780" s="57" t="n"/>
    </row>
    <row r="781" ht="15.75" customHeight="1" s="198">
      <c r="A781" s="57" t="n"/>
      <c r="B781" s="57" t="n"/>
      <c r="C781" s="57" t="n"/>
      <c r="D781" s="58" t="n"/>
      <c r="E781" s="58" t="n"/>
      <c r="F781" s="58" t="n"/>
      <c r="G781" s="57" t="n"/>
      <c r="H781" s="57" t="n"/>
      <c r="I781" s="57" t="n"/>
    </row>
    <row r="782" ht="15.75" customHeight="1" s="198">
      <c r="A782" s="57" t="n"/>
      <c r="B782" s="57" t="n"/>
      <c r="C782" s="57" t="n"/>
      <c r="D782" s="58" t="n"/>
      <c r="E782" s="58" t="n"/>
      <c r="F782" s="58" t="n"/>
      <c r="G782" s="57" t="n"/>
      <c r="H782" s="57" t="n"/>
      <c r="I782" s="57" t="n"/>
    </row>
    <row r="783" ht="15.75" customHeight="1" s="198">
      <c r="A783" s="57" t="n"/>
      <c r="B783" s="57" t="n"/>
      <c r="C783" s="57" t="n"/>
      <c r="D783" s="58" t="n"/>
      <c r="E783" s="58" t="n"/>
      <c r="F783" s="58" t="n"/>
      <c r="G783" s="57" t="n"/>
      <c r="H783" s="57" t="n"/>
      <c r="I783" s="57" t="n"/>
    </row>
    <row r="784" ht="15.75" customHeight="1" s="198">
      <c r="A784" s="57" t="n"/>
      <c r="B784" s="57" t="n"/>
      <c r="C784" s="57" t="n"/>
      <c r="D784" s="58" t="n"/>
      <c r="E784" s="58" t="n"/>
      <c r="F784" s="58" t="n"/>
      <c r="G784" s="57" t="n"/>
      <c r="H784" s="57" t="n"/>
      <c r="I784" s="57" t="n"/>
    </row>
    <row r="785" ht="15.75" customHeight="1" s="198">
      <c r="A785" s="57" t="n"/>
      <c r="B785" s="57" t="n"/>
      <c r="C785" s="57" t="n"/>
      <c r="D785" s="58" t="n"/>
      <c r="E785" s="58" t="n"/>
      <c r="F785" s="58" t="n"/>
      <c r="G785" s="57" t="n"/>
      <c r="H785" s="57" t="n"/>
      <c r="I785" s="57" t="n"/>
    </row>
    <row r="786" ht="15.75" customHeight="1" s="198">
      <c r="A786" s="57" t="n"/>
      <c r="B786" s="57" t="n"/>
      <c r="C786" s="57" t="n"/>
      <c r="D786" s="58" t="n"/>
      <c r="E786" s="58" t="n"/>
      <c r="F786" s="58" t="n"/>
      <c r="G786" s="57" t="n"/>
      <c r="H786" s="57" t="n"/>
      <c r="I786" s="57" t="n"/>
    </row>
    <row r="787" ht="15.75" customHeight="1" s="198">
      <c r="A787" s="57" t="n"/>
      <c r="B787" s="57" t="n"/>
      <c r="C787" s="57" t="n"/>
      <c r="D787" s="58" t="n"/>
      <c r="E787" s="58" t="n"/>
      <c r="F787" s="58" t="n"/>
      <c r="G787" s="57" t="n"/>
      <c r="H787" s="57" t="n"/>
      <c r="I787" s="57" t="n"/>
    </row>
    <row r="788" ht="15.75" customHeight="1" s="198">
      <c r="A788" s="57" t="n"/>
      <c r="B788" s="57" t="n"/>
      <c r="C788" s="57" t="n"/>
      <c r="D788" s="58" t="n"/>
      <c r="E788" s="58" t="n"/>
      <c r="F788" s="58" t="n"/>
      <c r="G788" s="57" t="n"/>
      <c r="H788" s="57" t="n"/>
      <c r="I788" s="57" t="n"/>
    </row>
    <row r="789" ht="15.75" customHeight="1" s="198">
      <c r="A789" s="57" t="n"/>
      <c r="B789" s="57" t="n"/>
      <c r="C789" s="57" t="n"/>
      <c r="D789" s="58" t="n"/>
      <c r="E789" s="58" t="n"/>
      <c r="F789" s="58" t="n"/>
      <c r="G789" s="57" t="n"/>
      <c r="H789" s="57" t="n"/>
      <c r="I789" s="57" t="n"/>
    </row>
    <row r="790" ht="15.75" customHeight="1" s="198">
      <c r="A790" s="57" t="n"/>
      <c r="B790" s="57" t="n"/>
      <c r="C790" s="57" t="n"/>
      <c r="D790" s="58" t="n"/>
      <c r="E790" s="58" t="n"/>
      <c r="F790" s="58" t="n"/>
      <c r="G790" s="57" t="n"/>
      <c r="H790" s="57" t="n"/>
      <c r="I790" s="57" t="n"/>
    </row>
    <row r="791" ht="15.75" customHeight="1" s="198">
      <c r="A791" s="57" t="n"/>
      <c r="B791" s="57" t="n"/>
      <c r="C791" s="57" t="n"/>
      <c r="D791" s="58" t="n"/>
      <c r="E791" s="58" t="n"/>
      <c r="F791" s="58" t="n"/>
      <c r="G791" s="57" t="n"/>
      <c r="H791" s="57" t="n"/>
      <c r="I791" s="57" t="n"/>
    </row>
    <row r="792" ht="15.75" customHeight="1" s="198">
      <c r="A792" s="57" t="n"/>
      <c r="B792" s="57" t="n"/>
      <c r="C792" s="57" t="n"/>
      <c r="D792" s="58" t="n"/>
      <c r="E792" s="58" t="n"/>
      <c r="F792" s="58" t="n"/>
      <c r="G792" s="57" t="n"/>
      <c r="H792" s="57" t="n"/>
      <c r="I792" s="57" t="n"/>
    </row>
    <row r="793" ht="15.75" customHeight="1" s="198">
      <c r="A793" s="57" t="n"/>
      <c r="B793" s="57" t="n"/>
      <c r="C793" s="57" t="n"/>
      <c r="D793" s="58" t="n"/>
      <c r="E793" s="58" t="n"/>
      <c r="F793" s="58" t="n"/>
      <c r="G793" s="57" t="n"/>
      <c r="H793" s="57" t="n"/>
      <c r="I793" s="57" t="n"/>
    </row>
    <row r="794" ht="15.75" customHeight="1" s="198">
      <c r="A794" s="57" t="n"/>
      <c r="B794" s="57" t="n"/>
      <c r="C794" s="57" t="n"/>
      <c r="D794" s="58" t="n"/>
      <c r="E794" s="58" t="n"/>
      <c r="F794" s="58" t="n"/>
      <c r="G794" s="57" t="n"/>
      <c r="H794" s="57" t="n"/>
      <c r="I794" s="57" t="n"/>
    </row>
    <row r="795" ht="15.75" customHeight="1" s="198">
      <c r="A795" s="57" t="n"/>
      <c r="B795" s="57" t="n"/>
      <c r="C795" s="57" t="n"/>
      <c r="D795" s="58" t="n"/>
      <c r="E795" s="58" t="n"/>
      <c r="F795" s="58" t="n"/>
      <c r="G795" s="57" t="n"/>
      <c r="H795" s="57" t="n"/>
      <c r="I795" s="57" t="n"/>
    </row>
    <row r="796" ht="15.75" customHeight="1" s="198">
      <c r="A796" s="57" t="n"/>
      <c r="B796" s="57" t="n"/>
      <c r="C796" s="57" t="n"/>
      <c r="D796" s="58" t="n"/>
      <c r="E796" s="58" t="n"/>
      <c r="F796" s="58" t="n"/>
      <c r="G796" s="57" t="n"/>
      <c r="H796" s="57" t="n"/>
      <c r="I796" s="57" t="n"/>
    </row>
    <row r="797" ht="15.75" customHeight="1" s="198">
      <c r="A797" s="57" t="n"/>
      <c r="B797" s="57" t="n"/>
      <c r="C797" s="57" t="n"/>
      <c r="D797" s="58" t="n"/>
      <c r="E797" s="58" t="n"/>
      <c r="F797" s="58" t="n"/>
      <c r="G797" s="57" t="n"/>
      <c r="H797" s="57" t="n"/>
      <c r="I797" s="57" t="n"/>
    </row>
    <row r="798" ht="15.75" customHeight="1" s="198">
      <c r="A798" s="57" t="n"/>
      <c r="B798" s="57" t="n"/>
      <c r="C798" s="57" t="n"/>
      <c r="D798" s="58" t="n"/>
      <c r="E798" s="58" t="n"/>
      <c r="F798" s="58" t="n"/>
      <c r="G798" s="57" t="n"/>
      <c r="H798" s="57" t="n"/>
      <c r="I798" s="57" t="n"/>
    </row>
    <row r="799" ht="15.75" customHeight="1" s="198">
      <c r="A799" s="57" t="n"/>
      <c r="B799" s="57" t="n"/>
      <c r="C799" s="57" t="n"/>
      <c r="D799" s="58" t="n"/>
      <c r="E799" s="58" t="n"/>
      <c r="F799" s="58" t="n"/>
      <c r="G799" s="57" t="n"/>
      <c r="H799" s="57" t="n"/>
      <c r="I799" s="57" t="n"/>
    </row>
    <row r="800" ht="15.75" customHeight="1" s="198">
      <c r="A800" s="57" t="n"/>
      <c r="B800" s="57" t="n"/>
      <c r="C800" s="57" t="n"/>
      <c r="D800" s="58" t="n"/>
      <c r="E800" s="58" t="n"/>
      <c r="F800" s="58" t="n"/>
      <c r="G800" s="57" t="n"/>
      <c r="H800" s="57" t="n"/>
      <c r="I800" s="57" t="n"/>
    </row>
    <row r="801" ht="15.75" customHeight="1" s="198">
      <c r="A801" s="57" t="n"/>
      <c r="B801" s="57" t="n"/>
      <c r="C801" s="57" t="n"/>
      <c r="D801" s="58" t="n"/>
      <c r="E801" s="58" t="n"/>
      <c r="F801" s="58" t="n"/>
      <c r="G801" s="57" t="n"/>
      <c r="H801" s="57" t="n"/>
      <c r="I801" s="57" t="n"/>
    </row>
    <row r="802" ht="15.75" customHeight="1" s="198">
      <c r="A802" s="57" t="n"/>
      <c r="B802" s="57" t="n"/>
      <c r="C802" s="57" t="n"/>
      <c r="D802" s="58" t="n"/>
      <c r="E802" s="58" t="n"/>
      <c r="F802" s="58" t="n"/>
      <c r="G802" s="57" t="n"/>
      <c r="H802" s="57" t="n"/>
      <c r="I802" s="57" t="n"/>
    </row>
    <row r="803" ht="15.75" customHeight="1" s="198">
      <c r="A803" s="57" t="n"/>
      <c r="B803" s="57" t="n"/>
      <c r="C803" s="57" t="n"/>
      <c r="D803" s="58" t="n"/>
      <c r="E803" s="58" t="n"/>
      <c r="F803" s="58" t="n"/>
      <c r="G803" s="57" t="n"/>
      <c r="H803" s="57" t="n"/>
      <c r="I803" s="57" t="n"/>
    </row>
    <row r="804" ht="15.75" customHeight="1" s="198">
      <c r="A804" s="57" t="n"/>
      <c r="B804" s="57" t="n"/>
      <c r="C804" s="57" t="n"/>
      <c r="D804" s="58" t="n"/>
      <c r="E804" s="58" t="n"/>
      <c r="F804" s="58" t="n"/>
      <c r="G804" s="57" t="n"/>
      <c r="H804" s="57" t="n"/>
      <c r="I804" s="57" t="n"/>
    </row>
    <row r="805" ht="15.75" customHeight="1" s="198">
      <c r="A805" s="57" t="n"/>
      <c r="B805" s="57" t="n"/>
      <c r="C805" s="57" t="n"/>
      <c r="D805" s="58" t="n"/>
      <c r="E805" s="58" t="n"/>
      <c r="F805" s="58" t="n"/>
      <c r="G805" s="57" t="n"/>
      <c r="H805" s="57" t="n"/>
      <c r="I805" s="57" t="n"/>
    </row>
    <row r="806" ht="15.75" customHeight="1" s="198">
      <c r="A806" s="57" t="n"/>
      <c r="B806" s="57" t="n"/>
      <c r="C806" s="57" t="n"/>
      <c r="D806" s="58" t="n"/>
      <c r="E806" s="58" t="n"/>
      <c r="F806" s="58" t="n"/>
      <c r="G806" s="57" t="n"/>
      <c r="H806" s="57" t="n"/>
      <c r="I806" s="57" t="n"/>
    </row>
    <row r="807" ht="15.75" customHeight="1" s="198">
      <c r="A807" s="57" t="n"/>
      <c r="B807" s="57" t="n"/>
      <c r="C807" s="57" t="n"/>
      <c r="D807" s="58" t="n"/>
      <c r="E807" s="58" t="n"/>
      <c r="F807" s="58" t="n"/>
      <c r="G807" s="57" t="n"/>
      <c r="H807" s="57" t="n"/>
      <c r="I807" s="57" t="n"/>
    </row>
    <row r="808" ht="15.75" customHeight="1" s="198">
      <c r="A808" s="57" t="n"/>
      <c r="B808" s="57" t="n"/>
      <c r="C808" s="57" t="n"/>
      <c r="D808" s="58" t="n"/>
      <c r="E808" s="58" t="n"/>
      <c r="F808" s="58" t="n"/>
      <c r="G808" s="57" t="n"/>
      <c r="H808" s="57" t="n"/>
      <c r="I808" s="57" t="n"/>
    </row>
    <row r="809" ht="15.75" customHeight="1" s="198">
      <c r="A809" s="57" t="n"/>
      <c r="B809" s="57" t="n"/>
      <c r="C809" s="57" t="n"/>
      <c r="D809" s="58" t="n"/>
      <c r="E809" s="58" t="n"/>
      <c r="F809" s="58" t="n"/>
      <c r="G809" s="57" t="n"/>
      <c r="H809" s="57" t="n"/>
      <c r="I809" s="57" t="n"/>
    </row>
    <row r="810" ht="15.75" customHeight="1" s="198">
      <c r="A810" s="57" t="n"/>
      <c r="B810" s="57" t="n"/>
      <c r="C810" s="57" t="n"/>
      <c r="D810" s="58" t="n"/>
      <c r="E810" s="58" t="n"/>
      <c r="F810" s="58" t="n"/>
      <c r="G810" s="57" t="n"/>
      <c r="H810" s="57" t="n"/>
      <c r="I810" s="57" t="n"/>
    </row>
    <row r="811" ht="15.75" customHeight="1" s="198">
      <c r="A811" s="57" t="n"/>
      <c r="B811" s="57" t="n"/>
      <c r="C811" s="57" t="n"/>
      <c r="D811" s="58" t="n"/>
      <c r="E811" s="58" t="n"/>
      <c r="F811" s="58" t="n"/>
      <c r="G811" s="57" t="n"/>
      <c r="H811" s="57" t="n"/>
      <c r="I811" s="57" t="n"/>
    </row>
    <row r="812" ht="15.75" customHeight="1" s="198">
      <c r="A812" s="57" t="n"/>
      <c r="B812" s="57" t="n"/>
      <c r="C812" s="57" t="n"/>
      <c r="D812" s="58" t="n"/>
      <c r="E812" s="58" t="n"/>
      <c r="F812" s="58" t="n"/>
      <c r="G812" s="57" t="n"/>
      <c r="H812" s="57" t="n"/>
      <c r="I812" s="57" t="n"/>
    </row>
    <row r="813" ht="15.75" customHeight="1" s="198">
      <c r="A813" s="57" t="n"/>
      <c r="B813" s="57" t="n"/>
      <c r="C813" s="57" t="n"/>
      <c r="D813" s="58" t="n"/>
      <c r="E813" s="58" t="n"/>
      <c r="F813" s="58" t="n"/>
      <c r="G813" s="57" t="n"/>
      <c r="H813" s="57" t="n"/>
      <c r="I813" s="57" t="n"/>
    </row>
    <row r="814" ht="15.75" customHeight="1" s="198">
      <c r="A814" s="57" t="n"/>
      <c r="B814" s="57" t="n"/>
      <c r="C814" s="57" t="n"/>
      <c r="D814" s="58" t="n"/>
      <c r="E814" s="58" t="n"/>
      <c r="F814" s="58" t="n"/>
      <c r="G814" s="57" t="n"/>
      <c r="H814" s="57" t="n"/>
      <c r="I814" s="57" t="n"/>
    </row>
    <row r="815" ht="15.75" customHeight="1" s="198">
      <c r="A815" s="57" t="n"/>
      <c r="B815" s="57" t="n"/>
      <c r="C815" s="57" t="n"/>
      <c r="D815" s="58" t="n"/>
      <c r="E815" s="58" t="n"/>
      <c r="F815" s="58" t="n"/>
      <c r="G815" s="57" t="n"/>
      <c r="H815" s="57" t="n"/>
      <c r="I815" s="57" t="n"/>
    </row>
    <row r="816" ht="15.75" customHeight="1" s="198">
      <c r="A816" s="57" t="n"/>
      <c r="B816" s="57" t="n"/>
      <c r="C816" s="57" t="n"/>
      <c r="D816" s="58" t="n"/>
      <c r="E816" s="58" t="n"/>
      <c r="F816" s="58" t="n"/>
      <c r="G816" s="57" t="n"/>
      <c r="H816" s="57" t="n"/>
      <c r="I816" s="57" t="n"/>
    </row>
    <row r="817" ht="15.75" customHeight="1" s="198">
      <c r="A817" s="57" t="n"/>
      <c r="B817" s="57" t="n"/>
      <c r="C817" s="57" t="n"/>
      <c r="D817" s="58" t="n"/>
      <c r="E817" s="58" t="n"/>
      <c r="F817" s="58" t="n"/>
      <c r="G817" s="57" t="n"/>
      <c r="H817" s="57" t="n"/>
      <c r="I817" s="57" t="n"/>
    </row>
    <row r="818" ht="15.75" customHeight="1" s="198">
      <c r="A818" s="57" t="n"/>
      <c r="B818" s="57" t="n"/>
      <c r="C818" s="57" t="n"/>
      <c r="D818" s="58" t="n"/>
      <c r="E818" s="58" t="n"/>
      <c r="F818" s="58" t="n"/>
      <c r="G818" s="57" t="n"/>
      <c r="H818" s="57" t="n"/>
      <c r="I818" s="57" t="n"/>
    </row>
    <row r="819" ht="15.75" customHeight="1" s="198">
      <c r="A819" s="57" t="n"/>
      <c r="B819" s="57" t="n"/>
      <c r="C819" s="57" t="n"/>
      <c r="D819" s="58" t="n"/>
      <c r="E819" s="58" t="n"/>
      <c r="F819" s="58" t="n"/>
      <c r="G819" s="57" t="n"/>
      <c r="H819" s="57" t="n"/>
      <c r="I819" s="57" t="n"/>
    </row>
    <row r="820" ht="15.75" customHeight="1" s="198">
      <c r="A820" s="57" t="n"/>
      <c r="B820" s="57" t="n"/>
      <c r="C820" s="57" t="n"/>
      <c r="D820" s="58" t="n"/>
      <c r="E820" s="58" t="n"/>
      <c r="F820" s="58" t="n"/>
      <c r="G820" s="57" t="n"/>
      <c r="H820" s="57" t="n"/>
      <c r="I820" s="57" t="n"/>
    </row>
    <row r="821" ht="15.75" customHeight="1" s="198">
      <c r="A821" s="57" t="n"/>
      <c r="B821" s="57" t="n"/>
      <c r="C821" s="57" t="n"/>
      <c r="D821" s="58" t="n"/>
      <c r="E821" s="58" t="n"/>
      <c r="F821" s="58" t="n"/>
      <c r="G821" s="57" t="n"/>
      <c r="H821" s="57" t="n"/>
      <c r="I821" s="57" t="n"/>
    </row>
    <row r="822" ht="15.75" customHeight="1" s="198">
      <c r="A822" s="57" t="n"/>
      <c r="B822" s="57" t="n"/>
      <c r="C822" s="57" t="n"/>
      <c r="D822" s="58" t="n"/>
      <c r="E822" s="58" t="n"/>
      <c r="F822" s="58" t="n"/>
      <c r="G822" s="57" t="n"/>
      <c r="H822" s="57" t="n"/>
      <c r="I822" s="57" t="n"/>
    </row>
    <row r="823" ht="15.75" customHeight="1" s="198">
      <c r="A823" s="57" t="n"/>
      <c r="B823" s="57" t="n"/>
      <c r="C823" s="57" t="n"/>
      <c r="D823" s="58" t="n"/>
      <c r="E823" s="58" t="n"/>
      <c r="F823" s="58" t="n"/>
      <c r="G823" s="57" t="n"/>
      <c r="H823" s="57" t="n"/>
      <c r="I823" s="57" t="n"/>
    </row>
    <row r="824" ht="15.75" customHeight="1" s="198">
      <c r="A824" s="57" t="n"/>
      <c r="B824" s="57" t="n"/>
      <c r="C824" s="57" t="n"/>
      <c r="D824" s="58" t="n"/>
      <c r="E824" s="58" t="n"/>
      <c r="F824" s="58" t="n"/>
      <c r="G824" s="57" t="n"/>
      <c r="H824" s="57" t="n"/>
      <c r="I824" s="57" t="n"/>
    </row>
    <row r="825" ht="15.75" customHeight="1" s="198">
      <c r="A825" s="57" t="n"/>
      <c r="B825" s="57" t="n"/>
      <c r="C825" s="57" t="n"/>
      <c r="D825" s="58" t="n"/>
      <c r="E825" s="58" t="n"/>
      <c r="F825" s="58" t="n"/>
      <c r="G825" s="57" t="n"/>
      <c r="H825" s="57" t="n"/>
      <c r="I825" s="57" t="n"/>
    </row>
    <row r="826" ht="15.75" customHeight="1" s="198">
      <c r="A826" s="57" t="n"/>
      <c r="B826" s="57" t="n"/>
      <c r="C826" s="57" t="n"/>
      <c r="D826" s="58" t="n"/>
      <c r="E826" s="58" t="n"/>
      <c r="F826" s="58" t="n"/>
      <c r="G826" s="57" t="n"/>
      <c r="H826" s="57" t="n"/>
      <c r="I826" s="57" t="n"/>
    </row>
    <row r="827" ht="15.75" customHeight="1" s="198">
      <c r="A827" s="57" t="n"/>
      <c r="B827" s="57" t="n"/>
      <c r="C827" s="57" t="n"/>
      <c r="D827" s="58" t="n"/>
      <c r="E827" s="58" t="n"/>
      <c r="F827" s="58" t="n"/>
      <c r="G827" s="57" t="n"/>
      <c r="H827" s="57" t="n"/>
      <c r="I827" s="57" t="n"/>
    </row>
    <row r="828" ht="15.75" customHeight="1" s="198">
      <c r="A828" s="57" t="n"/>
      <c r="B828" s="57" t="n"/>
      <c r="C828" s="57" t="n"/>
      <c r="D828" s="58" t="n"/>
      <c r="E828" s="58" t="n"/>
      <c r="F828" s="58" t="n"/>
      <c r="G828" s="57" t="n"/>
      <c r="H828" s="57" t="n"/>
      <c r="I828" s="57" t="n"/>
    </row>
    <row r="829" ht="15.75" customHeight="1" s="198">
      <c r="A829" s="57" t="n"/>
      <c r="B829" s="57" t="n"/>
      <c r="C829" s="57" t="n"/>
      <c r="D829" s="58" t="n"/>
      <c r="E829" s="58" t="n"/>
      <c r="F829" s="58" t="n"/>
      <c r="G829" s="57" t="n"/>
      <c r="H829" s="57" t="n"/>
      <c r="I829" s="57" t="n"/>
    </row>
    <row r="830" ht="15.75" customHeight="1" s="198">
      <c r="A830" s="57" t="n"/>
      <c r="B830" s="57" t="n"/>
      <c r="C830" s="57" t="n"/>
      <c r="D830" s="58" t="n"/>
      <c r="E830" s="58" t="n"/>
      <c r="F830" s="58" t="n"/>
      <c r="G830" s="57" t="n"/>
      <c r="H830" s="57" t="n"/>
      <c r="I830" s="57" t="n"/>
    </row>
    <row r="831" ht="15.75" customHeight="1" s="198">
      <c r="A831" s="57" t="n"/>
      <c r="B831" s="57" t="n"/>
      <c r="C831" s="57" t="n"/>
      <c r="D831" s="58" t="n"/>
      <c r="E831" s="58" t="n"/>
      <c r="F831" s="58" t="n"/>
      <c r="G831" s="57" t="n"/>
      <c r="H831" s="57" t="n"/>
      <c r="I831" s="57" t="n"/>
    </row>
    <row r="832" ht="15.75" customHeight="1" s="198">
      <c r="A832" s="57" t="n"/>
      <c r="B832" s="57" t="n"/>
      <c r="C832" s="57" t="n"/>
      <c r="D832" s="58" t="n"/>
      <c r="E832" s="58" t="n"/>
      <c r="F832" s="58" t="n"/>
      <c r="G832" s="57" t="n"/>
      <c r="H832" s="57" t="n"/>
      <c r="I832" s="57" t="n"/>
    </row>
    <row r="833" ht="15.75" customHeight="1" s="198">
      <c r="A833" s="57" t="n"/>
      <c r="B833" s="57" t="n"/>
      <c r="C833" s="57" t="n"/>
      <c r="D833" s="58" t="n"/>
      <c r="E833" s="58" t="n"/>
      <c r="F833" s="58" t="n"/>
      <c r="G833" s="57" t="n"/>
      <c r="H833" s="57" t="n"/>
      <c r="I833" s="57" t="n"/>
    </row>
    <row r="834" ht="15.75" customHeight="1" s="198">
      <c r="A834" s="57" t="n"/>
      <c r="B834" s="57" t="n"/>
      <c r="C834" s="57" t="n"/>
      <c r="D834" s="58" t="n"/>
      <c r="E834" s="58" t="n"/>
      <c r="F834" s="58" t="n"/>
      <c r="G834" s="57" t="n"/>
      <c r="H834" s="57" t="n"/>
      <c r="I834" s="57" t="n"/>
    </row>
    <row r="835" ht="15.75" customHeight="1" s="198">
      <c r="A835" s="57" t="n"/>
      <c r="B835" s="57" t="n"/>
      <c r="C835" s="57" t="n"/>
      <c r="D835" s="58" t="n"/>
      <c r="E835" s="58" t="n"/>
      <c r="F835" s="58" t="n"/>
      <c r="G835" s="57" t="n"/>
      <c r="H835" s="57" t="n"/>
      <c r="I835" s="57" t="n"/>
    </row>
    <row r="836" ht="15.75" customHeight="1" s="198">
      <c r="A836" s="57" t="n"/>
      <c r="B836" s="57" t="n"/>
      <c r="C836" s="57" t="n"/>
      <c r="D836" s="58" t="n"/>
      <c r="E836" s="58" t="n"/>
      <c r="F836" s="58" t="n"/>
      <c r="G836" s="57" t="n"/>
      <c r="H836" s="57" t="n"/>
      <c r="I836" s="57" t="n"/>
    </row>
    <row r="837" ht="15.75" customHeight="1" s="198">
      <c r="A837" s="57" t="n"/>
      <c r="B837" s="57" t="n"/>
      <c r="C837" s="57" t="n"/>
      <c r="D837" s="58" t="n"/>
      <c r="E837" s="58" t="n"/>
      <c r="F837" s="58" t="n"/>
      <c r="G837" s="57" t="n"/>
      <c r="H837" s="57" t="n"/>
      <c r="I837" s="57" t="n"/>
    </row>
    <row r="838" ht="15.75" customHeight="1" s="198">
      <c r="A838" s="57" t="n"/>
      <c r="B838" s="57" t="n"/>
      <c r="C838" s="57" t="n"/>
      <c r="D838" s="58" t="n"/>
      <c r="E838" s="58" t="n"/>
      <c r="F838" s="58" t="n"/>
      <c r="G838" s="57" t="n"/>
      <c r="H838" s="57" t="n"/>
      <c r="I838" s="57" t="n"/>
    </row>
    <row r="839" ht="15.75" customHeight="1" s="198">
      <c r="A839" s="57" t="n"/>
      <c r="B839" s="57" t="n"/>
      <c r="C839" s="57" t="n"/>
      <c r="D839" s="58" t="n"/>
      <c r="E839" s="58" t="n"/>
      <c r="F839" s="58" t="n"/>
      <c r="G839" s="57" t="n"/>
      <c r="H839" s="57" t="n"/>
      <c r="I839" s="57" t="n"/>
    </row>
    <row r="840" ht="15.75" customHeight="1" s="198">
      <c r="A840" s="57" t="n"/>
      <c r="B840" s="57" t="n"/>
      <c r="C840" s="57" t="n"/>
      <c r="D840" s="58" t="n"/>
      <c r="E840" s="58" t="n"/>
      <c r="F840" s="58" t="n"/>
      <c r="G840" s="57" t="n"/>
      <c r="H840" s="57" t="n"/>
      <c r="I840" s="57" t="n"/>
    </row>
    <row r="841" ht="15.75" customHeight="1" s="198">
      <c r="A841" s="57" t="n"/>
      <c r="B841" s="57" t="n"/>
      <c r="C841" s="57" t="n"/>
      <c r="D841" s="58" t="n"/>
      <c r="E841" s="58" t="n"/>
      <c r="F841" s="58" t="n"/>
      <c r="G841" s="57" t="n"/>
      <c r="H841" s="57" t="n"/>
      <c r="I841" s="57" t="n"/>
    </row>
    <row r="842" ht="15.75" customHeight="1" s="198">
      <c r="A842" s="57" t="n"/>
      <c r="B842" s="57" t="n"/>
      <c r="C842" s="57" t="n"/>
      <c r="D842" s="58" t="n"/>
      <c r="E842" s="58" t="n"/>
      <c r="F842" s="58" t="n"/>
      <c r="G842" s="57" t="n"/>
      <c r="H842" s="57" t="n"/>
      <c r="I842" s="57" t="n"/>
    </row>
    <row r="843" ht="15.75" customHeight="1" s="198">
      <c r="A843" s="57" t="n"/>
      <c r="B843" s="57" t="n"/>
      <c r="C843" s="57" t="n"/>
      <c r="D843" s="58" t="n"/>
      <c r="E843" s="58" t="n"/>
      <c r="F843" s="58" t="n"/>
      <c r="G843" s="57" t="n"/>
      <c r="H843" s="57" t="n"/>
      <c r="I843" s="57" t="n"/>
    </row>
    <row r="844" ht="15.75" customHeight="1" s="198">
      <c r="A844" s="57" t="n"/>
      <c r="B844" s="57" t="n"/>
      <c r="C844" s="57" t="n"/>
      <c r="D844" s="58" t="n"/>
      <c r="E844" s="58" t="n"/>
      <c r="F844" s="58" t="n"/>
      <c r="G844" s="57" t="n"/>
      <c r="H844" s="57" t="n"/>
      <c r="I844" s="57" t="n"/>
    </row>
    <row r="845" ht="15.75" customHeight="1" s="198">
      <c r="A845" s="57" t="n"/>
      <c r="B845" s="57" t="n"/>
      <c r="C845" s="57" t="n"/>
      <c r="D845" s="58" t="n"/>
      <c r="E845" s="58" t="n"/>
      <c r="F845" s="58" t="n"/>
      <c r="G845" s="57" t="n"/>
      <c r="H845" s="57" t="n"/>
      <c r="I845" s="57" t="n"/>
    </row>
    <row r="846" ht="15.75" customHeight="1" s="198">
      <c r="A846" s="57" t="n"/>
      <c r="B846" s="57" t="n"/>
      <c r="C846" s="57" t="n"/>
      <c r="D846" s="58" t="n"/>
      <c r="E846" s="58" t="n"/>
      <c r="F846" s="58" t="n"/>
      <c r="G846" s="57" t="n"/>
      <c r="H846" s="57" t="n"/>
      <c r="I846" s="57" t="n"/>
    </row>
    <row r="847" ht="15.75" customHeight="1" s="198">
      <c r="A847" s="57" t="n"/>
      <c r="B847" s="57" t="n"/>
      <c r="C847" s="57" t="n"/>
      <c r="D847" s="58" t="n"/>
      <c r="E847" s="58" t="n"/>
      <c r="F847" s="58" t="n"/>
      <c r="G847" s="57" t="n"/>
      <c r="H847" s="57" t="n"/>
      <c r="I847" s="57" t="n"/>
    </row>
    <row r="848" ht="15.75" customHeight="1" s="198">
      <c r="A848" s="57" t="n"/>
      <c r="B848" s="57" t="n"/>
      <c r="C848" s="57" t="n"/>
      <c r="D848" s="58" t="n"/>
      <c r="E848" s="58" t="n"/>
      <c r="F848" s="58" t="n"/>
      <c r="G848" s="57" t="n"/>
      <c r="H848" s="57" t="n"/>
      <c r="I848" s="57" t="n"/>
    </row>
    <row r="849" ht="15.75" customHeight="1" s="198">
      <c r="A849" s="57" t="n"/>
      <c r="B849" s="57" t="n"/>
      <c r="C849" s="57" t="n"/>
      <c r="D849" s="58" t="n"/>
      <c r="E849" s="58" t="n"/>
      <c r="F849" s="58" t="n"/>
      <c r="G849" s="57" t="n"/>
      <c r="H849" s="57" t="n"/>
      <c r="I849" s="57" t="n"/>
    </row>
    <row r="850" ht="15.75" customHeight="1" s="198">
      <c r="A850" s="57" t="n"/>
      <c r="B850" s="57" t="n"/>
      <c r="C850" s="57" t="n"/>
      <c r="D850" s="58" t="n"/>
      <c r="E850" s="58" t="n"/>
      <c r="F850" s="58" t="n"/>
      <c r="G850" s="57" t="n"/>
      <c r="H850" s="57" t="n"/>
      <c r="I850" s="57" t="n"/>
    </row>
    <row r="851" ht="15.75" customHeight="1" s="198">
      <c r="A851" s="57" t="n"/>
      <c r="B851" s="57" t="n"/>
      <c r="C851" s="57" t="n"/>
      <c r="D851" s="58" t="n"/>
      <c r="E851" s="58" t="n"/>
      <c r="F851" s="58" t="n"/>
      <c r="G851" s="57" t="n"/>
      <c r="H851" s="57" t="n"/>
      <c r="I851" s="57" t="n"/>
    </row>
    <row r="852" ht="15.75" customHeight="1" s="198">
      <c r="A852" s="57" t="n"/>
      <c r="B852" s="57" t="n"/>
      <c r="C852" s="57" t="n"/>
      <c r="D852" s="58" t="n"/>
      <c r="E852" s="58" t="n"/>
      <c r="F852" s="58" t="n"/>
      <c r="G852" s="57" t="n"/>
      <c r="H852" s="57" t="n"/>
      <c r="I852" s="57" t="n"/>
    </row>
    <row r="853" ht="15.75" customHeight="1" s="198">
      <c r="A853" s="57" t="n"/>
      <c r="B853" s="57" t="n"/>
      <c r="C853" s="57" t="n"/>
      <c r="D853" s="58" t="n"/>
      <c r="E853" s="58" t="n"/>
      <c r="F853" s="58" t="n"/>
      <c r="G853" s="57" t="n"/>
      <c r="H853" s="57" t="n"/>
      <c r="I853" s="57" t="n"/>
    </row>
    <row r="854" ht="15.75" customHeight="1" s="198">
      <c r="A854" s="57" t="n"/>
      <c r="B854" s="57" t="n"/>
      <c r="C854" s="57" t="n"/>
      <c r="D854" s="58" t="n"/>
      <c r="E854" s="58" t="n"/>
      <c r="F854" s="58" t="n"/>
      <c r="G854" s="57" t="n"/>
      <c r="H854" s="57" t="n"/>
      <c r="I854" s="57" t="n"/>
    </row>
    <row r="855" ht="15.75" customHeight="1" s="198">
      <c r="A855" s="57" t="n"/>
      <c r="B855" s="57" t="n"/>
      <c r="C855" s="57" t="n"/>
      <c r="D855" s="58" t="n"/>
      <c r="E855" s="58" t="n"/>
      <c r="F855" s="58" t="n"/>
      <c r="G855" s="57" t="n"/>
      <c r="H855" s="57" t="n"/>
      <c r="I855" s="57" t="n"/>
    </row>
    <row r="856" ht="15.75" customHeight="1" s="198">
      <c r="A856" s="57" t="n"/>
      <c r="B856" s="57" t="n"/>
      <c r="C856" s="57" t="n"/>
      <c r="D856" s="58" t="n"/>
      <c r="E856" s="58" t="n"/>
      <c r="F856" s="58" t="n"/>
      <c r="G856" s="57" t="n"/>
      <c r="H856" s="57" t="n"/>
      <c r="I856" s="57" t="n"/>
    </row>
    <row r="857" ht="15.75" customHeight="1" s="198">
      <c r="A857" s="57" t="n"/>
      <c r="B857" s="57" t="n"/>
      <c r="C857" s="57" t="n"/>
      <c r="D857" s="58" t="n"/>
      <c r="E857" s="58" t="n"/>
      <c r="F857" s="58" t="n"/>
      <c r="G857" s="57" t="n"/>
      <c r="H857" s="57" t="n"/>
      <c r="I857" s="57" t="n"/>
    </row>
    <row r="858" ht="15.75" customHeight="1" s="198">
      <c r="A858" s="57" t="n"/>
      <c r="B858" s="57" t="n"/>
      <c r="C858" s="57" t="n"/>
      <c r="D858" s="58" t="n"/>
      <c r="E858" s="58" t="n"/>
      <c r="F858" s="58" t="n"/>
      <c r="G858" s="57" t="n"/>
      <c r="H858" s="57" t="n"/>
      <c r="I858" s="57" t="n"/>
    </row>
    <row r="859" ht="15.75" customHeight="1" s="198">
      <c r="A859" s="57" t="n"/>
      <c r="B859" s="57" t="n"/>
      <c r="C859" s="57" t="n"/>
      <c r="D859" s="58" t="n"/>
      <c r="E859" s="58" t="n"/>
      <c r="F859" s="58" t="n"/>
      <c r="G859" s="57" t="n"/>
      <c r="H859" s="57" t="n"/>
      <c r="I859" s="57" t="n"/>
    </row>
    <row r="860" ht="15.75" customHeight="1" s="198">
      <c r="A860" s="57" t="n"/>
      <c r="B860" s="57" t="n"/>
      <c r="C860" s="57" t="n"/>
      <c r="D860" s="58" t="n"/>
      <c r="E860" s="58" t="n"/>
      <c r="F860" s="58" t="n"/>
      <c r="G860" s="57" t="n"/>
      <c r="H860" s="57" t="n"/>
      <c r="I860" s="57" t="n"/>
    </row>
    <row r="861" ht="15.75" customHeight="1" s="198">
      <c r="A861" s="57" t="n"/>
      <c r="B861" s="57" t="n"/>
      <c r="C861" s="57" t="n"/>
      <c r="D861" s="58" t="n"/>
      <c r="E861" s="58" t="n"/>
      <c r="F861" s="58" t="n"/>
      <c r="G861" s="57" t="n"/>
      <c r="H861" s="57" t="n"/>
      <c r="I861" s="57" t="n"/>
    </row>
    <row r="862" ht="15.75" customHeight="1" s="198">
      <c r="A862" s="57" t="n"/>
      <c r="B862" s="57" t="n"/>
      <c r="C862" s="57" t="n"/>
      <c r="D862" s="58" t="n"/>
      <c r="E862" s="58" t="n"/>
      <c r="F862" s="58" t="n"/>
      <c r="G862" s="57" t="n"/>
      <c r="H862" s="57" t="n"/>
      <c r="I862" s="57" t="n"/>
    </row>
    <row r="863" ht="15.75" customHeight="1" s="198">
      <c r="A863" s="57" t="n"/>
      <c r="B863" s="57" t="n"/>
      <c r="C863" s="57" t="n"/>
      <c r="D863" s="58" t="n"/>
      <c r="E863" s="58" t="n"/>
      <c r="F863" s="58" t="n"/>
      <c r="G863" s="57" t="n"/>
      <c r="H863" s="57" t="n"/>
      <c r="I863" s="57" t="n"/>
    </row>
    <row r="864" ht="15.75" customHeight="1" s="198">
      <c r="A864" s="57" t="n"/>
      <c r="B864" s="57" t="n"/>
      <c r="C864" s="57" t="n"/>
      <c r="D864" s="58" t="n"/>
      <c r="E864" s="58" t="n"/>
      <c r="F864" s="58" t="n"/>
      <c r="G864" s="57" t="n"/>
      <c r="H864" s="57" t="n"/>
      <c r="I864" s="57" t="n"/>
    </row>
    <row r="865" ht="15.75" customHeight="1" s="198">
      <c r="A865" s="57" t="n"/>
      <c r="B865" s="57" t="n"/>
      <c r="C865" s="57" t="n"/>
      <c r="D865" s="58" t="n"/>
      <c r="E865" s="58" t="n"/>
      <c r="F865" s="58" t="n"/>
      <c r="G865" s="57" t="n"/>
      <c r="H865" s="57" t="n"/>
      <c r="I865" s="57" t="n"/>
    </row>
    <row r="866" ht="15.75" customHeight="1" s="198">
      <c r="A866" s="57" t="n"/>
      <c r="B866" s="57" t="n"/>
      <c r="C866" s="57" t="n"/>
      <c r="D866" s="58" t="n"/>
      <c r="E866" s="58" t="n"/>
      <c r="F866" s="58" t="n"/>
      <c r="G866" s="57" t="n"/>
      <c r="H866" s="57" t="n"/>
      <c r="I866" s="57" t="n"/>
    </row>
    <row r="867" ht="15.75" customHeight="1" s="198">
      <c r="A867" s="57" t="n"/>
      <c r="B867" s="57" t="n"/>
      <c r="C867" s="57" t="n"/>
      <c r="D867" s="58" t="n"/>
      <c r="E867" s="58" t="n"/>
      <c r="F867" s="58" t="n"/>
      <c r="G867" s="57" t="n"/>
      <c r="H867" s="57" t="n"/>
      <c r="I867" s="57" t="n"/>
    </row>
    <row r="868" ht="15.75" customHeight="1" s="198">
      <c r="A868" s="57" t="n"/>
      <c r="B868" s="57" t="n"/>
      <c r="C868" s="57" t="n"/>
      <c r="D868" s="58" t="n"/>
      <c r="E868" s="58" t="n"/>
      <c r="F868" s="58" t="n"/>
      <c r="G868" s="57" t="n"/>
      <c r="H868" s="57" t="n"/>
      <c r="I868" s="57" t="n"/>
    </row>
    <row r="869" ht="15.75" customHeight="1" s="198">
      <c r="A869" s="57" t="n"/>
      <c r="B869" s="57" t="n"/>
      <c r="C869" s="57" t="n"/>
      <c r="D869" s="58" t="n"/>
      <c r="E869" s="58" t="n"/>
      <c r="F869" s="58" t="n"/>
      <c r="G869" s="57" t="n"/>
      <c r="H869" s="57" t="n"/>
      <c r="I869" s="57" t="n"/>
    </row>
    <row r="870" ht="15.75" customHeight="1" s="198">
      <c r="A870" s="57" t="n"/>
      <c r="B870" s="57" t="n"/>
      <c r="C870" s="57" t="n"/>
      <c r="D870" s="58" t="n"/>
      <c r="E870" s="58" t="n"/>
      <c r="F870" s="58" t="n"/>
      <c r="G870" s="57" t="n"/>
      <c r="H870" s="57" t="n"/>
      <c r="I870" s="57" t="n"/>
    </row>
    <row r="871" ht="15.75" customHeight="1" s="198">
      <c r="A871" s="57" t="n"/>
      <c r="B871" s="57" t="n"/>
      <c r="C871" s="57" t="n"/>
      <c r="D871" s="58" t="n"/>
      <c r="E871" s="58" t="n"/>
      <c r="F871" s="58" t="n"/>
      <c r="G871" s="57" t="n"/>
      <c r="H871" s="57" t="n"/>
      <c r="I871" s="57" t="n"/>
    </row>
    <row r="872" ht="15.75" customHeight="1" s="198">
      <c r="A872" s="57" t="n"/>
      <c r="B872" s="57" t="n"/>
      <c r="C872" s="57" t="n"/>
      <c r="D872" s="58" t="n"/>
      <c r="E872" s="58" t="n"/>
      <c r="F872" s="58" t="n"/>
      <c r="G872" s="57" t="n"/>
      <c r="H872" s="57" t="n"/>
      <c r="I872" s="57" t="n"/>
    </row>
    <row r="873" ht="15.75" customHeight="1" s="198">
      <c r="A873" s="57" t="n"/>
      <c r="B873" s="57" t="n"/>
      <c r="C873" s="57" t="n"/>
      <c r="D873" s="58" t="n"/>
      <c r="E873" s="58" t="n"/>
      <c r="F873" s="58" t="n"/>
      <c r="G873" s="57" t="n"/>
      <c r="H873" s="57" t="n"/>
      <c r="I873" s="57" t="n"/>
    </row>
    <row r="874" ht="15.75" customHeight="1" s="198">
      <c r="A874" s="57" t="n"/>
      <c r="B874" s="57" t="n"/>
      <c r="C874" s="57" t="n"/>
      <c r="D874" s="58" t="n"/>
      <c r="E874" s="58" t="n"/>
      <c r="F874" s="58" t="n"/>
      <c r="G874" s="57" t="n"/>
      <c r="H874" s="57" t="n"/>
      <c r="I874" s="57" t="n"/>
    </row>
    <row r="875" ht="15.75" customHeight="1" s="198">
      <c r="A875" s="57" t="n"/>
      <c r="B875" s="57" t="n"/>
      <c r="C875" s="57" t="n"/>
      <c r="D875" s="58" t="n"/>
      <c r="E875" s="58" t="n"/>
      <c r="F875" s="58" t="n"/>
      <c r="G875" s="57" t="n"/>
      <c r="H875" s="57" t="n"/>
      <c r="I875" s="57" t="n"/>
    </row>
    <row r="876" ht="15.75" customHeight="1" s="198">
      <c r="A876" s="57" t="n"/>
      <c r="B876" s="57" t="n"/>
      <c r="C876" s="57" t="n"/>
      <c r="D876" s="58" t="n"/>
      <c r="E876" s="58" t="n"/>
      <c r="F876" s="58" t="n"/>
      <c r="G876" s="57" t="n"/>
      <c r="H876" s="57" t="n"/>
      <c r="I876" s="57" t="n"/>
    </row>
    <row r="877" ht="15.75" customHeight="1" s="198">
      <c r="A877" s="57" t="n"/>
      <c r="B877" s="57" t="n"/>
      <c r="C877" s="57" t="n"/>
      <c r="D877" s="58" t="n"/>
      <c r="E877" s="58" t="n"/>
      <c r="F877" s="58" t="n"/>
      <c r="G877" s="57" t="n"/>
      <c r="H877" s="57" t="n"/>
      <c r="I877" s="57" t="n"/>
    </row>
    <row r="878" ht="15.75" customHeight="1" s="198">
      <c r="A878" s="57" t="n"/>
      <c r="B878" s="57" t="n"/>
      <c r="C878" s="57" t="n"/>
      <c r="D878" s="58" t="n"/>
      <c r="E878" s="58" t="n"/>
      <c r="F878" s="58" t="n"/>
      <c r="G878" s="57" t="n"/>
      <c r="H878" s="57" t="n"/>
      <c r="I878" s="57" t="n"/>
    </row>
    <row r="879" ht="15.75" customHeight="1" s="198">
      <c r="A879" s="57" t="n"/>
      <c r="B879" s="57" t="n"/>
      <c r="C879" s="57" t="n"/>
      <c r="D879" s="58" t="n"/>
      <c r="E879" s="58" t="n"/>
      <c r="F879" s="58" t="n"/>
      <c r="G879" s="57" t="n"/>
      <c r="H879" s="57" t="n"/>
      <c r="I879" s="57" t="n"/>
    </row>
    <row r="880" ht="15.75" customHeight="1" s="198">
      <c r="A880" s="57" t="n"/>
      <c r="B880" s="57" t="n"/>
      <c r="C880" s="57" t="n"/>
      <c r="D880" s="58" t="n"/>
      <c r="E880" s="58" t="n"/>
      <c r="F880" s="58" t="n"/>
      <c r="G880" s="57" t="n"/>
      <c r="H880" s="57" t="n"/>
      <c r="I880" s="57" t="n"/>
    </row>
    <row r="881" ht="15.75" customHeight="1" s="198">
      <c r="A881" s="57" t="n"/>
      <c r="B881" s="57" t="n"/>
      <c r="C881" s="57" t="n"/>
      <c r="D881" s="58" t="n"/>
      <c r="E881" s="58" t="n"/>
      <c r="F881" s="58" t="n"/>
      <c r="G881" s="57" t="n"/>
      <c r="H881" s="57" t="n"/>
      <c r="I881" s="57" t="n"/>
    </row>
    <row r="882" ht="15.75" customHeight="1" s="198">
      <c r="A882" s="57" t="n"/>
      <c r="B882" s="57" t="n"/>
      <c r="C882" s="57" t="n"/>
      <c r="D882" s="58" t="n"/>
      <c r="E882" s="58" t="n"/>
      <c r="F882" s="58" t="n"/>
      <c r="G882" s="57" t="n"/>
      <c r="H882" s="57" t="n"/>
      <c r="I882" s="57" t="n"/>
    </row>
    <row r="883" ht="15.75" customHeight="1" s="198">
      <c r="A883" s="57" t="n"/>
      <c r="B883" s="57" t="n"/>
      <c r="C883" s="57" t="n"/>
      <c r="D883" s="58" t="n"/>
      <c r="E883" s="58" t="n"/>
      <c r="F883" s="58" t="n"/>
      <c r="G883" s="57" t="n"/>
      <c r="H883" s="57" t="n"/>
      <c r="I883" s="57" t="n"/>
    </row>
    <row r="884" ht="15.75" customHeight="1" s="198">
      <c r="A884" s="57" t="n"/>
      <c r="B884" s="57" t="n"/>
      <c r="C884" s="57" t="n"/>
      <c r="D884" s="58" t="n"/>
      <c r="E884" s="58" t="n"/>
      <c r="F884" s="58" t="n"/>
      <c r="G884" s="57" t="n"/>
      <c r="H884" s="57" t="n"/>
      <c r="I884" s="57" t="n"/>
    </row>
    <row r="885" ht="15.75" customHeight="1" s="198">
      <c r="A885" s="57" t="n"/>
      <c r="B885" s="57" t="n"/>
      <c r="C885" s="57" t="n"/>
      <c r="D885" s="58" t="n"/>
      <c r="E885" s="58" t="n"/>
      <c r="F885" s="58" t="n"/>
      <c r="G885" s="57" t="n"/>
      <c r="H885" s="57" t="n"/>
      <c r="I885" s="57" t="n"/>
    </row>
    <row r="886" ht="15.75" customHeight="1" s="198">
      <c r="A886" s="57" t="n"/>
      <c r="B886" s="57" t="n"/>
      <c r="C886" s="57" t="n"/>
      <c r="D886" s="58" t="n"/>
      <c r="E886" s="58" t="n"/>
      <c r="F886" s="58" t="n"/>
      <c r="G886" s="57" t="n"/>
      <c r="H886" s="57" t="n"/>
      <c r="I886" s="57" t="n"/>
    </row>
    <row r="887" ht="15.75" customHeight="1" s="198">
      <c r="A887" s="57" t="n"/>
      <c r="B887" s="57" t="n"/>
      <c r="C887" s="57" t="n"/>
      <c r="D887" s="58" t="n"/>
      <c r="E887" s="58" t="n"/>
      <c r="F887" s="58" t="n"/>
      <c r="G887" s="57" t="n"/>
      <c r="H887" s="57" t="n"/>
      <c r="I887" s="57" t="n"/>
    </row>
    <row r="888" ht="15.75" customHeight="1" s="198">
      <c r="A888" s="57" t="n"/>
      <c r="B888" s="57" t="n"/>
      <c r="C888" s="57" t="n"/>
      <c r="D888" s="58" t="n"/>
      <c r="E888" s="58" t="n"/>
      <c r="F888" s="58" t="n"/>
      <c r="G888" s="57" t="n"/>
      <c r="H888" s="57" t="n"/>
      <c r="I888" s="57" t="n"/>
    </row>
    <row r="889" ht="15.75" customHeight="1" s="198">
      <c r="A889" s="57" t="n"/>
      <c r="B889" s="57" t="n"/>
      <c r="C889" s="57" t="n"/>
      <c r="D889" s="58" t="n"/>
      <c r="E889" s="58" t="n"/>
      <c r="F889" s="58" t="n"/>
      <c r="G889" s="57" t="n"/>
      <c r="H889" s="57" t="n"/>
      <c r="I889" s="57" t="n"/>
    </row>
    <row r="890" ht="15.75" customHeight="1" s="198">
      <c r="A890" s="57" t="n"/>
      <c r="B890" s="57" t="n"/>
      <c r="C890" s="57" t="n"/>
      <c r="D890" s="58" t="n"/>
      <c r="E890" s="58" t="n"/>
      <c r="F890" s="58" t="n"/>
      <c r="G890" s="57" t="n"/>
      <c r="H890" s="57" t="n"/>
      <c r="I890" s="57" t="n"/>
    </row>
    <row r="891" ht="15.75" customHeight="1" s="198">
      <c r="A891" s="57" t="n"/>
      <c r="B891" s="57" t="n"/>
      <c r="C891" s="57" t="n"/>
      <c r="D891" s="58" t="n"/>
      <c r="E891" s="58" t="n"/>
      <c r="F891" s="58" t="n"/>
      <c r="G891" s="57" t="n"/>
      <c r="H891" s="57" t="n"/>
      <c r="I891" s="57" t="n"/>
    </row>
    <row r="892" ht="15.75" customHeight="1" s="198">
      <c r="A892" s="57" t="n"/>
      <c r="B892" s="57" t="n"/>
      <c r="C892" s="57" t="n"/>
      <c r="D892" s="58" t="n"/>
      <c r="E892" s="58" t="n"/>
      <c r="F892" s="58" t="n"/>
      <c r="G892" s="57" t="n"/>
      <c r="H892" s="57" t="n"/>
      <c r="I892" s="57" t="n"/>
    </row>
    <row r="893" ht="15.75" customHeight="1" s="198">
      <c r="A893" s="57" t="n"/>
      <c r="B893" s="57" t="n"/>
      <c r="C893" s="57" t="n"/>
      <c r="D893" s="58" t="n"/>
      <c r="E893" s="58" t="n"/>
      <c r="F893" s="58" t="n"/>
      <c r="G893" s="57" t="n"/>
      <c r="H893" s="57" t="n"/>
      <c r="I893" s="57" t="n"/>
    </row>
    <row r="894" ht="15.75" customHeight="1" s="198">
      <c r="A894" s="57" t="n"/>
      <c r="B894" s="57" t="n"/>
      <c r="C894" s="57" t="n"/>
      <c r="D894" s="58" t="n"/>
      <c r="E894" s="58" t="n"/>
      <c r="F894" s="58" t="n"/>
      <c r="G894" s="57" t="n"/>
      <c r="H894" s="57" t="n"/>
      <c r="I894" s="57" t="n"/>
    </row>
    <row r="895" ht="15.75" customHeight="1" s="198">
      <c r="A895" s="57" t="n"/>
      <c r="B895" s="57" t="n"/>
      <c r="C895" s="57" t="n"/>
      <c r="D895" s="58" t="n"/>
      <c r="E895" s="58" t="n"/>
      <c r="F895" s="58" t="n"/>
      <c r="G895" s="57" t="n"/>
      <c r="H895" s="57" t="n"/>
      <c r="I895" s="57" t="n"/>
    </row>
    <row r="896" ht="15.75" customHeight="1" s="198">
      <c r="A896" s="57" t="n"/>
      <c r="B896" s="57" t="n"/>
      <c r="C896" s="57" t="n"/>
      <c r="D896" s="58" t="n"/>
      <c r="E896" s="58" t="n"/>
      <c r="F896" s="58" t="n"/>
      <c r="G896" s="57" t="n"/>
      <c r="H896" s="57" t="n"/>
      <c r="I896" s="57" t="n"/>
    </row>
    <row r="897" ht="15.75" customHeight="1" s="198">
      <c r="A897" s="57" t="n"/>
      <c r="B897" s="57" t="n"/>
      <c r="C897" s="57" t="n"/>
      <c r="D897" s="58" t="n"/>
      <c r="E897" s="58" t="n"/>
      <c r="F897" s="58" t="n"/>
      <c r="G897" s="57" t="n"/>
      <c r="H897" s="57" t="n"/>
      <c r="I897" s="57" t="n"/>
    </row>
    <row r="898" ht="15.75" customHeight="1" s="198">
      <c r="A898" s="57" t="n"/>
      <c r="B898" s="57" t="n"/>
      <c r="C898" s="57" t="n"/>
      <c r="D898" s="58" t="n"/>
      <c r="E898" s="58" t="n"/>
      <c r="F898" s="58" t="n"/>
      <c r="G898" s="57" t="n"/>
      <c r="H898" s="57" t="n"/>
      <c r="I898" s="57" t="n"/>
    </row>
    <row r="899" ht="15.75" customHeight="1" s="198">
      <c r="A899" s="57" t="n"/>
      <c r="B899" s="57" t="n"/>
      <c r="C899" s="57" t="n"/>
      <c r="D899" s="58" t="n"/>
      <c r="E899" s="58" t="n"/>
      <c r="F899" s="58" t="n"/>
      <c r="G899" s="57" t="n"/>
      <c r="H899" s="57" t="n"/>
      <c r="I899" s="57" t="n"/>
    </row>
    <row r="900" ht="15.75" customHeight="1" s="198">
      <c r="A900" s="57" t="n"/>
      <c r="B900" s="57" t="n"/>
      <c r="C900" s="57" t="n"/>
      <c r="D900" s="58" t="n"/>
      <c r="E900" s="58" t="n"/>
      <c r="F900" s="58" t="n"/>
      <c r="G900" s="57" t="n"/>
      <c r="H900" s="57" t="n"/>
      <c r="I900" s="57" t="n"/>
    </row>
    <row r="901" ht="15.75" customHeight="1" s="198">
      <c r="A901" s="57" t="n"/>
      <c r="B901" s="57" t="n"/>
      <c r="C901" s="57" t="n"/>
      <c r="D901" s="58" t="n"/>
      <c r="E901" s="58" t="n"/>
      <c r="F901" s="58" t="n"/>
      <c r="G901" s="57" t="n"/>
      <c r="H901" s="57" t="n"/>
      <c r="I901" s="57" t="n"/>
    </row>
    <row r="902" ht="15.75" customHeight="1" s="198">
      <c r="A902" s="57" t="n"/>
      <c r="B902" s="57" t="n"/>
      <c r="C902" s="57" t="n"/>
      <c r="D902" s="58" t="n"/>
      <c r="E902" s="58" t="n"/>
      <c r="F902" s="58" t="n"/>
      <c r="G902" s="57" t="n"/>
      <c r="H902" s="57" t="n"/>
      <c r="I902" s="57" t="n"/>
    </row>
    <row r="903" ht="15.75" customHeight="1" s="198">
      <c r="A903" s="57" t="n"/>
      <c r="B903" s="57" t="n"/>
      <c r="C903" s="57" t="n"/>
      <c r="D903" s="58" t="n"/>
      <c r="E903" s="58" t="n"/>
      <c r="F903" s="58" t="n"/>
      <c r="G903" s="57" t="n"/>
      <c r="H903" s="57" t="n"/>
      <c r="I903" s="57" t="n"/>
    </row>
    <row r="904" ht="15.75" customHeight="1" s="198">
      <c r="A904" s="57" t="n"/>
      <c r="B904" s="57" t="n"/>
      <c r="C904" s="57" t="n"/>
      <c r="D904" s="58" t="n"/>
      <c r="E904" s="58" t="n"/>
      <c r="F904" s="58" t="n"/>
      <c r="G904" s="57" t="n"/>
      <c r="H904" s="57" t="n"/>
      <c r="I904" s="57" t="n"/>
    </row>
    <row r="905" ht="15.75" customHeight="1" s="198">
      <c r="A905" s="57" t="n"/>
      <c r="B905" s="57" t="n"/>
      <c r="C905" s="57" t="n"/>
      <c r="D905" s="58" t="n"/>
      <c r="E905" s="58" t="n"/>
      <c r="F905" s="58" t="n"/>
      <c r="G905" s="57" t="n"/>
      <c r="H905" s="57" t="n"/>
      <c r="I905" s="57" t="n"/>
    </row>
    <row r="906" ht="15.75" customHeight="1" s="198">
      <c r="A906" s="57" t="n"/>
      <c r="B906" s="57" t="n"/>
      <c r="C906" s="57" t="n"/>
      <c r="D906" s="58" t="n"/>
      <c r="E906" s="58" t="n"/>
      <c r="F906" s="58" t="n"/>
      <c r="G906" s="57" t="n"/>
      <c r="H906" s="57" t="n"/>
      <c r="I906" s="57" t="n"/>
    </row>
    <row r="907" ht="15.75" customHeight="1" s="198">
      <c r="A907" s="57" t="n"/>
      <c r="B907" s="57" t="n"/>
      <c r="C907" s="57" t="n"/>
      <c r="D907" s="58" t="n"/>
      <c r="E907" s="58" t="n"/>
      <c r="F907" s="58" t="n"/>
      <c r="G907" s="57" t="n"/>
      <c r="H907" s="57" t="n"/>
      <c r="I907" s="57" t="n"/>
    </row>
    <row r="908" ht="15.75" customHeight="1" s="198">
      <c r="A908" s="57" t="n"/>
      <c r="B908" s="57" t="n"/>
      <c r="C908" s="57" t="n"/>
      <c r="D908" s="58" t="n"/>
      <c r="E908" s="58" t="n"/>
      <c r="F908" s="58" t="n"/>
      <c r="G908" s="57" t="n"/>
      <c r="H908" s="57" t="n"/>
      <c r="I908" s="57" t="n"/>
    </row>
    <row r="909" ht="15.75" customHeight="1" s="198">
      <c r="A909" s="57" t="n"/>
      <c r="B909" s="57" t="n"/>
      <c r="C909" s="57" t="n"/>
      <c r="D909" s="58" t="n"/>
      <c r="E909" s="58" t="n"/>
      <c r="F909" s="58" t="n"/>
      <c r="G909" s="57" t="n"/>
      <c r="H909" s="57" t="n"/>
      <c r="I909" s="57" t="n"/>
    </row>
    <row r="910" ht="15.75" customHeight="1" s="198">
      <c r="A910" s="57" t="n"/>
      <c r="B910" s="57" t="n"/>
      <c r="C910" s="57" t="n"/>
      <c r="D910" s="58" t="n"/>
      <c r="E910" s="58" t="n"/>
      <c r="F910" s="58" t="n"/>
      <c r="G910" s="57" t="n"/>
      <c r="H910" s="57" t="n"/>
      <c r="I910" s="57" t="n"/>
    </row>
    <row r="911" ht="15.75" customHeight="1" s="198">
      <c r="A911" s="57" t="n"/>
      <c r="B911" s="57" t="n"/>
      <c r="C911" s="57" t="n"/>
      <c r="D911" s="58" t="n"/>
      <c r="E911" s="58" t="n"/>
      <c r="F911" s="58" t="n"/>
      <c r="G911" s="57" t="n"/>
      <c r="H911" s="57" t="n"/>
      <c r="I911" s="57" t="n"/>
    </row>
    <row r="912" ht="15.75" customHeight="1" s="198">
      <c r="A912" s="57" t="n"/>
      <c r="B912" s="57" t="n"/>
      <c r="C912" s="57" t="n"/>
      <c r="D912" s="58" t="n"/>
      <c r="E912" s="58" t="n"/>
      <c r="F912" s="58" t="n"/>
      <c r="G912" s="57" t="n"/>
      <c r="H912" s="57" t="n"/>
      <c r="I912" s="57" t="n"/>
    </row>
    <row r="913" ht="15.75" customHeight="1" s="198">
      <c r="A913" s="57" t="n"/>
      <c r="B913" s="57" t="n"/>
      <c r="C913" s="57" t="n"/>
      <c r="D913" s="58" t="n"/>
      <c r="E913" s="58" t="n"/>
      <c r="F913" s="58" t="n"/>
      <c r="G913" s="57" t="n"/>
      <c r="H913" s="57" t="n"/>
      <c r="I913" s="57" t="n"/>
    </row>
    <row r="914" ht="15.75" customHeight="1" s="198">
      <c r="A914" s="57" t="n"/>
      <c r="B914" s="57" t="n"/>
      <c r="C914" s="57" t="n"/>
      <c r="D914" s="58" t="n"/>
      <c r="E914" s="58" t="n"/>
      <c r="F914" s="58" t="n"/>
      <c r="G914" s="57" t="n"/>
      <c r="H914" s="57" t="n"/>
      <c r="I914" s="57" t="n"/>
    </row>
    <row r="915" ht="15.75" customHeight="1" s="198">
      <c r="A915" s="57" t="n"/>
      <c r="B915" s="57" t="n"/>
      <c r="C915" s="57" t="n"/>
      <c r="D915" s="58" t="n"/>
      <c r="E915" s="58" t="n"/>
      <c r="F915" s="58" t="n"/>
      <c r="G915" s="57" t="n"/>
      <c r="H915" s="57" t="n"/>
      <c r="I915" s="57" t="n"/>
    </row>
    <row r="916" ht="15.75" customHeight="1" s="198">
      <c r="A916" s="57" t="n"/>
      <c r="B916" s="57" t="n"/>
      <c r="C916" s="57" t="n"/>
      <c r="D916" s="58" t="n"/>
      <c r="E916" s="58" t="n"/>
      <c r="F916" s="58" t="n"/>
      <c r="G916" s="57" t="n"/>
      <c r="H916" s="57" t="n"/>
      <c r="I916" s="57" t="n"/>
    </row>
    <row r="917" ht="15.75" customHeight="1" s="198">
      <c r="A917" s="57" t="n"/>
      <c r="B917" s="57" t="n"/>
      <c r="C917" s="57" t="n"/>
      <c r="D917" s="58" t="n"/>
      <c r="E917" s="58" t="n"/>
      <c r="F917" s="58" t="n"/>
      <c r="G917" s="57" t="n"/>
      <c r="H917" s="57" t="n"/>
      <c r="I917" s="57" t="n"/>
    </row>
    <row r="918" ht="15.75" customHeight="1" s="198">
      <c r="A918" s="57" t="n"/>
      <c r="B918" s="57" t="n"/>
      <c r="C918" s="57" t="n"/>
      <c r="D918" s="58" t="n"/>
      <c r="E918" s="58" t="n"/>
      <c r="F918" s="58" t="n"/>
      <c r="G918" s="57" t="n"/>
      <c r="H918" s="57" t="n"/>
      <c r="I918" s="57" t="n"/>
    </row>
    <row r="919" ht="15.75" customHeight="1" s="198">
      <c r="A919" s="57" t="n"/>
      <c r="B919" s="57" t="n"/>
      <c r="C919" s="57" t="n"/>
      <c r="D919" s="58" t="n"/>
      <c r="E919" s="58" t="n"/>
      <c r="F919" s="58" t="n"/>
      <c r="G919" s="57" t="n"/>
      <c r="H919" s="57" t="n"/>
      <c r="I919" s="57" t="n"/>
    </row>
    <row r="920" ht="15.75" customHeight="1" s="198">
      <c r="A920" s="57" t="n"/>
      <c r="B920" s="57" t="n"/>
      <c r="C920" s="57" t="n"/>
      <c r="D920" s="58" t="n"/>
      <c r="E920" s="58" t="n"/>
      <c r="F920" s="58" t="n"/>
      <c r="G920" s="57" t="n"/>
      <c r="H920" s="57" t="n"/>
      <c r="I920" s="57" t="n"/>
    </row>
    <row r="921" ht="15.75" customHeight="1" s="198">
      <c r="A921" s="57" t="n"/>
      <c r="B921" s="57" t="n"/>
      <c r="C921" s="57" t="n"/>
      <c r="D921" s="58" t="n"/>
      <c r="E921" s="58" t="n"/>
      <c r="F921" s="58" t="n"/>
      <c r="G921" s="57" t="n"/>
      <c r="H921" s="57" t="n"/>
      <c r="I921" s="57" t="n"/>
    </row>
    <row r="922" ht="15.75" customHeight="1" s="198">
      <c r="A922" s="57" t="n"/>
      <c r="B922" s="57" t="n"/>
      <c r="C922" s="57" t="n"/>
      <c r="D922" s="58" t="n"/>
      <c r="E922" s="58" t="n"/>
      <c r="F922" s="58" t="n"/>
      <c r="G922" s="57" t="n"/>
      <c r="H922" s="57" t="n"/>
      <c r="I922" s="57" t="n"/>
    </row>
    <row r="923" ht="15.75" customHeight="1" s="198">
      <c r="A923" s="57" t="n"/>
      <c r="B923" s="57" t="n"/>
      <c r="C923" s="57" t="n"/>
      <c r="D923" s="58" t="n"/>
      <c r="E923" s="58" t="n"/>
      <c r="F923" s="58" t="n"/>
      <c r="G923" s="57" t="n"/>
      <c r="H923" s="57" t="n"/>
      <c r="I923" s="57" t="n"/>
    </row>
    <row r="924" ht="15.75" customHeight="1" s="198">
      <c r="A924" s="57" t="n"/>
      <c r="B924" s="57" t="n"/>
      <c r="C924" s="57" t="n"/>
      <c r="D924" s="58" t="n"/>
      <c r="E924" s="58" t="n"/>
      <c r="F924" s="58" t="n"/>
      <c r="G924" s="57" t="n"/>
      <c r="H924" s="57" t="n"/>
      <c r="I924" s="57" t="n"/>
    </row>
    <row r="925" ht="15.75" customHeight="1" s="198">
      <c r="A925" s="57" t="n"/>
      <c r="B925" s="57" t="n"/>
      <c r="C925" s="57" t="n"/>
      <c r="D925" s="58" t="n"/>
      <c r="E925" s="58" t="n"/>
      <c r="F925" s="58" t="n"/>
      <c r="G925" s="57" t="n"/>
      <c r="H925" s="57" t="n"/>
      <c r="I925" s="57" t="n"/>
    </row>
    <row r="926" ht="15.75" customHeight="1" s="198">
      <c r="A926" s="57" t="n"/>
      <c r="B926" s="57" t="n"/>
      <c r="C926" s="57" t="n"/>
      <c r="D926" s="58" t="n"/>
      <c r="E926" s="58" t="n"/>
      <c r="F926" s="58" t="n"/>
      <c r="G926" s="57" t="n"/>
      <c r="H926" s="57" t="n"/>
      <c r="I926" s="57" t="n"/>
    </row>
    <row r="927" ht="15.75" customHeight="1" s="198">
      <c r="A927" s="57" t="n"/>
      <c r="B927" s="57" t="n"/>
      <c r="C927" s="57" t="n"/>
      <c r="D927" s="58" t="n"/>
      <c r="E927" s="58" t="n"/>
      <c r="F927" s="58" t="n"/>
      <c r="G927" s="57" t="n"/>
      <c r="H927" s="57" t="n"/>
      <c r="I927" s="57" t="n"/>
    </row>
    <row r="928" ht="15.75" customHeight="1" s="198">
      <c r="A928" s="57" t="n"/>
      <c r="B928" s="57" t="n"/>
      <c r="C928" s="57" t="n"/>
      <c r="D928" s="58" t="n"/>
      <c r="E928" s="58" t="n"/>
      <c r="F928" s="58" t="n"/>
      <c r="G928" s="57" t="n"/>
      <c r="H928" s="57" t="n"/>
      <c r="I928" s="57" t="n"/>
    </row>
    <row r="929" ht="15.75" customHeight="1" s="198">
      <c r="A929" s="57" t="n"/>
      <c r="B929" s="57" t="n"/>
      <c r="C929" s="57" t="n"/>
      <c r="D929" s="58" t="n"/>
      <c r="E929" s="58" t="n"/>
      <c r="F929" s="58" t="n"/>
      <c r="G929" s="57" t="n"/>
      <c r="H929" s="57" t="n"/>
      <c r="I929" s="57" t="n"/>
    </row>
    <row r="930" ht="15.75" customHeight="1" s="198">
      <c r="A930" s="57" t="n"/>
      <c r="B930" s="57" t="n"/>
      <c r="C930" s="57" t="n"/>
      <c r="D930" s="58" t="n"/>
      <c r="E930" s="58" t="n"/>
      <c r="F930" s="58" t="n"/>
      <c r="G930" s="57" t="n"/>
      <c r="H930" s="57" t="n"/>
      <c r="I930" s="57" t="n"/>
    </row>
    <row r="931" ht="15.75" customHeight="1" s="198">
      <c r="A931" s="57" t="n"/>
      <c r="B931" s="57" t="n"/>
      <c r="C931" s="57" t="n"/>
      <c r="D931" s="58" t="n"/>
      <c r="E931" s="58" t="n"/>
      <c r="F931" s="58" t="n"/>
      <c r="G931" s="57" t="n"/>
      <c r="H931" s="57" t="n"/>
      <c r="I931" s="57" t="n"/>
    </row>
    <row r="932" ht="15.75" customHeight="1" s="198">
      <c r="A932" s="57" t="n"/>
      <c r="B932" s="57" t="n"/>
      <c r="C932" s="57" t="n"/>
      <c r="D932" s="58" t="n"/>
      <c r="E932" s="58" t="n"/>
      <c r="F932" s="58" t="n"/>
      <c r="G932" s="57" t="n"/>
      <c r="H932" s="57" t="n"/>
      <c r="I932" s="57" t="n"/>
    </row>
    <row r="933" ht="15.75" customHeight="1" s="198">
      <c r="A933" s="57" t="n"/>
      <c r="B933" s="57" t="n"/>
      <c r="C933" s="57" t="n"/>
      <c r="D933" s="58" t="n"/>
      <c r="E933" s="58" t="n"/>
      <c r="F933" s="58" t="n"/>
      <c r="G933" s="57" t="n"/>
      <c r="H933" s="57" t="n"/>
      <c r="I933" s="57" t="n"/>
    </row>
    <row r="934" ht="15.75" customHeight="1" s="198">
      <c r="A934" s="57" t="n"/>
      <c r="B934" s="57" t="n"/>
      <c r="C934" s="57" t="n"/>
      <c r="D934" s="58" t="n"/>
      <c r="E934" s="58" t="n"/>
      <c r="F934" s="58" t="n"/>
      <c r="G934" s="57" t="n"/>
      <c r="H934" s="57" t="n"/>
      <c r="I934" s="57" t="n"/>
    </row>
    <row r="935" ht="15.75" customHeight="1" s="198">
      <c r="A935" s="57" t="n"/>
      <c r="B935" s="57" t="n"/>
      <c r="C935" s="57" t="n"/>
      <c r="D935" s="58" t="n"/>
      <c r="E935" s="58" t="n"/>
      <c r="F935" s="58" t="n"/>
      <c r="G935" s="57" t="n"/>
      <c r="H935" s="57" t="n"/>
      <c r="I935" s="57" t="n"/>
    </row>
    <row r="936" ht="15.75" customHeight="1" s="198">
      <c r="A936" s="57" t="n"/>
      <c r="B936" s="57" t="n"/>
      <c r="C936" s="57" t="n"/>
      <c r="D936" s="58" t="n"/>
      <c r="E936" s="58" t="n"/>
      <c r="F936" s="58" t="n"/>
      <c r="G936" s="57" t="n"/>
      <c r="H936" s="57" t="n"/>
      <c r="I936" s="57" t="n"/>
    </row>
    <row r="937" ht="15.75" customHeight="1" s="198">
      <c r="A937" s="57" t="n"/>
      <c r="B937" s="57" t="n"/>
      <c r="C937" s="57" t="n"/>
      <c r="D937" s="58" t="n"/>
      <c r="E937" s="58" t="n"/>
      <c r="F937" s="58" t="n"/>
      <c r="G937" s="57" t="n"/>
      <c r="H937" s="57" t="n"/>
      <c r="I937" s="57" t="n"/>
    </row>
    <row r="938" ht="15.75" customHeight="1" s="198">
      <c r="A938" s="57" t="n"/>
      <c r="B938" s="57" t="n"/>
      <c r="C938" s="57" t="n"/>
      <c r="D938" s="58" t="n"/>
      <c r="E938" s="58" t="n"/>
      <c r="F938" s="58" t="n"/>
      <c r="G938" s="57" t="n"/>
      <c r="H938" s="57" t="n"/>
      <c r="I938" s="57" t="n"/>
    </row>
    <row r="939" ht="15.75" customHeight="1" s="198">
      <c r="A939" s="57" t="n"/>
      <c r="B939" s="57" t="n"/>
      <c r="C939" s="57" t="n"/>
      <c r="D939" s="58" t="n"/>
      <c r="E939" s="58" t="n"/>
      <c r="F939" s="58" t="n"/>
      <c r="G939" s="57" t="n"/>
      <c r="H939" s="57" t="n"/>
      <c r="I939" s="57" t="n"/>
    </row>
    <row r="940" ht="15.75" customHeight="1" s="198">
      <c r="A940" s="57" t="n"/>
      <c r="B940" s="57" t="n"/>
      <c r="C940" s="57" t="n"/>
      <c r="D940" s="58" t="n"/>
      <c r="E940" s="58" t="n"/>
      <c r="F940" s="58" t="n"/>
      <c r="G940" s="57" t="n"/>
      <c r="H940" s="57" t="n"/>
      <c r="I940" s="57" t="n"/>
    </row>
    <row r="941" ht="15.75" customHeight="1" s="198">
      <c r="A941" s="57" t="n"/>
      <c r="B941" s="57" t="n"/>
      <c r="C941" s="57" t="n"/>
      <c r="D941" s="58" t="n"/>
      <c r="E941" s="58" t="n"/>
      <c r="F941" s="58" t="n"/>
      <c r="G941" s="57" t="n"/>
      <c r="H941" s="57" t="n"/>
      <c r="I941" s="57" t="n"/>
    </row>
    <row r="942" ht="15.75" customHeight="1" s="198">
      <c r="A942" s="57" t="n"/>
      <c r="B942" s="57" t="n"/>
      <c r="C942" s="57" t="n"/>
      <c r="D942" s="58" t="n"/>
      <c r="E942" s="58" t="n"/>
      <c r="F942" s="58" t="n"/>
      <c r="G942" s="57" t="n"/>
      <c r="H942" s="57" t="n"/>
      <c r="I942" s="57" t="n"/>
    </row>
    <row r="943" ht="15.75" customHeight="1" s="198">
      <c r="A943" s="57" t="n"/>
      <c r="B943" s="57" t="n"/>
      <c r="C943" s="57" t="n"/>
      <c r="D943" s="58" t="n"/>
      <c r="E943" s="58" t="n"/>
      <c r="F943" s="58" t="n"/>
      <c r="G943" s="57" t="n"/>
      <c r="H943" s="57" t="n"/>
      <c r="I943" s="57" t="n"/>
    </row>
    <row r="944" ht="15.75" customHeight="1" s="198">
      <c r="A944" s="57" t="n"/>
      <c r="B944" s="57" t="n"/>
      <c r="C944" s="57" t="n"/>
      <c r="D944" s="58" t="n"/>
      <c r="E944" s="58" t="n"/>
      <c r="F944" s="58" t="n"/>
      <c r="G944" s="57" t="n"/>
      <c r="H944" s="57" t="n"/>
      <c r="I944" s="57" t="n"/>
    </row>
    <row r="945" ht="15.75" customHeight="1" s="198">
      <c r="A945" s="57" t="n"/>
      <c r="B945" s="57" t="n"/>
      <c r="C945" s="57" t="n"/>
      <c r="D945" s="58" t="n"/>
      <c r="E945" s="58" t="n"/>
      <c r="F945" s="58" t="n"/>
      <c r="G945" s="57" t="n"/>
      <c r="H945" s="57" t="n"/>
      <c r="I945" s="57" t="n"/>
    </row>
    <row r="946" ht="15.75" customHeight="1" s="198">
      <c r="A946" s="57" t="n"/>
      <c r="B946" s="57" t="n"/>
      <c r="C946" s="57" t="n"/>
      <c r="D946" s="58" t="n"/>
      <c r="E946" s="58" t="n"/>
      <c r="F946" s="58" t="n"/>
      <c r="G946" s="57" t="n"/>
      <c r="H946" s="57" t="n"/>
      <c r="I946" s="57" t="n"/>
    </row>
    <row r="947" ht="15.75" customHeight="1" s="198">
      <c r="A947" s="57" t="n"/>
      <c r="B947" s="57" t="n"/>
      <c r="C947" s="57" t="n"/>
      <c r="D947" s="58" t="n"/>
      <c r="E947" s="58" t="n"/>
      <c r="F947" s="58" t="n"/>
      <c r="G947" s="57" t="n"/>
      <c r="H947" s="57" t="n"/>
      <c r="I947" s="57" t="n"/>
    </row>
    <row r="948" ht="15.75" customHeight="1" s="198">
      <c r="A948" s="57" t="n"/>
      <c r="B948" s="57" t="n"/>
      <c r="C948" s="57" t="n"/>
      <c r="D948" s="58" t="n"/>
      <c r="E948" s="58" t="n"/>
      <c r="F948" s="58" t="n"/>
      <c r="G948" s="57" t="n"/>
      <c r="H948" s="57" t="n"/>
      <c r="I948" s="57" t="n"/>
    </row>
    <row r="949" ht="15.75" customHeight="1" s="198">
      <c r="A949" s="57" t="n"/>
      <c r="B949" s="57" t="n"/>
      <c r="C949" s="57" t="n"/>
      <c r="D949" s="58" t="n"/>
      <c r="E949" s="58" t="n"/>
      <c r="F949" s="58" t="n"/>
      <c r="G949" s="57" t="n"/>
      <c r="H949" s="57" t="n"/>
      <c r="I949" s="57" t="n"/>
    </row>
    <row r="950" ht="15.75" customHeight="1" s="198">
      <c r="A950" s="57" t="n"/>
      <c r="B950" s="57" t="n"/>
      <c r="C950" s="57" t="n"/>
      <c r="D950" s="58" t="n"/>
      <c r="E950" s="58" t="n"/>
      <c r="F950" s="58" t="n"/>
      <c r="G950" s="57" t="n"/>
      <c r="H950" s="57" t="n"/>
      <c r="I950" s="57" t="n"/>
    </row>
    <row r="951" ht="15.75" customHeight="1" s="198">
      <c r="A951" s="57" t="n"/>
      <c r="B951" s="57" t="n"/>
      <c r="C951" s="57" t="n"/>
      <c r="D951" s="58" t="n"/>
      <c r="E951" s="58" t="n"/>
      <c r="F951" s="58" t="n"/>
      <c r="G951" s="57" t="n"/>
      <c r="H951" s="57" t="n"/>
      <c r="I951" s="57" t="n"/>
    </row>
    <row r="952" ht="15.75" customHeight="1" s="198">
      <c r="A952" s="57" t="n"/>
      <c r="B952" s="57" t="n"/>
      <c r="C952" s="57" t="n"/>
      <c r="D952" s="58" t="n"/>
      <c r="E952" s="58" t="n"/>
      <c r="F952" s="58" t="n"/>
      <c r="G952" s="57" t="n"/>
      <c r="H952" s="57" t="n"/>
      <c r="I952" s="57" t="n"/>
    </row>
    <row r="953" ht="15.75" customHeight="1" s="198">
      <c r="A953" s="57" t="n"/>
      <c r="B953" s="57" t="n"/>
      <c r="C953" s="57" t="n"/>
      <c r="D953" s="58" t="n"/>
      <c r="E953" s="58" t="n"/>
      <c r="F953" s="58" t="n"/>
      <c r="G953" s="57" t="n"/>
      <c r="H953" s="57" t="n"/>
      <c r="I953" s="57" t="n"/>
    </row>
    <row r="954" ht="15.75" customHeight="1" s="198">
      <c r="A954" s="57" t="n"/>
      <c r="B954" s="57" t="n"/>
      <c r="C954" s="57" t="n"/>
      <c r="D954" s="58" t="n"/>
      <c r="E954" s="58" t="n"/>
      <c r="F954" s="58" t="n"/>
      <c r="G954" s="57" t="n"/>
      <c r="H954" s="57" t="n"/>
      <c r="I954" s="57" t="n"/>
    </row>
    <row r="955" ht="15.75" customHeight="1" s="198">
      <c r="A955" s="57" t="n"/>
      <c r="B955" s="57" t="n"/>
      <c r="C955" s="57" t="n"/>
      <c r="D955" s="58" t="n"/>
      <c r="E955" s="58" t="n"/>
      <c r="F955" s="58" t="n"/>
      <c r="G955" s="57" t="n"/>
      <c r="H955" s="57" t="n"/>
      <c r="I955" s="57" t="n"/>
    </row>
    <row r="956" ht="15.75" customHeight="1" s="198">
      <c r="A956" s="57" t="n"/>
      <c r="B956" s="57" t="n"/>
      <c r="C956" s="57" t="n"/>
      <c r="D956" s="58" t="n"/>
      <c r="E956" s="58" t="n"/>
      <c r="F956" s="58" t="n"/>
      <c r="G956" s="57" t="n"/>
      <c r="H956" s="57" t="n"/>
      <c r="I956" s="57" t="n"/>
    </row>
    <row r="957" ht="15.75" customHeight="1" s="198">
      <c r="A957" s="57" t="n"/>
      <c r="B957" s="57" t="n"/>
      <c r="C957" s="57" t="n"/>
      <c r="D957" s="58" t="n"/>
      <c r="E957" s="58" t="n"/>
      <c r="F957" s="58" t="n"/>
      <c r="G957" s="57" t="n"/>
      <c r="H957" s="57" t="n"/>
      <c r="I957" s="57" t="n"/>
    </row>
    <row r="958" ht="15.75" customHeight="1" s="198">
      <c r="A958" s="57" t="n"/>
      <c r="B958" s="57" t="n"/>
      <c r="C958" s="57" t="n"/>
      <c r="D958" s="58" t="n"/>
      <c r="E958" s="58" t="n"/>
      <c r="F958" s="58" t="n"/>
      <c r="G958" s="57" t="n"/>
      <c r="H958" s="57" t="n"/>
      <c r="I958" s="57" t="n"/>
    </row>
    <row r="959" ht="15.75" customHeight="1" s="198">
      <c r="A959" s="57" t="n"/>
      <c r="B959" s="57" t="n"/>
      <c r="C959" s="57" t="n"/>
      <c r="D959" s="58" t="n"/>
      <c r="E959" s="58" t="n"/>
      <c r="F959" s="58" t="n"/>
      <c r="G959" s="57" t="n"/>
      <c r="H959" s="57" t="n"/>
      <c r="I959" s="57" t="n"/>
    </row>
    <row r="960" ht="15.75" customHeight="1" s="198">
      <c r="A960" s="57" t="n"/>
      <c r="B960" s="57" t="n"/>
      <c r="C960" s="57" t="n"/>
      <c r="D960" s="58" t="n"/>
      <c r="E960" s="58" t="n"/>
      <c r="F960" s="58" t="n"/>
      <c r="G960" s="57" t="n"/>
      <c r="H960" s="57" t="n"/>
      <c r="I960" s="57" t="n"/>
    </row>
    <row r="961" ht="15.75" customHeight="1" s="198">
      <c r="A961" s="57" t="n"/>
      <c r="B961" s="57" t="n"/>
      <c r="C961" s="57" t="n"/>
      <c r="D961" s="58" t="n"/>
      <c r="E961" s="58" t="n"/>
      <c r="F961" s="58" t="n"/>
      <c r="G961" s="57" t="n"/>
      <c r="H961" s="57" t="n"/>
      <c r="I961" s="57" t="n"/>
    </row>
    <row r="962" ht="15.75" customHeight="1" s="198">
      <c r="A962" s="57" t="n"/>
      <c r="B962" s="57" t="n"/>
      <c r="C962" s="57" t="n"/>
      <c r="D962" s="58" t="n"/>
      <c r="E962" s="58" t="n"/>
      <c r="F962" s="58" t="n"/>
      <c r="G962" s="57" t="n"/>
      <c r="H962" s="57" t="n"/>
      <c r="I962" s="57" t="n"/>
    </row>
    <row r="963" ht="15.75" customHeight="1" s="198">
      <c r="A963" s="57" t="n"/>
      <c r="B963" s="57" t="n"/>
      <c r="C963" s="57" t="n"/>
      <c r="D963" s="58" t="n"/>
      <c r="E963" s="58" t="n"/>
      <c r="F963" s="58" t="n"/>
      <c r="G963" s="57" t="n"/>
      <c r="H963" s="57" t="n"/>
      <c r="I963" s="57" t="n"/>
    </row>
    <row r="964" ht="15.75" customHeight="1" s="198">
      <c r="A964" s="57" t="n"/>
      <c r="B964" s="57" t="n"/>
      <c r="C964" s="57" t="n"/>
      <c r="D964" s="58" t="n"/>
      <c r="E964" s="58" t="n"/>
      <c r="F964" s="58" t="n"/>
      <c r="G964" s="57" t="n"/>
      <c r="H964" s="57" t="n"/>
      <c r="I964" s="57" t="n"/>
    </row>
    <row r="965" ht="15.75" customHeight="1" s="198">
      <c r="A965" s="57" t="n"/>
      <c r="B965" s="57" t="n"/>
      <c r="C965" s="57" t="n"/>
      <c r="D965" s="58" t="n"/>
      <c r="E965" s="58" t="n"/>
      <c r="F965" s="58" t="n"/>
      <c r="G965" s="57" t="n"/>
      <c r="H965" s="57" t="n"/>
      <c r="I965" s="57" t="n"/>
    </row>
    <row r="966" ht="15.75" customHeight="1" s="198">
      <c r="A966" s="57" t="n"/>
      <c r="B966" s="57" t="n"/>
      <c r="C966" s="57" t="n"/>
      <c r="D966" s="58" t="n"/>
      <c r="E966" s="58" t="n"/>
      <c r="F966" s="58" t="n"/>
      <c r="G966" s="57" t="n"/>
      <c r="H966" s="57" t="n"/>
      <c r="I966" s="57" t="n"/>
    </row>
    <row r="967" ht="15.75" customHeight="1" s="198">
      <c r="A967" s="57" t="n"/>
      <c r="B967" s="57" t="n"/>
      <c r="C967" s="57" t="n"/>
      <c r="D967" s="58" t="n"/>
      <c r="E967" s="58" t="n"/>
      <c r="F967" s="58" t="n"/>
      <c r="G967" s="57" t="n"/>
      <c r="H967" s="57" t="n"/>
      <c r="I967" s="57" t="n"/>
    </row>
    <row r="968" ht="15.75" customHeight="1" s="198">
      <c r="A968" s="57" t="n"/>
      <c r="B968" s="57" t="n"/>
      <c r="C968" s="57" t="n"/>
      <c r="D968" s="58" t="n"/>
      <c r="E968" s="58" t="n"/>
      <c r="F968" s="58" t="n"/>
      <c r="G968" s="57" t="n"/>
      <c r="H968" s="57" t="n"/>
      <c r="I968" s="57" t="n"/>
    </row>
    <row r="969" ht="15.75" customHeight="1" s="198">
      <c r="A969" s="57" t="n"/>
      <c r="B969" s="57" t="n"/>
      <c r="C969" s="57" t="n"/>
      <c r="D969" s="58" t="n"/>
      <c r="E969" s="58" t="n"/>
      <c r="F969" s="58" t="n"/>
      <c r="G969" s="57" t="n"/>
      <c r="H969" s="57" t="n"/>
      <c r="I969" s="57" t="n"/>
    </row>
    <row r="970" ht="15.75" customHeight="1" s="198">
      <c r="A970" s="57" t="n"/>
      <c r="B970" s="57" t="n"/>
      <c r="C970" s="57" t="n"/>
      <c r="D970" s="58" t="n"/>
      <c r="E970" s="58" t="n"/>
      <c r="F970" s="58" t="n"/>
      <c r="G970" s="57" t="n"/>
      <c r="H970" s="57" t="n"/>
      <c r="I970" s="57" t="n"/>
    </row>
    <row r="971" ht="15.75" customHeight="1" s="198">
      <c r="A971" s="57" t="n"/>
      <c r="B971" s="57" t="n"/>
      <c r="C971" s="57" t="n"/>
      <c r="D971" s="58" t="n"/>
      <c r="E971" s="58" t="n"/>
      <c r="F971" s="58" t="n"/>
      <c r="G971" s="57" t="n"/>
      <c r="H971" s="57" t="n"/>
      <c r="I971" s="57" t="n"/>
    </row>
    <row r="972" ht="15.75" customHeight="1" s="198">
      <c r="A972" s="57" t="n"/>
      <c r="B972" s="57" t="n"/>
      <c r="C972" s="57" t="n"/>
      <c r="D972" s="58" t="n"/>
      <c r="E972" s="58" t="n"/>
      <c r="F972" s="58" t="n"/>
      <c r="G972" s="57" t="n"/>
      <c r="H972" s="57" t="n"/>
      <c r="I972" s="57" t="n"/>
    </row>
    <row r="973" ht="15.75" customHeight="1" s="198">
      <c r="A973" s="57" t="n"/>
      <c r="B973" s="57" t="n"/>
      <c r="C973" s="57" t="n"/>
      <c r="D973" s="58" t="n"/>
      <c r="E973" s="58" t="n"/>
      <c r="F973" s="58" t="n"/>
      <c r="G973" s="57" t="n"/>
      <c r="H973" s="57" t="n"/>
      <c r="I973" s="57" t="n"/>
    </row>
    <row r="974" ht="15.75" customHeight="1" s="198">
      <c r="A974" s="57" t="n"/>
      <c r="B974" s="57" t="n"/>
      <c r="C974" s="57" t="n"/>
      <c r="D974" s="58" t="n"/>
      <c r="E974" s="58" t="n"/>
      <c r="F974" s="58" t="n"/>
      <c r="G974" s="57" t="n"/>
      <c r="H974" s="57" t="n"/>
      <c r="I974" s="57" t="n"/>
    </row>
    <row r="975" ht="15.75" customHeight="1" s="198">
      <c r="A975" s="57" t="n"/>
      <c r="B975" s="57" t="n"/>
      <c r="C975" s="57" t="n"/>
      <c r="D975" s="58" t="n"/>
      <c r="E975" s="58" t="n"/>
      <c r="F975" s="58" t="n"/>
      <c r="G975" s="57" t="n"/>
      <c r="H975" s="57" t="n"/>
      <c r="I975" s="57" t="n"/>
    </row>
    <row r="976" ht="15.75" customHeight="1" s="198">
      <c r="A976" s="57" t="n"/>
      <c r="B976" s="57" t="n"/>
      <c r="C976" s="57" t="n"/>
      <c r="D976" s="58" t="n"/>
      <c r="E976" s="58" t="n"/>
      <c r="F976" s="58" t="n"/>
      <c r="G976" s="57" t="n"/>
      <c r="H976" s="57" t="n"/>
      <c r="I976" s="57" t="n"/>
    </row>
    <row r="977" ht="15.75" customHeight="1" s="198">
      <c r="A977" s="57" t="n"/>
      <c r="B977" s="57" t="n"/>
      <c r="C977" s="57" t="n"/>
      <c r="D977" s="58" t="n"/>
      <c r="E977" s="58" t="n"/>
      <c r="F977" s="58" t="n"/>
      <c r="G977" s="57" t="n"/>
      <c r="H977" s="57" t="n"/>
      <c r="I977" s="57" t="n"/>
    </row>
    <row r="978" ht="15.75" customHeight="1" s="198">
      <c r="A978" s="57" t="n"/>
      <c r="B978" s="57" t="n"/>
      <c r="C978" s="57" t="n"/>
      <c r="D978" s="58" t="n"/>
      <c r="E978" s="58" t="n"/>
      <c r="F978" s="58" t="n"/>
      <c r="G978" s="57" t="n"/>
      <c r="H978" s="57" t="n"/>
      <c r="I978" s="57" t="n"/>
    </row>
    <row r="979" ht="15.75" customHeight="1" s="198">
      <c r="A979" s="57" t="n"/>
      <c r="B979" s="57" t="n"/>
      <c r="C979" s="57" t="n"/>
      <c r="D979" s="58" t="n"/>
      <c r="E979" s="58" t="n"/>
      <c r="F979" s="58" t="n"/>
      <c r="G979" s="57" t="n"/>
      <c r="H979" s="57" t="n"/>
      <c r="I979" s="57" t="n"/>
    </row>
    <row r="980" ht="15.75" customHeight="1" s="198">
      <c r="A980" s="57" t="n"/>
      <c r="B980" s="57" t="n"/>
      <c r="C980" s="57" t="n"/>
      <c r="D980" s="58" t="n"/>
      <c r="E980" s="58" t="n"/>
      <c r="F980" s="58" t="n"/>
      <c r="G980" s="57" t="n"/>
      <c r="H980" s="57" t="n"/>
      <c r="I980" s="57" t="n"/>
    </row>
    <row r="981" ht="15.75" customHeight="1" s="198">
      <c r="A981" s="57" t="n"/>
      <c r="B981" s="57" t="n"/>
      <c r="C981" s="57" t="n"/>
      <c r="D981" s="58" t="n"/>
      <c r="E981" s="58" t="n"/>
      <c r="F981" s="58" t="n"/>
      <c r="G981" s="57" t="n"/>
      <c r="H981" s="57" t="n"/>
      <c r="I981" s="57" t="n"/>
    </row>
    <row r="982" ht="15.75" customHeight="1" s="198">
      <c r="A982" s="57" t="n"/>
      <c r="B982" s="57" t="n"/>
      <c r="C982" s="57" t="n"/>
      <c r="D982" s="58" t="n"/>
      <c r="E982" s="58" t="n"/>
      <c r="F982" s="58" t="n"/>
      <c r="G982" s="57" t="n"/>
      <c r="H982" s="57" t="n"/>
      <c r="I982" s="57" t="n"/>
    </row>
    <row r="983" ht="15.75" customHeight="1" s="198">
      <c r="A983" s="57" t="n"/>
      <c r="B983" s="57" t="n"/>
      <c r="C983" s="57" t="n"/>
      <c r="D983" s="58" t="n"/>
      <c r="E983" s="58" t="n"/>
      <c r="F983" s="58" t="n"/>
      <c r="G983" s="57" t="n"/>
      <c r="H983" s="57" t="n"/>
      <c r="I983" s="57" t="n"/>
    </row>
    <row r="984" ht="15.75" customHeight="1" s="198">
      <c r="A984" s="57" t="n"/>
      <c r="B984" s="57" t="n"/>
      <c r="C984" s="57" t="n"/>
      <c r="D984" s="58" t="n"/>
      <c r="E984" s="58" t="n"/>
      <c r="F984" s="58" t="n"/>
      <c r="G984" s="57" t="n"/>
      <c r="H984" s="57" t="n"/>
      <c r="I984" s="57" t="n"/>
    </row>
    <row r="985" ht="15.75" customHeight="1" s="198">
      <c r="A985" s="57" t="n"/>
      <c r="B985" s="57" t="n"/>
      <c r="C985" s="57" t="n"/>
      <c r="D985" s="58" t="n"/>
      <c r="E985" s="58" t="n"/>
      <c r="F985" s="58" t="n"/>
      <c r="G985" s="57" t="n"/>
      <c r="H985" s="57" t="n"/>
      <c r="I985" s="57" t="n"/>
    </row>
    <row r="986" ht="15.75" customHeight="1" s="198">
      <c r="A986" s="57" t="n"/>
      <c r="B986" s="57" t="n"/>
      <c r="C986" s="57" t="n"/>
      <c r="D986" s="58" t="n"/>
      <c r="E986" s="58" t="n"/>
      <c r="F986" s="58" t="n"/>
      <c r="G986" s="57" t="n"/>
      <c r="H986" s="57" t="n"/>
      <c r="I986" s="57" t="n"/>
    </row>
    <row r="987" ht="15.75" customHeight="1" s="198">
      <c r="A987" s="57" t="n"/>
      <c r="B987" s="57" t="n"/>
      <c r="C987" s="57" t="n"/>
      <c r="D987" s="58" t="n"/>
      <c r="E987" s="58" t="n"/>
      <c r="F987" s="58" t="n"/>
      <c r="G987" s="57" t="n"/>
      <c r="H987" s="57" t="n"/>
      <c r="I987" s="57" t="n"/>
    </row>
    <row r="988" ht="15.75" customHeight="1" s="198">
      <c r="A988" s="57" t="n"/>
      <c r="B988" s="57" t="n"/>
      <c r="C988" s="57" t="n"/>
      <c r="D988" s="58" t="n"/>
      <c r="E988" s="58" t="n"/>
      <c r="F988" s="58" t="n"/>
      <c r="G988" s="57" t="n"/>
      <c r="H988" s="57" t="n"/>
      <c r="I988" s="57" t="n"/>
    </row>
    <row r="989" ht="15.75" customHeight="1" s="198">
      <c r="A989" s="57" t="n"/>
      <c r="B989" s="57" t="n"/>
      <c r="C989" s="57" t="n"/>
      <c r="D989" s="58" t="n"/>
      <c r="E989" s="58" t="n"/>
      <c r="F989" s="58" t="n"/>
      <c r="G989" s="57" t="n"/>
      <c r="H989" s="57" t="n"/>
      <c r="I989" s="57" t="n"/>
    </row>
    <row r="990" ht="15.75" customHeight="1" s="198">
      <c r="A990" s="57" t="n"/>
      <c r="B990" s="57" t="n"/>
      <c r="C990" s="57" t="n"/>
      <c r="D990" s="58" t="n"/>
      <c r="E990" s="58" t="n"/>
      <c r="F990" s="58" t="n"/>
      <c r="G990" s="57" t="n"/>
      <c r="H990" s="57" t="n"/>
      <c r="I990" s="57" t="n"/>
    </row>
    <row r="991" ht="15.75" customHeight="1" s="198">
      <c r="A991" s="57" t="n"/>
      <c r="B991" s="57" t="n"/>
      <c r="C991" s="57" t="n"/>
      <c r="D991" s="58" t="n"/>
      <c r="E991" s="58" t="n"/>
      <c r="F991" s="58" t="n"/>
      <c r="G991" s="57" t="n"/>
      <c r="H991" s="57" t="n"/>
      <c r="I991" s="57" t="n"/>
    </row>
    <row r="992" ht="15.75" customHeight="1" s="198">
      <c r="A992" s="57" t="n"/>
      <c r="B992" s="57" t="n"/>
      <c r="C992" s="57" t="n"/>
      <c r="D992" s="58" t="n"/>
      <c r="E992" s="58" t="n"/>
      <c r="F992" s="58" t="n"/>
      <c r="G992" s="57" t="n"/>
      <c r="H992" s="57" t="n"/>
      <c r="I992" s="57" t="n"/>
    </row>
    <row r="993" ht="15.75" customHeight="1" s="198">
      <c r="A993" s="57" t="n"/>
      <c r="B993" s="57" t="n"/>
      <c r="C993" s="57" t="n"/>
      <c r="D993" s="58" t="n"/>
      <c r="E993" s="58" t="n"/>
      <c r="F993" s="58" t="n"/>
      <c r="G993" s="57" t="n"/>
      <c r="H993" s="57" t="n"/>
      <c r="I993" s="57" t="n"/>
    </row>
    <row r="994" ht="15.75" customHeight="1" s="198">
      <c r="A994" s="57" t="n"/>
      <c r="B994" s="57" t="n"/>
      <c r="C994" s="57" t="n"/>
      <c r="D994" s="58" t="n"/>
      <c r="E994" s="58" t="n"/>
      <c r="F994" s="58" t="n"/>
      <c r="G994" s="57" t="n"/>
      <c r="H994" s="57" t="n"/>
      <c r="I994" s="57" t="n"/>
    </row>
    <row r="995" ht="15.75" customHeight="1" s="198">
      <c r="A995" s="57" t="n"/>
      <c r="B995" s="57" t="n"/>
      <c r="C995" s="57" t="n"/>
      <c r="D995" s="58" t="n"/>
      <c r="E995" s="58" t="n"/>
      <c r="F995" s="58" t="n"/>
      <c r="G995" s="57" t="n"/>
      <c r="H995" s="57" t="n"/>
      <c r="I995" s="57" t="n"/>
    </row>
    <row r="996" ht="15.75" customHeight="1" s="198">
      <c r="A996" s="57" t="n"/>
      <c r="B996" s="57" t="n"/>
      <c r="C996" s="57" t="n"/>
      <c r="D996" s="58" t="n"/>
      <c r="E996" s="58" t="n"/>
      <c r="F996" s="58" t="n"/>
      <c r="G996" s="57" t="n"/>
      <c r="H996" s="57" t="n"/>
      <c r="I996" s="57" t="n"/>
    </row>
    <row r="997" ht="15.75" customHeight="1" s="198">
      <c r="A997" s="57" t="n"/>
      <c r="B997" s="57" t="n"/>
      <c r="C997" s="57" t="n"/>
      <c r="D997" s="58" t="n"/>
      <c r="E997" s="58" t="n"/>
      <c r="F997" s="58" t="n"/>
      <c r="G997" s="57" t="n"/>
      <c r="H997" s="57" t="n"/>
      <c r="I997" s="57" t="n"/>
    </row>
    <row r="998" ht="15.75" customHeight="1" s="198">
      <c r="A998" s="57" t="n"/>
      <c r="B998" s="57" t="n"/>
      <c r="C998" s="57" t="n"/>
      <c r="D998" s="58" t="n"/>
      <c r="E998" s="58" t="n"/>
      <c r="F998" s="58" t="n"/>
      <c r="G998" s="57" t="n"/>
      <c r="H998" s="57" t="n"/>
      <c r="I998" s="57" t="n"/>
    </row>
    <row r="999" ht="15.75" customHeight="1" s="198">
      <c r="A999" s="57" t="n"/>
      <c r="B999" s="57" t="n"/>
      <c r="C999" s="57" t="n"/>
      <c r="D999" s="58" t="n"/>
      <c r="E999" s="58" t="n"/>
      <c r="F999" s="58" t="n"/>
      <c r="G999" s="57" t="n"/>
      <c r="H999" s="57" t="n"/>
      <c r="I999" s="57" t="n"/>
    </row>
    <row r="1000" ht="15.75" customHeight="1" s="198">
      <c r="A1000" s="57" t="n"/>
      <c r="B1000" s="57" t="n"/>
      <c r="C1000" s="57" t="n"/>
      <c r="D1000" s="58" t="n"/>
      <c r="E1000" s="58" t="n"/>
      <c r="F1000" s="58" t="n"/>
      <c r="G1000" s="57" t="n"/>
      <c r="H1000" s="57" t="n"/>
      <c r="I1000" s="57" t="n"/>
    </row>
  </sheetData>
  <autoFilter ref="$A$1:$I$31"/>
  <dataValidations count="3">
    <dataValidation sqref="G2:I1000" showDropDown="0" showInputMessage="0" showErrorMessage="0" allowBlank="1" type="list">
      <formula1>SourceList</formula1>
    </dataValidation>
    <dataValidation sqref="C2:C31" showDropDown="0" showInputMessage="0" showErrorMessage="0" allowBlank="1" type="list">
      <formula1>Ecosystem!$B$2:$B$4</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6.xml><?xml version="1.0" encoding="utf-8"?>
<worksheet xmlns="http://schemas.openxmlformats.org/spreadsheetml/2006/main">
  <sheetPr>
    <tabColor rgb="FFA3BCD3"/>
    <outlinePr summaryBelow="1" summaryRight="1"/>
    <pageSetUpPr/>
  </sheetPr>
  <dimension ref="A1:Y1000"/>
  <sheetViews>
    <sheetView workbookViewId="0">
      <selection activeCell="A1" sqref="A1"/>
    </sheetView>
  </sheetViews>
  <sheetFormatPr baseColWidth="8" defaultColWidth="12.63" defaultRowHeight="15" customHeight="1"/>
  <cols>
    <col width="38.38" customWidth="1" style="198" min="1" max="1"/>
    <col width="15.88" customWidth="1" style="198" min="2" max="3"/>
    <col width="23.88" customWidth="1" style="198" min="4" max="4"/>
    <col width="22.13" customWidth="1" style="198" min="5" max="5"/>
    <col width="10.75" customWidth="1" style="198" min="6" max="6"/>
    <col width="23.88" customWidth="1" style="198" min="7" max="7"/>
    <col width="9.130000000000001" customWidth="1" style="198" min="8" max="8"/>
    <col width="22.13" customWidth="1" style="198" min="9" max="9"/>
    <col hidden="1" width="22.13" customWidth="1" style="198" min="10" max="10"/>
    <col hidden="1" width="8.630000000000001" customWidth="1" style="198" min="11" max="25"/>
  </cols>
  <sheetData>
    <row r="1" ht="12.75" customHeight="1" s="198">
      <c r="A1" s="85" t="inlineStr">
        <is>
          <t>Country</t>
        </is>
      </c>
      <c r="B1" s="85" t="inlineStr">
        <is>
          <t>Country code</t>
        </is>
      </c>
      <c r="C1" s="85" t="inlineStr">
        <is>
          <t>Ecosystem</t>
        </is>
      </c>
      <c r="D1" s="67" t="inlineStr">
        <is>
          <t>Monitoring cost</t>
        </is>
      </c>
      <c r="E1" s="51" t="inlineStr">
        <is>
          <t>Source</t>
        </is>
      </c>
      <c r="G1" s="197" t="n"/>
      <c r="H1" s="13" t="n"/>
      <c r="I1" s="13" t="n"/>
      <c r="J1" s="13" t="n"/>
      <c r="K1" s="13" t="n"/>
      <c r="L1" s="13" t="n"/>
      <c r="M1" s="13" t="n"/>
      <c r="N1" s="13" t="n"/>
      <c r="O1" s="13" t="n"/>
      <c r="P1" s="13" t="n"/>
      <c r="Q1" s="13" t="n"/>
      <c r="R1" s="13" t="n"/>
      <c r="S1" s="13" t="n"/>
      <c r="T1" s="13" t="n"/>
      <c r="U1" s="13" t="n"/>
      <c r="V1" s="13" t="n"/>
      <c r="W1" s="13" t="n"/>
      <c r="X1" s="13" t="n"/>
      <c r="Y1" s="13" t="n"/>
    </row>
    <row r="2" ht="12.75" customHeight="1" s="198">
      <c r="A2" s="62" t="inlineStr">
        <is>
          <t>United States</t>
        </is>
      </c>
      <c r="B2" s="62">
        <f t="array" ref="B2">INDEX(Countries!$D$2:$D$255, MATCH(A2, Countries!$B$2:$B$255, 0))
</f>
        <v/>
      </c>
      <c r="C2" s="62" t="inlineStr">
        <is>
          <t>Mangrove</t>
        </is>
      </c>
      <c r="D2" s="54" t="n">
        <v>49700</v>
      </c>
      <c r="E2" s="57" t="inlineStr">
        <is>
          <t>Park Ranger salary of $49,700.</t>
        </is>
      </c>
      <c r="F2" s="107" t="n"/>
      <c r="G2" s="197" t="n"/>
    </row>
    <row r="3" ht="12.75" customHeight="1" s="198">
      <c r="A3" s="62" t="inlineStr">
        <is>
          <t>Indonesia</t>
        </is>
      </c>
      <c r="B3" s="62">
        <f t="array" ref="B3">INDEX(Countries!$D$2:$D$255, MATCH(A3, Countries!$B$2:$B$255, 0))
</f>
        <v/>
      </c>
      <c r="C3" s="62" t="inlineStr">
        <is>
          <t>Mangrove</t>
        </is>
      </c>
      <c r="D3" s="54" t="n">
        <v>15000</v>
      </c>
      <c r="E3" s="57" t="inlineStr">
        <is>
          <t>Based on estimate of TNC Indonesia on community members costs.</t>
        </is>
      </c>
      <c r="F3" s="107" t="n"/>
      <c r="G3" s="197" t="n"/>
    </row>
    <row r="4" ht="12.75" customHeight="1" s="198">
      <c r="A4" s="62" t="inlineStr">
        <is>
          <t>Australia</t>
        </is>
      </c>
      <c r="B4" s="62">
        <f t="array" ref="B4">INDEX(Countries!$D$2:$D$255, MATCH(A4, Countries!$B$2:$B$255, 0))
</f>
        <v/>
      </c>
      <c r="C4" s="62" t="inlineStr">
        <is>
          <t>Mangrove</t>
        </is>
      </c>
      <c r="D4" s="54" t="n">
        <v>40200</v>
      </c>
      <c r="E4" s="57" t="inlineStr">
        <is>
          <t>Park Ranger salary of $40,200.</t>
        </is>
      </c>
      <c r="F4" s="107" t="n"/>
      <c r="G4" s="197" t="n"/>
    </row>
    <row r="5" ht="12.75" customHeight="1" s="198">
      <c r="A5" s="62" t="inlineStr">
        <is>
          <t>The Bahamas</t>
        </is>
      </c>
      <c r="B5" s="62">
        <f t="array" ref="B5">INDEX(Countries!$D$2:$D$255, MATCH(A5, Countries!$B$2:$B$255, 0))
</f>
        <v/>
      </c>
      <c r="C5" s="62" t="inlineStr">
        <is>
          <t>Mangrove</t>
        </is>
      </c>
      <c r="D5" s="54" t="n">
        <v>33300</v>
      </c>
      <c r="E5" s="57" t="inlineStr">
        <is>
          <t>Park Ranger salary of $33,300.</t>
        </is>
      </c>
      <c r="F5" s="107" t="n"/>
    </row>
    <row r="6" ht="12.75" customHeight="1" s="198">
      <c r="A6" s="62" t="inlineStr">
        <is>
          <t>Kenya</t>
        </is>
      </c>
      <c r="B6" s="62">
        <f t="array" ref="B6">INDEX(Countries!$D$2:$D$255, MATCH(A6, Countries!$B$2:$B$255, 0))
</f>
        <v/>
      </c>
      <c r="C6" s="62" t="inlineStr">
        <is>
          <t>Mangrove</t>
        </is>
      </c>
      <c r="D6" s="54" t="n">
        <v>12000</v>
      </c>
      <c r="E6" s="57" t="inlineStr">
        <is>
          <t>Expert opinion of what individuals guarding would cost in Kenya.</t>
        </is>
      </c>
      <c r="F6" s="107" t="n"/>
    </row>
    <row r="7" ht="12.75" customHeight="1" s="198">
      <c r="A7" s="62" t="inlineStr">
        <is>
          <t>Mexico</t>
        </is>
      </c>
      <c r="B7" s="62">
        <f t="array" ref="B7">INDEX(Countries!$D$2:$D$255, MATCH(A7, Countries!$B$2:$B$255, 0))
</f>
        <v/>
      </c>
      <c r="C7" s="62" t="inlineStr">
        <is>
          <t>Mangrove</t>
        </is>
      </c>
      <c r="D7" s="54" t="n">
        <v>11900</v>
      </c>
      <c r="E7" s="57" t="inlineStr">
        <is>
          <t>Park Ranger salary of $11,900.</t>
        </is>
      </c>
      <c r="F7" s="107" t="n"/>
    </row>
    <row r="8" ht="12.75" customHeight="1" s="198">
      <c r="A8" s="62" t="inlineStr">
        <is>
          <t>Colombia</t>
        </is>
      </c>
      <c r="B8" s="62">
        <f t="array" ref="B8">INDEX(Countries!$D$2:$D$255, MATCH(A8, Countries!$B$2:$B$255, 0))
</f>
        <v/>
      </c>
      <c r="C8" s="62" t="inlineStr">
        <is>
          <t>Mangrove</t>
        </is>
      </c>
      <c r="D8" s="54" t="n">
        <v>6500</v>
      </c>
      <c r="E8" s="57" t="inlineStr">
        <is>
          <t>Park Ranger salary of $6,500.</t>
        </is>
      </c>
      <c r="F8" s="107" t="n"/>
    </row>
    <row r="9" ht="12.75" customHeight="1" s="198">
      <c r="A9" s="62" t="inlineStr">
        <is>
          <t>India</t>
        </is>
      </c>
      <c r="B9" s="62">
        <f t="array" ref="B9">INDEX(Countries!$D$2:$D$255, MATCH(A9, Countries!$B$2:$B$255, 0))
</f>
        <v/>
      </c>
      <c r="C9" s="62" t="inlineStr">
        <is>
          <t>Mangrove</t>
        </is>
      </c>
      <c r="D9" s="54" t="n">
        <v>8400</v>
      </c>
      <c r="E9" s="57" t="inlineStr">
        <is>
          <t>Park Ranger salary of $8,400.</t>
        </is>
      </c>
      <c r="F9" s="107" t="n"/>
    </row>
    <row r="10" ht="12.75" customHeight="1" s="198">
      <c r="A10" s="62" t="inlineStr">
        <is>
          <t>China</t>
        </is>
      </c>
      <c r="B10" s="62">
        <f t="array" ref="B10">INDEX(Countries!$D$2:$D$255, MATCH(A10, Countries!$B$2:$B$255, 0))
</f>
        <v/>
      </c>
      <c r="C10" s="62" t="inlineStr">
        <is>
          <t>Mangrove</t>
        </is>
      </c>
      <c r="D10" s="63" t="n">
        <v>19400</v>
      </c>
      <c r="E10" s="57" t="inlineStr">
        <is>
          <t>Park Ranger salary of $19,400.</t>
        </is>
      </c>
      <c r="F10" s="107" t="n"/>
    </row>
    <row r="11" ht="12.75" customHeight="1" s="198">
      <c r="A11" s="62" t="inlineStr">
        <is>
          <t>United States</t>
        </is>
      </c>
      <c r="B11" s="62">
        <f t="array" ref="B11">INDEX(Countries!$D$2:$D$255, MATCH(A11, Countries!$B$2:$B$255, 0))
</f>
        <v/>
      </c>
      <c r="C11" s="62" t="inlineStr">
        <is>
          <t>Seagrass</t>
        </is>
      </c>
      <c r="D11" s="54" t="n">
        <v>49700</v>
      </c>
      <c r="E11" s="57" t="inlineStr">
        <is>
          <t>Park Ranger salary of $49,700.</t>
        </is>
      </c>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row>
    <row r="12" ht="12.75" customHeight="1" s="198">
      <c r="A12" s="62" t="inlineStr">
        <is>
          <t>Indonesia</t>
        </is>
      </c>
      <c r="B12" s="62">
        <f t="array" ref="B12">INDEX(Countries!$D$2:$D$255, MATCH(A12, Countries!$B$2:$B$255, 0))
</f>
        <v/>
      </c>
      <c r="C12" s="62" t="inlineStr">
        <is>
          <t>Seagrass</t>
        </is>
      </c>
      <c r="D12" s="54" t="n">
        <v>15000</v>
      </c>
      <c r="E12" s="57" t="inlineStr">
        <is>
          <t>Based on estimate of TNC Indonesia on community members costs.</t>
        </is>
      </c>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row>
    <row r="13" ht="12.75" customHeight="1" s="198">
      <c r="A13" s="62" t="inlineStr">
        <is>
          <t>Australia</t>
        </is>
      </c>
      <c r="B13" s="62">
        <f t="array" ref="B13">INDEX(Countries!$D$2:$D$255, MATCH(A13, Countries!$B$2:$B$255, 0))
</f>
        <v/>
      </c>
      <c r="C13" s="62" t="inlineStr">
        <is>
          <t>Seagrass</t>
        </is>
      </c>
      <c r="D13" s="54" t="n">
        <v>40200</v>
      </c>
      <c r="E13" s="57" t="inlineStr">
        <is>
          <t>Park Ranger salary of $40,200.</t>
        </is>
      </c>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row>
    <row r="14" ht="12.75" customHeight="1" s="198">
      <c r="A14" s="62" t="inlineStr">
        <is>
          <t>The Bahamas</t>
        </is>
      </c>
      <c r="B14" s="62">
        <f t="array" ref="B14">INDEX(Countries!$D$2:$D$255, MATCH(A14, Countries!$B$2:$B$255, 0))
</f>
        <v/>
      </c>
      <c r="C14" s="62" t="inlineStr">
        <is>
          <t>Seagrass</t>
        </is>
      </c>
      <c r="D14" s="54" t="n">
        <v>33300</v>
      </c>
      <c r="E14" s="57" t="inlineStr">
        <is>
          <t>Park Ranger salary of $33,300.</t>
        </is>
      </c>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row>
    <row r="15" ht="12.75" customHeight="1" s="198">
      <c r="A15" s="62" t="inlineStr">
        <is>
          <t>Kenya</t>
        </is>
      </c>
      <c r="B15" s="62">
        <f t="array" ref="B15">INDEX(Countries!$D$2:$D$255, MATCH(A15, Countries!$B$2:$B$255, 0))
</f>
        <v/>
      </c>
      <c r="C15" s="62" t="inlineStr">
        <is>
          <t>Seagrass</t>
        </is>
      </c>
      <c r="D15" s="54" t="n">
        <v>12000</v>
      </c>
      <c r="E15" s="57" t="inlineStr">
        <is>
          <t>Expert opinion of what individuals guarding would cost in Kenya.</t>
        </is>
      </c>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c r="Y15" s="197" t="n"/>
    </row>
    <row r="16" ht="12.75" customHeight="1" s="198">
      <c r="A16" s="62" t="inlineStr">
        <is>
          <t>Mexico</t>
        </is>
      </c>
      <c r="B16" s="62">
        <f t="array" ref="B16">INDEX(Countries!$D$2:$D$255, MATCH(A16, Countries!$B$2:$B$255, 0))
</f>
        <v/>
      </c>
      <c r="C16" s="62" t="inlineStr">
        <is>
          <t>Seagrass</t>
        </is>
      </c>
      <c r="D16" s="54" t="n">
        <v>11900</v>
      </c>
      <c r="E16" s="57" t="inlineStr">
        <is>
          <t>Park Ranger salary of $11,900.</t>
        </is>
      </c>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row>
    <row r="17" ht="12.75" customHeight="1" s="198">
      <c r="A17" s="62" t="inlineStr">
        <is>
          <t>Colombia</t>
        </is>
      </c>
      <c r="B17" s="62">
        <f t="array" ref="B17">INDEX(Countries!$D$2:$D$255, MATCH(A17, Countries!$B$2:$B$255, 0))
</f>
        <v/>
      </c>
      <c r="C17" s="62" t="inlineStr">
        <is>
          <t>Seagrass</t>
        </is>
      </c>
      <c r="D17" s="54" t="n">
        <v>6500</v>
      </c>
      <c r="E17" s="57" t="inlineStr">
        <is>
          <t>Park Ranger salary of $6,500.</t>
        </is>
      </c>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c r="Y17" s="197" t="n"/>
    </row>
    <row r="18" ht="12.75" customHeight="1" s="198">
      <c r="A18" s="62" t="inlineStr">
        <is>
          <t>India</t>
        </is>
      </c>
      <c r="B18" s="62">
        <f t="array" ref="B18">INDEX(Countries!$D$2:$D$255, MATCH(A18, Countries!$B$2:$B$255, 0))
</f>
        <v/>
      </c>
      <c r="C18" s="62" t="inlineStr">
        <is>
          <t>Seagrass</t>
        </is>
      </c>
      <c r="D18" s="54" t="n">
        <v>8400</v>
      </c>
      <c r="E18" s="57" t="inlineStr">
        <is>
          <t>Park Ranger salary of $8,400.</t>
        </is>
      </c>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c r="Y18" s="197" t="n"/>
    </row>
    <row r="19" ht="12.75" customHeight="1" s="198">
      <c r="A19" s="62" t="inlineStr">
        <is>
          <t>China</t>
        </is>
      </c>
      <c r="B19" s="62">
        <f t="array" ref="B19">INDEX(Countries!$D$2:$D$255, MATCH(A19, Countries!$B$2:$B$255, 0))
</f>
        <v/>
      </c>
      <c r="C19" s="62" t="inlineStr">
        <is>
          <t>Seagrass</t>
        </is>
      </c>
      <c r="D19" s="54" t="n">
        <v>19400</v>
      </c>
      <c r="E19" s="57" t="inlineStr">
        <is>
          <t>Park Ranger salary of $19,400.</t>
        </is>
      </c>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c r="Y19" s="197" t="n"/>
    </row>
    <row r="20" ht="12.75" customHeight="1" s="198">
      <c r="A20" s="62" t="inlineStr">
        <is>
          <t>United States</t>
        </is>
      </c>
      <c r="B20" s="62">
        <f t="array" ref="B20">INDEX(Countries!$D$2:$D$255, MATCH(A20, Countries!$B$2:$B$255, 0))
</f>
        <v/>
      </c>
      <c r="C20" s="62" t="inlineStr">
        <is>
          <t>Salt marsh</t>
        </is>
      </c>
      <c r="D20" s="54" t="n">
        <v>49700</v>
      </c>
      <c r="E20" s="57" t="inlineStr">
        <is>
          <t>Park Ranger salary of $49,700.</t>
        </is>
      </c>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c r="Y20" s="197" t="n"/>
    </row>
    <row r="21" ht="12.75" customHeight="1" s="198">
      <c r="A21" s="62" t="inlineStr">
        <is>
          <t>Indonesia</t>
        </is>
      </c>
      <c r="B21" s="62">
        <f t="array" ref="B21">INDEX(Countries!$D$2:$D$255, MATCH(A21, Countries!$B$2:$B$255, 0))
</f>
        <v/>
      </c>
      <c r="C21" s="62" t="inlineStr">
        <is>
          <t>Salt marsh</t>
        </is>
      </c>
      <c r="D21" s="54" t="n">
        <v>15000</v>
      </c>
      <c r="E21" s="57" t="inlineStr">
        <is>
          <t>Based on estimate of TNC Indonesia on community members costs.</t>
        </is>
      </c>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c r="Y21" s="197" t="n"/>
    </row>
    <row r="22" ht="12.75" customHeight="1" s="198">
      <c r="A22" s="62" t="inlineStr">
        <is>
          <t>Australia</t>
        </is>
      </c>
      <c r="B22" s="62">
        <f t="array" ref="B22">INDEX(Countries!$D$2:$D$255, MATCH(A22, Countries!$B$2:$B$255, 0))
</f>
        <v/>
      </c>
      <c r="C22" s="62" t="inlineStr">
        <is>
          <t>Salt marsh</t>
        </is>
      </c>
      <c r="D22" s="54" t="n">
        <v>40200</v>
      </c>
      <c r="E22" s="57" t="inlineStr">
        <is>
          <t>Park Ranger salary of $40,200.</t>
        </is>
      </c>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c r="Y22" s="197" t="n"/>
    </row>
    <row r="23" ht="12.75" customHeight="1" s="198">
      <c r="A23" s="62" t="inlineStr">
        <is>
          <t>The Bahamas</t>
        </is>
      </c>
      <c r="B23" s="62">
        <f t="array" ref="B23">INDEX(Countries!$D$2:$D$255, MATCH(A23, Countries!$B$2:$B$255, 0))
</f>
        <v/>
      </c>
      <c r="C23" s="62" t="inlineStr">
        <is>
          <t>Salt marsh</t>
        </is>
      </c>
      <c r="D23" s="54" t="n">
        <v>33300</v>
      </c>
      <c r="E23" s="57" t="inlineStr">
        <is>
          <t>Park Ranger salary of $33,300.</t>
        </is>
      </c>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row>
    <row r="24" ht="12.75" customHeight="1" s="198">
      <c r="A24" s="62" t="inlineStr">
        <is>
          <t>Kenya</t>
        </is>
      </c>
      <c r="B24" s="62">
        <f t="array" ref="B24">INDEX(Countries!$D$2:$D$255, MATCH(A24, Countries!$B$2:$B$255, 0))
</f>
        <v/>
      </c>
      <c r="C24" s="62" t="inlineStr">
        <is>
          <t>Salt marsh</t>
        </is>
      </c>
      <c r="D24" s="54" t="n">
        <v>12000</v>
      </c>
      <c r="E24" s="57" t="inlineStr">
        <is>
          <t>Expert opinion of what individuals guarding would cost in Kenya.</t>
        </is>
      </c>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row>
    <row r="25" ht="12.75" customHeight="1" s="198">
      <c r="A25" s="62" t="inlineStr">
        <is>
          <t>Mexico</t>
        </is>
      </c>
      <c r="B25" s="62">
        <f t="array" ref="B25">INDEX(Countries!$D$2:$D$255, MATCH(A25, Countries!$B$2:$B$255, 0))
</f>
        <v/>
      </c>
      <c r="C25" s="62" t="inlineStr">
        <is>
          <t>Salt marsh</t>
        </is>
      </c>
      <c r="D25" s="54" t="n">
        <v>11900</v>
      </c>
      <c r="E25" s="57" t="inlineStr">
        <is>
          <t>Park Ranger salary of $11,900.</t>
        </is>
      </c>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row>
    <row r="26" ht="12.75" customHeight="1" s="198">
      <c r="A26" s="62" t="inlineStr">
        <is>
          <t>Colombia</t>
        </is>
      </c>
      <c r="B26" s="62">
        <f t="array" ref="B26">INDEX(Countries!$D$2:$D$255, MATCH(A26, Countries!$B$2:$B$255, 0))
</f>
        <v/>
      </c>
      <c r="C26" s="62" t="inlineStr">
        <is>
          <t>Salt marsh</t>
        </is>
      </c>
      <c r="D26" s="54" t="n">
        <v>6500</v>
      </c>
      <c r="E26" s="57" t="inlineStr">
        <is>
          <t>Park Ranger salary of $6,500.</t>
        </is>
      </c>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row>
    <row r="27" ht="12.75" customHeight="1" s="198">
      <c r="A27" s="62" t="inlineStr">
        <is>
          <t>India</t>
        </is>
      </c>
      <c r="B27" s="62">
        <f t="array" ref="B27">INDEX(Countries!$D$2:$D$255, MATCH(A27, Countries!$B$2:$B$255, 0))
</f>
        <v/>
      </c>
      <c r="C27" s="62" t="inlineStr">
        <is>
          <t>Salt marsh</t>
        </is>
      </c>
      <c r="D27" s="54" t="n">
        <v>8400</v>
      </c>
      <c r="E27" s="57" t="inlineStr">
        <is>
          <t>Park Ranger salary of $8,400.</t>
        </is>
      </c>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row>
    <row r="28" ht="12.75" customHeight="1" s="198">
      <c r="A28" s="62" t="inlineStr">
        <is>
          <t>China</t>
        </is>
      </c>
      <c r="B28" s="62">
        <f t="array" ref="B28">INDEX(Countries!$D$2:$D$255, MATCH(A28, Countries!$B$2:$B$255, 0))
</f>
        <v/>
      </c>
      <c r="C28" s="62" t="inlineStr">
        <is>
          <t>Salt marsh</t>
        </is>
      </c>
      <c r="D28" s="54" t="n">
        <v>19400</v>
      </c>
      <c r="E28" s="57" t="inlineStr">
        <is>
          <t>Park Ranger salary of $19,400.</t>
        </is>
      </c>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row>
    <row r="29" ht="12.75" customHeight="1" s="198">
      <c r="A29" s="57" t="n"/>
      <c r="B29" s="57" t="n"/>
      <c r="C29" s="62" t="n"/>
      <c r="D29" s="54" t="n"/>
      <c r="E29" s="5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row>
    <row r="30" ht="12.75" customHeight="1" s="198">
      <c r="A30" s="57" t="n"/>
      <c r="B30" s="57" t="n"/>
      <c r="C30" s="62" t="n"/>
      <c r="D30" s="54" t="n"/>
      <c r="E30" s="5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row>
    <row r="31" ht="12.75" customHeight="1" s="198">
      <c r="A31" s="57" t="n"/>
      <c r="B31" s="57" t="n"/>
      <c r="C31" s="62" t="n"/>
      <c r="D31" s="54" t="n"/>
      <c r="E31" s="5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row>
    <row r="32" ht="12.75" customHeight="1" s="198">
      <c r="A32" s="57" t="n"/>
      <c r="B32" s="57" t="n"/>
      <c r="C32" s="62" t="n"/>
      <c r="D32" s="54" t="n"/>
      <c r="E32" s="5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row>
    <row r="33" ht="12.75" customHeight="1" s="198">
      <c r="A33" s="57" t="n"/>
      <c r="B33" s="57" t="n"/>
      <c r="C33" s="62" t="n"/>
      <c r="D33" s="54" t="n"/>
      <c r="E33" s="5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row>
    <row r="34" ht="12.75" customHeight="1" s="198">
      <c r="A34" s="57" t="n"/>
      <c r="B34" s="57" t="n"/>
      <c r="C34" s="62" t="n"/>
      <c r="D34" s="54" t="n"/>
      <c r="E34" s="5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row>
    <row r="35" ht="12.75" customHeight="1" s="198">
      <c r="A35" s="57" t="n"/>
      <c r="B35" s="57" t="n"/>
      <c r="C35" s="62" t="n"/>
      <c r="D35" s="54" t="n"/>
      <c r="E35" s="5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row>
    <row r="36" ht="12.75" customHeight="1" s="198">
      <c r="A36" s="57" t="n"/>
      <c r="B36" s="57" t="n"/>
      <c r="C36" s="62" t="n"/>
      <c r="D36" s="54" t="n"/>
      <c r="E36" s="5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row>
    <row r="37" ht="12.75" customHeight="1" s="198">
      <c r="A37" s="57" t="n"/>
      <c r="B37" s="57" t="n"/>
      <c r="C37" s="62" t="n"/>
      <c r="D37" s="54" t="n"/>
      <c r="E37" s="5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row>
    <row r="38" ht="12.75" customHeight="1" s="198">
      <c r="A38" s="57" t="n"/>
      <c r="B38" s="57" t="n"/>
      <c r="C38" s="62" t="n"/>
      <c r="D38" s="54" t="n"/>
      <c r="E38" s="5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row>
    <row r="39" ht="12.75" customHeight="1" s="198">
      <c r="A39" s="57" t="n"/>
      <c r="B39" s="57" t="n"/>
      <c r="C39" s="62" t="n"/>
      <c r="D39" s="54" t="n"/>
      <c r="E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row>
    <row r="40" ht="12.75" customHeight="1" s="198">
      <c r="A40" s="57" t="n"/>
      <c r="B40" s="57" t="n"/>
      <c r="C40" s="62" t="n"/>
      <c r="D40" s="54" t="n"/>
      <c r="E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row>
    <row r="41" ht="12.75" customHeight="1" s="198">
      <c r="A41" s="57" t="n"/>
      <c r="B41" s="57" t="n"/>
      <c r="C41" s="62" t="n"/>
      <c r="D41" s="54" t="n"/>
      <c r="E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row>
    <row r="42" ht="12.75" customHeight="1" s="198">
      <c r="A42" s="57" t="n"/>
      <c r="B42" s="57" t="n"/>
      <c r="C42" s="62" t="n"/>
      <c r="D42" s="54" t="n"/>
      <c r="E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row>
    <row r="43" ht="12.75" customHeight="1" s="198">
      <c r="A43" s="57" t="n"/>
      <c r="B43" s="57" t="n"/>
      <c r="C43" s="62" t="n"/>
      <c r="D43" s="54" t="n"/>
      <c r="E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row>
    <row r="44" ht="12.75" customHeight="1" s="198">
      <c r="A44" s="57" t="n"/>
      <c r="B44" s="57" t="n"/>
      <c r="C44" s="62" t="n"/>
      <c r="D44" s="54" t="n"/>
      <c r="E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row>
    <row r="45" ht="12.75" customHeight="1" s="198">
      <c r="A45" s="57" t="n"/>
      <c r="B45" s="57" t="n"/>
      <c r="C45" s="62" t="n"/>
      <c r="D45" s="54" t="n"/>
      <c r="E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row>
    <row r="46" ht="12.75" customHeight="1" s="198">
      <c r="A46" s="57" t="n"/>
      <c r="B46" s="57" t="n"/>
      <c r="C46" s="62" t="n"/>
      <c r="D46" s="54" t="n"/>
      <c r="E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row>
    <row r="47" ht="12.75" customHeight="1" s="198">
      <c r="A47" s="57" t="n"/>
      <c r="B47" s="57" t="n"/>
      <c r="C47" s="62" t="n"/>
      <c r="D47" s="54" t="n"/>
      <c r="E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row>
    <row r="48" ht="12.75" customHeight="1" s="198">
      <c r="A48" s="57" t="n"/>
      <c r="B48" s="57" t="n"/>
      <c r="C48" s="62" t="n"/>
      <c r="D48" s="54" t="n"/>
      <c r="E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row>
    <row r="49" ht="12.75" customHeight="1" s="198">
      <c r="A49" s="57" t="n"/>
      <c r="B49" s="57" t="n"/>
      <c r="C49" s="62" t="n"/>
      <c r="D49" s="54" t="n"/>
      <c r="E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row>
    <row r="50" ht="12.75" customHeight="1" s="198">
      <c r="A50" s="57" t="n"/>
      <c r="B50" s="57" t="n"/>
      <c r="C50" s="62" t="n"/>
      <c r="D50" s="54" t="n"/>
      <c r="E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row>
    <row r="51" ht="12.75" customHeight="1" s="198">
      <c r="A51" s="57" t="n"/>
      <c r="B51" s="57" t="n"/>
      <c r="C51" s="62" t="n"/>
      <c r="D51" s="54" t="n"/>
      <c r="E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row>
    <row r="52" ht="12.75" customHeight="1" s="198">
      <c r="A52" s="57" t="n"/>
      <c r="B52" s="57" t="n"/>
      <c r="C52" s="62" t="n"/>
      <c r="D52" s="54" t="n"/>
      <c r="E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row>
    <row r="53" ht="12.75" customHeight="1" s="198">
      <c r="A53" s="57" t="n"/>
      <c r="B53" s="57" t="n"/>
      <c r="C53" s="62" t="n"/>
      <c r="D53" s="54" t="n"/>
      <c r="E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row>
    <row r="54" ht="12.75" customHeight="1" s="198">
      <c r="A54" s="57" t="n"/>
      <c r="B54" s="57" t="n"/>
      <c r="C54" s="62" t="n"/>
      <c r="D54" s="54" t="n"/>
      <c r="E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row>
    <row r="55" ht="12.75" customHeight="1" s="198">
      <c r="A55" s="57" t="n"/>
      <c r="B55" s="57" t="n"/>
      <c r="C55" s="62" t="n"/>
      <c r="D55" s="54" t="n"/>
      <c r="E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row>
    <row r="56" ht="12.75" customHeight="1" s="198">
      <c r="A56" s="57" t="n"/>
      <c r="B56" s="57" t="n"/>
      <c r="C56" s="62" t="n"/>
      <c r="D56" s="54" t="n"/>
      <c r="E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row>
    <row r="57" ht="12.75" customHeight="1" s="198">
      <c r="A57" s="57" t="n"/>
      <c r="B57" s="57" t="n"/>
      <c r="C57" s="62" t="n"/>
      <c r="D57" s="54" t="n"/>
      <c r="E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row>
    <row r="58" ht="12.75" customHeight="1" s="198">
      <c r="A58" s="57" t="n"/>
      <c r="B58" s="57" t="n"/>
      <c r="C58" s="62" t="n"/>
      <c r="D58" s="54" t="n"/>
      <c r="E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c r="Y58" s="197" t="n"/>
    </row>
    <row r="59" ht="12.75" customHeight="1" s="198">
      <c r="A59" s="57" t="n"/>
      <c r="B59" s="57" t="n"/>
      <c r="C59" s="62" t="n"/>
      <c r="D59" s="54" t="n"/>
      <c r="E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row>
    <row r="60" ht="12.75" customHeight="1" s="198">
      <c r="A60" s="57" t="n"/>
      <c r="B60" s="57" t="n"/>
      <c r="C60" s="62" t="n"/>
      <c r="D60" s="54" t="n"/>
      <c r="E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row>
    <row r="61" ht="12.75" customHeight="1" s="198">
      <c r="A61" s="57" t="n"/>
      <c r="B61" s="57" t="n"/>
      <c r="C61" s="62" t="n"/>
      <c r="D61" s="54" t="n"/>
      <c r="E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row>
    <row r="62" ht="12.75" customHeight="1" s="198">
      <c r="A62" s="57" t="n"/>
      <c r="B62" s="57" t="n"/>
      <c r="C62" s="62" t="n"/>
      <c r="D62" s="54" t="n"/>
      <c r="E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row>
    <row r="63" ht="12.75" customHeight="1" s="198">
      <c r="A63" s="57" t="n"/>
      <c r="B63" s="57" t="n"/>
      <c r="C63" s="62" t="n"/>
      <c r="D63" s="54" t="n"/>
      <c r="E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row>
    <row r="64" ht="12.75" customHeight="1" s="198">
      <c r="A64" s="57" t="n"/>
      <c r="B64" s="57" t="n"/>
      <c r="C64" s="62" t="n"/>
      <c r="D64" s="54" t="n"/>
      <c r="E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row>
    <row r="65" ht="12.75" customHeight="1" s="198">
      <c r="A65" s="57" t="n"/>
      <c r="B65" s="57" t="n"/>
      <c r="C65" s="62" t="n"/>
      <c r="D65" s="54" t="n"/>
      <c r="E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row>
    <row r="66" ht="12.75" customHeight="1" s="198">
      <c r="A66" s="57" t="n"/>
      <c r="B66" s="57" t="n"/>
      <c r="C66" s="62" t="n"/>
      <c r="D66" s="54" t="n"/>
      <c r="E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row>
    <row r="67" ht="12.75" customHeight="1" s="198">
      <c r="A67" s="57" t="n"/>
      <c r="B67" s="57" t="n"/>
      <c r="C67" s="62" t="n"/>
      <c r="D67" s="54" t="n"/>
      <c r="E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row>
    <row r="68" ht="12.75" customHeight="1" s="198">
      <c r="A68" s="57" t="n"/>
      <c r="B68" s="57" t="n"/>
      <c r="C68" s="62" t="n"/>
      <c r="D68" s="54" t="n"/>
      <c r="E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row>
    <row r="69" ht="12.75" customHeight="1" s="198">
      <c r="A69" s="57" t="n"/>
      <c r="B69" s="57" t="n"/>
      <c r="C69" s="62" t="n"/>
      <c r="D69" s="54" t="n"/>
      <c r="E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row>
    <row r="70" ht="12.75" customHeight="1" s="198">
      <c r="A70" s="57" t="n"/>
      <c r="B70" s="57" t="n"/>
      <c r="C70" s="62" t="n"/>
      <c r="D70" s="54" t="n"/>
      <c r="E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row>
    <row r="71" ht="12.75" customHeight="1" s="198">
      <c r="A71" s="57" t="n"/>
      <c r="B71" s="57" t="n"/>
      <c r="C71" s="62" t="n"/>
      <c r="D71" s="54" t="n"/>
      <c r="E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row>
    <row r="72" ht="12.75" customHeight="1" s="198">
      <c r="A72" s="57" t="n"/>
      <c r="B72" s="57" t="n"/>
      <c r="C72" s="62" t="n"/>
      <c r="D72" s="54" t="n"/>
      <c r="E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row>
    <row r="73" ht="12.75" customHeight="1" s="198">
      <c r="A73" s="57" t="n"/>
      <c r="B73" s="57" t="n"/>
      <c r="C73" s="62" t="n"/>
      <c r="D73" s="54" t="n"/>
      <c r="E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row>
    <row r="74" ht="12.75" customHeight="1" s="198">
      <c r="A74" s="57" t="n"/>
      <c r="B74" s="57" t="n"/>
      <c r="C74" s="62" t="n"/>
      <c r="D74" s="54" t="n"/>
      <c r="E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row>
    <row r="75" ht="12.75" customHeight="1" s="198">
      <c r="A75" s="57" t="n"/>
      <c r="B75" s="57" t="n"/>
      <c r="C75" s="62" t="n"/>
      <c r="D75" s="54" t="n"/>
      <c r="E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row>
    <row r="76" ht="12.75" customHeight="1" s="198">
      <c r="A76" s="57" t="n"/>
      <c r="B76" s="57" t="n"/>
      <c r="C76" s="62" t="n"/>
      <c r="D76" s="54" t="n"/>
      <c r="E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row>
    <row r="77" ht="12.75" customHeight="1" s="198">
      <c r="A77" s="57" t="n"/>
      <c r="B77" s="57" t="n"/>
      <c r="C77" s="62" t="n"/>
      <c r="D77" s="54" t="n"/>
      <c r="E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row>
    <row r="78" ht="12.75" customHeight="1" s="198">
      <c r="A78" s="57" t="n"/>
      <c r="B78" s="57" t="n"/>
      <c r="C78" s="62" t="n"/>
      <c r="D78" s="54" t="n"/>
      <c r="E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row>
    <row r="79" ht="12.75" customHeight="1" s="198">
      <c r="A79" s="57" t="n"/>
      <c r="B79" s="57" t="n"/>
      <c r="C79" s="62" t="n"/>
      <c r="D79" s="54" t="n"/>
      <c r="E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row>
    <row r="80" ht="12.75" customHeight="1" s="198">
      <c r="A80" s="57" t="n"/>
      <c r="B80" s="57" t="n"/>
      <c r="C80" s="62" t="n"/>
      <c r="D80" s="54" t="n"/>
      <c r="E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row>
    <row r="81" ht="12.75" customHeight="1" s="198">
      <c r="A81" s="57" t="n"/>
      <c r="B81" s="57" t="n"/>
      <c r="C81" s="62" t="n"/>
      <c r="D81" s="54" t="n"/>
      <c r="E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row>
    <row r="82" ht="12.75" customHeight="1" s="198">
      <c r="A82" s="57" t="n"/>
      <c r="B82" s="57" t="n"/>
      <c r="C82" s="62" t="n"/>
      <c r="D82" s="54" t="n"/>
      <c r="E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row>
    <row r="83" ht="12.75" customHeight="1" s="198">
      <c r="A83" s="57" t="n"/>
      <c r="B83" s="57" t="n"/>
      <c r="C83" s="62" t="n"/>
      <c r="D83" s="54" t="n"/>
      <c r="E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row>
    <row r="84" ht="12.75" customHeight="1" s="198">
      <c r="A84" s="57" t="n"/>
      <c r="B84" s="57" t="n"/>
      <c r="C84" s="62" t="n"/>
      <c r="D84" s="54" t="n"/>
      <c r="E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row>
    <row r="85" ht="12.75" customHeight="1" s="198">
      <c r="A85" s="57" t="n"/>
      <c r="B85" s="57" t="n"/>
      <c r="C85" s="62" t="n"/>
      <c r="D85" s="54" t="n"/>
      <c r="E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row>
    <row r="86" ht="12.75" customHeight="1" s="198">
      <c r="A86" s="57" t="n"/>
      <c r="B86" s="57" t="n"/>
      <c r="C86" s="62" t="n"/>
      <c r="D86" s="54" t="n"/>
      <c r="E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row>
    <row r="87" ht="12.75" customHeight="1" s="198">
      <c r="A87" s="57" t="n"/>
      <c r="B87" s="57" t="n"/>
      <c r="C87" s="62" t="n"/>
      <c r="D87" s="54" t="n"/>
      <c r="E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row>
    <row r="88" ht="12.75" customHeight="1" s="198">
      <c r="A88" s="57" t="n"/>
      <c r="B88" s="57" t="n"/>
      <c r="C88" s="62" t="n"/>
      <c r="D88" s="54" t="n"/>
      <c r="E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row>
    <row r="89" ht="12.75" customHeight="1" s="198">
      <c r="A89" s="57" t="n"/>
      <c r="B89" s="57" t="n"/>
      <c r="C89" s="62" t="n"/>
      <c r="D89" s="54" t="n"/>
      <c r="E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row>
    <row r="90" ht="12.75" customHeight="1" s="198">
      <c r="A90" s="57" t="n"/>
      <c r="B90" s="57" t="n"/>
      <c r="C90" s="62" t="n"/>
      <c r="D90" s="54" t="n"/>
      <c r="E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row>
    <row r="91" ht="12.75" customHeight="1" s="198">
      <c r="A91" s="57" t="n"/>
      <c r="B91" s="57" t="n"/>
      <c r="C91" s="62" t="n"/>
      <c r="D91" s="54" t="n"/>
      <c r="E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row>
    <row r="92" ht="12.75" customHeight="1" s="198">
      <c r="A92" s="57" t="n"/>
      <c r="B92" s="57" t="n"/>
      <c r="C92" s="62" t="n"/>
      <c r="D92" s="54" t="n"/>
      <c r="E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row>
    <row r="93" ht="12.75" customHeight="1" s="198">
      <c r="A93" s="57" t="n"/>
      <c r="B93" s="57" t="n"/>
      <c r="C93" s="62" t="n"/>
      <c r="D93" s="54" t="n"/>
      <c r="E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row>
    <row r="94" ht="12.75" customHeight="1" s="198">
      <c r="A94" s="57" t="n"/>
      <c r="B94" s="57" t="n"/>
      <c r="C94" s="62" t="n"/>
      <c r="D94" s="54" t="n"/>
      <c r="E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row>
    <row r="95" ht="12.75" customHeight="1" s="198">
      <c r="A95" s="57" t="n"/>
      <c r="B95" s="57" t="n"/>
      <c r="C95" s="62" t="n"/>
      <c r="D95" s="54" t="n"/>
      <c r="E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row>
    <row r="96" ht="12.75" customHeight="1" s="198">
      <c r="A96" s="57" t="n"/>
      <c r="B96" s="57" t="n"/>
      <c r="C96" s="62" t="n"/>
      <c r="D96" s="54" t="n"/>
      <c r="E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row>
    <row r="97" ht="12.75" customHeight="1" s="198">
      <c r="A97" s="57" t="n"/>
      <c r="B97" s="57" t="n"/>
      <c r="C97" s="62" t="n"/>
      <c r="D97" s="54" t="n"/>
      <c r="E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row>
    <row r="98" ht="12.75" customHeight="1" s="198">
      <c r="A98" s="57" t="n"/>
      <c r="B98" s="57" t="n"/>
      <c r="C98" s="62" t="n"/>
      <c r="D98" s="54" t="n"/>
      <c r="E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row>
    <row r="99" ht="12.75" customHeight="1" s="198">
      <c r="A99" s="57" t="n"/>
      <c r="B99" s="57" t="n"/>
      <c r="C99" s="62" t="n"/>
      <c r="D99" s="54" t="n"/>
      <c r="E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row>
    <row r="100" ht="12.75" customHeight="1" s="198">
      <c r="A100" s="57" t="n"/>
      <c r="B100" s="57" t="n"/>
      <c r="C100" s="62" t="n"/>
      <c r="D100" s="54" t="n"/>
      <c r="E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row>
    <row r="101" ht="12.75" customHeight="1" s="198">
      <c r="A101" s="57" t="n"/>
      <c r="B101" s="57" t="n"/>
      <c r="C101" s="62" t="n"/>
      <c r="D101" s="54" t="n"/>
      <c r="E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row>
    <row r="102" ht="12.75" customHeight="1" s="198">
      <c r="A102" s="57" t="n"/>
      <c r="B102" s="57" t="n"/>
      <c r="C102" s="62" t="n"/>
      <c r="D102" s="54" t="n"/>
      <c r="E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row>
    <row r="103" ht="12.75" customHeight="1" s="198">
      <c r="A103" s="57" t="n"/>
      <c r="B103" s="57" t="n"/>
      <c r="C103" s="62" t="n"/>
      <c r="D103" s="54" t="n"/>
      <c r="E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row>
    <row r="104" ht="12.75" customHeight="1" s="198">
      <c r="A104" s="57" t="n"/>
      <c r="B104" s="57" t="n"/>
      <c r="C104" s="62" t="n"/>
      <c r="D104" s="54" t="n"/>
      <c r="E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row>
    <row r="105" ht="12.75" customHeight="1" s="198">
      <c r="A105" s="57" t="n"/>
      <c r="B105" s="57" t="n"/>
      <c r="C105" s="62" t="n"/>
      <c r="D105" s="54" t="n"/>
      <c r="E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row>
    <row r="106" ht="12.75" customHeight="1" s="198">
      <c r="A106" s="57" t="n"/>
      <c r="B106" s="57" t="n"/>
      <c r="C106" s="62" t="n"/>
      <c r="D106" s="54" t="n"/>
      <c r="E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row>
    <row r="107" ht="12.75" customHeight="1" s="198">
      <c r="A107" s="57" t="n"/>
      <c r="B107" s="57" t="n"/>
      <c r="C107" s="62" t="n"/>
      <c r="D107" s="54" t="n"/>
      <c r="E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row>
    <row r="108" ht="12.75" customHeight="1" s="198">
      <c r="A108" s="57" t="n"/>
      <c r="B108" s="57" t="n"/>
      <c r="C108" s="62" t="n"/>
      <c r="D108" s="54" t="n"/>
      <c r="E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row>
    <row r="109" ht="12.75" customHeight="1" s="198">
      <c r="A109" s="57" t="n"/>
      <c r="B109" s="57" t="n"/>
      <c r="C109" s="62" t="n"/>
      <c r="D109" s="54" t="n"/>
      <c r="E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row>
    <row r="110" ht="12.75" customHeight="1" s="198">
      <c r="A110" s="57" t="n"/>
      <c r="B110" s="57" t="n"/>
      <c r="C110" s="62" t="n"/>
      <c r="D110" s="54" t="n"/>
      <c r="E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row>
    <row r="111" ht="12.75" customHeight="1" s="198">
      <c r="A111" s="57" t="n"/>
      <c r="B111" s="57" t="n"/>
      <c r="C111" s="62" t="n"/>
      <c r="D111" s="54" t="n"/>
      <c r="E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row>
    <row r="112" ht="12.75" customHeight="1" s="198">
      <c r="A112" s="57" t="n"/>
      <c r="B112" s="57" t="n"/>
      <c r="C112" s="62" t="n"/>
      <c r="D112" s="54" t="n"/>
      <c r="E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row>
    <row r="113" ht="12.75" customHeight="1" s="198">
      <c r="A113" s="57" t="n"/>
      <c r="B113" s="57" t="n"/>
      <c r="C113" s="62" t="n"/>
      <c r="D113" s="54" t="n"/>
      <c r="E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row>
    <row r="114" ht="12.75" customHeight="1" s="198">
      <c r="A114" s="57" t="n"/>
      <c r="B114" s="57" t="n"/>
      <c r="C114" s="62" t="n"/>
      <c r="D114" s="54" t="n"/>
      <c r="E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row>
    <row r="115" ht="12.75" customHeight="1" s="198">
      <c r="A115" s="57" t="n"/>
      <c r="B115" s="57" t="n"/>
      <c r="C115" s="62" t="n"/>
      <c r="D115" s="54" t="n"/>
      <c r="E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row>
    <row r="116" ht="12.75" customHeight="1" s="198">
      <c r="A116" s="57" t="n"/>
      <c r="B116" s="57" t="n"/>
      <c r="C116" s="62" t="n"/>
      <c r="D116" s="54" t="n"/>
      <c r="E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row>
    <row r="117" ht="12.75" customHeight="1" s="198">
      <c r="A117" s="57" t="n"/>
      <c r="B117" s="57" t="n"/>
      <c r="C117" s="62" t="n"/>
      <c r="D117" s="54" t="n"/>
      <c r="E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row>
    <row r="118" ht="12.75" customHeight="1" s="198">
      <c r="A118" s="57" t="n"/>
      <c r="B118" s="57" t="n"/>
      <c r="C118" s="62" t="n"/>
      <c r="D118" s="54" t="n"/>
      <c r="E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row>
    <row r="119" ht="12.75" customHeight="1" s="198">
      <c r="A119" s="57" t="n"/>
      <c r="B119" s="57" t="n"/>
      <c r="C119" s="62" t="n"/>
      <c r="D119" s="54" t="n"/>
      <c r="E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row>
    <row r="120" ht="12.75" customHeight="1" s="198">
      <c r="A120" s="57" t="n"/>
      <c r="B120" s="57" t="n"/>
      <c r="C120" s="62" t="n"/>
      <c r="D120" s="54" t="n"/>
      <c r="E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row>
    <row r="121" ht="12.75" customHeight="1" s="198">
      <c r="A121" s="57" t="n"/>
      <c r="B121" s="57" t="n"/>
      <c r="C121" s="62" t="n"/>
      <c r="D121" s="54" t="n"/>
      <c r="E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row>
    <row r="122" ht="12.75" customHeight="1" s="198">
      <c r="A122" s="57" t="n"/>
      <c r="B122" s="57" t="n"/>
      <c r="C122" s="62" t="n"/>
      <c r="D122" s="54" t="n"/>
      <c r="E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row>
    <row r="123" ht="12.75" customHeight="1" s="198">
      <c r="A123" s="57" t="n"/>
      <c r="B123" s="57" t="n"/>
      <c r="C123" s="62" t="n"/>
      <c r="D123" s="54" t="n"/>
      <c r="E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row>
    <row r="124" ht="12.75" customHeight="1" s="198">
      <c r="A124" s="57" t="n"/>
      <c r="B124" s="57" t="n"/>
      <c r="C124" s="62" t="n"/>
      <c r="D124" s="54" t="n"/>
      <c r="E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row>
    <row r="125" ht="12.75" customHeight="1" s="198">
      <c r="A125" s="57" t="n"/>
      <c r="B125" s="57" t="n"/>
      <c r="C125" s="62" t="n"/>
      <c r="D125" s="54" t="n"/>
      <c r="E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row>
    <row r="126" ht="12.75" customHeight="1" s="198">
      <c r="A126" s="57" t="n"/>
      <c r="B126" s="57" t="n"/>
      <c r="C126" s="62" t="n"/>
      <c r="D126" s="54" t="n"/>
      <c r="E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row>
    <row r="127" ht="12.75" customHeight="1" s="198">
      <c r="A127" s="57" t="n"/>
      <c r="B127" s="57" t="n"/>
      <c r="C127" s="62" t="n"/>
      <c r="D127" s="54" t="n"/>
      <c r="E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row>
    <row r="128" ht="12.75" customHeight="1" s="198">
      <c r="A128" s="57" t="n"/>
      <c r="B128" s="57" t="n"/>
      <c r="C128" s="62" t="n"/>
      <c r="D128" s="54" t="n"/>
      <c r="E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row>
    <row r="129" ht="12.75" customHeight="1" s="198">
      <c r="A129" s="57" t="n"/>
      <c r="B129" s="57" t="n"/>
      <c r="C129" s="62" t="n"/>
      <c r="D129" s="54" t="n"/>
      <c r="E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row>
    <row r="130" ht="12.75" customHeight="1" s="198">
      <c r="A130" s="57" t="n"/>
      <c r="B130" s="57" t="n"/>
      <c r="C130" s="62" t="n"/>
      <c r="D130" s="54" t="n"/>
      <c r="E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row>
    <row r="131" ht="12.75" customHeight="1" s="198">
      <c r="A131" s="57" t="n"/>
      <c r="B131" s="57" t="n"/>
      <c r="C131" s="62" t="n"/>
      <c r="D131" s="54" t="n"/>
      <c r="E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row>
    <row r="132" ht="12.75" customHeight="1" s="198">
      <c r="A132" s="57" t="n"/>
      <c r="B132" s="57" t="n"/>
      <c r="C132" s="62" t="n"/>
      <c r="D132" s="54" t="n"/>
      <c r="E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row>
    <row r="133" ht="12.75" customHeight="1" s="198">
      <c r="A133" s="57" t="n"/>
      <c r="B133" s="57" t="n"/>
      <c r="C133" s="62" t="n"/>
      <c r="D133" s="54" t="n"/>
      <c r="E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row>
    <row r="134" ht="12.75" customHeight="1" s="198">
      <c r="A134" s="57" t="n"/>
      <c r="B134" s="57" t="n"/>
      <c r="C134" s="62" t="n"/>
      <c r="D134" s="54" t="n"/>
      <c r="E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row>
    <row r="135" ht="12.75" customHeight="1" s="198">
      <c r="A135" s="57" t="n"/>
      <c r="B135" s="57" t="n"/>
      <c r="C135" s="62" t="n"/>
      <c r="D135" s="54" t="n"/>
      <c r="E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row>
    <row r="136" ht="12.75" customHeight="1" s="198">
      <c r="A136" s="57" t="n"/>
      <c r="B136" s="57" t="n"/>
      <c r="C136" s="62" t="n"/>
      <c r="D136" s="54" t="n"/>
      <c r="E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row>
    <row r="137" ht="12.75" customHeight="1" s="198">
      <c r="A137" s="57" t="n"/>
      <c r="B137" s="57" t="n"/>
      <c r="C137" s="62" t="n"/>
      <c r="D137" s="54" t="n"/>
      <c r="E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row>
    <row r="138" ht="12.75" customHeight="1" s="198">
      <c r="A138" s="57" t="n"/>
      <c r="B138" s="57" t="n"/>
      <c r="C138" s="62" t="n"/>
      <c r="D138" s="54" t="n"/>
      <c r="E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row>
    <row r="139" ht="12.75" customHeight="1" s="198">
      <c r="A139" s="57" t="n"/>
      <c r="B139" s="57" t="n"/>
      <c r="C139" s="62" t="n"/>
      <c r="D139" s="54" t="n"/>
      <c r="E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row>
    <row r="140" ht="12.75" customHeight="1" s="198">
      <c r="A140" s="57" t="n"/>
      <c r="B140" s="57" t="n"/>
      <c r="C140" s="62" t="n"/>
      <c r="D140" s="54" t="n"/>
      <c r="E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row>
    <row r="141" ht="12.75" customHeight="1" s="198">
      <c r="A141" s="57" t="n"/>
      <c r="B141" s="57" t="n"/>
      <c r="C141" s="62" t="n"/>
      <c r="D141" s="54" t="n"/>
      <c r="E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row>
    <row r="142" ht="12.75" customHeight="1" s="198">
      <c r="A142" s="57" t="n"/>
      <c r="B142" s="57" t="n"/>
      <c r="C142" s="62" t="n"/>
      <c r="D142" s="54" t="n"/>
      <c r="E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row>
    <row r="143" ht="12.75" customHeight="1" s="198">
      <c r="A143" s="57" t="n"/>
      <c r="B143" s="57" t="n"/>
      <c r="C143" s="62" t="n"/>
      <c r="D143" s="54" t="n"/>
      <c r="E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row>
    <row r="144" ht="12.75" customHeight="1" s="198">
      <c r="A144" s="57" t="n"/>
      <c r="B144" s="57" t="n"/>
      <c r="C144" s="62" t="n"/>
      <c r="D144" s="54" t="n"/>
      <c r="E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row>
    <row r="145" ht="12.75" customHeight="1" s="198">
      <c r="A145" s="57" t="n"/>
      <c r="B145" s="57" t="n"/>
      <c r="C145" s="62" t="n"/>
      <c r="D145" s="54" t="n"/>
      <c r="E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row>
    <row r="146" ht="12.75" customHeight="1" s="198">
      <c r="A146" s="57" t="n"/>
      <c r="B146" s="57" t="n"/>
      <c r="C146" s="62" t="n"/>
      <c r="D146" s="54" t="n"/>
      <c r="E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row>
    <row r="147" ht="12.75" customHeight="1" s="198">
      <c r="A147" s="57" t="n"/>
      <c r="B147" s="57" t="n"/>
      <c r="C147" s="62" t="n"/>
      <c r="D147" s="54" t="n"/>
      <c r="E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row>
    <row r="148" ht="12.75" customHeight="1" s="198">
      <c r="A148" s="57" t="n"/>
      <c r="B148" s="57" t="n"/>
      <c r="C148" s="62" t="n"/>
      <c r="D148" s="54" t="n"/>
      <c r="E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row>
    <row r="149" ht="12.75" customHeight="1" s="198">
      <c r="A149" s="57" t="n"/>
      <c r="B149" s="57" t="n"/>
      <c r="C149" s="62" t="n"/>
      <c r="D149" s="54" t="n"/>
      <c r="E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row>
    <row r="150" ht="12.75" customHeight="1" s="198">
      <c r="A150" s="57" t="n"/>
      <c r="B150" s="57" t="n"/>
      <c r="C150" s="62" t="n"/>
      <c r="D150" s="54" t="n"/>
      <c r="E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row>
    <row r="151" ht="12.75" customHeight="1" s="198">
      <c r="A151" s="57" t="n"/>
      <c r="B151" s="57" t="n"/>
      <c r="C151" s="62" t="n"/>
      <c r="D151" s="54" t="n"/>
      <c r="E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row>
    <row r="152" ht="12.75" customHeight="1" s="198">
      <c r="A152" s="57" t="n"/>
      <c r="B152" s="57" t="n"/>
      <c r="C152" s="62" t="n"/>
      <c r="D152" s="54" t="n"/>
      <c r="E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row>
    <row r="153" ht="12.75" customHeight="1" s="198">
      <c r="A153" s="57" t="n"/>
      <c r="B153" s="57" t="n"/>
      <c r="C153" s="62" t="n"/>
      <c r="D153" s="54" t="n"/>
      <c r="E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row>
    <row r="154" ht="12.75" customHeight="1" s="198">
      <c r="A154" s="57" t="n"/>
      <c r="B154" s="57" t="n"/>
      <c r="C154" s="62" t="n"/>
      <c r="D154" s="54" t="n"/>
      <c r="E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row>
    <row r="155" ht="12.75" customHeight="1" s="198">
      <c r="A155" s="57" t="n"/>
      <c r="B155" s="57" t="n"/>
      <c r="C155" s="62" t="n"/>
      <c r="D155" s="54" t="n"/>
      <c r="E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row>
    <row r="156" ht="12.75" customHeight="1" s="198">
      <c r="A156" s="57" t="n"/>
      <c r="B156" s="57" t="n"/>
      <c r="C156" s="62" t="n"/>
      <c r="D156" s="54" t="n"/>
      <c r="E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row>
    <row r="157" ht="12.75" customHeight="1" s="198">
      <c r="A157" s="57" t="n"/>
      <c r="B157" s="57" t="n"/>
      <c r="C157" s="62" t="n"/>
      <c r="D157" s="54" t="n"/>
      <c r="E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row>
    <row r="158" ht="12.75" customHeight="1" s="198">
      <c r="A158" s="57" t="n"/>
      <c r="B158" s="57" t="n"/>
      <c r="C158" s="62" t="n"/>
      <c r="D158" s="54" t="n"/>
      <c r="E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row>
    <row r="159" ht="12.75" customHeight="1" s="198">
      <c r="A159" s="57" t="n"/>
      <c r="B159" s="57" t="n"/>
      <c r="C159" s="62" t="n"/>
      <c r="D159" s="54" t="n"/>
      <c r="E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row>
    <row r="160" ht="12.75" customHeight="1" s="198">
      <c r="A160" s="57" t="n"/>
      <c r="B160" s="57" t="n"/>
      <c r="C160" s="62" t="n"/>
      <c r="D160" s="54" t="n"/>
      <c r="E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row>
    <row r="161" ht="12.75" customHeight="1" s="198">
      <c r="A161" s="57" t="n"/>
      <c r="B161" s="57" t="n"/>
      <c r="C161" s="62" t="n"/>
      <c r="D161" s="54" t="n"/>
      <c r="E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row>
    <row r="162" ht="12.75" customHeight="1" s="198">
      <c r="A162" s="57" t="n"/>
      <c r="B162" s="57" t="n"/>
      <c r="C162" s="62" t="n"/>
      <c r="D162" s="54" t="n"/>
      <c r="E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row>
    <row r="163" ht="12.75" customHeight="1" s="198">
      <c r="A163" s="57" t="n"/>
      <c r="B163" s="57" t="n"/>
      <c r="C163" s="62" t="n"/>
      <c r="D163" s="54" t="n"/>
      <c r="E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row>
    <row r="164" ht="12.75" customHeight="1" s="198">
      <c r="A164" s="57" t="n"/>
      <c r="B164" s="57" t="n"/>
      <c r="C164" s="62" t="n"/>
      <c r="D164" s="54" t="n"/>
      <c r="E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row>
    <row r="165" ht="12.75" customHeight="1" s="198">
      <c r="A165" s="57" t="n"/>
      <c r="B165" s="57" t="n"/>
      <c r="C165" s="62" t="n"/>
      <c r="D165" s="54" t="n"/>
      <c r="E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row>
    <row r="166" ht="12.75" customHeight="1" s="198">
      <c r="A166" s="57" t="n"/>
      <c r="B166" s="57" t="n"/>
      <c r="C166" s="62" t="n"/>
      <c r="D166" s="54" t="n"/>
      <c r="E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row>
    <row r="167" ht="12.75" customHeight="1" s="198">
      <c r="A167" s="57" t="n"/>
      <c r="B167" s="57" t="n"/>
      <c r="C167" s="62" t="n"/>
      <c r="D167" s="54" t="n"/>
      <c r="E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row>
    <row r="168" ht="12.75" customHeight="1" s="198">
      <c r="A168" s="57" t="n"/>
      <c r="B168" s="57" t="n"/>
      <c r="C168" s="62" t="n"/>
      <c r="D168" s="54" t="n"/>
      <c r="E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row>
    <row r="169" ht="12.75" customHeight="1" s="198">
      <c r="A169" s="57" t="n"/>
      <c r="B169" s="57" t="n"/>
      <c r="C169" s="62" t="n"/>
      <c r="D169" s="54" t="n"/>
      <c r="E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row>
    <row r="170" ht="12.75" customHeight="1" s="198">
      <c r="A170" s="57" t="n"/>
      <c r="B170" s="57" t="n"/>
      <c r="C170" s="62" t="n"/>
      <c r="D170" s="54" t="n"/>
      <c r="E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row>
    <row r="171" ht="12.75" customHeight="1" s="198">
      <c r="A171" s="57" t="n"/>
      <c r="B171" s="57" t="n"/>
      <c r="C171" s="62" t="n"/>
      <c r="D171" s="54" t="n"/>
      <c r="E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row>
    <row r="172" ht="12.75" customHeight="1" s="198">
      <c r="A172" s="57" t="n"/>
      <c r="B172" s="57" t="n"/>
      <c r="C172" s="62" t="n"/>
      <c r="D172" s="54" t="n"/>
      <c r="E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row>
    <row r="173" ht="12.75" customHeight="1" s="198">
      <c r="A173" s="57" t="n"/>
      <c r="B173" s="57" t="n"/>
      <c r="C173" s="62" t="n"/>
      <c r="D173" s="54" t="n"/>
      <c r="E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row>
    <row r="174" ht="12.75" customHeight="1" s="198">
      <c r="A174" s="57" t="n"/>
      <c r="B174" s="57" t="n"/>
      <c r="C174" s="62" t="n"/>
      <c r="D174" s="54" t="n"/>
      <c r="E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row>
    <row r="175" ht="12.75" customHeight="1" s="198">
      <c r="A175" s="57" t="n"/>
      <c r="B175" s="57" t="n"/>
      <c r="C175" s="62" t="n"/>
      <c r="D175" s="54" t="n"/>
      <c r="E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row>
    <row r="176" ht="12.75" customHeight="1" s="198">
      <c r="A176" s="57" t="n"/>
      <c r="B176" s="57" t="n"/>
      <c r="C176" s="62" t="n"/>
      <c r="D176" s="54" t="n"/>
      <c r="E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row>
    <row r="177" ht="12.75" customHeight="1" s="198">
      <c r="A177" s="57" t="n"/>
      <c r="B177" s="57" t="n"/>
      <c r="C177" s="62" t="n"/>
      <c r="D177" s="54" t="n"/>
      <c r="E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row>
    <row r="178" ht="12.75" customHeight="1" s="198">
      <c r="A178" s="57" t="n"/>
      <c r="B178" s="57" t="n"/>
      <c r="C178" s="62" t="n"/>
      <c r="D178" s="54" t="n"/>
      <c r="E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row>
    <row r="179" ht="12.75" customHeight="1" s="198">
      <c r="A179" s="57" t="n"/>
      <c r="B179" s="57" t="n"/>
      <c r="C179" s="62" t="n"/>
      <c r="D179" s="54" t="n"/>
      <c r="E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row>
    <row r="180" ht="12.75" customHeight="1" s="198">
      <c r="A180" s="57" t="n"/>
      <c r="B180" s="57" t="n"/>
      <c r="C180" s="62" t="n"/>
      <c r="D180" s="54" t="n"/>
      <c r="E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row>
    <row r="181" ht="12.75" customHeight="1" s="198">
      <c r="A181" s="57" t="n"/>
      <c r="B181" s="57" t="n"/>
      <c r="C181" s="62" t="n"/>
      <c r="D181" s="54" t="n"/>
      <c r="E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row>
    <row r="182" ht="12.75" customHeight="1" s="198">
      <c r="A182" s="57" t="n"/>
      <c r="B182" s="57" t="n"/>
      <c r="C182" s="62" t="n"/>
      <c r="D182" s="54" t="n"/>
      <c r="E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row>
    <row r="183" ht="12.75" customHeight="1" s="198">
      <c r="A183" s="57" t="n"/>
      <c r="B183" s="57" t="n"/>
      <c r="C183" s="62" t="n"/>
      <c r="D183" s="54" t="n"/>
      <c r="E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row>
    <row r="184" ht="12.75" customHeight="1" s="198">
      <c r="A184" s="57" t="n"/>
      <c r="B184" s="57" t="n"/>
      <c r="C184" s="62" t="n"/>
      <c r="D184" s="54" t="n"/>
      <c r="E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row>
    <row r="185" ht="12.75" customHeight="1" s="198">
      <c r="A185" s="57" t="n"/>
      <c r="B185" s="57" t="n"/>
      <c r="C185" s="62" t="n"/>
      <c r="D185" s="54" t="n"/>
      <c r="E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row>
    <row r="186" ht="12.75" customHeight="1" s="198">
      <c r="A186" s="57" t="n"/>
      <c r="B186" s="57" t="n"/>
      <c r="C186" s="62" t="n"/>
      <c r="D186" s="54" t="n"/>
      <c r="E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row>
    <row r="187" ht="12.75" customHeight="1" s="198">
      <c r="A187" s="57" t="n"/>
      <c r="B187" s="57" t="n"/>
      <c r="C187" s="62" t="n"/>
      <c r="D187" s="54" t="n"/>
      <c r="E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row>
    <row r="188" ht="12.75" customHeight="1" s="198">
      <c r="A188" s="57" t="n"/>
      <c r="B188" s="57" t="n"/>
      <c r="C188" s="62" t="n"/>
      <c r="D188" s="54" t="n"/>
      <c r="E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row>
    <row r="189" ht="12.75" customHeight="1" s="198">
      <c r="A189" s="57" t="n"/>
      <c r="B189" s="57" t="n"/>
      <c r="C189" s="62" t="n"/>
      <c r="D189" s="54" t="n"/>
      <c r="E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row>
    <row r="190" ht="12.75" customHeight="1" s="198">
      <c r="A190" s="57" t="n"/>
      <c r="B190" s="57" t="n"/>
      <c r="C190" s="62" t="n"/>
      <c r="D190" s="54" t="n"/>
      <c r="E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row>
    <row r="191" ht="12.75" customHeight="1" s="198">
      <c r="A191" s="57" t="n"/>
      <c r="B191" s="57" t="n"/>
      <c r="C191" s="62" t="n"/>
      <c r="D191" s="54" t="n"/>
      <c r="E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row>
    <row r="192" ht="12.75" customHeight="1" s="198">
      <c r="A192" s="57" t="n"/>
      <c r="B192" s="57" t="n"/>
      <c r="C192" s="62" t="n"/>
      <c r="D192" s="54" t="n"/>
      <c r="E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row>
    <row r="193" ht="12.75" customHeight="1" s="198">
      <c r="A193" s="57" t="n"/>
      <c r="B193" s="57" t="n"/>
      <c r="C193" s="62" t="n"/>
      <c r="D193" s="54" t="n"/>
      <c r="E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row>
    <row r="194" ht="12.75" customHeight="1" s="198">
      <c r="A194" s="57" t="n"/>
      <c r="B194" s="57" t="n"/>
      <c r="C194" s="62" t="n"/>
      <c r="D194" s="54" t="n"/>
      <c r="E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row>
    <row r="195" ht="12.75" customHeight="1" s="198">
      <c r="A195" s="57" t="n"/>
      <c r="B195" s="57" t="n"/>
      <c r="C195" s="62" t="n"/>
      <c r="D195" s="54" t="n"/>
      <c r="E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row>
    <row r="196" ht="12.75" customHeight="1" s="198">
      <c r="A196" s="57" t="n"/>
      <c r="B196" s="57" t="n"/>
      <c r="C196" s="62" t="n"/>
      <c r="D196" s="54" t="n"/>
      <c r="E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row>
    <row r="197" ht="12.75" customHeight="1" s="198">
      <c r="A197" s="57" t="n"/>
      <c r="B197" s="57" t="n"/>
      <c r="C197" s="62" t="n"/>
      <c r="D197" s="54" t="n"/>
      <c r="E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row>
    <row r="198" ht="12.75" customHeight="1" s="198">
      <c r="A198" s="57" t="n"/>
      <c r="B198" s="57" t="n"/>
      <c r="C198" s="62" t="n"/>
      <c r="D198" s="54" t="n"/>
      <c r="E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row>
    <row r="199" ht="12.75" customHeight="1" s="198">
      <c r="A199" s="57" t="n"/>
      <c r="B199" s="57" t="n"/>
      <c r="C199" s="62" t="n"/>
      <c r="D199" s="54" t="n"/>
      <c r="E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row>
    <row r="200" ht="12.75" customHeight="1" s="198">
      <c r="A200" s="57" t="n"/>
      <c r="B200" s="57" t="n"/>
      <c r="C200" s="62" t="n"/>
      <c r="D200" s="54" t="n"/>
      <c r="E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row>
    <row r="201" ht="12.75" customHeight="1" s="198">
      <c r="A201" s="57" t="n"/>
      <c r="B201" s="57" t="n"/>
      <c r="C201" s="62" t="n"/>
      <c r="D201" s="54" t="n"/>
      <c r="E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row>
    <row r="202" ht="12.75" customHeight="1" s="198">
      <c r="A202" s="57" t="n"/>
      <c r="B202" s="57" t="n"/>
      <c r="C202" s="62" t="n"/>
      <c r="D202" s="54" t="n"/>
      <c r="E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row>
    <row r="203" ht="12.75" customHeight="1" s="198">
      <c r="A203" s="57" t="n"/>
      <c r="B203" s="57" t="n"/>
      <c r="C203" s="62" t="n"/>
      <c r="D203" s="54" t="n"/>
      <c r="E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row>
    <row r="204" ht="12.75" customHeight="1" s="198">
      <c r="A204" s="57" t="n"/>
      <c r="B204" s="57" t="n"/>
      <c r="C204" s="62" t="n"/>
      <c r="D204" s="54" t="n"/>
      <c r="E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row>
    <row r="205" ht="12.75" customHeight="1" s="198">
      <c r="A205" s="57" t="n"/>
      <c r="B205" s="57" t="n"/>
      <c r="C205" s="62" t="n"/>
      <c r="D205" s="54" t="n"/>
      <c r="E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row>
    <row r="206" ht="12.75" customHeight="1" s="198">
      <c r="A206" s="57" t="n"/>
      <c r="B206" s="57" t="n"/>
      <c r="C206" s="62" t="n"/>
      <c r="D206" s="54" t="n"/>
      <c r="E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row>
    <row r="207" ht="12.75" customHeight="1" s="198">
      <c r="A207" s="57" t="n"/>
      <c r="B207" s="57" t="n"/>
      <c r="C207" s="62" t="n"/>
      <c r="D207" s="54" t="n"/>
      <c r="E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row>
    <row r="208" ht="12.75" customHeight="1" s="198">
      <c r="A208" s="57" t="n"/>
      <c r="B208" s="57" t="n"/>
      <c r="C208" s="62" t="n"/>
      <c r="D208" s="54" t="n"/>
      <c r="E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row>
    <row r="209" ht="12.75" customHeight="1" s="198">
      <c r="A209" s="57" t="n"/>
      <c r="B209" s="57" t="n"/>
      <c r="C209" s="62" t="n"/>
      <c r="D209" s="54" t="n"/>
      <c r="E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row>
    <row r="210" ht="12.75" customHeight="1" s="198">
      <c r="A210" s="57" t="n"/>
      <c r="B210" s="57" t="n"/>
      <c r="C210" s="62" t="n"/>
      <c r="D210" s="54" t="n"/>
      <c r="E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row>
    <row r="211" ht="12.75" customHeight="1" s="198">
      <c r="A211" s="57" t="n"/>
      <c r="B211" s="57" t="n"/>
      <c r="C211" s="62" t="n"/>
      <c r="D211" s="54" t="n"/>
      <c r="E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row>
    <row r="212" ht="12.75" customHeight="1" s="198">
      <c r="A212" s="57" t="n"/>
      <c r="B212" s="57" t="n"/>
      <c r="C212" s="62" t="n"/>
      <c r="D212" s="54" t="n"/>
      <c r="E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row>
    <row r="213" ht="12.75" customHeight="1" s="198">
      <c r="A213" s="57" t="n"/>
      <c r="B213" s="57" t="n"/>
      <c r="C213" s="62" t="n"/>
      <c r="D213" s="54" t="n"/>
      <c r="E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row>
    <row r="214" ht="12.75" customHeight="1" s="198">
      <c r="A214" s="57" t="n"/>
      <c r="B214" s="57" t="n"/>
      <c r="C214" s="62" t="n"/>
      <c r="D214" s="54" t="n"/>
      <c r="E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row>
    <row r="215" ht="12.75" customHeight="1" s="198">
      <c r="A215" s="57" t="n"/>
      <c r="B215" s="57" t="n"/>
      <c r="C215" s="62" t="n"/>
      <c r="D215" s="54" t="n"/>
      <c r="E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row>
    <row r="216" ht="12.75" customHeight="1" s="198">
      <c r="A216" s="57" t="n"/>
      <c r="B216" s="57" t="n"/>
      <c r="C216" s="62" t="n"/>
      <c r="D216" s="54" t="n"/>
      <c r="E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row>
    <row r="217" ht="12.75" customHeight="1" s="198">
      <c r="A217" s="57" t="n"/>
      <c r="B217" s="57" t="n"/>
      <c r="C217" s="62" t="n"/>
      <c r="D217" s="54" t="n"/>
      <c r="E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row>
    <row r="218" ht="12.75" customHeight="1" s="198">
      <c r="A218" s="57" t="n"/>
      <c r="B218" s="57" t="n"/>
      <c r="C218" s="62" t="n"/>
      <c r="D218" s="54" t="n"/>
      <c r="E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row>
    <row r="219" ht="12.75" customHeight="1" s="198">
      <c r="A219" s="57" t="n"/>
      <c r="B219" s="57" t="n"/>
      <c r="C219" s="62" t="n"/>
      <c r="D219" s="54" t="n"/>
      <c r="E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row>
    <row r="220" ht="12.75" customHeight="1" s="198">
      <c r="A220" s="57" t="n"/>
      <c r="B220" s="57" t="n"/>
      <c r="C220" s="62" t="n"/>
      <c r="D220" s="54" t="n"/>
      <c r="E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row>
    <row r="221" ht="15.75" customHeight="1" s="198">
      <c r="A221" s="57" t="n"/>
      <c r="B221" s="57" t="n"/>
      <c r="C221" s="62" t="n"/>
      <c r="D221" s="54" t="n"/>
      <c r="E221" s="57" t="n"/>
    </row>
    <row r="222" ht="15.75" customHeight="1" s="198">
      <c r="A222" s="57" t="n"/>
      <c r="B222" s="57" t="n"/>
      <c r="C222" s="62" t="n"/>
      <c r="D222" s="54" t="n"/>
      <c r="E222" s="57" t="n"/>
    </row>
    <row r="223" ht="15.75" customHeight="1" s="198">
      <c r="A223" s="57" t="n"/>
      <c r="B223" s="57" t="n"/>
      <c r="C223" s="62" t="n"/>
      <c r="D223" s="54" t="n"/>
      <c r="E223" s="57" t="n"/>
    </row>
    <row r="224" ht="15.75" customHeight="1" s="198">
      <c r="A224" s="57" t="n"/>
      <c r="B224" s="57" t="n"/>
      <c r="C224" s="62" t="n"/>
      <c r="D224" s="54" t="n"/>
      <c r="E224" s="57" t="n"/>
    </row>
    <row r="225" ht="15.75" customHeight="1" s="198">
      <c r="A225" s="57" t="n"/>
      <c r="B225" s="57" t="n"/>
      <c r="C225" s="62" t="n"/>
      <c r="D225" s="54" t="n"/>
      <c r="E225" s="57" t="n"/>
    </row>
    <row r="226" ht="15.75" customHeight="1" s="198">
      <c r="A226" s="57" t="n"/>
      <c r="B226" s="57" t="n"/>
      <c r="C226" s="62" t="n"/>
      <c r="D226" s="54" t="n"/>
      <c r="E226" s="57" t="n"/>
    </row>
    <row r="227" ht="15.75" customHeight="1" s="198">
      <c r="A227" s="57" t="n"/>
      <c r="B227" s="57" t="n"/>
      <c r="C227" s="62" t="n"/>
      <c r="D227" s="54" t="n"/>
      <c r="E227" s="57" t="n"/>
    </row>
    <row r="228" ht="15.75" customHeight="1" s="198">
      <c r="A228" s="57" t="n"/>
      <c r="B228" s="57" t="n"/>
      <c r="C228" s="62" t="n"/>
      <c r="D228" s="54" t="n"/>
      <c r="E228" s="57" t="n"/>
    </row>
    <row r="229" ht="15.75" customHeight="1" s="198">
      <c r="A229" s="57" t="n"/>
      <c r="B229" s="57" t="n"/>
      <c r="C229" s="62" t="n"/>
      <c r="D229" s="54" t="n"/>
      <c r="E229" s="57" t="n"/>
    </row>
    <row r="230" ht="15.75" customHeight="1" s="198">
      <c r="A230" s="57" t="n"/>
      <c r="B230" s="57" t="n"/>
      <c r="C230" s="62" t="n"/>
      <c r="D230" s="54" t="n"/>
      <c r="E230" s="57" t="n"/>
    </row>
    <row r="231" ht="15.75" customHeight="1" s="198">
      <c r="A231" s="57" t="n"/>
      <c r="B231" s="57" t="n"/>
      <c r="C231" s="62" t="n"/>
      <c r="D231" s="54" t="n"/>
      <c r="E231" s="57" t="n"/>
    </row>
    <row r="232" ht="15.75" customHeight="1" s="198">
      <c r="A232" s="57" t="n"/>
      <c r="B232" s="57" t="n"/>
      <c r="C232" s="62" t="n"/>
      <c r="D232" s="54" t="n"/>
      <c r="E232" s="57" t="n"/>
    </row>
    <row r="233" ht="15.75" customHeight="1" s="198">
      <c r="A233" s="57" t="n"/>
      <c r="B233" s="57" t="n"/>
      <c r="C233" s="62" t="n"/>
      <c r="D233" s="54" t="n"/>
      <c r="E233" s="57" t="n"/>
    </row>
    <row r="234" ht="15.75" customHeight="1" s="198">
      <c r="A234" s="57" t="n"/>
      <c r="B234" s="57" t="n"/>
      <c r="C234" s="62" t="n"/>
      <c r="D234" s="54" t="n"/>
      <c r="E234" s="57" t="n"/>
    </row>
    <row r="235" ht="15.75" customHeight="1" s="198">
      <c r="A235" s="57" t="n"/>
      <c r="B235" s="57" t="n"/>
      <c r="C235" s="62" t="n"/>
      <c r="D235" s="54" t="n"/>
      <c r="E235" s="57" t="n"/>
    </row>
    <row r="236" ht="15.75" customHeight="1" s="198">
      <c r="A236" s="57" t="n"/>
      <c r="B236" s="57" t="n"/>
      <c r="C236" s="62" t="n"/>
      <c r="D236" s="54" t="n"/>
      <c r="E236" s="57" t="n"/>
    </row>
    <row r="237" ht="15.75" customHeight="1" s="198">
      <c r="A237" s="57" t="n"/>
      <c r="B237" s="57" t="n"/>
      <c r="C237" s="62" t="n"/>
      <c r="D237" s="54" t="n"/>
      <c r="E237" s="57" t="n"/>
    </row>
    <row r="238" ht="15.75" customHeight="1" s="198">
      <c r="A238" s="57" t="n"/>
      <c r="B238" s="57" t="n"/>
      <c r="C238" s="62" t="n"/>
      <c r="D238" s="54" t="n"/>
      <c r="E238" s="57" t="n"/>
    </row>
    <row r="239" ht="15.75" customHeight="1" s="198">
      <c r="A239" s="57" t="n"/>
      <c r="B239" s="57" t="n"/>
      <c r="C239" s="62" t="n"/>
      <c r="D239" s="54" t="n"/>
      <c r="E239" s="57" t="n"/>
    </row>
    <row r="240" ht="15.75" customHeight="1" s="198">
      <c r="A240" s="57" t="n"/>
      <c r="B240" s="57" t="n"/>
      <c r="C240" s="62" t="n"/>
      <c r="D240" s="54" t="n"/>
      <c r="E240" s="57" t="n"/>
    </row>
    <row r="241" ht="15.75" customHeight="1" s="198">
      <c r="A241" s="57" t="n"/>
      <c r="B241" s="57" t="n"/>
      <c r="C241" s="62" t="n"/>
      <c r="D241" s="54" t="n"/>
      <c r="E241" s="57" t="n"/>
    </row>
    <row r="242" ht="15.75" customHeight="1" s="198">
      <c r="A242" s="57" t="n"/>
      <c r="B242" s="57" t="n"/>
      <c r="C242" s="62" t="n"/>
      <c r="D242" s="54" t="n"/>
      <c r="E242" s="57" t="n"/>
    </row>
    <row r="243" ht="15.75" customHeight="1" s="198">
      <c r="A243" s="57" t="n"/>
      <c r="B243" s="57" t="n"/>
      <c r="C243" s="62" t="n"/>
      <c r="D243" s="54" t="n"/>
      <c r="E243" s="57" t="n"/>
    </row>
    <row r="244" ht="15.75" customHeight="1" s="198">
      <c r="A244" s="57" t="n"/>
      <c r="B244" s="57" t="n"/>
      <c r="C244" s="62" t="n"/>
      <c r="D244" s="54" t="n"/>
      <c r="E244" s="57" t="n"/>
    </row>
    <row r="245" ht="15.75" customHeight="1" s="198">
      <c r="A245" s="57" t="n"/>
      <c r="B245" s="57" t="n"/>
      <c r="C245" s="62" t="n"/>
      <c r="D245" s="54" t="n"/>
      <c r="E245" s="57" t="n"/>
    </row>
    <row r="246" ht="15.75" customHeight="1" s="198">
      <c r="A246" s="57" t="n"/>
      <c r="B246" s="57" t="n"/>
      <c r="C246" s="62" t="n"/>
      <c r="D246" s="54" t="n"/>
      <c r="E246" s="57" t="n"/>
    </row>
    <row r="247" ht="15.75" customHeight="1" s="198">
      <c r="A247" s="57" t="n"/>
      <c r="B247" s="57" t="n"/>
      <c r="C247" s="62" t="n"/>
      <c r="D247" s="54" t="n"/>
      <c r="E247" s="57" t="n"/>
    </row>
    <row r="248" ht="15.75" customHeight="1" s="198">
      <c r="A248" s="57" t="n"/>
      <c r="B248" s="57" t="n"/>
      <c r="C248" s="62" t="n"/>
      <c r="D248" s="54" t="n"/>
      <c r="E248" s="57" t="n"/>
    </row>
    <row r="249" ht="15.75" customHeight="1" s="198">
      <c r="A249" s="57" t="n"/>
      <c r="B249" s="57" t="n"/>
      <c r="C249" s="62" t="n"/>
      <c r="D249" s="54" t="n"/>
      <c r="E249" s="57" t="n"/>
    </row>
    <row r="250" ht="15.75" customHeight="1" s="198">
      <c r="A250" s="57" t="n"/>
      <c r="B250" s="57" t="n"/>
      <c r="C250" s="62" t="n"/>
      <c r="D250" s="54" t="n"/>
      <c r="E250" s="57" t="n"/>
    </row>
    <row r="251" ht="15.75" customHeight="1" s="198">
      <c r="A251" s="57" t="n"/>
      <c r="B251" s="57" t="n"/>
      <c r="C251" s="62" t="n"/>
      <c r="D251" s="54" t="n"/>
      <c r="E251" s="57" t="n"/>
    </row>
    <row r="252" ht="15.75" customHeight="1" s="198">
      <c r="A252" s="57" t="n"/>
      <c r="B252" s="57" t="n"/>
      <c r="C252" s="62" t="n"/>
      <c r="D252" s="54" t="n"/>
      <c r="E252" s="57" t="n"/>
    </row>
    <row r="253" ht="15.75" customHeight="1" s="198">
      <c r="A253" s="57" t="n"/>
      <c r="B253" s="57" t="n"/>
      <c r="C253" s="62" t="n"/>
      <c r="D253" s="54" t="n"/>
      <c r="E253" s="57" t="n"/>
    </row>
    <row r="254" ht="15.75" customHeight="1" s="198">
      <c r="A254" s="57" t="n"/>
      <c r="B254" s="57" t="n"/>
      <c r="C254" s="62" t="n"/>
      <c r="D254" s="54" t="n"/>
      <c r="E254" s="57" t="n"/>
    </row>
    <row r="255" ht="15.75" customHeight="1" s="198">
      <c r="A255" s="57" t="n"/>
      <c r="B255" s="57" t="n"/>
      <c r="C255" s="62" t="n"/>
      <c r="D255" s="54" t="n"/>
      <c r="E255" s="57" t="n"/>
    </row>
    <row r="256" ht="15.75" customHeight="1" s="198">
      <c r="A256" s="57" t="n"/>
      <c r="B256" s="57" t="n"/>
      <c r="C256" s="62" t="n"/>
      <c r="D256" s="54" t="n"/>
      <c r="E256" s="57" t="n"/>
    </row>
    <row r="257" ht="15.75" customHeight="1" s="198">
      <c r="A257" s="57" t="n"/>
      <c r="B257" s="57" t="n"/>
      <c r="C257" s="62" t="n"/>
      <c r="D257" s="54" t="n"/>
      <c r="E257" s="57" t="n"/>
    </row>
    <row r="258" ht="15.75" customHeight="1" s="198">
      <c r="A258" s="57" t="n"/>
      <c r="B258" s="57" t="n"/>
      <c r="C258" s="62" t="n"/>
      <c r="D258" s="54" t="n"/>
      <c r="E258" s="57" t="n"/>
    </row>
    <row r="259" ht="15.75" customHeight="1" s="198">
      <c r="A259" s="57" t="n"/>
      <c r="B259" s="57" t="n"/>
      <c r="C259" s="62" t="n"/>
      <c r="D259" s="54" t="n"/>
      <c r="E259" s="57" t="n"/>
    </row>
    <row r="260" ht="15.75" customHeight="1" s="198">
      <c r="A260" s="57" t="n"/>
      <c r="B260" s="57" t="n"/>
      <c r="C260" s="62" t="n"/>
      <c r="D260" s="54" t="n"/>
      <c r="E260" s="57" t="n"/>
    </row>
    <row r="261" ht="15.75" customHeight="1" s="198">
      <c r="A261" s="57" t="n"/>
      <c r="B261" s="57" t="n"/>
      <c r="C261" s="62" t="n"/>
      <c r="D261" s="54" t="n"/>
      <c r="E261" s="57" t="n"/>
    </row>
    <row r="262" ht="15.75" customHeight="1" s="198">
      <c r="A262" s="57" t="n"/>
      <c r="B262" s="57" t="n"/>
      <c r="C262" s="62" t="n"/>
      <c r="D262" s="54" t="n"/>
      <c r="E262" s="57" t="n"/>
    </row>
    <row r="263" ht="15.75" customHeight="1" s="198">
      <c r="A263" s="57" t="n"/>
      <c r="B263" s="57" t="n"/>
      <c r="C263" s="62" t="n"/>
      <c r="D263" s="54" t="n"/>
      <c r="E263" s="57" t="n"/>
    </row>
    <row r="264" ht="15.75" customHeight="1" s="198">
      <c r="A264" s="57" t="n"/>
      <c r="B264" s="57" t="n"/>
      <c r="C264" s="62" t="n"/>
      <c r="D264" s="54" t="n"/>
      <c r="E264" s="57" t="n"/>
    </row>
    <row r="265" ht="15.75" customHeight="1" s="198">
      <c r="A265" s="57" t="n"/>
      <c r="B265" s="57" t="n"/>
      <c r="C265" s="62" t="n"/>
      <c r="D265" s="54" t="n"/>
      <c r="E265" s="57" t="n"/>
    </row>
    <row r="266" ht="15.75" customHeight="1" s="198">
      <c r="A266" s="57" t="n"/>
      <c r="B266" s="57" t="n"/>
      <c r="C266" s="62" t="n"/>
      <c r="D266" s="54" t="n"/>
      <c r="E266" s="57" t="n"/>
    </row>
    <row r="267" ht="15.75" customHeight="1" s="198">
      <c r="A267" s="57" t="n"/>
      <c r="B267" s="57" t="n"/>
      <c r="C267" s="62" t="n"/>
      <c r="D267" s="54" t="n"/>
      <c r="E267" s="57" t="n"/>
    </row>
    <row r="268" ht="15.75" customHeight="1" s="198">
      <c r="A268" s="57" t="n"/>
      <c r="B268" s="57" t="n"/>
      <c r="C268" s="62" t="n"/>
      <c r="D268" s="54" t="n"/>
      <c r="E268" s="57" t="n"/>
    </row>
    <row r="269" ht="15.75" customHeight="1" s="198">
      <c r="A269" s="57" t="n"/>
      <c r="B269" s="57" t="n"/>
      <c r="C269" s="62" t="n"/>
      <c r="D269" s="54" t="n"/>
      <c r="E269" s="57" t="n"/>
    </row>
    <row r="270" ht="15.75" customHeight="1" s="198">
      <c r="A270" s="57" t="n"/>
      <c r="B270" s="57" t="n"/>
      <c r="C270" s="62" t="n"/>
      <c r="D270" s="54" t="n"/>
      <c r="E270" s="57" t="n"/>
    </row>
    <row r="271" ht="15.75" customHeight="1" s="198">
      <c r="A271" s="57" t="n"/>
      <c r="B271" s="57" t="n"/>
      <c r="C271" s="62" t="n"/>
      <c r="D271" s="54" t="n"/>
      <c r="E271" s="57" t="n"/>
    </row>
    <row r="272" ht="15.75" customHeight="1" s="198">
      <c r="A272" s="57" t="n"/>
      <c r="B272" s="57" t="n"/>
      <c r="C272" s="62" t="n"/>
      <c r="D272" s="54" t="n"/>
      <c r="E272" s="57" t="n"/>
    </row>
    <row r="273" ht="15.75" customHeight="1" s="198">
      <c r="A273" s="57" t="n"/>
      <c r="B273" s="57" t="n"/>
      <c r="C273" s="62" t="n"/>
      <c r="D273" s="54" t="n"/>
      <c r="E273" s="57" t="n"/>
    </row>
    <row r="274" ht="15.75" customHeight="1" s="198">
      <c r="A274" s="57" t="n"/>
      <c r="B274" s="57" t="n"/>
      <c r="C274" s="62" t="n"/>
      <c r="D274" s="54" t="n"/>
      <c r="E274" s="57" t="n"/>
    </row>
    <row r="275" ht="15.75" customHeight="1" s="198">
      <c r="A275" s="57" t="n"/>
      <c r="B275" s="57" t="n"/>
      <c r="C275" s="62" t="n"/>
      <c r="D275" s="54" t="n"/>
      <c r="E275" s="57" t="n"/>
    </row>
    <row r="276" ht="15.75" customHeight="1" s="198">
      <c r="A276" s="57" t="n"/>
      <c r="B276" s="57" t="n"/>
      <c r="C276" s="62" t="n"/>
      <c r="D276" s="54" t="n"/>
      <c r="E276" s="57" t="n"/>
    </row>
    <row r="277" ht="15.75" customHeight="1" s="198">
      <c r="A277" s="57" t="n"/>
      <c r="B277" s="57" t="n"/>
      <c r="C277" s="62" t="n"/>
      <c r="D277" s="54" t="n"/>
      <c r="E277" s="57" t="n"/>
    </row>
    <row r="278" ht="15.75" customHeight="1" s="198">
      <c r="A278" s="57" t="n"/>
      <c r="B278" s="57" t="n"/>
      <c r="C278" s="62" t="n"/>
      <c r="D278" s="54" t="n"/>
      <c r="E278" s="57" t="n"/>
    </row>
    <row r="279" ht="15.75" customHeight="1" s="198">
      <c r="A279" s="57" t="n"/>
      <c r="B279" s="57" t="n"/>
      <c r="C279" s="62" t="n"/>
      <c r="D279" s="54" t="n"/>
      <c r="E279" s="57" t="n"/>
    </row>
    <row r="280" ht="15.75" customHeight="1" s="198">
      <c r="A280" s="57" t="n"/>
      <c r="B280" s="57" t="n"/>
      <c r="C280" s="62" t="n"/>
      <c r="D280" s="54" t="n"/>
      <c r="E280" s="57" t="n"/>
    </row>
    <row r="281" ht="15.75" customHeight="1" s="198">
      <c r="A281" s="57" t="n"/>
      <c r="B281" s="57" t="n"/>
      <c r="C281" s="62" t="n"/>
      <c r="D281" s="54" t="n"/>
      <c r="E281" s="57" t="n"/>
    </row>
    <row r="282" ht="15.75" customHeight="1" s="198">
      <c r="A282" s="57" t="n"/>
      <c r="B282" s="57" t="n"/>
      <c r="C282" s="62" t="n"/>
      <c r="D282" s="54" t="n"/>
      <c r="E282" s="57" t="n"/>
    </row>
    <row r="283" ht="15.75" customHeight="1" s="198">
      <c r="A283" s="57" t="n"/>
      <c r="B283" s="57" t="n"/>
      <c r="C283" s="62" t="n"/>
      <c r="D283" s="54" t="n"/>
      <c r="E283" s="57" t="n"/>
    </row>
    <row r="284" ht="15.75" customHeight="1" s="198">
      <c r="A284" s="57" t="n"/>
      <c r="B284" s="57" t="n"/>
      <c r="C284" s="62" t="n"/>
      <c r="D284" s="54" t="n"/>
      <c r="E284" s="57" t="n"/>
    </row>
    <row r="285" ht="15.75" customHeight="1" s="198">
      <c r="A285" s="57" t="n"/>
      <c r="B285" s="57" t="n"/>
      <c r="C285" s="62" t="n"/>
      <c r="D285" s="54" t="n"/>
      <c r="E285" s="57" t="n"/>
    </row>
    <row r="286" ht="15.75" customHeight="1" s="198">
      <c r="A286" s="57" t="n"/>
      <c r="B286" s="57" t="n"/>
      <c r="C286" s="62" t="n"/>
      <c r="D286" s="54" t="n"/>
      <c r="E286" s="57" t="n"/>
    </row>
    <row r="287" ht="15.75" customHeight="1" s="198">
      <c r="A287" s="57" t="n"/>
      <c r="B287" s="57" t="n"/>
      <c r="C287" s="62" t="n"/>
      <c r="D287" s="54" t="n"/>
      <c r="E287" s="57" t="n"/>
    </row>
    <row r="288" ht="15.75" customHeight="1" s="198">
      <c r="A288" s="57" t="n"/>
      <c r="B288" s="57" t="n"/>
      <c r="C288" s="62" t="n"/>
      <c r="D288" s="54" t="n"/>
      <c r="E288" s="57" t="n"/>
    </row>
    <row r="289" ht="15.75" customHeight="1" s="198">
      <c r="A289" s="57" t="n"/>
      <c r="B289" s="57" t="n"/>
      <c r="C289" s="62" t="n"/>
      <c r="D289" s="54" t="n"/>
      <c r="E289" s="57" t="n"/>
    </row>
    <row r="290" ht="15.75" customHeight="1" s="198">
      <c r="A290" s="57" t="n"/>
      <c r="B290" s="57" t="n"/>
      <c r="C290" s="62" t="n"/>
      <c r="D290" s="54" t="n"/>
      <c r="E290" s="57" t="n"/>
    </row>
    <row r="291" ht="15.75" customHeight="1" s="198">
      <c r="A291" s="57" t="n"/>
      <c r="B291" s="57" t="n"/>
      <c r="C291" s="62" t="n"/>
      <c r="D291" s="54" t="n"/>
      <c r="E291" s="57" t="n"/>
    </row>
    <row r="292" ht="15.75" customHeight="1" s="198">
      <c r="A292" s="57" t="n"/>
      <c r="B292" s="57" t="n"/>
      <c r="C292" s="62" t="n"/>
      <c r="D292" s="54" t="n"/>
      <c r="E292" s="57" t="n"/>
    </row>
    <row r="293" ht="15.75" customHeight="1" s="198">
      <c r="A293" s="57" t="n"/>
      <c r="B293" s="57" t="n"/>
      <c r="C293" s="62" t="n"/>
      <c r="D293" s="54" t="n"/>
      <c r="E293" s="57" t="n"/>
    </row>
    <row r="294" ht="15.75" customHeight="1" s="198">
      <c r="A294" s="57" t="n"/>
      <c r="B294" s="57" t="n"/>
      <c r="C294" s="62" t="n"/>
      <c r="D294" s="54" t="n"/>
      <c r="E294" s="57" t="n"/>
    </row>
    <row r="295" ht="15.75" customHeight="1" s="198">
      <c r="A295" s="57" t="n"/>
      <c r="B295" s="57" t="n"/>
      <c r="C295" s="62" t="n"/>
      <c r="D295" s="54" t="n"/>
      <c r="E295" s="57" t="n"/>
    </row>
    <row r="296" ht="15.75" customHeight="1" s="198">
      <c r="A296" s="57" t="n"/>
      <c r="B296" s="57" t="n"/>
      <c r="C296" s="62" t="n"/>
      <c r="D296" s="54" t="n"/>
      <c r="E296" s="57" t="n"/>
    </row>
    <row r="297" ht="15.75" customHeight="1" s="198">
      <c r="A297" s="57" t="n"/>
      <c r="B297" s="57" t="n"/>
      <c r="C297" s="62" t="n"/>
      <c r="D297" s="54" t="n"/>
      <c r="E297" s="57" t="n"/>
    </row>
    <row r="298" ht="15.75" customHeight="1" s="198">
      <c r="A298" s="57" t="n"/>
      <c r="B298" s="57" t="n"/>
      <c r="C298" s="62" t="n"/>
      <c r="D298" s="54" t="n"/>
      <c r="E298" s="57" t="n"/>
    </row>
    <row r="299" ht="15.75" customHeight="1" s="198">
      <c r="A299" s="57" t="n"/>
      <c r="B299" s="57" t="n"/>
      <c r="C299" s="62" t="n"/>
      <c r="D299" s="54" t="n"/>
      <c r="E299" s="57" t="n"/>
    </row>
    <row r="300" ht="15.75" customHeight="1" s="198">
      <c r="A300" s="57" t="n"/>
      <c r="B300" s="57" t="n"/>
      <c r="C300" s="62" t="n"/>
      <c r="D300" s="54" t="n"/>
      <c r="E300" s="57" t="n"/>
    </row>
    <row r="301" ht="15.75" customHeight="1" s="198">
      <c r="A301" s="57" t="n"/>
      <c r="B301" s="57" t="n"/>
      <c r="C301" s="62" t="n"/>
      <c r="D301" s="54" t="n"/>
      <c r="E301" s="57" t="n"/>
    </row>
    <row r="302" ht="15.75" customHeight="1" s="198">
      <c r="A302" s="57" t="n"/>
      <c r="B302" s="57" t="n"/>
      <c r="C302" s="62" t="n"/>
      <c r="D302" s="54" t="n"/>
      <c r="E302" s="57" t="n"/>
    </row>
    <row r="303" ht="15.75" customHeight="1" s="198">
      <c r="A303" s="57" t="n"/>
      <c r="B303" s="57" t="n"/>
      <c r="C303" s="62" t="n"/>
      <c r="D303" s="54" t="n"/>
      <c r="E303" s="57" t="n"/>
    </row>
    <row r="304" ht="15.75" customHeight="1" s="198">
      <c r="A304" s="57" t="n"/>
      <c r="B304" s="57" t="n"/>
      <c r="C304" s="62" t="n"/>
      <c r="D304" s="54" t="n"/>
      <c r="E304" s="57" t="n"/>
    </row>
    <row r="305" ht="15.75" customHeight="1" s="198">
      <c r="A305" s="57" t="n"/>
      <c r="B305" s="57" t="n"/>
      <c r="C305" s="62" t="n"/>
      <c r="D305" s="54" t="n"/>
      <c r="E305" s="57" t="n"/>
    </row>
    <row r="306" ht="15.75" customHeight="1" s="198">
      <c r="A306" s="57" t="n"/>
      <c r="B306" s="57" t="n"/>
      <c r="C306" s="62" t="n"/>
      <c r="D306" s="54" t="n"/>
      <c r="E306" s="57" t="n"/>
    </row>
    <row r="307" ht="15.75" customHeight="1" s="198">
      <c r="A307" s="57" t="n"/>
      <c r="B307" s="57" t="n"/>
      <c r="C307" s="62" t="n"/>
      <c r="D307" s="54" t="n"/>
      <c r="E307" s="57" t="n"/>
    </row>
    <row r="308" ht="15.75" customHeight="1" s="198">
      <c r="A308" s="57" t="n"/>
      <c r="B308" s="57" t="n"/>
      <c r="C308" s="62" t="n"/>
      <c r="D308" s="54" t="n"/>
      <c r="E308" s="57" t="n"/>
    </row>
    <row r="309" ht="15.75" customHeight="1" s="198">
      <c r="A309" s="57" t="n"/>
      <c r="B309" s="57" t="n"/>
      <c r="C309" s="62" t="n"/>
      <c r="D309" s="54" t="n"/>
      <c r="E309" s="57" t="n"/>
    </row>
    <row r="310" ht="15.75" customHeight="1" s="198">
      <c r="A310" s="57" t="n"/>
      <c r="B310" s="57" t="n"/>
      <c r="C310" s="62" t="n"/>
      <c r="D310" s="54" t="n"/>
      <c r="E310" s="57" t="n"/>
    </row>
    <row r="311" ht="15.75" customHeight="1" s="198">
      <c r="A311" s="57" t="n"/>
      <c r="B311" s="57" t="n"/>
      <c r="C311" s="62" t="n"/>
      <c r="D311" s="54" t="n"/>
      <c r="E311" s="57" t="n"/>
    </row>
    <row r="312" ht="15.75" customHeight="1" s="198">
      <c r="A312" s="57" t="n"/>
      <c r="B312" s="57" t="n"/>
      <c r="C312" s="62" t="n"/>
      <c r="D312" s="54" t="n"/>
      <c r="E312" s="57" t="n"/>
    </row>
    <row r="313" ht="15.75" customHeight="1" s="198">
      <c r="A313" s="57" t="n"/>
      <c r="B313" s="57" t="n"/>
      <c r="C313" s="62" t="n"/>
      <c r="D313" s="54" t="n"/>
      <c r="E313" s="57" t="n"/>
    </row>
    <row r="314" ht="15.75" customHeight="1" s="198">
      <c r="A314" s="57" t="n"/>
      <c r="B314" s="57" t="n"/>
      <c r="C314" s="62" t="n"/>
      <c r="D314" s="54" t="n"/>
      <c r="E314" s="57" t="n"/>
    </row>
    <row r="315" ht="15.75" customHeight="1" s="198">
      <c r="A315" s="57" t="n"/>
      <c r="B315" s="57" t="n"/>
      <c r="C315" s="62" t="n"/>
      <c r="D315" s="54" t="n"/>
      <c r="E315" s="57" t="n"/>
    </row>
    <row r="316" ht="15.75" customHeight="1" s="198">
      <c r="A316" s="57" t="n"/>
      <c r="B316" s="57" t="n"/>
      <c r="C316" s="62" t="n"/>
      <c r="D316" s="54" t="n"/>
      <c r="E316" s="57" t="n"/>
    </row>
    <row r="317" ht="15.75" customHeight="1" s="198">
      <c r="A317" s="57" t="n"/>
      <c r="B317" s="57" t="n"/>
      <c r="C317" s="62" t="n"/>
      <c r="D317" s="54" t="n"/>
      <c r="E317" s="57" t="n"/>
    </row>
    <row r="318" ht="15.75" customHeight="1" s="198">
      <c r="A318" s="57" t="n"/>
      <c r="B318" s="57" t="n"/>
      <c r="C318" s="62" t="n"/>
      <c r="D318" s="54" t="n"/>
      <c r="E318" s="57" t="n"/>
    </row>
    <row r="319" ht="15.75" customHeight="1" s="198">
      <c r="A319" s="57" t="n"/>
      <c r="B319" s="57" t="n"/>
      <c r="C319" s="62" t="n"/>
      <c r="D319" s="54" t="n"/>
      <c r="E319" s="57" t="n"/>
    </row>
    <row r="320" ht="15.75" customHeight="1" s="198">
      <c r="A320" s="57" t="n"/>
      <c r="B320" s="57" t="n"/>
      <c r="C320" s="62" t="n"/>
      <c r="D320" s="54" t="n"/>
      <c r="E320" s="57" t="n"/>
    </row>
    <row r="321" ht="15.75" customHeight="1" s="198">
      <c r="A321" s="57" t="n"/>
      <c r="B321" s="57" t="n"/>
      <c r="C321" s="62" t="n"/>
      <c r="D321" s="54" t="n"/>
      <c r="E321" s="57" t="n"/>
    </row>
    <row r="322" ht="15.75" customHeight="1" s="198">
      <c r="A322" s="57" t="n"/>
      <c r="B322" s="57" t="n"/>
      <c r="C322" s="62" t="n"/>
      <c r="D322" s="54" t="n"/>
      <c r="E322" s="57" t="n"/>
    </row>
    <row r="323" ht="15.75" customHeight="1" s="198">
      <c r="A323" s="57" t="n"/>
      <c r="B323" s="57" t="n"/>
      <c r="C323" s="62" t="n"/>
      <c r="D323" s="54" t="n"/>
      <c r="E323" s="57" t="n"/>
    </row>
    <row r="324" ht="15.75" customHeight="1" s="198">
      <c r="A324" s="57" t="n"/>
      <c r="B324" s="57" t="n"/>
      <c r="C324" s="62" t="n"/>
      <c r="D324" s="54" t="n"/>
      <c r="E324" s="57" t="n"/>
    </row>
    <row r="325" ht="15.75" customHeight="1" s="198">
      <c r="A325" s="57" t="n"/>
      <c r="B325" s="57" t="n"/>
      <c r="C325" s="62" t="n"/>
      <c r="D325" s="54" t="n"/>
      <c r="E325" s="57" t="n"/>
    </row>
    <row r="326" ht="15.75" customHeight="1" s="198">
      <c r="A326" s="57" t="n"/>
      <c r="B326" s="57" t="n"/>
      <c r="C326" s="62" t="n"/>
      <c r="D326" s="54" t="n"/>
      <c r="E326" s="57" t="n"/>
    </row>
    <row r="327" ht="15.75" customHeight="1" s="198">
      <c r="A327" s="57" t="n"/>
      <c r="B327" s="57" t="n"/>
      <c r="C327" s="62" t="n"/>
      <c r="D327" s="54" t="n"/>
      <c r="E327" s="57" t="n"/>
    </row>
    <row r="328" ht="15.75" customHeight="1" s="198">
      <c r="A328" s="57" t="n"/>
      <c r="B328" s="57" t="n"/>
      <c r="C328" s="62" t="n"/>
      <c r="D328" s="54" t="n"/>
      <c r="E328" s="57" t="n"/>
    </row>
    <row r="329" ht="15.75" customHeight="1" s="198">
      <c r="A329" s="57" t="n"/>
      <c r="B329" s="57" t="n"/>
      <c r="C329" s="62" t="n"/>
      <c r="D329" s="54" t="n"/>
      <c r="E329" s="57" t="n"/>
    </row>
    <row r="330" ht="15.75" customHeight="1" s="198">
      <c r="A330" s="57" t="n"/>
      <c r="B330" s="57" t="n"/>
      <c r="C330" s="62" t="n"/>
      <c r="D330" s="54" t="n"/>
      <c r="E330" s="57" t="n"/>
    </row>
    <row r="331" ht="15.75" customHeight="1" s="198">
      <c r="A331" s="57" t="n"/>
      <c r="B331" s="57" t="n"/>
      <c r="C331" s="62" t="n"/>
      <c r="D331" s="54" t="n"/>
      <c r="E331" s="57" t="n"/>
    </row>
    <row r="332" ht="15.75" customHeight="1" s="198">
      <c r="A332" s="57" t="n"/>
      <c r="B332" s="57" t="n"/>
      <c r="C332" s="62" t="n"/>
      <c r="D332" s="54" t="n"/>
      <c r="E332" s="57" t="n"/>
    </row>
    <row r="333" ht="15.75" customHeight="1" s="198">
      <c r="A333" s="57" t="n"/>
      <c r="B333" s="57" t="n"/>
      <c r="C333" s="62" t="n"/>
      <c r="D333" s="54" t="n"/>
      <c r="E333" s="57" t="n"/>
    </row>
    <row r="334" ht="15.75" customHeight="1" s="198">
      <c r="A334" s="57" t="n"/>
      <c r="B334" s="57" t="n"/>
      <c r="C334" s="62" t="n"/>
      <c r="D334" s="54" t="n"/>
      <c r="E334" s="57" t="n"/>
    </row>
    <row r="335" ht="15.75" customHeight="1" s="198">
      <c r="A335" s="57" t="n"/>
      <c r="B335" s="57" t="n"/>
      <c r="C335" s="62" t="n"/>
      <c r="D335" s="54" t="n"/>
      <c r="E335" s="57" t="n"/>
    </row>
    <row r="336" ht="15.75" customHeight="1" s="198">
      <c r="A336" s="57" t="n"/>
      <c r="B336" s="57" t="n"/>
      <c r="C336" s="62" t="n"/>
      <c r="D336" s="54" t="n"/>
      <c r="E336" s="57" t="n"/>
    </row>
    <row r="337" ht="15.75" customHeight="1" s="198">
      <c r="A337" s="57" t="n"/>
      <c r="B337" s="57" t="n"/>
      <c r="C337" s="62" t="n"/>
      <c r="D337" s="54" t="n"/>
      <c r="E337" s="57" t="n"/>
    </row>
    <row r="338" ht="15.75" customHeight="1" s="198">
      <c r="A338" s="57" t="n"/>
      <c r="B338" s="57" t="n"/>
      <c r="C338" s="62" t="n"/>
      <c r="D338" s="54" t="n"/>
      <c r="E338" s="57" t="n"/>
    </row>
    <row r="339" ht="15.75" customHeight="1" s="198">
      <c r="A339" s="57" t="n"/>
      <c r="B339" s="57" t="n"/>
      <c r="C339" s="62" t="n"/>
      <c r="D339" s="54" t="n"/>
      <c r="E339" s="57" t="n"/>
    </row>
    <row r="340" ht="15.75" customHeight="1" s="198">
      <c r="A340" s="57" t="n"/>
      <c r="B340" s="57" t="n"/>
      <c r="C340" s="62" t="n"/>
      <c r="D340" s="54" t="n"/>
      <c r="E340" s="57" t="n"/>
    </row>
    <row r="341" ht="15.75" customHeight="1" s="198">
      <c r="A341" s="57" t="n"/>
      <c r="B341" s="57" t="n"/>
      <c r="C341" s="62" t="n"/>
      <c r="D341" s="54" t="n"/>
      <c r="E341" s="57" t="n"/>
    </row>
    <row r="342" ht="15.75" customHeight="1" s="198">
      <c r="A342" s="57" t="n"/>
      <c r="B342" s="57" t="n"/>
      <c r="C342" s="62" t="n"/>
      <c r="D342" s="54" t="n"/>
      <c r="E342" s="57" t="n"/>
    </row>
    <row r="343" ht="15.75" customHeight="1" s="198">
      <c r="A343" s="57" t="n"/>
      <c r="B343" s="57" t="n"/>
      <c r="C343" s="62" t="n"/>
      <c r="D343" s="54" t="n"/>
      <c r="E343" s="57" t="n"/>
    </row>
    <row r="344" ht="15.75" customHeight="1" s="198">
      <c r="A344" s="57" t="n"/>
      <c r="B344" s="57" t="n"/>
      <c r="C344" s="62" t="n"/>
      <c r="D344" s="54" t="n"/>
      <c r="E344" s="57" t="n"/>
    </row>
    <row r="345" ht="15.75" customHeight="1" s="198">
      <c r="A345" s="57" t="n"/>
      <c r="B345" s="57" t="n"/>
      <c r="C345" s="62" t="n"/>
      <c r="D345" s="54" t="n"/>
      <c r="E345" s="57" t="n"/>
    </row>
    <row r="346" ht="15.75" customHeight="1" s="198">
      <c r="A346" s="57" t="n"/>
      <c r="B346" s="57" t="n"/>
      <c r="C346" s="62" t="n"/>
      <c r="D346" s="54" t="n"/>
      <c r="E346" s="57" t="n"/>
    </row>
    <row r="347" ht="15.75" customHeight="1" s="198">
      <c r="A347" s="57" t="n"/>
      <c r="B347" s="57" t="n"/>
      <c r="C347" s="62" t="n"/>
      <c r="D347" s="54" t="n"/>
      <c r="E347" s="57" t="n"/>
    </row>
    <row r="348" ht="15.75" customHeight="1" s="198">
      <c r="A348" s="57" t="n"/>
      <c r="B348" s="57" t="n"/>
      <c r="C348" s="62" t="n"/>
      <c r="D348" s="54" t="n"/>
      <c r="E348" s="57" t="n"/>
    </row>
    <row r="349" ht="15.75" customHeight="1" s="198">
      <c r="A349" s="57" t="n"/>
      <c r="B349" s="57" t="n"/>
      <c r="C349" s="62" t="n"/>
      <c r="D349" s="54" t="n"/>
      <c r="E349" s="57" t="n"/>
    </row>
    <row r="350" ht="15.75" customHeight="1" s="198">
      <c r="A350" s="57" t="n"/>
      <c r="B350" s="57" t="n"/>
      <c r="C350" s="62" t="n"/>
      <c r="D350" s="54" t="n"/>
      <c r="E350" s="57" t="n"/>
    </row>
    <row r="351" ht="15.75" customHeight="1" s="198">
      <c r="A351" s="57" t="n"/>
      <c r="B351" s="57" t="n"/>
      <c r="C351" s="62" t="n"/>
      <c r="D351" s="54" t="n"/>
      <c r="E351" s="57" t="n"/>
    </row>
    <row r="352" ht="15.75" customHeight="1" s="198">
      <c r="A352" s="57" t="n"/>
      <c r="B352" s="57" t="n"/>
      <c r="C352" s="62" t="n"/>
      <c r="D352" s="54" t="n"/>
      <c r="E352" s="57" t="n"/>
    </row>
    <row r="353" ht="15.75" customHeight="1" s="198">
      <c r="A353" s="57" t="n"/>
      <c r="B353" s="57" t="n"/>
      <c r="C353" s="62" t="n"/>
      <c r="D353" s="54" t="n"/>
      <c r="E353" s="57" t="n"/>
    </row>
    <row r="354" ht="15.75" customHeight="1" s="198">
      <c r="A354" s="57" t="n"/>
      <c r="B354" s="57" t="n"/>
      <c r="C354" s="62" t="n"/>
      <c r="D354" s="54" t="n"/>
      <c r="E354" s="57" t="n"/>
    </row>
    <row r="355" ht="15.75" customHeight="1" s="198">
      <c r="A355" s="57" t="n"/>
      <c r="B355" s="57" t="n"/>
      <c r="C355" s="62" t="n"/>
      <c r="D355" s="54" t="n"/>
      <c r="E355" s="57" t="n"/>
    </row>
    <row r="356" ht="15.75" customHeight="1" s="198">
      <c r="A356" s="57" t="n"/>
      <c r="B356" s="57" t="n"/>
      <c r="C356" s="62" t="n"/>
      <c r="D356" s="54" t="n"/>
      <c r="E356" s="57" t="n"/>
    </row>
    <row r="357" ht="15.75" customHeight="1" s="198">
      <c r="A357" s="57" t="n"/>
      <c r="B357" s="57" t="n"/>
      <c r="C357" s="62" t="n"/>
      <c r="D357" s="54" t="n"/>
      <c r="E357" s="57" t="n"/>
    </row>
    <row r="358" ht="15.75" customHeight="1" s="198">
      <c r="A358" s="57" t="n"/>
      <c r="B358" s="57" t="n"/>
      <c r="C358" s="62" t="n"/>
      <c r="D358" s="54" t="n"/>
      <c r="E358" s="57" t="n"/>
    </row>
    <row r="359" ht="15.75" customHeight="1" s="198">
      <c r="A359" s="57" t="n"/>
      <c r="B359" s="57" t="n"/>
      <c r="C359" s="62" t="n"/>
      <c r="D359" s="54" t="n"/>
      <c r="E359" s="57" t="n"/>
    </row>
    <row r="360" ht="15.75" customHeight="1" s="198">
      <c r="A360" s="57" t="n"/>
      <c r="B360" s="57" t="n"/>
      <c r="C360" s="62" t="n"/>
      <c r="D360" s="54" t="n"/>
      <c r="E360" s="57" t="n"/>
    </row>
    <row r="361" ht="15.75" customHeight="1" s="198">
      <c r="A361" s="57" t="n"/>
      <c r="B361" s="57" t="n"/>
      <c r="C361" s="62" t="n"/>
      <c r="D361" s="54" t="n"/>
      <c r="E361" s="57" t="n"/>
    </row>
    <row r="362" ht="15.75" customHeight="1" s="198">
      <c r="A362" s="57" t="n"/>
      <c r="B362" s="57" t="n"/>
      <c r="C362" s="62" t="n"/>
      <c r="D362" s="54" t="n"/>
      <c r="E362" s="57" t="n"/>
    </row>
    <row r="363" ht="15.75" customHeight="1" s="198">
      <c r="A363" s="57" t="n"/>
      <c r="B363" s="57" t="n"/>
      <c r="C363" s="62" t="n"/>
      <c r="D363" s="54" t="n"/>
      <c r="E363" s="57" t="n"/>
    </row>
    <row r="364" ht="15.75" customHeight="1" s="198">
      <c r="A364" s="57" t="n"/>
      <c r="B364" s="57" t="n"/>
      <c r="C364" s="62" t="n"/>
      <c r="D364" s="54" t="n"/>
      <c r="E364" s="57" t="n"/>
    </row>
    <row r="365" ht="15.75" customHeight="1" s="198">
      <c r="A365" s="57" t="n"/>
      <c r="B365" s="57" t="n"/>
      <c r="C365" s="62" t="n"/>
      <c r="D365" s="54" t="n"/>
      <c r="E365" s="57" t="n"/>
    </row>
    <row r="366" ht="15.75" customHeight="1" s="198">
      <c r="A366" s="57" t="n"/>
      <c r="B366" s="57" t="n"/>
      <c r="C366" s="62" t="n"/>
      <c r="D366" s="54" t="n"/>
      <c r="E366" s="57" t="n"/>
    </row>
    <row r="367" ht="15.75" customHeight="1" s="198">
      <c r="A367" s="57" t="n"/>
      <c r="B367" s="57" t="n"/>
      <c r="C367" s="62" t="n"/>
      <c r="D367" s="54" t="n"/>
      <c r="E367" s="57" t="n"/>
    </row>
    <row r="368" ht="15.75" customHeight="1" s="198">
      <c r="A368" s="57" t="n"/>
      <c r="B368" s="57" t="n"/>
      <c r="C368" s="62" t="n"/>
      <c r="D368" s="54" t="n"/>
      <c r="E368" s="57" t="n"/>
    </row>
    <row r="369" ht="15.75" customHeight="1" s="198">
      <c r="A369" s="57" t="n"/>
      <c r="B369" s="57" t="n"/>
      <c r="C369" s="62" t="n"/>
      <c r="D369" s="54" t="n"/>
      <c r="E369" s="57" t="n"/>
    </row>
    <row r="370" ht="15.75" customHeight="1" s="198">
      <c r="A370" s="57" t="n"/>
      <c r="B370" s="57" t="n"/>
      <c r="C370" s="62" t="n"/>
      <c r="D370" s="54" t="n"/>
      <c r="E370" s="57" t="n"/>
    </row>
    <row r="371" ht="15.75" customHeight="1" s="198">
      <c r="A371" s="57" t="n"/>
      <c r="B371" s="57" t="n"/>
      <c r="C371" s="62" t="n"/>
      <c r="D371" s="54" t="n"/>
      <c r="E371" s="57" t="n"/>
    </row>
    <row r="372" ht="15.75" customHeight="1" s="198">
      <c r="A372" s="57" t="n"/>
      <c r="B372" s="57" t="n"/>
      <c r="C372" s="62" t="n"/>
      <c r="D372" s="54" t="n"/>
      <c r="E372" s="57" t="n"/>
    </row>
    <row r="373" ht="15.75" customHeight="1" s="198">
      <c r="A373" s="57" t="n"/>
      <c r="B373" s="57" t="n"/>
      <c r="C373" s="62" t="n"/>
      <c r="D373" s="54" t="n"/>
      <c r="E373" s="57" t="n"/>
    </row>
    <row r="374" ht="15.75" customHeight="1" s="198">
      <c r="A374" s="57" t="n"/>
      <c r="B374" s="57" t="n"/>
      <c r="C374" s="62" t="n"/>
      <c r="D374" s="54" t="n"/>
      <c r="E374" s="57" t="n"/>
    </row>
    <row r="375" ht="15.75" customHeight="1" s="198">
      <c r="A375" s="57" t="n"/>
      <c r="B375" s="57" t="n"/>
      <c r="C375" s="62" t="n"/>
      <c r="D375" s="54" t="n"/>
      <c r="E375" s="57" t="n"/>
    </row>
    <row r="376" ht="15.75" customHeight="1" s="198">
      <c r="A376" s="57" t="n"/>
      <c r="B376" s="57" t="n"/>
      <c r="C376" s="62" t="n"/>
      <c r="D376" s="54" t="n"/>
      <c r="E376" s="57" t="n"/>
    </row>
    <row r="377" ht="15.75" customHeight="1" s="198">
      <c r="A377" s="57" t="n"/>
      <c r="B377" s="57" t="n"/>
      <c r="C377" s="62" t="n"/>
      <c r="D377" s="54" t="n"/>
      <c r="E377" s="57" t="n"/>
    </row>
    <row r="378" ht="15.75" customHeight="1" s="198">
      <c r="A378" s="57" t="n"/>
      <c r="B378" s="57" t="n"/>
      <c r="C378" s="62" t="n"/>
      <c r="D378" s="54" t="n"/>
      <c r="E378" s="57" t="n"/>
    </row>
    <row r="379" ht="15.75" customHeight="1" s="198">
      <c r="A379" s="57" t="n"/>
      <c r="B379" s="57" t="n"/>
      <c r="C379" s="62" t="n"/>
      <c r="D379" s="54" t="n"/>
      <c r="E379" s="57" t="n"/>
    </row>
    <row r="380" ht="15.75" customHeight="1" s="198">
      <c r="A380" s="57" t="n"/>
      <c r="B380" s="57" t="n"/>
      <c r="C380" s="62" t="n"/>
      <c r="D380" s="54" t="n"/>
      <c r="E380" s="57" t="n"/>
    </row>
    <row r="381" ht="15.75" customHeight="1" s="198">
      <c r="A381" s="57" t="n"/>
      <c r="B381" s="57" t="n"/>
      <c r="C381" s="62" t="n"/>
      <c r="D381" s="54" t="n"/>
      <c r="E381" s="57" t="n"/>
    </row>
    <row r="382" ht="15.75" customHeight="1" s="198">
      <c r="A382" s="57" t="n"/>
      <c r="B382" s="57" t="n"/>
      <c r="C382" s="62" t="n"/>
      <c r="D382" s="54" t="n"/>
      <c r="E382" s="57" t="n"/>
    </row>
    <row r="383" ht="15.75" customHeight="1" s="198">
      <c r="A383" s="57" t="n"/>
      <c r="B383" s="57" t="n"/>
      <c r="C383" s="62" t="n"/>
      <c r="D383" s="54" t="n"/>
      <c r="E383" s="57" t="n"/>
    </row>
    <row r="384" ht="15.75" customHeight="1" s="198">
      <c r="A384" s="57" t="n"/>
      <c r="B384" s="57" t="n"/>
      <c r="C384" s="62" t="n"/>
      <c r="D384" s="54" t="n"/>
      <c r="E384" s="57" t="n"/>
    </row>
    <row r="385" ht="15.75" customHeight="1" s="198">
      <c r="A385" s="57" t="n"/>
      <c r="B385" s="57" t="n"/>
      <c r="C385" s="62" t="n"/>
      <c r="D385" s="54" t="n"/>
      <c r="E385" s="57" t="n"/>
    </row>
    <row r="386" ht="15.75" customHeight="1" s="198">
      <c r="A386" s="57" t="n"/>
      <c r="B386" s="57" t="n"/>
      <c r="C386" s="62" t="n"/>
      <c r="D386" s="54" t="n"/>
      <c r="E386" s="57" t="n"/>
    </row>
    <row r="387" ht="15.75" customHeight="1" s="198">
      <c r="A387" s="57" t="n"/>
      <c r="B387" s="57" t="n"/>
      <c r="C387" s="62" t="n"/>
      <c r="D387" s="54" t="n"/>
      <c r="E387" s="57" t="n"/>
    </row>
    <row r="388" ht="15.75" customHeight="1" s="198">
      <c r="A388" s="57" t="n"/>
      <c r="B388" s="57" t="n"/>
      <c r="C388" s="62" t="n"/>
      <c r="D388" s="54" t="n"/>
      <c r="E388" s="57" t="n"/>
    </row>
    <row r="389" ht="15.75" customHeight="1" s="198">
      <c r="A389" s="57" t="n"/>
      <c r="B389" s="57" t="n"/>
      <c r="C389" s="62" t="n"/>
      <c r="D389" s="54" t="n"/>
      <c r="E389" s="57" t="n"/>
    </row>
    <row r="390" ht="15.75" customHeight="1" s="198">
      <c r="A390" s="57" t="n"/>
      <c r="B390" s="57" t="n"/>
      <c r="C390" s="62" t="n"/>
      <c r="D390" s="54" t="n"/>
      <c r="E390" s="57" t="n"/>
    </row>
    <row r="391" ht="15.75" customHeight="1" s="198">
      <c r="A391" s="57" t="n"/>
      <c r="B391" s="57" t="n"/>
      <c r="C391" s="62" t="n"/>
      <c r="D391" s="54" t="n"/>
      <c r="E391" s="57" t="n"/>
    </row>
    <row r="392" ht="15.75" customHeight="1" s="198">
      <c r="A392" s="57" t="n"/>
      <c r="B392" s="57" t="n"/>
      <c r="C392" s="62" t="n"/>
      <c r="D392" s="54" t="n"/>
      <c r="E392" s="57" t="n"/>
    </row>
    <row r="393" ht="15.75" customHeight="1" s="198">
      <c r="A393" s="57" t="n"/>
      <c r="B393" s="57" t="n"/>
      <c r="C393" s="62" t="n"/>
      <c r="D393" s="54" t="n"/>
      <c r="E393" s="57" t="n"/>
    </row>
    <row r="394" ht="15.75" customHeight="1" s="198">
      <c r="A394" s="57" t="n"/>
      <c r="B394" s="57" t="n"/>
      <c r="C394" s="62" t="n"/>
      <c r="D394" s="54" t="n"/>
      <c r="E394" s="57" t="n"/>
    </row>
    <row r="395" ht="15.75" customHeight="1" s="198">
      <c r="A395" s="57" t="n"/>
      <c r="B395" s="57" t="n"/>
      <c r="C395" s="62" t="n"/>
      <c r="D395" s="54" t="n"/>
      <c r="E395" s="57" t="n"/>
    </row>
    <row r="396" ht="15.75" customHeight="1" s="198">
      <c r="A396" s="57" t="n"/>
      <c r="B396" s="57" t="n"/>
      <c r="C396" s="62" t="n"/>
      <c r="D396" s="54" t="n"/>
      <c r="E396" s="57" t="n"/>
    </row>
    <row r="397" ht="15.75" customHeight="1" s="198">
      <c r="A397" s="57" t="n"/>
      <c r="B397" s="57" t="n"/>
      <c r="C397" s="62" t="n"/>
      <c r="D397" s="54" t="n"/>
      <c r="E397" s="57" t="n"/>
    </row>
    <row r="398" ht="15.75" customHeight="1" s="198">
      <c r="A398" s="57" t="n"/>
      <c r="B398" s="57" t="n"/>
      <c r="C398" s="62" t="n"/>
      <c r="D398" s="54" t="n"/>
      <c r="E398" s="57" t="n"/>
    </row>
    <row r="399" ht="15.75" customHeight="1" s="198">
      <c r="A399" s="57" t="n"/>
      <c r="B399" s="57" t="n"/>
      <c r="C399" s="62" t="n"/>
      <c r="D399" s="54" t="n"/>
      <c r="E399" s="57" t="n"/>
    </row>
    <row r="400" ht="15.75" customHeight="1" s="198">
      <c r="A400" s="57" t="n"/>
      <c r="B400" s="57" t="n"/>
      <c r="C400" s="62" t="n"/>
      <c r="D400" s="54" t="n"/>
      <c r="E400" s="57" t="n"/>
    </row>
    <row r="401" ht="15.75" customHeight="1" s="198">
      <c r="A401" s="57" t="n"/>
      <c r="B401" s="57" t="n"/>
      <c r="C401" s="62" t="n"/>
      <c r="D401" s="54" t="n"/>
      <c r="E401" s="57" t="n"/>
    </row>
    <row r="402" ht="15.75" customHeight="1" s="198">
      <c r="A402" s="57" t="n"/>
      <c r="B402" s="57" t="n"/>
      <c r="C402" s="62" t="n"/>
      <c r="D402" s="54" t="n"/>
      <c r="E402" s="57" t="n"/>
    </row>
    <row r="403" ht="15.75" customHeight="1" s="198">
      <c r="A403" s="57" t="n"/>
      <c r="B403" s="57" t="n"/>
      <c r="C403" s="62" t="n"/>
      <c r="D403" s="54" t="n"/>
      <c r="E403" s="57" t="n"/>
    </row>
    <row r="404" ht="15.75" customHeight="1" s="198">
      <c r="A404" s="57" t="n"/>
      <c r="B404" s="57" t="n"/>
      <c r="C404" s="62" t="n"/>
      <c r="D404" s="54" t="n"/>
      <c r="E404" s="57" t="n"/>
    </row>
    <row r="405" ht="15.75" customHeight="1" s="198">
      <c r="A405" s="57" t="n"/>
      <c r="B405" s="57" t="n"/>
      <c r="C405" s="62" t="n"/>
      <c r="D405" s="54" t="n"/>
      <c r="E405" s="57" t="n"/>
    </row>
    <row r="406" ht="15.75" customHeight="1" s="198">
      <c r="A406" s="57" t="n"/>
      <c r="B406" s="57" t="n"/>
      <c r="C406" s="62" t="n"/>
      <c r="D406" s="54" t="n"/>
      <c r="E406" s="57" t="n"/>
    </row>
    <row r="407" ht="15.75" customHeight="1" s="198">
      <c r="A407" s="57" t="n"/>
      <c r="B407" s="57" t="n"/>
      <c r="C407" s="62" t="n"/>
      <c r="D407" s="54" t="n"/>
      <c r="E407" s="57" t="n"/>
    </row>
    <row r="408" ht="15.75" customHeight="1" s="198">
      <c r="A408" s="57" t="n"/>
      <c r="B408" s="57" t="n"/>
      <c r="C408" s="62" t="n"/>
      <c r="D408" s="54" t="n"/>
      <c r="E408" s="57" t="n"/>
    </row>
    <row r="409" ht="15.75" customHeight="1" s="198">
      <c r="A409" s="57" t="n"/>
      <c r="B409" s="57" t="n"/>
      <c r="C409" s="62" t="n"/>
      <c r="D409" s="54" t="n"/>
      <c r="E409" s="57" t="n"/>
    </row>
    <row r="410" ht="15.75" customHeight="1" s="198">
      <c r="A410" s="57" t="n"/>
      <c r="B410" s="57" t="n"/>
      <c r="C410" s="62" t="n"/>
      <c r="D410" s="54" t="n"/>
      <c r="E410" s="57" t="n"/>
    </row>
    <row r="411" ht="15.75" customHeight="1" s="198">
      <c r="A411" s="57" t="n"/>
      <c r="B411" s="57" t="n"/>
      <c r="C411" s="62" t="n"/>
      <c r="D411" s="54" t="n"/>
      <c r="E411" s="57" t="n"/>
    </row>
    <row r="412" ht="15.75" customHeight="1" s="198">
      <c r="A412" s="57" t="n"/>
      <c r="B412" s="57" t="n"/>
      <c r="C412" s="62" t="n"/>
      <c r="D412" s="54" t="n"/>
      <c r="E412" s="57" t="n"/>
    </row>
    <row r="413" ht="15.75" customHeight="1" s="198">
      <c r="A413" s="57" t="n"/>
      <c r="B413" s="57" t="n"/>
      <c r="C413" s="62" t="n"/>
      <c r="D413" s="54" t="n"/>
      <c r="E413" s="57" t="n"/>
    </row>
    <row r="414" ht="15.75" customHeight="1" s="198">
      <c r="A414" s="57" t="n"/>
      <c r="B414" s="57" t="n"/>
      <c r="C414" s="62" t="n"/>
      <c r="D414" s="54" t="n"/>
      <c r="E414" s="57" t="n"/>
    </row>
    <row r="415" ht="15.75" customHeight="1" s="198">
      <c r="A415" s="57" t="n"/>
      <c r="B415" s="57" t="n"/>
      <c r="C415" s="62" t="n"/>
      <c r="D415" s="54" t="n"/>
      <c r="E415" s="57" t="n"/>
    </row>
    <row r="416" ht="15.75" customHeight="1" s="198">
      <c r="A416" s="57" t="n"/>
      <c r="B416" s="57" t="n"/>
      <c r="C416" s="62" t="n"/>
      <c r="D416" s="54" t="n"/>
      <c r="E416" s="57" t="n"/>
    </row>
    <row r="417" ht="15.75" customHeight="1" s="198">
      <c r="A417" s="57" t="n"/>
      <c r="B417" s="57" t="n"/>
      <c r="C417" s="62" t="n"/>
      <c r="D417" s="54" t="n"/>
      <c r="E417" s="57" t="n"/>
    </row>
    <row r="418" ht="15.75" customHeight="1" s="198">
      <c r="A418" s="57" t="n"/>
      <c r="B418" s="57" t="n"/>
      <c r="C418" s="62" t="n"/>
      <c r="D418" s="54" t="n"/>
      <c r="E418" s="57" t="n"/>
    </row>
    <row r="419" ht="15.75" customHeight="1" s="198">
      <c r="A419" s="57" t="n"/>
      <c r="B419" s="57" t="n"/>
      <c r="C419" s="62" t="n"/>
      <c r="D419" s="54" t="n"/>
      <c r="E419" s="57" t="n"/>
    </row>
    <row r="420" ht="15.75" customHeight="1" s="198">
      <c r="A420" s="57" t="n"/>
      <c r="B420" s="57" t="n"/>
      <c r="C420" s="62" t="n"/>
      <c r="D420" s="54" t="n"/>
      <c r="E420" s="57" t="n"/>
    </row>
    <row r="421" ht="15.75" customHeight="1" s="198">
      <c r="A421" s="57" t="n"/>
      <c r="B421" s="57" t="n"/>
      <c r="C421" s="62" t="n"/>
      <c r="D421" s="54" t="n"/>
      <c r="E421" s="57" t="n"/>
    </row>
    <row r="422" ht="15.75" customHeight="1" s="198">
      <c r="A422" s="57" t="n"/>
      <c r="B422" s="57" t="n"/>
      <c r="C422" s="62" t="n"/>
      <c r="D422" s="54" t="n"/>
      <c r="E422" s="57" t="n"/>
    </row>
    <row r="423" ht="15.75" customHeight="1" s="198">
      <c r="A423" s="57" t="n"/>
      <c r="B423" s="57" t="n"/>
      <c r="C423" s="62" t="n"/>
      <c r="D423" s="54" t="n"/>
      <c r="E423" s="57" t="n"/>
    </row>
    <row r="424" ht="15.75" customHeight="1" s="198">
      <c r="A424" s="57" t="n"/>
      <c r="B424" s="57" t="n"/>
      <c r="C424" s="62" t="n"/>
      <c r="D424" s="54" t="n"/>
      <c r="E424" s="57" t="n"/>
    </row>
    <row r="425" ht="15.75" customHeight="1" s="198">
      <c r="A425" s="57" t="n"/>
      <c r="B425" s="57" t="n"/>
      <c r="C425" s="62" t="n"/>
      <c r="D425" s="54" t="n"/>
      <c r="E425" s="57" t="n"/>
    </row>
    <row r="426" ht="15.75" customHeight="1" s="198">
      <c r="A426" s="57" t="n"/>
      <c r="B426" s="57" t="n"/>
      <c r="C426" s="62" t="n"/>
      <c r="D426" s="54" t="n"/>
      <c r="E426" s="57" t="n"/>
    </row>
    <row r="427" ht="15.75" customHeight="1" s="198">
      <c r="A427" s="57" t="n"/>
      <c r="B427" s="57" t="n"/>
      <c r="C427" s="62" t="n"/>
      <c r="D427" s="54" t="n"/>
      <c r="E427" s="57" t="n"/>
    </row>
    <row r="428" ht="15.75" customHeight="1" s="198">
      <c r="A428" s="57" t="n"/>
      <c r="B428" s="57" t="n"/>
      <c r="C428" s="62" t="n"/>
      <c r="D428" s="54" t="n"/>
      <c r="E428" s="57" t="n"/>
    </row>
    <row r="429" ht="15.75" customHeight="1" s="198">
      <c r="A429" s="57" t="n"/>
      <c r="B429" s="57" t="n"/>
      <c r="C429" s="62" t="n"/>
      <c r="D429" s="54" t="n"/>
      <c r="E429" s="57" t="n"/>
    </row>
    <row r="430" ht="15.75" customHeight="1" s="198">
      <c r="A430" s="57" t="n"/>
      <c r="B430" s="57" t="n"/>
      <c r="C430" s="62" t="n"/>
      <c r="D430" s="54" t="n"/>
      <c r="E430" s="57" t="n"/>
    </row>
    <row r="431" ht="15.75" customHeight="1" s="198">
      <c r="A431" s="57" t="n"/>
      <c r="B431" s="57" t="n"/>
      <c r="C431" s="62" t="n"/>
      <c r="D431" s="54" t="n"/>
      <c r="E431" s="57" t="n"/>
    </row>
    <row r="432" ht="15.75" customHeight="1" s="198">
      <c r="A432" s="57" t="n"/>
      <c r="B432" s="57" t="n"/>
      <c r="C432" s="62" t="n"/>
      <c r="D432" s="54" t="n"/>
      <c r="E432" s="57" t="n"/>
    </row>
    <row r="433" ht="15.75" customHeight="1" s="198">
      <c r="A433" s="57" t="n"/>
      <c r="B433" s="57" t="n"/>
      <c r="C433" s="62" t="n"/>
      <c r="D433" s="54" t="n"/>
      <c r="E433" s="57" t="n"/>
    </row>
    <row r="434" ht="15.75" customHeight="1" s="198">
      <c r="A434" s="57" t="n"/>
      <c r="B434" s="57" t="n"/>
      <c r="C434" s="62" t="n"/>
      <c r="D434" s="54" t="n"/>
      <c r="E434" s="57" t="n"/>
    </row>
    <row r="435" ht="15.75" customHeight="1" s="198">
      <c r="A435" s="57" t="n"/>
      <c r="B435" s="57" t="n"/>
      <c r="C435" s="62" t="n"/>
      <c r="D435" s="54" t="n"/>
      <c r="E435" s="57" t="n"/>
    </row>
    <row r="436" ht="15.75" customHeight="1" s="198">
      <c r="A436" s="57" t="n"/>
      <c r="B436" s="57" t="n"/>
      <c r="C436" s="62" t="n"/>
      <c r="D436" s="54" t="n"/>
      <c r="E436" s="57" t="n"/>
    </row>
    <row r="437" ht="15.75" customHeight="1" s="198">
      <c r="A437" s="57" t="n"/>
      <c r="B437" s="57" t="n"/>
      <c r="C437" s="62" t="n"/>
      <c r="D437" s="54" t="n"/>
      <c r="E437" s="57" t="n"/>
    </row>
    <row r="438" ht="15.75" customHeight="1" s="198">
      <c r="A438" s="57" t="n"/>
      <c r="B438" s="57" t="n"/>
      <c r="C438" s="62" t="n"/>
      <c r="D438" s="54" t="n"/>
      <c r="E438" s="57" t="n"/>
    </row>
    <row r="439" ht="15.75" customHeight="1" s="198">
      <c r="A439" s="57" t="n"/>
      <c r="B439" s="57" t="n"/>
      <c r="C439" s="62" t="n"/>
      <c r="D439" s="54" t="n"/>
      <c r="E439" s="57" t="n"/>
    </row>
    <row r="440" ht="15.75" customHeight="1" s="198">
      <c r="A440" s="57" t="n"/>
      <c r="B440" s="57" t="n"/>
      <c r="C440" s="62" t="n"/>
      <c r="D440" s="54" t="n"/>
      <c r="E440" s="57" t="n"/>
    </row>
    <row r="441" ht="15.75" customHeight="1" s="198">
      <c r="A441" s="57" t="n"/>
      <c r="B441" s="57" t="n"/>
      <c r="C441" s="62" t="n"/>
      <c r="D441" s="54" t="n"/>
      <c r="E441" s="57" t="n"/>
    </row>
    <row r="442" ht="15.75" customHeight="1" s="198">
      <c r="A442" s="57" t="n"/>
      <c r="B442" s="57" t="n"/>
      <c r="C442" s="62" t="n"/>
      <c r="D442" s="54" t="n"/>
      <c r="E442" s="57" t="n"/>
    </row>
    <row r="443" ht="15.75" customHeight="1" s="198">
      <c r="A443" s="57" t="n"/>
      <c r="B443" s="57" t="n"/>
      <c r="C443" s="62" t="n"/>
      <c r="D443" s="54" t="n"/>
      <c r="E443" s="57" t="n"/>
    </row>
    <row r="444" ht="15.75" customHeight="1" s="198">
      <c r="A444" s="57" t="n"/>
      <c r="B444" s="57" t="n"/>
      <c r="C444" s="62" t="n"/>
      <c r="D444" s="54" t="n"/>
      <c r="E444" s="57" t="n"/>
    </row>
    <row r="445" ht="15.75" customHeight="1" s="198">
      <c r="A445" s="57" t="n"/>
      <c r="B445" s="57" t="n"/>
      <c r="C445" s="62" t="n"/>
      <c r="D445" s="54" t="n"/>
      <c r="E445" s="57" t="n"/>
    </row>
    <row r="446" ht="15.75" customHeight="1" s="198">
      <c r="A446" s="57" t="n"/>
      <c r="B446" s="57" t="n"/>
      <c r="C446" s="62" t="n"/>
      <c r="D446" s="54" t="n"/>
      <c r="E446" s="57" t="n"/>
    </row>
    <row r="447" ht="15.75" customHeight="1" s="198">
      <c r="A447" s="57" t="n"/>
      <c r="B447" s="57" t="n"/>
      <c r="C447" s="62" t="n"/>
      <c r="D447" s="54" t="n"/>
      <c r="E447" s="57" t="n"/>
    </row>
    <row r="448" ht="15.75" customHeight="1" s="198">
      <c r="A448" s="57" t="n"/>
      <c r="B448" s="57" t="n"/>
      <c r="C448" s="62" t="n"/>
      <c r="D448" s="54" t="n"/>
      <c r="E448" s="57" t="n"/>
    </row>
    <row r="449" ht="15.75" customHeight="1" s="198">
      <c r="A449" s="57" t="n"/>
      <c r="B449" s="57" t="n"/>
      <c r="C449" s="62" t="n"/>
      <c r="D449" s="54" t="n"/>
      <c r="E449" s="57" t="n"/>
    </row>
    <row r="450" ht="15.75" customHeight="1" s="198">
      <c r="A450" s="57" t="n"/>
      <c r="B450" s="57" t="n"/>
      <c r="C450" s="62" t="n"/>
      <c r="D450" s="54" t="n"/>
      <c r="E450" s="57" t="n"/>
    </row>
    <row r="451" ht="15.75" customHeight="1" s="198">
      <c r="A451" s="57" t="n"/>
      <c r="B451" s="57" t="n"/>
      <c r="C451" s="62" t="n"/>
      <c r="D451" s="54" t="n"/>
      <c r="E451" s="57" t="n"/>
    </row>
    <row r="452" ht="15.75" customHeight="1" s="198">
      <c r="A452" s="57" t="n"/>
      <c r="B452" s="57" t="n"/>
      <c r="C452" s="62" t="n"/>
      <c r="D452" s="54" t="n"/>
      <c r="E452" s="57" t="n"/>
    </row>
    <row r="453" ht="15.75" customHeight="1" s="198">
      <c r="A453" s="57" t="n"/>
      <c r="B453" s="57" t="n"/>
      <c r="C453" s="62" t="n"/>
      <c r="D453" s="54" t="n"/>
      <c r="E453" s="57" t="n"/>
    </row>
    <row r="454" ht="15.75" customHeight="1" s="198">
      <c r="A454" s="57" t="n"/>
      <c r="B454" s="57" t="n"/>
      <c r="C454" s="62" t="n"/>
      <c r="D454" s="54" t="n"/>
      <c r="E454" s="57" t="n"/>
    </row>
    <row r="455" ht="15.75" customHeight="1" s="198">
      <c r="A455" s="57" t="n"/>
      <c r="B455" s="57" t="n"/>
      <c r="C455" s="62" t="n"/>
      <c r="D455" s="54" t="n"/>
      <c r="E455" s="57" t="n"/>
    </row>
    <row r="456" ht="15.75" customHeight="1" s="198">
      <c r="A456" s="57" t="n"/>
      <c r="B456" s="57" t="n"/>
      <c r="C456" s="62" t="n"/>
      <c r="D456" s="54" t="n"/>
      <c r="E456" s="57" t="n"/>
    </row>
    <row r="457" ht="15.75" customHeight="1" s="198">
      <c r="A457" s="57" t="n"/>
      <c r="B457" s="57" t="n"/>
      <c r="C457" s="62" t="n"/>
      <c r="D457" s="54" t="n"/>
      <c r="E457" s="57" t="n"/>
    </row>
    <row r="458" ht="15.75" customHeight="1" s="198">
      <c r="A458" s="57" t="n"/>
      <c r="B458" s="57" t="n"/>
      <c r="C458" s="62" t="n"/>
      <c r="D458" s="54" t="n"/>
      <c r="E458" s="57" t="n"/>
    </row>
    <row r="459" ht="15.75" customHeight="1" s="198">
      <c r="A459" s="57" t="n"/>
      <c r="B459" s="57" t="n"/>
      <c r="C459" s="62" t="n"/>
      <c r="D459" s="54" t="n"/>
      <c r="E459" s="57" t="n"/>
    </row>
    <row r="460" ht="15.75" customHeight="1" s="198">
      <c r="A460" s="57" t="n"/>
      <c r="B460" s="57" t="n"/>
      <c r="C460" s="62" t="n"/>
      <c r="D460" s="54" t="n"/>
      <c r="E460" s="57" t="n"/>
    </row>
    <row r="461" ht="15.75" customHeight="1" s="198">
      <c r="A461" s="57" t="n"/>
      <c r="B461" s="57" t="n"/>
      <c r="C461" s="62" t="n"/>
      <c r="D461" s="54" t="n"/>
      <c r="E461" s="57" t="n"/>
    </row>
    <row r="462" ht="15.75" customHeight="1" s="198">
      <c r="A462" s="57" t="n"/>
      <c r="B462" s="57" t="n"/>
      <c r="C462" s="62" t="n"/>
      <c r="D462" s="54" t="n"/>
      <c r="E462" s="57" t="n"/>
    </row>
    <row r="463" ht="15.75" customHeight="1" s="198">
      <c r="A463" s="57" t="n"/>
      <c r="B463" s="57" t="n"/>
      <c r="C463" s="62" t="n"/>
      <c r="D463" s="54" t="n"/>
      <c r="E463" s="57" t="n"/>
    </row>
    <row r="464" ht="15.75" customHeight="1" s="198">
      <c r="A464" s="57" t="n"/>
      <c r="B464" s="57" t="n"/>
      <c r="C464" s="62" t="n"/>
      <c r="D464" s="54" t="n"/>
      <c r="E464" s="57" t="n"/>
    </row>
    <row r="465" ht="15.75" customHeight="1" s="198">
      <c r="A465" s="57" t="n"/>
      <c r="B465" s="57" t="n"/>
      <c r="C465" s="62" t="n"/>
      <c r="D465" s="54" t="n"/>
      <c r="E465" s="57" t="n"/>
    </row>
    <row r="466" ht="15.75" customHeight="1" s="198">
      <c r="A466" s="57" t="n"/>
      <c r="B466" s="57" t="n"/>
      <c r="C466" s="62" t="n"/>
      <c r="D466" s="54" t="n"/>
      <c r="E466" s="57" t="n"/>
    </row>
    <row r="467" ht="15.75" customHeight="1" s="198">
      <c r="A467" s="57" t="n"/>
      <c r="B467" s="57" t="n"/>
      <c r="C467" s="62" t="n"/>
      <c r="D467" s="54" t="n"/>
      <c r="E467" s="57" t="n"/>
    </row>
    <row r="468" ht="15.75" customHeight="1" s="198">
      <c r="A468" s="57" t="n"/>
      <c r="B468" s="57" t="n"/>
      <c r="C468" s="62" t="n"/>
      <c r="D468" s="54" t="n"/>
      <c r="E468" s="57" t="n"/>
    </row>
    <row r="469" ht="15.75" customHeight="1" s="198">
      <c r="A469" s="57" t="n"/>
      <c r="B469" s="57" t="n"/>
      <c r="C469" s="62" t="n"/>
      <c r="D469" s="54" t="n"/>
      <c r="E469" s="57" t="n"/>
    </row>
    <row r="470" ht="15.75" customHeight="1" s="198">
      <c r="A470" s="57" t="n"/>
      <c r="B470" s="57" t="n"/>
      <c r="C470" s="62" t="n"/>
      <c r="D470" s="54" t="n"/>
      <c r="E470" s="57" t="n"/>
    </row>
    <row r="471" ht="15.75" customHeight="1" s="198">
      <c r="A471" s="57" t="n"/>
      <c r="B471" s="57" t="n"/>
      <c r="C471" s="62" t="n"/>
      <c r="D471" s="54" t="n"/>
      <c r="E471" s="57" t="n"/>
    </row>
    <row r="472" ht="15.75" customHeight="1" s="198">
      <c r="A472" s="57" t="n"/>
      <c r="B472" s="57" t="n"/>
      <c r="C472" s="62" t="n"/>
      <c r="D472" s="54" t="n"/>
      <c r="E472" s="57" t="n"/>
    </row>
    <row r="473" ht="15.75" customHeight="1" s="198">
      <c r="A473" s="57" t="n"/>
      <c r="B473" s="57" t="n"/>
      <c r="C473" s="62" t="n"/>
      <c r="D473" s="54" t="n"/>
      <c r="E473" s="57" t="n"/>
    </row>
    <row r="474" ht="15.75" customHeight="1" s="198">
      <c r="A474" s="57" t="n"/>
      <c r="B474" s="57" t="n"/>
      <c r="C474" s="62" t="n"/>
      <c r="D474" s="54" t="n"/>
      <c r="E474" s="57" t="n"/>
    </row>
    <row r="475" ht="15.75" customHeight="1" s="198">
      <c r="A475" s="57" t="n"/>
      <c r="B475" s="57" t="n"/>
      <c r="C475" s="62" t="n"/>
      <c r="D475" s="54" t="n"/>
      <c r="E475" s="57" t="n"/>
    </row>
    <row r="476" ht="15.75" customHeight="1" s="198">
      <c r="A476" s="57" t="n"/>
      <c r="B476" s="57" t="n"/>
      <c r="C476" s="62" t="n"/>
      <c r="D476" s="54" t="n"/>
      <c r="E476" s="57" t="n"/>
    </row>
    <row r="477" ht="15.75" customHeight="1" s="198">
      <c r="A477" s="57" t="n"/>
      <c r="B477" s="57" t="n"/>
      <c r="C477" s="62" t="n"/>
      <c r="D477" s="54" t="n"/>
      <c r="E477" s="57" t="n"/>
    </row>
    <row r="478" ht="15.75" customHeight="1" s="198">
      <c r="A478" s="57" t="n"/>
      <c r="B478" s="57" t="n"/>
      <c r="C478" s="62" t="n"/>
      <c r="D478" s="54" t="n"/>
      <c r="E478" s="57" t="n"/>
    </row>
    <row r="479" ht="15.75" customHeight="1" s="198">
      <c r="A479" s="57" t="n"/>
      <c r="B479" s="57" t="n"/>
      <c r="C479" s="62" t="n"/>
      <c r="D479" s="54" t="n"/>
      <c r="E479" s="57" t="n"/>
    </row>
    <row r="480" ht="15.75" customHeight="1" s="198">
      <c r="A480" s="57" t="n"/>
      <c r="B480" s="57" t="n"/>
      <c r="C480" s="62" t="n"/>
      <c r="D480" s="54" t="n"/>
      <c r="E480" s="57" t="n"/>
    </row>
    <row r="481" ht="15.75" customHeight="1" s="198">
      <c r="A481" s="57" t="n"/>
      <c r="B481" s="57" t="n"/>
      <c r="C481" s="62" t="n"/>
      <c r="D481" s="54" t="n"/>
      <c r="E481" s="57" t="n"/>
    </row>
    <row r="482" ht="15.75" customHeight="1" s="198">
      <c r="A482" s="57" t="n"/>
      <c r="B482" s="57" t="n"/>
      <c r="C482" s="62" t="n"/>
      <c r="D482" s="54" t="n"/>
      <c r="E482" s="57" t="n"/>
    </row>
    <row r="483" ht="15.75" customHeight="1" s="198">
      <c r="A483" s="57" t="n"/>
      <c r="B483" s="57" t="n"/>
      <c r="C483" s="62" t="n"/>
      <c r="D483" s="54" t="n"/>
      <c r="E483" s="57" t="n"/>
    </row>
    <row r="484" ht="15.75" customHeight="1" s="198">
      <c r="A484" s="57" t="n"/>
      <c r="B484" s="57" t="n"/>
      <c r="C484" s="62" t="n"/>
      <c r="D484" s="54" t="n"/>
      <c r="E484" s="57" t="n"/>
    </row>
    <row r="485" ht="15.75" customHeight="1" s="198">
      <c r="A485" s="57" t="n"/>
      <c r="B485" s="57" t="n"/>
      <c r="C485" s="62" t="n"/>
      <c r="D485" s="54" t="n"/>
      <c r="E485" s="57" t="n"/>
    </row>
    <row r="486" ht="15.75" customHeight="1" s="198">
      <c r="A486" s="57" t="n"/>
      <c r="B486" s="57" t="n"/>
      <c r="C486" s="62" t="n"/>
      <c r="D486" s="54" t="n"/>
      <c r="E486" s="57" t="n"/>
    </row>
    <row r="487" ht="15.75" customHeight="1" s="198">
      <c r="A487" s="57" t="n"/>
      <c r="B487" s="57" t="n"/>
      <c r="C487" s="62" t="n"/>
      <c r="D487" s="54" t="n"/>
      <c r="E487" s="57" t="n"/>
    </row>
    <row r="488" ht="15.75" customHeight="1" s="198">
      <c r="A488" s="57" t="n"/>
      <c r="B488" s="57" t="n"/>
      <c r="C488" s="62" t="n"/>
      <c r="D488" s="54" t="n"/>
      <c r="E488" s="57" t="n"/>
    </row>
    <row r="489" ht="15.75" customHeight="1" s="198">
      <c r="A489" s="57" t="n"/>
      <c r="B489" s="57" t="n"/>
      <c r="C489" s="62" t="n"/>
      <c r="D489" s="54" t="n"/>
      <c r="E489" s="57" t="n"/>
    </row>
    <row r="490" ht="15.75" customHeight="1" s="198">
      <c r="A490" s="57" t="n"/>
      <c r="B490" s="57" t="n"/>
      <c r="C490" s="62" t="n"/>
      <c r="D490" s="54" t="n"/>
      <c r="E490" s="57" t="n"/>
    </row>
    <row r="491" ht="15.75" customHeight="1" s="198">
      <c r="A491" s="57" t="n"/>
      <c r="B491" s="57" t="n"/>
      <c r="C491" s="62" t="n"/>
      <c r="D491" s="54" t="n"/>
      <c r="E491" s="57" t="n"/>
    </row>
    <row r="492" ht="15.75" customHeight="1" s="198">
      <c r="A492" s="57" t="n"/>
      <c r="B492" s="57" t="n"/>
      <c r="C492" s="62" t="n"/>
      <c r="D492" s="54" t="n"/>
      <c r="E492" s="57" t="n"/>
    </row>
    <row r="493" ht="15.75" customHeight="1" s="198">
      <c r="A493" s="57" t="n"/>
      <c r="B493" s="57" t="n"/>
      <c r="C493" s="62" t="n"/>
      <c r="D493" s="54" t="n"/>
      <c r="E493" s="57" t="n"/>
    </row>
    <row r="494" ht="15.75" customHeight="1" s="198">
      <c r="A494" s="57" t="n"/>
      <c r="B494" s="57" t="n"/>
      <c r="C494" s="62" t="n"/>
      <c r="D494" s="54" t="n"/>
      <c r="E494" s="57" t="n"/>
    </row>
    <row r="495" ht="15.75" customHeight="1" s="198">
      <c r="A495" s="57" t="n"/>
      <c r="B495" s="57" t="n"/>
      <c r="C495" s="62" t="n"/>
      <c r="D495" s="54" t="n"/>
      <c r="E495" s="57" t="n"/>
    </row>
    <row r="496" ht="15.75" customHeight="1" s="198">
      <c r="A496" s="57" t="n"/>
      <c r="B496" s="57" t="n"/>
      <c r="C496" s="62" t="n"/>
      <c r="D496" s="54" t="n"/>
      <c r="E496" s="57" t="n"/>
    </row>
    <row r="497" ht="15.75" customHeight="1" s="198">
      <c r="A497" s="57" t="n"/>
      <c r="B497" s="57" t="n"/>
      <c r="C497" s="62" t="n"/>
      <c r="D497" s="54" t="n"/>
      <c r="E497" s="57" t="n"/>
    </row>
    <row r="498" ht="15.75" customHeight="1" s="198">
      <c r="A498" s="57" t="n"/>
      <c r="B498" s="57" t="n"/>
      <c r="C498" s="62" t="n"/>
      <c r="D498" s="54" t="n"/>
      <c r="E498" s="57" t="n"/>
    </row>
    <row r="499" ht="15.75" customHeight="1" s="198">
      <c r="A499" s="57" t="n"/>
      <c r="B499" s="57" t="n"/>
      <c r="C499" s="62" t="n"/>
      <c r="D499" s="54" t="n"/>
      <c r="E499" s="57" t="n"/>
    </row>
    <row r="500" ht="15.75" customHeight="1" s="198">
      <c r="A500" s="57" t="n"/>
      <c r="B500" s="57" t="n"/>
      <c r="C500" s="62" t="n"/>
      <c r="D500" s="54" t="n"/>
      <c r="E500" s="57" t="n"/>
    </row>
    <row r="501" ht="15.75" customHeight="1" s="198">
      <c r="A501" s="57" t="n"/>
      <c r="B501" s="57" t="n"/>
      <c r="C501" s="62" t="n"/>
      <c r="D501" s="54" t="n"/>
      <c r="E501" s="57" t="n"/>
    </row>
    <row r="502" ht="15.75" customHeight="1" s="198">
      <c r="A502" s="57" t="n"/>
      <c r="B502" s="57" t="n"/>
      <c r="C502" s="62" t="n"/>
      <c r="D502" s="54" t="n"/>
      <c r="E502" s="57" t="n"/>
    </row>
    <row r="503" ht="15.75" customHeight="1" s="198">
      <c r="A503" s="57" t="n"/>
      <c r="B503" s="57" t="n"/>
      <c r="C503" s="62" t="n"/>
      <c r="D503" s="54" t="n"/>
      <c r="E503" s="57" t="n"/>
    </row>
    <row r="504" ht="15.75" customHeight="1" s="198">
      <c r="A504" s="57" t="n"/>
      <c r="B504" s="57" t="n"/>
      <c r="C504" s="62" t="n"/>
      <c r="D504" s="54" t="n"/>
      <c r="E504" s="57" t="n"/>
    </row>
    <row r="505" ht="15.75" customHeight="1" s="198">
      <c r="A505" s="57" t="n"/>
      <c r="B505" s="57" t="n"/>
      <c r="C505" s="62" t="n"/>
      <c r="D505" s="54" t="n"/>
      <c r="E505" s="57" t="n"/>
    </row>
    <row r="506" ht="15.75" customHeight="1" s="198">
      <c r="A506" s="57" t="n"/>
      <c r="B506" s="57" t="n"/>
      <c r="C506" s="62" t="n"/>
      <c r="D506" s="54" t="n"/>
      <c r="E506" s="57" t="n"/>
    </row>
    <row r="507" ht="15.75" customHeight="1" s="198">
      <c r="A507" s="57" t="n"/>
      <c r="B507" s="57" t="n"/>
      <c r="C507" s="62" t="n"/>
      <c r="D507" s="54" t="n"/>
      <c r="E507" s="57" t="n"/>
    </row>
    <row r="508" ht="15.75" customHeight="1" s="198">
      <c r="A508" s="57" t="n"/>
      <c r="B508" s="57" t="n"/>
      <c r="C508" s="62" t="n"/>
      <c r="D508" s="54" t="n"/>
      <c r="E508" s="57" t="n"/>
    </row>
    <row r="509" ht="15.75" customHeight="1" s="198">
      <c r="A509" s="57" t="n"/>
      <c r="B509" s="57" t="n"/>
      <c r="C509" s="62" t="n"/>
      <c r="D509" s="54" t="n"/>
      <c r="E509" s="57" t="n"/>
    </row>
    <row r="510" ht="15.75" customHeight="1" s="198">
      <c r="A510" s="57" t="n"/>
      <c r="B510" s="57" t="n"/>
      <c r="C510" s="62" t="n"/>
      <c r="D510" s="54" t="n"/>
      <c r="E510" s="57" t="n"/>
    </row>
    <row r="511" ht="15.75" customHeight="1" s="198">
      <c r="A511" s="57" t="n"/>
      <c r="B511" s="57" t="n"/>
      <c r="C511" s="62" t="n"/>
      <c r="D511" s="54" t="n"/>
      <c r="E511" s="57" t="n"/>
    </row>
    <row r="512" ht="15.75" customHeight="1" s="198">
      <c r="A512" s="57" t="n"/>
      <c r="B512" s="57" t="n"/>
      <c r="C512" s="62" t="n"/>
      <c r="D512" s="54" t="n"/>
      <c r="E512" s="57" t="n"/>
    </row>
    <row r="513" ht="15.75" customHeight="1" s="198">
      <c r="A513" s="57" t="n"/>
      <c r="B513" s="57" t="n"/>
      <c r="C513" s="62" t="n"/>
      <c r="D513" s="54" t="n"/>
      <c r="E513" s="57" t="n"/>
    </row>
    <row r="514" ht="15.75" customHeight="1" s="198">
      <c r="A514" s="57" t="n"/>
      <c r="B514" s="57" t="n"/>
      <c r="C514" s="62" t="n"/>
      <c r="D514" s="54" t="n"/>
      <c r="E514" s="57" t="n"/>
    </row>
    <row r="515" ht="15.75" customHeight="1" s="198">
      <c r="A515" s="57" t="n"/>
      <c r="B515" s="57" t="n"/>
      <c r="C515" s="62" t="n"/>
      <c r="D515" s="54" t="n"/>
      <c r="E515" s="57" t="n"/>
    </row>
    <row r="516" ht="15.75" customHeight="1" s="198">
      <c r="A516" s="57" t="n"/>
      <c r="B516" s="57" t="n"/>
      <c r="C516" s="62" t="n"/>
      <c r="D516" s="54" t="n"/>
      <c r="E516" s="57" t="n"/>
    </row>
    <row r="517" ht="15.75" customHeight="1" s="198">
      <c r="A517" s="57" t="n"/>
      <c r="B517" s="57" t="n"/>
      <c r="C517" s="62" t="n"/>
      <c r="D517" s="54" t="n"/>
      <c r="E517" s="57" t="n"/>
    </row>
    <row r="518" ht="15.75" customHeight="1" s="198">
      <c r="A518" s="57" t="n"/>
      <c r="B518" s="57" t="n"/>
      <c r="C518" s="62" t="n"/>
      <c r="D518" s="54" t="n"/>
      <c r="E518" s="57" t="n"/>
    </row>
    <row r="519" ht="15.75" customHeight="1" s="198">
      <c r="A519" s="57" t="n"/>
      <c r="B519" s="57" t="n"/>
      <c r="C519" s="62" t="n"/>
      <c r="D519" s="54" t="n"/>
      <c r="E519" s="57" t="n"/>
    </row>
    <row r="520" ht="15.75" customHeight="1" s="198">
      <c r="A520" s="57" t="n"/>
      <c r="B520" s="57" t="n"/>
      <c r="C520" s="62" t="n"/>
      <c r="D520" s="54" t="n"/>
      <c r="E520" s="57" t="n"/>
    </row>
    <row r="521" ht="15.75" customHeight="1" s="198">
      <c r="A521" s="57" t="n"/>
      <c r="B521" s="57" t="n"/>
      <c r="C521" s="62" t="n"/>
      <c r="D521" s="54" t="n"/>
      <c r="E521" s="57" t="n"/>
    </row>
    <row r="522" ht="15.75" customHeight="1" s="198">
      <c r="A522" s="57" t="n"/>
      <c r="B522" s="57" t="n"/>
      <c r="C522" s="62" t="n"/>
      <c r="D522" s="54" t="n"/>
      <c r="E522" s="57" t="n"/>
    </row>
    <row r="523" ht="15.75" customHeight="1" s="198">
      <c r="A523" s="57" t="n"/>
      <c r="B523" s="57" t="n"/>
      <c r="C523" s="62" t="n"/>
      <c r="D523" s="54" t="n"/>
      <c r="E523" s="57" t="n"/>
    </row>
    <row r="524" ht="15.75" customHeight="1" s="198">
      <c r="A524" s="57" t="n"/>
      <c r="B524" s="57" t="n"/>
      <c r="C524" s="62" t="n"/>
      <c r="D524" s="54" t="n"/>
      <c r="E524" s="57" t="n"/>
    </row>
    <row r="525" ht="15.75" customHeight="1" s="198">
      <c r="A525" s="57" t="n"/>
      <c r="B525" s="57" t="n"/>
      <c r="C525" s="62" t="n"/>
      <c r="D525" s="54" t="n"/>
      <c r="E525" s="57" t="n"/>
    </row>
    <row r="526" ht="15.75" customHeight="1" s="198">
      <c r="A526" s="57" t="n"/>
      <c r="B526" s="57" t="n"/>
      <c r="C526" s="62" t="n"/>
      <c r="D526" s="54" t="n"/>
      <c r="E526" s="57" t="n"/>
    </row>
    <row r="527" ht="15.75" customHeight="1" s="198">
      <c r="A527" s="57" t="n"/>
      <c r="B527" s="57" t="n"/>
      <c r="C527" s="62" t="n"/>
      <c r="D527" s="54" t="n"/>
      <c r="E527" s="57" t="n"/>
    </row>
    <row r="528" ht="15.75" customHeight="1" s="198">
      <c r="A528" s="57" t="n"/>
      <c r="B528" s="57" t="n"/>
      <c r="C528" s="62" t="n"/>
      <c r="D528" s="54" t="n"/>
      <c r="E528" s="57" t="n"/>
    </row>
    <row r="529" ht="15.75" customHeight="1" s="198">
      <c r="A529" s="57" t="n"/>
      <c r="B529" s="57" t="n"/>
      <c r="C529" s="62" t="n"/>
      <c r="D529" s="54" t="n"/>
      <c r="E529" s="57" t="n"/>
    </row>
    <row r="530" ht="15.75" customHeight="1" s="198">
      <c r="A530" s="57" t="n"/>
      <c r="B530" s="57" t="n"/>
      <c r="C530" s="62" t="n"/>
      <c r="D530" s="54" t="n"/>
      <c r="E530" s="57" t="n"/>
    </row>
    <row r="531" ht="15.75" customHeight="1" s="198">
      <c r="A531" s="57" t="n"/>
      <c r="B531" s="57" t="n"/>
      <c r="C531" s="62" t="n"/>
      <c r="D531" s="54" t="n"/>
      <c r="E531" s="57" t="n"/>
    </row>
    <row r="532" ht="15.75" customHeight="1" s="198">
      <c r="A532" s="57" t="n"/>
      <c r="B532" s="57" t="n"/>
      <c r="C532" s="62" t="n"/>
      <c r="D532" s="54" t="n"/>
      <c r="E532" s="57" t="n"/>
    </row>
    <row r="533" ht="15.75" customHeight="1" s="198">
      <c r="A533" s="57" t="n"/>
      <c r="B533" s="57" t="n"/>
      <c r="C533" s="62" t="n"/>
      <c r="D533" s="54" t="n"/>
      <c r="E533" s="57" t="n"/>
    </row>
    <row r="534" ht="15.75" customHeight="1" s="198">
      <c r="A534" s="57" t="n"/>
      <c r="B534" s="57" t="n"/>
      <c r="C534" s="62" t="n"/>
      <c r="D534" s="54" t="n"/>
      <c r="E534" s="57" t="n"/>
    </row>
    <row r="535" ht="15.75" customHeight="1" s="198">
      <c r="A535" s="57" t="n"/>
      <c r="B535" s="57" t="n"/>
      <c r="C535" s="62" t="n"/>
      <c r="D535" s="54" t="n"/>
      <c r="E535" s="57" t="n"/>
    </row>
    <row r="536" ht="15.75" customHeight="1" s="198">
      <c r="A536" s="57" t="n"/>
      <c r="B536" s="57" t="n"/>
      <c r="C536" s="62" t="n"/>
      <c r="D536" s="54" t="n"/>
      <c r="E536" s="57" t="n"/>
    </row>
    <row r="537" ht="15.75" customHeight="1" s="198">
      <c r="A537" s="57" t="n"/>
      <c r="B537" s="57" t="n"/>
      <c r="C537" s="62" t="n"/>
      <c r="D537" s="54" t="n"/>
      <c r="E537" s="57" t="n"/>
    </row>
    <row r="538" ht="15.75" customHeight="1" s="198">
      <c r="A538" s="57" t="n"/>
      <c r="B538" s="57" t="n"/>
      <c r="C538" s="62" t="n"/>
      <c r="D538" s="54" t="n"/>
      <c r="E538" s="57" t="n"/>
    </row>
    <row r="539" ht="15.75" customHeight="1" s="198">
      <c r="A539" s="57" t="n"/>
      <c r="B539" s="57" t="n"/>
      <c r="C539" s="62" t="n"/>
      <c r="D539" s="54" t="n"/>
      <c r="E539" s="57" t="n"/>
    </row>
    <row r="540" ht="15.75" customHeight="1" s="198">
      <c r="A540" s="57" t="n"/>
      <c r="B540" s="57" t="n"/>
      <c r="C540" s="62" t="n"/>
      <c r="D540" s="54" t="n"/>
      <c r="E540" s="57" t="n"/>
    </row>
    <row r="541" ht="15.75" customHeight="1" s="198">
      <c r="A541" s="57" t="n"/>
      <c r="B541" s="57" t="n"/>
      <c r="C541" s="62" t="n"/>
      <c r="D541" s="54" t="n"/>
      <c r="E541" s="57" t="n"/>
    </row>
    <row r="542" ht="15.75" customHeight="1" s="198">
      <c r="A542" s="57" t="n"/>
      <c r="B542" s="57" t="n"/>
      <c r="C542" s="62" t="n"/>
      <c r="D542" s="54" t="n"/>
      <c r="E542" s="57" t="n"/>
    </row>
    <row r="543" ht="15.75" customHeight="1" s="198">
      <c r="A543" s="57" t="n"/>
      <c r="B543" s="57" t="n"/>
      <c r="C543" s="62" t="n"/>
      <c r="D543" s="54" t="n"/>
      <c r="E543" s="57" t="n"/>
    </row>
    <row r="544" ht="15.75" customHeight="1" s="198">
      <c r="A544" s="57" t="n"/>
      <c r="B544" s="57" t="n"/>
      <c r="C544" s="62" t="n"/>
      <c r="D544" s="54" t="n"/>
      <c r="E544" s="57" t="n"/>
    </row>
    <row r="545" ht="15.75" customHeight="1" s="198">
      <c r="A545" s="57" t="n"/>
      <c r="B545" s="57" t="n"/>
      <c r="C545" s="62" t="n"/>
      <c r="D545" s="54" t="n"/>
      <c r="E545" s="57" t="n"/>
    </row>
    <row r="546" ht="15.75" customHeight="1" s="198">
      <c r="A546" s="57" t="n"/>
      <c r="B546" s="57" t="n"/>
      <c r="C546" s="62" t="n"/>
      <c r="D546" s="54" t="n"/>
      <c r="E546" s="57" t="n"/>
    </row>
    <row r="547" ht="15.75" customHeight="1" s="198">
      <c r="A547" s="57" t="n"/>
      <c r="B547" s="57" t="n"/>
      <c r="C547" s="62" t="n"/>
      <c r="D547" s="54" t="n"/>
      <c r="E547" s="57" t="n"/>
    </row>
    <row r="548" ht="15.75" customHeight="1" s="198">
      <c r="A548" s="57" t="n"/>
      <c r="B548" s="57" t="n"/>
      <c r="C548" s="62" t="n"/>
      <c r="D548" s="54" t="n"/>
      <c r="E548" s="57" t="n"/>
    </row>
    <row r="549" ht="15.75" customHeight="1" s="198">
      <c r="A549" s="57" t="n"/>
      <c r="B549" s="57" t="n"/>
      <c r="C549" s="62" t="n"/>
      <c r="D549" s="54" t="n"/>
      <c r="E549" s="57" t="n"/>
    </row>
    <row r="550" ht="15.75" customHeight="1" s="198">
      <c r="A550" s="57" t="n"/>
      <c r="B550" s="57" t="n"/>
      <c r="C550" s="62" t="n"/>
      <c r="D550" s="54" t="n"/>
      <c r="E550" s="57" t="n"/>
    </row>
    <row r="551" ht="15.75" customHeight="1" s="198">
      <c r="A551" s="57" t="n"/>
      <c r="B551" s="57" t="n"/>
      <c r="C551" s="62" t="n"/>
      <c r="D551" s="54" t="n"/>
      <c r="E551" s="57" t="n"/>
    </row>
    <row r="552" ht="15.75" customHeight="1" s="198">
      <c r="A552" s="57" t="n"/>
      <c r="B552" s="57" t="n"/>
      <c r="C552" s="62" t="n"/>
      <c r="D552" s="54" t="n"/>
      <c r="E552" s="57" t="n"/>
    </row>
    <row r="553" ht="15.75" customHeight="1" s="198">
      <c r="A553" s="57" t="n"/>
      <c r="B553" s="57" t="n"/>
      <c r="C553" s="62" t="n"/>
      <c r="D553" s="54" t="n"/>
      <c r="E553" s="57" t="n"/>
    </row>
    <row r="554" ht="15.75" customHeight="1" s="198">
      <c r="A554" s="57" t="n"/>
      <c r="B554" s="57" t="n"/>
      <c r="C554" s="62" t="n"/>
      <c r="D554" s="54" t="n"/>
      <c r="E554" s="57" t="n"/>
    </row>
    <row r="555" ht="15.75" customHeight="1" s="198">
      <c r="A555" s="57" t="n"/>
      <c r="B555" s="57" t="n"/>
      <c r="C555" s="62" t="n"/>
      <c r="D555" s="54" t="n"/>
      <c r="E555" s="57" t="n"/>
    </row>
    <row r="556" ht="15.75" customHeight="1" s="198">
      <c r="A556" s="57" t="n"/>
      <c r="B556" s="57" t="n"/>
      <c r="C556" s="62" t="n"/>
      <c r="D556" s="54" t="n"/>
      <c r="E556" s="57" t="n"/>
    </row>
    <row r="557" ht="15.75" customHeight="1" s="198">
      <c r="A557" s="57" t="n"/>
      <c r="B557" s="57" t="n"/>
      <c r="C557" s="62" t="n"/>
      <c r="D557" s="54" t="n"/>
      <c r="E557" s="57" t="n"/>
    </row>
    <row r="558" ht="15.75" customHeight="1" s="198">
      <c r="A558" s="57" t="n"/>
      <c r="B558" s="57" t="n"/>
      <c r="C558" s="62" t="n"/>
      <c r="D558" s="54" t="n"/>
      <c r="E558" s="57" t="n"/>
    </row>
    <row r="559" ht="15.75" customHeight="1" s="198">
      <c r="A559" s="57" t="n"/>
      <c r="B559" s="57" t="n"/>
      <c r="C559" s="62" t="n"/>
      <c r="D559" s="54" t="n"/>
      <c r="E559" s="57" t="n"/>
    </row>
    <row r="560" ht="15.75" customHeight="1" s="198">
      <c r="A560" s="57" t="n"/>
      <c r="B560" s="57" t="n"/>
      <c r="C560" s="62" t="n"/>
      <c r="D560" s="54" t="n"/>
      <c r="E560" s="57" t="n"/>
    </row>
    <row r="561" ht="15.75" customHeight="1" s="198">
      <c r="A561" s="57" t="n"/>
      <c r="B561" s="57" t="n"/>
      <c r="C561" s="62" t="n"/>
      <c r="D561" s="54" t="n"/>
      <c r="E561" s="57" t="n"/>
    </row>
    <row r="562" ht="15.75" customHeight="1" s="198">
      <c r="A562" s="57" t="n"/>
      <c r="B562" s="57" t="n"/>
      <c r="C562" s="62" t="n"/>
      <c r="D562" s="54" t="n"/>
      <c r="E562" s="57" t="n"/>
    </row>
    <row r="563" ht="15.75" customHeight="1" s="198">
      <c r="A563" s="57" t="n"/>
      <c r="B563" s="57" t="n"/>
      <c r="C563" s="62" t="n"/>
      <c r="D563" s="54" t="n"/>
      <c r="E563" s="57" t="n"/>
    </row>
    <row r="564" ht="15.75" customHeight="1" s="198">
      <c r="A564" s="57" t="n"/>
      <c r="B564" s="57" t="n"/>
      <c r="C564" s="62" t="n"/>
      <c r="D564" s="54" t="n"/>
      <c r="E564" s="57" t="n"/>
    </row>
    <row r="565" ht="15.75" customHeight="1" s="198">
      <c r="A565" s="57" t="n"/>
      <c r="B565" s="57" t="n"/>
      <c r="C565" s="62" t="n"/>
      <c r="D565" s="54" t="n"/>
      <c r="E565" s="57" t="n"/>
    </row>
    <row r="566" ht="15.75" customHeight="1" s="198">
      <c r="A566" s="57" t="n"/>
      <c r="B566" s="57" t="n"/>
      <c r="C566" s="62" t="n"/>
      <c r="D566" s="54" t="n"/>
      <c r="E566" s="57" t="n"/>
    </row>
    <row r="567" ht="15.75" customHeight="1" s="198">
      <c r="A567" s="57" t="n"/>
      <c r="B567" s="57" t="n"/>
      <c r="C567" s="62" t="n"/>
      <c r="D567" s="54" t="n"/>
      <c r="E567" s="57" t="n"/>
    </row>
    <row r="568" ht="15.75" customHeight="1" s="198">
      <c r="A568" s="57" t="n"/>
      <c r="B568" s="57" t="n"/>
      <c r="C568" s="62" t="n"/>
      <c r="D568" s="54" t="n"/>
      <c r="E568" s="57" t="n"/>
    </row>
    <row r="569" ht="15.75" customHeight="1" s="198">
      <c r="A569" s="57" t="n"/>
      <c r="B569" s="57" t="n"/>
      <c r="C569" s="62" t="n"/>
      <c r="D569" s="54" t="n"/>
      <c r="E569" s="57" t="n"/>
    </row>
    <row r="570" ht="15.75" customHeight="1" s="198">
      <c r="A570" s="57" t="n"/>
      <c r="B570" s="57" t="n"/>
      <c r="C570" s="62" t="n"/>
      <c r="D570" s="54" t="n"/>
      <c r="E570" s="57" t="n"/>
    </row>
    <row r="571" ht="15.75" customHeight="1" s="198">
      <c r="A571" s="57" t="n"/>
      <c r="B571" s="57" t="n"/>
      <c r="C571" s="62" t="n"/>
      <c r="D571" s="54" t="n"/>
      <c r="E571" s="57" t="n"/>
    </row>
    <row r="572" ht="15.75" customHeight="1" s="198">
      <c r="A572" s="57" t="n"/>
      <c r="B572" s="57" t="n"/>
      <c r="C572" s="62" t="n"/>
      <c r="D572" s="54" t="n"/>
      <c r="E572" s="57" t="n"/>
    </row>
    <row r="573" ht="15.75" customHeight="1" s="198">
      <c r="A573" s="57" t="n"/>
      <c r="B573" s="57" t="n"/>
      <c r="C573" s="62" t="n"/>
      <c r="D573" s="54" t="n"/>
      <c r="E573" s="57" t="n"/>
    </row>
    <row r="574" ht="15.75" customHeight="1" s="198">
      <c r="A574" s="57" t="n"/>
      <c r="B574" s="57" t="n"/>
      <c r="C574" s="62" t="n"/>
      <c r="D574" s="54" t="n"/>
      <c r="E574" s="57" t="n"/>
    </row>
    <row r="575" ht="15.75" customHeight="1" s="198">
      <c r="A575" s="57" t="n"/>
      <c r="B575" s="57" t="n"/>
      <c r="C575" s="62" t="n"/>
      <c r="D575" s="54" t="n"/>
      <c r="E575" s="57" t="n"/>
    </row>
    <row r="576" ht="15.75" customHeight="1" s="198">
      <c r="A576" s="57" t="n"/>
      <c r="B576" s="57" t="n"/>
      <c r="C576" s="62" t="n"/>
      <c r="D576" s="54" t="n"/>
      <c r="E576" s="57" t="n"/>
    </row>
    <row r="577" ht="15.75" customHeight="1" s="198">
      <c r="A577" s="57" t="n"/>
      <c r="B577" s="57" t="n"/>
      <c r="C577" s="62" t="n"/>
      <c r="D577" s="54" t="n"/>
      <c r="E577" s="57" t="n"/>
    </row>
    <row r="578" ht="15.75" customHeight="1" s="198">
      <c r="A578" s="57" t="n"/>
      <c r="B578" s="57" t="n"/>
      <c r="C578" s="62" t="n"/>
      <c r="D578" s="54" t="n"/>
      <c r="E578" s="57" t="n"/>
    </row>
    <row r="579" ht="15.75" customHeight="1" s="198">
      <c r="A579" s="57" t="n"/>
      <c r="B579" s="57" t="n"/>
      <c r="C579" s="62" t="n"/>
      <c r="D579" s="54" t="n"/>
      <c r="E579" s="57" t="n"/>
    </row>
    <row r="580" ht="15.75" customHeight="1" s="198">
      <c r="A580" s="57" t="n"/>
      <c r="B580" s="57" t="n"/>
      <c r="C580" s="62" t="n"/>
      <c r="D580" s="54" t="n"/>
      <c r="E580" s="57" t="n"/>
    </row>
    <row r="581" ht="15.75" customHeight="1" s="198">
      <c r="A581" s="57" t="n"/>
      <c r="B581" s="57" t="n"/>
      <c r="C581" s="62" t="n"/>
      <c r="D581" s="54" t="n"/>
      <c r="E581" s="57" t="n"/>
    </row>
    <row r="582" ht="15.75" customHeight="1" s="198">
      <c r="A582" s="57" t="n"/>
      <c r="B582" s="57" t="n"/>
      <c r="C582" s="62" t="n"/>
      <c r="D582" s="54" t="n"/>
      <c r="E582" s="57" t="n"/>
    </row>
    <row r="583" ht="15.75" customHeight="1" s="198">
      <c r="A583" s="57" t="n"/>
      <c r="B583" s="57" t="n"/>
      <c r="C583" s="62" t="n"/>
      <c r="D583" s="54" t="n"/>
      <c r="E583" s="57" t="n"/>
    </row>
    <row r="584" ht="15.75" customHeight="1" s="198">
      <c r="A584" s="57" t="n"/>
      <c r="B584" s="57" t="n"/>
      <c r="C584" s="62" t="n"/>
      <c r="D584" s="54" t="n"/>
      <c r="E584" s="57" t="n"/>
    </row>
    <row r="585" ht="15.75" customHeight="1" s="198">
      <c r="A585" s="57" t="n"/>
      <c r="B585" s="57" t="n"/>
      <c r="C585" s="62" t="n"/>
      <c r="D585" s="54" t="n"/>
      <c r="E585" s="57" t="n"/>
    </row>
    <row r="586" ht="15.75" customHeight="1" s="198">
      <c r="A586" s="57" t="n"/>
      <c r="B586" s="57" t="n"/>
      <c r="C586" s="62" t="n"/>
      <c r="D586" s="54" t="n"/>
      <c r="E586" s="57" t="n"/>
    </row>
    <row r="587" ht="15.75" customHeight="1" s="198">
      <c r="A587" s="57" t="n"/>
      <c r="B587" s="57" t="n"/>
      <c r="C587" s="62" t="n"/>
      <c r="D587" s="54" t="n"/>
      <c r="E587" s="57" t="n"/>
    </row>
    <row r="588" ht="15.75" customHeight="1" s="198">
      <c r="A588" s="57" t="n"/>
      <c r="B588" s="57" t="n"/>
      <c r="C588" s="62" t="n"/>
      <c r="D588" s="54" t="n"/>
      <c r="E588" s="57" t="n"/>
    </row>
    <row r="589" ht="15.75" customHeight="1" s="198">
      <c r="A589" s="57" t="n"/>
      <c r="B589" s="57" t="n"/>
      <c r="C589" s="62" t="n"/>
      <c r="D589" s="54" t="n"/>
      <c r="E589" s="57" t="n"/>
    </row>
    <row r="590" ht="15.75" customHeight="1" s="198">
      <c r="A590" s="57" t="n"/>
      <c r="B590" s="57" t="n"/>
      <c r="C590" s="62" t="n"/>
      <c r="D590" s="54" t="n"/>
      <c r="E590" s="57" t="n"/>
    </row>
    <row r="591" ht="15.75" customHeight="1" s="198">
      <c r="A591" s="57" t="n"/>
      <c r="B591" s="57" t="n"/>
      <c r="C591" s="62" t="n"/>
      <c r="D591" s="54" t="n"/>
      <c r="E591" s="57" t="n"/>
    </row>
    <row r="592" ht="15.75" customHeight="1" s="198">
      <c r="A592" s="57" t="n"/>
      <c r="B592" s="57" t="n"/>
      <c r="C592" s="62" t="n"/>
      <c r="D592" s="54" t="n"/>
      <c r="E592" s="57" t="n"/>
    </row>
    <row r="593" ht="15.75" customHeight="1" s="198">
      <c r="A593" s="57" t="n"/>
      <c r="B593" s="57" t="n"/>
      <c r="C593" s="62" t="n"/>
      <c r="D593" s="54" t="n"/>
      <c r="E593" s="57" t="n"/>
    </row>
    <row r="594" ht="15.75" customHeight="1" s="198">
      <c r="A594" s="57" t="n"/>
      <c r="B594" s="57" t="n"/>
      <c r="C594" s="62" t="n"/>
      <c r="D594" s="54" t="n"/>
      <c r="E594" s="57" t="n"/>
    </row>
    <row r="595" ht="15.75" customHeight="1" s="198">
      <c r="A595" s="57" t="n"/>
      <c r="B595" s="57" t="n"/>
      <c r="C595" s="62" t="n"/>
      <c r="D595" s="54" t="n"/>
      <c r="E595" s="57" t="n"/>
    </row>
    <row r="596" ht="15.75" customHeight="1" s="198">
      <c r="A596" s="57" t="n"/>
      <c r="B596" s="57" t="n"/>
      <c r="C596" s="62" t="n"/>
      <c r="D596" s="54" t="n"/>
      <c r="E596" s="57" t="n"/>
    </row>
    <row r="597" ht="15.75" customHeight="1" s="198">
      <c r="A597" s="57" t="n"/>
      <c r="B597" s="57" t="n"/>
      <c r="C597" s="62" t="n"/>
      <c r="D597" s="54" t="n"/>
      <c r="E597" s="57" t="n"/>
    </row>
    <row r="598" ht="15.75" customHeight="1" s="198">
      <c r="A598" s="57" t="n"/>
      <c r="B598" s="57" t="n"/>
      <c r="C598" s="62" t="n"/>
      <c r="D598" s="54" t="n"/>
      <c r="E598" s="57" t="n"/>
    </row>
    <row r="599" ht="15.75" customHeight="1" s="198">
      <c r="A599" s="57" t="n"/>
      <c r="B599" s="57" t="n"/>
      <c r="C599" s="62" t="n"/>
      <c r="D599" s="54" t="n"/>
      <c r="E599" s="57" t="n"/>
    </row>
    <row r="600" ht="15.75" customHeight="1" s="198">
      <c r="A600" s="57" t="n"/>
      <c r="B600" s="57" t="n"/>
      <c r="C600" s="62" t="n"/>
      <c r="D600" s="54" t="n"/>
      <c r="E600" s="57" t="n"/>
    </row>
    <row r="601" ht="15.75" customHeight="1" s="198">
      <c r="A601" s="57" t="n"/>
      <c r="B601" s="57" t="n"/>
      <c r="C601" s="62" t="n"/>
      <c r="D601" s="54" t="n"/>
      <c r="E601" s="57" t="n"/>
    </row>
    <row r="602" ht="15.75" customHeight="1" s="198">
      <c r="A602" s="57" t="n"/>
      <c r="B602" s="57" t="n"/>
      <c r="C602" s="62" t="n"/>
      <c r="D602" s="54" t="n"/>
      <c r="E602" s="57" t="n"/>
    </row>
    <row r="603" ht="15.75" customHeight="1" s="198">
      <c r="A603" s="57" t="n"/>
      <c r="B603" s="57" t="n"/>
      <c r="C603" s="62" t="n"/>
      <c r="D603" s="54" t="n"/>
      <c r="E603" s="57" t="n"/>
    </row>
    <row r="604" ht="15.75" customHeight="1" s="198">
      <c r="A604" s="57" t="n"/>
      <c r="B604" s="57" t="n"/>
      <c r="C604" s="62" t="n"/>
      <c r="D604" s="54" t="n"/>
      <c r="E604" s="57" t="n"/>
    </row>
    <row r="605" ht="15.75" customHeight="1" s="198">
      <c r="A605" s="57" t="n"/>
      <c r="B605" s="57" t="n"/>
      <c r="C605" s="62" t="n"/>
      <c r="D605" s="54" t="n"/>
      <c r="E605" s="57" t="n"/>
    </row>
    <row r="606" ht="15.75" customHeight="1" s="198">
      <c r="A606" s="57" t="n"/>
      <c r="B606" s="57" t="n"/>
      <c r="C606" s="62" t="n"/>
      <c r="D606" s="54" t="n"/>
      <c r="E606" s="57" t="n"/>
    </row>
    <row r="607" ht="15.75" customHeight="1" s="198">
      <c r="A607" s="57" t="n"/>
      <c r="B607" s="57" t="n"/>
      <c r="C607" s="62" t="n"/>
      <c r="D607" s="54" t="n"/>
      <c r="E607" s="57" t="n"/>
    </row>
    <row r="608" ht="15.75" customHeight="1" s="198">
      <c r="A608" s="57" t="n"/>
      <c r="B608" s="57" t="n"/>
      <c r="C608" s="62" t="n"/>
      <c r="D608" s="54" t="n"/>
      <c r="E608" s="57" t="n"/>
    </row>
    <row r="609" ht="15.75" customHeight="1" s="198">
      <c r="A609" s="57" t="n"/>
      <c r="B609" s="57" t="n"/>
      <c r="C609" s="62" t="n"/>
      <c r="D609" s="54" t="n"/>
      <c r="E609" s="57" t="n"/>
    </row>
    <row r="610" ht="15.75" customHeight="1" s="198">
      <c r="A610" s="57" t="n"/>
      <c r="B610" s="57" t="n"/>
      <c r="C610" s="62" t="n"/>
      <c r="D610" s="54" t="n"/>
      <c r="E610" s="57" t="n"/>
    </row>
    <row r="611" ht="15.75" customHeight="1" s="198">
      <c r="A611" s="57" t="n"/>
      <c r="B611" s="57" t="n"/>
      <c r="C611" s="62" t="n"/>
      <c r="D611" s="54" t="n"/>
      <c r="E611" s="57" t="n"/>
    </row>
    <row r="612" ht="15.75" customHeight="1" s="198">
      <c r="A612" s="57" t="n"/>
      <c r="B612" s="57" t="n"/>
      <c r="C612" s="62" t="n"/>
      <c r="D612" s="54" t="n"/>
      <c r="E612" s="57" t="n"/>
    </row>
    <row r="613" ht="15.75" customHeight="1" s="198">
      <c r="A613" s="57" t="n"/>
      <c r="B613" s="57" t="n"/>
      <c r="C613" s="62" t="n"/>
      <c r="D613" s="54" t="n"/>
      <c r="E613" s="57" t="n"/>
    </row>
    <row r="614" ht="15.75" customHeight="1" s="198">
      <c r="A614" s="57" t="n"/>
      <c r="B614" s="57" t="n"/>
      <c r="C614" s="62" t="n"/>
      <c r="D614" s="54" t="n"/>
      <c r="E614" s="57" t="n"/>
    </row>
    <row r="615" ht="15.75" customHeight="1" s="198">
      <c r="A615" s="57" t="n"/>
      <c r="B615" s="57" t="n"/>
      <c r="C615" s="62" t="n"/>
      <c r="D615" s="54" t="n"/>
      <c r="E615" s="57" t="n"/>
    </row>
    <row r="616" ht="15.75" customHeight="1" s="198">
      <c r="A616" s="57" t="n"/>
      <c r="B616" s="57" t="n"/>
      <c r="C616" s="62" t="n"/>
      <c r="D616" s="54" t="n"/>
      <c r="E616" s="57" t="n"/>
    </row>
    <row r="617" ht="15.75" customHeight="1" s="198">
      <c r="A617" s="57" t="n"/>
      <c r="B617" s="57" t="n"/>
      <c r="C617" s="62" t="n"/>
      <c r="D617" s="54" t="n"/>
      <c r="E617" s="57" t="n"/>
    </row>
    <row r="618" ht="15.75" customHeight="1" s="198">
      <c r="A618" s="57" t="n"/>
      <c r="B618" s="57" t="n"/>
      <c r="C618" s="62" t="n"/>
      <c r="D618" s="54" t="n"/>
      <c r="E618" s="57" t="n"/>
    </row>
    <row r="619" ht="15.75" customHeight="1" s="198">
      <c r="A619" s="57" t="n"/>
      <c r="B619" s="57" t="n"/>
      <c r="C619" s="62" t="n"/>
      <c r="D619" s="54" t="n"/>
      <c r="E619" s="57" t="n"/>
    </row>
    <row r="620" ht="15.75" customHeight="1" s="198">
      <c r="A620" s="57" t="n"/>
      <c r="B620" s="57" t="n"/>
      <c r="C620" s="62" t="n"/>
      <c r="D620" s="54" t="n"/>
      <c r="E620" s="57" t="n"/>
    </row>
    <row r="621" ht="15.75" customHeight="1" s="198">
      <c r="A621" s="57" t="n"/>
      <c r="B621" s="57" t="n"/>
      <c r="C621" s="62" t="n"/>
      <c r="D621" s="54" t="n"/>
      <c r="E621" s="57" t="n"/>
    </row>
    <row r="622" ht="15.75" customHeight="1" s="198">
      <c r="A622" s="57" t="n"/>
      <c r="B622" s="57" t="n"/>
      <c r="C622" s="62" t="n"/>
      <c r="D622" s="54" t="n"/>
      <c r="E622" s="57" t="n"/>
    </row>
    <row r="623" ht="15.75" customHeight="1" s="198">
      <c r="A623" s="57" t="n"/>
      <c r="B623" s="57" t="n"/>
      <c r="C623" s="62" t="n"/>
      <c r="D623" s="54" t="n"/>
      <c r="E623" s="57" t="n"/>
    </row>
    <row r="624" ht="15.75" customHeight="1" s="198">
      <c r="A624" s="57" t="n"/>
      <c r="B624" s="57" t="n"/>
      <c r="C624" s="62" t="n"/>
      <c r="D624" s="54" t="n"/>
      <c r="E624" s="57" t="n"/>
    </row>
    <row r="625" ht="15.75" customHeight="1" s="198">
      <c r="A625" s="57" t="n"/>
      <c r="B625" s="57" t="n"/>
      <c r="C625" s="62" t="n"/>
      <c r="D625" s="54" t="n"/>
      <c r="E625" s="57" t="n"/>
    </row>
    <row r="626" ht="15.75" customHeight="1" s="198">
      <c r="A626" s="57" t="n"/>
      <c r="B626" s="57" t="n"/>
      <c r="C626" s="62" t="n"/>
      <c r="D626" s="54" t="n"/>
      <c r="E626" s="57" t="n"/>
    </row>
    <row r="627" ht="15.75" customHeight="1" s="198">
      <c r="A627" s="57" t="n"/>
      <c r="B627" s="57" t="n"/>
      <c r="C627" s="62" t="n"/>
      <c r="D627" s="54" t="n"/>
      <c r="E627" s="57" t="n"/>
    </row>
    <row r="628" ht="15.75" customHeight="1" s="198">
      <c r="A628" s="57" t="n"/>
      <c r="B628" s="57" t="n"/>
      <c r="C628" s="62" t="n"/>
      <c r="D628" s="54" t="n"/>
      <c r="E628" s="57" t="n"/>
    </row>
    <row r="629" ht="15.75" customHeight="1" s="198">
      <c r="A629" s="57" t="n"/>
      <c r="B629" s="57" t="n"/>
      <c r="C629" s="62" t="n"/>
      <c r="D629" s="54" t="n"/>
      <c r="E629" s="57" t="n"/>
    </row>
    <row r="630" ht="15.75" customHeight="1" s="198">
      <c r="A630" s="57" t="n"/>
      <c r="B630" s="57" t="n"/>
      <c r="C630" s="62" t="n"/>
      <c r="D630" s="54" t="n"/>
      <c r="E630" s="57" t="n"/>
    </row>
    <row r="631" ht="15.75" customHeight="1" s="198">
      <c r="A631" s="57" t="n"/>
      <c r="B631" s="57" t="n"/>
      <c r="C631" s="62" t="n"/>
      <c r="D631" s="54" t="n"/>
      <c r="E631" s="57" t="n"/>
    </row>
    <row r="632" ht="15.75" customHeight="1" s="198">
      <c r="A632" s="57" t="n"/>
      <c r="B632" s="57" t="n"/>
      <c r="C632" s="62" t="n"/>
      <c r="D632" s="54" t="n"/>
      <c r="E632" s="57" t="n"/>
    </row>
    <row r="633" ht="15.75" customHeight="1" s="198">
      <c r="A633" s="57" t="n"/>
      <c r="B633" s="57" t="n"/>
      <c r="C633" s="62" t="n"/>
      <c r="D633" s="54" t="n"/>
      <c r="E633" s="57" t="n"/>
    </row>
    <row r="634" ht="15.75" customHeight="1" s="198">
      <c r="A634" s="57" t="n"/>
      <c r="B634" s="57" t="n"/>
      <c r="C634" s="62" t="n"/>
      <c r="D634" s="54" t="n"/>
      <c r="E634" s="57" t="n"/>
    </row>
    <row r="635" ht="15.75" customHeight="1" s="198">
      <c r="A635" s="57" t="n"/>
      <c r="B635" s="57" t="n"/>
      <c r="C635" s="62" t="n"/>
      <c r="D635" s="54" t="n"/>
      <c r="E635" s="57" t="n"/>
    </row>
    <row r="636" ht="15.75" customHeight="1" s="198">
      <c r="A636" s="57" t="n"/>
      <c r="B636" s="57" t="n"/>
      <c r="C636" s="62" t="n"/>
      <c r="D636" s="54" t="n"/>
      <c r="E636" s="57" t="n"/>
    </row>
    <row r="637" ht="15.75" customHeight="1" s="198">
      <c r="A637" s="57" t="n"/>
      <c r="B637" s="57" t="n"/>
      <c r="C637" s="62" t="n"/>
      <c r="D637" s="54" t="n"/>
      <c r="E637" s="57" t="n"/>
    </row>
    <row r="638" ht="15.75" customHeight="1" s="198">
      <c r="A638" s="57" t="n"/>
      <c r="B638" s="57" t="n"/>
      <c r="C638" s="62" t="n"/>
      <c r="D638" s="54" t="n"/>
      <c r="E638" s="57" t="n"/>
    </row>
    <row r="639" ht="15.75" customHeight="1" s="198">
      <c r="A639" s="57" t="n"/>
      <c r="B639" s="57" t="n"/>
      <c r="C639" s="62" t="n"/>
      <c r="D639" s="54" t="n"/>
      <c r="E639" s="57" t="n"/>
    </row>
    <row r="640" ht="15.75" customHeight="1" s="198">
      <c r="A640" s="57" t="n"/>
      <c r="B640" s="57" t="n"/>
      <c r="C640" s="62" t="n"/>
      <c r="D640" s="54" t="n"/>
      <c r="E640" s="57" t="n"/>
    </row>
    <row r="641" ht="15.75" customHeight="1" s="198">
      <c r="A641" s="57" t="n"/>
      <c r="B641" s="57" t="n"/>
      <c r="C641" s="62" t="n"/>
      <c r="D641" s="54" t="n"/>
      <c r="E641" s="57" t="n"/>
    </row>
    <row r="642" ht="15.75" customHeight="1" s="198">
      <c r="A642" s="57" t="n"/>
      <c r="B642" s="57" t="n"/>
      <c r="C642" s="62" t="n"/>
      <c r="D642" s="54" t="n"/>
      <c r="E642" s="57" t="n"/>
    </row>
    <row r="643" ht="15.75" customHeight="1" s="198">
      <c r="A643" s="57" t="n"/>
      <c r="B643" s="57" t="n"/>
      <c r="C643" s="62" t="n"/>
      <c r="D643" s="54" t="n"/>
      <c r="E643" s="57" t="n"/>
    </row>
    <row r="644" ht="15.75" customHeight="1" s="198">
      <c r="A644" s="57" t="n"/>
      <c r="B644" s="57" t="n"/>
      <c r="C644" s="62" t="n"/>
      <c r="D644" s="54" t="n"/>
      <c r="E644" s="57" t="n"/>
    </row>
    <row r="645" ht="15.75" customHeight="1" s="198">
      <c r="A645" s="57" t="n"/>
      <c r="B645" s="57" t="n"/>
      <c r="C645" s="62" t="n"/>
      <c r="D645" s="54" t="n"/>
      <c r="E645" s="57" t="n"/>
    </row>
    <row r="646" ht="15.75" customHeight="1" s="198">
      <c r="A646" s="57" t="n"/>
      <c r="B646" s="57" t="n"/>
      <c r="C646" s="62" t="n"/>
      <c r="D646" s="54" t="n"/>
      <c r="E646" s="57" t="n"/>
    </row>
    <row r="647" ht="15.75" customHeight="1" s="198">
      <c r="A647" s="57" t="n"/>
      <c r="B647" s="57" t="n"/>
      <c r="C647" s="62" t="n"/>
      <c r="D647" s="54" t="n"/>
      <c r="E647" s="57" t="n"/>
    </row>
    <row r="648" ht="15.75" customHeight="1" s="198">
      <c r="A648" s="57" t="n"/>
      <c r="B648" s="57" t="n"/>
      <c r="C648" s="62" t="n"/>
      <c r="D648" s="54" t="n"/>
      <c r="E648" s="57" t="n"/>
    </row>
    <row r="649" ht="15.75" customHeight="1" s="198">
      <c r="A649" s="57" t="n"/>
      <c r="B649" s="57" t="n"/>
      <c r="C649" s="62" t="n"/>
      <c r="D649" s="54" t="n"/>
      <c r="E649" s="57" t="n"/>
    </row>
    <row r="650" ht="15.75" customHeight="1" s="198">
      <c r="A650" s="57" t="n"/>
      <c r="B650" s="57" t="n"/>
      <c r="C650" s="62" t="n"/>
      <c r="D650" s="54" t="n"/>
      <c r="E650" s="57" t="n"/>
    </row>
    <row r="651" ht="15.75" customHeight="1" s="198">
      <c r="A651" s="57" t="n"/>
      <c r="B651" s="57" t="n"/>
      <c r="C651" s="62" t="n"/>
      <c r="D651" s="54" t="n"/>
      <c r="E651" s="57" t="n"/>
    </row>
    <row r="652" ht="15.75" customHeight="1" s="198">
      <c r="A652" s="57" t="n"/>
      <c r="B652" s="57" t="n"/>
      <c r="C652" s="62" t="n"/>
      <c r="D652" s="54" t="n"/>
      <c r="E652" s="57" t="n"/>
    </row>
    <row r="653" ht="15.75" customHeight="1" s="198">
      <c r="A653" s="57" t="n"/>
      <c r="B653" s="57" t="n"/>
      <c r="C653" s="62" t="n"/>
      <c r="D653" s="54" t="n"/>
      <c r="E653" s="57" t="n"/>
    </row>
    <row r="654" ht="15.75" customHeight="1" s="198">
      <c r="A654" s="57" t="n"/>
      <c r="B654" s="57" t="n"/>
      <c r="C654" s="62" t="n"/>
      <c r="D654" s="54" t="n"/>
      <c r="E654" s="57" t="n"/>
    </row>
    <row r="655" ht="15.75" customHeight="1" s="198">
      <c r="A655" s="57" t="n"/>
      <c r="B655" s="57" t="n"/>
      <c r="C655" s="62" t="n"/>
      <c r="D655" s="54" t="n"/>
      <c r="E655" s="57" t="n"/>
    </row>
    <row r="656" ht="15.75" customHeight="1" s="198">
      <c r="A656" s="57" t="n"/>
      <c r="B656" s="57" t="n"/>
      <c r="C656" s="62" t="n"/>
      <c r="D656" s="54" t="n"/>
      <c r="E656" s="57" t="n"/>
    </row>
    <row r="657" ht="15.75" customHeight="1" s="198">
      <c r="A657" s="57" t="n"/>
      <c r="B657" s="57" t="n"/>
      <c r="C657" s="62" t="n"/>
      <c r="D657" s="54" t="n"/>
      <c r="E657" s="57" t="n"/>
    </row>
    <row r="658" ht="15.75" customHeight="1" s="198">
      <c r="A658" s="57" t="n"/>
      <c r="B658" s="57" t="n"/>
      <c r="C658" s="62" t="n"/>
      <c r="D658" s="54" t="n"/>
      <c r="E658" s="57" t="n"/>
    </row>
    <row r="659" ht="15.75" customHeight="1" s="198">
      <c r="A659" s="57" t="n"/>
      <c r="B659" s="57" t="n"/>
      <c r="C659" s="62" t="n"/>
      <c r="D659" s="54" t="n"/>
      <c r="E659" s="57" t="n"/>
    </row>
    <row r="660" ht="15.75" customHeight="1" s="198">
      <c r="A660" s="57" t="n"/>
      <c r="B660" s="57" t="n"/>
      <c r="C660" s="62" t="n"/>
      <c r="D660" s="54" t="n"/>
      <c r="E660" s="57" t="n"/>
    </row>
    <row r="661" ht="15.75" customHeight="1" s="198">
      <c r="A661" s="57" t="n"/>
      <c r="B661" s="57" t="n"/>
      <c r="C661" s="62" t="n"/>
      <c r="D661" s="54" t="n"/>
      <c r="E661" s="57" t="n"/>
    </row>
    <row r="662" ht="15.75" customHeight="1" s="198">
      <c r="A662" s="57" t="n"/>
      <c r="B662" s="57" t="n"/>
      <c r="C662" s="62" t="n"/>
      <c r="D662" s="54" t="n"/>
      <c r="E662" s="57" t="n"/>
    </row>
    <row r="663" ht="15.75" customHeight="1" s="198">
      <c r="A663" s="57" t="n"/>
      <c r="B663" s="57" t="n"/>
      <c r="C663" s="62" t="n"/>
      <c r="D663" s="54" t="n"/>
      <c r="E663" s="57" t="n"/>
    </row>
    <row r="664" ht="15.75" customHeight="1" s="198">
      <c r="A664" s="57" t="n"/>
      <c r="B664" s="57" t="n"/>
      <c r="C664" s="62" t="n"/>
      <c r="D664" s="54" t="n"/>
      <c r="E664" s="57" t="n"/>
    </row>
    <row r="665" ht="15.75" customHeight="1" s="198">
      <c r="A665" s="57" t="n"/>
      <c r="B665" s="57" t="n"/>
      <c r="C665" s="62" t="n"/>
      <c r="D665" s="54" t="n"/>
      <c r="E665" s="57" t="n"/>
    </row>
    <row r="666" ht="15.75" customHeight="1" s="198">
      <c r="A666" s="57" t="n"/>
      <c r="B666" s="57" t="n"/>
      <c r="C666" s="62" t="n"/>
      <c r="D666" s="54" t="n"/>
      <c r="E666" s="57" t="n"/>
    </row>
    <row r="667" ht="15.75" customHeight="1" s="198">
      <c r="A667" s="57" t="n"/>
      <c r="B667" s="57" t="n"/>
      <c r="C667" s="62" t="n"/>
      <c r="D667" s="54" t="n"/>
      <c r="E667" s="57" t="n"/>
    </row>
    <row r="668" ht="15.75" customHeight="1" s="198">
      <c r="A668" s="57" t="n"/>
      <c r="B668" s="57" t="n"/>
      <c r="C668" s="62" t="n"/>
      <c r="D668" s="54" t="n"/>
      <c r="E668" s="57" t="n"/>
    </row>
    <row r="669" ht="15.75" customHeight="1" s="198">
      <c r="A669" s="57" t="n"/>
      <c r="B669" s="57" t="n"/>
      <c r="C669" s="62" t="n"/>
      <c r="D669" s="54" t="n"/>
      <c r="E669" s="57" t="n"/>
    </row>
    <row r="670" ht="15.75" customHeight="1" s="198">
      <c r="A670" s="57" t="n"/>
      <c r="B670" s="57" t="n"/>
      <c r="C670" s="62" t="n"/>
      <c r="D670" s="54" t="n"/>
      <c r="E670" s="57" t="n"/>
    </row>
    <row r="671" ht="15.75" customHeight="1" s="198">
      <c r="A671" s="57" t="n"/>
      <c r="B671" s="57" t="n"/>
      <c r="C671" s="62" t="n"/>
      <c r="D671" s="54" t="n"/>
      <c r="E671" s="57" t="n"/>
    </row>
    <row r="672" ht="15.75" customHeight="1" s="198">
      <c r="A672" s="57" t="n"/>
      <c r="B672" s="57" t="n"/>
      <c r="C672" s="62" t="n"/>
      <c r="D672" s="54" t="n"/>
      <c r="E672" s="57" t="n"/>
    </row>
    <row r="673" ht="15.75" customHeight="1" s="198">
      <c r="A673" s="57" t="n"/>
      <c r="B673" s="57" t="n"/>
      <c r="C673" s="62" t="n"/>
      <c r="D673" s="54" t="n"/>
      <c r="E673" s="57" t="n"/>
    </row>
    <row r="674" ht="15.75" customHeight="1" s="198">
      <c r="A674" s="57" t="n"/>
      <c r="B674" s="57" t="n"/>
      <c r="C674" s="62" t="n"/>
      <c r="D674" s="54" t="n"/>
      <c r="E674" s="57" t="n"/>
    </row>
    <row r="675" ht="15.75" customHeight="1" s="198">
      <c r="A675" s="57" t="n"/>
      <c r="B675" s="57" t="n"/>
      <c r="C675" s="62" t="n"/>
      <c r="D675" s="54" t="n"/>
      <c r="E675" s="57" t="n"/>
    </row>
    <row r="676" ht="15.75" customHeight="1" s="198">
      <c r="A676" s="57" t="n"/>
      <c r="B676" s="57" t="n"/>
      <c r="C676" s="62" t="n"/>
      <c r="D676" s="54" t="n"/>
      <c r="E676" s="57" t="n"/>
    </row>
    <row r="677" ht="15.75" customHeight="1" s="198">
      <c r="A677" s="57" t="n"/>
      <c r="B677" s="57" t="n"/>
      <c r="C677" s="62" t="n"/>
      <c r="D677" s="54" t="n"/>
      <c r="E677" s="57" t="n"/>
    </row>
    <row r="678" ht="15.75" customHeight="1" s="198">
      <c r="A678" s="57" t="n"/>
      <c r="B678" s="57" t="n"/>
      <c r="C678" s="62" t="n"/>
      <c r="D678" s="54" t="n"/>
      <c r="E678" s="57" t="n"/>
    </row>
    <row r="679" ht="15.75" customHeight="1" s="198">
      <c r="A679" s="57" t="n"/>
      <c r="B679" s="57" t="n"/>
      <c r="C679" s="62" t="n"/>
      <c r="D679" s="54" t="n"/>
      <c r="E679" s="57" t="n"/>
    </row>
    <row r="680" ht="15.75" customHeight="1" s="198">
      <c r="A680" s="57" t="n"/>
      <c r="B680" s="57" t="n"/>
      <c r="C680" s="62" t="n"/>
      <c r="D680" s="54" t="n"/>
      <c r="E680" s="57" t="n"/>
    </row>
    <row r="681" ht="15.75" customHeight="1" s="198">
      <c r="A681" s="57" t="n"/>
      <c r="B681" s="57" t="n"/>
      <c r="C681" s="62" t="n"/>
      <c r="D681" s="54" t="n"/>
      <c r="E681" s="57" t="n"/>
    </row>
    <row r="682" ht="15.75" customHeight="1" s="198">
      <c r="A682" s="57" t="n"/>
      <c r="B682" s="57" t="n"/>
      <c r="C682" s="62" t="n"/>
      <c r="D682" s="54" t="n"/>
      <c r="E682" s="57" t="n"/>
    </row>
    <row r="683" ht="15.75" customHeight="1" s="198">
      <c r="A683" s="57" t="n"/>
      <c r="B683" s="57" t="n"/>
      <c r="C683" s="62" t="n"/>
      <c r="D683" s="54" t="n"/>
      <c r="E683" s="57" t="n"/>
    </row>
    <row r="684" ht="15.75" customHeight="1" s="198">
      <c r="A684" s="57" t="n"/>
      <c r="B684" s="57" t="n"/>
      <c r="C684" s="62" t="n"/>
      <c r="D684" s="54" t="n"/>
      <c r="E684" s="57" t="n"/>
    </row>
    <row r="685" ht="15.75" customHeight="1" s="198">
      <c r="A685" s="57" t="n"/>
      <c r="B685" s="57" t="n"/>
      <c r="C685" s="62" t="n"/>
      <c r="D685" s="54" t="n"/>
      <c r="E685" s="57" t="n"/>
    </row>
    <row r="686" ht="15.75" customHeight="1" s="198">
      <c r="A686" s="57" t="n"/>
      <c r="B686" s="57" t="n"/>
      <c r="C686" s="62" t="n"/>
      <c r="D686" s="54" t="n"/>
      <c r="E686" s="57" t="n"/>
    </row>
    <row r="687" ht="15.75" customHeight="1" s="198">
      <c r="A687" s="57" t="n"/>
      <c r="B687" s="57" t="n"/>
      <c r="C687" s="62" t="n"/>
      <c r="D687" s="54" t="n"/>
      <c r="E687" s="57" t="n"/>
    </row>
    <row r="688" ht="15.75" customHeight="1" s="198">
      <c r="A688" s="57" t="n"/>
      <c r="B688" s="57" t="n"/>
      <c r="C688" s="62" t="n"/>
      <c r="D688" s="54" t="n"/>
      <c r="E688" s="57" t="n"/>
    </row>
    <row r="689" ht="15.75" customHeight="1" s="198">
      <c r="A689" s="57" t="n"/>
      <c r="B689" s="57" t="n"/>
      <c r="C689" s="62" t="n"/>
      <c r="D689" s="54" t="n"/>
      <c r="E689" s="57" t="n"/>
    </row>
    <row r="690" ht="15.75" customHeight="1" s="198">
      <c r="A690" s="57" t="n"/>
      <c r="B690" s="57" t="n"/>
      <c r="C690" s="62" t="n"/>
      <c r="D690" s="54" t="n"/>
      <c r="E690" s="57" t="n"/>
    </row>
    <row r="691" ht="15.75" customHeight="1" s="198">
      <c r="A691" s="57" t="n"/>
      <c r="B691" s="57" t="n"/>
      <c r="C691" s="62" t="n"/>
      <c r="D691" s="54" t="n"/>
      <c r="E691" s="57" t="n"/>
    </row>
    <row r="692" ht="15.75" customHeight="1" s="198">
      <c r="A692" s="57" t="n"/>
      <c r="B692" s="57" t="n"/>
      <c r="C692" s="62" t="n"/>
      <c r="D692" s="54" t="n"/>
      <c r="E692" s="57" t="n"/>
    </row>
    <row r="693" ht="15.75" customHeight="1" s="198">
      <c r="A693" s="57" t="n"/>
      <c r="B693" s="57" t="n"/>
      <c r="C693" s="62" t="n"/>
      <c r="D693" s="54" t="n"/>
      <c r="E693" s="57" t="n"/>
    </row>
    <row r="694" ht="15.75" customHeight="1" s="198">
      <c r="A694" s="57" t="n"/>
      <c r="B694" s="57" t="n"/>
      <c r="C694" s="62" t="n"/>
      <c r="D694" s="54" t="n"/>
      <c r="E694" s="57" t="n"/>
    </row>
    <row r="695" ht="15.75" customHeight="1" s="198">
      <c r="A695" s="57" t="n"/>
      <c r="B695" s="57" t="n"/>
      <c r="C695" s="62" t="n"/>
      <c r="D695" s="54" t="n"/>
      <c r="E695" s="57" t="n"/>
    </row>
    <row r="696" ht="15.75" customHeight="1" s="198">
      <c r="A696" s="57" t="n"/>
      <c r="B696" s="57" t="n"/>
      <c r="C696" s="62" t="n"/>
      <c r="D696" s="54" t="n"/>
      <c r="E696" s="57" t="n"/>
    </row>
    <row r="697" ht="15.75" customHeight="1" s="198">
      <c r="A697" s="57" t="n"/>
      <c r="B697" s="57" t="n"/>
      <c r="C697" s="62" t="n"/>
      <c r="D697" s="54" t="n"/>
      <c r="E697" s="57" t="n"/>
    </row>
    <row r="698" ht="15.75" customHeight="1" s="198">
      <c r="A698" s="57" t="n"/>
      <c r="B698" s="57" t="n"/>
      <c r="C698" s="62" t="n"/>
      <c r="D698" s="54" t="n"/>
      <c r="E698" s="57" t="n"/>
    </row>
    <row r="699" ht="15.75" customHeight="1" s="198">
      <c r="A699" s="57" t="n"/>
      <c r="B699" s="57" t="n"/>
      <c r="C699" s="62" t="n"/>
      <c r="D699" s="54" t="n"/>
      <c r="E699" s="57" t="n"/>
    </row>
    <row r="700" ht="15.75" customHeight="1" s="198">
      <c r="A700" s="57" t="n"/>
      <c r="B700" s="57" t="n"/>
      <c r="C700" s="62" t="n"/>
      <c r="D700" s="54" t="n"/>
      <c r="E700" s="57" t="n"/>
    </row>
    <row r="701" ht="15.75" customHeight="1" s="198">
      <c r="A701" s="57" t="n"/>
      <c r="B701" s="57" t="n"/>
      <c r="C701" s="62" t="n"/>
      <c r="D701" s="54" t="n"/>
      <c r="E701" s="57" t="n"/>
    </row>
    <row r="702" ht="15.75" customHeight="1" s="198">
      <c r="A702" s="57" t="n"/>
      <c r="B702" s="57" t="n"/>
      <c r="C702" s="62" t="n"/>
      <c r="D702" s="54" t="n"/>
      <c r="E702" s="57" t="n"/>
    </row>
    <row r="703" ht="15.75" customHeight="1" s="198">
      <c r="A703" s="57" t="n"/>
      <c r="B703" s="57" t="n"/>
      <c r="C703" s="62" t="n"/>
      <c r="D703" s="54" t="n"/>
      <c r="E703" s="57" t="n"/>
    </row>
    <row r="704" ht="15.75" customHeight="1" s="198">
      <c r="A704" s="57" t="n"/>
      <c r="B704" s="57" t="n"/>
      <c r="C704" s="62" t="n"/>
      <c r="D704" s="54" t="n"/>
      <c r="E704" s="57" t="n"/>
    </row>
    <row r="705" ht="15.75" customHeight="1" s="198">
      <c r="A705" s="57" t="n"/>
      <c r="B705" s="57" t="n"/>
      <c r="C705" s="62" t="n"/>
      <c r="D705" s="54" t="n"/>
      <c r="E705" s="57" t="n"/>
    </row>
    <row r="706" ht="15.75" customHeight="1" s="198">
      <c r="A706" s="57" t="n"/>
      <c r="B706" s="57" t="n"/>
      <c r="C706" s="62" t="n"/>
      <c r="D706" s="54" t="n"/>
      <c r="E706" s="57" t="n"/>
    </row>
    <row r="707" ht="15.75" customHeight="1" s="198">
      <c r="A707" s="57" t="n"/>
      <c r="B707" s="57" t="n"/>
      <c r="C707" s="62" t="n"/>
      <c r="D707" s="54" t="n"/>
      <c r="E707" s="57" t="n"/>
    </row>
    <row r="708" ht="15.75" customHeight="1" s="198">
      <c r="A708" s="57" t="n"/>
      <c r="B708" s="57" t="n"/>
      <c r="C708" s="62" t="n"/>
      <c r="D708" s="54" t="n"/>
      <c r="E708" s="57" t="n"/>
    </row>
    <row r="709" ht="15.75" customHeight="1" s="198">
      <c r="A709" s="57" t="n"/>
      <c r="B709" s="57" t="n"/>
      <c r="C709" s="62" t="n"/>
      <c r="D709" s="54" t="n"/>
      <c r="E709" s="57" t="n"/>
    </row>
    <row r="710" ht="15.75" customHeight="1" s="198">
      <c r="A710" s="57" t="n"/>
      <c r="B710" s="57" t="n"/>
      <c r="C710" s="62" t="n"/>
      <c r="D710" s="54" t="n"/>
      <c r="E710" s="57" t="n"/>
    </row>
    <row r="711" ht="15.75" customHeight="1" s="198">
      <c r="A711" s="57" t="n"/>
      <c r="B711" s="57" t="n"/>
      <c r="C711" s="62" t="n"/>
      <c r="D711" s="54" t="n"/>
      <c r="E711" s="57" t="n"/>
    </row>
    <row r="712" ht="15.75" customHeight="1" s="198">
      <c r="A712" s="57" t="n"/>
      <c r="B712" s="57" t="n"/>
      <c r="C712" s="62" t="n"/>
      <c r="D712" s="54" t="n"/>
      <c r="E712" s="57" t="n"/>
    </row>
    <row r="713" ht="15.75" customHeight="1" s="198">
      <c r="A713" s="57" t="n"/>
      <c r="B713" s="57" t="n"/>
      <c r="C713" s="62" t="n"/>
      <c r="D713" s="54" t="n"/>
      <c r="E713" s="57" t="n"/>
    </row>
    <row r="714" ht="15.75" customHeight="1" s="198">
      <c r="A714" s="57" t="n"/>
      <c r="B714" s="57" t="n"/>
      <c r="C714" s="62" t="n"/>
      <c r="D714" s="54" t="n"/>
      <c r="E714" s="57" t="n"/>
    </row>
    <row r="715" ht="15.75" customHeight="1" s="198">
      <c r="A715" s="57" t="n"/>
      <c r="B715" s="57" t="n"/>
      <c r="C715" s="62" t="n"/>
      <c r="D715" s="54" t="n"/>
      <c r="E715" s="57" t="n"/>
    </row>
    <row r="716" ht="15.75" customHeight="1" s="198">
      <c r="A716" s="57" t="n"/>
      <c r="B716" s="57" t="n"/>
      <c r="C716" s="62" t="n"/>
      <c r="D716" s="54" t="n"/>
      <c r="E716" s="57" t="n"/>
    </row>
    <row r="717" ht="15.75" customHeight="1" s="198">
      <c r="A717" s="57" t="n"/>
      <c r="B717" s="57" t="n"/>
      <c r="C717" s="62" t="n"/>
      <c r="D717" s="54" t="n"/>
      <c r="E717" s="57" t="n"/>
    </row>
    <row r="718" ht="15.75" customHeight="1" s="198">
      <c r="A718" s="57" t="n"/>
      <c r="B718" s="57" t="n"/>
      <c r="C718" s="62" t="n"/>
      <c r="D718" s="54" t="n"/>
      <c r="E718" s="57" t="n"/>
    </row>
    <row r="719" ht="15.75" customHeight="1" s="198">
      <c r="A719" s="57" t="n"/>
      <c r="B719" s="57" t="n"/>
      <c r="C719" s="62" t="n"/>
      <c r="D719" s="54" t="n"/>
      <c r="E719" s="57" t="n"/>
    </row>
    <row r="720" ht="15.75" customHeight="1" s="198">
      <c r="A720" s="57" t="n"/>
      <c r="B720" s="57" t="n"/>
      <c r="C720" s="62" t="n"/>
      <c r="D720" s="54" t="n"/>
      <c r="E720" s="57" t="n"/>
    </row>
    <row r="721" ht="15.75" customHeight="1" s="198">
      <c r="A721" s="57" t="n"/>
      <c r="B721" s="57" t="n"/>
      <c r="C721" s="62" t="n"/>
      <c r="D721" s="54" t="n"/>
      <c r="E721" s="57" t="n"/>
    </row>
    <row r="722" ht="15.75" customHeight="1" s="198">
      <c r="A722" s="57" t="n"/>
      <c r="B722" s="57" t="n"/>
      <c r="C722" s="62" t="n"/>
      <c r="D722" s="54" t="n"/>
      <c r="E722" s="57" t="n"/>
    </row>
    <row r="723" ht="15.75" customHeight="1" s="198">
      <c r="A723" s="57" t="n"/>
      <c r="B723" s="57" t="n"/>
      <c r="C723" s="62" t="n"/>
      <c r="D723" s="54" t="n"/>
      <c r="E723" s="57" t="n"/>
    </row>
    <row r="724" ht="15.75" customHeight="1" s="198">
      <c r="A724" s="57" t="n"/>
      <c r="B724" s="57" t="n"/>
      <c r="C724" s="62" t="n"/>
      <c r="D724" s="54" t="n"/>
      <c r="E724" s="57" t="n"/>
    </row>
    <row r="725" ht="15.75" customHeight="1" s="198">
      <c r="A725" s="57" t="n"/>
      <c r="B725" s="57" t="n"/>
      <c r="C725" s="62" t="n"/>
      <c r="D725" s="54" t="n"/>
      <c r="E725" s="57" t="n"/>
    </row>
    <row r="726" ht="15.75" customHeight="1" s="198">
      <c r="A726" s="57" t="n"/>
      <c r="B726" s="57" t="n"/>
      <c r="C726" s="62" t="n"/>
      <c r="D726" s="54" t="n"/>
      <c r="E726" s="57" t="n"/>
    </row>
    <row r="727" ht="15.75" customHeight="1" s="198">
      <c r="A727" s="57" t="n"/>
      <c r="B727" s="57" t="n"/>
      <c r="C727" s="62" t="n"/>
      <c r="D727" s="54" t="n"/>
      <c r="E727" s="57" t="n"/>
    </row>
    <row r="728" ht="15.75" customHeight="1" s="198">
      <c r="A728" s="57" t="n"/>
      <c r="B728" s="57" t="n"/>
      <c r="C728" s="62" t="n"/>
      <c r="D728" s="54" t="n"/>
      <c r="E728" s="57" t="n"/>
    </row>
    <row r="729" ht="15.75" customHeight="1" s="198">
      <c r="A729" s="57" t="n"/>
      <c r="B729" s="57" t="n"/>
      <c r="C729" s="62" t="n"/>
      <c r="D729" s="54" t="n"/>
      <c r="E729" s="57" t="n"/>
    </row>
    <row r="730" ht="15.75" customHeight="1" s="198">
      <c r="A730" s="57" t="n"/>
      <c r="B730" s="57" t="n"/>
      <c r="C730" s="62" t="n"/>
      <c r="D730" s="54" t="n"/>
      <c r="E730" s="57" t="n"/>
    </row>
    <row r="731" ht="15.75" customHeight="1" s="198">
      <c r="A731" s="57" t="n"/>
      <c r="B731" s="57" t="n"/>
      <c r="C731" s="62" t="n"/>
      <c r="D731" s="54" t="n"/>
      <c r="E731" s="57" t="n"/>
    </row>
    <row r="732" ht="15.75" customHeight="1" s="198">
      <c r="A732" s="57" t="n"/>
      <c r="B732" s="57" t="n"/>
      <c r="C732" s="62" t="n"/>
      <c r="D732" s="54" t="n"/>
      <c r="E732" s="57" t="n"/>
    </row>
    <row r="733" ht="15.75" customHeight="1" s="198">
      <c r="A733" s="57" t="n"/>
      <c r="B733" s="57" t="n"/>
      <c r="C733" s="62" t="n"/>
      <c r="D733" s="54" t="n"/>
      <c r="E733" s="57" t="n"/>
    </row>
    <row r="734" ht="15.75" customHeight="1" s="198">
      <c r="A734" s="57" t="n"/>
      <c r="B734" s="57" t="n"/>
      <c r="C734" s="62" t="n"/>
      <c r="D734" s="54" t="n"/>
      <c r="E734" s="57" t="n"/>
    </row>
    <row r="735" ht="15.75" customHeight="1" s="198">
      <c r="A735" s="57" t="n"/>
      <c r="B735" s="57" t="n"/>
      <c r="C735" s="62" t="n"/>
      <c r="D735" s="54" t="n"/>
      <c r="E735" s="57" t="n"/>
    </row>
    <row r="736" ht="15.75" customHeight="1" s="198">
      <c r="A736" s="57" t="n"/>
      <c r="B736" s="57" t="n"/>
      <c r="C736" s="62" t="n"/>
      <c r="D736" s="54" t="n"/>
      <c r="E736" s="57" t="n"/>
    </row>
    <row r="737" ht="15.75" customHeight="1" s="198">
      <c r="A737" s="57" t="n"/>
      <c r="B737" s="57" t="n"/>
      <c r="C737" s="62" t="n"/>
      <c r="D737" s="54" t="n"/>
      <c r="E737" s="57" t="n"/>
    </row>
    <row r="738" ht="15.75" customHeight="1" s="198">
      <c r="A738" s="57" t="n"/>
      <c r="B738" s="57" t="n"/>
      <c r="C738" s="62" t="n"/>
      <c r="D738" s="54" t="n"/>
      <c r="E738" s="57" t="n"/>
    </row>
    <row r="739" ht="15.75" customHeight="1" s="198">
      <c r="A739" s="57" t="n"/>
      <c r="B739" s="57" t="n"/>
      <c r="C739" s="62" t="n"/>
      <c r="D739" s="54" t="n"/>
      <c r="E739" s="57" t="n"/>
    </row>
    <row r="740" ht="15.75" customHeight="1" s="198">
      <c r="A740" s="57" t="n"/>
      <c r="B740" s="57" t="n"/>
      <c r="C740" s="62" t="n"/>
      <c r="D740" s="54" t="n"/>
      <c r="E740" s="57" t="n"/>
    </row>
    <row r="741" ht="15.75" customHeight="1" s="198">
      <c r="A741" s="57" t="n"/>
      <c r="B741" s="57" t="n"/>
      <c r="C741" s="62" t="n"/>
      <c r="D741" s="54" t="n"/>
      <c r="E741" s="57" t="n"/>
    </row>
    <row r="742" ht="15.75" customHeight="1" s="198">
      <c r="A742" s="57" t="n"/>
      <c r="B742" s="57" t="n"/>
      <c r="C742" s="62" t="n"/>
      <c r="D742" s="54" t="n"/>
      <c r="E742" s="57" t="n"/>
    </row>
    <row r="743" ht="15.75" customHeight="1" s="198">
      <c r="A743" s="57" t="n"/>
      <c r="B743" s="57" t="n"/>
      <c r="C743" s="62" t="n"/>
      <c r="D743" s="54" t="n"/>
      <c r="E743" s="57" t="n"/>
    </row>
    <row r="744" ht="15.75" customHeight="1" s="198">
      <c r="A744" s="57" t="n"/>
      <c r="B744" s="57" t="n"/>
      <c r="C744" s="62" t="n"/>
      <c r="D744" s="54" t="n"/>
      <c r="E744" s="57" t="n"/>
    </row>
    <row r="745" ht="15.75" customHeight="1" s="198">
      <c r="A745" s="57" t="n"/>
      <c r="B745" s="57" t="n"/>
      <c r="C745" s="62" t="n"/>
      <c r="D745" s="54" t="n"/>
      <c r="E745" s="57" t="n"/>
    </row>
    <row r="746" ht="15.75" customHeight="1" s="198">
      <c r="A746" s="57" t="n"/>
      <c r="B746" s="57" t="n"/>
      <c r="C746" s="62" t="n"/>
      <c r="D746" s="54" t="n"/>
      <c r="E746" s="57" t="n"/>
    </row>
    <row r="747" ht="15.75" customHeight="1" s="198">
      <c r="A747" s="57" t="n"/>
      <c r="B747" s="57" t="n"/>
      <c r="C747" s="62" t="n"/>
      <c r="D747" s="54" t="n"/>
      <c r="E747" s="57" t="n"/>
    </row>
    <row r="748" ht="15.75" customHeight="1" s="198">
      <c r="A748" s="57" t="n"/>
      <c r="B748" s="57" t="n"/>
      <c r="C748" s="62" t="n"/>
      <c r="D748" s="54" t="n"/>
      <c r="E748" s="57" t="n"/>
    </row>
    <row r="749" ht="15.75" customHeight="1" s="198">
      <c r="A749" s="57" t="n"/>
      <c r="B749" s="57" t="n"/>
      <c r="C749" s="62" t="n"/>
      <c r="D749" s="54" t="n"/>
      <c r="E749" s="57" t="n"/>
    </row>
    <row r="750" ht="15.75" customHeight="1" s="198">
      <c r="A750" s="57" t="n"/>
      <c r="B750" s="57" t="n"/>
      <c r="C750" s="62" t="n"/>
      <c r="D750" s="54" t="n"/>
      <c r="E750" s="57" t="n"/>
    </row>
    <row r="751" ht="15.75" customHeight="1" s="198">
      <c r="A751" s="57" t="n"/>
      <c r="B751" s="57" t="n"/>
      <c r="C751" s="62" t="n"/>
      <c r="D751" s="54" t="n"/>
      <c r="E751" s="57" t="n"/>
    </row>
    <row r="752" ht="15.75" customHeight="1" s="198">
      <c r="A752" s="57" t="n"/>
      <c r="B752" s="57" t="n"/>
      <c r="C752" s="62" t="n"/>
      <c r="D752" s="54" t="n"/>
      <c r="E752" s="57" t="n"/>
    </row>
    <row r="753" ht="15.75" customHeight="1" s="198">
      <c r="A753" s="57" t="n"/>
      <c r="B753" s="57" t="n"/>
      <c r="C753" s="62" t="n"/>
      <c r="D753" s="54" t="n"/>
      <c r="E753" s="57" t="n"/>
    </row>
    <row r="754" ht="15.75" customHeight="1" s="198">
      <c r="A754" s="57" t="n"/>
      <c r="B754" s="57" t="n"/>
      <c r="C754" s="62" t="n"/>
      <c r="D754" s="54" t="n"/>
      <c r="E754" s="57" t="n"/>
    </row>
    <row r="755" ht="15.75" customHeight="1" s="198">
      <c r="A755" s="57" t="n"/>
      <c r="B755" s="57" t="n"/>
      <c r="C755" s="62" t="n"/>
      <c r="D755" s="54" t="n"/>
      <c r="E755" s="57" t="n"/>
    </row>
    <row r="756" ht="15.75" customHeight="1" s="198">
      <c r="A756" s="57" t="n"/>
      <c r="B756" s="57" t="n"/>
      <c r="C756" s="62" t="n"/>
      <c r="D756" s="54" t="n"/>
      <c r="E756" s="57" t="n"/>
    </row>
    <row r="757" ht="15.75" customHeight="1" s="198">
      <c r="A757" s="57" t="n"/>
      <c r="B757" s="57" t="n"/>
      <c r="C757" s="62" t="n"/>
      <c r="D757" s="54" t="n"/>
      <c r="E757" s="57" t="n"/>
    </row>
    <row r="758" ht="15.75" customHeight="1" s="198">
      <c r="A758" s="57" t="n"/>
      <c r="B758" s="57" t="n"/>
      <c r="C758" s="62" t="n"/>
      <c r="D758" s="54" t="n"/>
      <c r="E758" s="57" t="n"/>
    </row>
    <row r="759" ht="15.75" customHeight="1" s="198">
      <c r="A759" s="57" t="n"/>
      <c r="B759" s="57" t="n"/>
      <c r="C759" s="62" t="n"/>
      <c r="D759" s="54" t="n"/>
      <c r="E759" s="57" t="n"/>
    </row>
    <row r="760" ht="15.75" customHeight="1" s="198">
      <c r="A760" s="57" t="n"/>
      <c r="B760" s="57" t="n"/>
      <c r="C760" s="62" t="n"/>
      <c r="D760" s="54" t="n"/>
      <c r="E760" s="57" t="n"/>
    </row>
    <row r="761" ht="15.75" customHeight="1" s="198">
      <c r="A761" s="57" t="n"/>
      <c r="B761" s="57" t="n"/>
      <c r="C761" s="62" t="n"/>
      <c r="D761" s="54" t="n"/>
      <c r="E761" s="57" t="n"/>
    </row>
    <row r="762" ht="15.75" customHeight="1" s="198">
      <c r="A762" s="57" t="n"/>
      <c r="B762" s="57" t="n"/>
      <c r="C762" s="62" t="n"/>
      <c r="D762" s="54" t="n"/>
      <c r="E762" s="57" t="n"/>
    </row>
    <row r="763" ht="15.75" customHeight="1" s="198">
      <c r="A763" s="57" t="n"/>
      <c r="B763" s="57" t="n"/>
      <c r="C763" s="62" t="n"/>
      <c r="D763" s="54" t="n"/>
      <c r="E763" s="57" t="n"/>
    </row>
    <row r="764" ht="15.75" customHeight="1" s="198">
      <c r="A764" s="57" t="n"/>
      <c r="B764" s="57" t="n"/>
      <c r="C764" s="62" t="n"/>
      <c r="D764" s="54" t="n"/>
      <c r="E764" s="57" t="n"/>
    </row>
    <row r="765" ht="15.75" customHeight="1" s="198">
      <c r="A765" s="57" t="n"/>
      <c r="B765" s="57" t="n"/>
      <c r="C765" s="62" t="n"/>
      <c r="D765" s="54" t="n"/>
      <c r="E765" s="57" t="n"/>
    </row>
    <row r="766" ht="15.75" customHeight="1" s="198">
      <c r="A766" s="57" t="n"/>
      <c r="B766" s="57" t="n"/>
      <c r="C766" s="62" t="n"/>
      <c r="D766" s="54" t="n"/>
      <c r="E766" s="57" t="n"/>
    </row>
    <row r="767" ht="15.75" customHeight="1" s="198">
      <c r="A767" s="57" t="n"/>
      <c r="B767" s="57" t="n"/>
      <c r="C767" s="62" t="n"/>
      <c r="D767" s="54" t="n"/>
      <c r="E767" s="57" t="n"/>
    </row>
    <row r="768" ht="15.75" customHeight="1" s="198">
      <c r="A768" s="57" t="n"/>
      <c r="B768" s="57" t="n"/>
      <c r="C768" s="62" t="n"/>
      <c r="D768" s="54" t="n"/>
      <c r="E768" s="57" t="n"/>
    </row>
    <row r="769" ht="15.75" customHeight="1" s="198">
      <c r="A769" s="57" t="n"/>
      <c r="B769" s="57" t="n"/>
      <c r="C769" s="62" t="n"/>
      <c r="D769" s="54" t="n"/>
      <c r="E769" s="57" t="n"/>
    </row>
    <row r="770" ht="15.75" customHeight="1" s="198">
      <c r="A770" s="57" t="n"/>
      <c r="B770" s="57" t="n"/>
      <c r="C770" s="62" t="n"/>
      <c r="D770" s="54" t="n"/>
      <c r="E770" s="57" t="n"/>
    </row>
    <row r="771" ht="15.75" customHeight="1" s="198">
      <c r="A771" s="57" t="n"/>
      <c r="B771" s="57" t="n"/>
      <c r="C771" s="62" t="n"/>
      <c r="D771" s="54" t="n"/>
      <c r="E771" s="57" t="n"/>
    </row>
    <row r="772" ht="15.75" customHeight="1" s="198">
      <c r="A772" s="57" t="n"/>
      <c r="B772" s="57" t="n"/>
      <c r="C772" s="62" t="n"/>
      <c r="D772" s="54" t="n"/>
      <c r="E772" s="57" t="n"/>
    </row>
    <row r="773" ht="15.75" customHeight="1" s="198">
      <c r="A773" s="57" t="n"/>
      <c r="B773" s="57" t="n"/>
      <c r="C773" s="62" t="n"/>
      <c r="D773" s="54" t="n"/>
      <c r="E773" s="57" t="n"/>
    </row>
    <row r="774" ht="15.75" customHeight="1" s="198">
      <c r="A774" s="57" t="n"/>
      <c r="B774" s="57" t="n"/>
      <c r="C774" s="62" t="n"/>
      <c r="D774" s="54" t="n"/>
      <c r="E774" s="57" t="n"/>
    </row>
    <row r="775" ht="15.75" customHeight="1" s="198">
      <c r="A775" s="57" t="n"/>
      <c r="B775" s="57" t="n"/>
      <c r="C775" s="62" t="n"/>
      <c r="D775" s="54" t="n"/>
      <c r="E775" s="57" t="n"/>
    </row>
    <row r="776" ht="15.75" customHeight="1" s="198">
      <c r="A776" s="57" t="n"/>
      <c r="B776" s="57" t="n"/>
      <c r="C776" s="62" t="n"/>
      <c r="D776" s="54" t="n"/>
      <c r="E776" s="57" t="n"/>
    </row>
    <row r="777" ht="15.75" customHeight="1" s="198">
      <c r="A777" s="57" t="n"/>
      <c r="B777" s="57" t="n"/>
      <c r="C777" s="62" t="n"/>
      <c r="D777" s="54" t="n"/>
      <c r="E777" s="57" t="n"/>
    </row>
    <row r="778" ht="15.75" customHeight="1" s="198">
      <c r="A778" s="57" t="n"/>
      <c r="B778" s="57" t="n"/>
      <c r="C778" s="62" t="n"/>
      <c r="D778" s="54" t="n"/>
      <c r="E778" s="57" t="n"/>
    </row>
    <row r="779" ht="15.75" customHeight="1" s="198">
      <c r="A779" s="57" t="n"/>
      <c r="B779" s="57" t="n"/>
      <c r="C779" s="62" t="n"/>
      <c r="D779" s="54" t="n"/>
      <c r="E779" s="57" t="n"/>
    </row>
    <row r="780" ht="15.75" customHeight="1" s="198">
      <c r="A780" s="57" t="n"/>
      <c r="B780" s="57" t="n"/>
      <c r="C780" s="62" t="n"/>
      <c r="D780" s="54" t="n"/>
      <c r="E780" s="57" t="n"/>
    </row>
    <row r="781" ht="15.75" customHeight="1" s="198">
      <c r="A781" s="57" t="n"/>
      <c r="B781" s="57" t="n"/>
      <c r="C781" s="62" t="n"/>
      <c r="D781" s="54" t="n"/>
      <c r="E781" s="57" t="n"/>
    </row>
    <row r="782" ht="15.75" customHeight="1" s="198">
      <c r="A782" s="57" t="n"/>
      <c r="B782" s="57" t="n"/>
      <c r="C782" s="62" t="n"/>
      <c r="D782" s="54" t="n"/>
      <c r="E782" s="57" t="n"/>
    </row>
    <row r="783" ht="15.75" customHeight="1" s="198">
      <c r="A783" s="57" t="n"/>
      <c r="B783" s="57" t="n"/>
      <c r="C783" s="62" t="n"/>
      <c r="D783" s="54" t="n"/>
      <c r="E783" s="57" t="n"/>
    </row>
    <row r="784" ht="15.75" customHeight="1" s="198">
      <c r="A784" s="57" t="n"/>
      <c r="B784" s="57" t="n"/>
      <c r="C784" s="62" t="n"/>
      <c r="D784" s="54" t="n"/>
      <c r="E784" s="57" t="n"/>
    </row>
    <row r="785" ht="15.75" customHeight="1" s="198">
      <c r="A785" s="57" t="n"/>
      <c r="B785" s="57" t="n"/>
      <c r="C785" s="62" t="n"/>
      <c r="D785" s="54" t="n"/>
      <c r="E785" s="57" t="n"/>
    </row>
    <row r="786" ht="15.75" customHeight="1" s="198">
      <c r="A786" s="57" t="n"/>
      <c r="B786" s="57" t="n"/>
      <c r="C786" s="62" t="n"/>
      <c r="D786" s="54" t="n"/>
      <c r="E786" s="57" t="n"/>
    </row>
    <row r="787" ht="15.75" customHeight="1" s="198">
      <c r="A787" s="57" t="n"/>
      <c r="B787" s="57" t="n"/>
      <c r="C787" s="62" t="n"/>
      <c r="D787" s="54" t="n"/>
      <c r="E787" s="57" t="n"/>
    </row>
    <row r="788" ht="15.75" customHeight="1" s="198">
      <c r="A788" s="57" t="n"/>
      <c r="B788" s="57" t="n"/>
      <c r="C788" s="62" t="n"/>
      <c r="D788" s="54" t="n"/>
      <c r="E788" s="57" t="n"/>
    </row>
    <row r="789" ht="15.75" customHeight="1" s="198">
      <c r="A789" s="57" t="n"/>
      <c r="B789" s="57" t="n"/>
      <c r="C789" s="62" t="n"/>
      <c r="D789" s="54" t="n"/>
      <c r="E789" s="57" t="n"/>
    </row>
    <row r="790" ht="15.75" customHeight="1" s="198">
      <c r="A790" s="57" t="n"/>
      <c r="B790" s="57" t="n"/>
      <c r="C790" s="62" t="n"/>
      <c r="D790" s="54" t="n"/>
      <c r="E790" s="57" t="n"/>
    </row>
    <row r="791" ht="15.75" customHeight="1" s="198">
      <c r="A791" s="57" t="n"/>
      <c r="B791" s="57" t="n"/>
      <c r="C791" s="62" t="n"/>
      <c r="D791" s="54" t="n"/>
      <c r="E791" s="57" t="n"/>
    </row>
    <row r="792" ht="15.75" customHeight="1" s="198">
      <c r="A792" s="57" t="n"/>
      <c r="B792" s="57" t="n"/>
      <c r="C792" s="62" t="n"/>
      <c r="D792" s="54" t="n"/>
      <c r="E792" s="57" t="n"/>
    </row>
    <row r="793" ht="15.75" customHeight="1" s="198">
      <c r="A793" s="57" t="n"/>
      <c r="B793" s="57" t="n"/>
      <c r="C793" s="62" t="n"/>
      <c r="D793" s="54" t="n"/>
      <c r="E793" s="57" t="n"/>
    </row>
    <row r="794" ht="15.75" customHeight="1" s="198">
      <c r="A794" s="57" t="n"/>
      <c r="B794" s="57" t="n"/>
      <c r="C794" s="62" t="n"/>
      <c r="D794" s="54" t="n"/>
      <c r="E794" s="57" t="n"/>
    </row>
    <row r="795" ht="15.75" customHeight="1" s="198">
      <c r="A795" s="57" t="n"/>
      <c r="B795" s="57" t="n"/>
      <c r="C795" s="62" t="n"/>
      <c r="D795" s="54" t="n"/>
      <c r="E795" s="57" t="n"/>
    </row>
    <row r="796" ht="15.75" customHeight="1" s="198">
      <c r="A796" s="57" t="n"/>
      <c r="B796" s="57" t="n"/>
      <c r="C796" s="62" t="n"/>
      <c r="D796" s="54" t="n"/>
      <c r="E796" s="57" t="n"/>
    </row>
    <row r="797" ht="15.75" customHeight="1" s="198">
      <c r="A797" s="57" t="n"/>
      <c r="B797" s="57" t="n"/>
      <c r="C797" s="62" t="n"/>
      <c r="D797" s="54" t="n"/>
      <c r="E797" s="57" t="n"/>
    </row>
    <row r="798" ht="15.75" customHeight="1" s="198">
      <c r="A798" s="57" t="n"/>
      <c r="B798" s="57" t="n"/>
      <c r="C798" s="62" t="n"/>
      <c r="D798" s="54" t="n"/>
      <c r="E798" s="57" t="n"/>
    </row>
    <row r="799" ht="15.75" customHeight="1" s="198">
      <c r="A799" s="57" t="n"/>
      <c r="B799" s="57" t="n"/>
      <c r="C799" s="62" t="n"/>
      <c r="D799" s="54" t="n"/>
      <c r="E799" s="57" t="n"/>
    </row>
    <row r="800" ht="15.75" customHeight="1" s="198">
      <c r="A800" s="57" t="n"/>
      <c r="B800" s="57" t="n"/>
      <c r="C800" s="62" t="n"/>
      <c r="D800" s="54" t="n"/>
      <c r="E800" s="57" t="n"/>
    </row>
    <row r="801" ht="15.75" customHeight="1" s="198">
      <c r="A801" s="57" t="n"/>
      <c r="B801" s="57" t="n"/>
      <c r="C801" s="62" t="n"/>
      <c r="D801" s="54" t="n"/>
      <c r="E801" s="57" t="n"/>
    </row>
    <row r="802" ht="15.75" customHeight="1" s="198">
      <c r="A802" s="57" t="n"/>
      <c r="B802" s="57" t="n"/>
      <c r="C802" s="62" t="n"/>
      <c r="D802" s="54" t="n"/>
      <c r="E802" s="57" t="n"/>
    </row>
    <row r="803" ht="15.75" customHeight="1" s="198">
      <c r="A803" s="57" t="n"/>
      <c r="B803" s="57" t="n"/>
      <c r="C803" s="62" t="n"/>
      <c r="D803" s="54" t="n"/>
      <c r="E803" s="57" t="n"/>
    </row>
    <row r="804" ht="15.75" customHeight="1" s="198">
      <c r="A804" s="57" t="n"/>
      <c r="B804" s="57" t="n"/>
      <c r="C804" s="62" t="n"/>
      <c r="D804" s="54" t="n"/>
      <c r="E804" s="57" t="n"/>
    </row>
    <row r="805" ht="15.75" customHeight="1" s="198">
      <c r="A805" s="57" t="n"/>
      <c r="B805" s="57" t="n"/>
      <c r="C805" s="62" t="n"/>
      <c r="D805" s="54" t="n"/>
      <c r="E805" s="57" t="n"/>
    </row>
    <row r="806" ht="15.75" customHeight="1" s="198">
      <c r="A806" s="57" t="n"/>
      <c r="B806" s="57" t="n"/>
      <c r="C806" s="62" t="n"/>
      <c r="D806" s="54" t="n"/>
      <c r="E806" s="57" t="n"/>
    </row>
    <row r="807" ht="15.75" customHeight="1" s="198">
      <c r="A807" s="57" t="n"/>
      <c r="B807" s="57" t="n"/>
      <c r="C807" s="62" t="n"/>
      <c r="D807" s="54" t="n"/>
      <c r="E807" s="57" t="n"/>
    </row>
    <row r="808" ht="15.75" customHeight="1" s="198">
      <c r="A808" s="57" t="n"/>
      <c r="B808" s="57" t="n"/>
      <c r="C808" s="62" t="n"/>
      <c r="D808" s="54" t="n"/>
      <c r="E808" s="57" t="n"/>
    </row>
    <row r="809" ht="15.75" customHeight="1" s="198">
      <c r="A809" s="57" t="n"/>
      <c r="B809" s="57" t="n"/>
      <c r="C809" s="62" t="n"/>
      <c r="D809" s="54" t="n"/>
      <c r="E809" s="57" t="n"/>
    </row>
    <row r="810" ht="15.75" customHeight="1" s="198">
      <c r="A810" s="57" t="n"/>
      <c r="B810" s="57" t="n"/>
      <c r="C810" s="62" t="n"/>
      <c r="D810" s="54" t="n"/>
      <c r="E810" s="57" t="n"/>
    </row>
    <row r="811" ht="15.75" customHeight="1" s="198">
      <c r="A811" s="57" t="n"/>
      <c r="B811" s="57" t="n"/>
      <c r="C811" s="62" t="n"/>
      <c r="D811" s="54" t="n"/>
      <c r="E811" s="57" t="n"/>
    </row>
    <row r="812" ht="15.75" customHeight="1" s="198">
      <c r="A812" s="57" t="n"/>
      <c r="B812" s="57" t="n"/>
      <c r="C812" s="62" t="n"/>
      <c r="D812" s="54" t="n"/>
      <c r="E812" s="57" t="n"/>
    </row>
    <row r="813" ht="15.75" customHeight="1" s="198">
      <c r="A813" s="57" t="n"/>
      <c r="B813" s="57" t="n"/>
      <c r="C813" s="62" t="n"/>
      <c r="D813" s="54" t="n"/>
      <c r="E813" s="57" t="n"/>
    </row>
    <row r="814" ht="15.75" customHeight="1" s="198">
      <c r="A814" s="57" t="n"/>
      <c r="B814" s="57" t="n"/>
      <c r="C814" s="62" t="n"/>
      <c r="D814" s="54" t="n"/>
      <c r="E814" s="57" t="n"/>
    </row>
    <row r="815" ht="15.75" customHeight="1" s="198">
      <c r="A815" s="57" t="n"/>
      <c r="B815" s="57" t="n"/>
      <c r="C815" s="62" t="n"/>
      <c r="D815" s="54" t="n"/>
      <c r="E815" s="57" t="n"/>
    </row>
    <row r="816" ht="15.75" customHeight="1" s="198">
      <c r="A816" s="57" t="n"/>
      <c r="B816" s="57" t="n"/>
      <c r="C816" s="62" t="n"/>
      <c r="D816" s="54" t="n"/>
      <c r="E816" s="57" t="n"/>
    </row>
    <row r="817" ht="15.75" customHeight="1" s="198">
      <c r="A817" s="57" t="n"/>
      <c r="B817" s="57" t="n"/>
      <c r="C817" s="62" t="n"/>
      <c r="D817" s="54" t="n"/>
      <c r="E817" s="57" t="n"/>
    </row>
    <row r="818" ht="15.75" customHeight="1" s="198">
      <c r="A818" s="57" t="n"/>
      <c r="B818" s="57" t="n"/>
      <c r="C818" s="62" t="n"/>
      <c r="D818" s="54" t="n"/>
      <c r="E818" s="57" t="n"/>
    </row>
    <row r="819" ht="15.75" customHeight="1" s="198">
      <c r="A819" s="57" t="n"/>
      <c r="B819" s="57" t="n"/>
      <c r="C819" s="62" t="n"/>
      <c r="D819" s="54" t="n"/>
      <c r="E819" s="57" t="n"/>
    </row>
    <row r="820" ht="15.75" customHeight="1" s="198">
      <c r="A820" s="57" t="n"/>
      <c r="B820" s="57" t="n"/>
      <c r="C820" s="62" t="n"/>
      <c r="D820" s="54" t="n"/>
      <c r="E820" s="57" t="n"/>
    </row>
    <row r="821" ht="15.75" customHeight="1" s="198">
      <c r="A821" s="57" t="n"/>
      <c r="B821" s="57" t="n"/>
      <c r="C821" s="62" t="n"/>
      <c r="D821" s="54" t="n"/>
      <c r="E821" s="57" t="n"/>
    </row>
    <row r="822" ht="15.75" customHeight="1" s="198">
      <c r="A822" s="57" t="n"/>
      <c r="B822" s="57" t="n"/>
      <c r="C822" s="62" t="n"/>
      <c r="D822" s="54" t="n"/>
      <c r="E822" s="57" t="n"/>
    </row>
    <row r="823" ht="15.75" customHeight="1" s="198">
      <c r="A823" s="57" t="n"/>
      <c r="B823" s="57" t="n"/>
      <c r="C823" s="62" t="n"/>
      <c r="D823" s="54" t="n"/>
      <c r="E823" s="57" t="n"/>
    </row>
    <row r="824" ht="15.75" customHeight="1" s="198">
      <c r="A824" s="57" t="n"/>
      <c r="B824" s="57" t="n"/>
      <c r="C824" s="62" t="n"/>
      <c r="D824" s="54" t="n"/>
      <c r="E824" s="57" t="n"/>
    </row>
    <row r="825" ht="15.75" customHeight="1" s="198">
      <c r="A825" s="57" t="n"/>
      <c r="B825" s="57" t="n"/>
      <c r="C825" s="62" t="n"/>
      <c r="D825" s="54" t="n"/>
      <c r="E825" s="57" t="n"/>
    </row>
    <row r="826" ht="15.75" customHeight="1" s="198">
      <c r="A826" s="57" t="n"/>
      <c r="B826" s="57" t="n"/>
      <c r="C826" s="62" t="n"/>
      <c r="D826" s="54" t="n"/>
      <c r="E826" s="57" t="n"/>
    </row>
    <row r="827" ht="15.75" customHeight="1" s="198">
      <c r="A827" s="57" t="n"/>
      <c r="B827" s="57" t="n"/>
      <c r="C827" s="62" t="n"/>
      <c r="D827" s="54" t="n"/>
      <c r="E827" s="57" t="n"/>
    </row>
    <row r="828" ht="15.75" customHeight="1" s="198">
      <c r="A828" s="57" t="n"/>
      <c r="B828" s="57" t="n"/>
      <c r="C828" s="62" t="n"/>
      <c r="D828" s="54" t="n"/>
      <c r="E828" s="57" t="n"/>
    </row>
    <row r="829" ht="15.75" customHeight="1" s="198">
      <c r="A829" s="57" t="n"/>
      <c r="B829" s="57" t="n"/>
      <c r="C829" s="62" t="n"/>
      <c r="D829" s="54" t="n"/>
      <c r="E829" s="57" t="n"/>
    </row>
    <row r="830" ht="15.75" customHeight="1" s="198">
      <c r="A830" s="57" t="n"/>
      <c r="B830" s="57" t="n"/>
      <c r="C830" s="62" t="n"/>
      <c r="D830" s="54" t="n"/>
      <c r="E830" s="57" t="n"/>
    </row>
    <row r="831" ht="15.75" customHeight="1" s="198">
      <c r="A831" s="57" t="n"/>
      <c r="B831" s="57" t="n"/>
      <c r="C831" s="62" t="n"/>
      <c r="D831" s="54" t="n"/>
      <c r="E831" s="57" t="n"/>
    </row>
    <row r="832" ht="15.75" customHeight="1" s="198">
      <c r="A832" s="57" t="n"/>
      <c r="B832" s="57" t="n"/>
      <c r="C832" s="62" t="n"/>
      <c r="D832" s="54" t="n"/>
      <c r="E832" s="57" t="n"/>
    </row>
    <row r="833" ht="15.75" customHeight="1" s="198">
      <c r="A833" s="57" t="n"/>
      <c r="B833" s="57" t="n"/>
      <c r="C833" s="62" t="n"/>
      <c r="D833" s="54" t="n"/>
      <c r="E833" s="57" t="n"/>
    </row>
    <row r="834" ht="15.75" customHeight="1" s="198">
      <c r="A834" s="57" t="n"/>
      <c r="B834" s="57" t="n"/>
      <c r="C834" s="62" t="n"/>
      <c r="D834" s="54" t="n"/>
      <c r="E834" s="57" t="n"/>
    </row>
    <row r="835" ht="15.75" customHeight="1" s="198">
      <c r="A835" s="57" t="n"/>
      <c r="B835" s="57" t="n"/>
      <c r="C835" s="62" t="n"/>
      <c r="D835" s="54" t="n"/>
      <c r="E835" s="57" t="n"/>
    </row>
    <row r="836" ht="15.75" customHeight="1" s="198">
      <c r="A836" s="57" t="n"/>
      <c r="B836" s="57" t="n"/>
      <c r="C836" s="62" t="n"/>
      <c r="D836" s="54" t="n"/>
      <c r="E836" s="57" t="n"/>
    </row>
    <row r="837" ht="15.75" customHeight="1" s="198">
      <c r="A837" s="57" t="n"/>
      <c r="B837" s="57" t="n"/>
      <c r="C837" s="62" t="n"/>
      <c r="D837" s="54" t="n"/>
      <c r="E837" s="57" t="n"/>
    </row>
    <row r="838" ht="15.75" customHeight="1" s="198">
      <c r="A838" s="57" t="n"/>
      <c r="B838" s="57" t="n"/>
      <c r="C838" s="62" t="n"/>
      <c r="D838" s="54" t="n"/>
      <c r="E838" s="57" t="n"/>
    </row>
    <row r="839" ht="15.75" customHeight="1" s="198">
      <c r="A839" s="57" t="n"/>
      <c r="B839" s="57" t="n"/>
      <c r="C839" s="62" t="n"/>
      <c r="D839" s="54" t="n"/>
      <c r="E839" s="57" t="n"/>
    </row>
    <row r="840" ht="15.75" customHeight="1" s="198">
      <c r="A840" s="57" t="n"/>
      <c r="B840" s="57" t="n"/>
      <c r="C840" s="62" t="n"/>
      <c r="D840" s="54" t="n"/>
      <c r="E840" s="57" t="n"/>
    </row>
    <row r="841" ht="15.75" customHeight="1" s="198">
      <c r="A841" s="57" t="n"/>
      <c r="B841" s="57" t="n"/>
      <c r="C841" s="62" t="n"/>
      <c r="D841" s="54" t="n"/>
      <c r="E841" s="57" t="n"/>
    </row>
    <row r="842" ht="15.75" customHeight="1" s="198">
      <c r="A842" s="57" t="n"/>
      <c r="B842" s="57" t="n"/>
      <c r="C842" s="62" t="n"/>
      <c r="D842" s="54" t="n"/>
      <c r="E842" s="57" t="n"/>
    </row>
    <row r="843" ht="15.75" customHeight="1" s="198">
      <c r="A843" s="57" t="n"/>
      <c r="B843" s="57" t="n"/>
      <c r="C843" s="62" t="n"/>
      <c r="D843" s="54" t="n"/>
      <c r="E843" s="57" t="n"/>
    </row>
    <row r="844" ht="15.75" customHeight="1" s="198">
      <c r="A844" s="57" t="n"/>
      <c r="B844" s="57" t="n"/>
      <c r="C844" s="62" t="n"/>
      <c r="D844" s="54" t="n"/>
      <c r="E844" s="57" t="n"/>
    </row>
    <row r="845" ht="15.75" customHeight="1" s="198">
      <c r="A845" s="57" t="n"/>
      <c r="B845" s="57" t="n"/>
      <c r="C845" s="62" t="n"/>
      <c r="D845" s="54" t="n"/>
      <c r="E845" s="57" t="n"/>
    </row>
    <row r="846" ht="15.75" customHeight="1" s="198">
      <c r="A846" s="57" t="n"/>
      <c r="B846" s="57" t="n"/>
      <c r="C846" s="62" t="n"/>
      <c r="D846" s="54" t="n"/>
      <c r="E846" s="57" t="n"/>
    </row>
    <row r="847" ht="15.75" customHeight="1" s="198">
      <c r="A847" s="57" t="n"/>
      <c r="B847" s="57" t="n"/>
      <c r="C847" s="62" t="n"/>
      <c r="D847" s="54" t="n"/>
      <c r="E847" s="57" t="n"/>
    </row>
    <row r="848" ht="15.75" customHeight="1" s="198">
      <c r="A848" s="57" t="n"/>
      <c r="B848" s="57" t="n"/>
      <c r="C848" s="62" t="n"/>
      <c r="D848" s="54" t="n"/>
      <c r="E848" s="57" t="n"/>
    </row>
    <row r="849" ht="15.75" customHeight="1" s="198">
      <c r="A849" s="57" t="n"/>
      <c r="B849" s="57" t="n"/>
      <c r="C849" s="62" t="n"/>
      <c r="D849" s="54" t="n"/>
      <c r="E849" s="57" t="n"/>
    </row>
    <row r="850" ht="15.75" customHeight="1" s="198">
      <c r="A850" s="57" t="n"/>
      <c r="B850" s="57" t="n"/>
      <c r="C850" s="62" t="n"/>
      <c r="D850" s="54" t="n"/>
      <c r="E850" s="57" t="n"/>
    </row>
    <row r="851" ht="15.75" customHeight="1" s="198">
      <c r="A851" s="57" t="n"/>
      <c r="B851" s="57" t="n"/>
      <c r="C851" s="62" t="n"/>
      <c r="D851" s="54" t="n"/>
      <c r="E851" s="57" t="n"/>
    </row>
    <row r="852" ht="15.75" customHeight="1" s="198">
      <c r="A852" s="57" t="n"/>
      <c r="B852" s="57" t="n"/>
      <c r="C852" s="62" t="n"/>
      <c r="D852" s="54" t="n"/>
      <c r="E852" s="57" t="n"/>
    </row>
    <row r="853" ht="15.75" customHeight="1" s="198">
      <c r="A853" s="57" t="n"/>
      <c r="B853" s="57" t="n"/>
      <c r="C853" s="62" t="n"/>
      <c r="D853" s="54" t="n"/>
      <c r="E853" s="57" t="n"/>
    </row>
    <row r="854" ht="15.75" customHeight="1" s="198">
      <c r="A854" s="57" t="n"/>
      <c r="B854" s="57" t="n"/>
      <c r="C854" s="62" t="n"/>
      <c r="D854" s="54" t="n"/>
      <c r="E854" s="57" t="n"/>
    </row>
    <row r="855" ht="15.75" customHeight="1" s="198">
      <c r="A855" s="57" t="n"/>
      <c r="B855" s="57" t="n"/>
      <c r="C855" s="62" t="n"/>
      <c r="D855" s="54" t="n"/>
      <c r="E855" s="57" t="n"/>
    </row>
    <row r="856" ht="15.75" customHeight="1" s="198">
      <c r="A856" s="57" t="n"/>
      <c r="B856" s="57" t="n"/>
      <c r="C856" s="62" t="n"/>
      <c r="D856" s="54" t="n"/>
      <c r="E856" s="57" t="n"/>
    </row>
    <row r="857" ht="15.75" customHeight="1" s="198">
      <c r="A857" s="57" t="n"/>
      <c r="B857" s="57" t="n"/>
      <c r="C857" s="62" t="n"/>
      <c r="D857" s="54" t="n"/>
      <c r="E857" s="57" t="n"/>
    </row>
    <row r="858" ht="15.75" customHeight="1" s="198">
      <c r="A858" s="57" t="n"/>
      <c r="B858" s="57" t="n"/>
      <c r="C858" s="62" t="n"/>
      <c r="D858" s="54" t="n"/>
      <c r="E858" s="57" t="n"/>
    </row>
    <row r="859" ht="15.75" customHeight="1" s="198">
      <c r="A859" s="57" t="n"/>
      <c r="B859" s="57" t="n"/>
      <c r="C859" s="62" t="n"/>
      <c r="D859" s="54" t="n"/>
      <c r="E859" s="57" t="n"/>
    </row>
    <row r="860" ht="15.75" customHeight="1" s="198">
      <c r="A860" s="57" t="n"/>
      <c r="B860" s="57" t="n"/>
      <c r="C860" s="62" t="n"/>
      <c r="D860" s="54" t="n"/>
      <c r="E860" s="57" t="n"/>
    </row>
    <row r="861" ht="15.75" customHeight="1" s="198">
      <c r="A861" s="57" t="n"/>
      <c r="B861" s="57" t="n"/>
      <c r="C861" s="62" t="n"/>
      <c r="D861" s="54" t="n"/>
      <c r="E861" s="57" t="n"/>
    </row>
    <row r="862" ht="15.75" customHeight="1" s="198">
      <c r="A862" s="57" t="n"/>
      <c r="B862" s="57" t="n"/>
      <c r="C862" s="62" t="n"/>
      <c r="D862" s="54" t="n"/>
      <c r="E862" s="57" t="n"/>
    </row>
    <row r="863" ht="15.75" customHeight="1" s="198">
      <c r="A863" s="57" t="n"/>
      <c r="B863" s="57" t="n"/>
      <c r="C863" s="62" t="n"/>
      <c r="D863" s="54" t="n"/>
      <c r="E863" s="57" t="n"/>
    </row>
    <row r="864" ht="15.75" customHeight="1" s="198">
      <c r="A864" s="57" t="n"/>
      <c r="B864" s="57" t="n"/>
      <c r="C864" s="62" t="n"/>
      <c r="D864" s="54" t="n"/>
      <c r="E864" s="57" t="n"/>
    </row>
    <row r="865" ht="15.75" customHeight="1" s="198">
      <c r="A865" s="57" t="n"/>
      <c r="B865" s="57" t="n"/>
      <c r="C865" s="62" t="n"/>
      <c r="D865" s="54" t="n"/>
      <c r="E865" s="57" t="n"/>
    </row>
    <row r="866" ht="15.75" customHeight="1" s="198">
      <c r="A866" s="57" t="n"/>
      <c r="B866" s="57" t="n"/>
      <c r="C866" s="62" t="n"/>
      <c r="D866" s="54" t="n"/>
      <c r="E866" s="57" t="n"/>
    </row>
    <row r="867" ht="15.75" customHeight="1" s="198">
      <c r="A867" s="57" t="n"/>
      <c r="B867" s="57" t="n"/>
      <c r="C867" s="62" t="n"/>
      <c r="D867" s="54" t="n"/>
      <c r="E867" s="57" t="n"/>
    </row>
    <row r="868" ht="15.75" customHeight="1" s="198">
      <c r="A868" s="57" t="n"/>
      <c r="B868" s="57" t="n"/>
      <c r="C868" s="62" t="n"/>
      <c r="D868" s="54" t="n"/>
      <c r="E868" s="57" t="n"/>
    </row>
    <row r="869" ht="15.75" customHeight="1" s="198">
      <c r="A869" s="57" t="n"/>
      <c r="B869" s="57" t="n"/>
      <c r="C869" s="62" t="n"/>
      <c r="D869" s="54" t="n"/>
      <c r="E869" s="57" t="n"/>
    </row>
    <row r="870" ht="15.75" customHeight="1" s="198">
      <c r="A870" s="57" t="n"/>
      <c r="B870" s="57" t="n"/>
      <c r="C870" s="62" t="n"/>
      <c r="D870" s="54" t="n"/>
      <c r="E870" s="57" t="n"/>
    </row>
    <row r="871" ht="15.75" customHeight="1" s="198">
      <c r="A871" s="57" t="n"/>
      <c r="B871" s="57" t="n"/>
      <c r="C871" s="62" t="n"/>
      <c r="D871" s="54" t="n"/>
      <c r="E871" s="57" t="n"/>
    </row>
    <row r="872" ht="15.75" customHeight="1" s="198">
      <c r="A872" s="57" t="n"/>
      <c r="B872" s="57" t="n"/>
      <c r="C872" s="62" t="n"/>
      <c r="D872" s="54" t="n"/>
      <c r="E872" s="57" t="n"/>
    </row>
    <row r="873" ht="15.75" customHeight="1" s="198">
      <c r="A873" s="57" t="n"/>
      <c r="B873" s="57" t="n"/>
      <c r="C873" s="62" t="n"/>
      <c r="D873" s="54" t="n"/>
      <c r="E873" s="57" t="n"/>
    </row>
    <row r="874" ht="15.75" customHeight="1" s="198">
      <c r="A874" s="57" t="n"/>
      <c r="B874" s="57" t="n"/>
      <c r="C874" s="62" t="n"/>
      <c r="D874" s="54" t="n"/>
      <c r="E874" s="57" t="n"/>
    </row>
    <row r="875" ht="15.75" customHeight="1" s="198">
      <c r="A875" s="57" t="n"/>
      <c r="B875" s="57" t="n"/>
      <c r="C875" s="62" t="n"/>
      <c r="D875" s="54" t="n"/>
      <c r="E875" s="57" t="n"/>
    </row>
    <row r="876" ht="15.75" customHeight="1" s="198">
      <c r="A876" s="57" t="n"/>
      <c r="B876" s="57" t="n"/>
      <c r="C876" s="62" t="n"/>
      <c r="D876" s="54" t="n"/>
      <c r="E876" s="57" t="n"/>
    </row>
    <row r="877" ht="15.75" customHeight="1" s="198">
      <c r="A877" s="57" t="n"/>
      <c r="B877" s="57" t="n"/>
      <c r="C877" s="62" t="n"/>
      <c r="D877" s="54" t="n"/>
      <c r="E877" s="57" t="n"/>
    </row>
    <row r="878" ht="15.75" customHeight="1" s="198">
      <c r="A878" s="57" t="n"/>
      <c r="B878" s="57" t="n"/>
      <c r="C878" s="62" t="n"/>
      <c r="D878" s="54" t="n"/>
      <c r="E878" s="57" t="n"/>
    </row>
    <row r="879" ht="15.75" customHeight="1" s="198">
      <c r="A879" s="57" t="n"/>
      <c r="B879" s="57" t="n"/>
      <c r="C879" s="62" t="n"/>
      <c r="D879" s="54" t="n"/>
      <c r="E879" s="57" t="n"/>
    </row>
    <row r="880" ht="15.75" customHeight="1" s="198">
      <c r="A880" s="57" t="n"/>
      <c r="B880" s="57" t="n"/>
      <c r="C880" s="62" t="n"/>
      <c r="D880" s="54" t="n"/>
      <c r="E880" s="57" t="n"/>
    </row>
    <row r="881" ht="15.75" customHeight="1" s="198">
      <c r="A881" s="57" t="n"/>
      <c r="B881" s="57" t="n"/>
      <c r="C881" s="62" t="n"/>
      <c r="D881" s="54" t="n"/>
      <c r="E881" s="57" t="n"/>
    </row>
    <row r="882" ht="15.75" customHeight="1" s="198">
      <c r="A882" s="57" t="n"/>
      <c r="B882" s="57" t="n"/>
      <c r="C882" s="62" t="n"/>
      <c r="D882" s="54" t="n"/>
      <c r="E882" s="57" t="n"/>
    </row>
    <row r="883" ht="15.75" customHeight="1" s="198">
      <c r="A883" s="57" t="n"/>
      <c r="B883" s="57" t="n"/>
      <c r="C883" s="62" t="n"/>
      <c r="D883" s="54" t="n"/>
      <c r="E883" s="57" t="n"/>
    </row>
    <row r="884" ht="15.75" customHeight="1" s="198">
      <c r="A884" s="57" t="n"/>
      <c r="B884" s="57" t="n"/>
      <c r="C884" s="62" t="n"/>
      <c r="D884" s="54" t="n"/>
      <c r="E884" s="57" t="n"/>
    </row>
    <row r="885" ht="15.75" customHeight="1" s="198">
      <c r="A885" s="57" t="n"/>
      <c r="B885" s="57" t="n"/>
      <c r="C885" s="62" t="n"/>
      <c r="D885" s="54" t="n"/>
      <c r="E885" s="57" t="n"/>
    </row>
    <row r="886" ht="15.75" customHeight="1" s="198">
      <c r="A886" s="57" t="n"/>
      <c r="B886" s="57" t="n"/>
      <c r="C886" s="62" t="n"/>
      <c r="D886" s="54" t="n"/>
      <c r="E886" s="57" t="n"/>
    </row>
    <row r="887" ht="15.75" customHeight="1" s="198">
      <c r="A887" s="57" t="n"/>
      <c r="B887" s="57" t="n"/>
      <c r="C887" s="62" t="n"/>
      <c r="D887" s="54" t="n"/>
      <c r="E887" s="57" t="n"/>
    </row>
    <row r="888" ht="15.75" customHeight="1" s="198">
      <c r="A888" s="57" t="n"/>
      <c r="B888" s="57" t="n"/>
      <c r="C888" s="62" t="n"/>
      <c r="D888" s="54" t="n"/>
      <c r="E888" s="57" t="n"/>
    </row>
    <row r="889" ht="15.75" customHeight="1" s="198">
      <c r="A889" s="57" t="n"/>
      <c r="B889" s="57" t="n"/>
      <c r="C889" s="62" t="n"/>
      <c r="D889" s="54" t="n"/>
      <c r="E889" s="57" t="n"/>
    </row>
    <row r="890" ht="15.75" customHeight="1" s="198">
      <c r="A890" s="57" t="n"/>
      <c r="B890" s="57" t="n"/>
      <c r="C890" s="62" t="n"/>
      <c r="D890" s="54" t="n"/>
      <c r="E890" s="57" t="n"/>
    </row>
    <row r="891" ht="15.75" customHeight="1" s="198">
      <c r="A891" s="57" t="n"/>
      <c r="B891" s="57" t="n"/>
      <c r="C891" s="62" t="n"/>
      <c r="D891" s="54" t="n"/>
      <c r="E891" s="57" t="n"/>
    </row>
    <row r="892" ht="15.75" customHeight="1" s="198">
      <c r="A892" s="57" t="n"/>
      <c r="B892" s="57" t="n"/>
      <c r="C892" s="62" t="n"/>
      <c r="D892" s="54" t="n"/>
      <c r="E892" s="57" t="n"/>
    </row>
    <row r="893" ht="15.75" customHeight="1" s="198">
      <c r="A893" s="57" t="n"/>
      <c r="B893" s="57" t="n"/>
      <c r="C893" s="62" t="n"/>
      <c r="D893" s="54" t="n"/>
      <c r="E893" s="57" t="n"/>
    </row>
    <row r="894" ht="15.75" customHeight="1" s="198">
      <c r="A894" s="57" t="n"/>
      <c r="B894" s="57" t="n"/>
      <c r="C894" s="62" t="n"/>
      <c r="D894" s="54" t="n"/>
      <c r="E894" s="57" t="n"/>
    </row>
    <row r="895" ht="15.75" customHeight="1" s="198">
      <c r="A895" s="57" t="n"/>
      <c r="B895" s="57" t="n"/>
      <c r="C895" s="62" t="n"/>
      <c r="D895" s="54" t="n"/>
      <c r="E895" s="57" t="n"/>
    </row>
    <row r="896" ht="15.75" customHeight="1" s="198">
      <c r="A896" s="57" t="n"/>
      <c r="B896" s="57" t="n"/>
      <c r="C896" s="62" t="n"/>
      <c r="D896" s="54" t="n"/>
      <c r="E896" s="57" t="n"/>
    </row>
    <row r="897" ht="15.75" customHeight="1" s="198">
      <c r="A897" s="57" t="n"/>
      <c r="B897" s="57" t="n"/>
      <c r="C897" s="62" t="n"/>
      <c r="D897" s="54" t="n"/>
      <c r="E897" s="57" t="n"/>
    </row>
    <row r="898" ht="15.75" customHeight="1" s="198">
      <c r="A898" s="57" t="n"/>
      <c r="B898" s="57" t="n"/>
      <c r="C898" s="62" t="n"/>
      <c r="D898" s="54" t="n"/>
      <c r="E898" s="57" t="n"/>
    </row>
    <row r="899" ht="15.75" customHeight="1" s="198">
      <c r="A899" s="57" t="n"/>
      <c r="B899" s="57" t="n"/>
      <c r="C899" s="62" t="n"/>
      <c r="D899" s="54" t="n"/>
      <c r="E899" s="57" t="n"/>
    </row>
    <row r="900" ht="15.75" customHeight="1" s="198">
      <c r="A900" s="57" t="n"/>
      <c r="B900" s="57" t="n"/>
      <c r="C900" s="62" t="n"/>
      <c r="D900" s="54" t="n"/>
      <c r="E900" s="57" t="n"/>
    </row>
    <row r="901" ht="15.75" customHeight="1" s="198">
      <c r="A901" s="57" t="n"/>
      <c r="B901" s="57" t="n"/>
      <c r="C901" s="62" t="n"/>
      <c r="D901" s="54" t="n"/>
      <c r="E901" s="57" t="n"/>
    </row>
    <row r="902" ht="15.75" customHeight="1" s="198">
      <c r="A902" s="57" t="n"/>
      <c r="B902" s="57" t="n"/>
      <c r="C902" s="62" t="n"/>
      <c r="D902" s="54" t="n"/>
      <c r="E902" s="57" t="n"/>
    </row>
    <row r="903" ht="15.75" customHeight="1" s="198">
      <c r="A903" s="57" t="n"/>
      <c r="B903" s="57" t="n"/>
      <c r="C903" s="62" t="n"/>
      <c r="D903" s="54" t="n"/>
      <c r="E903" s="57" t="n"/>
    </row>
    <row r="904" ht="15.75" customHeight="1" s="198">
      <c r="A904" s="57" t="n"/>
      <c r="B904" s="57" t="n"/>
      <c r="C904" s="62" t="n"/>
      <c r="D904" s="54" t="n"/>
      <c r="E904" s="57" t="n"/>
    </row>
    <row r="905" ht="15.75" customHeight="1" s="198">
      <c r="A905" s="57" t="n"/>
      <c r="B905" s="57" t="n"/>
      <c r="C905" s="62" t="n"/>
      <c r="D905" s="54" t="n"/>
      <c r="E905" s="57" t="n"/>
    </row>
    <row r="906" ht="15.75" customHeight="1" s="198">
      <c r="A906" s="57" t="n"/>
      <c r="B906" s="57" t="n"/>
      <c r="C906" s="62" t="n"/>
      <c r="D906" s="54" t="n"/>
      <c r="E906" s="57" t="n"/>
    </row>
    <row r="907" ht="15.75" customHeight="1" s="198">
      <c r="A907" s="57" t="n"/>
      <c r="B907" s="57" t="n"/>
      <c r="C907" s="62" t="n"/>
      <c r="D907" s="54" t="n"/>
      <c r="E907" s="57" t="n"/>
    </row>
    <row r="908" ht="15.75" customHeight="1" s="198">
      <c r="A908" s="57" t="n"/>
      <c r="B908" s="57" t="n"/>
      <c r="C908" s="62" t="n"/>
      <c r="D908" s="54" t="n"/>
      <c r="E908" s="57" t="n"/>
    </row>
    <row r="909" ht="15.75" customHeight="1" s="198">
      <c r="A909" s="57" t="n"/>
      <c r="B909" s="57" t="n"/>
      <c r="C909" s="62" t="n"/>
      <c r="D909" s="54" t="n"/>
      <c r="E909" s="57" t="n"/>
    </row>
    <row r="910" ht="15.75" customHeight="1" s="198">
      <c r="A910" s="57" t="n"/>
      <c r="B910" s="57" t="n"/>
      <c r="C910" s="62" t="n"/>
      <c r="D910" s="54" t="n"/>
      <c r="E910" s="57" t="n"/>
    </row>
    <row r="911" ht="15.75" customHeight="1" s="198">
      <c r="A911" s="57" t="n"/>
      <c r="B911" s="57" t="n"/>
      <c r="C911" s="62" t="n"/>
      <c r="D911" s="54" t="n"/>
      <c r="E911" s="57" t="n"/>
    </row>
    <row r="912" ht="15.75" customHeight="1" s="198">
      <c r="A912" s="57" t="n"/>
      <c r="B912" s="57" t="n"/>
      <c r="C912" s="62" t="n"/>
      <c r="D912" s="54" t="n"/>
      <c r="E912" s="57" t="n"/>
    </row>
    <row r="913" ht="15.75" customHeight="1" s="198">
      <c r="A913" s="57" t="n"/>
      <c r="B913" s="57" t="n"/>
      <c r="C913" s="62" t="n"/>
      <c r="D913" s="54" t="n"/>
      <c r="E913" s="57" t="n"/>
    </row>
    <row r="914" ht="15.75" customHeight="1" s="198">
      <c r="A914" s="57" t="n"/>
      <c r="B914" s="57" t="n"/>
      <c r="C914" s="62" t="n"/>
      <c r="D914" s="54" t="n"/>
      <c r="E914" s="57" t="n"/>
    </row>
    <row r="915" ht="15.75" customHeight="1" s="198">
      <c r="A915" s="57" t="n"/>
      <c r="B915" s="57" t="n"/>
      <c r="C915" s="62" t="n"/>
      <c r="D915" s="54" t="n"/>
      <c r="E915" s="57" t="n"/>
    </row>
    <row r="916" ht="15.75" customHeight="1" s="198">
      <c r="A916" s="57" t="n"/>
      <c r="B916" s="57" t="n"/>
      <c r="C916" s="62" t="n"/>
      <c r="D916" s="54" t="n"/>
      <c r="E916" s="57" t="n"/>
    </row>
    <row r="917" ht="15.75" customHeight="1" s="198">
      <c r="A917" s="57" t="n"/>
      <c r="B917" s="57" t="n"/>
      <c r="C917" s="62" t="n"/>
      <c r="D917" s="54" t="n"/>
      <c r="E917" s="57" t="n"/>
    </row>
    <row r="918" ht="15.75" customHeight="1" s="198">
      <c r="A918" s="57" t="n"/>
      <c r="B918" s="57" t="n"/>
      <c r="C918" s="62" t="n"/>
      <c r="D918" s="54" t="n"/>
      <c r="E918" s="57" t="n"/>
    </row>
    <row r="919" ht="15.75" customHeight="1" s="198">
      <c r="A919" s="57" t="n"/>
      <c r="B919" s="57" t="n"/>
      <c r="C919" s="62" t="n"/>
      <c r="D919" s="54" t="n"/>
      <c r="E919" s="57" t="n"/>
    </row>
    <row r="920" ht="15.75" customHeight="1" s="198">
      <c r="A920" s="57" t="n"/>
      <c r="B920" s="57" t="n"/>
      <c r="C920" s="62" t="n"/>
      <c r="D920" s="54" t="n"/>
      <c r="E920" s="57" t="n"/>
    </row>
    <row r="921" ht="15.75" customHeight="1" s="198">
      <c r="A921" s="57" t="n"/>
      <c r="B921" s="57" t="n"/>
      <c r="C921" s="62" t="n"/>
      <c r="D921" s="54" t="n"/>
      <c r="E921" s="57" t="n"/>
    </row>
    <row r="922" ht="15.75" customHeight="1" s="198">
      <c r="A922" s="57" t="n"/>
      <c r="B922" s="57" t="n"/>
      <c r="C922" s="62" t="n"/>
      <c r="D922" s="54" t="n"/>
      <c r="E922" s="57" t="n"/>
    </row>
    <row r="923" ht="15.75" customHeight="1" s="198">
      <c r="A923" s="57" t="n"/>
      <c r="B923" s="57" t="n"/>
      <c r="C923" s="62" t="n"/>
      <c r="D923" s="54" t="n"/>
      <c r="E923" s="57" t="n"/>
    </row>
    <row r="924" ht="15.75" customHeight="1" s="198">
      <c r="A924" s="57" t="n"/>
      <c r="B924" s="57" t="n"/>
      <c r="C924" s="62" t="n"/>
      <c r="D924" s="54" t="n"/>
      <c r="E924" s="57" t="n"/>
    </row>
    <row r="925" ht="15.75" customHeight="1" s="198">
      <c r="A925" s="57" t="n"/>
      <c r="B925" s="57" t="n"/>
      <c r="C925" s="62" t="n"/>
      <c r="D925" s="54" t="n"/>
      <c r="E925" s="57" t="n"/>
    </row>
    <row r="926" ht="15.75" customHeight="1" s="198">
      <c r="A926" s="57" t="n"/>
      <c r="B926" s="57" t="n"/>
      <c r="C926" s="62" t="n"/>
      <c r="D926" s="54" t="n"/>
      <c r="E926" s="57" t="n"/>
    </row>
    <row r="927" ht="15.75" customHeight="1" s="198">
      <c r="A927" s="57" t="n"/>
      <c r="B927" s="57" t="n"/>
      <c r="C927" s="62" t="n"/>
      <c r="D927" s="54" t="n"/>
      <c r="E927" s="57" t="n"/>
    </row>
    <row r="928" ht="15.75" customHeight="1" s="198">
      <c r="A928" s="57" t="n"/>
      <c r="B928" s="57" t="n"/>
      <c r="C928" s="62" t="n"/>
      <c r="D928" s="54" t="n"/>
      <c r="E928" s="57" t="n"/>
    </row>
    <row r="929" ht="15.75" customHeight="1" s="198">
      <c r="A929" s="57" t="n"/>
      <c r="B929" s="57" t="n"/>
      <c r="C929" s="62" t="n"/>
      <c r="D929" s="54" t="n"/>
      <c r="E929" s="57" t="n"/>
    </row>
    <row r="930" ht="15.75" customHeight="1" s="198">
      <c r="A930" s="57" t="n"/>
      <c r="B930" s="57" t="n"/>
      <c r="C930" s="62" t="n"/>
      <c r="D930" s="54" t="n"/>
      <c r="E930" s="57" t="n"/>
    </row>
    <row r="931" ht="15.75" customHeight="1" s="198">
      <c r="A931" s="57" t="n"/>
      <c r="B931" s="57" t="n"/>
      <c r="C931" s="62" t="n"/>
      <c r="D931" s="54" t="n"/>
      <c r="E931" s="57" t="n"/>
    </row>
    <row r="932" ht="15.75" customHeight="1" s="198">
      <c r="A932" s="57" t="n"/>
      <c r="B932" s="57" t="n"/>
      <c r="C932" s="62" t="n"/>
      <c r="D932" s="54" t="n"/>
      <c r="E932" s="57" t="n"/>
    </row>
    <row r="933" ht="15.75" customHeight="1" s="198">
      <c r="A933" s="57" t="n"/>
      <c r="B933" s="57" t="n"/>
      <c r="C933" s="62" t="n"/>
      <c r="D933" s="54" t="n"/>
      <c r="E933" s="57" t="n"/>
    </row>
    <row r="934" ht="15.75" customHeight="1" s="198">
      <c r="A934" s="57" t="n"/>
      <c r="B934" s="57" t="n"/>
      <c r="C934" s="62" t="n"/>
      <c r="D934" s="54" t="n"/>
      <c r="E934" s="57" t="n"/>
    </row>
    <row r="935" ht="15.75" customHeight="1" s="198">
      <c r="A935" s="57" t="n"/>
      <c r="B935" s="57" t="n"/>
      <c r="C935" s="62" t="n"/>
      <c r="D935" s="54" t="n"/>
      <c r="E935" s="57" t="n"/>
    </row>
    <row r="936" ht="15.75" customHeight="1" s="198">
      <c r="A936" s="57" t="n"/>
      <c r="B936" s="57" t="n"/>
      <c r="C936" s="62" t="n"/>
      <c r="D936" s="54" t="n"/>
      <c r="E936" s="57" t="n"/>
    </row>
    <row r="937" ht="15.75" customHeight="1" s="198">
      <c r="A937" s="57" t="n"/>
      <c r="B937" s="57" t="n"/>
      <c r="C937" s="62" t="n"/>
      <c r="D937" s="54" t="n"/>
      <c r="E937" s="57" t="n"/>
    </row>
    <row r="938" ht="15.75" customHeight="1" s="198">
      <c r="A938" s="57" t="n"/>
      <c r="B938" s="57" t="n"/>
      <c r="C938" s="62" t="n"/>
      <c r="D938" s="54" t="n"/>
      <c r="E938" s="57" t="n"/>
    </row>
    <row r="939" ht="15.75" customHeight="1" s="198">
      <c r="A939" s="57" t="n"/>
      <c r="B939" s="57" t="n"/>
      <c r="C939" s="62" t="n"/>
      <c r="D939" s="54" t="n"/>
      <c r="E939" s="57" t="n"/>
    </row>
    <row r="940" ht="15.75" customHeight="1" s="198">
      <c r="A940" s="57" t="n"/>
      <c r="B940" s="57" t="n"/>
      <c r="C940" s="62" t="n"/>
      <c r="D940" s="54" t="n"/>
      <c r="E940" s="57" t="n"/>
    </row>
    <row r="941" ht="15.75" customHeight="1" s="198">
      <c r="A941" s="57" t="n"/>
      <c r="B941" s="57" t="n"/>
      <c r="C941" s="62" t="n"/>
      <c r="D941" s="54" t="n"/>
      <c r="E941" s="57" t="n"/>
    </row>
    <row r="942" ht="15.75" customHeight="1" s="198">
      <c r="A942" s="57" t="n"/>
      <c r="B942" s="57" t="n"/>
      <c r="C942" s="62" t="n"/>
      <c r="D942" s="54" t="n"/>
      <c r="E942" s="57" t="n"/>
    </row>
    <row r="943" ht="15.75" customHeight="1" s="198">
      <c r="A943" s="57" t="n"/>
      <c r="B943" s="57" t="n"/>
      <c r="C943" s="62" t="n"/>
      <c r="D943" s="54" t="n"/>
      <c r="E943" s="57" t="n"/>
    </row>
    <row r="944" ht="15.75" customHeight="1" s="198">
      <c r="A944" s="57" t="n"/>
      <c r="B944" s="57" t="n"/>
      <c r="C944" s="62" t="n"/>
      <c r="D944" s="54" t="n"/>
      <c r="E944" s="57" t="n"/>
    </row>
    <row r="945" ht="15.75" customHeight="1" s="198">
      <c r="A945" s="57" t="n"/>
      <c r="B945" s="57" t="n"/>
      <c r="C945" s="62" t="n"/>
      <c r="D945" s="54" t="n"/>
      <c r="E945" s="57" t="n"/>
    </row>
    <row r="946" ht="15.75" customHeight="1" s="198">
      <c r="A946" s="57" t="n"/>
      <c r="B946" s="57" t="n"/>
      <c r="C946" s="62" t="n"/>
      <c r="D946" s="54" t="n"/>
      <c r="E946" s="57" t="n"/>
    </row>
    <row r="947" ht="15.75" customHeight="1" s="198">
      <c r="A947" s="57" t="n"/>
      <c r="B947" s="57" t="n"/>
      <c r="C947" s="62" t="n"/>
      <c r="D947" s="54" t="n"/>
      <c r="E947" s="57" t="n"/>
    </row>
    <row r="948" ht="15.75" customHeight="1" s="198">
      <c r="A948" s="57" t="n"/>
      <c r="B948" s="57" t="n"/>
      <c r="C948" s="62" t="n"/>
      <c r="D948" s="54" t="n"/>
      <c r="E948" s="57" t="n"/>
    </row>
    <row r="949" ht="15.75" customHeight="1" s="198">
      <c r="A949" s="57" t="n"/>
      <c r="B949" s="57" t="n"/>
      <c r="C949" s="62" t="n"/>
      <c r="D949" s="54" t="n"/>
      <c r="E949" s="57" t="n"/>
    </row>
    <row r="950" ht="15.75" customHeight="1" s="198">
      <c r="A950" s="57" t="n"/>
      <c r="B950" s="57" t="n"/>
      <c r="C950" s="62" t="n"/>
      <c r="D950" s="54" t="n"/>
      <c r="E950" s="57" t="n"/>
    </row>
    <row r="951" ht="15.75" customHeight="1" s="198">
      <c r="A951" s="57" t="n"/>
      <c r="B951" s="57" t="n"/>
      <c r="C951" s="62" t="n"/>
      <c r="D951" s="54" t="n"/>
      <c r="E951" s="57" t="n"/>
    </row>
    <row r="952" ht="15.75" customHeight="1" s="198">
      <c r="A952" s="57" t="n"/>
      <c r="B952" s="57" t="n"/>
      <c r="C952" s="62" t="n"/>
      <c r="D952" s="54" t="n"/>
      <c r="E952" s="57" t="n"/>
    </row>
    <row r="953" ht="15.75" customHeight="1" s="198">
      <c r="A953" s="57" t="n"/>
      <c r="B953" s="57" t="n"/>
      <c r="C953" s="62" t="n"/>
      <c r="D953" s="54" t="n"/>
      <c r="E953" s="57" t="n"/>
    </row>
    <row r="954" ht="15.75" customHeight="1" s="198">
      <c r="A954" s="57" t="n"/>
      <c r="B954" s="57" t="n"/>
      <c r="C954" s="62" t="n"/>
      <c r="D954" s="54" t="n"/>
      <c r="E954" s="57" t="n"/>
    </row>
    <row r="955" ht="15.75" customHeight="1" s="198">
      <c r="A955" s="57" t="n"/>
      <c r="B955" s="57" t="n"/>
      <c r="C955" s="62" t="n"/>
      <c r="D955" s="54" t="n"/>
      <c r="E955" s="57" t="n"/>
    </row>
    <row r="956" ht="15.75" customHeight="1" s="198">
      <c r="A956" s="57" t="n"/>
      <c r="B956" s="57" t="n"/>
      <c r="C956" s="62" t="n"/>
      <c r="D956" s="54" t="n"/>
      <c r="E956" s="57" t="n"/>
    </row>
    <row r="957" ht="15.75" customHeight="1" s="198">
      <c r="A957" s="57" t="n"/>
      <c r="B957" s="57" t="n"/>
      <c r="C957" s="62" t="n"/>
      <c r="D957" s="54" t="n"/>
      <c r="E957" s="57" t="n"/>
    </row>
    <row r="958" ht="15.75" customHeight="1" s="198">
      <c r="A958" s="57" t="n"/>
      <c r="B958" s="57" t="n"/>
      <c r="C958" s="62" t="n"/>
      <c r="D958" s="54" t="n"/>
      <c r="E958" s="57" t="n"/>
    </row>
    <row r="959" ht="15.75" customHeight="1" s="198">
      <c r="A959" s="57" t="n"/>
      <c r="B959" s="57" t="n"/>
      <c r="C959" s="62" t="n"/>
      <c r="D959" s="54" t="n"/>
      <c r="E959" s="57" t="n"/>
    </row>
    <row r="960" ht="15.75" customHeight="1" s="198">
      <c r="A960" s="57" t="n"/>
      <c r="B960" s="57" t="n"/>
      <c r="C960" s="62" t="n"/>
      <c r="D960" s="54" t="n"/>
      <c r="E960" s="57" t="n"/>
    </row>
    <row r="961" ht="15.75" customHeight="1" s="198">
      <c r="A961" s="57" t="n"/>
      <c r="B961" s="57" t="n"/>
      <c r="C961" s="62" t="n"/>
      <c r="D961" s="54" t="n"/>
      <c r="E961" s="57" t="n"/>
    </row>
    <row r="962" ht="15.75" customHeight="1" s="198">
      <c r="A962" s="57" t="n"/>
      <c r="B962" s="57" t="n"/>
      <c r="C962" s="62" t="n"/>
      <c r="D962" s="54" t="n"/>
      <c r="E962" s="57" t="n"/>
    </row>
    <row r="963" ht="15.75" customHeight="1" s="198">
      <c r="A963" s="57" t="n"/>
      <c r="B963" s="57" t="n"/>
      <c r="C963" s="62" t="n"/>
      <c r="D963" s="54" t="n"/>
      <c r="E963" s="57" t="n"/>
    </row>
    <row r="964" ht="15.75" customHeight="1" s="198">
      <c r="A964" s="57" t="n"/>
      <c r="B964" s="57" t="n"/>
      <c r="C964" s="62" t="n"/>
      <c r="D964" s="54" t="n"/>
      <c r="E964" s="57" t="n"/>
    </row>
    <row r="965" ht="15.75" customHeight="1" s="198">
      <c r="A965" s="57" t="n"/>
      <c r="B965" s="57" t="n"/>
      <c r="C965" s="62" t="n"/>
      <c r="D965" s="54" t="n"/>
      <c r="E965" s="57" t="n"/>
    </row>
    <row r="966" ht="15.75" customHeight="1" s="198">
      <c r="A966" s="57" t="n"/>
      <c r="B966" s="57" t="n"/>
      <c r="C966" s="62" t="n"/>
      <c r="D966" s="54" t="n"/>
      <c r="E966" s="57" t="n"/>
    </row>
    <row r="967" ht="15.75" customHeight="1" s="198">
      <c r="A967" s="57" t="n"/>
      <c r="B967" s="57" t="n"/>
      <c r="C967" s="62" t="n"/>
      <c r="D967" s="54" t="n"/>
      <c r="E967" s="57" t="n"/>
    </row>
    <row r="968" ht="15.75" customHeight="1" s="198">
      <c r="A968" s="57" t="n"/>
      <c r="B968" s="57" t="n"/>
      <c r="C968" s="62" t="n"/>
      <c r="D968" s="54" t="n"/>
      <c r="E968" s="57" t="n"/>
    </row>
    <row r="969" ht="15.75" customHeight="1" s="198">
      <c r="A969" s="57" t="n"/>
      <c r="B969" s="57" t="n"/>
      <c r="C969" s="62" t="n"/>
      <c r="D969" s="54" t="n"/>
      <c r="E969" s="57" t="n"/>
    </row>
    <row r="970" ht="15.75" customHeight="1" s="198">
      <c r="A970" s="57" t="n"/>
      <c r="B970" s="57" t="n"/>
      <c r="C970" s="62" t="n"/>
      <c r="D970" s="54" t="n"/>
      <c r="E970" s="57" t="n"/>
    </row>
    <row r="971" ht="15.75" customHeight="1" s="198">
      <c r="A971" s="57" t="n"/>
      <c r="B971" s="57" t="n"/>
      <c r="C971" s="62" t="n"/>
      <c r="D971" s="54" t="n"/>
      <c r="E971" s="57" t="n"/>
    </row>
    <row r="972" ht="15.75" customHeight="1" s="198">
      <c r="A972" s="57" t="n"/>
      <c r="B972" s="57" t="n"/>
      <c r="C972" s="62" t="n"/>
      <c r="D972" s="54" t="n"/>
      <c r="E972" s="57" t="n"/>
    </row>
    <row r="973" ht="15.75" customHeight="1" s="198">
      <c r="A973" s="57" t="n"/>
      <c r="B973" s="57" t="n"/>
      <c r="C973" s="62" t="n"/>
      <c r="D973" s="54" t="n"/>
      <c r="E973" s="57" t="n"/>
    </row>
    <row r="974" ht="15.75" customHeight="1" s="198">
      <c r="A974" s="57" t="n"/>
      <c r="B974" s="57" t="n"/>
      <c r="C974" s="62" t="n"/>
      <c r="D974" s="54" t="n"/>
      <c r="E974" s="57" t="n"/>
    </row>
    <row r="975" ht="15.75" customHeight="1" s="198">
      <c r="A975" s="57" t="n"/>
      <c r="B975" s="57" t="n"/>
      <c r="C975" s="62" t="n"/>
      <c r="D975" s="54" t="n"/>
      <c r="E975" s="57" t="n"/>
    </row>
    <row r="976" ht="15.75" customHeight="1" s="198">
      <c r="A976" s="57" t="n"/>
      <c r="B976" s="57" t="n"/>
      <c r="C976" s="62" t="n"/>
      <c r="D976" s="54" t="n"/>
      <c r="E976" s="57" t="n"/>
    </row>
    <row r="977" ht="15.75" customHeight="1" s="198">
      <c r="A977" s="57" t="n"/>
      <c r="B977" s="57" t="n"/>
      <c r="C977" s="62" t="n"/>
      <c r="D977" s="54" t="n"/>
      <c r="E977" s="57" t="n"/>
    </row>
    <row r="978" ht="15.75" customHeight="1" s="198">
      <c r="A978" s="57" t="n"/>
      <c r="B978" s="57" t="n"/>
      <c r="C978" s="62" t="n"/>
      <c r="D978" s="54" t="n"/>
      <c r="E978" s="57" t="n"/>
    </row>
    <row r="979" ht="15.75" customHeight="1" s="198">
      <c r="A979" s="57" t="n"/>
      <c r="B979" s="57" t="n"/>
      <c r="C979" s="62" t="n"/>
      <c r="D979" s="54" t="n"/>
      <c r="E979" s="57" t="n"/>
    </row>
    <row r="980" ht="15.75" customHeight="1" s="198">
      <c r="A980" s="57" t="n"/>
      <c r="B980" s="57" t="n"/>
      <c r="C980" s="62" t="n"/>
      <c r="D980" s="54" t="n"/>
      <c r="E980" s="57" t="n"/>
    </row>
    <row r="981" ht="15.75" customHeight="1" s="198">
      <c r="A981" s="57" t="n"/>
      <c r="B981" s="57" t="n"/>
      <c r="C981" s="62" t="n"/>
      <c r="D981" s="54" t="n"/>
      <c r="E981" s="57" t="n"/>
    </row>
    <row r="982" ht="15.75" customHeight="1" s="198">
      <c r="A982" s="57" t="n"/>
      <c r="B982" s="57" t="n"/>
      <c r="C982" s="62" t="n"/>
      <c r="D982" s="54" t="n"/>
      <c r="E982" s="57" t="n"/>
    </row>
    <row r="983" ht="15.75" customHeight="1" s="198">
      <c r="A983" s="57" t="n"/>
      <c r="B983" s="57" t="n"/>
      <c r="C983" s="62" t="n"/>
      <c r="D983" s="54" t="n"/>
      <c r="E983" s="57" t="n"/>
    </row>
    <row r="984" ht="15.75" customHeight="1" s="198">
      <c r="A984" s="57" t="n"/>
      <c r="B984" s="57" t="n"/>
      <c r="C984" s="62" t="n"/>
      <c r="D984" s="54" t="n"/>
      <c r="E984" s="57" t="n"/>
    </row>
    <row r="985" ht="15.75" customHeight="1" s="198">
      <c r="A985" s="57" t="n"/>
      <c r="B985" s="57" t="n"/>
      <c r="C985" s="62" t="n"/>
      <c r="D985" s="54" t="n"/>
      <c r="E985" s="57" t="n"/>
    </row>
    <row r="986" ht="15.75" customHeight="1" s="198">
      <c r="A986" s="57" t="n"/>
      <c r="B986" s="57" t="n"/>
      <c r="C986" s="62" t="n"/>
      <c r="D986" s="54" t="n"/>
      <c r="E986" s="57" t="n"/>
    </row>
    <row r="987" ht="15.75" customHeight="1" s="198">
      <c r="A987" s="57" t="n"/>
      <c r="B987" s="57" t="n"/>
      <c r="C987" s="62" t="n"/>
      <c r="D987" s="54" t="n"/>
      <c r="E987" s="57" t="n"/>
    </row>
    <row r="988" ht="15.75" customHeight="1" s="198">
      <c r="A988" s="57" t="n"/>
      <c r="B988" s="57" t="n"/>
      <c r="C988" s="62" t="n"/>
      <c r="D988" s="54" t="n"/>
      <c r="E988" s="57" t="n"/>
    </row>
    <row r="989" ht="15.75" customHeight="1" s="198">
      <c r="A989" s="57" t="n"/>
      <c r="B989" s="57" t="n"/>
      <c r="C989" s="62" t="n"/>
      <c r="D989" s="54" t="n"/>
      <c r="E989" s="57" t="n"/>
    </row>
    <row r="990" ht="15.75" customHeight="1" s="198">
      <c r="A990" s="57" t="n"/>
      <c r="B990" s="57" t="n"/>
      <c r="C990" s="62" t="n"/>
      <c r="D990" s="54" t="n"/>
      <c r="E990" s="57" t="n"/>
    </row>
    <row r="991" ht="15.75" customHeight="1" s="198">
      <c r="A991" s="57" t="n"/>
      <c r="B991" s="57" t="n"/>
      <c r="C991" s="62" t="n"/>
      <c r="D991" s="54" t="n"/>
      <c r="E991" s="57" t="n"/>
    </row>
    <row r="992" ht="15.75" customHeight="1" s="198">
      <c r="A992" s="57" t="n"/>
      <c r="B992" s="57" t="n"/>
      <c r="C992" s="62" t="n"/>
      <c r="D992" s="54" t="n"/>
      <c r="E992" s="57" t="n"/>
    </row>
    <row r="993" ht="15.75" customHeight="1" s="198">
      <c r="A993" s="57" t="n"/>
      <c r="B993" s="57" t="n"/>
      <c r="C993" s="62" t="n"/>
      <c r="D993" s="54" t="n"/>
      <c r="E993" s="57" t="n"/>
    </row>
    <row r="994" ht="15.75" customHeight="1" s="198">
      <c r="A994" s="57" t="n"/>
      <c r="B994" s="57" t="n"/>
      <c r="C994" s="62" t="n"/>
      <c r="D994" s="54" t="n"/>
      <c r="E994" s="57" t="n"/>
    </row>
    <row r="995" ht="15.75" customHeight="1" s="198">
      <c r="A995" s="57" t="n"/>
      <c r="B995" s="57" t="n"/>
      <c r="C995" s="62" t="n"/>
      <c r="D995" s="54" t="n"/>
      <c r="E995" s="57" t="n"/>
    </row>
    <row r="996" ht="15.75" customHeight="1" s="198">
      <c r="A996" s="57" t="n"/>
      <c r="B996" s="57" t="n"/>
      <c r="C996" s="62" t="n"/>
      <c r="D996" s="54" t="n"/>
      <c r="E996" s="57" t="n"/>
    </row>
    <row r="997" ht="15.75" customHeight="1" s="198">
      <c r="A997" s="57" t="n"/>
      <c r="B997" s="57" t="n"/>
      <c r="C997" s="62" t="n"/>
      <c r="D997" s="54" t="n"/>
      <c r="E997" s="57" t="n"/>
    </row>
    <row r="998" ht="15.75" customHeight="1" s="198">
      <c r="A998" s="57" t="n"/>
      <c r="B998" s="57" t="n"/>
      <c r="C998" s="62" t="n"/>
      <c r="D998" s="54" t="n"/>
      <c r="E998" s="57" t="n"/>
    </row>
    <row r="999" ht="15.75" customHeight="1" s="198">
      <c r="A999" s="57" t="n"/>
      <c r="B999" s="57" t="n"/>
      <c r="C999" s="62" t="n"/>
      <c r="D999" s="54" t="n"/>
      <c r="E999" s="57" t="n"/>
    </row>
    <row r="1000" ht="15.75" customHeight="1" s="198">
      <c r="A1000" s="57" t="n"/>
      <c r="B1000" s="57" t="n"/>
      <c r="C1000" s="62" t="n"/>
      <c r="D1000" s="54" t="n"/>
      <c r="E1000" s="57" t="n"/>
    </row>
  </sheetData>
  <autoFilter ref="$A$1:$E$28"/>
  <dataValidations count="3">
    <dataValidation sqref="E2:E1000" showDropDown="0" showInputMessage="0" showErrorMessage="0" allowBlank="1" type="list">
      <formula1>SourceList</formula1>
    </dataValidation>
    <dataValidation sqref="C2:C1000" showDropDown="0" showInputMessage="0" showErrorMessage="0" allowBlank="1" type="list">
      <formula1>Ecosystem!$B$2:$B$4</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7.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3.88" customWidth="1" style="198" min="3" max="3"/>
    <col width="29.13" customWidth="1" style="198" min="4" max="4"/>
    <col width="18.63" customWidth="1" style="198" min="5" max="5"/>
    <col width="26.38" customWidth="1" style="198" min="6" max="6"/>
    <col width="21" customWidth="1" style="198" min="7" max="7"/>
    <col width="9.130000000000001" customWidth="1" style="198" min="8" max="9"/>
    <col width="8.630000000000001" customWidth="1" style="198" min="10" max="24"/>
  </cols>
  <sheetData>
    <row r="1" ht="12.75" customHeight="1" s="198">
      <c r="A1" s="85" t="inlineStr">
        <is>
          <t>Country</t>
        </is>
      </c>
      <c r="B1" s="85" t="inlineStr">
        <is>
          <t>Country code</t>
        </is>
      </c>
      <c r="C1" s="67" t="inlineStr">
        <is>
          <t>Maintenance</t>
        </is>
      </c>
      <c r="D1" s="67" t="inlineStr">
        <is>
          <t>Maintenance duration</t>
        </is>
      </c>
      <c r="E1" s="51" t="inlineStr">
        <is>
          <t>Source maintenance</t>
        </is>
      </c>
      <c r="F1" s="51" t="inlineStr">
        <is>
          <t>Source maintenance duration</t>
        </is>
      </c>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70" t="n">
        <v>0.0833</v>
      </c>
      <c r="D2" s="73" t="n">
        <v>3</v>
      </c>
      <c r="E2" s="57" t="inlineStr">
        <is>
          <t>Figure determined based on analyzing the amount of maintenance costs in relation to other capex costs.</t>
        </is>
      </c>
      <c r="F2" s="57" t="inlineStr">
        <is>
          <t>Figure determined based on analyzing the amount of maintenance costs in relation to other capex costs.</t>
        </is>
      </c>
      <c r="G2" s="197" t="n"/>
      <c r="H2" s="197" t="n"/>
      <c r="I2" s="197" t="n"/>
      <c r="J2" s="197" t="n"/>
      <c r="K2" s="197" t="n"/>
      <c r="L2" s="197" t="n"/>
      <c r="M2" s="197" t="n"/>
      <c r="N2" s="197" t="n"/>
      <c r="O2" s="197" t="n"/>
      <c r="P2" s="197" t="n"/>
      <c r="Q2" s="197" t="n"/>
      <c r="R2" s="197" t="n"/>
      <c r="S2" s="197" t="n"/>
      <c r="T2" s="197" t="n"/>
      <c r="U2" s="197" t="n"/>
      <c r="V2" s="197" t="n"/>
      <c r="W2" s="197" t="n"/>
      <c r="X2" s="197" t="n"/>
    </row>
    <row r="3" ht="12.75" customHeight="1" s="198">
      <c r="A3" s="62" t="inlineStr">
        <is>
          <t>Indonesia</t>
        </is>
      </c>
      <c r="B3" s="62">
        <f t="array" ref="B3">INDEX(Countries!$D$2:$D$255, MATCH(A3, Countries!$B$2:$B$255, 0))
</f>
        <v/>
      </c>
      <c r="C3" s="70" t="n">
        <v>0.0833</v>
      </c>
      <c r="D3" s="73" t="n">
        <v>3</v>
      </c>
      <c r="E3" s="57" t="inlineStr">
        <is>
          <t>Figure determined based on analyzing the amount of maintenance costs in relation to other capex costs.</t>
        </is>
      </c>
      <c r="F3" s="57" t="inlineStr">
        <is>
          <t>Figure determined based on analyzing the amount of maintenance costs in relation to other capex costs.</t>
        </is>
      </c>
      <c r="G3" s="197" t="n"/>
      <c r="H3" s="197" t="n"/>
      <c r="I3" s="197" t="n"/>
      <c r="J3" s="197" t="n"/>
      <c r="K3" s="197" t="n"/>
      <c r="L3" s="197" t="n"/>
      <c r="M3" s="197" t="n"/>
      <c r="N3" s="197" t="n"/>
      <c r="O3" s="197" t="n"/>
      <c r="P3" s="197" t="n"/>
      <c r="Q3" s="197" t="n"/>
      <c r="R3" s="197" t="n"/>
      <c r="S3" s="197" t="n"/>
      <c r="T3" s="197" t="n"/>
      <c r="U3" s="197" t="n"/>
      <c r="V3" s="197" t="n"/>
      <c r="W3" s="197" t="n"/>
      <c r="X3" s="197" t="n"/>
    </row>
    <row r="4" ht="12.75" customHeight="1" s="198">
      <c r="A4" s="62" t="inlineStr">
        <is>
          <t>Australia</t>
        </is>
      </c>
      <c r="B4" s="62">
        <f t="array" ref="B4">INDEX(Countries!$D$2:$D$255, MATCH(A4, Countries!$B$2:$B$255, 0))
</f>
        <v/>
      </c>
      <c r="C4" s="70" t="n">
        <v>0.0833</v>
      </c>
      <c r="D4" s="73" t="n">
        <v>3</v>
      </c>
      <c r="E4" s="57" t="inlineStr">
        <is>
          <t>Figure determined based on analyzing the amount of maintenance costs in relation to other capex costs.</t>
        </is>
      </c>
      <c r="F4" s="57" t="inlineStr">
        <is>
          <t>Figure determined based on analyzing the amount of maintenance costs in relation to other capex costs.</t>
        </is>
      </c>
      <c r="G4" s="197" t="n"/>
      <c r="H4" s="197" t="n"/>
      <c r="I4" s="197" t="n"/>
      <c r="J4" s="197" t="n"/>
      <c r="K4" s="197" t="n"/>
      <c r="L4" s="197" t="n"/>
      <c r="M4" s="197" t="n"/>
      <c r="N4" s="197" t="n"/>
      <c r="O4" s="197" t="n"/>
      <c r="P4" s="197" t="n"/>
      <c r="Q4" s="197" t="n"/>
      <c r="R4" s="197" t="n"/>
      <c r="S4" s="197" t="n"/>
      <c r="T4" s="197" t="n"/>
      <c r="U4" s="197" t="n"/>
      <c r="V4" s="197" t="n"/>
      <c r="W4" s="197" t="n"/>
      <c r="X4" s="197" t="n"/>
    </row>
    <row r="5" ht="12.75" customHeight="1" s="198">
      <c r="A5" s="62" t="inlineStr">
        <is>
          <t>The Bahamas</t>
        </is>
      </c>
      <c r="B5" s="62">
        <f t="array" ref="B5">INDEX(Countries!$D$2:$D$255, MATCH(A5, Countries!$B$2:$B$255, 0))
</f>
        <v/>
      </c>
      <c r="C5" s="70" t="n">
        <v>0.0833</v>
      </c>
      <c r="D5" s="73" t="n">
        <v>3</v>
      </c>
      <c r="E5" s="57" t="inlineStr">
        <is>
          <t>Figure determined based on analyzing the amount of maintenance costs in relation to other capex costs.</t>
        </is>
      </c>
      <c r="F5" s="57" t="inlineStr">
        <is>
          <t>Figure determined based on analyzing the amount of maintenance costs in relation to other capex costs.</t>
        </is>
      </c>
      <c r="G5" s="197" t="n"/>
      <c r="H5" s="197" t="n"/>
      <c r="I5" s="197" t="n"/>
      <c r="J5" s="197" t="n"/>
      <c r="K5" s="197" t="n"/>
      <c r="L5" s="197" t="n"/>
      <c r="M5" s="197" t="n"/>
      <c r="N5" s="197" t="n"/>
      <c r="O5" s="197" t="n"/>
      <c r="P5" s="197" t="n"/>
      <c r="Q5" s="197" t="n"/>
      <c r="R5" s="197" t="n"/>
      <c r="S5" s="197" t="n"/>
      <c r="T5" s="197" t="n"/>
      <c r="U5" s="197" t="n"/>
      <c r="V5" s="197" t="n"/>
      <c r="W5" s="197" t="n"/>
      <c r="X5" s="197" t="n"/>
    </row>
    <row r="6" ht="12.75" customHeight="1" s="198">
      <c r="A6" s="62" t="inlineStr">
        <is>
          <t>Kenya</t>
        </is>
      </c>
      <c r="B6" s="62">
        <f t="array" ref="B6">INDEX(Countries!$D$2:$D$255, MATCH(A6, Countries!$B$2:$B$255, 0))
</f>
        <v/>
      </c>
      <c r="C6" s="70" t="n">
        <v>0.0833</v>
      </c>
      <c r="D6" s="73" t="n">
        <v>3</v>
      </c>
      <c r="E6" s="57" t="inlineStr">
        <is>
          <t>Figure determined based on analyzing the amount of maintenance costs in relation to other capex costs.</t>
        </is>
      </c>
      <c r="F6" s="57" t="inlineStr">
        <is>
          <t>Figure determined based on analyzing the amount of maintenance costs in relation to other capex costs.</t>
        </is>
      </c>
      <c r="G6" s="197" t="n"/>
      <c r="H6" s="197" t="n"/>
      <c r="I6" s="197" t="n"/>
      <c r="J6" s="197" t="n"/>
      <c r="K6" s="197" t="n"/>
      <c r="L6" s="197" t="n"/>
      <c r="M6" s="197" t="n"/>
      <c r="N6" s="197" t="n"/>
      <c r="O6" s="197" t="n"/>
      <c r="P6" s="197" t="n"/>
      <c r="Q6" s="197" t="n"/>
      <c r="R6" s="197" t="n"/>
      <c r="S6" s="197" t="n"/>
      <c r="T6" s="197" t="n"/>
      <c r="U6" s="197" t="n"/>
      <c r="V6" s="197" t="n"/>
      <c r="W6" s="197" t="n"/>
      <c r="X6" s="197" t="n"/>
    </row>
    <row r="7" ht="12.75" customHeight="1" s="198">
      <c r="A7" s="62" t="inlineStr">
        <is>
          <t>Mexico</t>
        </is>
      </c>
      <c r="B7" s="62">
        <f t="array" ref="B7">INDEX(Countries!$D$2:$D$255, MATCH(A7, Countries!$B$2:$B$255, 0))
</f>
        <v/>
      </c>
      <c r="C7" s="70" t="n">
        <v>0.0833</v>
      </c>
      <c r="D7" s="73" t="n">
        <v>3</v>
      </c>
      <c r="E7" s="57" t="inlineStr">
        <is>
          <t>Figure determined based on analyzing the amount of maintenance costs in relation to other capex costs.</t>
        </is>
      </c>
      <c r="F7" s="57" t="inlineStr">
        <is>
          <t>Figure determined based on analyzing the amount of maintenance costs in relation to other capex costs.</t>
        </is>
      </c>
      <c r="G7" s="197" t="n"/>
      <c r="H7" s="197" t="n"/>
      <c r="I7" s="197" t="n"/>
      <c r="J7" s="197" t="n"/>
      <c r="K7" s="197" t="n"/>
      <c r="L7" s="197" t="n"/>
      <c r="M7" s="197" t="n"/>
      <c r="N7" s="197" t="n"/>
      <c r="O7" s="197" t="n"/>
      <c r="P7" s="197" t="n"/>
      <c r="Q7" s="197" t="n"/>
      <c r="R7" s="197" t="n"/>
      <c r="S7" s="197" t="n"/>
      <c r="T7" s="197" t="n"/>
      <c r="U7" s="197" t="n"/>
      <c r="V7" s="197" t="n"/>
      <c r="W7" s="197" t="n"/>
      <c r="X7" s="197" t="n"/>
    </row>
    <row r="8" ht="12.75" customHeight="1" s="198">
      <c r="A8" s="62" t="inlineStr">
        <is>
          <t>Colombia</t>
        </is>
      </c>
      <c r="B8" s="62">
        <f t="array" ref="B8">INDEX(Countries!$D$2:$D$255, MATCH(A8, Countries!$B$2:$B$255, 0))
</f>
        <v/>
      </c>
      <c r="C8" s="70" t="n">
        <v>0.0833</v>
      </c>
      <c r="D8" s="73" t="n">
        <v>3</v>
      </c>
      <c r="E8" s="57" t="inlineStr">
        <is>
          <t>Figure determined based on analyzing the amount of maintenance costs in relation to other capex costs.</t>
        </is>
      </c>
      <c r="F8" s="57" t="inlineStr">
        <is>
          <t>Figure determined based on analyzing the amount of maintenance costs in relation to other capex costs.</t>
        </is>
      </c>
      <c r="G8" s="197" t="n"/>
      <c r="H8" s="197" t="n"/>
      <c r="I8" s="197" t="n"/>
      <c r="J8" s="197" t="n"/>
      <c r="K8" s="197" t="n"/>
      <c r="L8" s="197" t="n"/>
      <c r="M8" s="197" t="n"/>
      <c r="N8" s="197" t="n"/>
      <c r="O8" s="197" t="n"/>
      <c r="P8" s="197" t="n"/>
      <c r="Q8" s="197" t="n"/>
      <c r="R8" s="197" t="n"/>
      <c r="S8" s="197" t="n"/>
      <c r="T8" s="197" t="n"/>
      <c r="U8" s="197" t="n"/>
      <c r="V8" s="197" t="n"/>
      <c r="W8" s="197" t="n"/>
      <c r="X8" s="197" t="n"/>
    </row>
    <row r="9" ht="12.75" customHeight="1" s="198">
      <c r="A9" s="62" t="inlineStr">
        <is>
          <t>India</t>
        </is>
      </c>
      <c r="B9" s="62">
        <f t="array" ref="B9">INDEX(Countries!$D$2:$D$255, MATCH(A9, Countries!$B$2:$B$255, 0))
</f>
        <v/>
      </c>
      <c r="C9" s="70" t="n">
        <v>0.0833</v>
      </c>
      <c r="D9" s="73" t="n">
        <v>3</v>
      </c>
      <c r="E9" s="57" t="inlineStr">
        <is>
          <t>Figure determined based on analyzing the amount of maintenance costs in relation to other capex costs.</t>
        </is>
      </c>
      <c r="F9" s="57" t="inlineStr">
        <is>
          <t>Figure determined based on analyzing the amount of maintenance costs in relation to other capex costs.</t>
        </is>
      </c>
      <c r="G9" s="197" t="n"/>
      <c r="H9" s="197" t="n"/>
      <c r="I9" s="197" t="n"/>
      <c r="J9" s="197" t="n"/>
      <c r="K9" s="197" t="n"/>
      <c r="L9" s="197" t="n"/>
      <c r="M9" s="197" t="n"/>
      <c r="N9" s="197" t="n"/>
      <c r="O9" s="197" t="n"/>
      <c r="P9" s="197" t="n"/>
      <c r="Q9" s="197" t="n"/>
      <c r="R9" s="197" t="n"/>
      <c r="S9" s="197" t="n"/>
      <c r="T9" s="197" t="n"/>
      <c r="U9" s="197" t="n"/>
      <c r="V9" s="197" t="n"/>
      <c r="W9" s="197" t="n"/>
      <c r="X9" s="197" t="n"/>
    </row>
    <row r="10" ht="12.75" customHeight="1" s="198">
      <c r="A10" s="62" t="inlineStr">
        <is>
          <t>China</t>
        </is>
      </c>
      <c r="B10" s="62">
        <f t="array" ref="B10">INDEX(Countries!$D$2:$D$255, MATCH(A10, Countries!$B$2:$B$255, 0))
</f>
        <v/>
      </c>
      <c r="C10" s="74" t="n">
        <v>0.0833</v>
      </c>
      <c r="D10" s="75" t="n">
        <v>3</v>
      </c>
      <c r="E10" s="57" t="inlineStr">
        <is>
          <t>Figure determined based on analyzing the amount of maintenance costs in relation to other capex costs.</t>
        </is>
      </c>
      <c r="F10" s="57" t="inlineStr">
        <is>
          <t>Figure determined based on analyzing the amount of maintenance costs in relation to other capex costs.</t>
        </is>
      </c>
      <c r="G10" s="197" t="n"/>
      <c r="H10" s="197" t="n"/>
      <c r="I10" s="197" t="n"/>
      <c r="J10" s="197" t="n"/>
      <c r="K10" s="197" t="n"/>
      <c r="L10" s="197" t="n"/>
      <c r="M10" s="197" t="n"/>
      <c r="N10" s="197" t="n"/>
      <c r="O10" s="197" t="n"/>
      <c r="P10" s="197" t="n"/>
      <c r="Q10" s="197" t="n"/>
      <c r="R10" s="197" t="n"/>
      <c r="S10" s="197" t="n"/>
      <c r="T10" s="197" t="n"/>
      <c r="U10" s="197" t="n"/>
      <c r="V10" s="197" t="n"/>
      <c r="W10" s="197" t="n"/>
      <c r="X10" s="197" t="n"/>
    </row>
    <row r="11" ht="12.75" customHeight="1" s="198">
      <c r="A11" s="57" t="n"/>
      <c r="B11" s="57" t="n"/>
      <c r="C11" s="70" t="n"/>
      <c r="D11" s="73" t="n"/>
      <c r="E11" s="57" t="n"/>
      <c r="F11" s="5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57" t="n"/>
      <c r="B12" s="57" t="n"/>
      <c r="C12" s="70" t="n"/>
      <c r="D12" s="73" t="n"/>
      <c r="E12" s="57" t="n"/>
      <c r="F12" s="5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57" t="n"/>
      <c r="B13" s="57" t="n"/>
      <c r="C13" s="70" t="n"/>
      <c r="D13" s="73" t="n"/>
      <c r="E13" s="57" t="n"/>
      <c r="F13" s="5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57" t="n"/>
      <c r="B14" s="57" t="n"/>
      <c r="C14" s="70" t="n"/>
      <c r="D14" s="73" t="n"/>
      <c r="E14" s="57" t="n"/>
      <c r="F14" s="5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57" t="n"/>
      <c r="B15" s="57" t="n"/>
      <c r="C15" s="70" t="n"/>
      <c r="D15" s="73" t="n"/>
      <c r="E15" s="57" t="n"/>
      <c r="F15" s="5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57" t="n"/>
      <c r="B16" s="57" t="n"/>
      <c r="C16" s="70" t="n"/>
      <c r="D16" s="73" t="n"/>
      <c r="E16" s="57" t="n"/>
      <c r="F16" s="5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57" t="n"/>
      <c r="B17" s="57" t="n"/>
      <c r="C17" s="70" t="n"/>
      <c r="D17" s="73" t="n"/>
      <c r="E17" s="57" t="n"/>
      <c r="F17" s="5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57" t="n"/>
      <c r="B18" s="57" t="n"/>
      <c r="C18" s="70" t="n"/>
      <c r="D18" s="73" t="n"/>
      <c r="E18" s="57" t="n"/>
      <c r="F18" s="5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57" t="n"/>
      <c r="B19" s="57" t="n"/>
      <c r="C19" s="70" t="n"/>
      <c r="D19" s="73" t="n"/>
      <c r="E19" s="57" t="n"/>
      <c r="F19" s="5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57" t="n"/>
      <c r="B20" s="57" t="n"/>
      <c r="C20" s="70" t="n"/>
      <c r="D20" s="73" t="n"/>
      <c r="E20" s="57" t="n"/>
      <c r="F20" s="5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57" t="n"/>
      <c r="B21" s="57" t="n"/>
      <c r="C21" s="70" t="n"/>
      <c r="D21" s="73" t="n"/>
      <c r="E21" s="57" t="n"/>
      <c r="F21" s="5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57" t="n"/>
      <c r="B22" s="57" t="n"/>
      <c r="C22" s="70" t="n"/>
      <c r="D22" s="73" t="n"/>
      <c r="E22" s="57" t="n"/>
      <c r="F22" s="5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57" t="n"/>
      <c r="B23" s="57" t="n"/>
      <c r="C23" s="70" t="n"/>
      <c r="D23" s="73" t="n"/>
      <c r="E23" s="57" t="n"/>
      <c r="F23" s="5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57" t="n"/>
      <c r="B24" s="57" t="n"/>
      <c r="C24" s="70" t="n"/>
      <c r="D24" s="73" t="n"/>
      <c r="E24" s="57" t="n"/>
      <c r="F24" s="5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57" t="n"/>
      <c r="B25" s="57" t="n"/>
      <c r="C25" s="70" t="n"/>
      <c r="D25" s="73" t="n"/>
      <c r="E25" s="57" t="n"/>
      <c r="F25" s="5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57" t="n"/>
      <c r="B26" s="57" t="n"/>
      <c r="C26" s="70" t="n"/>
      <c r="D26" s="73" t="n"/>
      <c r="E26" s="57" t="n"/>
      <c r="F26" s="5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57" t="n"/>
      <c r="B27" s="57" t="n"/>
      <c r="C27" s="70" t="n"/>
      <c r="D27" s="73" t="n"/>
      <c r="E27" s="57" t="n"/>
      <c r="F27" s="5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57" t="n"/>
      <c r="B28" s="57" t="n"/>
      <c r="C28" s="70" t="n"/>
      <c r="D28" s="73" t="n"/>
      <c r="E28" s="57" t="n"/>
      <c r="F28" s="5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70" t="n"/>
      <c r="D29" s="73" t="n"/>
      <c r="E29" s="57" t="n"/>
      <c r="F29" s="5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70" t="n"/>
      <c r="D30" s="73" t="n"/>
      <c r="E30" s="57" t="n"/>
      <c r="F30" s="5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70" t="n"/>
      <c r="D31" s="73" t="n"/>
      <c r="E31" s="57" t="n"/>
      <c r="F31" s="5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70" t="n"/>
      <c r="D32" s="73" t="n"/>
      <c r="E32" s="57" t="n"/>
      <c r="F32" s="5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70" t="n"/>
      <c r="D33" s="73" t="n"/>
      <c r="E33" s="57" t="n"/>
      <c r="F33" s="5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70" t="n"/>
      <c r="D34" s="73" t="n"/>
      <c r="E34" s="57" t="n"/>
      <c r="F34" s="5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70" t="n"/>
      <c r="D35" s="73" t="n"/>
      <c r="E35" s="57" t="n"/>
      <c r="F35" s="5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70" t="n"/>
      <c r="D36" s="73" t="n"/>
      <c r="E36" s="57" t="n"/>
      <c r="F36" s="5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70" t="n"/>
      <c r="D37" s="73" t="n"/>
      <c r="E37" s="57" t="n"/>
      <c r="F37" s="5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70" t="n"/>
      <c r="D38" s="73" t="n"/>
      <c r="E38" s="57" t="n"/>
      <c r="F38" s="5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70" t="n"/>
      <c r="D39" s="73" t="n"/>
      <c r="E39" s="57" t="n"/>
      <c r="F39" s="5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70" t="n"/>
      <c r="D40" s="73" t="n"/>
      <c r="E40" s="57" t="n"/>
      <c r="F40" s="5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70" t="n"/>
      <c r="D41" s="73" t="n"/>
      <c r="E41" s="57" t="n"/>
      <c r="F41" s="5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70" t="n"/>
      <c r="D42" s="73" t="n"/>
      <c r="E42" s="57" t="n"/>
      <c r="F42" s="5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70" t="n"/>
      <c r="D43" s="73" t="n"/>
      <c r="E43" s="57" t="n"/>
      <c r="F43" s="5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70" t="n"/>
      <c r="D44" s="73" t="n"/>
      <c r="E44" s="57" t="n"/>
      <c r="F44" s="5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70" t="n"/>
      <c r="D45" s="73" t="n"/>
      <c r="E45" s="57" t="n"/>
      <c r="F45" s="5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70" t="n"/>
      <c r="D46" s="73" t="n"/>
      <c r="E46" s="57" t="n"/>
      <c r="F46" s="5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70" t="n"/>
      <c r="D47" s="73" t="n"/>
      <c r="E47" s="57" t="n"/>
      <c r="F47" s="5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70" t="n"/>
      <c r="D48" s="73" t="n"/>
      <c r="E48" s="57" t="n"/>
      <c r="F48" s="5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70" t="n"/>
      <c r="D49" s="73" t="n"/>
      <c r="E49" s="57" t="n"/>
      <c r="F49" s="5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70" t="n"/>
      <c r="D50" s="73" t="n"/>
      <c r="E50" s="57" t="n"/>
      <c r="F50" s="5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70" t="n"/>
      <c r="D51" s="73" t="n"/>
      <c r="E51" s="57" t="n"/>
      <c r="F51" s="5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70" t="n"/>
      <c r="D52" s="73" t="n"/>
      <c r="E52" s="57" t="n"/>
      <c r="F52" s="5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70" t="n"/>
      <c r="D53" s="73" t="n"/>
      <c r="E53" s="57" t="n"/>
      <c r="F53" s="5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70" t="n"/>
      <c r="D54" s="73" t="n"/>
      <c r="E54" s="57" t="n"/>
      <c r="F54" s="5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70" t="n"/>
      <c r="D55" s="73" t="n"/>
      <c r="E55" s="57" t="n"/>
      <c r="F55" s="5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70" t="n"/>
      <c r="D56" s="73" t="n"/>
      <c r="E56" s="57" t="n"/>
      <c r="F56" s="5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70" t="n"/>
      <c r="D57" s="73" t="n"/>
      <c r="E57" s="57" t="n"/>
      <c r="F57" s="5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70" t="n"/>
      <c r="D58" s="73" t="n"/>
      <c r="E58" s="57" t="n"/>
      <c r="F58" s="5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70" t="n"/>
      <c r="D59" s="73" t="n"/>
      <c r="E59" s="57" t="n"/>
      <c r="F59" s="5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70" t="n"/>
      <c r="D60" s="73" t="n"/>
      <c r="E60" s="57" t="n"/>
      <c r="F60" s="5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70" t="n"/>
      <c r="D61" s="73" t="n"/>
      <c r="E61" s="57" t="n"/>
      <c r="F61" s="5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70" t="n"/>
      <c r="D62" s="73" t="n"/>
      <c r="E62" s="57" t="n"/>
      <c r="F62" s="5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70" t="n"/>
      <c r="D63" s="73" t="n"/>
      <c r="E63" s="57" t="n"/>
      <c r="F63" s="5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70" t="n"/>
      <c r="D64" s="73" t="n"/>
      <c r="E64" s="57" t="n"/>
      <c r="F64" s="5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70" t="n"/>
      <c r="D65" s="73" t="n"/>
      <c r="E65" s="57" t="n"/>
      <c r="F65" s="5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70" t="n"/>
      <c r="D66" s="73" t="n"/>
      <c r="E66" s="57" t="n"/>
      <c r="F66" s="5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70" t="n"/>
      <c r="D67" s="73" t="n"/>
      <c r="E67" s="57" t="n"/>
      <c r="F67" s="5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70" t="n"/>
      <c r="D68" s="73" t="n"/>
      <c r="E68" s="57" t="n"/>
      <c r="F68" s="5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70" t="n"/>
      <c r="D69" s="73" t="n"/>
      <c r="E69" s="57" t="n"/>
      <c r="F69" s="5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70" t="n"/>
      <c r="D70" s="73" t="n"/>
      <c r="E70" s="57" t="n"/>
      <c r="F70" s="5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70" t="n"/>
      <c r="D71" s="73" t="n"/>
      <c r="E71" s="57" t="n"/>
      <c r="F71" s="5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70" t="n"/>
      <c r="D72" s="73" t="n"/>
      <c r="E72" s="57" t="n"/>
      <c r="F72" s="5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70" t="n"/>
      <c r="D73" s="73" t="n"/>
      <c r="E73" s="57" t="n"/>
      <c r="F73" s="5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70" t="n"/>
      <c r="D74" s="73" t="n"/>
      <c r="E74" s="57" t="n"/>
      <c r="F74" s="5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70" t="n"/>
      <c r="D75" s="73" t="n"/>
      <c r="E75" s="57" t="n"/>
      <c r="F75" s="5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70" t="n"/>
      <c r="D76" s="73" t="n"/>
      <c r="E76" s="57" t="n"/>
      <c r="F76" s="5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70" t="n"/>
      <c r="D77" s="73" t="n"/>
      <c r="E77" s="57" t="n"/>
      <c r="F77" s="5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70" t="n"/>
      <c r="D78" s="73" t="n"/>
      <c r="E78" s="57" t="n"/>
      <c r="F78" s="5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70" t="n"/>
      <c r="D79" s="73" t="n"/>
      <c r="E79" s="57" t="n"/>
      <c r="F79" s="5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70" t="n"/>
      <c r="D80" s="73" t="n"/>
      <c r="E80" s="57" t="n"/>
      <c r="F80" s="5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70" t="n"/>
      <c r="D81" s="73" t="n"/>
      <c r="E81" s="57" t="n"/>
      <c r="F81" s="5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70" t="n"/>
      <c r="D82" s="73" t="n"/>
      <c r="E82" s="57" t="n"/>
      <c r="F82" s="5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70" t="n"/>
      <c r="D83" s="73" t="n"/>
      <c r="E83" s="57" t="n"/>
      <c r="F83" s="5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70" t="n"/>
      <c r="D84" s="73" t="n"/>
      <c r="E84" s="57" t="n"/>
      <c r="F84" s="5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70" t="n"/>
      <c r="D85" s="73" t="n"/>
      <c r="E85" s="57" t="n"/>
      <c r="F85" s="5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70" t="n"/>
      <c r="D86" s="73" t="n"/>
      <c r="E86" s="57" t="n"/>
      <c r="F86" s="5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70" t="n"/>
      <c r="D87" s="73" t="n"/>
      <c r="E87" s="57" t="n"/>
      <c r="F87" s="5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70" t="n"/>
      <c r="D88" s="73" t="n"/>
      <c r="E88" s="57" t="n"/>
      <c r="F88" s="5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70" t="n"/>
      <c r="D89" s="73" t="n"/>
      <c r="E89" s="57" t="n"/>
      <c r="F89" s="5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70" t="n"/>
      <c r="D90" s="73" t="n"/>
      <c r="E90" s="57" t="n"/>
      <c r="F90" s="5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70" t="n"/>
      <c r="D91" s="73" t="n"/>
      <c r="E91" s="57" t="n"/>
      <c r="F91" s="5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70" t="n"/>
      <c r="D92" s="73" t="n"/>
      <c r="E92" s="57" t="n"/>
      <c r="F92" s="5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70" t="n"/>
      <c r="D93" s="73" t="n"/>
      <c r="E93" s="57" t="n"/>
      <c r="F93" s="5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70" t="n"/>
      <c r="D94" s="73" t="n"/>
      <c r="E94" s="57" t="n"/>
      <c r="F94" s="5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70" t="n"/>
      <c r="D95" s="73" t="n"/>
      <c r="E95" s="57" t="n"/>
      <c r="F95" s="5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70" t="n"/>
      <c r="D96" s="73" t="n"/>
      <c r="E96" s="57" t="n"/>
      <c r="F96" s="5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70" t="n"/>
      <c r="D97" s="73" t="n"/>
      <c r="E97" s="57" t="n"/>
      <c r="F97" s="5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70" t="n"/>
      <c r="D98" s="73" t="n"/>
      <c r="E98" s="57" t="n"/>
      <c r="F98" s="5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70" t="n"/>
      <c r="D99" s="73" t="n"/>
      <c r="E99" s="57" t="n"/>
      <c r="F99" s="5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70" t="n"/>
      <c r="D100" s="73" t="n"/>
      <c r="E100" s="57" t="n"/>
      <c r="F100" s="5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70" t="n"/>
      <c r="D101" s="73" t="n"/>
      <c r="E101" s="57" t="n"/>
      <c r="F101" s="5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70" t="n"/>
      <c r="D102" s="73" t="n"/>
      <c r="E102" s="57" t="n"/>
      <c r="F102" s="5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70" t="n"/>
      <c r="D103" s="73" t="n"/>
      <c r="E103" s="57" t="n"/>
      <c r="F103" s="5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70" t="n"/>
      <c r="D104" s="73" t="n"/>
      <c r="E104" s="57" t="n"/>
      <c r="F104" s="5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70" t="n"/>
      <c r="D105" s="73" t="n"/>
      <c r="E105" s="57" t="n"/>
      <c r="F105" s="5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70" t="n"/>
      <c r="D106" s="73" t="n"/>
      <c r="E106" s="57" t="n"/>
      <c r="F106" s="5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70" t="n"/>
      <c r="D107" s="73" t="n"/>
      <c r="E107" s="57" t="n"/>
      <c r="F107" s="5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70" t="n"/>
      <c r="D108" s="73" t="n"/>
      <c r="E108" s="57" t="n"/>
      <c r="F108" s="5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70" t="n"/>
      <c r="D109" s="73" t="n"/>
      <c r="E109" s="57" t="n"/>
      <c r="F109" s="5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70" t="n"/>
      <c r="D110" s="73" t="n"/>
      <c r="E110" s="57" t="n"/>
      <c r="F110" s="5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70" t="n"/>
      <c r="D111" s="73" t="n"/>
      <c r="E111" s="57" t="n"/>
      <c r="F111" s="5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70" t="n"/>
      <c r="D112" s="73" t="n"/>
      <c r="E112" s="57" t="n"/>
      <c r="F112" s="5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70" t="n"/>
      <c r="D113" s="73" t="n"/>
      <c r="E113" s="57" t="n"/>
      <c r="F113" s="5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70" t="n"/>
      <c r="D114" s="73" t="n"/>
      <c r="E114" s="57" t="n"/>
      <c r="F114" s="5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70" t="n"/>
      <c r="D115" s="73" t="n"/>
      <c r="E115" s="57" t="n"/>
      <c r="F115" s="5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70" t="n"/>
      <c r="D116" s="73" t="n"/>
      <c r="E116" s="57" t="n"/>
      <c r="F116" s="5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70" t="n"/>
      <c r="D117" s="73" t="n"/>
      <c r="E117" s="57" t="n"/>
      <c r="F117" s="5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70" t="n"/>
      <c r="D118" s="73" t="n"/>
      <c r="E118" s="57" t="n"/>
      <c r="F118" s="5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70" t="n"/>
      <c r="D119" s="73" t="n"/>
      <c r="E119" s="57" t="n"/>
      <c r="F119" s="5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70" t="n"/>
      <c r="D120" s="73" t="n"/>
      <c r="E120" s="57" t="n"/>
      <c r="F120" s="5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70" t="n"/>
      <c r="D121" s="73" t="n"/>
      <c r="E121" s="57" t="n"/>
      <c r="F121" s="5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70" t="n"/>
      <c r="D122" s="73" t="n"/>
      <c r="E122" s="57" t="n"/>
      <c r="F122" s="5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70" t="n"/>
      <c r="D123" s="73" t="n"/>
      <c r="E123" s="57" t="n"/>
      <c r="F123" s="5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70" t="n"/>
      <c r="D124" s="73" t="n"/>
      <c r="E124" s="57" t="n"/>
      <c r="F124" s="5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70" t="n"/>
      <c r="D125" s="73" t="n"/>
      <c r="E125" s="57" t="n"/>
      <c r="F125" s="5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70" t="n"/>
      <c r="D126" s="73" t="n"/>
      <c r="E126" s="57" t="n"/>
      <c r="F126" s="5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70" t="n"/>
      <c r="D127" s="73" t="n"/>
      <c r="E127" s="57" t="n"/>
      <c r="F127" s="5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70" t="n"/>
      <c r="D128" s="73" t="n"/>
      <c r="E128" s="57" t="n"/>
      <c r="F128" s="5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70" t="n"/>
      <c r="D129" s="73" t="n"/>
      <c r="E129" s="57" t="n"/>
      <c r="F129" s="5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70" t="n"/>
      <c r="D130" s="73" t="n"/>
      <c r="E130" s="57" t="n"/>
      <c r="F130" s="5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70" t="n"/>
      <c r="D131" s="73" t="n"/>
      <c r="E131" s="57" t="n"/>
      <c r="F131" s="5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70" t="n"/>
      <c r="D132" s="73" t="n"/>
      <c r="E132" s="57" t="n"/>
      <c r="F132" s="5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70" t="n"/>
      <c r="D133" s="73" t="n"/>
      <c r="E133" s="57" t="n"/>
      <c r="F133" s="5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70" t="n"/>
      <c r="D134" s="73" t="n"/>
      <c r="E134" s="57" t="n"/>
      <c r="F134" s="5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70" t="n"/>
      <c r="D135" s="73" t="n"/>
      <c r="E135" s="57" t="n"/>
      <c r="F135" s="5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70" t="n"/>
      <c r="D136" s="73" t="n"/>
      <c r="E136" s="57" t="n"/>
      <c r="F136" s="5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70" t="n"/>
      <c r="D137" s="73" t="n"/>
      <c r="E137" s="57" t="n"/>
      <c r="F137" s="5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70" t="n"/>
      <c r="D138" s="73" t="n"/>
      <c r="E138" s="57" t="n"/>
      <c r="F138" s="5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70" t="n"/>
      <c r="D139" s="73" t="n"/>
      <c r="E139" s="57" t="n"/>
      <c r="F139" s="5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70" t="n"/>
      <c r="D140" s="73" t="n"/>
      <c r="E140" s="57" t="n"/>
      <c r="F140" s="5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70" t="n"/>
      <c r="D141" s="73" t="n"/>
      <c r="E141" s="57" t="n"/>
      <c r="F141" s="5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70" t="n"/>
      <c r="D142" s="73" t="n"/>
      <c r="E142" s="57" t="n"/>
      <c r="F142" s="5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70" t="n"/>
      <c r="D143" s="73" t="n"/>
      <c r="E143" s="57" t="n"/>
      <c r="F143" s="5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70" t="n"/>
      <c r="D144" s="73" t="n"/>
      <c r="E144" s="57" t="n"/>
      <c r="F144" s="5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70" t="n"/>
      <c r="D145" s="73" t="n"/>
      <c r="E145" s="57" t="n"/>
      <c r="F145" s="5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70" t="n"/>
      <c r="D146" s="73" t="n"/>
      <c r="E146" s="57" t="n"/>
      <c r="F146" s="5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70" t="n"/>
      <c r="D147" s="73" t="n"/>
      <c r="E147" s="57" t="n"/>
      <c r="F147" s="5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70" t="n"/>
      <c r="D148" s="73" t="n"/>
      <c r="E148" s="57" t="n"/>
      <c r="F148" s="5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70" t="n"/>
      <c r="D149" s="73" t="n"/>
      <c r="E149" s="57" t="n"/>
      <c r="F149" s="5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70" t="n"/>
      <c r="D150" s="73" t="n"/>
      <c r="E150" s="57" t="n"/>
      <c r="F150" s="5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70" t="n"/>
      <c r="D151" s="73" t="n"/>
      <c r="E151" s="57" t="n"/>
      <c r="F151" s="5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70" t="n"/>
      <c r="D152" s="73" t="n"/>
      <c r="E152" s="57" t="n"/>
      <c r="F152" s="5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70" t="n"/>
      <c r="D153" s="73" t="n"/>
      <c r="E153" s="57" t="n"/>
      <c r="F153" s="5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70" t="n"/>
      <c r="D154" s="73" t="n"/>
      <c r="E154" s="57" t="n"/>
      <c r="F154" s="5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70" t="n"/>
      <c r="D155" s="73" t="n"/>
      <c r="E155" s="57" t="n"/>
      <c r="F155" s="5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70" t="n"/>
      <c r="D156" s="73" t="n"/>
      <c r="E156" s="57" t="n"/>
      <c r="F156" s="5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70" t="n"/>
      <c r="D157" s="73" t="n"/>
      <c r="E157" s="57" t="n"/>
      <c r="F157" s="5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70" t="n"/>
      <c r="D158" s="73" t="n"/>
      <c r="E158" s="57" t="n"/>
      <c r="F158" s="5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70" t="n"/>
      <c r="D159" s="73" t="n"/>
      <c r="E159" s="57" t="n"/>
      <c r="F159" s="5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70" t="n"/>
      <c r="D160" s="73" t="n"/>
      <c r="E160" s="57" t="n"/>
      <c r="F160" s="5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70" t="n"/>
      <c r="D161" s="73" t="n"/>
      <c r="E161" s="57" t="n"/>
      <c r="F161" s="5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70" t="n"/>
      <c r="D162" s="73" t="n"/>
      <c r="E162" s="57" t="n"/>
      <c r="F162" s="5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70" t="n"/>
      <c r="D163" s="73" t="n"/>
      <c r="E163" s="57" t="n"/>
      <c r="F163" s="5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70" t="n"/>
      <c r="D164" s="73" t="n"/>
      <c r="E164" s="57" t="n"/>
      <c r="F164" s="5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70" t="n"/>
      <c r="D165" s="73" t="n"/>
      <c r="E165" s="57" t="n"/>
      <c r="F165" s="5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70" t="n"/>
      <c r="D166" s="73" t="n"/>
      <c r="E166" s="57" t="n"/>
      <c r="F166" s="5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70" t="n"/>
      <c r="D167" s="73" t="n"/>
      <c r="E167" s="57" t="n"/>
      <c r="F167" s="5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70" t="n"/>
      <c r="D168" s="73" t="n"/>
      <c r="E168" s="57" t="n"/>
      <c r="F168" s="5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70" t="n"/>
      <c r="D169" s="73" t="n"/>
      <c r="E169" s="57" t="n"/>
      <c r="F169" s="5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70" t="n"/>
      <c r="D170" s="73" t="n"/>
      <c r="E170" s="57" t="n"/>
      <c r="F170" s="5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70" t="n"/>
      <c r="D171" s="73" t="n"/>
      <c r="E171" s="57" t="n"/>
      <c r="F171" s="5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70" t="n"/>
      <c r="D172" s="73" t="n"/>
      <c r="E172" s="57" t="n"/>
      <c r="F172" s="5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70" t="n"/>
      <c r="D173" s="73" t="n"/>
      <c r="E173" s="57" t="n"/>
      <c r="F173" s="5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70" t="n"/>
      <c r="D174" s="73" t="n"/>
      <c r="E174" s="57" t="n"/>
      <c r="F174" s="5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70" t="n"/>
      <c r="D175" s="73" t="n"/>
      <c r="E175" s="57" t="n"/>
      <c r="F175" s="5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70" t="n"/>
      <c r="D176" s="73" t="n"/>
      <c r="E176" s="57" t="n"/>
      <c r="F176" s="5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70" t="n"/>
      <c r="D177" s="73" t="n"/>
      <c r="E177" s="57" t="n"/>
      <c r="F177" s="5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70" t="n"/>
      <c r="D178" s="73" t="n"/>
      <c r="E178" s="57" t="n"/>
      <c r="F178" s="5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70" t="n"/>
      <c r="D179" s="73" t="n"/>
      <c r="E179" s="57" t="n"/>
      <c r="F179" s="5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70" t="n"/>
      <c r="D180" s="73" t="n"/>
      <c r="E180" s="57" t="n"/>
      <c r="F180" s="5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70" t="n"/>
      <c r="D181" s="73" t="n"/>
      <c r="E181" s="57" t="n"/>
      <c r="F181" s="5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70" t="n"/>
      <c r="D182" s="73" t="n"/>
      <c r="E182" s="57" t="n"/>
      <c r="F182" s="5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70" t="n"/>
      <c r="D183" s="73" t="n"/>
      <c r="E183" s="57" t="n"/>
      <c r="F183" s="5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70" t="n"/>
      <c r="D184" s="73" t="n"/>
      <c r="E184" s="57" t="n"/>
      <c r="F184" s="5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70" t="n"/>
      <c r="D185" s="73" t="n"/>
      <c r="E185" s="57" t="n"/>
      <c r="F185" s="5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70" t="n"/>
      <c r="D186" s="73" t="n"/>
      <c r="E186" s="57" t="n"/>
      <c r="F186" s="5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70" t="n"/>
      <c r="D187" s="73" t="n"/>
      <c r="E187" s="57" t="n"/>
      <c r="F187" s="5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70" t="n"/>
      <c r="D188" s="73" t="n"/>
      <c r="E188" s="57" t="n"/>
      <c r="F188" s="5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70" t="n"/>
      <c r="D189" s="73" t="n"/>
      <c r="E189" s="57" t="n"/>
      <c r="F189" s="5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70" t="n"/>
      <c r="D190" s="73" t="n"/>
      <c r="E190" s="57" t="n"/>
      <c r="F190" s="5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70" t="n"/>
      <c r="D191" s="73" t="n"/>
      <c r="E191" s="57" t="n"/>
      <c r="F191" s="5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70" t="n"/>
      <c r="D192" s="73" t="n"/>
      <c r="E192" s="57" t="n"/>
      <c r="F192" s="5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70" t="n"/>
      <c r="D193" s="73" t="n"/>
      <c r="E193" s="57" t="n"/>
      <c r="F193" s="5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70" t="n"/>
      <c r="D194" s="73" t="n"/>
      <c r="E194" s="57" t="n"/>
      <c r="F194" s="5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70" t="n"/>
      <c r="D195" s="73" t="n"/>
      <c r="E195" s="57" t="n"/>
      <c r="F195" s="5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70" t="n"/>
      <c r="D196" s="73" t="n"/>
      <c r="E196" s="57" t="n"/>
      <c r="F196" s="5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70" t="n"/>
      <c r="D197" s="73" t="n"/>
      <c r="E197" s="57" t="n"/>
      <c r="F197" s="5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70" t="n"/>
      <c r="D198" s="73" t="n"/>
      <c r="E198" s="57" t="n"/>
      <c r="F198" s="5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70" t="n"/>
      <c r="D199" s="73" t="n"/>
      <c r="E199" s="57" t="n"/>
      <c r="F199" s="5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70" t="n"/>
      <c r="D200" s="73" t="n"/>
      <c r="E200" s="57" t="n"/>
      <c r="F200" s="5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70" t="n"/>
      <c r="D201" s="73" t="n"/>
      <c r="E201" s="57" t="n"/>
      <c r="F201" s="5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70" t="n"/>
      <c r="D202" s="73" t="n"/>
      <c r="E202" s="57" t="n"/>
      <c r="F202" s="5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70" t="n"/>
      <c r="D203" s="73" t="n"/>
      <c r="E203" s="57" t="n"/>
      <c r="F203" s="5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70" t="n"/>
      <c r="D204" s="73" t="n"/>
      <c r="E204" s="57" t="n"/>
      <c r="F204" s="5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70" t="n"/>
      <c r="D205" s="73" t="n"/>
      <c r="E205" s="57" t="n"/>
      <c r="F205" s="5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70" t="n"/>
      <c r="D206" s="73" t="n"/>
      <c r="E206" s="57" t="n"/>
      <c r="F206" s="5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70" t="n"/>
      <c r="D207" s="73" t="n"/>
      <c r="E207" s="57" t="n"/>
      <c r="F207" s="5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70" t="n"/>
      <c r="D208" s="73" t="n"/>
      <c r="E208" s="57" t="n"/>
      <c r="F208" s="5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70" t="n"/>
      <c r="D209" s="73" t="n"/>
      <c r="E209" s="57" t="n"/>
      <c r="F209" s="5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70" t="n"/>
      <c r="D210" s="73" t="n"/>
      <c r="E210" s="57" t="n"/>
      <c r="F210" s="5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70" t="n"/>
      <c r="D211" s="73" t="n"/>
      <c r="E211" s="57" t="n"/>
      <c r="F211" s="5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70" t="n"/>
      <c r="D212" s="73" t="n"/>
      <c r="E212" s="57" t="n"/>
      <c r="F212" s="5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70" t="n"/>
      <c r="D213" s="73" t="n"/>
      <c r="E213" s="57" t="n"/>
      <c r="F213" s="5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70" t="n"/>
      <c r="D214" s="73" t="n"/>
      <c r="E214" s="57" t="n"/>
      <c r="F214" s="5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70" t="n"/>
      <c r="D215" s="73" t="n"/>
      <c r="E215" s="57" t="n"/>
      <c r="F215" s="5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70" t="n"/>
      <c r="D216" s="73" t="n"/>
      <c r="E216" s="57" t="n"/>
      <c r="F216" s="5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70" t="n"/>
      <c r="D217" s="73" t="n"/>
      <c r="E217" s="57" t="n"/>
      <c r="F217" s="5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70" t="n"/>
      <c r="D218" s="73" t="n"/>
      <c r="E218" s="57" t="n"/>
      <c r="F218" s="5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70" t="n"/>
      <c r="D219" s="73" t="n"/>
      <c r="E219" s="57" t="n"/>
      <c r="F219" s="5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70" t="n"/>
      <c r="D220" s="73" t="n"/>
      <c r="E220" s="57" t="n"/>
      <c r="F220" s="5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70" t="n"/>
      <c r="D221" s="73" t="n"/>
      <c r="E221" s="57" t="n"/>
      <c r="F221" s="57" t="n"/>
    </row>
    <row r="222" ht="15.75" customHeight="1" s="198">
      <c r="A222" s="57" t="n"/>
      <c r="B222" s="57" t="n"/>
      <c r="C222" s="70" t="n"/>
      <c r="D222" s="73" t="n"/>
      <c r="E222" s="57" t="n"/>
      <c r="F222" s="57" t="n"/>
    </row>
    <row r="223" ht="15.75" customHeight="1" s="198">
      <c r="A223" s="57" t="n"/>
      <c r="B223" s="57" t="n"/>
      <c r="C223" s="70" t="n"/>
      <c r="D223" s="73" t="n"/>
      <c r="E223" s="57" t="n"/>
      <c r="F223" s="57" t="n"/>
    </row>
    <row r="224" ht="15.75" customHeight="1" s="198">
      <c r="A224" s="57" t="n"/>
      <c r="B224" s="57" t="n"/>
      <c r="C224" s="70" t="n"/>
      <c r="D224" s="73" t="n"/>
      <c r="E224" s="57" t="n"/>
      <c r="F224" s="57" t="n"/>
    </row>
    <row r="225" ht="15.75" customHeight="1" s="198">
      <c r="A225" s="57" t="n"/>
      <c r="B225" s="57" t="n"/>
      <c r="C225" s="70" t="n"/>
      <c r="D225" s="73" t="n"/>
      <c r="E225" s="57" t="n"/>
      <c r="F225" s="57" t="n"/>
    </row>
    <row r="226" ht="15.75" customHeight="1" s="198">
      <c r="A226" s="57" t="n"/>
      <c r="B226" s="57" t="n"/>
      <c r="C226" s="70" t="n"/>
      <c r="D226" s="73" t="n"/>
      <c r="E226" s="57" t="n"/>
      <c r="F226" s="57" t="n"/>
    </row>
    <row r="227" ht="15.75" customHeight="1" s="198">
      <c r="A227" s="57" t="n"/>
      <c r="B227" s="57" t="n"/>
      <c r="C227" s="70" t="n"/>
      <c r="D227" s="73" t="n"/>
      <c r="E227" s="57" t="n"/>
      <c r="F227" s="57" t="n"/>
    </row>
    <row r="228" ht="15.75" customHeight="1" s="198">
      <c r="A228" s="57" t="n"/>
      <c r="B228" s="57" t="n"/>
      <c r="C228" s="70" t="n"/>
      <c r="D228" s="73" t="n"/>
      <c r="E228" s="57" t="n"/>
      <c r="F228" s="57" t="n"/>
    </row>
    <row r="229" ht="15.75" customHeight="1" s="198">
      <c r="A229" s="57" t="n"/>
      <c r="B229" s="57" t="n"/>
      <c r="C229" s="70" t="n"/>
      <c r="D229" s="73" t="n"/>
      <c r="E229" s="57" t="n"/>
      <c r="F229" s="57" t="n"/>
    </row>
    <row r="230" ht="15.75" customHeight="1" s="198">
      <c r="A230" s="57" t="n"/>
      <c r="B230" s="57" t="n"/>
      <c r="C230" s="70" t="n"/>
      <c r="D230" s="73" t="n"/>
      <c r="E230" s="57" t="n"/>
      <c r="F230" s="57" t="n"/>
    </row>
    <row r="231" ht="15.75" customHeight="1" s="198">
      <c r="A231" s="57" t="n"/>
      <c r="B231" s="57" t="n"/>
      <c r="C231" s="70" t="n"/>
      <c r="D231" s="73" t="n"/>
      <c r="E231" s="57" t="n"/>
      <c r="F231" s="57" t="n"/>
    </row>
    <row r="232" ht="15.75" customHeight="1" s="198">
      <c r="A232" s="57" t="n"/>
      <c r="B232" s="57" t="n"/>
      <c r="C232" s="70" t="n"/>
      <c r="D232" s="73" t="n"/>
      <c r="E232" s="57" t="n"/>
      <c r="F232" s="57" t="n"/>
    </row>
    <row r="233" ht="15.75" customHeight="1" s="198">
      <c r="A233" s="57" t="n"/>
      <c r="B233" s="57" t="n"/>
      <c r="C233" s="70" t="n"/>
      <c r="D233" s="73" t="n"/>
      <c r="E233" s="57" t="n"/>
      <c r="F233" s="57" t="n"/>
    </row>
    <row r="234" ht="15.75" customHeight="1" s="198">
      <c r="A234" s="57" t="n"/>
      <c r="B234" s="57" t="n"/>
      <c r="C234" s="70" t="n"/>
      <c r="D234" s="73" t="n"/>
      <c r="E234" s="57" t="n"/>
      <c r="F234" s="57" t="n"/>
    </row>
    <row r="235" ht="15.75" customHeight="1" s="198">
      <c r="A235" s="57" t="n"/>
      <c r="B235" s="57" t="n"/>
      <c r="C235" s="70" t="n"/>
      <c r="D235" s="73" t="n"/>
      <c r="E235" s="57" t="n"/>
      <c r="F235" s="57" t="n"/>
    </row>
    <row r="236" ht="15.75" customHeight="1" s="198">
      <c r="A236" s="57" t="n"/>
      <c r="B236" s="57" t="n"/>
      <c r="C236" s="70" t="n"/>
      <c r="D236" s="73" t="n"/>
      <c r="E236" s="57" t="n"/>
      <c r="F236" s="57" t="n"/>
    </row>
    <row r="237" ht="15.75" customHeight="1" s="198">
      <c r="A237" s="57" t="n"/>
      <c r="B237" s="57" t="n"/>
      <c r="C237" s="70" t="n"/>
      <c r="D237" s="73" t="n"/>
      <c r="E237" s="57" t="n"/>
      <c r="F237" s="57" t="n"/>
    </row>
    <row r="238" ht="15.75" customHeight="1" s="198">
      <c r="A238" s="57" t="n"/>
      <c r="B238" s="57" t="n"/>
      <c r="C238" s="70" t="n"/>
      <c r="D238" s="73" t="n"/>
      <c r="E238" s="57" t="n"/>
      <c r="F238" s="57" t="n"/>
    </row>
    <row r="239" ht="15.75" customHeight="1" s="198">
      <c r="A239" s="57" t="n"/>
      <c r="B239" s="57" t="n"/>
      <c r="C239" s="70" t="n"/>
      <c r="D239" s="73" t="n"/>
      <c r="E239" s="57" t="n"/>
      <c r="F239" s="57" t="n"/>
    </row>
    <row r="240" ht="15.75" customHeight="1" s="198">
      <c r="A240" s="57" t="n"/>
      <c r="B240" s="57" t="n"/>
      <c r="C240" s="70" t="n"/>
      <c r="D240" s="73" t="n"/>
      <c r="E240" s="57" t="n"/>
      <c r="F240" s="57" t="n"/>
    </row>
    <row r="241" ht="15.75" customHeight="1" s="198">
      <c r="A241" s="57" t="n"/>
      <c r="B241" s="57" t="n"/>
      <c r="C241" s="70" t="n"/>
      <c r="D241" s="73" t="n"/>
      <c r="E241" s="57" t="n"/>
      <c r="F241" s="57" t="n"/>
    </row>
    <row r="242" ht="15.75" customHeight="1" s="198">
      <c r="A242" s="57" t="n"/>
      <c r="B242" s="57" t="n"/>
      <c r="C242" s="70" t="n"/>
      <c r="D242" s="73" t="n"/>
      <c r="E242" s="57" t="n"/>
      <c r="F242" s="57" t="n"/>
    </row>
    <row r="243" ht="15.75" customHeight="1" s="198">
      <c r="A243" s="57" t="n"/>
      <c r="B243" s="57" t="n"/>
      <c r="C243" s="70" t="n"/>
      <c r="D243" s="73" t="n"/>
      <c r="E243" s="57" t="n"/>
      <c r="F243" s="57" t="n"/>
    </row>
    <row r="244" ht="15.75" customHeight="1" s="198">
      <c r="A244" s="57" t="n"/>
      <c r="B244" s="57" t="n"/>
      <c r="C244" s="70" t="n"/>
      <c r="D244" s="73" t="n"/>
      <c r="E244" s="57" t="n"/>
      <c r="F244" s="57" t="n"/>
    </row>
    <row r="245" ht="15.75" customHeight="1" s="198">
      <c r="A245" s="57" t="n"/>
      <c r="B245" s="57" t="n"/>
      <c r="C245" s="70" t="n"/>
      <c r="D245" s="73" t="n"/>
      <c r="E245" s="57" t="n"/>
      <c r="F245" s="57" t="n"/>
    </row>
    <row r="246" ht="15.75" customHeight="1" s="198">
      <c r="A246" s="57" t="n"/>
      <c r="B246" s="57" t="n"/>
      <c r="C246" s="70" t="n"/>
      <c r="D246" s="73" t="n"/>
      <c r="E246" s="57" t="n"/>
      <c r="F246" s="57" t="n"/>
    </row>
    <row r="247" ht="15.75" customHeight="1" s="198">
      <c r="A247" s="57" t="n"/>
      <c r="B247" s="57" t="n"/>
      <c r="C247" s="70" t="n"/>
      <c r="D247" s="73" t="n"/>
      <c r="E247" s="57" t="n"/>
      <c r="F247" s="57" t="n"/>
    </row>
    <row r="248" ht="15.75" customHeight="1" s="198">
      <c r="A248" s="57" t="n"/>
      <c r="B248" s="57" t="n"/>
      <c r="C248" s="70" t="n"/>
      <c r="D248" s="73" t="n"/>
      <c r="E248" s="57" t="n"/>
      <c r="F248" s="57" t="n"/>
    </row>
    <row r="249" ht="15.75" customHeight="1" s="198">
      <c r="A249" s="57" t="n"/>
      <c r="B249" s="57" t="n"/>
      <c r="C249" s="70" t="n"/>
      <c r="D249" s="73" t="n"/>
      <c r="E249" s="57" t="n"/>
      <c r="F249" s="57" t="n"/>
    </row>
    <row r="250" ht="15.75" customHeight="1" s="198">
      <c r="A250" s="57" t="n"/>
      <c r="B250" s="57" t="n"/>
      <c r="C250" s="70" t="n"/>
      <c r="D250" s="73" t="n"/>
      <c r="E250" s="57" t="n"/>
      <c r="F250" s="57" t="n"/>
    </row>
    <row r="251" ht="15.75" customHeight="1" s="198">
      <c r="A251" s="57" t="n"/>
      <c r="B251" s="57" t="n"/>
      <c r="C251" s="70" t="n"/>
      <c r="D251" s="73" t="n"/>
      <c r="E251" s="57" t="n"/>
      <c r="F251" s="57" t="n"/>
    </row>
    <row r="252" ht="15.75" customHeight="1" s="198">
      <c r="A252" s="57" t="n"/>
      <c r="B252" s="57" t="n"/>
      <c r="C252" s="70" t="n"/>
      <c r="D252" s="73" t="n"/>
      <c r="E252" s="57" t="n"/>
      <c r="F252" s="57" t="n"/>
    </row>
    <row r="253" ht="15.75" customHeight="1" s="198">
      <c r="A253" s="57" t="n"/>
      <c r="B253" s="57" t="n"/>
      <c r="C253" s="70" t="n"/>
      <c r="D253" s="73" t="n"/>
      <c r="E253" s="57" t="n"/>
      <c r="F253" s="57" t="n"/>
    </row>
    <row r="254" ht="15.75" customHeight="1" s="198">
      <c r="A254" s="57" t="n"/>
      <c r="B254" s="57" t="n"/>
      <c r="C254" s="70" t="n"/>
      <c r="D254" s="73" t="n"/>
      <c r="E254" s="57" t="n"/>
      <c r="F254" s="57" t="n"/>
    </row>
    <row r="255" ht="15.75" customHeight="1" s="198">
      <c r="A255" s="57" t="n"/>
      <c r="B255" s="57" t="n"/>
      <c r="C255" s="70" t="n"/>
      <c r="D255" s="73" t="n"/>
      <c r="E255" s="57" t="n"/>
      <c r="F255" s="57" t="n"/>
    </row>
    <row r="256" ht="15.75" customHeight="1" s="198">
      <c r="A256" s="57" t="n"/>
      <c r="B256" s="57" t="n"/>
      <c r="C256" s="70" t="n"/>
      <c r="D256" s="73" t="n"/>
      <c r="E256" s="57" t="n"/>
      <c r="F256" s="57" t="n"/>
    </row>
    <row r="257" ht="15.75" customHeight="1" s="198">
      <c r="A257" s="57" t="n"/>
      <c r="B257" s="57" t="n"/>
      <c r="C257" s="70" t="n"/>
      <c r="D257" s="73" t="n"/>
      <c r="E257" s="57" t="n"/>
      <c r="F257" s="57" t="n"/>
    </row>
    <row r="258" ht="15.75" customHeight="1" s="198">
      <c r="A258" s="57" t="n"/>
      <c r="B258" s="57" t="n"/>
      <c r="C258" s="70" t="n"/>
      <c r="D258" s="73" t="n"/>
      <c r="E258" s="57" t="n"/>
      <c r="F258" s="57" t="n"/>
    </row>
    <row r="259" ht="15.75" customHeight="1" s="198">
      <c r="A259" s="57" t="n"/>
      <c r="B259" s="57" t="n"/>
      <c r="C259" s="70" t="n"/>
      <c r="D259" s="73" t="n"/>
      <c r="E259" s="57" t="n"/>
      <c r="F259" s="57" t="n"/>
    </row>
    <row r="260" ht="15.75" customHeight="1" s="198">
      <c r="A260" s="57" t="n"/>
      <c r="B260" s="57" t="n"/>
      <c r="C260" s="70" t="n"/>
      <c r="D260" s="73" t="n"/>
      <c r="E260" s="57" t="n"/>
      <c r="F260" s="57" t="n"/>
    </row>
    <row r="261" ht="15.75" customHeight="1" s="198">
      <c r="A261" s="57" t="n"/>
      <c r="B261" s="57" t="n"/>
      <c r="C261" s="70" t="n"/>
      <c r="D261" s="73" t="n"/>
      <c r="E261" s="57" t="n"/>
      <c r="F261" s="57" t="n"/>
    </row>
    <row r="262" ht="15.75" customHeight="1" s="198">
      <c r="A262" s="57" t="n"/>
      <c r="B262" s="57" t="n"/>
      <c r="C262" s="70" t="n"/>
      <c r="D262" s="73" t="n"/>
      <c r="E262" s="57" t="n"/>
      <c r="F262" s="57" t="n"/>
    </row>
    <row r="263" ht="15.75" customHeight="1" s="198">
      <c r="A263" s="57" t="n"/>
      <c r="B263" s="57" t="n"/>
      <c r="C263" s="70" t="n"/>
      <c r="D263" s="73" t="n"/>
      <c r="E263" s="57" t="n"/>
      <c r="F263" s="57" t="n"/>
    </row>
    <row r="264" ht="15.75" customHeight="1" s="198">
      <c r="A264" s="57" t="n"/>
      <c r="B264" s="57" t="n"/>
      <c r="C264" s="70" t="n"/>
      <c r="D264" s="73" t="n"/>
      <c r="E264" s="57" t="n"/>
      <c r="F264" s="57" t="n"/>
    </row>
    <row r="265" ht="15.75" customHeight="1" s="198">
      <c r="A265" s="57" t="n"/>
      <c r="B265" s="57" t="n"/>
      <c r="C265" s="70" t="n"/>
      <c r="D265" s="73" t="n"/>
      <c r="E265" s="57" t="n"/>
      <c r="F265" s="57" t="n"/>
    </row>
    <row r="266" ht="15.75" customHeight="1" s="198">
      <c r="A266" s="57" t="n"/>
      <c r="B266" s="57" t="n"/>
      <c r="C266" s="70" t="n"/>
      <c r="D266" s="73" t="n"/>
      <c r="E266" s="57" t="n"/>
      <c r="F266" s="57" t="n"/>
    </row>
    <row r="267" ht="15.75" customHeight="1" s="198">
      <c r="A267" s="57" t="n"/>
      <c r="B267" s="57" t="n"/>
      <c r="C267" s="70" t="n"/>
      <c r="D267" s="73" t="n"/>
      <c r="E267" s="57" t="n"/>
      <c r="F267" s="57" t="n"/>
    </row>
    <row r="268" ht="15.75" customHeight="1" s="198">
      <c r="A268" s="57" t="n"/>
      <c r="B268" s="57" t="n"/>
      <c r="C268" s="70" t="n"/>
      <c r="D268" s="73" t="n"/>
      <c r="E268" s="57" t="n"/>
      <c r="F268" s="57" t="n"/>
    </row>
    <row r="269" ht="15.75" customHeight="1" s="198">
      <c r="A269" s="57" t="n"/>
      <c r="B269" s="57" t="n"/>
      <c r="C269" s="70" t="n"/>
      <c r="D269" s="73" t="n"/>
      <c r="E269" s="57" t="n"/>
      <c r="F269" s="57" t="n"/>
    </row>
    <row r="270" ht="15.75" customHeight="1" s="198">
      <c r="A270" s="57" t="n"/>
      <c r="B270" s="57" t="n"/>
      <c r="C270" s="70" t="n"/>
      <c r="D270" s="73" t="n"/>
      <c r="E270" s="57" t="n"/>
      <c r="F270" s="57" t="n"/>
    </row>
    <row r="271" ht="15.75" customHeight="1" s="198">
      <c r="A271" s="57" t="n"/>
      <c r="B271" s="57" t="n"/>
      <c r="C271" s="70" t="n"/>
      <c r="D271" s="73" t="n"/>
      <c r="E271" s="57" t="n"/>
      <c r="F271" s="57" t="n"/>
    </row>
    <row r="272" ht="15.75" customHeight="1" s="198">
      <c r="A272" s="57" t="n"/>
      <c r="B272" s="57" t="n"/>
      <c r="C272" s="70" t="n"/>
      <c r="D272" s="73" t="n"/>
      <c r="E272" s="57" t="n"/>
      <c r="F272" s="57" t="n"/>
    </row>
    <row r="273" ht="15.75" customHeight="1" s="198">
      <c r="A273" s="57" t="n"/>
      <c r="B273" s="57" t="n"/>
      <c r="C273" s="70" t="n"/>
      <c r="D273" s="73" t="n"/>
      <c r="E273" s="57" t="n"/>
      <c r="F273" s="57" t="n"/>
    </row>
    <row r="274" ht="15.75" customHeight="1" s="198">
      <c r="A274" s="57" t="n"/>
      <c r="B274" s="57" t="n"/>
      <c r="C274" s="70" t="n"/>
      <c r="D274" s="73" t="n"/>
      <c r="E274" s="57" t="n"/>
      <c r="F274" s="57" t="n"/>
    </row>
    <row r="275" ht="15.75" customHeight="1" s="198">
      <c r="A275" s="57" t="n"/>
      <c r="B275" s="57" t="n"/>
      <c r="C275" s="70" t="n"/>
      <c r="D275" s="73" t="n"/>
      <c r="E275" s="57" t="n"/>
      <c r="F275" s="57" t="n"/>
    </row>
    <row r="276" ht="15.75" customHeight="1" s="198">
      <c r="A276" s="57" t="n"/>
      <c r="B276" s="57" t="n"/>
      <c r="C276" s="70" t="n"/>
      <c r="D276" s="73" t="n"/>
      <c r="E276" s="57" t="n"/>
      <c r="F276" s="57" t="n"/>
    </row>
    <row r="277" ht="15.75" customHeight="1" s="198">
      <c r="A277" s="57" t="n"/>
      <c r="B277" s="57" t="n"/>
      <c r="C277" s="70" t="n"/>
      <c r="D277" s="73" t="n"/>
      <c r="E277" s="57" t="n"/>
      <c r="F277" s="57" t="n"/>
    </row>
    <row r="278" ht="15.75" customHeight="1" s="198">
      <c r="A278" s="57" t="n"/>
      <c r="B278" s="57" t="n"/>
      <c r="C278" s="70" t="n"/>
      <c r="D278" s="73" t="n"/>
      <c r="E278" s="57" t="n"/>
      <c r="F278" s="57" t="n"/>
    </row>
    <row r="279" ht="15.75" customHeight="1" s="198">
      <c r="A279" s="57" t="n"/>
      <c r="B279" s="57" t="n"/>
      <c r="C279" s="70" t="n"/>
      <c r="D279" s="73" t="n"/>
      <c r="E279" s="57" t="n"/>
      <c r="F279" s="57" t="n"/>
    </row>
    <row r="280" ht="15.75" customHeight="1" s="198">
      <c r="A280" s="57" t="n"/>
      <c r="B280" s="57" t="n"/>
      <c r="C280" s="70" t="n"/>
      <c r="D280" s="73" t="n"/>
      <c r="E280" s="57" t="n"/>
      <c r="F280" s="57" t="n"/>
    </row>
    <row r="281" ht="15.75" customHeight="1" s="198">
      <c r="A281" s="57" t="n"/>
      <c r="B281" s="57" t="n"/>
      <c r="C281" s="70" t="n"/>
      <c r="D281" s="73" t="n"/>
      <c r="E281" s="57" t="n"/>
      <c r="F281" s="57" t="n"/>
    </row>
    <row r="282" ht="15.75" customHeight="1" s="198">
      <c r="A282" s="57" t="n"/>
      <c r="B282" s="57" t="n"/>
      <c r="C282" s="70" t="n"/>
      <c r="D282" s="73" t="n"/>
      <c r="E282" s="57" t="n"/>
      <c r="F282" s="57" t="n"/>
    </row>
    <row r="283" ht="15.75" customHeight="1" s="198">
      <c r="A283" s="57" t="n"/>
      <c r="B283" s="57" t="n"/>
      <c r="C283" s="70" t="n"/>
      <c r="D283" s="73" t="n"/>
      <c r="E283" s="57" t="n"/>
      <c r="F283" s="57" t="n"/>
    </row>
    <row r="284" ht="15.75" customHeight="1" s="198">
      <c r="A284" s="57" t="n"/>
      <c r="B284" s="57" t="n"/>
      <c r="C284" s="70" t="n"/>
      <c r="D284" s="73" t="n"/>
      <c r="E284" s="57" t="n"/>
      <c r="F284" s="57" t="n"/>
    </row>
    <row r="285" ht="15.75" customHeight="1" s="198">
      <c r="A285" s="57" t="n"/>
      <c r="B285" s="57" t="n"/>
      <c r="C285" s="70" t="n"/>
      <c r="D285" s="73" t="n"/>
      <c r="E285" s="57" t="n"/>
      <c r="F285" s="57" t="n"/>
    </row>
    <row r="286" ht="15.75" customHeight="1" s="198">
      <c r="A286" s="57" t="n"/>
      <c r="B286" s="57" t="n"/>
      <c r="C286" s="70" t="n"/>
      <c r="D286" s="73" t="n"/>
      <c r="E286" s="57" t="n"/>
      <c r="F286" s="57" t="n"/>
    </row>
    <row r="287" ht="15.75" customHeight="1" s="198">
      <c r="A287" s="57" t="n"/>
      <c r="B287" s="57" t="n"/>
      <c r="C287" s="70" t="n"/>
      <c r="D287" s="73" t="n"/>
      <c r="E287" s="57" t="n"/>
      <c r="F287" s="57" t="n"/>
    </row>
    <row r="288" ht="15.75" customHeight="1" s="198">
      <c r="A288" s="57" t="n"/>
      <c r="B288" s="57" t="n"/>
      <c r="C288" s="70" t="n"/>
      <c r="D288" s="73" t="n"/>
      <c r="E288" s="57" t="n"/>
      <c r="F288" s="57" t="n"/>
    </row>
    <row r="289" ht="15.75" customHeight="1" s="198">
      <c r="A289" s="57" t="n"/>
      <c r="B289" s="57" t="n"/>
      <c r="C289" s="70" t="n"/>
      <c r="D289" s="73" t="n"/>
      <c r="E289" s="57" t="n"/>
      <c r="F289" s="57" t="n"/>
    </row>
    <row r="290" ht="15.75" customHeight="1" s="198">
      <c r="A290" s="57" t="n"/>
      <c r="B290" s="57" t="n"/>
      <c r="C290" s="70" t="n"/>
      <c r="D290" s="73" t="n"/>
      <c r="E290" s="57" t="n"/>
      <c r="F290" s="57" t="n"/>
    </row>
    <row r="291" ht="15.75" customHeight="1" s="198">
      <c r="A291" s="57" t="n"/>
      <c r="B291" s="57" t="n"/>
      <c r="C291" s="70" t="n"/>
      <c r="D291" s="73" t="n"/>
      <c r="E291" s="57" t="n"/>
      <c r="F291" s="57" t="n"/>
    </row>
    <row r="292" ht="15.75" customHeight="1" s="198">
      <c r="A292" s="57" t="n"/>
      <c r="B292" s="57" t="n"/>
      <c r="C292" s="70" t="n"/>
      <c r="D292" s="73" t="n"/>
      <c r="E292" s="57" t="n"/>
      <c r="F292" s="57" t="n"/>
    </row>
    <row r="293" ht="15.75" customHeight="1" s="198">
      <c r="A293" s="57" t="n"/>
      <c r="B293" s="57" t="n"/>
      <c r="C293" s="70" t="n"/>
      <c r="D293" s="73" t="n"/>
      <c r="E293" s="57" t="n"/>
      <c r="F293" s="57" t="n"/>
    </row>
    <row r="294" ht="15.75" customHeight="1" s="198">
      <c r="A294" s="57" t="n"/>
      <c r="B294" s="57" t="n"/>
      <c r="C294" s="70" t="n"/>
      <c r="D294" s="73" t="n"/>
      <c r="E294" s="57" t="n"/>
      <c r="F294" s="57" t="n"/>
    </row>
    <row r="295" ht="15.75" customHeight="1" s="198">
      <c r="A295" s="57" t="n"/>
      <c r="B295" s="57" t="n"/>
      <c r="C295" s="70" t="n"/>
      <c r="D295" s="73" t="n"/>
      <c r="E295" s="57" t="n"/>
      <c r="F295" s="57" t="n"/>
    </row>
    <row r="296" ht="15.75" customHeight="1" s="198">
      <c r="A296" s="57" t="n"/>
      <c r="B296" s="57" t="n"/>
      <c r="C296" s="70" t="n"/>
      <c r="D296" s="73" t="n"/>
      <c r="E296" s="57" t="n"/>
      <c r="F296" s="57" t="n"/>
    </row>
    <row r="297" ht="15.75" customHeight="1" s="198">
      <c r="A297" s="57" t="n"/>
      <c r="B297" s="57" t="n"/>
      <c r="C297" s="70" t="n"/>
      <c r="D297" s="73" t="n"/>
      <c r="E297" s="57" t="n"/>
      <c r="F297" s="57" t="n"/>
    </row>
    <row r="298" ht="15.75" customHeight="1" s="198">
      <c r="A298" s="57" t="n"/>
      <c r="B298" s="57" t="n"/>
      <c r="C298" s="70" t="n"/>
      <c r="D298" s="73" t="n"/>
      <c r="E298" s="57" t="n"/>
      <c r="F298" s="57" t="n"/>
    </row>
    <row r="299" ht="15.75" customHeight="1" s="198">
      <c r="A299" s="57" t="n"/>
      <c r="B299" s="57" t="n"/>
      <c r="C299" s="70" t="n"/>
      <c r="D299" s="73" t="n"/>
      <c r="E299" s="57" t="n"/>
      <c r="F299" s="57" t="n"/>
    </row>
    <row r="300" ht="15.75" customHeight="1" s="198">
      <c r="A300" s="57" t="n"/>
      <c r="B300" s="57" t="n"/>
      <c r="C300" s="70" t="n"/>
      <c r="D300" s="73" t="n"/>
      <c r="E300" s="57" t="n"/>
      <c r="F300" s="57" t="n"/>
    </row>
    <row r="301" ht="15.75" customHeight="1" s="198">
      <c r="A301" s="57" t="n"/>
      <c r="B301" s="57" t="n"/>
      <c r="C301" s="70" t="n"/>
      <c r="D301" s="73" t="n"/>
      <c r="E301" s="57" t="n"/>
      <c r="F301" s="57" t="n"/>
    </row>
    <row r="302" ht="15.75" customHeight="1" s="198">
      <c r="A302" s="57" t="n"/>
      <c r="B302" s="57" t="n"/>
      <c r="C302" s="70" t="n"/>
      <c r="D302" s="73" t="n"/>
      <c r="E302" s="57" t="n"/>
      <c r="F302" s="57" t="n"/>
    </row>
    <row r="303" ht="15.75" customHeight="1" s="198">
      <c r="A303" s="57" t="n"/>
      <c r="B303" s="57" t="n"/>
      <c r="C303" s="70" t="n"/>
      <c r="D303" s="73" t="n"/>
      <c r="E303" s="57" t="n"/>
      <c r="F303" s="57" t="n"/>
    </row>
    <row r="304" ht="15.75" customHeight="1" s="198">
      <c r="A304" s="57" t="n"/>
      <c r="B304" s="57" t="n"/>
      <c r="C304" s="70" t="n"/>
      <c r="D304" s="73" t="n"/>
      <c r="E304" s="57" t="n"/>
      <c r="F304" s="57" t="n"/>
    </row>
    <row r="305" ht="15.75" customHeight="1" s="198">
      <c r="A305" s="57" t="n"/>
      <c r="B305" s="57" t="n"/>
      <c r="C305" s="70" t="n"/>
      <c r="D305" s="73" t="n"/>
      <c r="E305" s="57" t="n"/>
      <c r="F305" s="57" t="n"/>
    </row>
    <row r="306" ht="15.75" customHeight="1" s="198">
      <c r="A306" s="57" t="n"/>
      <c r="B306" s="57" t="n"/>
      <c r="C306" s="70" t="n"/>
      <c r="D306" s="73" t="n"/>
      <c r="E306" s="57" t="n"/>
      <c r="F306" s="57" t="n"/>
    </row>
    <row r="307" ht="15.75" customHeight="1" s="198">
      <c r="A307" s="57" t="n"/>
      <c r="B307" s="57" t="n"/>
      <c r="C307" s="70" t="n"/>
      <c r="D307" s="73" t="n"/>
      <c r="E307" s="57" t="n"/>
      <c r="F307" s="57" t="n"/>
    </row>
    <row r="308" ht="15.75" customHeight="1" s="198">
      <c r="A308" s="57" t="n"/>
      <c r="B308" s="57" t="n"/>
      <c r="C308" s="70" t="n"/>
      <c r="D308" s="73" t="n"/>
      <c r="E308" s="57" t="n"/>
      <c r="F308" s="57" t="n"/>
    </row>
    <row r="309" ht="15.75" customHeight="1" s="198">
      <c r="A309" s="57" t="n"/>
      <c r="B309" s="57" t="n"/>
      <c r="C309" s="70" t="n"/>
      <c r="D309" s="73" t="n"/>
      <c r="E309" s="57" t="n"/>
      <c r="F309" s="57" t="n"/>
    </row>
    <row r="310" ht="15.75" customHeight="1" s="198">
      <c r="A310" s="57" t="n"/>
      <c r="B310" s="57" t="n"/>
      <c r="C310" s="70" t="n"/>
      <c r="D310" s="73" t="n"/>
      <c r="E310" s="57" t="n"/>
      <c r="F310" s="57" t="n"/>
    </row>
    <row r="311" ht="15.75" customHeight="1" s="198">
      <c r="A311" s="57" t="n"/>
      <c r="B311" s="57" t="n"/>
      <c r="C311" s="70" t="n"/>
      <c r="D311" s="73" t="n"/>
      <c r="E311" s="57" t="n"/>
      <c r="F311" s="57" t="n"/>
    </row>
    <row r="312" ht="15.75" customHeight="1" s="198">
      <c r="A312" s="57" t="n"/>
      <c r="B312" s="57" t="n"/>
      <c r="C312" s="70" t="n"/>
      <c r="D312" s="73" t="n"/>
      <c r="E312" s="57" t="n"/>
      <c r="F312" s="57" t="n"/>
    </row>
    <row r="313" ht="15.75" customHeight="1" s="198">
      <c r="A313" s="57" t="n"/>
      <c r="B313" s="57" t="n"/>
      <c r="C313" s="70" t="n"/>
      <c r="D313" s="73" t="n"/>
      <c r="E313" s="57" t="n"/>
      <c r="F313" s="57" t="n"/>
    </row>
    <row r="314" ht="15.75" customHeight="1" s="198">
      <c r="A314" s="57" t="n"/>
      <c r="B314" s="57" t="n"/>
      <c r="C314" s="70" t="n"/>
      <c r="D314" s="73" t="n"/>
      <c r="E314" s="57" t="n"/>
      <c r="F314" s="57" t="n"/>
    </row>
    <row r="315" ht="15.75" customHeight="1" s="198">
      <c r="A315" s="57" t="n"/>
      <c r="B315" s="57" t="n"/>
      <c r="C315" s="70" t="n"/>
      <c r="D315" s="73" t="n"/>
      <c r="E315" s="57" t="n"/>
      <c r="F315" s="57" t="n"/>
    </row>
    <row r="316" ht="15.75" customHeight="1" s="198">
      <c r="A316" s="57" t="n"/>
      <c r="B316" s="57" t="n"/>
      <c r="C316" s="70" t="n"/>
      <c r="D316" s="73" t="n"/>
      <c r="E316" s="57" t="n"/>
      <c r="F316" s="57" t="n"/>
    </row>
    <row r="317" ht="15.75" customHeight="1" s="198">
      <c r="A317" s="57" t="n"/>
      <c r="B317" s="57" t="n"/>
      <c r="C317" s="70" t="n"/>
      <c r="D317" s="73" t="n"/>
      <c r="E317" s="57" t="n"/>
      <c r="F317" s="57" t="n"/>
    </row>
    <row r="318" ht="15.75" customHeight="1" s="198">
      <c r="A318" s="57" t="n"/>
      <c r="B318" s="57" t="n"/>
      <c r="C318" s="70" t="n"/>
      <c r="D318" s="73" t="n"/>
      <c r="E318" s="57" t="n"/>
      <c r="F318" s="57" t="n"/>
    </row>
    <row r="319" ht="15.75" customHeight="1" s="198">
      <c r="A319" s="57" t="n"/>
      <c r="B319" s="57" t="n"/>
      <c r="C319" s="70" t="n"/>
      <c r="D319" s="73" t="n"/>
      <c r="E319" s="57" t="n"/>
      <c r="F319" s="57" t="n"/>
    </row>
    <row r="320" ht="15.75" customHeight="1" s="198">
      <c r="A320" s="57" t="n"/>
      <c r="B320" s="57" t="n"/>
      <c r="C320" s="70" t="n"/>
      <c r="D320" s="73" t="n"/>
      <c r="E320" s="57" t="n"/>
      <c r="F320" s="57" t="n"/>
    </row>
    <row r="321" ht="15.75" customHeight="1" s="198">
      <c r="A321" s="57" t="n"/>
      <c r="B321" s="57" t="n"/>
      <c r="C321" s="70" t="n"/>
      <c r="D321" s="73" t="n"/>
      <c r="E321" s="57" t="n"/>
      <c r="F321" s="57" t="n"/>
    </row>
    <row r="322" ht="15.75" customHeight="1" s="198">
      <c r="A322" s="57" t="n"/>
      <c r="B322" s="57" t="n"/>
      <c r="C322" s="70" t="n"/>
      <c r="D322" s="73" t="n"/>
      <c r="E322" s="57" t="n"/>
      <c r="F322" s="57" t="n"/>
    </row>
    <row r="323" ht="15.75" customHeight="1" s="198">
      <c r="A323" s="57" t="n"/>
      <c r="B323" s="57" t="n"/>
      <c r="C323" s="70" t="n"/>
      <c r="D323" s="73" t="n"/>
      <c r="E323" s="57" t="n"/>
      <c r="F323" s="57" t="n"/>
    </row>
    <row r="324" ht="15.75" customHeight="1" s="198">
      <c r="A324" s="57" t="n"/>
      <c r="B324" s="57" t="n"/>
      <c r="C324" s="70" t="n"/>
      <c r="D324" s="73" t="n"/>
      <c r="E324" s="57" t="n"/>
      <c r="F324" s="57" t="n"/>
    </row>
    <row r="325" ht="15.75" customHeight="1" s="198">
      <c r="A325" s="57" t="n"/>
      <c r="B325" s="57" t="n"/>
      <c r="C325" s="70" t="n"/>
      <c r="D325" s="73" t="n"/>
      <c r="E325" s="57" t="n"/>
      <c r="F325" s="57" t="n"/>
    </row>
    <row r="326" ht="15.75" customHeight="1" s="198">
      <c r="A326" s="57" t="n"/>
      <c r="B326" s="57" t="n"/>
      <c r="C326" s="70" t="n"/>
      <c r="D326" s="73" t="n"/>
      <c r="E326" s="57" t="n"/>
      <c r="F326" s="57" t="n"/>
    </row>
    <row r="327" ht="15.75" customHeight="1" s="198">
      <c r="A327" s="57" t="n"/>
      <c r="B327" s="57" t="n"/>
      <c r="C327" s="70" t="n"/>
      <c r="D327" s="73" t="n"/>
      <c r="E327" s="57" t="n"/>
      <c r="F327" s="57" t="n"/>
    </row>
    <row r="328" ht="15.75" customHeight="1" s="198">
      <c r="A328" s="57" t="n"/>
      <c r="B328" s="57" t="n"/>
      <c r="C328" s="70" t="n"/>
      <c r="D328" s="73" t="n"/>
      <c r="E328" s="57" t="n"/>
      <c r="F328" s="57" t="n"/>
    </row>
    <row r="329" ht="15.75" customHeight="1" s="198">
      <c r="A329" s="57" t="n"/>
      <c r="B329" s="57" t="n"/>
      <c r="C329" s="70" t="n"/>
      <c r="D329" s="73" t="n"/>
      <c r="E329" s="57" t="n"/>
      <c r="F329" s="57" t="n"/>
    </row>
    <row r="330" ht="15.75" customHeight="1" s="198">
      <c r="A330" s="57" t="n"/>
      <c r="B330" s="57" t="n"/>
      <c r="C330" s="70" t="n"/>
      <c r="D330" s="73" t="n"/>
      <c r="E330" s="57" t="n"/>
      <c r="F330" s="57" t="n"/>
    </row>
    <row r="331" ht="15.75" customHeight="1" s="198">
      <c r="A331" s="57" t="n"/>
      <c r="B331" s="57" t="n"/>
      <c r="C331" s="70" t="n"/>
      <c r="D331" s="73" t="n"/>
      <c r="E331" s="57" t="n"/>
      <c r="F331" s="57" t="n"/>
    </row>
    <row r="332" ht="15.75" customHeight="1" s="198">
      <c r="A332" s="57" t="n"/>
      <c r="B332" s="57" t="n"/>
      <c r="C332" s="70" t="n"/>
      <c r="D332" s="73" t="n"/>
      <c r="E332" s="57" t="n"/>
      <c r="F332" s="57" t="n"/>
    </row>
    <row r="333" ht="15.75" customHeight="1" s="198">
      <c r="A333" s="57" t="n"/>
      <c r="B333" s="57" t="n"/>
      <c r="C333" s="70" t="n"/>
      <c r="D333" s="73" t="n"/>
      <c r="E333" s="57" t="n"/>
      <c r="F333" s="57" t="n"/>
    </row>
    <row r="334" ht="15.75" customHeight="1" s="198">
      <c r="A334" s="57" t="n"/>
      <c r="B334" s="57" t="n"/>
      <c r="C334" s="70" t="n"/>
      <c r="D334" s="73" t="n"/>
      <c r="E334" s="57" t="n"/>
      <c r="F334" s="57" t="n"/>
    </row>
    <row r="335" ht="15.75" customHeight="1" s="198">
      <c r="A335" s="57" t="n"/>
      <c r="B335" s="57" t="n"/>
      <c r="C335" s="70" t="n"/>
      <c r="D335" s="73" t="n"/>
      <c r="E335" s="57" t="n"/>
      <c r="F335" s="57" t="n"/>
    </row>
    <row r="336" ht="15.75" customHeight="1" s="198">
      <c r="A336" s="57" t="n"/>
      <c r="B336" s="57" t="n"/>
      <c r="C336" s="70" t="n"/>
      <c r="D336" s="73" t="n"/>
      <c r="E336" s="57" t="n"/>
      <c r="F336" s="57" t="n"/>
    </row>
    <row r="337" ht="15.75" customHeight="1" s="198">
      <c r="A337" s="57" t="n"/>
      <c r="B337" s="57" t="n"/>
      <c r="C337" s="70" t="n"/>
      <c r="D337" s="73" t="n"/>
      <c r="E337" s="57" t="n"/>
      <c r="F337" s="57" t="n"/>
    </row>
    <row r="338" ht="15.75" customHeight="1" s="198">
      <c r="A338" s="57" t="n"/>
      <c r="B338" s="57" t="n"/>
      <c r="C338" s="70" t="n"/>
      <c r="D338" s="73" t="n"/>
      <c r="E338" s="57" t="n"/>
      <c r="F338" s="57" t="n"/>
    </row>
    <row r="339" ht="15.75" customHeight="1" s="198">
      <c r="A339" s="57" t="n"/>
      <c r="B339" s="57" t="n"/>
      <c r="C339" s="70" t="n"/>
      <c r="D339" s="73" t="n"/>
      <c r="E339" s="57" t="n"/>
      <c r="F339" s="57" t="n"/>
    </row>
    <row r="340" ht="15.75" customHeight="1" s="198">
      <c r="A340" s="57" t="n"/>
      <c r="B340" s="57" t="n"/>
      <c r="C340" s="70" t="n"/>
      <c r="D340" s="73" t="n"/>
      <c r="E340" s="57" t="n"/>
      <c r="F340" s="57" t="n"/>
    </row>
    <row r="341" ht="15.75" customHeight="1" s="198">
      <c r="A341" s="57" t="n"/>
      <c r="B341" s="57" t="n"/>
      <c r="C341" s="70" t="n"/>
      <c r="D341" s="73" t="n"/>
      <c r="E341" s="57" t="n"/>
      <c r="F341" s="57" t="n"/>
    </row>
    <row r="342" ht="15.75" customHeight="1" s="198">
      <c r="A342" s="57" t="n"/>
      <c r="B342" s="57" t="n"/>
      <c r="C342" s="70" t="n"/>
      <c r="D342" s="73" t="n"/>
      <c r="E342" s="57" t="n"/>
      <c r="F342" s="57" t="n"/>
    </row>
    <row r="343" ht="15.75" customHeight="1" s="198">
      <c r="A343" s="57" t="n"/>
      <c r="B343" s="57" t="n"/>
      <c r="C343" s="70" t="n"/>
      <c r="D343" s="73" t="n"/>
      <c r="E343" s="57" t="n"/>
      <c r="F343" s="57" t="n"/>
    </row>
    <row r="344" ht="15.75" customHeight="1" s="198">
      <c r="A344" s="57" t="n"/>
      <c r="B344" s="57" t="n"/>
      <c r="C344" s="70" t="n"/>
      <c r="D344" s="73" t="n"/>
      <c r="E344" s="57" t="n"/>
      <c r="F344" s="57" t="n"/>
    </row>
    <row r="345" ht="15.75" customHeight="1" s="198">
      <c r="A345" s="57" t="n"/>
      <c r="B345" s="57" t="n"/>
      <c r="C345" s="70" t="n"/>
      <c r="D345" s="73" t="n"/>
      <c r="E345" s="57" t="n"/>
      <c r="F345" s="57" t="n"/>
    </row>
    <row r="346" ht="15.75" customHeight="1" s="198">
      <c r="A346" s="57" t="n"/>
      <c r="B346" s="57" t="n"/>
      <c r="C346" s="70" t="n"/>
      <c r="D346" s="73" t="n"/>
      <c r="E346" s="57" t="n"/>
      <c r="F346" s="57" t="n"/>
    </row>
    <row r="347" ht="15.75" customHeight="1" s="198">
      <c r="A347" s="57" t="n"/>
      <c r="B347" s="57" t="n"/>
      <c r="C347" s="70" t="n"/>
      <c r="D347" s="73" t="n"/>
      <c r="E347" s="57" t="n"/>
      <c r="F347" s="57" t="n"/>
    </row>
    <row r="348" ht="15.75" customHeight="1" s="198">
      <c r="A348" s="57" t="n"/>
      <c r="B348" s="57" t="n"/>
      <c r="C348" s="70" t="n"/>
      <c r="D348" s="73" t="n"/>
      <c r="E348" s="57" t="n"/>
      <c r="F348" s="57" t="n"/>
    </row>
    <row r="349" ht="15.75" customHeight="1" s="198">
      <c r="A349" s="57" t="n"/>
      <c r="B349" s="57" t="n"/>
      <c r="C349" s="70" t="n"/>
      <c r="D349" s="73" t="n"/>
      <c r="E349" s="57" t="n"/>
      <c r="F349" s="57" t="n"/>
    </row>
    <row r="350" ht="15.75" customHeight="1" s="198">
      <c r="A350" s="57" t="n"/>
      <c r="B350" s="57" t="n"/>
      <c r="C350" s="70" t="n"/>
      <c r="D350" s="73" t="n"/>
      <c r="E350" s="57" t="n"/>
      <c r="F350" s="57" t="n"/>
    </row>
    <row r="351" ht="15.75" customHeight="1" s="198">
      <c r="A351" s="57" t="n"/>
      <c r="B351" s="57" t="n"/>
      <c r="C351" s="70" t="n"/>
      <c r="D351" s="73" t="n"/>
      <c r="E351" s="57" t="n"/>
      <c r="F351" s="57" t="n"/>
    </row>
    <row r="352" ht="15.75" customHeight="1" s="198">
      <c r="A352" s="57" t="n"/>
      <c r="B352" s="57" t="n"/>
      <c r="C352" s="70" t="n"/>
      <c r="D352" s="73" t="n"/>
      <c r="E352" s="57" t="n"/>
      <c r="F352" s="57" t="n"/>
    </row>
    <row r="353" ht="15.75" customHeight="1" s="198">
      <c r="A353" s="57" t="n"/>
      <c r="B353" s="57" t="n"/>
      <c r="C353" s="70" t="n"/>
      <c r="D353" s="73" t="n"/>
      <c r="E353" s="57" t="n"/>
      <c r="F353" s="57" t="n"/>
    </row>
    <row r="354" ht="15.75" customHeight="1" s="198">
      <c r="A354" s="57" t="n"/>
      <c r="B354" s="57" t="n"/>
      <c r="C354" s="70" t="n"/>
      <c r="D354" s="73" t="n"/>
      <c r="E354" s="57" t="n"/>
      <c r="F354" s="57" t="n"/>
    </row>
    <row r="355" ht="15.75" customHeight="1" s="198">
      <c r="A355" s="57" t="n"/>
      <c r="B355" s="57" t="n"/>
      <c r="C355" s="70" t="n"/>
      <c r="D355" s="73" t="n"/>
      <c r="E355" s="57" t="n"/>
      <c r="F355" s="57" t="n"/>
    </row>
    <row r="356" ht="15.75" customHeight="1" s="198">
      <c r="A356" s="57" t="n"/>
      <c r="B356" s="57" t="n"/>
      <c r="C356" s="70" t="n"/>
      <c r="D356" s="73" t="n"/>
      <c r="E356" s="57" t="n"/>
      <c r="F356" s="57" t="n"/>
    </row>
    <row r="357" ht="15.75" customHeight="1" s="198">
      <c r="A357" s="57" t="n"/>
      <c r="B357" s="57" t="n"/>
      <c r="C357" s="70" t="n"/>
      <c r="D357" s="73" t="n"/>
      <c r="E357" s="57" t="n"/>
      <c r="F357" s="57" t="n"/>
    </row>
    <row r="358" ht="15.75" customHeight="1" s="198">
      <c r="A358" s="57" t="n"/>
      <c r="B358" s="57" t="n"/>
      <c r="C358" s="70" t="n"/>
      <c r="D358" s="73" t="n"/>
      <c r="E358" s="57" t="n"/>
      <c r="F358" s="57" t="n"/>
    </row>
    <row r="359" ht="15.75" customHeight="1" s="198">
      <c r="A359" s="57" t="n"/>
      <c r="B359" s="57" t="n"/>
      <c r="C359" s="70" t="n"/>
      <c r="D359" s="73" t="n"/>
      <c r="E359" s="57" t="n"/>
      <c r="F359" s="57" t="n"/>
    </row>
    <row r="360" ht="15.75" customHeight="1" s="198">
      <c r="A360" s="57" t="n"/>
      <c r="B360" s="57" t="n"/>
      <c r="C360" s="70" t="n"/>
      <c r="D360" s="73" t="n"/>
      <c r="E360" s="57" t="n"/>
      <c r="F360" s="57" t="n"/>
    </row>
    <row r="361" ht="15.75" customHeight="1" s="198">
      <c r="A361" s="57" t="n"/>
      <c r="B361" s="57" t="n"/>
      <c r="C361" s="70" t="n"/>
      <c r="D361" s="73" t="n"/>
      <c r="E361" s="57" t="n"/>
      <c r="F361" s="57" t="n"/>
    </row>
    <row r="362" ht="15.75" customHeight="1" s="198">
      <c r="A362" s="57" t="n"/>
      <c r="B362" s="57" t="n"/>
      <c r="C362" s="70" t="n"/>
      <c r="D362" s="73" t="n"/>
      <c r="E362" s="57" t="n"/>
      <c r="F362" s="57" t="n"/>
    </row>
    <row r="363" ht="15.75" customHeight="1" s="198">
      <c r="A363" s="57" t="n"/>
      <c r="B363" s="57" t="n"/>
      <c r="C363" s="70" t="n"/>
      <c r="D363" s="73" t="n"/>
      <c r="E363" s="57" t="n"/>
      <c r="F363" s="57" t="n"/>
    </row>
    <row r="364" ht="15.75" customHeight="1" s="198">
      <c r="A364" s="57" t="n"/>
      <c r="B364" s="57" t="n"/>
      <c r="C364" s="70" t="n"/>
      <c r="D364" s="73" t="n"/>
      <c r="E364" s="57" t="n"/>
      <c r="F364" s="57" t="n"/>
    </row>
    <row r="365" ht="15.75" customHeight="1" s="198">
      <c r="A365" s="57" t="n"/>
      <c r="B365" s="57" t="n"/>
      <c r="C365" s="70" t="n"/>
      <c r="D365" s="73" t="n"/>
      <c r="E365" s="57" t="n"/>
      <c r="F365" s="57" t="n"/>
    </row>
    <row r="366" ht="15.75" customHeight="1" s="198">
      <c r="A366" s="57" t="n"/>
      <c r="B366" s="57" t="n"/>
      <c r="C366" s="70" t="n"/>
      <c r="D366" s="73" t="n"/>
      <c r="E366" s="57" t="n"/>
      <c r="F366" s="57" t="n"/>
    </row>
    <row r="367" ht="15.75" customHeight="1" s="198">
      <c r="A367" s="57" t="n"/>
      <c r="B367" s="57" t="n"/>
      <c r="C367" s="70" t="n"/>
      <c r="D367" s="73" t="n"/>
      <c r="E367" s="57" t="n"/>
      <c r="F367" s="57" t="n"/>
    </row>
    <row r="368" ht="15.75" customHeight="1" s="198">
      <c r="A368" s="57" t="n"/>
      <c r="B368" s="57" t="n"/>
      <c r="C368" s="70" t="n"/>
      <c r="D368" s="73" t="n"/>
      <c r="E368" s="57" t="n"/>
      <c r="F368" s="57" t="n"/>
    </row>
    <row r="369" ht="15.75" customHeight="1" s="198">
      <c r="A369" s="57" t="n"/>
      <c r="B369" s="57" t="n"/>
      <c r="C369" s="70" t="n"/>
      <c r="D369" s="73" t="n"/>
      <c r="E369" s="57" t="n"/>
      <c r="F369" s="57" t="n"/>
    </row>
    <row r="370" ht="15.75" customHeight="1" s="198">
      <c r="A370" s="57" t="n"/>
      <c r="B370" s="57" t="n"/>
      <c r="C370" s="70" t="n"/>
      <c r="D370" s="73" t="n"/>
      <c r="E370" s="57" t="n"/>
      <c r="F370" s="57" t="n"/>
    </row>
    <row r="371" ht="15.75" customHeight="1" s="198">
      <c r="A371" s="57" t="n"/>
      <c r="B371" s="57" t="n"/>
      <c r="C371" s="70" t="n"/>
      <c r="D371" s="73" t="n"/>
      <c r="E371" s="57" t="n"/>
      <c r="F371" s="57" t="n"/>
    </row>
    <row r="372" ht="15.75" customHeight="1" s="198">
      <c r="A372" s="57" t="n"/>
      <c r="B372" s="57" t="n"/>
      <c r="C372" s="70" t="n"/>
      <c r="D372" s="73" t="n"/>
      <c r="E372" s="57" t="n"/>
      <c r="F372" s="57" t="n"/>
    </row>
    <row r="373" ht="15.75" customHeight="1" s="198">
      <c r="A373" s="57" t="n"/>
      <c r="B373" s="57" t="n"/>
      <c r="C373" s="70" t="n"/>
      <c r="D373" s="73" t="n"/>
      <c r="E373" s="57" t="n"/>
      <c r="F373" s="57" t="n"/>
    </row>
    <row r="374" ht="15.75" customHeight="1" s="198">
      <c r="A374" s="57" t="n"/>
      <c r="B374" s="57" t="n"/>
      <c r="C374" s="70" t="n"/>
      <c r="D374" s="73" t="n"/>
      <c r="E374" s="57" t="n"/>
      <c r="F374" s="57" t="n"/>
    </row>
    <row r="375" ht="15.75" customHeight="1" s="198">
      <c r="A375" s="57" t="n"/>
      <c r="B375" s="57" t="n"/>
      <c r="C375" s="70" t="n"/>
      <c r="D375" s="73" t="n"/>
      <c r="E375" s="57" t="n"/>
      <c r="F375" s="57" t="n"/>
    </row>
    <row r="376" ht="15.75" customHeight="1" s="198">
      <c r="A376" s="57" t="n"/>
      <c r="B376" s="57" t="n"/>
      <c r="C376" s="70" t="n"/>
      <c r="D376" s="73" t="n"/>
      <c r="E376" s="57" t="n"/>
      <c r="F376" s="57" t="n"/>
    </row>
    <row r="377" ht="15.75" customHeight="1" s="198">
      <c r="A377" s="57" t="n"/>
      <c r="B377" s="57" t="n"/>
      <c r="C377" s="70" t="n"/>
      <c r="D377" s="73" t="n"/>
      <c r="E377" s="57" t="n"/>
      <c r="F377" s="57" t="n"/>
    </row>
    <row r="378" ht="15.75" customHeight="1" s="198">
      <c r="A378" s="57" t="n"/>
      <c r="B378" s="57" t="n"/>
      <c r="C378" s="70" t="n"/>
      <c r="D378" s="73" t="n"/>
      <c r="E378" s="57" t="n"/>
      <c r="F378" s="57" t="n"/>
    </row>
    <row r="379" ht="15.75" customHeight="1" s="198">
      <c r="A379" s="57" t="n"/>
      <c r="B379" s="57" t="n"/>
      <c r="C379" s="70" t="n"/>
      <c r="D379" s="73" t="n"/>
      <c r="E379" s="57" t="n"/>
      <c r="F379" s="57" t="n"/>
    </row>
    <row r="380" ht="15.75" customHeight="1" s="198">
      <c r="A380" s="57" t="n"/>
      <c r="B380" s="57" t="n"/>
      <c r="C380" s="70" t="n"/>
      <c r="D380" s="73" t="n"/>
      <c r="E380" s="57" t="n"/>
      <c r="F380" s="57" t="n"/>
    </row>
    <row r="381" ht="15.75" customHeight="1" s="198">
      <c r="A381" s="57" t="n"/>
      <c r="B381" s="57" t="n"/>
      <c r="C381" s="70" t="n"/>
      <c r="D381" s="73" t="n"/>
      <c r="E381" s="57" t="n"/>
      <c r="F381" s="57" t="n"/>
    </row>
    <row r="382" ht="15.75" customHeight="1" s="198">
      <c r="A382" s="57" t="n"/>
      <c r="B382" s="57" t="n"/>
      <c r="C382" s="70" t="n"/>
      <c r="D382" s="73" t="n"/>
      <c r="E382" s="57" t="n"/>
      <c r="F382" s="57" t="n"/>
    </row>
    <row r="383" ht="15.75" customHeight="1" s="198">
      <c r="A383" s="57" t="n"/>
      <c r="B383" s="57" t="n"/>
      <c r="C383" s="70" t="n"/>
      <c r="D383" s="73" t="n"/>
      <c r="E383" s="57" t="n"/>
      <c r="F383" s="57" t="n"/>
    </row>
    <row r="384" ht="15.75" customHeight="1" s="198">
      <c r="A384" s="57" t="n"/>
      <c r="B384" s="57" t="n"/>
      <c r="C384" s="70" t="n"/>
      <c r="D384" s="73" t="n"/>
      <c r="E384" s="57" t="n"/>
      <c r="F384" s="57" t="n"/>
    </row>
    <row r="385" ht="15.75" customHeight="1" s="198">
      <c r="A385" s="57" t="n"/>
      <c r="B385" s="57" t="n"/>
      <c r="C385" s="70" t="n"/>
      <c r="D385" s="73" t="n"/>
      <c r="E385" s="57" t="n"/>
      <c r="F385" s="57" t="n"/>
    </row>
    <row r="386" ht="15.75" customHeight="1" s="198">
      <c r="A386" s="57" t="n"/>
      <c r="B386" s="57" t="n"/>
      <c r="C386" s="70" t="n"/>
      <c r="D386" s="73" t="n"/>
      <c r="E386" s="57" t="n"/>
      <c r="F386" s="57" t="n"/>
    </row>
    <row r="387" ht="15.75" customHeight="1" s="198">
      <c r="A387" s="57" t="n"/>
      <c r="B387" s="57" t="n"/>
      <c r="C387" s="70" t="n"/>
      <c r="D387" s="73" t="n"/>
      <c r="E387" s="57" t="n"/>
      <c r="F387" s="57" t="n"/>
    </row>
    <row r="388" ht="15.75" customHeight="1" s="198">
      <c r="A388" s="57" t="n"/>
      <c r="B388" s="57" t="n"/>
      <c r="C388" s="70" t="n"/>
      <c r="D388" s="73" t="n"/>
      <c r="E388" s="57" t="n"/>
      <c r="F388" s="57" t="n"/>
    </row>
    <row r="389" ht="15.75" customHeight="1" s="198">
      <c r="A389" s="57" t="n"/>
      <c r="B389" s="57" t="n"/>
      <c r="C389" s="70" t="n"/>
      <c r="D389" s="73" t="n"/>
      <c r="E389" s="57" t="n"/>
      <c r="F389" s="57" t="n"/>
    </row>
    <row r="390" ht="15.75" customHeight="1" s="198">
      <c r="A390" s="57" t="n"/>
      <c r="B390" s="57" t="n"/>
      <c r="C390" s="70" t="n"/>
      <c r="D390" s="73" t="n"/>
      <c r="E390" s="57" t="n"/>
      <c r="F390" s="57" t="n"/>
    </row>
    <row r="391" ht="15.75" customHeight="1" s="198">
      <c r="A391" s="57" t="n"/>
      <c r="B391" s="57" t="n"/>
      <c r="C391" s="70" t="n"/>
      <c r="D391" s="73" t="n"/>
      <c r="E391" s="57" t="n"/>
      <c r="F391" s="57" t="n"/>
    </row>
    <row r="392" ht="15.75" customHeight="1" s="198">
      <c r="A392" s="57" t="n"/>
      <c r="B392" s="57" t="n"/>
      <c r="C392" s="70" t="n"/>
      <c r="D392" s="73" t="n"/>
      <c r="E392" s="57" t="n"/>
      <c r="F392" s="57" t="n"/>
    </row>
    <row r="393" ht="15.75" customHeight="1" s="198">
      <c r="A393" s="57" t="n"/>
      <c r="B393" s="57" t="n"/>
      <c r="C393" s="70" t="n"/>
      <c r="D393" s="73" t="n"/>
      <c r="E393" s="57" t="n"/>
      <c r="F393" s="57" t="n"/>
    </row>
    <row r="394" ht="15.75" customHeight="1" s="198">
      <c r="A394" s="57" t="n"/>
      <c r="B394" s="57" t="n"/>
      <c r="C394" s="70" t="n"/>
      <c r="D394" s="73" t="n"/>
      <c r="E394" s="57" t="n"/>
      <c r="F394" s="57" t="n"/>
    </row>
    <row r="395" ht="15.75" customHeight="1" s="198">
      <c r="A395" s="57" t="n"/>
      <c r="B395" s="57" t="n"/>
      <c r="C395" s="70" t="n"/>
      <c r="D395" s="73" t="n"/>
      <c r="E395" s="57" t="n"/>
      <c r="F395" s="57" t="n"/>
    </row>
    <row r="396" ht="15.75" customHeight="1" s="198">
      <c r="A396" s="57" t="n"/>
      <c r="B396" s="57" t="n"/>
      <c r="C396" s="70" t="n"/>
      <c r="D396" s="73" t="n"/>
      <c r="E396" s="57" t="n"/>
      <c r="F396" s="57" t="n"/>
    </row>
    <row r="397" ht="15.75" customHeight="1" s="198">
      <c r="A397" s="57" t="n"/>
      <c r="B397" s="57" t="n"/>
      <c r="C397" s="70" t="n"/>
      <c r="D397" s="73" t="n"/>
      <c r="E397" s="57" t="n"/>
      <c r="F397" s="57" t="n"/>
    </row>
    <row r="398" ht="15.75" customHeight="1" s="198">
      <c r="A398" s="57" t="n"/>
      <c r="B398" s="57" t="n"/>
      <c r="C398" s="70" t="n"/>
      <c r="D398" s="73" t="n"/>
      <c r="E398" s="57" t="n"/>
      <c r="F398" s="57" t="n"/>
    </row>
    <row r="399" ht="15.75" customHeight="1" s="198">
      <c r="A399" s="57" t="n"/>
      <c r="B399" s="57" t="n"/>
      <c r="C399" s="70" t="n"/>
      <c r="D399" s="73" t="n"/>
      <c r="E399" s="57" t="n"/>
      <c r="F399" s="57" t="n"/>
    </row>
    <row r="400" ht="15.75" customHeight="1" s="198">
      <c r="A400" s="57" t="n"/>
      <c r="B400" s="57" t="n"/>
      <c r="C400" s="70" t="n"/>
      <c r="D400" s="73" t="n"/>
      <c r="E400" s="57" t="n"/>
      <c r="F400" s="57" t="n"/>
    </row>
    <row r="401" ht="15.75" customHeight="1" s="198">
      <c r="A401" s="57" t="n"/>
      <c r="B401" s="57" t="n"/>
      <c r="C401" s="70" t="n"/>
      <c r="D401" s="73" t="n"/>
      <c r="E401" s="57" t="n"/>
      <c r="F401" s="57" t="n"/>
    </row>
    <row r="402" ht="15.75" customHeight="1" s="198">
      <c r="A402" s="57" t="n"/>
      <c r="B402" s="57" t="n"/>
      <c r="C402" s="70" t="n"/>
      <c r="D402" s="73" t="n"/>
      <c r="E402" s="57" t="n"/>
      <c r="F402" s="57" t="n"/>
    </row>
    <row r="403" ht="15.75" customHeight="1" s="198">
      <c r="A403" s="57" t="n"/>
      <c r="B403" s="57" t="n"/>
      <c r="C403" s="70" t="n"/>
      <c r="D403" s="73" t="n"/>
      <c r="E403" s="57" t="n"/>
      <c r="F403" s="57" t="n"/>
    </row>
    <row r="404" ht="15.75" customHeight="1" s="198">
      <c r="A404" s="57" t="n"/>
      <c r="B404" s="57" t="n"/>
      <c r="C404" s="70" t="n"/>
      <c r="D404" s="73" t="n"/>
      <c r="E404" s="57" t="n"/>
      <c r="F404" s="57" t="n"/>
    </row>
    <row r="405" ht="15.75" customHeight="1" s="198">
      <c r="A405" s="57" t="n"/>
      <c r="B405" s="57" t="n"/>
      <c r="C405" s="70" t="n"/>
      <c r="D405" s="73" t="n"/>
      <c r="E405" s="57" t="n"/>
      <c r="F405" s="57" t="n"/>
    </row>
    <row r="406" ht="15.75" customHeight="1" s="198">
      <c r="A406" s="57" t="n"/>
      <c r="B406" s="57" t="n"/>
      <c r="C406" s="70" t="n"/>
      <c r="D406" s="73" t="n"/>
      <c r="E406" s="57" t="n"/>
      <c r="F406" s="57" t="n"/>
    </row>
    <row r="407" ht="15.75" customHeight="1" s="198">
      <c r="A407" s="57" t="n"/>
      <c r="B407" s="57" t="n"/>
      <c r="C407" s="70" t="n"/>
      <c r="D407" s="73" t="n"/>
      <c r="E407" s="57" t="n"/>
      <c r="F407" s="57" t="n"/>
    </row>
    <row r="408" ht="15.75" customHeight="1" s="198">
      <c r="A408" s="57" t="n"/>
      <c r="B408" s="57" t="n"/>
      <c r="C408" s="70" t="n"/>
      <c r="D408" s="73" t="n"/>
      <c r="E408" s="57" t="n"/>
      <c r="F408" s="57" t="n"/>
    </row>
    <row r="409" ht="15.75" customHeight="1" s="198">
      <c r="A409" s="57" t="n"/>
      <c r="B409" s="57" t="n"/>
      <c r="C409" s="70" t="n"/>
      <c r="D409" s="73" t="n"/>
      <c r="E409" s="57" t="n"/>
      <c r="F409" s="57" t="n"/>
    </row>
    <row r="410" ht="15.75" customHeight="1" s="198">
      <c r="A410" s="57" t="n"/>
      <c r="B410" s="57" t="n"/>
      <c r="C410" s="70" t="n"/>
      <c r="D410" s="73" t="n"/>
      <c r="E410" s="57" t="n"/>
      <c r="F410" s="57" t="n"/>
    </row>
    <row r="411" ht="15.75" customHeight="1" s="198">
      <c r="A411" s="57" t="n"/>
      <c r="B411" s="57" t="n"/>
      <c r="C411" s="70" t="n"/>
      <c r="D411" s="73" t="n"/>
      <c r="E411" s="57" t="n"/>
      <c r="F411" s="57" t="n"/>
    </row>
    <row r="412" ht="15.75" customHeight="1" s="198">
      <c r="A412" s="57" t="n"/>
      <c r="B412" s="57" t="n"/>
      <c r="C412" s="70" t="n"/>
      <c r="D412" s="73" t="n"/>
      <c r="E412" s="57" t="n"/>
      <c r="F412" s="57" t="n"/>
    </row>
    <row r="413" ht="15.75" customHeight="1" s="198">
      <c r="A413" s="57" t="n"/>
      <c r="B413" s="57" t="n"/>
      <c r="C413" s="70" t="n"/>
      <c r="D413" s="73" t="n"/>
      <c r="E413" s="57" t="n"/>
      <c r="F413" s="57" t="n"/>
    </row>
    <row r="414" ht="15.75" customHeight="1" s="198">
      <c r="A414" s="57" t="n"/>
      <c r="B414" s="57" t="n"/>
      <c r="C414" s="70" t="n"/>
      <c r="D414" s="73" t="n"/>
      <c r="E414" s="57" t="n"/>
      <c r="F414" s="57" t="n"/>
    </row>
    <row r="415" ht="15.75" customHeight="1" s="198">
      <c r="A415" s="57" t="n"/>
      <c r="B415" s="57" t="n"/>
      <c r="C415" s="70" t="n"/>
      <c r="D415" s="73" t="n"/>
      <c r="E415" s="57" t="n"/>
      <c r="F415" s="57" t="n"/>
    </row>
    <row r="416" ht="15.75" customHeight="1" s="198">
      <c r="A416" s="57" t="n"/>
      <c r="B416" s="57" t="n"/>
      <c r="C416" s="70" t="n"/>
      <c r="D416" s="73" t="n"/>
      <c r="E416" s="57" t="n"/>
      <c r="F416" s="57" t="n"/>
    </row>
    <row r="417" ht="15.75" customHeight="1" s="198">
      <c r="A417" s="57" t="n"/>
      <c r="B417" s="57" t="n"/>
      <c r="C417" s="70" t="n"/>
      <c r="D417" s="73" t="n"/>
      <c r="E417" s="57" t="n"/>
      <c r="F417" s="57" t="n"/>
    </row>
    <row r="418" ht="15.75" customHeight="1" s="198">
      <c r="A418" s="57" t="n"/>
      <c r="B418" s="57" t="n"/>
      <c r="C418" s="70" t="n"/>
      <c r="D418" s="73" t="n"/>
      <c r="E418" s="57" t="n"/>
      <c r="F418" s="57" t="n"/>
    </row>
    <row r="419" ht="15.75" customHeight="1" s="198">
      <c r="A419" s="57" t="n"/>
      <c r="B419" s="57" t="n"/>
      <c r="C419" s="70" t="n"/>
      <c r="D419" s="73" t="n"/>
      <c r="E419" s="57" t="n"/>
      <c r="F419" s="57" t="n"/>
    </row>
    <row r="420" ht="15.75" customHeight="1" s="198">
      <c r="A420" s="57" t="n"/>
      <c r="B420" s="57" t="n"/>
      <c r="C420" s="70" t="n"/>
      <c r="D420" s="73" t="n"/>
      <c r="E420" s="57" t="n"/>
      <c r="F420" s="57" t="n"/>
    </row>
    <row r="421" ht="15.75" customHeight="1" s="198">
      <c r="A421" s="57" t="n"/>
      <c r="B421" s="57" t="n"/>
      <c r="C421" s="70" t="n"/>
      <c r="D421" s="73" t="n"/>
      <c r="E421" s="57" t="n"/>
      <c r="F421" s="57" t="n"/>
    </row>
    <row r="422" ht="15.75" customHeight="1" s="198">
      <c r="A422" s="57" t="n"/>
      <c r="B422" s="57" t="n"/>
      <c r="C422" s="70" t="n"/>
      <c r="D422" s="73" t="n"/>
      <c r="E422" s="57" t="n"/>
      <c r="F422" s="57" t="n"/>
    </row>
    <row r="423" ht="15.75" customHeight="1" s="198">
      <c r="A423" s="57" t="n"/>
      <c r="B423" s="57" t="n"/>
      <c r="C423" s="70" t="n"/>
      <c r="D423" s="73" t="n"/>
      <c r="E423" s="57" t="n"/>
      <c r="F423" s="57" t="n"/>
    </row>
    <row r="424" ht="15.75" customHeight="1" s="198">
      <c r="A424" s="57" t="n"/>
      <c r="B424" s="57" t="n"/>
      <c r="C424" s="70" t="n"/>
      <c r="D424" s="73" t="n"/>
      <c r="E424" s="57" t="n"/>
      <c r="F424" s="57" t="n"/>
    </row>
    <row r="425" ht="15.75" customHeight="1" s="198">
      <c r="A425" s="57" t="n"/>
      <c r="B425" s="57" t="n"/>
      <c r="C425" s="70" t="n"/>
      <c r="D425" s="73" t="n"/>
      <c r="E425" s="57" t="n"/>
      <c r="F425" s="57" t="n"/>
    </row>
    <row r="426" ht="15.75" customHeight="1" s="198">
      <c r="A426" s="57" t="n"/>
      <c r="B426" s="57" t="n"/>
      <c r="C426" s="70" t="n"/>
      <c r="D426" s="73" t="n"/>
      <c r="E426" s="57" t="n"/>
      <c r="F426" s="57" t="n"/>
    </row>
    <row r="427" ht="15.75" customHeight="1" s="198">
      <c r="A427" s="57" t="n"/>
      <c r="B427" s="57" t="n"/>
      <c r="C427" s="70" t="n"/>
      <c r="D427" s="73" t="n"/>
      <c r="E427" s="57" t="n"/>
      <c r="F427" s="57" t="n"/>
    </row>
    <row r="428" ht="15.75" customHeight="1" s="198">
      <c r="A428" s="57" t="n"/>
      <c r="B428" s="57" t="n"/>
      <c r="C428" s="70" t="n"/>
      <c r="D428" s="73" t="n"/>
      <c r="E428" s="57" t="n"/>
      <c r="F428" s="57" t="n"/>
    </row>
    <row r="429" ht="15.75" customHeight="1" s="198">
      <c r="A429" s="57" t="n"/>
      <c r="B429" s="57" t="n"/>
      <c r="C429" s="70" t="n"/>
      <c r="D429" s="73" t="n"/>
      <c r="E429" s="57" t="n"/>
      <c r="F429" s="57" t="n"/>
    </row>
    <row r="430" ht="15.75" customHeight="1" s="198">
      <c r="A430" s="57" t="n"/>
      <c r="B430" s="57" t="n"/>
      <c r="C430" s="70" t="n"/>
      <c r="D430" s="73" t="n"/>
      <c r="E430" s="57" t="n"/>
      <c r="F430" s="57" t="n"/>
    </row>
    <row r="431" ht="15.75" customHeight="1" s="198">
      <c r="A431" s="57" t="n"/>
      <c r="B431" s="57" t="n"/>
      <c r="C431" s="70" t="n"/>
      <c r="D431" s="73" t="n"/>
      <c r="E431" s="57" t="n"/>
      <c r="F431" s="57" t="n"/>
    </row>
    <row r="432" ht="15.75" customHeight="1" s="198">
      <c r="A432" s="57" t="n"/>
      <c r="B432" s="57" t="n"/>
      <c r="C432" s="70" t="n"/>
      <c r="D432" s="73" t="n"/>
      <c r="E432" s="57" t="n"/>
      <c r="F432" s="57" t="n"/>
    </row>
    <row r="433" ht="15.75" customHeight="1" s="198">
      <c r="A433" s="57" t="n"/>
      <c r="B433" s="57" t="n"/>
      <c r="C433" s="70" t="n"/>
      <c r="D433" s="73" t="n"/>
      <c r="E433" s="57" t="n"/>
      <c r="F433" s="57" t="n"/>
    </row>
    <row r="434" ht="15.75" customHeight="1" s="198">
      <c r="A434" s="57" t="n"/>
      <c r="B434" s="57" t="n"/>
      <c r="C434" s="70" t="n"/>
      <c r="D434" s="73" t="n"/>
      <c r="E434" s="57" t="n"/>
      <c r="F434" s="57" t="n"/>
    </row>
    <row r="435" ht="15.75" customHeight="1" s="198">
      <c r="A435" s="57" t="n"/>
      <c r="B435" s="57" t="n"/>
      <c r="C435" s="70" t="n"/>
      <c r="D435" s="73" t="n"/>
      <c r="E435" s="57" t="n"/>
      <c r="F435" s="57" t="n"/>
    </row>
    <row r="436" ht="15.75" customHeight="1" s="198">
      <c r="A436" s="57" t="n"/>
      <c r="B436" s="57" t="n"/>
      <c r="C436" s="70" t="n"/>
      <c r="D436" s="73" t="n"/>
      <c r="E436" s="57" t="n"/>
      <c r="F436" s="57" t="n"/>
    </row>
    <row r="437" ht="15.75" customHeight="1" s="198">
      <c r="A437" s="57" t="n"/>
      <c r="B437" s="57" t="n"/>
      <c r="C437" s="70" t="n"/>
      <c r="D437" s="73" t="n"/>
      <c r="E437" s="57" t="n"/>
      <c r="F437" s="57" t="n"/>
    </row>
    <row r="438" ht="15.75" customHeight="1" s="198">
      <c r="A438" s="57" t="n"/>
      <c r="B438" s="57" t="n"/>
      <c r="C438" s="70" t="n"/>
      <c r="D438" s="73" t="n"/>
      <c r="E438" s="57" t="n"/>
      <c r="F438" s="57" t="n"/>
    </row>
    <row r="439" ht="15.75" customHeight="1" s="198">
      <c r="A439" s="57" t="n"/>
      <c r="B439" s="57" t="n"/>
      <c r="C439" s="70" t="n"/>
      <c r="D439" s="73" t="n"/>
      <c r="E439" s="57" t="n"/>
      <c r="F439" s="57" t="n"/>
    </row>
    <row r="440" ht="15.75" customHeight="1" s="198">
      <c r="A440" s="57" t="n"/>
      <c r="B440" s="57" t="n"/>
      <c r="C440" s="70" t="n"/>
      <c r="D440" s="73" t="n"/>
      <c r="E440" s="57" t="n"/>
      <c r="F440" s="57" t="n"/>
    </row>
    <row r="441" ht="15.75" customHeight="1" s="198">
      <c r="A441" s="57" t="n"/>
      <c r="B441" s="57" t="n"/>
      <c r="C441" s="70" t="n"/>
      <c r="D441" s="73" t="n"/>
      <c r="E441" s="57" t="n"/>
      <c r="F441" s="57" t="n"/>
    </row>
    <row r="442" ht="15.75" customHeight="1" s="198">
      <c r="A442" s="57" t="n"/>
      <c r="B442" s="57" t="n"/>
      <c r="C442" s="70" t="n"/>
      <c r="D442" s="73" t="n"/>
      <c r="E442" s="57" t="n"/>
      <c r="F442" s="57" t="n"/>
    </row>
    <row r="443" ht="15.75" customHeight="1" s="198">
      <c r="A443" s="57" t="n"/>
      <c r="B443" s="57" t="n"/>
      <c r="C443" s="70" t="n"/>
      <c r="D443" s="73" t="n"/>
      <c r="E443" s="57" t="n"/>
      <c r="F443" s="57" t="n"/>
    </row>
    <row r="444" ht="15.75" customHeight="1" s="198">
      <c r="A444" s="57" t="n"/>
      <c r="B444" s="57" t="n"/>
      <c r="C444" s="70" t="n"/>
      <c r="D444" s="73" t="n"/>
      <c r="E444" s="57" t="n"/>
      <c r="F444" s="57" t="n"/>
    </row>
    <row r="445" ht="15.75" customHeight="1" s="198">
      <c r="A445" s="57" t="n"/>
      <c r="B445" s="57" t="n"/>
      <c r="C445" s="70" t="n"/>
      <c r="D445" s="73" t="n"/>
      <c r="E445" s="57" t="n"/>
      <c r="F445" s="57" t="n"/>
    </row>
    <row r="446" ht="15.75" customHeight="1" s="198">
      <c r="A446" s="57" t="n"/>
      <c r="B446" s="57" t="n"/>
      <c r="C446" s="70" t="n"/>
      <c r="D446" s="73" t="n"/>
      <c r="E446" s="57" t="n"/>
      <c r="F446" s="57" t="n"/>
    </row>
    <row r="447" ht="15.75" customHeight="1" s="198">
      <c r="A447" s="57" t="n"/>
      <c r="B447" s="57" t="n"/>
      <c r="C447" s="70" t="n"/>
      <c r="D447" s="73" t="n"/>
      <c r="E447" s="57" t="n"/>
      <c r="F447" s="57" t="n"/>
    </row>
    <row r="448" ht="15.75" customHeight="1" s="198">
      <c r="A448" s="57" t="n"/>
      <c r="B448" s="57" t="n"/>
      <c r="C448" s="70" t="n"/>
      <c r="D448" s="73" t="n"/>
      <c r="E448" s="57" t="n"/>
      <c r="F448" s="57" t="n"/>
    </row>
    <row r="449" ht="15.75" customHeight="1" s="198">
      <c r="A449" s="57" t="n"/>
      <c r="B449" s="57" t="n"/>
      <c r="C449" s="70" t="n"/>
      <c r="D449" s="73" t="n"/>
      <c r="E449" s="57" t="n"/>
      <c r="F449" s="57" t="n"/>
    </row>
    <row r="450" ht="15.75" customHeight="1" s="198">
      <c r="A450" s="57" t="n"/>
      <c r="B450" s="57" t="n"/>
      <c r="C450" s="70" t="n"/>
      <c r="D450" s="73" t="n"/>
      <c r="E450" s="57" t="n"/>
      <c r="F450" s="57" t="n"/>
    </row>
    <row r="451" ht="15.75" customHeight="1" s="198">
      <c r="A451" s="57" t="n"/>
      <c r="B451" s="57" t="n"/>
      <c r="C451" s="70" t="n"/>
      <c r="D451" s="73" t="n"/>
      <c r="E451" s="57" t="n"/>
      <c r="F451" s="57" t="n"/>
    </row>
    <row r="452" ht="15.75" customHeight="1" s="198">
      <c r="A452" s="57" t="n"/>
      <c r="B452" s="57" t="n"/>
      <c r="C452" s="70" t="n"/>
      <c r="D452" s="73" t="n"/>
      <c r="E452" s="57" t="n"/>
      <c r="F452" s="57" t="n"/>
    </row>
    <row r="453" ht="15.75" customHeight="1" s="198">
      <c r="A453" s="57" t="n"/>
      <c r="B453" s="57" t="n"/>
      <c r="C453" s="70" t="n"/>
      <c r="D453" s="73" t="n"/>
      <c r="E453" s="57" t="n"/>
      <c r="F453" s="57" t="n"/>
    </row>
    <row r="454" ht="15.75" customHeight="1" s="198">
      <c r="A454" s="57" t="n"/>
      <c r="B454" s="57" t="n"/>
      <c r="C454" s="70" t="n"/>
      <c r="D454" s="73" t="n"/>
      <c r="E454" s="57" t="n"/>
      <c r="F454" s="57" t="n"/>
    </row>
    <row r="455" ht="15.75" customHeight="1" s="198">
      <c r="A455" s="57" t="n"/>
      <c r="B455" s="57" t="n"/>
      <c r="C455" s="70" t="n"/>
      <c r="D455" s="73" t="n"/>
      <c r="E455" s="57" t="n"/>
      <c r="F455" s="57" t="n"/>
    </row>
    <row r="456" ht="15.75" customHeight="1" s="198">
      <c r="A456" s="57" t="n"/>
      <c r="B456" s="57" t="n"/>
      <c r="C456" s="70" t="n"/>
      <c r="D456" s="73" t="n"/>
      <c r="E456" s="57" t="n"/>
      <c r="F456" s="57" t="n"/>
    </row>
    <row r="457" ht="15.75" customHeight="1" s="198">
      <c r="A457" s="57" t="n"/>
      <c r="B457" s="57" t="n"/>
      <c r="C457" s="70" t="n"/>
      <c r="D457" s="73" t="n"/>
      <c r="E457" s="57" t="n"/>
      <c r="F457" s="57" t="n"/>
    </row>
    <row r="458" ht="15.75" customHeight="1" s="198">
      <c r="A458" s="57" t="n"/>
      <c r="B458" s="57" t="n"/>
      <c r="C458" s="70" t="n"/>
      <c r="D458" s="73" t="n"/>
      <c r="E458" s="57" t="n"/>
      <c r="F458" s="57" t="n"/>
    </row>
    <row r="459" ht="15.75" customHeight="1" s="198">
      <c r="A459" s="57" t="n"/>
      <c r="B459" s="57" t="n"/>
      <c r="C459" s="70" t="n"/>
      <c r="D459" s="73" t="n"/>
      <c r="E459" s="57" t="n"/>
      <c r="F459" s="57" t="n"/>
    </row>
    <row r="460" ht="15.75" customHeight="1" s="198">
      <c r="A460" s="57" t="n"/>
      <c r="B460" s="57" t="n"/>
      <c r="C460" s="70" t="n"/>
      <c r="D460" s="73" t="n"/>
      <c r="E460" s="57" t="n"/>
      <c r="F460" s="57" t="n"/>
    </row>
    <row r="461" ht="15.75" customHeight="1" s="198">
      <c r="A461" s="57" t="n"/>
      <c r="B461" s="57" t="n"/>
      <c r="C461" s="70" t="n"/>
      <c r="D461" s="73" t="n"/>
      <c r="E461" s="57" t="n"/>
      <c r="F461" s="57" t="n"/>
    </row>
    <row r="462" ht="15.75" customHeight="1" s="198">
      <c r="A462" s="57" t="n"/>
      <c r="B462" s="57" t="n"/>
      <c r="C462" s="70" t="n"/>
      <c r="D462" s="73" t="n"/>
      <c r="E462" s="57" t="n"/>
      <c r="F462" s="57" t="n"/>
    </row>
    <row r="463" ht="15.75" customHeight="1" s="198">
      <c r="A463" s="57" t="n"/>
      <c r="B463" s="57" t="n"/>
      <c r="C463" s="70" t="n"/>
      <c r="D463" s="73" t="n"/>
      <c r="E463" s="57" t="n"/>
      <c r="F463" s="57" t="n"/>
    </row>
    <row r="464" ht="15.75" customHeight="1" s="198">
      <c r="A464" s="57" t="n"/>
      <c r="B464" s="57" t="n"/>
      <c r="C464" s="70" t="n"/>
      <c r="D464" s="73" t="n"/>
      <c r="E464" s="57" t="n"/>
      <c r="F464" s="57" t="n"/>
    </row>
    <row r="465" ht="15.75" customHeight="1" s="198">
      <c r="A465" s="57" t="n"/>
      <c r="B465" s="57" t="n"/>
      <c r="C465" s="70" t="n"/>
      <c r="D465" s="73" t="n"/>
      <c r="E465" s="57" t="n"/>
      <c r="F465" s="57" t="n"/>
    </row>
    <row r="466" ht="15.75" customHeight="1" s="198">
      <c r="A466" s="57" t="n"/>
      <c r="B466" s="57" t="n"/>
      <c r="C466" s="70" t="n"/>
      <c r="D466" s="73" t="n"/>
      <c r="E466" s="57" t="n"/>
      <c r="F466" s="57" t="n"/>
    </row>
    <row r="467" ht="15.75" customHeight="1" s="198">
      <c r="A467" s="57" t="n"/>
      <c r="B467" s="57" t="n"/>
      <c r="C467" s="70" t="n"/>
      <c r="D467" s="73" t="n"/>
      <c r="E467" s="57" t="n"/>
      <c r="F467" s="57" t="n"/>
    </row>
    <row r="468" ht="15.75" customHeight="1" s="198">
      <c r="A468" s="57" t="n"/>
      <c r="B468" s="57" t="n"/>
      <c r="C468" s="70" t="n"/>
      <c r="D468" s="73" t="n"/>
      <c r="E468" s="57" t="n"/>
      <c r="F468" s="57" t="n"/>
    </row>
    <row r="469" ht="15.75" customHeight="1" s="198">
      <c r="A469" s="57" t="n"/>
      <c r="B469" s="57" t="n"/>
      <c r="C469" s="70" t="n"/>
      <c r="D469" s="73" t="n"/>
      <c r="E469" s="57" t="n"/>
      <c r="F469" s="57" t="n"/>
    </row>
    <row r="470" ht="15.75" customHeight="1" s="198">
      <c r="A470" s="57" t="n"/>
      <c r="B470" s="57" t="n"/>
      <c r="C470" s="70" t="n"/>
      <c r="D470" s="73" t="n"/>
      <c r="E470" s="57" t="n"/>
      <c r="F470" s="57" t="n"/>
    </row>
    <row r="471" ht="15.75" customHeight="1" s="198">
      <c r="A471" s="57" t="n"/>
      <c r="B471" s="57" t="n"/>
      <c r="C471" s="70" t="n"/>
      <c r="D471" s="73" t="n"/>
      <c r="E471" s="57" t="n"/>
      <c r="F471" s="57" t="n"/>
    </row>
    <row r="472" ht="15.75" customHeight="1" s="198">
      <c r="A472" s="57" t="n"/>
      <c r="B472" s="57" t="n"/>
      <c r="C472" s="70" t="n"/>
      <c r="D472" s="73" t="n"/>
      <c r="E472" s="57" t="n"/>
      <c r="F472" s="57" t="n"/>
    </row>
    <row r="473" ht="15.75" customHeight="1" s="198">
      <c r="A473" s="57" t="n"/>
      <c r="B473" s="57" t="n"/>
      <c r="C473" s="70" t="n"/>
      <c r="D473" s="73" t="n"/>
      <c r="E473" s="57" t="n"/>
      <c r="F473" s="57" t="n"/>
    </row>
    <row r="474" ht="15.75" customHeight="1" s="198">
      <c r="A474" s="57" t="n"/>
      <c r="B474" s="57" t="n"/>
      <c r="C474" s="70" t="n"/>
      <c r="D474" s="73" t="n"/>
      <c r="E474" s="57" t="n"/>
      <c r="F474" s="57" t="n"/>
    </row>
    <row r="475" ht="15.75" customHeight="1" s="198">
      <c r="A475" s="57" t="n"/>
      <c r="B475" s="57" t="n"/>
      <c r="C475" s="70" t="n"/>
      <c r="D475" s="73" t="n"/>
      <c r="E475" s="57" t="n"/>
      <c r="F475" s="57" t="n"/>
    </row>
    <row r="476" ht="15.75" customHeight="1" s="198">
      <c r="A476" s="57" t="n"/>
      <c r="B476" s="57" t="n"/>
      <c r="C476" s="70" t="n"/>
      <c r="D476" s="73" t="n"/>
      <c r="E476" s="57" t="n"/>
      <c r="F476" s="57" t="n"/>
    </row>
    <row r="477" ht="15.75" customHeight="1" s="198">
      <c r="A477" s="57" t="n"/>
      <c r="B477" s="57" t="n"/>
      <c r="C477" s="70" t="n"/>
      <c r="D477" s="73" t="n"/>
      <c r="E477" s="57" t="n"/>
      <c r="F477" s="57" t="n"/>
    </row>
    <row r="478" ht="15.75" customHeight="1" s="198">
      <c r="A478" s="57" t="n"/>
      <c r="B478" s="57" t="n"/>
      <c r="C478" s="70" t="n"/>
      <c r="D478" s="73" t="n"/>
      <c r="E478" s="57" t="n"/>
      <c r="F478" s="57" t="n"/>
    </row>
    <row r="479" ht="15.75" customHeight="1" s="198">
      <c r="A479" s="57" t="n"/>
      <c r="B479" s="57" t="n"/>
      <c r="C479" s="70" t="n"/>
      <c r="D479" s="73" t="n"/>
      <c r="E479" s="57" t="n"/>
      <c r="F479" s="57" t="n"/>
    </row>
    <row r="480" ht="15.75" customHeight="1" s="198">
      <c r="A480" s="57" t="n"/>
      <c r="B480" s="57" t="n"/>
      <c r="C480" s="70" t="n"/>
      <c r="D480" s="73" t="n"/>
      <c r="E480" s="57" t="n"/>
      <c r="F480" s="57" t="n"/>
    </row>
    <row r="481" ht="15.75" customHeight="1" s="198">
      <c r="A481" s="57" t="n"/>
      <c r="B481" s="57" t="n"/>
      <c r="C481" s="70" t="n"/>
      <c r="D481" s="73" t="n"/>
      <c r="E481" s="57" t="n"/>
      <c r="F481" s="57" t="n"/>
    </row>
    <row r="482" ht="15.75" customHeight="1" s="198">
      <c r="A482" s="57" t="n"/>
      <c r="B482" s="57" t="n"/>
      <c r="C482" s="70" t="n"/>
      <c r="D482" s="73" t="n"/>
      <c r="E482" s="57" t="n"/>
      <c r="F482" s="57" t="n"/>
    </row>
    <row r="483" ht="15.75" customHeight="1" s="198">
      <c r="A483" s="57" t="n"/>
      <c r="B483" s="57" t="n"/>
      <c r="C483" s="70" t="n"/>
      <c r="D483" s="73" t="n"/>
      <c r="E483" s="57" t="n"/>
      <c r="F483" s="57" t="n"/>
    </row>
    <row r="484" ht="15.75" customHeight="1" s="198">
      <c r="A484" s="57" t="n"/>
      <c r="B484" s="57" t="n"/>
      <c r="C484" s="70" t="n"/>
      <c r="D484" s="73" t="n"/>
      <c r="E484" s="57" t="n"/>
      <c r="F484" s="57" t="n"/>
    </row>
    <row r="485" ht="15.75" customHeight="1" s="198">
      <c r="A485" s="57" t="n"/>
      <c r="B485" s="57" t="n"/>
      <c r="C485" s="70" t="n"/>
      <c r="D485" s="73" t="n"/>
      <c r="E485" s="57" t="n"/>
      <c r="F485" s="57" t="n"/>
    </row>
    <row r="486" ht="15.75" customHeight="1" s="198">
      <c r="A486" s="57" t="n"/>
      <c r="B486" s="57" t="n"/>
      <c r="C486" s="70" t="n"/>
      <c r="D486" s="73" t="n"/>
      <c r="E486" s="57" t="n"/>
      <c r="F486" s="57" t="n"/>
    </row>
    <row r="487" ht="15.75" customHeight="1" s="198">
      <c r="A487" s="57" t="n"/>
      <c r="B487" s="57" t="n"/>
      <c r="C487" s="70" t="n"/>
      <c r="D487" s="73" t="n"/>
      <c r="E487" s="57" t="n"/>
      <c r="F487" s="57" t="n"/>
    </row>
    <row r="488" ht="15.75" customHeight="1" s="198">
      <c r="A488" s="57" t="n"/>
      <c r="B488" s="57" t="n"/>
      <c r="C488" s="70" t="n"/>
      <c r="D488" s="73" t="n"/>
      <c r="E488" s="57" t="n"/>
      <c r="F488" s="57" t="n"/>
    </row>
    <row r="489" ht="15.75" customHeight="1" s="198">
      <c r="A489" s="57" t="n"/>
      <c r="B489" s="57" t="n"/>
      <c r="C489" s="70" t="n"/>
      <c r="D489" s="73" t="n"/>
      <c r="E489" s="57" t="n"/>
      <c r="F489" s="57" t="n"/>
    </row>
    <row r="490" ht="15.75" customHeight="1" s="198">
      <c r="A490" s="57" t="n"/>
      <c r="B490" s="57" t="n"/>
      <c r="C490" s="70" t="n"/>
      <c r="D490" s="73" t="n"/>
      <c r="E490" s="57" t="n"/>
      <c r="F490" s="57" t="n"/>
    </row>
    <row r="491" ht="15.75" customHeight="1" s="198">
      <c r="A491" s="57" t="n"/>
      <c r="B491" s="57" t="n"/>
      <c r="C491" s="70" t="n"/>
      <c r="D491" s="73" t="n"/>
      <c r="E491" s="57" t="n"/>
      <c r="F491" s="57" t="n"/>
    </row>
    <row r="492" ht="15.75" customHeight="1" s="198">
      <c r="A492" s="57" t="n"/>
      <c r="B492" s="57" t="n"/>
      <c r="C492" s="70" t="n"/>
      <c r="D492" s="73" t="n"/>
      <c r="E492" s="57" t="n"/>
      <c r="F492" s="57" t="n"/>
    </row>
    <row r="493" ht="15.75" customHeight="1" s="198">
      <c r="A493" s="57" t="n"/>
      <c r="B493" s="57" t="n"/>
      <c r="C493" s="70" t="n"/>
      <c r="D493" s="73" t="n"/>
      <c r="E493" s="57" t="n"/>
      <c r="F493" s="57" t="n"/>
    </row>
    <row r="494" ht="15.75" customHeight="1" s="198">
      <c r="A494" s="57" t="n"/>
      <c r="B494" s="57" t="n"/>
      <c r="C494" s="70" t="n"/>
      <c r="D494" s="73" t="n"/>
      <c r="E494" s="57" t="n"/>
      <c r="F494" s="57" t="n"/>
    </row>
    <row r="495" ht="15.75" customHeight="1" s="198">
      <c r="A495" s="57" t="n"/>
      <c r="B495" s="57" t="n"/>
      <c r="C495" s="70" t="n"/>
      <c r="D495" s="73" t="n"/>
      <c r="E495" s="57" t="n"/>
      <c r="F495" s="57" t="n"/>
    </row>
    <row r="496" ht="15.75" customHeight="1" s="198">
      <c r="A496" s="57" t="n"/>
      <c r="B496" s="57" t="n"/>
      <c r="C496" s="70" t="n"/>
      <c r="D496" s="73" t="n"/>
      <c r="E496" s="57" t="n"/>
      <c r="F496" s="57" t="n"/>
    </row>
    <row r="497" ht="15.75" customHeight="1" s="198">
      <c r="A497" s="57" t="n"/>
      <c r="B497" s="57" t="n"/>
      <c r="C497" s="70" t="n"/>
      <c r="D497" s="73" t="n"/>
      <c r="E497" s="57" t="n"/>
      <c r="F497" s="57" t="n"/>
    </row>
    <row r="498" ht="15.75" customHeight="1" s="198">
      <c r="A498" s="57" t="n"/>
      <c r="B498" s="57" t="n"/>
      <c r="C498" s="70" t="n"/>
      <c r="D498" s="73" t="n"/>
      <c r="E498" s="57" t="n"/>
      <c r="F498" s="57" t="n"/>
    </row>
    <row r="499" ht="15.75" customHeight="1" s="198">
      <c r="A499" s="57" t="n"/>
      <c r="B499" s="57" t="n"/>
      <c r="C499" s="70" t="n"/>
      <c r="D499" s="73" t="n"/>
      <c r="E499" s="57" t="n"/>
      <c r="F499" s="57" t="n"/>
    </row>
    <row r="500" ht="15.75" customHeight="1" s="198">
      <c r="A500" s="57" t="n"/>
      <c r="B500" s="57" t="n"/>
      <c r="C500" s="70" t="n"/>
      <c r="D500" s="73" t="n"/>
      <c r="E500" s="57" t="n"/>
      <c r="F500" s="57" t="n"/>
    </row>
    <row r="501" ht="15.75" customHeight="1" s="198">
      <c r="A501" s="57" t="n"/>
      <c r="B501" s="57" t="n"/>
      <c r="C501" s="70" t="n"/>
      <c r="D501" s="73" t="n"/>
      <c r="E501" s="57" t="n"/>
      <c r="F501" s="57" t="n"/>
    </row>
    <row r="502" ht="15.75" customHeight="1" s="198">
      <c r="A502" s="57" t="n"/>
      <c r="B502" s="57" t="n"/>
      <c r="C502" s="70" t="n"/>
      <c r="D502" s="73" t="n"/>
      <c r="E502" s="57" t="n"/>
      <c r="F502" s="57" t="n"/>
    </row>
    <row r="503" ht="15.75" customHeight="1" s="198">
      <c r="A503" s="57" t="n"/>
      <c r="B503" s="57" t="n"/>
      <c r="C503" s="70" t="n"/>
      <c r="D503" s="73" t="n"/>
      <c r="E503" s="57" t="n"/>
      <c r="F503" s="57" t="n"/>
    </row>
    <row r="504" ht="15.75" customHeight="1" s="198">
      <c r="A504" s="57" t="n"/>
      <c r="B504" s="57" t="n"/>
      <c r="C504" s="70" t="n"/>
      <c r="D504" s="73" t="n"/>
      <c r="E504" s="57" t="n"/>
      <c r="F504" s="57" t="n"/>
    </row>
    <row r="505" ht="15.75" customHeight="1" s="198">
      <c r="A505" s="57" t="n"/>
      <c r="B505" s="57" t="n"/>
      <c r="C505" s="70" t="n"/>
      <c r="D505" s="73" t="n"/>
      <c r="E505" s="57" t="n"/>
      <c r="F505" s="57" t="n"/>
    </row>
    <row r="506" ht="15.75" customHeight="1" s="198">
      <c r="A506" s="57" t="n"/>
      <c r="B506" s="57" t="n"/>
      <c r="C506" s="70" t="n"/>
      <c r="D506" s="73" t="n"/>
      <c r="E506" s="57" t="n"/>
      <c r="F506" s="57" t="n"/>
    </row>
    <row r="507" ht="15.75" customHeight="1" s="198">
      <c r="A507" s="57" t="n"/>
      <c r="B507" s="57" t="n"/>
      <c r="C507" s="70" t="n"/>
      <c r="D507" s="73" t="n"/>
      <c r="E507" s="57" t="n"/>
      <c r="F507" s="57" t="n"/>
    </row>
    <row r="508" ht="15.75" customHeight="1" s="198">
      <c r="A508" s="57" t="n"/>
      <c r="B508" s="57" t="n"/>
      <c r="C508" s="70" t="n"/>
      <c r="D508" s="73" t="n"/>
      <c r="E508" s="57" t="n"/>
      <c r="F508" s="57" t="n"/>
    </row>
    <row r="509" ht="15.75" customHeight="1" s="198">
      <c r="A509" s="57" t="n"/>
      <c r="B509" s="57" t="n"/>
      <c r="C509" s="70" t="n"/>
      <c r="D509" s="73" t="n"/>
      <c r="E509" s="57" t="n"/>
      <c r="F509" s="57" t="n"/>
    </row>
    <row r="510" ht="15.75" customHeight="1" s="198">
      <c r="A510" s="57" t="n"/>
      <c r="B510" s="57" t="n"/>
      <c r="C510" s="70" t="n"/>
      <c r="D510" s="73" t="n"/>
      <c r="E510" s="57" t="n"/>
      <c r="F510" s="57" t="n"/>
    </row>
    <row r="511" ht="15.75" customHeight="1" s="198">
      <c r="A511" s="57" t="n"/>
      <c r="B511" s="57" t="n"/>
      <c r="C511" s="70" t="n"/>
      <c r="D511" s="73" t="n"/>
      <c r="E511" s="57" t="n"/>
      <c r="F511" s="57" t="n"/>
    </row>
    <row r="512" ht="15.75" customHeight="1" s="198">
      <c r="A512" s="57" t="n"/>
      <c r="B512" s="57" t="n"/>
      <c r="C512" s="70" t="n"/>
      <c r="D512" s="73" t="n"/>
      <c r="E512" s="57" t="n"/>
      <c r="F512" s="57" t="n"/>
    </row>
    <row r="513" ht="15.75" customHeight="1" s="198">
      <c r="A513" s="57" t="n"/>
      <c r="B513" s="57" t="n"/>
      <c r="C513" s="70" t="n"/>
      <c r="D513" s="73" t="n"/>
      <c r="E513" s="57" t="n"/>
      <c r="F513" s="57" t="n"/>
    </row>
    <row r="514" ht="15.75" customHeight="1" s="198">
      <c r="A514" s="57" t="n"/>
      <c r="B514" s="57" t="n"/>
      <c r="C514" s="70" t="n"/>
      <c r="D514" s="73" t="n"/>
      <c r="E514" s="57" t="n"/>
      <c r="F514" s="57" t="n"/>
    </row>
    <row r="515" ht="15.75" customHeight="1" s="198">
      <c r="A515" s="57" t="n"/>
      <c r="B515" s="57" t="n"/>
      <c r="C515" s="70" t="n"/>
      <c r="D515" s="73" t="n"/>
      <c r="E515" s="57" t="n"/>
      <c r="F515" s="57" t="n"/>
    </row>
    <row r="516" ht="15.75" customHeight="1" s="198">
      <c r="A516" s="57" t="n"/>
      <c r="B516" s="57" t="n"/>
      <c r="C516" s="70" t="n"/>
      <c r="D516" s="73" t="n"/>
      <c r="E516" s="57" t="n"/>
      <c r="F516" s="57" t="n"/>
    </row>
    <row r="517" ht="15.75" customHeight="1" s="198">
      <c r="A517" s="57" t="n"/>
      <c r="B517" s="57" t="n"/>
      <c r="C517" s="70" t="n"/>
      <c r="D517" s="73" t="n"/>
      <c r="E517" s="57" t="n"/>
      <c r="F517" s="57" t="n"/>
    </row>
    <row r="518" ht="15.75" customHeight="1" s="198">
      <c r="A518" s="57" t="n"/>
      <c r="B518" s="57" t="n"/>
      <c r="C518" s="70" t="n"/>
      <c r="D518" s="73" t="n"/>
      <c r="E518" s="57" t="n"/>
      <c r="F518" s="57" t="n"/>
    </row>
    <row r="519" ht="15.75" customHeight="1" s="198">
      <c r="A519" s="57" t="n"/>
      <c r="B519" s="57" t="n"/>
      <c r="C519" s="70" t="n"/>
      <c r="D519" s="73" t="n"/>
      <c r="E519" s="57" t="n"/>
      <c r="F519" s="57" t="n"/>
    </row>
    <row r="520" ht="15.75" customHeight="1" s="198">
      <c r="A520" s="57" t="n"/>
      <c r="B520" s="57" t="n"/>
      <c r="C520" s="70" t="n"/>
      <c r="D520" s="73" t="n"/>
      <c r="E520" s="57" t="n"/>
      <c r="F520" s="57" t="n"/>
    </row>
    <row r="521" ht="15.75" customHeight="1" s="198">
      <c r="A521" s="57" t="n"/>
      <c r="B521" s="57" t="n"/>
      <c r="C521" s="70" t="n"/>
      <c r="D521" s="73" t="n"/>
      <c r="E521" s="57" t="n"/>
      <c r="F521" s="57" t="n"/>
    </row>
    <row r="522" ht="15.75" customHeight="1" s="198">
      <c r="A522" s="57" t="n"/>
      <c r="B522" s="57" t="n"/>
      <c r="C522" s="70" t="n"/>
      <c r="D522" s="73" t="n"/>
      <c r="E522" s="57" t="n"/>
      <c r="F522" s="57" t="n"/>
    </row>
    <row r="523" ht="15.75" customHeight="1" s="198">
      <c r="A523" s="57" t="n"/>
      <c r="B523" s="57" t="n"/>
      <c r="C523" s="70" t="n"/>
      <c r="D523" s="73" t="n"/>
      <c r="E523" s="57" t="n"/>
      <c r="F523" s="57" t="n"/>
    </row>
    <row r="524" ht="15.75" customHeight="1" s="198">
      <c r="A524" s="57" t="n"/>
      <c r="B524" s="57" t="n"/>
      <c r="C524" s="70" t="n"/>
      <c r="D524" s="73" t="n"/>
      <c r="E524" s="57" t="n"/>
      <c r="F524" s="57" t="n"/>
    </row>
    <row r="525" ht="15.75" customHeight="1" s="198">
      <c r="A525" s="57" t="n"/>
      <c r="B525" s="57" t="n"/>
      <c r="C525" s="70" t="n"/>
      <c r="D525" s="73" t="n"/>
      <c r="E525" s="57" t="n"/>
      <c r="F525" s="57" t="n"/>
    </row>
    <row r="526" ht="15.75" customHeight="1" s="198">
      <c r="A526" s="57" t="n"/>
      <c r="B526" s="57" t="n"/>
      <c r="C526" s="70" t="n"/>
      <c r="D526" s="73" t="n"/>
      <c r="E526" s="57" t="n"/>
      <c r="F526" s="57" t="n"/>
    </row>
    <row r="527" ht="15.75" customHeight="1" s="198">
      <c r="A527" s="57" t="n"/>
      <c r="B527" s="57" t="n"/>
      <c r="C527" s="70" t="n"/>
      <c r="D527" s="73" t="n"/>
      <c r="E527" s="57" t="n"/>
      <c r="F527" s="57" t="n"/>
    </row>
    <row r="528" ht="15.75" customHeight="1" s="198">
      <c r="A528" s="57" t="n"/>
      <c r="B528" s="57" t="n"/>
      <c r="C528" s="70" t="n"/>
      <c r="D528" s="73" t="n"/>
      <c r="E528" s="57" t="n"/>
      <c r="F528" s="57" t="n"/>
    </row>
    <row r="529" ht="15.75" customHeight="1" s="198">
      <c r="A529" s="57" t="n"/>
      <c r="B529" s="57" t="n"/>
      <c r="C529" s="70" t="n"/>
      <c r="D529" s="73" t="n"/>
      <c r="E529" s="57" t="n"/>
      <c r="F529" s="57" t="n"/>
    </row>
    <row r="530" ht="15.75" customHeight="1" s="198">
      <c r="A530" s="57" t="n"/>
      <c r="B530" s="57" t="n"/>
      <c r="C530" s="70" t="n"/>
      <c r="D530" s="73" t="n"/>
      <c r="E530" s="57" t="n"/>
      <c r="F530" s="57" t="n"/>
    </row>
    <row r="531" ht="15.75" customHeight="1" s="198">
      <c r="A531" s="57" t="n"/>
      <c r="B531" s="57" t="n"/>
      <c r="C531" s="70" t="n"/>
      <c r="D531" s="73" t="n"/>
      <c r="E531" s="57" t="n"/>
      <c r="F531" s="57" t="n"/>
    </row>
    <row r="532" ht="15.75" customHeight="1" s="198">
      <c r="A532" s="57" t="n"/>
      <c r="B532" s="57" t="n"/>
      <c r="C532" s="70" t="n"/>
      <c r="D532" s="73" t="n"/>
      <c r="E532" s="57" t="n"/>
      <c r="F532" s="57" t="n"/>
    </row>
    <row r="533" ht="15.75" customHeight="1" s="198">
      <c r="A533" s="57" t="n"/>
      <c r="B533" s="57" t="n"/>
      <c r="C533" s="70" t="n"/>
      <c r="D533" s="73" t="n"/>
      <c r="E533" s="57" t="n"/>
      <c r="F533" s="57" t="n"/>
    </row>
    <row r="534" ht="15.75" customHeight="1" s="198">
      <c r="A534" s="57" t="n"/>
      <c r="B534" s="57" t="n"/>
      <c r="C534" s="70" t="n"/>
      <c r="D534" s="73" t="n"/>
      <c r="E534" s="57" t="n"/>
      <c r="F534" s="57" t="n"/>
    </row>
    <row r="535" ht="15.75" customHeight="1" s="198">
      <c r="A535" s="57" t="n"/>
      <c r="B535" s="57" t="n"/>
      <c r="C535" s="70" t="n"/>
      <c r="D535" s="73" t="n"/>
      <c r="E535" s="57" t="n"/>
      <c r="F535" s="57" t="n"/>
    </row>
    <row r="536" ht="15.75" customHeight="1" s="198">
      <c r="A536" s="57" t="n"/>
      <c r="B536" s="57" t="n"/>
      <c r="C536" s="70" t="n"/>
      <c r="D536" s="73" t="n"/>
      <c r="E536" s="57" t="n"/>
      <c r="F536" s="57" t="n"/>
    </row>
    <row r="537" ht="15.75" customHeight="1" s="198">
      <c r="A537" s="57" t="n"/>
      <c r="B537" s="57" t="n"/>
      <c r="C537" s="70" t="n"/>
      <c r="D537" s="73" t="n"/>
      <c r="E537" s="57" t="n"/>
      <c r="F537" s="57" t="n"/>
    </row>
    <row r="538" ht="15.75" customHeight="1" s="198">
      <c r="A538" s="57" t="n"/>
      <c r="B538" s="57" t="n"/>
      <c r="C538" s="70" t="n"/>
      <c r="D538" s="73" t="n"/>
      <c r="E538" s="57" t="n"/>
      <c r="F538" s="57" t="n"/>
    </row>
    <row r="539" ht="15.75" customHeight="1" s="198">
      <c r="A539" s="57" t="n"/>
      <c r="B539" s="57" t="n"/>
      <c r="C539" s="70" t="n"/>
      <c r="D539" s="73" t="n"/>
      <c r="E539" s="57" t="n"/>
      <c r="F539" s="57" t="n"/>
    </row>
    <row r="540" ht="15.75" customHeight="1" s="198">
      <c r="A540" s="57" t="n"/>
      <c r="B540" s="57" t="n"/>
      <c r="C540" s="70" t="n"/>
      <c r="D540" s="73" t="n"/>
      <c r="E540" s="57" t="n"/>
      <c r="F540" s="57" t="n"/>
    </row>
    <row r="541" ht="15.75" customHeight="1" s="198">
      <c r="A541" s="57" t="n"/>
      <c r="B541" s="57" t="n"/>
      <c r="C541" s="70" t="n"/>
      <c r="D541" s="73" t="n"/>
      <c r="E541" s="57" t="n"/>
      <c r="F541" s="57" t="n"/>
    </row>
    <row r="542" ht="15.75" customHeight="1" s="198">
      <c r="A542" s="57" t="n"/>
      <c r="B542" s="57" t="n"/>
      <c r="C542" s="70" t="n"/>
      <c r="D542" s="73" t="n"/>
      <c r="E542" s="57" t="n"/>
      <c r="F542" s="57" t="n"/>
    </row>
    <row r="543" ht="15.75" customHeight="1" s="198">
      <c r="A543" s="57" t="n"/>
      <c r="B543" s="57" t="n"/>
      <c r="C543" s="70" t="n"/>
      <c r="D543" s="73" t="n"/>
      <c r="E543" s="57" t="n"/>
      <c r="F543" s="57" t="n"/>
    </row>
    <row r="544" ht="15.75" customHeight="1" s="198">
      <c r="A544" s="57" t="n"/>
      <c r="B544" s="57" t="n"/>
      <c r="C544" s="70" t="n"/>
      <c r="D544" s="73" t="n"/>
      <c r="E544" s="57" t="n"/>
      <c r="F544" s="57" t="n"/>
    </row>
    <row r="545" ht="15.75" customHeight="1" s="198">
      <c r="A545" s="57" t="n"/>
      <c r="B545" s="57" t="n"/>
      <c r="C545" s="70" t="n"/>
      <c r="D545" s="73" t="n"/>
      <c r="E545" s="57" t="n"/>
      <c r="F545" s="57" t="n"/>
    </row>
    <row r="546" ht="15.75" customHeight="1" s="198">
      <c r="A546" s="57" t="n"/>
      <c r="B546" s="57" t="n"/>
      <c r="C546" s="70" t="n"/>
      <c r="D546" s="73" t="n"/>
      <c r="E546" s="57" t="n"/>
      <c r="F546" s="57" t="n"/>
    </row>
    <row r="547" ht="15.75" customHeight="1" s="198">
      <c r="A547" s="57" t="n"/>
      <c r="B547" s="57" t="n"/>
      <c r="C547" s="70" t="n"/>
      <c r="D547" s="73" t="n"/>
      <c r="E547" s="57" t="n"/>
      <c r="F547" s="57" t="n"/>
    </row>
    <row r="548" ht="15.75" customHeight="1" s="198">
      <c r="A548" s="57" t="n"/>
      <c r="B548" s="57" t="n"/>
      <c r="C548" s="70" t="n"/>
      <c r="D548" s="73" t="n"/>
      <c r="E548" s="57" t="n"/>
      <c r="F548" s="57" t="n"/>
    </row>
    <row r="549" ht="15.75" customHeight="1" s="198">
      <c r="A549" s="57" t="n"/>
      <c r="B549" s="57" t="n"/>
      <c r="C549" s="70" t="n"/>
      <c r="D549" s="73" t="n"/>
      <c r="E549" s="57" t="n"/>
      <c r="F549" s="57" t="n"/>
    </row>
    <row r="550" ht="15.75" customHeight="1" s="198">
      <c r="A550" s="57" t="n"/>
      <c r="B550" s="57" t="n"/>
      <c r="C550" s="70" t="n"/>
      <c r="D550" s="73" t="n"/>
      <c r="E550" s="57" t="n"/>
      <c r="F550" s="57" t="n"/>
    </row>
    <row r="551" ht="15.75" customHeight="1" s="198">
      <c r="A551" s="57" t="n"/>
      <c r="B551" s="57" t="n"/>
      <c r="C551" s="70" t="n"/>
      <c r="D551" s="73" t="n"/>
      <c r="E551" s="57" t="n"/>
      <c r="F551" s="57" t="n"/>
    </row>
    <row r="552" ht="15.75" customHeight="1" s="198">
      <c r="A552" s="57" t="n"/>
      <c r="B552" s="57" t="n"/>
      <c r="C552" s="70" t="n"/>
      <c r="D552" s="73" t="n"/>
      <c r="E552" s="57" t="n"/>
      <c r="F552" s="57" t="n"/>
    </row>
    <row r="553" ht="15.75" customHeight="1" s="198">
      <c r="A553" s="57" t="n"/>
      <c r="B553" s="57" t="n"/>
      <c r="C553" s="70" t="n"/>
      <c r="D553" s="73" t="n"/>
      <c r="E553" s="57" t="n"/>
      <c r="F553" s="57" t="n"/>
    </row>
    <row r="554" ht="15.75" customHeight="1" s="198">
      <c r="A554" s="57" t="n"/>
      <c r="B554" s="57" t="n"/>
      <c r="C554" s="70" t="n"/>
      <c r="D554" s="73" t="n"/>
      <c r="E554" s="57" t="n"/>
      <c r="F554" s="57" t="n"/>
    </row>
    <row r="555" ht="15.75" customHeight="1" s="198">
      <c r="A555" s="57" t="n"/>
      <c r="B555" s="57" t="n"/>
      <c r="C555" s="70" t="n"/>
      <c r="D555" s="73" t="n"/>
      <c r="E555" s="57" t="n"/>
      <c r="F555" s="57" t="n"/>
    </row>
    <row r="556" ht="15.75" customHeight="1" s="198">
      <c r="A556" s="57" t="n"/>
      <c r="B556" s="57" t="n"/>
      <c r="C556" s="70" t="n"/>
      <c r="D556" s="73" t="n"/>
      <c r="E556" s="57" t="n"/>
      <c r="F556" s="57" t="n"/>
    </row>
    <row r="557" ht="15.75" customHeight="1" s="198">
      <c r="A557" s="57" t="n"/>
      <c r="B557" s="57" t="n"/>
      <c r="C557" s="70" t="n"/>
      <c r="D557" s="73" t="n"/>
      <c r="E557" s="57" t="n"/>
      <c r="F557" s="57" t="n"/>
    </row>
    <row r="558" ht="15.75" customHeight="1" s="198">
      <c r="A558" s="57" t="n"/>
      <c r="B558" s="57" t="n"/>
      <c r="C558" s="70" t="n"/>
      <c r="D558" s="73" t="n"/>
      <c r="E558" s="57" t="n"/>
      <c r="F558" s="57" t="n"/>
    </row>
    <row r="559" ht="15.75" customHeight="1" s="198">
      <c r="A559" s="57" t="n"/>
      <c r="B559" s="57" t="n"/>
      <c r="C559" s="70" t="n"/>
      <c r="D559" s="73" t="n"/>
      <c r="E559" s="57" t="n"/>
      <c r="F559" s="57" t="n"/>
    </row>
    <row r="560" ht="15.75" customHeight="1" s="198">
      <c r="A560" s="57" t="n"/>
      <c r="B560" s="57" t="n"/>
      <c r="C560" s="70" t="n"/>
      <c r="D560" s="73" t="n"/>
      <c r="E560" s="57" t="n"/>
      <c r="F560" s="57" t="n"/>
    </row>
    <row r="561" ht="15.75" customHeight="1" s="198">
      <c r="A561" s="57" t="n"/>
      <c r="B561" s="57" t="n"/>
      <c r="C561" s="70" t="n"/>
      <c r="D561" s="73" t="n"/>
      <c r="E561" s="57" t="n"/>
      <c r="F561" s="57" t="n"/>
    </row>
    <row r="562" ht="15.75" customHeight="1" s="198">
      <c r="A562" s="57" t="n"/>
      <c r="B562" s="57" t="n"/>
      <c r="C562" s="70" t="n"/>
      <c r="D562" s="73" t="n"/>
      <c r="E562" s="57" t="n"/>
      <c r="F562" s="57" t="n"/>
    </row>
    <row r="563" ht="15.75" customHeight="1" s="198">
      <c r="A563" s="57" t="n"/>
      <c r="B563" s="57" t="n"/>
      <c r="C563" s="70" t="n"/>
      <c r="D563" s="73" t="n"/>
      <c r="E563" s="57" t="n"/>
      <c r="F563" s="57" t="n"/>
    </row>
    <row r="564" ht="15.75" customHeight="1" s="198">
      <c r="A564" s="57" t="n"/>
      <c r="B564" s="57" t="n"/>
      <c r="C564" s="70" t="n"/>
      <c r="D564" s="73" t="n"/>
      <c r="E564" s="57" t="n"/>
      <c r="F564" s="57" t="n"/>
    </row>
    <row r="565" ht="15.75" customHeight="1" s="198">
      <c r="A565" s="57" t="n"/>
      <c r="B565" s="57" t="n"/>
      <c r="C565" s="70" t="n"/>
      <c r="D565" s="73" t="n"/>
      <c r="E565" s="57" t="n"/>
      <c r="F565" s="57" t="n"/>
    </row>
    <row r="566" ht="15.75" customHeight="1" s="198">
      <c r="A566" s="57" t="n"/>
      <c r="B566" s="57" t="n"/>
      <c r="C566" s="70" t="n"/>
      <c r="D566" s="73" t="n"/>
      <c r="E566" s="57" t="n"/>
      <c r="F566" s="57" t="n"/>
    </row>
    <row r="567" ht="15.75" customHeight="1" s="198">
      <c r="A567" s="57" t="n"/>
      <c r="B567" s="57" t="n"/>
      <c r="C567" s="70" t="n"/>
      <c r="D567" s="73" t="n"/>
      <c r="E567" s="57" t="n"/>
      <c r="F567" s="57" t="n"/>
    </row>
    <row r="568" ht="15.75" customHeight="1" s="198">
      <c r="A568" s="57" t="n"/>
      <c r="B568" s="57" t="n"/>
      <c r="C568" s="70" t="n"/>
      <c r="D568" s="73" t="n"/>
      <c r="E568" s="57" t="n"/>
      <c r="F568" s="57" t="n"/>
    </row>
    <row r="569" ht="15.75" customHeight="1" s="198">
      <c r="A569" s="57" t="n"/>
      <c r="B569" s="57" t="n"/>
      <c r="C569" s="70" t="n"/>
      <c r="D569" s="73" t="n"/>
      <c r="E569" s="57" t="n"/>
      <c r="F569" s="57" t="n"/>
    </row>
    <row r="570" ht="15.75" customHeight="1" s="198">
      <c r="A570" s="57" t="n"/>
      <c r="B570" s="57" t="n"/>
      <c r="C570" s="70" t="n"/>
      <c r="D570" s="73" t="n"/>
      <c r="E570" s="57" t="n"/>
      <c r="F570" s="57" t="n"/>
    </row>
    <row r="571" ht="15.75" customHeight="1" s="198">
      <c r="A571" s="57" t="n"/>
      <c r="B571" s="57" t="n"/>
      <c r="C571" s="70" t="n"/>
      <c r="D571" s="73" t="n"/>
      <c r="E571" s="57" t="n"/>
      <c r="F571" s="57" t="n"/>
    </row>
    <row r="572" ht="15.75" customHeight="1" s="198">
      <c r="A572" s="57" t="n"/>
      <c r="B572" s="57" t="n"/>
      <c r="C572" s="70" t="n"/>
      <c r="D572" s="73" t="n"/>
      <c r="E572" s="57" t="n"/>
      <c r="F572" s="57" t="n"/>
    </row>
    <row r="573" ht="15.75" customHeight="1" s="198">
      <c r="A573" s="57" t="n"/>
      <c r="B573" s="57" t="n"/>
      <c r="C573" s="70" t="n"/>
      <c r="D573" s="73" t="n"/>
      <c r="E573" s="57" t="n"/>
      <c r="F573" s="57" t="n"/>
    </row>
    <row r="574" ht="15.75" customHeight="1" s="198">
      <c r="A574" s="57" t="n"/>
      <c r="B574" s="57" t="n"/>
      <c r="C574" s="70" t="n"/>
      <c r="D574" s="73" t="n"/>
      <c r="E574" s="57" t="n"/>
      <c r="F574" s="57" t="n"/>
    </row>
    <row r="575" ht="15.75" customHeight="1" s="198">
      <c r="A575" s="57" t="n"/>
      <c r="B575" s="57" t="n"/>
      <c r="C575" s="70" t="n"/>
      <c r="D575" s="73" t="n"/>
      <c r="E575" s="57" t="n"/>
      <c r="F575" s="57" t="n"/>
    </row>
    <row r="576" ht="15.75" customHeight="1" s="198">
      <c r="A576" s="57" t="n"/>
      <c r="B576" s="57" t="n"/>
      <c r="C576" s="70" t="n"/>
      <c r="D576" s="73" t="n"/>
      <c r="E576" s="57" t="n"/>
      <c r="F576" s="57" t="n"/>
    </row>
    <row r="577" ht="15.75" customHeight="1" s="198">
      <c r="A577" s="57" t="n"/>
      <c r="B577" s="57" t="n"/>
      <c r="C577" s="70" t="n"/>
      <c r="D577" s="73" t="n"/>
      <c r="E577" s="57" t="n"/>
      <c r="F577" s="57" t="n"/>
    </row>
    <row r="578" ht="15.75" customHeight="1" s="198">
      <c r="A578" s="57" t="n"/>
      <c r="B578" s="57" t="n"/>
      <c r="C578" s="70" t="n"/>
      <c r="D578" s="73" t="n"/>
      <c r="E578" s="57" t="n"/>
      <c r="F578" s="57" t="n"/>
    </row>
    <row r="579" ht="15.75" customHeight="1" s="198">
      <c r="A579" s="57" t="n"/>
      <c r="B579" s="57" t="n"/>
      <c r="C579" s="70" t="n"/>
      <c r="D579" s="73" t="n"/>
      <c r="E579" s="57" t="n"/>
      <c r="F579" s="57" t="n"/>
    </row>
    <row r="580" ht="15.75" customHeight="1" s="198">
      <c r="A580" s="57" t="n"/>
      <c r="B580" s="57" t="n"/>
      <c r="C580" s="70" t="n"/>
      <c r="D580" s="73" t="n"/>
      <c r="E580" s="57" t="n"/>
      <c r="F580" s="57" t="n"/>
    </row>
    <row r="581" ht="15.75" customHeight="1" s="198">
      <c r="A581" s="57" t="n"/>
      <c r="B581" s="57" t="n"/>
      <c r="C581" s="70" t="n"/>
      <c r="D581" s="73" t="n"/>
      <c r="E581" s="57" t="n"/>
      <c r="F581" s="57" t="n"/>
    </row>
    <row r="582" ht="15.75" customHeight="1" s="198">
      <c r="A582" s="57" t="n"/>
      <c r="B582" s="57" t="n"/>
      <c r="C582" s="70" t="n"/>
      <c r="D582" s="73" t="n"/>
      <c r="E582" s="57" t="n"/>
      <c r="F582" s="57" t="n"/>
    </row>
    <row r="583" ht="15.75" customHeight="1" s="198">
      <c r="A583" s="57" t="n"/>
      <c r="B583" s="57" t="n"/>
      <c r="C583" s="70" t="n"/>
      <c r="D583" s="73" t="n"/>
      <c r="E583" s="57" t="n"/>
      <c r="F583" s="57" t="n"/>
    </row>
    <row r="584" ht="15.75" customHeight="1" s="198">
      <c r="A584" s="57" t="n"/>
      <c r="B584" s="57" t="n"/>
      <c r="C584" s="70" t="n"/>
      <c r="D584" s="73" t="n"/>
      <c r="E584" s="57" t="n"/>
      <c r="F584" s="57" t="n"/>
    </row>
    <row r="585" ht="15.75" customHeight="1" s="198">
      <c r="A585" s="57" t="n"/>
      <c r="B585" s="57" t="n"/>
      <c r="C585" s="70" t="n"/>
      <c r="D585" s="73" t="n"/>
      <c r="E585" s="57" t="n"/>
      <c r="F585" s="57" t="n"/>
    </row>
    <row r="586" ht="15.75" customHeight="1" s="198">
      <c r="A586" s="57" t="n"/>
      <c r="B586" s="57" t="n"/>
      <c r="C586" s="70" t="n"/>
      <c r="D586" s="73" t="n"/>
      <c r="E586" s="57" t="n"/>
      <c r="F586" s="57" t="n"/>
    </row>
    <row r="587" ht="15.75" customHeight="1" s="198">
      <c r="A587" s="57" t="n"/>
      <c r="B587" s="57" t="n"/>
      <c r="C587" s="70" t="n"/>
      <c r="D587" s="73" t="n"/>
      <c r="E587" s="57" t="n"/>
      <c r="F587" s="57" t="n"/>
    </row>
    <row r="588" ht="15.75" customHeight="1" s="198">
      <c r="A588" s="57" t="n"/>
      <c r="B588" s="57" t="n"/>
      <c r="C588" s="70" t="n"/>
      <c r="D588" s="73" t="n"/>
      <c r="E588" s="57" t="n"/>
      <c r="F588" s="57" t="n"/>
    </row>
    <row r="589" ht="15.75" customHeight="1" s="198">
      <c r="A589" s="57" t="n"/>
      <c r="B589" s="57" t="n"/>
      <c r="C589" s="70" t="n"/>
      <c r="D589" s="73" t="n"/>
      <c r="E589" s="57" t="n"/>
      <c r="F589" s="57" t="n"/>
    </row>
    <row r="590" ht="15.75" customHeight="1" s="198">
      <c r="A590" s="57" t="n"/>
      <c r="B590" s="57" t="n"/>
      <c r="C590" s="70" t="n"/>
      <c r="D590" s="73" t="n"/>
      <c r="E590" s="57" t="n"/>
      <c r="F590" s="57" t="n"/>
    </row>
    <row r="591" ht="15.75" customHeight="1" s="198">
      <c r="A591" s="57" t="n"/>
      <c r="B591" s="57" t="n"/>
      <c r="C591" s="70" t="n"/>
      <c r="D591" s="73" t="n"/>
      <c r="E591" s="57" t="n"/>
      <c r="F591" s="57" t="n"/>
    </row>
    <row r="592" ht="15.75" customHeight="1" s="198">
      <c r="A592" s="57" t="n"/>
      <c r="B592" s="57" t="n"/>
      <c r="C592" s="70" t="n"/>
      <c r="D592" s="73" t="n"/>
      <c r="E592" s="57" t="n"/>
      <c r="F592" s="57" t="n"/>
    </row>
    <row r="593" ht="15.75" customHeight="1" s="198">
      <c r="A593" s="57" t="n"/>
      <c r="B593" s="57" t="n"/>
      <c r="C593" s="70" t="n"/>
      <c r="D593" s="73" t="n"/>
      <c r="E593" s="57" t="n"/>
      <c r="F593" s="57" t="n"/>
    </row>
    <row r="594" ht="15.75" customHeight="1" s="198">
      <c r="A594" s="57" t="n"/>
      <c r="B594" s="57" t="n"/>
      <c r="C594" s="70" t="n"/>
      <c r="D594" s="73" t="n"/>
      <c r="E594" s="57" t="n"/>
      <c r="F594" s="57" t="n"/>
    </row>
    <row r="595" ht="15.75" customHeight="1" s="198">
      <c r="A595" s="57" t="n"/>
      <c r="B595" s="57" t="n"/>
      <c r="C595" s="70" t="n"/>
      <c r="D595" s="73" t="n"/>
      <c r="E595" s="57" t="n"/>
      <c r="F595" s="57" t="n"/>
    </row>
    <row r="596" ht="15.75" customHeight="1" s="198">
      <c r="A596" s="57" t="n"/>
      <c r="B596" s="57" t="n"/>
      <c r="C596" s="70" t="n"/>
      <c r="D596" s="73" t="n"/>
      <c r="E596" s="57" t="n"/>
      <c r="F596" s="57" t="n"/>
    </row>
    <row r="597" ht="15.75" customHeight="1" s="198">
      <c r="A597" s="57" t="n"/>
      <c r="B597" s="57" t="n"/>
      <c r="C597" s="70" t="n"/>
      <c r="D597" s="73" t="n"/>
      <c r="E597" s="57" t="n"/>
      <c r="F597" s="57" t="n"/>
    </row>
    <row r="598" ht="15.75" customHeight="1" s="198">
      <c r="A598" s="57" t="n"/>
      <c r="B598" s="57" t="n"/>
      <c r="C598" s="70" t="n"/>
      <c r="D598" s="73" t="n"/>
      <c r="E598" s="57" t="n"/>
      <c r="F598" s="57" t="n"/>
    </row>
    <row r="599" ht="15.75" customHeight="1" s="198">
      <c r="A599" s="57" t="n"/>
      <c r="B599" s="57" t="n"/>
      <c r="C599" s="70" t="n"/>
      <c r="D599" s="73" t="n"/>
      <c r="E599" s="57" t="n"/>
      <c r="F599" s="57" t="n"/>
    </row>
    <row r="600" ht="15.75" customHeight="1" s="198">
      <c r="A600" s="57" t="n"/>
      <c r="B600" s="57" t="n"/>
      <c r="C600" s="70" t="n"/>
      <c r="D600" s="73" t="n"/>
      <c r="E600" s="57" t="n"/>
      <c r="F600" s="57" t="n"/>
    </row>
    <row r="601" ht="15.75" customHeight="1" s="198">
      <c r="A601" s="57" t="n"/>
      <c r="B601" s="57" t="n"/>
      <c r="C601" s="70" t="n"/>
      <c r="D601" s="73" t="n"/>
      <c r="E601" s="57" t="n"/>
      <c r="F601" s="57" t="n"/>
    </row>
    <row r="602" ht="15.75" customHeight="1" s="198">
      <c r="A602" s="57" t="n"/>
      <c r="B602" s="57" t="n"/>
      <c r="C602" s="70" t="n"/>
      <c r="D602" s="73" t="n"/>
      <c r="E602" s="57" t="n"/>
      <c r="F602" s="57" t="n"/>
    </row>
    <row r="603" ht="15.75" customHeight="1" s="198">
      <c r="A603" s="57" t="n"/>
      <c r="B603" s="57" t="n"/>
      <c r="C603" s="70" t="n"/>
      <c r="D603" s="73" t="n"/>
      <c r="E603" s="57" t="n"/>
      <c r="F603" s="57" t="n"/>
    </row>
    <row r="604" ht="15.75" customHeight="1" s="198">
      <c r="A604" s="57" t="n"/>
      <c r="B604" s="57" t="n"/>
      <c r="C604" s="70" t="n"/>
      <c r="D604" s="73" t="n"/>
      <c r="E604" s="57" t="n"/>
      <c r="F604" s="57" t="n"/>
    </row>
    <row r="605" ht="15.75" customHeight="1" s="198">
      <c r="A605" s="57" t="n"/>
      <c r="B605" s="57" t="n"/>
      <c r="C605" s="70" t="n"/>
      <c r="D605" s="73" t="n"/>
      <c r="E605" s="57" t="n"/>
      <c r="F605" s="57" t="n"/>
    </row>
    <row r="606" ht="15.75" customHeight="1" s="198">
      <c r="A606" s="57" t="n"/>
      <c r="B606" s="57" t="n"/>
      <c r="C606" s="70" t="n"/>
      <c r="D606" s="73" t="n"/>
      <c r="E606" s="57" t="n"/>
      <c r="F606" s="57" t="n"/>
    </row>
    <row r="607" ht="15.75" customHeight="1" s="198">
      <c r="A607" s="57" t="n"/>
      <c r="B607" s="57" t="n"/>
      <c r="C607" s="70" t="n"/>
      <c r="D607" s="73" t="n"/>
      <c r="E607" s="57" t="n"/>
      <c r="F607" s="57" t="n"/>
    </row>
    <row r="608" ht="15.75" customHeight="1" s="198">
      <c r="A608" s="57" t="n"/>
      <c r="B608" s="57" t="n"/>
      <c r="C608" s="70" t="n"/>
      <c r="D608" s="73" t="n"/>
      <c r="E608" s="57" t="n"/>
      <c r="F608" s="57" t="n"/>
    </row>
    <row r="609" ht="15.75" customHeight="1" s="198">
      <c r="A609" s="57" t="n"/>
      <c r="B609" s="57" t="n"/>
      <c r="C609" s="70" t="n"/>
      <c r="D609" s="73" t="n"/>
      <c r="E609" s="57" t="n"/>
      <c r="F609" s="57" t="n"/>
    </row>
    <row r="610" ht="15.75" customHeight="1" s="198">
      <c r="A610" s="57" t="n"/>
      <c r="B610" s="57" t="n"/>
      <c r="C610" s="70" t="n"/>
      <c r="D610" s="73" t="n"/>
      <c r="E610" s="57" t="n"/>
      <c r="F610" s="57" t="n"/>
    </row>
    <row r="611" ht="15.75" customHeight="1" s="198">
      <c r="A611" s="57" t="n"/>
      <c r="B611" s="57" t="n"/>
      <c r="C611" s="70" t="n"/>
      <c r="D611" s="73" t="n"/>
      <c r="E611" s="57" t="n"/>
      <c r="F611" s="57" t="n"/>
    </row>
    <row r="612" ht="15.75" customHeight="1" s="198">
      <c r="A612" s="57" t="n"/>
      <c r="B612" s="57" t="n"/>
      <c r="C612" s="70" t="n"/>
      <c r="D612" s="73" t="n"/>
      <c r="E612" s="57" t="n"/>
      <c r="F612" s="57" t="n"/>
    </row>
    <row r="613" ht="15.75" customHeight="1" s="198">
      <c r="A613" s="57" t="n"/>
      <c r="B613" s="57" t="n"/>
      <c r="C613" s="70" t="n"/>
      <c r="D613" s="73" t="n"/>
      <c r="E613" s="57" t="n"/>
      <c r="F613" s="57" t="n"/>
    </row>
    <row r="614" ht="15.75" customHeight="1" s="198">
      <c r="A614" s="57" t="n"/>
      <c r="B614" s="57" t="n"/>
      <c r="C614" s="70" t="n"/>
      <c r="D614" s="73" t="n"/>
      <c r="E614" s="57" t="n"/>
      <c r="F614" s="57" t="n"/>
    </row>
    <row r="615" ht="15.75" customHeight="1" s="198">
      <c r="A615" s="57" t="n"/>
      <c r="B615" s="57" t="n"/>
      <c r="C615" s="70" t="n"/>
      <c r="D615" s="73" t="n"/>
      <c r="E615" s="57" t="n"/>
      <c r="F615" s="57" t="n"/>
    </row>
    <row r="616" ht="15.75" customHeight="1" s="198">
      <c r="A616" s="57" t="n"/>
      <c r="B616" s="57" t="n"/>
      <c r="C616" s="70" t="n"/>
      <c r="D616" s="73" t="n"/>
      <c r="E616" s="57" t="n"/>
      <c r="F616" s="57" t="n"/>
    </row>
    <row r="617" ht="15.75" customHeight="1" s="198">
      <c r="A617" s="57" t="n"/>
      <c r="B617" s="57" t="n"/>
      <c r="C617" s="70" t="n"/>
      <c r="D617" s="73" t="n"/>
      <c r="E617" s="57" t="n"/>
      <c r="F617" s="57" t="n"/>
    </row>
    <row r="618" ht="15.75" customHeight="1" s="198">
      <c r="A618" s="57" t="n"/>
      <c r="B618" s="57" t="n"/>
      <c r="C618" s="70" t="n"/>
      <c r="D618" s="73" t="n"/>
      <c r="E618" s="57" t="n"/>
      <c r="F618" s="57" t="n"/>
    </row>
    <row r="619" ht="15.75" customHeight="1" s="198">
      <c r="A619" s="57" t="n"/>
      <c r="B619" s="57" t="n"/>
      <c r="C619" s="70" t="n"/>
      <c r="D619" s="73" t="n"/>
      <c r="E619" s="57" t="n"/>
      <c r="F619" s="57" t="n"/>
    </row>
    <row r="620" ht="15.75" customHeight="1" s="198">
      <c r="A620" s="57" t="n"/>
      <c r="B620" s="57" t="n"/>
      <c r="C620" s="70" t="n"/>
      <c r="D620" s="73" t="n"/>
      <c r="E620" s="57" t="n"/>
      <c r="F620" s="57" t="n"/>
    </row>
    <row r="621" ht="15.75" customHeight="1" s="198">
      <c r="A621" s="57" t="n"/>
      <c r="B621" s="57" t="n"/>
      <c r="C621" s="70" t="n"/>
      <c r="D621" s="73" t="n"/>
      <c r="E621" s="57" t="n"/>
      <c r="F621" s="57" t="n"/>
    </row>
    <row r="622" ht="15.75" customHeight="1" s="198">
      <c r="A622" s="57" t="n"/>
      <c r="B622" s="57" t="n"/>
      <c r="C622" s="70" t="n"/>
      <c r="D622" s="73" t="n"/>
      <c r="E622" s="57" t="n"/>
      <c r="F622" s="57" t="n"/>
    </row>
    <row r="623" ht="15.75" customHeight="1" s="198">
      <c r="A623" s="57" t="n"/>
      <c r="B623" s="57" t="n"/>
      <c r="C623" s="70" t="n"/>
      <c r="D623" s="73" t="n"/>
      <c r="E623" s="57" t="n"/>
      <c r="F623" s="57" t="n"/>
    </row>
    <row r="624" ht="15.75" customHeight="1" s="198">
      <c r="A624" s="57" t="n"/>
      <c r="B624" s="57" t="n"/>
      <c r="C624" s="70" t="n"/>
      <c r="D624" s="73" t="n"/>
      <c r="E624" s="57" t="n"/>
      <c r="F624" s="57" t="n"/>
    </row>
    <row r="625" ht="15.75" customHeight="1" s="198">
      <c r="A625" s="57" t="n"/>
      <c r="B625" s="57" t="n"/>
      <c r="C625" s="70" t="n"/>
      <c r="D625" s="73" t="n"/>
      <c r="E625" s="57" t="n"/>
      <c r="F625" s="57" t="n"/>
    </row>
    <row r="626" ht="15.75" customHeight="1" s="198">
      <c r="A626" s="57" t="n"/>
      <c r="B626" s="57" t="n"/>
      <c r="C626" s="70" t="n"/>
      <c r="D626" s="73" t="n"/>
      <c r="E626" s="57" t="n"/>
      <c r="F626" s="57" t="n"/>
    </row>
    <row r="627" ht="15.75" customHeight="1" s="198">
      <c r="A627" s="57" t="n"/>
      <c r="B627" s="57" t="n"/>
      <c r="C627" s="70" t="n"/>
      <c r="D627" s="73" t="n"/>
      <c r="E627" s="57" t="n"/>
      <c r="F627" s="57" t="n"/>
    </row>
    <row r="628" ht="15.75" customHeight="1" s="198">
      <c r="A628" s="57" t="n"/>
      <c r="B628" s="57" t="n"/>
      <c r="C628" s="70" t="n"/>
      <c r="D628" s="73" t="n"/>
      <c r="E628" s="57" t="n"/>
      <c r="F628" s="57" t="n"/>
    </row>
    <row r="629" ht="15.75" customHeight="1" s="198">
      <c r="A629" s="57" t="n"/>
      <c r="B629" s="57" t="n"/>
      <c r="C629" s="70" t="n"/>
      <c r="D629" s="73" t="n"/>
      <c r="E629" s="57" t="n"/>
      <c r="F629" s="57" t="n"/>
    </row>
    <row r="630" ht="15.75" customHeight="1" s="198">
      <c r="A630" s="57" t="n"/>
      <c r="B630" s="57" t="n"/>
      <c r="C630" s="70" t="n"/>
      <c r="D630" s="73" t="n"/>
      <c r="E630" s="57" t="n"/>
      <c r="F630" s="57" t="n"/>
    </row>
    <row r="631" ht="15.75" customHeight="1" s="198">
      <c r="A631" s="57" t="n"/>
      <c r="B631" s="57" t="n"/>
      <c r="C631" s="70" t="n"/>
      <c r="D631" s="73" t="n"/>
      <c r="E631" s="57" t="n"/>
      <c r="F631" s="57" t="n"/>
    </row>
    <row r="632" ht="15.75" customHeight="1" s="198">
      <c r="A632" s="57" t="n"/>
      <c r="B632" s="57" t="n"/>
      <c r="C632" s="70" t="n"/>
      <c r="D632" s="73" t="n"/>
      <c r="E632" s="57" t="n"/>
      <c r="F632" s="57" t="n"/>
    </row>
    <row r="633" ht="15.75" customHeight="1" s="198">
      <c r="A633" s="57" t="n"/>
      <c r="B633" s="57" t="n"/>
      <c r="C633" s="70" t="n"/>
      <c r="D633" s="73" t="n"/>
      <c r="E633" s="57" t="n"/>
      <c r="F633" s="57" t="n"/>
    </row>
    <row r="634" ht="15.75" customHeight="1" s="198">
      <c r="A634" s="57" t="n"/>
      <c r="B634" s="57" t="n"/>
      <c r="C634" s="70" t="n"/>
      <c r="D634" s="73" t="n"/>
      <c r="E634" s="57" t="n"/>
      <c r="F634" s="57" t="n"/>
    </row>
    <row r="635" ht="15.75" customHeight="1" s="198">
      <c r="A635" s="57" t="n"/>
      <c r="B635" s="57" t="n"/>
      <c r="C635" s="70" t="n"/>
      <c r="D635" s="73" t="n"/>
      <c r="E635" s="57" t="n"/>
      <c r="F635" s="57" t="n"/>
    </row>
    <row r="636" ht="15.75" customHeight="1" s="198">
      <c r="A636" s="57" t="n"/>
      <c r="B636" s="57" t="n"/>
      <c r="C636" s="70" t="n"/>
      <c r="D636" s="73" t="n"/>
      <c r="E636" s="57" t="n"/>
      <c r="F636" s="57" t="n"/>
    </row>
    <row r="637" ht="15.75" customHeight="1" s="198">
      <c r="A637" s="57" t="n"/>
      <c r="B637" s="57" t="n"/>
      <c r="C637" s="70" t="n"/>
      <c r="D637" s="73" t="n"/>
      <c r="E637" s="57" t="n"/>
      <c r="F637" s="57" t="n"/>
    </row>
    <row r="638" ht="15.75" customHeight="1" s="198">
      <c r="A638" s="57" t="n"/>
      <c r="B638" s="57" t="n"/>
      <c r="C638" s="70" t="n"/>
      <c r="D638" s="73" t="n"/>
      <c r="E638" s="57" t="n"/>
      <c r="F638" s="57" t="n"/>
    </row>
    <row r="639" ht="15.75" customHeight="1" s="198">
      <c r="A639" s="57" t="n"/>
      <c r="B639" s="57" t="n"/>
      <c r="C639" s="70" t="n"/>
      <c r="D639" s="73" t="n"/>
      <c r="E639" s="57" t="n"/>
      <c r="F639" s="57" t="n"/>
    </row>
    <row r="640" ht="15.75" customHeight="1" s="198">
      <c r="A640" s="57" t="n"/>
      <c r="B640" s="57" t="n"/>
      <c r="C640" s="70" t="n"/>
      <c r="D640" s="73" t="n"/>
      <c r="E640" s="57" t="n"/>
      <c r="F640" s="57" t="n"/>
    </row>
    <row r="641" ht="15.75" customHeight="1" s="198">
      <c r="A641" s="57" t="n"/>
      <c r="B641" s="57" t="n"/>
      <c r="C641" s="70" t="n"/>
      <c r="D641" s="73" t="n"/>
      <c r="E641" s="57" t="n"/>
      <c r="F641" s="57" t="n"/>
    </row>
    <row r="642" ht="15.75" customHeight="1" s="198">
      <c r="A642" s="57" t="n"/>
      <c r="B642" s="57" t="n"/>
      <c r="C642" s="70" t="n"/>
      <c r="D642" s="73" t="n"/>
      <c r="E642" s="57" t="n"/>
      <c r="F642" s="57" t="n"/>
    </row>
    <row r="643" ht="15.75" customHeight="1" s="198">
      <c r="A643" s="57" t="n"/>
      <c r="B643" s="57" t="n"/>
      <c r="C643" s="70" t="n"/>
      <c r="D643" s="73" t="n"/>
      <c r="E643" s="57" t="n"/>
      <c r="F643" s="57" t="n"/>
    </row>
    <row r="644" ht="15.75" customHeight="1" s="198">
      <c r="A644" s="57" t="n"/>
      <c r="B644" s="57" t="n"/>
      <c r="C644" s="70" t="n"/>
      <c r="D644" s="73" t="n"/>
      <c r="E644" s="57" t="n"/>
      <c r="F644" s="57" t="n"/>
    </row>
    <row r="645" ht="15.75" customHeight="1" s="198">
      <c r="A645" s="57" t="n"/>
      <c r="B645" s="57" t="n"/>
      <c r="C645" s="70" t="n"/>
      <c r="D645" s="73" t="n"/>
      <c r="E645" s="57" t="n"/>
      <c r="F645" s="57" t="n"/>
    </row>
    <row r="646" ht="15.75" customHeight="1" s="198">
      <c r="A646" s="57" t="n"/>
      <c r="B646" s="57" t="n"/>
      <c r="C646" s="70" t="n"/>
      <c r="D646" s="73" t="n"/>
      <c r="E646" s="57" t="n"/>
      <c r="F646" s="57" t="n"/>
    </row>
    <row r="647" ht="15.75" customHeight="1" s="198">
      <c r="A647" s="57" t="n"/>
      <c r="B647" s="57" t="n"/>
      <c r="C647" s="70" t="n"/>
      <c r="D647" s="73" t="n"/>
      <c r="E647" s="57" t="n"/>
      <c r="F647" s="57" t="n"/>
    </row>
    <row r="648" ht="15.75" customHeight="1" s="198">
      <c r="A648" s="57" t="n"/>
      <c r="B648" s="57" t="n"/>
      <c r="C648" s="70" t="n"/>
      <c r="D648" s="73" t="n"/>
      <c r="E648" s="57" t="n"/>
      <c r="F648" s="57" t="n"/>
    </row>
    <row r="649" ht="15.75" customHeight="1" s="198">
      <c r="A649" s="57" t="n"/>
      <c r="B649" s="57" t="n"/>
      <c r="C649" s="70" t="n"/>
      <c r="D649" s="73" t="n"/>
      <c r="E649" s="57" t="n"/>
      <c r="F649" s="57" t="n"/>
    </row>
    <row r="650" ht="15.75" customHeight="1" s="198">
      <c r="A650" s="57" t="n"/>
      <c r="B650" s="57" t="n"/>
      <c r="C650" s="70" t="n"/>
      <c r="D650" s="73" t="n"/>
      <c r="E650" s="57" t="n"/>
      <c r="F650" s="57" t="n"/>
    </row>
    <row r="651" ht="15.75" customHeight="1" s="198">
      <c r="A651" s="57" t="n"/>
      <c r="B651" s="57" t="n"/>
      <c r="C651" s="70" t="n"/>
      <c r="D651" s="73" t="n"/>
      <c r="E651" s="57" t="n"/>
      <c r="F651" s="57" t="n"/>
    </row>
    <row r="652" ht="15.75" customHeight="1" s="198">
      <c r="A652" s="57" t="n"/>
      <c r="B652" s="57" t="n"/>
      <c r="C652" s="70" t="n"/>
      <c r="D652" s="73" t="n"/>
      <c r="E652" s="57" t="n"/>
      <c r="F652" s="57" t="n"/>
    </row>
    <row r="653" ht="15.75" customHeight="1" s="198">
      <c r="A653" s="57" t="n"/>
      <c r="B653" s="57" t="n"/>
      <c r="C653" s="70" t="n"/>
      <c r="D653" s="73" t="n"/>
      <c r="E653" s="57" t="n"/>
      <c r="F653" s="57" t="n"/>
    </row>
    <row r="654" ht="15.75" customHeight="1" s="198">
      <c r="A654" s="57" t="n"/>
      <c r="B654" s="57" t="n"/>
      <c r="C654" s="70" t="n"/>
      <c r="D654" s="73" t="n"/>
      <c r="E654" s="57" t="n"/>
      <c r="F654" s="57" t="n"/>
    </row>
    <row r="655" ht="15.75" customHeight="1" s="198">
      <c r="A655" s="57" t="n"/>
      <c r="B655" s="57" t="n"/>
      <c r="C655" s="70" t="n"/>
      <c r="D655" s="73" t="n"/>
      <c r="E655" s="57" t="n"/>
      <c r="F655" s="57" t="n"/>
    </row>
    <row r="656" ht="15.75" customHeight="1" s="198">
      <c r="A656" s="57" t="n"/>
      <c r="B656" s="57" t="n"/>
      <c r="C656" s="70" t="n"/>
      <c r="D656" s="73" t="n"/>
      <c r="E656" s="57" t="n"/>
      <c r="F656" s="57" t="n"/>
    </row>
    <row r="657" ht="15.75" customHeight="1" s="198">
      <c r="A657" s="57" t="n"/>
      <c r="B657" s="57" t="n"/>
      <c r="C657" s="70" t="n"/>
      <c r="D657" s="73" t="n"/>
      <c r="E657" s="57" t="n"/>
      <c r="F657" s="57" t="n"/>
    </row>
    <row r="658" ht="15.75" customHeight="1" s="198">
      <c r="A658" s="57" t="n"/>
      <c r="B658" s="57" t="n"/>
      <c r="C658" s="70" t="n"/>
      <c r="D658" s="73" t="n"/>
      <c r="E658" s="57" t="n"/>
      <c r="F658" s="57" t="n"/>
    </row>
    <row r="659" ht="15.75" customHeight="1" s="198">
      <c r="A659" s="57" t="n"/>
      <c r="B659" s="57" t="n"/>
      <c r="C659" s="70" t="n"/>
      <c r="D659" s="73" t="n"/>
      <c r="E659" s="57" t="n"/>
      <c r="F659" s="57" t="n"/>
    </row>
    <row r="660" ht="15.75" customHeight="1" s="198">
      <c r="A660" s="57" t="n"/>
      <c r="B660" s="57" t="n"/>
      <c r="C660" s="70" t="n"/>
      <c r="D660" s="73" t="n"/>
      <c r="E660" s="57" t="n"/>
      <c r="F660" s="57" t="n"/>
    </row>
    <row r="661" ht="15.75" customHeight="1" s="198">
      <c r="A661" s="57" t="n"/>
      <c r="B661" s="57" t="n"/>
      <c r="C661" s="70" t="n"/>
      <c r="D661" s="73" t="n"/>
      <c r="E661" s="57" t="n"/>
      <c r="F661" s="57" t="n"/>
    </row>
    <row r="662" ht="15.75" customHeight="1" s="198">
      <c r="A662" s="57" t="n"/>
      <c r="B662" s="57" t="n"/>
      <c r="C662" s="70" t="n"/>
      <c r="D662" s="73" t="n"/>
      <c r="E662" s="57" t="n"/>
      <c r="F662" s="57" t="n"/>
    </row>
    <row r="663" ht="15.75" customHeight="1" s="198">
      <c r="A663" s="57" t="n"/>
      <c r="B663" s="57" t="n"/>
      <c r="C663" s="70" t="n"/>
      <c r="D663" s="73" t="n"/>
      <c r="E663" s="57" t="n"/>
      <c r="F663" s="57" t="n"/>
    </row>
    <row r="664" ht="15.75" customHeight="1" s="198">
      <c r="A664" s="57" t="n"/>
      <c r="B664" s="57" t="n"/>
      <c r="C664" s="70" t="n"/>
      <c r="D664" s="73" t="n"/>
      <c r="E664" s="57" t="n"/>
      <c r="F664" s="57" t="n"/>
    </row>
    <row r="665" ht="15.75" customHeight="1" s="198">
      <c r="A665" s="57" t="n"/>
      <c r="B665" s="57" t="n"/>
      <c r="C665" s="70" t="n"/>
      <c r="D665" s="73" t="n"/>
      <c r="E665" s="57" t="n"/>
      <c r="F665" s="57" t="n"/>
    </row>
    <row r="666" ht="15.75" customHeight="1" s="198">
      <c r="A666" s="57" t="n"/>
      <c r="B666" s="57" t="n"/>
      <c r="C666" s="70" t="n"/>
      <c r="D666" s="73" t="n"/>
      <c r="E666" s="57" t="n"/>
      <c r="F666" s="57" t="n"/>
    </row>
    <row r="667" ht="15.75" customHeight="1" s="198">
      <c r="A667" s="57" t="n"/>
      <c r="B667" s="57" t="n"/>
      <c r="C667" s="70" t="n"/>
      <c r="D667" s="73" t="n"/>
      <c r="E667" s="57" t="n"/>
      <c r="F667" s="57" t="n"/>
    </row>
    <row r="668" ht="15.75" customHeight="1" s="198">
      <c r="A668" s="57" t="n"/>
      <c r="B668" s="57" t="n"/>
      <c r="C668" s="70" t="n"/>
      <c r="D668" s="73" t="n"/>
      <c r="E668" s="57" t="n"/>
      <c r="F668" s="57" t="n"/>
    </row>
    <row r="669" ht="15.75" customHeight="1" s="198">
      <c r="A669" s="57" t="n"/>
      <c r="B669" s="57" t="n"/>
      <c r="C669" s="70" t="n"/>
      <c r="D669" s="73" t="n"/>
      <c r="E669" s="57" t="n"/>
      <c r="F669" s="57" t="n"/>
    </row>
    <row r="670" ht="15.75" customHeight="1" s="198">
      <c r="A670" s="57" t="n"/>
      <c r="B670" s="57" t="n"/>
      <c r="C670" s="70" t="n"/>
      <c r="D670" s="73" t="n"/>
      <c r="E670" s="57" t="n"/>
      <c r="F670" s="57" t="n"/>
    </row>
    <row r="671" ht="15.75" customHeight="1" s="198">
      <c r="A671" s="57" t="n"/>
      <c r="B671" s="57" t="n"/>
      <c r="C671" s="70" t="n"/>
      <c r="D671" s="73" t="n"/>
      <c r="E671" s="57" t="n"/>
      <c r="F671" s="57" t="n"/>
    </row>
    <row r="672" ht="15.75" customHeight="1" s="198">
      <c r="A672" s="57" t="n"/>
      <c r="B672" s="57" t="n"/>
      <c r="C672" s="70" t="n"/>
      <c r="D672" s="73" t="n"/>
      <c r="E672" s="57" t="n"/>
      <c r="F672" s="57" t="n"/>
    </row>
    <row r="673" ht="15.75" customHeight="1" s="198">
      <c r="A673" s="57" t="n"/>
      <c r="B673" s="57" t="n"/>
      <c r="C673" s="70" t="n"/>
      <c r="D673" s="73" t="n"/>
      <c r="E673" s="57" t="n"/>
      <c r="F673" s="57" t="n"/>
    </row>
    <row r="674" ht="15.75" customHeight="1" s="198">
      <c r="A674" s="57" t="n"/>
      <c r="B674" s="57" t="n"/>
      <c r="C674" s="70" t="n"/>
      <c r="D674" s="73" t="n"/>
      <c r="E674" s="57" t="n"/>
      <c r="F674" s="57" t="n"/>
    </row>
    <row r="675" ht="15.75" customHeight="1" s="198">
      <c r="A675" s="57" t="n"/>
      <c r="B675" s="57" t="n"/>
      <c r="C675" s="70" t="n"/>
      <c r="D675" s="73" t="n"/>
      <c r="E675" s="57" t="n"/>
      <c r="F675" s="57" t="n"/>
    </row>
    <row r="676" ht="15.75" customHeight="1" s="198">
      <c r="A676" s="57" t="n"/>
      <c r="B676" s="57" t="n"/>
      <c r="C676" s="70" t="n"/>
      <c r="D676" s="73" t="n"/>
      <c r="E676" s="57" t="n"/>
      <c r="F676" s="57" t="n"/>
    </row>
    <row r="677" ht="15.75" customHeight="1" s="198">
      <c r="A677" s="57" t="n"/>
      <c r="B677" s="57" t="n"/>
      <c r="C677" s="70" t="n"/>
      <c r="D677" s="73" t="n"/>
      <c r="E677" s="57" t="n"/>
      <c r="F677" s="57" t="n"/>
    </row>
    <row r="678" ht="15.75" customHeight="1" s="198">
      <c r="A678" s="57" t="n"/>
      <c r="B678" s="57" t="n"/>
      <c r="C678" s="70" t="n"/>
      <c r="D678" s="73" t="n"/>
      <c r="E678" s="57" t="n"/>
      <c r="F678" s="57" t="n"/>
    </row>
    <row r="679" ht="15.75" customHeight="1" s="198">
      <c r="A679" s="57" t="n"/>
      <c r="B679" s="57" t="n"/>
      <c r="C679" s="70" t="n"/>
      <c r="D679" s="73" t="n"/>
      <c r="E679" s="57" t="n"/>
      <c r="F679" s="57" t="n"/>
    </row>
    <row r="680" ht="15.75" customHeight="1" s="198">
      <c r="A680" s="57" t="n"/>
      <c r="B680" s="57" t="n"/>
      <c r="C680" s="70" t="n"/>
      <c r="D680" s="73" t="n"/>
      <c r="E680" s="57" t="n"/>
      <c r="F680" s="57" t="n"/>
    </row>
    <row r="681" ht="15.75" customHeight="1" s="198">
      <c r="A681" s="57" t="n"/>
      <c r="B681" s="57" t="n"/>
      <c r="C681" s="70" t="n"/>
      <c r="D681" s="73" t="n"/>
      <c r="E681" s="57" t="n"/>
      <c r="F681" s="57" t="n"/>
    </row>
    <row r="682" ht="15.75" customHeight="1" s="198">
      <c r="A682" s="57" t="n"/>
      <c r="B682" s="57" t="n"/>
      <c r="C682" s="70" t="n"/>
      <c r="D682" s="73" t="n"/>
      <c r="E682" s="57" t="n"/>
      <c r="F682" s="57" t="n"/>
    </row>
    <row r="683" ht="15.75" customHeight="1" s="198">
      <c r="A683" s="57" t="n"/>
      <c r="B683" s="57" t="n"/>
      <c r="C683" s="70" t="n"/>
      <c r="D683" s="73" t="n"/>
      <c r="E683" s="57" t="n"/>
      <c r="F683" s="57" t="n"/>
    </row>
    <row r="684" ht="15.75" customHeight="1" s="198">
      <c r="A684" s="57" t="n"/>
      <c r="B684" s="57" t="n"/>
      <c r="C684" s="70" t="n"/>
      <c r="D684" s="73" t="n"/>
      <c r="E684" s="57" t="n"/>
      <c r="F684" s="57" t="n"/>
    </row>
    <row r="685" ht="15.75" customHeight="1" s="198">
      <c r="A685" s="57" t="n"/>
      <c r="B685" s="57" t="n"/>
      <c r="C685" s="70" t="n"/>
      <c r="D685" s="73" t="n"/>
      <c r="E685" s="57" t="n"/>
      <c r="F685" s="57" t="n"/>
    </row>
    <row r="686" ht="15.75" customHeight="1" s="198">
      <c r="A686" s="57" t="n"/>
      <c r="B686" s="57" t="n"/>
      <c r="C686" s="70" t="n"/>
      <c r="D686" s="73" t="n"/>
      <c r="E686" s="57" t="n"/>
      <c r="F686" s="57" t="n"/>
    </row>
    <row r="687" ht="15.75" customHeight="1" s="198">
      <c r="A687" s="57" t="n"/>
      <c r="B687" s="57" t="n"/>
      <c r="C687" s="70" t="n"/>
      <c r="D687" s="73" t="n"/>
      <c r="E687" s="57" t="n"/>
      <c r="F687" s="57" t="n"/>
    </row>
    <row r="688" ht="15.75" customHeight="1" s="198">
      <c r="A688" s="57" t="n"/>
      <c r="B688" s="57" t="n"/>
      <c r="C688" s="70" t="n"/>
      <c r="D688" s="73" t="n"/>
      <c r="E688" s="57" t="n"/>
      <c r="F688" s="57" t="n"/>
    </row>
    <row r="689" ht="15.75" customHeight="1" s="198">
      <c r="A689" s="57" t="n"/>
      <c r="B689" s="57" t="n"/>
      <c r="C689" s="70" t="n"/>
      <c r="D689" s="73" t="n"/>
      <c r="E689" s="57" t="n"/>
      <c r="F689" s="57" t="n"/>
    </row>
    <row r="690" ht="15.75" customHeight="1" s="198">
      <c r="A690" s="57" t="n"/>
      <c r="B690" s="57" t="n"/>
      <c r="C690" s="70" t="n"/>
      <c r="D690" s="73" t="n"/>
      <c r="E690" s="57" t="n"/>
      <c r="F690" s="57" t="n"/>
    </row>
    <row r="691" ht="15.75" customHeight="1" s="198">
      <c r="A691" s="57" t="n"/>
      <c r="B691" s="57" t="n"/>
      <c r="C691" s="70" t="n"/>
      <c r="D691" s="73" t="n"/>
      <c r="E691" s="57" t="n"/>
      <c r="F691" s="57" t="n"/>
    </row>
    <row r="692" ht="15.75" customHeight="1" s="198">
      <c r="A692" s="57" t="n"/>
      <c r="B692" s="57" t="n"/>
      <c r="C692" s="70" t="n"/>
      <c r="D692" s="73" t="n"/>
      <c r="E692" s="57" t="n"/>
      <c r="F692" s="57" t="n"/>
    </row>
    <row r="693" ht="15.75" customHeight="1" s="198">
      <c r="A693" s="57" t="n"/>
      <c r="B693" s="57" t="n"/>
      <c r="C693" s="70" t="n"/>
      <c r="D693" s="73" t="n"/>
      <c r="E693" s="57" t="n"/>
      <c r="F693" s="57" t="n"/>
    </row>
    <row r="694" ht="15.75" customHeight="1" s="198">
      <c r="A694" s="57" t="n"/>
      <c r="B694" s="57" t="n"/>
      <c r="C694" s="70" t="n"/>
      <c r="D694" s="73" t="n"/>
      <c r="E694" s="57" t="n"/>
      <c r="F694" s="57" t="n"/>
    </row>
    <row r="695" ht="15.75" customHeight="1" s="198">
      <c r="A695" s="57" t="n"/>
      <c r="B695" s="57" t="n"/>
      <c r="C695" s="70" t="n"/>
      <c r="D695" s="73" t="n"/>
      <c r="E695" s="57" t="n"/>
      <c r="F695" s="57" t="n"/>
    </row>
    <row r="696" ht="15.75" customHeight="1" s="198">
      <c r="A696" s="57" t="n"/>
      <c r="B696" s="57" t="n"/>
      <c r="C696" s="70" t="n"/>
      <c r="D696" s="73" t="n"/>
      <c r="E696" s="57" t="n"/>
      <c r="F696" s="57" t="n"/>
    </row>
    <row r="697" ht="15.75" customHeight="1" s="198">
      <c r="A697" s="57" t="n"/>
      <c r="B697" s="57" t="n"/>
      <c r="C697" s="70" t="n"/>
      <c r="D697" s="73" t="n"/>
      <c r="E697" s="57" t="n"/>
      <c r="F697" s="57" t="n"/>
    </row>
    <row r="698" ht="15.75" customHeight="1" s="198">
      <c r="A698" s="57" t="n"/>
      <c r="B698" s="57" t="n"/>
      <c r="C698" s="70" t="n"/>
      <c r="D698" s="73" t="n"/>
      <c r="E698" s="57" t="n"/>
      <c r="F698" s="57" t="n"/>
    </row>
    <row r="699" ht="15.75" customHeight="1" s="198">
      <c r="A699" s="57" t="n"/>
      <c r="B699" s="57" t="n"/>
      <c r="C699" s="70" t="n"/>
      <c r="D699" s="73" t="n"/>
      <c r="E699" s="57" t="n"/>
      <c r="F699" s="57" t="n"/>
    </row>
    <row r="700" ht="15.75" customHeight="1" s="198">
      <c r="A700" s="57" t="n"/>
      <c r="B700" s="57" t="n"/>
      <c r="C700" s="70" t="n"/>
      <c r="D700" s="73" t="n"/>
      <c r="E700" s="57" t="n"/>
      <c r="F700" s="57" t="n"/>
    </row>
    <row r="701" ht="15.75" customHeight="1" s="198">
      <c r="A701" s="57" t="n"/>
      <c r="B701" s="57" t="n"/>
      <c r="C701" s="70" t="n"/>
      <c r="D701" s="73" t="n"/>
      <c r="E701" s="57" t="n"/>
      <c r="F701" s="57" t="n"/>
    </row>
    <row r="702" ht="15.75" customHeight="1" s="198">
      <c r="A702" s="57" t="n"/>
      <c r="B702" s="57" t="n"/>
      <c r="C702" s="70" t="n"/>
      <c r="D702" s="73" t="n"/>
      <c r="E702" s="57" t="n"/>
      <c r="F702" s="57" t="n"/>
    </row>
    <row r="703" ht="15.75" customHeight="1" s="198">
      <c r="A703" s="57" t="n"/>
      <c r="B703" s="57" t="n"/>
      <c r="C703" s="70" t="n"/>
      <c r="D703" s="73" t="n"/>
      <c r="E703" s="57" t="n"/>
      <c r="F703" s="57" t="n"/>
    </row>
    <row r="704" ht="15.75" customHeight="1" s="198">
      <c r="A704" s="57" t="n"/>
      <c r="B704" s="57" t="n"/>
      <c r="C704" s="70" t="n"/>
      <c r="D704" s="73" t="n"/>
      <c r="E704" s="57" t="n"/>
      <c r="F704" s="57" t="n"/>
    </row>
    <row r="705" ht="15.75" customHeight="1" s="198">
      <c r="A705" s="57" t="n"/>
      <c r="B705" s="57" t="n"/>
      <c r="C705" s="70" t="n"/>
      <c r="D705" s="73" t="n"/>
      <c r="E705" s="57" t="n"/>
      <c r="F705" s="57" t="n"/>
    </row>
    <row r="706" ht="15.75" customHeight="1" s="198">
      <c r="A706" s="57" t="n"/>
      <c r="B706" s="57" t="n"/>
      <c r="C706" s="70" t="n"/>
      <c r="D706" s="73" t="n"/>
      <c r="E706" s="57" t="n"/>
      <c r="F706" s="57" t="n"/>
    </row>
    <row r="707" ht="15.75" customHeight="1" s="198">
      <c r="A707" s="57" t="n"/>
      <c r="B707" s="57" t="n"/>
      <c r="C707" s="70" t="n"/>
      <c r="D707" s="73" t="n"/>
      <c r="E707" s="57" t="n"/>
      <c r="F707" s="57" t="n"/>
    </row>
    <row r="708" ht="15.75" customHeight="1" s="198">
      <c r="A708" s="57" t="n"/>
      <c r="B708" s="57" t="n"/>
      <c r="C708" s="70" t="n"/>
      <c r="D708" s="73" t="n"/>
      <c r="E708" s="57" t="n"/>
      <c r="F708" s="57" t="n"/>
    </row>
    <row r="709" ht="15.75" customHeight="1" s="198">
      <c r="A709" s="57" t="n"/>
      <c r="B709" s="57" t="n"/>
      <c r="C709" s="70" t="n"/>
      <c r="D709" s="73" t="n"/>
      <c r="E709" s="57" t="n"/>
      <c r="F709" s="57" t="n"/>
    </row>
    <row r="710" ht="15.75" customHeight="1" s="198">
      <c r="A710" s="57" t="n"/>
      <c r="B710" s="57" t="n"/>
      <c r="C710" s="70" t="n"/>
      <c r="D710" s="73" t="n"/>
      <c r="E710" s="57" t="n"/>
      <c r="F710" s="57" t="n"/>
    </row>
    <row r="711" ht="15.75" customHeight="1" s="198">
      <c r="A711" s="57" t="n"/>
      <c r="B711" s="57" t="n"/>
      <c r="C711" s="70" t="n"/>
      <c r="D711" s="73" t="n"/>
      <c r="E711" s="57" t="n"/>
      <c r="F711" s="57" t="n"/>
    </row>
    <row r="712" ht="15.75" customHeight="1" s="198">
      <c r="A712" s="57" t="n"/>
      <c r="B712" s="57" t="n"/>
      <c r="C712" s="70" t="n"/>
      <c r="D712" s="73" t="n"/>
      <c r="E712" s="57" t="n"/>
      <c r="F712" s="57" t="n"/>
    </row>
    <row r="713" ht="15.75" customHeight="1" s="198">
      <c r="A713" s="57" t="n"/>
      <c r="B713" s="57" t="n"/>
      <c r="C713" s="70" t="n"/>
      <c r="D713" s="73" t="n"/>
      <c r="E713" s="57" t="n"/>
      <c r="F713" s="57" t="n"/>
    </row>
    <row r="714" ht="15.75" customHeight="1" s="198">
      <c r="A714" s="57" t="n"/>
      <c r="B714" s="57" t="n"/>
      <c r="C714" s="70" t="n"/>
      <c r="D714" s="73" t="n"/>
      <c r="E714" s="57" t="n"/>
      <c r="F714" s="57" t="n"/>
    </row>
    <row r="715" ht="15.75" customHeight="1" s="198">
      <c r="A715" s="57" t="n"/>
      <c r="B715" s="57" t="n"/>
      <c r="C715" s="70" t="n"/>
      <c r="D715" s="73" t="n"/>
      <c r="E715" s="57" t="n"/>
      <c r="F715" s="57" t="n"/>
    </row>
    <row r="716" ht="15.75" customHeight="1" s="198">
      <c r="A716" s="57" t="n"/>
      <c r="B716" s="57" t="n"/>
      <c r="C716" s="70" t="n"/>
      <c r="D716" s="73" t="n"/>
      <c r="E716" s="57" t="n"/>
      <c r="F716" s="57" t="n"/>
    </row>
    <row r="717" ht="15.75" customHeight="1" s="198">
      <c r="A717" s="57" t="n"/>
      <c r="B717" s="57" t="n"/>
      <c r="C717" s="70" t="n"/>
      <c r="D717" s="73" t="n"/>
      <c r="E717" s="57" t="n"/>
      <c r="F717" s="57" t="n"/>
    </row>
    <row r="718" ht="15.75" customHeight="1" s="198">
      <c r="A718" s="57" t="n"/>
      <c r="B718" s="57" t="n"/>
      <c r="C718" s="70" t="n"/>
      <c r="D718" s="73" t="n"/>
      <c r="E718" s="57" t="n"/>
      <c r="F718" s="57" t="n"/>
    </row>
    <row r="719" ht="15.75" customHeight="1" s="198">
      <c r="A719" s="57" t="n"/>
      <c r="B719" s="57" t="n"/>
      <c r="C719" s="70" t="n"/>
      <c r="D719" s="73" t="n"/>
      <c r="E719" s="57" t="n"/>
      <c r="F719" s="57" t="n"/>
    </row>
    <row r="720" ht="15.75" customHeight="1" s="198">
      <c r="A720" s="57" t="n"/>
      <c r="B720" s="57" t="n"/>
      <c r="C720" s="70" t="n"/>
      <c r="D720" s="73" t="n"/>
      <c r="E720" s="57" t="n"/>
      <c r="F720" s="57" t="n"/>
    </row>
    <row r="721" ht="15.75" customHeight="1" s="198">
      <c r="A721" s="57" t="n"/>
      <c r="B721" s="57" t="n"/>
      <c r="C721" s="70" t="n"/>
      <c r="D721" s="73" t="n"/>
      <c r="E721" s="57" t="n"/>
      <c r="F721" s="57" t="n"/>
    </row>
    <row r="722" ht="15.75" customHeight="1" s="198">
      <c r="A722" s="57" t="n"/>
      <c r="B722" s="57" t="n"/>
      <c r="C722" s="70" t="n"/>
      <c r="D722" s="73" t="n"/>
      <c r="E722" s="57" t="n"/>
      <c r="F722" s="57" t="n"/>
    </row>
    <row r="723" ht="15.75" customHeight="1" s="198">
      <c r="A723" s="57" t="n"/>
      <c r="B723" s="57" t="n"/>
      <c r="C723" s="70" t="n"/>
      <c r="D723" s="73" t="n"/>
      <c r="E723" s="57" t="n"/>
      <c r="F723" s="57" t="n"/>
    </row>
    <row r="724" ht="15.75" customHeight="1" s="198">
      <c r="A724" s="57" t="n"/>
      <c r="B724" s="57" t="n"/>
      <c r="C724" s="70" t="n"/>
      <c r="D724" s="73" t="n"/>
      <c r="E724" s="57" t="n"/>
      <c r="F724" s="57" t="n"/>
    </row>
    <row r="725" ht="15.75" customHeight="1" s="198">
      <c r="A725" s="57" t="n"/>
      <c r="B725" s="57" t="n"/>
      <c r="C725" s="70" t="n"/>
      <c r="D725" s="73" t="n"/>
      <c r="E725" s="57" t="n"/>
      <c r="F725" s="57" t="n"/>
    </row>
    <row r="726" ht="15.75" customHeight="1" s="198">
      <c r="A726" s="57" t="n"/>
      <c r="B726" s="57" t="n"/>
      <c r="C726" s="70" t="n"/>
      <c r="D726" s="73" t="n"/>
      <c r="E726" s="57" t="n"/>
      <c r="F726" s="57" t="n"/>
    </row>
    <row r="727" ht="15.75" customHeight="1" s="198">
      <c r="A727" s="57" t="n"/>
      <c r="B727" s="57" t="n"/>
      <c r="C727" s="70" t="n"/>
      <c r="D727" s="73" t="n"/>
      <c r="E727" s="57" t="n"/>
      <c r="F727" s="57" t="n"/>
    </row>
    <row r="728" ht="15.75" customHeight="1" s="198">
      <c r="A728" s="57" t="n"/>
      <c r="B728" s="57" t="n"/>
      <c r="C728" s="70" t="n"/>
      <c r="D728" s="73" t="n"/>
      <c r="E728" s="57" t="n"/>
      <c r="F728" s="57" t="n"/>
    </row>
    <row r="729" ht="15.75" customHeight="1" s="198">
      <c r="A729" s="57" t="n"/>
      <c r="B729" s="57" t="n"/>
      <c r="C729" s="70" t="n"/>
      <c r="D729" s="73" t="n"/>
      <c r="E729" s="57" t="n"/>
      <c r="F729" s="57" t="n"/>
    </row>
    <row r="730" ht="15.75" customHeight="1" s="198">
      <c r="A730" s="57" t="n"/>
      <c r="B730" s="57" t="n"/>
      <c r="C730" s="70" t="n"/>
      <c r="D730" s="73" t="n"/>
      <c r="E730" s="57" t="n"/>
      <c r="F730" s="57" t="n"/>
    </row>
    <row r="731" ht="15.75" customHeight="1" s="198">
      <c r="A731" s="57" t="n"/>
      <c r="B731" s="57" t="n"/>
      <c r="C731" s="70" t="n"/>
      <c r="D731" s="73" t="n"/>
      <c r="E731" s="57" t="n"/>
      <c r="F731" s="57" t="n"/>
    </row>
    <row r="732" ht="15.75" customHeight="1" s="198">
      <c r="A732" s="57" t="n"/>
      <c r="B732" s="57" t="n"/>
      <c r="C732" s="70" t="n"/>
      <c r="D732" s="73" t="n"/>
      <c r="E732" s="57" t="n"/>
      <c r="F732" s="57" t="n"/>
    </row>
    <row r="733" ht="15.75" customHeight="1" s="198">
      <c r="A733" s="57" t="n"/>
      <c r="B733" s="57" t="n"/>
      <c r="C733" s="70" t="n"/>
      <c r="D733" s="73" t="n"/>
      <c r="E733" s="57" t="n"/>
      <c r="F733" s="57" t="n"/>
    </row>
    <row r="734" ht="15.75" customHeight="1" s="198">
      <c r="A734" s="57" t="n"/>
      <c r="B734" s="57" t="n"/>
      <c r="C734" s="70" t="n"/>
      <c r="D734" s="73" t="n"/>
      <c r="E734" s="57" t="n"/>
      <c r="F734" s="57" t="n"/>
    </row>
    <row r="735" ht="15.75" customHeight="1" s="198">
      <c r="A735" s="57" t="n"/>
      <c r="B735" s="57" t="n"/>
      <c r="C735" s="70" t="n"/>
      <c r="D735" s="73" t="n"/>
      <c r="E735" s="57" t="n"/>
      <c r="F735" s="57" t="n"/>
    </row>
    <row r="736" ht="15.75" customHeight="1" s="198">
      <c r="A736" s="57" t="n"/>
      <c r="B736" s="57" t="n"/>
      <c r="C736" s="70" t="n"/>
      <c r="D736" s="73" t="n"/>
      <c r="E736" s="57" t="n"/>
      <c r="F736" s="57" t="n"/>
    </row>
    <row r="737" ht="15.75" customHeight="1" s="198">
      <c r="A737" s="57" t="n"/>
      <c r="B737" s="57" t="n"/>
      <c r="C737" s="70" t="n"/>
      <c r="D737" s="73" t="n"/>
      <c r="E737" s="57" t="n"/>
      <c r="F737" s="57" t="n"/>
    </row>
    <row r="738" ht="15.75" customHeight="1" s="198">
      <c r="A738" s="57" t="n"/>
      <c r="B738" s="57" t="n"/>
      <c r="C738" s="70" t="n"/>
      <c r="D738" s="73" t="n"/>
      <c r="E738" s="57" t="n"/>
      <c r="F738" s="57" t="n"/>
    </row>
    <row r="739" ht="15.75" customHeight="1" s="198">
      <c r="A739" s="57" t="n"/>
      <c r="B739" s="57" t="n"/>
      <c r="C739" s="70" t="n"/>
      <c r="D739" s="73" t="n"/>
      <c r="E739" s="57" t="n"/>
      <c r="F739" s="57" t="n"/>
    </row>
    <row r="740" ht="15.75" customHeight="1" s="198">
      <c r="A740" s="57" t="n"/>
      <c r="B740" s="57" t="n"/>
      <c r="C740" s="70" t="n"/>
      <c r="D740" s="73" t="n"/>
      <c r="E740" s="57" t="n"/>
      <c r="F740" s="57" t="n"/>
    </row>
    <row r="741" ht="15.75" customHeight="1" s="198">
      <c r="A741" s="57" t="n"/>
      <c r="B741" s="57" t="n"/>
      <c r="C741" s="70" t="n"/>
      <c r="D741" s="73" t="n"/>
      <c r="E741" s="57" t="n"/>
      <c r="F741" s="57" t="n"/>
    </row>
    <row r="742" ht="15.75" customHeight="1" s="198">
      <c r="A742" s="57" t="n"/>
      <c r="B742" s="57" t="n"/>
      <c r="C742" s="70" t="n"/>
      <c r="D742" s="73" t="n"/>
      <c r="E742" s="57" t="n"/>
      <c r="F742" s="57" t="n"/>
    </row>
    <row r="743" ht="15.75" customHeight="1" s="198">
      <c r="A743" s="57" t="n"/>
      <c r="B743" s="57" t="n"/>
      <c r="C743" s="70" t="n"/>
      <c r="D743" s="73" t="n"/>
      <c r="E743" s="57" t="n"/>
      <c r="F743" s="57" t="n"/>
    </row>
    <row r="744" ht="15.75" customHeight="1" s="198">
      <c r="A744" s="57" t="n"/>
      <c r="B744" s="57" t="n"/>
      <c r="C744" s="70" t="n"/>
      <c r="D744" s="73" t="n"/>
      <c r="E744" s="57" t="n"/>
      <c r="F744" s="57" t="n"/>
    </row>
    <row r="745" ht="15.75" customHeight="1" s="198">
      <c r="A745" s="57" t="n"/>
      <c r="B745" s="57" t="n"/>
      <c r="C745" s="70" t="n"/>
      <c r="D745" s="73" t="n"/>
      <c r="E745" s="57" t="n"/>
      <c r="F745" s="57" t="n"/>
    </row>
    <row r="746" ht="15.75" customHeight="1" s="198">
      <c r="A746" s="57" t="n"/>
      <c r="B746" s="57" t="n"/>
      <c r="C746" s="70" t="n"/>
      <c r="D746" s="73" t="n"/>
      <c r="E746" s="57" t="n"/>
      <c r="F746" s="57" t="n"/>
    </row>
    <row r="747" ht="15.75" customHeight="1" s="198">
      <c r="A747" s="57" t="n"/>
      <c r="B747" s="57" t="n"/>
      <c r="C747" s="70" t="n"/>
      <c r="D747" s="73" t="n"/>
      <c r="E747" s="57" t="n"/>
      <c r="F747" s="57" t="n"/>
    </row>
    <row r="748" ht="15.75" customHeight="1" s="198">
      <c r="A748" s="57" t="n"/>
      <c r="B748" s="57" t="n"/>
      <c r="C748" s="70" t="n"/>
      <c r="D748" s="73" t="n"/>
      <c r="E748" s="57" t="n"/>
      <c r="F748" s="57" t="n"/>
    </row>
    <row r="749" ht="15.75" customHeight="1" s="198">
      <c r="A749" s="57" t="n"/>
      <c r="B749" s="57" t="n"/>
      <c r="C749" s="70" t="n"/>
      <c r="D749" s="73" t="n"/>
      <c r="E749" s="57" t="n"/>
      <c r="F749" s="57" t="n"/>
    </row>
    <row r="750" ht="15.75" customHeight="1" s="198">
      <c r="A750" s="57" t="n"/>
      <c r="B750" s="57" t="n"/>
      <c r="C750" s="70" t="n"/>
      <c r="D750" s="73" t="n"/>
      <c r="E750" s="57" t="n"/>
      <c r="F750" s="57" t="n"/>
    </row>
    <row r="751" ht="15.75" customHeight="1" s="198">
      <c r="A751" s="57" t="n"/>
      <c r="B751" s="57" t="n"/>
      <c r="C751" s="70" t="n"/>
      <c r="D751" s="73" t="n"/>
      <c r="E751" s="57" t="n"/>
      <c r="F751" s="57" t="n"/>
    </row>
    <row r="752" ht="15.75" customHeight="1" s="198">
      <c r="A752" s="57" t="n"/>
      <c r="B752" s="57" t="n"/>
      <c r="C752" s="70" t="n"/>
      <c r="D752" s="73" t="n"/>
      <c r="E752" s="57" t="n"/>
      <c r="F752" s="57" t="n"/>
    </row>
    <row r="753" ht="15.75" customHeight="1" s="198">
      <c r="A753" s="57" t="n"/>
      <c r="B753" s="57" t="n"/>
      <c r="C753" s="70" t="n"/>
      <c r="D753" s="73" t="n"/>
      <c r="E753" s="57" t="n"/>
      <c r="F753" s="57" t="n"/>
    </row>
    <row r="754" ht="15.75" customHeight="1" s="198">
      <c r="A754" s="57" t="n"/>
      <c r="B754" s="57" t="n"/>
      <c r="C754" s="70" t="n"/>
      <c r="D754" s="73" t="n"/>
      <c r="E754" s="57" t="n"/>
      <c r="F754" s="57" t="n"/>
    </row>
    <row r="755" ht="15.75" customHeight="1" s="198">
      <c r="A755" s="57" t="n"/>
      <c r="B755" s="57" t="n"/>
      <c r="C755" s="70" t="n"/>
      <c r="D755" s="73" t="n"/>
      <c r="E755" s="57" t="n"/>
      <c r="F755" s="57" t="n"/>
    </row>
    <row r="756" ht="15.75" customHeight="1" s="198">
      <c r="A756" s="57" t="n"/>
      <c r="B756" s="57" t="n"/>
      <c r="C756" s="70" t="n"/>
      <c r="D756" s="73" t="n"/>
      <c r="E756" s="57" t="n"/>
      <c r="F756" s="57" t="n"/>
    </row>
    <row r="757" ht="15.75" customHeight="1" s="198">
      <c r="A757" s="57" t="n"/>
      <c r="B757" s="57" t="n"/>
      <c r="C757" s="70" t="n"/>
      <c r="D757" s="73" t="n"/>
      <c r="E757" s="57" t="n"/>
      <c r="F757" s="57" t="n"/>
    </row>
    <row r="758" ht="15.75" customHeight="1" s="198">
      <c r="A758" s="57" t="n"/>
      <c r="B758" s="57" t="n"/>
      <c r="C758" s="70" t="n"/>
      <c r="D758" s="73" t="n"/>
      <c r="E758" s="57" t="n"/>
      <c r="F758" s="57" t="n"/>
    </row>
    <row r="759" ht="15.75" customHeight="1" s="198">
      <c r="A759" s="57" t="n"/>
      <c r="B759" s="57" t="n"/>
      <c r="C759" s="70" t="n"/>
      <c r="D759" s="73" t="n"/>
      <c r="E759" s="57" t="n"/>
      <c r="F759" s="57" t="n"/>
    </row>
    <row r="760" ht="15.75" customHeight="1" s="198">
      <c r="A760" s="57" t="n"/>
      <c r="B760" s="57" t="n"/>
      <c r="C760" s="70" t="n"/>
      <c r="D760" s="73" t="n"/>
      <c r="E760" s="57" t="n"/>
      <c r="F760" s="57" t="n"/>
    </row>
    <row r="761" ht="15.75" customHeight="1" s="198">
      <c r="A761" s="57" t="n"/>
      <c r="B761" s="57" t="n"/>
      <c r="C761" s="70" t="n"/>
      <c r="D761" s="73" t="n"/>
      <c r="E761" s="57" t="n"/>
      <c r="F761" s="57" t="n"/>
    </row>
    <row r="762" ht="15.75" customHeight="1" s="198">
      <c r="A762" s="57" t="n"/>
      <c r="B762" s="57" t="n"/>
      <c r="C762" s="70" t="n"/>
      <c r="D762" s="73" t="n"/>
      <c r="E762" s="57" t="n"/>
      <c r="F762" s="57" t="n"/>
    </row>
    <row r="763" ht="15.75" customHeight="1" s="198">
      <c r="A763" s="57" t="n"/>
      <c r="B763" s="57" t="n"/>
      <c r="C763" s="70" t="n"/>
      <c r="D763" s="73" t="n"/>
      <c r="E763" s="57" t="n"/>
      <c r="F763" s="57" t="n"/>
    </row>
    <row r="764" ht="15.75" customHeight="1" s="198">
      <c r="A764" s="57" t="n"/>
      <c r="B764" s="57" t="n"/>
      <c r="C764" s="70" t="n"/>
      <c r="D764" s="73" t="n"/>
      <c r="E764" s="57" t="n"/>
      <c r="F764" s="57" t="n"/>
    </row>
    <row r="765" ht="15.75" customHeight="1" s="198">
      <c r="A765" s="57" t="n"/>
      <c r="B765" s="57" t="n"/>
      <c r="C765" s="70" t="n"/>
      <c r="D765" s="73" t="n"/>
      <c r="E765" s="57" t="n"/>
      <c r="F765" s="57" t="n"/>
    </row>
    <row r="766" ht="15.75" customHeight="1" s="198">
      <c r="A766" s="57" t="n"/>
      <c r="B766" s="57" t="n"/>
      <c r="C766" s="70" t="n"/>
      <c r="D766" s="73" t="n"/>
      <c r="E766" s="57" t="n"/>
      <c r="F766" s="57" t="n"/>
    </row>
    <row r="767" ht="15.75" customHeight="1" s="198">
      <c r="A767" s="57" t="n"/>
      <c r="B767" s="57" t="n"/>
      <c r="C767" s="70" t="n"/>
      <c r="D767" s="73" t="n"/>
      <c r="E767" s="57" t="n"/>
      <c r="F767" s="57" t="n"/>
    </row>
    <row r="768" ht="15.75" customHeight="1" s="198">
      <c r="A768" s="57" t="n"/>
      <c r="B768" s="57" t="n"/>
      <c r="C768" s="70" t="n"/>
      <c r="D768" s="73" t="n"/>
      <c r="E768" s="57" t="n"/>
      <c r="F768" s="57" t="n"/>
    </row>
    <row r="769" ht="15.75" customHeight="1" s="198">
      <c r="A769" s="57" t="n"/>
      <c r="B769" s="57" t="n"/>
      <c r="C769" s="70" t="n"/>
      <c r="D769" s="73" t="n"/>
      <c r="E769" s="57" t="n"/>
      <c r="F769" s="57" t="n"/>
    </row>
    <row r="770" ht="15.75" customHeight="1" s="198">
      <c r="A770" s="57" t="n"/>
      <c r="B770" s="57" t="n"/>
      <c r="C770" s="70" t="n"/>
      <c r="D770" s="73" t="n"/>
      <c r="E770" s="57" t="n"/>
      <c r="F770" s="57" t="n"/>
    </row>
    <row r="771" ht="15.75" customHeight="1" s="198">
      <c r="A771" s="57" t="n"/>
      <c r="B771" s="57" t="n"/>
      <c r="C771" s="70" t="n"/>
      <c r="D771" s="73" t="n"/>
      <c r="E771" s="57" t="n"/>
      <c r="F771" s="57" t="n"/>
    </row>
    <row r="772" ht="15.75" customHeight="1" s="198">
      <c r="A772" s="57" t="n"/>
      <c r="B772" s="57" t="n"/>
      <c r="C772" s="70" t="n"/>
      <c r="D772" s="73" t="n"/>
      <c r="E772" s="57" t="n"/>
      <c r="F772" s="57" t="n"/>
    </row>
    <row r="773" ht="15.75" customHeight="1" s="198">
      <c r="A773" s="57" t="n"/>
      <c r="B773" s="57" t="n"/>
      <c r="C773" s="70" t="n"/>
      <c r="D773" s="73" t="n"/>
      <c r="E773" s="57" t="n"/>
      <c r="F773" s="57" t="n"/>
    </row>
    <row r="774" ht="15.75" customHeight="1" s="198">
      <c r="A774" s="57" t="n"/>
      <c r="B774" s="57" t="n"/>
      <c r="C774" s="70" t="n"/>
      <c r="D774" s="73" t="n"/>
      <c r="E774" s="57" t="n"/>
      <c r="F774" s="57" t="n"/>
    </row>
    <row r="775" ht="15.75" customHeight="1" s="198">
      <c r="A775" s="57" t="n"/>
      <c r="B775" s="57" t="n"/>
      <c r="C775" s="70" t="n"/>
      <c r="D775" s="73" t="n"/>
      <c r="E775" s="57" t="n"/>
      <c r="F775" s="57" t="n"/>
    </row>
    <row r="776" ht="15.75" customHeight="1" s="198">
      <c r="A776" s="57" t="n"/>
      <c r="B776" s="57" t="n"/>
      <c r="C776" s="70" t="n"/>
      <c r="D776" s="73" t="n"/>
      <c r="E776" s="57" t="n"/>
      <c r="F776" s="57" t="n"/>
    </row>
    <row r="777" ht="15.75" customHeight="1" s="198">
      <c r="A777" s="57" t="n"/>
      <c r="B777" s="57" t="n"/>
      <c r="C777" s="70" t="n"/>
      <c r="D777" s="73" t="n"/>
      <c r="E777" s="57" t="n"/>
      <c r="F777" s="57" t="n"/>
    </row>
    <row r="778" ht="15.75" customHeight="1" s="198">
      <c r="A778" s="57" t="n"/>
      <c r="B778" s="57" t="n"/>
      <c r="C778" s="70" t="n"/>
      <c r="D778" s="73" t="n"/>
      <c r="E778" s="57" t="n"/>
      <c r="F778" s="57" t="n"/>
    </row>
    <row r="779" ht="15.75" customHeight="1" s="198">
      <c r="A779" s="57" t="n"/>
      <c r="B779" s="57" t="n"/>
      <c r="C779" s="70" t="n"/>
      <c r="D779" s="73" t="n"/>
      <c r="E779" s="57" t="n"/>
      <c r="F779" s="57" t="n"/>
    </row>
    <row r="780" ht="15.75" customHeight="1" s="198">
      <c r="A780" s="57" t="n"/>
      <c r="B780" s="57" t="n"/>
      <c r="C780" s="70" t="n"/>
      <c r="D780" s="73" t="n"/>
      <c r="E780" s="57" t="n"/>
      <c r="F780" s="57" t="n"/>
    </row>
    <row r="781" ht="15.75" customHeight="1" s="198">
      <c r="A781" s="57" t="n"/>
      <c r="B781" s="57" t="n"/>
      <c r="C781" s="70" t="n"/>
      <c r="D781" s="73" t="n"/>
      <c r="E781" s="57" t="n"/>
      <c r="F781" s="57" t="n"/>
    </row>
    <row r="782" ht="15.75" customHeight="1" s="198">
      <c r="A782" s="57" t="n"/>
      <c r="B782" s="57" t="n"/>
      <c r="C782" s="70" t="n"/>
      <c r="D782" s="73" t="n"/>
      <c r="E782" s="57" t="n"/>
      <c r="F782" s="57" t="n"/>
    </row>
    <row r="783" ht="15.75" customHeight="1" s="198">
      <c r="A783" s="57" t="n"/>
      <c r="B783" s="57" t="n"/>
      <c r="C783" s="70" t="n"/>
      <c r="D783" s="73" t="n"/>
      <c r="E783" s="57" t="n"/>
      <c r="F783" s="57" t="n"/>
    </row>
    <row r="784" ht="15.75" customHeight="1" s="198">
      <c r="A784" s="57" t="n"/>
      <c r="B784" s="57" t="n"/>
      <c r="C784" s="70" t="n"/>
      <c r="D784" s="73" t="n"/>
      <c r="E784" s="57" t="n"/>
      <c r="F784" s="57" t="n"/>
    </row>
    <row r="785" ht="15.75" customHeight="1" s="198">
      <c r="A785" s="57" t="n"/>
      <c r="B785" s="57" t="n"/>
      <c r="C785" s="70" t="n"/>
      <c r="D785" s="73" t="n"/>
      <c r="E785" s="57" t="n"/>
      <c r="F785" s="57" t="n"/>
    </row>
    <row r="786" ht="15.75" customHeight="1" s="198">
      <c r="A786" s="57" t="n"/>
      <c r="B786" s="57" t="n"/>
      <c r="C786" s="70" t="n"/>
      <c r="D786" s="73" t="n"/>
      <c r="E786" s="57" t="n"/>
      <c r="F786" s="57" t="n"/>
    </row>
    <row r="787" ht="15.75" customHeight="1" s="198">
      <c r="A787" s="57" t="n"/>
      <c r="B787" s="57" t="n"/>
      <c r="C787" s="70" t="n"/>
      <c r="D787" s="73" t="n"/>
      <c r="E787" s="57" t="n"/>
      <c r="F787" s="57" t="n"/>
    </row>
    <row r="788" ht="15.75" customHeight="1" s="198">
      <c r="A788" s="57" t="n"/>
      <c r="B788" s="57" t="n"/>
      <c r="C788" s="70" t="n"/>
      <c r="D788" s="73" t="n"/>
      <c r="E788" s="57" t="n"/>
      <c r="F788" s="57" t="n"/>
    </row>
    <row r="789" ht="15.75" customHeight="1" s="198">
      <c r="A789" s="57" t="n"/>
      <c r="B789" s="57" t="n"/>
      <c r="C789" s="70" t="n"/>
      <c r="D789" s="73" t="n"/>
      <c r="E789" s="57" t="n"/>
      <c r="F789" s="57" t="n"/>
    </row>
    <row r="790" ht="15.75" customHeight="1" s="198">
      <c r="A790" s="57" t="n"/>
      <c r="B790" s="57" t="n"/>
      <c r="C790" s="70" t="n"/>
      <c r="D790" s="73" t="n"/>
      <c r="E790" s="57" t="n"/>
      <c r="F790" s="57" t="n"/>
    </row>
    <row r="791" ht="15.75" customHeight="1" s="198">
      <c r="A791" s="57" t="n"/>
      <c r="B791" s="57" t="n"/>
      <c r="C791" s="70" t="n"/>
      <c r="D791" s="73" t="n"/>
      <c r="E791" s="57" t="n"/>
      <c r="F791" s="57" t="n"/>
    </row>
    <row r="792" ht="15.75" customHeight="1" s="198">
      <c r="A792" s="57" t="n"/>
      <c r="B792" s="57" t="n"/>
      <c r="C792" s="70" t="n"/>
      <c r="D792" s="73" t="n"/>
      <c r="E792" s="57" t="n"/>
      <c r="F792" s="57" t="n"/>
    </row>
    <row r="793" ht="15.75" customHeight="1" s="198">
      <c r="A793" s="57" t="n"/>
      <c r="B793" s="57" t="n"/>
      <c r="C793" s="70" t="n"/>
      <c r="D793" s="73" t="n"/>
      <c r="E793" s="57" t="n"/>
      <c r="F793" s="57" t="n"/>
    </row>
    <row r="794" ht="15.75" customHeight="1" s="198">
      <c r="A794" s="57" t="n"/>
      <c r="B794" s="57" t="n"/>
      <c r="C794" s="70" t="n"/>
      <c r="D794" s="73" t="n"/>
      <c r="E794" s="57" t="n"/>
      <c r="F794" s="57" t="n"/>
    </row>
    <row r="795" ht="15.75" customHeight="1" s="198">
      <c r="A795" s="57" t="n"/>
      <c r="B795" s="57" t="n"/>
      <c r="C795" s="70" t="n"/>
      <c r="D795" s="73" t="n"/>
      <c r="E795" s="57" t="n"/>
      <c r="F795" s="57" t="n"/>
    </row>
    <row r="796" ht="15.75" customHeight="1" s="198">
      <c r="A796" s="57" t="n"/>
      <c r="B796" s="57" t="n"/>
      <c r="C796" s="70" t="n"/>
      <c r="D796" s="73" t="n"/>
      <c r="E796" s="57" t="n"/>
      <c r="F796" s="57" t="n"/>
    </row>
    <row r="797" ht="15.75" customHeight="1" s="198">
      <c r="A797" s="57" t="n"/>
      <c r="B797" s="57" t="n"/>
      <c r="C797" s="70" t="n"/>
      <c r="D797" s="73" t="n"/>
      <c r="E797" s="57" t="n"/>
      <c r="F797" s="57" t="n"/>
    </row>
    <row r="798" ht="15.75" customHeight="1" s="198">
      <c r="A798" s="57" t="n"/>
      <c r="B798" s="57" t="n"/>
      <c r="C798" s="70" t="n"/>
      <c r="D798" s="73" t="n"/>
      <c r="E798" s="57" t="n"/>
      <c r="F798" s="57" t="n"/>
    </row>
    <row r="799" ht="15.75" customHeight="1" s="198">
      <c r="A799" s="57" t="n"/>
      <c r="B799" s="57" t="n"/>
      <c r="C799" s="70" t="n"/>
      <c r="D799" s="73" t="n"/>
      <c r="E799" s="57" t="n"/>
      <c r="F799" s="57" t="n"/>
    </row>
    <row r="800" ht="15.75" customHeight="1" s="198">
      <c r="A800" s="57" t="n"/>
      <c r="B800" s="57" t="n"/>
      <c r="C800" s="70" t="n"/>
      <c r="D800" s="73" t="n"/>
      <c r="E800" s="57" t="n"/>
      <c r="F800" s="57" t="n"/>
    </row>
    <row r="801" ht="15.75" customHeight="1" s="198">
      <c r="A801" s="57" t="n"/>
      <c r="B801" s="57" t="n"/>
      <c r="C801" s="70" t="n"/>
      <c r="D801" s="73" t="n"/>
      <c r="E801" s="57" t="n"/>
      <c r="F801" s="57" t="n"/>
    </row>
    <row r="802" ht="15.75" customHeight="1" s="198">
      <c r="A802" s="57" t="n"/>
      <c r="B802" s="57" t="n"/>
      <c r="C802" s="70" t="n"/>
      <c r="D802" s="73" t="n"/>
      <c r="E802" s="57" t="n"/>
      <c r="F802" s="57" t="n"/>
    </row>
    <row r="803" ht="15.75" customHeight="1" s="198">
      <c r="A803" s="57" t="n"/>
      <c r="B803" s="57" t="n"/>
      <c r="C803" s="70" t="n"/>
      <c r="D803" s="73" t="n"/>
      <c r="E803" s="57" t="n"/>
      <c r="F803" s="57" t="n"/>
    </row>
    <row r="804" ht="15.75" customHeight="1" s="198">
      <c r="A804" s="57" t="n"/>
      <c r="B804" s="57" t="n"/>
      <c r="C804" s="70" t="n"/>
      <c r="D804" s="73" t="n"/>
      <c r="E804" s="57" t="n"/>
      <c r="F804" s="57" t="n"/>
    </row>
    <row r="805" ht="15.75" customHeight="1" s="198">
      <c r="A805" s="57" t="n"/>
      <c r="B805" s="57" t="n"/>
      <c r="C805" s="70" t="n"/>
      <c r="D805" s="73" t="n"/>
      <c r="E805" s="57" t="n"/>
      <c r="F805" s="57" t="n"/>
    </row>
    <row r="806" ht="15.75" customHeight="1" s="198">
      <c r="A806" s="57" t="n"/>
      <c r="B806" s="57" t="n"/>
      <c r="C806" s="70" t="n"/>
      <c r="D806" s="73" t="n"/>
      <c r="E806" s="57" t="n"/>
      <c r="F806" s="57" t="n"/>
    </row>
    <row r="807" ht="15.75" customHeight="1" s="198">
      <c r="A807" s="57" t="n"/>
      <c r="B807" s="57" t="n"/>
      <c r="C807" s="70" t="n"/>
      <c r="D807" s="73" t="n"/>
      <c r="E807" s="57" t="n"/>
      <c r="F807" s="57" t="n"/>
    </row>
    <row r="808" ht="15.75" customHeight="1" s="198">
      <c r="A808" s="57" t="n"/>
      <c r="B808" s="57" t="n"/>
      <c r="C808" s="70" t="n"/>
      <c r="D808" s="73" t="n"/>
      <c r="E808" s="57" t="n"/>
      <c r="F808" s="57" t="n"/>
    </row>
    <row r="809" ht="15.75" customHeight="1" s="198">
      <c r="A809" s="57" t="n"/>
      <c r="B809" s="57" t="n"/>
      <c r="C809" s="70" t="n"/>
      <c r="D809" s="73" t="n"/>
      <c r="E809" s="57" t="n"/>
      <c r="F809" s="57" t="n"/>
    </row>
    <row r="810" ht="15.75" customHeight="1" s="198">
      <c r="A810" s="57" t="n"/>
      <c r="B810" s="57" t="n"/>
      <c r="C810" s="70" t="n"/>
      <c r="D810" s="73" t="n"/>
      <c r="E810" s="57" t="n"/>
      <c r="F810" s="57" t="n"/>
    </row>
    <row r="811" ht="15.75" customHeight="1" s="198">
      <c r="A811" s="57" t="n"/>
      <c r="B811" s="57" t="n"/>
      <c r="C811" s="70" t="n"/>
      <c r="D811" s="73" t="n"/>
      <c r="E811" s="57" t="n"/>
      <c r="F811" s="57" t="n"/>
    </row>
    <row r="812" ht="15.75" customHeight="1" s="198">
      <c r="A812" s="57" t="n"/>
      <c r="B812" s="57" t="n"/>
      <c r="C812" s="70" t="n"/>
      <c r="D812" s="73" t="n"/>
      <c r="E812" s="57" t="n"/>
      <c r="F812" s="57" t="n"/>
    </row>
    <row r="813" ht="15.75" customHeight="1" s="198">
      <c r="A813" s="57" t="n"/>
      <c r="B813" s="57" t="n"/>
      <c r="C813" s="70" t="n"/>
      <c r="D813" s="73" t="n"/>
      <c r="E813" s="57" t="n"/>
      <c r="F813" s="57" t="n"/>
    </row>
    <row r="814" ht="15.75" customHeight="1" s="198">
      <c r="A814" s="57" t="n"/>
      <c r="B814" s="57" t="n"/>
      <c r="C814" s="70" t="n"/>
      <c r="D814" s="73" t="n"/>
      <c r="E814" s="57" t="n"/>
      <c r="F814" s="57" t="n"/>
    </row>
    <row r="815" ht="15.75" customHeight="1" s="198">
      <c r="A815" s="57" t="n"/>
      <c r="B815" s="57" t="n"/>
      <c r="C815" s="70" t="n"/>
      <c r="D815" s="73" t="n"/>
      <c r="E815" s="57" t="n"/>
      <c r="F815" s="57" t="n"/>
    </row>
    <row r="816" ht="15.75" customHeight="1" s="198">
      <c r="A816" s="57" t="n"/>
      <c r="B816" s="57" t="n"/>
      <c r="C816" s="70" t="n"/>
      <c r="D816" s="73" t="n"/>
      <c r="E816" s="57" t="n"/>
      <c r="F816" s="57" t="n"/>
    </row>
    <row r="817" ht="15.75" customHeight="1" s="198">
      <c r="A817" s="57" t="n"/>
      <c r="B817" s="57" t="n"/>
      <c r="C817" s="70" t="n"/>
      <c r="D817" s="73" t="n"/>
      <c r="E817" s="57" t="n"/>
      <c r="F817" s="57" t="n"/>
    </row>
    <row r="818" ht="15.75" customHeight="1" s="198">
      <c r="A818" s="57" t="n"/>
      <c r="B818" s="57" t="n"/>
      <c r="C818" s="70" t="n"/>
      <c r="D818" s="73" t="n"/>
      <c r="E818" s="57" t="n"/>
      <c r="F818" s="57" t="n"/>
    </row>
    <row r="819" ht="15.75" customHeight="1" s="198">
      <c r="A819" s="57" t="n"/>
      <c r="B819" s="57" t="n"/>
      <c r="C819" s="70" t="n"/>
      <c r="D819" s="73" t="n"/>
      <c r="E819" s="57" t="n"/>
      <c r="F819" s="57" t="n"/>
    </row>
    <row r="820" ht="15.75" customHeight="1" s="198">
      <c r="A820" s="57" t="n"/>
      <c r="B820" s="57" t="n"/>
      <c r="C820" s="70" t="n"/>
      <c r="D820" s="73" t="n"/>
      <c r="E820" s="57" t="n"/>
      <c r="F820" s="57" t="n"/>
    </row>
    <row r="821" ht="15.75" customHeight="1" s="198">
      <c r="A821" s="57" t="n"/>
      <c r="B821" s="57" t="n"/>
      <c r="C821" s="70" t="n"/>
      <c r="D821" s="73" t="n"/>
      <c r="E821" s="57" t="n"/>
      <c r="F821" s="57" t="n"/>
    </row>
    <row r="822" ht="15.75" customHeight="1" s="198">
      <c r="A822" s="57" t="n"/>
      <c r="B822" s="57" t="n"/>
      <c r="C822" s="70" t="n"/>
      <c r="D822" s="73" t="n"/>
      <c r="E822" s="57" t="n"/>
      <c r="F822" s="57" t="n"/>
    </row>
    <row r="823" ht="15.75" customHeight="1" s="198">
      <c r="A823" s="57" t="n"/>
      <c r="B823" s="57" t="n"/>
      <c r="C823" s="70" t="n"/>
      <c r="D823" s="73" t="n"/>
      <c r="E823" s="57" t="n"/>
      <c r="F823" s="57" t="n"/>
    </row>
    <row r="824" ht="15.75" customHeight="1" s="198">
      <c r="A824" s="57" t="n"/>
      <c r="B824" s="57" t="n"/>
      <c r="C824" s="70" t="n"/>
      <c r="D824" s="73" t="n"/>
      <c r="E824" s="57" t="n"/>
      <c r="F824" s="57" t="n"/>
    </row>
    <row r="825" ht="15.75" customHeight="1" s="198">
      <c r="A825" s="57" t="n"/>
      <c r="B825" s="57" t="n"/>
      <c r="C825" s="70" t="n"/>
      <c r="D825" s="73" t="n"/>
      <c r="E825" s="57" t="n"/>
      <c r="F825" s="57" t="n"/>
    </row>
    <row r="826" ht="15.75" customHeight="1" s="198">
      <c r="A826" s="57" t="n"/>
      <c r="B826" s="57" t="n"/>
      <c r="C826" s="70" t="n"/>
      <c r="D826" s="73" t="n"/>
      <c r="E826" s="57" t="n"/>
      <c r="F826" s="57" t="n"/>
    </row>
    <row r="827" ht="15.75" customHeight="1" s="198">
      <c r="A827" s="57" t="n"/>
      <c r="B827" s="57" t="n"/>
      <c r="C827" s="70" t="n"/>
      <c r="D827" s="73" t="n"/>
      <c r="E827" s="57" t="n"/>
      <c r="F827" s="57" t="n"/>
    </row>
    <row r="828" ht="15.75" customHeight="1" s="198">
      <c r="A828" s="57" t="n"/>
      <c r="B828" s="57" t="n"/>
      <c r="C828" s="70" t="n"/>
      <c r="D828" s="73" t="n"/>
      <c r="E828" s="57" t="n"/>
      <c r="F828" s="57" t="n"/>
    </row>
    <row r="829" ht="15.75" customHeight="1" s="198">
      <c r="A829" s="57" t="n"/>
      <c r="B829" s="57" t="n"/>
      <c r="C829" s="70" t="n"/>
      <c r="D829" s="73" t="n"/>
      <c r="E829" s="57" t="n"/>
      <c r="F829" s="57" t="n"/>
    </row>
    <row r="830" ht="15.75" customHeight="1" s="198">
      <c r="A830" s="57" t="n"/>
      <c r="B830" s="57" t="n"/>
      <c r="C830" s="70" t="n"/>
      <c r="D830" s="73" t="n"/>
      <c r="E830" s="57" t="n"/>
      <c r="F830" s="57" t="n"/>
    </row>
    <row r="831" ht="15.75" customHeight="1" s="198">
      <c r="A831" s="57" t="n"/>
      <c r="B831" s="57" t="n"/>
      <c r="C831" s="70" t="n"/>
      <c r="D831" s="73" t="n"/>
      <c r="E831" s="57" t="n"/>
      <c r="F831" s="57" t="n"/>
    </row>
    <row r="832" ht="15.75" customHeight="1" s="198">
      <c r="A832" s="57" t="n"/>
      <c r="B832" s="57" t="n"/>
      <c r="C832" s="70" t="n"/>
      <c r="D832" s="73" t="n"/>
      <c r="E832" s="57" t="n"/>
      <c r="F832" s="57" t="n"/>
    </row>
    <row r="833" ht="15.75" customHeight="1" s="198">
      <c r="A833" s="57" t="n"/>
      <c r="B833" s="57" t="n"/>
      <c r="C833" s="70" t="n"/>
      <c r="D833" s="73" t="n"/>
      <c r="E833" s="57" t="n"/>
      <c r="F833" s="57" t="n"/>
    </row>
    <row r="834" ht="15.75" customHeight="1" s="198">
      <c r="A834" s="57" t="n"/>
      <c r="B834" s="57" t="n"/>
      <c r="C834" s="70" t="n"/>
      <c r="D834" s="73" t="n"/>
      <c r="E834" s="57" t="n"/>
      <c r="F834" s="57" t="n"/>
    </row>
    <row r="835" ht="15.75" customHeight="1" s="198">
      <c r="A835" s="57" t="n"/>
      <c r="B835" s="57" t="n"/>
      <c r="C835" s="70" t="n"/>
      <c r="D835" s="73" t="n"/>
      <c r="E835" s="57" t="n"/>
      <c r="F835" s="57" t="n"/>
    </row>
    <row r="836" ht="15.75" customHeight="1" s="198">
      <c r="A836" s="57" t="n"/>
      <c r="B836" s="57" t="n"/>
      <c r="C836" s="70" t="n"/>
      <c r="D836" s="73" t="n"/>
      <c r="E836" s="57" t="n"/>
      <c r="F836" s="57" t="n"/>
    </row>
    <row r="837" ht="15.75" customHeight="1" s="198">
      <c r="A837" s="57" t="n"/>
      <c r="B837" s="57" t="n"/>
      <c r="C837" s="70" t="n"/>
      <c r="D837" s="73" t="n"/>
      <c r="E837" s="57" t="n"/>
      <c r="F837" s="57" t="n"/>
    </row>
    <row r="838" ht="15.75" customHeight="1" s="198">
      <c r="A838" s="57" t="n"/>
      <c r="B838" s="57" t="n"/>
      <c r="C838" s="70" t="n"/>
      <c r="D838" s="73" t="n"/>
      <c r="E838" s="57" t="n"/>
      <c r="F838" s="57" t="n"/>
    </row>
    <row r="839" ht="15.75" customHeight="1" s="198">
      <c r="A839" s="57" t="n"/>
      <c r="B839" s="57" t="n"/>
      <c r="C839" s="70" t="n"/>
      <c r="D839" s="73" t="n"/>
      <c r="E839" s="57" t="n"/>
      <c r="F839" s="57" t="n"/>
    </row>
    <row r="840" ht="15.75" customHeight="1" s="198">
      <c r="A840" s="57" t="n"/>
      <c r="B840" s="57" t="n"/>
      <c r="C840" s="70" t="n"/>
      <c r="D840" s="73" t="n"/>
      <c r="E840" s="57" t="n"/>
      <c r="F840" s="57" t="n"/>
    </row>
    <row r="841" ht="15.75" customHeight="1" s="198">
      <c r="A841" s="57" t="n"/>
      <c r="B841" s="57" t="n"/>
      <c r="C841" s="70" t="n"/>
      <c r="D841" s="73" t="n"/>
      <c r="E841" s="57" t="n"/>
      <c r="F841" s="57" t="n"/>
    </row>
    <row r="842" ht="15.75" customHeight="1" s="198">
      <c r="A842" s="57" t="n"/>
      <c r="B842" s="57" t="n"/>
      <c r="C842" s="70" t="n"/>
      <c r="D842" s="73" t="n"/>
      <c r="E842" s="57" t="n"/>
      <c r="F842" s="57" t="n"/>
    </row>
    <row r="843" ht="15.75" customHeight="1" s="198">
      <c r="A843" s="57" t="n"/>
      <c r="B843" s="57" t="n"/>
      <c r="C843" s="70" t="n"/>
      <c r="D843" s="73" t="n"/>
      <c r="E843" s="57" t="n"/>
      <c r="F843" s="57" t="n"/>
    </row>
    <row r="844" ht="15.75" customHeight="1" s="198">
      <c r="A844" s="57" t="n"/>
      <c r="B844" s="57" t="n"/>
      <c r="C844" s="70" t="n"/>
      <c r="D844" s="73" t="n"/>
      <c r="E844" s="57" t="n"/>
      <c r="F844" s="57" t="n"/>
    </row>
    <row r="845" ht="15.75" customHeight="1" s="198">
      <c r="A845" s="57" t="n"/>
      <c r="B845" s="57" t="n"/>
      <c r="C845" s="70" t="n"/>
      <c r="D845" s="73" t="n"/>
      <c r="E845" s="57" t="n"/>
      <c r="F845" s="57" t="n"/>
    </row>
    <row r="846" ht="15.75" customHeight="1" s="198">
      <c r="A846" s="57" t="n"/>
      <c r="B846" s="57" t="n"/>
      <c r="C846" s="70" t="n"/>
      <c r="D846" s="73" t="n"/>
      <c r="E846" s="57" t="n"/>
      <c r="F846" s="57" t="n"/>
    </row>
    <row r="847" ht="15.75" customHeight="1" s="198">
      <c r="A847" s="57" t="n"/>
      <c r="B847" s="57" t="n"/>
      <c r="C847" s="70" t="n"/>
      <c r="D847" s="73" t="n"/>
      <c r="E847" s="57" t="n"/>
      <c r="F847" s="57" t="n"/>
    </row>
    <row r="848" ht="15.75" customHeight="1" s="198">
      <c r="A848" s="57" t="n"/>
      <c r="B848" s="57" t="n"/>
      <c r="C848" s="70" t="n"/>
      <c r="D848" s="73" t="n"/>
      <c r="E848" s="57" t="n"/>
      <c r="F848" s="57" t="n"/>
    </row>
    <row r="849" ht="15.75" customHeight="1" s="198">
      <c r="A849" s="57" t="n"/>
      <c r="B849" s="57" t="n"/>
      <c r="C849" s="70" t="n"/>
      <c r="D849" s="73" t="n"/>
      <c r="E849" s="57" t="n"/>
      <c r="F849" s="57" t="n"/>
    </row>
    <row r="850" ht="15.75" customHeight="1" s="198">
      <c r="A850" s="57" t="n"/>
      <c r="B850" s="57" t="n"/>
      <c r="C850" s="70" t="n"/>
      <c r="D850" s="73" t="n"/>
      <c r="E850" s="57" t="n"/>
      <c r="F850" s="57" t="n"/>
    </row>
    <row r="851" ht="15.75" customHeight="1" s="198">
      <c r="A851" s="57" t="n"/>
      <c r="B851" s="57" t="n"/>
      <c r="C851" s="70" t="n"/>
      <c r="D851" s="73" t="n"/>
      <c r="E851" s="57" t="n"/>
      <c r="F851" s="57" t="n"/>
    </row>
    <row r="852" ht="15.75" customHeight="1" s="198">
      <c r="A852" s="57" t="n"/>
      <c r="B852" s="57" t="n"/>
      <c r="C852" s="70" t="n"/>
      <c r="D852" s="73" t="n"/>
      <c r="E852" s="57" t="n"/>
      <c r="F852" s="57" t="n"/>
    </row>
    <row r="853" ht="15.75" customHeight="1" s="198">
      <c r="A853" s="57" t="n"/>
      <c r="B853" s="57" t="n"/>
      <c r="C853" s="70" t="n"/>
      <c r="D853" s="73" t="n"/>
      <c r="E853" s="57" t="n"/>
      <c r="F853" s="57" t="n"/>
    </row>
    <row r="854" ht="15.75" customHeight="1" s="198">
      <c r="A854" s="57" t="n"/>
      <c r="B854" s="57" t="n"/>
      <c r="C854" s="70" t="n"/>
      <c r="D854" s="73" t="n"/>
      <c r="E854" s="57" t="n"/>
      <c r="F854" s="57" t="n"/>
    </row>
    <row r="855" ht="15.75" customHeight="1" s="198">
      <c r="A855" s="57" t="n"/>
      <c r="B855" s="57" t="n"/>
      <c r="C855" s="70" t="n"/>
      <c r="D855" s="73" t="n"/>
      <c r="E855" s="57" t="n"/>
      <c r="F855" s="57" t="n"/>
    </row>
    <row r="856" ht="15.75" customHeight="1" s="198">
      <c r="A856" s="57" t="n"/>
      <c r="B856" s="57" t="n"/>
      <c r="C856" s="70" t="n"/>
      <c r="D856" s="73" t="n"/>
      <c r="E856" s="57" t="n"/>
      <c r="F856" s="57" t="n"/>
    </row>
    <row r="857" ht="15.75" customHeight="1" s="198">
      <c r="A857" s="57" t="n"/>
      <c r="B857" s="57" t="n"/>
      <c r="C857" s="70" t="n"/>
      <c r="D857" s="73" t="n"/>
      <c r="E857" s="57" t="n"/>
      <c r="F857" s="57" t="n"/>
    </row>
    <row r="858" ht="15.75" customHeight="1" s="198">
      <c r="A858" s="57" t="n"/>
      <c r="B858" s="57" t="n"/>
      <c r="C858" s="70" t="n"/>
      <c r="D858" s="73" t="n"/>
      <c r="E858" s="57" t="n"/>
      <c r="F858" s="57" t="n"/>
    </row>
    <row r="859" ht="15.75" customHeight="1" s="198">
      <c r="A859" s="57" t="n"/>
      <c r="B859" s="57" t="n"/>
      <c r="C859" s="70" t="n"/>
      <c r="D859" s="73" t="n"/>
      <c r="E859" s="57" t="n"/>
      <c r="F859" s="57" t="n"/>
    </row>
    <row r="860" ht="15.75" customHeight="1" s="198">
      <c r="A860" s="57" t="n"/>
      <c r="B860" s="57" t="n"/>
      <c r="C860" s="70" t="n"/>
      <c r="D860" s="73" t="n"/>
      <c r="E860" s="57" t="n"/>
      <c r="F860" s="57" t="n"/>
    </row>
    <row r="861" ht="15.75" customHeight="1" s="198">
      <c r="A861" s="57" t="n"/>
      <c r="B861" s="57" t="n"/>
      <c r="C861" s="70" t="n"/>
      <c r="D861" s="73" t="n"/>
      <c r="E861" s="57" t="n"/>
      <c r="F861" s="57" t="n"/>
    </row>
    <row r="862" ht="15.75" customHeight="1" s="198">
      <c r="A862" s="57" t="n"/>
      <c r="B862" s="57" t="n"/>
      <c r="C862" s="70" t="n"/>
      <c r="D862" s="73" t="n"/>
      <c r="E862" s="57" t="n"/>
      <c r="F862" s="57" t="n"/>
    </row>
    <row r="863" ht="15.75" customHeight="1" s="198">
      <c r="A863" s="57" t="n"/>
      <c r="B863" s="57" t="n"/>
      <c r="C863" s="70" t="n"/>
      <c r="D863" s="73" t="n"/>
      <c r="E863" s="57" t="n"/>
      <c r="F863" s="57" t="n"/>
    </row>
    <row r="864" ht="15.75" customHeight="1" s="198">
      <c r="A864" s="57" t="n"/>
      <c r="B864" s="57" t="n"/>
      <c r="C864" s="70" t="n"/>
      <c r="D864" s="73" t="n"/>
      <c r="E864" s="57" t="n"/>
      <c r="F864" s="57" t="n"/>
    </row>
    <row r="865" ht="15.75" customHeight="1" s="198">
      <c r="A865" s="57" t="n"/>
      <c r="B865" s="57" t="n"/>
      <c r="C865" s="70" t="n"/>
      <c r="D865" s="73" t="n"/>
      <c r="E865" s="57" t="n"/>
      <c r="F865" s="57" t="n"/>
    </row>
    <row r="866" ht="15.75" customHeight="1" s="198">
      <c r="A866" s="57" t="n"/>
      <c r="B866" s="57" t="n"/>
      <c r="C866" s="70" t="n"/>
      <c r="D866" s="73" t="n"/>
      <c r="E866" s="57" t="n"/>
      <c r="F866" s="57" t="n"/>
    </row>
    <row r="867" ht="15.75" customHeight="1" s="198">
      <c r="A867" s="57" t="n"/>
      <c r="B867" s="57" t="n"/>
      <c r="C867" s="70" t="n"/>
      <c r="D867" s="73" t="n"/>
      <c r="E867" s="57" t="n"/>
      <c r="F867" s="57" t="n"/>
    </row>
    <row r="868" ht="15.75" customHeight="1" s="198">
      <c r="A868" s="57" t="n"/>
      <c r="B868" s="57" t="n"/>
      <c r="C868" s="70" t="n"/>
      <c r="D868" s="73" t="n"/>
      <c r="E868" s="57" t="n"/>
      <c r="F868" s="57" t="n"/>
    </row>
    <row r="869" ht="15.75" customHeight="1" s="198">
      <c r="A869" s="57" t="n"/>
      <c r="B869" s="57" t="n"/>
      <c r="C869" s="70" t="n"/>
      <c r="D869" s="73" t="n"/>
      <c r="E869" s="57" t="n"/>
      <c r="F869" s="57" t="n"/>
    </row>
    <row r="870" ht="15.75" customHeight="1" s="198">
      <c r="A870" s="57" t="n"/>
      <c r="B870" s="57" t="n"/>
      <c r="C870" s="70" t="n"/>
      <c r="D870" s="73" t="n"/>
      <c r="E870" s="57" t="n"/>
      <c r="F870" s="57" t="n"/>
    </row>
    <row r="871" ht="15.75" customHeight="1" s="198">
      <c r="A871" s="57" t="n"/>
      <c r="B871" s="57" t="n"/>
      <c r="C871" s="70" t="n"/>
      <c r="D871" s="73" t="n"/>
      <c r="E871" s="57" t="n"/>
      <c r="F871" s="57" t="n"/>
    </row>
    <row r="872" ht="15.75" customHeight="1" s="198">
      <c r="A872" s="57" t="n"/>
      <c r="B872" s="57" t="n"/>
      <c r="C872" s="70" t="n"/>
      <c r="D872" s="73" t="n"/>
      <c r="E872" s="57" t="n"/>
      <c r="F872" s="57" t="n"/>
    </row>
    <row r="873" ht="15.75" customHeight="1" s="198">
      <c r="A873" s="57" t="n"/>
      <c r="B873" s="57" t="n"/>
      <c r="C873" s="70" t="n"/>
      <c r="D873" s="73" t="n"/>
      <c r="E873" s="57" t="n"/>
      <c r="F873" s="57" t="n"/>
    </row>
    <row r="874" ht="15.75" customHeight="1" s="198">
      <c r="A874" s="57" t="n"/>
      <c r="B874" s="57" t="n"/>
      <c r="C874" s="70" t="n"/>
      <c r="D874" s="73" t="n"/>
      <c r="E874" s="57" t="n"/>
      <c r="F874" s="57" t="n"/>
    </row>
    <row r="875" ht="15.75" customHeight="1" s="198">
      <c r="A875" s="57" t="n"/>
      <c r="B875" s="57" t="n"/>
      <c r="C875" s="70" t="n"/>
      <c r="D875" s="73" t="n"/>
      <c r="E875" s="57" t="n"/>
      <c r="F875" s="57" t="n"/>
    </row>
    <row r="876" ht="15.75" customHeight="1" s="198">
      <c r="A876" s="57" t="n"/>
      <c r="B876" s="57" t="n"/>
      <c r="C876" s="70" t="n"/>
      <c r="D876" s="73" t="n"/>
      <c r="E876" s="57" t="n"/>
      <c r="F876" s="57" t="n"/>
    </row>
    <row r="877" ht="15.75" customHeight="1" s="198">
      <c r="A877" s="57" t="n"/>
      <c r="B877" s="57" t="n"/>
      <c r="C877" s="70" t="n"/>
      <c r="D877" s="73" t="n"/>
      <c r="E877" s="57" t="n"/>
      <c r="F877" s="57" t="n"/>
    </row>
    <row r="878" ht="15.75" customHeight="1" s="198">
      <c r="A878" s="57" t="n"/>
      <c r="B878" s="57" t="n"/>
      <c r="C878" s="70" t="n"/>
      <c r="D878" s="73" t="n"/>
      <c r="E878" s="57" t="n"/>
      <c r="F878" s="57" t="n"/>
    </row>
    <row r="879" ht="15.75" customHeight="1" s="198">
      <c r="A879" s="57" t="n"/>
      <c r="B879" s="57" t="n"/>
      <c r="C879" s="70" t="n"/>
      <c r="D879" s="73" t="n"/>
      <c r="E879" s="57" t="n"/>
      <c r="F879" s="57" t="n"/>
    </row>
    <row r="880" ht="15.75" customHeight="1" s="198">
      <c r="A880" s="57" t="n"/>
      <c r="B880" s="57" t="n"/>
      <c r="C880" s="70" t="n"/>
      <c r="D880" s="73" t="n"/>
      <c r="E880" s="57" t="n"/>
      <c r="F880" s="57" t="n"/>
    </row>
    <row r="881" ht="15.75" customHeight="1" s="198">
      <c r="A881" s="57" t="n"/>
      <c r="B881" s="57" t="n"/>
      <c r="C881" s="70" t="n"/>
      <c r="D881" s="73" t="n"/>
      <c r="E881" s="57" t="n"/>
      <c r="F881" s="57" t="n"/>
    </row>
    <row r="882" ht="15.75" customHeight="1" s="198">
      <c r="A882" s="57" t="n"/>
      <c r="B882" s="57" t="n"/>
      <c r="C882" s="70" t="n"/>
      <c r="D882" s="73" t="n"/>
      <c r="E882" s="57" t="n"/>
      <c r="F882" s="57" t="n"/>
    </row>
    <row r="883" ht="15.75" customHeight="1" s="198">
      <c r="A883" s="57" t="n"/>
      <c r="B883" s="57" t="n"/>
      <c r="C883" s="70" t="n"/>
      <c r="D883" s="73" t="n"/>
      <c r="E883" s="57" t="n"/>
      <c r="F883" s="57" t="n"/>
    </row>
    <row r="884" ht="15.75" customHeight="1" s="198">
      <c r="A884" s="57" t="n"/>
      <c r="B884" s="57" t="n"/>
      <c r="C884" s="70" t="n"/>
      <c r="D884" s="73" t="n"/>
      <c r="E884" s="57" t="n"/>
      <c r="F884" s="57" t="n"/>
    </row>
    <row r="885" ht="15.75" customHeight="1" s="198">
      <c r="A885" s="57" t="n"/>
      <c r="B885" s="57" t="n"/>
      <c r="C885" s="70" t="n"/>
      <c r="D885" s="73" t="n"/>
      <c r="E885" s="57" t="n"/>
      <c r="F885" s="57" t="n"/>
    </row>
    <row r="886" ht="15.75" customHeight="1" s="198">
      <c r="A886" s="57" t="n"/>
      <c r="B886" s="57" t="n"/>
      <c r="C886" s="70" t="n"/>
      <c r="D886" s="73" t="n"/>
      <c r="E886" s="57" t="n"/>
      <c r="F886" s="57" t="n"/>
    </row>
    <row r="887" ht="15.75" customHeight="1" s="198">
      <c r="A887" s="57" t="n"/>
      <c r="B887" s="57" t="n"/>
      <c r="C887" s="70" t="n"/>
      <c r="D887" s="73" t="n"/>
      <c r="E887" s="57" t="n"/>
      <c r="F887" s="57" t="n"/>
    </row>
    <row r="888" ht="15.75" customHeight="1" s="198">
      <c r="A888" s="57" t="n"/>
      <c r="B888" s="57" t="n"/>
      <c r="C888" s="70" t="n"/>
      <c r="D888" s="73" t="n"/>
      <c r="E888" s="57" t="n"/>
      <c r="F888" s="57" t="n"/>
    </row>
    <row r="889" ht="15.75" customHeight="1" s="198">
      <c r="A889" s="57" t="n"/>
      <c r="B889" s="57" t="n"/>
      <c r="C889" s="70" t="n"/>
      <c r="D889" s="73" t="n"/>
      <c r="E889" s="57" t="n"/>
      <c r="F889" s="57" t="n"/>
    </row>
    <row r="890" ht="15.75" customHeight="1" s="198">
      <c r="A890" s="57" t="n"/>
      <c r="B890" s="57" t="n"/>
      <c r="C890" s="70" t="n"/>
      <c r="D890" s="73" t="n"/>
      <c r="E890" s="57" t="n"/>
      <c r="F890" s="57" t="n"/>
    </row>
    <row r="891" ht="15.75" customHeight="1" s="198">
      <c r="A891" s="57" t="n"/>
      <c r="B891" s="57" t="n"/>
      <c r="C891" s="70" t="n"/>
      <c r="D891" s="73" t="n"/>
      <c r="E891" s="57" t="n"/>
      <c r="F891" s="57" t="n"/>
    </row>
    <row r="892" ht="15.75" customHeight="1" s="198">
      <c r="A892" s="57" t="n"/>
      <c r="B892" s="57" t="n"/>
      <c r="C892" s="70" t="n"/>
      <c r="D892" s="73" t="n"/>
      <c r="E892" s="57" t="n"/>
      <c r="F892" s="57" t="n"/>
    </row>
    <row r="893" ht="15.75" customHeight="1" s="198">
      <c r="A893" s="57" t="n"/>
      <c r="B893" s="57" t="n"/>
      <c r="C893" s="70" t="n"/>
      <c r="D893" s="73" t="n"/>
      <c r="E893" s="57" t="n"/>
      <c r="F893" s="57" t="n"/>
    </row>
    <row r="894" ht="15.75" customHeight="1" s="198">
      <c r="A894" s="57" t="n"/>
      <c r="B894" s="57" t="n"/>
      <c r="C894" s="70" t="n"/>
      <c r="D894" s="73" t="n"/>
      <c r="E894" s="57" t="n"/>
      <c r="F894" s="57" t="n"/>
    </row>
    <row r="895" ht="15.75" customHeight="1" s="198">
      <c r="A895" s="57" t="n"/>
      <c r="B895" s="57" t="n"/>
      <c r="C895" s="70" t="n"/>
      <c r="D895" s="73" t="n"/>
      <c r="E895" s="57" t="n"/>
      <c r="F895" s="57" t="n"/>
    </row>
    <row r="896" ht="15.75" customHeight="1" s="198">
      <c r="A896" s="57" t="n"/>
      <c r="B896" s="57" t="n"/>
      <c r="C896" s="70" t="n"/>
      <c r="D896" s="73" t="n"/>
      <c r="E896" s="57" t="n"/>
      <c r="F896" s="57" t="n"/>
    </row>
    <row r="897" ht="15.75" customHeight="1" s="198">
      <c r="A897" s="57" t="n"/>
      <c r="B897" s="57" t="n"/>
      <c r="C897" s="70" t="n"/>
      <c r="D897" s="73" t="n"/>
      <c r="E897" s="57" t="n"/>
      <c r="F897" s="57" t="n"/>
    </row>
    <row r="898" ht="15.75" customHeight="1" s="198">
      <c r="A898" s="57" t="n"/>
      <c r="B898" s="57" t="n"/>
      <c r="C898" s="70" t="n"/>
      <c r="D898" s="73" t="n"/>
      <c r="E898" s="57" t="n"/>
      <c r="F898" s="57" t="n"/>
    </row>
    <row r="899" ht="15.75" customHeight="1" s="198">
      <c r="A899" s="57" t="n"/>
      <c r="B899" s="57" t="n"/>
      <c r="C899" s="70" t="n"/>
      <c r="D899" s="73" t="n"/>
      <c r="E899" s="57" t="n"/>
      <c r="F899" s="57" t="n"/>
    </row>
    <row r="900" ht="15.75" customHeight="1" s="198">
      <c r="A900" s="57" t="n"/>
      <c r="B900" s="57" t="n"/>
      <c r="C900" s="70" t="n"/>
      <c r="D900" s="73" t="n"/>
      <c r="E900" s="57" t="n"/>
      <c r="F900" s="57" t="n"/>
    </row>
    <row r="901" ht="15.75" customHeight="1" s="198">
      <c r="A901" s="57" t="n"/>
      <c r="B901" s="57" t="n"/>
      <c r="C901" s="70" t="n"/>
      <c r="D901" s="73" t="n"/>
      <c r="E901" s="57" t="n"/>
      <c r="F901" s="57" t="n"/>
    </row>
    <row r="902" ht="15.75" customHeight="1" s="198">
      <c r="A902" s="57" t="n"/>
      <c r="B902" s="57" t="n"/>
      <c r="C902" s="70" t="n"/>
      <c r="D902" s="73" t="n"/>
      <c r="E902" s="57" t="n"/>
      <c r="F902" s="57" t="n"/>
    </row>
    <row r="903" ht="15.75" customHeight="1" s="198">
      <c r="A903" s="57" t="n"/>
      <c r="B903" s="57" t="n"/>
      <c r="C903" s="70" t="n"/>
      <c r="D903" s="73" t="n"/>
      <c r="E903" s="57" t="n"/>
      <c r="F903" s="57" t="n"/>
    </row>
    <row r="904" ht="15.75" customHeight="1" s="198">
      <c r="A904" s="57" t="n"/>
      <c r="B904" s="57" t="n"/>
      <c r="C904" s="70" t="n"/>
      <c r="D904" s="73" t="n"/>
      <c r="E904" s="57" t="n"/>
      <c r="F904" s="57" t="n"/>
    </row>
    <row r="905" ht="15.75" customHeight="1" s="198">
      <c r="A905" s="57" t="n"/>
      <c r="B905" s="57" t="n"/>
      <c r="C905" s="70" t="n"/>
      <c r="D905" s="73" t="n"/>
      <c r="E905" s="57" t="n"/>
      <c r="F905" s="57" t="n"/>
    </row>
    <row r="906" ht="15.75" customHeight="1" s="198">
      <c r="A906" s="57" t="n"/>
      <c r="B906" s="57" t="n"/>
      <c r="C906" s="70" t="n"/>
      <c r="D906" s="73" t="n"/>
      <c r="E906" s="57" t="n"/>
      <c r="F906" s="57" t="n"/>
    </row>
    <row r="907" ht="15.75" customHeight="1" s="198">
      <c r="A907" s="57" t="n"/>
      <c r="B907" s="57" t="n"/>
      <c r="C907" s="70" t="n"/>
      <c r="D907" s="73" t="n"/>
      <c r="E907" s="57" t="n"/>
      <c r="F907" s="57" t="n"/>
    </row>
    <row r="908" ht="15.75" customHeight="1" s="198">
      <c r="A908" s="57" t="n"/>
      <c r="B908" s="57" t="n"/>
      <c r="C908" s="70" t="n"/>
      <c r="D908" s="73" t="n"/>
      <c r="E908" s="57" t="n"/>
      <c r="F908" s="57" t="n"/>
    </row>
    <row r="909" ht="15.75" customHeight="1" s="198">
      <c r="A909" s="57" t="n"/>
      <c r="B909" s="57" t="n"/>
      <c r="C909" s="70" t="n"/>
      <c r="D909" s="73" t="n"/>
      <c r="E909" s="57" t="n"/>
      <c r="F909" s="57" t="n"/>
    </row>
    <row r="910" ht="15.75" customHeight="1" s="198">
      <c r="A910" s="57" t="n"/>
      <c r="B910" s="57" t="n"/>
      <c r="C910" s="70" t="n"/>
      <c r="D910" s="73" t="n"/>
      <c r="E910" s="57" t="n"/>
      <c r="F910" s="57" t="n"/>
    </row>
    <row r="911" ht="15.75" customHeight="1" s="198">
      <c r="A911" s="57" t="n"/>
      <c r="B911" s="57" t="n"/>
      <c r="C911" s="70" t="n"/>
      <c r="D911" s="73" t="n"/>
      <c r="E911" s="57" t="n"/>
      <c r="F911" s="57" t="n"/>
    </row>
    <row r="912" ht="15.75" customHeight="1" s="198">
      <c r="A912" s="57" t="n"/>
      <c r="B912" s="57" t="n"/>
      <c r="C912" s="70" t="n"/>
      <c r="D912" s="73" t="n"/>
      <c r="E912" s="57" t="n"/>
      <c r="F912" s="57" t="n"/>
    </row>
    <row r="913" ht="15.75" customHeight="1" s="198">
      <c r="A913" s="57" t="n"/>
      <c r="B913" s="57" t="n"/>
      <c r="C913" s="70" t="n"/>
      <c r="D913" s="73" t="n"/>
      <c r="E913" s="57" t="n"/>
      <c r="F913" s="57" t="n"/>
    </row>
    <row r="914" ht="15.75" customHeight="1" s="198">
      <c r="A914" s="57" t="n"/>
      <c r="B914" s="57" t="n"/>
      <c r="C914" s="70" t="n"/>
      <c r="D914" s="73" t="n"/>
      <c r="E914" s="57" t="n"/>
      <c r="F914" s="57" t="n"/>
    </row>
    <row r="915" ht="15.75" customHeight="1" s="198">
      <c r="A915" s="57" t="n"/>
      <c r="B915" s="57" t="n"/>
      <c r="C915" s="70" t="n"/>
      <c r="D915" s="73" t="n"/>
      <c r="E915" s="57" t="n"/>
      <c r="F915" s="57" t="n"/>
    </row>
    <row r="916" ht="15.75" customHeight="1" s="198">
      <c r="A916" s="57" t="n"/>
      <c r="B916" s="57" t="n"/>
      <c r="C916" s="70" t="n"/>
      <c r="D916" s="73" t="n"/>
      <c r="E916" s="57" t="n"/>
      <c r="F916" s="57" t="n"/>
    </row>
    <row r="917" ht="15.75" customHeight="1" s="198">
      <c r="A917" s="57" t="n"/>
      <c r="B917" s="57" t="n"/>
      <c r="C917" s="70" t="n"/>
      <c r="D917" s="73" t="n"/>
      <c r="E917" s="57" t="n"/>
      <c r="F917" s="57" t="n"/>
    </row>
    <row r="918" ht="15.75" customHeight="1" s="198">
      <c r="A918" s="57" t="n"/>
      <c r="B918" s="57" t="n"/>
      <c r="C918" s="70" t="n"/>
      <c r="D918" s="73" t="n"/>
      <c r="E918" s="57" t="n"/>
      <c r="F918" s="57" t="n"/>
    </row>
    <row r="919" ht="15.75" customHeight="1" s="198">
      <c r="A919" s="57" t="n"/>
      <c r="B919" s="57" t="n"/>
      <c r="C919" s="70" t="n"/>
      <c r="D919" s="73" t="n"/>
      <c r="E919" s="57" t="n"/>
      <c r="F919" s="57" t="n"/>
    </row>
    <row r="920" ht="15.75" customHeight="1" s="198">
      <c r="A920" s="57" t="n"/>
      <c r="B920" s="57" t="n"/>
      <c r="C920" s="70" t="n"/>
      <c r="D920" s="73" t="n"/>
      <c r="E920" s="57" t="n"/>
      <c r="F920" s="57" t="n"/>
    </row>
    <row r="921" ht="15.75" customHeight="1" s="198">
      <c r="A921" s="57" t="n"/>
      <c r="B921" s="57" t="n"/>
      <c r="C921" s="70" t="n"/>
      <c r="D921" s="73" t="n"/>
      <c r="E921" s="57" t="n"/>
      <c r="F921" s="57" t="n"/>
    </row>
    <row r="922" ht="15.75" customHeight="1" s="198">
      <c r="A922" s="57" t="n"/>
      <c r="B922" s="57" t="n"/>
      <c r="C922" s="70" t="n"/>
      <c r="D922" s="73" t="n"/>
      <c r="E922" s="57" t="n"/>
      <c r="F922" s="57" t="n"/>
    </row>
    <row r="923" ht="15.75" customHeight="1" s="198">
      <c r="A923" s="57" t="n"/>
      <c r="B923" s="57" t="n"/>
      <c r="C923" s="70" t="n"/>
      <c r="D923" s="73" t="n"/>
      <c r="E923" s="57" t="n"/>
      <c r="F923" s="57" t="n"/>
    </row>
    <row r="924" ht="15.75" customHeight="1" s="198">
      <c r="A924" s="57" t="n"/>
      <c r="B924" s="57" t="n"/>
      <c r="C924" s="70" t="n"/>
      <c r="D924" s="73" t="n"/>
      <c r="E924" s="57" t="n"/>
      <c r="F924" s="57" t="n"/>
    </row>
    <row r="925" ht="15.75" customHeight="1" s="198">
      <c r="A925" s="57" t="n"/>
      <c r="B925" s="57" t="n"/>
      <c r="C925" s="70" t="n"/>
      <c r="D925" s="73" t="n"/>
      <c r="E925" s="57" t="n"/>
      <c r="F925" s="57" t="n"/>
    </row>
    <row r="926" ht="15.75" customHeight="1" s="198">
      <c r="A926" s="57" t="n"/>
      <c r="B926" s="57" t="n"/>
      <c r="C926" s="70" t="n"/>
      <c r="D926" s="73" t="n"/>
      <c r="E926" s="57" t="n"/>
      <c r="F926" s="57" t="n"/>
    </row>
    <row r="927" ht="15.75" customHeight="1" s="198">
      <c r="A927" s="57" t="n"/>
      <c r="B927" s="57" t="n"/>
      <c r="C927" s="70" t="n"/>
      <c r="D927" s="73" t="n"/>
      <c r="E927" s="57" t="n"/>
      <c r="F927" s="57" t="n"/>
    </row>
    <row r="928" ht="15.75" customHeight="1" s="198">
      <c r="A928" s="57" t="n"/>
      <c r="B928" s="57" t="n"/>
      <c r="C928" s="70" t="n"/>
      <c r="D928" s="73" t="n"/>
      <c r="E928" s="57" t="n"/>
      <c r="F928" s="57" t="n"/>
    </row>
    <row r="929" ht="15.75" customHeight="1" s="198">
      <c r="A929" s="57" t="n"/>
      <c r="B929" s="57" t="n"/>
      <c r="C929" s="70" t="n"/>
      <c r="D929" s="73" t="n"/>
      <c r="E929" s="57" t="n"/>
      <c r="F929" s="57" t="n"/>
    </row>
    <row r="930" ht="15.75" customHeight="1" s="198">
      <c r="A930" s="57" t="n"/>
      <c r="B930" s="57" t="n"/>
      <c r="C930" s="70" t="n"/>
      <c r="D930" s="73" t="n"/>
      <c r="E930" s="57" t="n"/>
      <c r="F930" s="57" t="n"/>
    </row>
    <row r="931" ht="15.75" customHeight="1" s="198">
      <c r="A931" s="57" t="n"/>
      <c r="B931" s="57" t="n"/>
      <c r="C931" s="70" t="n"/>
      <c r="D931" s="73" t="n"/>
      <c r="E931" s="57" t="n"/>
      <c r="F931" s="57" t="n"/>
    </row>
    <row r="932" ht="15.75" customHeight="1" s="198">
      <c r="A932" s="57" t="n"/>
      <c r="B932" s="57" t="n"/>
      <c r="C932" s="70" t="n"/>
      <c r="D932" s="73" t="n"/>
      <c r="E932" s="57" t="n"/>
      <c r="F932" s="57" t="n"/>
    </row>
    <row r="933" ht="15.75" customHeight="1" s="198">
      <c r="A933" s="57" t="n"/>
      <c r="B933" s="57" t="n"/>
      <c r="C933" s="70" t="n"/>
      <c r="D933" s="73" t="n"/>
      <c r="E933" s="57" t="n"/>
      <c r="F933" s="57" t="n"/>
    </row>
    <row r="934" ht="15.75" customHeight="1" s="198">
      <c r="A934" s="57" t="n"/>
      <c r="B934" s="57" t="n"/>
      <c r="C934" s="70" t="n"/>
      <c r="D934" s="73" t="n"/>
      <c r="E934" s="57" t="n"/>
      <c r="F934" s="57" t="n"/>
    </row>
    <row r="935" ht="15.75" customHeight="1" s="198">
      <c r="A935" s="57" t="n"/>
      <c r="B935" s="57" t="n"/>
      <c r="C935" s="70" t="n"/>
      <c r="D935" s="73" t="n"/>
      <c r="E935" s="57" t="n"/>
      <c r="F935" s="57" t="n"/>
    </row>
    <row r="936" ht="15.75" customHeight="1" s="198">
      <c r="A936" s="57" t="n"/>
      <c r="B936" s="57" t="n"/>
      <c r="C936" s="70" t="n"/>
      <c r="D936" s="73" t="n"/>
      <c r="E936" s="57" t="n"/>
      <c r="F936" s="57" t="n"/>
    </row>
    <row r="937" ht="15.75" customHeight="1" s="198">
      <c r="A937" s="57" t="n"/>
      <c r="B937" s="57" t="n"/>
      <c r="C937" s="70" t="n"/>
      <c r="D937" s="73" t="n"/>
      <c r="E937" s="57" t="n"/>
      <c r="F937" s="57" t="n"/>
    </row>
    <row r="938" ht="15.75" customHeight="1" s="198">
      <c r="A938" s="57" t="n"/>
      <c r="B938" s="57" t="n"/>
      <c r="C938" s="70" t="n"/>
      <c r="D938" s="73" t="n"/>
      <c r="E938" s="57" t="n"/>
      <c r="F938" s="57" t="n"/>
    </row>
    <row r="939" ht="15.75" customHeight="1" s="198">
      <c r="A939" s="57" t="n"/>
      <c r="B939" s="57" t="n"/>
      <c r="C939" s="70" t="n"/>
      <c r="D939" s="73" t="n"/>
      <c r="E939" s="57" t="n"/>
      <c r="F939" s="57" t="n"/>
    </row>
    <row r="940" ht="15.75" customHeight="1" s="198">
      <c r="A940" s="57" t="n"/>
      <c r="B940" s="57" t="n"/>
      <c r="C940" s="70" t="n"/>
      <c r="D940" s="73" t="n"/>
      <c r="E940" s="57" t="n"/>
      <c r="F940" s="57" t="n"/>
    </row>
    <row r="941" ht="15.75" customHeight="1" s="198">
      <c r="A941" s="57" t="n"/>
      <c r="B941" s="57" t="n"/>
      <c r="C941" s="70" t="n"/>
      <c r="D941" s="73" t="n"/>
      <c r="E941" s="57" t="n"/>
      <c r="F941" s="57" t="n"/>
    </row>
    <row r="942" ht="15.75" customHeight="1" s="198">
      <c r="A942" s="57" t="n"/>
      <c r="B942" s="57" t="n"/>
      <c r="C942" s="70" t="n"/>
      <c r="D942" s="73" t="n"/>
      <c r="E942" s="57" t="n"/>
      <c r="F942" s="57" t="n"/>
    </row>
    <row r="943" ht="15.75" customHeight="1" s="198">
      <c r="A943" s="57" t="n"/>
      <c r="B943" s="57" t="n"/>
      <c r="C943" s="70" t="n"/>
      <c r="D943" s="73" t="n"/>
      <c r="E943" s="57" t="n"/>
      <c r="F943" s="57" t="n"/>
    </row>
    <row r="944" ht="15.75" customHeight="1" s="198">
      <c r="A944" s="57" t="n"/>
      <c r="B944" s="57" t="n"/>
      <c r="C944" s="70" t="n"/>
      <c r="D944" s="73" t="n"/>
      <c r="E944" s="57" t="n"/>
      <c r="F944" s="57" t="n"/>
    </row>
    <row r="945" ht="15.75" customHeight="1" s="198">
      <c r="A945" s="57" t="n"/>
      <c r="B945" s="57" t="n"/>
      <c r="C945" s="70" t="n"/>
      <c r="D945" s="73" t="n"/>
      <c r="E945" s="57" t="n"/>
      <c r="F945" s="57" t="n"/>
    </row>
    <row r="946" ht="15.75" customHeight="1" s="198">
      <c r="A946" s="57" t="n"/>
      <c r="B946" s="57" t="n"/>
      <c r="C946" s="70" t="n"/>
      <c r="D946" s="73" t="n"/>
      <c r="E946" s="57" t="n"/>
      <c r="F946" s="57" t="n"/>
    </row>
    <row r="947" ht="15.75" customHeight="1" s="198">
      <c r="A947" s="57" t="n"/>
      <c r="B947" s="57" t="n"/>
      <c r="C947" s="70" t="n"/>
      <c r="D947" s="73" t="n"/>
      <c r="E947" s="57" t="n"/>
      <c r="F947" s="57" t="n"/>
    </row>
    <row r="948" ht="15.75" customHeight="1" s="198">
      <c r="A948" s="57" t="n"/>
      <c r="B948" s="57" t="n"/>
      <c r="C948" s="70" t="n"/>
      <c r="D948" s="73" t="n"/>
      <c r="E948" s="57" t="n"/>
      <c r="F948" s="57" t="n"/>
    </row>
    <row r="949" ht="15.75" customHeight="1" s="198">
      <c r="A949" s="57" t="n"/>
      <c r="B949" s="57" t="n"/>
      <c r="C949" s="70" t="n"/>
      <c r="D949" s="73" t="n"/>
      <c r="E949" s="57" t="n"/>
      <c r="F949" s="57" t="n"/>
    </row>
    <row r="950" ht="15.75" customHeight="1" s="198">
      <c r="A950" s="57" t="n"/>
      <c r="B950" s="57" t="n"/>
      <c r="C950" s="70" t="n"/>
      <c r="D950" s="73" t="n"/>
      <c r="E950" s="57" t="n"/>
      <c r="F950" s="57" t="n"/>
    </row>
    <row r="951" ht="15.75" customHeight="1" s="198">
      <c r="A951" s="57" t="n"/>
      <c r="B951" s="57" t="n"/>
      <c r="C951" s="70" t="n"/>
      <c r="D951" s="73" t="n"/>
      <c r="E951" s="57" t="n"/>
      <c r="F951" s="57" t="n"/>
    </row>
    <row r="952" ht="15.75" customHeight="1" s="198">
      <c r="A952" s="57" t="n"/>
      <c r="B952" s="57" t="n"/>
      <c r="C952" s="70" t="n"/>
      <c r="D952" s="73" t="n"/>
      <c r="E952" s="57" t="n"/>
      <c r="F952" s="57" t="n"/>
    </row>
    <row r="953" ht="15.75" customHeight="1" s="198">
      <c r="A953" s="57" t="n"/>
      <c r="B953" s="57" t="n"/>
      <c r="C953" s="70" t="n"/>
      <c r="D953" s="73" t="n"/>
      <c r="E953" s="57" t="n"/>
      <c r="F953" s="57" t="n"/>
    </row>
    <row r="954" ht="15.75" customHeight="1" s="198">
      <c r="A954" s="57" t="n"/>
      <c r="B954" s="57" t="n"/>
      <c r="C954" s="70" t="n"/>
      <c r="D954" s="73" t="n"/>
      <c r="E954" s="57" t="n"/>
      <c r="F954" s="57" t="n"/>
    </row>
    <row r="955" ht="15.75" customHeight="1" s="198">
      <c r="A955" s="57" t="n"/>
      <c r="B955" s="57" t="n"/>
      <c r="C955" s="70" t="n"/>
      <c r="D955" s="73" t="n"/>
      <c r="E955" s="57" t="n"/>
      <c r="F955" s="57" t="n"/>
    </row>
    <row r="956" ht="15.75" customHeight="1" s="198">
      <c r="A956" s="57" t="n"/>
      <c r="B956" s="57" t="n"/>
      <c r="C956" s="70" t="n"/>
      <c r="D956" s="73" t="n"/>
      <c r="E956" s="57" t="n"/>
      <c r="F956" s="57" t="n"/>
    </row>
    <row r="957" ht="15.75" customHeight="1" s="198">
      <c r="A957" s="57" t="n"/>
      <c r="B957" s="57" t="n"/>
      <c r="C957" s="70" t="n"/>
      <c r="D957" s="73" t="n"/>
      <c r="E957" s="57" t="n"/>
      <c r="F957" s="57" t="n"/>
    </row>
    <row r="958" ht="15.75" customHeight="1" s="198">
      <c r="A958" s="57" t="n"/>
      <c r="B958" s="57" t="n"/>
      <c r="C958" s="70" t="n"/>
      <c r="D958" s="73" t="n"/>
      <c r="E958" s="57" t="n"/>
      <c r="F958" s="57" t="n"/>
    </row>
    <row r="959" ht="15.75" customHeight="1" s="198">
      <c r="A959" s="57" t="n"/>
      <c r="B959" s="57" t="n"/>
      <c r="C959" s="70" t="n"/>
      <c r="D959" s="73" t="n"/>
      <c r="E959" s="57" t="n"/>
      <c r="F959" s="57" t="n"/>
    </row>
    <row r="960" ht="15.75" customHeight="1" s="198">
      <c r="A960" s="57" t="n"/>
      <c r="B960" s="57" t="n"/>
      <c r="C960" s="70" t="n"/>
      <c r="D960" s="73" t="n"/>
      <c r="E960" s="57" t="n"/>
      <c r="F960" s="57" t="n"/>
    </row>
    <row r="961" ht="15.75" customHeight="1" s="198">
      <c r="A961" s="57" t="n"/>
      <c r="B961" s="57" t="n"/>
      <c r="C961" s="70" t="n"/>
      <c r="D961" s="73" t="n"/>
      <c r="E961" s="57" t="n"/>
      <c r="F961" s="57" t="n"/>
    </row>
    <row r="962" ht="15.75" customHeight="1" s="198">
      <c r="A962" s="57" t="n"/>
      <c r="B962" s="57" t="n"/>
      <c r="C962" s="70" t="n"/>
      <c r="D962" s="73" t="n"/>
      <c r="E962" s="57" t="n"/>
      <c r="F962" s="57" t="n"/>
    </row>
    <row r="963" ht="15.75" customHeight="1" s="198">
      <c r="A963" s="57" t="n"/>
      <c r="B963" s="57" t="n"/>
      <c r="C963" s="70" t="n"/>
      <c r="D963" s="73" t="n"/>
      <c r="E963" s="57" t="n"/>
      <c r="F963" s="57" t="n"/>
    </row>
    <row r="964" ht="15.75" customHeight="1" s="198">
      <c r="A964" s="57" t="n"/>
      <c r="B964" s="57" t="n"/>
      <c r="C964" s="70" t="n"/>
      <c r="D964" s="73" t="n"/>
      <c r="E964" s="57" t="n"/>
      <c r="F964" s="57" t="n"/>
    </row>
    <row r="965" ht="15.75" customHeight="1" s="198">
      <c r="A965" s="57" t="n"/>
      <c r="B965" s="57" t="n"/>
      <c r="C965" s="70" t="n"/>
      <c r="D965" s="73" t="n"/>
      <c r="E965" s="57" t="n"/>
      <c r="F965" s="57" t="n"/>
    </row>
    <row r="966" ht="15.75" customHeight="1" s="198">
      <c r="A966" s="57" t="n"/>
      <c r="B966" s="57" t="n"/>
      <c r="C966" s="70" t="n"/>
      <c r="D966" s="73" t="n"/>
      <c r="E966" s="57" t="n"/>
      <c r="F966" s="57" t="n"/>
    </row>
    <row r="967" ht="15.75" customHeight="1" s="198">
      <c r="A967" s="57" t="n"/>
      <c r="B967" s="57" t="n"/>
      <c r="C967" s="70" t="n"/>
      <c r="D967" s="73" t="n"/>
      <c r="E967" s="57" t="n"/>
      <c r="F967" s="57" t="n"/>
    </row>
    <row r="968" ht="15.75" customHeight="1" s="198">
      <c r="A968" s="57" t="n"/>
      <c r="B968" s="57" t="n"/>
      <c r="C968" s="70" t="n"/>
      <c r="D968" s="73" t="n"/>
      <c r="E968" s="57" t="n"/>
      <c r="F968" s="57" t="n"/>
    </row>
    <row r="969" ht="15.75" customHeight="1" s="198">
      <c r="A969" s="57" t="n"/>
      <c r="B969" s="57" t="n"/>
      <c r="C969" s="70" t="n"/>
      <c r="D969" s="73" t="n"/>
      <c r="E969" s="57" t="n"/>
      <c r="F969" s="57" t="n"/>
    </row>
    <row r="970" ht="15.75" customHeight="1" s="198">
      <c r="A970" s="57" t="n"/>
      <c r="B970" s="57" t="n"/>
      <c r="C970" s="70" t="n"/>
      <c r="D970" s="73" t="n"/>
      <c r="E970" s="57" t="n"/>
      <c r="F970" s="57" t="n"/>
    </row>
    <row r="971" ht="15.75" customHeight="1" s="198">
      <c r="A971" s="57" t="n"/>
      <c r="B971" s="57" t="n"/>
      <c r="C971" s="70" t="n"/>
      <c r="D971" s="73" t="n"/>
      <c r="E971" s="57" t="n"/>
      <c r="F971" s="57" t="n"/>
    </row>
    <row r="972" ht="15.75" customHeight="1" s="198">
      <c r="A972" s="57" t="n"/>
      <c r="B972" s="57" t="n"/>
      <c r="C972" s="70" t="n"/>
      <c r="D972" s="73" t="n"/>
      <c r="E972" s="57" t="n"/>
      <c r="F972" s="57" t="n"/>
    </row>
    <row r="973" ht="15.75" customHeight="1" s="198">
      <c r="A973" s="57" t="n"/>
      <c r="B973" s="57" t="n"/>
      <c r="C973" s="70" t="n"/>
      <c r="D973" s="73" t="n"/>
      <c r="E973" s="57" t="n"/>
      <c r="F973" s="57" t="n"/>
    </row>
    <row r="974" ht="15.75" customHeight="1" s="198">
      <c r="A974" s="57" t="n"/>
      <c r="B974" s="57" t="n"/>
      <c r="C974" s="70" t="n"/>
      <c r="D974" s="73" t="n"/>
      <c r="E974" s="57" t="n"/>
      <c r="F974" s="57" t="n"/>
    </row>
    <row r="975" ht="15.75" customHeight="1" s="198">
      <c r="A975" s="57" t="n"/>
      <c r="B975" s="57" t="n"/>
      <c r="C975" s="70" t="n"/>
      <c r="D975" s="73" t="n"/>
      <c r="E975" s="57" t="n"/>
      <c r="F975" s="57" t="n"/>
    </row>
    <row r="976" ht="15.75" customHeight="1" s="198">
      <c r="A976" s="57" t="n"/>
      <c r="B976" s="57" t="n"/>
      <c r="C976" s="70" t="n"/>
      <c r="D976" s="73" t="n"/>
      <c r="E976" s="57" t="n"/>
      <c r="F976" s="57" t="n"/>
    </row>
    <row r="977" ht="15.75" customHeight="1" s="198">
      <c r="A977" s="57" t="n"/>
      <c r="B977" s="57" t="n"/>
      <c r="C977" s="70" t="n"/>
      <c r="D977" s="73" t="n"/>
      <c r="E977" s="57" t="n"/>
      <c r="F977" s="57" t="n"/>
    </row>
    <row r="978" ht="15.75" customHeight="1" s="198">
      <c r="A978" s="57" t="n"/>
      <c r="B978" s="57" t="n"/>
      <c r="C978" s="70" t="n"/>
      <c r="D978" s="73" t="n"/>
      <c r="E978" s="57" t="n"/>
      <c r="F978" s="57" t="n"/>
    </row>
    <row r="979" ht="15.75" customHeight="1" s="198">
      <c r="A979" s="57" t="n"/>
      <c r="B979" s="57" t="n"/>
      <c r="C979" s="70" t="n"/>
      <c r="D979" s="73" t="n"/>
      <c r="E979" s="57" t="n"/>
      <c r="F979" s="57" t="n"/>
    </row>
    <row r="980" ht="15.75" customHeight="1" s="198">
      <c r="A980" s="57" t="n"/>
      <c r="B980" s="57" t="n"/>
      <c r="C980" s="70" t="n"/>
      <c r="D980" s="73" t="n"/>
      <c r="E980" s="57" t="n"/>
      <c r="F980" s="57" t="n"/>
    </row>
    <row r="981" ht="15.75" customHeight="1" s="198">
      <c r="A981" s="57" t="n"/>
      <c r="B981" s="57" t="n"/>
      <c r="C981" s="70" t="n"/>
      <c r="D981" s="73" t="n"/>
      <c r="E981" s="57" t="n"/>
      <c r="F981" s="57" t="n"/>
    </row>
    <row r="982" ht="15.75" customHeight="1" s="198">
      <c r="A982" s="57" t="n"/>
      <c r="B982" s="57" t="n"/>
      <c r="C982" s="70" t="n"/>
      <c r="D982" s="73" t="n"/>
      <c r="E982" s="57" t="n"/>
      <c r="F982" s="57" t="n"/>
    </row>
    <row r="983" ht="15.75" customHeight="1" s="198">
      <c r="A983" s="57" t="n"/>
      <c r="B983" s="57" t="n"/>
      <c r="C983" s="70" t="n"/>
      <c r="D983" s="73" t="n"/>
      <c r="E983" s="57" t="n"/>
      <c r="F983" s="57" t="n"/>
    </row>
    <row r="984" ht="15.75" customHeight="1" s="198">
      <c r="A984" s="57" t="n"/>
      <c r="B984" s="57" t="n"/>
      <c r="C984" s="70" t="n"/>
      <c r="D984" s="73" t="n"/>
      <c r="E984" s="57" t="n"/>
      <c r="F984" s="57" t="n"/>
    </row>
    <row r="985" ht="15.75" customHeight="1" s="198">
      <c r="A985" s="57" t="n"/>
      <c r="B985" s="57" t="n"/>
      <c r="C985" s="70" t="n"/>
      <c r="D985" s="73" t="n"/>
      <c r="E985" s="57" t="n"/>
      <c r="F985" s="57" t="n"/>
    </row>
    <row r="986" ht="15.75" customHeight="1" s="198">
      <c r="A986" s="57" t="n"/>
      <c r="B986" s="57" t="n"/>
      <c r="C986" s="70" t="n"/>
      <c r="D986" s="73" t="n"/>
      <c r="E986" s="57" t="n"/>
      <c r="F986" s="57" t="n"/>
    </row>
    <row r="987" ht="15.75" customHeight="1" s="198">
      <c r="A987" s="57" t="n"/>
      <c r="B987" s="57" t="n"/>
      <c r="C987" s="70" t="n"/>
      <c r="D987" s="73" t="n"/>
      <c r="E987" s="57" t="n"/>
      <c r="F987" s="57" t="n"/>
    </row>
    <row r="988" ht="15.75" customHeight="1" s="198">
      <c r="A988" s="57" t="n"/>
      <c r="B988" s="57" t="n"/>
      <c r="C988" s="70" t="n"/>
      <c r="D988" s="73" t="n"/>
      <c r="E988" s="57" t="n"/>
      <c r="F988" s="57" t="n"/>
    </row>
    <row r="989" ht="15.75" customHeight="1" s="198">
      <c r="A989" s="57" t="n"/>
      <c r="B989" s="57" t="n"/>
      <c r="C989" s="70" t="n"/>
      <c r="D989" s="73" t="n"/>
      <c r="E989" s="57" t="n"/>
      <c r="F989" s="57" t="n"/>
    </row>
    <row r="990" ht="15.75" customHeight="1" s="198">
      <c r="A990" s="57" t="n"/>
      <c r="B990" s="57" t="n"/>
      <c r="C990" s="70" t="n"/>
      <c r="D990" s="73" t="n"/>
      <c r="E990" s="57" t="n"/>
      <c r="F990" s="57" t="n"/>
    </row>
    <row r="991" ht="15.75" customHeight="1" s="198">
      <c r="A991" s="57" t="n"/>
      <c r="B991" s="57" t="n"/>
      <c r="C991" s="70" t="n"/>
      <c r="D991" s="73" t="n"/>
      <c r="E991" s="57" t="n"/>
      <c r="F991" s="57" t="n"/>
    </row>
    <row r="992" ht="15.75" customHeight="1" s="198">
      <c r="A992" s="57" t="n"/>
      <c r="B992" s="57" t="n"/>
      <c r="C992" s="70" t="n"/>
      <c r="D992" s="73" t="n"/>
      <c r="E992" s="57" t="n"/>
      <c r="F992" s="57" t="n"/>
    </row>
    <row r="993" ht="15.75" customHeight="1" s="198">
      <c r="A993" s="57" t="n"/>
      <c r="B993" s="57" t="n"/>
      <c r="C993" s="70" t="n"/>
      <c r="D993" s="73" t="n"/>
      <c r="E993" s="57" t="n"/>
      <c r="F993" s="57" t="n"/>
    </row>
    <row r="994" ht="15.75" customHeight="1" s="198">
      <c r="A994" s="57" t="n"/>
      <c r="B994" s="57" t="n"/>
      <c r="C994" s="70" t="n"/>
      <c r="D994" s="73" t="n"/>
      <c r="E994" s="57" t="n"/>
      <c r="F994" s="57" t="n"/>
    </row>
    <row r="995" ht="15.75" customHeight="1" s="198">
      <c r="A995" s="57" t="n"/>
      <c r="B995" s="57" t="n"/>
      <c r="C995" s="70" t="n"/>
      <c r="D995" s="73" t="n"/>
      <c r="E995" s="57" t="n"/>
      <c r="F995" s="57" t="n"/>
    </row>
    <row r="996" ht="15.75" customHeight="1" s="198">
      <c r="A996" s="57" t="n"/>
      <c r="B996" s="57" t="n"/>
      <c r="C996" s="70" t="n"/>
      <c r="D996" s="73" t="n"/>
      <c r="E996" s="57" t="n"/>
      <c r="F996" s="57" t="n"/>
    </row>
    <row r="997" ht="15.75" customHeight="1" s="198">
      <c r="A997" s="57" t="n"/>
      <c r="B997" s="57" t="n"/>
      <c r="C997" s="70" t="n"/>
      <c r="D997" s="73" t="n"/>
      <c r="E997" s="57" t="n"/>
      <c r="F997" s="57" t="n"/>
    </row>
    <row r="998" ht="15.75" customHeight="1" s="198">
      <c r="A998" s="57" t="n"/>
      <c r="B998" s="57" t="n"/>
      <c r="C998" s="70" t="n"/>
      <c r="D998" s="73" t="n"/>
      <c r="E998" s="57" t="n"/>
      <c r="F998" s="57" t="n"/>
    </row>
    <row r="999" ht="15.75" customHeight="1" s="198">
      <c r="A999" s="57" t="n"/>
      <c r="B999" s="57" t="n"/>
      <c r="C999" s="70" t="n"/>
      <c r="D999" s="73" t="n"/>
      <c r="E999" s="57" t="n"/>
      <c r="F999" s="57" t="n"/>
    </row>
    <row r="1000" ht="15.75" customHeight="1" s="198">
      <c r="A1000" s="57" t="n"/>
      <c r="B1000" s="57" t="n"/>
      <c r="C1000" s="70" t="n"/>
      <c r="D1000" s="73" t="n"/>
      <c r="E1000" s="57" t="n"/>
      <c r="F1000" s="57" t="n"/>
    </row>
  </sheetData>
  <autoFilter ref="$A$1:$F$10"/>
  <dataValidations count="2">
    <dataValidation sqref="E2:F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8.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3.88" customWidth="1" style="198" min="3" max="3"/>
    <col width="30.75" customWidth="1" style="198" min="4" max="4"/>
    <col width="26" customWidth="1" style="198" min="5" max="5"/>
    <col width="41.88" customWidth="1" style="198" min="6" max="6"/>
    <col width="9.130000000000001" customWidth="1" style="198" min="7" max="9"/>
    <col width="8.630000000000001" customWidth="1" style="198" min="10" max="23"/>
    <col width="12.75" customWidth="1" style="198" min="24" max="24"/>
  </cols>
  <sheetData>
    <row r="1" ht="12.75" customHeight="1" s="198">
      <c r="A1" s="85" t="inlineStr">
        <is>
          <t>Country</t>
        </is>
      </c>
      <c r="B1" s="85" t="inlineStr">
        <is>
          <t>Country code</t>
        </is>
      </c>
      <c r="C1" s="67" t="inlineStr">
        <is>
          <t>Carbon standard fees</t>
        </is>
      </c>
      <c r="D1" s="51" t="inlineStr">
        <is>
          <t>Source</t>
        </is>
      </c>
      <c r="E1" s="13" t="n"/>
      <c r="F1" s="13" t="n"/>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76" t="n">
        <v>0.2</v>
      </c>
      <c r="D2" s="57" t="inlineStr">
        <is>
          <t>VCS fee per creditper Verra website https://verra.org/wp-content/uploads/2023/03/Program-Fee-Schedule-v4.3-FINAL.pdf</t>
        </is>
      </c>
    </row>
    <row r="3" ht="12.75" customHeight="1" s="198">
      <c r="A3" s="62" t="inlineStr">
        <is>
          <t>Indonesia</t>
        </is>
      </c>
      <c r="B3" s="62">
        <f t="array" ref="B3">INDEX(Countries!$D$2:$D$255, MATCH(A3, Countries!$B$2:$B$255, 0))
</f>
        <v/>
      </c>
      <c r="C3" s="76" t="n">
        <v>0.2</v>
      </c>
      <c r="D3" s="57" t="inlineStr">
        <is>
          <t>VCS fee per creditper Verra website https://verra.org/wp-content/uploads/2023/03/Program-Fee-Schedule-v4.3-FINAL.pdf</t>
        </is>
      </c>
    </row>
    <row r="4" ht="12.75" customHeight="1" s="198">
      <c r="A4" s="62" t="inlineStr">
        <is>
          <t>Australia</t>
        </is>
      </c>
      <c r="B4" s="62">
        <f t="array" ref="B4">INDEX(Countries!$D$2:$D$255, MATCH(A4, Countries!$B$2:$B$255, 0))
</f>
        <v/>
      </c>
      <c r="C4" s="76" t="n">
        <v>0.2</v>
      </c>
      <c r="D4" s="57" t="inlineStr">
        <is>
          <t>VCS fee per creditper Verra website https://verra.org/wp-content/uploads/2023/03/Program-Fee-Schedule-v4.3-FINAL.pdf</t>
        </is>
      </c>
    </row>
    <row r="5" ht="12.75" customHeight="1" s="198">
      <c r="A5" s="62" t="inlineStr">
        <is>
          <t>The Bahamas</t>
        </is>
      </c>
      <c r="B5" s="62">
        <f t="array" ref="B5">INDEX(Countries!$D$2:$D$255, MATCH(A5, Countries!$B$2:$B$255, 0))
</f>
        <v/>
      </c>
      <c r="C5" s="76" t="n">
        <v>0.2</v>
      </c>
      <c r="D5" s="57" t="inlineStr">
        <is>
          <t>VCS fee per creditper Verra website https://verra.org/wp-content/uploads/2023/03/Program-Fee-Schedule-v4.3-FINAL.pdf</t>
        </is>
      </c>
    </row>
    <row r="6" ht="12.75" customHeight="1" s="198">
      <c r="A6" s="62" t="inlineStr">
        <is>
          <t>Kenya</t>
        </is>
      </c>
      <c r="B6" s="62">
        <f t="array" ref="B6">INDEX(Countries!$D$2:$D$255, MATCH(A6, Countries!$B$2:$B$255, 0))
</f>
        <v/>
      </c>
      <c r="C6" s="76" t="n">
        <v>0.2</v>
      </c>
      <c r="D6" s="57" t="inlineStr">
        <is>
          <t>VCS fee per creditper Verra website https://verra.org/wp-content/uploads/2023/03/Program-Fee-Schedule-v4.3-FINAL.pdf</t>
        </is>
      </c>
    </row>
    <row r="7" ht="12.75" customHeight="1" s="198">
      <c r="A7" s="62" t="inlineStr">
        <is>
          <t>Mexico</t>
        </is>
      </c>
      <c r="B7" s="62">
        <f t="array" ref="B7">INDEX(Countries!$D$2:$D$255, MATCH(A7, Countries!$B$2:$B$255, 0))
</f>
        <v/>
      </c>
      <c r="C7" s="76" t="n">
        <v>0.2</v>
      </c>
      <c r="D7" s="57" t="inlineStr">
        <is>
          <t>VCS fee per creditper Verra website https://verra.org/wp-content/uploads/2023/03/Program-Fee-Schedule-v4.3-FINAL.pdf</t>
        </is>
      </c>
    </row>
    <row r="8" ht="12.75" customHeight="1" s="198">
      <c r="A8" s="62" t="inlineStr">
        <is>
          <t>Colombia</t>
        </is>
      </c>
      <c r="B8" s="62">
        <f t="array" ref="B8">INDEX(Countries!$D$2:$D$255, MATCH(A8, Countries!$B$2:$B$255, 0))
</f>
        <v/>
      </c>
      <c r="C8" s="76" t="n">
        <v>0.2</v>
      </c>
      <c r="D8" s="57" t="inlineStr">
        <is>
          <t>VCS fee per creditper Verra website https://verra.org/wp-content/uploads/2023/03/Program-Fee-Schedule-v4.3-FINAL.pdf</t>
        </is>
      </c>
    </row>
    <row r="9" ht="12.75" customHeight="1" s="198">
      <c r="A9" s="62" t="inlineStr">
        <is>
          <t>India</t>
        </is>
      </c>
      <c r="B9" s="62">
        <f t="array" ref="B9">INDEX(Countries!$D$2:$D$255, MATCH(A9, Countries!$B$2:$B$255, 0))
</f>
        <v/>
      </c>
      <c r="C9" s="76" t="n">
        <v>0.2</v>
      </c>
      <c r="D9" s="57" t="inlineStr">
        <is>
          <t>VCS fee per creditper Verra website https://verra.org/wp-content/uploads/2023/03/Program-Fee-Schedule-v4.3-FINAL.pdf</t>
        </is>
      </c>
    </row>
    <row r="10" ht="12.75" customHeight="1" s="198">
      <c r="A10" s="62" t="inlineStr">
        <is>
          <t>China</t>
        </is>
      </c>
      <c r="B10" s="62">
        <f t="array" ref="B10">INDEX(Countries!$D$2:$D$255, MATCH(A10, Countries!$B$2:$B$255, 0))
</f>
        <v/>
      </c>
      <c r="C10" s="76" t="n">
        <v>0.2</v>
      </c>
      <c r="D10" s="57" t="inlineStr">
        <is>
          <t>VCS fee per creditper Verra website https://verra.org/wp-content/uploads/2023/03/Program-Fee-Schedule-v4.3-FINAL.pdf</t>
        </is>
      </c>
    </row>
    <row r="11" ht="12.75" customHeight="1" s="198">
      <c r="A11" s="57" t="n"/>
      <c r="B11" s="57" t="n"/>
      <c r="C11" s="76" t="n"/>
      <c r="D11" s="57" t="n"/>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57" t="n"/>
      <c r="B12" s="57" t="n"/>
      <c r="C12" s="76" t="n"/>
      <c r="D12" s="57" t="n"/>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57" t="n"/>
      <c r="B13" s="57" t="n"/>
      <c r="C13" s="76" t="n"/>
      <c r="D13" s="57" t="n"/>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57" t="n"/>
      <c r="B14" s="57" t="n"/>
      <c r="C14" s="76" t="n"/>
      <c r="D14" s="57" t="n"/>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57" t="n"/>
      <c r="B15" s="57" t="n"/>
      <c r="C15" s="76" t="n"/>
      <c r="D15" s="57" t="n"/>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57" t="n"/>
      <c r="B16" s="57" t="n"/>
      <c r="C16" s="76" t="n"/>
      <c r="D16" s="57" t="n"/>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57" t="n"/>
      <c r="B17" s="57" t="n"/>
      <c r="C17" s="76" t="n"/>
      <c r="D17" s="57" t="n"/>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57" t="n"/>
      <c r="B18" s="57" t="n"/>
      <c r="C18" s="76" t="n"/>
      <c r="D18" s="57" t="n"/>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57" t="n"/>
      <c r="B19" s="57" t="n"/>
      <c r="C19" s="76" t="n"/>
      <c r="D19" s="57" t="n"/>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57" t="n"/>
      <c r="B20" s="57" t="n"/>
      <c r="C20" s="76" t="n"/>
      <c r="D20" s="57" t="n"/>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57" t="n"/>
      <c r="B21" s="57" t="n"/>
      <c r="C21" s="76" t="n"/>
      <c r="D21" s="57" t="n"/>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57" t="n"/>
      <c r="B22" s="57" t="n"/>
      <c r="C22" s="76" t="n"/>
      <c r="D22" s="57" t="n"/>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57" t="n"/>
      <c r="B23" s="57" t="n"/>
      <c r="C23" s="76" t="n"/>
      <c r="D23" s="57" t="n"/>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57" t="n"/>
      <c r="B24" s="57" t="n"/>
      <c r="C24" s="76" t="n"/>
      <c r="D24" s="57" t="n"/>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57" t="n"/>
      <c r="B25" s="57" t="n"/>
      <c r="C25" s="76" t="n"/>
      <c r="D25" s="57" t="n"/>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57" t="n"/>
      <c r="B26" s="57" t="n"/>
      <c r="C26" s="76" t="n"/>
      <c r="D26" s="57" t="n"/>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57" t="n"/>
      <c r="B27" s="57" t="n"/>
      <c r="C27" s="76" t="n"/>
      <c r="D27" s="57" t="n"/>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57" t="n"/>
      <c r="B28" s="57" t="n"/>
      <c r="C28" s="76" t="n"/>
      <c r="D28" s="57" t="n"/>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76" t="n"/>
      <c r="D29" s="5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76" t="n"/>
      <c r="D30" s="5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76" t="n"/>
      <c r="D31" s="5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76" t="n"/>
      <c r="D32" s="5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76" t="n"/>
      <c r="D33" s="5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76" t="n"/>
      <c r="D34" s="5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76" t="n"/>
      <c r="D35" s="5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76" t="n"/>
      <c r="D36" s="5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76" t="n"/>
      <c r="D37" s="5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76" t="n"/>
      <c r="D38" s="5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76" t="n"/>
      <c r="D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76" t="n"/>
      <c r="D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76" t="n"/>
      <c r="D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76" t="n"/>
      <c r="D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76" t="n"/>
      <c r="D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76" t="n"/>
      <c r="D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76" t="n"/>
      <c r="D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76" t="n"/>
      <c r="D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76" t="n"/>
      <c r="D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76" t="n"/>
      <c r="D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76" t="n"/>
      <c r="D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76" t="n"/>
      <c r="D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76" t="n"/>
      <c r="D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76" t="n"/>
      <c r="D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76" t="n"/>
      <c r="D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76" t="n"/>
      <c r="D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76" t="n"/>
      <c r="D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76" t="n"/>
      <c r="D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76" t="n"/>
      <c r="D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76" t="n"/>
      <c r="D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76" t="n"/>
      <c r="D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76" t="n"/>
      <c r="D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76" t="n"/>
      <c r="D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76" t="n"/>
      <c r="D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76" t="n"/>
      <c r="D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76" t="n"/>
      <c r="D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76" t="n"/>
      <c r="D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76" t="n"/>
      <c r="D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76" t="n"/>
      <c r="D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76" t="n"/>
      <c r="D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76" t="n"/>
      <c r="D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76" t="n"/>
      <c r="D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76" t="n"/>
      <c r="D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76" t="n"/>
      <c r="D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76" t="n"/>
      <c r="D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76" t="n"/>
      <c r="D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76" t="n"/>
      <c r="D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76" t="n"/>
      <c r="D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76" t="n"/>
      <c r="D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76" t="n"/>
      <c r="D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76" t="n"/>
      <c r="D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76" t="n"/>
      <c r="D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76" t="n"/>
      <c r="D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76" t="n"/>
      <c r="D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76" t="n"/>
      <c r="D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76" t="n"/>
      <c r="D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76" t="n"/>
      <c r="D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76" t="n"/>
      <c r="D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76" t="n"/>
      <c r="D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76" t="n"/>
      <c r="D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76" t="n"/>
      <c r="D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76" t="n"/>
      <c r="D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76" t="n"/>
      <c r="D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76" t="n"/>
      <c r="D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76" t="n"/>
      <c r="D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76" t="n"/>
      <c r="D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76" t="n"/>
      <c r="D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76" t="n"/>
      <c r="D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76" t="n"/>
      <c r="D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76" t="n"/>
      <c r="D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76" t="n"/>
      <c r="D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76" t="n"/>
      <c r="D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76" t="n"/>
      <c r="D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76" t="n"/>
      <c r="D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76" t="n"/>
      <c r="D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76" t="n"/>
      <c r="D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76" t="n"/>
      <c r="D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76" t="n"/>
      <c r="D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76" t="n"/>
      <c r="D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76" t="n"/>
      <c r="D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76" t="n"/>
      <c r="D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76" t="n"/>
      <c r="D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76" t="n"/>
      <c r="D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76" t="n"/>
      <c r="D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76" t="n"/>
      <c r="D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76" t="n"/>
      <c r="D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76" t="n"/>
      <c r="D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76" t="n"/>
      <c r="D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76" t="n"/>
      <c r="D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76" t="n"/>
      <c r="D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76" t="n"/>
      <c r="D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76" t="n"/>
      <c r="D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76" t="n"/>
      <c r="D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76" t="n"/>
      <c r="D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76" t="n"/>
      <c r="D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76" t="n"/>
      <c r="D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76" t="n"/>
      <c r="D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76" t="n"/>
      <c r="D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76" t="n"/>
      <c r="D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76" t="n"/>
      <c r="D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76" t="n"/>
      <c r="D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76" t="n"/>
      <c r="D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76" t="n"/>
      <c r="D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76" t="n"/>
      <c r="D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76" t="n"/>
      <c r="D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76" t="n"/>
      <c r="D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76" t="n"/>
      <c r="D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76" t="n"/>
      <c r="D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76" t="n"/>
      <c r="D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76" t="n"/>
      <c r="D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76" t="n"/>
      <c r="D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76" t="n"/>
      <c r="D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76" t="n"/>
      <c r="D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76" t="n"/>
      <c r="D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76" t="n"/>
      <c r="D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76" t="n"/>
      <c r="D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76" t="n"/>
      <c r="D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76" t="n"/>
      <c r="D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76" t="n"/>
      <c r="D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76" t="n"/>
      <c r="D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76" t="n"/>
      <c r="D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76" t="n"/>
      <c r="D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76" t="n"/>
      <c r="D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76" t="n"/>
      <c r="D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76" t="n"/>
      <c r="D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76" t="n"/>
      <c r="D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76" t="n"/>
      <c r="D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76" t="n"/>
      <c r="D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76" t="n"/>
      <c r="D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76" t="n"/>
      <c r="D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76" t="n"/>
      <c r="D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76" t="n"/>
      <c r="D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76" t="n"/>
      <c r="D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76" t="n"/>
      <c r="D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76" t="n"/>
      <c r="D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76" t="n"/>
      <c r="D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76" t="n"/>
      <c r="D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76" t="n"/>
      <c r="D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76" t="n"/>
      <c r="D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76" t="n"/>
      <c r="D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76" t="n"/>
      <c r="D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76" t="n"/>
      <c r="D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76" t="n"/>
      <c r="D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76" t="n"/>
      <c r="D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76" t="n"/>
      <c r="D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76" t="n"/>
      <c r="D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76" t="n"/>
      <c r="D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76" t="n"/>
      <c r="D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76" t="n"/>
      <c r="D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76" t="n"/>
      <c r="D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76" t="n"/>
      <c r="D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76" t="n"/>
      <c r="D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76" t="n"/>
      <c r="D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76" t="n"/>
      <c r="D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76" t="n"/>
      <c r="D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76" t="n"/>
      <c r="D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76" t="n"/>
      <c r="D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76" t="n"/>
      <c r="D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76" t="n"/>
      <c r="D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76" t="n"/>
      <c r="D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76" t="n"/>
      <c r="D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76" t="n"/>
      <c r="D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76" t="n"/>
      <c r="D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76" t="n"/>
      <c r="D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76" t="n"/>
      <c r="D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76" t="n"/>
      <c r="D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76" t="n"/>
      <c r="D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76" t="n"/>
      <c r="D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76" t="n"/>
      <c r="D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76" t="n"/>
      <c r="D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76" t="n"/>
      <c r="D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76" t="n"/>
      <c r="D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76" t="n"/>
      <c r="D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76" t="n"/>
      <c r="D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76" t="n"/>
      <c r="D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76" t="n"/>
      <c r="D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76" t="n"/>
      <c r="D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76" t="n"/>
      <c r="D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76" t="n"/>
      <c r="D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76" t="n"/>
      <c r="D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76" t="n"/>
      <c r="D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76" t="n"/>
      <c r="D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76" t="n"/>
      <c r="D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76" t="n"/>
      <c r="D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76" t="n"/>
      <c r="D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76" t="n"/>
      <c r="D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76" t="n"/>
      <c r="D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76" t="n"/>
      <c r="D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76" t="n"/>
      <c r="D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76" t="n"/>
      <c r="D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76" t="n"/>
      <c r="D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76" t="n"/>
      <c r="D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76" t="n"/>
      <c r="D221" s="57" t="n"/>
    </row>
    <row r="222" ht="15.75" customHeight="1" s="198">
      <c r="A222" s="57" t="n"/>
      <c r="B222" s="57" t="n"/>
      <c r="C222" s="76" t="n"/>
      <c r="D222" s="57" t="n"/>
    </row>
    <row r="223" ht="15.75" customHeight="1" s="198">
      <c r="A223" s="57" t="n"/>
      <c r="B223" s="57" t="n"/>
      <c r="C223" s="76" t="n"/>
      <c r="D223" s="57" t="n"/>
    </row>
    <row r="224" ht="15.75" customHeight="1" s="198">
      <c r="A224" s="57" t="n"/>
      <c r="B224" s="57" t="n"/>
      <c r="C224" s="76" t="n"/>
      <c r="D224" s="57" t="n"/>
    </row>
    <row r="225" ht="15.75" customHeight="1" s="198">
      <c r="A225" s="57" t="n"/>
      <c r="B225" s="57" t="n"/>
      <c r="C225" s="76" t="n"/>
      <c r="D225" s="57" t="n"/>
    </row>
    <row r="226" ht="15.75" customHeight="1" s="198">
      <c r="A226" s="57" t="n"/>
      <c r="B226" s="57" t="n"/>
      <c r="C226" s="76" t="n"/>
      <c r="D226" s="57" t="n"/>
    </row>
    <row r="227" ht="15.75" customHeight="1" s="198">
      <c r="A227" s="57" t="n"/>
      <c r="B227" s="57" t="n"/>
      <c r="C227" s="76" t="n"/>
      <c r="D227" s="57" t="n"/>
    </row>
    <row r="228" ht="15.75" customHeight="1" s="198">
      <c r="A228" s="57" t="n"/>
      <c r="B228" s="57" t="n"/>
      <c r="C228" s="76" t="n"/>
      <c r="D228" s="57" t="n"/>
    </row>
    <row r="229" ht="15.75" customHeight="1" s="198">
      <c r="A229" s="57" t="n"/>
      <c r="B229" s="57" t="n"/>
      <c r="C229" s="76" t="n"/>
      <c r="D229" s="57" t="n"/>
    </row>
    <row r="230" ht="15.75" customHeight="1" s="198">
      <c r="A230" s="57" t="n"/>
      <c r="B230" s="57" t="n"/>
      <c r="C230" s="76" t="n"/>
      <c r="D230" s="57" t="n"/>
    </row>
    <row r="231" ht="15.75" customHeight="1" s="198">
      <c r="A231" s="57" t="n"/>
      <c r="B231" s="57" t="n"/>
      <c r="C231" s="76" t="n"/>
      <c r="D231" s="57" t="n"/>
    </row>
    <row r="232" ht="15.75" customHeight="1" s="198">
      <c r="A232" s="57" t="n"/>
      <c r="B232" s="57" t="n"/>
      <c r="C232" s="76" t="n"/>
      <c r="D232" s="57" t="n"/>
    </row>
    <row r="233" ht="15.75" customHeight="1" s="198">
      <c r="A233" s="57" t="n"/>
      <c r="B233" s="57" t="n"/>
      <c r="C233" s="76" t="n"/>
      <c r="D233" s="57" t="n"/>
    </row>
    <row r="234" ht="15.75" customHeight="1" s="198">
      <c r="A234" s="57" t="n"/>
      <c r="B234" s="57" t="n"/>
      <c r="C234" s="76" t="n"/>
      <c r="D234" s="57" t="n"/>
    </row>
    <row r="235" ht="15.75" customHeight="1" s="198">
      <c r="A235" s="57" t="n"/>
      <c r="B235" s="57" t="n"/>
      <c r="C235" s="76" t="n"/>
      <c r="D235" s="57" t="n"/>
    </row>
    <row r="236" ht="15.75" customHeight="1" s="198">
      <c r="A236" s="57" t="n"/>
      <c r="B236" s="57" t="n"/>
      <c r="C236" s="76" t="n"/>
      <c r="D236" s="57" t="n"/>
    </row>
    <row r="237" ht="15.75" customHeight="1" s="198">
      <c r="A237" s="57" t="n"/>
      <c r="B237" s="57" t="n"/>
      <c r="C237" s="76" t="n"/>
      <c r="D237" s="57" t="n"/>
    </row>
    <row r="238" ht="15.75" customHeight="1" s="198">
      <c r="A238" s="57" t="n"/>
      <c r="B238" s="57" t="n"/>
      <c r="C238" s="76" t="n"/>
      <c r="D238" s="57" t="n"/>
    </row>
    <row r="239" ht="15.75" customHeight="1" s="198">
      <c r="A239" s="57" t="n"/>
      <c r="B239" s="57" t="n"/>
      <c r="C239" s="76" t="n"/>
      <c r="D239" s="57" t="n"/>
    </row>
    <row r="240" ht="15.75" customHeight="1" s="198">
      <c r="A240" s="57" t="n"/>
      <c r="B240" s="57" t="n"/>
      <c r="C240" s="76" t="n"/>
      <c r="D240" s="57" t="n"/>
    </row>
    <row r="241" ht="15.75" customHeight="1" s="198">
      <c r="A241" s="57" t="n"/>
      <c r="B241" s="57" t="n"/>
      <c r="C241" s="76" t="n"/>
      <c r="D241" s="57" t="n"/>
    </row>
    <row r="242" ht="15.75" customHeight="1" s="198">
      <c r="A242" s="57" t="n"/>
      <c r="B242" s="57" t="n"/>
      <c r="C242" s="76" t="n"/>
      <c r="D242" s="57" t="n"/>
    </row>
    <row r="243" ht="15.75" customHeight="1" s="198">
      <c r="A243" s="57" t="n"/>
      <c r="B243" s="57" t="n"/>
      <c r="C243" s="76" t="n"/>
      <c r="D243" s="57" t="n"/>
    </row>
    <row r="244" ht="15.75" customHeight="1" s="198">
      <c r="A244" s="57" t="n"/>
      <c r="B244" s="57" t="n"/>
      <c r="C244" s="76" t="n"/>
      <c r="D244" s="57" t="n"/>
    </row>
    <row r="245" ht="15.75" customHeight="1" s="198">
      <c r="A245" s="57" t="n"/>
      <c r="B245" s="57" t="n"/>
      <c r="C245" s="76" t="n"/>
      <c r="D245" s="57" t="n"/>
    </row>
    <row r="246" ht="15.75" customHeight="1" s="198">
      <c r="A246" s="57" t="n"/>
      <c r="B246" s="57" t="n"/>
      <c r="C246" s="76" t="n"/>
      <c r="D246" s="57" t="n"/>
    </row>
    <row r="247" ht="15.75" customHeight="1" s="198">
      <c r="A247" s="57" t="n"/>
      <c r="B247" s="57" t="n"/>
      <c r="C247" s="76" t="n"/>
      <c r="D247" s="57" t="n"/>
    </row>
    <row r="248" ht="15.75" customHeight="1" s="198">
      <c r="A248" s="57" t="n"/>
      <c r="B248" s="57" t="n"/>
      <c r="C248" s="76" t="n"/>
      <c r="D248" s="57" t="n"/>
    </row>
    <row r="249" ht="15.75" customHeight="1" s="198">
      <c r="A249" s="57" t="n"/>
      <c r="B249" s="57" t="n"/>
      <c r="C249" s="76" t="n"/>
      <c r="D249" s="57" t="n"/>
    </row>
    <row r="250" ht="15.75" customHeight="1" s="198">
      <c r="A250" s="57" t="n"/>
      <c r="B250" s="57" t="n"/>
      <c r="C250" s="76" t="n"/>
      <c r="D250" s="57" t="n"/>
    </row>
    <row r="251" ht="15.75" customHeight="1" s="198">
      <c r="A251" s="57" t="n"/>
      <c r="B251" s="57" t="n"/>
      <c r="C251" s="76" t="n"/>
      <c r="D251" s="57" t="n"/>
    </row>
    <row r="252" ht="15.75" customHeight="1" s="198">
      <c r="A252" s="57" t="n"/>
      <c r="B252" s="57" t="n"/>
      <c r="C252" s="76" t="n"/>
      <c r="D252" s="57" t="n"/>
    </row>
    <row r="253" ht="15.75" customHeight="1" s="198">
      <c r="A253" s="57" t="n"/>
      <c r="B253" s="57" t="n"/>
      <c r="C253" s="76" t="n"/>
      <c r="D253" s="57" t="n"/>
    </row>
    <row r="254" ht="15.75" customHeight="1" s="198">
      <c r="A254" s="57" t="n"/>
      <c r="B254" s="57" t="n"/>
      <c r="C254" s="76" t="n"/>
      <c r="D254" s="57" t="n"/>
    </row>
    <row r="255" ht="15.75" customHeight="1" s="198">
      <c r="A255" s="57" t="n"/>
      <c r="B255" s="57" t="n"/>
      <c r="C255" s="76" t="n"/>
      <c r="D255" s="57" t="n"/>
    </row>
    <row r="256" ht="15.75" customHeight="1" s="198">
      <c r="A256" s="57" t="n"/>
      <c r="B256" s="57" t="n"/>
      <c r="C256" s="76" t="n"/>
      <c r="D256" s="57" t="n"/>
    </row>
    <row r="257" ht="15.75" customHeight="1" s="198">
      <c r="A257" s="57" t="n"/>
      <c r="B257" s="57" t="n"/>
      <c r="C257" s="76" t="n"/>
      <c r="D257" s="57" t="n"/>
    </row>
    <row r="258" ht="15.75" customHeight="1" s="198">
      <c r="A258" s="57" t="n"/>
      <c r="B258" s="57" t="n"/>
      <c r="C258" s="76" t="n"/>
      <c r="D258" s="57" t="n"/>
    </row>
    <row r="259" ht="15.75" customHeight="1" s="198">
      <c r="A259" s="57" t="n"/>
      <c r="B259" s="57" t="n"/>
      <c r="C259" s="76" t="n"/>
      <c r="D259" s="57" t="n"/>
    </row>
    <row r="260" ht="15.75" customHeight="1" s="198">
      <c r="A260" s="57" t="n"/>
      <c r="B260" s="57" t="n"/>
      <c r="C260" s="76" t="n"/>
      <c r="D260" s="57" t="n"/>
    </row>
    <row r="261" ht="15.75" customHeight="1" s="198">
      <c r="A261" s="57" t="n"/>
      <c r="B261" s="57" t="n"/>
      <c r="C261" s="76" t="n"/>
      <c r="D261" s="57" t="n"/>
    </row>
    <row r="262" ht="15.75" customHeight="1" s="198">
      <c r="A262" s="57" t="n"/>
      <c r="B262" s="57" t="n"/>
      <c r="C262" s="76" t="n"/>
      <c r="D262" s="57" t="n"/>
    </row>
    <row r="263" ht="15.75" customHeight="1" s="198">
      <c r="A263" s="57" t="n"/>
      <c r="B263" s="57" t="n"/>
      <c r="C263" s="76" t="n"/>
      <c r="D263" s="57" t="n"/>
    </row>
    <row r="264" ht="15.75" customHeight="1" s="198">
      <c r="A264" s="57" t="n"/>
      <c r="B264" s="57" t="n"/>
      <c r="C264" s="76" t="n"/>
      <c r="D264" s="57" t="n"/>
    </row>
    <row r="265" ht="15.75" customHeight="1" s="198">
      <c r="A265" s="57" t="n"/>
      <c r="B265" s="57" t="n"/>
      <c r="C265" s="76" t="n"/>
      <c r="D265" s="57" t="n"/>
    </row>
    <row r="266" ht="15.75" customHeight="1" s="198">
      <c r="A266" s="57" t="n"/>
      <c r="B266" s="57" t="n"/>
      <c r="C266" s="76" t="n"/>
      <c r="D266" s="57" t="n"/>
    </row>
    <row r="267" ht="15.75" customHeight="1" s="198">
      <c r="A267" s="57" t="n"/>
      <c r="B267" s="57" t="n"/>
      <c r="C267" s="76" t="n"/>
      <c r="D267" s="57" t="n"/>
    </row>
    <row r="268" ht="15.75" customHeight="1" s="198">
      <c r="A268" s="57" t="n"/>
      <c r="B268" s="57" t="n"/>
      <c r="C268" s="76" t="n"/>
      <c r="D268" s="57" t="n"/>
    </row>
    <row r="269" ht="15.75" customHeight="1" s="198">
      <c r="A269" s="57" t="n"/>
      <c r="B269" s="57" t="n"/>
      <c r="C269" s="76" t="n"/>
      <c r="D269" s="57" t="n"/>
    </row>
    <row r="270" ht="15.75" customHeight="1" s="198">
      <c r="A270" s="57" t="n"/>
      <c r="B270" s="57" t="n"/>
      <c r="C270" s="76" t="n"/>
      <c r="D270" s="57" t="n"/>
    </row>
    <row r="271" ht="15.75" customHeight="1" s="198">
      <c r="A271" s="57" t="n"/>
      <c r="B271" s="57" t="n"/>
      <c r="C271" s="76" t="n"/>
      <c r="D271" s="57" t="n"/>
    </row>
    <row r="272" ht="15.75" customHeight="1" s="198">
      <c r="A272" s="57" t="n"/>
      <c r="B272" s="57" t="n"/>
      <c r="C272" s="76" t="n"/>
      <c r="D272" s="57" t="n"/>
    </row>
    <row r="273" ht="15.75" customHeight="1" s="198">
      <c r="A273" s="57" t="n"/>
      <c r="B273" s="57" t="n"/>
      <c r="C273" s="76" t="n"/>
      <c r="D273" s="57" t="n"/>
    </row>
    <row r="274" ht="15.75" customHeight="1" s="198">
      <c r="A274" s="57" t="n"/>
      <c r="B274" s="57" t="n"/>
      <c r="C274" s="76" t="n"/>
      <c r="D274" s="57" t="n"/>
    </row>
    <row r="275" ht="15.75" customHeight="1" s="198">
      <c r="A275" s="57" t="n"/>
      <c r="B275" s="57" t="n"/>
      <c r="C275" s="76" t="n"/>
      <c r="D275" s="57" t="n"/>
    </row>
    <row r="276" ht="15.75" customHeight="1" s="198">
      <c r="A276" s="57" t="n"/>
      <c r="B276" s="57" t="n"/>
      <c r="C276" s="76" t="n"/>
      <c r="D276" s="57" t="n"/>
    </row>
    <row r="277" ht="15.75" customHeight="1" s="198">
      <c r="A277" s="57" t="n"/>
      <c r="B277" s="57" t="n"/>
      <c r="C277" s="76" t="n"/>
      <c r="D277" s="57" t="n"/>
    </row>
    <row r="278" ht="15.75" customHeight="1" s="198">
      <c r="A278" s="57" t="n"/>
      <c r="B278" s="57" t="n"/>
      <c r="C278" s="76" t="n"/>
      <c r="D278" s="57" t="n"/>
    </row>
    <row r="279" ht="15.75" customHeight="1" s="198">
      <c r="A279" s="57" t="n"/>
      <c r="B279" s="57" t="n"/>
      <c r="C279" s="76" t="n"/>
      <c r="D279" s="57" t="n"/>
    </row>
    <row r="280" ht="15.75" customHeight="1" s="198">
      <c r="A280" s="57" t="n"/>
      <c r="B280" s="57" t="n"/>
      <c r="C280" s="76" t="n"/>
      <c r="D280" s="57" t="n"/>
    </row>
    <row r="281" ht="15.75" customHeight="1" s="198">
      <c r="A281" s="57" t="n"/>
      <c r="B281" s="57" t="n"/>
      <c r="C281" s="76" t="n"/>
      <c r="D281" s="57" t="n"/>
    </row>
    <row r="282" ht="15.75" customHeight="1" s="198">
      <c r="A282" s="57" t="n"/>
      <c r="B282" s="57" t="n"/>
      <c r="C282" s="76" t="n"/>
      <c r="D282" s="57" t="n"/>
    </row>
    <row r="283" ht="15.75" customHeight="1" s="198">
      <c r="A283" s="57" t="n"/>
      <c r="B283" s="57" t="n"/>
      <c r="C283" s="76" t="n"/>
      <c r="D283" s="57" t="n"/>
    </row>
    <row r="284" ht="15.75" customHeight="1" s="198">
      <c r="A284" s="57" t="n"/>
      <c r="B284" s="57" t="n"/>
      <c r="C284" s="76" t="n"/>
      <c r="D284" s="57" t="n"/>
    </row>
    <row r="285" ht="15.75" customHeight="1" s="198">
      <c r="A285" s="57" t="n"/>
      <c r="B285" s="57" t="n"/>
      <c r="C285" s="76" t="n"/>
      <c r="D285" s="57" t="n"/>
    </row>
    <row r="286" ht="15.75" customHeight="1" s="198">
      <c r="A286" s="57" t="n"/>
      <c r="B286" s="57" t="n"/>
      <c r="C286" s="76" t="n"/>
      <c r="D286" s="57" t="n"/>
    </row>
    <row r="287" ht="15.75" customHeight="1" s="198">
      <c r="A287" s="57" t="n"/>
      <c r="B287" s="57" t="n"/>
      <c r="C287" s="76" t="n"/>
      <c r="D287" s="57" t="n"/>
    </row>
    <row r="288" ht="15.75" customHeight="1" s="198">
      <c r="A288" s="57" t="n"/>
      <c r="B288" s="57" t="n"/>
      <c r="C288" s="76" t="n"/>
      <c r="D288" s="57" t="n"/>
    </row>
    <row r="289" ht="15.75" customHeight="1" s="198">
      <c r="A289" s="57" t="n"/>
      <c r="B289" s="57" t="n"/>
      <c r="C289" s="76" t="n"/>
      <c r="D289" s="57" t="n"/>
    </row>
    <row r="290" ht="15.75" customHeight="1" s="198">
      <c r="A290" s="57" t="n"/>
      <c r="B290" s="57" t="n"/>
      <c r="C290" s="76" t="n"/>
      <c r="D290" s="57" t="n"/>
    </row>
    <row r="291" ht="15.75" customHeight="1" s="198">
      <c r="A291" s="57" t="n"/>
      <c r="B291" s="57" t="n"/>
      <c r="C291" s="76" t="n"/>
      <c r="D291" s="57" t="n"/>
    </row>
    <row r="292" ht="15.75" customHeight="1" s="198">
      <c r="A292" s="57" t="n"/>
      <c r="B292" s="57" t="n"/>
      <c r="C292" s="76" t="n"/>
      <c r="D292" s="57" t="n"/>
    </row>
    <row r="293" ht="15.75" customHeight="1" s="198">
      <c r="A293" s="57" t="n"/>
      <c r="B293" s="57" t="n"/>
      <c r="C293" s="76" t="n"/>
      <c r="D293" s="57" t="n"/>
    </row>
    <row r="294" ht="15.75" customHeight="1" s="198">
      <c r="A294" s="57" t="n"/>
      <c r="B294" s="57" t="n"/>
      <c r="C294" s="76" t="n"/>
      <c r="D294" s="57" t="n"/>
    </row>
    <row r="295" ht="15.75" customHeight="1" s="198">
      <c r="A295" s="57" t="n"/>
      <c r="B295" s="57" t="n"/>
      <c r="C295" s="76" t="n"/>
      <c r="D295" s="57" t="n"/>
    </row>
    <row r="296" ht="15.75" customHeight="1" s="198">
      <c r="A296" s="57" t="n"/>
      <c r="B296" s="57" t="n"/>
      <c r="C296" s="76" t="n"/>
      <c r="D296" s="57" t="n"/>
    </row>
    <row r="297" ht="15.75" customHeight="1" s="198">
      <c r="A297" s="57" t="n"/>
      <c r="B297" s="57" t="n"/>
      <c r="C297" s="76" t="n"/>
      <c r="D297" s="57" t="n"/>
    </row>
    <row r="298" ht="15.75" customHeight="1" s="198">
      <c r="A298" s="57" t="n"/>
      <c r="B298" s="57" t="n"/>
      <c r="C298" s="76" t="n"/>
      <c r="D298" s="57" t="n"/>
    </row>
    <row r="299" ht="15.75" customHeight="1" s="198">
      <c r="A299" s="57" t="n"/>
      <c r="B299" s="57" t="n"/>
      <c r="C299" s="76" t="n"/>
      <c r="D299" s="57" t="n"/>
    </row>
    <row r="300" ht="15.75" customHeight="1" s="198">
      <c r="A300" s="57" t="n"/>
      <c r="B300" s="57" t="n"/>
      <c r="C300" s="76" t="n"/>
      <c r="D300" s="57" t="n"/>
    </row>
    <row r="301" ht="15.75" customHeight="1" s="198">
      <c r="A301" s="57" t="n"/>
      <c r="B301" s="57" t="n"/>
      <c r="C301" s="76" t="n"/>
      <c r="D301" s="57" t="n"/>
    </row>
    <row r="302" ht="15.75" customHeight="1" s="198">
      <c r="A302" s="57" t="n"/>
      <c r="B302" s="57" t="n"/>
      <c r="C302" s="76" t="n"/>
      <c r="D302" s="57" t="n"/>
    </row>
    <row r="303" ht="15.75" customHeight="1" s="198">
      <c r="A303" s="57" t="n"/>
      <c r="B303" s="57" t="n"/>
      <c r="C303" s="76" t="n"/>
      <c r="D303" s="57" t="n"/>
    </row>
    <row r="304" ht="15.75" customHeight="1" s="198">
      <c r="A304" s="57" t="n"/>
      <c r="B304" s="57" t="n"/>
      <c r="C304" s="76" t="n"/>
      <c r="D304" s="57" t="n"/>
    </row>
    <row r="305" ht="15.75" customHeight="1" s="198">
      <c r="A305" s="57" t="n"/>
      <c r="B305" s="57" t="n"/>
      <c r="C305" s="76" t="n"/>
      <c r="D305" s="57" t="n"/>
    </row>
    <row r="306" ht="15.75" customHeight="1" s="198">
      <c r="A306" s="57" t="n"/>
      <c r="B306" s="57" t="n"/>
      <c r="C306" s="76" t="n"/>
      <c r="D306" s="57" t="n"/>
    </row>
    <row r="307" ht="15.75" customHeight="1" s="198">
      <c r="A307" s="57" t="n"/>
      <c r="B307" s="57" t="n"/>
      <c r="C307" s="76" t="n"/>
      <c r="D307" s="57" t="n"/>
    </row>
    <row r="308" ht="15.75" customHeight="1" s="198">
      <c r="A308" s="57" t="n"/>
      <c r="B308" s="57" t="n"/>
      <c r="C308" s="76" t="n"/>
      <c r="D308" s="57" t="n"/>
    </row>
    <row r="309" ht="15.75" customHeight="1" s="198">
      <c r="A309" s="57" t="n"/>
      <c r="B309" s="57" t="n"/>
      <c r="C309" s="76" t="n"/>
      <c r="D309" s="57" t="n"/>
    </row>
    <row r="310" ht="15.75" customHeight="1" s="198">
      <c r="A310" s="57" t="n"/>
      <c r="B310" s="57" t="n"/>
      <c r="C310" s="76" t="n"/>
      <c r="D310" s="57" t="n"/>
    </row>
    <row r="311" ht="15.75" customHeight="1" s="198">
      <c r="A311" s="57" t="n"/>
      <c r="B311" s="57" t="n"/>
      <c r="C311" s="76" t="n"/>
      <c r="D311" s="57" t="n"/>
    </row>
    <row r="312" ht="15.75" customHeight="1" s="198">
      <c r="A312" s="57" t="n"/>
      <c r="B312" s="57" t="n"/>
      <c r="C312" s="76" t="n"/>
      <c r="D312" s="57" t="n"/>
    </row>
    <row r="313" ht="15.75" customHeight="1" s="198">
      <c r="A313" s="57" t="n"/>
      <c r="B313" s="57" t="n"/>
      <c r="C313" s="76" t="n"/>
      <c r="D313" s="57" t="n"/>
    </row>
    <row r="314" ht="15.75" customHeight="1" s="198">
      <c r="A314" s="57" t="n"/>
      <c r="B314" s="57" t="n"/>
      <c r="C314" s="76" t="n"/>
      <c r="D314" s="57" t="n"/>
    </row>
    <row r="315" ht="15.75" customHeight="1" s="198">
      <c r="A315" s="57" t="n"/>
      <c r="B315" s="57" t="n"/>
      <c r="C315" s="76" t="n"/>
      <c r="D315" s="57" t="n"/>
    </row>
    <row r="316" ht="15.75" customHeight="1" s="198">
      <c r="A316" s="57" t="n"/>
      <c r="B316" s="57" t="n"/>
      <c r="C316" s="76" t="n"/>
      <c r="D316" s="57" t="n"/>
    </row>
    <row r="317" ht="15.75" customHeight="1" s="198">
      <c r="A317" s="57" t="n"/>
      <c r="B317" s="57" t="n"/>
      <c r="C317" s="76" t="n"/>
      <c r="D317" s="57" t="n"/>
    </row>
    <row r="318" ht="15.75" customHeight="1" s="198">
      <c r="A318" s="57" t="n"/>
      <c r="B318" s="57" t="n"/>
      <c r="C318" s="76" t="n"/>
      <c r="D318" s="57" t="n"/>
    </row>
    <row r="319" ht="15.75" customHeight="1" s="198">
      <c r="A319" s="57" t="n"/>
      <c r="B319" s="57" t="n"/>
      <c r="C319" s="76" t="n"/>
      <c r="D319" s="57" t="n"/>
    </row>
    <row r="320" ht="15.75" customHeight="1" s="198">
      <c r="A320" s="57" t="n"/>
      <c r="B320" s="57" t="n"/>
      <c r="C320" s="76" t="n"/>
      <c r="D320" s="57" t="n"/>
    </row>
    <row r="321" ht="15.75" customHeight="1" s="198">
      <c r="A321" s="57" t="n"/>
      <c r="B321" s="57" t="n"/>
      <c r="C321" s="76" t="n"/>
      <c r="D321" s="57" t="n"/>
    </row>
    <row r="322" ht="15.75" customHeight="1" s="198">
      <c r="A322" s="57" t="n"/>
      <c r="B322" s="57" t="n"/>
      <c r="C322" s="76" t="n"/>
      <c r="D322" s="57" t="n"/>
    </row>
    <row r="323" ht="15.75" customHeight="1" s="198">
      <c r="A323" s="57" t="n"/>
      <c r="B323" s="57" t="n"/>
      <c r="C323" s="76" t="n"/>
      <c r="D323" s="57" t="n"/>
    </row>
    <row r="324" ht="15.75" customHeight="1" s="198">
      <c r="A324" s="57" t="n"/>
      <c r="B324" s="57" t="n"/>
      <c r="C324" s="76" t="n"/>
      <c r="D324" s="57" t="n"/>
    </row>
    <row r="325" ht="15.75" customHeight="1" s="198">
      <c r="A325" s="57" t="n"/>
      <c r="B325" s="57" t="n"/>
      <c r="C325" s="76" t="n"/>
      <c r="D325" s="57" t="n"/>
    </row>
    <row r="326" ht="15.75" customHeight="1" s="198">
      <c r="A326" s="57" t="n"/>
      <c r="B326" s="57" t="n"/>
      <c r="C326" s="76" t="n"/>
      <c r="D326" s="57" t="n"/>
    </row>
    <row r="327" ht="15.75" customHeight="1" s="198">
      <c r="A327" s="57" t="n"/>
      <c r="B327" s="57" t="n"/>
      <c r="C327" s="76" t="n"/>
      <c r="D327" s="57" t="n"/>
    </row>
    <row r="328" ht="15.75" customHeight="1" s="198">
      <c r="A328" s="57" t="n"/>
      <c r="B328" s="57" t="n"/>
      <c r="C328" s="76" t="n"/>
      <c r="D328" s="57" t="n"/>
    </row>
    <row r="329" ht="15.75" customHeight="1" s="198">
      <c r="A329" s="57" t="n"/>
      <c r="B329" s="57" t="n"/>
      <c r="C329" s="76" t="n"/>
      <c r="D329" s="57" t="n"/>
    </row>
    <row r="330" ht="15.75" customHeight="1" s="198">
      <c r="A330" s="57" t="n"/>
      <c r="B330" s="57" t="n"/>
      <c r="C330" s="76" t="n"/>
      <c r="D330" s="57" t="n"/>
    </row>
    <row r="331" ht="15.75" customHeight="1" s="198">
      <c r="A331" s="57" t="n"/>
      <c r="B331" s="57" t="n"/>
      <c r="C331" s="76" t="n"/>
      <c r="D331" s="57" t="n"/>
    </row>
    <row r="332" ht="15.75" customHeight="1" s="198">
      <c r="A332" s="57" t="n"/>
      <c r="B332" s="57" t="n"/>
      <c r="C332" s="76" t="n"/>
      <c r="D332" s="57" t="n"/>
    </row>
    <row r="333" ht="15.75" customHeight="1" s="198">
      <c r="A333" s="57" t="n"/>
      <c r="B333" s="57" t="n"/>
      <c r="C333" s="76" t="n"/>
      <c r="D333" s="57" t="n"/>
    </row>
    <row r="334" ht="15.75" customHeight="1" s="198">
      <c r="A334" s="57" t="n"/>
      <c r="B334" s="57" t="n"/>
      <c r="C334" s="76" t="n"/>
      <c r="D334" s="57" t="n"/>
    </row>
    <row r="335" ht="15.75" customHeight="1" s="198">
      <c r="A335" s="57" t="n"/>
      <c r="B335" s="57" t="n"/>
      <c r="C335" s="76" t="n"/>
      <c r="D335" s="57" t="n"/>
    </row>
    <row r="336" ht="15.75" customHeight="1" s="198">
      <c r="A336" s="57" t="n"/>
      <c r="B336" s="57" t="n"/>
      <c r="C336" s="76" t="n"/>
      <c r="D336" s="57" t="n"/>
    </row>
    <row r="337" ht="15.75" customHeight="1" s="198">
      <c r="A337" s="57" t="n"/>
      <c r="B337" s="57" t="n"/>
      <c r="C337" s="76" t="n"/>
      <c r="D337" s="57" t="n"/>
    </row>
    <row r="338" ht="15.75" customHeight="1" s="198">
      <c r="A338" s="57" t="n"/>
      <c r="B338" s="57" t="n"/>
      <c r="C338" s="76" t="n"/>
      <c r="D338" s="57" t="n"/>
    </row>
    <row r="339" ht="15.75" customHeight="1" s="198">
      <c r="A339" s="57" t="n"/>
      <c r="B339" s="57" t="n"/>
      <c r="C339" s="76" t="n"/>
      <c r="D339" s="57" t="n"/>
    </row>
    <row r="340" ht="15.75" customHeight="1" s="198">
      <c r="A340" s="57" t="n"/>
      <c r="B340" s="57" t="n"/>
      <c r="C340" s="76" t="n"/>
      <c r="D340" s="57" t="n"/>
    </row>
    <row r="341" ht="15.75" customHeight="1" s="198">
      <c r="A341" s="57" t="n"/>
      <c r="B341" s="57" t="n"/>
      <c r="C341" s="76" t="n"/>
      <c r="D341" s="57" t="n"/>
    </row>
    <row r="342" ht="15.75" customHeight="1" s="198">
      <c r="A342" s="57" t="n"/>
      <c r="B342" s="57" t="n"/>
      <c r="C342" s="76" t="n"/>
      <c r="D342" s="57" t="n"/>
    </row>
    <row r="343" ht="15.75" customHeight="1" s="198">
      <c r="A343" s="57" t="n"/>
      <c r="B343" s="57" t="n"/>
      <c r="C343" s="76" t="n"/>
      <c r="D343" s="57" t="n"/>
    </row>
    <row r="344" ht="15.75" customHeight="1" s="198">
      <c r="A344" s="57" t="n"/>
      <c r="B344" s="57" t="n"/>
      <c r="C344" s="76" t="n"/>
      <c r="D344" s="57" t="n"/>
    </row>
    <row r="345" ht="15.75" customHeight="1" s="198">
      <c r="A345" s="57" t="n"/>
      <c r="B345" s="57" t="n"/>
      <c r="C345" s="76" t="n"/>
      <c r="D345" s="57" t="n"/>
    </row>
    <row r="346" ht="15.75" customHeight="1" s="198">
      <c r="A346" s="57" t="n"/>
      <c r="B346" s="57" t="n"/>
      <c r="C346" s="76" t="n"/>
      <c r="D346" s="57" t="n"/>
    </row>
    <row r="347" ht="15.75" customHeight="1" s="198">
      <c r="A347" s="57" t="n"/>
      <c r="B347" s="57" t="n"/>
      <c r="C347" s="76" t="n"/>
      <c r="D347" s="57" t="n"/>
    </row>
    <row r="348" ht="15.75" customHeight="1" s="198">
      <c r="A348" s="57" t="n"/>
      <c r="B348" s="57" t="n"/>
      <c r="C348" s="76" t="n"/>
      <c r="D348" s="57" t="n"/>
    </row>
    <row r="349" ht="15.75" customHeight="1" s="198">
      <c r="A349" s="57" t="n"/>
      <c r="B349" s="57" t="n"/>
      <c r="C349" s="76" t="n"/>
      <c r="D349" s="57" t="n"/>
    </row>
    <row r="350" ht="15.75" customHeight="1" s="198">
      <c r="A350" s="57" t="n"/>
      <c r="B350" s="57" t="n"/>
      <c r="C350" s="76" t="n"/>
      <c r="D350" s="57" t="n"/>
    </row>
    <row r="351" ht="15.75" customHeight="1" s="198">
      <c r="A351" s="57" t="n"/>
      <c r="B351" s="57" t="n"/>
      <c r="C351" s="76" t="n"/>
      <c r="D351" s="57" t="n"/>
    </row>
    <row r="352" ht="15.75" customHeight="1" s="198">
      <c r="A352" s="57" t="n"/>
      <c r="B352" s="57" t="n"/>
      <c r="C352" s="76" t="n"/>
      <c r="D352" s="57" t="n"/>
    </row>
    <row r="353" ht="15.75" customHeight="1" s="198">
      <c r="A353" s="57" t="n"/>
      <c r="B353" s="57" t="n"/>
      <c r="C353" s="76" t="n"/>
      <c r="D353" s="57" t="n"/>
    </row>
    <row r="354" ht="15.75" customHeight="1" s="198">
      <c r="A354" s="57" t="n"/>
      <c r="B354" s="57" t="n"/>
      <c r="C354" s="76" t="n"/>
      <c r="D354" s="57" t="n"/>
    </row>
    <row r="355" ht="15.75" customHeight="1" s="198">
      <c r="A355" s="57" t="n"/>
      <c r="B355" s="57" t="n"/>
      <c r="C355" s="76" t="n"/>
      <c r="D355" s="57" t="n"/>
    </row>
    <row r="356" ht="15.75" customHeight="1" s="198">
      <c r="A356" s="57" t="n"/>
      <c r="B356" s="57" t="n"/>
      <c r="C356" s="76" t="n"/>
      <c r="D356" s="57" t="n"/>
    </row>
    <row r="357" ht="15.75" customHeight="1" s="198">
      <c r="A357" s="57" t="n"/>
      <c r="B357" s="57" t="n"/>
      <c r="C357" s="76" t="n"/>
      <c r="D357" s="57" t="n"/>
    </row>
    <row r="358" ht="15.75" customHeight="1" s="198">
      <c r="A358" s="57" t="n"/>
      <c r="B358" s="57" t="n"/>
      <c r="C358" s="76" t="n"/>
      <c r="D358" s="57" t="n"/>
    </row>
    <row r="359" ht="15.75" customHeight="1" s="198">
      <c r="A359" s="57" t="n"/>
      <c r="B359" s="57" t="n"/>
      <c r="C359" s="76" t="n"/>
      <c r="D359" s="57" t="n"/>
    </row>
    <row r="360" ht="15.75" customHeight="1" s="198">
      <c r="A360" s="57" t="n"/>
      <c r="B360" s="57" t="n"/>
      <c r="C360" s="76" t="n"/>
      <c r="D360" s="57" t="n"/>
    </row>
    <row r="361" ht="15.75" customHeight="1" s="198">
      <c r="A361" s="57" t="n"/>
      <c r="B361" s="57" t="n"/>
      <c r="C361" s="76" t="n"/>
      <c r="D361" s="57" t="n"/>
    </row>
    <row r="362" ht="15.75" customHeight="1" s="198">
      <c r="A362" s="57" t="n"/>
      <c r="B362" s="57" t="n"/>
      <c r="C362" s="76" t="n"/>
      <c r="D362" s="57" t="n"/>
    </row>
    <row r="363" ht="15.75" customHeight="1" s="198">
      <c r="A363" s="57" t="n"/>
      <c r="B363" s="57" t="n"/>
      <c r="C363" s="76" t="n"/>
      <c r="D363" s="57" t="n"/>
    </row>
    <row r="364" ht="15.75" customHeight="1" s="198">
      <c r="A364" s="57" t="n"/>
      <c r="B364" s="57" t="n"/>
      <c r="C364" s="76" t="n"/>
      <c r="D364" s="57" t="n"/>
    </row>
    <row r="365" ht="15.75" customHeight="1" s="198">
      <c r="A365" s="57" t="n"/>
      <c r="B365" s="57" t="n"/>
      <c r="C365" s="76" t="n"/>
      <c r="D365" s="57" t="n"/>
    </row>
    <row r="366" ht="15.75" customHeight="1" s="198">
      <c r="A366" s="57" t="n"/>
      <c r="B366" s="57" t="n"/>
      <c r="C366" s="76" t="n"/>
      <c r="D366" s="57" t="n"/>
    </row>
    <row r="367" ht="15.75" customHeight="1" s="198">
      <c r="A367" s="57" t="n"/>
      <c r="B367" s="57" t="n"/>
      <c r="C367" s="76" t="n"/>
      <c r="D367" s="57" t="n"/>
    </row>
    <row r="368" ht="15.75" customHeight="1" s="198">
      <c r="A368" s="57" t="n"/>
      <c r="B368" s="57" t="n"/>
      <c r="C368" s="76" t="n"/>
      <c r="D368" s="57" t="n"/>
    </row>
    <row r="369" ht="15.75" customHeight="1" s="198">
      <c r="A369" s="57" t="n"/>
      <c r="B369" s="57" t="n"/>
      <c r="C369" s="76" t="n"/>
      <c r="D369" s="57" t="n"/>
    </row>
    <row r="370" ht="15.75" customHeight="1" s="198">
      <c r="A370" s="57" t="n"/>
      <c r="B370" s="57" t="n"/>
      <c r="C370" s="76" t="n"/>
      <c r="D370" s="57" t="n"/>
    </row>
    <row r="371" ht="15.75" customHeight="1" s="198">
      <c r="A371" s="57" t="n"/>
      <c r="B371" s="57" t="n"/>
      <c r="C371" s="76" t="n"/>
      <c r="D371" s="57" t="n"/>
    </row>
    <row r="372" ht="15.75" customHeight="1" s="198">
      <c r="A372" s="57" t="n"/>
      <c r="B372" s="57" t="n"/>
      <c r="C372" s="76" t="n"/>
      <c r="D372" s="57" t="n"/>
    </row>
    <row r="373" ht="15.75" customHeight="1" s="198">
      <c r="A373" s="57" t="n"/>
      <c r="B373" s="57" t="n"/>
      <c r="C373" s="76" t="n"/>
      <c r="D373" s="57" t="n"/>
    </row>
    <row r="374" ht="15.75" customHeight="1" s="198">
      <c r="A374" s="57" t="n"/>
      <c r="B374" s="57" t="n"/>
      <c r="C374" s="76" t="n"/>
      <c r="D374" s="57" t="n"/>
    </row>
    <row r="375" ht="15.75" customHeight="1" s="198">
      <c r="A375" s="57" t="n"/>
      <c r="B375" s="57" t="n"/>
      <c r="C375" s="76" t="n"/>
      <c r="D375" s="57" t="n"/>
    </row>
    <row r="376" ht="15.75" customHeight="1" s="198">
      <c r="A376" s="57" t="n"/>
      <c r="B376" s="57" t="n"/>
      <c r="C376" s="76" t="n"/>
      <c r="D376" s="57" t="n"/>
    </row>
    <row r="377" ht="15.75" customHeight="1" s="198">
      <c r="A377" s="57" t="n"/>
      <c r="B377" s="57" t="n"/>
      <c r="C377" s="76" t="n"/>
      <c r="D377" s="57" t="n"/>
    </row>
    <row r="378" ht="15.75" customHeight="1" s="198">
      <c r="A378" s="57" t="n"/>
      <c r="B378" s="57" t="n"/>
      <c r="C378" s="76" t="n"/>
      <c r="D378" s="57" t="n"/>
    </row>
    <row r="379" ht="15.75" customHeight="1" s="198">
      <c r="A379" s="57" t="n"/>
      <c r="B379" s="57" t="n"/>
      <c r="C379" s="76" t="n"/>
      <c r="D379" s="57" t="n"/>
    </row>
    <row r="380" ht="15.75" customHeight="1" s="198">
      <c r="A380" s="57" t="n"/>
      <c r="B380" s="57" t="n"/>
      <c r="C380" s="76" t="n"/>
      <c r="D380" s="57" t="n"/>
    </row>
    <row r="381" ht="15.75" customHeight="1" s="198">
      <c r="A381" s="57" t="n"/>
      <c r="B381" s="57" t="n"/>
      <c r="C381" s="76" t="n"/>
      <c r="D381" s="57" t="n"/>
    </row>
    <row r="382" ht="15.75" customHeight="1" s="198">
      <c r="A382" s="57" t="n"/>
      <c r="B382" s="57" t="n"/>
      <c r="C382" s="76" t="n"/>
      <c r="D382" s="57" t="n"/>
    </row>
    <row r="383" ht="15.75" customHeight="1" s="198">
      <c r="A383" s="57" t="n"/>
      <c r="B383" s="57" t="n"/>
      <c r="C383" s="76" t="n"/>
      <c r="D383" s="57" t="n"/>
    </row>
    <row r="384" ht="15.75" customHeight="1" s="198">
      <c r="A384" s="57" t="n"/>
      <c r="B384" s="57" t="n"/>
      <c r="C384" s="76" t="n"/>
      <c r="D384" s="57" t="n"/>
    </row>
    <row r="385" ht="15.75" customHeight="1" s="198">
      <c r="A385" s="57" t="n"/>
      <c r="B385" s="57" t="n"/>
      <c r="C385" s="76" t="n"/>
      <c r="D385" s="57" t="n"/>
    </row>
    <row r="386" ht="15.75" customHeight="1" s="198">
      <c r="A386" s="57" t="n"/>
      <c r="B386" s="57" t="n"/>
      <c r="C386" s="76" t="n"/>
      <c r="D386" s="57" t="n"/>
    </row>
    <row r="387" ht="15.75" customHeight="1" s="198">
      <c r="A387" s="57" t="n"/>
      <c r="B387" s="57" t="n"/>
      <c r="C387" s="76" t="n"/>
      <c r="D387" s="57" t="n"/>
    </row>
    <row r="388" ht="15.75" customHeight="1" s="198">
      <c r="A388" s="57" t="n"/>
      <c r="B388" s="57" t="n"/>
      <c r="C388" s="76" t="n"/>
      <c r="D388" s="57" t="n"/>
    </row>
    <row r="389" ht="15.75" customHeight="1" s="198">
      <c r="A389" s="57" t="n"/>
      <c r="B389" s="57" t="n"/>
      <c r="C389" s="76" t="n"/>
      <c r="D389" s="57" t="n"/>
    </row>
    <row r="390" ht="15.75" customHeight="1" s="198">
      <c r="A390" s="57" t="n"/>
      <c r="B390" s="57" t="n"/>
      <c r="C390" s="76" t="n"/>
      <c r="D390" s="57" t="n"/>
    </row>
    <row r="391" ht="15.75" customHeight="1" s="198">
      <c r="A391" s="57" t="n"/>
      <c r="B391" s="57" t="n"/>
      <c r="C391" s="76" t="n"/>
      <c r="D391" s="57" t="n"/>
    </row>
    <row r="392" ht="15.75" customHeight="1" s="198">
      <c r="A392" s="57" t="n"/>
      <c r="B392" s="57" t="n"/>
      <c r="C392" s="76" t="n"/>
      <c r="D392" s="57" t="n"/>
    </row>
    <row r="393" ht="15.75" customHeight="1" s="198">
      <c r="A393" s="57" t="n"/>
      <c r="B393" s="57" t="n"/>
      <c r="C393" s="76" t="n"/>
      <c r="D393" s="57" t="n"/>
    </row>
    <row r="394" ht="15.75" customHeight="1" s="198">
      <c r="A394" s="57" t="n"/>
      <c r="B394" s="57" t="n"/>
      <c r="C394" s="76" t="n"/>
      <c r="D394" s="57" t="n"/>
    </row>
    <row r="395" ht="15.75" customHeight="1" s="198">
      <c r="A395" s="57" t="n"/>
      <c r="B395" s="57" t="n"/>
      <c r="C395" s="76" t="n"/>
      <c r="D395" s="57" t="n"/>
    </row>
    <row r="396" ht="15.75" customHeight="1" s="198">
      <c r="A396" s="57" t="n"/>
      <c r="B396" s="57" t="n"/>
      <c r="C396" s="76" t="n"/>
      <c r="D396" s="57" t="n"/>
    </row>
    <row r="397" ht="15.75" customHeight="1" s="198">
      <c r="A397" s="57" t="n"/>
      <c r="B397" s="57" t="n"/>
      <c r="C397" s="76" t="n"/>
      <c r="D397" s="57" t="n"/>
    </row>
    <row r="398" ht="15.75" customHeight="1" s="198">
      <c r="A398" s="57" t="n"/>
      <c r="B398" s="57" t="n"/>
      <c r="C398" s="76" t="n"/>
      <c r="D398" s="57" t="n"/>
    </row>
    <row r="399" ht="15.75" customHeight="1" s="198">
      <c r="A399" s="57" t="n"/>
      <c r="B399" s="57" t="n"/>
      <c r="C399" s="76" t="n"/>
      <c r="D399" s="57" t="n"/>
    </row>
    <row r="400" ht="15.75" customHeight="1" s="198">
      <c r="A400" s="57" t="n"/>
      <c r="B400" s="57" t="n"/>
      <c r="C400" s="76" t="n"/>
      <c r="D400" s="57" t="n"/>
    </row>
    <row r="401" ht="15.75" customHeight="1" s="198">
      <c r="A401" s="57" t="n"/>
      <c r="B401" s="57" t="n"/>
      <c r="C401" s="76" t="n"/>
      <c r="D401" s="57" t="n"/>
    </row>
    <row r="402" ht="15.75" customHeight="1" s="198">
      <c r="A402" s="57" t="n"/>
      <c r="B402" s="57" t="n"/>
      <c r="C402" s="76" t="n"/>
      <c r="D402" s="57" t="n"/>
    </row>
    <row r="403" ht="15.75" customHeight="1" s="198">
      <c r="A403" s="57" t="n"/>
      <c r="B403" s="57" t="n"/>
      <c r="C403" s="76" t="n"/>
      <c r="D403" s="57" t="n"/>
    </row>
    <row r="404" ht="15.75" customHeight="1" s="198">
      <c r="A404" s="57" t="n"/>
      <c r="B404" s="57" t="n"/>
      <c r="C404" s="76" t="n"/>
      <c r="D404" s="57" t="n"/>
    </row>
    <row r="405" ht="15.75" customHeight="1" s="198">
      <c r="A405" s="57" t="n"/>
      <c r="B405" s="57" t="n"/>
      <c r="C405" s="76" t="n"/>
      <c r="D405" s="57" t="n"/>
    </row>
    <row r="406" ht="15.75" customHeight="1" s="198">
      <c r="A406" s="57" t="n"/>
      <c r="B406" s="57" t="n"/>
      <c r="C406" s="76" t="n"/>
      <c r="D406" s="57" t="n"/>
    </row>
    <row r="407" ht="15.75" customHeight="1" s="198">
      <c r="A407" s="57" t="n"/>
      <c r="B407" s="57" t="n"/>
      <c r="C407" s="76" t="n"/>
      <c r="D407" s="57" t="n"/>
    </row>
    <row r="408" ht="15.75" customHeight="1" s="198">
      <c r="A408" s="57" t="n"/>
      <c r="B408" s="57" t="n"/>
      <c r="C408" s="76" t="n"/>
      <c r="D408" s="57" t="n"/>
    </row>
    <row r="409" ht="15.75" customHeight="1" s="198">
      <c r="A409" s="57" t="n"/>
      <c r="B409" s="57" t="n"/>
      <c r="C409" s="76" t="n"/>
      <c r="D409" s="57" t="n"/>
    </row>
    <row r="410" ht="15.75" customHeight="1" s="198">
      <c r="A410" s="57" t="n"/>
      <c r="B410" s="57" t="n"/>
      <c r="C410" s="76" t="n"/>
      <c r="D410" s="57" t="n"/>
    </row>
    <row r="411" ht="15.75" customHeight="1" s="198">
      <c r="A411" s="57" t="n"/>
      <c r="B411" s="57" t="n"/>
      <c r="C411" s="76" t="n"/>
      <c r="D411" s="57" t="n"/>
    </row>
    <row r="412" ht="15.75" customHeight="1" s="198">
      <c r="A412" s="57" t="n"/>
      <c r="B412" s="57" t="n"/>
      <c r="C412" s="76" t="n"/>
      <c r="D412" s="57" t="n"/>
    </row>
    <row r="413" ht="15.75" customHeight="1" s="198">
      <c r="A413" s="57" t="n"/>
      <c r="B413" s="57" t="n"/>
      <c r="C413" s="76" t="n"/>
      <c r="D413" s="57" t="n"/>
    </row>
    <row r="414" ht="15.75" customHeight="1" s="198">
      <c r="A414" s="57" t="n"/>
      <c r="B414" s="57" t="n"/>
      <c r="C414" s="76" t="n"/>
      <c r="D414" s="57" t="n"/>
    </row>
    <row r="415" ht="15.75" customHeight="1" s="198">
      <c r="A415" s="57" t="n"/>
      <c r="B415" s="57" t="n"/>
      <c r="C415" s="76" t="n"/>
      <c r="D415" s="57" t="n"/>
    </row>
    <row r="416" ht="15.75" customHeight="1" s="198">
      <c r="A416" s="57" t="n"/>
      <c r="B416" s="57" t="n"/>
      <c r="C416" s="76" t="n"/>
      <c r="D416" s="57" t="n"/>
    </row>
    <row r="417" ht="15.75" customHeight="1" s="198">
      <c r="A417" s="57" t="n"/>
      <c r="B417" s="57" t="n"/>
      <c r="C417" s="76" t="n"/>
      <c r="D417" s="57" t="n"/>
    </row>
    <row r="418" ht="15.75" customHeight="1" s="198">
      <c r="A418" s="57" t="n"/>
      <c r="B418" s="57" t="n"/>
      <c r="C418" s="76" t="n"/>
      <c r="D418" s="57" t="n"/>
    </row>
    <row r="419" ht="15.75" customHeight="1" s="198">
      <c r="A419" s="57" t="n"/>
      <c r="B419" s="57" t="n"/>
      <c r="C419" s="76" t="n"/>
      <c r="D419" s="57" t="n"/>
    </row>
    <row r="420" ht="15.75" customHeight="1" s="198">
      <c r="A420" s="57" t="n"/>
      <c r="B420" s="57" t="n"/>
      <c r="C420" s="76" t="n"/>
      <c r="D420" s="57" t="n"/>
    </row>
    <row r="421" ht="15.75" customHeight="1" s="198">
      <c r="A421" s="57" t="n"/>
      <c r="B421" s="57" t="n"/>
      <c r="C421" s="76" t="n"/>
      <c r="D421" s="57" t="n"/>
    </row>
    <row r="422" ht="15.75" customHeight="1" s="198">
      <c r="A422" s="57" t="n"/>
      <c r="B422" s="57" t="n"/>
      <c r="C422" s="76" t="n"/>
      <c r="D422" s="57" t="n"/>
    </row>
    <row r="423" ht="15.75" customHeight="1" s="198">
      <c r="A423" s="57" t="n"/>
      <c r="B423" s="57" t="n"/>
      <c r="C423" s="76" t="n"/>
      <c r="D423" s="57" t="n"/>
    </row>
    <row r="424" ht="15.75" customHeight="1" s="198">
      <c r="A424" s="57" t="n"/>
      <c r="B424" s="57" t="n"/>
      <c r="C424" s="76" t="n"/>
      <c r="D424" s="57" t="n"/>
    </row>
    <row r="425" ht="15.75" customHeight="1" s="198">
      <c r="A425" s="57" t="n"/>
      <c r="B425" s="57" t="n"/>
      <c r="C425" s="76" t="n"/>
      <c r="D425" s="57" t="n"/>
    </row>
    <row r="426" ht="15.75" customHeight="1" s="198">
      <c r="A426" s="57" t="n"/>
      <c r="B426" s="57" t="n"/>
      <c r="C426" s="76" t="n"/>
      <c r="D426" s="57" t="n"/>
    </row>
    <row r="427" ht="15.75" customHeight="1" s="198">
      <c r="A427" s="57" t="n"/>
      <c r="B427" s="57" t="n"/>
      <c r="C427" s="76" t="n"/>
      <c r="D427" s="57" t="n"/>
    </row>
    <row r="428" ht="15.75" customHeight="1" s="198">
      <c r="A428" s="57" t="n"/>
      <c r="B428" s="57" t="n"/>
      <c r="C428" s="76" t="n"/>
      <c r="D428" s="57" t="n"/>
    </row>
    <row r="429" ht="15.75" customHeight="1" s="198">
      <c r="A429" s="57" t="n"/>
      <c r="B429" s="57" t="n"/>
      <c r="C429" s="76" t="n"/>
      <c r="D429" s="57" t="n"/>
    </row>
    <row r="430" ht="15.75" customHeight="1" s="198">
      <c r="A430" s="57" t="n"/>
      <c r="B430" s="57" t="n"/>
      <c r="C430" s="76" t="n"/>
      <c r="D430" s="57" t="n"/>
    </row>
    <row r="431" ht="15.75" customHeight="1" s="198">
      <c r="A431" s="57" t="n"/>
      <c r="B431" s="57" t="n"/>
      <c r="C431" s="76" t="n"/>
      <c r="D431" s="57" t="n"/>
    </row>
    <row r="432" ht="15.75" customHeight="1" s="198">
      <c r="A432" s="57" t="n"/>
      <c r="B432" s="57" t="n"/>
      <c r="C432" s="76" t="n"/>
      <c r="D432" s="57" t="n"/>
    </row>
    <row r="433" ht="15.75" customHeight="1" s="198">
      <c r="A433" s="57" t="n"/>
      <c r="B433" s="57" t="n"/>
      <c r="C433" s="76" t="n"/>
      <c r="D433" s="57" t="n"/>
    </row>
    <row r="434" ht="15.75" customHeight="1" s="198">
      <c r="A434" s="57" t="n"/>
      <c r="B434" s="57" t="n"/>
      <c r="C434" s="76" t="n"/>
      <c r="D434" s="57" t="n"/>
    </row>
    <row r="435" ht="15.75" customHeight="1" s="198">
      <c r="A435" s="57" t="n"/>
      <c r="B435" s="57" t="n"/>
      <c r="C435" s="76" t="n"/>
      <c r="D435" s="57" t="n"/>
    </row>
    <row r="436" ht="15.75" customHeight="1" s="198">
      <c r="A436" s="57" t="n"/>
      <c r="B436" s="57" t="n"/>
      <c r="C436" s="76" t="n"/>
      <c r="D436" s="57" t="n"/>
    </row>
    <row r="437" ht="15.75" customHeight="1" s="198">
      <c r="A437" s="57" t="n"/>
      <c r="B437" s="57" t="n"/>
      <c r="C437" s="76" t="n"/>
      <c r="D437" s="57" t="n"/>
    </row>
    <row r="438" ht="15.75" customHeight="1" s="198">
      <c r="A438" s="57" t="n"/>
      <c r="B438" s="57" t="n"/>
      <c r="C438" s="76" t="n"/>
      <c r="D438" s="57" t="n"/>
    </row>
    <row r="439" ht="15.75" customHeight="1" s="198">
      <c r="A439" s="57" t="n"/>
      <c r="B439" s="57" t="n"/>
      <c r="C439" s="76" t="n"/>
      <c r="D439" s="57" t="n"/>
    </row>
    <row r="440" ht="15.75" customHeight="1" s="198">
      <c r="A440" s="57" t="n"/>
      <c r="B440" s="57" t="n"/>
      <c r="C440" s="76" t="n"/>
      <c r="D440" s="57" t="n"/>
    </row>
    <row r="441" ht="15.75" customHeight="1" s="198">
      <c r="A441" s="57" t="n"/>
      <c r="B441" s="57" t="n"/>
      <c r="C441" s="76" t="n"/>
      <c r="D441" s="57" t="n"/>
    </row>
    <row r="442" ht="15.75" customHeight="1" s="198">
      <c r="A442" s="57" t="n"/>
      <c r="B442" s="57" t="n"/>
      <c r="C442" s="76" t="n"/>
      <c r="D442" s="57" t="n"/>
    </row>
    <row r="443" ht="15.75" customHeight="1" s="198">
      <c r="A443" s="57" t="n"/>
      <c r="B443" s="57" t="n"/>
      <c r="C443" s="76" t="n"/>
      <c r="D443" s="57" t="n"/>
    </row>
    <row r="444" ht="15.75" customHeight="1" s="198">
      <c r="A444" s="57" t="n"/>
      <c r="B444" s="57" t="n"/>
      <c r="C444" s="76" t="n"/>
      <c r="D444" s="57" t="n"/>
    </row>
    <row r="445" ht="15.75" customHeight="1" s="198">
      <c r="A445" s="57" t="n"/>
      <c r="B445" s="57" t="n"/>
      <c r="C445" s="76" t="n"/>
      <c r="D445" s="57" t="n"/>
    </row>
    <row r="446" ht="15.75" customHeight="1" s="198">
      <c r="A446" s="57" t="n"/>
      <c r="B446" s="57" t="n"/>
      <c r="C446" s="76" t="n"/>
      <c r="D446" s="57" t="n"/>
    </row>
    <row r="447" ht="15.75" customHeight="1" s="198">
      <c r="A447" s="57" t="n"/>
      <c r="B447" s="57" t="n"/>
      <c r="C447" s="76" t="n"/>
      <c r="D447" s="57" t="n"/>
    </row>
    <row r="448" ht="15.75" customHeight="1" s="198">
      <c r="A448" s="57" t="n"/>
      <c r="B448" s="57" t="n"/>
      <c r="C448" s="76" t="n"/>
      <c r="D448" s="57" t="n"/>
    </row>
    <row r="449" ht="15.75" customHeight="1" s="198">
      <c r="A449" s="57" t="n"/>
      <c r="B449" s="57" t="n"/>
      <c r="C449" s="76" t="n"/>
      <c r="D449" s="57" t="n"/>
    </row>
    <row r="450" ht="15.75" customHeight="1" s="198">
      <c r="A450" s="57" t="n"/>
      <c r="B450" s="57" t="n"/>
      <c r="C450" s="76" t="n"/>
      <c r="D450" s="57" t="n"/>
    </row>
    <row r="451" ht="15.75" customHeight="1" s="198">
      <c r="A451" s="57" t="n"/>
      <c r="B451" s="57" t="n"/>
      <c r="C451" s="76" t="n"/>
      <c r="D451" s="57" t="n"/>
    </row>
    <row r="452" ht="15.75" customHeight="1" s="198">
      <c r="A452" s="57" t="n"/>
      <c r="B452" s="57" t="n"/>
      <c r="C452" s="76" t="n"/>
      <c r="D452" s="57" t="n"/>
    </row>
    <row r="453" ht="15.75" customHeight="1" s="198">
      <c r="A453" s="57" t="n"/>
      <c r="B453" s="57" t="n"/>
      <c r="C453" s="76" t="n"/>
      <c r="D453" s="57" t="n"/>
    </row>
    <row r="454" ht="15.75" customHeight="1" s="198">
      <c r="A454" s="57" t="n"/>
      <c r="B454" s="57" t="n"/>
      <c r="C454" s="76" t="n"/>
      <c r="D454" s="57" t="n"/>
    </row>
    <row r="455" ht="15.75" customHeight="1" s="198">
      <c r="A455" s="57" t="n"/>
      <c r="B455" s="57" t="n"/>
      <c r="C455" s="76" t="n"/>
      <c r="D455" s="57" t="n"/>
    </row>
    <row r="456" ht="15.75" customHeight="1" s="198">
      <c r="A456" s="57" t="n"/>
      <c r="B456" s="57" t="n"/>
      <c r="C456" s="76" t="n"/>
      <c r="D456" s="57" t="n"/>
    </row>
    <row r="457" ht="15.75" customHeight="1" s="198">
      <c r="A457" s="57" t="n"/>
      <c r="B457" s="57" t="n"/>
      <c r="C457" s="76" t="n"/>
      <c r="D457" s="57" t="n"/>
    </row>
    <row r="458" ht="15.75" customHeight="1" s="198">
      <c r="A458" s="57" t="n"/>
      <c r="B458" s="57" t="n"/>
      <c r="C458" s="76" t="n"/>
      <c r="D458" s="57" t="n"/>
    </row>
    <row r="459" ht="15.75" customHeight="1" s="198">
      <c r="A459" s="57" t="n"/>
      <c r="B459" s="57" t="n"/>
      <c r="C459" s="76" t="n"/>
      <c r="D459" s="57" t="n"/>
    </row>
    <row r="460" ht="15.75" customHeight="1" s="198">
      <c r="A460" s="57" t="n"/>
      <c r="B460" s="57" t="n"/>
      <c r="C460" s="76" t="n"/>
      <c r="D460" s="57" t="n"/>
    </row>
    <row r="461" ht="15.75" customHeight="1" s="198">
      <c r="A461" s="57" t="n"/>
      <c r="B461" s="57" t="n"/>
      <c r="C461" s="76" t="n"/>
      <c r="D461" s="57" t="n"/>
    </row>
    <row r="462" ht="15.75" customHeight="1" s="198">
      <c r="A462" s="57" t="n"/>
      <c r="B462" s="57" t="n"/>
      <c r="C462" s="76" t="n"/>
      <c r="D462" s="57" t="n"/>
    </row>
    <row r="463" ht="15.75" customHeight="1" s="198">
      <c r="A463" s="57" t="n"/>
      <c r="B463" s="57" t="n"/>
      <c r="C463" s="76" t="n"/>
      <c r="D463" s="57" t="n"/>
    </row>
    <row r="464" ht="15.75" customHeight="1" s="198">
      <c r="A464" s="57" t="n"/>
      <c r="B464" s="57" t="n"/>
      <c r="C464" s="76" t="n"/>
      <c r="D464" s="57" t="n"/>
    </row>
    <row r="465" ht="15.75" customHeight="1" s="198">
      <c r="A465" s="57" t="n"/>
      <c r="B465" s="57" t="n"/>
      <c r="C465" s="76" t="n"/>
      <c r="D465" s="57" t="n"/>
    </row>
    <row r="466" ht="15.75" customHeight="1" s="198">
      <c r="A466" s="57" t="n"/>
      <c r="B466" s="57" t="n"/>
      <c r="C466" s="76" t="n"/>
      <c r="D466" s="57" t="n"/>
    </row>
    <row r="467" ht="15.75" customHeight="1" s="198">
      <c r="A467" s="57" t="n"/>
      <c r="B467" s="57" t="n"/>
      <c r="C467" s="76" t="n"/>
      <c r="D467" s="57" t="n"/>
    </row>
    <row r="468" ht="15.75" customHeight="1" s="198">
      <c r="A468" s="57" t="n"/>
      <c r="B468" s="57" t="n"/>
      <c r="C468" s="76" t="n"/>
      <c r="D468" s="57" t="n"/>
    </row>
    <row r="469" ht="15.75" customHeight="1" s="198">
      <c r="A469" s="57" t="n"/>
      <c r="B469" s="57" t="n"/>
      <c r="C469" s="76" t="n"/>
      <c r="D469" s="57" t="n"/>
    </row>
    <row r="470" ht="15.75" customHeight="1" s="198">
      <c r="A470" s="57" t="n"/>
      <c r="B470" s="57" t="n"/>
      <c r="C470" s="76" t="n"/>
      <c r="D470" s="57" t="n"/>
    </row>
    <row r="471" ht="15.75" customHeight="1" s="198">
      <c r="A471" s="57" t="n"/>
      <c r="B471" s="57" t="n"/>
      <c r="C471" s="76" t="n"/>
      <c r="D471" s="57" t="n"/>
    </row>
    <row r="472" ht="15.75" customHeight="1" s="198">
      <c r="A472" s="57" t="n"/>
      <c r="B472" s="57" t="n"/>
      <c r="C472" s="76" t="n"/>
      <c r="D472" s="57" t="n"/>
    </row>
    <row r="473" ht="15.75" customHeight="1" s="198">
      <c r="A473" s="57" t="n"/>
      <c r="B473" s="57" t="n"/>
      <c r="C473" s="76" t="n"/>
      <c r="D473" s="57" t="n"/>
    </row>
    <row r="474" ht="15.75" customHeight="1" s="198">
      <c r="A474" s="57" t="n"/>
      <c r="B474" s="57" t="n"/>
      <c r="C474" s="76" t="n"/>
      <c r="D474" s="57" t="n"/>
    </row>
    <row r="475" ht="15.75" customHeight="1" s="198">
      <c r="A475" s="57" t="n"/>
      <c r="B475" s="57" t="n"/>
      <c r="C475" s="76" t="n"/>
      <c r="D475" s="57" t="n"/>
    </row>
    <row r="476" ht="15.75" customHeight="1" s="198">
      <c r="A476" s="57" t="n"/>
      <c r="B476" s="57" t="n"/>
      <c r="C476" s="76" t="n"/>
      <c r="D476" s="57" t="n"/>
    </row>
    <row r="477" ht="15.75" customHeight="1" s="198">
      <c r="A477" s="57" t="n"/>
      <c r="B477" s="57" t="n"/>
      <c r="C477" s="76" t="n"/>
      <c r="D477" s="57" t="n"/>
    </row>
    <row r="478" ht="15.75" customHeight="1" s="198">
      <c r="A478" s="57" t="n"/>
      <c r="B478" s="57" t="n"/>
      <c r="C478" s="76" t="n"/>
      <c r="D478" s="57" t="n"/>
    </row>
    <row r="479" ht="15.75" customHeight="1" s="198">
      <c r="A479" s="57" t="n"/>
      <c r="B479" s="57" t="n"/>
      <c r="C479" s="76" t="n"/>
      <c r="D479" s="57" t="n"/>
    </row>
    <row r="480" ht="15.75" customHeight="1" s="198">
      <c r="A480" s="57" t="n"/>
      <c r="B480" s="57" t="n"/>
      <c r="C480" s="76" t="n"/>
      <c r="D480" s="57" t="n"/>
    </row>
    <row r="481" ht="15.75" customHeight="1" s="198">
      <c r="A481" s="57" t="n"/>
      <c r="B481" s="57" t="n"/>
      <c r="C481" s="76" t="n"/>
      <c r="D481" s="57" t="n"/>
    </row>
    <row r="482" ht="15.75" customHeight="1" s="198">
      <c r="A482" s="57" t="n"/>
      <c r="B482" s="57" t="n"/>
      <c r="C482" s="76" t="n"/>
      <c r="D482" s="57" t="n"/>
    </row>
    <row r="483" ht="15.75" customHeight="1" s="198">
      <c r="A483" s="57" t="n"/>
      <c r="B483" s="57" t="n"/>
      <c r="C483" s="76" t="n"/>
      <c r="D483" s="57" t="n"/>
    </row>
    <row r="484" ht="15.75" customHeight="1" s="198">
      <c r="A484" s="57" t="n"/>
      <c r="B484" s="57" t="n"/>
      <c r="C484" s="76" t="n"/>
      <c r="D484" s="57" t="n"/>
    </row>
    <row r="485" ht="15.75" customHeight="1" s="198">
      <c r="A485" s="57" t="n"/>
      <c r="B485" s="57" t="n"/>
      <c r="C485" s="76" t="n"/>
      <c r="D485" s="57" t="n"/>
    </row>
    <row r="486" ht="15.75" customHeight="1" s="198">
      <c r="A486" s="57" t="n"/>
      <c r="B486" s="57" t="n"/>
      <c r="C486" s="76" t="n"/>
      <c r="D486" s="57" t="n"/>
    </row>
    <row r="487" ht="15.75" customHeight="1" s="198">
      <c r="A487" s="57" t="n"/>
      <c r="B487" s="57" t="n"/>
      <c r="C487" s="76" t="n"/>
      <c r="D487" s="57" t="n"/>
    </row>
    <row r="488" ht="15.75" customHeight="1" s="198">
      <c r="A488" s="57" t="n"/>
      <c r="B488" s="57" t="n"/>
      <c r="C488" s="76" t="n"/>
      <c r="D488" s="57" t="n"/>
    </row>
    <row r="489" ht="15.75" customHeight="1" s="198">
      <c r="A489" s="57" t="n"/>
      <c r="B489" s="57" t="n"/>
      <c r="C489" s="76" t="n"/>
      <c r="D489" s="57" t="n"/>
    </row>
    <row r="490" ht="15.75" customHeight="1" s="198">
      <c r="A490" s="57" t="n"/>
      <c r="B490" s="57" t="n"/>
      <c r="C490" s="76" t="n"/>
      <c r="D490" s="57" t="n"/>
    </row>
    <row r="491" ht="15.75" customHeight="1" s="198">
      <c r="A491" s="57" t="n"/>
      <c r="B491" s="57" t="n"/>
      <c r="C491" s="76" t="n"/>
      <c r="D491" s="57" t="n"/>
    </row>
    <row r="492" ht="15.75" customHeight="1" s="198">
      <c r="A492" s="57" t="n"/>
      <c r="B492" s="57" t="n"/>
      <c r="C492" s="76" t="n"/>
      <c r="D492" s="57" t="n"/>
    </row>
    <row r="493" ht="15.75" customHeight="1" s="198">
      <c r="A493" s="57" t="n"/>
      <c r="B493" s="57" t="n"/>
      <c r="C493" s="76" t="n"/>
      <c r="D493" s="57" t="n"/>
    </row>
    <row r="494" ht="15.75" customHeight="1" s="198">
      <c r="A494" s="57" t="n"/>
      <c r="B494" s="57" t="n"/>
      <c r="C494" s="76" t="n"/>
      <c r="D494" s="57" t="n"/>
    </row>
    <row r="495" ht="15.75" customHeight="1" s="198">
      <c r="A495" s="57" t="n"/>
      <c r="B495" s="57" t="n"/>
      <c r="C495" s="76" t="n"/>
      <c r="D495" s="57" t="n"/>
    </row>
    <row r="496" ht="15.75" customHeight="1" s="198">
      <c r="A496" s="57" t="n"/>
      <c r="B496" s="57" t="n"/>
      <c r="C496" s="76" t="n"/>
      <c r="D496" s="57" t="n"/>
    </row>
    <row r="497" ht="15.75" customHeight="1" s="198">
      <c r="A497" s="57" t="n"/>
      <c r="B497" s="57" t="n"/>
      <c r="C497" s="76" t="n"/>
      <c r="D497" s="57" t="n"/>
    </row>
    <row r="498" ht="15.75" customHeight="1" s="198">
      <c r="A498" s="57" t="n"/>
      <c r="B498" s="57" t="n"/>
      <c r="C498" s="76" t="n"/>
      <c r="D498" s="57" t="n"/>
    </row>
    <row r="499" ht="15.75" customHeight="1" s="198">
      <c r="A499" s="57" t="n"/>
      <c r="B499" s="57" t="n"/>
      <c r="C499" s="76" t="n"/>
      <c r="D499" s="57" t="n"/>
    </row>
    <row r="500" ht="15.75" customHeight="1" s="198">
      <c r="A500" s="57" t="n"/>
      <c r="B500" s="57" t="n"/>
      <c r="C500" s="76" t="n"/>
      <c r="D500" s="57" t="n"/>
    </row>
    <row r="501" ht="15.75" customHeight="1" s="198">
      <c r="A501" s="57" t="n"/>
      <c r="B501" s="57" t="n"/>
      <c r="C501" s="76" t="n"/>
      <c r="D501" s="57" t="n"/>
    </row>
    <row r="502" ht="15.75" customHeight="1" s="198">
      <c r="A502" s="57" t="n"/>
      <c r="B502" s="57" t="n"/>
      <c r="C502" s="76" t="n"/>
      <c r="D502" s="57" t="n"/>
    </row>
    <row r="503" ht="15.75" customHeight="1" s="198">
      <c r="A503" s="57" t="n"/>
      <c r="B503" s="57" t="n"/>
      <c r="C503" s="76" t="n"/>
      <c r="D503" s="57" t="n"/>
    </row>
    <row r="504" ht="15.75" customHeight="1" s="198">
      <c r="A504" s="57" t="n"/>
      <c r="B504" s="57" t="n"/>
      <c r="C504" s="76" t="n"/>
      <c r="D504" s="57" t="n"/>
    </row>
    <row r="505" ht="15.75" customHeight="1" s="198">
      <c r="A505" s="57" t="n"/>
      <c r="B505" s="57" t="n"/>
      <c r="C505" s="76" t="n"/>
      <c r="D505" s="57" t="n"/>
    </row>
    <row r="506" ht="15.75" customHeight="1" s="198">
      <c r="A506" s="57" t="n"/>
      <c r="B506" s="57" t="n"/>
      <c r="C506" s="76" t="n"/>
      <c r="D506" s="57" t="n"/>
    </row>
    <row r="507" ht="15.75" customHeight="1" s="198">
      <c r="A507" s="57" t="n"/>
      <c r="B507" s="57" t="n"/>
      <c r="C507" s="76" t="n"/>
      <c r="D507" s="57" t="n"/>
    </row>
    <row r="508" ht="15.75" customHeight="1" s="198">
      <c r="A508" s="57" t="n"/>
      <c r="B508" s="57" t="n"/>
      <c r="C508" s="76" t="n"/>
      <c r="D508" s="57" t="n"/>
    </row>
    <row r="509" ht="15.75" customHeight="1" s="198">
      <c r="A509" s="57" t="n"/>
      <c r="B509" s="57" t="n"/>
      <c r="C509" s="76" t="n"/>
      <c r="D509" s="57" t="n"/>
    </row>
    <row r="510" ht="15.75" customHeight="1" s="198">
      <c r="A510" s="57" t="n"/>
      <c r="B510" s="57" t="n"/>
      <c r="C510" s="76" t="n"/>
      <c r="D510" s="57" t="n"/>
    </row>
    <row r="511" ht="15.75" customHeight="1" s="198">
      <c r="A511" s="57" t="n"/>
      <c r="B511" s="57" t="n"/>
      <c r="C511" s="76" t="n"/>
      <c r="D511" s="57" t="n"/>
    </row>
    <row r="512" ht="15.75" customHeight="1" s="198">
      <c r="A512" s="57" t="n"/>
      <c r="B512" s="57" t="n"/>
      <c r="C512" s="76" t="n"/>
      <c r="D512" s="57" t="n"/>
    </row>
    <row r="513" ht="15.75" customHeight="1" s="198">
      <c r="A513" s="57" t="n"/>
      <c r="B513" s="57" t="n"/>
      <c r="C513" s="76" t="n"/>
      <c r="D513" s="57" t="n"/>
    </row>
    <row r="514" ht="15.75" customHeight="1" s="198">
      <c r="A514" s="57" t="n"/>
      <c r="B514" s="57" t="n"/>
      <c r="C514" s="76" t="n"/>
      <c r="D514" s="57" t="n"/>
    </row>
    <row r="515" ht="15.75" customHeight="1" s="198">
      <c r="A515" s="57" t="n"/>
      <c r="B515" s="57" t="n"/>
      <c r="C515" s="76" t="n"/>
      <c r="D515" s="57" t="n"/>
    </row>
    <row r="516" ht="15.75" customHeight="1" s="198">
      <c r="A516" s="57" t="n"/>
      <c r="B516" s="57" t="n"/>
      <c r="C516" s="76" t="n"/>
      <c r="D516" s="57" t="n"/>
    </row>
    <row r="517" ht="15.75" customHeight="1" s="198">
      <c r="A517" s="57" t="n"/>
      <c r="B517" s="57" t="n"/>
      <c r="C517" s="76" t="n"/>
      <c r="D517" s="57" t="n"/>
    </row>
    <row r="518" ht="15.75" customHeight="1" s="198">
      <c r="A518" s="57" t="n"/>
      <c r="B518" s="57" t="n"/>
      <c r="C518" s="76" t="n"/>
      <c r="D518" s="57" t="n"/>
    </row>
    <row r="519" ht="15.75" customHeight="1" s="198">
      <c r="A519" s="57" t="n"/>
      <c r="B519" s="57" t="n"/>
      <c r="C519" s="76" t="n"/>
      <c r="D519" s="57" t="n"/>
    </row>
    <row r="520" ht="15.75" customHeight="1" s="198">
      <c r="A520" s="57" t="n"/>
      <c r="B520" s="57" t="n"/>
      <c r="C520" s="76" t="n"/>
      <c r="D520" s="57" t="n"/>
    </row>
    <row r="521" ht="15.75" customHeight="1" s="198">
      <c r="A521" s="57" t="n"/>
      <c r="B521" s="57" t="n"/>
      <c r="C521" s="76" t="n"/>
      <c r="D521" s="57" t="n"/>
    </row>
    <row r="522" ht="15.75" customHeight="1" s="198">
      <c r="A522" s="57" t="n"/>
      <c r="B522" s="57" t="n"/>
      <c r="C522" s="76" t="n"/>
      <c r="D522" s="57" t="n"/>
    </row>
    <row r="523" ht="15.75" customHeight="1" s="198">
      <c r="A523" s="57" t="n"/>
      <c r="B523" s="57" t="n"/>
      <c r="C523" s="76" t="n"/>
      <c r="D523" s="57" t="n"/>
    </row>
    <row r="524" ht="15.75" customHeight="1" s="198">
      <c r="A524" s="57" t="n"/>
      <c r="B524" s="57" t="n"/>
      <c r="C524" s="76" t="n"/>
      <c r="D524" s="57" t="n"/>
    </row>
    <row r="525" ht="15.75" customHeight="1" s="198">
      <c r="A525" s="57" t="n"/>
      <c r="B525" s="57" t="n"/>
      <c r="C525" s="76" t="n"/>
      <c r="D525" s="57" t="n"/>
    </row>
    <row r="526" ht="15.75" customHeight="1" s="198">
      <c r="A526" s="57" t="n"/>
      <c r="B526" s="57" t="n"/>
      <c r="C526" s="76" t="n"/>
      <c r="D526" s="57" t="n"/>
    </row>
    <row r="527" ht="15.75" customHeight="1" s="198">
      <c r="A527" s="57" t="n"/>
      <c r="B527" s="57" t="n"/>
      <c r="C527" s="76" t="n"/>
      <c r="D527" s="57" t="n"/>
    </row>
    <row r="528" ht="15.75" customHeight="1" s="198">
      <c r="A528" s="57" t="n"/>
      <c r="B528" s="57" t="n"/>
      <c r="C528" s="76" t="n"/>
      <c r="D528" s="57" t="n"/>
    </row>
    <row r="529" ht="15.75" customHeight="1" s="198">
      <c r="A529" s="57" t="n"/>
      <c r="B529" s="57" t="n"/>
      <c r="C529" s="76" t="n"/>
      <c r="D529" s="57" t="n"/>
    </row>
    <row r="530" ht="15.75" customHeight="1" s="198">
      <c r="A530" s="57" t="n"/>
      <c r="B530" s="57" t="n"/>
      <c r="C530" s="76" t="n"/>
      <c r="D530" s="57" t="n"/>
    </row>
    <row r="531" ht="15.75" customHeight="1" s="198">
      <c r="A531" s="57" t="n"/>
      <c r="B531" s="57" t="n"/>
      <c r="C531" s="76" t="n"/>
      <c r="D531" s="57" t="n"/>
    </row>
    <row r="532" ht="15.75" customHeight="1" s="198">
      <c r="A532" s="57" t="n"/>
      <c r="B532" s="57" t="n"/>
      <c r="C532" s="76" t="n"/>
      <c r="D532" s="57" t="n"/>
    </row>
    <row r="533" ht="15.75" customHeight="1" s="198">
      <c r="A533" s="57" t="n"/>
      <c r="B533" s="57" t="n"/>
      <c r="C533" s="76" t="n"/>
      <c r="D533" s="57" t="n"/>
    </row>
    <row r="534" ht="15.75" customHeight="1" s="198">
      <c r="A534" s="57" t="n"/>
      <c r="B534" s="57" t="n"/>
      <c r="C534" s="76" t="n"/>
      <c r="D534" s="57" t="n"/>
    </row>
    <row r="535" ht="15.75" customHeight="1" s="198">
      <c r="A535" s="57" t="n"/>
      <c r="B535" s="57" t="n"/>
      <c r="C535" s="76" t="n"/>
      <c r="D535" s="57" t="n"/>
    </row>
    <row r="536" ht="15.75" customHeight="1" s="198">
      <c r="A536" s="57" t="n"/>
      <c r="B536" s="57" t="n"/>
      <c r="C536" s="76" t="n"/>
      <c r="D536" s="57" t="n"/>
    </row>
    <row r="537" ht="15.75" customHeight="1" s="198">
      <c r="A537" s="57" t="n"/>
      <c r="B537" s="57" t="n"/>
      <c r="C537" s="76" t="n"/>
      <c r="D537" s="57" t="n"/>
    </row>
    <row r="538" ht="15.75" customHeight="1" s="198">
      <c r="A538" s="57" t="n"/>
      <c r="B538" s="57" t="n"/>
      <c r="C538" s="76" t="n"/>
      <c r="D538" s="57" t="n"/>
    </row>
    <row r="539" ht="15.75" customHeight="1" s="198">
      <c r="A539" s="57" t="n"/>
      <c r="B539" s="57" t="n"/>
      <c r="C539" s="76" t="n"/>
      <c r="D539" s="57" t="n"/>
    </row>
    <row r="540" ht="15.75" customHeight="1" s="198">
      <c r="A540" s="57" t="n"/>
      <c r="B540" s="57" t="n"/>
      <c r="C540" s="76" t="n"/>
      <c r="D540" s="57" t="n"/>
    </row>
    <row r="541" ht="15.75" customHeight="1" s="198">
      <c r="A541" s="57" t="n"/>
      <c r="B541" s="57" t="n"/>
      <c r="C541" s="76" t="n"/>
      <c r="D541" s="57" t="n"/>
    </row>
    <row r="542" ht="15.75" customHeight="1" s="198">
      <c r="A542" s="57" t="n"/>
      <c r="B542" s="57" t="n"/>
      <c r="C542" s="76" t="n"/>
      <c r="D542" s="57" t="n"/>
    </row>
    <row r="543" ht="15.75" customHeight="1" s="198">
      <c r="A543" s="57" t="n"/>
      <c r="B543" s="57" t="n"/>
      <c r="C543" s="76" t="n"/>
      <c r="D543" s="57" t="n"/>
    </row>
    <row r="544" ht="15.75" customHeight="1" s="198">
      <c r="A544" s="57" t="n"/>
      <c r="B544" s="57" t="n"/>
      <c r="C544" s="76" t="n"/>
      <c r="D544" s="57" t="n"/>
    </row>
    <row r="545" ht="15.75" customHeight="1" s="198">
      <c r="A545" s="57" t="n"/>
      <c r="B545" s="57" t="n"/>
      <c r="C545" s="76" t="n"/>
      <c r="D545" s="57" t="n"/>
    </row>
    <row r="546" ht="15.75" customHeight="1" s="198">
      <c r="A546" s="57" t="n"/>
      <c r="B546" s="57" t="n"/>
      <c r="C546" s="76" t="n"/>
      <c r="D546" s="57" t="n"/>
    </row>
    <row r="547" ht="15.75" customHeight="1" s="198">
      <c r="A547" s="57" t="n"/>
      <c r="B547" s="57" t="n"/>
      <c r="C547" s="76" t="n"/>
      <c r="D547" s="57" t="n"/>
    </row>
    <row r="548" ht="15.75" customHeight="1" s="198">
      <c r="A548" s="57" t="n"/>
      <c r="B548" s="57" t="n"/>
      <c r="C548" s="76" t="n"/>
      <c r="D548" s="57" t="n"/>
    </row>
    <row r="549" ht="15.75" customHeight="1" s="198">
      <c r="A549" s="57" t="n"/>
      <c r="B549" s="57" t="n"/>
      <c r="C549" s="76" t="n"/>
      <c r="D549" s="57" t="n"/>
    </row>
    <row r="550" ht="15.75" customHeight="1" s="198">
      <c r="A550" s="57" t="n"/>
      <c r="B550" s="57" t="n"/>
      <c r="C550" s="76" t="n"/>
      <c r="D550" s="57" t="n"/>
    </row>
    <row r="551" ht="15.75" customHeight="1" s="198">
      <c r="A551" s="57" t="n"/>
      <c r="B551" s="57" t="n"/>
      <c r="C551" s="76" t="n"/>
      <c r="D551" s="57" t="n"/>
    </row>
    <row r="552" ht="15.75" customHeight="1" s="198">
      <c r="A552" s="57" t="n"/>
      <c r="B552" s="57" t="n"/>
      <c r="C552" s="76" t="n"/>
      <c r="D552" s="57" t="n"/>
    </row>
    <row r="553" ht="15.75" customHeight="1" s="198">
      <c r="A553" s="57" t="n"/>
      <c r="B553" s="57" t="n"/>
      <c r="C553" s="76" t="n"/>
      <c r="D553" s="57" t="n"/>
    </row>
    <row r="554" ht="15.75" customHeight="1" s="198">
      <c r="A554" s="57" t="n"/>
      <c r="B554" s="57" t="n"/>
      <c r="C554" s="76" t="n"/>
      <c r="D554" s="57" t="n"/>
    </row>
    <row r="555" ht="15.75" customHeight="1" s="198">
      <c r="A555" s="57" t="n"/>
      <c r="B555" s="57" t="n"/>
      <c r="C555" s="76" t="n"/>
      <c r="D555" s="57" t="n"/>
    </row>
    <row r="556" ht="15.75" customHeight="1" s="198">
      <c r="A556" s="57" t="n"/>
      <c r="B556" s="57" t="n"/>
      <c r="C556" s="76" t="n"/>
      <c r="D556" s="57" t="n"/>
    </row>
    <row r="557" ht="15.75" customHeight="1" s="198">
      <c r="A557" s="57" t="n"/>
      <c r="B557" s="57" t="n"/>
      <c r="C557" s="76" t="n"/>
      <c r="D557" s="57" t="n"/>
    </row>
    <row r="558" ht="15.75" customHeight="1" s="198">
      <c r="A558" s="57" t="n"/>
      <c r="B558" s="57" t="n"/>
      <c r="C558" s="76" t="n"/>
      <c r="D558" s="57" t="n"/>
    </row>
    <row r="559" ht="15.75" customHeight="1" s="198">
      <c r="A559" s="57" t="n"/>
      <c r="B559" s="57" t="n"/>
      <c r="C559" s="76" t="n"/>
      <c r="D559" s="57" t="n"/>
    </row>
    <row r="560" ht="15.75" customHeight="1" s="198">
      <c r="A560" s="57" t="n"/>
      <c r="B560" s="57" t="n"/>
      <c r="C560" s="76" t="n"/>
      <c r="D560" s="57" t="n"/>
    </row>
    <row r="561" ht="15.75" customHeight="1" s="198">
      <c r="A561" s="57" t="n"/>
      <c r="B561" s="57" t="n"/>
      <c r="C561" s="76" t="n"/>
      <c r="D561" s="57" t="n"/>
    </row>
    <row r="562" ht="15.75" customHeight="1" s="198">
      <c r="A562" s="57" t="n"/>
      <c r="B562" s="57" t="n"/>
      <c r="C562" s="76" t="n"/>
      <c r="D562" s="57" t="n"/>
    </row>
    <row r="563" ht="15.75" customHeight="1" s="198">
      <c r="A563" s="57" t="n"/>
      <c r="B563" s="57" t="n"/>
      <c r="C563" s="76" t="n"/>
      <c r="D563" s="57" t="n"/>
    </row>
    <row r="564" ht="15.75" customHeight="1" s="198">
      <c r="A564" s="57" t="n"/>
      <c r="B564" s="57" t="n"/>
      <c r="C564" s="76" t="n"/>
      <c r="D564" s="57" t="n"/>
    </row>
    <row r="565" ht="15.75" customHeight="1" s="198">
      <c r="A565" s="57" t="n"/>
      <c r="B565" s="57" t="n"/>
      <c r="C565" s="76" t="n"/>
      <c r="D565" s="57" t="n"/>
    </row>
    <row r="566" ht="15.75" customHeight="1" s="198">
      <c r="A566" s="57" t="n"/>
      <c r="B566" s="57" t="n"/>
      <c r="C566" s="76" t="n"/>
      <c r="D566" s="57" t="n"/>
    </row>
    <row r="567" ht="15.75" customHeight="1" s="198">
      <c r="A567" s="57" t="n"/>
      <c r="B567" s="57" t="n"/>
      <c r="C567" s="76" t="n"/>
      <c r="D567" s="57" t="n"/>
    </row>
    <row r="568" ht="15.75" customHeight="1" s="198">
      <c r="A568" s="57" t="n"/>
      <c r="B568" s="57" t="n"/>
      <c r="C568" s="76" t="n"/>
      <c r="D568" s="57" t="n"/>
    </row>
    <row r="569" ht="15.75" customHeight="1" s="198">
      <c r="A569" s="57" t="n"/>
      <c r="B569" s="57" t="n"/>
      <c r="C569" s="76" t="n"/>
      <c r="D569" s="57" t="n"/>
    </row>
    <row r="570" ht="15.75" customHeight="1" s="198">
      <c r="A570" s="57" t="n"/>
      <c r="B570" s="57" t="n"/>
      <c r="C570" s="76" t="n"/>
      <c r="D570" s="57" t="n"/>
    </row>
    <row r="571" ht="15.75" customHeight="1" s="198">
      <c r="A571" s="57" t="n"/>
      <c r="B571" s="57" t="n"/>
      <c r="C571" s="76" t="n"/>
      <c r="D571" s="57" t="n"/>
    </row>
    <row r="572" ht="15.75" customHeight="1" s="198">
      <c r="A572" s="57" t="n"/>
      <c r="B572" s="57" t="n"/>
      <c r="C572" s="76" t="n"/>
      <c r="D572" s="57" t="n"/>
    </row>
    <row r="573" ht="15.75" customHeight="1" s="198">
      <c r="A573" s="57" t="n"/>
      <c r="B573" s="57" t="n"/>
      <c r="C573" s="76" t="n"/>
      <c r="D573" s="57" t="n"/>
    </row>
    <row r="574" ht="15.75" customHeight="1" s="198">
      <c r="A574" s="57" t="n"/>
      <c r="B574" s="57" t="n"/>
      <c r="C574" s="76" t="n"/>
      <c r="D574" s="57" t="n"/>
    </row>
    <row r="575" ht="15.75" customHeight="1" s="198">
      <c r="A575" s="57" t="n"/>
      <c r="B575" s="57" t="n"/>
      <c r="C575" s="76" t="n"/>
      <c r="D575" s="57" t="n"/>
    </row>
    <row r="576" ht="15.75" customHeight="1" s="198">
      <c r="A576" s="57" t="n"/>
      <c r="B576" s="57" t="n"/>
      <c r="C576" s="76" t="n"/>
      <c r="D576" s="57" t="n"/>
    </row>
    <row r="577" ht="15.75" customHeight="1" s="198">
      <c r="A577" s="57" t="n"/>
      <c r="B577" s="57" t="n"/>
      <c r="C577" s="76" t="n"/>
      <c r="D577" s="57" t="n"/>
    </row>
    <row r="578" ht="15.75" customHeight="1" s="198">
      <c r="A578" s="57" t="n"/>
      <c r="B578" s="57" t="n"/>
      <c r="C578" s="76" t="n"/>
      <c r="D578" s="57" t="n"/>
    </row>
    <row r="579" ht="15.75" customHeight="1" s="198">
      <c r="A579" s="57" t="n"/>
      <c r="B579" s="57" t="n"/>
      <c r="C579" s="76" t="n"/>
      <c r="D579" s="57" t="n"/>
    </row>
    <row r="580" ht="15.75" customHeight="1" s="198">
      <c r="A580" s="57" t="n"/>
      <c r="B580" s="57" t="n"/>
      <c r="C580" s="76" t="n"/>
      <c r="D580" s="57" t="n"/>
    </row>
    <row r="581" ht="15.75" customHeight="1" s="198">
      <c r="A581" s="57" t="n"/>
      <c r="B581" s="57" t="n"/>
      <c r="C581" s="76" t="n"/>
      <c r="D581" s="57" t="n"/>
    </row>
    <row r="582" ht="15.75" customHeight="1" s="198">
      <c r="A582" s="57" t="n"/>
      <c r="B582" s="57" t="n"/>
      <c r="C582" s="76" t="n"/>
      <c r="D582" s="57" t="n"/>
    </row>
    <row r="583" ht="15.75" customHeight="1" s="198">
      <c r="A583" s="57" t="n"/>
      <c r="B583" s="57" t="n"/>
      <c r="C583" s="76" t="n"/>
      <c r="D583" s="57" t="n"/>
    </row>
    <row r="584" ht="15.75" customHeight="1" s="198">
      <c r="A584" s="57" t="n"/>
      <c r="B584" s="57" t="n"/>
      <c r="C584" s="76" t="n"/>
      <c r="D584" s="57" t="n"/>
    </row>
    <row r="585" ht="15.75" customHeight="1" s="198">
      <c r="A585" s="57" t="n"/>
      <c r="B585" s="57" t="n"/>
      <c r="C585" s="76" t="n"/>
      <c r="D585" s="57" t="n"/>
    </row>
    <row r="586" ht="15.75" customHeight="1" s="198">
      <c r="A586" s="57" t="n"/>
      <c r="B586" s="57" t="n"/>
      <c r="C586" s="76" t="n"/>
      <c r="D586" s="57" t="n"/>
    </row>
    <row r="587" ht="15.75" customHeight="1" s="198">
      <c r="A587" s="57" t="n"/>
      <c r="B587" s="57" t="n"/>
      <c r="C587" s="76" t="n"/>
      <c r="D587" s="57" t="n"/>
    </row>
    <row r="588" ht="15.75" customHeight="1" s="198">
      <c r="A588" s="57" t="n"/>
      <c r="B588" s="57" t="n"/>
      <c r="C588" s="76" t="n"/>
      <c r="D588" s="57" t="n"/>
    </row>
    <row r="589" ht="15.75" customHeight="1" s="198">
      <c r="A589" s="57" t="n"/>
      <c r="B589" s="57" t="n"/>
      <c r="C589" s="76" t="n"/>
      <c r="D589" s="57" t="n"/>
    </row>
    <row r="590" ht="15.75" customHeight="1" s="198">
      <c r="A590" s="57" t="n"/>
      <c r="B590" s="57" t="n"/>
      <c r="C590" s="76" t="n"/>
      <c r="D590" s="57" t="n"/>
    </row>
    <row r="591" ht="15.75" customHeight="1" s="198">
      <c r="A591" s="57" t="n"/>
      <c r="B591" s="57" t="n"/>
      <c r="C591" s="76" t="n"/>
      <c r="D591" s="57" t="n"/>
    </row>
    <row r="592" ht="15.75" customHeight="1" s="198">
      <c r="A592" s="57" t="n"/>
      <c r="B592" s="57" t="n"/>
      <c r="C592" s="76" t="n"/>
      <c r="D592" s="57" t="n"/>
    </row>
    <row r="593" ht="15.75" customHeight="1" s="198">
      <c r="A593" s="57" t="n"/>
      <c r="B593" s="57" t="n"/>
      <c r="C593" s="76" t="n"/>
      <c r="D593" s="57" t="n"/>
    </row>
    <row r="594" ht="15.75" customHeight="1" s="198">
      <c r="A594" s="57" t="n"/>
      <c r="B594" s="57" t="n"/>
      <c r="C594" s="76" t="n"/>
      <c r="D594" s="57" t="n"/>
    </row>
    <row r="595" ht="15.75" customHeight="1" s="198">
      <c r="A595" s="57" t="n"/>
      <c r="B595" s="57" t="n"/>
      <c r="C595" s="76" t="n"/>
      <c r="D595" s="57" t="n"/>
    </row>
    <row r="596" ht="15.75" customHeight="1" s="198">
      <c r="A596" s="57" t="n"/>
      <c r="B596" s="57" t="n"/>
      <c r="C596" s="76" t="n"/>
      <c r="D596" s="57" t="n"/>
    </row>
    <row r="597" ht="15.75" customHeight="1" s="198">
      <c r="A597" s="57" t="n"/>
      <c r="B597" s="57" t="n"/>
      <c r="C597" s="76" t="n"/>
      <c r="D597" s="57" t="n"/>
    </row>
    <row r="598" ht="15.75" customHeight="1" s="198">
      <c r="A598" s="57" t="n"/>
      <c r="B598" s="57" t="n"/>
      <c r="C598" s="76" t="n"/>
      <c r="D598" s="57" t="n"/>
    </row>
    <row r="599" ht="15.75" customHeight="1" s="198">
      <c r="A599" s="57" t="n"/>
      <c r="B599" s="57" t="n"/>
      <c r="C599" s="76" t="n"/>
      <c r="D599" s="57" t="n"/>
    </row>
    <row r="600" ht="15.75" customHeight="1" s="198">
      <c r="A600" s="57" t="n"/>
      <c r="B600" s="57" t="n"/>
      <c r="C600" s="76" t="n"/>
      <c r="D600" s="57" t="n"/>
    </row>
    <row r="601" ht="15.75" customHeight="1" s="198">
      <c r="A601" s="57" t="n"/>
      <c r="B601" s="57" t="n"/>
      <c r="C601" s="76" t="n"/>
      <c r="D601" s="57" t="n"/>
    </row>
    <row r="602" ht="15.75" customHeight="1" s="198">
      <c r="A602" s="57" t="n"/>
      <c r="B602" s="57" t="n"/>
      <c r="C602" s="76" t="n"/>
      <c r="D602" s="57" t="n"/>
    </row>
    <row r="603" ht="15.75" customHeight="1" s="198">
      <c r="A603" s="57" t="n"/>
      <c r="B603" s="57" t="n"/>
      <c r="C603" s="76" t="n"/>
      <c r="D603" s="57" t="n"/>
    </row>
    <row r="604" ht="15.75" customHeight="1" s="198">
      <c r="A604" s="57" t="n"/>
      <c r="B604" s="57" t="n"/>
      <c r="C604" s="76" t="n"/>
      <c r="D604" s="57" t="n"/>
    </row>
    <row r="605" ht="15.75" customHeight="1" s="198">
      <c r="A605" s="57" t="n"/>
      <c r="B605" s="57" t="n"/>
      <c r="C605" s="76" t="n"/>
      <c r="D605" s="57" t="n"/>
    </row>
    <row r="606" ht="15.75" customHeight="1" s="198">
      <c r="A606" s="57" t="n"/>
      <c r="B606" s="57" t="n"/>
      <c r="C606" s="76" t="n"/>
      <c r="D606" s="57" t="n"/>
    </row>
    <row r="607" ht="15.75" customHeight="1" s="198">
      <c r="A607" s="57" t="n"/>
      <c r="B607" s="57" t="n"/>
      <c r="C607" s="76" t="n"/>
      <c r="D607" s="57" t="n"/>
    </row>
    <row r="608" ht="15.75" customHeight="1" s="198">
      <c r="A608" s="57" t="n"/>
      <c r="B608" s="57" t="n"/>
      <c r="C608" s="76" t="n"/>
      <c r="D608" s="57" t="n"/>
    </row>
    <row r="609" ht="15.75" customHeight="1" s="198">
      <c r="A609" s="57" t="n"/>
      <c r="B609" s="57" t="n"/>
      <c r="C609" s="76" t="n"/>
      <c r="D609" s="57" t="n"/>
    </row>
    <row r="610" ht="15.75" customHeight="1" s="198">
      <c r="A610" s="57" t="n"/>
      <c r="B610" s="57" t="n"/>
      <c r="C610" s="76" t="n"/>
      <c r="D610" s="57" t="n"/>
    </row>
    <row r="611" ht="15.75" customHeight="1" s="198">
      <c r="A611" s="57" t="n"/>
      <c r="B611" s="57" t="n"/>
      <c r="C611" s="76" t="n"/>
      <c r="D611" s="57" t="n"/>
    </row>
    <row r="612" ht="15.75" customHeight="1" s="198">
      <c r="A612" s="57" t="n"/>
      <c r="B612" s="57" t="n"/>
      <c r="C612" s="76" t="n"/>
      <c r="D612" s="57" t="n"/>
    </row>
    <row r="613" ht="15.75" customHeight="1" s="198">
      <c r="A613" s="57" t="n"/>
      <c r="B613" s="57" t="n"/>
      <c r="C613" s="76" t="n"/>
      <c r="D613" s="57" t="n"/>
    </row>
    <row r="614" ht="15.75" customHeight="1" s="198">
      <c r="A614" s="57" t="n"/>
      <c r="B614" s="57" t="n"/>
      <c r="C614" s="76" t="n"/>
      <c r="D614" s="57" t="n"/>
    </row>
    <row r="615" ht="15.75" customHeight="1" s="198">
      <c r="A615" s="57" t="n"/>
      <c r="B615" s="57" t="n"/>
      <c r="C615" s="76" t="n"/>
      <c r="D615" s="57" t="n"/>
    </row>
    <row r="616" ht="15.75" customHeight="1" s="198">
      <c r="A616" s="57" t="n"/>
      <c r="B616" s="57" t="n"/>
      <c r="C616" s="76" t="n"/>
      <c r="D616" s="57" t="n"/>
    </row>
    <row r="617" ht="15.75" customHeight="1" s="198">
      <c r="A617" s="57" t="n"/>
      <c r="B617" s="57" t="n"/>
      <c r="C617" s="76" t="n"/>
      <c r="D617" s="57" t="n"/>
    </row>
    <row r="618" ht="15.75" customHeight="1" s="198">
      <c r="A618" s="57" t="n"/>
      <c r="B618" s="57" t="n"/>
      <c r="C618" s="76" t="n"/>
      <c r="D618" s="57" t="n"/>
    </row>
    <row r="619" ht="15.75" customHeight="1" s="198">
      <c r="A619" s="57" t="n"/>
      <c r="B619" s="57" t="n"/>
      <c r="C619" s="76" t="n"/>
      <c r="D619" s="57" t="n"/>
    </row>
    <row r="620" ht="15.75" customHeight="1" s="198">
      <c r="A620" s="57" t="n"/>
      <c r="B620" s="57" t="n"/>
      <c r="C620" s="76" t="n"/>
      <c r="D620" s="57" t="n"/>
    </row>
    <row r="621" ht="15.75" customHeight="1" s="198">
      <c r="A621" s="57" t="n"/>
      <c r="B621" s="57" t="n"/>
      <c r="C621" s="76" t="n"/>
      <c r="D621" s="57" t="n"/>
    </row>
    <row r="622" ht="15.75" customHeight="1" s="198">
      <c r="A622" s="57" t="n"/>
      <c r="B622" s="57" t="n"/>
      <c r="C622" s="76" t="n"/>
      <c r="D622" s="57" t="n"/>
    </row>
    <row r="623" ht="15.75" customHeight="1" s="198">
      <c r="A623" s="57" t="n"/>
      <c r="B623" s="57" t="n"/>
      <c r="C623" s="76" t="n"/>
      <c r="D623" s="57" t="n"/>
    </row>
    <row r="624" ht="15.75" customHeight="1" s="198">
      <c r="A624" s="57" t="n"/>
      <c r="B624" s="57" t="n"/>
      <c r="C624" s="76" t="n"/>
      <c r="D624" s="57" t="n"/>
    </row>
    <row r="625" ht="15.75" customHeight="1" s="198">
      <c r="A625" s="57" t="n"/>
      <c r="B625" s="57" t="n"/>
      <c r="C625" s="76" t="n"/>
      <c r="D625" s="57" t="n"/>
    </row>
    <row r="626" ht="15.75" customHeight="1" s="198">
      <c r="A626" s="57" t="n"/>
      <c r="B626" s="57" t="n"/>
      <c r="C626" s="76" t="n"/>
      <c r="D626" s="57" t="n"/>
    </row>
    <row r="627" ht="15.75" customHeight="1" s="198">
      <c r="A627" s="57" t="n"/>
      <c r="B627" s="57" t="n"/>
      <c r="C627" s="76" t="n"/>
      <c r="D627" s="57" t="n"/>
    </row>
    <row r="628" ht="15.75" customHeight="1" s="198">
      <c r="A628" s="57" t="n"/>
      <c r="B628" s="57" t="n"/>
      <c r="C628" s="76" t="n"/>
      <c r="D628" s="57" t="n"/>
    </row>
    <row r="629" ht="15.75" customHeight="1" s="198">
      <c r="A629" s="57" t="n"/>
      <c r="B629" s="57" t="n"/>
      <c r="C629" s="76" t="n"/>
      <c r="D629" s="57" t="n"/>
    </row>
    <row r="630" ht="15.75" customHeight="1" s="198">
      <c r="A630" s="57" t="n"/>
      <c r="B630" s="57" t="n"/>
      <c r="C630" s="76" t="n"/>
      <c r="D630" s="57" t="n"/>
    </row>
    <row r="631" ht="15.75" customHeight="1" s="198">
      <c r="A631" s="57" t="n"/>
      <c r="B631" s="57" t="n"/>
      <c r="C631" s="76" t="n"/>
      <c r="D631" s="57" t="n"/>
    </row>
    <row r="632" ht="15.75" customHeight="1" s="198">
      <c r="A632" s="57" t="n"/>
      <c r="B632" s="57" t="n"/>
      <c r="C632" s="76" t="n"/>
      <c r="D632" s="57" t="n"/>
    </row>
    <row r="633" ht="15.75" customHeight="1" s="198">
      <c r="A633" s="57" t="n"/>
      <c r="B633" s="57" t="n"/>
      <c r="C633" s="76" t="n"/>
      <c r="D633" s="57" t="n"/>
    </row>
    <row r="634" ht="15.75" customHeight="1" s="198">
      <c r="A634" s="57" t="n"/>
      <c r="B634" s="57" t="n"/>
      <c r="C634" s="76" t="n"/>
      <c r="D634" s="57" t="n"/>
    </row>
    <row r="635" ht="15.75" customHeight="1" s="198">
      <c r="A635" s="57" t="n"/>
      <c r="B635" s="57" t="n"/>
      <c r="C635" s="76" t="n"/>
      <c r="D635" s="57" t="n"/>
    </row>
    <row r="636" ht="15.75" customHeight="1" s="198">
      <c r="A636" s="57" t="n"/>
      <c r="B636" s="57" t="n"/>
      <c r="C636" s="76" t="n"/>
      <c r="D636" s="57" t="n"/>
    </row>
    <row r="637" ht="15.75" customHeight="1" s="198">
      <c r="A637" s="57" t="n"/>
      <c r="B637" s="57" t="n"/>
      <c r="C637" s="76" t="n"/>
      <c r="D637" s="57" t="n"/>
    </row>
    <row r="638" ht="15.75" customHeight="1" s="198">
      <c r="A638" s="57" t="n"/>
      <c r="B638" s="57" t="n"/>
      <c r="C638" s="76" t="n"/>
      <c r="D638" s="57" t="n"/>
    </row>
    <row r="639" ht="15.75" customHeight="1" s="198">
      <c r="A639" s="57" t="n"/>
      <c r="B639" s="57" t="n"/>
      <c r="C639" s="76" t="n"/>
      <c r="D639" s="57" t="n"/>
    </row>
    <row r="640" ht="15.75" customHeight="1" s="198">
      <c r="A640" s="57" t="n"/>
      <c r="B640" s="57" t="n"/>
      <c r="C640" s="76" t="n"/>
      <c r="D640" s="57" t="n"/>
    </row>
    <row r="641" ht="15.75" customHeight="1" s="198">
      <c r="A641" s="57" t="n"/>
      <c r="B641" s="57" t="n"/>
      <c r="C641" s="76" t="n"/>
      <c r="D641" s="57" t="n"/>
    </row>
    <row r="642" ht="15.75" customHeight="1" s="198">
      <c r="A642" s="57" t="n"/>
      <c r="B642" s="57" t="n"/>
      <c r="C642" s="76" t="n"/>
      <c r="D642" s="57" t="n"/>
    </row>
    <row r="643" ht="15.75" customHeight="1" s="198">
      <c r="A643" s="57" t="n"/>
      <c r="B643" s="57" t="n"/>
      <c r="C643" s="76" t="n"/>
      <c r="D643" s="57" t="n"/>
    </row>
    <row r="644" ht="15.75" customHeight="1" s="198">
      <c r="A644" s="57" t="n"/>
      <c r="B644" s="57" t="n"/>
      <c r="C644" s="76" t="n"/>
      <c r="D644" s="57" t="n"/>
    </row>
    <row r="645" ht="15.75" customHeight="1" s="198">
      <c r="A645" s="57" t="n"/>
      <c r="B645" s="57" t="n"/>
      <c r="C645" s="76" t="n"/>
      <c r="D645" s="57" t="n"/>
    </row>
    <row r="646" ht="15.75" customHeight="1" s="198">
      <c r="A646" s="57" t="n"/>
      <c r="B646" s="57" t="n"/>
      <c r="C646" s="76" t="n"/>
      <c r="D646" s="57" t="n"/>
    </row>
    <row r="647" ht="15.75" customHeight="1" s="198">
      <c r="A647" s="57" t="n"/>
      <c r="B647" s="57" t="n"/>
      <c r="C647" s="76" t="n"/>
      <c r="D647" s="57" t="n"/>
    </row>
    <row r="648" ht="15.75" customHeight="1" s="198">
      <c r="A648" s="57" t="n"/>
      <c r="B648" s="57" t="n"/>
      <c r="C648" s="76" t="n"/>
      <c r="D648" s="57" t="n"/>
    </row>
    <row r="649" ht="15.75" customHeight="1" s="198">
      <c r="A649" s="57" t="n"/>
      <c r="B649" s="57" t="n"/>
      <c r="C649" s="76" t="n"/>
      <c r="D649" s="57" t="n"/>
    </row>
    <row r="650" ht="15.75" customHeight="1" s="198">
      <c r="A650" s="57" t="n"/>
      <c r="B650" s="57" t="n"/>
      <c r="C650" s="76" t="n"/>
      <c r="D650" s="57" t="n"/>
    </row>
    <row r="651" ht="15.75" customHeight="1" s="198">
      <c r="A651" s="57" t="n"/>
      <c r="B651" s="57" t="n"/>
      <c r="C651" s="76" t="n"/>
      <c r="D651" s="57" t="n"/>
    </row>
    <row r="652" ht="15.75" customHeight="1" s="198">
      <c r="A652" s="57" t="n"/>
      <c r="B652" s="57" t="n"/>
      <c r="C652" s="76" t="n"/>
      <c r="D652" s="57" t="n"/>
    </row>
    <row r="653" ht="15.75" customHeight="1" s="198">
      <c r="A653" s="57" t="n"/>
      <c r="B653" s="57" t="n"/>
      <c r="C653" s="76" t="n"/>
      <c r="D653" s="57" t="n"/>
    </row>
    <row r="654" ht="15.75" customHeight="1" s="198">
      <c r="A654" s="57" t="n"/>
      <c r="B654" s="57" t="n"/>
      <c r="C654" s="76" t="n"/>
      <c r="D654" s="57" t="n"/>
    </row>
    <row r="655" ht="15.75" customHeight="1" s="198">
      <c r="A655" s="57" t="n"/>
      <c r="B655" s="57" t="n"/>
      <c r="C655" s="76" t="n"/>
      <c r="D655" s="57" t="n"/>
    </row>
    <row r="656" ht="15.75" customHeight="1" s="198">
      <c r="A656" s="57" t="n"/>
      <c r="B656" s="57" t="n"/>
      <c r="C656" s="76" t="n"/>
      <c r="D656" s="57" t="n"/>
    </row>
    <row r="657" ht="15.75" customHeight="1" s="198">
      <c r="A657" s="57" t="n"/>
      <c r="B657" s="57" t="n"/>
      <c r="C657" s="76" t="n"/>
      <c r="D657" s="57" t="n"/>
    </row>
    <row r="658" ht="15.75" customHeight="1" s="198">
      <c r="A658" s="57" t="n"/>
      <c r="B658" s="57" t="n"/>
      <c r="C658" s="76" t="n"/>
      <c r="D658" s="57" t="n"/>
    </row>
    <row r="659" ht="15.75" customHeight="1" s="198">
      <c r="A659" s="57" t="n"/>
      <c r="B659" s="57" t="n"/>
      <c r="C659" s="76" t="n"/>
      <c r="D659" s="57" t="n"/>
    </row>
    <row r="660" ht="15.75" customHeight="1" s="198">
      <c r="A660" s="57" t="n"/>
      <c r="B660" s="57" t="n"/>
      <c r="C660" s="76" t="n"/>
      <c r="D660" s="57" t="n"/>
    </row>
    <row r="661" ht="15.75" customHeight="1" s="198">
      <c r="A661" s="57" t="n"/>
      <c r="B661" s="57" t="n"/>
      <c r="C661" s="76" t="n"/>
      <c r="D661" s="57" t="n"/>
    </row>
    <row r="662" ht="15.75" customHeight="1" s="198">
      <c r="A662" s="57" t="n"/>
      <c r="B662" s="57" t="n"/>
      <c r="C662" s="76" t="n"/>
      <c r="D662" s="57" t="n"/>
    </row>
    <row r="663" ht="15.75" customHeight="1" s="198">
      <c r="A663" s="57" t="n"/>
      <c r="B663" s="57" t="n"/>
      <c r="C663" s="76" t="n"/>
      <c r="D663" s="57" t="n"/>
    </row>
    <row r="664" ht="15.75" customHeight="1" s="198">
      <c r="A664" s="57" t="n"/>
      <c r="B664" s="57" t="n"/>
      <c r="C664" s="76" t="n"/>
      <c r="D664" s="57" t="n"/>
    </row>
    <row r="665" ht="15.75" customHeight="1" s="198">
      <c r="A665" s="57" t="n"/>
      <c r="B665" s="57" t="n"/>
      <c r="C665" s="76" t="n"/>
      <c r="D665" s="57" t="n"/>
    </row>
    <row r="666" ht="15.75" customHeight="1" s="198">
      <c r="A666" s="57" t="n"/>
      <c r="B666" s="57" t="n"/>
      <c r="C666" s="76" t="n"/>
      <c r="D666" s="57" t="n"/>
    </row>
    <row r="667" ht="15.75" customHeight="1" s="198">
      <c r="A667" s="57" t="n"/>
      <c r="B667" s="57" t="n"/>
      <c r="C667" s="76" t="n"/>
      <c r="D667" s="57" t="n"/>
    </row>
    <row r="668" ht="15.75" customHeight="1" s="198">
      <c r="A668" s="57" t="n"/>
      <c r="B668" s="57" t="n"/>
      <c r="C668" s="76" t="n"/>
      <c r="D668" s="57" t="n"/>
    </row>
    <row r="669" ht="15.75" customHeight="1" s="198">
      <c r="A669" s="57" t="n"/>
      <c r="B669" s="57" t="n"/>
      <c r="C669" s="76" t="n"/>
      <c r="D669" s="57" t="n"/>
    </row>
    <row r="670" ht="15.75" customHeight="1" s="198">
      <c r="A670" s="57" t="n"/>
      <c r="B670" s="57" t="n"/>
      <c r="C670" s="76" t="n"/>
      <c r="D670" s="57" t="n"/>
    </row>
    <row r="671" ht="15.75" customHeight="1" s="198">
      <c r="A671" s="57" t="n"/>
      <c r="B671" s="57" t="n"/>
      <c r="C671" s="76" t="n"/>
      <c r="D671" s="57" t="n"/>
    </row>
    <row r="672" ht="15.75" customHeight="1" s="198">
      <c r="A672" s="57" t="n"/>
      <c r="B672" s="57" t="n"/>
      <c r="C672" s="76" t="n"/>
      <c r="D672" s="57" t="n"/>
    </row>
    <row r="673" ht="15.75" customHeight="1" s="198">
      <c r="A673" s="57" t="n"/>
      <c r="B673" s="57" t="n"/>
      <c r="C673" s="76" t="n"/>
      <c r="D673" s="57" t="n"/>
    </row>
    <row r="674" ht="15.75" customHeight="1" s="198">
      <c r="A674" s="57" t="n"/>
      <c r="B674" s="57" t="n"/>
      <c r="C674" s="76" t="n"/>
      <c r="D674" s="57" t="n"/>
    </row>
    <row r="675" ht="15.75" customHeight="1" s="198">
      <c r="A675" s="57" t="n"/>
      <c r="B675" s="57" t="n"/>
      <c r="C675" s="76" t="n"/>
      <c r="D675" s="57" t="n"/>
    </row>
    <row r="676" ht="15.75" customHeight="1" s="198">
      <c r="A676" s="57" t="n"/>
      <c r="B676" s="57" t="n"/>
      <c r="C676" s="76" t="n"/>
      <c r="D676" s="57" t="n"/>
    </row>
    <row r="677" ht="15.75" customHeight="1" s="198">
      <c r="A677" s="57" t="n"/>
      <c r="B677" s="57" t="n"/>
      <c r="C677" s="76" t="n"/>
      <c r="D677" s="57" t="n"/>
    </row>
    <row r="678" ht="15.75" customHeight="1" s="198">
      <c r="A678" s="57" t="n"/>
      <c r="B678" s="57" t="n"/>
      <c r="C678" s="76" t="n"/>
      <c r="D678" s="57" t="n"/>
    </row>
    <row r="679" ht="15.75" customHeight="1" s="198">
      <c r="A679" s="57" t="n"/>
      <c r="B679" s="57" t="n"/>
      <c r="C679" s="76" t="n"/>
      <c r="D679" s="57" t="n"/>
    </row>
    <row r="680" ht="15.75" customHeight="1" s="198">
      <c r="A680" s="57" t="n"/>
      <c r="B680" s="57" t="n"/>
      <c r="C680" s="76" t="n"/>
      <c r="D680" s="57" t="n"/>
    </row>
    <row r="681" ht="15.75" customHeight="1" s="198">
      <c r="A681" s="57" t="n"/>
      <c r="B681" s="57" t="n"/>
      <c r="C681" s="76" t="n"/>
      <c r="D681" s="57" t="n"/>
    </row>
    <row r="682" ht="15.75" customHeight="1" s="198">
      <c r="A682" s="57" t="n"/>
      <c r="B682" s="57" t="n"/>
      <c r="C682" s="76" t="n"/>
      <c r="D682" s="57" t="n"/>
    </row>
    <row r="683" ht="15.75" customHeight="1" s="198">
      <c r="A683" s="57" t="n"/>
      <c r="B683" s="57" t="n"/>
      <c r="C683" s="76" t="n"/>
      <c r="D683" s="57" t="n"/>
    </row>
    <row r="684" ht="15.75" customHeight="1" s="198">
      <c r="A684" s="57" t="n"/>
      <c r="B684" s="57" t="n"/>
      <c r="C684" s="76" t="n"/>
      <c r="D684" s="57" t="n"/>
    </row>
    <row r="685" ht="15.75" customHeight="1" s="198">
      <c r="A685" s="57" t="n"/>
      <c r="B685" s="57" t="n"/>
      <c r="C685" s="76" t="n"/>
      <c r="D685" s="57" t="n"/>
    </row>
    <row r="686" ht="15.75" customHeight="1" s="198">
      <c r="A686" s="57" t="n"/>
      <c r="B686" s="57" t="n"/>
      <c r="C686" s="76" t="n"/>
      <c r="D686" s="57" t="n"/>
    </row>
    <row r="687" ht="15.75" customHeight="1" s="198">
      <c r="A687" s="57" t="n"/>
      <c r="B687" s="57" t="n"/>
      <c r="C687" s="76" t="n"/>
      <c r="D687" s="57" t="n"/>
    </row>
    <row r="688" ht="15.75" customHeight="1" s="198">
      <c r="A688" s="57" t="n"/>
      <c r="B688" s="57" t="n"/>
      <c r="C688" s="76" t="n"/>
      <c r="D688" s="57" t="n"/>
    </row>
    <row r="689" ht="15.75" customHeight="1" s="198">
      <c r="A689" s="57" t="n"/>
      <c r="B689" s="57" t="n"/>
      <c r="C689" s="76" t="n"/>
      <c r="D689" s="57" t="n"/>
    </row>
    <row r="690" ht="15.75" customHeight="1" s="198">
      <c r="A690" s="57" t="n"/>
      <c r="B690" s="57" t="n"/>
      <c r="C690" s="76" t="n"/>
      <c r="D690" s="57" t="n"/>
    </row>
    <row r="691" ht="15.75" customHeight="1" s="198">
      <c r="A691" s="57" t="n"/>
      <c r="B691" s="57" t="n"/>
      <c r="C691" s="76" t="n"/>
      <c r="D691" s="57" t="n"/>
    </row>
    <row r="692" ht="15.75" customHeight="1" s="198">
      <c r="A692" s="57" t="n"/>
      <c r="B692" s="57" t="n"/>
      <c r="C692" s="76" t="n"/>
      <c r="D692" s="57" t="n"/>
    </row>
    <row r="693" ht="15.75" customHeight="1" s="198">
      <c r="A693" s="57" t="n"/>
      <c r="B693" s="57" t="n"/>
      <c r="C693" s="76" t="n"/>
      <c r="D693" s="57" t="n"/>
    </row>
    <row r="694" ht="15.75" customHeight="1" s="198">
      <c r="A694" s="57" t="n"/>
      <c r="B694" s="57" t="n"/>
      <c r="C694" s="76" t="n"/>
      <c r="D694" s="57" t="n"/>
    </row>
    <row r="695" ht="15.75" customHeight="1" s="198">
      <c r="A695" s="57" t="n"/>
      <c r="B695" s="57" t="n"/>
      <c r="C695" s="76" t="n"/>
      <c r="D695" s="57" t="n"/>
    </row>
    <row r="696" ht="15.75" customHeight="1" s="198">
      <c r="A696" s="57" t="n"/>
      <c r="B696" s="57" t="n"/>
      <c r="C696" s="76" t="n"/>
      <c r="D696" s="57" t="n"/>
    </row>
    <row r="697" ht="15.75" customHeight="1" s="198">
      <c r="A697" s="57" t="n"/>
      <c r="B697" s="57" t="n"/>
      <c r="C697" s="76" t="n"/>
      <c r="D697" s="57" t="n"/>
    </row>
    <row r="698" ht="15.75" customHeight="1" s="198">
      <c r="A698" s="57" t="n"/>
      <c r="B698" s="57" t="n"/>
      <c r="C698" s="76" t="n"/>
      <c r="D698" s="57" t="n"/>
    </row>
    <row r="699" ht="15.75" customHeight="1" s="198">
      <c r="A699" s="57" t="n"/>
      <c r="B699" s="57" t="n"/>
      <c r="C699" s="76" t="n"/>
      <c r="D699" s="57" t="n"/>
    </row>
    <row r="700" ht="15.75" customHeight="1" s="198">
      <c r="A700" s="57" t="n"/>
      <c r="B700" s="57" t="n"/>
      <c r="C700" s="76" t="n"/>
      <c r="D700" s="57" t="n"/>
    </row>
    <row r="701" ht="15.75" customHeight="1" s="198">
      <c r="A701" s="57" t="n"/>
      <c r="B701" s="57" t="n"/>
      <c r="C701" s="76" t="n"/>
      <c r="D701" s="57" t="n"/>
    </row>
    <row r="702" ht="15.75" customHeight="1" s="198">
      <c r="A702" s="57" t="n"/>
      <c r="B702" s="57" t="n"/>
      <c r="C702" s="76" t="n"/>
      <c r="D702" s="57" t="n"/>
    </row>
    <row r="703" ht="15.75" customHeight="1" s="198">
      <c r="A703" s="57" t="n"/>
      <c r="B703" s="57" t="n"/>
      <c r="C703" s="76" t="n"/>
      <c r="D703" s="57" t="n"/>
    </row>
    <row r="704" ht="15.75" customHeight="1" s="198">
      <c r="A704" s="57" t="n"/>
      <c r="B704" s="57" t="n"/>
      <c r="C704" s="76" t="n"/>
      <c r="D704" s="57" t="n"/>
    </row>
    <row r="705" ht="15.75" customHeight="1" s="198">
      <c r="A705" s="57" t="n"/>
      <c r="B705" s="57" t="n"/>
      <c r="C705" s="76" t="n"/>
      <c r="D705" s="57" t="n"/>
    </row>
    <row r="706" ht="15.75" customHeight="1" s="198">
      <c r="A706" s="57" t="n"/>
      <c r="B706" s="57" t="n"/>
      <c r="C706" s="76" t="n"/>
      <c r="D706" s="57" t="n"/>
    </row>
    <row r="707" ht="15.75" customHeight="1" s="198">
      <c r="A707" s="57" t="n"/>
      <c r="B707" s="57" t="n"/>
      <c r="C707" s="76" t="n"/>
      <c r="D707" s="57" t="n"/>
    </row>
    <row r="708" ht="15.75" customHeight="1" s="198">
      <c r="A708" s="57" t="n"/>
      <c r="B708" s="57" t="n"/>
      <c r="C708" s="76" t="n"/>
      <c r="D708" s="57" t="n"/>
    </row>
    <row r="709" ht="15.75" customHeight="1" s="198">
      <c r="A709" s="57" t="n"/>
      <c r="B709" s="57" t="n"/>
      <c r="C709" s="76" t="n"/>
      <c r="D709" s="57" t="n"/>
    </row>
    <row r="710" ht="15.75" customHeight="1" s="198">
      <c r="A710" s="57" t="n"/>
      <c r="B710" s="57" t="n"/>
      <c r="C710" s="76" t="n"/>
      <c r="D710" s="57" t="n"/>
    </row>
    <row r="711" ht="15.75" customHeight="1" s="198">
      <c r="A711" s="57" t="n"/>
      <c r="B711" s="57" t="n"/>
      <c r="C711" s="76" t="n"/>
      <c r="D711" s="57" t="n"/>
    </row>
    <row r="712" ht="15.75" customHeight="1" s="198">
      <c r="A712" s="57" t="n"/>
      <c r="B712" s="57" t="n"/>
      <c r="C712" s="76" t="n"/>
      <c r="D712" s="57" t="n"/>
    </row>
    <row r="713" ht="15.75" customHeight="1" s="198">
      <c r="A713" s="57" t="n"/>
      <c r="B713" s="57" t="n"/>
      <c r="C713" s="76" t="n"/>
      <c r="D713" s="57" t="n"/>
    </row>
    <row r="714" ht="15.75" customHeight="1" s="198">
      <c r="A714" s="57" t="n"/>
      <c r="B714" s="57" t="n"/>
      <c r="C714" s="76" t="n"/>
      <c r="D714" s="57" t="n"/>
    </row>
    <row r="715" ht="15.75" customHeight="1" s="198">
      <c r="A715" s="57" t="n"/>
      <c r="B715" s="57" t="n"/>
      <c r="C715" s="76" t="n"/>
      <c r="D715" s="57" t="n"/>
    </row>
    <row r="716" ht="15.75" customHeight="1" s="198">
      <c r="A716" s="57" t="n"/>
      <c r="B716" s="57" t="n"/>
      <c r="C716" s="76" t="n"/>
      <c r="D716" s="57" t="n"/>
    </row>
    <row r="717" ht="15.75" customHeight="1" s="198">
      <c r="A717" s="57" t="n"/>
      <c r="B717" s="57" t="n"/>
      <c r="C717" s="76" t="n"/>
      <c r="D717" s="57" t="n"/>
    </row>
    <row r="718" ht="15.75" customHeight="1" s="198">
      <c r="A718" s="57" t="n"/>
      <c r="B718" s="57" t="n"/>
      <c r="C718" s="76" t="n"/>
      <c r="D718" s="57" t="n"/>
    </row>
    <row r="719" ht="15.75" customHeight="1" s="198">
      <c r="A719" s="57" t="n"/>
      <c r="B719" s="57" t="n"/>
      <c r="C719" s="76" t="n"/>
      <c r="D719" s="57" t="n"/>
    </row>
    <row r="720" ht="15.75" customHeight="1" s="198">
      <c r="A720" s="57" t="n"/>
      <c r="B720" s="57" t="n"/>
      <c r="C720" s="76" t="n"/>
      <c r="D720" s="57" t="n"/>
    </row>
    <row r="721" ht="15.75" customHeight="1" s="198">
      <c r="A721" s="57" t="n"/>
      <c r="B721" s="57" t="n"/>
      <c r="C721" s="76" t="n"/>
      <c r="D721" s="57" t="n"/>
    </row>
    <row r="722" ht="15.75" customHeight="1" s="198">
      <c r="A722" s="57" t="n"/>
      <c r="B722" s="57" t="n"/>
      <c r="C722" s="76" t="n"/>
      <c r="D722" s="57" t="n"/>
    </row>
    <row r="723" ht="15.75" customHeight="1" s="198">
      <c r="A723" s="57" t="n"/>
      <c r="B723" s="57" t="n"/>
      <c r="C723" s="76" t="n"/>
      <c r="D723" s="57" t="n"/>
    </row>
    <row r="724" ht="15.75" customHeight="1" s="198">
      <c r="A724" s="57" t="n"/>
      <c r="B724" s="57" t="n"/>
      <c r="C724" s="76" t="n"/>
      <c r="D724" s="57" t="n"/>
    </row>
    <row r="725" ht="15.75" customHeight="1" s="198">
      <c r="A725" s="57" t="n"/>
      <c r="B725" s="57" t="n"/>
      <c r="C725" s="76" t="n"/>
      <c r="D725" s="57" t="n"/>
    </row>
    <row r="726" ht="15.75" customHeight="1" s="198">
      <c r="A726" s="57" t="n"/>
      <c r="B726" s="57" t="n"/>
      <c r="C726" s="76" t="n"/>
      <c r="D726" s="57" t="n"/>
    </row>
    <row r="727" ht="15.75" customHeight="1" s="198">
      <c r="A727" s="57" t="n"/>
      <c r="B727" s="57" t="n"/>
      <c r="C727" s="76" t="n"/>
      <c r="D727" s="57" t="n"/>
    </row>
    <row r="728" ht="15.75" customHeight="1" s="198">
      <c r="A728" s="57" t="n"/>
      <c r="B728" s="57" t="n"/>
      <c r="C728" s="76" t="n"/>
      <c r="D728" s="57" t="n"/>
    </row>
    <row r="729" ht="15.75" customHeight="1" s="198">
      <c r="A729" s="57" t="n"/>
      <c r="B729" s="57" t="n"/>
      <c r="C729" s="76" t="n"/>
      <c r="D729" s="57" t="n"/>
    </row>
    <row r="730" ht="15.75" customHeight="1" s="198">
      <c r="A730" s="57" t="n"/>
      <c r="B730" s="57" t="n"/>
      <c r="C730" s="76" t="n"/>
      <c r="D730" s="57" t="n"/>
    </row>
    <row r="731" ht="15.75" customHeight="1" s="198">
      <c r="A731" s="57" t="n"/>
      <c r="B731" s="57" t="n"/>
      <c r="C731" s="76" t="n"/>
      <c r="D731" s="57" t="n"/>
    </row>
    <row r="732" ht="15.75" customHeight="1" s="198">
      <c r="A732" s="57" t="n"/>
      <c r="B732" s="57" t="n"/>
      <c r="C732" s="76" t="n"/>
      <c r="D732" s="57" t="n"/>
    </row>
    <row r="733" ht="15.75" customHeight="1" s="198">
      <c r="A733" s="57" t="n"/>
      <c r="B733" s="57" t="n"/>
      <c r="C733" s="76" t="n"/>
      <c r="D733" s="57" t="n"/>
    </row>
    <row r="734" ht="15.75" customHeight="1" s="198">
      <c r="A734" s="57" t="n"/>
      <c r="B734" s="57" t="n"/>
      <c r="C734" s="76" t="n"/>
      <c r="D734" s="57" t="n"/>
    </row>
    <row r="735" ht="15.75" customHeight="1" s="198">
      <c r="A735" s="57" t="n"/>
      <c r="B735" s="57" t="n"/>
      <c r="C735" s="76" t="n"/>
      <c r="D735" s="57" t="n"/>
    </row>
    <row r="736" ht="15.75" customHeight="1" s="198">
      <c r="A736" s="57" t="n"/>
      <c r="B736" s="57" t="n"/>
      <c r="C736" s="76" t="n"/>
      <c r="D736" s="57" t="n"/>
    </row>
    <row r="737" ht="15.75" customHeight="1" s="198">
      <c r="A737" s="57" t="n"/>
      <c r="B737" s="57" t="n"/>
      <c r="C737" s="76" t="n"/>
      <c r="D737" s="57" t="n"/>
    </row>
    <row r="738" ht="15.75" customHeight="1" s="198">
      <c r="A738" s="57" t="n"/>
      <c r="B738" s="57" t="n"/>
      <c r="C738" s="76" t="n"/>
      <c r="D738" s="57" t="n"/>
    </row>
    <row r="739" ht="15.75" customHeight="1" s="198">
      <c r="A739" s="57" t="n"/>
      <c r="B739" s="57" t="n"/>
      <c r="C739" s="76" t="n"/>
      <c r="D739" s="57" t="n"/>
    </row>
    <row r="740" ht="15.75" customHeight="1" s="198">
      <c r="A740" s="57" t="n"/>
      <c r="B740" s="57" t="n"/>
      <c r="C740" s="76" t="n"/>
      <c r="D740" s="57" t="n"/>
    </row>
    <row r="741" ht="15.75" customHeight="1" s="198">
      <c r="A741" s="57" t="n"/>
      <c r="B741" s="57" t="n"/>
      <c r="C741" s="76" t="n"/>
      <c r="D741" s="57" t="n"/>
    </row>
    <row r="742" ht="15.75" customHeight="1" s="198">
      <c r="A742" s="57" t="n"/>
      <c r="B742" s="57" t="n"/>
      <c r="C742" s="76" t="n"/>
      <c r="D742" s="57" t="n"/>
    </row>
    <row r="743" ht="15.75" customHeight="1" s="198">
      <c r="A743" s="57" t="n"/>
      <c r="B743" s="57" t="n"/>
      <c r="C743" s="76" t="n"/>
      <c r="D743" s="57" t="n"/>
    </row>
    <row r="744" ht="15.75" customHeight="1" s="198">
      <c r="A744" s="57" t="n"/>
      <c r="B744" s="57" t="n"/>
      <c r="C744" s="76" t="n"/>
      <c r="D744" s="57" t="n"/>
    </row>
    <row r="745" ht="15.75" customHeight="1" s="198">
      <c r="A745" s="57" t="n"/>
      <c r="B745" s="57" t="n"/>
      <c r="C745" s="76" t="n"/>
      <c r="D745" s="57" t="n"/>
    </row>
    <row r="746" ht="15.75" customHeight="1" s="198">
      <c r="A746" s="57" t="n"/>
      <c r="B746" s="57" t="n"/>
      <c r="C746" s="76" t="n"/>
      <c r="D746" s="57" t="n"/>
    </row>
    <row r="747" ht="15.75" customHeight="1" s="198">
      <c r="A747" s="57" t="n"/>
      <c r="B747" s="57" t="n"/>
      <c r="C747" s="76" t="n"/>
      <c r="D747" s="57" t="n"/>
    </row>
    <row r="748" ht="15.75" customHeight="1" s="198">
      <c r="A748" s="57" t="n"/>
      <c r="B748" s="57" t="n"/>
      <c r="C748" s="76" t="n"/>
      <c r="D748" s="57" t="n"/>
    </row>
    <row r="749" ht="15.75" customHeight="1" s="198">
      <c r="A749" s="57" t="n"/>
      <c r="B749" s="57" t="n"/>
      <c r="C749" s="76" t="n"/>
      <c r="D749" s="57" t="n"/>
    </row>
    <row r="750" ht="15.75" customHeight="1" s="198">
      <c r="A750" s="57" t="n"/>
      <c r="B750" s="57" t="n"/>
      <c r="C750" s="76" t="n"/>
      <c r="D750" s="57" t="n"/>
    </row>
    <row r="751" ht="15.75" customHeight="1" s="198">
      <c r="A751" s="57" t="n"/>
      <c r="B751" s="57" t="n"/>
      <c r="C751" s="76" t="n"/>
      <c r="D751" s="57" t="n"/>
    </row>
    <row r="752" ht="15.75" customHeight="1" s="198">
      <c r="A752" s="57" t="n"/>
      <c r="B752" s="57" t="n"/>
      <c r="C752" s="76" t="n"/>
      <c r="D752" s="57" t="n"/>
    </row>
    <row r="753" ht="15.75" customHeight="1" s="198">
      <c r="A753" s="57" t="n"/>
      <c r="B753" s="57" t="n"/>
      <c r="C753" s="76" t="n"/>
      <c r="D753" s="57" t="n"/>
    </row>
    <row r="754" ht="15.75" customHeight="1" s="198">
      <c r="A754" s="57" t="n"/>
      <c r="B754" s="57" t="n"/>
      <c r="C754" s="76" t="n"/>
      <c r="D754" s="57" t="n"/>
    </row>
    <row r="755" ht="15.75" customHeight="1" s="198">
      <c r="A755" s="57" t="n"/>
      <c r="B755" s="57" t="n"/>
      <c r="C755" s="76" t="n"/>
      <c r="D755" s="57" t="n"/>
    </row>
    <row r="756" ht="15.75" customHeight="1" s="198">
      <c r="A756" s="57" t="n"/>
      <c r="B756" s="57" t="n"/>
      <c r="C756" s="76" t="n"/>
      <c r="D756" s="57" t="n"/>
    </row>
    <row r="757" ht="15.75" customHeight="1" s="198">
      <c r="A757" s="57" t="n"/>
      <c r="B757" s="57" t="n"/>
      <c r="C757" s="76" t="n"/>
      <c r="D757" s="57" t="n"/>
    </row>
    <row r="758" ht="15.75" customHeight="1" s="198">
      <c r="A758" s="57" t="n"/>
      <c r="B758" s="57" t="n"/>
      <c r="C758" s="76" t="n"/>
      <c r="D758" s="57" t="n"/>
    </row>
    <row r="759" ht="15.75" customHeight="1" s="198">
      <c r="A759" s="57" t="n"/>
      <c r="B759" s="57" t="n"/>
      <c r="C759" s="76" t="n"/>
      <c r="D759" s="57" t="n"/>
    </row>
    <row r="760" ht="15.75" customHeight="1" s="198">
      <c r="A760" s="57" t="n"/>
      <c r="B760" s="57" t="n"/>
      <c r="C760" s="76" t="n"/>
      <c r="D760" s="57" t="n"/>
    </row>
    <row r="761" ht="15.75" customHeight="1" s="198">
      <c r="A761" s="57" t="n"/>
      <c r="B761" s="57" t="n"/>
      <c r="C761" s="76" t="n"/>
      <c r="D761" s="57" t="n"/>
    </row>
    <row r="762" ht="15.75" customHeight="1" s="198">
      <c r="A762" s="57" t="n"/>
      <c r="B762" s="57" t="n"/>
      <c r="C762" s="76" t="n"/>
      <c r="D762" s="57" t="n"/>
    </row>
    <row r="763" ht="15.75" customHeight="1" s="198">
      <c r="A763" s="57" t="n"/>
      <c r="B763" s="57" t="n"/>
      <c r="C763" s="76" t="n"/>
      <c r="D763" s="57" t="n"/>
    </row>
    <row r="764" ht="15.75" customHeight="1" s="198">
      <c r="A764" s="57" t="n"/>
      <c r="B764" s="57" t="n"/>
      <c r="C764" s="76" t="n"/>
      <c r="D764" s="57" t="n"/>
    </row>
    <row r="765" ht="15.75" customHeight="1" s="198">
      <c r="A765" s="57" t="n"/>
      <c r="B765" s="57" t="n"/>
      <c r="C765" s="76" t="n"/>
      <c r="D765" s="57" t="n"/>
    </row>
    <row r="766" ht="15.75" customHeight="1" s="198">
      <c r="A766" s="57" t="n"/>
      <c r="B766" s="57" t="n"/>
      <c r="C766" s="76" t="n"/>
      <c r="D766" s="57" t="n"/>
    </row>
    <row r="767" ht="15.75" customHeight="1" s="198">
      <c r="A767" s="57" t="n"/>
      <c r="B767" s="57" t="n"/>
      <c r="C767" s="76" t="n"/>
      <c r="D767" s="57" t="n"/>
    </row>
    <row r="768" ht="15.75" customHeight="1" s="198">
      <c r="A768" s="57" t="n"/>
      <c r="B768" s="57" t="n"/>
      <c r="C768" s="76" t="n"/>
      <c r="D768" s="57" t="n"/>
    </row>
    <row r="769" ht="15.75" customHeight="1" s="198">
      <c r="A769" s="57" t="n"/>
      <c r="B769" s="57" t="n"/>
      <c r="C769" s="76" t="n"/>
      <c r="D769" s="57" t="n"/>
    </row>
    <row r="770" ht="15.75" customHeight="1" s="198">
      <c r="A770" s="57" t="n"/>
      <c r="B770" s="57" t="n"/>
      <c r="C770" s="76" t="n"/>
      <c r="D770" s="57" t="n"/>
    </row>
    <row r="771" ht="15.75" customHeight="1" s="198">
      <c r="A771" s="57" t="n"/>
      <c r="B771" s="57" t="n"/>
      <c r="C771" s="76" t="n"/>
      <c r="D771" s="57" t="n"/>
    </row>
    <row r="772" ht="15.75" customHeight="1" s="198">
      <c r="A772" s="57" t="n"/>
      <c r="B772" s="57" t="n"/>
      <c r="C772" s="76" t="n"/>
      <c r="D772" s="57" t="n"/>
    </row>
    <row r="773" ht="15.75" customHeight="1" s="198">
      <c r="A773" s="57" t="n"/>
      <c r="B773" s="57" t="n"/>
      <c r="C773" s="76" t="n"/>
      <c r="D773" s="57" t="n"/>
    </row>
    <row r="774" ht="15.75" customHeight="1" s="198">
      <c r="A774" s="57" t="n"/>
      <c r="B774" s="57" t="n"/>
      <c r="C774" s="76" t="n"/>
      <c r="D774" s="57" t="n"/>
    </row>
    <row r="775" ht="15.75" customHeight="1" s="198">
      <c r="A775" s="57" t="n"/>
      <c r="B775" s="57" t="n"/>
      <c r="C775" s="76" t="n"/>
      <c r="D775" s="57" t="n"/>
    </row>
    <row r="776" ht="15.75" customHeight="1" s="198">
      <c r="A776" s="57" t="n"/>
      <c r="B776" s="57" t="n"/>
      <c r="C776" s="76" t="n"/>
      <c r="D776" s="57" t="n"/>
    </row>
    <row r="777" ht="15.75" customHeight="1" s="198">
      <c r="A777" s="57" t="n"/>
      <c r="B777" s="57" t="n"/>
      <c r="C777" s="76" t="n"/>
      <c r="D777" s="57" t="n"/>
    </row>
    <row r="778" ht="15.75" customHeight="1" s="198">
      <c r="A778" s="57" t="n"/>
      <c r="B778" s="57" t="n"/>
      <c r="C778" s="76" t="n"/>
      <c r="D778" s="57" t="n"/>
    </row>
    <row r="779" ht="15.75" customHeight="1" s="198">
      <c r="A779" s="57" t="n"/>
      <c r="B779" s="57" t="n"/>
      <c r="C779" s="76" t="n"/>
      <c r="D779" s="57" t="n"/>
    </row>
    <row r="780" ht="15.75" customHeight="1" s="198">
      <c r="A780" s="57" t="n"/>
      <c r="B780" s="57" t="n"/>
      <c r="C780" s="76" t="n"/>
      <c r="D780" s="57" t="n"/>
    </row>
    <row r="781" ht="15.75" customHeight="1" s="198">
      <c r="A781" s="57" t="n"/>
      <c r="B781" s="57" t="n"/>
      <c r="C781" s="76" t="n"/>
      <c r="D781" s="57" t="n"/>
    </row>
    <row r="782" ht="15.75" customHeight="1" s="198">
      <c r="A782" s="57" t="n"/>
      <c r="B782" s="57" t="n"/>
      <c r="C782" s="76" t="n"/>
      <c r="D782" s="57" t="n"/>
    </row>
    <row r="783" ht="15.75" customHeight="1" s="198">
      <c r="A783" s="57" t="n"/>
      <c r="B783" s="57" t="n"/>
      <c r="C783" s="76" t="n"/>
      <c r="D783" s="57" t="n"/>
    </row>
    <row r="784" ht="15.75" customHeight="1" s="198">
      <c r="A784" s="57" t="n"/>
      <c r="B784" s="57" t="n"/>
      <c r="C784" s="76" t="n"/>
      <c r="D784" s="57" t="n"/>
    </row>
    <row r="785" ht="15.75" customHeight="1" s="198">
      <c r="A785" s="57" t="n"/>
      <c r="B785" s="57" t="n"/>
      <c r="C785" s="76" t="n"/>
      <c r="D785" s="57" t="n"/>
    </row>
    <row r="786" ht="15.75" customHeight="1" s="198">
      <c r="A786" s="57" t="n"/>
      <c r="B786" s="57" t="n"/>
      <c r="C786" s="76" t="n"/>
      <c r="D786" s="57" t="n"/>
    </row>
    <row r="787" ht="15.75" customHeight="1" s="198">
      <c r="A787" s="57" t="n"/>
      <c r="B787" s="57" t="n"/>
      <c r="C787" s="76" t="n"/>
      <c r="D787" s="57" t="n"/>
    </row>
    <row r="788" ht="15.75" customHeight="1" s="198">
      <c r="A788" s="57" t="n"/>
      <c r="B788" s="57" t="n"/>
      <c r="C788" s="76" t="n"/>
      <c r="D788" s="57" t="n"/>
    </row>
    <row r="789" ht="15.75" customHeight="1" s="198">
      <c r="A789" s="57" t="n"/>
      <c r="B789" s="57" t="n"/>
      <c r="C789" s="76" t="n"/>
      <c r="D789" s="57" t="n"/>
    </row>
    <row r="790" ht="15.75" customHeight="1" s="198">
      <c r="A790" s="57" t="n"/>
      <c r="B790" s="57" t="n"/>
      <c r="C790" s="76" t="n"/>
      <c r="D790" s="57" t="n"/>
    </row>
    <row r="791" ht="15.75" customHeight="1" s="198">
      <c r="A791" s="57" t="n"/>
      <c r="B791" s="57" t="n"/>
      <c r="C791" s="76" t="n"/>
      <c r="D791" s="57" t="n"/>
    </row>
    <row r="792" ht="15.75" customHeight="1" s="198">
      <c r="A792" s="57" t="n"/>
      <c r="B792" s="57" t="n"/>
      <c r="C792" s="76" t="n"/>
      <c r="D792" s="57" t="n"/>
    </row>
    <row r="793" ht="15.75" customHeight="1" s="198">
      <c r="A793" s="57" t="n"/>
      <c r="B793" s="57" t="n"/>
      <c r="C793" s="76" t="n"/>
      <c r="D793" s="57" t="n"/>
    </row>
    <row r="794" ht="15.75" customHeight="1" s="198">
      <c r="A794" s="57" t="n"/>
      <c r="B794" s="57" t="n"/>
      <c r="C794" s="76" t="n"/>
      <c r="D794" s="57" t="n"/>
    </row>
    <row r="795" ht="15.75" customHeight="1" s="198">
      <c r="A795" s="57" t="n"/>
      <c r="B795" s="57" t="n"/>
      <c r="C795" s="76" t="n"/>
      <c r="D795" s="57" t="n"/>
    </row>
    <row r="796" ht="15.75" customHeight="1" s="198">
      <c r="A796" s="57" t="n"/>
      <c r="B796" s="57" t="n"/>
      <c r="C796" s="76" t="n"/>
      <c r="D796" s="57" t="n"/>
    </row>
    <row r="797" ht="15.75" customHeight="1" s="198">
      <c r="A797" s="57" t="n"/>
      <c r="B797" s="57" t="n"/>
      <c r="C797" s="76" t="n"/>
      <c r="D797" s="57" t="n"/>
    </row>
    <row r="798" ht="15.75" customHeight="1" s="198">
      <c r="A798" s="57" t="n"/>
      <c r="B798" s="57" t="n"/>
      <c r="C798" s="76" t="n"/>
      <c r="D798" s="57" t="n"/>
    </row>
    <row r="799" ht="15.75" customHeight="1" s="198">
      <c r="A799" s="57" t="n"/>
      <c r="B799" s="57" t="n"/>
      <c r="C799" s="76" t="n"/>
      <c r="D799" s="57" t="n"/>
    </row>
    <row r="800" ht="15.75" customHeight="1" s="198">
      <c r="A800" s="57" t="n"/>
      <c r="B800" s="57" t="n"/>
      <c r="C800" s="76" t="n"/>
      <c r="D800" s="57" t="n"/>
    </row>
    <row r="801" ht="15.75" customHeight="1" s="198">
      <c r="A801" s="57" t="n"/>
      <c r="B801" s="57" t="n"/>
      <c r="C801" s="76" t="n"/>
      <c r="D801" s="57" t="n"/>
    </row>
    <row r="802" ht="15.75" customHeight="1" s="198">
      <c r="A802" s="57" t="n"/>
      <c r="B802" s="57" t="n"/>
      <c r="C802" s="76" t="n"/>
      <c r="D802" s="57" t="n"/>
    </row>
    <row r="803" ht="15.75" customHeight="1" s="198">
      <c r="A803" s="57" t="n"/>
      <c r="B803" s="57" t="n"/>
      <c r="C803" s="76" t="n"/>
      <c r="D803" s="57" t="n"/>
    </row>
    <row r="804" ht="15.75" customHeight="1" s="198">
      <c r="A804" s="57" t="n"/>
      <c r="B804" s="57" t="n"/>
      <c r="C804" s="76" t="n"/>
      <c r="D804" s="57" t="n"/>
    </row>
    <row r="805" ht="15.75" customHeight="1" s="198">
      <c r="A805" s="57" t="n"/>
      <c r="B805" s="57" t="n"/>
      <c r="C805" s="76" t="n"/>
      <c r="D805" s="57" t="n"/>
    </row>
    <row r="806" ht="15.75" customHeight="1" s="198">
      <c r="A806" s="57" t="n"/>
      <c r="B806" s="57" t="n"/>
      <c r="C806" s="76" t="n"/>
      <c r="D806" s="57" t="n"/>
    </row>
    <row r="807" ht="15.75" customHeight="1" s="198">
      <c r="A807" s="57" t="n"/>
      <c r="B807" s="57" t="n"/>
      <c r="C807" s="76" t="n"/>
      <c r="D807" s="57" t="n"/>
    </row>
    <row r="808" ht="15.75" customHeight="1" s="198">
      <c r="A808" s="57" t="n"/>
      <c r="B808" s="57" t="n"/>
      <c r="C808" s="76" t="n"/>
      <c r="D808" s="57" t="n"/>
    </row>
    <row r="809" ht="15.75" customHeight="1" s="198">
      <c r="A809" s="57" t="n"/>
      <c r="B809" s="57" t="n"/>
      <c r="C809" s="76" t="n"/>
      <c r="D809" s="57" t="n"/>
    </row>
    <row r="810" ht="15.75" customHeight="1" s="198">
      <c r="A810" s="57" t="n"/>
      <c r="B810" s="57" t="n"/>
      <c r="C810" s="76" t="n"/>
      <c r="D810" s="57" t="n"/>
    </row>
    <row r="811" ht="15.75" customHeight="1" s="198">
      <c r="A811" s="57" t="n"/>
      <c r="B811" s="57" t="n"/>
      <c r="C811" s="76" t="n"/>
      <c r="D811" s="57" t="n"/>
    </row>
    <row r="812" ht="15.75" customHeight="1" s="198">
      <c r="A812" s="57" t="n"/>
      <c r="B812" s="57" t="n"/>
      <c r="C812" s="76" t="n"/>
      <c r="D812" s="57" t="n"/>
    </row>
    <row r="813" ht="15.75" customHeight="1" s="198">
      <c r="A813" s="57" t="n"/>
      <c r="B813" s="57" t="n"/>
      <c r="C813" s="76" t="n"/>
      <c r="D813" s="57" t="n"/>
    </row>
    <row r="814" ht="15.75" customHeight="1" s="198">
      <c r="A814" s="57" t="n"/>
      <c r="B814" s="57" t="n"/>
      <c r="C814" s="76" t="n"/>
      <c r="D814" s="57" t="n"/>
    </row>
    <row r="815" ht="15.75" customHeight="1" s="198">
      <c r="A815" s="57" t="n"/>
      <c r="B815" s="57" t="n"/>
      <c r="C815" s="76" t="n"/>
      <c r="D815" s="57" t="n"/>
    </row>
    <row r="816" ht="15.75" customHeight="1" s="198">
      <c r="A816" s="57" t="n"/>
      <c r="B816" s="57" t="n"/>
      <c r="C816" s="76" t="n"/>
      <c r="D816" s="57" t="n"/>
    </row>
    <row r="817" ht="15.75" customHeight="1" s="198">
      <c r="A817" s="57" t="n"/>
      <c r="B817" s="57" t="n"/>
      <c r="C817" s="76" t="n"/>
      <c r="D817" s="57" t="n"/>
    </row>
    <row r="818" ht="15.75" customHeight="1" s="198">
      <c r="A818" s="57" t="n"/>
      <c r="B818" s="57" t="n"/>
      <c r="C818" s="76" t="n"/>
      <c r="D818" s="57" t="n"/>
    </row>
    <row r="819" ht="15.75" customHeight="1" s="198">
      <c r="A819" s="57" t="n"/>
      <c r="B819" s="57" t="n"/>
      <c r="C819" s="76" t="n"/>
      <c r="D819" s="57" t="n"/>
    </row>
    <row r="820" ht="15.75" customHeight="1" s="198">
      <c r="A820" s="57" t="n"/>
      <c r="B820" s="57" t="n"/>
      <c r="C820" s="76" t="n"/>
      <c r="D820" s="57" t="n"/>
    </row>
    <row r="821" ht="15.75" customHeight="1" s="198">
      <c r="A821" s="57" t="n"/>
      <c r="B821" s="57" t="n"/>
      <c r="C821" s="76" t="n"/>
      <c r="D821" s="57" t="n"/>
    </row>
    <row r="822" ht="15.75" customHeight="1" s="198">
      <c r="A822" s="57" t="n"/>
      <c r="B822" s="57" t="n"/>
      <c r="C822" s="76" t="n"/>
      <c r="D822" s="57" t="n"/>
    </row>
    <row r="823" ht="15.75" customHeight="1" s="198">
      <c r="A823" s="57" t="n"/>
      <c r="B823" s="57" t="n"/>
      <c r="C823" s="76" t="n"/>
      <c r="D823" s="57" t="n"/>
    </row>
    <row r="824" ht="15.75" customHeight="1" s="198">
      <c r="A824" s="57" t="n"/>
      <c r="B824" s="57" t="n"/>
      <c r="C824" s="76" t="n"/>
      <c r="D824" s="57" t="n"/>
    </row>
    <row r="825" ht="15.75" customHeight="1" s="198">
      <c r="A825" s="57" t="n"/>
      <c r="B825" s="57" t="n"/>
      <c r="C825" s="76" t="n"/>
      <c r="D825" s="57" t="n"/>
    </row>
    <row r="826" ht="15.75" customHeight="1" s="198">
      <c r="A826" s="57" t="n"/>
      <c r="B826" s="57" t="n"/>
      <c r="C826" s="76" t="n"/>
      <c r="D826" s="57" t="n"/>
    </row>
    <row r="827" ht="15.75" customHeight="1" s="198">
      <c r="A827" s="57" t="n"/>
      <c r="B827" s="57" t="n"/>
      <c r="C827" s="76" t="n"/>
      <c r="D827" s="57" t="n"/>
    </row>
    <row r="828" ht="15.75" customHeight="1" s="198">
      <c r="A828" s="57" t="n"/>
      <c r="B828" s="57" t="n"/>
      <c r="C828" s="76" t="n"/>
      <c r="D828" s="57" t="n"/>
    </row>
    <row r="829" ht="15.75" customHeight="1" s="198">
      <c r="A829" s="57" t="n"/>
      <c r="B829" s="57" t="n"/>
      <c r="C829" s="76" t="n"/>
      <c r="D829" s="57" t="n"/>
    </row>
    <row r="830" ht="15.75" customHeight="1" s="198">
      <c r="A830" s="57" t="n"/>
      <c r="B830" s="57" t="n"/>
      <c r="C830" s="76" t="n"/>
      <c r="D830" s="57" t="n"/>
    </row>
    <row r="831" ht="15.75" customHeight="1" s="198">
      <c r="A831" s="57" t="n"/>
      <c r="B831" s="57" t="n"/>
      <c r="C831" s="76" t="n"/>
      <c r="D831" s="57" t="n"/>
    </row>
    <row r="832" ht="15.75" customHeight="1" s="198">
      <c r="A832" s="57" t="n"/>
      <c r="B832" s="57" t="n"/>
      <c r="C832" s="76" t="n"/>
      <c r="D832" s="57" t="n"/>
    </row>
    <row r="833" ht="15.75" customHeight="1" s="198">
      <c r="A833" s="57" t="n"/>
      <c r="B833" s="57" t="n"/>
      <c r="C833" s="76" t="n"/>
      <c r="D833" s="57" t="n"/>
    </row>
    <row r="834" ht="15.75" customHeight="1" s="198">
      <c r="A834" s="57" t="n"/>
      <c r="B834" s="57" t="n"/>
      <c r="C834" s="76" t="n"/>
      <c r="D834" s="57" t="n"/>
    </row>
    <row r="835" ht="15.75" customHeight="1" s="198">
      <c r="A835" s="57" t="n"/>
      <c r="B835" s="57" t="n"/>
      <c r="C835" s="76" t="n"/>
      <c r="D835" s="57" t="n"/>
    </row>
    <row r="836" ht="15.75" customHeight="1" s="198">
      <c r="A836" s="57" t="n"/>
      <c r="B836" s="57" t="n"/>
      <c r="C836" s="76" t="n"/>
      <c r="D836" s="57" t="n"/>
    </row>
    <row r="837" ht="15.75" customHeight="1" s="198">
      <c r="A837" s="57" t="n"/>
      <c r="B837" s="57" t="n"/>
      <c r="C837" s="76" t="n"/>
      <c r="D837" s="57" t="n"/>
    </row>
    <row r="838" ht="15.75" customHeight="1" s="198">
      <c r="A838" s="57" t="n"/>
      <c r="B838" s="57" t="n"/>
      <c r="C838" s="76" t="n"/>
      <c r="D838" s="57" t="n"/>
    </row>
    <row r="839" ht="15.75" customHeight="1" s="198">
      <c r="A839" s="57" t="n"/>
      <c r="B839" s="57" t="n"/>
      <c r="C839" s="76" t="n"/>
      <c r="D839" s="57" t="n"/>
    </row>
    <row r="840" ht="15.75" customHeight="1" s="198">
      <c r="A840" s="57" t="n"/>
      <c r="B840" s="57" t="n"/>
      <c r="C840" s="76" t="n"/>
      <c r="D840" s="57" t="n"/>
    </row>
    <row r="841" ht="15.75" customHeight="1" s="198">
      <c r="A841" s="57" t="n"/>
      <c r="B841" s="57" t="n"/>
      <c r="C841" s="76" t="n"/>
      <c r="D841" s="57" t="n"/>
    </row>
    <row r="842" ht="15.75" customHeight="1" s="198">
      <c r="A842" s="57" t="n"/>
      <c r="B842" s="57" t="n"/>
      <c r="C842" s="76" t="n"/>
      <c r="D842" s="57" t="n"/>
    </row>
    <row r="843" ht="15.75" customHeight="1" s="198">
      <c r="A843" s="57" t="n"/>
      <c r="B843" s="57" t="n"/>
      <c r="C843" s="76" t="n"/>
      <c r="D843" s="57" t="n"/>
    </row>
    <row r="844" ht="15.75" customHeight="1" s="198">
      <c r="A844" s="57" t="n"/>
      <c r="B844" s="57" t="n"/>
      <c r="C844" s="76" t="n"/>
      <c r="D844" s="57" t="n"/>
    </row>
    <row r="845" ht="15.75" customHeight="1" s="198">
      <c r="A845" s="57" t="n"/>
      <c r="B845" s="57" t="n"/>
      <c r="C845" s="76" t="n"/>
      <c r="D845" s="57" t="n"/>
    </row>
    <row r="846" ht="15.75" customHeight="1" s="198">
      <c r="A846" s="57" t="n"/>
      <c r="B846" s="57" t="n"/>
      <c r="C846" s="76" t="n"/>
      <c r="D846" s="57" t="n"/>
    </row>
    <row r="847" ht="15.75" customHeight="1" s="198">
      <c r="A847" s="57" t="n"/>
      <c r="B847" s="57" t="n"/>
      <c r="C847" s="76" t="n"/>
      <c r="D847" s="57" t="n"/>
    </row>
    <row r="848" ht="15.75" customHeight="1" s="198">
      <c r="A848" s="57" t="n"/>
      <c r="B848" s="57" t="n"/>
      <c r="C848" s="76" t="n"/>
      <c r="D848" s="57" t="n"/>
    </row>
    <row r="849" ht="15.75" customHeight="1" s="198">
      <c r="A849" s="57" t="n"/>
      <c r="B849" s="57" t="n"/>
      <c r="C849" s="76" t="n"/>
      <c r="D849" s="57" t="n"/>
    </row>
    <row r="850" ht="15.75" customHeight="1" s="198">
      <c r="A850" s="57" t="n"/>
      <c r="B850" s="57" t="n"/>
      <c r="C850" s="76" t="n"/>
      <c r="D850" s="57" t="n"/>
    </row>
    <row r="851" ht="15.75" customHeight="1" s="198">
      <c r="A851" s="57" t="n"/>
      <c r="B851" s="57" t="n"/>
      <c r="C851" s="76" t="n"/>
      <c r="D851" s="57" t="n"/>
    </row>
    <row r="852" ht="15.75" customHeight="1" s="198">
      <c r="A852" s="57" t="n"/>
      <c r="B852" s="57" t="n"/>
      <c r="C852" s="76" t="n"/>
      <c r="D852" s="57" t="n"/>
    </row>
    <row r="853" ht="15.75" customHeight="1" s="198">
      <c r="A853" s="57" t="n"/>
      <c r="B853" s="57" t="n"/>
      <c r="C853" s="76" t="n"/>
      <c r="D853" s="57" t="n"/>
    </row>
    <row r="854" ht="15.75" customHeight="1" s="198">
      <c r="A854" s="57" t="n"/>
      <c r="B854" s="57" t="n"/>
      <c r="C854" s="76" t="n"/>
      <c r="D854" s="57" t="n"/>
    </row>
    <row r="855" ht="15.75" customHeight="1" s="198">
      <c r="A855" s="57" t="n"/>
      <c r="B855" s="57" t="n"/>
      <c r="C855" s="76" t="n"/>
      <c r="D855" s="57" t="n"/>
    </row>
    <row r="856" ht="15.75" customHeight="1" s="198">
      <c r="A856" s="57" t="n"/>
      <c r="B856" s="57" t="n"/>
      <c r="C856" s="76" t="n"/>
      <c r="D856" s="57" t="n"/>
    </row>
    <row r="857" ht="15.75" customHeight="1" s="198">
      <c r="A857" s="57" t="n"/>
      <c r="B857" s="57" t="n"/>
      <c r="C857" s="76" t="n"/>
      <c r="D857" s="57" t="n"/>
    </row>
    <row r="858" ht="15.75" customHeight="1" s="198">
      <c r="A858" s="57" t="n"/>
      <c r="B858" s="57" t="n"/>
      <c r="C858" s="76" t="n"/>
      <c r="D858" s="57" t="n"/>
    </row>
    <row r="859" ht="15.75" customHeight="1" s="198">
      <c r="A859" s="57" t="n"/>
      <c r="B859" s="57" t="n"/>
      <c r="C859" s="76" t="n"/>
      <c r="D859" s="57" t="n"/>
    </row>
    <row r="860" ht="15.75" customHeight="1" s="198">
      <c r="A860" s="57" t="n"/>
      <c r="B860" s="57" t="n"/>
      <c r="C860" s="76" t="n"/>
      <c r="D860" s="57" t="n"/>
    </row>
    <row r="861" ht="15.75" customHeight="1" s="198">
      <c r="A861" s="57" t="n"/>
      <c r="B861" s="57" t="n"/>
      <c r="C861" s="76" t="n"/>
      <c r="D861" s="57" t="n"/>
    </row>
    <row r="862" ht="15.75" customHeight="1" s="198">
      <c r="A862" s="57" t="n"/>
      <c r="B862" s="57" t="n"/>
      <c r="C862" s="76" t="n"/>
      <c r="D862" s="57" t="n"/>
    </row>
    <row r="863" ht="15.75" customHeight="1" s="198">
      <c r="A863" s="57" t="n"/>
      <c r="B863" s="57" t="n"/>
      <c r="C863" s="76" t="n"/>
      <c r="D863" s="57" t="n"/>
    </row>
    <row r="864" ht="15.75" customHeight="1" s="198">
      <c r="A864" s="57" t="n"/>
      <c r="B864" s="57" t="n"/>
      <c r="C864" s="76" t="n"/>
      <c r="D864" s="57" t="n"/>
    </row>
    <row r="865" ht="15.75" customHeight="1" s="198">
      <c r="A865" s="57" t="n"/>
      <c r="B865" s="57" t="n"/>
      <c r="C865" s="76" t="n"/>
      <c r="D865" s="57" t="n"/>
    </row>
    <row r="866" ht="15.75" customHeight="1" s="198">
      <c r="A866" s="57" t="n"/>
      <c r="B866" s="57" t="n"/>
      <c r="C866" s="76" t="n"/>
      <c r="D866" s="57" t="n"/>
    </row>
    <row r="867" ht="15.75" customHeight="1" s="198">
      <c r="A867" s="57" t="n"/>
      <c r="B867" s="57" t="n"/>
      <c r="C867" s="76" t="n"/>
      <c r="D867" s="57" t="n"/>
    </row>
    <row r="868" ht="15.75" customHeight="1" s="198">
      <c r="A868" s="57" t="n"/>
      <c r="B868" s="57" t="n"/>
      <c r="C868" s="76" t="n"/>
      <c r="D868" s="57" t="n"/>
    </row>
    <row r="869" ht="15.75" customHeight="1" s="198">
      <c r="A869" s="57" t="n"/>
      <c r="B869" s="57" t="n"/>
      <c r="C869" s="76" t="n"/>
      <c r="D869" s="57" t="n"/>
    </row>
    <row r="870" ht="15.75" customHeight="1" s="198">
      <c r="A870" s="57" t="n"/>
      <c r="B870" s="57" t="n"/>
      <c r="C870" s="76" t="n"/>
      <c r="D870" s="57" t="n"/>
    </row>
    <row r="871" ht="15.75" customHeight="1" s="198">
      <c r="A871" s="57" t="n"/>
      <c r="B871" s="57" t="n"/>
      <c r="C871" s="76" t="n"/>
      <c r="D871" s="57" t="n"/>
    </row>
    <row r="872" ht="15.75" customHeight="1" s="198">
      <c r="A872" s="57" t="n"/>
      <c r="B872" s="57" t="n"/>
      <c r="C872" s="76" t="n"/>
      <c r="D872" s="57" t="n"/>
    </row>
    <row r="873" ht="15.75" customHeight="1" s="198">
      <c r="A873" s="57" t="n"/>
      <c r="B873" s="57" t="n"/>
      <c r="C873" s="76" t="n"/>
      <c r="D873" s="57" t="n"/>
    </row>
    <row r="874" ht="15.75" customHeight="1" s="198">
      <c r="A874" s="57" t="n"/>
      <c r="B874" s="57" t="n"/>
      <c r="C874" s="76" t="n"/>
      <c r="D874" s="57" t="n"/>
    </row>
    <row r="875" ht="15.75" customHeight="1" s="198">
      <c r="A875" s="57" t="n"/>
      <c r="B875" s="57" t="n"/>
      <c r="C875" s="76" t="n"/>
      <c r="D875" s="57" t="n"/>
    </row>
    <row r="876" ht="15.75" customHeight="1" s="198">
      <c r="A876" s="57" t="n"/>
      <c r="B876" s="57" t="n"/>
      <c r="C876" s="76" t="n"/>
      <c r="D876" s="57" t="n"/>
    </row>
    <row r="877" ht="15.75" customHeight="1" s="198">
      <c r="A877" s="57" t="n"/>
      <c r="B877" s="57" t="n"/>
      <c r="C877" s="76" t="n"/>
      <c r="D877" s="57" t="n"/>
    </row>
    <row r="878" ht="15.75" customHeight="1" s="198">
      <c r="A878" s="57" t="n"/>
      <c r="B878" s="57" t="n"/>
      <c r="C878" s="76" t="n"/>
      <c r="D878" s="57" t="n"/>
    </row>
    <row r="879" ht="15.75" customHeight="1" s="198">
      <c r="A879" s="57" t="n"/>
      <c r="B879" s="57" t="n"/>
      <c r="C879" s="76" t="n"/>
      <c r="D879" s="57" t="n"/>
    </row>
    <row r="880" ht="15.75" customHeight="1" s="198">
      <c r="A880" s="57" t="n"/>
      <c r="B880" s="57" t="n"/>
      <c r="C880" s="76" t="n"/>
      <c r="D880" s="57" t="n"/>
    </row>
    <row r="881" ht="15.75" customHeight="1" s="198">
      <c r="A881" s="57" t="n"/>
      <c r="B881" s="57" t="n"/>
      <c r="C881" s="76" t="n"/>
      <c r="D881" s="57" t="n"/>
    </row>
    <row r="882" ht="15.75" customHeight="1" s="198">
      <c r="A882" s="57" t="n"/>
      <c r="B882" s="57" t="n"/>
      <c r="C882" s="76" t="n"/>
      <c r="D882" s="57" t="n"/>
    </row>
    <row r="883" ht="15.75" customHeight="1" s="198">
      <c r="A883" s="57" t="n"/>
      <c r="B883" s="57" t="n"/>
      <c r="C883" s="76" t="n"/>
      <c r="D883" s="57" t="n"/>
    </row>
    <row r="884" ht="15.75" customHeight="1" s="198">
      <c r="A884" s="57" t="n"/>
      <c r="B884" s="57" t="n"/>
      <c r="C884" s="76" t="n"/>
      <c r="D884" s="57" t="n"/>
    </row>
    <row r="885" ht="15.75" customHeight="1" s="198">
      <c r="A885" s="57" t="n"/>
      <c r="B885" s="57" t="n"/>
      <c r="C885" s="76" t="n"/>
      <c r="D885" s="57" t="n"/>
    </row>
    <row r="886" ht="15.75" customHeight="1" s="198">
      <c r="A886" s="57" t="n"/>
      <c r="B886" s="57" t="n"/>
      <c r="C886" s="76" t="n"/>
      <c r="D886" s="57" t="n"/>
    </row>
    <row r="887" ht="15.75" customHeight="1" s="198">
      <c r="A887" s="57" t="n"/>
      <c r="B887" s="57" t="n"/>
      <c r="C887" s="76" t="n"/>
      <c r="D887" s="57" t="n"/>
    </row>
    <row r="888" ht="15.75" customHeight="1" s="198">
      <c r="A888" s="57" t="n"/>
      <c r="B888" s="57" t="n"/>
      <c r="C888" s="76" t="n"/>
      <c r="D888" s="57" t="n"/>
    </row>
    <row r="889" ht="15.75" customHeight="1" s="198">
      <c r="A889" s="57" t="n"/>
      <c r="B889" s="57" t="n"/>
      <c r="C889" s="76" t="n"/>
      <c r="D889" s="57" t="n"/>
    </row>
    <row r="890" ht="15.75" customHeight="1" s="198">
      <c r="A890" s="57" t="n"/>
      <c r="B890" s="57" t="n"/>
      <c r="C890" s="76" t="n"/>
      <c r="D890" s="57" t="n"/>
    </row>
    <row r="891" ht="15.75" customHeight="1" s="198">
      <c r="A891" s="57" t="n"/>
      <c r="B891" s="57" t="n"/>
      <c r="C891" s="76" t="n"/>
      <c r="D891" s="57" t="n"/>
    </row>
    <row r="892" ht="15.75" customHeight="1" s="198">
      <c r="A892" s="57" t="n"/>
      <c r="B892" s="57" t="n"/>
      <c r="C892" s="76" t="n"/>
      <c r="D892" s="57" t="n"/>
    </row>
    <row r="893" ht="15.75" customHeight="1" s="198">
      <c r="A893" s="57" t="n"/>
      <c r="B893" s="57" t="n"/>
      <c r="C893" s="76" t="n"/>
      <c r="D893" s="57" t="n"/>
    </row>
    <row r="894" ht="15.75" customHeight="1" s="198">
      <c r="A894" s="57" t="n"/>
      <c r="B894" s="57" t="n"/>
      <c r="C894" s="76" t="n"/>
      <c r="D894" s="57" t="n"/>
    </row>
    <row r="895" ht="15.75" customHeight="1" s="198">
      <c r="A895" s="57" t="n"/>
      <c r="B895" s="57" t="n"/>
      <c r="C895" s="76" t="n"/>
      <c r="D895" s="57" t="n"/>
    </row>
    <row r="896" ht="15.75" customHeight="1" s="198">
      <c r="A896" s="57" t="n"/>
      <c r="B896" s="57" t="n"/>
      <c r="C896" s="76" t="n"/>
      <c r="D896" s="57" t="n"/>
    </row>
    <row r="897" ht="15.75" customHeight="1" s="198">
      <c r="A897" s="57" t="n"/>
      <c r="B897" s="57" t="n"/>
      <c r="C897" s="76" t="n"/>
      <c r="D897" s="57" t="n"/>
    </row>
    <row r="898" ht="15.75" customHeight="1" s="198">
      <c r="A898" s="57" t="n"/>
      <c r="B898" s="57" t="n"/>
      <c r="C898" s="76" t="n"/>
      <c r="D898" s="57" t="n"/>
    </row>
    <row r="899" ht="15.75" customHeight="1" s="198">
      <c r="A899" s="57" t="n"/>
      <c r="B899" s="57" t="n"/>
      <c r="C899" s="76" t="n"/>
      <c r="D899" s="57" t="n"/>
    </row>
    <row r="900" ht="15.75" customHeight="1" s="198">
      <c r="A900" s="57" t="n"/>
      <c r="B900" s="57" t="n"/>
      <c r="C900" s="76" t="n"/>
      <c r="D900" s="57" t="n"/>
    </row>
    <row r="901" ht="15.75" customHeight="1" s="198">
      <c r="A901" s="57" t="n"/>
      <c r="B901" s="57" t="n"/>
      <c r="C901" s="76" t="n"/>
      <c r="D901" s="57" t="n"/>
    </row>
    <row r="902" ht="15.75" customHeight="1" s="198">
      <c r="A902" s="57" t="n"/>
      <c r="B902" s="57" t="n"/>
      <c r="C902" s="76" t="n"/>
      <c r="D902" s="57" t="n"/>
    </row>
    <row r="903" ht="15.75" customHeight="1" s="198">
      <c r="A903" s="57" t="n"/>
      <c r="B903" s="57" t="n"/>
      <c r="C903" s="76" t="n"/>
      <c r="D903" s="57" t="n"/>
    </row>
    <row r="904" ht="15.75" customHeight="1" s="198">
      <c r="A904" s="57" t="n"/>
      <c r="B904" s="57" t="n"/>
      <c r="C904" s="76" t="n"/>
      <c r="D904" s="57" t="n"/>
    </row>
    <row r="905" ht="15.75" customHeight="1" s="198">
      <c r="A905" s="57" t="n"/>
      <c r="B905" s="57" t="n"/>
      <c r="C905" s="76" t="n"/>
      <c r="D905" s="57" t="n"/>
    </row>
    <row r="906" ht="15.75" customHeight="1" s="198">
      <c r="A906" s="57" t="n"/>
      <c r="B906" s="57" t="n"/>
      <c r="C906" s="76" t="n"/>
      <c r="D906" s="57" t="n"/>
    </row>
    <row r="907" ht="15.75" customHeight="1" s="198">
      <c r="A907" s="57" t="n"/>
      <c r="B907" s="57" t="n"/>
      <c r="C907" s="76" t="n"/>
      <c r="D907" s="57" t="n"/>
    </row>
    <row r="908" ht="15.75" customHeight="1" s="198">
      <c r="A908" s="57" t="n"/>
      <c r="B908" s="57" t="n"/>
      <c r="C908" s="76" t="n"/>
      <c r="D908" s="57" t="n"/>
    </row>
    <row r="909" ht="15.75" customHeight="1" s="198">
      <c r="A909" s="57" t="n"/>
      <c r="B909" s="57" t="n"/>
      <c r="C909" s="76" t="n"/>
      <c r="D909" s="57" t="n"/>
    </row>
    <row r="910" ht="15.75" customHeight="1" s="198">
      <c r="A910" s="57" t="n"/>
      <c r="B910" s="57" t="n"/>
      <c r="C910" s="76" t="n"/>
      <c r="D910" s="57" t="n"/>
    </row>
    <row r="911" ht="15.75" customHeight="1" s="198">
      <c r="A911" s="57" t="n"/>
      <c r="B911" s="57" t="n"/>
      <c r="C911" s="76" t="n"/>
      <c r="D911" s="57" t="n"/>
    </row>
    <row r="912" ht="15.75" customHeight="1" s="198">
      <c r="A912" s="57" t="n"/>
      <c r="B912" s="57" t="n"/>
      <c r="C912" s="76" t="n"/>
      <c r="D912" s="57" t="n"/>
    </row>
    <row r="913" ht="15.75" customHeight="1" s="198">
      <c r="A913" s="57" t="n"/>
      <c r="B913" s="57" t="n"/>
      <c r="C913" s="76" t="n"/>
      <c r="D913" s="57" t="n"/>
    </row>
    <row r="914" ht="15.75" customHeight="1" s="198">
      <c r="A914" s="57" t="n"/>
      <c r="B914" s="57" t="n"/>
      <c r="C914" s="76" t="n"/>
      <c r="D914" s="57" t="n"/>
    </row>
    <row r="915" ht="15.75" customHeight="1" s="198">
      <c r="A915" s="57" t="n"/>
      <c r="B915" s="57" t="n"/>
      <c r="C915" s="76" t="n"/>
      <c r="D915" s="57" t="n"/>
    </row>
    <row r="916" ht="15.75" customHeight="1" s="198">
      <c r="A916" s="57" t="n"/>
      <c r="B916" s="57" t="n"/>
      <c r="C916" s="76" t="n"/>
      <c r="D916" s="57" t="n"/>
    </row>
    <row r="917" ht="15.75" customHeight="1" s="198">
      <c r="A917" s="57" t="n"/>
      <c r="B917" s="57" t="n"/>
      <c r="C917" s="76" t="n"/>
      <c r="D917" s="57" t="n"/>
    </row>
    <row r="918" ht="15.75" customHeight="1" s="198">
      <c r="A918" s="57" t="n"/>
      <c r="B918" s="57" t="n"/>
      <c r="C918" s="76" t="n"/>
      <c r="D918" s="57" t="n"/>
    </row>
    <row r="919" ht="15.75" customHeight="1" s="198">
      <c r="A919" s="57" t="n"/>
      <c r="B919" s="57" t="n"/>
      <c r="C919" s="76" t="n"/>
      <c r="D919" s="57" t="n"/>
    </row>
    <row r="920" ht="15.75" customHeight="1" s="198">
      <c r="A920" s="57" t="n"/>
      <c r="B920" s="57" t="n"/>
      <c r="C920" s="76" t="n"/>
      <c r="D920" s="57" t="n"/>
    </row>
    <row r="921" ht="15.75" customHeight="1" s="198">
      <c r="A921" s="57" t="n"/>
      <c r="B921" s="57" t="n"/>
      <c r="C921" s="76" t="n"/>
      <c r="D921" s="57" t="n"/>
    </row>
    <row r="922" ht="15.75" customHeight="1" s="198">
      <c r="A922" s="57" t="n"/>
      <c r="B922" s="57" t="n"/>
      <c r="C922" s="76" t="n"/>
      <c r="D922" s="57" t="n"/>
    </row>
    <row r="923" ht="15.75" customHeight="1" s="198">
      <c r="A923" s="57" t="n"/>
      <c r="B923" s="57" t="n"/>
      <c r="C923" s="76" t="n"/>
      <c r="D923" s="57" t="n"/>
    </row>
    <row r="924" ht="15.75" customHeight="1" s="198">
      <c r="A924" s="57" t="n"/>
      <c r="B924" s="57" t="n"/>
      <c r="C924" s="76" t="n"/>
      <c r="D924" s="57" t="n"/>
    </row>
    <row r="925" ht="15.75" customHeight="1" s="198">
      <c r="A925" s="57" t="n"/>
      <c r="B925" s="57" t="n"/>
      <c r="C925" s="76" t="n"/>
      <c r="D925" s="57" t="n"/>
    </row>
    <row r="926" ht="15.75" customHeight="1" s="198">
      <c r="A926" s="57" t="n"/>
      <c r="B926" s="57" t="n"/>
      <c r="C926" s="76" t="n"/>
      <c r="D926" s="57" t="n"/>
    </row>
    <row r="927" ht="15.75" customHeight="1" s="198">
      <c r="A927" s="57" t="n"/>
      <c r="B927" s="57" t="n"/>
      <c r="C927" s="76" t="n"/>
      <c r="D927" s="57" t="n"/>
    </row>
    <row r="928" ht="15.75" customHeight="1" s="198">
      <c r="A928" s="57" t="n"/>
      <c r="B928" s="57" t="n"/>
      <c r="C928" s="76" t="n"/>
      <c r="D928" s="57" t="n"/>
    </row>
    <row r="929" ht="15.75" customHeight="1" s="198">
      <c r="A929" s="57" t="n"/>
      <c r="B929" s="57" t="n"/>
      <c r="C929" s="76" t="n"/>
      <c r="D929" s="57" t="n"/>
    </row>
    <row r="930" ht="15.75" customHeight="1" s="198">
      <c r="A930" s="57" t="n"/>
      <c r="B930" s="57" t="n"/>
      <c r="C930" s="76" t="n"/>
      <c r="D930" s="57" t="n"/>
    </row>
    <row r="931" ht="15.75" customHeight="1" s="198">
      <c r="A931" s="57" t="n"/>
      <c r="B931" s="57" t="n"/>
      <c r="C931" s="76" t="n"/>
      <c r="D931" s="57" t="n"/>
    </row>
    <row r="932" ht="15.75" customHeight="1" s="198">
      <c r="A932" s="57" t="n"/>
      <c r="B932" s="57" t="n"/>
      <c r="C932" s="76" t="n"/>
      <c r="D932" s="57" t="n"/>
    </row>
    <row r="933" ht="15.75" customHeight="1" s="198">
      <c r="A933" s="57" t="n"/>
      <c r="B933" s="57" t="n"/>
      <c r="C933" s="76" t="n"/>
      <c r="D933" s="57" t="n"/>
    </row>
    <row r="934" ht="15.75" customHeight="1" s="198">
      <c r="A934" s="57" t="n"/>
      <c r="B934" s="57" t="n"/>
      <c r="C934" s="76" t="n"/>
      <c r="D934" s="57" t="n"/>
    </row>
    <row r="935" ht="15.75" customHeight="1" s="198">
      <c r="A935" s="57" t="n"/>
      <c r="B935" s="57" t="n"/>
      <c r="C935" s="76" t="n"/>
      <c r="D935" s="57" t="n"/>
    </row>
    <row r="936" ht="15.75" customHeight="1" s="198">
      <c r="A936" s="57" t="n"/>
      <c r="B936" s="57" t="n"/>
      <c r="C936" s="76" t="n"/>
      <c r="D936" s="57" t="n"/>
    </row>
    <row r="937" ht="15.75" customHeight="1" s="198">
      <c r="A937" s="57" t="n"/>
      <c r="B937" s="57" t="n"/>
      <c r="C937" s="76" t="n"/>
      <c r="D937" s="57" t="n"/>
    </row>
    <row r="938" ht="15.75" customHeight="1" s="198">
      <c r="A938" s="57" t="n"/>
      <c r="B938" s="57" t="n"/>
      <c r="C938" s="76" t="n"/>
      <c r="D938" s="57" t="n"/>
    </row>
    <row r="939" ht="15.75" customHeight="1" s="198">
      <c r="A939" s="57" t="n"/>
      <c r="B939" s="57" t="n"/>
      <c r="C939" s="76" t="n"/>
      <c r="D939" s="57" t="n"/>
    </row>
    <row r="940" ht="15.75" customHeight="1" s="198">
      <c r="A940" s="57" t="n"/>
      <c r="B940" s="57" t="n"/>
      <c r="C940" s="76" t="n"/>
      <c r="D940" s="57" t="n"/>
    </row>
    <row r="941" ht="15.75" customHeight="1" s="198">
      <c r="A941" s="57" t="n"/>
      <c r="B941" s="57" t="n"/>
      <c r="C941" s="76" t="n"/>
      <c r="D941" s="57" t="n"/>
    </row>
    <row r="942" ht="15.75" customHeight="1" s="198">
      <c r="A942" s="57" t="n"/>
      <c r="B942" s="57" t="n"/>
      <c r="C942" s="76" t="n"/>
      <c r="D942" s="57" t="n"/>
    </row>
    <row r="943" ht="15.75" customHeight="1" s="198">
      <c r="A943" s="57" t="n"/>
      <c r="B943" s="57" t="n"/>
      <c r="C943" s="76" t="n"/>
      <c r="D943" s="57" t="n"/>
    </row>
    <row r="944" ht="15.75" customHeight="1" s="198">
      <c r="A944" s="57" t="n"/>
      <c r="B944" s="57" t="n"/>
      <c r="C944" s="76" t="n"/>
      <c r="D944" s="57" t="n"/>
    </row>
    <row r="945" ht="15.75" customHeight="1" s="198">
      <c r="A945" s="57" t="n"/>
      <c r="B945" s="57" t="n"/>
      <c r="C945" s="76" t="n"/>
      <c r="D945" s="57" t="n"/>
    </row>
    <row r="946" ht="15.75" customHeight="1" s="198">
      <c r="A946" s="57" t="n"/>
      <c r="B946" s="57" t="n"/>
      <c r="C946" s="76" t="n"/>
      <c r="D946" s="57" t="n"/>
    </row>
    <row r="947" ht="15.75" customHeight="1" s="198">
      <c r="A947" s="57" t="n"/>
      <c r="B947" s="57" t="n"/>
      <c r="C947" s="76" t="n"/>
      <c r="D947" s="57" t="n"/>
    </row>
    <row r="948" ht="15.75" customHeight="1" s="198">
      <c r="A948" s="57" t="n"/>
      <c r="B948" s="57" t="n"/>
      <c r="C948" s="76" t="n"/>
      <c r="D948" s="57" t="n"/>
    </row>
    <row r="949" ht="15.75" customHeight="1" s="198">
      <c r="A949" s="57" t="n"/>
      <c r="B949" s="57" t="n"/>
      <c r="C949" s="76" t="n"/>
      <c r="D949" s="57" t="n"/>
    </row>
    <row r="950" ht="15.75" customHeight="1" s="198">
      <c r="A950" s="57" t="n"/>
      <c r="B950" s="57" t="n"/>
      <c r="C950" s="76" t="n"/>
      <c r="D950" s="57" t="n"/>
    </row>
    <row r="951" ht="15.75" customHeight="1" s="198">
      <c r="A951" s="57" t="n"/>
      <c r="B951" s="57" t="n"/>
      <c r="C951" s="76" t="n"/>
      <c r="D951" s="57" t="n"/>
    </row>
    <row r="952" ht="15.75" customHeight="1" s="198">
      <c r="A952" s="57" t="n"/>
      <c r="B952" s="57" t="n"/>
      <c r="C952" s="76" t="n"/>
      <c r="D952" s="57" t="n"/>
    </row>
    <row r="953" ht="15.75" customHeight="1" s="198">
      <c r="A953" s="57" t="n"/>
      <c r="B953" s="57" t="n"/>
      <c r="C953" s="76" t="n"/>
      <c r="D953" s="57" t="n"/>
    </row>
    <row r="954" ht="15.75" customHeight="1" s="198">
      <c r="A954" s="57" t="n"/>
      <c r="B954" s="57" t="n"/>
      <c r="C954" s="76" t="n"/>
      <c r="D954" s="57" t="n"/>
    </row>
    <row r="955" ht="15.75" customHeight="1" s="198">
      <c r="A955" s="57" t="n"/>
      <c r="B955" s="57" t="n"/>
      <c r="C955" s="76" t="n"/>
      <c r="D955" s="57" t="n"/>
    </row>
    <row r="956" ht="15.75" customHeight="1" s="198">
      <c r="A956" s="57" t="n"/>
      <c r="B956" s="57" t="n"/>
      <c r="C956" s="76" t="n"/>
      <c r="D956" s="57" t="n"/>
    </row>
    <row r="957" ht="15.75" customHeight="1" s="198">
      <c r="A957" s="57" t="n"/>
      <c r="B957" s="57" t="n"/>
      <c r="C957" s="76" t="n"/>
      <c r="D957" s="57" t="n"/>
    </row>
    <row r="958" ht="15.75" customHeight="1" s="198">
      <c r="A958" s="57" t="n"/>
      <c r="B958" s="57" t="n"/>
      <c r="C958" s="76" t="n"/>
      <c r="D958" s="57" t="n"/>
    </row>
    <row r="959" ht="15.75" customHeight="1" s="198">
      <c r="A959" s="57" t="n"/>
      <c r="B959" s="57" t="n"/>
      <c r="C959" s="76" t="n"/>
      <c r="D959" s="57" t="n"/>
    </row>
    <row r="960" ht="15.75" customHeight="1" s="198">
      <c r="A960" s="57" t="n"/>
      <c r="B960" s="57" t="n"/>
      <c r="C960" s="76" t="n"/>
      <c r="D960" s="57" t="n"/>
    </row>
    <row r="961" ht="15.75" customHeight="1" s="198">
      <c r="A961" s="57" t="n"/>
      <c r="B961" s="57" t="n"/>
      <c r="C961" s="76" t="n"/>
      <c r="D961" s="57" t="n"/>
    </row>
    <row r="962" ht="15.75" customHeight="1" s="198">
      <c r="A962" s="57" t="n"/>
      <c r="B962" s="57" t="n"/>
      <c r="C962" s="76" t="n"/>
      <c r="D962" s="57" t="n"/>
    </row>
    <row r="963" ht="15.75" customHeight="1" s="198">
      <c r="A963" s="57" t="n"/>
      <c r="B963" s="57" t="n"/>
      <c r="C963" s="76" t="n"/>
      <c r="D963" s="57" t="n"/>
    </row>
    <row r="964" ht="15.75" customHeight="1" s="198">
      <c r="A964" s="57" t="n"/>
      <c r="B964" s="57" t="n"/>
      <c r="C964" s="76" t="n"/>
      <c r="D964" s="57" t="n"/>
    </row>
    <row r="965" ht="15.75" customHeight="1" s="198">
      <c r="A965" s="57" t="n"/>
      <c r="B965" s="57" t="n"/>
      <c r="C965" s="76" t="n"/>
      <c r="D965" s="57" t="n"/>
    </row>
    <row r="966" ht="15.75" customHeight="1" s="198">
      <c r="A966" s="57" t="n"/>
      <c r="B966" s="57" t="n"/>
      <c r="C966" s="76" t="n"/>
      <c r="D966" s="57" t="n"/>
    </row>
    <row r="967" ht="15.75" customHeight="1" s="198">
      <c r="A967" s="57" t="n"/>
      <c r="B967" s="57" t="n"/>
      <c r="C967" s="76" t="n"/>
      <c r="D967" s="57" t="n"/>
    </row>
    <row r="968" ht="15.75" customHeight="1" s="198">
      <c r="A968" s="57" t="n"/>
      <c r="B968" s="57" t="n"/>
      <c r="C968" s="76" t="n"/>
      <c r="D968" s="57" t="n"/>
    </row>
    <row r="969" ht="15.75" customHeight="1" s="198">
      <c r="A969" s="57" t="n"/>
      <c r="B969" s="57" t="n"/>
      <c r="C969" s="76" t="n"/>
      <c r="D969" s="57" t="n"/>
    </row>
    <row r="970" ht="15.75" customHeight="1" s="198">
      <c r="A970" s="57" t="n"/>
      <c r="B970" s="57" t="n"/>
      <c r="C970" s="76" t="n"/>
      <c r="D970" s="57" t="n"/>
    </row>
    <row r="971" ht="15.75" customHeight="1" s="198">
      <c r="A971" s="57" t="n"/>
      <c r="B971" s="57" t="n"/>
      <c r="C971" s="76" t="n"/>
      <c r="D971" s="57" t="n"/>
    </row>
    <row r="972" ht="15.75" customHeight="1" s="198">
      <c r="A972" s="57" t="n"/>
      <c r="B972" s="57" t="n"/>
      <c r="C972" s="76" t="n"/>
      <c r="D972" s="57" t="n"/>
    </row>
    <row r="973" ht="15.75" customHeight="1" s="198">
      <c r="A973" s="57" t="n"/>
      <c r="B973" s="57" t="n"/>
      <c r="C973" s="76" t="n"/>
      <c r="D973" s="57" t="n"/>
    </row>
    <row r="974" ht="15.75" customHeight="1" s="198">
      <c r="A974" s="57" t="n"/>
      <c r="B974" s="57" t="n"/>
      <c r="C974" s="76" t="n"/>
      <c r="D974" s="57" t="n"/>
    </row>
    <row r="975" ht="15.75" customHeight="1" s="198">
      <c r="A975" s="57" t="n"/>
      <c r="B975" s="57" t="n"/>
      <c r="C975" s="76" t="n"/>
      <c r="D975" s="57" t="n"/>
    </row>
    <row r="976" ht="15.75" customHeight="1" s="198">
      <c r="A976" s="57" t="n"/>
      <c r="B976" s="57" t="n"/>
      <c r="C976" s="76" t="n"/>
      <c r="D976" s="57" t="n"/>
    </row>
    <row r="977" ht="15.75" customHeight="1" s="198">
      <c r="A977" s="57" t="n"/>
      <c r="B977" s="57" t="n"/>
      <c r="C977" s="76" t="n"/>
      <c r="D977" s="57" t="n"/>
    </row>
    <row r="978" ht="15.75" customHeight="1" s="198">
      <c r="A978" s="57" t="n"/>
      <c r="B978" s="57" t="n"/>
      <c r="C978" s="76" t="n"/>
      <c r="D978" s="57" t="n"/>
    </row>
    <row r="979" ht="15.75" customHeight="1" s="198">
      <c r="A979" s="57" t="n"/>
      <c r="B979" s="57" t="n"/>
      <c r="C979" s="76" t="n"/>
      <c r="D979" s="57" t="n"/>
    </row>
    <row r="980" ht="15.75" customHeight="1" s="198">
      <c r="A980" s="57" t="n"/>
      <c r="B980" s="57" t="n"/>
      <c r="C980" s="76" t="n"/>
      <c r="D980" s="57" t="n"/>
    </row>
    <row r="981" ht="15.75" customHeight="1" s="198">
      <c r="A981" s="57" t="n"/>
      <c r="B981" s="57" t="n"/>
      <c r="C981" s="76" t="n"/>
      <c r="D981" s="57" t="n"/>
    </row>
    <row r="982" ht="15.75" customHeight="1" s="198">
      <c r="A982" s="57" t="n"/>
      <c r="B982" s="57" t="n"/>
      <c r="C982" s="76" t="n"/>
      <c r="D982" s="57" t="n"/>
    </row>
    <row r="983" ht="15.75" customHeight="1" s="198">
      <c r="A983" s="57" t="n"/>
      <c r="B983" s="57" t="n"/>
      <c r="C983" s="76" t="n"/>
      <c r="D983" s="57" t="n"/>
    </row>
    <row r="984" ht="15.75" customHeight="1" s="198">
      <c r="A984" s="57" t="n"/>
      <c r="B984" s="57" t="n"/>
      <c r="C984" s="76" t="n"/>
      <c r="D984" s="57" t="n"/>
    </row>
    <row r="985" ht="15.75" customHeight="1" s="198">
      <c r="A985" s="57" t="n"/>
      <c r="B985" s="57" t="n"/>
      <c r="C985" s="76" t="n"/>
      <c r="D985" s="57" t="n"/>
    </row>
    <row r="986" ht="15.75" customHeight="1" s="198">
      <c r="A986" s="57" t="n"/>
      <c r="B986" s="57" t="n"/>
      <c r="C986" s="76" t="n"/>
      <c r="D986" s="57" t="n"/>
    </row>
    <row r="987" ht="15.75" customHeight="1" s="198">
      <c r="A987" s="57" t="n"/>
      <c r="B987" s="57" t="n"/>
      <c r="C987" s="76" t="n"/>
      <c r="D987" s="57" t="n"/>
    </row>
    <row r="988" ht="15.75" customHeight="1" s="198">
      <c r="A988" s="57" t="n"/>
      <c r="B988" s="57" t="n"/>
      <c r="C988" s="76" t="n"/>
      <c r="D988" s="57" t="n"/>
    </row>
    <row r="989" ht="15.75" customHeight="1" s="198">
      <c r="A989" s="57" t="n"/>
      <c r="B989" s="57" t="n"/>
      <c r="C989" s="76" t="n"/>
      <c r="D989" s="57" t="n"/>
    </row>
    <row r="990" ht="15.75" customHeight="1" s="198">
      <c r="A990" s="57" t="n"/>
      <c r="B990" s="57" t="n"/>
      <c r="C990" s="76" t="n"/>
      <c r="D990" s="57" t="n"/>
    </row>
    <row r="991" ht="15.75" customHeight="1" s="198">
      <c r="A991" s="57" t="n"/>
      <c r="B991" s="57" t="n"/>
      <c r="C991" s="76" t="n"/>
      <c r="D991" s="57" t="n"/>
    </row>
    <row r="992" ht="15.75" customHeight="1" s="198">
      <c r="A992" s="57" t="n"/>
      <c r="B992" s="57" t="n"/>
      <c r="C992" s="76" t="n"/>
      <c r="D992" s="57" t="n"/>
    </row>
    <row r="993" ht="15.75" customHeight="1" s="198">
      <c r="A993" s="57" t="n"/>
      <c r="B993" s="57" t="n"/>
      <c r="C993" s="76" t="n"/>
      <c r="D993" s="57" t="n"/>
    </row>
    <row r="994" ht="15.75" customHeight="1" s="198">
      <c r="A994" s="57" t="n"/>
      <c r="B994" s="57" t="n"/>
      <c r="C994" s="76" t="n"/>
      <c r="D994" s="57" t="n"/>
    </row>
    <row r="995" ht="15.75" customHeight="1" s="198">
      <c r="A995" s="57" t="n"/>
      <c r="B995" s="57" t="n"/>
      <c r="C995" s="76" t="n"/>
      <c r="D995" s="57" t="n"/>
    </row>
    <row r="996" ht="15.75" customHeight="1" s="198">
      <c r="A996" s="57" t="n"/>
      <c r="B996" s="57" t="n"/>
      <c r="C996" s="76" t="n"/>
      <c r="D996" s="57" t="n"/>
    </row>
    <row r="997" ht="15.75" customHeight="1" s="198">
      <c r="A997" s="57" t="n"/>
      <c r="B997" s="57" t="n"/>
      <c r="C997" s="76" t="n"/>
      <c r="D997" s="57" t="n"/>
    </row>
    <row r="998" ht="15.75" customHeight="1" s="198">
      <c r="A998" s="57" t="n"/>
      <c r="B998" s="57" t="n"/>
      <c r="C998" s="76" t="n"/>
      <c r="D998" s="57" t="n"/>
    </row>
    <row r="999" ht="15.75" customHeight="1" s="198">
      <c r="A999" s="57" t="n"/>
      <c r="B999" s="57" t="n"/>
      <c r="C999" s="76" t="n"/>
      <c r="D999" s="57" t="n"/>
    </row>
    <row r="1000" ht="15.75" customHeight="1" s="198">
      <c r="A1000" s="57" t="n"/>
      <c r="B1000" s="57" t="n"/>
      <c r="C1000" s="76" t="n"/>
      <c r="D1000" s="57" t="n"/>
    </row>
  </sheetData>
  <autoFilter ref="$A$1:$D$100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19.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31" customWidth="1" style="198" min="3" max="3"/>
    <col width="30.75" customWidth="1" style="198" min="4" max="4"/>
    <col width="26" customWidth="1" style="198" min="5" max="5"/>
    <col width="42.63" customWidth="1" style="198" min="6" max="6"/>
    <col width="9.130000000000001" customWidth="1" style="198" min="7" max="9"/>
    <col width="8.630000000000001" customWidth="1" style="198" min="10" max="23"/>
    <col width="12.75" customWidth="1" style="198" min="24" max="24"/>
  </cols>
  <sheetData>
    <row r="1" ht="12.75" customHeight="1" s="198">
      <c r="A1" s="85" t="inlineStr">
        <is>
          <t>Country</t>
        </is>
      </c>
      <c r="B1" s="85" t="inlineStr">
        <is>
          <t>Country code</t>
        </is>
      </c>
      <c r="C1" s="51" t="inlineStr">
        <is>
          <t>Community benefit sharing fund cost</t>
        </is>
      </c>
      <c r="D1" s="51" t="inlineStr">
        <is>
          <t>Source</t>
        </is>
      </c>
      <c r="E1" s="13" t="n"/>
      <c r="F1" s="13" t="n"/>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70" t="n">
        <v>0.05</v>
      </c>
      <c r="D2" s="57" t="inlineStr">
        <is>
          <t>Using 5% as placeholder for developed countries.</t>
        </is>
      </c>
    </row>
    <row r="3" ht="12.75" customHeight="1" s="198">
      <c r="A3" s="62" t="inlineStr">
        <is>
          <t>Indonesia</t>
        </is>
      </c>
      <c r="B3" s="62">
        <f t="array" ref="B3">INDEX(Countries!$D$2:$D$255, MATCH(A3, Countries!$B$2:$B$255, 0))
</f>
        <v/>
      </c>
      <c r="C3" s="70" t="n">
        <v>0.5</v>
      </c>
      <c r="D3" s="57" t="inlineStr">
        <is>
          <t>Using 50% for developing nations.</t>
        </is>
      </c>
    </row>
    <row r="4" ht="12.75" customHeight="1" s="198">
      <c r="A4" s="62" t="inlineStr">
        <is>
          <t>Australia</t>
        </is>
      </c>
      <c r="B4" s="62">
        <f t="array" ref="B4">INDEX(Countries!$D$2:$D$255, MATCH(A4, Countries!$B$2:$B$255, 0))
</f>
        <v/>
      </c>
      <c r="C4" s="70" t="n">
        <v>0.05</v>
      </c>
      <c r="D4" s="57" t="inlineStr">
        <is>
          <t>Using 5% as placeholder for developed countries.</t>
        </is>
      </c>
    </row>
    <row r="5" ht="12.75" customHeight="1" s="198">
      <c r="A5" s="62" t="inlineStr">
        <is>
          <t>The Bahamas</t>
        </is>
      </c>
      <c r="B5" s="62">
        <f t="array" ref="B5">INDEX(Countries!$D$2:$D$255, MATCH(A5, Countries!$B$2:$B$255, 0))
</f>
        <v/>
      </c>
      <c r="C5" s="70" t="n">
        <v>0.85</v>
      </c>
      <c r="D5" s="57" t="inlineStr">
        <is>
          <t>Using 85% based on The Nassau Guardian article.</t>
        </is>
      </c>
    </row>
    <row r="6" ht="12.75" customHeight="1" s="198">
      <c r="A6" s="62" t="inlineStr">
        <is>
          <t>Kenya</t>
        </is>
      </c>
      <c r="B6" s="62">
        <f t="array" ref="B6">INDEX(Countries!$D$2:$D$255, MATCH(A6, Countries!$B$2:$B$255, 0))
</f>
        <v/>
      </c>
      <c r="C6" s="70" t="n">
        <v>0.5</v>
      </c>
      <c r="D6" s="57" t="inlineStr">
        <is>
          <t>Using 50% for developing nations.</t>
        </is>
      </c>
    </row>
    <row r="7" ht="12.75" customHeight="1" s="198">
      <c r="A7" s="62" t="inlineStr">
        <is>
          <t>Mexico</t>
        </is>
      </c>
      <c r="B7" s="62">
        <f t="array" ref="B7">INDEX(Countries!$D$2:$D$255, MATCH(A7, Countries!$B$2:$B$255, 0))
</f>
        <v/>
      </c>
      <c r="C7" s="70" t="n">
        <v>0.5</v>
      </c>
      <c r="D7" s="57" t="inlineStr">
        <is>
          <t>Using 50% for developing nations.</t>
        </is>
      </c>
    </row>
    <row r="8" ht="12.75" customHeight="1" s="198">
      <c r="A8" s="62" t="inlineStr">
        <is>
          <t>Colombia</t>
        </is>
      </c>
      <c r="B8" s="62">
        <f t="array" ref="B8">INDEX(Countries!$D$2:$D$255, MATCH(A8, Countries!$B$2:$B$255, 0))
</f>
        <v/>
      </c>
      <c r="C8" s="70" t="n">
        <v>0.5</v>
      </c>
      <c r="D8" s="57" t="inlineStr">
        <is>
          <t>Using 50% for developing nations.</t>
        </is>
      </c>
    </row>
    <row r="9" ht="12.75" customHeight="1" s="198">
      <c r="A9" s="62" t="inlineStr">
        <is>
          <t>India</t>
        </is>
      </c>
      <c r="B9" s="62">
        <f t="array" ref="B9">INDEX(Countries!$D$2:$D$255, MATCH(A9, Countries!$B$2:$B$255, 0))
</f>
        <v/>
      </c>
      <c r="C9" s="70" t="n">
        <v>0.5</v>
      </c>
      <c r="D9" s="57" t="inlineStr">
        <is>
          <t>Using 50% for developing nations.</t>
        </is>
      </c>
    </row>
    <row r="10" ht="12.75" customHeight="1" s="198">
      <c r="A10" s="62" t="inlineStr">
        <is>
          <t>China</t>
        </is>
      </c>
      <c r="B10" s="62">
        <f t="array" ref="B10">INDEX(Countries!$D$2:$D$255, MATCH(A10, Countries!$B$2:$B$255, 0))
</f>
        <v/>
      </c>
      <c r="C10" s="74" t="n">
        <v>0.5</v>
      </c>
      <c r="D10" s="57" t="inlineStr">
        <is>
          <t>Using 50% for developing nations.</t>
        </is>
      </c>
    </row>
    <row r="11" ht="12.75" customHeight="1" s="198">
      <c r="A11" s="57" t="n"/>
      <c r="B11" s="57" t="n"/>
      <c r="C11" s="70" t="n"/>
      <c r="D11" s="57" t="n"/>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57" t="n"/>
      <c r="B12" s="57" t="n"/>
      <c r="C12" s="70" t="n"/>
      <c r="D12" s="57" t="n"/>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57" t="n"/>
      <c r="B13" s="57" t="n"/>
      <c r="C13" s="70" t="n"/>
      <c r="D13" s="57" t="n"/>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57" t="n"/>
      <c r="B14" s="57" t="n"/>
      <c r="C14" s="70" t="n"/>
      <c r="D14" s="57" t="n"/>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57" t="n"/>
      <c r="B15" s="57" t="n"/>
      <c r="C15" s="70" t="n"/>
      <c r="D15" s="57" t="n"/>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57" t="n"/>
      <c r="B16" s="57" t="n"/>
      <c r="C16" s="70" t="n"/>
      <c r="D16" s="57" t="n"/>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57" t="n"/>
      <c r="B17" s="57" t="n"/>
      <c r="C17" s="70" t="n"/>
      <c r="D17" s="57" t="n"/>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57" t="n"/>
      <c r="B18" s="57" t="n"/>
      <c r="C18" s="70" t="n"/>
      <c r="D18" s="57" t="n"/>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57" t="n"/>
      <c r="B19" s="57" t="n"/>
      <c r="C19" s="70" t="n"/>
      <c r="D19" s="57" t="n"/>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57" t="n"/>
      <c r="B20" s="57" t="n"/>
      <c r="C20" s="70" t="n"/>
      <c r="D20" s="57" t="n"/>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57" t="n"/>
      <c r="B21" s="57" t="n"/>
      <c r="C21" s="70" t="n"/>
      <c r="D21" s="57" t="n"/>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57" t="n"/>
      <c r="B22" s="57" t="n"/>
      <c r="C22" s="70" t="n"/>
      <c r="D22" s="57" t="n"/>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57" t="n"/>
      <c r="B23" s="57" t="n"/>
      <c r="C23" s="70" t="n"/>
      <c r="D23" s="57" t="n"/>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57" t="n"/>
      <c r="B24" s="57" t="n"/>
      <c r="C24" s="70" t="n"/>
      <c r="D24" s="57" t="n"/>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57" t="n"/>
      <c r="B25" s="57" t="n"/>
      <c r="C25" s="70" t="n"/>
      <c r="D25" s="57" t="n"/>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57" t="n"/>
      <c r="B26" s="57" t="n"/>
      <c r="C26" s="70" t="n"/>
      <c r="D26" s="57" t="n"/>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57" t="n"/>
      <c r="B27" s="57" t="n"/>
      <c r="C27" s="70" t="n"/>
      <c r="D27" s="57" t="n"/>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57" t="n"/>
      <c r="B28" s="57" t="n"/>
      <c r="C28" s="70" t="n"/>
      <c r="D28" s="57" t="n"/>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70" t="n"/>
      <c r="D29" s="5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70" t="n"/>
      <c r="D30" s="5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70" t="n"/>
      <c r="D31" s="5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70" t="n"/>
      <c r="D32" s="5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70" t="n"/>
      <c r="D33" s="5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70" t="n"/>
      <c r="D34" s="5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70" t="n"/>
      <c r="D35" s="5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70" t="n"/>
      <c r="D36" s="5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70" t="n"/>
      <c r="D37" s="5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70" t="n"/>
      <c r="D38" s="5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70" t="n"/>
      <c r="D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70" t="n"/>
      <c r="D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70" t="n"/>
      <c r="D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70" t="n"/>
      <c r="D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70" t="n"/>
      <c r="D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70" t="n"/>
      <c r="D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70" t="n"/>
      <c r="D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70" t="n"/>
      <c r="D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70" t="n"/>
      <c r="D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70" t="n"/>
      <c r="D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70" t="n"/>
      <c r="D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70" t="n"/>
      <c r="D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70" t="n"/>
      <c r="D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70" t="n"/>
      <c r="D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70" t="n"/>
      <c r="D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70" t="n"/>
      <c r="D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70" t="n"/>
      <c r="D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70" t="n"/>
      <c r="D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70" t="n"/>
      <c r="D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70" t="n"/>
      <c r="D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70" t="n"/>
      <c r="D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70" t="n"/>
      <c r="D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70" t="n"/>
      <c r="D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70" t="n"/>
      <c r="D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70" t="n"/>
      <c r="D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70" t="n"/>
      <c r="D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70" t="n"/>
      <c r="D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70" t="n"/>
      <c r="D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70" t="n"/>
      <c r="D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70" t="n"/>
      <c r="D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70" t="n"/>
      <c r="D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70" t="n"/>
      <c r="D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70" t="n"/>
      <c r="D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70" t="n"/>
      <c r="D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70" t="n"/>
      <c r="D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70" t="n"/>
      <c r="D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70" t="n"/>
      <c r="D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70" t="n"/>
      <c r="D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70" t="n"/>
      <c r="D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70" t="n"/>
      <c r="D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70" t="n"/>
      <c r="D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70" t="n"/>
      <c r="D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70" t="n"/>
      <c r="D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70" t="n"/>
      <c r="D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70" t="n"/>
      <c r="D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70" t="n"/>
      <c r="D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70" t="n"/>
      <c r="D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70" t="n"/>
      <c r="D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70" t="n"/>
      <c r="D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70" t="n"/>
      <c r="D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70" t="n"/>
      <c r="D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70" t="n"/>
      <c r="D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70" t="n"/>
      <c r="D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70" t="n"/>
      <c r="D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70" t="n"/>
      <c r="D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70" t="n"/>
      <c r="D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70" t="n"/>
      <c r="D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70" t="n"/>
      <c r="D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70" t="n"/>
      <c r="D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70" t="n"/>
      <c r="D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70" t="n"/>
      <c r="D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70" t="n"/>
      <c r="D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70" t="n"/>
      <c r="D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70" t="n"/>
      <c r="D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70" t="n"/>
      <c r="D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70" t="n"/>
      <c r="D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70" t="n"/>
      <c r="D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70" t="n"/>
      <c r="D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70" t="n"/>
      <c r="D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70" t="n"/>
      <c r="D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70" t="n"/>
      <c r="D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70" t="n"/>
      <c r="D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70" t="n"/>
      <c r="D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70" t="n"/>
      <c r="D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70" t="n"/>
      <c r="D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70" t="n"/>
      <c r="D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70" t="n"/>
      <c r="D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70" t="n"/>
      <c r="D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70" t="n"/>
      <c r="D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70" t="n"/>
      <c r="D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70" t="n"/>
      <c r="D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70" t="n"/>
      <c r="D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70" t="n"/>
      <c r="D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70" t="n"/>
      <c r="D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70" t="n"/>
      <c r="D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70" t="n"/>
      <c r="D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70" t="n"/>
      <c r="D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70" t="n"/>
      <c r="D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70" t="n"/>
      <c r="D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70" t="n"/>
      <c r="D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70" t="n"/>
      <c r="D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70" t="n"/>
      <c r="D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70" t="n"/>
      <c r="D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70" t="n"/>
      <c r="D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70" t="n"/>
      <c r="D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70" t="n"/>
      <c r="D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70" t="n"/>
      <c r="D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70" t="n"/>
      <c r="D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70" t="n"/>
      <c r="D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70" t="n"/>
      <c r="D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70" t="n"/>
      <c r="D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70" t="n"/>
      <c r="D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70" t="n"/>
      <c r="D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70" t="n"/>
      <c r="D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70" t="n"/>
      <c r="D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70" t="n"/>
      <c r="D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70" t="n"/>
      <c r="D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70" t="n"/>
      <c r="D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70" t="n"/>
      <c r="D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70" t="n"/>
      <c r="D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70" t="n"/>
      <c r="D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70" t="n"/>
      <c r="D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70" t="n"/>
      <c r="D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70" t="n"/>
      <c r="D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70" t="n"/>
      <c r="D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70" t="n"/>
      <c r="D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70" t="n"/>
      <c r="D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70" t="n"/>
      <c r="D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70" t="n"/>
      <c r="D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70" t="n"/>
      <c r="D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70" t="n"/>
      <c r="D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70" t="n"/>
      <c r="D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70" t="n"/>
      <c r="D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70" t="n"/>
      <c r="D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70" t="n"/>
      <c r="D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70" t="n"/>
      <c r="D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70" t="n"/>
      <c r="D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70" t="n"/>
      <c r="D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70" t="n"/>
      <c r="D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70" t="n"/>
      <c r="D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70" t="n"/>
      <c r="D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70" t="n"/>
      <c r="D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70" t="n"/>
      <c r="D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70" t="n"/>
      <c r="D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70" t="n"/>
      <c r="D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70" t="n"/>
      <c r="D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70" t="n"/>
      <c r="D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70" t="n"/>
      <c r="D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70" t="n"/>
      <c r="D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70" t="n"/>
      <c r="D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70" t="n"/>
      <c r="D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70" t="n"/>
      <c r="D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70" t="n"/>
      <c r="D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70" t="n"/>
      <c r="D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70" t="n"/>
      <c r="D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70" t="n"/>
      <c r="D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70" t="n"/>
      <c r="D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70" t="n"/>
      <c r="D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70" t="n"/>
      <c r="D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70" t="n"/>
      <c r="D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70" t="n"/>
      <c r="D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70" t="n"/>
      <c r="D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70" t="n"/>
      <c r="D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70" t="n"/>
      <c r="D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70" t="n"/>
      <c r="D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70" t="n"/>
      <c r="D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70" t="n"/>
      <c r="D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70" t="n"/>
      <c r="D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70" t="n"/>
      <c r="D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70" t="n"/>
      <c r="D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70" t="n"/>
      <c r="D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70" t="n"/>
      <c r="D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70" t="n"/>
      <c r="D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70" t="n"/>
      <c r="D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70" t="n"/>
      <c r="D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70" t="n"/>
      <c r="D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70" t="n"/>
      <c r="D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70" t="n"/>
      <c r="D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70" t="n"/>
      <c r="D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70" t="n"/>
      <c r="D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70" t="n"/>
      <c r="D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70" t="n"/>
      <c r="D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70" t="n"/>
      <c r="D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70" t="n"/>
      <c r="D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70" t="n"/>
      <c r="D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70" t="n"/>
      <c r="D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70" t="n"/>
      <c r="D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70" t="n"/>
      <c r="D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70" t="n"/>
      <c r="D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70" t="n"/>
      <c r="D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70" t="n"/>
      <c r="D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70" t="n"/>
      <c r="D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70" t="n"/>
      <c r="D221" s="57" t="n"/>
    </row>
    <row r="222" ht="15.75" customHeight="1" s="198">
      <c r="A222" s="57" t="n"/>
      <c r="B222" s="57" t="n"/>
      <c r="C222" s="70" t="n"/>
      <c r="D222" s="57" t="n"/>
    </row>
    <row r="223" ht="15.75" customHeight="1" s="198">
      <c r="A223" s="57" t="n"/>
      <c r="B223" s="57" t="n"/>
      <c r="C223" s="70" t="n"/>
      <c r="D223" s="57" t="n"/>
    </row>
    <row r="224" ht="15.75" customHeight="1" s="198">
      <c r="A224" s="57" t="n"/>
      <c r="B224" s="57" t="n"/>
      <c r="C224" s="70" t="n"/>
      <c r="D224" s="57" t="n"/>
    </row>
    <row r="225" ht="15.75" customHeight="1" s="198">
      <c r="A225" s="57" t="n"/>
      <c r="B225" s="57" t="n"/>
      <c r="C225" s="70" t="n"/>
      <c r="D225" s="57" t="n"/>
    </row>
    <row r="226" ht="15.75" customHeight="1" s="198">
      <c r="A226" s="57" t="n"/>
      <c r="B226" s="57" t="n"/>
      <c r="C226" s="70" t="n"/>
      <c r="D226" s="57" t="n"/>
    </row>
    <row r="227" ht="15.75" customHeight="1" s="198">
      <c r="A227" s="57" t="n"/>
      <c r="B227" s="57" t="n"/>
      <c r="C227" s="70" t="n"/>
      <c r="D227" s="57" t="n"/>
    </row>
    <row r="228" ht="15.75" customHeight="1" s="198">
      <c r="A228" s="57" t="n"/>
      <c r="B228" s="57" t="n"/>
      <c r="C228" s="70" t="n"/>
      <c r="D228" s="57" t="n"/>
    </row>
    <row r="229" ht="15.75" customHeight="1" s="198">
      <c r="A229" s="57" t="n"/>
      <c r="B229" s="57" t="n"/>
      <c r="C229" s="70" t="n"/>
      <c r="D229" s="57" t="n"/>
    </row>
    <row r="230" ht="15.75" customHeight="1" s="198">
      <c r="A230" s="57" t="n"/>
      <c r="B230" s="57" t="n"/>
      <c r="C230" s="70" t="n"/>
      <c r="D230" s="57" t="n"/>
    </row>
    <row r="231" ht="15.75" customHeight="1" s="198">
      <c r="A231" s="57" t="n"/>
      <c r="B231" s="57" t="n"/>
      <c r="C231" s="70" t="n"/>
      <c r="D231" s="57" t="n"/>
    </row>
    <row r="232" ht="15.75" customHeight="1" s="198">
      <c r="A232" s="57" t="n"/>
      <c r="B232" s="57" t="n"/>
      <c r="C232" s="70" t="n"/>
      <c r="D232" s="57" t="n"/>
    </row>
    <row r="233" ht="15.75" customHeight="1" s="198">
      <c r="A233" s="57" t="n"/>
      <c r="B233" s="57" t="n"/>
      <c r="C233" s="70" t="n"/>
      <c r="D233" s="57" t="n"/>
    </row>
    <row r="234" ht="15.75" customHeight="1" s="198">
      <c r="A234" s="57" t="n"/>
      <c r="B234" s="57" t="n"/>
      <c r="C234" s="70" t="n"/>
      <c r="D234" s="57" t="n"/>
    </row>
    <row r="235" ht="15.75" customHeight="1" s="198">
      <c r="A235" s="57" t="n"/>
      <c r="B235" s="57" t="n"/>
      <c r="C235" s="70" t="n"/>
      <c r="D235" s="57" t="n"/>
    </row>
    <row r="236" ht="15.75" customHeight="1" s="198">
      <c r="A236" s="57" t="n"/>
      <c r="B236" s="57" t="n"/>
      <c r="C236" s="70" t="n"/>
      <c r="D236" s="57" t="n"/>
    </row>
    <row r="237" ht="15.75" customHeight="1" s="198">
      <c r="A237" s="57" t="n"/>
      <c r="B237" s="57" t="n"/>
      <c r="C237" s="70" t="n"/>
      <c r="D237" s="57" t="n"/>
    </row>
    <row r="238" ht="15.75" customHeight="1" s="198">
      <c r="A238" s="57" t="n"/>
      <c r="B238" s="57" t="n"/>
      <c r="C238" s="70" t="n"/>
      <c r="D238" s="57" t="n"/>
    </row>
    <row r="239" ht="15.75" customHeight="1" s="198">
      <c r="A239" s="57" t="n"/>
      <c r="B239" s="57" t="n"/>
      <c r="C239" s="70" t="n"/>
      <c r="D239" s="57" t="n"/>
    </row>
    <row r="240" ht="15.75" customHeight="1" s="198">
      <c r="A240" s="57" t="n"/>
      <c r="B240" s="57" t="n"/>
      <c r="C240" s="70" t="n"/>
      <c r="D240" s="57" t="n"/>
    </row>
    <row r="241" ht="15.75" customHeight="1" s="198">
      <c r="A241" s="57" t="n"/>
      <c r="B241" s="57" t="n"/>
      <c r="C241" s="70" t="n"/>
      <c r="D241" s="57" t="n"/>
    </row>
    <row r="242" ht="15.75" customHeight="1" s="198">
      <c r="A242" s="57" t="n"/>
      <c r="B242" s="57" t="n"/>
      <c r="C242" s="70" t="n"/>
      <c r="D242" s="57" t="n"/>
    </row>
    <row r="243" ht="15.75" customHeight="1" s="198">
      <c r="A243" s="57" t="n"/>
      <c r="B243" s="57" t="n"/>
      <c r="C243" s="70" t="n"/>
      <c r="D243" s="57" t="n"/>
    </row>
    <row r="244" ht="15.75" customHeight="1" s="198">
      <c r="A244" s="57" t="n"/>
      <c r="B244" s="57" t="n"/>
      <c r="C244" s="70" t="n"/>
      <c r="D244" s="57" t="n"/>
    </row>
    <row r="245" ht="15.75" customHeight="1" s="198">
      <c r="A245" s="57" t="n"/>
      <c r="B245" s="57" t="n"/>
      <c r="C245" s="70" t="n"/>
      <c r="D245" s="57" t="n"/>
    </row>
    <row r="246" ht="15.75" customHeight="1" s="198">
      <c r="A246" s="57" t="n"/>
      <c r="B246" s="57" t="n"/>
      <c r="C246" s="70" t="n"/>
      <c r="D246" s="57" t="n"/>
    </row>
    <row r="247" ht="15.75" customHeight="1" s="198">
      <c r="A247" s="57" t="n"/>
      <c r="B247" s="57" t="n"/>
      <c r="C247" s="70" t="n"/>
      <c r="D247" s="57" t="n"/>
    </row>
    <row r="248" ht="15.75" customHeight="1" s="198">
      <c r="A248" s="57" t="n"/>
      <c r="B248" s="57" t="n"/>
      <c r="C248" s="70" t="n"/>
      <c r="D248" s="57" t="n"/>
    </row>
    <row r="249" ht="15.75" customHeight="1" s="198">
      <c r="A249" s="57" t="n"/>
      <c r="B249" s="57" t="n"/>
      <c r="C249" s="70" t="n"/>
      <c r="D249" s="57" t="n"/>
    </row>
    <row r="250" ht="15.75" customHeight="1" s="198">
      <c r="A250" s="57" t="n"/>
      <c r="B250" s="57" t="n"/>
      <c r="C250" s="70" t="n"/>
      <c r="D250" s="57" t="n"/>
    </row>
    <row r="251" ht="15.75" customHeight="1" s="198">
      <c r="A251" s="57" t="n"/>
      <c r="B251" s="57" t="n"/>
      <c r="C251" s="70" t="n"/>
      <c r="D251" s="57" t="n"/>
    </row>
    <row r="252" ht="15.75" customHeight="1" s="198">
      <c r="A252" s="57" t="n"/>
      <c r="B252" s="57" t="n"/>
      <c r="C252" s="70" t="n"/>
      <c r="D252" s="57" t="n"/>
    </row>
    <row r="253" ht="15.75" customHeight="1" s="198">
      <c r="A253" s="57" t="n"/>
      <c r="B253" s="57" t="n"/>
      <c r="C253" s="70" t="n"/>
      <c r="D253" s="57" t="n"/>
    </row>
    <row r="254" ht="15.75" customHeight="1" s="198">
      <c r="A254" s="57" t="n"/>
      <c r="B254" s="57" t="n"/>
      <c r="C254" s="70" t="n"/>
      <c r="D254" s="57" t="n"/>
    </row>
    <row r="255" ht="15.75" customHeight="1" s="198">
      <c r="A255" s="57" t="n"/>
      <c r="B255" s="57" t="n"/>
      <c r="C255" s="70" t="n"/>
      <c r="D255" s="57" t="n"/>
    </row>
    <row r="256" ht="15.75" customHeight="1" s="198">
      <c r="A256" s="57" t="n"/>
      <c r="B256" s="57" t="n"/>
      <c r="C256" s="70" t="n"/>
      <c r="D256" s="57" t="n"/>
    </row>
    <row r="257" ht="15.75" customHeight="1" s="198">
      <c r="A257" s="57" t="n"/>
      <c r="B257" s="57" t="n"/>
      <c r="C257" s="70" t="n"/>
      <c r="D257" s="57" t="n"/>
    </row>
    <row r="258" ht="15.75" customHeight="1" s="198">
      <c r="A258" s="57" t="n"/>
      <c r="B258" s="57" t="n"/>
      <c r="C258" s="70" t="n"/>
      <c r="D258" s="57" t="n"/>
    </row>
    <row r="259" ht="15.75" customHeight="1" s="198">
      <c r="A259" s="57" t="n"/>
      <c r="B259" s="57" t="n"/>
      <c r="C259" s="70" t="n"/>
      <c r="D259" s="57" t="n"/>
    </row>
    <row r="260" ht="15.75" customHeight="1" s="198">
      <c r="A260" s="57" t="n"/>
      <c r="B260" s="57" t="n"/>
      <c r="C260" s="70" t="n"/>
      <c r="D260" s="57" t="n"/>
    </row>
    <row r="261" ht="15.75" customHeight="1" s="198">
      <c r="A261" s="57" t="n"/>
      <c r="B261" s="57" t="n"/>
      <c r="C261" s="70" t="n"/>
      <c r="D261" s="57" t="n"/>
    </row>
    <row r="262" ht="15.75" customHeight="1" s="198">
      <c r="A262" s="57" t="n"/>
      <c r="B262" s="57" t="n"/>
      <c r="C262" s="70" t="n"/>
      <c r="D262" s="57" t="n"/>
    </row>
    <row r="263" ht="15.75" customHeight="1" s="198">
      <c r="A263" s="57" t="n"/>
      <c r="B263" s="57" t="n"/>
      <c r="C263" s="70" t="n"/>
      <c r="D263" s="57" t="n"/>
    </row>
    <row r="264" ht="15.75" customHeight="1" s="198">
      <c r="A264" s="57" t="n"/>
      <c r="B264" s="57" t="n"/>
      <c r="C264" s="70" t="n"/>
      <c r="D264" s="57" t="n"/>
    </row>
    <row r="265" ht="15.75" customHeight="1" s="198">
      <c r="A265" s="57" t="n"/>
      <c r="B265" s="57" t="n"/>
      <c r="C265" s="70" t="n"/>
      <c r="D265" s="57" t="n"/>
    </row>
    <row r="266" ht="15.75" customHeight="1" s="198">
      <c r="A266" s="57" t="n"/>
      <c r="B266" s="57" t="n"/>
      <c r="C266" s="70" t="n"/>
      <c r="D266" s="57" t="n"/>
    </row>
    <row r="267" ht="15.75" customHeight="1" s="198">
      <c r="A267" s="57" t="n"/>
      <c r="B267" s="57" t="n"/>
      <c r="C267" s="70" t="n"/>
      <c r="D267" s="57" t="n"/>
    </row>
    <row r="268" ht="15.75" customHeight="1" s="198">
      <c r="A268" s="57" t="n"/>
      <c r="B268" s="57" t="n"/>
      <c r="C268" s="70" t="n"/>
      <c r="D268" s="57" t="n"/>
    </row>
    <row r="269" ht="15.75" customHeight="1" s="198">
      <c r="A269" s="57" t="n"/>
      <c r="B269" s="57" t="n"/>
      <c r="C269" s="70" t="n"/>
      <c r="D269" s="57" t="n"/>
    </row>
    <row r="270" ht="15.75" customHeight="1" s="198">
      <c r="A270" s="57" t="n"/>
      <c r="B270" s="57" t="n"/>
      <c r="C270" s="70" t="n"/>
      <c r="D270" s="57" t="n"/>
    </row>
    <row r="271" ht="15.75" customHeight="1" s="198">
      <c r="A271" s="57" t="n"/>
      <c r="B271" s="57" t="n"/>
      <c r="C271" s="70" t="n"/>
      <c r="D271" s="57" t="n"/>
    </row>
    <row r="272" ht="15.75" customHeight="1" s="198">
      <c r="A272" s="57" t="n"/>
      <c r="B272" s="57" t="n"/>
      <c r="C272" s="70" t="n"/>
      <c r="D272" s="57" t="n"/>
    </row>
    <row r="273" ht="15.75" customHeight="1" s="198">
      <c r="A273" s="57" t="n"/>
      <c r="B273" s="57" t="n"/>
      <c r="C273" s="70" t="n"/>
      <c r="D273" s="57" t="n"/>
    </row>
    <row r="274" ht="15.75" customHeight="1" s="198">
      <c r="A274" s="57" t="n"/>
      <c r="B274" s="57" t="n"/>
      <c r="C274" s="70" t="n"/>
      <c r="D274" s="57" t="n"/>
    </row>
    <row r="275" ht="15.75" customHeight="1" s="198">
      <c r="A275" s="57" t="n"/>
      <c r="B275" s="57" t="n"/>
      <c r="C275" s="70" t="n"/>
      <c r="D275" s="57" t="n"/>
    </row>
    <row r="276" ht="15.75" customHeight="1" s="198">
      <c r="A276" s="57" t="n"/>
      <c r="B276" s="57" t="n"/>
      <c r="C276" s="70" t="n"/>
      <c r="D276" s="57" t="n"/>
    </row>
    <row r="277" ht="15.75" customHeight="1" s="198">
      <c r="A277" s="57" t="n"/>
      <c r="B277" s="57" t="n"/>
      <c r="C277" s="70" t="n"/>
      <c r="D277" s="57" t="n"/>
    </row>
    <row r="278" ht="15.75" customHeight="1" s="198">
      <c r="A278" s="57" t="n"/>
      <c r="B278" s="57" t="n"/>
      <c r="C278" s="70" t="n"/>
      <c r="D278" s="57" t="n"/>
    </row>
    <row r="279" ht="15.75" customHeight="1" s="198">
      <c r="A279" s="57" t="n"/>
      <c r="B279" s="57" t="n"/>
      <c r="C279" s="70" t="n"/>
      <c r="D279" s="57" t="n"/>
    </row>
    <row r="280" ht="15.75" customHeight="1" s="198">
      <c r="A280" s="57" t="n"/>
      <c r="B280" s="57" t="n"/>
      <c r="C280" s="70" t="n"/>
      <c r="D280" s="57" t="n"/>
    </row>
    <row r="281" ht="15.75" customHeight="1" s="198">
      <c r="A281" s="57" t="n"/>
      <c r="B281" s="57" t="n"/>
      <c r="C281" s="70" t="n"/>
      <c r="D281" s="57" t="n"/>
    </row>
    <row r="282" ht="15.75" customHeight="1" s="198">
      <c r="A282" s="57" t="n"/>
      <c r="B282" s="57" t="n"/>
      <c r="C282" s="70" t="n"/>
      <c r="D282" s="57" t="n"/>
    </row>
    <row r="283" ht="15.75" customHeight="1" s="198">
      <c r="A283" s="57" t="n"/>
      <c r="B283" s="57" t="n"/>
      <c r="C283" s="70" t="n"/>
      <c r="D283" s="57" t="n"/>
    </row>
    <row r="284" ht="15.75" customHeight="1" s="198">
      <c r="A284" s="57" t="n"/>
      <c r="B284" s="57" t="n"/>
      <c r="C284" s="70" t="n"/>
      <c r="D284" s="57" t="n"/>
    </row>
    <row r="285" ht="15.75" customHeight="1" s="198">
      <c r="A285" s="57" t="n"/>
      <c r="B285" s="57" t="n"/>
      <c r="C285" s="70" t="n"/>
      <c r="D285" s="57" t="n"/>
    </row>
    <row r="286" ht="15.75" customHeight="1" s="198">
      <c r="A286" s="57" t="n"/>
      <c r="B286" s="57" t="n"/>
      <c r="C286" s="70" t="n"/>
      <c r="D286" s="57" t="n"/>
    </row>
    <row r="287" ht="15.75" customHeight="1" s="198">
      <c r="A287" s="57" t="n"/>
      <c r="B287" s="57" t="n"/>
      <c r="C287" s="70" t="n"/>
      <c r="D287" s="57" t="n"/>
    </row>
    <row r="288" ht="15.75" customHeight="1" s="198">
      <c r="A288" s="57" t="n"/>
      <c r="B288" s="57" t="n"/>
      <c r="C288" s="70" t="n"/>
      <c r="D288" s="57" t="n"/>
    </row>
    <row r="289" ht="15.75" customHeight="1" s="198">
      <c r="A289" s="57" t="n"/>
      <c r="B289" s="57" t="n"/>
      <c r="C289" s="70" t="n"/>
      <c r="D289" s="57" t="n"/>
    </row>
    <row r="290" ht="15.75" customHeight="1" s="198">
      <c r="A290" s="57" t="n"/>
      <c r="B290" s="57" t="n"/>
      <c r="C290" s="70" t="n"/>
      <c r="D290" s="57" t="n"/>
    </row>
    <row r="291" ht="15.75" customHeight="1" s="198">
      <c r="A291" s="57" t="n"/>
      <c r="B291" s="57" t="n"/>
      <c r="C291" s="70" t="n"/>
      <c r="D291" s="57" t="n"/>
    </row>
    <row r="292" ht="15.75" customHeight="1" s="198">
      <c r="A292" s="57" t="n"/>
      <c r="B292" s="57" t="n"/>
      <c r="C292" s="70" t="n"/>
      <c r="D292" s="57" t="n"/>
    </row>
    <row r="293" ht="15.75" customHeight="1" s="198">
      <c r="A293" s="57" t="n"/>
      <c r="B293" s="57" t="n"/>
      <c r="C293" s="70" t="n"/>
      <c r="D293" s="57" t="n"/>
    </row>
    <row r="294" ht="15.75" customHeight="1" s="198">
      <c r="A294" s="57" t="n"/>
      <c r="B294" s="57" t="n"/>
      <c r="C294" s="70" t="n"/>
      <c r="D294" s="57" t="n"/>
    </row>
    <row r="295" ht="15.75" customHeight="1" s="198">
      <c r="A295" s="57" t="n"/>
      <c r="B295" s="57" t="n"/>
      <c r="C295" s="70" t="n"/>
      <c r="D295" s="57" t="n"/>
    </row>
    <row r="296" ht="15.75" customHeight="1" s="198">
      <c r="A296" s="57" t="n"/>
      <c r="B296" s="57" t="n"/>
      <c r="C296" s="70" t="n"/>
      <c r="D296" s="57" t="n"/>
    </row>
    <row r="297" ht="15.75" customHeight="1" s="198">
      <c r="A297" s="57" t="n"/>
      <c r="B297" s="57" t="n"/>
      <c r="C297" s="70" t="n"/>
      <c r="D297" s="57" t="n"/>
    </row>
    <row r="298" ht="15.75" customHeight="1" s="198">
      <c r="A298" s="57" t="n"/>
      <c r="B298" s="57" t="n"/>
      <c r="C298" s="70" t="n"/>
      <c r="D298" s="57" t="n"/>
    </row>
    <row r="299" ht="15.75" customHeight="1" s="198">
      <c r="A299" s="57" t="n"/>
      <c r="B299" s="57" t="n"/>
      <c r="C299" s="70" t="n"/>
      <c r="D299" s="57" t="n"/>
    </row>
    <row r="300" ht="15.75" customHeight="1" s="198">
      <c r="A300" s="57" t="n"/>
      <c r="B300" s="57" t="n"/>
      <c r="C300" s="70" t="n"/>
      <c r="D300" s="57" t="n"/>
    </row>
    <row r="301" ht="15.75" customHeight="1" s="198">
      <c r="A301" s="57" t="n"/>
      <c r="B301" s="57" t="n"/>
      <c r="C301" s="70" t="n"/>
      <c r="D301" s="57" t="n"/>
    </row>
    <row r="302" ht="15.75" customHeight="1" s="198">
      <c r="A302" s="57" t="n"/>
      <c r="B302" s="57" t="n"/>
      <c r="C302" s="70" t="n"/>
      <c r="D302" s="57" t="n"/>
    </row>
    <row r="303" ht="15.75" customHeight="1" s="198">
      <c r="A303" s="57" t="n"/>
      <c r="B303" s="57" t="n"/>
      <c r="C303" s="70" t="n"/>
      <c r="D303" s="57" t="n"/>
    </row>
    <row r="304" ht="15.75" customHeight="1" s="198">
      <c r="A304" s="57" t="n"/>
      <c r="B304" s="57" t="n"/>
      <c r="C304" s="70" t="n"/>
      <c r="D304" s="57" t="n"/>
    </row>
    <row r="305" ht="15.75" customHeight="1" s="198">
      <c r="A305" s="57" t="n"/>
      <c r="B305" s="57" t="n"/>
      <c r="C305" s="70" t="n"/>
      <c r="D305" s="57" t="n"/>
    </row>
    <row r="306" ht="15.75" customHeight="1" s="198">
      <c r="A306" s="57" t="n"/>
      <c r="B306" s="57" t="n"/>
      <c r="C306" s="70" t="n"/>
      <c r="D306" s="57" t="n"/>
    </row>
    <row r="307" ht="15.75" customHeight="1" s="198">
      <c r="A307" s="57" t="n"/>
      <c r="B307" s="57" t="n"/>
      <c r="C307" s="70" t="n"/>
      <c r="D307" s="57" t="n"/>
    </row>
    <row r="308" ht="15.75" customHeight="1" s="198">
      <c r="A308" s="57" t="n"/>
      <c r="B308" s="57" t="n"/>
      <c r="C308" s="70" t="n"/>
      <c r="D308" s="57" t="n"/>
    </row>
    <row r="309" ht="15.75" customHeight="1" s="198">
      <c r="A309" s="57" t="n"/>
      <c r="B309" s="57" t="n"/>
      <c r="C309" s="70" t="n"/>
      <c r="D309" s="57" t="n"/>
    </row>
    <row r="310" ht="15.75" customHeight="1" s="198">
      <c r="A310" s="57" t="n"/>
      <c r="B310" s="57" t="n"/>
      <c r="C310" s="70" t="n"/>
      <c r="D310" s="57" t="n"/>
    </row>
    <row r="311" ht="15.75" customHeight="1" s="198">
      <c r="A311" s="57" t="n"/>
      <c r="B311" s="57" t="n"/>
      <c r="C311" s="70" t="n"/>
      <c r="D311" s="57" t="n"/>
    </row>
    <row r="312" ht="15.75" customHeight="1" s="198">
      <c r="A312" s="57" t="n"/>
      <c r="B312" s="57" t="n"/>
      <c r="C312" s="70" t="n"/>
      <c r="D312" s="57" t="n"/>
    </row>
    <row r="313" ht="15.75" customHeight="1" s="198">
      <c r="A313" s="57" t="n"/>
      <c r="B313" s="57" t="n"/>
      <c r="C313" s="70" t="n"/>
      <c r="D313" s="57" t="n"/>
    </row>
    <row r="314" ht="15.75" customHeight="1" s="198">
      <c r="A314" s="57" t="n"/>
      <c r="B314" s="57" t="n"/>
      <c r="C314" s="70" t="n"/>
      <c r="D314" s="57" t="n"/>
    </row>
    <row r="315" ht="15.75" customHeight="1" s="198">
      <c r="A315" s="57" t="n"/>
      <c r="B315" s="57" t="n"/>
      <c r="C315" s="70" t="n"/>
      <c r="D315" s="57" t="n"/>
    </row>
    <row r="316" ht="15.75" customHeight="1" s="198">
      <c r="A316" s="57" t="n"/>
      <c r="B316" s="57" t="n"/>
      <c r="C316" s="70" t="n"/>
      <c r="D316" s="57" t="n"/>
    </row>
    <row r="317" ht="15.75" customHeight="1" s="198">
      <c r="A317" s="57" t="n"/>
      <c r="B317" s="57" t="n"/>
      <c r="C317" s="70" t="n"/>
      <c r="D317" s="57" t="n"/>
    </row>
    <row r="318" ht="15.75" customHeight="1" s="198">
      <c r="A318" s="57" t="n"/>
      <c r="B318" s="57" t="n"/>
      <c r="C318" s="70" t="n"/>
      <c r="D318" s="57" t="n"/>
    </row>
    <row r="319" ht="15.75" customHeight="1" s="198">
      <c r="A319" s="57" t="n"/>
      <c r="B319" s="57" t="n"/>
      <c r="C319" s="70" t="n"/>
      <c r="D319" s="57" t="n"/>
    </row>
    <row r="320" ht="15.75" customHeight="1" s="198">
      <c r="A320" s="57" t="n"/>
      <c r="B320" s="57" t="n"/>
      <c r="C320" s="70" t="n"/>
      <c r="D320" s="57" t="n"/>
    </row>
    <row r="321" ht="15.75" customHeight="1" s="198">
      <c r="A321" s="57" t="n"/>
      <c r="B321" s="57" t="n"/>
      <c r="C321" s="70" t="n"/>
      <c r="D321" s="57" t="n"/>
    </row>
    <row r="322" ht="15.75" customHeight="1" s="198">
      <c r="A322" s="57" t="n"/>
      <c r="B322" s="57" t="n"/>
      <c r="C322" s="70" t="n"/>
      <c r="D322" s="57" t="n"/>
    </row>
    <row r="323" ht="15.75" customHeight="1" s="198">
      <c r="A323" s="57" t="n"/>
      <c r="B323" s="57" t="n"/>
      <c r="C323" s="70" t="n"/>
      <c r="D323" s="57" t="n"/>
    </row>
    <row r="324" ht="15.75" customHeight="1" s="198">
      <c r="A324" s="57" t="n"/>
      <c r="B324" s="57" t="n"/>
      <c r="C324" s="70" t="n"/>
      <c r="D324" s="57" t="n"/>
    </row>
    <row r="325" ht="15.75" customHeight="1" s="198">
      <c r="A325" s="57" t="n"/>
      <c r="B325" s="57" t="n"/>
      <c r="C325" s="70" t="n"/>
      <c r="D325" s="57" t="n"/>
    </row>
    <row r="326" ht="15.75" customHeight="1" s="198">
      <c r="A326" s="57" t="n"/>
      <c r="B326" s="57" t="n"/>
      <c r="C326" s="70" t="n"/>
      <c r="D326" s="57" t="n"/>
    </row>
    <row r="327" ht="15.75" customHeight="1" s="198">
      <c r="A327" s="57" t="n"/>
      <c r="B327" s="57" t="n"/>
      <c r="C327" s="70" t="n"/>
      <c r="D327" s="57" t="n"/>
    </row>
    <row r="328" ht="15.75" customHeight="1" s="198">
      <c r="A328" s="57" t="n"/>
      <c r="B328" s="57" t="n"/>
      <c r="C328" s="70" t="n"/>
      <c r="D328" s="57" t="n"/>
    </row>
    <row r="329" ht="15.75" customHeight="1" s="198">
      <c r="A329" s="57" t="n"/>
      <c r="B329" s="57" t="n"/>
      <c r="C329" s="70" t="n"/>
      <c r="D329" s="57" t="n"/>
    </row>
    <row r="330" ht="15.75" customHeight="1" s="198">
      <c r="A330" s="57" t="n"/>
      <c r="B330" s="57" t="n"/>
      <c r="C330" s="70" t="n"/>
      <c r="D330" s="57" t="n"/>
    </row>
    <row r="331" ht="15.75" customHeight="1" s="198">
      <c r="A331" s="57" t="n"/>
      <c r="B331" s="57" t="n"/>
      <c r="C331" s="70" t="n"/>
      <c r="D331" s="57" t="n"/>
    </row>
    <row r="332" ht="15.75" customHeight="1" s="198">
      <c r="A332" s="57" t="n"/>
      <c r="B332" s="57" t="n"/>
      <c r="C332" s="70" t="n"/>
      <c r="D332" s="57" t="n"/>
    </row>
    <row r="333" ht="15.75" customHeight="1" s="198">
      <c r="A333" s="57" t="n"/>
      <c r="B333" s="57" t="n"/>
      <c r="C333" s="70" t="n"/>
      <c r="D333" s="57" t="n"/>
    </row>
    <row r="334" ht="15.75" customHeight="1" s="198">
      <c r="A334" s="57" t="n"/>
      <c r="B334" s="57" t="n"/>
      <c r="C334" s="70" t="n"/>
      <c r="D334" s="57" t="n"/>
    </row>
    <row r="335" ht="15.75" customHeight="1" s="198">
      <c r="A335" s="57" t="n"/>
      <c r="B335" s="57" t="n"/>
      <c r="C335" s="70" t="n"/>
      <c r="D335" s="57" t="n"/>
    </row>
    <row r="336" ht="15.75" customHeight="1" s="198">
      <c r="A336" s="57" t="n"/>
      <c r="B336" s="57" t="n"/>
      <c r="C336" s="70" t="n"/>
      <c r="D336" s="57" t="n"/>
    </row>
    <row r="337" ht="15.75" customHeight="1" s="198">
      <c r="A337" s="57" t="n"/>
      <c r="B337" s="57" t="n"/>
      <c r="C337" s="70" t="n"/>
      <c r="D337" s="57" t="n"/>
    </row>
    <row r="338" ht="15.75" customHeight="1" s="198">
      <c r="A338" s="57" t="n"/>
      <c r="B338" s="57" t="n"/>
      <c r="C338" s="70" t="n"/>
      <c r="D338" s="57" t="n"/>
    </row>
    <row r="339" ht="15.75" customHeight="1" s="198">
      <c r="A339" s="57" t="n"/>
      <c r="B339" s="57" t="n"/>
      <c r="C339" s="70" t="n"/>
      <c r="D339" s="57" t="n"/>
    </row>
    <row r="340" ht="15.75" customHeight="1" s="198">
      <c r="A340" s="57" t="n"/>
      <c r="B340" s="57" t="n"/>
      <c r="C340" s="70" t="n"/>
      <c r="D340" s="57" t="n"/>
    </row>
    <row r="341" ht="15.75" customHeight="1" s="198">
      <c r="A341" s="57" t="n"/>
      <c r="B341" s="57" t="n"/>
      <c r="C341" s="70" t="n"/>
      <c r="D341" s="57" t="n"/>
    </row>
    <row r="342" ht="15.75" customHeight="1" s="198">
      <c r="A342" s="57" t="n"/>
      <c r="B342" s="57" t="n"/>
      <c r="C342" s="70" t="n"/>
      <c r="D342" s="57" t="n"/>
    </row>
    <row r="343" ht="15.75" customHeight="1" s="198">
      <c r="A343" s="57" t="n"/>
      <c r="B343" s="57" t="n"/>
      <c r="C343" s="70" t="n"/>
      <c r="D343" s="57" t="n"/>
    </row>
    <row r="344" ht="15.75" customHeight="1" s="198">
      <c r="A344" s="57" t="n"/>
      <c r="B344" s="57" t="n"/>
      <c r="C344" s="70" t="n"/>
      <c r="D344" s="57" t="n"/>
    </row>
    <row r="345" ht="15.75" customHeight="1" s="198">
      <c r="A345" s="57" t="n"/>
      <c r="B345" s="57" t="n"/>
      <c r="C345" s="70" t="n"/>
      <c r="D345" s="57" t="n"/>
    </row>
    <row r="346" ht="15.75" customHeight="1" s="198">
      <c r="A346" s="57" t="n"/>
      <c r="B346" s="57" t="n"/>
      <c r="C346" s="70" t="n"/>
      <c r="D346" s="57" t="n"/>
    </row>
    <row r="347" ht="15.75" customHeight="1" s="198">
      <c r="A347" s="57" t="n"/>
      <c r="B347" s="57" t="n"/>
      <c r="C347" s="70" t="n"/>
      <c r="D347" s="57" t="n"/>
    </row>
    <row r="348" ht="15.75" customHeight="1" s="198">
      <c r="A348" s="57" t="n"/>
      <c r="B348" s="57" t="n"/>
      <c r="C348" s="70" t="n"/>
      <c r="D348" s="57" t="n"/>
    </row>
    <row r="349" ht="15.75" customHeight="1" s="198">
      <c r="A349" s="57" t="n"/>
      <c r="B349" s="57" t="n"/>
      <c r="C349" s="70" t="n"/>
      <c r="D349" s="57" t="n"/>
    </row>
    <row r="350" ht="15.75" customHeight="1" s="198">
      <c r="A350" s="57" t="n"/>
      <c r="B350" s="57" t="n"/>
      <c r="C350" s="70" t="n"/>
      <c r="D350" s="57" t="n"/>
    </row>
    <row r="351" ht="15.75" customHeight="1" s="198">
      <c r="A351" s="57" t="n"/>
      <c r="B351" s="57" t="n"/>
      <c r="C351" s="70" t="n"/>
      <c r="D351" s="57" t="n"/>
    </row>
    <row r="352" ht="15.75" customHeight="1" s="198">
      <c r="A352" s="57" t="n"/>
      <c r="B352" s="57" t="n"/>
      <c r="C352" s="70" t="n"/>
      <c r="D352" s="57" t="n"/>
    </row>
    <row r="353" ht="15.75" customHeight="1" s="198">
      <c r="A353" s="57" t="n"/>
      <c r="B353" s="57" t="n"/>
      <c r="C353" s="70" t="n"/>
      <c r="D353" s="57" t="n"/>
    </row>
    <row r="354" ht="15.75" customHeight="1" s="198">
      <c r="A354" s="57" t="n"/>
      <c r="B354" s="57" t="n"/>
      <c r="C354" s="70" t="n"/>
      <c r="D354" s="57" t="n"/>
    </row>
    <row r="355" ht="15.75" customHeight="1" s="198">
      <c r="A355" s="57" t="n"/>
      <c r="B355" s="57" t="n"/>
      <c r="C355" s="70" t="n"/>
      <c r="D355" s="57" t="n"/>
    </row>
    <row r="356" ht="15.75" customHeight="1" s="198">
      <c r="A356" s="57" t="n"/>
      <c r="B356" s="57" t="n"/>
      <c r="C356" s="70" t="n"/>
      <c r="D356" s="57" t="n"/>
    </row>
    <row r="357" ht="15.75" customHeight="1" s="198">
      <c r="A357" s="57" t="n"/>
      <c r="B357" s="57" t="n"/>
      <c r="C357" s="70" t="n"/>
      <c r="D357" s="57" t="n"/>
    </row>
    <row r="358" ht="15.75" customHeight="1" s="198">
      <c r="A358" s="57" t="n"/>
      <c r="B358" s="57" t="n"/>
      <c r="C358" s="70" t="n"/>
      <c r="D358" s="57" t="n"/>
    </row>
    <row r="359" ht="15.75" customHeight="1" s="198">
      <c r="A359" s="57" t="n"/>
      <c r="B359" s="57" t="n"/>
      <c r="C359" s="70" t="n"/>
      <c r="D359" s="57" t="n"/>
    </row>
    <row r="360" ht="15.75" customHeight="1" s="198">
      <c r="A360" s="57" t="n"/>
      <c r="B360" s="57" t="n"/>
      <c r="C360" s="70" t="n"/>
      <c r="D360" s="57" t="n"/>
    </row>
    <row r="361" ht="15.75" customHeight="1" s="198">
      <c r="A361" s="57" t="n"/>
      <c r="B361" s="57" t="n"/>
      <c r="C361" s="70" t="n"/>
      <c r="D361" s="57" t="n"/>
    </row>
    <row r="362" ht="15.75" customHeight="1" s="198">
      <c r="A362" s="57" t="n"/>
      <c r="B362" s="57" t="n"/>
      <c r="C362" s="70" t="n"/>
      <c r="D362" s="57" t="n"/>
    </row>
    <row r="363" ht="15.75" customHeight="1" s="198">
      <c r="A363" s="57" t="n"/>
      <c r="B363" s="57" t="n"/>
      <c r="C363" s="70" t="n"/>
      <c r="D363" s="57" t="n"/>
    </row>
    <row r="364" ht="15.75" customHeight="1" s="198">
      <c r="A364" s="57" t="n"/>
      <c r="B364" s="57" t="n"/>
      <c r="C364" s="70" t="n"/>
      <c r="D364" s="57" t="n"/>
    </row>
    <row r="365" ht="15.75" customHeight="1" s="198">
      <c r="A365" s="57" t="n"/>
      <c r="B365" s="57" t="n"/>
      <c r="C365" s="70" t="n"/>
      <c r="D365" s="57" t="n"/>
    </row>
    <row r="366" ht="15.75" customHeight="1" s="198">
      <c r="A366" s="57" t="n"/>
      <c r="B366" s="57" t="n"/>
      <c r="C366" s="70" t="n"/>
      <c r="D366" s="57" t="n"/>
    </row>
    <row r="367" ht="15.75" customHeight="1" s="198">
      <c r="A367" s="57" t="n"/>
      <c r="B367" s="57" t="n"/>
      <c r="C367" s="70" t="n"/>
      <c r="D367" s="57" t="n"/>
    </row>
    <row r="368" ht="15.75" customHeight="1" s="198">
      <c r="A368" s="57" t="n"/>
      <c r="B368" s="57" t="n"/>
      <c r="C368" s="70" t="n"/>
      <c r="D368" s="57" t="n"/>
    </row>
    <row r="369" ht="15.75" customHeight="1" s="198">
      <c r="A369" s="57" t="n"/>
      <c r="B369" s="57" t="n"/>
      <c r="C369" s="70" t="n"/>
      <c r="D369" s="57" t="n"/>
    </row>
    <row r="370" ht="15.75" customHeight="1" s="198">
      <c r="A370" s="57" t="n"/>
      <c r="B370" s="57" t="n"/>
      <c r="C370" s="70" t="n"/>
      <c r="D370" s="57" t="n"/>
    </row>
    <row r="371" ht="15.75" customHeight="1" s="198">
      <c r="A371" s="57" t="n"/>
      <c r="B371" s="57" t="n"/>
      <c r="C371" s="70" t="n"/>
      <c r="D371" s="57" t="n"/>
    </row>
    <row r="372" ht="15.75" customHeight="1" s="198">
      <c r="A372" s="57" t="n"/>
      <c r="B372" s="57" t="n"/>
      <c r="C372" s="70" t="n"/>
      <c r="D372" s="57" t="n"/>
    </row>
    <row r="373" ht="15.75" customHeight="1" s="198">
      <c r="A373" s="57" t="n"/>
      <c r="B373" s="57" t="n"/>
      <c r="C373" s="70" t="n"/>
      <c r="D373" s="57" t="n"/>
    </row>
    <row r="374" ht="15.75" customHeight="1" s="198">
      <c r="A374" s="57" t="n"/>
      <c r="B374" s="57" t="n"/>
      <c r="C374" s="70" t="n"/>
      <c r="D374" s="57" t="n"/>
    </row>
    <row r="375" ht="15.75" customHeight="1" s="198">
      <c r="A375" s="57" t="n"/>
      <c r="B375" s="57" t="n"/>
      <c r="C375" s="70" t="n"/>
      <c r="D375" s="57" t="n"/>
    </row>
    <row r="376" ht="15.75" customHeight="1" s="198">
      <c r="A376" s="57" t="n"/>
      <c r="B376" s="57" t="n"/>
      <c r="C376" s="70" t="n"/>
      <c r="D376" s="57" t="n"/>
    </row>
    <row r="377" ht="15.75" customHeight="1" s="198">
      <c r="A377" s="57" t="n"/>
      <c r="B377" s="57" t="n"/>
      <c r="C377" s="70" t="n"/>
      <c r="D377" s="57" t="n"/>
    </row>
    <row r="378" ht="15.75" customHeight="1" s="198">
      <c r="A378" s="57" t="n"/>
      <c r="B378" s="57" t="n"/>
      <c r="C378" s="70" t="n"/>
      <c r="D378" s="57" t="n"/>
    </row>
    <row r="379" ht="15.75" customHeight="1" s="198">
      <c r="A379" s="57" t="n"/>
      <c r="B379" s="57" t="n"/>
      <c r="C379" s="70" t="n"/>
      <c r="D379" s="57" t="n"/>
    </row>
    <row r="380" ht="15.75" customHeight="1" s="198">
      <c r="A380" s="57" t="n"/>
      <c r="B380" s="57" t="n"/>
      <c r="C380" s="70" t="n"/>
      <c r="D380" s="57" t="n"/>
    </row>
    <row r="381" ht="15.75" customHeight="1" s="198">
      <c r="A381" s="57" t="n"/>
      <c r="B381" s="57" t="n"/>
      <c r="C381" s="70" t="n"/>
      <c r="D381" s="57" t="n"/>
    </row>
    <row r="382" ht="15.75" customHeight="1" s="198">
      <c r="A382" s="57" t="n"/>
      <c r="B382" s="57" t="n"/>
      <c r="C382" s="70" t="n"/>
      <c r="D382" s="57" t="n"/>
    </row>
    <row r="383" ht="15.75" customHeight="1" s="198">
      <c r="A383" s="57" t="n"/>
      <c r="B383" s="57" t="n"/>
      <c r="C383" s="70" t="n"/>
      <c r="D383" s="57" t="n"/>
    </row>
    <row r="384" ht="15.75" customHeight="1" s="198">
      <c r="A384" s="57" t="n"/>
      <c r="B384" s="57" t="n"/>
      <c r="C384" s="70" t="n"/>
      <c r="D384" s="57" t="n"/>
    </row>
    <row r="385" ht="15.75" customHeight="1" s="198">
      <c r="A385" s="57" t="n"/>
      <c r="B385" s="57" t="n"/>
      <c r="C385" s="70" t="n"/>
      <c r="D385" s="57" t="n"/>
    </row>
    <row r="386" ht="15.75" customHeight="1" s="198">
      <c r="A386" s="57" t="n"/>
      <c r="B386" s="57" t="n"/>
      <c r="C386" s="70" t="n"/>
      <c r="D386" s="57" t="n"/>
    </row>
    <row r="387" ht="15.75" customHeight="1" s="198">
      <c r="A387" s="57" t="n"/>
      <c r="B387" s="57" t="n"/>
      <c r="C387" s="70" t="n"/>
      <c r="D387" s="57" t="n"/>
    </row>
    <row r="388" ht="15.75" customHeight="1" s="198">
      <c r="A388" s="57" t="n"/>
      <c r="B388" s="57" t="n"/>
      <c r="C388" s="70" t="n"/>
      <c r="D388" s="57" t="n"/>
    </row>
    <row r="389" ht="15.75" customHeight="1" s="198">
      <c r="A389" s="57" t="n"/>
      <c r="B389" s="57" t="n"/>
      <c r="C389" s="70" t="n"/>
      <c r="D389" s="57" t="n"/>
    </row>
    <row r="390" ht="15.75" customHeight="1" s="198">
      <c r="A390" s="57" t="n"/>
      <c r="B390" s="57" t="n"/>
      <c r="C390" s="70" t="n"/>
      <c r="D390" s="57" t="n"/>
    </row>
    <row r="391" ht="15.75" customHeight="1" s="198">
      <c r="A391" s="57" t="n"/>
      <c r="B391" s="57" t="n"/>
      <c r="C391" s="70" t="n"/>
      <c r="D391" s="57" t="n"/>
    </row>
    <row r="392" ht="15.75" customHeight="1" s="198">
      <c r="A392" s="57" t="n"/>
      <c r="B392" s="57" t="n"/>
      <c r="C392" s="70" t="n"/>
      <c r="D392" s="57" t="n"/>
    </row>
    <row r="393" ht="15.75" customHeight="1" s="198">
      <c r="A393" s="57" t="n"/>
      <c r="B393" s="57" t="n"/>
      <c r="C393" s="70" t="n"/>
      <c r="D393" s="57" t="n"/>
    </row>
    <row r="394" ht="15.75" customHeight="1" s="198">
      <c r="A394" s="57" t="n"/>
      <c r="B394" s="57" t="n"/>
      <c r="C394" s="70" t="n"/>
      <c r="D394" s="57" t="n"/>
    </row>
    <row r="395" ht="15.75" customHeight="1" s="198">
      <c r="A395" s="57" t="n"/>
      <c r="B395" s="57" t="n"/>
      <c r="C395" s="70" t="n"/>
      <c r="D395" s="57" t="n"/>
    </row>
    <row r="396" ht="15.75" customHeight="1" s="198">
      <c r="A396" s="57" t="n"/>
      <c r="B396" s="57" t="n"/>
      <c r="C396" s="70" t="n"/>
      <c r="D396" s="57" t="n"/>
    </row>
    <row r="397" ht="15.75" customHeight="1" s="198">
      <c r="A397" s="57" t="n"/>
      <c r="B397" s="57" t="n"/>
      <c r="C397" s="70" t="n"/>
      <c r="D397" s="57" t="n"/>
    </row>
    <row r="398" ht="15.75" customHeight="1" s="198">
      <c r="A398" s="57" t="n"/>
      <c r="B398" s="57" t="n"/>
      <c r="C398" s="70" t="n"/>
      <c r="D398" s="57" t="n"/>
    </row>
    <row r="399" ht="15.75" customHeight="1" s="198">
      <c r="A399" s="57" t="n"/>
      <c r="B399" s="57" t="n"/>
      <c r="C399" s="70" t="n"/>
      <c r="D399" s="57" t="n"/>
    </row>
    <row r="400" ht="15.75" customHeight="1" s="198">
      <c r="A400" s="57" t="n"/>
      <c r="B400" s="57" t="n"/>
      <c r="C400" s="70" t="n"/>
      <c r="D400" s="57" t="n"/>
    </row>
    <row r="401" ht="15.75" customHeight="1" s="198">
      <c r="A401" s="57" t="n"/>
      <c r="B401" s="57" t="n"/>
      <c r="C401" s="70" t="n"/>
      <c r="D401" s="57" t="n"/>
    </row>
    <row r="402" ht="15.75" customHeight="1" s="198">
      <c r="A402" s="57" t="n"/>
      <c r="B402" s="57" t="n"/>
      <c r="C402" s="70" t="n"/>
      <c r="D402" s="57" t="n"/>
    </row>
    <row r="403" ht="15.75" customHeight="1" s="198">
      <c r="A403" s="57" t="n"/>
      <c r="B403" s="57" t="n"/>
      <c r="C403" s="70" t="n"/>
      <c r="D403" s="57" t="n"/>
    </row>
    <row r="404" ht="15.75" customHeight="1" s="198">
      <c r="A404" s="57" t="n"/>
      <c r="B404" s="57" t="n"/>
      <c r="C404" s="70" t="n"/>
      <c r="D404" s="57" t="n"/>
    </row>
    <row r="405" ht="15.75" customHeight="1" s="198">
      <c r="A405" s="57" t="n"/>
      <c r="B405" s="57" t="n"/>
      <c r="C405" s="70" t="n"/>
      <c r="D405" s="57" t="n"/>
    </row>
    <row r="406" ht="15.75" customHeight="1" s="198">
      <c r="A406" s="57" t="n"/>
      <c r="B406" s="57" t="n"/>
      <c r="C406" s="70" t="n"/>
      <c r="D406" s="57" t="n"/>
    </row>
    <row r="407" ht="15.75" customHeight="1" s="198">
      <c r="A407" s="57" t="n"/>
      <c r="B407" s="57" t="n"/>
      <c r="C407" s="70" t="n"/>
      <c r="D407" s="57" t="n"/>
    </row>
    <row r="408" ht="15.75" customHeight="1" s="198">
      <c r="A408" s="57" t="n"/>
      <c r="B408" s="57" t="n"/>
      <c r="C408" s="70" t="n"/>
      <c r="D408" s="57" t="n"/>
    </row>
    <row r="409" ht="15.75" customHeight="1" s="198">
      <c r="A409" s="57" t="n"/>
      <c r="B409" s="57" t="n"/>
      <c r="C409" s="70" t="n"/>
      <c r="D409" s="57" t="n"/>
    </row>
    <row r="410" ht="15.75" customHeight="1" s="198">
      <c r="A410" s="57" t="n"/>
      <c r="B410" s="57" t="n"/>
      <c r="C410" s="70" t="n"/>
      <c r="D410" s="57" t="n"/>
    </row>
    <row r="411" ht="15.75" customHeight="1" s="198">
      <c r="A411" s="57" t="n"/>
      <c r="B411" s="57" t="n"/>
      <c r="C411" s="70" t="n"/>
      <c r="D411" s="57" t="n"/>
    </row>
    <row r="412" ht="15.75" customHeight="1" s="198">
      <c r="A412" s="57" t="n"/>
      <c r="B412" s="57" t="n"/>
      <c r="C412" s="70" t="n"/>
      <c r="D412" s="57" t="n"/>
    </row>
    <row r="413" ht="15.75" customHeight="1" s="198">
      <c r="A413" s="57" t="n"/>
      <c r="B413" s="57" t="n"/>
      <c r="C413" s="70" t="n"/>
      <c r="D413" s="57" t="n"/>
    </row>
    <row r="414" ht="15.75" customHeight="1" s="198">
      <c r="A414" s="57" t="n"/>
      <c r="B414" s="57" t="n"/>
      <c r="C414" s="70" t="n"/>
      <c r="D414" s="57" t="n"/>
    </row>
    <row r="415" ht="15.75" customHeight="1" s="198">
      <c r="A415" s="57" t="n"/>
      <c r="B415" s="57" t="n"/>
      <c r="C415" s="70" t="n"/>
      <c r="D415" s="57" t="n"/>
    </row>
    <row r="416" ht="15.75" customHeight="1" s="198">
      <c r="A416" s="57" t="n"/>
      <c r="B416" s="57" t="n"/>
      <c r="C416" s="70" t="n"/>
      <c r="D416" s="57" t="n"/>
    </row>
    <row r="417" ht="15.75" customHeight="1" s="198">
      <c r="A417" s="57" t="n"/>
      <c r="B417" s="57" t="n"/>
      <c r="C417" s="70" t="n"/>
      <c r="D417" s="57" t="n"/>
    </row>
    <row r="418" ht="15.75" customHeight="1" s="198">
      <c r="A418" s="57" t="n"/>
      <c r="B418" s="57" t="n"/>
      <c r="C418" s="70" t="n"/>
      <c r="D418" s="57" t="n"/>
    </row>
    <row r="419" ht="15.75" customHeight="1" s="198">
      <c r="A419" s="57" t="n"/>
      <c r="B419" s="57" t="n"/>
      <c r="C419" s="70" t="n"/>
      <c r="D419" s="57" t="n"/>
    </row>
    <row r="420" ht="15.75" customHeight="1" s="198">
      <c r="A420" s="57" t="n"/>
      <c r="B420" s="57" t="n"/>
      <c r="C420" s="70" t="n"/>
      <c r="D420" s="57" t="n"/>
    </row>
    <row r="421" ht="15.75" customHeight="1" s="198">
      <c r="A421" s="57" t="n"/>
      <c r="B421" s="57" t="n"/>
      <c r="C421" s="70" t="n"/>
      <c r="D421" s="57" t="n"/>
    </row>
    <row r="422" ht="15.75" customHeight="1" s="198">
      <c r="A422" s="57" t="n"/>
      <c r="B422" s="57" t="n"/>
      <c r="C422" s="70" t="n"/>
      <c r="D422" s="57" t="n"/>
    </row>
    <row r="423" ht="15.75" customHeight="1" s="198">
      <c r="A423" s="57" t="n"/>
      <c r="B423" s="57" t="n"/>
      <c r="C423" s="70" t="n"/>
      <c r="D423" s="57" t="n"/>
    </row>
    <row r="424" ht="15.75" customHeight="1" s="198">
      <c r="A424" s="57" t="n"/>
      <c r="B424" s="57" t="n"/>
      <c r="C424" s="70" t="n"/>
      <c r="D424" s="57" t="n"/>
    </row>
    <row r="425" ht="15.75" customHeight="1" s="198">
      <c r="A425" s="57" t="n"/>
      <c r="B425" s="57" t="n"/>
      <c r="C425" s="70" t="n"/>
      <c r="D425" s="57" t="n"/>
    </row>
    <row r="426" ht="15.75" customHeight="1" s="198">
      <c r="A426" s="57" t="n"/>
      <c r="B426" s="57" t="n"/>
      <c r="C426" s="70" t="n"/>
      <c r="D426" s="57" t="n"/>
    </row>
    <row r="427" ht="15.75" customHeight="1" s="198">
      <c r="A427" s="57" t="n"/>
      <c r="B427" s="57" t="n"/>
      <c r="C427" s="70" t="n"/>
      <c r="D427" s="57" t="n"/>
    </row>
    <row r="428" ht="15.75" customHeight="1" s="198">
      <c r="A428" s="57" t="n"/>
      <c r="B428" s="57" t="n"/>
      <c r="C428" s="70" t="n"/>
      <c r="D428" s="57" t="n"/>
    </row>
    <row r="429" ht="15.75" customHeight="1" s="198">
      <c r="A429" s="57" t="n"/>
      <c r="B429" s="57" t="n"/>
      <c r="C429" s="70" t="n"/>
      <c r="D429" s="57" t="n"/>
    </row>
    <row r="430" ht="15.75" customHeight="1" s="198">
      <c r="A430" s="57" t="n"/>
      <c r="B430" s="57" t="n"/>
      <c r="C430" s="70" t="n"/>
      <c r="D430" s="57" t="n"/>
    </row>
    <row r="431" ht="15.75" customHeight="1" s="198">
      <c r="A431" s="57" t="n"/>
      <c r="B431" s="57" t="n"/>
      <c r="C431" s="70" t="n"/>
      <c r="D431" s="57" t="n"/>
    </row>
    <row r="432" ht="15.75" customHeight="1" s="198">
      <c r="A432" s="57" t="n"/>
      <c r="B432" s="57" t="n"/>
      <c r="C432" s="70" t="n"/>
      <c r="D432" s="57" t="n"/>
    </row>
    <row r="433" ht="15.75" customHeight="1" s="198">
      <c r="A433" s="57" t="n"/>
      <c r="B433" s="57" t="n"/>
      <c r="C433" s="70" t="n"/>
      <c r="D433" s="57" t="n"/>
    </row>
    <row r="434" ht="15.75" customHeight="1" s="198">
      <c r="A434" s="57" t="n"/>
      <c r="B434" s="57" t="n"/>
      <c r="C434" s="70" t="n"/>
      <c r="D434" s="57" t="n"/>
    </row>
    <row r="435" ht="15.75" customHeight="1" s="198">
      <c r="A435" s="57" t="n"/>
      <c r="B435" s="57" t="n"/>
      <c r="C435" s="70" t="n"/>
      <c r="D435" s="57" t="n"/>
    </row>
    <row r="436" ht="15.75" customHeight="1" s="198">
      <c r="A436" s="57" t="n"/>
      <c r="B436" s="57" t="n"/>
      <c r="C436" s="70" t="n"/>
      <c r="D436" s="57" t="n"/>
    </row>
    <row r="437" ht="15.75" customHeight="1" s="198">
      <c r="A437" s="57" t="n"/>
      <c r="B437" s="57" t="n"/>
      <c r="C437" s="70" t="n"/>
      <c r="D437" s="57" t="n"/>
    </row>
    <row r="438" ht="15.75" customHeight="1" s="198">
      <c r="A438" s="57" t="n"/>
      <c r="B438" s="57" t="n"/>
      <c r="C438" s="70" t="n"/>
      <c r="D438" s="57" t="n"/>
    </row>
    <row r="439" ht="15.75" customHeight="1" s="198">
      <c r="A439" s="57" t="n"/>
      <c r="B439" s="57" t="n"/>
      <c r="C439" s="70" t="n"/>
      <c r="D439" s="57" t="n"/>
    </row>
    <row r="440" ht="15.75" customHeight="1" s="198">
      <c r="A440" s="57" t="n"/>
      <c r="B440" s="57" t="n"/>
      <c r="C440" s="70" t="n"/>
      <c r="D440" s="57" t="n"/>
    </row>
    <row r="441" ht="15.75" customHeight="1" s="198">
      <c r="A441" s="57" t="n"/>
      <c r="B441" s="57" t="n"/>
      <c r="C441" s="70" t="n"/>
      <c r="D441" s="57" t="n"/>
    </row>
    <row r="442" ht="15.75" customHeight="1" s="198">
      <c r="A442" s="57" t="n"/>
      <c r="B442" s="57" t="n"/>
      <c r="C442" s="70" t="n"/>
      <c r="D442" s="57" t="n"/>
    </row>
    <row r="443" ht="15.75" customHeight="1" s="198">
      <c r="A443" s="57" t="n"/>
      <c r="B443" s="57" t="n"/>
      <c r="C443" s="70" t="n"/>
      <c r="D443" s="57" t="n"/>
    </row>
    <row r="444" ht="15.75" customHeight="1" s="198">
      <c r="A444" s="57" t="n"/>
      <c r="B444" s="57" t="n"/>
      <c r="C444" s="70" t="n"/>
      <c r="D444" s="57" t="n"/>
    </row>
    <row r="445" ht="15.75" customHeight="1" s="198">
      <c r="A445" s="57" t="n"/>
      <c r="B445" s="57" t="n"/>
      <c r="C445" s="70" t="n"/>
      <c r="D445" s="57" t="n"/>
    </row>
    <row r="446" ht="15.75" customHeight="1" s="198">
      <c r="A446" s="57" t="n"/>
      <c r="B446" s="57" t="n"/>
      <c r="C446" s="70" t="n"/>
      <c r="D446" s="57" t="n"/>
    </row>
    <row r="447" ht="15.75" customHeight="1" s="198">
      <c r="A447" s="57" t="n"/>
      <c r="B447" s="57" t="n"/>
      <c r="C447" s="70" t="n"/>
      <c r="D447" s="57" t="n"/>
    </row>
    <row r="448" ht="15.75" customHeight="1" s="198">
      <c r="A448" s="57" t="n"/>
      <c r="B448" s="57" t="n"/>
      <c r="C448" s="70" t="n"/>
      <c r="D448" s="57" t="n"/>
    </row>
    <row r="449" ht="15.75" customHeight="1" s="198">
      <c r="A449" s="57" t="n"/>
      <c r="B449" s="57" t="n"/>
      <c r="C449" s="70" t="n"/>
      <c r="D449" s="57" t="n"/>
    </row>
    <row r="450" ht="15.75" customHeight="1" s="198">
      <c r="A450" s="57" t="n"/>
      <c r="B450" s="57" t="n"/>
      <c r="C450" s="70" t="n"/>
      <c r="D450" s="57" t="n"/>
    </row>
    <row r="451" ht="15.75" customHeight="1" s="198">
      <c r="A451" s="57" t="n"/>
      <c r="B451" s="57" t="n"/>
      <c r="C451" s="70" t="n"/>
      <c r="D451" s="57" t="n"/>
    </row>
    <row r="452" ht="15.75" customHeight="1" s="198">
      <c r="A452" s="57" t="n"/>
      <c r="B452" s="57" t="n"/>
      <c r="C452" s="70" t="n"/>
      <c r="D452" s="57" t="n"/>
    </row>
    <row r="453" ht="15.75" customHeight="1" s="198">
      <c r="A453" s="57" t="n"/>
      <c r="B453" s="57" t="n"/>
      <c r="C453" s="70" t="n"/>
      <c r="D453" s="57" t="n"/>
    </row>
    <row r="454" ht="15.75" customHeight="1" s="198">
      <c r="A454" s="57" t="n"/>
      <c r="B454" s="57" t="n"/>
      <c r="C454" s="70" t="n"/>
      <c r="D454" s="57" t="n"/>
    </row>
    <row r="455" ht="15.75" customHeight="1" s="198">
      <c r="A455" s="57" t="n"/>
      <c r="B455" s="57" t="n"/>
      <c r="C455" s="70" t="n"/>
      <c r="D455" s="57" t="n"/>
    </row>
    <row r="456" ht="15.75" customHeight="1" s="198">
      <c r="A456" s="57" t="n"/>
      <c r="B456" s="57" t="n"/>
      <c r="C456" s="70" t="n"/>
      <c r="D456" s="57" t="n"/>
    </row>
    <row r="457" ht="15.75" customHeight="1" s="198">
      <c r="A457" s="57" t="n"/>
      <c r="B457" s="57" t="n"/>
      <c r="C457" s="70" t="n"/>
      <c r="D457" s="57" t="n"/>
    </row>
    <row r="458" ht="15.75" customHeight="1" s="198">
      <c r="A458" s="57" t="n"/>
      <c r="B458" s="57" t="n"/>
      <c r="C458" s="70" t="n"/>
      <c r="D458" s="57" t="n"/>
    </row>
    <row r="459" ht="15.75" customHeight="1" s="198">
      <c r="A459" s="57" t="n"/>
      <c r="B459" s="57" t="n"/>
      <c r="C459" s="70" t="n"/>
      <c r="D459" s="57" t="n"/>
    </row>
    <row r="460" ht="15.75" customHeight="1" s="198">
      <c r="A460" s="57" t="n"/>
      <c r="B460" s="57" t="n"/>
      <c r="C460" s="70" t="n"/>
      <c r="D460" s="57" t="n"/>
    </row>
    <row r="461" ht="15.75" customHeight="1" s="198">
      <c r="A461" s="57" t="n"/>
      <c r="B461" s="57" t="n"/>
      <c r="C461" s="70" t="n"/>
      <c r="D461" s="57" t="n"/>
    </row>
    <row r="462" ht="15.75" customHeight="1" s="198">
      <c r="A462" s="57" t="n"/>
      <c r="B462" s="57" t="n"/>
      <c r="C462" s="70" t="n"/>
      <c r="D462" s="57" t="n"/>
    </row>
    <row r="463" ht="15.75" customHeight="1" s="198">
      <c r="A463" s="57" t="n"/>
      <c r="B463" s="57" t="n"/>
      <c r="C463" s="70" t="n"/>
      <c r="D463" s="57" t="n"/>
    </row>
    <row r="464" ht="15.75" customHeight="1" s="198">
      <c r="A464" s="57" t="n"/>
      <c r="B464" s="57" t="n"/>
      <c r="C464" s="70" t="n"/>
      <c r="D464" s="57" t="n"/>
    </row>
    <row r="465" ht="15.75" customHeight="1" s="198">
      <c r="A465" s="57" t="n"/>
      <c r="B465" s="57" t="n"/>
      <c r="C465" s="70" t="n"/>
      <c r="D465" s="57" t="n"/>
    </row>
    <row r="466" ht="15.75" customHeight="1" s="198">
      <c r="A466" s="57" t="n"/>
      <c r="B466" s="57" t="n"/>
      <c r="C466" s="70" t="n"/>
      <c r="D466" s="57" t="n"/>
    </row>
    <row r="467" ht="15.75" customHeight="1" s="198">
      <c r="A467" s="57" t="n"/>
      <c r="B467" s="57" t="n"/>
      <c r="C467" s="70" t="n"/>
      <c r="D467" s="57" t="n"/>
    </row>
    <row r="468" ht="15.75" customHeight="1" s="198">
      <c r="A468" s="57" t="n"/>
      <c r="B468" s="57" t="n"/>
      <c r="C468" s="70" t="n"/>
      <c r="D468" s="57" t="n"/>
    </row>
    <row r="469" ht="15.75" customHeight="1" s="198">
      <c r="A469" s="57" t="n"/>
      <c r="B469" s="57" t="n"/>
      <c r="C469" s="70" t="n"/>
      <c r="D469" s="57" t="n"/>
    </row>
    <row r="470" ht="15.75" customHeight="1" s="198">
      <c r="A470" s="57" t="n"/>
      <c r="B470" s="57" t="n"/>
      <c r="C470" s="70" t="n"/>
      <c r="D470" s="57" t="n"/>
    </row>
    <row r="471" ht="15.75" customHeight="1" s="198">
      <c r="A471" s="57" t="n"/>
      <c r="B471" s="57" t="n"/>
      <c r="C471" s="70" t="n"/>
      <c r="D471" s="57" t="n"/>
    </row>
    <row r="472" ht="15.75" customHeight="1" s="198">
      <c r="A472" s="57" t="n"/>
      <c r="B472" s="57" t="n"/>
      <c r="C472" s="70" t="n"/>
      <c r="D472" s="57" t="n"/>
    </row>
    <row r="473" ht="15.75" customHeight="1" s="198">
      <c r="A473" s="57" t="n"/>
      <c r="B473" s="57" t="n"/>
      <c r="C473" s="70" t="n"/>
      <c r="D473" s="57" t="n"/>
    </row>
    <row r="474" ht="15.75" customHeight="1" s="198">
      <c r="A474" s="57" t="n"/>
      <c r="B474" s="57" t="n"/>
      <c r="C474" s="70" t="n"/>
      <c r="D474" s="57" t="n"/>
    </row>
    <row r="475" ht="15.75" customHeight="1" s="198">
      <c r="A475" s="57" t="n"/>
      <c r="B475" s="57" t="n"/>
      <c r="C475" s="70" t="n"/>
      <c r="D475" s="57" t="n"/>
    </row>
    <row r="476" ht="15.75" customHeight="1" s="198">
      <c r="A476" s="57" t="n"/>
      <c r="B476" s="57" t="n"/>
      <c r="C476" s="70" t="n"/>
      <c r="D476" s="57" t="n"/>
    </row>
    <row r="477" ht="15.75" customHeight="1" s="198">
      <c r="A477" s="57" t="n"/>
      <c r="B477" s="57" t="n"/>
      <c r="C477" s="70" t="n"/>
      <c r="D477" s="57" t="n"/>
    </row>
    <row r="478" ht="15.75" customHeight="1" s="198">
      <c r="A478" s="57" t="n"/>
      <c r="B478" s="57" t="n"/>
      <c r="C478" s="70" t="n"/>
      <c r="D478" s="57" t="n"/>
    </row>
    <row r="479" ht="15.75" customHeight="1" s="198">
      <c r="A479" s="57" t="n"/>
      <c r="B479" s="57" t="n"/>
      <c r="C479" s="70" t="n"/>
      <c r="D479" s="57" t="n"/>
    </row>
    <row r="480" ht="15.75" customHeight="1" s="198">
      <c r="A480" s="57" t="n"/>
      <c r="B480" s="57" t="n"/>
      <c r="C480" s="70" t="n"/>
      <c r="D480" s="57" t="n"/>
    </row>
    <row r="481" ht="15.75" customHeight="1" s="198">
      <c r="A481" s="57" t="n"/>
      <c r="B481" s="57" t="n"/>
      <c r="C481" s="70" t="n"/>
      <c r="D481" s="57" t="n"/>
    </row>
    <row r="482" ht="15.75" customHeight="1" s="198">
      <c r="A482" s="57" t="n"/>
      <c r="B482" s="57" t="n"/>
      <c r="C482" s="70" t="n"/>
      <c r="D482" s="57" t="n"/>
    </row>
    <row r="483" ht="15.75" customHeight="1" s="198">
      <c r="A483" s="57" t="n"/>
      <c r="B483" s="57" t="n"/>
      <c r="C483" s="70" t="n"/>
      <c r="D483" s="57" t="n"/>
    </row>
    <row r="484" ht="15.75" customHeight="1" s="198">
      <c r="A484" s="57" t="n"/>
      <c r="B484" s="57" t="n"/>
      <c r="C484" s="70" t="n"/>
      <c r="D484" s="57" t="n"/>
    </row>
    <row r="485" ht="15.75" customHeight="1" s="198">
      <c r="A485" s="57" t="n"/>
      <c r="B485" s="57" t="n"/>
      <c r="C485" s="70" t="n"/>
      <c r="D485" s="57" t="n"/>
    </row>
    <row r="486" ht="15.75" customHeight="1" s="198">
      <c r="A486" s="57" t="n"/>
      <c r="B486" s="57" t="n"/>
      <c r="C486" s="70" t="n"/>
      <c r="D486" s="57" t="n"/>
    </row>
    <row r="487" ht="15.75" customHeight="1" s="198">
      <c r="A487" s="57" t="n"/>
      <c r="B487" s="57" t="n"/>
      <c r="C487" s="70" t="n"/>
      <c r="D487" s="57" t="n"/>
    </row>
    <row r="488" ht="15.75" customHeight="1" s="198">
      <c r="A488" s="57" t="n"/>
      <c r="B488" s="57" t="n"/>
      <c r="C488" s="70" t="n"/>
      <c r="D488" s="57" t="n"/>
    </row>
    <row r="489" ht="15.75" customHeight="1" s="198">
      <c r="A489" s="57" t="n"/>
      <c r="B489" s="57" t="n"/>
      <c r="C489" s="70" t="n"/>
      <c r="D489" s="57" t="n"/>
    </row>
    <row r="490" ht="15.75" customHeight="1" s="198">
      <c r="A490" s="57" t="n"/>
      <c r="B490" s="57" t="n"/>
      <c r="C490" s="70" t="n"/>
      <c r="D490" s="57" t="n"/>
    </row>
    <row r="491" ht="15.75" customHeight="1" s="198">
      <c r="A491" s="57" t="n"/>
      <c r="B491" s="57" t="n"/>
      <c r="C491" s="70" t="n"/>
      <c r="D491" s="57" t="n"/>
    </row>
    <row r="492" ht="15.75" customHeight="1" s="198">
      <c r="A492" s="57" t="n"/>
      <c r="B492" s="57" t="n"/>
      <c r="C492" s="70" t="n"/>
      <c r="D492" s="57" t="n"/>
    </row>
    <row r="493" ht="15.75" customHeight="1" s="198">
      <c r="A493" s="57" t="n"/>
      <c r="B493" s="57" t="n"/>
      <c r="C493" s="70" t="n"/>
      <c r="D493" s="57" t="n"/>
    </row>
    <row r="494" ht="15.75" customHeight="1" s="198">
      <c r="A494" s="57" t="n"/>
      <c r="B494" s="57" t="n"/>
      <c r="C494" s="70" t="n"/>
      <c r="D494" s="57" t="n"/>
    </row>
    <row r="495" ht="15.75" customHeight="1" s="198">
      <c r="A495" s="57" t="n"/>
      <c r="B495" s="57" t="n"/>
      <c r="C495" s="70" t="n"/>
      <c r="D495" s="57" t="n"/>
    </row>
    <row r="496" ht="15.75" customHeight="1" s="198">
      <c r="A496" s="57" t="n"/>
      <c r="B496" s="57" t="n"/>
      <c r="C496" s="70" t="n"/>
      <c r="D496" s="57" t="n"/>
    </row>
    <row r="497" ht="15.75" customHeight="1" s="198">
      <c r="A497" s="57" t="n"/>
      <c r="B497" s="57" t="n"/>
      <c r="C497" s="70" t="n"/>
      <c r="D497" s="57" t="n"/>
    </row>
    <row r="498" ht="15.75" customHeight="1" s="198">
      <c r="A498" s="57" t="n"/>
      <c r="B498" s="57" t="n"/>
      <c r="C498" s="70" t="n"/>
      <c r="D498" s="57" t="n"/>
    </row>
    <row r="499" ht="15.75" customHeight="1" s="198">
      <c r="A499" s="57" t="n"/>
      <c r="B499" s="57" t="n"/>
      <c r="C499" s="70" t="n"/>
      <c r="D499" s="57" t="n"/>
    </row>
    <row r="500" ht="15.75" customHeight="1" s="198">
      <c r="A500" s="57" t="n"/>
      <c r="B500" s="57" t="n"/>
      <c r="C500" s="70" t="n"/>
      <c r="D500" s="57" t="n"/>
    </row>
    <row r="501" ht="15.75" customHeight="1" s="198">
      <c r="A501" s="57" t="n"/>
      <c r="B501" s="57" t="n"/>
      <c r="C501" s="70" t="n"/>
      <c r="D501" s="57" t="n"/>
    </row>
    <row r="502" ht="15.75" customHeight="1" s="198">
      <c r="A502" s="57" t="n"/>
      <c r="B502" s="57" t="n"/>
      <c r="C502" s="70" t="n"/>
      <c r="D502" s="57" t="n"/>
    </row>
    <row r="503" ht="15.75" customHeight="1" s="198">
      <c r="A503" s="57" t="n"/>
      <c r="B503" s="57" t="n"/>
      <c r="C503" s="70" t="n"/>
      <c r="D503" s="57" t="n"/>
    </row>
    <row r="504" ht="15.75" customHeight="1" s="198">
      <c r="A504" s="57" t="n"/>
      <c r="B504" s="57" t="n"/>
      <c r="C504" s="70" t="n"/>
      <c r="D504" s="57" t="n"/>
    </row>
    <row r="505" ht="15.75" customHeight="1" s="198">
      <c r="A505" s="57" t="n"/>
      <c r="B505" s="57" t="n"/>
      <c r="C505" s="70" t="n"/>
      <c r="D505" s="57" t="n"/>
    </row>
    <row r="506" ht="15.75" customHeight="1" s="198">
      <c r="A506" s="57" t="n"/>
      <c r="B506" s="57" t="n"/>
      <c r="C506" s="70" t="n"/>
      <c r="D506" s="57" t="n"/>
    </row>
    <row r="507" ht="15.75" customHeight="1" s="198">
      <c r="A507" s="57" t="n"/>
      <c r="B507" s="57" t="n"/>
      <c r="C507" s="70" t="n"/>
      <c r="D507" s="57" t="n"/>
    </row>
    <row r="508" ht="15.75" customHeight="1" s="198">
      <c r="A508" s="57" t="n"/>
      <c r="B508" s="57" t="n"/>
      <c r="C508" s="70" t="n"/>
      <c r="D508" s="57" t="n"/>
    </row>
    <row r="509" ht="15.75" customHeight="1" s="198">
      <c r="A509" s="57" t="n"/>
      <c r="B509" s="57" t="n"/>
      <c r="C509" s="70" t="n"/>
      <c r="D509" s="57" t="n"/>
    </row>
    <row r="510" ht="15.75" customHeight="1" s="198">
      <c r="A510" s="57" t="n"/>
      <c r="B510" s="57" t="n"/>
      <c r="C510" s="70" t="n"/>
      <c r="D510" s="57" t="n"/>
    </row>
    <row r="511" ht="15.75" customHeight="1" s="198">
      <c r="A511" s="57" t="n"/>
      <c r="B511" s="57" t="n"/>
      <c r="C511" s="70" t="n"/>
      <c r="D511" s="57" t="n"/>
    </row>
    <row r="512" ht="15.75" customHeight="1" s="198">
      <c r="A512" s="57" t="n"/>
      <c r="B512" s="57" t="n"/>
      <c r="C512" s="70" t="n"/>
      <c r="D512" s="57" t="n"/>
    </row>
    <row r="513" ht="15.75" customHeight="1" s="198">
      <c r="A513" s="57" t="n"/>
      <c r="B513" s="57" t="n"/>
      <c r="C513" s="70" t="n"/>
      <c r="D513" s="57" t="n"/>
    </row>
    <row r="514" ht="15.75" customHeight="1" s="198">
      <c r="A514" s="57" t="n"/>
      <c r="B514" s="57" t="n"/>
      <c r="C514" s="70" t="n"/>
      <c r="D514" s="57" t="n"/>
    </row>
    <row r="515" ht="15.75" customHeight="1" s="198">
      <c r="A515" s="57" t="n"/>
      <c r="B515" s="57" t="n"/>
      <c r="C515" s="70" t="n"/>
      <c r="D515" s="57" t="n"/>
    </row>
    <row r="516" ht="15.75" customHeight="1" s="198">
      <c r="A516" s="57" t="n"/>
      <c r="B516" s="57" t="n"/>
      <c r="C516" s="70" t="n"/>
      <c r="D516" s="57" t="n"/>
    </row>
    <row r="517" ht="15.75" customHeight="1" s="198">
      <c r="A517" s="57" t="n"/>
      <c r="B517" s="57" t="n"/>
      <c r="C517" s="70" t="n"/>
      <c r="D517" s="57" t="n"/>
    </row>
    <row r="518" ht="15.75" customHeight="1" s="198">
      <c r="A518" s="57" t="n"/>
      <c r="B518" s="57" t="n"/>
      <c r="C518" s="70" t="n"/>
      <c r="D518" s="57" t="n"/>
    </row>
    <row r="519" ht="15.75" customHeight="1" s="198">
      <c r="A519" s="57" t="n"/>
      <c r="B519" s="57" t="n"/>
      <c r="C519" s="70" t="n"/>
      <c r="D519" s="57" t="n"/>
    </row>
    <row r="520" ht="15.75" customHeight="1" s="198">
      <c r="A520" s="57" t="n"/>
      <c r="B520" s="57" t="n"/>
      <c r="C520" s="70" t="n"/>
      <c r="D520" s="57" t="n"/>
    </row>
    <row r="521" ht="15.75" customHeight="1" s="198">
      <c r="A521" s="57" t="n"/>
      <c r="B521" s="57" t="n"/>
      <c r="C521" s="70" t="n"/>
      <c r="D521" s="57" t="n"/>
    </row>
    <row r="522" ht="15.75" customHeight="1" s="198">
      <c r="A522" s="57" t="n"/>
      <c r="B522" s="57" t="n"/>
      <c r="C522" s="70" t="n"/>
      <c r="D522" s="57" t="n"/>
    </row>
    <row r="523" ht="15.75" customHeight="1" s="198">
      <c r="A523" s="57" t="n"/>
      <c r="B523" s="57" t="n"/>
      <c r="C523" s="70" t="n"/>
      <c r="D523" s="57" t="n"/>
    </row>
    <row r="524" ht="15.75" customHeight="1" s="198">
      <c r="A524" s="57" t="n"/>
      <c r="B524" s="57" t="n"/>
      <c r="C524" s="70" t="n"/>
      <c r="D524" s="57" t="n"/>
    </row>
    <row r="525" ht="15.75" customHeight="1" s="198">
      <c r="A525" s="57" t="n"/>
      <c r="B525" s="57" t="n"/>
      <c r="C525" s="70" t="n"/>
      <c r="D525" s="57" t="n"/>
    </row>
    <row r="526" ht="15.75" customHeight="1" s="198">
      <c r="A526" s="57" t="n"/>
      <c r="B526" s="57" t="n"/>
      <c r="C526" s="70" t="n"/>
      <c r="D526" s="57" t="n"/>
    </row>
    <row r="527" ht="15.75" customHeight="1" s="198">
      <c r="A527" s="57" t="n"/>
      <c r="B527" s="57" t="n"/>
      <c r="C527" s="70" t="n"/>
      <c r="D527" s="57" t="n"/>
    </row>
    <row r="528" ht="15.75" customHeight="1" s="198">
      <c r="A528" s="57" t="n"/>
      <c r="B528" s="57" t="n"/>
      <c r="C528" s="70" t="n"/>
      <c r="D528" s="57" t="n"/>
    </row>
    <row r="529" ht="15.75" customHeight="1" s="198">
      <c r="A529" s="57" t="n"/>
      <c r="B529" s="57" t="n"/>
      <c r="C529" s="70" t="n"/>
      <c r="D529" s="57" t="n"/>
    </row>
    <row r="530" ht="15.75" customHeight="1" s="198">
      <c r="A530" s="57" t="n"/>
      <c r="B530" s="57" t="n"/>
      <c r="C530" s="70" t="n"/>
      <c r="D530" s="57" t="n"/>
    </row>
    <row r="531" ht="15.75" customHeight="1" s="198">
      <c r="A531" s="57" t="n"/>
      <c r="B531" s="57" t="n"/>
      <c r="C531" s="70" t="n"/>
      <c r="D531" s="57" t="n"/>
    </row>
    <row r="532" ht="15.75" customHeight="1" s="198">
      <c r="A532" s="57" t="n"/>
      <c r="B532" s="57" t="n"/>
      <c r="C532" s="70" t="n"/>
      <c r="D532" s="57" t="n"/>
    </row>
    <row r="533" ht="15.75" customHeight="1" s="198">
      <c r="A533" s="57" t="n"/>
      <c r="B533" s="57" t="n"/>
      <c r="C533" s="70" t="n"/>
      <c r="D533" s="57" t="n"/>
    </row>
    <row r="534" ht="15.75" customHeight="1" s="198">
      <c r="A534" s="57" t="n"/>
      <c r="B534" s="57" t="n"/>
      <c r="C534" s="70" t="n"/>
      <c r="D534" s="57" t="n"/>
    </row>
    <row r="535" ht="15.75" customHeight="1" s="198">
      <c r="A535" s="57" t="n"/>
      <c r="B535" s="57" t="n"/>
      <c r="C535" s="70" t="n"/>
      <c r="D535" s="57" t="n"/>
    </row>
    <row r="536" ht="15.75" customHeight="1" s="198">
      <c r="A536" s="57" t="n"/>
      <c r="B536" s="57" t="n"/>
      <c r="C536" s="70" t="n"/>
      <c r="D536" s="57" t="n"/>
    </row>
    <row r="537" ht="15.75" customHeight="1" s="198">
      <c r="A537" s="57" t="n"/>
      <c r="B537" s="57" t="n"/>
      <c r="C537" s="70" t="n"/>
      <c r="D537" s="57" t="n"/>
    </row>
    <row r="538" ht="15.75" customHeight="1" s="198">
      <c r="A538" s="57" t="n"/>
      <c r="B538" s="57" t="n"/>
      <c r="C538" s="70" t="n"/>
      <c r="D538" s="57" t="n"/>
    </row>
    <row r="539" ht="15.75" customHeight="1" s="198">
      <c r="A539" s="57" t="n"/>
      <c r="B539" s="57" t="n"/>
      <c r="C539" s="70" t="n"/>
      <c r="D539" s="57" t="n"/>
    </row>
    <row r="540" ht="15.75" customHeight="1" s="198">
      <c r="A540" s="57" t="n"/>
      <c r="B540" s="57" t="n"/>
      <c r="C540" s="70" t="n"/>
      <c r="D540" s="57" t="n"/>
    </row>
    <row r="541" ht="15.75" customHeight="1" s="198">
      <c r="A541" s="57" t="n"/>
      <c r="B541" s="57" t="n"/>
      <c r="C541" s="70" t="n"/>
      <c r="D541" s="57" t="n"/>
    </row>
    <row r="542" ht="15.75" customHeight="1" s="198">
      <c r="A542" s="57" t="n"/>
      <c r="B542" s="57" t="n"/>
      <c r="C542" s="70" t="n"/>
      <c r="D542" s="57" t="n"/>
    </row>
    <row r="543" ht="15.75" customHeight="1" s="198">
      <c r="A543" s="57" t="n"/>
      <c r="B543" s="57" t="n"/>
      <c r="C543" s="70" t="n"/>
      <c r="D543" s="57" t="n"/>
    </row>
    <row r="544" ht="15.75" customHeight="1" s="198">
      <c r="A544" s="57" t="n"/>
      <c r="B544" s="57" t="n"/>
      <c r="C544" s="70" t="n"/>
      <c r="D544" s="57" t="n"/>
    </row>
    <row r="545" ht="15.75" customHeight="1" s="198">
      <c r="A545" s="57" t="n"/>
      <c r="B545" s="57" t="n"/>
      <c r="C545" s="70" t="n"/>
      <c r="D545" s="57" t="n"/>
    </row>
    <row r="546" ht="15.75" customHeight="1" s="198">
      <c r="A546" s="57" t="n"/>
      <c r="B546" s="57" t="n"/>
      <c r="C546" s="70" t="n"/>
      <c r="D546" s="57" t="n"/>
    </row>
    <row r="547" ht="15.75" customHeight="1" s="198">
      <c r="A547" s="57" t="n"/>
      <c r="B547" s="57" t="n"/>
      <c r="C547" s="70" t="n"/>
      <c r="D547" s="57" t="n"/>
    </row>
    <row r="548" ht="15.75" customHeight="1" s="198">
      <c r="A548" s="57" t="n"/>
      <c r="B548" s="57" t="n"/>
      <c r="C548" s="70" t="n"/>
      <c r="D548" s="57" t="n"/>
    </row>
    <row r="549" ht="15.75" customHeight="1" s="198">
      <c r="A549" s="57" t="n"/>
      <c r="B549" s="57" t="n"/>
      <c r="C549" s="70" t="n"/>
      <c r="D549" s="57" t="n"/>
    </row>
    <row r="550" ht="15.75" customHeight="1" s="198">
      <c r="A550" s="57" t="n"/>
      <c r="B550" s="57" t="n"/>
      <c r="C550" s="70" t="n"/>
      <c r="D550" s="57" t="n"/>
    </row>
    <row r="551" ht="15.75" customHeight="1" s="198">
      <c r="A551" s="57" t="n"/>
      <c r="B551" s="57" t="n"/>
      <c r="C551" s="70" t="n"/>
      <c r="D551" s="57" t="n"/>
    </row>
    <row r="552" ht="15.75" customHeight="1" s="198">
      <c r="A552" s="57" t="n"/>
      <c r="B552" s="57" t="n"/>
      <c r="C552" s="70" t="n"/>
      <c r="D552" s="57" t="n"/>
    </row>
    <row r="553" ht="15.75" customHeight="1" s="198">
      <c r="A553" s="57" t="n"/>
      <c r="B553" s="57" t="n"/>
      <c r="C553" s="70" t="n"/>
      <c r="D553" s="57" t="n"/>
    </row>
    <row r="554" ht="15.75" customHeight="1" s="198">
      <c r="A554" s="57" t="n"/>
      <c r="B554" s="57" t="n"/>
      <c r="C554" s="70" t="n"/>
      <c r="D554" s="57" t="n"/>
    </row>
    <row r="555" ht="15.75" customHeight="1" s="198">
      <c r="A555" s="57" t="n"/>
      <c r="B555" s="57" t="n"/>
      <c r="C555" s="70" t="n"/>
      <c r="D555" s="57" t="n"/>
    </row>
    <row r="556" ht="15.75" customHeight="1" s="198">
      <c r="A556" s="57" t="n"/>
      <c r="B556" s="57" t="n"/>
      <c r="C556" s="70" t="n"/>
      <c r="D556" s="57" t="n"/>
    </row>
    <row r="557" ht="15.75" customHeight="1" s="198">
      <c r="A557" s="57" t="n"/>
      <c r="B557" s="57" t="n"/>
      <c r="C557" s="70" t="n"/>
      <c r="D557" s="57" t="n"/>
    </row>
    <row r="558" ht="15.75" customHeight="1" s="198">
      <c r="A558" s="57" t="n"/>
      <c r="B558" s="57" t="n"/>
      <c r="C558" s="70" t="n"/>
      <c r="D558" s="57" t="n"/>
    </row>
    <row r="559" ht="15.75" customHeight="1" s="198">
      <c r="A559" s="57" t="n"/>
      <c r="B559" s="57" t="n"/>
      <c r="C559" s="70" t="n"/>
      <c r="D559" s="57" t="n"/>
    </row>
    <row r="560" ht="15.75" customHeight="1" s="198">
      <c r="A560" s="57" t="n"/>
      <c r="B560" s="57" t="n"/>
      <c r="C560" s="70" t="n"/>
      <c r="D560" s="57" t="n"/>
    </row>
    <row r="561" ht="15.75" customHeight="1" s="198">
      <c r="A561" s="57" t="n"/>
      <c r="B561" s="57" t="n"/>
      <c r="C561" s="70" t="n"/>
      <c r="D561" s="57" t="n"/>
    </row>
    <row r="562" ht="15.75" customHeight="1" s="198">
      <c r="A562" s="57" t="n"/>
      <c r="B562" s="57" t="n"/>
      <c r="C562" s="70" t="n"/>
      <c r="D562" s="57" t="n"/>
    </row>
    <row r="563" ht="15.75" customHeight="1" s="198">
      <c r="A563" s="57" t="n"/>
      <c r="B563" s="57" t="n"/>
      <c r="C563" s="70" t="n"/>
      <c r="D563" s="57" t="n"/>
    </row>
    <row r="564" ht="15.75" customHeight="1" s="198">
      <c r="A564" s="57" t="n"/>
      <c r="B564" s="57" t="n"/>
      <c r="C564" s="70" t="n"/>
      <c r="D564" s="57" t="n"/>
    </row>
    <row r="565" ht="15.75" customHeight="1" s="198">
      <c r="A565" s="57" t="n"/>
      <c r="B565" s="57" t="n"/>
      <c r="C565" s="70" t="n"/>
      <c r="D565" s="57" t="n"/>
    </row>
    <row r="566" ht="15.75" customHeight="1" s="198">
      <c r="A566" s="57" t="n"/>
      <c r="B566" s="57" t="n"/>
      <c r="C566" s="70" t="n"/>
      <c r="D566" s="57" t="n"/>
    </row>
    <row r="567" ht="15.75" customHeight="1" s="198">
      <c r="A567" s="57" t="n"/>
      <c r="B567" s="57" t="n"/>
      <c r="C567" s="70" t="n"/>
      <c r="D567" s="57" t="n"/>
    </row>
    <row r="568" ht="15.75" customHeight="1" s="198">
      <c r="A568" s="57" t="n"/>
      <c r="B568" s="57" t="n"/>
      <c r="C568" s="70" t="n"/>
      <c r="D568" s="57" t="n"/>
    </row>
    <row r="569" ht="15.75" customHeight="1" s="198">
      <c r="A569" s="57" t="n"/>
      <c r="B569" s="57" t="n"/>
      <c r="C569" s="70" t="n"/>
      <c r="D569" s="57" t="n"/>
    </row>
    <row r="570" ht="15.75" customHeight="1" s="198">
      <c r="A570" s="57" t="n"/>
      <c r="B570" s="57" t="n"/>
      <c r="C570" s="70" t="n"/>
      <c r="D570" s="57" t="n"/>
    </row>
    <row r="571" ht="15.75" customHeight="1" s="198">
      <c r="A571" s="57" t="n"/>
      <c r="B571" s="57" t="n"/>
      <c r="C571" s="70" t="n"/>
      <c r="D571" s="57" t="n"/>
    </row>
    <row r="572" ht="15.75" customHeight="1" s="198">
      <c r="A572" s="57" t="n"/>
      <c r="B572" s="57" t="n"/>
      <c r="C572" s="70" t="n"/>
      <c r="D572" s="57" t="n"/>
    </row>
    <row r="573" ht="15.75" customHeight="1" s="198">
      <c r="A573" s="57" t="n"/>
      <c r="B573" s="57" t="n"/>
      <c r="C573" s="70" t="n"/>
      <c r="D573" s="57" t="n"/>
    </row>
    <row r="574" ht="15.75" customHeight="1" s="198">
      <c r="A574" s="57" t="n"/>
      <c r="B574" s="57" t="n"/>
      <c r="C574" s="70" t="n"/>
      <c r="D574" s="57" t="n"/>
    </row>
    <row r="575" ht="15.75" customHeight="1" s="198">
      <c r="A575" s="57" t="n"/>
      <c r="B575" s="57" t="n"/>
      <c r="C575" s="70" t="n"/>
      <c r="D575" s="57" t="n"/>
    </row>
    <row r="576" ht="15.75" customHeight="1" s="198">
      <c r="A576" s="57" t="n"/>
      <c r="B576" s="57" t="n"/>
      <c r="C576" s="70" t="n"/>
      <c r="D576" s="57" t="n"/>
    </row>
    <row r="577" ht="15.75" customHeight="1" s="198">
      <c r="A577" s="57" t="n"/>
      <c r="B577" s="57" t="n"/>
      <c r="C577" s="70" t="n"/>
      <c r="D577" s="57" t="n"/>
    </row>
    <row r="578" ht="15.75" customHeight="1" s="198">
      <c r="A578" s="57" t="n"/>
      <c r="B578" s="57" t="n"/>
      <c r="C578" s="70" t="n"/>
      <c r="D578" s="57" t="n"/>
    </row>
    <row r="579" ht="15.75" customHeight="1" s="198">
      <c r="A579" s="57" t="n"/>
      <c r="B579" s="57" t="n"/>
      <c r="C579" s="70" t="n"/>
      <c r="D579" s="57" t="n"/>
    </row>
    <row r="580" ht="15.75" customHeight="1" s="198">
      <c r="A580" s="57" t="n"/>
      <c r="B580" s="57" t="n"/>
      <c r="C580" s="70" t="n"/>
      <c r="D580" s="57" t="n"/>
    </row>
    <row r="581" ht="15.75" customHeight="1" s="198">
      <c r="A581" s="57" t="n"/>
      <c r="B581" s="57" t="n"/>
      <c r="C581" s="70" t="n"/>
      <c r="D581" s="57" t="n"/>
    </row>
    <row r="582" ht="15.75" customHeight="1" s="198">
      <c r="A582" s="57" t="n"/>
      <c r="B582" s="57" t="n"/>
      <c r="C582" s="70" t="n"/>
      <c r="D582" s="57" t="n"/>
    </row>
    <row r="583" ht="15.75" customHeight="1" s="198">
      <c r="A583" s="57" t="n"/>
      <c r="B583" s="57" t="n"/>
      <c r="C583" s="70" t="n"/>
      <c r="D583" s="57" t="n"/>
    </row>
    <row r="584" ht="15.75" customHeight="1" s="198">
      <c r="A584" s="57" t="n"/>
      <c r="B584" s="57" t="n"/>
      <c r="C584" s="70" t="n"/>
      <c r="D584" s="57" t="n"/>
    </row>
    <row r="585" ht="15.75" customHeight="1" s="198">
      <c r="A585" s="57" t="n"/>
      <c r="B585" s="57" t="n"/>
      <c r="C585" s="70" t="n"/>
      <c r="D585" s="57" t="n"/>
    </row>
    <row r="586" ht="15.75" customHeight="1" s="198">
      <c r="A586" s="57" t="n"/>
      <c r="B586" s="57" t="n"/>
      <c r="C586" s="70" t="n"/>
      <c r="D586" s="57" t="n"/>
    </row>
    <row r="587" ht="15.75" customHeight="1" s="198">
      <c r="A587" s="57" t="n"/>
      <c r="B587" s="57" t="n"/>
      <c r="C587" s="70" t="n"/>
      <c r="D587" s="57" t="n"/>
    </row>
    <row r="588" ht="15.75" customHeight="1" s="198">
      <c r="A588" s="57" t="n"/>
      <c r="B588" s="57" t="n"/>
      <c r="C588" s="70" t="n"/>
      <c r="D588" s="57" t="n"/>
    </row>
    <row r="589" ht="15.75" customHeight="1" s="198">
      <c r="A589" s="57" t="n"/>
      <c r="B589" s="57" t="n"/>
      <c r="C589" s="70" t="n"/>
      <c r="D589" s="57" t="n"/>
    </row>
    <row r="590" ht="15.75" customHeight="1" s="198">
      <c r="A590" s="57" t="n"/>
      <c r="B590" s="57" t="n"/>
      <c r="C590" s="70" t="n"/>
      <c r="D590" s="57" t="n"/>
    </row>
    <row r="591" ht="15.75" customHeight="1" s="198">
      <c r="A591" s="57" t="n"/>
      <c r="B591" s="57" t="n"/>
      <c r="C591" s="70" t="n"/>
      <c r="D591" s="57" t="n"/>
    </row>
    <row r="592" ht="15.75" customHeight="1" s="198">
      <c r="A592" s="57" t="n"/>
      <c r="B592" s="57" t="n"/>
      <c r="C592" s="70" t="n"/>
      <c r="D592" s="57" t="n"/>
    </row>
    <row r="593" ht="15.75" customHeight="1" s="198">
      <c r="A593" s="57" t="n"/>
      <c r="B593" s="57" t="n"/>
      <c r="C593" s="70" t="n"/>
      <c r="D593" s="57" t="n"/>
    </row>
    <row r="594" ht="15.75" customHeight="1" s="198">
      <c r="A594" s="57" t="n"/>
      <c r="B594" s="57" t="n"/>
      <c r="C594" s="70" t="n"/>
      <c r="D594" s="57" t="n"/>
    </row>
    <row r="595" ht="15.75" customHeight="1" s="198">
      <c r="A595" s="57" t="n"/>
      <c r="B595" s="57" t="n"/>
      <c r="C595" s="70" t="n"/>
      <c r="D595" s="57" t="n"/>
    </row>
    <row r="596" ht="15.75" customHeight="1" s="198">
      <c r="A596" s="57" t="n"/>
      <c r="B596" s="57" t="n"/>
      <c r="C596" s="70" t="n"/>
      <c r="D596" s="57" t="n"/>
    </row>
    <row r="597" ht="15.75" customHeight="1" s="198">
      <c r="A597" s="57" t="n"/>
      <c r="B597" s="57" t="n"/>
      <c r="C597" s="70" t="n"/>
      <c r="D597" s="57" t="n"/>
    </row>
    <row r="598" ht="15.75" customHeight="1" s="198">
      <c r="A598" s="57" t="n"/>
      <c r="B598" s="57" t="n"/>
      <c r="C598" s="70" t="n"/>
      <c r="D598" s="57" t="n"/>
    </row>
    <row r="599" ht="15.75" customHeight="1" s="198">
      <c r="A599" s="57" t="n"/>
      <c r="B599" s="57" t="n"/>
      <c r="C599" s="70" t="n"/>
      <c r="D599" s="57" t="n"/>
    </row>
    <row r="600" ht="15.75" customHeight="1" s="198">
      <c r="A600" s="57" t="n"/>
      <c r="B600" s="57" t="n"/>
      <c r="C600" s="70" t="n"/>
      <c r="D600" s="57" t="n"/>
    </row>
    <row r="601" ht="15.75" customHeight="1" s="198">
      <c r="A601" s="57" t="n"/>
      <c r="B601" s="57" t="n"/>
      <c r="C601" s="70" t="n"/>
      <c r="D601" s="57" t="n"/>
    </row>
    <row r="602" ht="15.75" customHeight="1" s="198">
      <c r="A602" s="57" t="n"/>
      <c r="B602" s="57" t="n"/>
      <c r="C602" s="70" t="n"/>
      <c r="D602" s="57" t="n"/>
    </row>
    <row r="603" ht="15.75" customHeight="1" s="198">
      <c r="A603" s="57" t="n"/>
      <c r="B603" s="57" t="n"/>
      <c r="C603" s="70" t="n"/>
      <c r="D603" s="57" t="n"/>
    </row>
    <row r="604" ht="15.75" customHeight="1" s="198">
      <c r="A604" s="57" t="n"/>
      <c r="B604" s="57" t="n"/>
      <c r="C604" s="70" t="n"/>
      <c r="D604" s="57" t="n"/>
    </row>
    <row r="605" ht="15.75" customHeight="1" s="198">
      <c r="A605" s="57" t="n"/>
      <c r="B605" s="57" t="n"/>
      <c r="C605" s="70" t="n"/>
      <c r="D605" s="57" t="n"/>
    </row>
    <row r="606" ht="15.75" customHeight="1" s="198">
      <c r="A606" s="57" t="n"/>
      <c r="B606" s="57" t="n"/>
      <c r="C606" s="70" t="n"/>
      <c r="D606" s="57" t="n"/>
    </row>
    <row r="607" ht="15.75" customHeight="1" s="198">
      <c r="A607" s="57" t="n"/>
      <c r="B607" s="57" t="n"/>
      <c r="C607" s="70" t="n"/>
      <c r="D607" s="57" t="n"/>
    </row>
    <row r="608" ht="15.75" customHeight="1" s="198">
      <c r="A608" s="57" t="n"/>
      <c r="B608" s="57" t="n"/>
      <c r="C608" s="70" t="n"/>
      <c r="D608" s="57" t="n"/>
    </row>
    <row r="609" ht="15.75" customHeight="1" s="198">
      <c r="A609" s="57" t="n"/>
      <c r="B609" s="57" t="n"/>
      <c r="C609" s="70" t="n"/>
      <c r="D609" s="57" t="n"/>
    </row>
    <row r="610" ht="15.75" customHeight="1" s="198">
      <c r="A610" s="57" t="n"/>
      <c r="B610" s="57" t="n"/>
      <c r="C610" s="70" t="n"/>
      <c r="D610" s="57" t="n"/>
    </row>
    <row r="611" ht="15.75" customHeight="1" s="198">
      <c r="A611" s="57" t="n"/>
      <c r="B611" s="57" t="n"/>
      <c r="C611" s="70" t="n"/>
      <c r="D611" s="57" t="n"/>
    </row>
    <row r="612" ht="15.75" customHeight="1" s="198">
      <c r="A612" s="57" t="n"/>
      <c r="B612" s="57" t="n"/>
      <c r="C612" s="70" t="n"/>
      <c r="D612" s="57" t="n"/>
    </row>
    <row r="613" ht="15.75" customHeight="1" s="198">
      <c r="A613" s="57" t="n"/>
      <c r="B613" s="57" t="n"/>
      <c r="C613" s="70" t="n"/>
      <c r="D613" s="57" t="n"/>
    </row>
    <row r="614" ht="15.75" customHeight="1" s="198">
      <c r="A614" s="57" t="n"/>
      <c r="B614" s="57" t="n"/>
      <c r="C614" s="70" t="n"/>
      <c r="D614" s="57" t="n"/>
    </row>
    <row r="615" ht="15.75" customHeight="1" s="198">
      <c r="A615" s="57" t="n"/>
      <c r="B615" s="57" t="n"/>
      <c r="C615" s="70" t="n"/>
      <c r="D615" s="57" t="n"/>
    </row>
    <row r="616" ht="15.75" customHeight="1" s="198">
      <c r="A616" s="57" t="n"/>
      <c r="B616" s="57" t="n"/>
      <c r="C616" s="70" t="n"/>
      <c r="D616" s="57" t="n"/>
    </row>
    <row r="617" ht="15.75" customHeight="1" s="198">
      <c r="A617" s="57" t="n"/>
      <c r="B617" s="57" t="n"/>
      <c r="C617" s="70" t="n"/>
      <c r="D617" s="57" t="n"/>
    </row>
    <row r="618" ht="15.75" customHeight="1" s="198">
      <c r="A618" s="57" t="n"/>
      <c r="B618" s="57" t="n"/>
      <c r="C618" s="70" t="n"/>
      <c r="D618" s="57" t="n"/>
    </row>
    <row r="619" ht="15.75" customHeight="1" s="198">
      <c r="A619" s="57" t="n"/>
      <c r="B619" s="57" t="n"/>
      <c r="C619" s="70" t="n"/>
      <c r="D619" s="57" t="n"/>
    </row>
    <row r="620" ht="15.75" customHeight="1" s="198">
      <c r="A620" s="57" t="n"/>
      <c r="B620" s="57" t="n"/>
      <c r="C620" s="70" t="n"/>
      <c r="D620" s="57" t="n"/>
    </row>
    <row r="621" ht="15.75" customHeight="1" s="198">
      <c r="A621" s="57" t="n"/>
      <c r="B621" s="57" t="n"/>
      <c r="C621" s="70" t="n"/>
      <c r="D621" s="57" t="n"/>
    </row>
    <row r="622" ht="15.75" customHeight="1" s="198">
      <c r="A622" s="57" t="n"/>
      <c r="B622" s="57" t="n"/>
      <c r="C622" s="70" t="n"/>
      <c r="D622" s="57" t="n"/>
    </row>
    <row r="623" ht="15.75" customHeight="1" s="198">
      <c r="A623" s="57" t="n"/>
      <c r="B623" s="57" t="n"/>
      <c r="C623" s="70" t="n"/>
      <c r="D623" s="57" t="n"/>
    </row>
    <row r="624" ht="15.75" customHeight="1" s="198">
      <c r="A624" s="57" t="n"/>
      <c r="B624" s="57" t="n"/>
      <c r="C624" s="70" t="n"/>
      <c r="D624" s="57" t="n"/>
    </row>
    <row r="625" ht="15.75" customHeight="1" s="198">
      <c r="A625" s="57" t="n"/>
      <c r="B625" s="57" t="n"/>
      <c r="C625" s="70" t="n"/>
      <c r="D625" s="57" t="n"/>
    </row>
    <row r="626" ht="15.75" customHeight="1" s="198">
      <c r="A626" s="57" t="n"/>
      <c r="B626" s="57" t="n"/>
      <c r="C626" s="70" t="n"/>
      <c r="D626" s="57" t="n"/>
    </row>
    <row r="627" ht="15.75" customHeight="1" s="198">
      <c r="A627" s="57" t="n"/>
      <c r="B627" s="57" t="n"/>
      <c r="C627" s="70" t="n"/>
      <c r="D627" s="57" t="n"/>
    </row>
    <row r="628" ht="15.75" customHeight="1" s="198">
      <c r="A628" s="57" t="n"/>
      <c r="B628" s="57" t="n"/>
      <c r="C628" s="70" t="n"/>
      <c r="D628" s="57" t="n"/>
    </row>
    <row r="629" ht="15.75" customHeight="1" s="198">
      <c r="A629" s="57" t="n"/>
      <c r="B629" s="57" t="n"/>
      <c r="C629" s="70" t="n"/>
      <c r="D629" s="57" t="n"/>
    </row>
    <row r="630" ht="15.75" customHeight="1" s="198">
      <c r="A630" s="57" t="n"/>
      <c r="B630" s="57" t="n"/>
      <c r="C630" s="70" t="n"/>
      <c r="D630" s="57" t="n"/>
    </row>
    <row r="631" ht="15.75" customHeight="1" s="198">
      <c r="A631" s="57" t="n"/>
      <c r="B631" s="57" t="n"/>
      <c r="C631" s="70" t="n"/>
      <c r="D631" s="57" t="n"/>
    </row>
    <row r="632" ht="15.75" customHeight="1" s="198">
      <c r="A632" s="57" t="n"/>
      <c r="B632" s="57" t="n"/>
      <c r="C632" s="70" t="n"/>
      <c r="D632" s="57" t="n"/>
    </row>
    <row r="633" ht="15.75" customHeight="1" s="198">
      <c r="A633" s="57" t="n"/>
      <c r="B633" s="57" t="n"/>
      <c r="C633" s="70" t="n"/>
      <c r="D633" s="57" t="n"/>
    </row>
    <row r="634" ht="15.75" customHeight="1" s="198">
      <c r="A634" s="57" t="n"/>
      <c r="B634" s="57" t="n"/>
      <c r="C634" s="70" t="n"/>
      <c r="D634" s="57" t="n"/>
    </row>
    <row r="635" ht="15.75" customHeight="1" s="198">
      <c r="A635" s="57" t="n"/>
      <c r="B635" s="57" t="n"/>
      <c r="C635" s="70" t="n"/>
      <c r="D635" s="57" t="n"/>
    </row>
    <row r="636" ht="15.75" customHeight="1" s="198">
      <c r="A636" s="57" t="n"/>
      <c r="B636" s="57" t="n"/>
      <c r="C636" s="70" t="n"/>
      <c r="D636" s="57" t="n"/>
    </row>
    <row r="637" ht="15.75" customHeight="1" s="198">
      <c r="A637" s="57" t="n"/>
      <c r="B637" s="57" t="n"/>
      <c r="C637" s="70" t="n"/>
      <c r="D637" s="57" t="n"/>
    </row>
    <row r="638" ht="15.75" customHeight="1" s="198">
      <c r="A638" s="57" t="n"/>
      <c r="B638" s="57" t="n"/>
      <c r="C638" s="70" t="n"/>
      <c r="D638" s="57" t="n"/>
    </row>
    <row r="639" ht="15.75" customHeight="1" s="198">
      <c r="A639" s="57" t="n"/>
      <c r="B639" s="57" t="n"/>
      <c r="C639" s="70" t="n"/>
      <c r="D639" s="57" t="n"/>
    </row>
    <row r="640" ht="15.75" customHeight="1" s="198">
      <c r="A640" s="57" t="n"/>
      <c r="B640" s="57" t="n"/>
      <c r="C640" s="70" t="n"/>
      <c r="D640" s="57" t="n"/>
    </row>
    <row r="641" ht="15.75" customHeight="1" s="198">
      <c r="A641" s="57" t="n"/>
      <c r="B641" s="57" t="n"/>
      <c r="C641" s="70" t="n"/>
      <c r="D641" s="57" t="n"/>
    </row>
    <row r="642" ht="15.75" customHeight="1" s="198">
      <c r="A642" s="57" t="n"/>
      <c r="B642" s="57" t="n"/>
      <c r="C642" s="70" t="n"/>
      <c r="D642" s="57" t="n"/>
    </row>
    <row r="643" ht="15.75" customHeight="1" s="198">
      <c r="A643" s="57" t="n"/>
      <c r="B643" s="57" t="n"/>
      <c r="C643" s="70" t="n"/>
      <c r="D643" s="57" t="n"/>
    </row>
    <row r="644" ht="15.75" customHeight="1" s="198">
      <c r="A644" s="57" t="n"/>
      <c r="B644" s="57" t="n"/>
      <c r="C644" s="70" t="n"/>
      <c r="D644" s="57" t="n"/>
    </row>
    <row r="645" ht="15.75" customHeight="1" s="198">
      <c r="A645" s="57" t="n"/>
      <c r="B645" s="57" t="n"/>
      <c r="C645" s="70" t="n"/>
      <c r="D645" s="57" t="n"/>
    </row>
    <row r="646" ht="15.75" customHeight="1" s="198">
      <c r="A646" s="57" t="n"/>
      <c r="B646" s="57" t="n"/>
      <c r="C646" s="70" t="n"/>
      <c r="D646" s="57" t="n"/>
    </row>
    <row r="647" ht="15.75" customHeight="1" s="198">
      <c r="A647" s="57" t="n"/>
      <c r="B647" s="57" t="n"/>
      <c r="C647" s="70" t="n"/>
      <c r="D647" s="57" t="n"/>
    </row>
    <row r="648" ht="15.75" customHeight="1" s="198">
      <c r="A648" s="57" t="n"/>
      <c r="B648" s="57" t="n"/>
      <c r="C648" s="70" t="n"/>
      <c r="D648" s="57" t="n"/>
    </row>
    <row r="649" ht="15.75" customHeight="1" s="198">
      <c r="A649" s="57" t="n"/>
      <c r="B649" s="57" t="n"/>
      <c r="C649" s="70" t="n"/>
      <c r="D649" s="57" t="n"/>
    </row>
    <row r="650" ht="15.75" customHeight="1" s="198">
      <c r="A650" s="57" t="n"/>
      <c r="B650" s="57" t="n"/>
      <c r="C650" s="70" t="n"/>
      <c r="D650" s="57" t="n"/>
    </row>
    <row r="651" ht="15.75" customHeight="1" s="198">
      <c r="A651" s="57" t="n"/>
      <c r="B651" s="57" t="n"/>
      <c r="C651" s="70" t="n"/>
      <c r="D651" s="57" t="n"/>
    </row>
    <row r="652" ht="15.75" customHeight="1" s="198">
      <c r="A652" s="57" t="n"/>
      <c r="B652" s="57" t="n"/>
      <c r="C652" s="70" t="n"/>
      <c r="D652" s="57" t="n"/>
    </row>
    <row r="653" ht="15.75" customHeight="1" s="198">
      <c r="A653" s="57" t="n"/>
      <c r="B653" s="57" t="n"/>
      <c r="C653" s="70" t="n"/>
      <c r="D653" s="57" t="n"/>
    </row>
    <row r="654" ht="15.75" customHeight="1" s="198">
      <c r="A654" s="57" t="n"/>
      <c r="B654" s="57" t="n"/>
      <c r="C654" s="70" t="n"/>
      <c r="D654" s="57" t="n"/>
    </row>
    <row r="655" ht="15.75" customHeight="1" s="198">
      <c r="A655" s="57" t="n"/>
      <c r="B655" s="57" t="n"/>
      <c r="C655" s="70" t="n"/>
      <c r="D655" s="57" t="n"/>
    </row>
    <row r="656" ht="15.75" customHeight="1" s="198">
      <c r="A656" s="57" t="n"/>
      <c r="B656" s="57" t="n"/>
      <c r="C656" s="70" t="n"/>
      <c r="D656" s="57" t="n"/>
    </row>
    <row r="657" ht="15.75" customHeight="1" s="198">
      <c r="A657" s="57" t="n"/>
      <c r="B657" s="57" t="n"/>
      <c r="C657" s="70" t="n"/>
      <c r="D657" s="57" t="n"/>
    </row>
    <row r="658" ht="15.75" customHeight="1" s="198">
      <c r="A658" s="57" t="n"/>
      <c r="B658" s="57" t="n"/>
      <c r="C658" s="70" t="n"/>
      <c r="D658" s="57" t="n"/>
    </row>
    <row r="659" ht="15.75" customHeight="1" s="198">
      <c r="A659" s="57" t="n"/>
      <c r="B659" s="57" t="n"/>
      <c r="C659" s="70" t="n"/>
      <c r="D659" s="57" t="n"/>
    </row>
    <row r="660" ht="15.75" customHeight="1" s="198">
      <c r="A660" s="57" t="n"/>
      <c r="B660" s="57" t="n"/>
      <c r="C660" s="70" t="n"/>
      <c r="D660" s="57" t="n"/>
    </row>
    <row r="661" ht="15.75" customHeight="1" s="198">
      <c r="A661" s="57" t="n"/>
      <c r="B661" s="57" t="n"/>
      <c r="C661" s="70" t="n"/>
      <c r="D661" s="57" t="n"/>
    </row>
    <row r="662" ht="15.75" customHeight="1" s="198">
      <c r="A662" s="57" t="n"/>
      <c r="B662" s="57" t="n"/>
      <c r="C662" s="70" t="n"/>
      <c r="D662" s="57" t="n"/>
    </row>
    <row r="663" ht="15.75" customHeight="1" s="198">
      <c r="A663" s="57" t="n"/>
      <c r="B663" s="57" t="n"/>
      <c r="C663" s="70" t="n"/>
      <c r="D663" s="57" t="n"/>
    </row>
    <row r="664" ht="15.75" customHeight="1" s="198">
      <c r="A664" s="57" t="n"/>
      <c r="B664" s="57" t="n"/>
      <c r="C664" s="70" t="n"/>
      <c r="D664" s="57" t="n"/>
    </row>
    <row r="665" ht="15.75" customHeight="1" s="198">
      <c r="A665" s="57" t="n"/>
      <c r="B665" s="57" t="n"/>
      <c r="C665" s="70" t="n"/>
      <c r="D665" s="57" t="n"/>
    </row>
    <row r="666" ht="15.75" customHeight="1" s="198">
      <c r="A666" s="57" t="n"/>
      <c r="B666" s="57" t="n"/>
      <c r="C666" s="70" t="n"/>
      <c r="D666" s="57" t="n"/>
    </row>
    <row r="667" ht="15.75" customHeight="1" s="198">
      <c r="A667" s="57" t="n"/>
      <c r="B667" s="57" t="n"/>
      <c r="C667" s="70" t="n"/>
      <c r="D667" s="57" t="n"/>
    </row>
    <row r="668" ht="15.75" customHeight="1" s="198">
      <c r="A668" s="57" t="n"/>
      <c r="B668" s="57" t="n"/>
      <c r="C668" s="70" t="n"/>
      <c r="D668" s="57" t="n"/>
    </row>
    <row r="669" ht="15.75" customHeight="1" s="198">
      <c r="A669" s="57" t="n"/>
      <c r="B669" s="57" t="n"/>
      <c r="C669" s="70" t="n"/>
      <c r="D669" s="57" t="n"/>
    </row>
    <row r="670" ht="15.75" customHeight="1" s="198">
      <c r="A670" s="57" t="n"/>
      <c r="B670" s="57" t="n"/>
      <c r="C670" s="70" t="n"/>
      <c r="D670" s="57" t="n"/>
    </row>
    <row r="671" ht="15.75" customHeight="1" s="198">
      <c r="A671" s="57" t="n"/>
      <c r="B671" s="57" t="n"/>
      <c r="C671" s="70" t="n"/>
      <c r="D671" s="57" t="n"/>
    </row>
    <row r="672" ht="15.75" customHeight="1" s="198">
      <c r="A672" s="57" t="n"/>
      <c r="B672" s="57" t="n"/>
      <c r="C672" s="70" t="n"/>
      <c r="D672" s="57" t="n"/>
    </row>
    <row r="673" ht="15.75" customHeight="1" s="198">
      <c r="A673" s="57" t="n"/>
      <c r="B673" s="57" t="n"/>
      <c r="C673" s="70" t="n"/>
      <c r="D673" s="57" t="n"/>
    </row>
    <row r="674" ht="15.75" customHeight="1" s="198">
      <c r="A674" s="57" t="n"/>
      <c r="B674" s="57" t="n"/>
      <c r="C674" s="70" t="n"/>
      <c r="D674" s="57" t="n"/>
    </row>
    <row r="675" ht="15.75" customHeight="1" s="198">
      <c r="A675" s="57" t="n"/>
      <c r="B675" s="57" t="n"/>
      <c r="C675" s="70" t="n"/>
      <c r="D675" s="57" t="n"/>
    </row>
    <row r="676" ht="15.75" customHeight="1" s="198">
      <c r="A676" s="57" t="n"/>
      <c r="B676" s="57" t="n"/>
      <c r="C676" s="70" t="n"/>
      <c r="D676" s="57" t="n"/>
    </row>
    <row r="677" ht="15.75" customHeight="1" s="198">
      <c r="A677" s="57" t="n"/>
      <c r="B677" s="57" t="n"/>
      <c r="C677" s="70" t="n"/>
      <c r="D677" s="57" t="n"/>
    </row>
    <row r="678" ht="15.75" customHeight="1" s="198">
      <c r="A678" s="57" t="n"/>
      <c r="B678" s="57" t="n"/>
      <c r="C678" s="70" t="n"/>
      <c r="D678" s="57" t="n"/>
    </row>
    <row r="679" ht="15.75" customHeight="1" s="198">
      <c r="A679" s="57" t="n"/>
      <c r="B679" s="57" t="n"/>
      <c r="C679" s="70" t="n"/>
      <c r="D679" s="57" t="n"/>
    </row>
    <row r="680" ht="15.75" customHeight="1" s="198">
      <c r="A680" s="57" t="n"/>
      <c r="B680" s="57" t="n"/>
      <c r="C680" s="70" t="n"/>
      <c r="D680" s="57" t="n"/>
    </row>
    <row r="681" ht="15.75" customHeight="1" s="198">
      <c r="A681" s="57" t="n"/>
      <c r="B681" s="57" t="n"/>
      <c r="C681" s="70" t="n"/>
      <c r="D681" s="57" t="n"/>
    </row>
    <row r="682" ht="15.75" customHeight="1" s="198">
      <c r="A682" s="57" t="n"/>
      <c r="B682" s="57" t="n"/>
      <c r="C682" s="70" t="n"/>
      <c r="D682" s="57" t="n"/>
    </row>
    <row r="683" ht="15.75" customHeight="1" s="198">
      <c r="A683" s="57" t="n"/>
      <c r="B683" s="57" t="n"/>
      <c r="C683" s="70" t="n"/>
      <c r="D683" s="57" t="n"/>
    </row>
    <row r="684" ht="15.75" customHeight="1" s="198">
      <c r="A684" s="57" t="n"/>
      <c r="B684" s="57" t="n"/>
      <c r="C684" s="70" t="n"/>
      <c r="D684" s="57" t="n"/>
    </row>
    <row r="685" ht="15.75" customHeight="1" s="198">
      <c r="A685" s="57" t="n"/>
      <c r="B685" s="57" t="n"/>
      <c r="C685" s="70" t="n"/>
      <c r="D685" s="57" t="n"/>
    </row>
    <row r="686" ht="15.75" customHeight="1" s="198">
      <c r="A686" s="57" t="n"/>
      <c r="B686" s="57" t="n"/>
      <c r="C686" s="70" t="n"/>
      <c r="D686" s="57" t="n"/>
    </row>
    <row r="687" ht="15.75" customHeight="1" s="198">
      <c r="A687" s="57" t="n"/>
      <c r="B687" s="57" t="n"/>
      <c r="C687" s="70" t="n"/>
      <c r="D687" s="57" t="n"/>
    </row>
    <row r="688" ht="15.75" customHeight="1" s="198">
      <c r="A688" s="57" t="n"/>
      <c r="B688" s="57" t="n"/>
      <c r="C688" s="70" t="n"/>
      <c r="D688" s="57" t="n"/>
    </row>
    <row r="689" ht="15.75" customHeight="1" s="198">
      <c r="A689" s="57" t="n"/>
      <c r="B689" s="57" t="n"/>
      <c r="C689" s="70" t="n"/>
      <c r="D689" s="57" t="n"/>
    </row>
    <row r="690" ht="15.75" customHeight="1" s="198">
      <c r="A690" s="57" t="n"/>
      <c r="B690" s="57" t="n"/>
      <c r="C690" s="70" t="n"/>
      <c r="D690" s="57" t="n"/>
    </row>
    <row r="691" ht="15.75" customHeight="1" s="198">
      <c r="A691" s="57" t="n"/>
      <c r="B691" s="57" t="n"/>
      <c r="C691" s="70" t="n"/>
      <c r="D691" s="57" t="n"/>
    </row>
    <row r="692" ht="15.75" customHeight="1" s="198">
      <c r="A692" s="57" t="n"/>
      <c r="B692" s="57" t="n"/>
      <c r="C692" s="70" t="n"/>
      <c r="D692" s="57" t="n"/>
    </row>
    <row r="693" ht="15.75" customHeight="1" s="198">
      <c r="A693" s="57" t="n"/>
      <c r="B693" s="57" t="n"/>
      <c r="C693" s="70" t="n"/>
      <c r="D693" s="57" t="n"/>
    </row>
    <row r="694" ht="15.75" customHeight="1" s="198">
      <c r="A694" s="57" t="n"/>
      <c r="B694" s="57" t="n"/>
      <c r="C694" s="70" t="n"/>
      <c r="D694" s="57" t="n"/>
    </row>
    <row r="695" ht="15.75" customHeight="1" s="198">
      <c r="A695" s="57" t="n"/>
      <c r="B695" s="57" t="n"/>
      <c r="C695" s="70" t="n"/>
      <c r="D695" s="57" t="n"/>
    </row>
    <row r="696" ht="15.75" customHeight="1" s="198">
      <c r="A696" s="57" t="n"/>
      <c r="B696" s="57" t="n"/>
      <c r="C696" s="70" t="n"/>
      <c r="D696" s="57" t="n"/>
    </row>
    <row r="697" ht="15.75" customHeight="1" s="198">
      <c r="A697" s="57" t="n"/>
      <c r="B697" s="57" t="n"/>
      <c r="C697" s="70" t="n"/>
      <c r="D697" s="57" t="n"/>
    </row>
    <row r="698" ht="15.75" customHeight="1" s="198">
      <c r="A698" s="57" t="n"/>
      <c r="B698" s="57" t="n"/>
      <c r="C698" s="70" t="n"/>
      <c r="D698" s="57" t="n"/>
    </row>
    <row r="699" ht="15.75" customHeight="1" s="198">
      <c r="A699" s="57" t="n"/>
      <c r="B699" s="57" t="n"/>
      <c r="C699" s="70" t="n"/>
      <c r="D699" s="57" t="n"/>
    </row>
    <row r="700" ht="15.75" customHeight="1" s="198">
      <c r="A700" s="57" t="n"/>
      <c r="B700" s="57" t="n"/>
      <c r="C700" s="70" t="n"/>
      <c r="D700" s="57" t="n"/>
    </row>
    <row r="701" ht="15.75" customHeight="1" s="198">
      <c r="A701" s="57" t="n"/>
      <c r="B701" s="57" t="n"/>
      <c r="C701" s="70" t="n"/>
      <c r="D701" s="57" t="n"/>
    </row>
    <row r="702" ht="15.75" customHeight="1" s="198">
      <c r="A702" s="57" t="n"/>
      <c r="B702" s="57" t="n"/>
      <c r="C702" s="70" t="n"/>
      <c r="D702" s="57" t="n"/>
    </row>
    <row r="703" ht="15.75" customHeight="1" s="198">
      <c r="A703" s="57" t="n"/>
      <c r="B703" s="57" t="n"/>
      <c r="C703" s="70" t="n"/>
      <c r="D703" s="57" t="n"/>
    </row>
    <row r="704" ht="15.75" customHeight="1" s="198">
      <c r="A704" s="57" t="n"/>
      <c r="B704" s="57" t="n"/>
      <c r="C704" s="70" t="n"/>
      <c r="D704" s="57" t="n"/>
    </row>
    <row r="705" ht="15.75" customHeight="1" s="198">
      <c r="A705" s="57" t="n"/>
      <c r="B705" s="57" t="n"/>
      <c r="C705" s="70" t="n"/>
      <c r="D705" s="57" t="n"/>
    </row>
    <row r="706" ht="15.75" customHeight="1" s="198">
      <c r="A706" s="57" t="n"/>
      <c r="B706" s="57" t="n"/>
      <c r="C706" s="70" t="n"/>
      <c r="D706" s="57" t="n"/>
    </row>
    <row r="707" ht="15.75" customHeight="1" s="198">
      <c r="A707" s="57" t="n"/>
      <c r="B707" s="57" t="n"/>
      <c r="C707" s="70" t="n"/>
      <c r="D707" s="57" t="n"/>
    </row>
    <row r="708" ht="15.75" customHeight="1" s="198">
      <c r="A708" s="57" t="n"/>
      <c r="B708" s="57" t="n"/>
      <c r="C708" s="70" t="n"/>
      <c r="D708" s="57" t="n"/>
    </row>
    <row r="709" ht="15.75" customHeight="1" s="198">
      <c r="A709" s="57" t="n"/>
      <c r="B709" s="57" t="n"/>
      <c r="C709" s="70" t="n"/>
      <c r="D709" s="57" t="n"/>
    </row>
    <row r="710" ht="15.75" customHeight="1" s="198">
      <c r="A710" s="57" t="n"/>
      <c r="B710" s="57" t="n"/>
      <c r="C710" s="70" t="n"/>
      <c r="D710" s="57" t="n"/>
    </row>
    <row r="711" ht="15.75" customHeight="1" s="198">
      <c r="A711" s="57" t="n"/>
      <c r="B711" s="57" t="n"/>
      <c r="C711" s="70" t="n"/>
      <c r="D711" s="57" t="n"/>
    </row>
    <row r="712" ht="15.75" customHeight="1" s="198">
      <c r="A712" s="57" t="n"/>
      <c r="B712" s="57" t="n"/>
      <c r="C712" s="70" t="n"/>
      <c r="D712" s="57" t="n"/>
    </row>
    <row r="713" ht="15.75" customHeight="1" s="198">
      <c r="A713" s="57" t="n"/>
      <c r="B713" s="57" t="n"/>
      <c r="C713" s="70" t="n"/>
      <c r="D713" s="57" t="n"/>
    </row>
    <row r="714" ht="15.75" customHeight="1" s="198">
      <c r="A714" s="57" t="n"/>
      <c r="B714" s="57" t="n"/>
      <c r="C714" s="70" t="n"/>
      <c r="D714" s="57" t="n"/>
    </row>
    <row r="715" ht="15.75" customHeight="1" s="198">
      <c r="A715" s="57" t="n"/>
      <c r="B715" s="57" t="n"/>
      <c r="C715" s="70" t="n"/>
      <c r="D715" s="57" t="n"/>
    </row>
    <row r="716" ht="15.75" customHeight="1" s="198">
      <c r="A716" s="57" t="n"/>
      <c r="B716" s="57" t="n"/>
      <c r="C716" s="70" t="n"/>
      <c r="D716" s="57" t="n"/>
    </row>
    <row r="717" ht="15.75" customHeight="1" s="198">
      <c r="A717" s="57" t="n"/>
      <c r="B717" s="57" t="n"/>
      <c r="C717" s="70" t="n"/>
      <c r="D717" s="57" t="n"/>
    </row>
    <row r="718" ht="15.75" customHeight="1" s="198">
      <c r="A718" s="57" t="n"/>
      <c r="B718" s="57" t="n"/>
      <c r="C718" s="70" t="n"/>
      <c r="D718" s="57" t="n"/>
    </row>
    <row r="719" ht="15.75" customHeight="1" s="198">
      <c r="A719" s="57" t="n"/>
      <c r="B719" s="57" t="n"/>
      <c r="C719" s="70" t="n"/>
      <c r="D719" s="57" t="n"/>
    </row>
    <row r="720" ht="15.75" customHeight="1" s="198">
      <c r="A720" s="57" t="n"/>
      <c r="B720" s="57" t="n"/>
      <c r="C720" s="70" t="n"/>
      <c r="D720" s="57" t="n"/>
    </row>
    <row r="721" ht="15.75" customHeight="1" s="198">
      <c r="A721" s="57" t="n"/>
      <c r="B721" s="57" t="n"/>
      <c r="C721" s="70" t="n"/>
      <c r="D721" s="57" t="n"/>
    </row>
    <row r="722" ht="15.75" customHeight="1" s="198">
      <c r="A722" s="57" t="n"/>
      <c r="B722" s="57" t="n"/>
      <c r="C722" s="70" t="n"/>
      <c r="D722" s="57" t="n"/>
    </row>
    <row r="723" ht="15.75" customHeight="1" s="198">
      <c r="A723" s="57" t="n"/>
      <c r="B723" s="57" t="n"/>
      <c r="C723" s="70" t="n"/>
      <c r="D723" s="57" t="n"/>
    </row>
    <row r="724" ht="15.75" customHeight="1" s="198">
      <c r="A724" s="57" t="n"/>
      <c r="B724" s="57" t="n"/>
      <c r="C724" s="70" t="n"/>
      <c r="D724" s="57" t="n"/>
    </row>
    <row r="725" ht="15.75" customHeight="1" s="198">
      <c r="A725" s="57" t="n"/>
      <c r="B725" s="57" t="n"/>
      <c r="C725" s="70" t="n"/>
      <c r="D725" s="57" t="n"/>
    </row>
    <row r="726" ht="15.75" customHeight="1" s="198">
      <c r="A726" s="57" t="n"/>
      <c r="B726" s="57" t="n"/>
      <c r="C726" s="70" t="n"/>
      <c r="D726" s="57" t="n"/>
    </row>
    <row r="727" ht="15.75" customHeight="1" s="198">
      <c r="A727" s="57" t="n"/>
      <c r="B727" s="57" t="n"/>
      <c r="C727" s="70" t="n"/>
      <c r="D727" s="57" t="n"/>
    </row>
    <row r="728" ht="15.75" customHeight="1" s="198">
      <c r="A728" s="57" t="n"/>
      <c r="B728" s="57" t="n"/>
      <c r="C728" s="70" t="n"/>
      <c r="D728" s="57" t="n"/>
    </row>
    <row r="729" ht="15.75" customHeight="1" s="198">
      <c r="A729" s="57" t="n"/>
      <c r="B729" s="57" t="n"/>
      <c r="C729" s="70" t="n"/>
      <c r="D729" s="57" t="n"/>
    </row>
    <row r="730" ht="15.75" customHeight="1" s="198">
      <c r="A730" s="57" t="n"/>
      <c r="B730" s="57" t="n"/>
      <c r="C730" s="70" t="n"/>
      <c r="D730" s="57" t="n"/>
    </row>
    <row r="731" ht="15.75" customHeight="1" s="198">
      <c r="A731" s="57" t="n"/>
      <c r="B731" s="57" t="n"/>
      <c r="C731" s="70" t="n"/>
      <c r="D731" s="57" t="n"/>
    </row>
    <row r="732" ht="15.75" customHeight="1" s="198">
      <c r="A732" s="57" t="n"/>
      <c r="B732" s="57" t="n"/>
      <c r="C732" s="70" t="n"/>
      <c r="D732" s="57" t="n"/>
    </row>
    <row r="733" ht="15.75" customHeight="1" s="198">
      <c r="A733" s="57" t="n"/>
      <c r="B733" s="57" t="n"/>
      <c r="C733" s="70" t="n"/>
      <c r="D733" s="57" t="n"/>
    </row>
    <row r="734" ht="15.75" customHeight="1" s="198">
      <c r="A734" s="57" t="n"/>
      <c r="B734" s="57" t="n"/>
      <c r="C734" s="70" t="n"/>
      <c r="D734" s="57" t="n"/>
    </row>
    <row r="735" ht="15.75" customHeight="1" s="198">
      <c r="A735" s="57" t="n"/>
      <c r="B735" s="57" t="n"/>
      <c r="C735" s="70" t="n"/>
      <c r="D735" s="57" t="n"/>
    </row>
    <row r="736" ht="15.75" customHeight="1" s="198">
      <c r="A736" s="57" t="n"/>
      <c r="B736" s="57" t="n"/>
      <c r="C736" s="70" t="n"/>
      <c r="D736" s="57" t="n"/>
    </row>
    <row r="737" ht="15.75" customHeight="1" s="198">
      <c r="A737" s="57" t="n"/>
      <c r="B737" s="57" t="n"/>
      <c r="C737" s="70" t="n"/>
      <c r="D737" s="57" t="n"/>
    </row>
    <row r="738" ht="15.75" customHeight="1" s="198">
      <c r="A738" s="57" t="n"/>
      <c r="B738" s="57" t="n"/>
      <c r="C738" s="70" t="n"/>
      <c r="D738" s="57" t="n"/>
    </row>
    <row r="739" ht="15.75" customHeight="1" s="198">
      <c r="A739" s="57" t="n"/>
      <c r="B739" s="57" t="n"/>
      <c r="C739" s="70" t="n"/>
      <c r="D739" s="57" t="n"/>
    </row>
    <row r="740" ht="15.75" customHeight="1" s="198">
      <c r="A740" s="57" t="n"/>
      <c r="B740" s="57" t="n"/>
      <c r="C740" s="70" t="n"/>
      <c r="D740" s="57" t="n"/>
    </row>
    <row r="741" ht="15.75" customHeight="1" s="198">
      <c r="A741" s="57" t="n"/>
      <c r="B741" s="57" t="n"/>
      <c r="C741" s="70" t="n"/>
      <c r="D741" s="57" t="n"/>
    </row>
    <row r="742" ht="15.75" customHeight="1" s="198">
      <c r="A742" s="57" t="n"/>
      <c r="B742" s="57" t="n"/>
      <c r="C742" s="70" t="n"/>
      <c r="D742" s="57" t="n"/>
    </row>
    <row r="743" ht="15.75" customHeight="1" s="198">
      <c r="A743" s="57" t="n"/>
      <c r="B743" s="57" t="n"/>
      <c r="C743" s="70" t="n"/>
      <c r="D743" s="57" t="n"/>
    </row>
    <row r="744" ht="15.75" customHeight="1" s="198">
      <c r="A744" s="57" t="n"/>
      <c r="B744" s="57" t="n"/>
      <c r="C744" s="70" t="n"/>
      <c r="D744" s="57" t="n"/>
    </row>
    <row r="745" ht="15.75" customHeight="1" s="198">
      <c r="A745" s="57" t="n"/>
      <c r="B745" s="57" t="n"/>
      <c r="C745" s="70" t="n"/>
      <c r="D745" s="57" t="n"/>
    </row>
    <row r="746" ht="15.75" customHeight="1" s="198">
      <c r="A746" s="57" t="n"/>
      <c r="B746" s="57" t="n"/>
      <c r="C746" s="70" t="n"/>
      <c r="D746" s="57" t="n"/>
    </row>
    <row r="747" ht="15.75" customHeight="1" s="198">
      <c r="A747" s="57" t="n"/>
      <c r="B747" s="57" t="n"/>
      <c r="C747" s="70" t="n"/>
      <c r="D747" s="57" t="n"/>
    </row>
    <row r="748" ht="15.75" customHeight="1" s="198">
      <c r="A748" s="57" t="n"/>
      <c r="B748" s="57" t="n"/>
      <c r="C748" s="70" t="n"/>
      <c r="D748" s="57" t="n"/>
    </row>
    <row r="749" ht="15.75" customHeight="1" s="198">
      <c r="A749" s="57" t="n"/>
      <c r="B749" s="57" t="n"/>
      <c r="C749" s="70" t="n"/>
      <c r="D749" s="57" t="n"/>
    </row>
    <row r="750" ht="15.75" customHeight="1" s="198">
      <c r="A750" s="57" t="n"/>
      <c r="B750" s="57" t="n"/>
      <c r="C750" s="70" t="n"/>
      <c r="D750" s="57" t="n"/>
    </row>
    <row r="751" ht="15.75" customHeight="1" s="198">
      <c r="A751" s="57" t="n"/>
      <c r="B751" s="57" t="n"/>
      <c r="C751" s="70" t="n"/>
      <c r="D751" s="57" t="n"/>
    </row>
    <row r="752" ht="15.75" customHeight="1" s="198">
      <c r="A752" s="57" t="n"/>
      <c r="B752" s="57" t="n"/>
      <c r="C752" s="70" t="n"/>
      <c r="D752" s="57" t="n"/>
    </row>
    <row r="753" ht="15.75" customHeight="1" s="198">
      <c r="A753" s="57" t="n"/>
      <c r="B753" s="57" t="n"/>
      <c r="C753" s="70" t="n"/>
      <c r="D753" s="57" t="n"/>
    </row>
    <row r="754" ht="15.75" customHeight="1" s="198">
      <c r="A754" s="57" t="n"/>
      <c r="B754" s="57" t="n"/>
      <c r="C754" s="70" t="n"/>
      <c r="D754" s="57" t="n"/>
    </row>
    <row r="755" ht="15.75" customHeight="1" s="198">
      <c r="A755" s="57" t="n"/>
      <c r="B755" s="57" t="n"/>
      <c r="C755" s="70" t="n"/>
      <c r="D755" s="57" t="n"/>
    </row>
    <row r="756" ht="15.75" customHeight="1" s="198">
      <c r="A756" s="57" t="n"/>
      <c r="B756" s="57" t="n"/>
      <c r="C756" s="70" t="n"/>
      <c r="D756" s="57" t="n"/>
    </row>
    <row r="757" ht="15.75" customHeight="1" s="198">
      <c r="A757" s="57" t="n"/>
      <c r="B757" s="57" t="n"/>
      <c r="C757" s="70" t="n"/>
      <c r="D757" s="57" t="n"/>
    </row>
    <row r="758" ht="15.75" customHeight="1" s="198">
      <c r="A758" s="57" t="n"/>
      <c r="B758" s="57" t="n"/>
      <c r="C758" s="70" t="n"/>
      <c r="D758" s="57" t="n"/>
    </row>
    <row r="759" ht="15.75" customHeight="1" s="198">
      <c r="A759" s="57" t="n"/>
      <c r="B759" s="57" t="n"/>
      <c r="C759" s="70" t="n"/>
      <c r="D759" s="57" t="n"/>
    </row>
    <row r="760" ht="15.75" customHeight="1" s="198">
      <c r="A760" s="57" t="n"/>
      <c r="B760" s="57" t="n"/>
      <c r="C760" s="70" t="n"/>
      <c r="D760" s="57" t="n"/>
    </row>
    <row r="761" ht="15.75" customHeight="1" s="198">
      <c r="A761" s="57" t="n"/>
      <c r="B761" s="57" t="n"/>
      <c r="C761" s="70" t="n"/>
      <c r="D761" s="57" t="n"/>
    </row>
    <row r="762" ht="15.75" customHeight="1" s="198">
      <c r="A762" s="57" t="n"/>
      <c r="B762" s="57" t="n"/>
      <c r="C762" s="70" t="n"/>
      <c r="D762" s="57" t="n"/>
    </row>
    <row r="763" ht="15.75" customHeight="1" s="198">
      <c r="A763" s="57" t="n"/>
      <c r="B763" s="57" t="n"/>
      <c r="C763" s="70" t="n"/>
      <c r="D763" s="57" t="n"/>
    </row>
    <row r="764" ht="15.75" customHeight="1" s="198">
      <c r="A764" s="57" t="n"/>
      <c r="B764" s="57" t="n"/>
      <c r="C764" s="70" t="n"/>
      <c r="D764" s="57" t="n"/>
    </row>
    <row r="765" ht="15.75" customHeight="1" s="198">
      <c r="A765" s="57" t="n"/>
      <c r="B765" s="57" t="n"/>
      <c r="C765" s="70" t="n"/>
      <c r="D765" s="57" t="n"/>
    </row>
    <row r="766" ht="15.75" customHeight="1" s="198">
      <c r="A766" s="57" t="n"/>
      <c r="B766" s="57" t="n"/>
      <c r="C766" s="70" t="n"/>
      <c r="D766" s="57" t="n"/>
    </row>
    <row r="767" ht="15.75" customHeight="1" s="198">
      <c r="A767" s="57" t="n"/>
      <c r="B767" s="57" t="n"/>
      <c r="C767" s="70" t="n"/>
      <c r="D767" s="57" t="n"/>
    </row>
    <row r="768" ht="15.75" customHeight="1" s="198">
      <c r="A768" s="57" t="n"/>
      <c r="B768" s="57" t="n"/>
      <c r="C768" s="70" t="n"/>
      <c r="D768" s="57" t="n"/>
    </row>
    <row r="769" ht="15.75" customHeight="1" s="198">
      <c r="A769" s="57" t="n"/>
      <c r="B769" s="57" t="n"/>
      <c r="C769" s="70" t="n"/>
      <c r="D769" s="57" t="n"/>
    </row>
    <row r="770" ht="15.75" customHeight="1" s="198">
      <c r="A770" s="57" t="n"/>
      <c r="B770" s="57" t="n"/>
      <c r="C770" s="70" t="n"/>
      <c r="D770" s="57" t="n"/>
    </row>
    <row r="771" ht="15.75" customHeight="1" s="198">
      <c r="A771" s="57" t="n"/>
      <c r="B771" s="57" t="n"/>
      <c r="C771" s="70" t="n"/>
      <c r="D771" s="57" t="n"/>
    </row>
    <row r="772" ht="15.75" customHeight="1" s="198">
      <c r="A772" s="57" t="n"/>
      <c r="B772" s="57" t="n"/>
      <c r="C772" s="70" t="n"/>
      <c r="D772" s="57" t="n"/>
    </row>
    <row r="773" ht="15.75" customHeight="1" s="198">
      <c r="A773" s="57" t="n"/>
      <c r="B773" s="57" t="n"/>
      <c r="C773" s="70" t="n"/>
      <c r="D773" s="57" t="n"/>
    </row>
    <row r="774" ht="15.75" customHeight="1" s="198">
      <c r="A774" s="57" t="n"/>
      <c r="B774" s="57" t="n"/>
      <c r="C774" s="70" t="n"/>
      <c r="D774" s="57" t="n"/>
    </row>
    <row r="775" ht="15.75" customHeight="1" s="198">
      <c r="A775" s="57" t="n"/>
      <c r="B775" s="57" t="n"/>
      <c r="C775" s="70" t="n"/>
      <c r="D775" s="57" t="n"/>
    </row>
    <row r="776" ht="15.75" customHeight="1" s="198">
      <c r="A776" s="57" t="n"/>
      <c r="B776" s="57" t="n"/>
      <c r="C776" s="70" t="n"/>
      <c r="D776" s="57" t="n"/>
    </row>
    <row r="777" ht="15.75" customHeight="1" s="198">
      <c r="A777" s="57" t="n"/>
      <c r="B777" s="57" t="n"/>
      <c r="C777" s="70" t="n"/>
      <c r="D777" s="57" t="n"/>
    </row>
    <row r="778" ht="15.75" customHeight="1" s="198">
      <c r="A778" s="57" t="n"/>
      <c r="B778" s="57" t="n"/>
      <c r="C778" s="70" t="n"/>
      <c r="D778" s="57" t="n"/>
    </row>
    <row r="779" ht="15.75" customHeight="1" s="198">
      <c r="A779" s="57" t="n"/>
      <c r="B779" s="57" t="n"/>
      <c r="C779" s="70" t="n"/>
      <c r="D779" s="57" t="n"/>
    </row>
    <row r="780" ht="15.75" customHeight="1" s="198">
      <c r="A780" s="57" t="n"/>
      <c r="B780" s="57" t="n"/>
      <c r="C780" s="70" t="n"/>
      <c r="D780" s="57" t="n"/>
    </row>
    <row r="781" ht="15.75" customHeight="1" s="198">
      <c r="A781" s="57" t="n"/>
      <c r="B781" s="57" t="n"/>
      <c r="C781" s="70" t="n"/>
      <c r="D781" s="57" t="n"/>
    </row>
    <row r="782" ht="15.75" customHeight="1" s="198">
      <c r="A782" s="57" t="n"/>
      <c r="B782" s="57" t="n"/>
      <c r="C782" s="70" t="n"/>
      <c r="D782" s="57" t="n"/>
    </row>
    <row r="783" ht="15.75" customHeight="1" s="198">
      <c r="A783" s="57" t="n"/>
      <c r="B783" s="57" t="n"/>
      <c r="C783" s="70" t="n"/>
      <c r="D783" s="57" t="n"/>
    </row>
    <row r="784" ht="15.75" customHeight="1" s="198">
      <c r="A784" s="57" t="n"/>
      <c r="B784" s="57" t="n"/>
      <c r="C784" s="70" t="n"/>
      <c r="D784" s="57" t="n"/>
    </row>
    <row r="785" ht="15.75" customHeight="1" s="198">
      <c r="A785" s="57" t="n"/>
      <c r="B785" s="57" t="n"/>
      <c r="C785" s="70" t="n"/>
      <c r="D785" s="57" t="n"/>
    </row>
    <row r="786" ht="15.75" customHeight="1" s="198">
      <c r="A786" s="57" t="n"/>
      <c r="B786" s="57" t="n"/>
      <c r="C786" s="70" t="n"/>
      <c r="D786" s="57" t="n"/>
    </row>
    <row r="787" ht="15.75" customHeight="1" s="198">
      <c r="A787" s="57" t="n"/>
      <c r="B787" s="57" t="n"/>
      <c r="C787" s="70" t="n"/>
      <c r="D787" s="57" t="n"/>
    </row>
    <row r="788" ht="15.75" customHeight="1" s="198">
      <c r="A788" s="57" t="n"/>
      <c r="B788" s="57" t="n"/>
      <c r="C788" s="70" t="n"/>
      <c r="D788" s="57" t="n"/>
    </row>
    <row r="789" ht="15.75" customHeight="1" s="198">
      <c r="A789" s="57" t="n"/>
      <c r="B789" s="57" t="n"/>
      <c r="C789" s="70" t="n"/>
      <c r="D789" s="57" t="n"/>
    </row>
    <row r="790" ht="15.75" customHeight="1" s="198">
      <c r="A790" s="57" t="n"/>
      <c r="B790" s="57" t="n"/>
      <c r="C790" s="70" t="n"/>
      <c r="D790" s="57" t="n"/>
    </row>
    <row r="791" ht="15.75" customHeight="1" s="198">
      <c r="A791" s="57" t="n"/>
      <c r="B791" s="57" t="n"/>
      <c r="C791" s="70" t="n"/>
      <c r="D791" s="57" t="n"/>
    </row>
    <row r="792" ht="15.75" customHeight="1" s="198">
      <c r="A792" s="57" t="n"/>
      <c r="B792" s="57" t="n"/>
      <c r="C792" s="70" t="n"/>
      <c r="D792" s="57" t="n"/>
    </row>
    <row r="793" ht="15.75" customHeight="1" s="198">
      <c r="A793" s="57" t="n"/>
      <c r="B793" s="57" t="n"/>
      <c r="C793" s="70" t="n"/>
      <c r="D793" s="57" t="n"/>
    </row>
    <row r="794" ht="15.75" customHeight="1" s="198">
      <c r="A794" s="57" t="n"/>
      <c r="B794" s="57" t="n"/>
      <c r="C794" s="70" t="n"/>
      <c r="D794" s="57" t="n"/>
    </row>
    <row r="795" ht="15.75" customHeight="1" s="198">
      <c r="A795" s="57" t="n"/>
      <c r="B795" s="57" t="n"/>
      <c r="C795" s="70" t="n"/>
      <c r="D795" s="57" t="n"/>
    </row>
    <row r="796" ht="15.75" customHeight="1" s="198">
      <c r="A796" s="57" t="n"/>
      <c r="B796" s="57" t="n"/>
      <c r="C796" s="70" t="n"/>
      <c r="D796" s="57" t="n"/>
    </row>
    <row r="797" ht="15.75" customHeight="1" s="198">
      <c r="A797" s="57" t="n"/>
      <c r="B797" s="57" t="n"/>
      <c r="C797" s="70" t="n"/>
      <c r="D797" s="57" t="n"/>
    </row>
    <row r="798" ht="15.75" customHeight="1" s="198">
      <c r="A798" s="57" t="n"/>
      <c r="B798" s="57" t="n"/>
      <c r="C798" s="70" t="n"/>
      <c r="D798" s="57" t="n"/>
    </row>
    <row r="799" ht="15.75" customHeight="1" s="198">
      <c r="A799" s="57" t="n"/>
      <c r="B799" s="57" t="n"/>
      <c r="C799" s="70" t="n"/>
      <c r="D799" s="57" t="n"/>
    </row>
    <row r="800" ht="15.75" customHeight="1" s="198">
      <c r="A800" s="57" t="n"/>
      <c r="B800" s="57" t="n"/>
      <c r="C800" s="70" t="n"/>
      <c r="D800" s="57" t="n"/>
    </row>
    <row r="801" ht="15.75" customHeight="1" s="198">
      <c r="A801" s="57" t="n"/>
      <c r="B801" s="57" t="n"/>
      <c r="C801" s="70" t="n"/>
      <c r="D801" s="57" t="n"/>
    </row>
    <row r="802" ht="15.75" customHeight="1" s="198">
      <c r="A802" s="57" t="n"/>
      <c r="B802" s="57" t="n"/>
      <c r="C802" s="70" t="n"/>
      <c r="D802" s="57" t="n"/>
    </row>
    <row r="803" ht="15.75" customHeight="1" s="198">
      <c r="A803" s="57" t="n"/>
      <c r="B803" s="57" t="n"/>
      <c r="C803" s="70" t="n"/>
      <c r="D803" s="57" t="n"/>
    </row>
    <row r="804" ht="15.75" customHeight="1" s="198">
      <c r="A804" s="57" t="n"/>
      <c r="B804" s="57" t="n"/>
      <c r="C804" s="70" t="n"/>
      <c r="D804" s="57" t="n"/>
    </row>
    <row r="805" ht="15.75" customHeight="1" s="198">
      <c r="A805" s="57" t="n"/>
      <c r="B805" s="57" t="n"/>
      <c r="C805" s="70" t="n"/>
      <c r="D805" s="57" t="n"/>
    </row>
    <row r="806" ht="15.75" customHeight="1" s="198">
      <c r="A806" s="57" t="n"/>
      <c r="B806" s="57" t="n"/>
      <c r="C806" s="70" t="n"/>
      <c r="D806" s="57" t="n"/>
    </row>
    <row r="807" ht="15.75" customHeight="1" s="198">
      <c r="A807" s="57" t="n"/>
      <c r="B807" s="57" t="n"/>
      <c r="C807" s="70" t="n"/>
      <c r="D807" s="57" t="n"/>
    </row>
    <row r="808" ht="15.75" customHeight="1" s="198">
      <c r="A808" s="57" t="n"/>
      <c r="B808" s="57" t="n"/>
      <c r="C808" s="70" t="n"/>
      <c r="D808" s="57" t="n"/>
    </row>
    <row r="809" ht="15.75" customHeight="1" s="198">
      <c r="A809" s="57" t="n"/>
      <c r="B809" s="57" t="n"/>
      <c r="C809" s="70" t="n"/>
      <c r="D809" s="57" t="n"/>
    </row>
    <row r="810" ht="15.75" customHeight="1" s="198">
      <c r="A810" s="57" t="n"/>
      <c r="B810" s="57" t="n"/>
      <c r="C810" s="70" t="n"/>
      <c r="D810" s="57" t="n"/>
    </row>
    <row r="811" ht="15.75" customHeight="1" s="198">
      <c r="A811" s="57" t="n"/>
      <c r="B811" s="57" t="n"/>
      <c r="C811" s="70" t="n"/>
      <c r="D811" s="57" t="n"/>
    </row>
    <row r="812" ht="15.75" customHeight="1" s="198">
      <c r="A812" s="57" t="n"/>
      <c r="B812" s="57" t="n"/>
      <c r="C812" s="70" t="n"/>
      <c r="D812" s="57" t="n"/>
    </row>
    <row r="813" ht="15.75" customHeight="1" s="198">
      <c r="A813" s="57" t="n"/>
      <c r="B813" s="57" t="n"/>
      <c r="C813" s="70" t="n"/>
      <c r="D813" s="57" t="n"/>
    </row>
    <row r="814" ht="15.75" customHeight="1" s="198">
      <c r="A814" s="57" t="n"/>
      <c r="B814" s="57" t="n"/>
      <c r="C814" s="70" t="n"/>
      <c r="D814" s="57" t="n"/>
    </row>
    <row r="815" ht="15.75" customHeight="1" s="198">
      <c r="A815" s="57" t="n"/>
      <c r="B815" s="57" t="n"/>
      <c r="C815" s="70" t="n"/>
      <c r="D815" s="57" t="n"/>
    </row>
    <row r="816" ht="15.75" customHeight="1" s="198">
      <c r="A816" s="57" t="n"/>
      <c r="B816" s="57" t="n"/>
      <c r="C816" s="70" t="n"/>
      <c r="D816" s="57" t="n"/>
    </row>
    <row r="817" ht="15.75" customHeight="1" s="198">
      <c r="A817" s="57" t="n"/>
      <c r="B817" s="57" t="n"/>
      <c r="C817" s="70" t="n"/>
      <c r="D817" s="57" t="n"/>
    </row>
    <row r="818" ht="15.75" customHeight="1" s="198">
      <c r="A818" s="57" t="n"/>
      <c r="B818" s="57" t="n"/>
      <c r="C818" s="70" t="n"/>
      <c r="D818" s="57" t="n"/>
    </row>
    <row r="819" ht="15.75" customHeight="1" s="198">
      <c r="A819" s="57" t="n"/>
      <c r="B819" s="57" t="n"/>
      <c r="C819" s="70" t="n"/>
      <c r="D819" s="57" t="n"/>
    </row>
    <row r="820" ht="15.75" customHeight="1" s="198">
      <c r="A820" s="57" t="n"/>
      <c r="B820" s="57" t="n"/>
      <c r="C820" s="70" t="n"/>
      <c r="D820" s="57" t="n"/>
    </row>
    <row r="821" ht="15.75" customHeight="1" s="198">
      <c r="A821" s="57" t="n"/>
      <c r="B821" s="57" t="n"/>
      <c r="C821" s="70" t="n"/>
      <c r="D821" s="57" t="n"/>
    </row>
    <row r="822" ht="15.75" customHeight="1" s="198">
      <c r="A822" s="57" t="n"/>
      <c r="B822" s="57" t="n"/>
      <c r="C822" s="70" t="n"/>
      <c r="D822" s="57" t="n"/>
    </row>
    <row r="823" ht="15.75" customHeight="1" s="198">
      <c r="A823" s="57" t="n"/>
      <c r="B823" s="57" t="n"/>
      <c r="C823" s="70" t="n"/>
      <c r="D823" s="57" t="n"/>
    </row>
    <row r="824" ht="15.75" customHeight="1" s="198">
      <c r="A824" s="57" t="n"/>
      <c r="B824" s="57" t="n"/>
      <c r="C824" s="70" t="n"/>
      <c r="D824" s="57" t="n"/>
    </row>
    <row r="825" ht="15.75" customHeight="1" s="198">
      <c r="A825" s="57" t="n"/>
      <c r="B825" s="57" t="n"/>
      <c r="C825" s="70" t="n"/>
      <c r="D825" s="57" t="n"/>
    </row>
    <row r="826" ht="15.75" customHeight="1" s="198">
      <c r="A826" s="57" t="n"/>
      <c r="B826" s="57" t="n"/>
      <c r="C826" s="70" t="n"/>
      <c r="D826" s="57" t="n"/>
    </row>
    <row r="827" ht="15.75" customHeight="1" s="198">
      <c r="A827" s="57" t="n"/>
      <c r="B827" s="57" t="n"/>
      <c r="C827" s="70" t="n"/>
      <c r="D827" s="57" t="n"/>
    </row>
    <row r="828" ht="15.75" customHeight="1" s="198">
      <c r="A828" s="57" t="n"/>
      <c r="B828" s="57" t="n"/>
      <c r="C828" s="70" t="n"/>
      <c r="D828" s="57" t="n"/>
    </row>
    <row r="829" ht="15.75" customHeight="1" s="198">
      <c r="A829" s="57" t="n"/>
      <c r="B829" s="57" t="n"/>
      <c r="C829" s="70" t="n"/>
      <c r="D829" s="57" t="n"/>
    </row>
    <row r="830" ht="15.75" customHeight="1" s="198">
      <c r="A830" s="57" t="n"/>
      <c r="B830" s="57" t="n"/>
      <c r="C830" s="70" t="n"/>
      <c r="D830" s="57" t="n"/>
    </row>
    <row r="831" ht="15.75" customHeight="1" s="198">
      <c r="A831" s="57" t="n"/>
      <c r="B831" s="57" t="n"/>
      <c r="C831" s="70" t="n"/>
      <c r="D831" s="57" t="n"/>
    </row>
    <row r="832" ht="15.75" customHeight="1" s="198">
      <c r="A832" s="57" t="n"/>
      <c r="B832" s="57" t="n"/>
      <c r="C832" s="70" t="n"/>
      <c r="D832" s="57" t="n"/>
    </row>
    <row r="833" ht="15.75" customHeight="1" s="198">
      <c r="A833" s="57" t="n"/>
      <c r="B833" s="57" t="n"/>
      <c r="C833" s="70" t="n"/>
      <c r="D833" s="57" t="n"/>
    </row>
    <row r="834" ht="15.75" customHeight="1" s="198">
      <c r="A834" s="57" t="n"/>
      <c r="B834" s="57" t="n"/>
      <c r="C834" s="70" t="n"/>
      <c r="D834" s="57" t="n"/>
    </row>
    <row r="835" ht="15.75" customHeight="1" s="198">
      <c r="A835" s="57" t="n"/>
      <c r="B835" s="57" t="n"/>
      <c r="C835" s="70" t="n"/>
      <c r="D835" s="57" t="n"/>
    </row>
    <row r="836" ht="15.75" customHeight="1" s="198">
      <c r="A836" s="57" t="n"/>
      <c r="B836" s="57" t="n"/>
      <c r="C836" s="70" t="n"/>
      <c r="D836" s="57" t="n"/>
    </row>
    <row r="837" ht="15.75" customHeight="1" s="198">
      <c r="A837" s="57" t="n"/>
      <c r="B837" s="57" t="n"/>
      <c r="C837" s="70" t="n"/>
      <c r="D837" s="57" t="n"/>
    </row>
    <row r="838" ht="15.75" customHeight="1" s="198">
      <c r="A838" s="57" t="n"/>
      <c r="B838" s="57" t="n"/>
      <c r="C838" s="70" t="n"/>
      <c r="D838" s="57" t="n"/>
    </row>
    <row r="839" ht="15.75" customHeight="1" s="198">
      <c r="A839" s="57" t="n"/>
      <c r="B839" s="57" t="n"/>
      <c r="C839" s="70" t="n"/>
      <c r="D839" s="57" t="n"/>
    </row>
    <row r="840" ht="15.75" customHeight="1" s="198">
      <c r="A840" s="57" t="n"/>
      <c r="B840" s="57" t="n"/>
      <c r="C840" s="70" t="n"/>
      <c r="D840" s="57" t="n"/>
    </row>
    <row r="841" ht="15.75" customHeight="1" s="198">
      <c r="A841" s="57" t="n"/>
      <c r="B841" s="57" t="n"/>
      <c r="C841" s="70" t="n"/>
      <c r="D841" s="57" t="n"/>
    </row>
    <row r="842" ht="15.75" customHeight="1" s="198">
      <c r="A842" s="57" t="n"/>
      <c r="B842" s="57" t="n"/>
      <c r="C842" s="70" t="n"/>
      <c r="D842" s="57" t="n"/>
    </row>
    <row r="843" ht="15.75" customHeight="1" s="198">
      <c r="A843" s="57" t="n"/>
      <c r="B843" s="57" t="n"/>
      <c r="C843" s="70" t="n"/>
      <c r="D843" s="57" t="n"/>
    </row>
    <row r="844" ht="15.75" customHeight="1" s="198">
      <c r="A844" s="57" t="n"/>
      <c r="B844" s="57" t="n"/>
      <c r="C844" s="70" t="n"/>
      <c r="D844" s="57" t="n"/>
    </row>
    <row r="845" ht="15.75" customHeight="1" s="198">
      <c r="A845" s="57" t="n"/>
      <c r="B845" s="57" t="n"/>
      <c r="C845" s="70" t="n"/>
      <c r="D845" s="57" t="n"/>
    </row>
    <row r="846" ht="15.75" customHeight="1" s="198">
      <c r="A846" s="57" t="n"/>
      <c r="B846" s="57" t="n"/>
      <c r="C846" s="70" t="n"/>
      <c r="D846" s="57" t="n"/>
    </row>
    <row r="847" ht="15.75" customHeight="1" s="198">
      <c r="A847" s="57" t="n"/>
      <c r="B847" s="57" t="n"/>
      <c r="C847" s="70" t="n"/>
      <c r="D847" s="57" t="n"/>
    </row>
    <row r="848" ht="15.75" customHeight="1" s="198">
      <c r="A848" s="57" t="n"/>
      <c r="B848" s="57" t="n"/>
      <c r="C848" s="70" t="n"/>
      <c r="D848" s="57" t="n"/>
    </row>
    <row r="849" ht="15.75" customHeight="1" s="198">
      <c r="A849" s="57" t="n"/>
      <c r="B849" s="57" t="n"/>
      <c r="C849" s="70" t="n"/>
      <c r="D849" s="57" t="n"/>
    </row>
    <row r="850" ht="15.75" customHeight="1" s="198">
      <c r="A850" s="57" t="n"/>
      <c r="B850" s="57" t="n"/>
      <c r="C850" s="70" t="n"/>
      <c r="D850" s="57" t="n"/>
    </row>
    <row r="851" ht="15.75" customHeight="1" s="198">
      <c r="A851" s="57" t="n"/>
      <c r="B851" s="57" t="n"/>
      <c r="C851" s="70" t="n"/>
      <c r="D851" s="57" t="n"/>
    </row>
    <row r="852" ht="15.75" customHeight="1" s="198">
      <c r="A852" s="57" t="n"/>
      <c r="B852" s="57" t="n"/>
      <c r="C852" s="70" t="n"/>
      <c r="D852" s="57" t="n"/>
    </row>
    <row r="853" ht="15.75" customHeight="1" s="198">
      <c r="A853" s="57" t="n"/>
      <c r="B853" s="57" t="n"/>
      <c r="C853" s="70" t="n"/>
      <c r="D853" s="57" t="n"/>
    </row>
    <row r="854" ht="15.75" customHeight="1" s="198">
      <c r="A854" s="57" t="n"/>
      <c r="B854" s="57" t="n"/>
      <c r="C854" s="70" t="n"/>
      <c r="D854" s="57" t="n"/>
    </row>
    <row r="855" ht="15.75" customHeight="1" s="198">
      <c r="A855" s="57" t="n"/>
      <c r="B855" s="57" t="n"/>
      <c r="C855" s="70" t="n"/>
      <c r="D855" s="57" t="n"/>
    </row>
    <row r="856" ht="15.75" customHeight="1" s="198">
      <c r="A856" s="57" t="n"/>
      <c r="B856" s="57" t="n"/>
      <c r="C856" s="70" t="n"/>
      <c r="D856" s="57" t="n"/>
    </row>
    <row r="857" ht="15.75" customHeight="1" s="198">
      <c r="A857" s="57" t="n"/>
      <c r="B857" s="57" t="n"/>
      <c r="C857" s="70" t="n"/>
      <c r="D857" s="57" t="n"/>
    </row>
    <row r="858" ht="15.75" customHeight="1" s="198">
      <c r="A858" s="57" t="n"/>
      <c r="B858" s="57" t="n"/>
      <c r="C858" s="70" t="n"/>
      <c r="D858" s="57" t="n"/>
    </row>
    <row r="859" ht="15.75" customHeight="1" s="198">
      <c r="A859" s="57" t="n"/>
      <c r="B859" s="57" t="n"/>
      <c r="C859" s="70" t="n"/>
      <c r="D859" s="57" t="n"/>
    </row>
    <row r="860" ht="15.75" customHeight="1" s="198">
      <c r="A860" s="57" t="n"/>
      <c r="B860" s="57" t="n"/>
      <c r="C860" s="70" t="n"/>
      <c r="D860" s="57" t="n"/>
    </row>
    <row r="861" ht="15.75" customHeight="1" s="198">
      <c r="A861" s="57" t="n"/>
      <c r="B861" s="57" t="n"/>
      <c r="C861" s="70" t="n"/>
      <c r="D861" s="57" t="n"/>
    </row>
    <row r="862" ht="15.75" customHeight="1" s="198">
      <c r="A862" s="57" t="n"/>
      <c r="B862" s="57" t="n"/>
      <c r="C862" s="70" t="n"/>
      <c r="D862" s="57" t="n"/>
    </row>
    <row r="863" ht="15.75" customHeight="1" s="198">
      <c r="A863" s="57" t="n"/>
      <c r="B863" s="57" t="n"/>
      <c r="C863" s="70" t="n"/>
      <c r="D863" s="57" t="n"/>
    </row>
    <row r="864" ht="15.75" customHeight="1" s="198">
      <c r="A864" s="57" t="n"/>
      <c r="B864" s="57" t="n"/>
      <c r="C864" s="70" t="n"/>
      <c r="D864" s="57" t="n"/>
    </row>
    <row r="865" ht="15.75" customHeight="1" s="198">
      <c r="A865" s="57" t="n"/>
      <c r="B865" s="57" t="n"/>
      <c r="C865" s="70" t="n"/>
      <c r="D865" s="57" t="n"/>
    </row>
    <row r="866" ht="15.75" customHeight="1" s="198">
      <c r="A866" s="57" t="n"/>
      <c r="B866" s="57" t="n"/>
      <c r="C866" s="70" t="n"/>
      <c r="D866" s="57" t="n"/>
    </row>
    <row r="867" ht="15.75" customHeight="1" s="198">
      <c r="A867" s="57" t="n"/>
      <c r="B867" s="57" t="n"/>
      <c r="C867" s="70" t="n"/>
      <c r="D867" s="57" t="n"/>
    </row>
    <row r="868" ht="15.75" customHeight="1" s="198">
      <c r="A868" s="57" t="n"/>
      <c r="B868" s="57" t="n"/>
      <c r="C868" s="70" t="n"/>
      <c r="D868" s="57" t="n"/>
    </row>
    <row r="869" ht="15.75" customHeight="1" s="198">
      <c r="A869" s="57" t="n"/>
      <c r="B869" s="57" t="n"/>
      <c r="C869" s="70" t="n"/>
      <c r="D869" s="57" t="n"/>
    </row>
    <row r="870" ht="15.75" customHeight="1" s="198">
      <c r="A870" s="57" t="n"/>
      <c r="B870" s="57" t="n"/>
      <c r="C870" s="70" t="n"/>
      <c r="D870" s="57" t="n"/>
    </row>
    <row r="871" ht="15.75" customHeight="1" s="198">
      <c r="A871" s="57" t="n"/>
      <c r="B871" s="57" t="n"/>
      <c r="C871" s="70" t="n"/>
      <c r="D871" s="57" t="n"/>
    </row>
    <row r="872" ht="15.75" customHeight="1" s="198">
      <c r="A872" s="57" t="n"/>
      <c r="B872" s="57" t="n"/>
      <c r="C872" s="70" t="n"/>
      <c r="D872" s="57" t="n"/>
    </row>
    <row r="873" ht="15.75" customHeight="1" s="198">
      <c r="A873" s="57" t="n"/>
      <c r="B873" s="57" t="n"/>
      <c r="C873" s="70" t="n"/>
      <c r="D873" s="57" t="n"/>
    </row>
    <row r="874" ht="15.75" customHeight="1" s="198">
      <c r="A874" s="57" t="n"/>
      <c r="B874" s="57" t="n"/>
      <c r="C874" s="70" t="n"/>
      <c r="D874" s="57" t="n"/>
    </row>
    <row r="875" ht="15.75" customHeight="1" s="198">
      <c r="A875" s="57" t="n"/>
      <c r="B875" s="57" t="n"/>
      <c r="C875" s="70" t="n"/>
      <c r="D875" s="57" t="n"/>
    </row>
    <row r="876" ht="15.75" customHeight="1" s="198">
      <c r="A876" s="57" t="n"/>
      <c r="B876" s="57" t="n"/>
      <c r="C876" s="70" t="n"/>
      <c r="D876" s="57" t="n"/>
    </row>
    <row r="877" ht="15.75" customHeight="1" s="198">
      <c r="A877" s="57" t="n"/>
      <c r="B877" s="57" t="n"/>
      <c r="C877" s="70" t="n"/>
      <c r="D877" s="57" t="n"/>
    </row>
    <row r="878" ht="15.75" customHeight="1" s="198">
      <c r="A878" s="57" t="n"/>
      <c r="B878" s="57" t="n"/>
      <c r="C878" s="70" t="n"/>
      <c r="D878" s="57" t="n"/>
    </row>
    <row r="879" ht="15.75" customHeight="1" s="198">
      <c r="A879" s="57" t="n"/>
      <c r="B879" s="57" t="n"/>
      <c r="C879" s="70" t="n"/>
      <c r="D879" s="57" t="n"/>
    </row>
    <row r="880" ht="15.75" customHeight="1" s="198">
      <c r="A880" s="57" t="n"/>
      <c r="B880" s="57" t="n"/>
      <c r="C880" s="70" t="n"/>
      <c r="D880" s="57" t="n"/>
    </row>
    <row r="881" ht="15.75" customHeight="1" s="198">
      <c r="A881" s="57" t="n"/>
      <c r="B881" s="57" t="n"/>
      <c r="C881" s="70" t="n"/>
      <c r="D881" s="57" t="n"/>
    </row>
    <row r="882" ht="15.75" customHeight="1" s="198">
      <c r="A882" s="57" t="n"/>
      <c r="B882" s="57" t="n"/>
      <c r="C882" s="70" t="n"/>
      <c r="D882" s="57" t="n"/>
    </row>
    <row r="883" ht="15.75" customHeight="1" s="198">
      <c r="A883" s="57" t="n"/>
      <c r="B883" s="57" t="n"/>
      <c r="C883" s="70" t="n"/>
      <c r="D883" s="57" t="n"/>
    </row>
    <row r="884" ht="15.75" customHeight="1" s="198">
      <c r="A884" s="57" t="n"/>
      <c r="B884" s="57" t="n"/>
      <c r="C884" s="70" t="n"/>
      <c r="D884" s="57" t="n"/>
    </row>
    <row r="885" ht="15.75" customHeight="1" s="198">
      <c r="A885" s="57" t="n"/>
      <c r="B885" s="57" t="n"/>
      <c r="C885" s="70" t="n"/>
      <c r="D885" s="57" t="n"/>
    </row>
    <row r="886" ht="15.75" customHeight="1" s="198">
      <c r="A886" s="57" t="n"/>
      <c r="B886" s="57" t="n"/>
      <c r="C886" s="70" t="n"/>
      <c r="D886" s="57" t="n"/>
    </row>
    <row r="887" ht="15.75" customHeight="1" s="198">
      <c r="A887" s="57" t="n"/>
      <c r="B887" s="57" t="n"/>
      <c r="C887" s="70" t="n"/>
      <c r="D887" s="57" t="n"/>
    </row>
    <row r="888" ht="15.75" customHeight="1" s="198">
      <c r="A888" s="57" t="n"/>
      <c r="B888" s="57" t="n"/>
      <c r="C888" s="70" t="n"/>
      <c r="D888" s="57" t="n"/>
    </row>
    <row r="889" ht="15.75" customHeight="1" s="198">
      <c r="A889" s="57" t="n"/>
      <c r="B889" s="57" t="n"/>
      <c r="C889" s="70" t="n"/>
      <c r="D889" s="57" t="n"/>
    </row>
    <row r="890" ht="15.75" customHeight="1" s="198">
      <c r="A890" s="57" t="n"/>
      <c r="B890" s="57" t="n"/>
      <c r="C890" s="70" t="n"/>
      <c r="D890" s="57" t="n"/>
    </row>
    <row r="891" ht="15.75" customHeight="1" s="198">
      <c r="A891" s="57" t="n"/>
      <c r="B891" s="57" t="n"/>
      <c r="C891" s="70" t="n"/>
      <c r="D891" s="57" t="n"/>
    </row>
    <row r="892" ht="15.75" customHeight="1" s="198">
      <c r="A892" s="57" t="n"/>
      <c r="B892" s="57" t="n"/>
      <c r="C892" s="70" t="n"/>
      <c r="D892" s="57" t="n"/>
    </row>
    <row r="893" ht="15.75" customHeight="1" s="198">
      <c r="A893" s="57" t="n"/>
      <c r="B893" s="57" t="n"/>
      <c r="C893" s="70" t="n"/>
      <c r="D893" s="57" t="n"/>
    </row>
    <row r="894" ht="15.75" customHeight="1" s="198">
      <c r="A894" s="57" t="n"/>
      <c r="B894" s="57" t="n"/>
      <c r="C894" s="70" t="n"/>
      <c r="D894" s="57" t="n"/>
    </row>
    <row r="895" ht="15.75" customHeight="1" s="198">
      <c r="A895" s="57" t="n"/>
      <c r="B895" s="57" t="n"/>
      <c r="C895" s="70" t="n"/>
      <c r="D895" s="57" t="n"/>
    </row>
    <row r="896" ht="15.75" customHeight="1" s="198">
      <c r="A896" s="57" t="n"/>
      <c r="B896" s="57" t="n"/>
      <c r="C896" s="70" t="n"/>
      <c r="D896" s="57" t="n"/>
    </row>
    <row r="897" ht="15.75" customHeight="1" s="198">
      <c r="A897" s="57" t="n"/>
      <c r="B897" s="57" t="n"/>
      <c r="C897" s="70" t="n"/>
      <c r="D897" s="57" t="n"/>
    </row>
    <row r="898" ht="15.75" customHeight="1" s="198">
      <c r="A898" s="57" t="n"/>
      <c r="B898" s="57" t="n"/>
      <c r="C898" s="70" t="n"/>
      <c r="D898" s="57" t="n"/>
    </row>
    <row r="899" ht="15.75" customHeight="1" s="198">
      <c r="A899" s="57" t="n"/>
      <c r="B899" s="57" t="n"/>
      <c r="C899" s="70" t="n"/>
      <c r="D899" s="57" t="n"/>
    </row>
    <row r="900" ht="15.75" customHeight="1" s="198">
      <c r="A900" s="57" t="n"/>
      <c r="B900" s="57" t="n"/>
      <c r="C900" s="70" t="n"/>
      <c r="D900" s="57" t="n"/>
    </row>
    <row r="901" ht="15.75" customHeight="1" s="198">
      <c r="A901" s="57" t="n"/>
      <c r="B901" s="57" t="n"/>
      <c r="C901" s="70" t="n"/>
      <c r="D901" s="57" t="n"/>
    </row>
    <row r="902" ht="15.75" customHeight="1" s="198">
      <c r="A902" s="57" t="n"/>
      <c r="B902" s="57" t="n"/>
      <c r="C902" s="70" t="n"/>
      <c r="D902" s="57" t="n"/>
    </row>
    <row r="903" ht="15.75" customHeight="1" s="198">
      <c r="A903" s="57" t="n"/>
      <c r="B903" s="57" t="n"/>
      <c r="C903" s="70" t="n"/>
      <c r="D903" s="57" t="n"/>
    </row>
    <row r="904" ht="15.75" customHeight="1" s="198">
      <c r="A904" s="57" t="n"/>
      <c r="B904" s="57" t="n"/>
      <c r="C904" s="70" t="n"/>
      <c r="D904" s="57" t="n"/>
    </row>
    <row r="905" ht="15.75" customHeight="1" s="198">
      <c r="A905" s="57" t="n"/>
      <c r="B905" s="57" t="n"/>
      <c r="C905" s="70" t="n"/>
      <c r="D905" s="57" t="n"/>
    </row>
    <row r="906" ht="15.75" customHeight="1" s="198">
      <c r="A906" s="57" t="n"/>
      <c r="B906" s="57" t="n"/>
      <c r="C906" s="70" t="n"/>
      <c r="D906" s="57" t="n"/>
    </row>
    <row r="907" ht="15.75" customHeight="1" s="198">
      <c r="A907" s="57" t="n"/>
      <c r="B907" s="57" t="n"/>
      <c r="C907" s="70" t="n"/>
      <c r="D907" s="57" t="n"/>
    </row>
    <row r="908" ht="15.75" customHeight="1" s="198">
      <c r="A908" s="57" t="n"/>
      <c r="B908" s="57" t="n"/>
      <c r="C908" s="70" t="n"/>
      <c r="D908" s="57" t="n"/>
    </row>
    <row r="909" ht="15.75" customHeight="1" s="198">
      <c r="A909" s="57" t="n"/>
      <c r="B909" s="57" t="n"/>
      <c r="C909" s="70" t="n"/>
      <c r="D909" s="57" t="n"/>
    </row>
    <row r="910" ht="15.75" customHeight="1" s="198">
      <c r="A910" s="57" t="n"/>
      <c r="B910" s="57" t="n"/>
      <c r="C910" s="70" t="n"/>
      <c r="D910" s="57" t="n"/>
    </row>
    <row r="911" ht="15.75" customHeight="1" s="198">
      <c r="A911" s="57" t="n"/>
      <c r="B911" s="57" t="n"/>
      <c r="C911" s="70" t="n"/>
      <c r="D911" s="57" t="n"/>
    </row>
    <row r="912" ht="15.75" customHeight="1" s="198">
      <c r="A912" s="57" t="n"/>
      <c r="B912" s="57" t="n"/>
      <c r="C912" s="70" t="n"/>
      <c r="D912" s="57" t="n"/>
    </row>
    <row r="913" ht="15.75" customHeight="1" s="198">
      <c r="A913" s="57" t="n"/>
      <c r="B913" s="57" t="n"/>
      <c r="C913" s="70" t="n"/>
      <c r="D913" s="57" t="n"/>
    </row>
    <row r="914" ht="15.75" customHeight="1" s="198">
      <c r="A914" s="57" t="n"/>
      <c r="B914" s="57" t="n"/>
      <c r="C914" s="70" t="n"/>
      <c r="D914" s="57" t="n"/>
    </row>
    <row r="915" ht="15.75" customHeight="1" s="198">
      <c r="A915" s="57" t="n"/>
      <c r="B915" s="57" t="n"/>
      <c r="C915" s="70" t="n"/>
      <c r="D915" s="57" t="n"/>
    </row>
    <row r="916" ht="15.75" customHeight="1" s="198">
      <c r="A916" s="57" t="n"/>
      <c r="B916" s="57" t="n"/>
      <c r="C916" s="70" t="n"/>
      <c r="D916" s="57" t="n"/>
    </row>
    <row r="917" ht="15.75" customHeight="1" s="198">
      <c r="A917" s="57" t="n"/>
      <c r="B917" s="57" t="n"/>
      <c r="C917" s="70" t="n"/>
      <c r="D917" s="57" t="n"/>
    </row>
    <row r="918" ht="15.75" customHeight="1" s="198">
      <c r="A918" s="57" t="n"/>
      <c r="B918" s="57" t="n"/>
      <c r="C918" s="70" t="n"/>
      <c r="D918" s="57" t="n"/>
    </row>
    <row r="919" ht="15.75" customHeight="1" s="198">
      <c r="A919" s="57" t="n"/>
      <c r="B919" s="57" t="n"/>
      <c r="C919" s="70" t="n"/>
      <c r="D919" s="57" t="n"/>
    </row>
    <row r="920" ht="15.75" customHeight="1" s="198">
      <c r="A920" s="57" t="n"/>
      <c r="B920" s="57" t="n"/>
      <c r="C920" s="70" t="n"/>
      <c r="D920" s="57" t="n"/>
    </row>
    <row r="921" ht="15.75" customHeight="1" s="198">
      <c r="A921" s="57" t="n"/>
      <c r="B921" s="57" t="n"/>
      <c r="C921" s="70" t="n"/>
      <c r="D921" s="57" t="n"/>
    </row>
    <row r="922" ht="15.75" customHeight="1" s="198">
      <c r="A922" s="57" t="n"/>
      <c r="B922" s="57" t="n"/>
      <c r="C922" s="70" t="n"/>
      <c r="D922" s="57" t="n"/>
    </row>
    <row r="923" ht="15.75" customHeight="1" s="198">
      <c r="A923" s="57" t="n"/>
      <c r="B923" s="57" t="n"/>
      <c r="C923" s="70" t="n"/>
      <c r="D923" s="57" t="n"/>
    </row>
    <row r="924" ht="15.75" customHeight="1" s="198">
      <c r="A924" s="57" t="n"/>
      <c r="B924" s="57" t="n"/>
      <c r="C924" s="70" t="n"/>
      <c r="D924" s="57" t="n"/>
    </row>
    <row r="925" ht="15.75" customHeight="1" s="198">
      <c r="A925" s="57" t="n"/>
      <c r="B925" s="57" t="n"/>
      <c r="C925" s="70" t="n"/>
      <c r="D925" s="57" t="n"/>
    </row>
    <row r="926" ht="15.75" customHeight="1" s="198">
      <c r="A926" s="57" t="n"/>
      <c r="B926" s="57" t="n"/>
      <c r="C926" s="70" t="n"/>
      <c r="D926" s="57" t="n"/>
    </row>
    <row r="927" ht="15.75" customHeight="1" s="198">
      <c r="A927" s="57" t="n"/>
      <c r="B927" s="57" t="n"/>
      <c r="C927" s="70" t="n"/>
      <c r="D927" s="57" t="n"/>
    </row>
    <row r="928" ht="15.75" customHeight="1" s="198">
      <c r="A928" s="57" t="n"/>
      <c r="B928" s="57" t="n"/>
      <c r="C928" s="70" t="n"/>
      <c r="D928" s="57" t="n"/>
    </row>
    <row r="929" ht="15.75" customHeight="1" s="198">
      <c r="A929" s="57" t="n"/>
      <c r="B929" s="57" t="n"/>
      <c r="C929" s="70" t="n"/>
      <c r="D929" s="57" t="n"/>
    </row>
    <row r="930" ht="15.75" customHeight="1" s="198">
      <c r="A930" s="57" t="n"/>
      <c r="B930" s="57" t="n"/>
      <c r="C930" s="70" t="n"/>
      <c r="D930" s="57" t="n"/>
    </row>
    <row r="931" ht="15.75" customHeight="1" s="198">
      <c r="A931" s="57" t="n"/>
      <c r="B931" s="57" t="n"/>
      <c r="C931" s="70" t="n"/>
      <c r="D931" s="57" t="n"/>
    </row>
    <row r="932" ht="15.75" customHeight="1" s="198">
      <c r="A932" s="57" t="n"/>
      <c r="B932" s="57" t="n"/>
      <c r="C932" s="70" t="n"/>
      <c r="D932" s="57" t="n"/>
    </row>
    <row r="933" ht="15.75" customHeight="1" s="198">
      <c r="A933" s="57" t="n"/>
      <c r="B933" s="57" t="n"/>
      <c r="C933" s="70" t="n"/>
      <c r="D933" s="57" t="n"/>
    </row>
    <row r="934" ht="15.75" customHeight="1" s="198">
      <c r="A934" s="57" t="n"/>
      <c r="B934" s="57" t="n"/>
      <c r="C934" s="70" t="n"/>
      <c r="D934" s="57" t="n"/>
    </row>
    <row r="935" ht="15.75" customHeight="1" s="198">
      <c r="A935" s="57" t="n"/>
      <c r="B935" s="57" t="n"/>
      <c r="C935" s="70" t="n"/>
      <c r="D935" s="57" t="n"/>
    </row>
    <row r="936" ht="15.75" customHeight="1" s="198">
      <c r="A936" s="57" t="n"/>
      <c r="B936" s="57" t="n"/>
      <c r="C936" s="70" t="n"/>
      <c r="D936" s="57" t="n"/>
    </row>
    <row r="937" ht="15.75" customHeight="1" s="198">
      <c r="A937" s="57" t="n"/>
      <c r="B937" s="57" t="n"/>
      <c r="C937" s="70" t="n"/>
      <c r="D937" s="57" t="n"/>
    </row>
    <row r="938" ht="15.75" customHeight="1" s="198">
      <c r="A938" s="57" t="n"/>
      <c r="B938" s="57" t="n"/>
      <c r="C938" s="70" t="n"/>
      <c r="D938" s="57" t="n"/>
    </row>
    <row r="939" ht="15.75" customHeight="1" s="198">
      <c r="A939" s="57" t="n"/>
      <c r="B939" s="57" t="n"/>
      <c r="C939" s="70" t="n"/>
      <c r="D939" s="57" t="n"/>
    </row>
    <row r="940" ht="15.75" customHeight="1" s="198">
      <c r="A940" s="57" t="n"/>
      <c r="B940" s="57" t="n"/>
      <c r="C940" s="70" t="n"/>
      <c r="D940" s="57" t="n"/>
    </row>
    <row r="941" ht="15.75" customHeight="1" s="198">
      <c r="A941" s="57" t="n"/>
      <c r="B941" s="57" t="n"/>
      <c r="C941" s="70" t="n"/>
      <c r="D941" s="57" t="n"/>
    </row>
    <row r="942" ht="15.75" customHeight="1" s="198">
      <c r="A942" s="57" t="n"/>
      <c r="B942" s="57" t="n"/>
      <c r="C942" s="70" t="n"/>
      <c r="D942" s="57" t="n"/>
    </row>
    <row r="943" ht="15.75" customHeight="1" s="198">
      <c r="A943" s="57" t="n"/>
      <c r="B943" s="57" t="n"/>
      <c r="C943" s="70" t="n"/>
      <c r="D943" s="57" t="n"/>
    </row>
    <row r="944" ht="15.75" customHeight="1" s="198">
      <c r="A944" s="57" t="n"/>
      <c r="B944" s="57" t="n"/>
      <c r="C944" s="70" t="n"/>
      <c r="D944" s="57" t="n"/>
    </row>
    <row r="945" ht="15.75" customHeight="1" s="198">
      <c r="A945" s="57" t="n"/>
      <c r="B945" s="57" t="n"/>
      <c r="C945" s="70" t="n"/>
      <c r="D945" s="57" t="n"/>
    </row>
    <row r="946" ht="15.75" customHeight="1" s="198">
      <c r="A946" s="57" t="n"/>
      <c r="B946" s="57" t="n"/>
      <c r="C946" s="70" t="n"/>
      <c r="D946" s="57" t="n"/>
    </row>
    <row r="947" ht="15.75" customHeight="1" s="198">
      <c r="A947" s="57" t="n"/>
      <c r="B947" s="57" t="n"/>
      <c r="C947" s="70" t="n"/>
      <c r="D947" s="57" t="n"/>
    </row>
    <row r="948" ht="15.75" customHeight="1" s="198">
      <c r="A948" s="57" t="n"/>
      <c r="B948" s="57" t="n"/>
      <c r="C948" s="70" t="n"/>
      <c r="D948" s="57" t="n"/>
    </row>
    <row r="949" ht="15.75" customHeight="1" s="198">
      <c r="A949" s="57" t="n"/>
      <c r="B949" s="57" t="n"/>
      <c r="C949" s="70" t="n"/>
      <c r="D949" s="57" t="n"/>
    </row>
    <row r="950" ht="15.75" customHeight="1" s="198">
      <c r="A950" s="57" t="n"/>
      <c r="B950" s="57" t="n"/>
      <c r="C950" s="70" t="n"/>
      <c r="D950" s="57" t="n"/>
    </row>
    <row r="951" ht="15.75" customHeight="1" s="198">
      <c r="A951" s="57" t="n"/>
      <c r="B951" s="57" t="n"/>
      <c r="C951" s="70" t="n"/>
      <c r="D951" s="57" t="n"/>
    </row>
    <row r="952" ht="15.75" customHeight="1" s="198">
      <c r="A952" s="57" t="n"/>
      <c r="B952" s="57" t="n"/>
      <c r="C952" s="70" t="n"/>
      <c r="D952" s="57" t="n"/>
    </row>
    <row r="953" ht="15.75" customHeight="1" s="198">
      <c r="A953" s="57" t="n"/>
      <c r="B953" s="57" t="n"/>
      <c r="C953" s="70" t="n"/>
      <c r="D953" s="57" t="n"/>
    </row>
    <row r="954" ht="15.75" customHeight="1" s="198">
      <c r="A954" s="57" t="n"/>
      <c r="B954" s="57" t="n"/>
      <c r="C954" s="70" t="n"/>
      <c r="D954" s="57" t="n"/>
    </row>
    <row r="955" ht="15.75" customHeight="1" s="198">
      <c r="A955" s="57" t="n"/>
      <c r="B955" s="57" t="n"/>
      <c r="C955" s="70" t="n"/>
      <c r="D955" s="57" t="n"/>
    </row>
    <row r="956" ht="15.75" customHeight="1" s="198">
      <c r="A956" s="57" t="n"/>
      <c r="B956" s="57" t="n"/>
      <c r="C956" s="70" t="n"/>
      <c r="D956" s="57" t="n"/>
    </row>
    <row r="957" ht="15.75" customHeight="1" s="198">
      <c r="A957" s="57" t="n"/>
      <c r="B957" s="57" t="n"/>
      <c r="C957" s="70" t="n"/>
      <c r="D957" s="57" t="n"/>
    </row>
    <row r="958" ht="15.75" customHeight="1" s="198">
      <c r="A958" s="57" t="n"/>
      <c r="B958" s="57" t="n"/>
      <c r="C958" s="70" t="n"/>
      <c r="D958" s="57" t="n"/>
    </row>
    <row r="959" ht="15.75" customHeight="1" s="198">
      <c r="A959" s="57" t="n"/>
      <c r="B959" s="57" t="n"/>
      <c r="C959" s="70" t="n"/>
      <c r="D959" s="57" t="n"/>
    </row>
    <row r="960" ht="15.75" customHeight="1" s="198">
      <c r="A960" s="57" t="n"/>
      <c r="B960" s="57" t="n"/>
      <c r="C960" s="70" t="n"/>
      <c r="D960" s="57" t="n"/>
    </row>
    <row r="961" ht="15.75" customHeight="1" s="198">
      <c r="A961" s="57" t="n"/>
      <c r="B961" s="57" t="n"/>
      <c r="C961" s="70" t="n"/>
      <c r="D961" s="57" t="n"/>
    </row>
    <row r="962" ht="15.75" customHeight="1" s="198">
      <c r="A962" s="57" t="n"/>
      <c r="B962" s="57" t="n"/>
      <c r="C962" s="70" t="n"/>
      <c r="D962" s="57" t="n"/>
    </row>
    <row r="963" ht="15.75" customHeight="1" s="198">
      <c r="A963" s="57" t="n"/>
      <c r="B963" s="57" t="n"/>
      <c r="C963" s="70" t="n"/>
      <c r="D963" s="57" t="n"/>
    </row>
    <row r="964" ht="15.75" customHeight="1" s="198">
      <c r="A964" s="57" t="n"/>
      <c r="B964" s="57" t="n"/>
      <c r="C964" s="70" t="n"/>
      <c r="D964" s="57" t="n"/>
    </row>
    <row r="965" ht="15.75" customHeight="1" s="198">
      <c r="A965" s="57" t="n"/>
      <c r="B965" s="57" t="n"/>
      <c r="C965" s="70" t="n"/>
      <c r="D965" s="57" t="n"/>
    </row>
    <row r="966" ht="15.75" customHeight="1" s="198">
      <c r="A966" s="57" t="n"/>
      <c r="B966" s="57" t="n"/>
      <c r="C966" s="70" t="n"/>
      <c r="D966" s="57" t="n"/>
    </row>
    <row r="967" ht="15.75" customHeight="1" s="198">
      <c r="A967" s="57" t="n"/>
      <c r="B967" s="57" t="n"/>
      <c r="C967" s="70" t="n"/>
      <c r="D967" s="57" t="n"/>
    </row>
    <row r="968" ht="15.75" customHeight="1" s="198">
      <c r="A968" s="57" t="n"/>
      <c r="B968" s="57" t="n"/>
      <c r="C968" s="70" t="n"/>
      <c r="D968" s="57" t="n"/>
    </row>
    <row r="969" ht="15.75" customHeight="1" s="198">
      <c r="A969" s="57" t="n"/>
      <c r="B969" s="57" t="n"/>
      <c r="C969" s="70" t="n"/>
      <c r="D969" s="57" t="n"/>
    </row>
    <row r="970" ht="15.75" customHeight="1" s="198">
      <c r="A970" s="57" t="n"/>
      <c r="B970" s="57" t="n"/>
      <c r="C970" s="70" t="n"/>
      <c r="D970" s="57" t="n"/>
    </row>
    <row r="971" ht="15.75" customHeight="1" s="198">
      <c r="A971" s="57" t="n"/>
      <c r="B971" s="57" t="n"/>
      <c r="C971" s="70" t="n"/>
      <c r="D971" s="57" t="n"/>
    </row>
    <row r="972" ht="15.75" customHeight="1" s="198">
      <c r="A972" s="57" t="n"/>
      <c r="B972" s="57" t="n"/>
      <c r="C972" s="70" t="n"/>
      <c r="D972" s="57" t="n"/>
    </row>
    <row r="973" ht="15.75" customHeight="1" s="198">
      <c r="A973" s="57" t="n"/>
      <c r="B973" s="57" t="n"/>
      <c r="C973" s="70" t="n"/>
      <c r="D973" s="57" t="n"/>
    </row>
    <row r="974" ht="15.75" customHeight="1" s="198">
      <c r="A974" s="57" t="n"/>
      <c r="B974" s="57" t="n"/>
      <c r="C974" s="70" t="n"/>
      <c r="D974" s="57" t="n"/>
    </row>
    <row r="975" ht="15.75" customHeight="1" s="198">
      <c r="A975" s="57" t="n"/>
      <c r="B975" s="57" t="n"/>
      <c r="C975" s="70" t="n"/>
      <c r="D975" s="57" t="n"/>
    </row>
    <row r="976" ht="15.75" customHeight="1" s="198">
      <c r="A976" s="57" t="n"/>
      <c r="B976" s="57" t="n"/>
      <c r="C976" s="70" t="n"/>
      <c r="D976" s="57" t="n"/>
    </row>
    <row r="977" ht="15.75" customHeight="1" s="198">
      <c r="A977" s="57" t="n"/>
      <c r="B977" s="57" t="n"/>
      <c r="C977" s="70" t="n"/>
      <c r="D977" s="57" t="n"/>
    </row>
    <row r="978" ht="15.75" customHeight="1" s="198">
      <c r="A978" s="57" t="n"/>
      <c r="B978" s="57" t="n"/>
      <c r="C978" s="70" t="n"/>
      <c r="D978" s="57" t="n"/>
    </row>
    <row r="979" ht="15.75" customHeight="1" s="198">
      <c r="A979" s="57" t="n"/>
      <c r="B979" s="57" t="n"/>
      <c r="C979" s="70" t="n"/>
      <c r="D979" s="57" t="n"/>
    </row>
    <row r="980" ht="15.75" customHeight="1" s="198">
      <c r="A980" s="57" t="n"/>
      <c r="B980" s="57" t="n"/>
      <c r="C980" s="70" t="n"/>
      <c r="D980" s="57" t="n"/>
    </row>
    <row r="981" ht="15.75" customHeight="1" s="198">
      <c r="A981" s="57" t="n"/>
      <c r="B981" s="57" t="n"/>
      <c r="C981" s="70" t="n"/>
      <c r="D981" s="57" t="n"/>
    </row>
    <row r="982" ht="15.75" customHeight="1" s="198">
      <c r="A982" s="57" t="n"/>
      <c r="B982" s="57" t="n"/>
      <c r="C982" s="70" t="n"/>
      <c r="D982" s="57" t="n"/>
    </row>
    <row r="983" ht="15.75" customHeight="1" s="198">
      <c r="A983" s="57" t="n"/>
      <c r="B983" s="57" t="n"/>
      <c r="C983" s="70" t="n"/>
      <c r="D983" s="57" t="n"/>
    </row>
    <row r="984" ht="15.75" customHeight="1" s="198">
      <c r="A984" s="57" t="n"/>
      <c r="B984" s="57" t="n"/>
      <c r="C984" s="70" t="n"/>
      <c r="D984" s="57" t="n"/>
    </row>
    <row r="985" ht="15.75" customHeight="1" s="198">
      <c r="A985" s="57" t="n"/>
      <c r="B985" s="57" t="n"/>
      <c r="C985" s="70" t="n"/>
      <c r="D985" s="57" t="n"/>
    </row>
    <row r="986" ht="15.75" customHeight="1" s="198">
      <c r="A986" s="57" t="n"/>
      <c r="B986" s="57" t="n"/>
      <c r="C986" s="70" t="n"/>
      <c r="D986" s="57" t="n"/>
    </row>
    <row r="987" ht="15.75" customHeight="1" s="198">
      <c r="A987" s="57" t="n"/>
      <c r="B987" s="57" t="n"/>
      <c r="C987" s="70" t="n"/>
      <c r="D987" s="57" t="n"/>
    </row>
    <row r="988" ht="15.75" customHeight="1" s="198">
      <c r="A988" s="57" t="n"/>
      <c r="B988" s="57" t="n"/>
      <c r="C988" s="70" t="n"/>
      <c r="D988" s="57" t="n"/>
    </row>
    <row r="989" ht="15.75" customHeight="1" s="198">
      <c r="A989" s="57" t="n"/>
      <c r="B989" s="57" t="n"/>
      <c r="C989" s="70" t="n"/>
      <c r="D989" s="57" t="n"/>
    </row>
    <row r="990" ht="15.75" customHeight="1" s="198">
      <c r="A990" s="57" t="n"/>
      <c r="B990" s="57" t="n"/>
      <c r="C990" s="70" t="n"/>
      <c r="D990" s="57" t="n"/>
    </row>
    <row r="991" ht="15.75" customHeight="1" s="198">
      <c r="A991" s="57" t="n"/>
      <c r="B991" s="57" t="n"/>
      <c r="C991" s="70" t="n"/>
      <c r="D991" s="57" t="n"/>
    </row>
    <row r="992" ht="15.75" customHeight="1" s="198">
      <c r="A992" s="57" t="n"/>
      <c r="B992" s="57" t="n"/>
      <c r="C992" s="70" t="n"/>
      <c r="D992" s="57" t="n"/>
    </row>
    <row r="993" ht="15.75" customHeight="1" s="198">
      <c r="A993" s="57" t="n"/>
      <c r="B993" s="57" t="n"/>
      <c r="C993" s="70" t="n"/>
      <c r="D993" s="57" t="n"/>
    </row>
    <row r="994" ht="15.75" customHeight="1" s="198">
      <c r="A994" s="57" t="n"/>
      <c r="B994" s="57" t="n"/>
      <c r="C994" s="70" t="n"/>
      <c r="D994" s="57" t="n"/>
    </row>
    <row r="995" ht="15.75" customHeight="1" s="198">
      <c r="A995" s="57" t="n"/>
      <c r="B995" s="57" t="n"/>
      <c r="C995" s="70" t="n"/>
      <c r="D995" s="57" t="n"/>
    </row>
    <row r="996" ht="15.75" customHeight="1" s="198">
      <c r="A996" s="57" t="n"/>
      <c r="B996" s="57" t="n"/>
      <c r="C996" s="70" t="n"/>
      <c r="D996" s="57" t="n"/>
    </row>
    <row r="997" ht="15.75" customHeight="1" s="198">
      <c r="A997" s="57" t="n"/>
      <c r="B997" s="57" t="n"/>
      <c r="C997" s="70" t="n"/>
      <c r="D997" s="57" t="n"/>
    </row>
    <row r="998" ht="15.75" customHeight="1" s="198">
      <c r="A998" s="57" t="n"/>
      <c r="B998" s="57" t="n"/>
      <c r="C998" s="70" t="n"/>
      <c r="D998" s="57" t="n"/>
    </row>
    <row r="999" ht="15.75" customHeight="1" s="198">
      <c r="A999" s="57" t="n"/>
      <c r="B999" s="57" t="n"/>
      <c r="C999" s="70" t="n"/>
      <c r="D999" s="57" t="n"/>
    </row>
    <row r="1000" ht="15.75" customHeight="1" s="198">
      <c r="A1000" s="57" t="n"/>
      <c r="B1000" s="57" t="n"/>
      <c r="C1000" s="70" t="n"/>
      <c r="D1000" s="57" t="n"/>
    </row>
  </sheetData>
  <autoFilter ref="$A$1:$D$1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0.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3.88" customWidth="1" style="198" min="3" max="3"/>
    <col width="26.75" customWidth="1" style="198" min="4" max="5"/>
    <col width="22" customWidth="1" style="198" min="6" max="6"/>
    <col width="34" customWidth="1" style="198" min="7" max="7"/>
    <col width="7.63" customWidth="1" style="198" min="8" max="8"/>
    <col width="14" customWidth="1" style="198" min="9" max="9"/>
    <col width="9.130000000000001" customWidth="1" style="198" min="10" max="10"/>
    <col width="8.630000000000001" customWidth="1" style="198" min="11" max="23"/>
    <col width="12.75" customWidth="1" style="198" min="24" max="24"/>
  </cols>
  <sheetData>
    <row r="1" ht="12.75" customHeight="1" s="198">
      <c r="A1" s="85" t="inlineStr">
        <is>
          <t>Country</t>
        </is>
      </c>
      <c r="B1" s="85" t="inlineStr">
        <is>
          <t>Country code</t>
        </is>
      </c>
      <c r="C1" s="51" t="inlineStr">
        <is>
          <t>Baseline reassessment cost</t>
        </is>
      </c>
      <c r="D1" s="51" t="inlineStr">
        <is>
          <t>Source</t>
        </is>
      </c>
      <c r="E1" s="197" t="n"/>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54" t="n">
        <v>40000</v>
      </c>
      <c r="D2" s="77" t="inlineStr">
        <is>
          <t>Numbers from Scott Settlemyer (Terracarbon), this cost is incremental to monitoring and verification. Between $20k and $40k estimations (see email)</t>
        </is>
      </c>
      <c r="E2" s="197" t="n"/>
      <c r="G2" s="197" t="n"/>
      <c r="H2" s="197" t="n"/>
      <c r="I2" s="197" t="n"/>
      <c r="J2" s="197" t="n"/>
      <c r="K2" s="197" t="n"/>
      <c r="L2" s="197" t="n"/>
      <c r="M2" s="197" t="n"/>
      <c r="N2" s="197" t="n"/>
      <c r="O2" s="197" t="n"/>
      <c r="P2" s="197" t="n"/>
      <c r="Q2" s="197" t="n"/>
      <c r="R2" s="197" t="n"/>
      <c r="S2" s="197" t="n"/>
      <c r="T2" s="197" t="n"/>
      <c r="U2" s="197" t="n"/>
      <c r="V2" s="197" t="n"/>
      <c r="W2" s="197" t="n"/>
      <c r="X2" s="197" t="n"/>
    </row>
    <row r="3" ht="12.75" customHeight="1" s="198">
      <c r="A3" s="62" t="inlineStr">
        <is>
          <t>Indonesia</t>
        </is>
      </c>
      <c r="B3" s="62">
        <f t="array" ref="B3">INDEX(Countries!$D$2:$D$255, MATCH(A3, Countries!$B$2:$B$255, 0))
</f>
        <v/>
      </c>
      <c r="C3" s="54" t="n">
        <v>40000</v>
      </c>
      <c r="D3" s="77" t="inlineStr">
        <is>
          <t>Numbers from Scott Settlemyer (Terracarbon), this cost is incremental to monitoring and verification. Between $20k and $40k estimations (see email)</t>
        </is>
      </c>
      <c r="E3" s="197" t="n"/>
      <c r="G3" s="197" t="n"/>
      <c r="H3" s="197" t="n"/>
      <c r="I3" s="197" t="n"/>
      <c r="J3" s="197" t="n"/>
      <c r="K3" s="197" t="n"/>
      <c r="L3" s="197" t="n"/>
      <c r="M3" s="197" t="n"/>
      <c r="N3" s="197" t="n"/>
      <c r="O3" s="197" t="n"/>
      <c r="P3" s="197" t="n"/>
      <c r="Q3" s="197" t="n"/>
      <c r="R3" s="197" t="n"/>
      <c r="S3" s="197" t="n"/>
      <c r="T3" s="197" t="n"/>
      <c r="U3" s="197" t="n"/>
      <c r="V3" s="197" t="n"/>
      <c r="W3" s="197" t="n"/>
      <c r="X3" s="197" t="n"/>
    </row>
    <row r="4" ht="12.75" customHeight="1" s="198">
      <c r="A4" s="62" t="inlineStr">
        <is>
          <t>Australia</t>
        </is>
      </c>
      <c r="B4" s="62">
        <f t="array" ref="B4">INDEX(Countries!$D$2:$D$255, MATCH(A4, Countries!$B$2:$B$255, 0))
</f>
        <v/>
      </c>
      <c r="C4" s="54" t="n">
        <v>40000</v>
      </c>
      <c r="D4" s="77" t="inlineStr">
        <is>
          <t>Numbers from Scott Settlemyer (Terracarbon), this cost is incremental to monitoring and verification. Between $20k and $40k estimations (see email)</t>
        </is>
      </c>
      <c r="E4" s="197" t="n"/>
      <c r="G4" s="197" t="n"/>
      <c r="H4" s="197" t="n"/>
      <c r="I4" s="197" t="n"/>
      <c r="J4" s="197" t="n"/>
      <c r="K4" s="197" t="n"/>
      <c r="L4" s="197" t="n"/>
      <c r="M4" s="197" t="n"/>
      <c r="N4" s="197" t="n"/>
      <c r="O4" s="197" t="n"/>
      <c r="P4" s="197" t="n"/>
      <c r="Q4" s="197" t="n"/>
      <c r="R4" s="197" t="n"/>
      <c r="S4" s="197" t="n"/>
      <c r="T4" s="197" t="n"/>
      <c r="U4" s="197" t="n"/>
      <c r="V4" s="197" t="n"/>
      <c r="W4" s="197" t="n"/>
      <c r="X4" s="197" t="n"/>
    </row>
    <row r="5" ht="12.75" customHeight="1" s="198">
      <c r="A5" s="62" t="inlineStr">
        <is>
          <t>The Bahamas</t>
        </is>
      </c>
      <c r="B5" s="62">
        <f t="array" ref="B5">INDEX(Countries!$D$2:$D$255, MATCH(A5, Countries!$B$2:$B$255, 0))
</f>
        <v/>
      </c>
      <c r="C5" s="54" t="n">
        <v>40000</v>
      </c>
      <c r="D5" s="77" t="inlineStr">
        <is>
          <t>Numbers from Scott Settlemyer (Terracarbon), this cost is incremental to monitoring and verification. Between $20k and $40k estimations (see email)</t>
        </is>
      </c>
      <c r="E5" s="197" t="n"/>
      <c r="G5" s="197" t="n"/>
      <c r="H5" s="197" t="n"/>
      <c r="I5" s="197" t="n"/>
      <c r="J5" s="197" t="n"/>
      <c r="K5" s="197" t="n"/>
      <c r="L5" s="197" t="n"/>
      <c r="M5" s="197" t="n"/>
      <c r="N5" s="197" t="n"/>
      <c r="O5" s="197" t="n"/>
      <c r="P5" s="197" t="n"/>
      <c r="Q5" s="197" t="n"/>
      <c r="R5" s="197" t="n"/>
      <c r="S5" s="197" t="n"/>
      <c r="T5" s="197" t="n"/>
      <c r="U5" s="197" t="n"/>
      <c r="V5" s="197" t="n"/>
      <c r="W5" s="197" t="n"/>
      <c r="X5" s="197" t="n"/>
    </row>
    <row r="6" ht="12.75" customHeight="1" s="198">
      <c r="A6" s="62" t="inlineStr">
        <is>
          <t>Kenya</t>
        </is>
      </c>
      <c r="B6" s="62">
        <f t="array" ref="B6">INDEX(Countries!$D$2:$D$255, MATCH(A6, Countries!$B$2:$B$255, 0))
</f>
        <v/>
      </c>
      <c r="C6" s="54" t="n">
        <v>40000</v>
      </c>
      <c r="D6" s="77" t="inlineStr">
        <is>
          <t>Numbers from Scott Settlemyer (Terracarbon), this cost is incremental to monitoring and verification. Between $20k and $40k estimations (see email)</t>
        </is>
      </c>
      <c r="E6" s="197" t="n"/>
      <c r="G6" s="197" t="n"/>
      <c r="H6" s="197" t="n"/>
      <c r="I6" s="197" t="n"/>
      <c r="J6" s="197" t="n"/>
      <c r="K6" s="197" t="n"/>
      <c r="L6" s="197" t="n"/>
      <c r="M6" s="197" t="n"/>
      <c r="N6" s="197" t="n"/>
      <c r="O6" s="197" t="n"/>
      <c r="P6" s="197" t="n"/>
      <c r="Q6" s="197" t="n"/>
      <c r="R6" s="197" t="n"/>
      <c r="S6" s="197" t="n"/>
      <c r="T6" s="197" t="n"/>
      <c r="U6" s="197" t="n"/>
      <c r="V6" s="197" t="n"/>
      <c r="W6" s="197" t="n"/>
      <c r="X6" s="197" t="n"/>
    </row>
    <row r="7" ht="12.75" customHeight="1" s="198">
      <c r="A7" s="62" t="inlineStr">
        <is>
          <t>Mexico</t>
        </is>
      </c>
      <c r="B7" s="62">
        <f t="array" ref="B7">INDEX(Countries!$D$2:$D$255, MATCH(A7, Countries!$B$2:$B$255, 0))
</f>
        <v/>
      </c>
      <c r="C7" s="54" t="n">
        <v>40000</v>
      </c>
      <c r="D7" s="77" t="inlineStr">
        <is>
          <t>Numbers from Scott Settlemyer (Terracarbon), this cost is incremental to monitoring and verification. Between $20k and $40k estimations (see email)</t>
        </is>
      </c>
      <c r="E7" s="197" t="n"/>
      <c r="G7" s="197" t="n"/>
      <c r="H7" s="197" t="n"/>
      <c r="I7" s="197" t="n"/>
      <c r="J7" s="197" t="n"/>
      <c r="K7" s="197" t="n"/>
      <c r="L7" s="197" t="n"/>
      <c r="M7" s="197" t="n"/>
      <c r="N7" s="197" t="n"/>
      <c r="O7" s="197" t="n"/>
      <c r="P7" s="197" t="n"/>
      <c r="Q7" s="197" t="n"/>
      <c r="R7" s="197" t="n"/>
      <c r="S7" s="197" t="n"/>
      <c r="T7" s="197" t="n"/>
      <c r="U7" s="197" t="n"/>
      <c r="V7" s="197" t="n"/>
      <c r="W7" s="197" t="n"/>
      <c r="X7" s="197" t="n"/>
    </row>
    <row r="8" ht="12.75" customHeight="1" s="198">
      <c r="A8" s="62" t="inlineStr">
        <is>
          <t>Colombia</t>
        </is>
      </c>
      <c r="B8" s="62">
        <f t="array" ref="B8">INDEX(Countries!$D$2:$D$255, MATCH(A8, Countries!$B$2:$B$255, 0))
</f>
        <v/>
      </c>
      <c r="C8" s="54" t="n">
        <v>40000</v>
      </c>
      <c r="D8" s="77" t="inlineStr">
        <is>
          <t>Numbers from Scott Settlemyer (Terracarbon), this cost is incremental to monitoring and verification. Between $20k and $40k estimations (see email)</t>
        </is>
      </c>
      <c r="E8" s="197" t="n"/>
      <c r="G8" s="197" t="n"/>
      <c r="H8" s="197" t="n"/>
      <c r="I8" s="197" t="n"/>
      <c r="J8" s="197" t="n"/>
      <c r="K8" s="197" t="n"/>
      <c r="L8" s="197" t="n"/>
      <c r="M8" s="197" t="n"/>
      <c r="N8" s="197" t="n"/>
      <c r="O8" s="197" t="n"/>
      <c r="P8" s="197" t="n"/>
      <c r="Q8" s="197" t="n"/>
      <c r="R8" s="197" t="n"/>
      <c r="S8" s="197" t="n"/>
      <c r="T8" s="197" t="n"/>
      <c r="U8" s="197" t="n"/>
      <c r="V8" s="197" t="n"/>
      <c r="W8" s="197" t="n"/>
      <c r="X8" s="197" t="n"/>
    </row>
    <row r="9" ht="12.75" customHeight="1" s="198">
      <c r="A9" s="62" t="inlineStr">
        <is>
          <t>India</t>
        </is>
      </c>
      <c r="B9" s="62">
        <f t="array" ref="B9">INDEX(Countries!$D$2:$D$255, MATCH(A9, Countries!$B$2:$B$255, 0))
</f>
        <v/>
      </c>
      <c r="C9" s="54" t="n">
        <v>40000</v>
      </c>
      <c r="D9" s="77" t="inlineStr">
        <is>
          <t>Numbers from Scott Settlemyer (Terracarbon), this cost is incremental to monitoring and verification. Between $20k and $40k estimations (see email)</t>
        </is>
      </c>
      <c r="E9" s="197" t="n"/>
      <c r="G9" s="197" t="n"/>
      <c r="H9" s="197" t="n"/>
      <c r="I9" s="197" t="n"/>
      <c r="J9" s="197" t="n"/>
      <c r="K9" s="197" t="n"/>
      <c r="L9" s="197" t="n"/>
      <c r="M9" s="197" t="n"/>
      <c r="N9" s="197" t="n"/>
      <c r="O9" s="197" t="n"/>
      <c r="P9" s="197" t="n"/>
      <c r="Q9" s="197" t="n"/>
      <c r="R9" s="197" t="n"/>
      <c r="S9" s="197" t="n"/>
      <c r="T9" s="197" t="n"/>
      <c r="U9" s="197" t="n"/>
      <c r="V9" s="197" t="n"/>
      <c r="W9" s="197" t="n"/>
      <c r="X9" s="197" t="n"/>
    </row>
    <row r="10" ht="12.75" customHeight="1" s="198">
      <c r="A10" s="62" t="inlineStr">
        <is>
          <t>China</t>
        </is>
      </c>
      <c r="B10" s="62">
        <f t="array" ref="B10">INDEX(Countries!$D$2:$D$255, MATCH(A10, Countries!$B$2:$B$255, 0))
</f>
        <v/>
      </c>
      <c r="C10" s="54" t="n">
        <v>40000</v>
      </c>
      <c r="D10" s="77" t="inlineStr">
        <is>
          <t>Numbers from Scott Settlemyer (Terracarbon), this cost is incremental to monitoring and verification. Between $20k and $40k estimations (see email)</t>
        </is>
      </c>
      <c r="E10" s="197" t="n"/>
      <c r="G10" s="197" t="n"/>
      <c r="H10" s="197" t="n"/>
      <c r="I10" s="197" t="n"/>
      <c r="J10" s="197" t="n"/>
      <c r="K10" s="197" t="n"/>
      <c r="L10" s="197" t="n"/>
      <c r="M10" s="197" t="n"/>
      <c r="N10" s="197" t="n"/>
      <c r="O10" s="197" t="n"/>
      <c r="P10" s="197" t="n"/>
      <c r="Q10" s="197" t="n"/>
      <c r="R10" s="197" t="n"/>
      <c r="S10" s="197" t="n"/>
      <c r="T10" s="197" t="n"/>
      <c r="U10" s="197" t="n"/>
      <c r="V10" s="197" t="n"/>
      <c r="W10" s="197" t="n"/>
      <c r="X10" s="197" t="n"/>
    </row>
    <row r="11" ht="12.75" customHeight="1" s="198">
      <c r="A11" s="57" t="n"/>
      <c r="B11" s="57" t="n"/>
      <c r="C11" s="54" t="n"/>
      <c r="D11" s="57" t="n"/>
      <c r="E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57" t="n"/>
      <c r="B12" s="57" t="n"/>
      <c r="C12" s="54" t="n"/>
      <c r="D12" s="57" t="n"/>
      <c r="E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57" t="n"/>
      <c r="B13" s="57" t="n"/>
      <c r="C13" s="54" t="n"/>
      <c r="D13" s="57" t="n"/>
      <c r="E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57" t="n"/>
      <c r="B14" s="57" t="n"/>
      <c r="C14" s="54" t="n"/>
      <c r="D14" s="57" t="n"/>
      <c r="E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57" t="n"/>
      <c r="B15" s="57" t="n"/>
      <c r="C15" s="54" t="n"/>
      <c r="D15" s="57" t="n"/>
      <c r="E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57" t="n"/>
      <c r="B16" s="57" t="n"/>
      <c r="C16" s="54" t="n"/>
      <c r="D16" s="57" t="n"/>
      <c r="E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57" t="n"/>
      <c r="B17" s="57" t="n"/>
      <c r="C17" s="54" t="n"/>
      <c r="D17" s="57" t="n"/>
      <c r="E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57" t="n"/>
      <c r="B18" s="57" t="n"/>
      <c r="C18" s="54" t="n"/>
      <c r="D18" s="57" t="n"/>
      <c r="E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57" t="n"/>
      <c r="B19" s="57" t="n"/>
      <c r="C19" s="54" t="n"/>
      <c r="D19" s="57" t="n"/>
      <c r="E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57" t="n"/>
      <c r="B20" s="57" t="n"/>
      <c r="C20" s="54" t="n"/>
      <c r="D20" s="57" t="n"/>
      <c r="E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57" t="n"/>
      <c r="B21" s="57" t="n"/>
      <c r="C21" s="54" t="n"/>
      <c r="D21" s="57" t="n"/>
      <c r="E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57" t="n"/>
      <c r="B22" s="57" t="n"/>
      <c r="C22" s="54" t="n"/>
      <c r="D22" s="57" t="n"/>
      <c r="E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57" t="n"/>
      <c r="B23" s="57" t="n"/>
      <c r="C23" s="54" t="n"/>
      <c r="D23" s="57" t="n"/>
      <c r="E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57" t="n"/>
      <c r="B24" s="57" t="n"/>
      <c r="C24" s="54" t="n"/>
      <c r="D24" s="57" t="n"/>
      <c r="E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57" t="n"/>
      <c r="B25" s="57" t="n"/>
      <c r="C25" s="54" t="n"/>
      <c r="D25" s="57" t="n"/>
      <c r="E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57" t="n"/>
      <c r="B26" s="57" t="n"/>
      <c r="C26" s="54" t="n"/>
      <c r="D26" s="57" t="n"/>
      <c r="E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57" t="n"/>
      <c r="B27" s="57" t="n"/>
      <c r="C27" s="54" t="n"/>
      <c r="D27" s="57" t="n"/>
      <c r="E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57" t="n"/>
      <c r="B28" s="57" t="n"/>
      <c r="C28" s="54" t="n"/>
      <c r="D28" s="57" t="n"/>
      <c r="E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54" t="n"/>
      <c r="D29" s="57" t="n"/>
      <c r="E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54" t="n"/>
      <c r="D30" s="57" t="n"/>
      <c r="E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54" t="n"/>
      <c r="D31" s="57" t="n"/>
      <c r="E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54" t="n"/>
      <c r="D32" s="57" t="n"/>
      <c r="E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54" t="n"/>
      <c r="D33" s="57" t="n"/>
      <c r="E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54" t="n"/>
      <c r="D34" s="57" t="n"/>
      <c r="E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54" t="n"/>
      <c r="D35" s="57" t="n"/>
      <c r="E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54" t="n"/>
      <c r="D36" s="57" t="n"/>
      <c r="E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54" t="n"/>
      <c r="D37" s="57" t="n"/>
      <c r="E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54" t="n"/>
      <c r="D38" s="57" t="n"/>
      <c r="E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54" t="n"/>
      <c r="D39" s="57" t="n"/>
      <c r="E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54" t="n"/>
      <c r="D40" s="57" t="n"/>
      <c r="E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54" t="n"/>
      <c r="D41" s="57" t="n"/>
      <c r="E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54" t="n"/>
      <c r="D42" s="57" t="n"/>
      <c r="E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54" t="n"/>
      <c r="D43" s="57" t="n"/>
      <c r="E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54" t="n"/>
      <c r="D44" s="57" t="n"/>
      <c r="E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54" t="n"/>
      <c r="D45" s="57" t="n"/>
      <c r="E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54" t="n"/>
      <c r="D46" s="57" t="n"/>
      <c r="E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54" t="n"/>
      <c r="D47" s="57" t="n"/>
      <c r="E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54" t="n"/>
      <c r="D48" s="57" t="n"/>
      <c r="E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54" t="n"/>
      <c r="D49" s="57" t="n"/>
      <c r="E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54" t="n"/>
      <c r="D50" s="57" t="n"/>
      <c r="E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54" t="n"/>
      <c r="D51" s="57" t="n"/>
      <c r="E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54" t="n"/>
      <c r="D52" s="57" t="n"/>
      <c r="E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54" t="n"/>
      <c r="D53" s="57" t="n"/>
      <c r="E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54" t="n"/>
      <c r="D54" s="57" t="n"/>
      <c r="E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54" t="n"/>
      <c r="D55" s="57" t="n"/>
      <c r="E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54" t="n"/>
      <c r="D56" s="57" t="n"/>
      <c r="E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54" t="n"/>
      <c r="D57" s="57" t="n"/>
      <c r="E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54" t="n"/>
      <c r="D58" s="57" t="n"/>
      <c r="E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54" t="n"/>
      <c r="D59" s="57" t="n"/>
      <c r="E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54" t="n"/>
      <c r="D60" s="57" t="n"/>
      <c r="E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54" t="n"/>
      <c r="D61" s="57" t="n"/>
      <c r="E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54" t="n"/>
      <c r="D62" s="57" t="n"/>
      <c r="E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54" t="n"/>
      <c r="D63" s="57" t="n"/>
      <c r="E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54" t="n"/>
      <c r="D64" s="57" t="n"/>
      <c r="E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54" t="n"/>
      <c r="D65" s="57" t="n"/>
      <c r="E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54" t="n"/>
      <c r="D66" s="57" t="n"/>
      <c r="E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54" t="n"/>
      <c r="D67" s="57" t="n"/>
      <c r="E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54" t="n"/>
      <c r="D68" s="57" t="n"/>
      <c r="E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54" t="n"/>
      <c r="D69" s="57" t="n"/>
      <c r="E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54" t="n"/>
      <c r="D70" s="57" t="n"/>
      <c r="E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54" t="n"/>
      <c r="D71" s="57" t="n"/>
      <c r="E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54" t="n"/>
      <c r="D72" s="57" t="n"/>
      <c r="E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54" t="n"/>
      <c r="D73" s="57" t="n"/>
      <c r="E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54" t="n"/>
      <c r="D74" s="57" t="n"/>
      <c r="E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54" t="n"/>
      <c r="D75" s="57" t="n"/>
      <c r="E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54" t="n"/>
      <c r="D76" s="57" t="n"/>
      <c r="E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54" t="n"/>
      <c r="D77" s="57" t="n"/>
      <c r="E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54" t="n"/>
      <c r="D78" s="57" t="n"/>
      <c r="E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54" t="n"/>
      <c r="D79" s="57" t="n"/>
      <c r="E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54" t="n"/>
      <c r="D80" s="57" t="n"/>
      <c r="E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54" t="n"/>
      <c r="D81" s="57" t="n"/>
      <c r="E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54" t="n"/>
      <c r="D82" s="57" t="n"/>
      <c r="E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54" t="n"/>
      <c r="D83" s="57" t="n"/>
      <c r="E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54" t="n"/>
      <c r="D84" s="57" t="n"/>
      <c r="E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54" t="n"/>
      <c r="D85" s="57" t="n"/>
      <c r="E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54" t="n"/>
      <c r="D86" s="57" t="n"/>
      <c r="E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54" t="n"/>
      <c r="D87" s="57" t="n"/>
      <c r="E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54" t="n"/>
      <c r="D88" s="57" t="n"/>
      <c r="E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54" t="n"/>
      <c r="D89" s="57" t="n"/>
      <c r="E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54" t="n"/>
      <c r="D90" s="57" t="n"/>
      <c r="E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54" t="n"/>
      <c r="D91" s="57" t="n"/>
      <c r="E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54" t="n"/>
      <c r="D92" s="57" t="n"/>
      <c r="E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54" t="n"/>
      <c r="D93" s="57" t="n"/>
      <c r="E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54" t="n"/>
      <c r="D94" s="57" t="n"/>
      <c r="E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54" t="n"/>
      <c r="D95" s="57" t="n"/>
      <c r="E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54" t="n"/>
      <c r="D96" s="57" t="n"/>
      <c r="E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54" t="n"/>
      <c r="D97" s="57" t="n"/>
      <c r="E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54" t="n"/>
      <c r="D98" s="57" t="n"/>
      <c r="E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54" t="n"/>
      <c r="D99" s="57" t="n"/>
      <c r="E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54" t="n"/>
      <c r="D100" s="57" t="n"/>
      <c r="E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54" t="n"/>
      <c r="D101" s="57" t="n"/>
      <c r="E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54" t="n"/>
      <c r="D102" s="57" t="n"/>
      <c r="E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54" t="n"/>
      <c r="D103" s="57" t="n"/>
      <c r="E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54" t="n"/>
      <c r="D104" s="57" t="n"/>
      <c r="E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54" t="n"/>
      <c r="D105" s="57" t="n"/>
      <c r="E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54" t="n"/>
      <c r="D106" s="57" t="n"/>
      <c r="E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54" t="n"/>
      <c r="D107" s="57" t="n"/>
      <c r="E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54" t="n"/>
      <c r="D108" s="57" t="n"/>
      <c r="E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54" t="n"/>
      <c r="D109" s="57" t="n"/>
      <c r="E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54" t="n"/>
      <c r="D110" s="57" t="n"/>
      <c r="E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54" t="n"/>
      <c r="D111" s="57" t="n"/>
      <c r="E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54" t="n"/>
      <c r="D112" s="57" t="n"/>
      <c r="E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54" t="n"/>
      <c r="D113" s="57" t="n"/>
      <c r="E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54" t="n"/>
      <c r="D114" s="57" t="n"/>
      <c r="E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54" t="n"/>
      <c r="D115" s="57" t="n"/>
      <c r="E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54" t="n"/>
      <c r="D116" s="57" t="n"/>
      <c r="E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54" t="n"/>
      <c r="D117" s="57" t="n"/>
      <c r="E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54" t="n"/>
      <c r="D118" s="57" t="n"/>
      <c r="E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54" t="n"/>
      <c r="D119" s="57" t="n"/>
      <c r="E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54" t="n"/>
      <c r="D120" s="57" t="n"/>
      <c r="E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54" t="n"/>
      <c r="D121" s="57" t="n"/>
      <c r="E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54" t="n"/>
      <c r="D122" s="57" t="n"/>
      <c r="E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54" t="n"/>
      <c r="D123" s="57" t="n"/>
      <c r="E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54" t="n"/>
      <c r="D124" s="57" t="n"/>
      <c r="E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54" t="n"/>
      <c r="D125" s="57" t="n"/>
      <c r="E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54" t="n"/>
      <c r="D126" s="57" t="n"/>
      <c r="E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54" t="n"/>
      <c r="D127" s="57" t="n"/>
      <c r="E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54" t="n"/>
      <c r="D128" s="57" t="n"/>
      <c r="E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54" t="n"/>
      <c r="D129" s="57" t="n"/>
      <c r="E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54" t="n"/>
      <c r="D130" s="57" t="n"/>
      <c r="E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54" t="n"/>
      <c r="D131" s="57" t="n"/>
      <c r="E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54" t="n"/>
      <c r="D132" s="57" t="n"/>
      <c r="E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54" t="n"/>
      <c r="D133" s="57" t="n"/>
      <c r="E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54" t="n"/>
      <c r="D134" s="57" t="n"/>
      <c r="E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54" t="n"/>
      <c r="D135" s="57" t="n"/>
      <c r="E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54" t="n"/>
      <c r="D136" s="57" t="n"/>
      <c r="E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54" t="n"/>
      <c r="D137" s="57" t="n"/>
      <c r="E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54" t="n"/>
      <c r="D138" s="57" t="n"/>
      <c r="E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54" t="n"/>
      <c r="D139" s="57" t="n"/>
      <c r="E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54" t="n"/>
      <c r="D140" s="57" t="n"/>
      <c r="E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54" t="n"/>
      <c r="D141" s="57" t="n"/>
      <c r="E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54" t="n"/>
      <c r="D142" s="57" t="n"/>
      <c r="E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54" t="n"/>
      <c r="D143" s="57" t="n"/>
      <c r="E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54" t="n"/>
      <c r="D144" s="57" t="n"/>
      <c r="E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54" t="n"/>
      <c r="D145" s="57" t="n"/>
      <c r="E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54" t="n"/>
      <c r="D146" s="57" t="n"/>
      <c r="E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54" t="n"/>
      <c r="D147" s="57" t="n"/>
      <c r="E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54" t="n"/>
      <c r="D148" s="57" t="n"/>
      <c r="E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54" t="n"/>
      <c r="D149" s="57" t="n"/>
      <c r="E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54" t="n"/>
      <c r="D150" s="57" t="n"/>
      <c r="E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54" t="n"/>
      <c r="D151" s="57" t="n"/>
      <c r="E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54" t="n"/>
      <c r="D152" s="57" t="n"/>
      <c r="E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54" t="n"/>
      <c r="D153" s="57" t="n"/>
      <c r="E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54" t="n"/>
      <c r="D154" s="57" t="n"/>
      <c r="E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54" t="n"/>
      <c r="D155" s="57" t="n"/>
      <c r="E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54" t="n"/>
      <c r="D156" s="57" t="n"/>
      <c r="E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54" t="n"/>
      <c r="D157" s="57" t="n"/>
      <c r="E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54" t="n"/>
      <c r="D158" s="57" t="n"/>
      <c r="E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54" t="n"/>
      <c r="D159" s="57" t="n"/>
      <c r="E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54" t="n"/>
      <c r="D160" s="57" t="n"/>
      <c r="E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54" t="n"/>
      <c r="D161" s="57" t="n"/>
      <c r="E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54" t="n"/>
      <c r="D162" s="57" t="n"/>
      <c r="E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54" t="n"/>
      <c r="D163" s="57" t="n"/>
      <c r="E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54" t="n"/>
      <c r="D164" s="57" t="n"/>
      <c r="E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54" t="n"/>
      <c r="D165" s="57" t="n"/>
      <c r="E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54" t="n"/>
      <c r="D166" s="57" t="n"/>
      <c r="E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54" t="n"/>
      <c r="D167" s="57" t="n"/>
      <c r="E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54" t="n"/>
      <c r="D168" s="57" t="n"/>
      <c r="E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54" t="n"/>
      <c r="D169" s="57" t="n"/>
      <c r="E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54" t="n"/>
      <c r="D170" s="57" t="n"/>
      <c r="E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54" t="n"/>
      <c r="D171" s="57" t="n"/>
      <c r="E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54" t="n"/>
      <c r="D172" s="57" t="n"/>
      <c r="E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54" t="n"/>
      <c r="D173" s="57" t="n"/>
      <c r="E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54" t="n"/>
      <c r="D174" s="57" t="n"/>
      <c r="E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54" t="n"/>
      <c r="D175" s="57" t="n"/>
      <c r="E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54" t="n"/>
      <c r="D176" s="57" t="n"/>
      <c r="E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54" t="n"/>
      <c r="D177" s="57" t="n"/>
      <c r="E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54" t="n"/>
      <c r="D178" s="57" t="n"/>
      <c r="E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54" t="n"/>
      <c r="D179" s="57" t="n"/>
      <c r="E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54" t="n"/>
      <c r="D180" s="57" t="n"/>
      <c r="E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54" t="n"/>
      <c r="D181" s="57" t="n"/>
      <c r="E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54" t="n"/>
      <c r="D182" s="57" t="n"/>
      <c r="E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54" t="n"/>
      <c r="D183" s="57" t="n"/>
      <c r="E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54" t="n"/>
      <c r="D184" s="57" t="n"/>
      <c r="E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54" t="n"/>
      <c r="D185" s="57" t="n"/>
      <c r="E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54" t="n"/>
      <c r="D186" s="57" t="n"/>
      <c r="E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54" t="n"/>
      <c r="D187" s="57" t="n"/>
      <c r="E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54" t="n"/>
      <c r="D188" s="57" t="n"/>
      <c r="E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54" t="n"/>
      <c r="D189" s="57" t="n"/>
      <c r="E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54" t="n"/>
      <c r="D190" s="57" t="n"/>
      <c r="E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54" t="n"/>
      <c r="D191" s="57" t="n"/>
      <c r="E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54" t="n"/>
      <c r="D192" s="57" t="n"/>
      <c r="E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54" t="n"/>
      <c r="D193" s="57" t="n"/>
      <c r="E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54" t="n"/>
      <c r="D194" s="57" t="n"/>
      <c r="E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54" t="n"/>
      <c r="D195" s="57" t="n"/>
      <c r="E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54" t="n"/>
      <c r="D196" s="57" t="n"/>
      <c r="E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54" t="n"/>
      <c r="D197" s="57" t="n"/>
      <c r="E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54" t="n"/>
      <c r="D198" s="57" t="n"/>
      <c r="E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54" t="n"/>
      <c r="D199" s="57" t="n"/>
      <c r="E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54" t="n"/>
      <c r="D200" s="57" t="n"/>
      <c r="E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54" t="n"/>
      <c r="D201" s="57" t="n"/>
      <c r="E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54" t="n"/>
      <c r="D202" s="57" t="n"/>
      <c r="E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54" t="n"/>
      <c r="D203" s="57" t="n"/>
      <c r="E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54" t="n"/>
      <c r="D204" s="57" t="n"/>
      <c r="E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54" t="n"/>
      <c r="D205" s="57" t="n"/>
      <c r="E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54" t="n"/>
      <c r="D206" s="57" t="n"/>
      <c r="E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54" t="n"/>
      <c r="D207" s="57" t="n"/>
      <c r="E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54" t="n"/>
      <c r="D208" s="57" t="n"/>
      <c r="E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54" t="n"/>
      <c r="D209" s="57" t="n"/>
      <c r="E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54" t="n"/>
      <c r="D210" s="57" t="n"/>
      <c r="E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54" t="n"/>
      <c r="D211" s="57" t="n"/>
      <c r="E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54" t="n"/>
      <c r="D212" s="57" t="n"/>
      <c r="E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54" t="n"/>
      <c r="D213" s="57" t="n"/>
      <c r="E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54" t="n"/>
      <c r="D214" s="57" t="n"/>
      <c r="E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54" t="n"/>
      <c r="D215" s="57" t="n"/>
      <c r="E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54" t="n"/>
      <c r="D216" s="57" t="n"/>
      <c r="E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54" t="n"/>
      <c r="D217" s="57" t="n"/>
      <c r="E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54" t="n"/>
      <c r="D218" s="57" t="n"/>
      <c r="E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54" t="n"/>
      <c r="D219" s="57" t="n"/>
      <c r="E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54" t="n"/>
      <c r="D220" s="57" t="n"/>
      <c r="E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54" t="n"/>
      <c r="D221" s="57" t="n"/>
    </row>
    <row r="222" ht="15.75" customHeight="1" s="198">
      <c r="A222" s="57" t="n"/>
      <c r="B222" s="57" t="n"/>
      <c r="C222" s="54" t="n"/>
      <c r="D222" s="57" t="n"/>
    </row>
    <row r="223" ht="15.75" customHeight="1" s="198">
      <c r="A223" s="57" t="n"/>
      <c r="B223" s="57" t="n"/>
      <c r="C223" s="54" t="n"/>
      <c r="D223" s="57" t="n"/>
    </row>
    <row r="224" ht="15.75" customHeight="1" s="198">
      <c r="A224" s="57" t="n"/>
      <c r="B224" s="57" t="n"/>
      <c r="C224" s="54" t="n"/>
      <c r="D224" s="57" t="n"/>
    </row>
    <row r="225" ht="15.75" customHeight="1" s="198">
      <c r="A225" s="57" t="n"/>
      <c r="B225" s="57" t="n"/>
      <c r="C225" s="54" t="n"/>
      <c r="D225" s="57" t="n"/>
    </row>
    <row r="226" ht="15.75" customHeight="1" s="198">
      <c r="A226" s="57" t="n"/>
      <c r="B226" s="57" t="n"/>
      <c r="C226" s="54" t="n"/>
      <c r="D226" s="57" t="n"/>
    </row>
    <row r="227" ht="15.75" customHeight="1" s="198">
      <c r="A227" s="57" t="n"/>
      <c r="B227" s="57" t="n"/>
      <c r="C227" s="54" t="n"/>
      <c r="D227" s="57" t="n"/>
    </row>
    <row r="228" ht="15.75" customHeight="1" s="198">
      <c r="A228" s="57" t="n"/>
      <c r="B228" s="57" t="n"/>
      <c r="C228" s="54" t="n"/>
      <c r="D228" s="57" t="n"/>
    </row>
    <row r="229" ht="15.75" customHeight="1" s="198">
      <c r="A229" s="57" t="n"/>
      <c r="B229" s="57" t="n"/>
      <c r="C229" s="54" t="n"/>
      <c r="D229" s="57" t="n"/>
    </row>
    <row r="230" ht="15.75" customHeight="1" s="198">
      <c r="A230" s="57" t="n"/>
      <c r="B230" s="57" t="n"/>
      <c r="C230" s="54" t="n"/>
      <c r="D230" s="57" t="n"/>
    </row>
    <row r="231" ht="15.75" customHeight="1" s="198">
      <c r="A231" s="57" t="n"/>
      <c r="B231" s="57" t="n"/>
      <c r="C231" s="54" t="n"/>
      <c r="D231" s="57" t="n"/>
    </row>
    <row r="232" ht="15.75" customHeight="1" s="198">
      <c r="A232" s="57" t="n"/>
      <c r="B232" s="57" t="n"/>
      <c r="C232" s="54" t="n"/>
      <c r="D232" s="57" t="n"/>
    </row>
    <row r="233" ht="15.75" customHeight="1" s="198">
      <c r="A233" s="57" t="n"/>
      <c r="B233" s="57" t="n"/>
      <c r="C233" s="54" t="n"/>
      <c r="D233" s="57" t="n"/>
    </row>
    <row r="234" ht="15.75" customHeight="1" s="198">
      <c r="A234" s="57" t="n"/>
      <c r="B234" s="57" t="n"/>
      <c r="C234" s="54" t="n"/>
      <c r="D234" s="57" t="n"/>
    </row>
    <row r="235" ht="15.75" customHeight="1" s="198">
      <c r="A235" s="57" t="n"/>
      <c r="B235" s="57" t="n"/>
      <c r="C235" s="54" t="n"/>
      <c r="D235" s="57" t="n"/>
    </row>
    <row r="236" ht="15.75" customHeight="1" s="198">
      <c r="A236" s="57" t="n"/>
      <c r="B236" s="57" t="n"/>
      <c r="C236" s="54" t="n"/>
      <c r="D236" s="57" t="n"/>
    </row>
    <row r="237" ht="15.75" customHeight="1" s="198">
      <c r="A237" s="57" t="n"/>
      <c r="B237" s="57" t="n"/>
      <c r="C237" s="54" t="n"/>
      <c r="D237" s="57" t="n"/>
    </row>
    <row r="238" ht="15.75" customHeight="1" s="198">
      <c r="A238" s="57" t="n"/>
      <c r="B238" s="57" t="n"/>
      <c r="C238" s="54" t="n"/>
      <c r="D238" s="57" t="n"/>
    </row>
    <row r="239" ht="15.75" customHeight="1" s="198">
      <c r="A239" s="57" t="n"/>
      <c r="B239" s="57" t="n"/>
      <c r="C239" s="54" t="n"/>
      <c r="D239" s="57" t="n"/>
    </row>
    <row r="240" ht="15.75" customHeight="1" s="198">
      <c r="A240" s="57" t="n"/>
      <c r="B240" s="57" t="n"/>
      <c r="C240" s="54" t="n"/>
      <c r="D240" s="57" t="n"/>
    </row>
    <row r="241" ht="15.75" customHeight="1" s="198">
      <c r="A241" s="57" t="n"/>
      <c r="B241" s="57" t="n"/>
      <c r="C241" s="54" t="n"/>
      <c r="D241" s="57" t="n"/>
    </row>
    <row r="242" ht="15.75" customHeight="1" s="198">
      <c r="A242" s="57" t="n"/>
      <c r="B242" s="57" t="n"/>
      <c r="C242" s="54" t="n"/>
      <c r="D242" s="57" t="n"/>
    </row>
    <row r="243" ht="15.75" customHeight="1" s="198">
      <c r="A243" s="57" t="n"/>
      <c r="B243" s="57" t="n"/>
      <c r="C243" s="54" t="n"/>
      <c r="D243" s="57" t="n"/>
    </row>
    <row r="244" ht="15.75" customHeight="1" s="198">
      <c r="A244" s="57" t="n"/>
      <c r="B244" s="57" t="n"/>
      <c r="C244" s="54" t="n"/>
      <c r="D244" s="57" t="n"/>
    </row>
    <row r="245" ht="15.75" customHeight="1" s="198">
      <c r="A245" s="57" t="n"/>
      <c r="B245" s="57" t="n"/>
      <c r="C245" s="54" t="n"/>
      <c r="D245" s="57" t="n"/>
    </row>
    <row r="246" ht="15.75" customHeight="1" s="198">
      <c r="A246" s="57" t="n"/>
      <c r="B246" s="57" t="n"/>
      <c r="C246" s="54" t="n"/>
      <c r="D246" s="57" t="n"/>
    </row>
    <row r="247" ht="15.75" customHeight="1" s="198">
      <c r="A247" s="57" t="n"/>
      <c r="B247" s="57" t="n"/>
      <c r="C247" s="54" t="n"/>
      <c r="D247" s="57" t="n"/>
    </row>
    <row r="248" ht="15.75" customHeight="1" s="198">
      <c r="A248" s="57" t="n"/>
      <c r="B248" s="57" t="n"/>
      <c r="C248" s="54" t="n"/>
      <c r="D248" s="57" t="n"/>
    </row>
    <row r="249" ht="15.75" customHeight="1" s="198">
      <c r="A249" s="57" t="n"/>
      <c r="B249" s="57" t="n"/>
      <c r="C249" s="54" t="n"/>
      <c r="D249" s="57" t="n"/>
    </row>
    <row r="250" ht="15.75" customHeight="1" s="198">
      <c r="A250" s="57" t="n"/>
      <c r="B250" s="57" t="n"/>
      <c r="C250" s="54" t="n"/>
      <c r="D250" s="57" t="n"/>
    </row>
    <row r="251" ht="15.75" customHeight="1" s="198">
      <c r="A251" s="57" t="n"/>
      <c r="B251" s="57" t="n"/>
      <c r="C251" s="54" t="n"/>
      <c r="D251" s="57" t="n"/>
    </row>
    <row r="252" ht="15.75" customHeight="1" s="198">
      <c r="A252" s="57" t="n"/>
      <c r="B252" s="57" t="n"/>
      <c r="C252" s="54" t="n"/>
      <c r="D252" s="57" t="n"/>
    </row>
    <row r="253" ht="15.75" customHeight="1" s="198">
      <c r="A253" s="57" t="n"/>
      <c r="B253" s="57" t="n"/>
      <c r="C253" s="54" t="n"/>
      <c r="D253" s="57" t="n"/>
    </row>
    <row r="254" ht="15.75" customHeight="1" s="198">
      <c r="A254" s="57" t="n"/>
      <c r="B254" s="57" t="n"/>
      <c r="C254" s="54" t="n"/>
      <c r="D254" s="57" t="n"/>
    </row>
    <row r="255" ht="15.75" customHeight="1" s="198">
      <c r="A255" s="57" t="n"/>
      <c r="B255" s="57" t="n"/>
      <c r="C255" s="54" t="n"/>
      <c r="D255" s="57" t="n"/>
    </row>
    <row r="256" ht="15.75" customHeight="1" s="198">
      <c r="A256" s="57" t="n"/>
      <c r="B256" s="57" t="n"/>
      <c r="C256" s="54" t="n"/>
      <c r="D256" s="57" t="n"/>
    </row>
    <row r="257" ht="15.75" customHeight="1" s="198">
      <c r="A257" s="57" t="n"/>
      <c r="B257" s="57" t="n"/>
      <c r="C257" s="54" t="n"/>
      <c r="D257" s="57" t="n"/>
    </row>
    <row r="258" ht="15.75" customHeight="1" s="198">
      <c r="A258" s="57" t="n"/>
      <c r="B258" s="57" t="n"/>
      <c r="C258" s="54" t="n"/>
      <c r="D258" s="57" t="n"/>
    </row>
    <row r="259" ht="15.75" customHeight="1" s="198">
      <c r="A259" s="57" t="n"/>
      <c r="B259" s="57" t="n"/>
      <c r="C259" s="54" t="n"/>
      <c r="D259" s="57" t="n"/>
    </row>
    <row r="260" ht="15.75" customHeight="1" s="198">
      <c r="A260" s="57" t="n"/>
      <c r="B260" s="57" t="n"/>
      <c r="C260" s="54" t="n"/>
      <c r="D260" s="57" t="n"/>
    </row>
    <row r="261" ht="15.75" customHeight="1" s="198">
      <c r="A261" s="57" t="n"/>
      <c r="B261" s="57" t="n"/>
      <c r="C261" s="54" t="n"/>
      <c r="D261" s="57" t="n"/>
    </row>
    <row r="262" ht="15.75" customHeight="1" s="198">
      <c r="A262" s="57" t="n"/>
      <c r="B262" s="57" t="n"/>
      <c r="C262" s="54" t="n"/>
      <c r="D262" s="57" t="n"/>
    </row>
    <row r="263" ht="15.75" customHeight="1" s="198">
      <c r="A263" s="57" t="n"/>
      <c r="B263" s="57" t="n"/>
      <c r="C263" s="54" t="n"/>
      <c r="D263" s="57" t="n"/>
    </row>
    <row r="264" ht="15.75" customHeight="1" s="198">
      <c r="A264" s="57" t="n"/>
      <c r="B264" s="57" t="n"/>
      <c r="C264" s="54" t="n"/>
      <c r="D264" s="57" t="n"/>
    </row>
    <row r="265" ht="15.75" customHeight="1" s="198">
      <c r="A265" s="57" t="n"/>
      <c r="B265" s="57" t="n"/>
      <c r="C265" s="54" t="n"/>
      <c r="D265" s="57" t="n"/>
    </row>
    <row r="266" ht="15.75" customHeight="1" s="198">
      <c r="A266" s="57" t="n"/>
      <c r="B266" s="57" t="n"/>
      <c r="C266" s="54" t="n"/>
      <c r="D266" s="57" t="n"/>
    </row>
    <row r="267" ht="15.75" customHeight="1" s="198">
      <c r="A267" s="57" t="n"/>
      <c r="B267" s="57" t="n"/>
      <c r="C267" s="54" t="n"/>
      <c r="D267" s="57" t="n"/>
    </row>
    <row r="268" ht="15.75" customHeight="1" s="198">
      <c r="A268" s="57" t="n"/>
      <c r="B268" s="57" t="n"/>
      <c r="C268" s="54" t="n"/>
      <c r="D268" s="57" t="n"/>
    </row>
    <row r="269" ht="15.75" customHeight="1" s="198">
      <c r="A269" s="57" t="n"/>
      <c r="B269" s="57" t="n"/>
      <c r="C269" s="54" t="n"/>
      <c r="D269" s="57" t="n"/>
    </row>
    <row r="270" ht="15.75" customHeight="1" s="198">
      <c r="A270" s="57" t="n"/>
      <c r="B270" s="57" t="n"/>
      <c r="C270" s="54" t="n"/>
      <c r="D270" s="57" t="n"/>
    </row>
    <row r="271" ht="15.75" customHeight="1" s="198">
      <c r="A271" s="57" t="n"/>
      <c r="B271" s="57" t="n"/>
      <c r="C271" s="54" t="n"/>
      <c r="D271" s="57" t="n"/>
    </row>
    <row r="272" ht="15.75" customHeight="1" s="198">
      <c r="A272" s="57" t="n"/>
      <c r="B272" s="57" t="n"/>
      <c r="C272" s="54" t="n"/>
      <c r="D272" s="57" t="n"/>
    </row>
    <row r="273" ht="15.75" customHeight="1" s="198">
      <c r="A273" s="57" t="n"/>
      <c r="B273" s="57" t="n"/>
      <c r="C273" s="54" t="n"/>
      <c r="D273" s="57" t="n"/>
    </row>
    <row r="274" ht="15.75" customHeight="1" s="198">
      <c r="A274" s="57" t="n"/>
      <c r="B274" s="57" t="n"/>
      <c r="C274" s="54" t="n"/>
      <c r="D274" s="57" t="n"/>
    </row>
    <row r="275" ht="15.75" customHeight="1" s="198">
      <c r="A275" s="57" t="n"/>
      <c r="B275" s="57" t="n"/>
      <c r="C275" s="54" t="n"/>
      <c r="D275" s="57" t="n"/>
    </row>
    <row r="276" ht="15.75" customHeight="1" s="198">
      <c r="A276" s="57" t="n"/>
      <c r="B276" s="57" t="n"/>
      <c r="C276" s="54" t="n"/>
      <c r="D276" s="57" t="n"/>
    </row>
    <row r="277" ht="15.75" customHeight="1" s="198">
      <c r="A277" s="57" t="n"/>
      <c r="B277" s="57" t="n"/>
      <c r="C277" s="54" t="n"/>
      <c r="D277" s="57" t="n"/>
    </row>
    <row r="278" ht="15.75" customHeight="1" s="198">
      <c r="A278" s="57" t="n"/>
      <c r="B278" s="57" t="n"/>
      <c r="C278" s="54" t="n"/>
      <c r="D278" s="57" t="n"/>
    </row>
    <row r="279" ht="15.75" customHeight="1" s="198">
      <c r="A279" s="57" t="n"/>
      <c r="B279" s="57" t="n"/>
      <c r="C279" s="54" t="n"/>
      <c r="D279" s="57" t="n"/>
    </row>
    <row r="280" ht="15.75" customHeight="1" s="198">
      <c r="A280" s="57" t="n"/>
      <c r="B280" s="57" t="n"/>
      <c r="C280" s="54" t="n"/>
      <c r="D280" s="57" t="n"/>
    </row>
    <row r="281" ht="15.75" customHeight="1" s="198">
      <c r="A281" s="57" t="n"/>
      <c r="B281" s="57" t="n"/>
      <c r="C281" s="54" t="n"/>
      <c r="D281" s="57" t="n"/>
    </row>
    <row r="282" ht="15.75" customHeight="1" s="198">
      <c r="A282" s="57" t="n"/>
      <c r="B282" s="57" t="n"/>
      <c r="C282" s="54" t="n"/>
      <c r="D282" s="57" t="n"/>
    </row>
    <row r="283" ht="15.75" customHeight="1" s="198">
      <c r="A283" s="57" t="n"/>
      <c r="B283" s="57" t="n"/>
      <c r="C283" s="54" t="n"/>
      <c r="D283" s="57" t="n"/>
    </row>
    <row r="284" ht="15.75" customHeight="1" s="198">
      <c r="A284" s="57" t="n"/>
      <c r="B284" s="57" t="n"/>
      <c r="C284" s="54" t="n"/>
      <c r="D284" s="57" t="n"/>
    </row>
    <row r="285" ht="15.75" customHeight="1" s="198">
      <c r="A285" s="57" t="n"/>
      <c r="B285" s="57" t="n"/>
      <c r="C285" s="54" t="n"/>
      <c r="D285" s="57" t="n"/>
    </row>
    <row r="286" ht="15.75" customHeight="1" s="198">
      <c r="A286" s="57" t="n"/>
      <c r="B286" s="57" t="n"/>
      <c r="C286" s="54" t="n"/>
      <c r="D286" s="57" t="n"/>
    </row>
    <row r="287" ht="15.75" customHeight="1" s="198">
      <c r="A287" s="57" t="n"/>
      <c r="B287" s="57" t="n"/>
      <c r="C287" s="54" t="n"/>
      <c r="D287" s="57" t="n"/>
    </row>
    <row r="288" ht="15.75" customHeight="1" s="198">
      <c r="A288" s="57" t="n"/>
      <c r="B288" s="57" t="n"/>
      <c r="C288" s="54" t="n"/>
      <c r="D288" s="57" t="n"/>
    </row>
    <row r="289" ht="15.75" customHeight="1" s="198">
      <c r="A289" s="57" t="n"/>
      <c r="B289" s="57" t="n"/>
      <c r="C289" s="54" t="n"/>
      <c r="D289" s="57" t="n"/>
    </row>
    <row r="290" ht="15.75" customHeight="1" s="198">
      <c r="A290" s="57" t="n"/>
      <c r="B290" s="57" t="n"/>
      <c r="C290" s="54" t="n"/>
      <c r="D290" s="57" t="n"/>
    </row>
    <row r="291" ht="15.75" customHeight="1" s="198">
      <c r="A291" s="57" t="n"/>
      <c r="B291" s="57" t="n"/>
      <c r="C291" s="54" t="n"/>
      <c r="D291" s="57" t="n"/>
    </row>
    <row r="292" ht="15.75" customHeight="1" s="198">
      <c r="A292" s="57" t="n"/>
      <c r="B292" s="57" t="n"/>
      <c r="C292" s="54" t="n"/>
      <c r="D292" s="57" t="n"/>
    </row>
    <row r="293" ht="15.75" customHeight="1" s="198">
      <c r="A293" s="57" t="n"/>
      <c r="B293" s="57" t="n"/>
      <c r="C293" s="54" t="n"/>
      <c r="D293" s="57" t="n"/>
    </row>
    <row r="294" ht="15.75" customHeight="1" s="198">
      <c r="A294" s="57" t="n"/>
      <c r="B294" s="57" t="n"/>
      <c r="C294" s="54" t="n"/>
      <c r="D294" s="57" t="n"/>
    </row>
    <row r="295" ht="15.75" customHeight="1" s="198">
      <c r="A295" s="57" t="n"/>
      <c r="B295" s="57" t="n"/>
      <c r="C295" s="54" t="n"/>
      <c r="D295" s="57" t="n"/>
    </row>
    <row r="296" ht="15.75" customHeight="1" s="198">
      <c r="A296" s="57" t="n"/>
      <c r="B296" s="57" t="n"/>
      <c r="C296" s="54" t="n"/>
      <c r="D296" s="57" t="n"/>
    </row>
    <row r="297" ht="15.75" customHeight="1" s="198">
      <c r="A297" s="57" t="n"/>
      <c r="B297" s="57" t="n"/>
      <c r="C297" s="54" t="n"/>
      <c r="D297" s="57" t="n"/>
    </row>
    <row r="298" ht="15.75" customHeight="1" s="198">
      <c r="A298" s="57" t="n"/>
      <c r="B298" s="57" t="n"/>
      <c r="C298" s="54" t="n"/>
      <c r="D298" s="57" t="n"/>
    </row>
    <row r="299" ht="15.75" customHeight="1" s="198">
      <c r="A299" s="57" t="n"/>
      <c r="B299" s="57" t="n"/>
      <c r="C299" s="54" t="n"/>
      <c r="D299" s="57" t="n"/>
    </row>
    <row r="300" ht="15.75" customHeight="1" s="198">
      <c r="A300" s="57" t="n"/>
      <c r="B300" s="57" t="n"/>
      <c r="C300" s="54" t="n"/>
      <c r="D300" s="57" t="n"/>
    </row>
    <row r="301" ht="15.75" customHeight="1" s="198">
      <c r="A301" s="57" t="n"/>
      <c r="B301" s="57" t="n"/>
      <c r="C301" s="54" t="n"/>
      <c r="D301" s="57" t="n"/>
    </row>
    <row r="302" ht="15.75" customHeight="1" s="198">
      <c r="A302" s="57" t="n"/>
      <c r="B302" s="57" t="n"/>
      <c r="C302" s="54" t="n"/>
      <c r="D302" s="57" t="n"/>
    </row>
    <row r="303" ht="15.75" customHeight="1" s="198">
      <c r="A303" s="57" t="n"/>
      <c r="B303" s="57" t="n"/>
      <c r="C303" s="54" t="n"/>
      <c r="D303" s="57" t="n"/>
    </row>
    <row r="304" ht="15.75" customHeight="1" s="198">
      <c r="A304" s="57" t="n"/>
      <c r="B304" s="57" t="n"/>
      <c r="C304" s="54" t="n"/>
      <c r="D304" s="57" t="n"/>
    </row>
    <row r="305" ht="15.75" customHeight="1" s="198">
      <c r="A305" s="57" t="n"/>
      <c r="B305" s="57" t="n"/>
      <c r="C305" s="54" t="n"/>
      <c r="D305" s="57" t="n"/>
    </row>
    <row r="306" ht="15.75" customHeight="1" s="198">
      <c r="A306" s="57" t="n"/>
      <c r="B306" s="57" t="n"/>
      <c r="C306" s="54" t="n"/>
      <c r="D306" s="57" t="n"/>
    </row>
    <row r="307" ht="15.75" customHeight="1" s="198">
      <c r="A307" s="57" t="n"/>
      <c r="B307" s="57" t="n"/>
      <c r="C307" s="54" t="n"/>
      <c r="D307" s="57" t="n"/>
    </row>
    <row r="308" ht="15.75" customHeight="1" s="198">
      <c r="A308" s="57" t="n"/>
      <c r="B308" s="57" t="n"/>
      <c r="C308" s="54" t="n"/>
      <c r="D308" s="57" t="n"/>
    </row>
    <row r="309" ht="15.75" customHeight="1" s="198">
      <c r="A309" s="57" t="n"/>
      <c r="B309" s="57" t="n"/>
      <c r="C309" s="54" t="n"/>
      <c r="D309" s="57" t="n"/>
    </row>
    <row r="310" ht="15.75" customHeight="1" s="198">
      <c r="A310" s="57" t="n"/>
      <c r="B310" s="57" t="n"/>
      <c r="C310" s="54" t="n"/>
      <c r="D310" s="57" t="n"/>
    </row>
    <row r="311" ht="15.75" customHeight="1" s="198">
      <c r="A311" s="57" t="n"/>
      <c r="B311" s="57" t="n"/>
      <c r="C311" s="54" t="n"/>
      <c r="D311" s="57" t="n"/>
    </row>
    <row r="312" ht="15.75" customHeight="1" s="198">
      <c r="A312" s="57" t="n"/>
      <c r="B312" s="57" t="n"/>
      <c r="C312" s="54" t="n"/>
      <c r="D312" s="57" t="n"/>
    </row>
    <row r="313" ht="15.75" customHeight="1" s="198">
      <c r="A313" s="57" t="n"/>
      <c r="B313" s="57" t="n"/>
      <c r="C313" s="54" t="n"/>
      <c r="D313" s="57" t="n"/>
    </row>
    <row r="314" ht="15.75" customHeight="1" s="198">
      <c r="A314" s="57" t="n"/>
      <c r="B314" s="57" t="n"/>
      <c r="C314" s="54" t="n"/>
      <c r="D314" s="57" t="n"/>
    </row>
    <row r="315" ht="15.75" customHeight="1" s="198">
      <c r="A315" s="57" t="n"/>
      <c r="B315" s="57" t="n"/>
      <c r="C315" s="54" t="n"/>
      <c r="D315" s="57" t="n"/>
    </row>
    <row r="316" ht="15.75" customHeight="1" s="198">
      <c r="A316" s="57" t="n"/>
      <c r="B316" s="57" t="n"/>
      <c r="C316" s="54" t="n"/>
      <c r="D316" s="57" t="n"/>
    </row>
    <row r="317" ht="15.75" customHeight="1" s="198">
      <c r="A317" s="57" t="n"/>
      <c r="B317" s="57" t="n"/>
      <c r="C317" s="54" t="n"/>
      <c r="D317" s="57" t="n"/>
    </row>
    <row r="318" ht="15.75" customHeight="1" s="198">
      <c r="A318" s="57" t="n"/>
      <c r="B318" s="57" t="n"/>
      <c r="C318" s="54" t="n"/>
      <c r="D318" s="57" t="n"/>
    </row>
    <row r="319" ht="15.75" customHeight="1" s="198">
      <c r="A319" s="57" t="n"/>
      <c r="B319" s="57" t="n"/>
      <c r="C319" s="54" t="n"/>
      <c r="D319" s="57" t="n"/>
    </row>
    <row r="320" ht="15.75" customHeight="1" s="198">
      <c r="A320" s="57" t="n"/>
      <c r="B320" s="57" t="n"/>
      <c r="C320" s="54" t="n"/>
      <c r="D320" s="57" t="n"/>
    </row>
    <row r="321" ht="15.75" customHeight="1" s="198">
      <c r="A321" s="57" t="n"/>
      <c r="B321" s="57" t="n"/>
      <c r="C321" s="54" t="n"/>
      <c r="D321" s="57" t="n"/>
    </row>
    <row r="322" ht="15.75" customHeight="1" s="198">
      <c r="A322" s="57" t="n"/>
      <c r="B322" s="57" t="n"/>
      <c r="C322" s="54" t="n"/>
      <c r="D322" s="57" t="n"/>
    </row>
    <row r="323" ht="15.75" customHeight="1" s="198">
      <c r="A323" s="57" t="n"/>
      <c r="B323" s="57" t="n"/>
      <c r="C323" s="54" t="n"/>
      <c r="D323" s="57" t="n"/>
    </row>
    <row r="324" ht="15.75" customHeight="1" s="198">
      <c r="A324" s="57" t="n"/>
      <c r="B324" s="57" t="n"/>
      <c r="C324" s="54" t="n"/>
      <c r="D324" s="57" t="n"/>
    </row>
    <row r="325" ht="15.75" customHeight="1" s="198">
      <c r="A325" s="57" t="n"/>
      <c r="B325" s="57" t="n"/>
      <c r="C325" s="54" t="n"/>
      <c r="D325" s="57" t="n"/>
    </row>
    <row r="326" ht="15.75" customHeight="1" s="198">
      <c r="A326" s="57" t="n"/>
      <c r="B326" s="57" t="n"/>
      <c r="C326" s="54" t="n"/>
      <c r="D326" s="57" t="n"/>
    </row>
    <row r="327" ht="15.75" customHeight="1" s="198">
      <c r="A327" s="57" t="n"/>
      <c r="B327" s="57" t="n"/>
      <c r="C327" s="54" t="n"/>
      <c r="D327" s="57" t="n"/>
    </row>
    <row r="328" ht="15.75" customHeight="1" s="198">
      <c r="A328" s="57" t="n"/>
      <c r="B328" s="57" t="n"/>
      <c r="C328" s="54" t="n"/>
      <c r="D328" s="57" t="n"/>
    </row>
    <row r="329" ht="15.75" customHeight="1" s="198">
      <c r="A329" s="57" t="n"/>
      <c r="B329" s="57" t="n"/>
      <c r="C329" s="54" t="n"/>
      <c r="D329" s="57" t="n"/>
    </row>
    <row r="330" ht="15.75" customHeight="1" s="198">
      <c r="A330" s="57" t="n"/>
      <c r="B330" s="57" t="n"/>
      <c r="C330" s="54" t="n"/>
      <c r="D330" s="57" t="n"/>
    </row>
    <row r="331" ht="15.75" customHeight="1" s="198">
      <c r="A331" s="57" t="n"/>
      <c r="B331" s="57" t="n"/>
      <c r="C331" s="54" t="n"/>
      <c r="D331" s="57" t="n"/>
    </row>
    <row r="332" ht="15.75" customHeight="1" s="198">
      <c r="A332" s="57" t="n"/>
      <c r="B332" s="57" t="n"/>
      <c r="C332" s="54" t="n"/>
      <c r="D332" s="57" t="n"/>
    </row>
    <row r="333" ht="15.75" customHeight="1" s="198">
      <c r="A333" s="57" t="n"/>
      <c r="B333" s="57" t="n"/>
      <c r="C333" s="54" t="n"/>
      <c r="D333" s="57" t="n"/>
    </row>
    <row r="334" ht="15.75" customHeight="1" s="198">
      <c r="A334" s="57" t="n"/>
      <c r="B334" s="57" t="n"/>
      <c r="C334" s="54" t="n"/>
      <c r="D334" s="57" t="n"/>
    </row>
    <row r="335" ht="15.75" customHeight="1" s="198">
      <c r="A335" s="57" t="n"/>
      <c r="B335" s="57" t="n"/>
      <c r="C335" s="54" t="n"/>
      <c r="D335" s="57" t="n"/>
    </row>
    <row r="336" ht="15.75" customHeight="1" s="198">
      <c r="A336" s="57" t="n"/>
      <c r="B336" s="57" t="n"/>
      <c r="C336" s="54" t="n"/>
      <c r="D336" s="57" t="n"/>
    </row>
    <row r="337" ht="15.75" customHeight="1" s="198">
      <c r="A337" s="57" t="n"/>
      <c r="B337" s="57" t="n"/>
      <c r="C337" s="54" t="n"/>
      <c r="D337" s="57" t="n"/>
    </row>
    <row r="338" ht="15.75" customHeight="1" s="198">
      <c r="A338" s="57" t="n"/>
      <c r="B338" s="57" t="n"/>
      <c r="C338" s="54" t="n"/>
      <c r="D338" s="57" t="n"/>
    </row>
    <row r="339" ht="15.75" customHeight="1" s="198">
      <c r="A339" s="57" t="n"/>
      <c r="B339" s="57" t="n"/>
      <c r="C339" s="54" t="n"/>
      <c r="D339" s="57" t="n"/>
    </row>
    <row r="340" ht="15.75" customHeight="1" s="198">
      <c r="A340" s="57" t="n"/>
      <c r="B340" s="57" t="n"/>
      <c r="C340" s="54" t="n"/>
      <c r="D340" s="57" t="n"/>
    </row>
    <row r="341" ht="15.75" customHeight="1" s="198">
      <c r="A341" s="57" t="n"/>
      <c r="B341" s="57" t="n"/>
      <c r="C341" s="54" t="n"/>
      <c r="D341" s="57" t="n"/>
    </row>
    <row r="342" ht="15.75" customHeight="1" s="198">
      <c r="A342" s="57" t="n"/>
      <c r="B342" s="57" t="n"/>
      <c r="C342" s="54" t="n"/>
      <c r="D342" s="57" t="n"/>
    </row>
    <row r="343" ht="15.75" customHeight="1" s="198">
      <c r="A343" s="57" t="n"/>
      <c r="B343" s="57" t="n"/>
      <c r="C343" s="54" t="n"/>
      <c r="D343" s="57" t="n"/>
    </row>
    <row r="344" ht="15.75" customHeight="1" s="198">
      <c r="A344" s="57" t="n"/>
      <c r="B344" s="57" t="n"/>
      <c r="C344" s="54" t="n"/>
      <c r="D344" s="57" t="n"/>
    </row>
    <row r="345" ht="15.75" customHeight="1" s="198">
      <c r="A345" s="57" t="n"/>
      <c r="B345" s="57" t="n"/>
      <c r="C345" s="54" t="n"/>
      <c r="D345" s="57" t="n"/>
    </row>
    <row r="346" ht="15.75" customHeight="1" s="198">
      <c r="A346" s="57" t="n"/>
      <c r="B346" s="57" t="n"/>
      <c r="C346" s="54" t="n"/>
      <c r="D346" s="57" t="n"/>
    </row>
    <row r="347" ht="15.75" customHeight="1" s="198">
      <c r="A347" s="57" t="n"/>
      <c r="B347" s="57" t="n"/>
      <c r="C347" s="54" t="n"/>
      <c r="D347" s="57" t="n"/>
    </row>
    <row r="348" ht="15.75" customHeight="1" s="198">
      <c r="A348" s="57" t="n"/>
      <c r="B348" s="57" t="n"/>
      <c r="C348" s="54" t="n"/>
      <c r="D348" s="57" t="n"/>
    </row>
    <row r="349" ht="15.75" customHeight="1" s="198">
      <c r="A349" s="57" t="n"/>
      <c r="B349" s="57" t="n"/>
      <c r="C349" s="54" t="n"/>
      <c r="D349" s="57" t="n"/>
    </row>
    <row r="350" ht="15.75" customHeight="1" s="198">
      <c r="A350" s="57" t="n"/>
      <c r="B350" s="57" t="n"/>
      <c r="C350" s="54" t="n"/>
      <c r="D350" s="57" t="n"/>
    </row>
    <row r="351" ht="15.75" customHeight="1" s="198">
      <c r="A351" s="57" t="n"/>
      <c r="B351" s="57" t="n"/>
      <c r="C351" s="54" t="n"/>
      <c r="D351" s="57" t="n"/>
    </row>
    <row r="352" ht="15.75" customHeight="1" s="198">
      <c r="A352" s="57" t="n"/>
      <c r="B352" s="57" t="n"/>
      <c r="C352" s="54" t="n"/>
      <c r="D352" s="57" t="n"/>
    </row>
    <row r="353" ht="15.75" customHeight="1" s="198">
      <c r="A353" s="57" t="n"/>
      <c r="B353" s="57" t="n"/>
      <c r="C353" s="54" t="n"/>
      <c r="D353" s="57" t="n"/>
    </row>
    <row r="354" ht="15.75" customHeight="1" s="198">
      <c r="A354" s="57" t="n"/>
      <c r="B354" s="57" t="n"/>
      <c r="C354" s="54" t="n"/>
      <c r="D354" s="57" t="n"/>
    </row>
    <row r="355" ht="15.75" customHeight="1" s="198">
      <c r="A355" s="57" t="n"/>
      <c r="B355" s="57" t="n"/>
      <c r="C355" s="54" t="n"/>
      <c r="D355" s="57" t="n"/>
    </row>
    <row r="356" ht="15.75" customHeight="1" s="198">
      <c r="A356" s="57" t="n"/>
      <c r="B356" s="57" t="n"/>
      <c r="C356" s="54" t="n"/>
      <c r="D356" s="57" t="n"/>
    </row>
    <row r="357" ht="15.75" customHeight="1" s="198">
      <c r="A357" s="57" t="n"/>
      <c r="B357" s="57" t="n"/>
      <c r="C357" s="54" t="n"/>
      <c r="D357" s="57" t="n"/>
    </row>
    <row r="358" ht="15.75" customHeight="1" s="198">
      <c r="A358" s="57" t="n"/>
      <c r="B358" s="57" t="n"/>
      <c r="C358" s="54" t="n"/>
      <c r="D358" s="57" t="n"/>
    </row>
    <row r="359" ht="15.75" customHeight="1" s="198">
      <c r="A359" s="57" t="n"/>
      <c r="B359" s="57" t="n"/>
      <c r="C359" s="54" t="n"/>
      <c r="D359" s="57" t="n"/>
    </row>
    <row r="360" ht="15.75" customHeight="1" s="198">
      <c r="A360" s="57" t="n"/>
      <c r="B360" s="57" t="n"/>
      <c r="C360" s="54" t="n"/>
      <c r="D360" s="57" t="n"/>
    </row>
    <row r="361" ht="15.75" customHeight="1" s="198">
      <c r="A361" s="57" t="n"/>
      <c r="B361" s="57" t="n"/>
      <c r="C361" s="54" t="n"/>
      <c r="D361" s="57" t="n"/>
    </row>
    <row r="362" ht="15.75" customHeight="1" s="198">
      <c r="A362" s="57" t="n"/>
      <c r="B362" s="57" t="n"/>
      <c r="C362" s="54" t="n"/>
      <c r="D362" s="57" t="n"/>
    </row>
    <row r="363" ht="15.75" customHeight="1" s="198">
      <c r="A363" s="57" t="n"/>
      <c r="B363" s="57" t="n"/>
      <c r="C363" s="54" t="n"/>
      <c r="D363" s="57" t="n"/>
    </row>
    <row r="364" ht="15.75" customHeight="1" s="198">
      <c r="A364" s="57" t="n"/>
      <c r="B364" s="57" t="n"/>
      <c r="C364" s="54" t="n"/>
      <c r="D364" s="57" t="n"/>
    </row>
    <row r="365" ht="15.75" customHeight="1" s="198">
      <c r="A365" s="57" t="n"/>
      <c r="B365" s="57" t="n"/>
      <c r="C365" s="54" t="n"/>
      <c r="D365" s="57" t="n"/>
    </row>
    <row r="366" ht="15.75" customHeight="1" s="198">
      <c r="A366" s="57" t="n"/>
      <c r="B366" s="57" t="n"/>
      <c r="C366" s="54" t="n"/>
      <c r="D366" s="57" t="n"/>
    </row>
    <row r="367" ht="15.75" customHeight="1" s="198">
      <c r="A367" s="57" t="n"/>
      <c r="B367" s="57" t="n"/>
      <c r="C367" s="54" t="n"/>
      <c r="D367" s="57" t="n"/>
    </row>
    <row r="368" ht="15.75" customHeight="1" s="198">
      <c r="A368" s="57" t="n"/>
      <c r="B368" s="57" t="n"/>
      <c r="C368" s="54" t="n"/>
      <c r="D368" s="57" t="n"/>
    </row>
    <row r="369" ht="15.75" customHeight="1" s="198">
      <c r="A369" s="57" t="n"/>
      <c r="B369" s="57" t="n"/>
      <c r="C369" s="54" t="n"/>
      <c r="D369" s="57" t="n"/>
    </row>
    <row r="370" ht="15.75" customHeight="1" s="198">
      <c r="A370" s="57" t="n"/>
      <c r="B370" s="57" t="n"/>
      <c r="C370" s="54" t="n"/>
      <c r="D370" s="57" t="n"/>
    </row>
    <row r="371" ht="15.75" customHeight="1" s="198">
      <c r="A371" s="57" t="n"/>
      <c r="B371" s="57" t="n"/>
      <c r="C371" s="54" t="n"/>
      <c r="D371" s="57" t="n"/>
    </row>
    <row r="372" ht="15.75" customHeight="1" s="198">
      <c r="A372" s="57" t="n"/>
      <c r="B372" s="57" t="n"/>
      <c r="C372" s="54" t="n"/>
      <c r="D372" s="57" t="n"/>
    </row>
    <row r="373" ht="15.75" customHeight="1" s="198">
      <c r="A373" s="57" t="n"/>
      <c r="B373" s="57" t="n"/>
      <c r="C373" s="54" t="n"/>
      <c r="D373" s="57" t="n"/>
    </row>
    <row r="374" ht="15.75" customHeight="1" s="198">
      <c r="A374" s="57" t="n"/>
      <c r="B374" s="57" t="n"/>
      <c r="C374" s="54" t="n"/>
      <c r="D374" s="57" t="n"/>
    </row>
    <row r="375" ht="15.75" customHeight="1" s="198">
      <c r="A375" s="57" t="n"/>
      <c r="B375" s="57" t="n"/>
      <c r="C375" s="54" t="n"/>
      <c r="D375" s="57" t="n"/>
    </row>
    <row r="376" ht="15.75" customHeight="1" s="198">
      <c r="A376" s="57" t="n"/>
      <c r="B376" s="57" t="n"/>
      <c r="C376" s="54" t="n"/>
      <c r="D376" s="57" t="n"/>
    </row>
    <row r="377" ht="15.75" customHeight="1" s="198">
      <c r="A377" s="57" t="n"/>
      <c r="B377" s="57" t="n"/>
      <c r="C377" s="54" t="n"/>
      <c r="D377" s="57" t="n"/>
    </row>
    <row r="378" ht="15.75" customHeight="1" s="198">
      <c r="A378" s="57" t="n"/>
      <c r="B378" s="57" t="n"/>
      <c r="C378" s="54" t="n"/>
      <c r="D378" s="57" t="n"/>
    </row>
    <row r="379" ht="15.75" customHeight="1" s="198">
      <c r="A379" s="57" t="n"/>
      <c r="B379" s="57" t="n"/>
      <c r="C379" s="54" t="n"/>
      <c r="D379" s="57" t="n"/>
    </row>
    <row r="380" ht="15.75" customHeight="1" s="198">
      <c r="A380" s="57" t="n"/>
      <c r="B380" s="57" t="n"/>
      <c r="C380" s="54" t="n"/>
      <c r="D380" s="57" t="n"/>
    </row>
    <row r="381" ht="15.75" customHeight="1" s="198">
      <c r="A381" s="57" t="n"/>
      <c r="B381" s="57" t="n"/>
      <c r="C381" s="54" t="n"/>
      <c r="D381" s="57" t="n"/>
    </row>
    <row r="382" ht="15.75" customHeight="1" s="198">
      <c r="A382" s="57" t="n"/>
      <c r="B382" s="57" t="n"/>
      <c r="C382" s="54" t="n"/>
      <c r="D382" s="57" t="n"/>
    </row>
    <row r="383" ht="15.75" customHeight="1" s="198">
      <c r="A383" s="57" t="n"/>
      <c r="B383" s="57" t="n"/>
      <c r="C383" s="54" t="n"/>
      <c r="D383" s="57" t="n"/>
    </row>
    <row r="384" ht="15.75" customHeight="1" s="198">
      <c r="A384" s="57" t="n"/>
      <c r="B384" s="57" t="n"/>
      <c r="C384" s="54" t="n"/>
      <c r="D384" s="57" t="n"/>
    </row>
    <row r="385" ht="15.75" customHeight="1" s="198">
      <c r="A385" s="57" t="n"/>
      <c r="B385" s="57" t="n"/>
      <c r="C385" s="54" t="n"/>
      <c r="D385" s="57" t="n"/>
    </row>
    <row r="386" ht="15.75" customHeight="1" s="198">
      <c r="A386" s="57" t="n"/>
      <c r="B386" s="57" t="n"/>
      <c r="C386" s="54" t="n"/>
      <c r="D386" s="57" t="n"/>
    </row>
    <row r="387" ht="15.75" customHeight="1" s="198">
      <c r="A387" s="57" t="n"/>
      <c r="B387" s="57" t="n"/>
      <c r="C387" s="54" t="n"/>
      <c r="D387" s="57" t="n"/>
    </row>
    <row r="388" ht="15.75" customHeight="1" s="198">
      <c r="A388" s="57" t="n"/>
      <c r="B388" s="57" t="n"/>
      <c r="C388" s="54" t="n"/>
      <c r="D388" s="57" t="n"/>
    </row>
    <row r="389" ht="15.75" customHeight="1" s="198">
      <c r="A389" s="57" t="n"/>
      <c r="B389" s="57" t="n"/>
      <c r="C389" s="54" t="n"/>
      <c r="D389" s="57" t="n"/>
    </row>
    <row r="390" ht="15.75" customHeight="1" s="198">
      <c r="A390" s="57" t="n"/>
      <c r="B390" s="57" t="n"/>
      <c r="C390" s="54" t="n"/>
      <c r="D390" s="57" t="n"/>
    </row>
    <row r="391" ht="15.75" customHeight="1" s="198">
      <c r="A391" s="57" t="n"/>
      <c r="B391" s="57" t="n"/>
      <c r="C391" s="54" t="n"/>
      <c r="D391" s="57" t="n"/>
    </row>
    <row r="392" ht="15.75" customHeight="1" s="198">
      <c r="A392" s="57" t="n"/>
      <c r="B392" s="57" t="n"/>
      <c r="C392" s="54" t="n"/>
      <c r="D392" s="57" t="n"/>
    </row>
    <row r="393" ht="15.75" customHeight="1" s="198">
      <c r="A393" s="57" t="n"/>
      <c r="B393" s="57" t="n"/>
      <c r="C393" s="54" t="n"/>
      <c r="D393" s="57" t="n"/>
    </row>
    <row r="394" ht="15.75" customHeight="1" s="198">
      <c r="A394" s="57" t="n"/>
      <c r="B394" s="57" t="n"/>
      <c r="C394" s="54" t="n"/>
      <c r="D394" s="57" t="n"/>
    </row>
    <row r="395" ht="15.75" customHeight="1" s="198">
      <c r="A395" s="57" t="n"/>
      <c r="B395" s="57" t="n"/>
      <c r="C395" s="54" t="n"/>
      <c r="D395" s="57" t="n"/>
    </row>
    <row r="396" ht="15.75" customHeight="1" s="198">
      <c r="A396" s="57" t="n"/>
      <c r="B396" s="57" t="n"/>
      <c r="C396" s="54" t="n"/>
      <c r="D396" s="57" t="n"/>
    </row>
    <row r="397" ht="15.75" customHeight="1" s="198">
      <c r="A397" s="57" t="n"/>
      <c r="B397" s="57" t="n"/>
      <c r="C397" s="54" t="n"/>
      <c r="D397" s="57" t="n"/>
    </row>
    <row r="398" ht="15.75" customHeight="1" s="198">
      <c r="A398" s="57" t="n"/>
      <c r="B398" s="57" t="n"/>
      <c r="C398" s="54" t="n"/>
      <c r="D398" s="57" t="n"/>
    </row>
    <row r="399" ht="15.75" customHeight="1" s="198">
      <c r="A399" s="57" t="n"/>
      <c r="B399" s="57" t="n"/>
      <c r="C399" s="54" t="n"/>
      <c r="D399" s="57" t="n"/>
    </row>
    <row r="400" ht="15.75" customHeight="1" s="198">
      <c r="A400" s="57" t="n"/>
      <c r="B400" s="57" t="n"/>
      <c r="C400" s="54" t="n"/>
      <c r="D400" s="57" t="n"/>
    </row>
    <row r="401" ht="15.75" customHeight="1" s="198">
      <c r="A401" s="57" t="n"/>
      <c r="B401" s="57" t="n"/>
      <c r="C401" s="54" t="n"/>
      <c r="D401" s="57" t="n"/>
    </row>
    <row r="402" ht="15.75" customHeight="1" s="198">
      <c r="A402" s="57" t="n"/>
      <c r="B402" s="57" t="n"/>
      <c r="C402" s="54" t="n"/>
      <c r="D402" s="57" t="n"/>
    </row>
    <row r="403" ht="15.75" customHeight="1" s="198">
      <c r="A403" s="57" t="n"/>
      <c r="B403" s="57" t="n"/>
      <c r="C403" s="54" t="n"/>
      <c r="D403" s="57" t="n"/>
    </row>
    <row r="404" ht="15.75" customHeight="1" s="198">
      <c r="A404" s="57" t="n"/>
      <c r="B404" s="57" t="n"/>
      <c r="C404" s="54" t="n"/>
      <c r="D404" s="57" t="n"/>
    </row>
    <row r="405" ht="15.75" customHeight="1" s="198">
      <c r="A405" s="57" t="n"/>
      <c r="B405" s="57" t="n"/>
      <c r="C405" s="54" t="n"/>
      <c r="D405" s="57" t="n"/>
    </row>
    <row r="406" ht="15.75" customHeight="1" s="198">
      <c r="A406" s="57" t="n"/>
      <c r="B406" s="57" t="n"/>
      <c r="C406" s="54" t="n"/>
      <c r="D406" s="57" t="n"/>
    </row>
    <row r="407" ht="15.75" customHeight="1" s="198">
      <c r="A407" s="57" t="n"/>
      <c r="B407" s="57" t="n"/>
      <c r="C407" s="54" t="n"/>
      <c r="D407" s="57" t="n"/>
    </row>
    <row r="408" ht="15.75" customHeight="1" s="198">
      <c r="A408" s="57" t="n"/>
      <c r="B408" s="57" t="n"/>
      <c r="C408" s="54" t="n"/>
      <c r="D408" s="57" t="n"/>
    </row>
    <row r="409" ht="15.75" customHeight="1" s="198">
      <c r="A409" s="57" t="n"/>
      <c r="B409" s="57" t="n"/>
      <c r="C409" s="54" t="n"/>
      <c r="D409" s="57" t="n"/>
    </row>
    <row r="410" ht="15.75" customHeight="1" s="198">
      <c r="A410" s="57" t="n"/>
      <c r="B410" s="57" t="n"/>
      <c r="C410" s="54" t="n"/>
      <c r="D410" s="57" t="n"/>
    </row>
    <row r="411" ht="15.75" customHeight="1" s="198">
      <c r="A411" s="57" t="n"/>
      <c r="B411" s="57" t="n"/>
      <c r="C411" s="54" t="n"/>
      <c r="D411" s="57" t="n"/>
    </row>
    <row r="412" ht="15.75" customHeight="1" s="198">
      <c r="A412" s="57" t="n"/>
      <c r="B412" s="57" t="n"/>
      <c r="C412" s="54" t="n"/>
      <c r="D412" s="57" t="n"/>
    </row>
    <row r="413" ht="15.75" customHeight="1" s="198">
      <c r="A413" s="57" t="n"/>
      <c r="B413" s="57" t="n"/>
      <c r="C413" s="54" t="n"/>
      <c r="D413" s="57" t="n"/>
    </row>
    <row r="414" ht="15.75" customHeight="1" s="198">
      <c r="A414" s="57" t="n"/>
      <c r="B414" s="57" t="n"/>
      <c r="C414" s="54" t="n"/>
      <c r="D414" s="57" t="n"/>
    </row>
    <row r="415" ht="15.75" customHeight="1" s="198">
      <c r="A415" s="57" t="n"/>
      <c r="B415" s="57" t="n"/>
      <c r="C415" s="54" t="n"/>
      <c r="D415" s="57" t="n"/>
    </row>
    <row r="416" ht="15.75" customHeight="1" s="198">
      <c r="A416" s="57" t="n"/>
      <c r="B416" s="57" t="n"/>
      <c r="C416" s="54" t="n"/>
      <c r="D416" s="57" t="n"/>
    </row>
    <row r="417" ht="15.75" customHeight="1" s="198">
      <c r="A417" s="57" t="n"/>
      <c r="B417" s="57" t="n"/>
      <c r="C417" s="54" t="n"/>
      <c r="D417" s="57" t="n"/>
    </row>
    <row r="418" ht="15.75" customHeight="1" s="198">
      <c r="A418" s="57" t="n"/>
      <c r="B418" s="57" t="n"/>
      <c r="C418" s="54" t="n"/>
      <c r="D418" s="57" t="n"/>
    </row>
    <row r="419" ht="15.75" customHeight="1" s="198">
      <c r="A419" s="57" t="n"/>
      <c r="B419" s="57" t="n"/>
      <c r="C419" s="54" t="n"/>
      <c r="D419" s="57" t="n"/>
    </row>
    <row r="420" ht="15.75" customHeight="1" s="198">
      <c r="A420" s="57" t="n"/>
      <c r="B420" s="57" t="n"/>
      <c r="C420" s="54" t="n"/>
      <c r="D420" s="57" t="n"/>
    </row>
    <row r="421" ht="15.75" customHeight="1" s="198">
      <c r="A421" s="57" t="n"/>
      <c r="B421" s="57" t="n"/>
      <c r="C421" s="54" t="n"/>
      <c r="D421" s="57" t="n"/>
    </row>
    <row r="422" ht="15.75" customHeight="1" s="198">
      <c r="A422" s="57" t="n"/>
      <c r="B422" s="57" t="n"/>
      <c r="C422" s="54" t="n"/>
      <c r="D422" s="57" t="n"/>
    </row>
    <row r="423" ht="15.75" customHeight="1" s="198">
      <c r="A423" s="57" t="n"/>
      <c r="B423" s="57" t="n"/>
      <c r="C423" s="54" t="n"/>
      <c r="D423" s="57" t="n"/>
    </row>
    <row r="424" ht="15.75" customHeight="1" s="198">
      <c r="A424" s="57" t="n"/>
      <c r="B424" s="57" t="n"/>
      <c r="C424" s="54" t="n"/>
      <c r="D424" s="57" t="n"/>
    </row>
    <row r="425" ht="15.75" customHeight="1" s="198">
      <c r="A425" s="57" t="n"/>
      <c r="B425" s="57" t="n"/>
      <c r="C425" s="54" t="n"/>
      <c r="D425" s="57" t="n"/>
    </row>
    <row r="426" ht="15.75" customHeight="1" s="198">
      <c r="A426" s="57" t="n"/>
      <c r="B426" s="57" t="n"/>
      <c r="C426" s="54" t="n"/>
      <c r="D426" s="57" t="n"/>
    </row>
    <row r="427" ht="15.75" customHeight="1" s="198">
      <c r="A427" s="57" t="n"/>
      <c r="B427" s="57" t="n"/>
      <c r="C427" s="54" t="n"/>
      <c r="D427" s="57" t="n"/>
    </row>
    <row r="428" ht="15.75" customHeight="1" s="198">
      <c r="A428" s="57" t="n"/>
      <c r="B428" s="57" t="n"/>
      <c r="C428" s="54" t="n"/>
      <c r="D428" s="57" t="n"/>
    </row>
    <row r="429" ht="15.75" customHeight="1" s="198">
      <c r="A429" s="57" t="n"/>
      <c r="B429" s="57" t="n"/>
      <c r="C429" s="54" t="n"/>
      <c r="D429" s="57" t="n"/>
    </row>
    <row r="430" ht="15.75" customHeight="1" s="198">
      <c r="A430" s="57" t="n"/>
      <c r="B430" s="57" t="n"/>
      <c r="C430" s="54" t="n"/>
      <c r="D430" s="57" t="n"/>
    </row>
    <row r="431" ht="15.75" customHeight="1" s="198">
      <c r="A431" s="57" t="n"/>
      <c r="B431" s="57" t="n"/>
      <c r="C431" s="54" t="n"/>
      <c r="D431" s="57" t="n"/>
    </row>
    <row r="432" ht="15.75" customHeight="1" s="198">
      <c r="A432" s="57" t="n"/>
      <c r="B432" s="57" t="n"/>
      <c r="C432" s="54" t="n"/>
      <c r="D432" s="57" t="n"/>
    </row>
    <row r="433" ht="15.75" customHeight="1" s="198">
      <c r="A433" s="57" t="n"/>
      <c r="B433" s="57" t="n"/>
      <c r="C433" s="54" t="n"/>
      <c r="D433" s="57" t="n"/>
    </row>
    <row r="434" ht="15.75" customHeight="1" s="198">
      <c r="A434" s="57" t="n"/>
      <c r="B434" s="57" t="n"/>
      <c r="C434" s="54" t="n"/>
      <c r="D434" s="57" t="n"/>
    </row>
    <row r="435" ht="15.75" customHeight="1" s="198">
      <c r="A435" s="57" t="n"/>
      <c r="B435" s="57" t="n"/>
      <c r="C435" s="54" t="n"/>
      <c r="D435" s="57" t="n"/>
    </row>
    <row r="436" ht="15.75" customHeight="1" s="198">
      <c r="A436" s="57" t="n"/>
      <c r="B436" s="57" t="n"/>
      <c r="C436" s="54" t="n"/>
      <c r="D436" s="57" t="n"/>
    </row>
    <row r="437" ht="15.75" customHeight="1" s="198">
      <c r="A437" s="57" t="n"/>
      <c r="B437" s="57" t="n"/>
      <c r="C437" s="54" t="n"/>
      <c r="D437" s="57" t="n"/>
    </row>
    <row r="438" ht="15.75" customHeight="1" s="198">
      <c r="A438" s="57" t="n"/>
      <c r="B438" s="57" t="n"/>
      <c r="C438" s="54" t="n"/>
      <c r="D438" s="57" t="n"/>
    </row>
    <row r="439" ht="15.75" customHeight="1" s="198">
      <c r="A439" s="57" t="n"/>
      <c r="B439" s="57" t="n"/>
      <c r="C439" s="54" t="n"/>
      <c r="D439" s="57" t="n"/>
    </row>
    <row r="440" ht="15.75" customHeight="1" s="198">
      <c r="A440" s="57" t="n"/>
      <c r="B440" s="57" t="n"/>
      <c r="C440" s="54" t="n"/>
      <c r="D440" s="57" t="n"/>
    </row>
    <row r="441" ht="15.75" customHeight="1" s="198">
      <c r="A441" s="57" t="n"/>
      <c r="B441" s="57" t="n"/>
      <c r="C441" s="54" t="n"/>
      <c r="D441" s="57" t="n"/>
    </row>
    <row r="442" ht="15.75" customHeight="1" s="198">
      <c r="A442" s="57" t="n"/>
      <c r="B442" s="57" t="n"/>
      <c r="C442" s="54" t="n"/>
      <c r="D442" s="57" t="n"/>
    </row>
    <row r="443" ht="15.75" customHeight="1" s="198">
      <c r="A443" s="57" t="n"/>
      <c r="B443" s="57" t="n"/>
      <c r="C443" s="54" t="n"/>
      <c r="D443" s="57" t="n"/>
    </row>
    <row r="444" ht="15.75" customHeight="1" s="198">
      <c r="A444" s="57" t="n"/>
      <c r="B444" s="57" t="n"/>
      <c r="C444" s="54" t="n"/>
      <c r="D444" s="57" t="n"/>
    </row>
    <row r="445" ht="15.75" customHeight="1" s="198">
      <c r="A445" s="57" t="n"/>
      <c r="B445" s="57" t="n"/>
      <c r="C445" s="54" t="n"/>
      <c r="D445" s="57" t="n"/>
    </row>
    <row r="446" ht="15.75" customHeight="1" s="198">
      <c r="A446" s="57" t="n"/>
      <c r="B446" s="57" t="n"/>
      <c r="C446" s="54" t="n"/>
      <c r="D446" s="57" t="n"/>
    </row>
    <row r="447" ht="15.75" customHeight="1" s="198">
      <c r="A447" s="57" t="n"/>
      <c r="B447" s="57" t="n"/>
      <c r="C447" s="54" t="n"/>
      <c r="D447" s="57" t="n"/>
    </row>
    <row r="448" ht="15.75" customHeight="1" s="198">
      <c r="A448" s="57" t="n"/>
      <c r="B448" s="57" t="n"/>
      <c r="C448" s="54" t="n"/>
      <c r="D448" s="57" t="n"/>
    </row>
    <row r="449" ht="15.75" customHeight="1" s="198">
      <c r="A449" s="57" t="n"/>
      <c r="B449" s="57" t="n"/>
      <c r="C449" s="54" t="n"/>
      <c r="D449" s="57" t="n"/>
    </row>
    <row r="450" ht="15.75" customHeight="1" s="198">
      <c r="A450" s="57" t="n"/>
      <c r="B450" s="57" t="n"/>
      <c r="C450" s="54" t="n"/>
      <c r="D450" s="57" t="n"/>
    </row>
    <row r="451" ht="15.75" customHeight="1" s="198">
      <c r="A451" s="57" t="n"/>
      <c r="B451" s="57" t="n"/>
      <c r="C451" s="54" t="n"/>
      <c r="D451" s="57" t="n"/>
    </row>
    <row r="452" ht="15.75" customHeight="1" s="198">
      <c r="A452" s="57" t="n"/>
      <c r="B452" s="57" t="n"/>
      <c r="C452" s="54" t="n"/>
      <c r="D452" s="57" t="n"/>
    </row>
    <row r="453" ht="15.75" customHeight="1" s="198">
      <c r="A453" s="57" t="n"/>
      <c r="B453" s="57" t="n"/>
      <c r="C453" s="54" t="n"/>
      <c r="D453" s="57" t="n"/>
    </row>
    <row r="454" ht="15.75" customHeight="1" s="198">
      <c r="A454" s="57" t="n"/>
      <c r="B454" s="57" t="n"/>
      <c r="C454" s="54" t="n"/>
      <c r="D454" s="57" t="n"/>
    </row>
    <row r="455" ht="15.75" customHeight="1" s="198">
      <c r="A455" s="57" t="n"/>
      <c r="B455" s="57" t="n"/>
      <c r="C455" s="54" t="n"/>
      <c r="D455" s="57" t="n"/>
    </row>
    <row r="456" ht="15.75" customHeight="1" s="198">
      <c r="A456" s="57" t="n"/>
      <c r="B456" s="57" t="n"/>
      <c r="C456" s="54" t="n"/>
      <c r="D456" s="57" t="n"/>
    </row>
    <row r="457" ht="15.75" customHeight="1" s="198">
      <c r="A457" s="57" t="n"/>
      <c r="B457" s="57" t="n"/>
      <c r="C457" s="54" t="n"/>
      <c r="D457" s="57" t="n"/>
    </row>
    <row r="458" ht="15.75" customHeight="1" s="198">
      <c r="A458" s="57" t="n"/>
      <c r="B458" s="57" t="n"/>
      <c r="C458" s="54" t="n"/>
      <c r="D458" s="57" t="n"/>
    </row>
    <row r="459" ht="15.75" customHeight="1" s="198">
      <c r="A459" s="57" t="n"/>
      <c r="B459" s="57" t="n"/>
      <c r="C459" s="54" t="n"/>
      <c r="D459" s="57" t="n"/>
    </row>
    <row r="460" ht="15.75" customHeight="1" s="198">
      <c r="A460" s="57" t="n"/>
      <c r="B460" s="57" t="n"/>
      <c r="C460" s="54" t="n"/>
      <c r="D460" s="57" t="n"/>
    </row>
    <row r="461" ht="15.75" customHeight="1" s="198">
      <c r="A461" s="57" t="n"/>
      <c r="B461" s="57" t="n"/>
      <c r="C461" s="54" t="n"/>
      <c r="D461" s="57" t="n"/>
    </row>
    <row r="462" ht="15.75" customHeight="1" s="198">
      <c r="A462" s="57" t="n"/>
      <c r="B462" s="57" t="n"/>
      <c r="C462" s="54" t="n"/>
      <c r="D462" s="57" t="n"/>
    </row>
    <row r="463" ht="15.75" customHeight="1" s="198">
      <c r="A463" s="57" t="n"/>
      <c r="B463" s="57" t="n"/>
      <c r="C463" s="54" t="n"/>
      <c r="D463" s="57" t="n"/>
    </row>
    <row r="464" ht="15.75" customHeight="1" s="198">
      <c r="A464" s="57" t="n"/>
      <c r="B464" s="57" t="n"/>
      <c r="C464" s="54" t="n"/>
      <c r="D464" s="57" t="n"/>
    </row>
    <row r="465" ht="15.75" customHeight="1" s="198">
      <c r="A465" s="57" t="n"/>
      <c r="B465" s="57" t="n"/>
      <c r="C465" s="54" t="n"/>
      <c r="D465" s="57" t="n"/>
    </row>
    <row r="466" ht="15.75" customHeight="1" s="198">
      <c r="A466" s="57" t="n"/>
      <c r="B466" s="57" t="n"/>
      <c r="C466" s="54" t="n"/>
      <c r="D466" s="57" t="n"/>
    </row>
    <row r="467" ht="15.75" customHeight="1" s="198">
      <c r="A467" s="57" t="n"/>
      <c r="B467" s="57" t="n"/>
      <c r="C467" s="54" t="n"/>
      <c r="D467" s="57" t="n"/>
    </row>
    <row r="468" ht="15.75" customHeight="1" s="198">
      <c r="A468" s="57" t="n"/>
      <c r="B468" s="57" t="n"/>
      <c r="C468" s="54" t="n"/>
      <c r="D468" s="57" t="n"/>
    </row>
    <row r="469" ht="15.75" customHeight="1" s="198">
      <c r="A469" s="57" t="n"/>
      <c r="B469" s="57" t="n"/>
      <c r="C469" s="54" t="n"/>
      <c r="D469" s="57" t="n"/>
    </row>
    <row r="470" ht="15.75" customHeight="1" s="198">
      <c r="A470" s="57" t="n"/>
      <c r="B470" s="57" t="n"/>
      <c r="C470" s="54" t="n"/>
      <c r="D470" s="57" t="n"/>
    </row>
    <row r="471" ht="15.75" customHeight="1" s="198">
      <c r="A471" s="57" t="n"/>
      <c r="B471" s="57" t="n"/>
      <c r="C471" s="54" t="n"/>
      <c r="D471" s="57" t="n"/>
    </row>
    <row r="472" ht="15.75" customHeight="1" s="198">
      <c r="A472" s="57" t="n"/>
      <c r="B472" s="57" t="n"/>
      <c r="C472" s="54" t="n"/>
      <c r="D472" s="57" t="n"/>
    </row>
    <row r="473" ht="15.75" customHeight="1" s="198">
      <c r="A473" s="57" t="n"/>
      <c r="B473" s="57" t="n"/>
      <c r="C473" s="54" t="n"/>
      <c r="D473" s="57" t="n"/>
    </row>
    <row r="474" ht="15.75" customHeight="1" s="198">
      <c r="A474" s="57" t="n"/>
      <c r="B474" s="57" t="n"/>
      <c r="C474" s="54" t="n"/>
      <c r="D474" s="57" t="n"/>
    </row>
    <row r="475" ht="15.75" customHeight="1" s="198">
      <c r="A475" s="57" t="n"/>
      <c r="B475" s="57" t="n"/>
      <c r="C475" s="54" t="n"/>
      <c r="D475" s="57" t="n"/>
    </row>
    <row r="476" ht="15.75" customHeight="1" s="198">
      <c r="A476" s="57" t="n"/>
      <c r="B476" s="57" t="n"/>
      <c r="C476" s="54" t="n"/>
      <c r="D476" s="57" t="n"/>
    </row>
    <row r="477" ht="15.75" customHeight="1" s="198">
      <c r="A477" s="57" t="n"/>
      <c r="B477" s="57" t="n"/>
      <c r="C477" s="54" t="n"/>
      <c r="D477" s="57" t="n"/>
    </row>
    <row r="478" ht="15.75" customHeight="1" s="198">
      <c r="A478" s="57" t="n"/>
      <c r="B478" s="57" t="n"/>
      <c r="C478" s="54" t="n"/>
      <c r="D478" s="57" t="n"/>
    </row>
    <row r="479" ht="15.75" customHeight="1" s="198">
      <c r="A479" s="57" t="n"/>
      <c r="B479" s="57" t="n"/>
      <c r="C479" s="54" t="n"/>
      <c r="D479" s="57" t="n"/>
    </row>
    <row r="480" ht="15.75" customHeight="1" s="198">
      <c r="A480" s="57" t="n"/>
      <c r="B480" s="57" t="n"/>
      <c r="C480" s="54" t="n"/>
      <c r="D480" s="57" t="n"/>
    </row>
    <row r="481" ht="15.75" customHeight="1" s="198">
      <c r="A481" s="57" t="n"/>
      <c r="B481" s="57" t="n"/>
      <c r="C481" s="54" t="n"/>
      <c r="D481" s="57" t="n"/>
    </row>
    <row r="482" ht="15.75" customHeight="1" s="198">
      <c r="A482" s="57" t="n"/>
      <c r="B482" s="57" t="n"/>
      <c r="C482" s="54" t="n"/>
      <c r="D482" s="57" t="n"/>
    </row>
    <row r="483" ht="15.75" customHeight="1" s="198">
      <c r="A483" s="57" t="n"/>
      <c r="B483" s="57" t="n"/>
      <c r="C483" s="54" t="n"/>
      <c r="D483" s="57" t="n"/>
    </row>
    <row r="484" ht="15.75" customHeight="1" s="198">
      <c r="A484" s="57" t="n"/>
      <c r="B484" s="57" t="n"/>
      <c r="C484" s="54" t="n"/>
      <c r="D484" s="57" t="n"/>
    </row>
    <row r="485" ht="15.75" customHeight="1" s="198">
      <c r="A485" s="57" t="n"/>
      <c r="B485" s="57" t="n"/>
      <c r="C485" s="54" t="n"/>
      <c r="D485" s="57" t="n"/>
    </row>
    <row r="486" ht="15.75" customHeight="1" s="198">
      <c r="A486" s="57" t="n"/>
      <c r="B486" s="57" t="n"/>
      <c r="C486" s="54" t="n"/>
      <c r="D486" s="57" t="n"/>
    </row>
    <row r="487" ht="15.75" customHeight="1" s="198">
      <c r="A487" s="57" t="n"/>
      <c r="B487" s="57" t="n"/>
      <c r="C487" s="54" t="n"/>
      <c r="D487" s="57" t="n"/>
    </row>
    <row r="488" ht="15.75" customHeight="1" s="198">
      <c r="A488" s="57" t="n"/>
      <c r="B488" s="57" t="n"/>
      <c r="C488" s="54" t="n"/>
      <c r="D488" s="57" t="n"/>
    </row>
    <row r="489" ht="15.75" customHeight="1" s="198">
      <c r="A489" s="57" t="n"/>
      <c r="B489" s="57" t="n"/>
      <c r="C489" s="54" t="n"/>
      <c r="D489" s="57" t="n"/>
    </row>
    <row r="490" ht="15.75" customHeight="1" s="198">
      <c r="A490" s="57" t="n"/>
      <c r="B490" s="57" t="n"/>
      <c r="C490" s="54" t="n"/>
      <c r="D490" s="57" t="n"/>
    </row>
    <row r="491" ht="15.75" customHeight="1" s="198">
      <c r="A491" s="57" t="n"/>
      <c r="B491" s="57" t="n"/>
      <c r="C491" s="54" t="n"/>
      <c r="D491" s="57" t="n"/>
    </row>
    <row r="492" ht="15.75" customHeight="1" s="198">
      <c r="A492" s="57" t="n"/>
      <c r="B492" s="57" t="n"/>
      <c r="C492" s="54" t="n"/>
      <c r="D492" s="57" t="n"/>
    </row>
    <row r="493" ht="15.75" customHeight="1" s="198">
      <c r="A493" s="57" t="n"/>
      <c r="B493" s="57" t="n"/>
      <c r="C493" s="54" t="n"/>
      <c r="D493" s="57" t="n"/>
    </row>
    <row r="494" ht="15.75" customHeight="1" s="198">
      <c r="A494" s="57" t="n"/>
      <c r="B494" s="57" t="n"/>
      <c r="C494" s="54" t="n"/>
      <c r="D494" s="57" t="n"/>
    </row>
    <row r="495" ht="15.75" customHeight="1" s="198">
      <c r="A495" s="57" t="n"/>
      <c r="B495" s="57" t="n"/>
      <c r="C495" s="54" t="n"/>
      <c r="D495" s="57" t="n"/>
    </row>
    <row r="496" ht="15.75" customHeight="1" s="198">
      <c r="A496" s="57" t="n"/>
      <c r="B496" s="57" t="n"/>
      <c r="C496" s="54" t="n"/>
      <c r="D496" s="57" t="n"/>
    </row>
    <row r="497" ht="15.75" customHeight="1" s="198">
      <c r="A497" s="57" t="n"/>
      <c r="B497" s="57" t="n"/>
      <c r="C497" s="54" t="n"/>
      <c r="D497" s="57" t="n"/>
    </row>
    <row r="498" ht="15.75" customHeight="1" s="198">
      <c r="A498" s="57" t="n"/>
      <c r="B498" s="57" t="n"/>
      <c r="C498" s="54" t="n"/>
      <c r="D498" s="57" t="n"/>
    </row>
    <row r="499" ht="15.75" customHeight="1" s="198">
      <c r="A499" s="57" t="n"/>
      <c r="B499" s="57" t="n"/>
      <c r="C499" s="54" t="n"/>
      <c r="D499" s="57" t="n"/>
    </row>
    <row r="500" ht="15.75" customHeight="1" s="198">
      <c r="A500" s="57" t="n"/>
      <c r="B500" s="57" t="n"/>
      <c r="C500" s="54" t="n"/>
      <c r="D500" s="57" t="n"/>
    </row>
    <row r="501" ht="15.75" customHeight="1" s="198">
      <c r="A501" s="57" t="n"/>
      <c r="B501" s="57" t="n"/>
      <c r="C501" s="54" t="n"/>
      <c r="D501" s="57" t="n"/>
    </row>
    <row r="502" ht="15.75" customHeight="1" s="198">
      <c r="A502" s="57" t="n"/>
      <c r="B502" s="57" t="n"/>
      <c r="C502" s="54" t="n"/>
      <c r="D502" s="57" t="n"/>
    </row>
    <row r="503" ht="15.75" customHeight="1" s="198">
      <c r="A503" s="57" t="n"/>
      <c r="B503" s="57" t="n"/>
      <c r="C503" s="54" t="n"/>
      <c r="D503" s="57" t="n"/>
    </row>
    <row r="504" ht="15.75" customHeight="1" s="198">
      <c r="A504" s="57" t="n"/>
      <c r="B504" s="57" t="n"/>
      <c r="C504" s="54" t="n"/>
      <c r="D504" s="57" t="n"/>
    </row>
    <row r="505" ht="15.75" customHeight="1" s="198">
      <c r="A505" s="57" t="n"/>
      <c r="B505" s="57" t="n"/>
      <c r="C505" s="54" t="n"/>
      <c r="D505" s="57" t="n"/>
    </row>
    <row r="506" ht="15.75" customHeight="1" s="198">
      <c r="A506" s="57" t="n"/>
      <c r="B506" s="57" t="n"/>
      <c r="C506" s="54" t="n"/>
      <c r="D506" s="57" t="n"/>
    </row>
    <row r="507" ht="15.75" customHeight="1" s="198">
      <c r="A507" s="57" t="n"/>
      <c r="B507" s="57" t="n"/>
      <c r="C507" s="54" t="n"/>
      <c r="D507" s="57" t="n"/>
    </row>
    <row r="508" ht="15.75" customHeight="1" s="198">
      <c r="A508" s="57" t="n"/>
      <c r="B508" s="57" t="n"/>
      <c r="C508" s="54" t="n"/>
      <c r="D508" s="57" t="n"/>
    </row>
    <row r="509" ht="15.75" customHeight="1" s="198">
      <c r="A509" s="57" t="n"/>
      <c r="B509" s="57" t="n"/>
      <c r="C509" s="54" t="n"/>
      <c r="D509" s="57" t="n"/>
    </row>
    <row r="510" ht="15.75" customHeight="1" s="198">
      <c r="A510" s="57" t="n"/>
      <c r="B510" s="57" t="n"/>
      <c r="C510" s="54" t="n"/>
      <c r="D510" s="57" t="n"/>
    </row>
    <row r="511" ht="15.75" customHeight="1" s="198">
      <c r="A511" s="57" t="n"/>
      <c r="B511" s="57" t="n"/>
      <c r="C511" s="54" t="n"/>
      <c r="D511" s="57" t="n"/>
    </row>
    <row r="512" ht="15.75" customHeight="1" s="198">
      <c r="A512" s="57" t="n"/>
      <c r="B512" s="57" t="n"/>
      <c r="C512" s="54" t="n"/>
      <c r="D512" s="57" t="n"/>
    </row>
    <row r="513" ht="15.75" customHeight="1" s="198">
      <c r="A513" s="57" t="n"/>
      <c r="B513" s="57" t="n"/>
      <c r="C513" s="54" t="n"/>
      <c r="D513" s="57" t="n"/>
    </row>
    <row r="514" ht="15.75" customHeight="1" s="198">
      <c r="A514" s="57" t="n"/>
      <c r="B514" s="57" t="n"/>
      <c r="C514" s="54" t="n"/>
      <c r="D514" s="57" t="n"/>
    </row>
    <row r="515" ht="15.75" customHeight="1" s="198">
      <c r="A515" s="57" t="n"/>
      <c r="B515" s="57" t="n"/>
      <c r="C515" s="54" t="n"/>
      <c r="D515" s="57" t="n"/>
    </row>
    <row r="516" ht="15.75" customHeight="1" s="198">
      <c r="A516" s="57" t="n"/>
      <c r="B516" s="57" t="n"/>
      <c r="C516" s="54" t="n"/>
      <c r="D516" s="57" t="n"/>
    </row>
    <row r="517" ht="15.75" customHeight="1" s="198">
      <c r="A517" s="57" t="n"/>
      <c r="B517" s="57" t="n"/>
      <c r="C517" s="54" t="n"/>
      <c r="D517" s="57" t="n"/>
    </row>
    <row r="518" ht="15.75" customHeight="1" s="198">
      <c r="A518" s="57" t="n"/>
      <c r="B518" s="57" t="n"/>
      <c r="C518" s="54" t="n"/>
      <c r="D518" s="57" t="n"/>
    </row>
    <row r="519" ht="15.75" customHeight="1" s="198">
      <c r="A519" s="57" t="n"/>
      <c r="B519" s="57" t="n"/>
      <c r="C519" s="54" t="n"/>
      <c r="D519" s="57" t="n"/>
    </row>
    <row r="520" ht="15.75" customHeight="1" s="198">
      <c r="A520" s="57" t="n"/>
      <c r="B520" s="57" t="n"/>
      <c r="C520" s="54" t="n"/>
      <c r="D520" s="57" t="n"/>
    </row>
    <row r="521" ht="15.75" customHeight="1" s="198">
      <c r="A521" s="57" t="n"/>
      <c r="B521" s="57" t="n"/>
      <c r="C521" s="54" t="n"/>
      <c r="D521" s="57" t="n"/>
    </row>
    <row r="522" ht="15.75" customHeight="1" s="198">
      <c r="A522" s="57" t="n"/>
      <c r="B522" s="57" t="n"/>
      <c r="C522" s="54" t="n"/>
      <c r="D522" s="57" t="n"/>
    </row>
    <row r="523" ht="15.75" customHeight="1" s="198">
      <c r="A523" s="57" t="n"/>
      <c r="B523" s="57" t="n"/>
      <c r="C523" s="54" t="n"/>
      <c r="D523" s="57" t="n"/>
    </row>
    <row r="524" ht="15.75" customHeight="1" s="198">
      <c r="A524" s="57" t="n"/>
      <c r="B524" s="57" t="n"/>
      <c r="C524" s="54" t="n"/>
      <c r="D524" s="57" t="n"/>
    </row>
    <row r="525" ht="15.75" customHeight="1" s="198">
      <c r="A525" s="57" t="n"/>
      <c r="B525" s="57" t="n"/>
      <c r="C525" s="54" t="n"/>
      <c r="D525" s="57" t="n"/>
    </row>
    <row r="526" ht="15.75" customHeight="1" s="198">
      <c r="A526" s="57" t="n"/>
      <c r="B526" s="57" t="n"/>
      <c r="C526" s="54" t="n"/>
      <c r="D526" s="57" t="n"/>
    </row>
    <row r="527" ht="15.75" customHeight="1" s="198">
      <c r="A527" s="57" t="n"/>
      <c r="B527" s="57" t="n"/>
      <c r="C527" s="54" t="n"/>
      <c r="D527" s="57" t="n"/>
    </row>
    <row r="528" ht="15.75" customHeight="1" s="198">
      <c r="A528" s="57" t="n"/>
      <c r="B528" s="57" t="n"/>
      <c r="C528" s="54" t="n"/>
      <c r="D528" s="57" t="n"/>
    </row>
    <row r="529" ht="15.75" customHeight="1" s="198">
      <c r="A529" s="57" t="n"/>
      <c r="B529" s="57" t="n"/>
      <c r="C529" s="54" t="n"/>
      <c r="D529" s="57" t="n"/>
    </row>
    <row r="530" ht="15.75" customHeight="1" s="198">
      <c r="A530" s="57" t="n"/>
      <c r="B530" s="57" t="n"/>
      <c r="C530" s="54" t="n"/>
      <c r="D530" s="57" t="n"/>
    </row>
    <row r="531" ht="15.75" customHeight="1" s="198">
      <c r="A531" s="57" t="n"/>
      <c r="B531" s="57" t="n"/>
      <c r="C531" s="54" t="n"/>
      <c r="D531" s="57" t="n"/>
    </row>
    <row r="532" ht="15.75" customHeight="1" s="198">
      <c r="A532" s="57" t="n"/>
      <c r="B532" s="57" t="n"/>
      <c r="C532" s="54" t="n"/>
      <c r="D532" s="57" t="n"/>
    </row>
    <row r="533" ht="15.75" customHeight="1" s="198">
      <c r="A533" s="57" t="n"/>
      <c r="B533" s="57" t="n"/>
      <c r="C533" s="54" t="n"/>
      <c r="D533" s="57" t="n"/>
    </row>
    <row r="534" ht="15.75" customHeight="1" s="198">
      <c r="A534" s="57" t="n"/>
      <c r="B534" s="57" t="n"/>
      <c r="C534" s="54" t="n"/>
      <c r="D534" s="57" t="n"/>
    </row>
    <row r="535" ht="15.75" customHeight="1" s="198">
      <c r="A535" s="57" t="n"/>
      <c r="B535" s="57" t="n"/>
      <c r="C535" s="54" t="n"/>
      <c r="D535" s="57" t="n"/>
    </row>
    <row r="536" ht="15.75" customHeight="1" s="198">
      <c r="A536" s="57" t="n"/>
      <c r="B536" s="57" t="n"/>
      <c r="C536" s="54" t="n"/>
      <c r="D536" s="57" t="n"/>
    </row>
    <row r="537" ht="15.75" customHeight="1" s="198">
      <c r="A537" s="57" t="n"/>
      <c r="B537" s="57" t="n"/>
      <c r="C537" s="54" t="n"/>
      <c r="D537" s="57" t="n"/>
    </row>
    <row r="538" ht="15.75" customHeight="1" s="198">
      <c r="A538" s="57" t="n"/>
      <c r="B538" s="57" t="n"/>
      <c r="C538" s="54" t="n"/>
      <c r="D538" s="57" t="n"/>
    </row>
    <row r="539" ht="15.75" customHeight="1" s="198">
      <c r="A539" s="57" t="n"/>
      <c r="B539" s="57" t="n"/>
      <c r="C539" s="54" t="n"/>
      <c r="D539" s="57" t="n"/>
    </row>
    <row r="540" ht="15.75" customHeight="1" s="198">
      <c r="A540" s="57" t="n"/>
      <c r="B540" s="57" t="n"/>
      <c r="C540" s="54" t="n"/>
      <c r="D540" s="57" t="n"/>
    </row>
    <row r="541" ht="15.75" customHeight="1" s="198">
      <c r="A541" s="57" t="n"/>
      <c r="B541" s="57" t="n"/>
      <c r="C541" s="54" t="n"/>
      <c r="D541" s="57" t="n"/>
    </row>
    <row r="542" ht="15.75" customHeight="1" s="198">
      <c r="A542" s="57" t="n"/>
      <c r="B542" s="57" t="n"/>
      <c r="C542" s="54" t="n"/>
      <c r="D542" s="57" t="n"/>
    </row>
    <row r="543" ht="15.75" customHeight="1" s="198">
      <c r="A543" s="57" t="n"/>
      <c r="B543" s="57" t="n"/>
      <c r="C543" s="54" t="n"/>
      <c r="D543" s="57" t="n"/>
    </row>
    <row r="544" ht="15.75" customHeight="1" s="198">
      <c r="A544" s="57" t="n"/>
      <c r="B544" s="57" t="n"/>
      <c r="C544" s="54" t="n"/>
      <c r="D544" s="57" t="n"/>
    </row>
    <row r="545" ht="15.75" customHeight="1" s="198">
      <c r="A545" s="57" t="n"/>
      <c r="B545" s="57" t="n"/>
      <c r="C545" s="54" t="n"/>
      <c r="D545" s="57" t="n"/>
    </row>
    <row r="546" ht="15.75" customHeight="1" s="198">
      <c r="A546" s="57" t="n"/>
      <c r="B546" s="57" t="n"/>
      <c r="C546" s="54" t="n"/>
      <c r="D546" s="57" t="n"/>
    </row>
    <row r="547" ht="15.75" customHeight="1" s="198">
      <c r="A547" s="57" t="n"/>
      <c r="B547" s="57" t="n"/>
      <c r="C547" s="54" t="n"/>
      <c r="D547" s="57" t="n"/>
    </row>
    <row r="548" ht="15.75" customHeight="1" s="198">
      <c r="A548" s="57" t="n"/>
      <c r="B548" s="57" t="n"/>
      <c r="C548" s="54" t="n"/>
      <c r="D548" s="57" t="n"/>
    </row>
    <row r="549" ht="15.75" customHeight="1" s="198">
      <c r="A549" s="57" t="n"/>
      <c r="B549" s="57" t="n"/>
      <c r="C549" s="54" t="n"/>
      <c r="D549" s="57" t="n"/>
    </row>
    <row r="550" ht="15.75" customHeight="1" s="198">
      <c r="A550" s="57" t="n"/>
      <c r="B550" s="57" t="n"/>
      <c r="C550" s="54" t="n"/>
      <c r="D550" s="57" t="n"/>
    </row>
    <row r="551" ht="15.75" customHeight="1" s="198">
      <c r="A551" s="57" t="n"/>
      <c r="B551" s="57" t="n"/>
      <c r="C551" s="54" t="n"/>
      <c r="D551" s="57" t="n"/>
    </row>
    <row r="552" ht="15.75" customHeight="1" s="198">
      <c r="A552" s="57" t="n"/>
      <c r="B552" s="57" t="n"/>
      <c r="C552" s="54" t="n"/>
      <c r="D552" s="57" t="n"/>
    </row>
    <row r="553" ht="15.75" customHeight="1" s="198">
      <c r="A553" s="57" t="n"/>
      <c r="B553" s="57" t="n"/>
      <c r="C553" s="54" t="n"/>
      <c r="D553" s="57" t="n"/>
    </row>
    <row r="554" ht="15.75" customHeight="1" s="198">
      <c r="A554" s="57" t="n"/>
      <c r="B554" s="57" t="n"/>
      <c r="C554" s="54" t="n"/>
      <c r="D554" s="57" t="n"/>
    </row>
    <row r="555" ht="15.75" customHeight="1" s="198">
      <c r="A555" s="57" t="n"/>
      <c r="B555" s="57" t="n"/>
      <c r="C555" s="54" t="n"/>
      <c r="D555" s="57" t="n"/>
    </row>
    <row r="556" ht="15.75" customHeight="1" s="198">
      <c r="A556" s="57" t="n"/>
      <c r="B556" s="57" t="n"/>
      <c r="C556" s="54" t="n"/>
      <c r="D556" s="57" t="n"/>
    </row>
    <row r="557" ht="15.75" customHeight="1" s="198">
      <c r="A557" s="57" t="n"/>
      <c r="B557" s="57" t="n"/>
      <c r="C557" s="54" t="n"/>
      <c r="D557" s="57" t="n"/>
    </row>
    <row r="558" ht="15.75" customHeight="1" s="198">
      <c r="A558" s="57" t="n"/>
      <c r="B558" s="57" t="n"/>
      <c r="C558" s="54" t="n"/>
      <c r="D558" s="57" t="n"/>
    </row>
    <row r="559" ht="15.75" customHeight="1" s="198">
      <c r="A559" s="57" t="n"/>
      <c r="B559" s="57" t="n"/>
      <c r="C559" s="54" t="n"/>
      <c r="D559" s="57" t="n"/>
    </row>
    <row r="560" ht="15.75" customHeight="1" s="198">
      <c r="A560" s="57" t="n"/>
      <c r="B560" s="57" t="n"/>
      <c r="C560" s="54" t="n"/>
      <c r="D560" s="57" t="n"/>
    </row>
    <row r="561" ht="15.75" customHeight="1" s="198">
      <c r="A561" s="57" t="n"/>
      <c r="B561" s="57" t="n"/>
      <c r="C561" s="54" t="n"/>
      <c r="D561" s="57" t="n"/>
    </row>
    <row r="562" ht="15.75" customHeight="1" s="198">
      <c r="A562" s="57" t="n"/>
      <c r="B562" s="57" t="n"/>
      <c r="C562" s="54" t="n"/>
      <c r="D562" s="57" t="n"/>
    </row>
    <row r="563" ht="15.75" customHeight="1" s="198">
      <c r="A563" s="57" t="n"/>
      <c r="B563" s="57" t="n"/>
      <c r="C563" s="54" t="n"/>
      <c r="D563" s="57" t="n"/>
    </row>
    <row r="564" ht="15.75" customHeight="1" s="198">
      <c r="A564" s="57" t="n"/>
      <c r="B564" s="57" t="n"/>
      <c r="C564" s="54" t="n"/>
      <c r="D564" s="57" t="n"/>
    </row>
    <row r="565" ht="15.75" customHeight="1" s="198">
      <c r="A565" s="57" t="n"/>
      <c r="B565" s="57" t="n"/>
      <c r="C565" s="54" t="n"/>
      <c r="D565" s="57" t="n"/>
    </row>
    <row r="566" ht="15.75" customHeight="1" s="198">
      <c r="A566" s="57" t="n"/>
      <c r="B566" s="57" t="n"/>
      <c r="C566" s="54" t="n"/>
      <c r="D566" s="57" t="n"/>
    </row>
    <row r="567" ht="15.75" customHeight="1" s="198">
      <c r="A567" s="57" t="n"/>
      <c r="B567" s="57" t="n"/>
      <c r="C567" s="54" t="n"/>
      <c r="D567" s="57" t="n"/>
    </row>
    <row r="568" ht="15.75" customHeight="1" s="198">
      <c r="A568" s="57" t="n"/>
      <c r="B568" s="57" t="n"/>
      <c r="C568" s="54" t="n"/>
      <c r="D568" s="57" t="n"/>
    </row>
    <row r="569" ht="15.75" customHeight="1" s="198">
      <c r="A569" s="57" t="n"/>
      <c r="B569" s="57" t="n"/>
      <c r="C569" s="54" t="n"/>
      <c r="D569" s="57" t="n"/>
    </row>
    <row r="570" ht="15.75" customHeight="1" s="198">
      <c r="A570" s="57" t="n"/>
      <c r="B570" s="57" t="n"/>
      <c r="C570" s="54" t="n"/>
      <c r="D570" s="57" t="n"/>
    </row>
    <row r="571" ht="15.75" customHeight="1" s="198">
      <c r="A571" s="57" t="n"/>
      <c r="B571" s="57" t="n"/>
      <c r="C571" s="54" t="n"/>
      <c r="D571" s="57" t="n"/>
    </row>
    <row r="572" ht="15.75" customHeight="1" s="198">
      <c r="A572" s="57" t="n"/>
      <c r="B572" s="57" t="n"/>
      <c r="C572" s="54" t="n"/>
      <c r="D572" s="57" t="n"/>
    </row>
    <row r="573" ht="15.75" customHeight="1" s="198">
      <c r="A573" s="57" t="n"/>
      <c r="B573" s="57" t="n"/>
      <c r="C573" s="54" t="n"/>
      <c r="D573" s="57" t="n"/>
    </row>
    <row r="574" ht="15.75" customHeight="1" s="198">
      <c r="A574" s="57" t="n"/>
      <c r="B574" s="57" t="n"/>
      <c r="C574" s="54" t="n"/>
      <c r="D574" s="57" t="n"/>
    </row>
    <row r="575" ht="15.75" customHeight="1" s="198">
      <c r="A575" s="57" t="n"/>
      <c r="B575" s="57" t="n"/>
      <c r="C575" s="54" t="n"/>
      <c r="D575" s="57" t="n"/>
    </row>
    <row r="576" ht="15.75" customHeight="1" s="198">
      <c r="A576" s="57" t="n"/>
      <c r="B576" s="57" t="n"/>
      <c r="C576" s="54" t="n"/>
      <c r="D576" s="57" t="n"/>
    </row>
    <row r="577" ht="15.75" customHeight="1" s="198">
      <c r="A577" s="57" t="n"/>
      <c r="B577" s="57" t="n"/>
      <c r="C577" s="54" t="n"/>
      <c r="D577" s="57" t="n"/>
    </row>
    <row r="578" ht="15.75" customHeight="1" s="198">
      <c r="A578" s="57" t="n"/>
      <c r="B578" s="57" t="n"/>
      <c r="C578" s="54" t="n"/>
      <c r="D578" s="57" t="n"/>
    </row>
    <row r="579" ht="15.75" customHeight="1" s="198">
      <c r="A579" s="57" t="n"/>
      <c r="B579" s="57" t="n"/>
      <c r="C579" s="54" t="n"/>
      <c r="D579" s="57" t="n"/>
    </row>
    <row r="580" ht="15.75" customHeight="1" s="198">
      <c r="A580" s="57" t="n"/>
      <c r="B580" s="57" t="n"/>
      <c r="C580" s="54" t="n"/>
      <c r="D580" s="57" t="n"/>
    </row>
    <row r="581" ht="15.75" customHeight="1" s="198">
      <c r="A581" s="57" t="n"/>
      <c r="B581" s="57" t="n"/>
      <c r="C581" s="54" t="n"/>
      <c r="D581" s="57" t="n"/>
    </row>
    <row r="582" ht="15.75" customHeight="1" s="198">
      <c r="A582" s="57" t="n"/>
      <c r="B582" s="57" t="n"/>
      <c r="C582" s="54" t="n"/>
      <c r="D582" s="57" t="n"/>
    </row>
    <row r="583" ht="15.75" customHeight="1" s="198">
      <c r="A583" s="57" t="n"/>
      <c r="B583" s="57" t="n"/>
      <c r="C583" s="54" t="n"/>
      <c r="D583" s="57" t="n"/>
    </row>
    <row r="584" ht="15.75" customHeight="1" s="198">
      <c r="A584" s="57" t="n"/>
      <c r="B584" s="57" t="n"/>
      <c r="C584" s="54" t="n"/>
      <c r="D584" s="57" t="n"/>
    </row>
    <row r="585" ht="15.75" customHeight="1" s="198">
      <c r="A585" s="57" t="n"/>
      <c r="B585" s="57" t="n"/>
      <c r="C585" s="54" t="n"/>
      <c r="D585" s="57" t="n"/>
    </row>
    <row r="586" ht="15.75" customHeight="1" s="198">
      <c r="A586" s="57" t="n"/>
      <c r="B586" s="57" t="n"/>
      <c r="C586" s="54" t="n"/>
      <c r="D586" s="57" t="n"/>
    </row>
    <row r="587" ht="15.75" customHeight="1" s="198">
      <c r="A587" s="57" t="n"/>
      <c r="B587" s="57" t="n"/>
      <c r="C587" s="54" t="n"/>
      <c r="D587" s="57" t="n"/>
    </row>
    <row r="588" ht="15.75" customHeight="1" s="198">
      <c r="A588" s="57" t="n"/>
      <c r="B588" s="57" t="n"/>
      <c r="C588" s="54" t="n"/>
      <c r="D588" s="57" t="n"/>
    </row>
    <row r="589" ht="15.75" customHeight="1" s="198">
      <c r="A589" s="57" t="n"/>
      <c r="B589" s="57" t="n"/>
      <c r="C589" s="54" t="n"/>
      <c r="D589" s="57" t="n"/>
    </row>
    <row r="590" ht="15.75" customHeight="1" s="198">
      <c r="A590" s="57" t="n"/>
      <c r="B590" s="57" t="n"/>
      <c r="C590" s="54" t="n"/>
      <c r="D590" s="57" t="n"/>
    </row>
    <row r="591" ht="15.75" customHeight="1" s="198">
      <c r="A591" s="57" t="n"/>
      <c r="B591" s="57" t="n"/>
      <c r="C591" s="54" t="n"/>
      <c r="D591" s="57" t="n"/>
    </row>
    <row r="592" ht="15.75" customHeight="1" s="198">
      <c r="A592" s="57" t="n"/>
      <c r="B592" s="57" t="n"/>
      <c r="C592" s="54" t="n"/>
      <c r="D592" s="57" t="n"/>
    </row>
    <row r="593" ht="15.75" customHeight="1" s="198">
      <c r="A593" s="57" t="n"/>
      <c r="B593" s="57" t="n"/>
      <c r="C593" s="54" t="n"/>
      <c r="D593" s="57" t="n"/>
    </row>
    <row r="594" ht="15.75" customHeight="1" s="198">
      <c r="A594" s="57" t="n"/>
      <c r="B594" s="57" t="n"/>
      <c r="C594" s="54" t="n"/>
      <c r="D594" s="57" t="n"/>
    </row>
    <row r="595" ht="15.75" customHeight="1" s="198">
      <c r="A595" s="57" t="n"/>
      <c r="B595" s="57" t="n"/>
      <c r="C595" s="54" t="n"/>
      <c r="D595" s="57" t="n"/>
    </row>
    <row r="596" ht="15.75" customHeight="1" s="198">
      <c r="A596" s="57" t="n"/>
      <c r="B596" s="57" t="n"/>
      <c r="C596" s="54" t="n"/>
      <c r="D596" s="57" t="n"/>
    </row>
    <row r="597" ht="15.75" customHeight="1" s="198">
      <c r="A597" s="57" t="n"/>
      <c r="B597" s="57" t="n"/>
      <c r="C597" s="54" t="n"/>
      <c r="D597" s="57" t="n"/>
    </row>
    <row r="598" ht="15.75" customHeight="1" s="198">
      <c r="A598" s="57" t="n"/>
      <c r="B598" s="57" t="n"/>
      <c r="C598" s="54" t="n"/>
      <c r="D598" s="57" t="n"/>
    </row>
    <row r="599" ht="15.75" customHeight="1" s="198">
      <c r="A599" s="57" t="n"/>
      <c r="B599" s="57" t="n"/>
      <c r="C599" s="54" t="n"/>
      <c r="D599" s="57" t="n"/>
    </row>
    <row r="600" ht="15.75" customHeight="1" s="198">
      <c r="A600" s="57" t="n"/>
      <c r="B600" s="57" t="n"/>
      <c r="C600" s="54" t="n"/>
      <c r="D600" s="57" t="n"/>
    </row>
    <row r="601" ht="15.75" customHeight="1" s="198">
      <c r="A601" s="57" t="n"/>
      <c r="B601" s="57" t="n"/>
      <c r="C601" s="54" t="n"/>
      <c r="D601" s="57" t="n"/>
    </row>
    <row r="602" ht="15.75" customHeight="1" s="198">
      <c r="A602" s="57" t="n"/>
      <c r="B602" s="57" t="n"/>
      <c r="C602" s="54" t="n"/>
      <c r="D602" s="57" t="n"/>
    </row>
    <row r="603" ht="15.75" customHeight="1" s="198">
      <c r="A603" s="57" t="n"/>
      <c r="B603" s="57" t="n"/>
      <c r="C603" s="54" t="n"/>
      <c r="D603" s="57" t="n"/>
    </row>
    <row r="604" ht="15.75" customHeight="1" s="198">
      <c r="A604" s="57" t="n"/>
      <c r="B604" s="57" t="n"/>
      <c r="C604" s="54" t="n"/>
      <c r="D604" s="57" t="n"/>
    </row>
    <row r="605" ht="15.75" customHeight="1" s="198">
      <c r="A605" s="57" t="n"/>
      <c r="B605" s="57" t="n"/>
      <c r="C605" s="54" t="n"/>
      <c r="D605" s="57" t="n"/>
    </row>
    <row r="606" ht="15.75" customHeight="1" s="198">
      <c r="A606" s="57" t="n"/>
      <c r="B606" s="57" t="n"/>
      <c r="C606" s="54" t="n"/>
      <c r="D606" s="57" t="n"/>
    </row>
    <row r="607" ht="15.75" customHeight="1" s="198">
      <c r="A607" s="57" t="n"/>
      <c r="B607" s="57" t="n"/>
      <c r="C607" s="54" t="n"/>
      <c r="D607" s="57" t="n"/>
    </row>
    <row r="608" ht="15.75" customHeight="1" s="198">
      <c r="A608" s="57" t="n"/>
      <c r="B608" s="57" t="n"/>
      <c r="C608" s="54" t="n"/>
      <c r="D608" s="57" t="n"/>
    </row>
    <row r="609" ht="15.75" customHeight="1" s="198">
      <c r="A609" s="57" t="n"/>
      <c r="B609" s="57" t="n"/>
      <c r="C609" s="54" t="n"/>
      <c r="D609" s="57" t="n"/>
    </row>
    <row r="610" ht="15.75" customHeight="1" s="198">
      <c r="A610" s="57" t="n"/>
      <c r="B610" s="57" t="n"/>
      <c r="C610" s="54" t="n"/>
      <c r="D610" s="57" t="n"/>
    </row>
    <row r="611" ht="15.75" customHeight="1" s="198">
      <c r="A611" s="57" t="n"/>
      <c r="B611" s="57" t="n"/>
      <c r="C611" s="54" t="n"/>
      <c r="D611" s="57" t="n"/>
    </row>
    <row r="612" ht="15.75" customHeight="1" s="198">
      <c r="A612" s="57" t="n"/>
      <c r="B612" s="57" t="n"/>
      <c r="C612" s="54" t="n"/>
      <c r="D612" s="57" t="n"/>
    </row>
    <row r="613" ht="15.75" customHeight="1" s="198">
      <c r="A613" s="57" t="n"/>
      <c r="B613" s="57" t="n"/>
      <c r="C613" s="54" t="n"/>
      <c r="D613" s="57" t="n"/>
    </row>
    <row r="614" ht="15.75" customHeight="1" s="198">
      <c r="A614" s="57" t="n"/>
      <c r="B614" s="57" t="n"/>
      <c r="C614" s="54" t="n"/>
      <c r="D614" s="57" t="n"/>
    </row>
    <row r="615" ht="15.75" customHeight="1" s="198">
      <c r="A615" s="57" t="n"/>
      <c r="B615" s="57" t="n"/>
      <c r="C615" s="54" t="n"/>
      <c r="D615" s="57" t="n"/>
    </row>
    <row r="616" ht="15.75" customHeight="1" s="198">
      <c r="A616" s="57" t="n"/>
      <c r="B616" s="57" t="n"/>
      <c r="C616" s="54" t="n"/>
      <c r="D616" s="57" t="n"/>
    </row>
    <row r="617" ht="15.75" customHeight="1" s="198">
      <c r="A617" s="57" t="n"/>
      <c r="B617" s="57" t="n"/>
      <c r="C617" s="54" t="n"/>
      <c r="D617" s="57" t="n"/>
    </row>
    <row r="618" ht="15.75" customHeight="1" s="198">
      <c r="A618" s="57" t="n"/>
      <c r="B618" s="57" t="n"/>
      <c r="C618" s="54" t="n"/>
      <c r="D618" s="57" t="n"/>
    </row>
    <row r="619" ht="15.75" customHeight="1" s="198">
      <c r="A619" s="57" t="n"/>
      <c r="B619" s="57" t="n"/>
      <c r="C619" s="54" t="n"/>
      <c r="D619" s="57" t="n"/>
    </row>
    <row r="620" ht="15.75" customHeight="1" s="198">
      <c r="A620" s="57" t="n"/>
      <c r="B620" s="57" t="n"/>
      <c r="C620" s="54" t="n"/>
      <c r="D620" s="57" t="n"/>
    </row>
    <row r="621" ht="15.75" customHeight="1" s="198">
      <c r="A621" s="57" t="n"/>
      <c r="B621" s="57" t="n"/>
      <c r="C621" s="54" t="n"/>
      <c r="D621" s="57" t="n"/>
    </row>
    <row r="622" ht="15.75" customHeight="1" s="198">
      <c r="A622" s="57" t="n"/>
      <c r="B622" s="57" t="n"/>
      <c r="C622" s="54" t="n"/>
      <c r="D622" s="57" t="n"/>
    </row>
    <row r="623" ht="15.75" customHeight="1" s="198">
      <c r="A623" s="57" t="n"/>
      <c r="B623" s="57" t="n"/>
      <c r="C623" s="54" t="n"/>
      <c r="D623" s="57" t="n"/>
    </row>
    <row r="624" ht="15.75" customHeight="1" s="198">
      <c r="A624" s="57" t="n"/>
      <c r="B624" s="57" t="n"/>
      <c r="C624" s="54" t="n"/>
      <c r="D624" s="57" t="n"/>
    </row>
    <row r="625" ht="15.75" customHeight="1" s="198">
      <c r="A625" s="57" t="n"/>
      <c r="B625" s="57" t="n"/>
      <c r="C625" s="54" t="n"/>
      <c r="D625" s="57" t="n"/>
    </row>
    <row r="626" ht="15.75" customHeight="1" s="198">
      <c r="A626" s="57" t="n"/>
      <c r="B626" s="57" t="n"/>
      <c r="C626" s="54" t="n"/>
      <c r="D626" s="57" t="n"/>
    </row>
    <row r="627" ht="15.75" customHeight="1" s="198">
      <c r="A627" s="57" t="n"/>
      <c r="B627" s="57" t="n"/>
      <c r="C627" s="54" t="n"/>
      <c r="D627" s="57" t="n"/>
    </row>
    <row r="628" ht="15.75" customHeight="1" s="198">
      <c r="A628" s="57" t="n"/>
      <c r="B628" s="57" t="n"/>
      <c r="C628" s="54" t="n"/>
      <c r="D628" s="57" t="n"/>
    </row>
    <row r="629" ht="15.75" customHeight="1" s="198">
      <c r="A629" s="57" t="n"/>
      <c r="B629" s="57" t="n"/>
      <c r="C629" s="54" t="n"/>
      <c r="D629" s="57" t="n"/>
    </row>
    <row r="630" ht="15.75" customHeight="1" s="198">
      <c r="A630" s="57" t="n"/>
      <c r="B630" s="57" t="n"/>
      <c r="C630" s="54" t="n"/>
      <c r="D630" s="57" t="n"/>
    </row>
    <row r="631" ht="15.75" customHeight="1" s="198">
      <c r="A631" s="57" t="n"/>
      <c r="B631" s="57" t="n"/>
      <c r="C631" s="54" t="n"/>
      <c r="D631" s="57" t="n"/>
    </row>
    <row r="632" ht="15.75" customHeight="1" s="198">
      <c r="A632" s="57" t="n"/>
      <c r="B632" s="57" t="n"/>
      <c r="C632" s="54" t="n"/>
      <c r="D632" s="57" t="n"/>
    </row>
    <row r="633" ht="15.75" customHeight="1" s="198">
      <c r="A633" s="57" t="n"/>
      <c r="B633" s="57" t="n"/>
      <c r="C633" s="54" t="n"/>
      <c r="D633" s="57" t="n"/>
    </row>
    <row r="634" ht="15.75" customHeight="1" s="198">
      <c r="A634" s="57" t="n"/>
      <c r="B634" s="57" t="n"/>
      <c r="C634" s="54" t="n"/>
      <c r="D634" s="57" t="n"/>
    </row>
    <row r="635" ht="15.75" customHeight="1" s="198">
      <c r="A635" s="57" t="n"/>
      <c r="B635" s="57" t="n"/>
      <c r="C635" s="54" t="n"/>
      <c r="D635" s="57" t="n"/>
    </row>
    <row r="636" ht="15.75" customHeight="1" s="198">
      <c r="A636" s="57" t="n"/>
      <c r="B636" s="57" t="n"/>
      <c r="C636" s="54" t="n"/>
      <c r="D636" s="57" t="n"/>
    </row>
    <row r="637" ht="15.75" customHeight="1" s="198">
      <c r="A637" s="57" t="n"/>
      <c r="B637" s="57" t="n"/>
      <c r="C637" s="54" t="n"/>
      <c r="D637" s="57" t="n"/>
    </row>
    <row r="638" ht="15.75" customHeight="1" s="198">
      <c r="A638" s="57" t="n"/>
      <c r="B638" s="57" t="n"/>
      <c r="C638" s="54" t="n"/>
      <c r="D638" s="57" t="n"/>
    </row>
    <row r="639" ht="15.75" customHeight="1" s="198">
      <c r="A639" s="57" t="n"/>
      <c r="B639" s="57" t="n"/>
      <c r="C639" s="54" t="n"/>
      <c r="D639" s="57" t="n"/>
    </row>
    <row r="640" ht="15.75" customHeight="1" s="198">
      <c r="A640" s="57" t="n"/>
      <c r="B640" s="57" t="n"/>
      <c r="C640" s="54" t="n"/>
      <c r="D640" s="57" t="n"/>
    </row>
    <row r="641" ht="15.75" customHeight="1" s="198">
      <c r="A641" s="57" t="n"/>
      <c r="B641" s="57" t="n"/>
      <c r="C641" s="54" t="n"/>
      <c r="D641" s="57" t="n"/>
    </row>
    <row r="642" ht="15.75" customHeight="1" s="198">
      <c r="A642" s="57" t="n"/>
      <c r="B642" s="57" t="n"/>
      <c r="C642" s="54" t="n"/>
      <c r="D642" s="57" t="n"/>
    </row>
    <row r="643" ht="15.75" customHeight="1" s="198">
      <c r="A643" s="57" t="n"/>
      <c r="B643" s="57" t="n"/>
      <c r="C643" s="54" t="n"/>
      <c r="D643" s="57" t="n"/>
    </row>
    <row r="644" ht="15.75" customHeight="1" s="198">
      <c r="A644" s="57" t="n"/>
      <c r="B644" s="57" t="n"/>
      <c r="C644" s="54" t="n"/>
      <c r="D644" s="57" t="n"/>
    </row>
    <row r="645" ht="15.75" customHeight="1" s="198">
      <c r="A645" s="57" t="n"/>
      <c r="B645" s="57" t="n"/>
      <c r="C645" s="54" t="n"/>
      <c r="D645" s="57" t="n"/>
    </row>
    <row r="646" ht="15.75" customHeight="1" s="198">
      <c r="A646" s="57" t="n"/>
      <c r="B646" s="57" t="n"/>
      <c r="C646" s="54" t="n"/>
      <c r="D646" s="57" t="n"/>
    </row>
    <row r="647" ht="15.75" customHeight="1" s="198">
      <c r="A647" s="57" t="n"/>
      <c r="B647" s="57" t="n"/>
      <c r="C647" s="54" t="n"/>
      <c r="D647" s="57" t="n"/>
    </row>
    <row r="648" ht="15.75" customHeight="1" s="198">
      <c r="A648" s="57" t="n"/>
      <c r="B648" s="57" t="n"/>
      <c r="C648" s="54" t="n"/>
      <c r="D648" s="57" t="n"/>
    </row>
    <row r="649" ht="15.75" customHeight="1" s="198">
      <c r="A649" s="57" t="n"/>
      <c r="B649" s="57" t="n"/>
      <c r="C649" s="54" t="n"/>
      <c r="D649" s="57" t="n"/>
    </row>
    <row r="650" ht="15.75" customHeight="1" s="198">
      <c r="A650" s="57" t="n"/>
      <c r="B650" s="57" t="n"/>
      <c r="C650" s="54" t="n"/>
      <c r="D650" s="57" t="n"/>
    </row>
    <row r="651" ht="15.75" customHeight="1" s="198">
      <c r="A651" s="57" t="n"/>
      <c r="B651" s="57" t="n"/>
      <c r="C651" s="54" t="n"/>
      <c r="D651" s="57" t="n"/>
    </row>
    <row r="652" ht="15.75" customHeight="1" s="198">
      <c r="A652" s="57" t="n"/>
      <c r="B652" s="57" t="n"/>
      <c r="C652" s="54" t="n"/>
      <c r="D652" s="57" t="n"/>
    </row>
    <row r="653" ht="15.75" customHeight="1" s="198">
      <c r="A653" s="57" t="n"/>
      <c r="B653" s="57" t="n"/>
      <c r="C653" s="54" t="n"/>
      <c r="D653" s="57" t="n"/>
    </row>
    <row r="654" ht="15.75" customHeight="1" s="198">
      <c r="A654" s="57" t="n"/>
      <c r="B654" s="57" t="n"/>
      <c r="C654" s="54" t="n"/>
      <c r="D654" s="57" t="n"/>
    </row>
    <row r="655" ht="15.75" customHeight="1" s="198">
      <c r="A655" s="57" t="n"/>
      <c r="B655" s="57" t="n"/>
      <c r="C655" s="54" t="n"/>
      <c r="D655" s="57" t="n"/>
    </row>
    <row r="656" ht="15.75" customHeight="1" s="198">
      <c r="A656" s="57" t="n"/>
      <c r="B656" s="57" t="n"/>
      <c r="C656" s="54" t="n"/>
      <c r="D656" s="57" t="n"/>
    </row>
    <row r="657" ht="15.75" customHeight="1" s="198">
      <c r="A657" s="57" t="n"/>
      <c r="B657" s="57" t="n"/>
      <c r="C657" s="54" t="n"/>
      <c r="D657" s="57" t="n"/>
    </row>
    <row r="658" ht="15.75" customHeight="1" s="198">
      <c r="A658" s="57" t="n"/>
      <c r="B658" s="57" t="n"/>
      <c r="C658" s="54" t="n"/>
      <c r="D658" s="57" t="n"/>
    </row>
    <row r="659" ht="15.75" customHeight="1" s="198">
      <c r="A659" s="57" t="n"/>
      <c r="B659" s="57" t="n"/>
      <c r="C659" s="54" t="n"/>
      <c r="D659" s="57" t="n"/>
    </row>
    <row r="660" ht="15.75" customHeight="1" s="198">
      <c r="A660" s="57" t="n"/>
      <c r="B660" s="57" t="n"/>
      <c r="C660" s="54" t="n"/>
      <c r="D660" s="57" t="n"/>
    </row>
    <row r="661" ht="15.75" customHeight="1" s="198">
      <c r="A661" s="57" t="n"/>
      <c r="B661" s="57" t="n"/>
      <c r="C661" s="54" t="n"/>
      <c r="D661" s="57" t="n"/>
    </row>
    <row r="662" ht="15.75" customHeight="1" s="198">
      <c r="A662" s="57" t="n"/>
      <c r="B662" s="57" t="n"/>
      <c r="C662" s="54" t="n"/>
      <c r="D662" s="57" t="n"/>
    </row>
    <row r="663" ht="15.75" customHeight="1" s="198">
      <c r="A663" s="57" t="n"/>
      <c r="B663" s="57" t="n"/>
      <c r="C663" s="54" t="n"/>
      <c r="D663" s="57" t="n"/>
    </row>
    <row r="664" ht="15.75" customHeight="1" s="198">
      <c r="A664" s="57" t="n"/>
      <c r="B664" s="57" t="n"/>
      <c r="C664" s="54" t="n"/>
      <c r="D664" s="57" t="n"/>
    </row>
    <row r="665" ht="15.75" customHeight="1" s="198">
      <c r="A665" s="57" t="n"/>
      <c r="B665" s="57" t="n"/>
      <c r="C665" s="54" t="n"/>
      <c r="D665" s="57" t="n"/>
    </row>
    <row r="666" ht="15.75" customHeight="1" s="198">
      <c r="A666" s="57" t="n"/>
      <c r="B666" s="57" t="n"/>
      <c r="C666" s="54" t="n"/>
      <c r="D666" s="57" t="n"/>
    </row>
    <row r="667" ht="15.75" customHeight="1" s="198">
      <c r="A667" s="57" t="n"/>
      <c r="B667" s="57" t="n"/>
      <c r="C667" s="54" t="n"/>
      <c r="D667" s="57" t="n"/>
    </row>
    <row r="668" ht="15.75" customHeight="1" s="198">
      <c r="A668" s="57" t="n"/>
      <c r="B668" s="57" t="n"/>
      <c r="C668" s="54" t="n"/>
      <c r="D668" s="57" t="n"/>
    </row>
    <row r="669" ht="15.75" customHeight="1" s="198">
      <c r="A669" s="57" t="n"/>
      <c r="B669" s="57" t="n"/>
      <c r="C669" s="54" t="n"/>
      <c r="D669" s="57" t="n"/>
    </row>
    <row r="670" ht="15.75" customHeight="1" s="198">
      <c r="A670" s="57" t="n"/>
      <c r="B670" s="57" t="n"/>
      <c r="C670" s="54" t="n"/>
      <c r="D670" s="57" t="n"/>
    </row>
    <row r="671" ht="15.75" customHeight="1" s="198">
      <c r="A671" s="57" t="n"/>
      <c r="B671" s="57" t="n"/>
      <c r="C671" s="54" t="n"/>
      <c r="D671" s="57" t="n"/>
    </row>
    <row r="672" ht="15.75" customHeight="1" s="198">
      <c r="A672" s="57" t="n"/>
      <c r="B672" s="57" t="n"/>
      <c r="C672" s="54" t="n"/>
      <c r="D672" s="57" t="n"/>
    </row>
    <row r="673" ht="15.75" customHeight="1" s="198">
      <c r="A673" s="57" t="n"/>
      <c r="B673" s="57" t="n"/>
      <c r="C673" s="54" t="n"/>
      <c r="D673" s="57" t="n"/>
    </row>
    <row r="674" ht="15.75" customHeight="1" s="198">
      <c r="A674" s="57" t="n"/>
      <c r="B674" s="57" t="n"/>
      <c r="C674" s="54" t="n"/>
      <c r="D674" s="57" t="n"/>
    </row>
    <row r="675" ht="15.75" customHeight="1" s="198">
      <c r="A675" s="57" t="n"/>
      <c r="B675" s="57" t="n"/>
      <c r="C675" s="54" t="n"/>
      <c r="D675" s="57" t="n"/>
    </row>
    <row r="676" ht="15.75" customHeight="1" s="198">
      <c r="A676" s="57" t="n"/>
      <c r="B676" s="57" t="n"/>
      <c r="C676" s="54" t="n"/>
      <c r="D676" s="57" t="n"/>
    </row>
    <row r="677" ht="15.75" customHeight="1" s="198">
      <c r="A677" s="57" t="n"/>
      <c r="B677" s="57" t="n"/>
      <c r="C677" s="54" t="n"/>
      <c r="D677" s="57" t="n"/>
    </row>
    <row r="678" ht="15.75" customHeight="1" s="198">
      <c r="A678" s="57" t="n"/>
      <c r="B678" s="57" t="n"/>
      <c r="C678" s="54" t="n"/>
      <c r="D678" s="57" t="n"/>
    </row>
    <row r="679" ht="15.75" customHeight="1" s="198">
      <c r="A679" s="57" t="n"/>
      <c r="B679" s="57" t="n"/>
      <c r="C679" s="54" t="n"/>
      <c r="D679" s="57" t="n"/>
    </row>
    <row r="680" ht="15.75" customHeight="1" s="198">
      <c r="A680" s="57" t="n"/>
      <c r="B680" s="57" t="n"/>
      <c r="C680" s="54" t="n"/>
      <c r="D680" s="57" t="n"/>
    </row>
    <row r="681" ht="15.75" customHeight="1" s="198">
      <c r="A681" s="57" t="n"/>
      <c r="B681" s="57" t="n"/>
      <c r="C681" s="54" t="n"/>
      <c r="D681" s="57" t="n"/>
    </row>
    <row r="682" ht="15.75" customHeight="1" s="198">
      <c r="A682" s="57" t="n"/>
      <c r="B682" s="57" t="n"/>
      <c r="C682" s="54" t="n"/>
      <c r="D682" s="57" t="n"/>
    </row>
    <row r="683" ht="15.75" customHeight="1" s="198">
      <c r="A683" s="57" t="n"/>
      <c r="B683" s="57" t="n"/>
      <c r="C683" s="54" t="n"/>
      <c r="D683" s="57" t="n"/>
    </row>
    <row r="684" ht="15.75" customHeight="1" s="198">
      <c r="A684" s="57" t="n"/>
      <c r="B684" s="57" t="n"/>
      <c r="C684" s="54" t="n"/>
      <c r="D684" s="57" t="n"/>
    </row>
    <row r="685" ht="15.75" customHeight="1" s="198">
      <c r="A685" s="57" t="n"/>
      <c r="B685" s="57" t="n"/>
      <c r="C685" s="54" t="n"/>
      <c r="D685" s="57" t="n"/>
    </row>
    <row r="686" ht="15.75" customHeight="1" s="198">
      <c r="A686" s="57" t="n"/>
      <c r="B686" s="57" t="n"/>
      <c r="C686" s="54" t="n"/>
      <c r="D686" s="57" t="n"/>
    </row>
    <row r="687" ht="15.75" customHeight="1" s="198">
      <c r="A687" s="57" t="n"/>
      <c r="B687" s="57" t="n"/>
      <c r="C687" s="54" t="n"/>
      <c r="D687" s="57" t="n"/>
    </row>
    <row r="688" ht="15.75" customHeight="1" s="198">
      <c r="A688" s="57" t="n"/>
      <c r="B688" s="57" t="n"/>
      <c r="C688" s="54" t="n"/>
      <c r="D688" s="57" t="n"/>
    </row>
    <row r="689" ht="15.75" customHeight="1" s="198">
      <c r="A689" s="57" t="n"/>
      <c r="B689" s="57" t="n"/>
      <c r="C689" s="54" t="n"/>
      <c r="D689" s="57" t="n"/>
    </row>
    <row r="690" ht="15.75" customHeight="1" s="198">
      <c r="A690" s="57" t="n"/>
      <c r="B690" s="57" t="n"/>
      <c r="C690" s="54" t="n"/>
      <c r="D690" s="57" t="n"/>
    </row>
    <row r="691" ht="15.75" customHeight="1" s="198">
      <c r="A691" s="57" t="n"/>
      <c r="B691" s="57" t="n"/>
      <c r="C691" s="54" t="n"/>
      <c r="D691" s="57" t="n"/>
    </row>
    <row r="692" ht="15.75" customHeight="1" s="198">
      <c r="A692" s="57" t="n"/>
      <c r="B692" s="57" t="n"/>
      <c r="C692" s="54" t="n"/>
      <c r="D692" s="57" t="n"/>
    </row>
    <row r="693" ht="15.75" customHeight="1" s="198">
      <c r="A693" s="57" t="n"/>
      <c r="B693" s="57" t="n"/>
      <c r="C693" s="54" t="n"/>
      <c r="D693" s="57" t="n"/>
    </row>
    <row r="694" ht="15.75" customHeight="1" s="198">
      <c r="A694" s="57" t="n"/>
      <c r="B694" s="57" t="n"/>
      <c r="C694" s="54" t="n"/>
      <c r="D694" s="57" t="n"/>
    </row>
    <row r="695" ht="15.75" customHeight="1" s="198">
      <c r="A695" s="57" t="n"/>
      <c r="B695" s="57" t="n"/>
      <c r="C695" s="54" t="n"/>
      <c r="D695" s="57" t="n"/>
    </row>
    <row r="696" ht="15.75" customHeight="1" s="198">
      <c r="A696" s="57" t="n"/>
      <c r="B696" s="57" t="n"/>
      <c r="C696" s="54" t="n"/>
      <c r="D696" s="57" t="n"/>
    </row>
    <row r="697" ht="15.75" customHeight="1" s="198">
      <c r="A697" s="57" t="n"/>
      <c r="B697" s="57" t="n"/>
      <c r="C697" s="54" t="n"/>
      <c r="D697" s="57" t="n"/>
    </row>
    <row r="698" ht="15.75" customHeight="1" s="198">
      <c r="A698" s="57" t="n"/>
      <c r="B698" s="57" t="n"/>
      <c r="C698" s="54" t="n"/>
      <c r="D698" s="57" t="n"/>
    </row>
    <row r="699" ht="15.75" customHeight="1" s="198">
      <c r="A699" s="57" t="n"/>
      <c r="B699" s="57" t="n"/>
      <c r="C699" s="54" t="n"/>
      <c r="D699" s="57" t="n"/>
    </row>
    <row r="700" ht="15.75" customHeight="1" s="198">
      <c r="A700" s="57" t="n"/>
      <c r="B700" s="57" t="n"/>
      <c r="C700" s="54" t="n"/>
      <c r="D700" s="57" t="n"/>
    </row>
    <row r="701" ht="15.75" customHeight="1" s="198">
      <c r="A701" s="57" t="n"/>
      <c r="B701" s="57" t="n"/>
      <c r="C701" s="54" t="n"/>
      <c r="D701" s="57" t="n"/>
    </row>
    <row r="702" ht="15.75" customHeight="1" s="198">
      <c r="A702" s="57" t="n"/>
      <c r="B702" s="57" t="n"/>
      <c r="C702" s="54" t="n"/>
      <c r="D702" s="57" t="n"/>
    </row>
    <row r="703" ht="15.75" customHeight="1" s="198">
      <c r="A703" s="57" t="n"/>
      <c r="B703" s="57" t="n"/>
      <c r="C703" s="54" t="n"/>
      <c r="D703" s="57" t="n"/>
    </row>
    <row r="704" ht="15.75" customHeight="1" s="198">
      <c r="A704" s="57" t="n"/>
      <c r="B704" s="57" t="n"/>
      <c r="C704" s="54" t="n"/>
      <c r="D704" s="57" t="n"/>
    </row>
    <row r="705" ht="15.75" customHeight="1" s="198">
      <c r="A705" s="57" t="n"/>
      <c r="B705" s="57" t="n"/>
      <c r="C705" s="54" t="n"/>
      <c r="D705" s="57" t="n"/>
    </row>
    <row r="706" ht="15.75" customHeight="1" s="198">
      <c r="A706" s="57" t="n"/>
      <c r="B706" s="57" t="n"/>
      <c r="C706" s="54" t="n"/>
      <c r="D706" s="57" t="n"/>
    </row>
    <row r="707" ht="15.75" customHeight="1" s="198">
      <c r="A707" s="57" t="n"/>
      <c r="B707" s="57" t="n"/>
      <c r="C707" s="54" t="n"/>
      <c r="D707" s="57" t="n"/>
    </row>
    <row r="708" ht="15.75" customHeight="1" s="198">
      <c r="A708" s="57" t="n"/>
      <c r="B708" s="57" t="n"/>
      <c r="C708" s="54" t="n"/>
      <c r="D708" s="57" t="n"/>
    </row>
    <row r="709" ht="15.75" customHeight="1" s="198">
      <c r="A709" s="57" t="n"/>
      <c r="B709" s="57" t="n"/>
      <c r="C709" s="54" t="n"/>
      <c r="D709" s="57" t="n"/>
    </row>
    <row r="710" ht="15.75" customHeight="1" s="198">
      <c r="A710" s="57" t="n"/>
      <c r="B710" s="57" t="n"/>
      <c r="C710" s="54" t="n"/>
      <c r="D710" s="57" t="n"/>
    </row>
    <row r="711" ht="15.75" customHeight="1" s="198">
      <c r="A711" s="57" t="n"/>
      <c r="B711" s="57" t="n"/>
      <c r="C711" s="54" t="n"/>
      <c r="D711" s="57" t="n"/>
    </row>
    <row r="712" ht="15.75" customHeight="1" s="198">
      <c r="A712" s="57" t="n"/>
      <c r="B712" s="57" t="n"/>
      <c r="C712" s="54" t="n"/>
      <c r="D712" s="57" t="n"/>
    </row>
    <row r="713" ht="15.75" customHeight="1" s="198">
      <c r="A713" s="57" t="n"/>
      <c r="B713" s="57" t="n"/>
      <c r="C713" s="54" t="n"/>
      <c r="D713" s="57" t="n"/>
    </row>
    <row r="714" ht="15.75" customHeight="1" s="198">
      <c r="A714" s="57" t="n"/>
      <c r="B714" s="57" t="n"/>
      <c r="C714" s="54" t="n"/>
      <c r="D714" s="57" t="n"/>
    </row>
    <row r="715" ht="15.75" customHeight="1" s="198">
      <c r="A715" s="57" t="n"/>
      <c r="B715" s="57" t="n"/>
      <c r="C715" s="54" t="n"/>
      <c r="D715" s="57" t="n"/>
    </row>
    <row r="716" ht="15.75" customHeight="1" s="198">
      <c r="A716" s="57" t="n"/>
      <c r="B716" s="57" t="n"/>
      <c r="C716" s="54" t="n"/>
      <c r="D716" s="57" t="n"/>
    </row>
    <row r="717" ht="15.75" customHeight="1" s="198">
      <c r="A717" s="57" t="n"/>
      <c r="B717" s="57" t="n"/>
      <c r="C717" s="54" t="n"/>
      <c r="D717" s="57" t="n"/>
    </row>
    <row r="718" ht="15.75" customHeight="1" s="198">
      <c r="A718" s="57" t="n"/>
      <c r="B718" s="57" t="n"/>
      <c r="C718" s="54" t="n"/>
      <c r="D718" s="57" t="n"/>
    </row>
    <row r="719" ht="15.75" customHeight="1" s="198">
      <c r="A719" s="57" t="n"/>
      <c r="B719" s="57" t="n"/>
      <c r="C719" s="54" t="n"/>
      <c r="D719" s="57" t="n"/>
    </row>
    <row r="720" ht="15.75" customHeight="1" s="198">
      <c r="A720" s="57" t="n"/>
      <c r="B720" s="57" t="n"/>
      <c r="C720" s="54" t="n"/>
      <c r="D720" s="57" t="n"/>
    </row>
    <row r="721" ht="15.75" customHeight="1" s="198">
      <c r="A721" s="57" t="n"/>
      <c r="B721" s="57" t="n"/>
      <c r="C721" s="54" t="n"/>
      <c r="D721" s="57" t="n"/>
    </row>
    <row r="722" ht="15.75" customHeight="1" s="198">
      <c r="A722" s="57" t="n"/>
      <c r="B722" s="57" t="n"/>
      <c r="C722" s="54" t="n"/>
      <c r="D722" s="57" t="n"/>
    </row>
    <row r="723" ht="15.75" customHeight="1" s="198">
      <c r="A723" s="57" t="n"/>
      <c r="B723" s="57" t="n"/>
      <c r="C723" s="54" t="n"/>
      <c r="D723" s="57" t="n"/>
    </row>
    <row r="724" ht="15.75" customHeight="1" s="198">
      <c r="A724" s="57" t="n"/>
      <c r="B724" s="57" t="n"/>
      <c r="C724" s="54" t="n"/>
      <c r="D724" s="57" t="n"/>
    </row>
    <row r="725" ht="15.75" customHeight="1" s="198">
      <c r="A725" s="57" t="n"/>
      <c r="B725" s="57" t="n"/>
      <c r="C725" s="54" t="n"/>
      <c r="D725" s="57" t="n"/>
    </row>
    <row r="726" ht="15.75" customHeight="1" s="198">
      <c r="A726" s="57" t="n"/>
      <c r="B726" s="57" t="n"/>
      <c r="C726" s="54" t="n"/>
      <c r="D726" s="57" t="n"/>
    </row>
    <row r="727" ht="15.75" customHeight="1" s="198">
      <c r="A727" s="57" t="n"/>
      <c r="B727" s="57" t="n"/>
      <c r="C727" s="54" t="n"/>
      <c r="D727" s="57" t="n"/>
    </row>
    <row r="728" ht="15.75" customHeight="1" s="198">
      <c r="A728" s="57" t="n"/>
      <c r="B728" s="57" t="n"/>
      <c r="C728" s="54" t="n"/>
      <c r="D728" s="57" t="n"/>
    </row>
    <row r="729" ht="15.75" customHeight="1" s="198">
      <c r="A729" s="57" t="n"/>
      <c r="B729" s="57" t="n"/>
      <c r="C729" s="54" t="n"/>
      <c r="D729" s="57" t="n"/>
    </row>
    <row r="730" ht="15.75" customHeight="1" s="198">
      <c r="A730" s="57" t="n"/>
      <c r="B730" s="57" t="n"/>
      <c r="C730" s="54" t="n"/>
      <c r="D730" s="57" t="n"/>
    </row>
    <row r="731" ht="15.75" customHeight="1" s="198">
      <c r="A731" s="57" t="n"/>
      <c r="B731" s="57" t="n"/>
      <c r="C731" s="54" t="n"/>
      <c r="D731" s="57" t="n"/>
    </row>
    <row r="732" ht="15.75" customHeight="1" s="198">
      <c r="A732" s="57" t="n"/>
      <c r="B732" s="57" t="n"/>
      <c r="C732" s="54" t="n"/>
      <c r="D732" s="57" t="n"/>
    </row>
    <row r="733" ht="15.75" customHeight="1" s="198">
      <c r="A733" s="57" t="n"/>
      <c r="B733" s="57" t="n"/>
      <c r="C733" s="54" t="n"/>
      <c r="D733" s="57" t="n"/>
    </row>
    <row r="734" ht="15.75" customHeight="1" s="198">
      <c r="A734" s="57" t="n"/>
      <c r="B734" s="57" t="n"/>
      <c r="C734" s="54" t="n"/>
      <c r="D734" s="57" t="n"/>
    </row>
    <row r="735" ht="15.75" customHeight="1" s="198">
      <c r="A735" s="57" t="n"/>
      <c r="B735" s="57" t="n"/>
      <c r="C735" s="54" t="n"/>
      <c r="D735" s="57" t="n"/>
    </row>
    <row r="736" ht="15.75" customHeight="1" s="198">
      <c r="A736" s="57" t="n"/>
      <c r="B736" s="57" t="n"/>
      <c r="C736" s="54" t="n"/>
      <c r="D736" s="57" t="n"/>
    </row>
    <row r="737" ht="15.75" customHeight="1" s="198">
      <c r="A737" s="57" t="n"/>
      <c r="B737" s="57" t="n"/>
      <c r="C737" s="54" t="n"/>
      <c r="D737" s="57" t="n"/>
    </row>
    <row r="738" ht="15.75" customHeight="1" s="198">
      <c r="A738" s="57" t="n"/>
      <c r="B738" s="57" t="n"/>
      <c r="C738" s="54" t="n"/>
      <c r="D738" s="57" t="n"/>
    </row>
    <row r="739" ht="15.75" customHeight="1" s="198">
      <c r="A739" s="57" t="n"/>
      <c r="B739" s="57" t="n"/>
      <c r="C739" s="54" t="n"/>
      <c r="D739" s="57" t="n"/>
    </row>
    <row r="740" ht="15.75" customHeight="1" s="198">
      <c r="A740" s="57" t="n"/>
      <c r="B740" s="57" t="n"/>
      <c r="C740" s="54" t="n"/>
      <c r="D740" s="57" t="n"/>
    </row>
    <row r="741" ht="15.75" customHeight="1" s="198">
      <c r="A741" s="57" t="n"/>
      <c r="B741" s="57" t="n"/>
      <c r="C741" s="54" t="n"/>
      <c r="D741" s="57" t="n"/>
    </row>
    <row r="742" ht="15.75" customHeight="1" s="198">
      <c r="A742" s="57" t="n"/>
      <c r="B742" s="57" t="n"/>
      <c r="C742" s="54" t="n"/>
      <c r="D742" s="57" t="n"/>
    </row>
    <row r="743" ht="15.75" customHeight="1" s="198">
      <c r="A743" s="57" t="n"/>
      <c r="B743" s="57" t="n"/>
      <c r="C743" s="54" t="n"/>
      <c r="D743" s="57" t="n"/>
    </row>
    <row r="744" ht="15.75" customHeight="1" s="198">
      <c r="A744" s="57" t="n"/>
      <c r="B744" s="57" t="n"/>
      <c r="C744" s="54" t="n"/>
      <c r="D744" s="57" t="n"/>
    </row>
    <row r="745" ht="15.75" customHeight="1" s="198">
      <c r="A745" s="57" t="n"/>
      <c r="B745" s="57" t="n"/>
      <c r="C745" s="54" t="n"/>
      <c r="D745" s="57" t="n"/>
    </row>
    <row r="746" ht="15.75" customHeight="1" s="198">
      <c r="A746" s="57" t="n"/>
      <c r="B746" s="57" t="n"/>
      <c r="C746" s="54" t="n"/>
      <c r="D746" s="57" t="n"/>
    </row>
    <row r="747" ht="15.75" customHeight="1" s="198">
      <c r="A747" s="57" t="n"/>
      <c r="B747" s="57" t="n"/>
      <c r="C747" s="54" t="n"/>
      <c r="D747" s="57" t="n"/>
    </row>
    <row r="748" ht="15.75" customHeight="1" s="198">
      <c r="A748" s="57" t="n"/>
      <c r="B748" s="57" t="n"/>
      <c r="C748" s="54" t="n"/>
      <c r="D748" s="57" t="n"/>
    </row>
    <row r="749" ht="15.75" customHeight="1" s="198">
      <c r="A749" s="57" t="n"/>
      <c r="B749" s="57" t="n"/>
      <c r="C749" s="54" t="n"/>
      <c r="D749" s="57" t="n"/>
    </row>
    <row r="750" ht="15.75" customHeight="1" s="198">
      <c r="A750" s="57" t="n"/>
      <c r="B750" s="57" t="n"/>
      <c r="C750" s="54" t="n"/>
      <c r="D750" s="57" t="n"/>
    </row>
    <row r="751" ht="15.75" customHeight="1" s="198">
      <c r="A751" s="57" t="n"/>
      <c r="B751" s="57" t="n"/>
      <c r="C751" s="54" t="n"/>
      <c r="D751" s="57" t="n"/>
    </row>
    <row r="752" ht="15.75" customHeight="1" s="198">
      <c r="A752" s="57" t="n"/>
      <c r="B752" s="57" t="n"/>
      <c r="C752" s="54" t="n"/>
      <c r="D752" s="57" t="n"/>
    </row>
    <row r="753" ht="15.75" customHeight="1" s="198">
      <c r="A753" s="57" t="n"/>
      <c r="B753" s="57" t="n"/>
      <c r="C753" s="54" t="n"/>
      <c r="D753" s="57" t="n"/>
    </row>
    <row r="754" ht="15.75" customHeight="1" s="198">
      <c r="A754" s="57" t="n"/>
      <c r="B754" s="57" t="n"/>
      <c r="C754" s="54" t="n"/>
      <c r="D754" s="57" t="n"/>
    </row>
    <row r="755" ht="15.75" customHeight="1" s="198">
      <c r="A755" s="57" t="n"/>
      <c r="B755" s="57" t="n"/>
      <c r="C755" s="54" t="n"/>
      <c r="D755" s="57" t="n"/>
    </row>
    <row r="756" ht="15.75" customHeight="1" s="198">
      <c r="A756" s="57" t="n"/>
      <c r="B756" s="57" t="n"/>
      <c r="C756" s="54" t="n"/>
      <c r="D756" s="57" t="n"/>
    </row>
    <row r="757" ht="15.75" customHeight="1" s="198">
      <c r="A757" s="57" t="n"/>
      <c r="B757" s="57" t="n"/>
      <c r="C757" s="54" t="n"/>
      <c r="D757" s="57" t="n"/>
    </row>
    <row r="758" ht="15.75" customHeight="1" s="198">
      <c r="A758" s="57" t="n"/>
      <c r="B758" s="57" t="n"/>
      <c r="C758" s="54" t="n"/>
      <c r="D758" s="57" t="n"/>
    </row>
    <row r="759" ht="15.75" customHeight="1" s="198">
      <c r="A759" s="57" t="n"/>
      <c r="B759" s="57" t="n"/>
      <c r="C759" s="54" t="n"/>
      <c r="D759" s="57" t="n"/>
    </row>
    <row r="760" ht="15.75" customHeight="1" s="198">
      <c r="A760" s="57" t="n"/>
      <c r="B760" s="57" t="n"/>
      <c r="C760" s="54" t="n"/>
      <c r="D760" s="57" t="n"/>
    </row>
    <row r="761" ht="15.75" customHeight="1" s="198">
      <c r="A761" s="57" t="n"/>
      <c r="B761" s="57" t="n"/>
      <c r="C761" s="54" t="n"/>
      <c r="D761" s="57" t="n"/>
    </row>
    <row r="762" ht="15.75" customHeight="1" s="198">
      <c r="A762" s="57" t="n"/>
      <c r="B762" s="57" t="n"/>
      <c r="C762" s="54" t="n"/>
      <c r="D762" s="57" t="n"/>
    </row>
    <row r="763" ht="15.75" customHeight="1" s="198">
      <c r="A763" s="57" t="n"/>
      <c r="B763" s="57" t="n"/>
      <c r="C763" s="54" t="n"/>
      <c r="D763" s="57" t="n"/>
    </row>
    <row r="764" ht="15.75" customHeight="1" s="198">
      <c r="A764" s="57" t="n"/>
      <c r="B764" s="57" t="n"/>
      <c r="C764" s="54" t="n"/>
      <c r="D764" s="57" t="n"/>
    </row>
    <row r="765" ht="15.75" customHeight="1" s="198">
      <c r="A765" s="57" t="n"/>
      <c r="B765" s="57" t="n"/>
      <c r="C765" s="54" t="n"/>
      <c r="D765" s="57" t="n"/>
    </row>
    <row r="766" ht="15.75" customHeight="1" s="198">
      <c r="A766" s="57" t="n"/>
      <c r="B766" s="57" t="n"/>
      <c r="C766" s="54" t="n"/>
      <c r="D766" s="57" t="n"/>
    </row>
    <row r="767" ht="15.75" customHeight="1" s="198">
      <c r="A767" s="57" t="n"/>
      <c r="B767" s="57" t="n"/>
      <c r="C767" s="54" t="n"/>
      <c r="D767" s="57" t="n"/>
    </row>
    <row r="768" ht="15.75" customHeight="1" s="198">
      <c r="A768" s="57" t="n"/>
      <c r="B768" s="57" t="n"/>
      <c r="C768" s="54" t="n"/>
      <c r="D768" s="57" t="n"/>
    </row>
    <row r="769" ht="15.75" customHeight="1" s="198">
      <c r="A769" s="57" t="n"/>
      <c r="B769" s="57" t="n"/>
      <c r="C769" s="54" t="n"/>
      <c r="D769" s="57" t="n"/>
    </row>
    <row r="770" ht="15.75" customHeight="1" s="198">
      <c r="A770" s="57" t="n"/>
      <c r="B770" s="57" t="n"/>
      <c r="C770" s="54" t="n"/>
      <c r="D770" s="57" t="n"/>
    </row>
    <row r="771" ht="15.75" customHeight="1" s="198">
      <c r="A771" s="57" t="n"/>
      <c r="B771" s="57" t="n"/>
      <c r="C771" s="54" t="n"/>
      <c r="D771" s="57" t="n"/>
    </row>
    <row r="772" ht="15.75" customHeight="1" s="198">
      <c r="A772" s="57" t="n"/>
      <c r="B772" s="57" t="n"/>
      <c r="C772" s="54" t="n"/>
      <c r="D772" s="57" t="n"/>
    </row>
    <row r="773" ht="15.75" customHeight="1" s="198">
      <c r="A773" s="57" t="n"/>
      <c r="B773" s="57" t="n"/>
      <c r="C773" s="54" t="n"/>
      <c r="D773" s="57" t="n"/>
    </row>
    <row r="774" ht="15.75" customHeight="1" s="198">
      <c r="A774" s="57" t="n"/>
      <c r="B774" s="57" t="n"/>
      <c r="C774" s="54" t="n"/>
      <c r="D774" s="57" t="n"/>
    </row>
    <row r="775" ht="15.75" customHeight="1" s="198">
      <c r="A775" s="57" t="n"/>
      <c r="B775" s="57" t="n"/>
      <c r="C775" s="54" t="n"/>
      <c r="D775" s="57" t="n"/>
    </row>
    <row r="776" ht="15.75" customHeight="1" s="198">
      <c r="A776" s="57" t="n"/>
      <c r="B776" s="57" t="n"/>
      <c r="C776" s="54" t="n"/>
      <c r="D776" s="57" t="n"/>
    </row>
    <row r="777" ht="15.75" customHeight="1" s="198">
      <c r="A777" s="57" t="n"/>
      <c r="B777" s="57" t="n"/>
      <c r="C777" s="54" t="n"/>
      <c r="D777" s="57" t="n"/>
    </row>
    <row r="778" ht="15.75" customHeight="1" s="198">
      <c r="A778" s="57" t="n"/>
      <c r="B778" s="57" t="n"/>
      <c r="C778" s="54" t="n"/>
      <c r="D778" s="57" t="n"/>
    </row>
    <row r="779" ht="15.75" customHeight="1" s="198">
      <c r="A779" s="57" t="n"/>
      <c r="B779" s="57" t="n"/>
      <c r="C779" s="54" t="n"/>
      <c r="D779" s="57" t="n"/>
    </row>
    <row r="780" ht="15.75" customHeight="1" s="198">
      <c r="A780" s="57" t="n"/>
      <c r="B780" s="57" t="n"/>
      <c r="C780" s="54" t="n"/>
      <c r="D780" s="57" t="n"/>
    </row>
    <row r="781" ht="15.75" customHeight="1" s="198">
      <c r="A781" s="57" t="n"/>
      <c r="B781" s="57" t="n"/>
      <c r="C781" s="54" t="n"/>
      <c r="D781" s="57" t="n"/>
    </row>
    <row r="782" ht="15.75" customHeight="1" s="198">
      <c r="A782" s="57" t="n"/>
      <c r="B782" s="57" t="n"/>
      <c r="C782" s="54" t="n"/>
      <c r="D782" s="57" t="n"/>
    </row>
    <row r="783" ht="15.75" customHeight="1" s="198">
      <c r="A783" s="57" t="n"/>
      <c r="B783" s="57" t="n"/>
      <c r="C783" s="54" t="n"/>
      <c r="D783" s="57" t="n"/>
    </row>
    <row r="784" ht="15.75" customHeight="1" s="198">
      <c r="A784" s="57" t="n"/>
      <c r="B784" s="57" t="n"/>
      <c r="C784" s="54" t="n"/>
      <c r="D784" s="57" t="n"/>
    </row>
    <row r="785" ht="15.75" customHeight="1" s="198">
      <c r="A785" s="57" t="n"/>
      <c r="B785" s="57" t="n"/>
      <c r="C785" s="54" t="n"/>
      <c r="D785" s="57" t="n"/>
    </row>
    <row r="786" ht="15.75" customHeight="1" s="198">
      <c r="A786" s="57" t="n"/>
      <c r="B786" s="57" t="n"/>
      <c r="C786" s="54" t="n"/>
      <c r="D786" s="57" t="n"/>
    </row>
    <row r="787" ht="15.75" customHeight="1" s="198">
      <c r="A787" s="57" t="n"/>
      <c r="B787" s="57" t="n"/>
      <c r="C787" s="54" t="n"/>
      <c r="D787" s="57" t="n"/>
    </row>
    <row r="788" ht="15.75" customHeight="1" s="198">
      <c r="A788" s="57" t="n"/>
      <c r="B788" s="57" t="n"/>
      <c r="C788" s="54" t="n"/>
      <c r="D788" s="57" t="n"/>
    </row>
    <row r="789" ht="15.75" customHeight="1" s="198">
      <c r="A789" s="57" t="n"/>
      <c r="B789" s="57" t="n"/>
      <c r="C789" s="54" t="n"/>
      <c r="D789" s="57" t="n"/>
    </row>
    <row r="790" ht="15.75" customHeight="1" s="198">
      <c r="A790" s="57" t="n"/>
      <c r="B790" s="57" t="n"/>
      <c r="C790" s="54" t="n"/>
      <c r="D790" s="57" t="n"/>
    </row>
    <row r="791" ht="15.75" customHeight="1" s="198">
      <c r="A791" s="57" t="n"/>
      <c r="B791" s="57" t="n"/>
      <c r="C791" s="54" t="n"/>
      <c r="D791" s="57" t="n"/>
    </row>
    <row r="792" ht="15.75" customHeight="1" s="198">
      <c r="A792" s="57" t="n"/>
      <c r="B792" s="57" t="n"/>
      <c r="C792" s="54" t="n"/>
      <c r="D792" s="57" t="n"/>
    </row>
    <row r="793" ht="15.75" customHeight="1" s="198">
      <c r="A793" s="57" t="n"/>
      <c r="B793" s="57" t="n"/>
      <c r="C793" s="54" t="n"/>
      <c r="D793" s="57" t="n"/>
    </row>
    <row r="794" ht="15.75" customHeight="1" s="198">
      <c r="A794" s="57" t="n"/>
      <c r="B794" s="57" t="n"/>
      <c r="C794" s="54" t="n"/>
      <c r="D794" s="57" t="n"/>
    </row>
    <row r="795" ht="15.75" customHeight="1" s="198">
      <c r="A795" s="57" t="n"/>
      <c r="B795" s="57" t="n"/>
      <c r="C795" s="54" t="n"/>
      <c r="D795" s="57" t="n"/>
    </row>
    <row r="796" ht="15.75" customHeight="1" s="198">
      <c r="A796" s="57" t="n"/>
      <c r="B796" s="57" t="n"/>
      <c r="C796" s="54" t="n"/>
      <c r="D796" s="57" t="n"/>
    </row>
    <row r="797" ht="15.75" customHeight="1" s="198">
      <c r="A797" s="57" t="n"/>
      <c r="B797" s="57" t="n"/>
      <c r="C797" s="54" t="n"/>
      <c r="D797" s="57" t="n"/>
    </row>
    <row r="798" ht="15.75" customHeight="1" s="198">
      <c r="A798" s="57" t="n"/>
      <c r="B798" s="57" t="n"/>
      <c r="C798" s="54" t="n"/>
      <c r="D798" s="57" t="n"/>
    </row>
    <row r="799" ht="15.75" customHeight="1" s="198">
      <c r="A799" s="57" t="n"/>
      <c r="B799" s="57" t="n"/>
      <c r="C799" s="54" t="n"/>
      <c r="D799" s="57" t="n"/>
    </row>
    <row r="800" ht="15.75" customHeight="1" s="198">
      <c r="A800" s="57" t="n"/>
      <c r="B800" s="57" t="n"/>
      <c r="C800" s="54" t="n"/>
      <c r="D800" s="57" t="n"/>
    </row>
    <row r="801" ht="15.75" customHeight="1" s="198">
      <c r="A801" s="57" t="n"/>
      <c r="B801" s="57" t="n"/>
      <c r="C801" s="54" t="n"/>
      <c r="D801" s="57" t="n"/>
    </row>
    <row r="802" ht="15.75" customHeight="1" s="198">
      <c r="A802" s="57" t="n"/>
      <c r="B802" s="57" t="n"/>
      <c r="C802" s="54" t="n"/>
      <c r="D802" s="57" t="n"/>
    </row>
    <row r="803" ht="15.75" customHeight="1" s="198">
      <c r="A803" s="57" t="n"/>
      <c r="B803" s="57" t="n"/>
      <c r="C803" s="54" t="n"/>
      <c r="D803" s="57" t="n"/>
    </row>
    <row r="804" ht="15.75" customHeight="1" s="198">
      <c r="A804" s="57" t="n"/>
      <c r="B804" s="57" t="n"/>
      <c r="C804" s="54" t="n"/>
      <c r="D804" s="57" t="n"/>
    </row>
    <row r="805" ht="15.75" customHeight="1" s="198">
      <c r="A805" s="57" t="n"/>
      <c r="B805" s="57" t="n"/>
      <c r="C805" s="54" t="n"/>
      <c r="D805" s="57" t="n"/>
    </row>
    <row r="806" ht="15.75" customHeight="1" s="198">
      <c r="A806" s="57" t="n"/>
      <c r="B806" s="57" t="n"/>
      <c r="C806" s="54" t="n"/>
      <c r="D806" s="57" t="n"/>
    </row>
    <row r="807" ht="15.75" customHeight="1" s="198">
      <c r="A807" s="57" t="n"/>
      <c r="B807" s="57" t="n"/>
      <c r="C807" s="54" t="n"/>
      <c r="D807" s="57" t="n"/>
    </row>
    <row r="808" ht="15.75" customHeight="1" s="198">
      <c r="A808" s="57" t="n"/>
      <c r="B808" s="57" t="n"/>
      <c r="C808" s="54" t="n"/>
      <c r="D808" s="57" t="n"/>
    </row>
    <row r="809" ht="15.75" customHeight="1" s="198">
      <c r="A809" s="57" t="n"/>
      <c r="B809" s="57" t="n"/>
      <c r="C809" s="54" t="n"/>
      <c r="D809" s="57" t="n"/>
    </row>
    <row r="810" ht="15.75" customHeight="1" s="198">
      <c r="A810" s="57" t="n"/>
      <c r="B810" s="57" t="n"/>
      <c r="C810" s="54" t="n"/>
      <c r="D810" s="57" t="n"/>
    </row>
    <row r="811" ht="15.75" customHeight="1" s="198">
      <c r="A811" s="57" t="n"/>
      <c r="B811" s="57" t="n"/>
      <c r="C811" s="54" t="n"/>
      <c r="D811" s="57" t="n"/>
    </row>
    <row r="812" ht="15.75" customHeight="1" s="198">
      <c r="A812" s="57" t="n"/>
      <c r="B812" s="57" t="n"/>
      <c r="C812" s="54" t="n"/>
      <c r="D812" s="57" t="n"/>
    </row>
    <row r="813" ht="15.75" customHeight="1" s="198">
      <c r="A813" s="57" t="n"/>
      <c r="B813" s="57" t="n"/>
      <c r="C813" s="54" t="n"/>
      <c r="D813" s="57" t="n"/>
    </row>
    <row r="814" ht="15.75" customHeight="1" s="198">
      <c r="A814" s="57" t="n"/>
      <c r="B814" s="57" t="n"/>
      <c r="C814" s="54" t="n"/>
      <c r="D814" s="57" t="n"/>
    </row>
    <row r="815" ht="15.75" customHeight="1" s="198">
      <c r="A815" s="57" t="n"/>
      <c r="B815" s="57" t="n"/>
      <c r="C815" s="54" t="n"/>
      <c r="D815" s="57" t="n"/>
    </row>
    <row r="816" ht="15.75" customHeight="1" s="198">
      <c r="A816" s="57" t="n"/>
      <c r="B816" s="57" t="n"/>
      <c r="C816" s="54" t="n"/>
      <c r="D816" s="57" t="n"/>
    </row>
    <row r="817" ht="15.75" customHeight="1" s="198">
      <c r="A817" s="57" t="n"/>
      <c r="B817" s="57" t="n"/>
      <c r="C817" s="54" t="n"/>
      <c r="D817" s="57" t="n"/>
    </row>
    <row r="818" ht="15.75" customHeight="1" s="198">
      <c r="A818" s="57" t="n"/>
      <c r="B818" s="57" t="n"/>
      <c r="C818" s="54" t="n"/>
      <c r="D818" s="57" t="n"/>
    </row>
    <row r="819" ht="15.75" customHeight="1" s="198">
      <c r="A819" s="57" t="n"/>
      <c r="B819" s="57" t="n"/>
      <c r="C819" s="54" t="n"/>
      <c r="D819" s="57" t="n"/>
    </row>
    <row r="820" ht="15.75" customHeight="1" s="198">
      <c r="A820" s="57" t="n"/>
      <c r="B820" s="57" t="n"/>
      <c r="C820" s="54" t="n"/>
      <c r="D820" s="57" t="n"/>
    </row>
    <row r="821" ht="15.75" customHeight="1" s="198">
      <c r="A821" s="57" t="n"/>
      <c r="B821" s="57" t="n"/>
      <c r="C821" s="54" t="n"/>
      <c r="D821" s="57" t="n"/>
    </row>
    <row r="822" ht="15.75" customHeight="1" s="198">
      <c r="A822" s="57" t="n"/>
      <c r="B822" s="57" t="n"/>
      <c r="C822" s="54" t="n"/>
      <c r="D822" s="57" t="n"/>
    </row>
    <row r="823" ht="15.75" customHeight="1" s="198">
      <c r="A823" s="57" t="n"/>
      <c r="B823" s="57" t="n"/>
      <c r="C823" s="54" t="n"/>
      <c r="D823" s="57" t="n"/>
    </row>
    <row r="824" ht="15.75" customHeight="1" s="198">
      <c r="A824" s="57" t="n"/>
      <c r="B824" s="57" t="n"/>
      <c r="C824" s="54" t="n"/>
      <c r="D824" s="57" t="n"/>
    </row>
    <row r="825" ht="15.75" customHeight="1" s="198">
      <c r="A825" s="57" t="n"/>
      <c r="B825" s="57" t="n"/>
      <c r="C825" s="54" t="n"/>
      <c r="D825" s="57" t="n"/>
    </row>
    <row r="826" ht="15.75" customHeight="1" s="198">
      <c r="A826" s="57" t="n"/>
      <c r="B826" s="57" t="n"/>
      <c r="C826" s="54" t="n"/>
      <c r="D826" s="57" t="n"/>
    </row>
    <row r="827" ht="15.75" customHeight="1" s="198">
      <c r="A827" s="57" t="n"/>
      <c r="B827" s="57" t="n"/>
      <c r="C827" s="54" t="n"/>
      <c r="D827" s="57" t="n"/>
    </row>
    <row r="828" ht="15.75" customHeight="1" s="198">
      <c r="A828" s="57" t="n"/>
      <c r="B828" s="57" t="n"/>
      <c r="C828" s="54" t="n"/>
      <c r="D828" s="57" t="n"/>
    </row>
    <row r="829" ht="15.75" customHeight="1" s="198">
      <c r="A829" s="57" t="n"/>
      <c r="B829" s="57" t="n"/>
      <c r="C829" s="54" t="n"/>
      <c r="D829" s="57" t="n"/>
    </row>
    <row r="830" ht="15.75" customHeight="1" s="198">
      <c r="A830" s="57" t="n"/>
      <c r="B830" s="57" t="n"/>
      <c r="C830" s="54" t="n"/>
      <c r="D830" s="57" t="n"/>
    </row>
    <row r="831" ht="15.75" customHeight="1" s="198">
      <c r="A831" s="57" t="n"/>
      <c r="B831" s="57" t="n"/>
      <c r="C831" s="54" t="n"/>
      <c r="D831" s="57" t="n"/>
    </row>
    <row r="832" ht="15.75" customHeight="1" s="198">
      <c r="A832" s="57" t="n"/>
      <c r="B832" s="57" t="n"/>
      <c r="C832" s="54" t="n"/>
      <c r="D832" s="57" t="n"/>
    </row>
    <row r="833" ht="15.75" customHeight="1" s="198">
      <c r="A833" s="57" t="n"/>
      <c r="B833" s="57" t="n"/>
      <c r="C833" s="54" t="n"/>
      <c r="D833" s="57" t="n"/>
    </row>
    <row r="834" ht="15.75" customHeight="1" s="198">
      <c r="A834" s="57" t="n"/>
      <c r="B834" s="57" t="n"/>
      <c r="C834" s="54" t="n"/>
      <c r="D834" s="57" t="n"/>
    </row>
    <row r="835" ht="15.75" customHeight="1" s="198">
      <c r="A835" s="57" t="n"/>
      <c r="B835" s="57" t="n"/>
      <c r="C835" s="54" t="n"/>
      <c r="D835" s="57" t="n"/>
    </row>
    <row r="836" ht="15.75" customHeight="1" s="198">
      <c r="A836" s="57" t="n"/>
      <c r="B836" s="57" t="n"/>
      <c r="C836" s="54" t="n"/>
      <c r="D836" s="57" t="n"/>
    </row>
    <row r="837" ht="15.75" customHeight="1" s="198">
      <c r="A837" s="57" t="n"/>
      <c r="B837" s="57" t="n"/>
      <c r="C837" s="54" t="n"/>
      <c r="D837" s="57" t="n"/>
    </row>
    <row r="838" ht="15.75" customHeight="1" s="198">
      <c r="A838" s="57" t="n"/>
      <c r="B838" s="57" t="n"/>
      <c r="C838" s="54" t="n"/>
      <c r="D838" s="57" t="n"/>
    </row>
    <row r="839" ht="15.75" customHeight="1" s="198">
      <c r="A839" s="57" t="n"/>
      <c r="B839" s="57" t="n"/>
      <c r="C839" s="54" t="n"/>
      <c r="D839" s="57" t="n"/>
    </row>
    <row r="840" ht="15.75" customHeight="1" s="198">
      <c r="A840" s="57" t="n"/>
      <c r="B840" s="57" t="n"/>
      <c r="C840" s="54" t="n"/>
      <c r="D840" s="57" t="n"/>
    </row>
    <row r="841" ht="15.75" customHeight="1" s="198">
      <c r="A841" s="57" t="n"/>
      <c r="B841" s="57" t="n"/>
      <c r="C841" s="54" t="n"/>
      <c r="D841" s="57" t="n"/>
    </row>
    <row r="842" ht="15.75" customHeight="1" s="198">
      <c r="A842" s="57" t="n"/>
      <c r="B842" s="57" t="n"/>
      <c r="C842" s="54" t="n"/>
      <c r="D842" s="57" t="n"/>
    </row>
    <row r="843" ht="15.75" customHeight="1" s="198">
      <c r="A843" s="57" t="n"/>
      <c r="B843" s="57" t="n"/>
      <c r="C843" s="54" t="n"/>
      <c r="D843" s="57" t="n"/>
    </row>
    <row r="844" ht="15.75" customHeight="1" s="198">
      <c r="A844" s="57" t="n"/>
      <c r="B844" s="57" t="n"/>
      <c r="C844" s="54" t="n"/>
      <c r="D844" s="57" t="n"/>
    </row>
    <row r="845" ht="15.75" customHeight="1" s="198">
      <c r="A845" s="57" t="n"/>
      <c r="B845" s="57" t="n"/>
      <c r="C845" s="54" t="n"/>
      <c r="D845" s="57" t="n"/>
    </row>
    <row r="846" ht="15.75" customHeight="1" s="198">
      <c r="A846" s="57" t="n"/>
      <c r="B846" s="57" t="n"/>
      <c r="C846" s="54" t="n"/>
      <c r="D846" s="57" t="n"/>
    </row>
    <row r="847" ht="15.75" customHeight="1" s="198">
      <c r="A847" s="57" t="n"/>
      <c r="B847" s="57" t="n"/>
      <c r="C847" s="54" t="n"/>
      <c r="D847" s="57" t="n"/>
    </row>
    <row r="848" ht="15.75" customHeight="1" s="198">
      <c r="A848" s="57" t="n"/>
      <c r="B848" s="57" t="n"/>
      <c r="C848" s="54" t="n"/>
      <c r="D848" s="57" t="n"/>
    </row>
    <row r="849" ht="15.75" customHeight="1" s="198">
      <c r="A849" s="57" t="n"/>
      <c r="B849" s="57" t="n"/>
      <c r="C849" s="54" t="n"/>
      <c r="D849" s="57" t="n"/>
    </row>
    <row r="850" ht="15.75" customHeight="1" s="198">
      <c r="A850" s="57" t="n"/>
      <c r="B850" s="57" t="n"/>
      <c r="C850" s="54" t="n"/>
      <c r="D850" s="57" t="n"/>
    </row>
    <row r="851" ht="15.75" customHeight="1" s="198">
      <c r="A851" s="57" t="n"/>
      <c r="B851" s="57" t="n"/>
      <c r="C851" s="54" t="n"/>
      <c r="D851" s="57" t="n"/>
    </row>
    <row r="852" ht="15.75" customHeight="1" s="198">
      <c r="A852" s="57" t="n"/>
      <c r="B852" s="57" t="n"/>
      <c r="C852" s="54" t="n"/>
      <c r="D852" s="57" t="n"/>
    </row>
    <row r="853" ht="15.75" customHeight="1" s="198">
      <c r="A853" s="57" t="n"/>
      <c r="B853" s="57" t="n"/>
      <c r="C853" s="54" t="n"/>
      <c r="D853" s="57" t="n"/>
    </row>
    <row r="854" ht="15.75" customHeight="1" s="198">
      <c r="A854" s="57" t="n"/>
      <c r="B854" s="57" t="n"/>
      <c r="C854" s="54" t="n"/>
      <c r="D854" s="57" t="n"/>
    </row>
    <row r="855" ht="15.75" customHeight="1" s="198">
      <c r="A855" s="57" t="n"/>
      <c r="B855" s="57" t="n"/>
      <c r="C855" s="54" t="n"/>
      <c r="D855" s="57" t="n"/>
    </row>
    <row r="856" ht="15.75" customHeight="1" s="198">
      <c r="A856" s="57" t="n"/>
      <c r="B856" s="57" t="n"/>
      <c r="C856" s="54" t="n"/>
      <c r="D856" s="57" t="n"/>
    </row>
    <row r="857" ht="15.75" customHeight="1" s="198">
      <c r="A857" s="57" t="n"/>
      <c r="B857" s="57" t="n"/>
      <c r="C857" s="54" t="n"/>
      <c r="D857" s="57" t="n"/>
    </row>
    <row r="858" ht="15.75" customHeight="1" s="198">
      <c r="A858" s="57" t="n"/>
      <c r="B858" s="57" t="n"/>
      <c r="C858" s="54" t="n"/>
      <c r="D858" s="57" t="n"/>
    </row>
    <row r="859" ht="15.75" customHeight="1" s="198">
      <c r="A859" s="57" t="n"/>
      <c r="B859" s="57" t="n"/>
      <c r="C859" s="54" t="n"/>
      <c r="D859" s="57" t="n"/>
    </row>
    <row r="860" ht="15.75" customHeight="1" s="198">
      <c r="A860" s="57" t="n"/>
      <c r="B860" s="57" t="n"/>
      <c r="C860" s="54" t="n"/>
      <c r="D860" s="57" t="n"/>
    </row>
    <row r="861" ht="15.75" customHeight="1" s="198">
      <c r="A861" s="57" t="n"/>
      <c r="B861" s="57" t="n"/>
      <c r="C861" s="54" t="n"/>
      <c r="D861" s="57" t="n"/>
    </row>
    <row r="862" ht="15.75" customHeight="1" s="198">
      <c r="A862" s="57" t="n"/>
      <c r="B862" s="57" t="n"/>
      <c r="C862" s="54" t="n"/>
      <c r="D862" s="57" t="n"/>
    </row>
    <row r="863" ht="15.75" customHeight="1" s="198">
      <c r="A863" s="57" t="n"/>
      <c r="B863" s="57" t="n"/>
      <c r="C863" s="54" t="n"/>
      <c r="D863" s="57" t="n"/>
    </row>
    <row r="864" ht="15.75" customHeight="1" s="198">
      <c r="A864" s="57" t="n"/>
      <c r="B864" s="57" t="n"/>
      <c r="C864" s="54" t="n"/>
      <c r="D864" s="57" t="n"/>
    </row>
    <row r="865" ht="15.75" customHeight="1" s="198">
      <c r="A865" s="57" t="n"/>
      <c r="B865" s="57" t="n"/>
      <c r="C865" s="54" t="n"/>
      <c r="D865" s="57" t="n"/>
    </row>
    <row r="866" ht="15.75" customHeight="1" s="198">
      <c r="A866" s="57" t="n"/>
      <c r="B866" s="57" t="n"/>
      <c r="C866" s="54" t="n"/>
      <c r="D866" s="57" t="n"/>
    </row>
    <row r="867" ht="15.75" customHeight="1" s="198">
      <c r="A867" s="57" t="n"/>
      <c r="B867" s="57" t="n"/>
      <c r="C867" s="54" t="n"/>
      <c r="D867" s="57" t="n"/>
    </row>
    <row r="868" ht="15.75" customHeight="1" s="198">
      <c r="A868" s="57" t="n"/>
      <c r="B868" s="57" t="n"/>
      <c r="C868" s="54" t="n"/>
      <c r="D868" s="57" t="n"/>
    </row>
    <row r="869" ht="15.75" customHeight="1" s="198">
      <c r="A869" s="57" t="n"/>
      <c r="B869" s="57" t="n"/>
      <c r="C869" s="54" t="n"/>
      <c r="D869" s="57" t="n"/>
    </row>
    <row r="870" ht="15.75" customHeight="1" s="198">
      <c r="A870" s="57" t="n"/>
      <c r="B870" s="57" t="n"/>
      <c r="C870" s="54" t="n"/>
      <c r="D870" s="57" t="n"/>
    </row>
    <row r="871" ht="15.75" customHeight="1" s="198">
      <c r="A871" s="57" t="n"/>
      <c r="B871" s="57" t="n"/>
      <c r="C871" s="54" t="n"/>
      <c r="D871" s="57" t="n"/>
    </row>
    <row r="872" ht="15.75" customHeight="1" s="198">
      <c r="A872" s="57" t="n"/>
      <c r="B872" s="57" t="n"/>
      <c r="C872" s="54" t="n"/>
      <c r="D872" s="57" t="n"/>
    </row>
    <row r="873" ht="15.75" customHeight="1" s="198">
      <c r="A873" s="57" t="n"/>
      <c r="B873" s="57" t="n"/>
      <c r="C873" s="54" t="n"/>
      <c r="D873" s="57" t="n"/>
    </row>
    <row r="874" ht="15.75" customHeight="1" s="198">
      <c r="A874" s="57" t="n"/>
      <c r="B874" s="57" t="n"/>
      <c r="C874" s="54" t="n"/>
      <c r="D874" s="57" t="n"/>
    </row>
    <row r="875" ht="15.75" customHeight="1" s="198">
      <c r="A875" s="57" t="n"/>
      <c r="B875" s="57" t="n"/>
      <c r="C875" s="54" t="n"/>
      <c r="D875" s="57" t="n"/>
    </row>
    <row r="876" ht="15.75" customHeight="1" s="198">
      <c r="A876" s="57" t="n"/>
      <c r="B876" s="57" t="n"/>
      <c r="C876" s="54" t="n"/>
      <c r="D876" s="57" t="n"/>
    </row>
    <row r="877" ht="15.75" customHeight="1" s="198">
      <c r="A877" s="57" t="n"/>
      <c r="B877" s="57" t="n"/>
      <c r="C877" s="54" t="n"/>
      <c r="D877" s="57" t="n"/>
    </row>
    <row r="878" ht="15.75" customHeight="1" s="198">
      <c r="A878" s="57" t="n"/>
      <c r="B878" s="57" t="n"/>
      <c r="C878" s="54" t="n"/>
      <c r="D878" s="57" t="n"/>
    </row>
    <row r="879" ht="15.75" customHeight="1" s="198">
      <c r="A879" s="57" t="n"/>
      <c r="B879" s="57" t="n"/>
      <c r="C879" s="54" t="n"/>
      <c r="D879" s="57" t="n"/>
    </row>
    <row r="880" ht="15.75" customHeight="1" s="198">
      <c r="A880" s="57" t="n"/>
      <c r="B880" s="57" t="n"/>
      <c r="C880" s="54" t="n"/>
      <c r="D880" s="57" t="n"/>
    </row>
    <row r="881" ht="15.75" customHeight="1" s="198">
      <c r="A881" s="57" t="n"/>
      <c r="B881" s="57" t="n"/>
      <c r="C881" s="54" t="n"/>
      <c r="D881" s="57" t="n"/>
    </row>
    <row r="882" ht="15.75" customHeight="1" s="198">
      <c r="A882" s="57" t="n"/>
      <c r="B882" s="57" t="n"/>
      <c r="C882" s="54" t="n"/>
      <c r="D882" s="57" t="n"/>
    </row>
    <row r="883" ht="15.75" customHeight="1" s="198">
      <c r="A883" s="57" t="n"/>
      <c r="B883" s="57" t="n"/>
      <c r="C883" s="54" t="n"/>
      <c r="D883" s="57" t="n"/>
    </row>
    <row r="884" ht="15.75" customHeight="1" s="198">
      <c r="A884" s="57" t="n"/>
      <c r="B884" s="57" t="n"/>
      <c r="C884" s="54" t="n"/>
      <c r="D884" s="57" t="n"/>
    </row>
    <row r="885" ht="15.75" customHeight="1" s="198">
      <c r="A885" s="57" t="n"/>
      <c r="B885" s="57" t="n"/>
      <c r="C885" s="54" t="n"/>
      <c r="D885" s="57" t="n"/>
    </row>
    <row r="886" ht="15.75" customHeight="1" s="198">
      <c r="A886" s="57" t="n"/>
      <c r="B886" s="57" t="n"/>
      <c r="C886" s="54" t="n"/>
      <c r="D886" s="57" t="n"/>
    </row>
    <row r="887" ht="15.75" customHeight="1" s="198">
      <c r="A887" s="57" t="n"/>
      <c r="B887" s="57" t="n"/>
      <c r="C887" s="54" t="n"/>
      <c r="D887" s="57" t="n"/>
    </row>
    <row r="888" ht="15.75" customHeight="1" s="198">
      <c r="A888" s="57" t="n"/>
      <c r="B888" s="57" t="n"/>
      <c r="C888" s="54" t="n"/>
      <c r="D888" s="57" t="n"/>
    </row>
    <row r="889" ht="15.75" customHeight="1" s="198">
      <c r="A889" s="57" t="n"/>
      <c r="B889" s="57" t="n"/>
      <c r="C889" s="54" t="n"/>
      <c r="D889" s="57" t="n"/>
    </row>
    <row r="890" ht="15.75" customHeight="1" s="198">
      <c r="A890" s="57" t="n"/>
      <c r="B890" s="57" t="n"/>
      <c r="C890" s="54" t="n"/>
      <c r="D890" s="57" t="n"/>
    </row>
    <row r="891" ht="15.75" customHeight="1" s="198">
      <c r="A891" s="57" t="n"/>
      <c r="B891" s="57" t="n"/>
      <c r="C891" s="54" t="n"/>
      <c r="D891" s="57" t="n"/>
    </row>
    <row r="892" ht="15.75" customHeight="1" s="198">
      <c r="A892" s="57" t="n"/>
      <c r="B892" s="57" t="n"/>
      <c r="C892" s="54" t="n"/>
      <c r="D892" s="57" t="n"/>
    </row>
    <row r="893" ht="15.75" customHeight="1" s="198">
      <c r="A893" s="57" t="n"/>
      <c r="B893" s="57" t="n"/>
      <c r="C893" s="54" t="n"/>
      <c r="D893" s="57" t="n"/>
    </row>
    <row r="894" ht="15.75" customHeight="1" s="198">
      <c r="A894" s="57" t="n"/>
      <c r="B894" s="57" t="n"/>
      <c r="C894" s="54" t="n"/>
      <c r="D894" s="57" t="n"/>
    </row>
    <row r="895" ht="15.75" customHeight="1" s="198">
      <c r="A895" s="57" t="n"/>
      <c r="B895" s="57" t="n"/>
      <c r="C895" s="54" t="n"/>
      <c r="D895" s="57" t="n"/>
    </row>
    <row r="896" ht="15.75" customHeight="1" s="198">
      <c r="A896" s="57" t="n"/>
      <c r="B896" s="57" t="n"/>
      <c r="C896" s="54" t="n"/>
      <c r="D896" s="57" t="n"/>
    </row>
    <row r="897" ht="15.75" customHeight="1" s="198">
      <c r="A897" s="57" t="n"/>
      <c r="B897" s="57" t="n"/>
      <c r="C897" s="54" t="n"/>
      <c r="D897" s="57" t="n"/>
    </row>
    <row r="898" ht="15.75" customHeight="1" s="198">
      <c r="A898" s="57" t="n"/>
      <c r="B898" s="57" t="n"/>
      <c r="C898" s="54" t="n"/>
      <c r="D898" s="57" t="n"/>
    </row>
    <row r="899" ht="15.75" customHeight="1" s="198">
      <c r="A899" s="57" t="n"/>
      <c r="B899" s="57" t="n"/>
      <c r="C899" s="54" t="n"/>
      <c r="D899" s="57" t="n"/>
    </row>
    <row r="900" ht="15.75" customHeight="1" s="198">
      <c r="A900" s="57" t="n"/>
      <c r="B900" s="57" t="n"/>
      <c r="C900" s="54" t="n"/>
      <c r="D900" s="57" t="n"/>
    </row>
    <row r="901" ht="15.75" customHeight="1" s="198">
      <c r="A901" s="57" t="n"/>
      <c r="B901" s="57" t="n"/>
      <c r="C901" s="54" t="n"/>
      <c r="D901" s="57" t="n"/>
    </row>
    <row r="902" ht="15.75" customHeight="1" s="198">
      <c r="A902" s="57" t="n"/>
      <c r="B902" s="57" t="n"/>
      <c r="C902" s="54" t="n"/>
      <c r="D902" s="57" t="n"/>
    </row>
    <row r="903" ht="15.75" customHeight="1" s="198">
      <c r="A903" s="57" t="n"/>
      <c r="B903" s="57" t="n"/>
      <c r="C903" s="54" t="n"/>
      <c r="D903" s="57" t="n"/>
    </row>
    <row r="904" ht="15.75" customHeight="1" s="198">
      <c r="A904" s="57" t="n"/>
      <c r="B904" s="57" t="n"/>
      <c r="C904" s="54" t="n"/>
      <c r="D904" s="57" t="n"/>
    </row>
    <row r="905" ht="15.75" customHeight="1" s="198">
      <c r="A905" s="57" t="n"/>
      <c r="B905" s="57" t="n"/>
      <c r="C905" s="54" t="n"/>
      <c r="D905" s="57" t="n"/>
    </row>
    <row r="906" ht="15.75" customHeight="1" s="198">
      <c r="A906" s="57" t="n"/>
      <c r="B906" s="57" t="n"/>
      <c r="C906" s="54" t="n"/>
      <c r="D906" s="57" t="n"/>
    </row>
    <row r="907" ht="15.75" customHeight="1" s="198">
      <c r="A907" s="57" t="n"/>
      <c r="B907" s="57" t="n"/>
      <c r="C907" s="54" t="n"/>
      <c r="D907" s="57" t="n"/>
    </row>
    <row r="908" ht="15.75" customHeight="1" s="198">
      <c r="A908" s="57" t="n"/>
      <c r="B908" s="57" t="n"/>
      <c r="C908" s="54" t="n"/>
      <c r="D908" s="57" t="n"/>
    </row>
    <row r="909" ht="15.75" customHeight="1" s="198">
      <c r="A909" s="57" t="n"/>
      <c r="B909" s="57" t="n"/>
      <c r="C909" s="54" t="n"/>
      <c r="D909" s="57" t="n"/>
    </row>
    <row r="910" ht="15.75" customHeight="1" s="198">
      <c r="A910" s="57" t="n"/>
      <c r="B910" s="57" t="n"/>
      <c r="C910" s="54" t="n"/>
      <c r="D910" s="57" t="n"/>
    </row>
    <row r="911" ht="15.75" customHeight="1" s="198">
      <c r="A911" s="57" t="n"/>
      <c r="B911" s="57" t="n"/>
      <c r="C911" s="54" t="n"/>
      <c r="D911" s="57" t="n"/>
    </row>
    <row r="912" ht="15.75" customHeight="1" s="198">
      <c r="A912" s="57" t="n"/>
      <c r="B912" s="57" t="n"/>
      <c r="C912" s="54" t="n"/>
      <c r="D912" s="57" t="n"/>
    </row>
    <row r="913" ht="15.75" customHeight="1" s="198">
      <c r="A913" s="57" t="n"/>
      <c r="B913" s="57" t="n"/>
      <c r="C913" s="54" t="n"/>
      <c r="D913" s="57" t="n"/>
    </row>
    <row r="914" ht="15.75" customHeight="1" s="198">
      <c r="A914" s="57" t="n"/>
      <c r="B914" s="57" t="n"/>
      <c r="C914" s="54" t="n"/>
      <c r="D914" s="57" t="n"/>
    </row>
    <row r="915" ht="15.75" customHeight="1" s="198">
      <c r="A915" s="57" t="n"/>
      <c r="B915" s="57" t="n"/>
      <c r="C915" s="54" t="n"/>
      <c r="D915" s="57" t="n"/>
    </row>
    <row r="916" ht="15.75" customHeight="1" s="198">
      <c r="A916" s="57" t="n"/>
      <c r="B916" s="57" t="n"/>
      <c r="C916" s="54" t="n"/>
      <c r="D916" s="57" t="n"/>
    </row>
    <row r="917" ht="15.75" customHeight="1" s="198">
      <c r="A917" s="57" t="n"/>
      <c r="B917" s="57" t="n"/>
      <c r="C917" s="54" t="n"/>
      <c r="D917" s="57" t="n"/>
    </row>
    <row r="918" ht="15.75" customHeight="1" s="198">
      <c r="A918" s="57" t="n"/>
      <c r="B918" s="57" t="n"/>
      <c r="C918" s="54" t="n"/>
      <c r="D918" s="57" t="n"/>
    </row>
    <row r="919" ht="15.75" customHeight="1" s="198">
      <c r="A919" s="57" t="n"/>
      <c r="B919" s="57" t="n"/>
      <c r="C919" s="54" t="n"/>
      <c r="D919" s="57" t="n"/>
    </row>
    <row r="920" ht="15.75" customHeight="1" s="198">
      <c r="A920" s="57" t="n"/>
      <c r="B920" s="57" t="n"/>
      <c r="C920" s="54" t="n"/>
      <c r="D920" s="57" t="n"/>
    </row>
    <row r="921" ht="15.75" customHeight="1" s="198">
      <c r="A921" s="57" t="n"/>
      <c r="B921" s="57" t="n"/>
      <c r="C921" s="54" t="n"/>
      <c r="D921" s="57" t="n"/>
    </row>
    <row r="922" ht="15.75" customHeight="1" s="198">
      <c r="A922" s="57" t="n"/>
      <c r="B922" s="57" t="n"/>
      <c r="C922" s="54" t="n"/>
      <c r="D922" s="57" t="n"/>
    </row>
    <row r="923" ht="15.75" customHeight="1" s="198">
      <c r="A923" s="57" t="n"/>
      <c r="B923" s="57" t="n"/>
      <c r="C923" s="54" t="n"/>
      <c r="D923" s="57" t="n"/>
    </row>
    <row r="924" ht="15.75" customHeight="1" s="198">
      <c r="A924" s="57" t="n"/>
      <c r="B924" s="57" t="n"/>
      <c r="C924" s="54" t="n"/>
      <c r="D924" s="57" t="n"/>
    </row>
    <row r="925" ht="15.75" customHeight="1" s="198">
      <c r="A925" s="57" t="n"/>
      <c r="B925" s="57" t="n"/>
      <c r="C925" s="54" t="n"/>
      <c r="D925" s="57" t="n"/>
    </row>
    <row r="926" ht="15.75" customHeight="1" s="198">
      <c r="A926" s="57" t="n"/>
      <c r="B926" s="57" t="n"/>
      <c r="C926" s="54" t="n"/>
      <c r="D926" s="57" t="n"/>
    </row>
    <row r="927" ht="15.75" customHeight="1" s="198">
      <c r="A927" s="57" t="n"/>
      <c r="B927" s="57" t="n"/>
      <c r="C927" s="54" t="n"/>
      <c r="D927" s="57" t="n"/>
    </row>
    <row r="928" ht="15.75" customHeight="1" s="198">
      <c r="A928" s="57" t="n"/>
      <c r="B928" s="57" t="n"/>
      <c r="C928" s="54" t="n"/>
      <c r="D928" s="57" t="n"/>
    </row>
    <row r="929" ht="15.75" customHeight="1" s="198">
      <c r="A929" s="57" t="n"/>
      <c r="B929" s="57" t="n"/>
      <c r="C929" s="54" t="n"/>
      <c r="D929" s="57" t="n"/>
    </row>
    <row r="930" ht="15.75" customHeight="1" s="198">
      <c r="A930" s="57" t="n"/>
      <c r="B930" s="57" t="n"/>
      <c r="C930" s="54" t="n"/>
      <c r="D930" s="57" t="n"/>
    </row>
    <row r="931" ht="15.75" customHeight="1" s="198">
      <c r="A931" s="57" t="n"/>
      <c r="B931" s="57" t="n"/>
      <c r="C931" s="54" t="n"/>
      <c r="D931" s="57" t="n"/>
    </row>
    <row r="932" ht="15.75" customHeight="1" s="198">
      <c r="A932" s="57" t="n"/>
      <c r="B932" s="57" t="n"/>
      <c r="C932" s="54" t="n"/>
      <c r="D932" s="57" t="n"/>
    </row>
    <row r="933" ht="15.75" customHeight="1" s="198">
      <c r="A933" s="57" t="n"/>
      <c r="B933" s="57" t="n"/>
      <c r="C933" s="54" t="n"/>
      <c r="D933" s="57" t="n"/>
    </row>
    <row r="934" ht="15.75" customHeight="1" s="198">
      <c r="A934" s="57" t="n"/>
      <c r="B934" s="57" t="n"/>
      <c r="C934" s="54" t="n"/>
      <c r="D934" s="57" t="n"/>
    </row>
    <row r="935" ht="15.75" customHeight="1" s="198">
      <c r="A935" s="57" t="n"/>
      <c r="B935" s="57" t="n"/>
      <c r="C935" s="54" t="n"/>
      <c r="D935" s="57" t="n"/>
    </row>
    <row r="936" ht="15.75" customHeight="1" s="198">
      <c r="A936" s="57" t="n"/>
      <c r="B936" s="57" t="n"/>
      <c r="C936" s="54" t="n"/>
      <c r="D936" s="57" t="n"/>
    </row>
    <row r="937" ht="15.75" customHeight="1" s="198">
      <c r="A937" s="57" t="n"/>
      <c r="B937" s="57" t="n"/>
      <c r="C937" s="54" t="n"/>
      <c r="D937" s="57" t="n"/>
    </row>
    <row r="938" ht="15.75" customHeight="1" s="198">
      <c r="A938" s="57" t="n"/>
      <c r="B938" s="57" t="n"/>
      <c r="C938" s="54" t="n"/>
      <c r="D938" s="57" t="n"/>
    </row>
    <row r="939" ht="15.75" customHeight="1" s="198">
      <c r="A939" s="57" t="n"/>
      <c r="B939" s="57" t="n"/>
      <c r="C939" s="54" t="n"/>
      <c r="D939" s="57" t="n"/>
    </row>
    <row r="940" ht="15.75" customHeight="1" s="198">
      <c r="A940" s="57" t="n"/>
      <c r="B940" s="57" t="n"/>
      <c r="C940" s="54" t="n"/>
      <c r="D940" s="57" t="n"/>
    </row>
    <row r="941" ht="15.75" customHeight="1" s="198">
      <c r="A941" s="57" t="n"/>
      <c r="B941" s="57" t="n"/>
      <c r="C941" s="54" t="n"/>
      <c r="D941" s="57" t="n"/>
    </row>
    <row r="942" ht="15.75" customHeight="1" s="198">
      <c r="A942" s="57" t="n"/>
      <c r="B942" s="57" t="n"/>
      <c r="C942" s="54" t="n"/>
      <c r="D942" s="57" t="n"/>
    </row>
    <row r="943" ht="15.75" customHeight="1" s="198">
      <c r="A943" s="57" t="n"/>
      <c r="B943" s="57" t="n"/>
      <c r="C943" s="54" t="n"/>
      <c r="D943" s="57" t="n"/>
    </row>
    <row r="944" ht="15.75" customHeight="1" s="198">
      <c r="A944" s="57" t="n"/>
      <c r="B944" s="57" t="n"/>
      <c r="C944" s="54" t="n"/>
      <c r="D944" s="57" t="n"/>
    </row>
    <row r="945" ht="15.75" customHeight="1" s="198">
      <c r="A945" s="57" t="n"/>
      <c r="B945" s="57" t="n"/>
      <c r="C945" s="54" t="n"/>
      <c r="D945" s="57" t="n"/>
    </row>
    <row r="946" ht="15.75" customHeight="1" s="198">
      <c r="A946" s="57" t="n"/>
      <c r="B946" s="57" t="n"/>
      <c r="C946" s="54" t="n"/>
      <c r="D946" s="57" t="n"/>
    </row>
    <row r="947" ht="15.75" customHeight="1" s="198">
      <c r="A947" s="57" t="n"/>
      <c r="B947" s="57" t="n"/>
      <c r="C947" s="54" t="n"/>
      <c r="D947" s="57" t="n"/>
    </row>
    <row r="948" ht="15.75" customHeight="1" s="198">
      <c r="A948" s="57" t="n"/>
      <c r="B948" s="57" t="n"/>
      <c r="C948" s="54" t="n"/>
      <c r="D948" s="57" t="n"/>
    </row>
    <row r="949" ht="15.75" customHeight="1" s="198">
      <c r="A949" s="57" t="n"/>
      <c r="B949" s="57" t="n"/>
      <c r="C949" s="54" t="n"/>
      <c r="D949" s="57" t="n"/>
    </row>
    <row r="950" ht="15.75" customHeight="1" s="198">
      <c r="A950" s="57" t="n"/>
      <c r="B950" s="57" t="n"/>
      <c r="C950" s="54" t="n"/>
      <c r="D950" s="57" t="n"/>
    </row>
    <row r="951" ht="15.75" customHeight="1" s="198">
      <c r="A951" s="57" t="n"/>
      <c r="B951" s="57" t="n"/>
      <c r="C951" s="54" t="n"/>
      <c r="D951" s="57" t="n"/>
    </row>
    <row r="952" ht="15.75" customHeight="1" s="198">
      <c r="A952" s="57" t="n"/>
      <c r="B952" s="57" t="n"/>
      <c r="C952" s="54" t="n"/>
      <c r="D952" s="57" t="n"/>
    </row>
    <row r="953" ht="15.75" customHeight="1" s="198">
      <c r="A953" s="57" t="n"/>
      <c r="B953" s="57" t="n"/>
      <c r="C953" s="54" t="n"/>
      <c r="D953" s="57" t="n"/>
    </row>
    <row r="954" ht="15.75" customHeight="1" s="198">
      <c r="A954" s="57" t="n"/>
      <c r="B954" s="57" t="n"/>
      <c r="C954" s="54" t="n"/>
      <c r="D954" s="57" t="n"/>
    </row>
    <row r="955" ht="15.75" customHeight="1" s="198">
      <c r="A955" s="57" t="n"/>
      <c r="B955" s="57" t="n"/>
      <c r="C955" s="54" t="n"/>
      <c r="D955" s="57" t="n"/>
    </row>
    <row r="956" ht="15.75" customHeight="1" s="198">
      <c r="A956" s="57" t="n"/>
      <c r="B956" s="57" t="n"/>
      <c r="C956" s="54" t="n"/>
      <c r="D956" s="57" t="n"/>
    </row>
    <row r="957" ht="15.75" customHeight="1" s="198">
      <c r="A957" s="57" t="n"/>
      <c r="B957" s="57" t="n"/>
      <c r="C957" s="54" t="n"/>
      <c r="D957" s="57" t="n"/>
    </row>
    <row r="958" ht="15.75" customHeight="1" s="198">
      <c r="A958" s="57" t="n"/>
      <c r="B958" s="57" t="n"/>
      <c r="C958" s="54" t="n"/>
      <c r="D958" s="57" t="n"/>
    </row>
    <row r="959" ht="15.75" customHeight="1" s="198">
      <c r="A959" s="57" t="n"/>
      <c r="B959" s="57" t="n"/>
      <c r="C959" s="54" t="n"/>
      <c r="D959" s="57" t="n"/>
    </row>
    <row r="960" ht="15.75" customHeight="1" s="198">
      <c r="A960" s="57" t="n"/>
      <c r="B960" s="57" t="n"/>
      <c r="C960" s="54" t="n"/>
      <c r="D960" s="57" t="n"/>
    </row>
    <row r="961" ht="15.75" customHeight="1" s="198">
      <c r="A961" s="57" t="n"/>
      <c r="B961" s="57" t="n"/>
      <c r="C961" s="54" t="n"/>
      <c r="D961" s="57" t="n"/>
    </row>
    <row r="962" ht="15.75" customHeight="1" s="198">
      <c r="A962" s="57" t="n"/>
      <c r="B962" s="57" t="n"/>
      <c r="C962" s="54" t="n"/>
      <c r="D962" s="57" t="n"/>
    </row>
    <row r="963" ht="15.75" customHeight="1" s="198">
      <c r="A963" s="57" t="n"/>
      <c r="B963" s="57" t="n"/>
      <c r="C963" s="54" t="n"/>
      <c r="D963" s="57" t="n"/>
    </row>
    <row r="964" ht="15.75" customHeight="1" s="198">
      <c r="A964" s="57" t="n"/>
      <c r="B964" s="57" t="n"/>
      <c r="C964" s="54" t="n"/>
      <c r="D964" s="57" t="n"/>
    </row>
    <row r="965" ht="15.75" customHeight="1" s="198">
      <c r="A965" s="57" t="n"/>
      <c r="B965" s="57" t="n"/>
      <c r="C965" s="54" t="n"/>
      <c r="D965" s="57" t="n"/>
    </row>
    <row r="966" ht="15.75" customHeight="1" s="198">
      <c r="A966" s="57" t="n"/>
      <c r="B966" s="57" t="n"/>
      <c r="C966" s="54" t="n"/>
      <c r="D966" s="57" t="n"/>
    </row>
    <row r="967" ht="15.75" customHeight="1" s="198">
      <c r="A967" s="57" t="n"/>
      <c r="B967" s="57" t="n"/>
      <c r="C967" s="54" t="n"/>
      <c r="D967" s="57" t="n"/>
    </row>
    <row r="968" ht="15.75" customHeight="1" s="198">
      <c r="A968" s="57" t="n"/>
      <c r="B968" s="57" t="n"/>
      <c r="C968" s="54" t="n"/>
      <c r="D968" s="57" t="n"/>
    </row>
    <row r="969" ht="15.75" customHeight="1" s="198">
      <c r="A969" s="57" t="n"/>
      <c r="B969" s="57" t="n"/>
      <c r="C969" s="54" t="n"/>
      <c r="D969" s="57" t="n"/>
    </row>
    <row r="970" ht="15.75" customHeight="1" s="198">
      <c r="A970" s="57" t="n"/>
      <c r="B970" s="57" t="n"/>
      <c r="C970" s="54" t="n"/>
      <c r="D970" s="57" t="n"/>
    </row>
    <row r="971" ht="15.75" customHeight="1" s="198">
      <c r="A971" s="57" t="n"/>
      <c r="B971" s="57" t="n"/>
      <c r="C971" s="54" t="n"/>
      <c r="D971" s="57" t="n"/>
    </row>
    <row r="972" ht="15.75" customHeight="1" s="198">
      <c r="A972" s="57" t="n"/>
      <c r="B972" s="57" t="n"/>
      <c r="C972" s="54" t="n"/>
      <c r="D972" s="57" t="n"/>
    </row>
    <row r="973" ht="15.75" customHeight="1" s="198">
      <c r="A973" s="57" t="n"/>
      <c r="B973" s="57" t="n"/>
      <c r="C973" s="54" t="n"/>
      <c r="D973" s="57" t="n"/>
    </row>
    <row r="974" ht="15.75" customHeight="1" s="198">
      <c r="A974" s="57" t="n"/>
      <c r="B974" s="57" t="n"/>
      <c r="C974" s="54" t="n"/>
      <c r="D974" s="57" t="n"/>
    </row>
    <row r="975" ht="15.75" customHeight="1" s="198">
      <c r="A975" s="57" t="n"/>
      <c r="B975" s="57" t="n"/>
      <c r="C975" s="54" t="n"/>
      <c r="D975" s="57" t="n"/>
    </row>
    <row r="976" ht="15.75" customHeight="1" s="198">
      <c r="A976" s="57" t="n"/>
      <c r="B976" s="57" t="n"/>
      <c r="C976" s="54" t="n"/>
      <c r="D976" s="57" t="n"/>
    </row>
    <row r="977" ht="15.75" customHeight="1" s="198">
      <c r="A977" s="57" t="n"/>
      <c r="B977" s="57" t="n"/>
      <c r="C977" s="54" t="n"/>
      <c r="D977" s="57" t="n"/>
    </row>
    <row r="978" ht="15.75" customHeight="1" s="198">
      <c r="A978" s="57" t="n"/>
      <c r="B978" s="57" t="n"/>
      <c r="C978" s="54" t="n"/>
      <c r="D978" s="57" t="n"/>
    </row>
    <row r="979" ht="15.75" customHeight="1" s="198">
      <c r="A979" s="57" t="n"/>
      <c r="B979" s="57" t="n"/>
      <c r="C979" s="54" t="n"/>
      <c r="D979" s="57" t="n"/>
    </row>
    <row r="980" ht="15.75" customHeight="1" s="198">
      <c r="A980" s="57" t="n"/>
      <c r="B980" s="57" t="n"/>
      <c r="C980" s="54" t="n"/>
      <c r="D980" s="57" t="n"/>
    </row>
    <row r="981" ht="15.75" customHeight="1" s="198">
      <c r="A981" s="57" t="n"/>
      <c r="B981" s="57" t="n"/>
      <c r="C981" s="54" t="n"/>
      <c r="D981" s="57" t="n"/>
    </row>
    <row r="982" ht="15.75" customHeight="1" s="198">
      <c r="A982" s="57" t="n"/>
      <c r="B982" s="57" t="n"/>
      <c r="C982" s="54" t="n"/>
      <c r="D982" s="57" t="n"/>
    </row>
    <row r="983" ht="15.75" customHeight="1" s="198">
      <c r="A983" s="57" t="n"/>
      <c r="B983" s="57" t="n"/>
      <c r="C983" s="54" t="n"/>
      <c r="D983" s="57" t="n"/>
    </row>
    <row r="984" ht="15.75" customHeight="1" s="198">
      <c r="A984" s="57" t="n"/>
      <c r="B984" s="57" t="n"/>
      <c r="C984" s="54" t="n"/>
      <c r="D984" s="57" t="n"/>
    </row>
    <row r="985" ht="15.75" customHeight="1" s="198">
      <c r="A985" s="57" t="n"/>
      <c r="B985" s="57" t="n"/>
      <c r="C985" s="54" t="n"/>
      <c r="D985" s="57" t="n"/>
    </row>
    <row r="986" ht="15.75" customHeight="1" s="198">
      <c r="A986" s="57" t="n"/>
      <c r="B986" s="57" t="n"/>
      <c r="C986" s="54" t="n"/>
      <c r="D986" s="57" t="n"/>
    </row>
    <row r="987" ht="15.75" customHeight="1" s="198">
      <c r="A987" s="57" t="n"/>
      <c r="B987" s="57" t="n"/>
      <c r="C987" s="54" t="n"/>
      <c r="D987" s="57" t="n"/>
    </row>
    <row r="988" ht="15.75" customHeight="1" s="198">
      <c r="A988" s="57" t="n"/>
      <c r="B988" s="57" t="n"/>
      <c r="C988" s="54" t="n"/>
      <c r="D988" s="57" t="n"/>
    </row>
    <row r="989" ht="15.75" customHeight="1" s="198">
      <c r="A989" s="57" t="n"/>
      <c r="B989" s="57" t="n"/>
      <c r="C989" s="54" t="n"/>
      <c r="D989" s="57" t="n"/>
    </row>
    <row r="990" ht="15.75" customHeight="1" s="198">
      <c r="A990" s="57" t="n"/>
      <c r="B990" s="57" t="n"/>
      <c r="C990" s="54" t="n"/>
      <c r="D990" s="57" t="n"/>
    </row>
    <row r="991" ht="15.75" customHeight="1" s="198">
      <c r="A991" s="57" t="n"/>
      <c r="B991" s="57" t="n"/>
      <c r="C991" s="54" t="n"/>
      <c r="D991" s="57" t="n"/>
    </row>
    <row r="992" ht="15.75" customHeight="1" s="198">
      <c r="A992" s="57" t="n"/>
      <c r="B992" s="57" t="n"/>
      <c r="C992" s="54" t="n"/>
      <c r="D992" s="57" t="n"/>
    </row>
    <row r="993" ht="15.75" customHeight="1" s="198">
      <c r="A993" s="57" t="n"/>
      <c r="B993" s="57" t="n"/>
      <c r="C993" s="54" t="n"/>
      <c r="D993" s="57" t="n"/>
    </row>
    <row r="994" ht="15.75" customHeight="1" s="198">
      <c r="A994" s="57" t="n"/>
      <c r="B994" s="57" t="n"/>
      <c r="C994" s="54" t="n"/>
      <c r="D994" s="57" t="n"/>
    </row>
    <row r="995" ht="15.75" customHeight="1" s="198">
      <c r="A995" s="57" t="n"/>
      <c r="B995" s="57" t="n"/>
      <c r="C995" s="54" t="n"/>
      <c r="D995" s="57" t="n"/>
    </row>
    <row r="996" ht="15.75" customHeight="1" s="198">
      <c r="A996" s="57" t="n"/>
      <c r="B996" s="57" t="n"/>
      <c r="C996" s="54" t="n"/>
      <c r="D996" s="57" t="n"/>
    </row>
    <row r="997" ht="15.75" customHeight="1" s="198">
      <c r="A997" s="57" t="n"/>
      <c r="B997" s="57" t="n"/>
      <c r="C997" s="54" t="n"/>
      <c r="D997" s="57" t="n"/>
    </row>
    <row r="998" ht="15.75" customHeight="1" s="198">
      <c r="A998" s="57" t="n"/>
      <c r="B998" s="57" t="n"/>
      <c r="C998" s="54" t="n"/>
      <c r="D998" s="57" t="n"/>
    </row>
    <row r="999" ht="15.75" customHeight="1" s="198">
      <c r="A999" s="57" t="n"/>
      <c r="B999" s="57" t="n"/>
      <c r="C999" s="54" t="n"/>
      <c r="D999" s="57" t="n"/>
    </row>
    <row r="1000" ht="15.75" customHeight="1" s="198">
      <c r="A1000" s="57" t="n"/>
      <c r="B1000" s="57" t="n"/>
      <c r="C1000" s="54" t="n"/>
      <c r="D1000" s="57" t="n"/>
    </row>
  </sheetData>
  <autoFilter ref="$A$1:$D$1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1.xml><?xml version="1.0" encoding="utf-8"?>
<worksheet xmlns="http://schemas.openxmlformats.org/spreadsheetml/2006/main">
  <sheetPr>
    <tabColor rgb="FFA3BCD3"/>
    <outlinePr summaryBelow="1" summaryRight="1"/>
    <pageSetUpPr/>
  </sheetPr>
  <dimension ref="A1:X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3.88" customWidth="1" style="198" min="3" max="3"/>
    <col width="22.13" customWidth="1" style="198" min="4" max="4"/>
    <col width="16.25" customWidth="1" style="198" min="5" max="5"/>
    <col width="46.63" customWidth="1" style="198" min="6" max="6"/>
    <col width="9.130000000000001" customWidth="1" style="198" min="7" max="9"/>
    <col width="8.630000000000001" customWidth="1" style="198" min="10" max="23"/>
    <col width="12.75" customWidth="1" style="198" min="24" max="24"/>
  </cols>
  <sheetData>
    <row r="1" ht="12.75" customHeight="1" s="198">
      <c r="A1" s="85" t="inlineStr">
        <is>
          <t>Country</t>
        </is>
      </c>
      <c r="B1" s="85" t="inlineStr">
        <is>
          <t>Country code</t>
        </is>
      </c>
      <c r="C1" s="51" t="inlineStr">
        <is>
          <t>MRV cost</t>
        </is>
      </c>
      <c r="D1" s="51" t="inlineStr">
        <is>
          <t>Source</t>
        </is>
      </c>
      <c r="G1" s="13" t="n"/>
      <c r="H1" s="13" t="n"/>
      <c r="I1" s="13" t="n"/>
      <c r="J1" s="13" t="n"/>
      <c r="K1" s="13" t="n"/>
      <c r="L1" s="13" t="n"/>
      <c r="M1" s="13" t="n"/>
      <c r="N1" s="13" t="n"/>
      <c r="O1" s="13" t="n"/>
      <c r="P1" s="13" t="n"/>
      <c r="Q1" s="13" t="n"/>
      <c r="R1" s="13" t="n"/>
      <c r="S1" s="13" t="n"/>
      <c r="T1" s="13" t="n"/>
      <c r="U1" s="13" t="n"/>
      <c r="V1" s="13" t="n"/>
      <c r="W1" s="13" t="n"/>
      <c r="X1" s="13" t="n"/>
    </row>
    <row r="2" ht="12.75" customHeight="1" s="198">
      <c r="A2" s="62" t="inlineStr">
        <is>
          <t>United States</t>
        </is>
      </c>
      <c r="B2" s="62">
        <f t="array" ref="B2">INDEX(Countries!$D$2:$D$255, MATCH(A2, Countries!$B$2:$B$255, 0))
</f>
        <v/>
      </c>
      <c r="C2" s="54" t="n">
        <v>100000</v>
      </c>
      <c r="D2" s="57" t="inlineStr">
        <is>
          <t>TNC Feasibility Study -  New Jersey Salt Marsh</t>
        </is>
      </c>
    </row>
    <row r="3" ht="12.75" customHeight="1" s="198">
      <c r="A3" s="62" t="inlineStr">
        <is>
          <t>Indonesia</t>
        </is>
      </c>
      <c r="B3" s="62">
        <f t="array" ref="B3">INDEX(Countries!$D$2:$D$255, MATCH(A3, Countries!$B$2:$B$255, 0))
</f>
        <v/>
      </c>
      <c r="C3" s="54" t="n">
        <v>75000</v>
      </c>
      <c r="D3" s="57" t="inlineStr">
        <is>
          <t xml:space="preserve">TNC Feasibility Study -  North Kenya </t>
        </is>
      </c>
    </row>
    <row r="4" ht="12.75" customHeight="1" s="198">
      <c r="A4" s="62" t="inlineStr">
        <is>
          <t>Australia</t>
        </is>
      </c>
      <c r="B4" s="62">
        <f t="array" ref="B4">INDEX(Countries!$D$2:$D$255, MATCH(A4, Countries!$B$2:$B$255, 0))
</f>
        <v/>
      </c>
      <c r="C4" s="54" t="n">
        <v>100000</v>
      </c>
      <c r="D4" s="57" t="inlineStr">
        <is>
          <t>TNC Feasibility Study -  New Jersey Salt Marsh</t>
        </is>
      </c>
    </row>
    <row r="5" ht="12.75" customHeight="1" s="198">
      <c r="A5" s="62" t="inlineStr">
        <is>
          <t>The Bahamas</t>
        </is>
      </c>
      <c r="B5" s="62">
        <f t="array" ref="B5">INDEX(Countries!$D$2:$D$255, MATCH(A5, Countries!$B$2:$B$255, 0))
</f>
        <v/>
      </c>
      <c r="C5" s="54" t="n">
        <v>100000</v>
      </c>
      <c r="D5" s="57" t="inlineStr">
        <is>
          <t>TNC Feasibility Study - Caribbean</t>
        </is>
      </c>
    </row>
    <row r="6" ht="12.75" customHeight="1" s="198">
      <c r="A6" s="62" t="inlineStr">
        <is>
          <t>Kenya</t>
        </is>
      </c>
      <c r="B6" s="62">
        <f t="array" ref="B6">INDEX(Countries!$D$2:$D$255, MATCH(A6, Countries!$B$2:$B$255, 0))
</f>
        <v/>
      </c>
      <c r="C6" s="54" t="n">
        <v>75000</v>
      </c>
      <c r="D6" s="57" t="inlineStr">
        <is>
          <t xml:space="preserve">TNC Feasibility Study -  North Kenya </t>
        </is>
      </c>
    </row>
    <row r="7" ht="12.75" customHeight="1" s="198">
      <c r="A7" s="62" t="inlineStr">
        <is>
          <t>Mexico</t>
        </is>
      </c>
      <c r="B7" s="62">
        <f t="array" ref="B7">INDEX(Countries!$D$2:$D$255, MATCH(A7, Countries!$B$2:$B$255, 0))
</f>
        <v/>
      </c>
      <c r="C7" s="54" t="n">
        <v>75000</v>
      </c>
      <c r="D7" s="57" t="inlineStr">
        <is>
          <t xml:space="preserve">TNC Feasibility Study -  North Kenya </t>
        </is>
      </c>
    </row>
    <row r="8" ht="12.75" customHeight="1" s="198">
      <c r="A8" s="62" t="inlineStr">
        <is>
          <t>Colombia</t>
        </is>
      </c>
      <c r="B8" s="62">
        <f t="array" ref="B8">INDEX(Countries!$D$2:$D$255, MATCH(A8, Countries!$B$2:$B$255, 0))
</f>
        <v/>
      </c>
      <c r="C8" s="54" t="n">
        <v>75000</v>
      </c>
      <c r="D8" s="57" t="inlineStr">
        <is>
          <t xml:space="preserve">TNC Feasibility Study -  North Kenya </t>
        </is>
      </c>
    </row>
    <row r="9" ht="12.75" customHeight="1" s="198">
      <c r="A9" s="62" t="inlineStr">
        <is>
          <t>India</t>
        </is>
      </c>
      <c r="B9" s="62">
        <f t="array" ref="B9">INDEX(Countries!$D$2:$D$255, MATCH(A9, Countries!$B$2:$B$255, 0))
</f>
        <v/>
      </c>
      <c r="C9" s="54" t="n">
        <v>75000</v>
      </c>
      <c r="D9" s="57" t="inlineStr">
        <is>
          <t xml:space="preserve">TNC Feasibility Study -  North Kenya </t>
        </is>
      </c>
    </row>
    <row r="10" ht="12.75" customHeight="1" s="198">
      <c r="A10" s="62" t="inlineStr">
        <is>
          <t>China</t>
        </is>
      </c>
      <c r="B10" s="62">
        <f t="array" ref="B10">INDEX(Countries!$D$2:$D$255, MATCH(A10, Countries!$B$2:$B$255, 0))
</f>
        <v/>
      </c>
      <c r="C10" s="63" t="n">
        <v>75000</v>
      </c>
      <c r="D10" s="57" t="inlineStr">
        <is>
          <t xml:space="preserve">TNC Feasibility Study -  North Kenya </t>
        </is>
      </c>
    </row>
    <row r="11" ht="12.75" customHeight="1" s="198">
      <c r="A11" s="57" t="n"/>
      <c r="B11" s="57" t="n"/>
      <c r="C11" s="54" t="n"/>
      <c r="D11" s="77" t="n"/>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57" t="n"/>
      <c r="B12" s="57" t="n"/>
      <c r="C12" s="54" t="n"/>
      <c r="D12" s="77" t="n"/>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57" t="n"/>
      <c r="B13" s="57" t="n"/>
      <c r="C13" s="54" t="n"/>
      <c r="D13" s="77" t="n"/>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57" t="n"/>
      <c r="B14" s="57" t="n"/>
      <c r="C14" s="54" t="n"/>
      <c r="D14" s="77" t="n"/>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57" t="n"/>
      <c r="B15" s="57" t="n"/>
      <c r="C15" s="54" t="n"/>
      <c r="D15" s="77" t="n"/>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57" t="n"/>
      <c r="B16" s="57" t="n"/>
      <c r="C16" s="54" t="n"/>
      <c r="D16" s="77" t="n"/>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57" t="n"/>
      <c r="B17" s="57" t="n"/>
      <c r="C17" s="54" t="n"/>
      <c r="D17" s="77" t="n"/>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57" t="n"/>
      <c r="B18" s="57" t="n"/>
      <c r="C18" s="54" t="n"/>
      <c r="D18" s="77" t="n"/>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57" t="n"/>
      <c r="B19" s="57" t="n"/>
      <c r="C19" s="54" t="n"/>
      <c r="D19" s="77" t="n"/>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57" t="n"/>
      <c r="B20" s="57" t="n"/>
      <c r="C20" s="54" t="n"/>
      <c r="D20" s="77" t="n"/>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57" t="n"/>
      <c r="B21" s="57" t="n"/>
      <c r="C21" s="54" t="n"/>
      <c r="D21" s="77" t="n"/>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57" t="n"/>
      <c r="B22" s="57" t="n"/>
      <c r="C22" s="54" t="n"/>
      <c r="D22" s="77" t="n"/>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57" t="n"/>
      <c r="B23" s="57" t="n"/>
      <c r="C23" s="54" t="n"/>
      <c r="D23" s="77" t="n"/>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57" t="n"/>
      <c r="B24" s="57" t="n"/>
      <c r="C24" s="54" t="n"/>
      <c r="D24" s="77" t="n"/>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57" t="n"/>
      <c r="B25" s="57" t="n"/>
      <c r="C25" s="54" t="n"/>
      <c r="D25" s="77" t="n"/>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57" t="n"/>
      <c r="B26" s="57" t="n"/>
      <c r="C26" s="54" t="n"/>
      <c r="D26" s="77" t="n"/>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57" t="n"/>
      <c r="B27" s="57" t="n"/>
      <c r="C27" s="54" t="n"/>
      <c r="D27" s="77" t="n"/>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57" t="n"/>
      <c r="B28" s="57" t="n"/>
      <c r="C28" s="54" t="n"/>
      <c r="D28" s="77" t="n"/>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57" t="n"/>
      <c r="B29" s="57" t="n"/>
      <c r="C29" s="54" t="n"/>
      <c r="D29" s="7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57" t="n"/>
      <c r="B30" s="57" t="n"/>
      <c r="C30" s="54" t="n"/>
      <c r="D30" s="7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57" t="n"/>
      <c r="B31" s="57" t="n"/>
      <c r="C31" s="54" t="n"/>
      <c r="D31" s="7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57" t="n"/>
      <c r="B32" s="57" t="n"/>
      <c r="C32" s="54" t="n"/>
      <c r="D32" s="7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57" t="n"/>
      <c r="B33" s="57" t="n"/>
      <c r="C33" s="54" t="n"/>
      <c r="D33" s="7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57" t="n"/>
      <c r="B34" s="57" t="n"/>
      <c r="C34" s="54" t="n"/>
      <c r="D34" s="7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57" t="n"/>
      <c r="B35" s="57" t="n"/>
      <c r="C35" s="54" t="n"/>
      <c r="D35" s="7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57" t="n"/>
      <c r="B36" s="57" t="n"/>
      <c r="C36" s="54" t="n"/>
      <c r="D36" s="7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57" t="n"/>
      <c r="B37" s="57" t="n"/>
      <c r="C37" s="54" t="n"/>
      <c r="D37" s="7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57" t="n"/>
      <c r="B38" s="57" t="n"/>
      <c r="C38" s="54" t="n"/>
      <c r="D38" s="7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57" t="n"/>
      <c r="B39" s="57" t="n"/>
      <c r="C39" s="54" t="n"/>
      <c r="D39" s="7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57" t="n"/>
      <c r="B40" s="57" t="n"/>
      <c r="C40" s="54" t="n"/>
      <c r="D40" s="7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57" t="n"/>
      <c r="B41" s="57" t="n"/>
      <c r="C41" s="54" t="n"/>
      <c r="D41" s="7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57" t="n"/>
      <c r="B42" s="57" t="n"/>
      <c r="C42" s="54" t="n"/>
      <c r="D42" s="7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57" t="n"/>
      <c r="B43" s="57" t="n"/>
      <c r="C43" s="54" t="n"/>
      <c r="D43" s="7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57" t="n"/>
      <c r="B44" s="57" t="n"/>
      <c r="C44" s="54" t="n"/>
      <c r="D44" s="7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57" t="n"/>
      <c r="B45" s="57" t="n"/>
      <c r="C45" s="54" t="n"/>
      <c r="D45" s="7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57" t="n"/>
      <c r="B46" s="57" t="n"/>
      <c r="C46" s="54" t="n"/>
      <c r="D46" s="7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57" t="n"/>
      <c r="B47" s="57" t="n"/>
      <c r="C47" s="54" t="n"/>
      <c r="D47" s="7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57" t="n"/>
      <c r="B48" s="57" t="n"/>
      <c r="C48" s="54" t="n"/>
      <c r="D48" s="7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57" t="n"/>
      <c r="B49" s="57" t="n"/>
      <c r="C49" s="54" t="n"/>
      <c r="D49" s="7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57" t="n"/>
      <c r="B50" s="57" t="n"/>
      <c r="C50" s="54" t="n"/>
      <c r="D50" s="7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57" t="n"/>
      <c r="B51" s="57" t="n"/>
      <c r="C51" s="54" t="n"/>
      <c r="D51" s="7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57" t="n"/>
      <c r="B52" s="57" t="n"/>
      <c r="C52" s="54" t="n"/>
      <c r="D52" s="7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57" t="n"/>
      <c r="B53" s="57" t="n"/>
      <c r="C53" s="54" t="n"/>
      <c r="D53" s="7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57" t="n"/>
      <c r="B54" s="57" t="n"/>
      <c r="C54" s="54" t="n"/>
      <c r="D54" s="7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57" t="n"/>
      <c r="B55" s="57" t="n"/>
      <c r="C55" s="54" t="n"/>
      <c r="D55" s="7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57" t="n"/>
      <c r="B56" s="57" t="n"/>
      <c r="C56" s="54" t="n"/>
      <c r="D56" s="7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57" t="n"/>
      <c r="B57" s="57" t="n"/>
      <c r="C57" s="54" t="n"/>
      <c r="D57" s="7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57" t="n"/>
      <c r="B58" s="57" t="n"/>
      <c r="C58" s="54" t="n"/>
      <c r="D58" s="7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57" t="n"/>
      <c r="B59" s="57" t="n"/>
      <c r="C59" s="54" t="n"/>
      <c r="D59" s="7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57" t="n"/>
      <c r="B60" s="57" t="n"/>
      <c r="C60" s="54" t="n"/>
      <c r="D60" s="7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57" t="n"/>
      <c r="B61" s="57" t="n"/>
      <c r="C61" s="54" t="n"/>
      <c r="D61" s="7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57" t="n"/>
      <c r="B62" s="57" t="n"/>
      <c r="C62" s="54" t="n"/>
      <c r="D62" s="7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57" t="n"/>
      <c r="B63" s="57" t="n"/>
      <c r="C63" s="54" t="n"/>
      <c r="D63" s="7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57" t="n"/>
      <c r="B64" s="57" t="n"/>
      <c r="C64" s="54" t="n"/>
      <c r="D64" s="7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57" t="n"/>
      <c r="B65" s="57" t="n"/>
      <c r="C65" s="54" t="n"/>
      <c r="D65" s="7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57" t="n"/>
      <c r="B66" s="57" t="n"/>
      <c r="C66" s="54" t="n"/>
      <c r="D66" s="7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57" t="n"/>
      <c r="B67" s="57" t="n"/>
      <c r="C67" s="54" t="n"/>
      <c r="D67" s="7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57" t="n"/>
      <c r="B68" s="57" t="n"/>
      <c r="C68" s="54" t="n"/>
      <c r="D68" s="7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57" t="n"/>
      <c r="B69" s="57" t="n"/>
      <c r="C69" s="54" t="n"/>
      <c r="D69" s="7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57" t="n"/>
      <c r="B70" s="57" t="n"/>
      <c r="C70" s="54" t="n"/>
      <c r="D70" s="7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57" t="n"/>
      <c r="B71" s="57" t="n"/>
      <c r="C71" s="54" t="n"/>
      <c r="D71" s="7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57" t="n"/>
      <c r="B72" s="57" t="n"/>
      <c r="C72" s="54" t="n"/>
      <c r="D72" s="7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57" t="n"/>
      <c r="B73" s="57" t="n"/>
      <c r="C73" s="54" t="n"/>
      <c r="D73" s="7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57" t="n"/>
      <c r="B74" s="57" t="n"/>
      <c r="C74" s="54" t="n"/>
      <c r="D74" s="7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57" t="n"/>
      <c r="B75" s="57" t="n"/>
      <c r="C75" s="54" t="n"/>
      <c r="D75" s="7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57" t="n"/>
      <c r="B76" s="57" t="n"/>
      <c r="C76" s="54" t="n"/>
      <c r="D76" s="7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57" t="n"/>
      <c r="B77" s="57" t="n"/>
      <c r="C77" s="54" t="n"/>
      <c r="D77" s="7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57" t="n"/>
      <c r="B78" s="57" t="n"/>
      <c r="C78" s="54" t="n"/>
      <c r="D78" s="7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57" t="n"/>
      <c r="B79" s="57" t="n"/>
      <c r="C79" s="54" t="n"/>
      <c r="D79" s="7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57" t="n"/>
      <c r="B80" s="57" t="n"/>
      <c r="C80" s="54" t="n"/>
      <c r="D80" s="7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57" t="n"/>
      <c r="B81" s="57" t="n"/>
      <c r="C81" s="54" t="n"/>
      <c r="D81" s="7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57" t="n"/>
      <c r="B82" s="57" t="n"/>
      <c r="C82" s="54" t="n"/>
      <c r="D82" s="7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57" t="n"/>
      <c r="B83" s="57" t="n"/>
      <c r="C83" s="54" t="n"/>
      <c r="D83" s="7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57" t="n"/>
      <c r="B84" s="57" t="n"/>
      <c r="C84" s="54" t="n"/>
      <c r="D84" s="7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57" t="n"/>
      <c r="B85" s="57" t="n"/>
      <c r="C85" s="54" t="n"/>
      <c r="D85" s="7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57" t="n"/>
      <c r="B86" s="57" t="n"/>
      <c r="C86" s="54" t="n"/>
      <c r="D86" s="7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57" t="n"/>
      <c r="B87" s="57" t="n"/>
      <c r="C87" s="54" t="n"/>
      <c r="D87" s="7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57" t="n"/>
      <c r="B88" s="57" t="n"/>
      <c r="C88" s="54" t="n"/>
      <c r="D88" s="7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57" t="n"/>
      <c r="B89" s="57" t="n"/>
      <c r="C89" s="54" t="n"/>
      <c r="D89" s="7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57" t="n"/>
      <c r="B90" s="57" t="n"/>
      <c r="C90" s="54" t="n"/>
      <c r="D90" s="7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57" t="n"/>
      <c r="B91" s="57" t="n"/>
      <c r="C91" s="54" t="n"/>
      <c r="D91" s="7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57" t="n"/>
      <c r="B92" s="57" t="n"/>
      <c r="C92" s="54" t="n"/>
      <c r="D92" s="7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57" t="n"/>
      <c r="B93" s="57" t="n"/>
      <c r="C93" s="54" t="n"/>
      <c r="D93" s="7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57" t="n"/>
      <c r="B94" s="57" t="n"/>
      <c r="C94" s="54" t="n"/>
      <c r="D94" s="7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57" t="n"/>
      <c r="B95" s="57" t="n"/>
      <c r="C95" s="54" t="n"/>
      <c r="D95" s="7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57" t="n"/>
      <c r="B96" s="57" t="n"/>
      <c r="C96" s="54" t="n"/>
      <c r="D96" s="7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57" t="n"/>
      <c r="B97" s="57" t="n"/>
      <c r="C97" s="54" t="n"/>
      <c r="D97" s="7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57" t="n"/>
      <c r="B98" s="57" t="n"/>
      <c r="C98" s="54" t="n"/>
      <c r="D98" s="7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57" t="n"/>
      <c r="B99" s="57" t="n"/>
      <c r="C99" s="54" t="n"/>
      <c r="D99" s="7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57" t="n"/>
      <c r="B100" s="57" t="n"/>
      <c r="C100" s="54" t="n"/>
      <c r="D100" s="7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57" t="n"/>
      <c r="B101" s="57" t="n"/>
      <c r="C101" s="54" t="n"/>
      <c r="D101" s="7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57" t="n"/>
      <c r="B102" s="57" t="n"/>
      <c r="C102" s="54" t="n"/>
      <c r="D102" s="7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57" t="n"/>
      <c r="B103" s="57" t="n"/>
      <c r="C103" s="54" t="n"/>
      <c r="D103" s="7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57" t="n"/>
      <c r="B104" s="57" t="n"/>
      <c r="C104" s="54" t="n"/>
      <c r="D104" s="7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57" t="n"/>
      <c r="B105" s="57" t="n"/>
      <c r="C105" s="54" t="n"/>
      <c r="D105" s="7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57" t="n"/>
      <c r="B106" s="57" t="n"/>
      <c r="C106" s="54" t="n"/>
      <c r="D106" s="7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57" t="n"/>
      <c r="B107" s="57" t="n"/>
      <c r="C107" s="54" t="n"/>
      <c r="D107" s="7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57" t="n"/>
      <c r="B108" s="57" t="n"/>
      <c r="C108" s="54" t="n"/>
      <c r="D108" s="7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57" t="n"/>
      <c r="B109" s="57" t="n"/>
      <c r="C109" s="54" t="n"/>
      <c r="D109" s="7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57" t="n"/>
      <c r="B110" s="57" t="n"/>
      <c r="C110" s="54" t="n"/>
      <c r="D110" s="7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57" t="n"/>
      <c r="B111" s="57" t="n"/>
      <c r="C111" s="54" t="n"/>
      <c r="D111" s="7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57" t="n"/>
      <c r="B112" s="57" t="n"/>
      <c r="C112" s="54" t="n"/>
      <c r="D112" s="7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57" t="n"/>
      <c r="B113" s="57" t="n"/>
      <c r="C113" s="54" t="n"/>
      <c r="D113" s="7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57" t="n"/>
      <c r="B114" s="57" t="n"/>
      <c r="C114" s="54" t="n"/>
      <c r="D114" s="7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57" t="n"/>
      <c r="B115" s="57" t="n"/>
      <c r="C115" s="54" t="n"/>
      <c r="D115" s="7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57" t="n"/>
      <c r="B116" s="57" t="n"/>
      <c r="C116" s="54" t="n"/>
      <c r="D116" s="7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57" t="n"/>
      <c r="B117" s="57" t="n"/>
      <c r="C117" s="54" t="n"/>
      <c r="D117" s="7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57" t="n"/>
      <c r="B118" s="57" t="n"/>
      <c r="C118" s="54" t="n"/>
      <c r="D118" s="7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57" t="n"/>
      <c r="B119" s="57" t="n"/>
      <c r="C119" s="54" t="n"/>
      <c r="D119" s="7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57" t="n"/>
      <c r="B120" s="57" t="n"/>
      <c r="C120" s="54" t="n"/>
      <c r="D120" s="7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57" t="n"/>
      <c r="B121" s="57" t="n"/>
      <c r="C121" s="54" t="n"/>
      <c r="D121" s="7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57" t="n"/>
      <c r="B122" s="57" t="n"/>
      <c r="C122" s="54" t="n"/>
      <c r="D122" s="7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57" t="n"/>
      <c r="B123" s="57" t="n"/>
      <c r="C123" s="54" t="n"/>
      <c r="D123" s="7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57" t="n"/>
      <c r="B124" s="57" t="n"/>
      <c r="C124" s="54" t="n"/>
      <c r="D124" s="7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57" t="n"/>
      <c r="B125" s="57" t="n"/>
      <c r="C125" s="54" t="n"/>
      <c r="D125" s="7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57" t="n"/>
      <c r="B126" s="57" t="n"/>
      <c r="C126" s="54" t="n"/>
      <c r="D126" s="7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57" t="n"/>
      <c r="B127" s="57" t="n"/>
      <c r="C127" s="54" t="n"/>
      <c r="D127" s="7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57" t="n"/>
      <c r="B128" s="57" t="n"/>
      <c r="C128" s="54" t="n"/>
      <c r="D128" s="7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57" t="n"/>
      <c r="B129" s="57" t="n"/>
      <c r="C129" s="54" t="n"/>
      <c r="D129" s="7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57" t="n"/>
      <c r="B130" s="57" t="n"/>
      <c r="C130" s="54" t="n"/>
      <c r="D130" s="7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57" t="n"/>
      <c r="B131" s="57" t="n"/>
      <c r="C131" s="54" t="n"/>
      <c r="D131" s="7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57" t="n"/>
      <c r="B132" s="57" t="n"/>
      <c r="C132" s="54" t="n"/>
      <c r="D132" s="7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57" t="n"/>
      <c r="B133" s="57" t="n"/>
      <c r="C133" s="54" t="n"/>
      <c r="D133" s="7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57" t="n"/>
      <c r="B134" s="57" t="n"/>
      <c r="C134" s="54" t="n"/>
      <c r="D134" s="7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57" t="n"/>
      <c r="B135" s="57" t="n"/>
      <c r="C135" s="54" t="n"/>
      <c r="D135" s="7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57" t="n"/>
      <c r="B136" s="57" t="n"/>
      <c r="C136" s="54" t="n"/>
      <c r="D136" s="7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57" t="n"/>
      <c r="B137" s="57" t="n"/>
      <c r="C137" s="54" t="n"/>
      <c r="D137" s="7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57" t="n"/>
      <c r="B138" s="57" t="n"/>
      <c r="C138" s="54" t="n"/>
      <c r="D138" s="7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57" t="n"/>
      <c r="B139" s="57" t="n"/>
      <c r="C139" s="54" t="n"/>
      <c r="D139" s="7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57" t="n"/>
      <c r="B140" s="57" t="n"/>
      <c r="C140" s="54" t="n"/>
      <c r="D140" s="7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57" t="n"/>
      <c r="B141" s="57" t="n"/>
      <c r="C141" s="54" t="n"/>
      <c r="D141" s="7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57" t="n"/>
      <c r="B142" s="57" t="n"/>
      <c r="C142" s="54" t="n"/>
      <c r="D142" s="7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57" t="n"/>
      <c r="B143" s="57" t="n"/>
      <c r="C143" s="54" t="n"/>
      <c r="D143" s="7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57" t="n"/>
      <c r="B144" s="57" t="n"/>
      <c r="C144" s="54" t="n"/>
      <c r="D144" s="7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57" t="n"/>
      <c r="B145" s="57" t="n"/>
      <c r="C145" s="54" t="n"/>
      <c r="D145" s="7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57" t="n"/>
      <c r="B146" s="57" t="n"/>
      <c r="C146" s="54" t="n"/>
      <c r="D146" s="7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57" t="n"/>
      <c r="B147" s="57" t="n"/>
      <c r="C147" s="54" t="n"/>
      <c r="D147" s="7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57" t="n"/>
      <c r="B148" s="57" t="n"/>
      <c r="C148" s="54" t="n"/>
      <c r="D148" s="7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57" t="n"/>
      <c r="B149" s="57" t="n"/>
      <c r="C149" s="54" t="n"/>
      <c r="D149" s="7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57" t="n"/>
      <c r="B150" s="57" t="n"/>
      <c r="C150" s="54" t="n"/>
      <c r="D150" s="7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57" t="n"/>
      <c r="B151" s="57" t="n"/>
      <c r="C151" s="54" t="n"/>
      <c r="D151" s="7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57" t="n"/>
      <c r="B152" s="57" t="n"/>
      <c r="C152" s="54" t="n"/>
      <c r="D152" s="7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57" t="n"/>
      <c r="B153" s="57" t="n"/>
      <c r="C153" s="54" t="n"/>
      <c r="D153" s="7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57" t="n"/>
      <c r="B154" s="57" t="n"/>
      <c r="C154" s="54" t="n"/>
      <c r="D154" s="7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57" t="n"/>
      <c r="B155" s="57" t="n"/>
      <c r="C155" s="54" t="n"/>
      <c r="D155" s="7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57" t="n"/>
      <c r="B156" s="57" t="n"/>
      <c r="C156" s="54" t="n"/>
      <c r="D156" s="7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57" t="n"/>
      <c r="B157" s="57" t="n"/>
      <c r="C157" s="54" t="n"/>
      <c r="D157" s="7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57" t="n"/>
      <c r="B158" s="57" t="n"/>
      <c r="C158" s="54" t="n"/>
      <c r="D158" s="7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57" t="n"/>
      <c r="B159" s="57" t="n"/>
      <c r="C159" s="54" t="n"/>
      <c r="D159" s="7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57" t="n"/>
      <c r="B160" s="57" t="n"/>
      <c r="C160" s="54" t="n"/>
      <c r="D160" s="7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57" t="n"/>
      <c r="B161" s="57" t="n"/>
      <c r="C161" s="54" t="n"/>
      <c r="D161" s="7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57" t="n"/>
      <c r="B162" s="57" t="n"/>
      <c r="C162" s="54" t="n"/>
      <c r="D162" s="7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57" t="n"/>
      <c r="B163" s="57" t="n"/>
      <c r="C163" s="54" t="n"/>
      <c r="D163" s="7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57" t="n"/>
      <c r="B164" s="57" t="n"/>
      <c r="C164" s="54" t="n"/>
      <c r="D164" s="7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57" t="n"/>
      <c r="B165" s="57" t="n"/>
      <c r="C165" s="54" t="n"/>
      <c r="D165" s="7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57" t="n"/>
      <c r="B166" s="57" t="n"/>
      <c r="C166" s="54" t="n"/>
      <c r="D166" s="7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57" t="n"/>
      <c r="B167" s="57" t="n"/>
      <c r="C167" s="54" t="n"/>
      <c r="D167" s="7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57" t="n"/>
      <c r="B168" s="57" t="n"/>
      <c r="C168" s="54" t="n"/>
      <c r="D168" s="7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57" t="n"/>
      <c r="B169" s="57" t="n"/>
      <c r="C169" s="54" t="n"/>
      <c r="D169" s="7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57" t="n"/>
      <c r="B170" s="57" t="n"/>
      <c r="C170" s="54" t="n"/>
      <c r="D170" s="7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57" t="n"/>
      <c r="B171" s="57" t="n"/>
      <c r="C171" s="54" t="n"/>
      <c r="D171" s="7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57" t="n"/>
      <c r="B172" s="57" t="n"/>
      <c r="C172" s="54" t="n"/>
      <c r="D172" s="7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57" t="n"/>
      <c r="B173" s="57" t="n"/>
      <c r="C173" s="54" t="n"/>
      <c r="D173" s="7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57" t="n"/>
      <c r="B174" s="57" t="n"/>
      <c r="C174" s="54" t="n"/>
      <c r="D174" s="7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57" t="n"/>
      <c r="B175" s="57" t="n"/>
      <c r="C175" s="54" t="n"/>
      <c r="D175" s="7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57" t="n"/>
      <c r="B176" s="57" t="n"/>
      <c r="C176" s="54" t="n"/>
      <c r="D176" s="7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57" t="n"/>
      <c r="B177" s="57" t="n"/>
      <c r="C177" s="54" t="n"/>
      <c r="D177" s="7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57" t="n"/>
      <c r="B178" s="57" t="n"/>
      <c r="C178" s="54" t="n"/>
      <c r="D178" s="7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57" t="n"/>
      <c r="B179" s="57" t="n"/>
      <c r="C179" s="54" t="n"/>
      <c r="D179" s="7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57" t="n"/>
      <c r="B180" s="57" t="n"/>
      <c r="C180" s="54" t="n"/>
      <c r="D180" s="7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57" t="n"/>
      <c r="B181" s="57" t="n"/>
      <c r="C181" s="54" t="n"/>
      <c r="D181" s="7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57" t="n"/>
      <c r="B182" s="57" t="n"/>
      <c r="C182" s="54" t="n"/>
      <c r="D182" s="7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57" t="n"/>
      <c r="B183" s="57" t="n"/>
      <c r="C183" s="54" t="n"/>
      <c r="D183" s="7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57" t="n"/>
      <c r="B184" s="57" t="n"/>
      <c r="C184" s="54" t="n"/>
      <c r="D184" s="7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57" t="n"/>
      <c r="B185" s="57" t="n"/>
      <c r="C185" s="54" t="n"/>
      <c r="D185" s="7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57" t="n"/>
      <c r="B186" s="57" t="n"/>
      <c r="C186" s="54" t="n"/>
      <c r="D186" s="7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57" t="n"/>
      <c r="B187" s="57" t="n"/>
      <c r="C187" s="54" t="n"/>
      <c r="D187" s="7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57" t="n"/>
      <c r="B188" s="57" t="n"/>
      <c r="C188" s="54" t="n"/>
      <c r="D188" s="7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57" t="n"/>
      <c r="B189" s="57" t="n"/>
      <c r="C189" s="54" t="n"/>
      <c r="D189" s="7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57" t="n"/>
      <c r="B190" s="57" t="n"/>
      <c r="C190" s="54" t="n"/>
      <c r="D190" s="7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57" t="n"/>
      <c r="B191" s="57" t="n"/>
      <c r="C191" s="54" t="n"/>
      <c r="D191" s="7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57" t="n"/>
      <c r="B192" s="57" t="n"/>
      <c r="C192" s="54" t="n"/>
      <c r="D192" s="7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57" t="n"/>
      <c r="B193" s="57" t="n"/>
      <c r="C193" s="54" t="n"/>
      <c r="D193" s="7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57" t="n"/>
      <c r="B194" s="57" t="n"/>
      <c r="C194" s="54" t="n"/>
      <c r="D194" s="7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57" t="n"/>
      <c r="B195" s="57" t="n"/>
      <c r="C195" s="54" t="n"/>
      <c r="D195" s="7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57" t="n"/>
      <c r="B196" s="57" t="n"/>
      <c r="C196" s="54" t="n"/>
      <c r="D196" s="7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57" t="n"/>
      <c r="B197" s="57" t="n"/>
      <c r="C197" s="54" t="n"/>
      <c r="D197" s="7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57" t="n"/>
      <c r="B198" s="57" t="n"/>
      <c r="C198" s="54" t="n"/>
      <c r="D198" s="7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57" t="n"/>
      <c r="B199" s="57" t="n"/>
      <c r="C199" s="54" t="n"/>
      <c r="D199" s="7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57" t="n"/>
      <c r="B200" s="57" t="n"/>
      <c r="C200" s="54" t="n"/>
      <c r="D200" s="7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57" t="n"/>
      <c r="B201" s="57" t="n"/>
      <c r="C201" s="54" t="n"/>
      <c r="D201" s="7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57" t="n"/>
      <c r="B202" s="57" t="n"/>
      <c r="C202" s="54" t="n"/>
      <c r="D202" s="7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57" t="n"/>
      <c r="B203" s="57" t="n"/>
      <c r="C203" s="54" t="n"/>
      <c r="D203" s="7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57" t="n"/>
      <c r="B204" s="57" t="n"/>
      <c r="C204" s="54" t="n"/>
      <c r="D204" s="7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57" t="n"/>
      <c r="B205" s="57" t="n"/>
      <c r="C205" s="54" t="n"/>
      <c r="D205" s="7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57" t="n"/>
      <c r="B206" s="57" t="n"/>
      <c r="C206" s="54" t="n"/>
      <c r="D206" s="7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57" t="n"/>
      <c r="B207" s="57" t="n"/>
      <c r="C207" s="54" t="n"/>
      <c r="D207" s="7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57" t="n"/>
      <c r="B208" s="57" t="n"/>
      <c r="C208" s="54" t="n"/>
      <c r="D208" s="7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57" t="n"/>
      <c r="B209" s="57" t="n"/>
      <c r="C209" s="54" t="n"/>
      <c r="D209" s="7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57" t="n"/>
      <c r="B210" s="57" t="n"/>
      <c r="C210" s="54" t="n"/>
      <c r="D210" s="7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57" t="n"/>
      <c r="B211" s="57" t="n"/>
      <c r="C211" s="54" t="n"/>
      <c r="D211" s="7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57" t="n"/>
      <c r="B212" s="57" t="n"/>
      <c r="C212" s="54" t="n"/>
      <c r="D212" s="7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57" t="n"/>
      <c r="B213" s="57" t="n"/>
      <c r="C213" s="54" t="n"/>
      <c r="D213" s="7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57" t="n"/>
      <c r="B214" s="57" t="n"/>
      <c r="C214" s="54" t="n"/>
      <c r="D214" s="7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57" t="n"/>
      <c r="B215" s="57" t="n"/>
      <c r="C215" s="54" t="n"/>
      <c r="D215" s="7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57" t="n"/>
      <c r="B216" s="57" t="n"/>
      <c r="C216" s="54" t="n"/>
      <c r="D216" s="7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57" t="n"/>
      <c r="B217" s="57" t="n"/>
      <c r="C217" s="54" t="n"/>
      <c r="D217" s="7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57" t="n"/>
      <c r="B218" s="57" t="n"/>
      <c r="C218" s="54" t="n"/>
      <c r="D218" s="7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57" t="n"/>
      <c r="B219" s="57" t="n"/>
      <c r="C219" s="54" t="n"/>
      <c r="D219" s="7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57" t="n"/>
      <c r="B220" s="57" t="n"/>
      <c r="C220" s="54" t="n"/>
      <c r="D220" s="7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5.75" customHeight="1" s="198">
      <c r="A221" s="57" t="n"/>
      <c r="B221" s="57" t="n"/>
      <c r="C221" s="54" t="n"/>
      <c r="D221" s="77" t="n"/>
    </row>
    <row r="222" ht="15.75" customHeight="1" s="198">
      <c r="A222" s="57" t="n"/>
      <c r="B222" s="57" t="n"/>
      <c r="C222" s="54" t="n"/>
      <c r="D222" s="77" t="n"/>
    </row>
    <row r="223" ht="15.75" customHeight="1" s="198">
      <c r="A223" s="57" t="n"/>
      <c r="B223" s="57" t="n"/>
      <c r="C223" s="54" t="n"/>
      <c r="D223" s="77" t="n"/>
    </row>
    <row r="224" ht="15.75" customHeight="1" s="198">
      <c r="A224" s="57" t="n"/>
      <c r="B224" s="57" t="n"/>
      <c r="C224" s="54" t="n"/>
      <c r="D224" s="77" t="n"/>
    </row>
    <row r="225" ht="15.75" customHeight="1" s="198">
      <c r="A225" s="57" t="n"/>
      <c r="B225" s="57" t="n"/>
      <c r="C225" s="54" t="n"/>
      <c r="D225" s="77" t="n"/>
    </row>
    <row r="226" ht="15.75" customHeight="1" s="198">
      <c r="A226" s="57" t="n"/>
      <c r="B226" s="57" t="n"/>
      <c r="C226" s="54" t="n"/>
      <c r="D226" s="77" t="n"/>
    </row>
    <row r="227" ht="15.75" customHeight="1" s="198">
      <c r="A227" s="57" t="n"/>
      <c r="B227" s="57" t="n"/>
      <c r="C227" s="54" t="n"/>
      <c r="D227" s="77" t="n"/>
    </row>
    <row r="228" ht="15.75" customHeight="1" s="198">
      <c r="A228" s="57" t="n"/>
      <c r="B228" s="57" t="n"/>
      <c r="C228" s="54" t="n"/>
      <c r="D228" s="77" t="n"/>
    </row>
    <row r="229" ht="15.75" customHeight="1" s="198">
      <c r="A229" s="57" t="n"/>
      <c r="B229" s="57" t="n"/>
      <c r="C229" s="54" t="n"/>
      <c r="D229" s="77" t="n"/>
    </row>
    <row r="230" ht="15.75" customHeight="1" s="198">
      <c r="A230" s="57" t="n"/>
      <c r="B230" s="57" t="n"/>
      <c r="C230" s="54" t="n"/>
      <c r="D230" s="77" t="n"/>
    </row>
    <row r="231" ht="15.75" customHeight="1" s="198">
      <c r="A231" s="57" t="n"/>
      <c r="B231" s="57" t="n"/>
      <c r="C231" s="54" t="n"/>
      <c r="D231" s="77" t="n"/>
    </row>
    <row r="232" ht="15.75" customHeight="1" s="198">
      <c r="A232" s="57" t="n"/>
      <c r="B232" s="57" t="n"/>
      <c r="C232" s="54" t="n"/>
      <c r="D232" s="77" t="n"/>
    </row>
    <row r="233" ht="15.75" customHeight="1" s="198">
      <c r="A233" s="57" t="n"/>
      <c r="B233" s="57" t="n"/>
      <c r="C233" s="54" t="n"/>
      <c r="D233" s="77" t="n"/>
    </row>
    <row r="234" ht="15.75" customHeight="1" s="198">
      <c r="A234" s="57" t="n"/>
      <c r="B234" s="57" t="n"/>
      <c r="C234" s="54" t="n"/>
      <c r="D234" s="77" t="n"/>
    </row>
    <row r="235" ht="15.75" customHeight="1" s="198">
      <c r="A235" s="57" t="n"/>
      <c r="B235" s="57" t="n"/>
      <c r="C235" s="54" t="n"/>
      <c r="D235" s="77" t="n"/>
    </row>
    <row r="236" ht="15.75" customHeight="1" s="198">
      <c r="A236" s="57" t="n"/>
      <c r="B236" s="57" t="n"/>
      <c r="C236" s="54" t="n"/>
      <c r="D236" s="77" t="n"/>
    </row>
    <row r="237" ht="15.75" customHeight="1" s="198">
      <c r="A237" s="57" t="n"/>
      <c r="B237" s="57" t="n"/>
      <c r="C237" s="54" t="n"/>
      <c r="D237" s="77" t="n"/>
    </row>
    <row r="238" ht="15.75" customHeight="1" s="198">
      <c r="A238" s="57" t="n"/>
      <c r="B238" s="57" t="n"/>
      <c r="C238" s="54" t="n"/>
      <c r="D238" s="77" t="n"/>
    </row>
    <row r="239" ht="15.75" customHeight="1" s="198">
      <c r="A239" s="57" t="n"/>
      <c r="B239" s="57" t="n"/>
      <c r="C239" s="54" t="n"/>
      <c r="D239" s="77" t="n"/>
    </row>
    <row r="240" ht="15.75" customHeight="1" s="198">
      <c r="A240" s="57" t="n"/>
      <c r="B240" s="57" t="n"/>
      <c r="C240" s="54" t="n"/>
      <c r="D240" s="77" t="n"/>
    </row>
    <row r="241" ht="15.75" customHeight="1" s="198">
      <c r="A241" s="57" t="n"/>
      <c r="B241" s="57" t="n"/>
      <c r="C241" s="54" t="n"/>
      <c r="D241" s="77" t="n"/>
    </row>
    <row r="242" ht="15.75" customHeight="1" s="198">
      <c r="A242" s="57" t="n"/>
      <c r="B242" s="57" t="n"/>
      <c r="C242" s="54" t="n"/>
      <c r="D242" s="77" t="n"/>
    </row>
    <row r="243" ht="15.75" customHeight="1" s="198">
      <c r="A243" s="57" t="n"/>
      <c r="B243" s="57" t="n"/>
      <c r="C243" s="54" t="n"/>
      <c r="D243" s="77" t="n"/>
    </row>
    <row r="244" ht="15.75" customHeight="1" s="198">
      <c r="A244" s="57" t="n"/>
      <c r="B244" s="57" t="n"/>
      <c r="C244" s="54" t="n"/>
      <c r="D244" s="77" t="n"/>
    </row>
    <row r="245" ht="15.75" customHeight="1" s="198">
      <c r="A245" s="57" t="n"/>
      <c r="B245" s="57" t="n"/>
      <c r="C245" s="54" t="n"/>
      <c r="D245" s="77" t="n"/>
    </row>
    <row r="246" ht="15.75" customHeight="1" s="198">
      <c r="A246" s="57" t="n"/>
      <c r="B246" s="57" t="n"/>
      <c r="C246" s="54" t="n"/>
      <c r="D246" s="77" t="n"/>
    </row>
    <row r="247" ht="15.75" customHeight="1" s="198">
      <c r="A247" s="57" t="n"/>
      <c r="B247" s="57" t="n"/>
      <c r="C247" s="54" t="n"/>
      <c r="D247" s="77" t="n"/>
    </row>
    <row r="248" ht="15.75" customHeight="1" s="198">
      <c r="A248" s="57" t="n"/>
      <c r="B248" s="57" t="n"/>
      <c r="C248" s="54" t="n"/>
      <c r="D248" s="77" t="n"/>
    </row>
    <row r="249" ht="15.75" customHeight="1" s="198">
      <c r="A249" s="57" t="n"/>
      <c r="B249" s="57" t="n"/>
      <c r="C249" s="54" t="n"/>
      <c r="D249" s="77" t="n"/>
    </row>
    <row r="250" ht="15.75" customHeight="1" s="198">
      <c r="A250" s="57" t="n"/>
      <c r="B250" s="57" t="n"/>
      <c r="C250" s="54" t="n"/>
      <c r="D250" s="77" t="n"/>
    </row>
    <row r="251" ht="15.75" customHeight="1" s="198">
      <c r="A251" s="57" t="n"/>
      <c r="B251" s="57" t="n"/>
      <c r="C251" s="54" t="n"/>
      <c r="D251" s="77" t="n"/>
    </row>
    <row r="252" ht="15.75" customHeight="1" s="198">
      <c r="A252" s="57" t="n"/>
      <c r="B252" s="57" t="n"/>
      <c r="C252" s="54" t="n"/>
      <c r="D252" s="77" t="n"/>
    </row>
    <row r="253" ht="15.75" customHeight="1" s="198">
      <c r="A253" s="57" t="n"/>
      <c r="B253" s="57" t="n"/>
      <c r="C253" s="54" t="n"/>
      <c r="D253" s="77" t="n"/>
    </row>
    <row r="254" ht="15.75" customHeight="1" s="198">
      <c r="A254" s="57" t="n"/>
      <c r="B254" s="57" t="n"/>
      <c r="C254" s="54" t="n"/>
      <c r="D254" s="77" t="n"/>
    </row>
    <row r="255" ht="15.75" customHeight="1" s="198">
      <c r="A255" s="57" t="n"/>
      <c r="B255" s="57" t="n"/>
      <c r="C255" s="54" t="n"/>
      <c r="D255" s="77" t="n"/>
    </row>
    <row r="256" ht="15.75" customHeight="1" s="198">
      <c r="A256" s="57" t="n"/>
      <c r="B256" s="57" t="n"/>
      <c r="C256" s="54" t="n"/>
      <c r="D256" s="77" t="n"/>
    </row>
    <row r="257" ht="15.75" customHeight="1" s="198">
      <c r="A257" s="57" t="n"/>
      <c r="B257" s="57" t="n"/>
      <c r="C257" s="54" t="n"/>
      <c r="D257" s="77" t="n"/>
    </row>
    <row r="258" ht="15.75" customHeight="1" s="198">
      <c r="A258" s="57" t="n"/>
      <c r="B258" s="57" t="n"/>
      <c r="C258" s="54" t="n"/>
      <c r="D258" s="77" t="n"/>
    </row>
    <row r="259" ht="15.75" customHeight="1" s="198">
      <c r="A259" s="57" t="n"/>
      <c r="B259" s="57" t="n"/>
      <c r="C259" s="54" t="n"/>
      <c r="D259" s="77" t="n"/>
    </row>
    <row r="260" ht="15.75" customHeight="1" s="198">
      <c r="A260" s="57" t="n"/>
      <c r="B260" s="57" t="n"/>
      <c r="C260" s="54" t="n"/>
      <c r="D260" s="77" t="n"/>
    </row>
    <row r="261" ht="15.75" customHeight="1" s="198">
      <c r="A261" s="57" t="n"/>
      <c r="B261" s="57" t="n"/>
      <c r="C261" s="54" t="n"/>
      <c r="D261" s="77" t="n"/>
    </row>
    <row r="262" ht="15.75" customHeight="1" s="198">
      <c r="A262" s="57" t="n"/>
      <c r="B262" s="57" t="n"/>
      <c r="C262" s="54" t="n"/>
      <c r="D262" s="77" t="n"/>
    </row>
    <row r="263" ht="15.75" customHeight="1" s="198">
      <c r="A263" s="57" t="n"/>
      <c r="B263" s="57" t="n"/>
      <c r="C263" s="54" t="n"/>
      <c r="D263" s="77" t="n"/>
    </row>
    <row r="264" ht="15.75" customHeight="1" s="198">
      <c r="A264" s="57" t="n"/>
      <c r="B264" s="57" t="n"/>
      <c r="C264" s="54" t="n"/>
      <c r="D264" s="77" t="n"/>
    </row>
    <row r="265" ht="15.75" customHeight="1" s="198">
      <c r="A265" s="57" t="n"/>
      <c r="B265" s="57" t="n"/>
      <c r="C265" s="54" t="n"/>
      <c r="D265" s="77" t="n"/>
    </row>
    <row r="266" ht="15.75" customHeight="1" s="198">
      <c r="A266" s="57" t="n"/>
      <c r="B266" s="57" t="n"/>
      <c r="C266" s="54" t="n"/>
      <c r="D266" s="77" t="n"/>
    </row>
    <row r="267" ht="15.75" customHeight="1" s="198">
      <c r="A267" s="57" t="n"/>
      <c r="B267" s="57" t="n"/>
      <c r="C267" s="54" t="n"/>
      <c r="D267" s="77" t="n"/>
    </row>
    <row r="268" ht="15.75" customHeight="1" s="198">
      <c r="A268" s="57" t="n"/>
      <c r="B268" s="57" t="n"/>
      <c r="C268" s="54" t="n"/>
      <c r="D268" s="77" t="n"/>
    </row>
    <row r="269" ht="15.75" customHeight="1" s="198">
      <c r="A269" s="57" t="n"/>
      <c r="B269" s="57" t="n"/>
      <c r="C269" s="54" t="n"/>
      <c r="D269" s="77" t="n"/>
    </row>
    <row r="270" ht="15.75" customHeight="1" s="198">
      <c r="A270" s="57" t="n"/>
      <c r="B270" s="57" t="n"/>
      <c r="C270" s="54" t="n"/>
      <c r="D270" s="77" t="n"/>
    </row>
    <row r="271" ht="15.75" customHeight="1" s="198">
      <c r="A271" s="57" t="n"/>
      <c r="B271" s="57" t="n"/>
      <c r="C271" s="54" t="n"/>
      <c r="D271" s="77" t="n"/>
    </row>
    <row r="272" ht="15.75" customHeight="1" s="198">
      <c r="A272" s="57" t="n"/>
      <c r="B272" s="57" t="n"/>
      <c r="C272" s="54" t="n"/>
      <c r="D272" s="77" t="n"/>
    </row>
    <row r="273" ht="15.75" customHeight="1" s="198">
      <c r="A273" s="57" t="n"/>
      <c r="B273" s="57" t="n"/>
      <c r="C273" s="54" t="n"/>
      <c r="D273" s="77" t="n"/>
    </row>
    <row r="274" ht="15.75" customHeight="1" s="198">
      <c r="A274" s="57" t="n"/>
      <c r="B274" s="57" t="n"/>
      <c r="C274" s="54" t="n"/>
      <c r="D274" s="77" t="n"/>
    </row>
    <row r="275" ht="15.75" customHeight="1" s="198">
      <c r="A275" s="57" t="n"/>
      <c r="B275" s="57" t="n"/>
      <c r="C275" s="54" t="n"/>
      <c r="D275" s="77" t="n"/>
    </row>
    <row r="276" ht="15.75" customHeight="1" s="198">
      <c r="A276" s="57" t="n"/>
      <c r="B276" s="57" t="n"/>
      <c r="C276" s="54" t="n"/>
      <c r="D276" s="77" t="n"/>
    </row>
    <row r="277" ht="15.75" customHeight="1" s="198">
      <c r="A277" s="57" t="n"/>
      <c r="B277" s="57" t="n"/>
      <c r="C277" s="54" t="n"/>
      <c r="D277" s="77" t="n"/>
    </row>
    <row r="278" ht="15.75" customHeight="1" s="198">
      <c r="A278" s="57" t="n"/>
      <c r="B278" s="57" t="n"/>
      <c r="C278" s="54" t="n"/>
      <c r="D278" s="77" t="n"/>
    </row>
    <row r="279" ht="15.75" customHeight="1" s="198">
      <c r="A279" s="57" t="n"/>
      <c r="B279" s="57" t="n"/>
      <c r="C279" s="54" t="n"/>
      <c r="D279" s="77" t="n"/>
    </row>
    <row r="280" ht="15.75" customHeight="1" s="198">
      <c r="A280" s="57" t="n"/>
      <c r="B280" s="57" t="n"/>
      <c r="C280" s="54" t="n"/>
      <c r="D280" s="77" t="n"/>
    </row>
    <row r="281" ht="15.75" customHeight="1" s="198">
      <c r="A281" s="57" t="n"/>
      <c r="B281" s="57" t="n"/>
      <c r="C281" s="54" t="n"/>
      <c r="D281" s="77" t="n"/>
    </row>
    <row r="282" ht="15.75" customHeight="1" s="198">
      <c r="A282" s="57" t="n"/>
      <c r="B282" s="57" t="n"/>
      <c r="C282" s="54" t="n"/>
      <c r="D282" s="77" t="n"/>
    </row>
    <row r="283" ht="15.75" customHeight="1" s="198">
      <c r="A283" s="57" t="n"/>
      <c r="B283" s="57" t="n"/>
      <c r="C283" s="54" t="n"/>
      <c r="D283" s="77" t="n"/>
    </row>
    <row r="284" ht="15.75" customHeight="1" s="198">
      <c r="A284" s="57" t="n"/>
      <c r="B284" s="57" t="n"/>
      <c r="C284" s="54" t="n"/>
      <c r="D284" s="77" t="n"/>
    </row>
    <row r="285" ht="15.75" customHeight="1" s="198">
      <c r="A285" s="57" t="n"/>
      <c r="B285" s="57" t="n"/>
      <c r="C285" s="54" t="n"/>
      <c r="D285" s="77" t="n"/>
    </row>
    <row r="286" ht="15.75" customHeight="1" s="198">
      <c r="A286" s="57" t="n"/>
      <c r="B286" s="57" t="n"/>
      <c r="C286" s="54" t="n"/>
      <c r="D286" s="77" t="n"/>
    </row>
    <row r="287" ht="15.75" customHeight="1" s="198">
      <c r="A287" s="57" t="n"/>
      <c r="B287" s="57" t="n"/>
      <c r="C287" s="54" t="n"/>
      <c r="D287" s="77" t="n"/>
    </row>
    <row r="288" ht="15.75" customHeight="1" s="198">
      <c r="A288" s="57" t="n"/>
      <c r="B288" s="57" t="n"/>
      <c r="C288" s="54" t="n"/>
      <c r="D288" s="77" t="n"/>
    </row>
    <row r="289" ht="15.75" customHeight="1" s="198">
      <c r="A289" s="57" t="n"/>
      <c r="B289" s="57" t="n"/>
      <c r="C289" s="54" t="n"/>
      <c r="D289" s="77" t="n"/>
    </row>
    <row r="290" ht="15.75" customHeight="1" s="198">
      <c r="A290" s="57" t="n"/>
      <c r="B290" s="57" t="n"/>
      <c r="C290" s="54" t="n"/>
      <c r="D290" s="77" t="n"/>
    </row>
    <row r="291" ht="15.75" customHeight="1" s="198">
      <c r="A291" s="57" t="n"/>
      <c r="B291" s="57" t="n"/>
      <c r="C291" s="54" t="n"/>
      <c r="D291" s="77" t="n"/>
    </row>
    <row r="292" ht="15.75" customHeight="1" s="198">
      <c r="A292" s="57" t="n"/>
      <c r="B292" s="57" t="n"/>
      <c r="C292" s="54" t="n"/>
      <c r="D292" s="77" t="n"/>
    </row>
    <row r="293" ht="15.75" customHeight="1" s="198">
      <c r="A293" s="57" t="n"/>
      <c r="B293" s="57" t="n"/>
      <c r="C293" s="54" t="n"/>
      <c r="D293" s="77" t="n"/>
    </row>
    <row r="294" ht="15.75" customHeight="1" s="198">
      <c r="A294" s="57" t="n"/>
      <c r="B294" s="57" t="n"/>
      <c r="C294" s="54" t="n"/>
      <c r="D294" s="77" t="n"/>
    </row>
    <row r="295" ht="15.75" customHeight="1" s="198">
      <c r="A295" s="57" t="n"/>
      <c r="B295" s="57" t="n"/>
      <c r="C295" s="54" t="n"/>
      <c r="D295" s="77" t="n"/>
    </row>
    <row r="296" ht="15.75" customHeight="1" s="198">
      <c r="A296" s="57" t="n"/>
      <c r="B296" s="57" t="n"/>
      <c r="C296" s="54" t="n"/>
      <c r="D296" s="77" t="n"/>
    </row>
    <row r="297" ht="15.75" customHeight="1" s="198">
      <c r="A297" s="57" t="n"/>
      <c r="B297" s="57" t="n"/>
      <c r="C297" s="54" t="n"/>
      <c r="D297" s="77" t="n"/>
    </row>
    <row r="298" ht="15.75" customHeight="1" s="198">
      <c r="A298" s="57" t="n"/>
      <c r="B298" s="57" t="n"/>
      <c r="C298" s="54" t="n"/>
      <c r="D298" s="77" t="n"/>
    </row>
    <row r="299" ht="15.75" customHeight="1" s="198">
      <c r="A299" s="57" t="n"/>
      <c r="B299" s="57" t="n"/>
      <c r="C299" s="54" t="n"/>
      <c r="D299" s="77" t="n"/>
    </row>
    <row r="300" ht="15.75" customHeight="1" s="198">
      <c r="A300" s="57" t="n"/>
      <c r="B300" s="57" t="n"/>
      <c r="C300" s="54" t="n"/>
      <c r="D300" s="77" t="n"/>
    </row>
    <row r="301" ht="15.75" customHeight="1" s="198">
      <c r="A301" s="57" t="n"/>
      <c r="B301" s="57" t="n"/>
      <c r="C301" s="54" t="n"/>
      <c r="D301" s="77" t="n"/>
    </row>
    <row r="302" ht="15.75" customHeight="1" s="198">
      <c r="A302" s="57" t="n"/>
      <c r="B302" s="57" t="n"/>
      <c r="C302" s="54" t="n"/>
      <c r="D302" s="77" t="n"/>
    </row>
    <row r="303" ht="15.75" customHeight="1" s="198">
      <c r="A303" s="57" t="n"/>
      <c r="B303" s="57" t="n"/>
      <c r="C303" s="54" t="n"/>
      <c r="D303" s="77" t="n"/>
    </row>
    <row r="304" ht="15.75" customHeight="1" s="198">
      <c r="A304" s="57" t="n"/>
      <c r="B304" s="57" t="n"/>
      <c r="C304" s="54" t="n"/>
      <c r="D304" s="77" t="n"/>
    </row>
    <row r="305" ht="15.75" customHeight="1" s="198">
      <c r="A305" s="57" t="n"/>
      <c r="B305" s="57" t="n"/>
      <c r="C305" s="54" t="n"/>
      <c r="D305" s="77" t="n"/>
    </row>
    <row r="306" ht="15.75" customHeight="1" s="198">
      <c r="A306" s="57" t="n"/>
      <c r="B306" s="57" t="n"/>
      <c r="C306" s="54" t="n"/>
      <c r="D306" s="77" t="n"/>
    </row>
    <row r="307" ht="15.75" customHeight="1" s="198">
      <c r="A307" s="57" t="n"/>
      <c r="B307" s="57" t="n"/>
      <c r="C307" s="54" t="n"/>
      <c r="D307" s="77" t="n"/>
    </row>
    <row r="308" ht="15.75" customHeight="1" s="198">
      <c r="A308" s="57" t="n"/>
      <c r="B308" s="57" t="n"/>
      <c r="C308" s="54" t="n"/>
      <c r="D308" s="77" t="n"/>
    </row>
    <row r="309" ht="15.75" customHeight="1" s="198">
      <c r="A309" s="57" t="n"/>
      <c r="B309" s="57" t="n"/>
      <c r="C309" s="54" t="n"/>
      <c r="D309" s="77" t="n"/>
    </row>
    <row r="310" ht="15.75" customHeight="1" s="198">
      <c r="A310" s="57" t="n"/>
      <c r="B310" s="57" t="n"/>
      <c r="C310" s="54" t="n"/>
      <c r="D310" s="77" t="n"/>
    </row>
    <row r="311" ht="15.75" customHeight="1" s="198">
      <c r="A311" s="57" t="n"/>
      <c r="B311" s="57" t="n"/>
      <c r="C311" s="54" t="n"/>
      <c r="D311" s="77" t="n"/>
    </row>
    <row r="312" ht="15.75" customHeight="1" s="198">
      <c r="A312" s="57" t="n"/>
      <c r="B312" s="57" t="n"/>
      <c r="C312" s="54" t="n"/>
      <c r="D312" s="77" t="n"/>
    </row>
    <row r="313" ht="15.75" customHeight="1" s="198">
      <c r="A313" s="57" t="n"/>
      <c r="B313" s="57" t="n"/>
      <c r="C313" s="54" t="n"/>
      <c r="D313" s="77" t="n"/>
    </row>
    <row r="314" ht="15.75" customHeight="1" s="198">
      <c r="A314" s="57" t="n"/>
      <c r="B314" s="57" t="n"/>
      <c r="C314" s="54" t="n"/>
      <c r="D314" s="77" t="n"/>
    </row>
    <row r="315" ht="15.75" customHeight="1" s="198">
      <c r="A315" s="57" t="n"/>
      <c r="B315" s="57" t="n"/>
      <c r="C315" s="54" t="n"/>
      <c r="D315" s="77" t="n"/>
    </row>
    <row r="316" ht="15.75" customHeight="1" s="198">
      <c r="A316" s="57" t="n"/>
      <c r="B316" s="57" t="n"/>
      <c r="C316" s="54" t="n"/>
      <c r="D316" s="77" t="n"/>
    </row>
    <row r="317" ht="15.75" customHeight="1" s="198">
      <c r="A317" s="57" t="n"/>
      <c r="B317" s="57" t="n"/>
      <c r="C317" s="54" t="n"/>
      <c r="D317" s="77" t="n"/>
    </row>
    <row r="318" ht="15.75" customHeight="1" s="198">
      <c r="A318" s="57" t="n"/>
      <c r="B318" s="57" t="n"/>
      <c r="C318" s="54" t="n"/>
      <c r="D318" s="77" t="n"/>
    </row>
    <row r="319" ht="15.75" customHeight="1" s="198">
      <c r="A319" s="57" t="n"/>
      <c r="B319" s="57" t="n"/>
      <c r="C319" s="54" t="n"/>
      <c r="D319" s="77" t="n"/>
    </row>
    <row r="320" ht="15.75" customHeight="1" s="198">
      <c r="A320" s="57" t="n"/>
      <c r="B320" s="57" t="n"/>
      <c r="C320" s="54" t="n"/>
      <c r="D320" s="77" t="n"/>
    </row>
    <row r="321" ht="15.75" customHeight="1" s="198">
      <c r="A321" s="57" t="n"/>
      <c r="B321" s="57" t="n"/>
      <c r="C321" s="54" t="n"/>
      <c r="D321" s="77" t="n"/>
    </row>
    <row r="322" ht="15.75" customHeight="1" s="198">
      <c r="A322" s="57" t="n"/>
      <c r="B322" s="57" t="n"/>
      <c r="C322" s="54" t="n"/>
      <c r="D322" s="77" t="n"/>
    </row>
    <row r="323" ht="15.75" customHeight="1" s="198">
      <c r="A323" s="57" t="n"/>
      <c r="B323" s="57" t="n"/>
      <c r="C323" s="54" t="n"/>
      <c r="D323" s="77" t="n"/>
    </row>
    <row r="324" ht="15.75" customHeight="1" s="198">
      <c r="A324" s="57" t="n"/>
      <c r="B324" s="57" t="n"/>
      <c r="C324" s="54" t="n"/>
      <c r="D324" s="77" t="n"/>
    </row>
    <row r="325" ht="15.75" customHeight="1" s="198">
      <c r="A325" s="57" t="n"/>
      <c r="B325" s="57" t="n"/>
      <c r="C325" s="54" t="n"/>
      <c r="D325" s="77" t="n"/>
    </row>
    <row r="326" ht="15.75" customHeight="1" s="198">
      <c r="A326" s="57" t="n"/>
      <c r="B326" s="57" t="n"/>
      <c r="C326" s="54" t="n"/>
      <c r="D326" s="77" t="n"/>
    </row>
    <row r="327" ht="15.75" customHeight="1" s="198">
      <c r="A327" s="57" t="n"/>
      <c r="B327" s="57" t="n"/>
      <c r="C327" s="54" t="n"/>
      <c r="D327" s="77" t="n"/>
    </row>
    <row r="328" ht="15.75" customHeight="1" s="198">
      <c r="A328" s="57" t="n"/>
      <c r="B328" s="57" t="n"/>
      <c r="C328" s="54" t="n"/>
      <c r="D328" s="77" t="n"/>
    </row>
    <row r="329" ht="15.75" customHeight="1" s="198">
      <c r="A329" s="57" t="n"/>
      <c r="B329" s="57" t="n"/>
      <c r="C329" s="54" t="n"/>
      <c r="D329" s="77" t="n"/>
    </row>
    <row r="330" ht="15.75" customHeight="1" s="198">
      <c r="A330" s="57" t="n"/>
      <c r="B330" s="57" t="n"/>
      <c r="C330" s="54" t="n"/>
      <c r="D330" s="77" t="n"/>
    </row>
    <row r="331" ht="15.75" customHeight="1" s="198">
      <c r="A331" s="57" t="n"/>
      <c r="B331" s="57" t="n"/>
      <c r="C331" s="54" t="n"/>
      <c r="D331" s="77" t="n"/>
    </row>
    <row r="332" ht="15.75" customHeight="1" s="198">
      <c r="A332" s="57" t="n"/>
      <c r="B332" s="57" t="n"/>
      <c r="C332" s="54" t="n"/>
      <c r="D332" s="77" t="n"/>
    </row>
    <row r="333" ht="15.75" customHeight="1" s="198">
      <c r="A333" s="57" t="n"/>
      <c r="B333" s="57" t="n"/>
      <c r="C333" s="54" t="n"/>
      <c r="D333" s="77" t="n"/>
    </row>
    <row r="334" ht="15.75" customHeight="1" s="198">
      <c r="A334" s="57" t="n"/>
      <c r="B334" s="57" t="n"/>
      <c r="C334" s="54" t="n"/>
      <c r="D334" s="77" t="n"/>
    </row>
    <row r="335" ht="15.75" customHeight="1" s="198">
      <c r="A335" s="57" t="n"/>
      <c r="B335" s="57" t="n"/>
      <c r="C335" s="54" t="n"/>
      <c r="D335" s="77" t="n"/>
    </row>
    <row r="336" ht="15.75" customHeight="1" s="198">
      <c r="A336" s="57" t="n"/>
      <c r="B336" s="57" t="n"/>
      <c r="C336" s="54" t="n"/>
      <c r="D336" s="77" t="n"/>
    </row>
    <row r="337" ht="15.75" customHeight="1" s="198">
      <c r="A337" s="57" t="n"/>
      <c r="B337" s="57" t="n"/>
      <c r="C337" s="54" t="n"/>
      <c r="D337" s="77" t="n"/>
    </row>
    <row r="338" ht="15.75" customHeight="1" s="198">
      <c r="A338" s="57" t="n"/>
      <c r="B338" s="57" t="n"/>
      <c r="C338" s="54" t="n"/>
      <c r="D338" s="77" t="n"/>
    </row>
    <row r="339" ht="15.75" customHeight="1" s="198">
      <c r="A339" s="57" t="n"/>
      <c r="B339" s="57" t="n"/>
      <c r="C339" s="54" t="n"/>
      <c r="D339" s="77" t="n"/>
    </row>
    <row r="340" ht="15.75" customHeight="1" s="198">
      <c r="A340" s="57" t="n"/>
      <c r="B340" s="57" t="n"/>
      <c r="C340" s="54" t="n"/>
      <c r="D340" s="77" t="n"/>
    </row>
    <row r="341" ht="15.75" customHeight="1" s="198">
      <c r="A341" s="57" t="n"/>
      <c r="B341" s="57" t="n"/>
      <c r="C341" s="54" t="n"/>
      <c r="D341" s="77" t="n"/>
    </row>
    <row r="342" ht="15.75" customHeight="1" s="198">
      <c r="A342" s="57" t="n"/>
      <c r="B342" s="57" t="n"/>
      <c r="C342" s="54" t="n"/>
      <c r="D342" s="77" t="n"/>
    </row>
    <row r="343" ht="15.75" customHeight="1" s="198">
      <c r="A343" s="57" t="n"/>
      <c r="B343" s="57" t="n"/>
      <c r="C343" s="54" t="n"/>
      <c r="D343" s="77" t="n"/>
    </row>
    <row r="344" ht="15.75" customHeight="1" s="198">
      <c r="A344" s="57" t="n"/>
      <c r="B344" s="57" t="n"/>
      <c r="C344" s="54" t="n"/>
      <c r="D344" s="77" t="n"/>
    </row>
    <row r="345" ht="15.75" customHeight="1" s="198">
      <c r="A345" s="57" t="n"/>
      <c r="B345" s="57" t="n"/>
      <c r="C345" s="54" t="n"/>
      <c r="D345" s="77" t="n"/>
    </row>
    <row r="346" ht="15.75" customHeight="1" s="198">
      <c r="A346" s="57" t="n"/>
      <c r="B346" s="57" t="n"/>
      <c r="C346" s="54" t="n"/>
      <c r="D346" s="77" t="n"/>
    </row>
    <row r="347" ht="15.75" customHeight="1" s="198">
      <c r="A347" s="57" t="n"/>
      <c r="B347" s="57" t="n"/>
      <c r="C347" s="54" t="n"/>
      <c r="D347" s="77" t="n"/>
    </row>
    <row r="348" ht="15.75" customHeight="1" s="198">
      <c r="A348" s="57" t="n"/>
      <c r="B348" s="57" t="n"/>
      <c r="C348" s="54" t="n"/>
      <c r="D348" s="77" t="n"/>
    </row>
    <row r="349" ht="15.75" customHeight="1" s="198">
      <c r="A349" s="57" t="n"/>
      <c r="B349" s="57" t="n"/>
      <c r="C349" s="54" t="n"/>
      <c r="D349" s="77" t="n"/>
    </row>
    <row r="350" ht="15.75" customHeight="1" s="198">
      <c r="A350" s="57" t="n"/>
      <c r="B350" s="57" t="n"/>
      <c r="C350" s="54" t="n"/>
      <c r="D350" s="77" t="n"/>
    </row>
    <row r="351" ht="15.75" customHeight="1" s="198">
      <c r="A351" s="57" t="n"/>
      <c r="B351" s="57" t="n"/>
      <c r="C351" s="54" t="n"/>
      <c r="D351" s="77" t="n"/>
    </row>
    <row r="352" ht="15.75" customHeight="1" s="198">
      <c r="A352" s="57" t="n"/>
      <c r="B352" s="57" t="n"/>
      <c r="C352" s="54" t="n"/>
      <c r="D352" s="77" t="n"/>
    </row>
    <row r="353" ht="15.75" customHeight="1" s="198">
      <c r="A353" s="57" t="n"/>
      <c r="B353" s="57" t="n"/>
      <c r="C353" s="54" t="n"/>
      <c r="D353" s="77" t="n"/>
    </row>
    <row r="354" ht="15.75" customHeight="1" s="198">
      <c r="A354" s="57" t="n"/>
      <c r="B354" s="57" t="n"/>
      <c r="C354" s="54" t="n"/>
      <c r="D354" s="77" t="n"/>
    </row>
    <row r="355" ht="15.75" customHeight="1" s="198">
      <c r="A355" s="57" t="n"/>
      <c r="B355" s="57" t="n"/>
      <c r="C355" s="54" t="n"/>
      <c r="D355" s="77" t="n"/>
    </row>
    <row r="356" ht="15.75" customHeight="1" s="198">
      <c r="A356" s="57" t="n"/>
      <c r="B356" s="57" t="n"/>
      <c r="C356" s="54" t="n"/>
      <c r="D356" s="77" t="n"/>
    </row>
    <row r="357" ht="15.75" customHeight="1" s="198">
      <c r="A357" s="57" t="n"/>
      <c r="B357" s="57" t="n"/>
      <c r="C357" s="54" t="n"/>
      <c r="D357" s="77" t="n"/>
    </row>
    <row r="358" ht="15.75" customHeight="1" s="198">
      <c r="A358" s="57" t="n"/>
      <c r="B358" s="57" t="n"/>
      <c r="C358" s="54" t="n"/>
      <c r="D358" s="77" t="n"/>
    </row>
    <row r="359" ht="15.75" customHeight="1" s="198">
      <c r="A359" s="57" t="n"/>
      <c r="B359" s="57" t="n"/>
      <c r="C359" s="54" t="n"/>
      <c r="D359" s="77" t="n"/>
    </row>
    <row r="360" ht="15.75" customHeight="1" s="198">
      <c r="A360" s="57" t="n"/>
      <c r="B360" s="57" t="n"/>
      <c r="C360" s="54" t="n"/>
      <c r="D360" s="77" t="n"/>
    </row>
    <row r="361" ht="15.75" customHeight="1" s="198">
      <c r="A361" s="57" t="n"/>
      <c r="B361" s="57" t="n"/>
      <c r="C361" s="54" t="n"/>
      <c r="D361" s="77" t="n"/>
    </row>
    <row r="362" ht="15.75" customHeight="1" s="198">
      <c r="A362" s="57" t="n"/>
      <c r="B362" s="57" t="n"/>
      <c r="C362" s="54" t="n"/>
      <c r="D362" s="77" t="n"/>
    </row>
    <row r="363" ht="15.75" customHeight="1" s="198">
      <c r="A363" s="57" t="n"/>
      <c r="B363" s="57" t="n"/>
      <c r="C363" s="54" t="n"/>
      <c r="D363" s="77" t="n"/>
    </row>
    <row r="364" ht="15.75" customHeight="1" s="198">
      <c r="A364" s="57" t="n"/>
      <c r="B364" s="57" t="n"/>
      <c r="C364" s="54" t="n"/>
      <c r="D364" s="77" t="n"/>
    </row>
    <row r="365" ht="15.75" customHeight="1" s="198">
      <c r="A365" s="57" t="n"/>
      <c r="B365" s="57" t="n"/>
      <c r="C365" s="54" t="n"/>
      <c r="D365" s="77" t="n"/>
    </row>
    <row r="366" ht="15.75" customHeight="1" s="198">
      <c r="A366" s="57" t="n"/>
      <c r="B366" s="57" t="n"/>
      <c r="C366" s="54" t="n"/>
      <c r="D366" s="77" t="n"/>
    </row>
    <row r="367" ht="15.75" customHeight="1" s="198">
      <c r="A367" s="57" t="n"/>
      <c r="B367" s="57" t="n"/>
      <c r="C367" s="54" t="n"/>
      <c r="D367" s="77" t="n"/>
    </row>
    <row r="368" ht="15.75" customHeight="1" s="198">
      <c r="A368" s="57" t="n"/>
      <c r="B368" s="57" t="n"/>
      <c r="C368" s="54" t="n"/>
      <c r="D368" s="77" t="n"/>
    </row>
    <row r="369" ht="15.75" customHeight="1" s="198">
      <c r="A369" s="57" t="n"/>
      <c r="B369" s="57" t="n"/>
      <c r="C369" s="54" t="n"/>
      <c r="D369" s="77" t="n"/>
    </row>
    <row r="370" ht="15.75" customHeight="1" s="198">
      <c r="A370" s="57" t="n"/>
      <c r="B370" s="57" t="n"/>
      <c r="C370" s="54" t="n"/>
      <c r="D370" s="77" t="n"/>
    </row>
    <row r="371" ht="15.75" customHeight="1" s="198">
      <c r="A371" s="57" t="n"/>
      <c r="B371" s="57" t="n"/>
      <c r="C371" s="54" t="n"/>
      <c r="D371" s="77" t="n"/>
    </row>
    <row r="372" ht="15.75" customHeight="1" s="198">
      <c r="A372" s="57" t="n"/>
      <c r="B372" s="57" t="n"/>
      <c r="C372" s="54" t="n"/>
      <c r="D372" s="77" t="n"/>
    </row>
    <row r="373" ht="15.75" customHeight="1" s="198">
      <c r="A373" s="57" t="n"/>
      <c r="B373" s="57" t="n"/>
      <c r="C373" s="54" t="n"/>
      <c r="D373" s="77" t="n"/>
    </row>
    <row r="374" ht="15.75" customHeight="1" s="198">
      <c r="A374" s="57" t="n"/>
      <c r="B374" s="57" t="n"/>
      <c r="C374" s="54" t="n"/>
      <c r="D374" s="77" t="n"/>
    </row>
    <row r="375" ht="15.75" customHeight="1" s="198">
      <c r="A375" s="57" t="n"/>
      <c r="B375" s="57" t="n"/>
      <c r="C375" s="54" t="n"/>
      <c r="D375" s="77" t="n"/>
    </row>
    <row r="376" ht="15.75" customHeight="1" s="198">
      <c r="A376" s="57" t="n"/>
      <c r="B376" s="57" t="n"/>
      <c r="C376" s="54" t="n"/>
      <c r="D376" s="77" t="n"/>
    </row>
    <row r="377" ht="15.75" customHeight="1" s="198">
      <c r="A377" s="57" t="n"/>
      <c r="B377" s="57" t="n"/>
      <c r="C377" s="54" t="n"/>
      <c r="D377" s="77" t="n"/>
    </row>
    <row r="378" ht="15.75" customHeight="1" s="198">
      <c r="A378" s="57" t="n"/>
      <c r="B378" s="57" t="n"/>
      <c r="C378" s="54" t="n"/>
      <c r="D378" s="77" t="n"/>
    </row>
    <row r="379" ht="15.75" customHeight="1" s="198">
      <c r="A379" s="57" t="n"/>
      <c r="B379" s="57" t="n"/>
      <c r="C379" s="54" t="n"/>
      <c r="D379" s="77" t="n"/>
    </row>
    <row r="380" ht="15.75" customHeight="1" s="198">
      <c r="A380" s="57" t="n"/>
      <c r="B380" s="57" t="n"/>
      <c r="C380" s="54" t="n"/>
      <c r="D380" s="77" t="n"/>
    </row>
    <row r="381" ht="15.75" customHeight="1" s="198">
      <c r="A381" s="57" t="n"/>
      <c r="B381" s="57" t="n"/>
      <c r="C381" s="54" t="n"/>
      <c r="D381" s="77" t="n"/>
    </row>
    <row r="382" ht="15.75" customHeight="1" s="198">
      <c r="A382" s="57" t="n"/>
      <c r="B382" s="57" t="n"/>
      <c r="C382" s="54" t="n"/>
      <c r="D382" s="77" t="n"/>
    </row>
    <row r="383" ht="15.75" customHeight="1" s="198">
      <c r="A383" s="57" t="n"/>
      <c r="B383" s="57" t="n"/>
      <c r="C383" s="54" t="n"/>
      <c r="D383" s="77" t="n"/>
    </row>
    <row r="384" ht="15.75" customHeight="1" s="198">
      <c r="A384" s="57" t="n"/>
      <c r="B384" s="57" t="n"/>
      <c r="C384" s="54" t="n"/>
      <c r="D384" s="77" t="n"/>
    </row>
    <row r="385" ht="15.75" customHeight="1" s="198">
      <c r="A385" s="57" t="n"/>
      <c r="B385" s="57" t="n"/>
      <c r="C385" s="54" t="n"/>
      <c r="D385" s="77" t="n"/>
    </row>
    <row r="386" ht="15.75" customHeight="1" s="198">
      <c r="A386" s="57" t="n"/>
      <c r="B386" s="57" t="n"/>
      <c r="C386" s="54" t="n"/>
      <c r="D386" s="77" t="n"/>
    </row>
    <row r="387" ht="15.75" customHeight="1" s="198">
      <c r="A387" s="57" t="n"/>
      <c r="B387" s="57" t="n"/>
      <c r="C387" s="54" t="n"/>
      <c r="D387" s="77" t="n"/>
    </row>
    <row r="388" ht="15.75" customHeight="1" s="198">
      <c r="A388" s="57" t="n"/>
      <c r="B388" s="57" t="n"/>
      <c r="C388" s="54" t="n"/>
      <c r="D388" s="77" t="n"/>
    </row>
    <row r="389" ht="15.75" customHeight="1" s="198">
      <c r="A389" s="57" t="n"/>
      <c r="B389" s="57" t="n"/>
      <c r="C389" s="54" t="n"/>
      <c r="D389" s="77" t="n"/>
    </row>
    <row r="390" ht="15.75" customHeight="1" s="198">
      <c r="A390" s="57" t="n"/>
      <c r="B390" s="57" t="n"/>
      <c r="C390" s="54" t="n"/>
      <c r="D390" s="77" t="n"/>
    </row>
    <row r="391" ht="15.75" customHeight="1" s="198">
      <c r="A391" s="57" t="n"/>
      <c r="B391" s="57" t="n"/>
      <c r="C391" s="54" t="n"/>
      <c r="D391" s="77" t="n"/>
    </row>
    <row r="392" ht="15.75" customHeight="1" s="198">
      <c r="A392" s="57" t="n"/>
      <c r="B392" s="57" t="n"/>
      <c r="C392" s="54" t="n"/>
      <c r="D392" s="77" t="n"/>
    </row>
    <row r="393" ht="15.75" customHeight="1" s="198">
      <c r="A393" s="57" t="n"/>
      <c r="B393" s="57" t="n"/>
      <c r="C393" s="54" t="n"/>
      <c r="D393" s="77" t="n"/>
    </row>
    <row r="394" ht="15.75" customHeight="1" s="198">
      <c r="A394" s="57" t="n"/>
      <c r="B394" s="57" t="n"/>
      <c r="C394" s="54" t="n"/>
      <c r="D394" s="77" t="n"/>
    </row>
    <row r="395" ht="15.75" customHeight="1" s="198">
      <c r="A395" s="57" t="n"/>
      <c r="B395" s="57" t="n"/>
      <c r="C395" s="54" t="n"/>
      <c r="D395" s="77" t="n"/>
    </row>
    <row r="396" ht="15.75" customHeight="1" s="198">
      <c r="A396" s="57" t="n"/>
      <c r="B396" s="57" t="n"/>
      <c r="C396" s="54" t="n"/>
      <c r="D396" s="77" t="n"/>
    </row>
    <row r="397" ht="15.75" customHeight="1" s="198">
      <c r="A397" s="57" t="n"/>
      <c r="B397" s="57" t="n"/>
      <c r="C397" s="54" t="n"/>
      <c r="D397" s="77" t="n"/>
    </row>
    <row r="398" ht="15.75" customHeight="1" s="198">
      <c r="A398" s="57" t="n"/>
      <c r="B398" s="57" t="n"/>
      <c r="C398" s="54" t="n"/>
      <c r="D398" s="77" t="n"/>
    </row>
    <row r="399" ht="15.75" customHeight="1" s="198">
      <c r="A399" s="57" t="n"/>
      <c r="B399" s="57" t="n"/>
      <c r="C399" s="54" t="n"/>
      <c r="D399" s="77" t="n"/>
    </row>
    <row r="400" ht="15.75" customHeight="1" s="198">
      <c r="A400" s="57" t="n"/>
      <c r="B400" s="57" t="n"/>
      <c r="C400" s="54" t="n"/>
      <c r="D400" s="77" t="n"/>
    </row>
    <row r="401" ht="15.75" customHeight="1" s="198">
      <c r="A401" s="57" t="n"/>
      <c r="B401" s="57" t="n"/>
      <c r="C401" s="54" t="n"/>
      <c r="D401" s="77" t="n"/>
    </row>
    <row r="402" ht="15.75" customHeight="1" s="198">
      <c r="A402" s="57" t="n"/>
      <c r="B402" s="57" t="n"/>
      <c r="C402" s="54" t="n"/>
      <c r="D402" s="77" t="n"/>
    </row>
    <row r="403" ht="15.75" customHeight="1" s="198">
      <c r="A403" s="57" t="n"/>
      <c r="B403" s="57" t="n"/>
      <c r="C403" s="54" t="n"/>
      <c r="D403" s="77" t="n"/>
    </row>
    <row r="404" ht="15.75" customHeight="1" s="198">
      <c r="A404" s="57" t="n"/>
      <c r="B404" s="57" t="n"/>
      <c r="C404" s="54" t="n"/>
      <c r="D404" s="77" t="n"/>
    </row>
    <row r="405" ht="15.75" customHeight="1" s="198">
      <c r="A405" s="57" t="n"/>
      <c r="B405" s="57" t="n"/>
      <c r="C405" s="54" t="n"/>
      <c r="D405" s="77" t="n"/>
    </row>
    <row r="406" ht="15.75" customHeight="1" s="198">
      <c r="A406" s="57" t="n"/>
      <c r="B406" s="57" t="n"/>
      <c r="C406" s="54" t="n"/>
      <c r="D406" s="77" t="n"/>
    </row>
    <row r="407" ht="15.75" customHeight="1" s="198">
      <c r="A407" s="57" t="n"/>
      <c r="B407" s="57" t="n"/>
      <c r="C407" s="54" t="n"/>
      <c r="D407" s="77" t="n"/>
    </row>
    <row r="408" ht="15.75" customHeight="1" s="198">
      <c r="A408" s="57" t="n"/>
      <c r="B408" s="57" t="n"/>
      <c r="C408" s="54" t="n"/>
      <c r="D408" s="77" t="n"/>
    </row>
    <row r="409" ht="15.75" customHeight="1" s="198">
      <c r="A409" s="57" t="n"/>
      <c r="B409" s="57" t="n"/>
      <c r="C409" s="54" t="n"/>
      <c r="D409" s="77" t="n"/>
    </row>
    <row r="410" ht="15.75" customHeight="1" s="198">
      <c r="A410" s="57" t="n"/>
      <c r="B410" s="57" t="n"/>
      <c r="C410" s="54" t="n"/>
      <c r="D410" s="77" t="n"/>
    </row>
    <row r="411" ht="15.75" customHeight="1" s="198">
      <c r="A411" s="57" t="n"/>
      <c r="B411" s="57" t="n"/>
      <c r="C411" s="54" t="n"/>
      <c r="D411" s="77" t="n"/>
    </row>
    <row r="412" ht="15.75" customHeight="1" s="198">
      <c r="A412" s="57" t="n"/>
      <c r="B412" s="57" t="n"/>
      <c r="C412" s="54" t="n"/>
      <c r="D412" s="77" t="n"/>
    </row>
    <row r="413" ht="15.75" customHeight="1" s="198">
      <c r="A413" s="57" t="n"/>
      <c r="B413" s="57" t="n"/>
      <c r="C413" s="54" t="n"/>
      <c r="D413" s="77" t="n"/>
    </row>
    <row r="414" ht="15.75" customHeight="1" s="198">
      <c r="A414" s="57" t="n"/>
      <c r="B414" s="57" t="n"/>
      <c r="C414" s="54" t="n"/>
      <c r="D414" s="77" t="n"/>
    </row>
    <row r="415" ht="15.75" customHeight="1" s="198">
      <c r="A415" s="57" t="n"/>
      <c r="B415" s="57" t="n"/>
      <c r="C415" s="54" t="n"/>
      <c r="D415" s="77" t="n"/>
    </row>
    <row r="416" ht="15.75" customHeight="1" s="198">
      <c r="A416" s="57" t="n"/>
      <c r="B416" s="57" t="n"/>
      <c r="C416" s="54" t="n"/>
      <c r="D416" s="77" t="n"/>
    </row>
    <row r="417" ht="15.75" customHeight="1" s="198">
      <c r="A417" s="57" t="n"/>
      <c r="B417" s="57" t="n"/>
      <c r="C417" s="54" t="n"/>
      <c r="D417" s="77" t="n"/>
    </row>
    <row r="418" ht="15.75" customHeight="1" s="198">
      <c r="A418" s="57" t="n"/>
      <c r="B418" s="57" t="n"/>
      <c r="C418" s="54" t="n"/>
      <c r="D418" s="77" t="n"/>
    </row>
    <row r="419" ht="15.75" customHeight="1" s="198">
      <c r="A419" s="57" t="n"/>
      <c r="B419" s="57" t="n"/>
      <c r="C419" s="54" t="n"/>
      <c r="D419" s="77" t="n"/>
    </row>
    <row r="420" ht="15.75" customHeight="1" s="198">
      <c r="A420" s="57" t="n"/>
      <c r="B420" s="57" t="n"/>
      <c r="C420" s="54" t="n"/>
      <c r="D420" s="77" t="n"/>
    </row>
    <row r="421" ht="15.75" customHeight="1" s="198">
      <c r="A421" s="57" t="n"/>
      <c r="B421" s="57" t="n"/>
      <c r="C421" s="54" t="n"/>
      <c r="D421" s="77" t="n"/>
    </row>
    <row r="422" ht="15.75" customHeight="1" s="198">
      <c r="A422" s="57" t="n"/>
      <c r="B422" s="57" t="n"/>
      <c r="C422" s="54" t="n"/>
      <c r="D422" s="77" t="n"/>
    </row>
    <row r="423" ht="15.75" customHeight="1" s="198">
      <c r="A423" s="57" t="n"/>
      <c r="B423" s="57" t="n"/>
      <c r="C423" s="54" t="n"/>
      <c r="D423" s="77" t="n"/>
    </row>
    <row r="424" ht="15.75" customHeight="1" s="198">
      <c r="A424" s="57" t="n"/>
      <c r="B424" s="57" t="n"/>
      <c r="C424" s="54" t="n"/>
      <c r="D424" s="77" t="n"/>
    </row>
    <row r="425" ht="15.75" customHeight="1" s="198">
      <c r="A425" s="57" t="n"/>
      <c r="B425" s="57" t="n"/>
      <c r="C425" s="54" t="n"/>
      <c r="D425" s="77" t="n"/>
    </row>
    <row r="426" ht="15.75" customHeight="1" s="198">
      <c r="A426" s="57" t="n"/>
      <c r="B426" s="57" t="n"/>
      <c r="C426" s="54" t="n"/>
      <c r="D426" s="77" t="n"/>
    </row>
    <row r="427" ht="15.75" customHeight="1" s="198">
      <c r="A427" s="57" t="n"/>
      <c r="B427" s="57" t="n"/>
      <c r="C427" s="54" t="n"/>
      <c r="D427" s="77" t="n"/>
    </row>
    <row r="428" ht="15.75" customHeight="1" s="198">
      <c r="A428" s="57" t="n"/>
      <c r="B428" s="57" t="n"/>
      <c r="C428" s="54" t="n"/>
      <c r="D428" s="77" t="n"/>
    </row>
    <row r="429" ht="15.75" customHeight="1" s="198">
      <c r="A429" s="57" t="n"/>
      <c r="B429" s="57" t="n"/>
      <c r="C429" s="54" t="n"/>
      <c r="D429" s="77" t="n"/>
    </row>
    <row r="430" ht="15.75" customHeight="1" s="198">
      <c r="A430" s="57" t="n"/>
      <c r="B430" s="57" t="n"/>
      <c r="C430" s="54" t="n"/>
      <c r="D430" s="77" t="n"/>
    </row>
    <row r="431" ht="15.75" customHeight="1" s="198">
      <c r="A431" s="57" t="n"/>
      <c r="B431" s="57" t="n"/>
      <c r="C431" s="54" t="n"/>
      <c r="D431" s="77" t="n"/>
    </row>
    <row r="432" ht="15.75" customHeight="1" s="198">
      <c r="A432" s="57" t="n"/>
      <c r="B432" s="57" t="n"/>
      <c r="C432" s="54" t="n"/>
      <c r="D432" s="77" t="n"/>
    </row>
    <row r="433" ht="15.75" customHeight="1" s="198">
      <c r="A433" s="57" t="n"/>
      <c r="B433" s="57" t="n"/>
      <c r="C433" s="54" t="n"/>
      <c r="D433" s="77" t="n"/>
    </row>
    <row r="434" ht="15.75" customHeight="1" s="198">
      <c r="A434" s="57" t="n"/>
      <c r="B434" s="57" t="n"/>
      <c r="C434" s="54" t="n"/>
      <c r="D434" s="77" t="n"/>
    </row>
    <row r="435" ht="15.75" customHeight="1" s="198">
      <c r="A435" s="57" t="n"/>
      <c r="B435" s="57" t="n"/>
      <c r="C435" s="54" t="n"/>
      <c r="D435" s="77" t="n"/>
    </row>
    <row r="436" ht="15.75" customHeight="1" s="198">
      <c r="A436" s="57" t="n"/>
      <c r="B436" s="57" t="n"/>
      <c r="C436" s="54" t="n"/>
      <c r="D436" s="77" t="n"/>
    </row>
    <row r="437" ht="15.75" customHeight="1" s="198">
      <c r="A437" s="57" t="n"/>
      <c r="B437" s="57" t="n"/>
      <c r="C437" s="54" t="n"/>
      <c r="D437" s="77" t="n"/>
    </row>
    <row r="438" ht="15.75" customHeight="1" s="198">
      <c r="A438" s="57" t="n"/>
      <c r="B438" s="57" t="n"/>
      <c r="C438" s="54" t="n"/>
      <c r="D438" s="77" t="n"/>
    </row>
    <row r="439" ht="15.75" customHeight="1" s="198">
      <c r="A439" s="57" t="n"/>
      <c r="B439" s="57" t="n"/>
      <c r="C439" s="54" t="n"/>
      <c r="D439" s="77" t="n"/>
    </row>
    <row r="440" ht="15.75" customHeight="1" s="198">
      <c r="A440" s="57" t="n"/>
      <c r="B440" s="57" t="n"/>
      <c r="C440" s="54" t="n"/>
      <c r="D440" s="77" t="n"/>
    </row>
    <row r="441" ht="15.75" customHeight="1" s="198">
      <c r="A441" s="57" t="n"/>
      <c r="B441" s="57" t="n"/>
      <c r="C441" s="54" t="n"/>
      <c r="D441" s="77" t="n"/>
    </row>
    <row r="442" ht="15.75" customHeight="1" s="198">
      <c r="A442" s="57" t="n"/>
      <c r="B442" s="57" t="n"/>
      <c r="C442" s="54" t="n"/>
      <c r="D442" s="77" t="n"/>
    </row>
    <row r="443" ht="15.75" customHeight="1" s="198">
      <c r="A443" s="57" t="n"/>
      <c r="B443" s="57" t="n"/>
      <c r="C443" s="54" t="n"/>
      <c r="D443" s="77" t="n"/>
    </row>
    <row r="444" ht="15.75" customHeight="1" s="198">
      <c r="A444" s="57" t="n"/>
      <c r="B444" s="57" t="n"/>
      <c r="C444" s="54" t="n"/>
      <c r="D444" s="77" t="n"/>
    </row>
    <row r="445" ht="15.75" customHeight="1" s="198">
      <c r="A445" s="57" t="n"/>
      <c r="B445" s="57" t="n"/>
      <c r="C445" s="54" t="n"/>
      <c r="D445" s="77" t="n"/>
    </row>
    <row r="446" ht="15.75" customHeight="1" s="198">
      <c r="A446" s="57" t="n"/>
      <c r="B446" s="57" t="n"/>
      <c r="C446" s="54" t="n"/>
      <c r="D446" s="77" t="n"/>
    </row>
    <row r="447" ht="15.75" customHeight="1" s="198">
      <c r="A447" s="57" t="n"/>
      <c r="B447" s="57" t="n"/>
      <c r="C447" s="54" t="n"/>
      <c r="D447" s="77" t="n"/>
    </row>
    <row r="448" ht="15.75" customHeight="1" s="198">
      <c r="A448" s="57" t="n"/>
      <c r="B448" s="57" t="n"/>
      <c r="C448" s="54" t="n"/>
      <c r="D448" s="77" t="n"/>
    </row>
    <row r="449" ht="15.75" customHeight="1" s="198">
      <c r="A449" s="57" t="n"/>
      <c r="B449" s="57" t="n"/>
      <c r="C449" s="54" t="n"/>
      <c r="D449" s="77" t="n"/>
    </row>
    <row r="450" ht="15.75" customHeight="1" s="198">
      <c r="A450" s="57" t="n"/>
      <c r="B450" s="57" t="n"/>
      <c r="C450" s="54" t="n"/>
      <c r="D450" s="77" t="n"/>
    </row>
    <row r="451" ht="15.75" customHeight="1" s="198">
      <c r="A451" s="57" t="n"/>
      <c r="B451" s="57" t="n"/>
      <c r="C451" s="54" t="n"/>
      <c r="D451" s="77" t="n"/>
    </row>
    <row r="452" ht="15.75" customHeight="1" s="198">
      <c r="A452" s="57" t="n"/>
      <c r="B452" s="57" t="n"/>
      <c r="C452" s="54" t="n"/>
      <c r="D452" s="77" t="n"/>
    </row>
    <row r="453" ht="15.75" customHeight="1" s="198">
      <c r="A453" s="57" t="n"/>
      <c r="B453" s="57" t="n"/>
      <c r="C453" s="54" t="n"/>
      <c r="D453" s="77" t="n"/>
    </row>
    <row r="454" ht="15.75" customHeight="1" s="198">
      <c r="A454" s="57" t="n"/>
      <c r="B454" s="57" t="n"/>
      <c r="C454" s="54" t="n"/>
      <c r="D454" s="77" t="n"/>
    </row>
    <row r="455" ht="15.75" customHeight="1" s="198">
      <c r="A455" s="57" t="n"/>
      <c r="B455" s="57" t="n"/>
      <c r="C455" s="54" t="n"/>
      <c r="D455" s="77" t="n"/>
    </row>
    <row r="456" ht="15.75" customHeight="1" s="198">
      <c r="A456" s="57" t="n"/>
      <c r="B456" s="57" t="n"/>
      <c r="C456" s="54" t="n"/>
      <c r="D456" s="77" t="n"/>
    </row>
    <row r="457" ht="15.75" customHeight="1" s="198">
      <c r="A457" s="57" t="n"/>
      <c r="B457" s="57" t="n"/>
      <c r="C457" s="54" t="n"/>
      <c r="D457" s="77" t="n"/>
    </row>
    <row r="458" ht="15.75" customHeight="1" s="198">
      <c r="A458" s="57" t="n"/>
      <c r="B458" s="57" t="n"/>
      <c r="C458" s="54" t="n"/>
      <c r="D458" s="77" t="n"/>
    </row>
    <row r="459" ht="15.75" customHeight="1" s="198">
      <c r="A459" s="57" t="n"/>
      <c r="B459" s="57" t="n"/>
      <c r="C459" s="54" t="n"/>
      <c r="D459" s="77" t="n"/>
    </row>
    <row r="460" ht="15.75" customHeight="1" s="198">
      <c r="A460" s="57" t="n"/>
      <c r="B460" s="57" t="n"/>
      <c r="C460" s="54" t="n"/>
      <c r="D460" s="77" t="n"/>
    </row>
    <row r="461" ht="15.75" customHeight="1" s="198">
      <c r="A461" s="57" t="n"/>
      <c r="B461" s="57" t="n"/>
      <c r="C461" s="54" t="n"/>
      <c r="D461" s="77" t="n"/>
    </row>
    <row r="462" ht="15.75" customHeight="1" s="198">
      <c r="A462" s="57" t="n"/>
      <c r="B462" s="57" t="n"/>
      <c r="C462" s="54" t="n"/>
      <c r="D462" s="77" t="n"/>
    </row>
    <row r="463" ht="15.75" customHeight="1" s="198">
      <c r="A463" s="57" t="n"/>
      <c r="B463" s="57" t="n"/>
      <c r="C463" s="54" t="n"/>
      <c r="D463" s="77" t="n"/>
    </row>
    <row r="464" ht="15.75" customHeight="1" s="198">
      <c r="A464" s="57" t="n"/>
      <c r="B464" s="57" t="n"/>
      <c r="C464" s="54" t="n"/>
      <c r="D464" s="77" t="n"/>
    </row>
    <row r="465" ht="15.75" customHeight="1" s="198">
      <c r="A465" s="57" t="n"/>
      <c r="B465" s="57" t="n"/>
      <c r="C465" s="54" t="n"/>
      <c r="D465" s="77" t="n"/>
    </row>
    <row r="466" ht="15.75" customHeight="1" s="198">
      <c r="A466" s="57" t="n"/>
      <c r="B466" s="57" t="n"/>
      <c r="C466" s="54" t="n"/>
      <c r="D466" s="77" t="n"/>
    </row>
    <row r="467" ht="15.75" customHeight="1" s="198">
      <c r="A467" s="57" t="n"/>
      <c r="B467" s="57" t="n"/>
      <c r="C467" s="54" t="n"/>
      <c r="D467" s="77" t="n"/>
    </row>
    <row r="468" ht="15.75" customHeight="1" s="198">
      <c r="A468" s="57" t="n"/>
      <c r="B468" s="57" t="n"/>
      <c r="C468" s="54" t="n"/>
      <c r="D468" s="77" t="n"/>
    </row>
    <row r="469" ht="15.75" customHeight="1" s="198">
      <c r="A469" s="57" t="n"/>
      <c r="B469" s="57" t="n"/>
      <c r="C469" s="54" t="n"/>
      <c r="D469" s="77" t="n"/>
    </row>
    <row r="470" ht="15.75" customHeight="1" s="198">
      <c r="A470" s="57" t="n"/>
      <c r="B470" s="57" t="n"/>
      <c r="C470" s="54" t="n"/>
      <c r="D470" s="77" t="n"/>
    </row>
    <row r="471" ht="15.75" customHeight="1" s="198">
      <c r="A471" s="57" t="n"/>
      <c r="B471" s="57" t="n"/>
      <c r="C471" s="54" t="n"/>
      <c r="D471" s="77" t="n"/>
    </row>
    <row r="472" ht="15.75" customHeight="1" s="198">
      <c r="A472" s="57" t="n"/>
      <c r="B472" s="57" t="n"/>
      <c r="C472" s="54" t="n"/>
      <c r="D472" s="77" t="n"/>
    </row>
    <row r="473" ht="15.75" customHeight="1" s="198">
      <c r="A473" s="57" t="n"/>
      <c r="B473" s="57" t="n"/>
      <c r="C473" s="54" t="n"/>
      <c r="D473" s="77" t="n"/>
    </row>
    <row r="474" ht="15.75" customHeight="1" s="198">
      <c r="A474" s="57" t="n"/>
      <c r="B474" s="57" t="n"/>
      <c r="C474" s="54" t="n"/>
      <c r="D474" s="77" t="n"/>
    </row>
    <row r="475" ht="15.75" customHeight="1" s="198">
      <c r="A475" s="57" t="n"/>
      <c r="B475" s="57" t="n"/>
      <c r="C475" s="54" t="n"/>
      <c r="D475" s="77" t="n"/>
    </row>
    <row r="476" ht="15.75" customHeight="1" s="198">
      <c r="A476" s="57" t="n"/>
      <c r="B476" s="57" t="n"/>
      <c r="C476" s="54" t="n"/>
      <c r="D476" s="77" t="n"/>
    </row>
    <row r="477" ht="15.75" customHeight="1" s="198">
      <c r="A477" s="57" t="n"/>
      <c r="B477" s="57" t="n"/>
      <c r="C477" s="54" t="n"/>
      <c r="D477" s="77" t="n"/>
    </row>
    <row r="478" ht="15.75" customHeight="1" s="198">
      <c r="A478" s="57" t="n"/>
      <c r="B478" s="57" t="n"/>
      <c r="C478" s="54" t="n"/>
      <c r="D478" s="77" t="n"/>
    </row>
    <row r="479" ht="15.75" customHeight="1" s="198">
      <c r="A479" s="57" t="n"/>
      <c r="B479" s="57" t="n"/>
      <c r="C479" s="54" t="n"/>
      <c r="D479" s="77" t="n"/>
    </row>
    <row r="480" ht="15.75" customHeight="1" s="198">
      <c r="A480" s="57" t="n"/>
      <c r="B480" s="57" t="n"/>
      <c r="C480" s="54" t="n"/>
      <c r="D480" s="77" t="n"/>
    </row>
    <row r="481" ht="15.75" customHeight="1" s="198">
      <c r="A481" s="57" t="n"/>
      <c r="B481" s="57" t="n"/>
      <c r="C481" s="54" t="n"/>
      <c r="D481" s="77" t="n"/>
    </row>
    <row r="482" ht="15.75" customHeight="1" s="198">
      <c r="A482" s="57" t="n"/>
      <c r="B482" s="57" t="n"/>
      <c r="C482" s="54" t="n"/>
      <c r="D482" s="77" t="n"/>
    </row>
    <row r="483" ht="15.75" customHeight="1" s="198">
      <c r="A483" s="57" t="n"/>
      <c r="B483" s="57" t="n"/>
      <c r="C483" s="54" t="n"/>
      <c r="D483" s="77" t="n"/>
    </row>
    <row r="484" ht="15.75" customHeight="1" s="198">
      <c r="A484" s="57" t="n"/>
      <c r="B484" s="57" t="n"/>
      <c r="C484" s="54" t="n"/>
      <c r="D484" s="77" t="n"/>
    </row>
    <row r="485" ht="15.75" customHeight="1" s="198">
      <c r="A485" s="57" t="n"/>
      <c r="B485" s="57" t="n"/>
      <c r="C485" s="54" t="n"/>
      <c r="D485" s="77" t="n"/>
    </row>
    <row r="486" ht="15.75" customHeight="1" s="198">
      <c r="A486" s="57" t="n"/>
      <c r="B486" s="57" t="n"/>
      <c r="C486" s="54" t="n"/>
      <c r="D486" s="77" t="n"/>
    </row>
    <row r="487" ht="15.75" customHeight="1" s="198">
      <c r="A487" s="57" t="n"/>
      <c r="B487" s="57" t="n"/>
      <c r="C487" s="54" t="n"/>
      <c r="D487" s="77" t="n"/>
    </row>
    <row r="488" ht="15.75" customHeight="1" s="198">
      <c r="A488" s="57" t="n"/>
      <c r="B488" s="57" t="n"/>
      <c r="C488" s="54" t="n"/>
      <c r="D488" s="77" t="n"/>
    </row>
    <row r="489" ht="15.75" customHeight="1" s="198">
      <c r="A489" s="57" t="n"/>
      <c r="B489" s="57" t="n"/>
      <c r="C489" s="54" t="n"/>
      <c r="D489" s="77" t="n"/>
    </row>
    <row r="490" ht="15.75" customHeight="1" s="198">
      <c r="A490" s="57" t="n"/>
      <c r="B490" s="57" t="n"/>
      <c r="C490" s="54" t="n"/>
      <c r="D490" s="77" t="n"/>
    </row>
    <row r="491" ht="15.75" customHeight="1" s="198">
      <c r="A491" s="57" t="n"/>
      <c r="B491" s="57" t="n"/>
      <c r="C491" s="54" t="n"/>
      <c r="D491" s="77" t="n"/>
    </row>
    <row r="492" ht="15.75" customHeight="1" s="198">
      <c r="A492" s="57" t="n"/>
      <c r="B492" s="57" t="n"/>
      <c r="C492" s="54" t="n"/>
      <c r="D492" s="77" t="n"/>
    </row>
    <row r="493" ht="15.75" customHeight="1" s="198">
      <c r="A493" s="57" t="n"/>
      <c r="B493" s="57" t="n"/>
      <c r="C493" s="54" t="n"/>
      <c r="D493" s="77" t="n"/>
    </row>
    <row r="494" ht="15.75" customHeight="1" s="198">
      <c r="A494" s="57" t="n"/>
      <c r="B494" s="57" t="n"/>
      <c r="C494" s="54" t="n"/>
      <c r="D494" s="77" t="n"/>
    </row>
    <row r="495" ht="15.75" customHeight="1" s="198">
      <c r="A495" s="57" t="n"/>
      <c r="B495" s="57" t="n"/>
      <c r="C495" s="54" t="n"/>
      <c r="D495" s="77" t="n"/>
    </row>
    <row r="496" ht="15.75" customHeight="1" s="198">
      <c r="A496" s="57" t="n"/>
      <c r="B496" s="57" t="n"/>
      <c r="C496" s="54" t="n"/>
      <c r="D496" s="77" t="n"/>
    </row>
    <row r="497" ht="15.75" customHeight="1" s="198">
      <c r="A497" s="57" t="n"/>
      <c r="B497" s="57" t="n"/>
      <c r="C497" s="54" t="n"/>
      <c r="D497" s="77" t="n"/>
    </row>
    <row r="498" ht="15.75" customHeight="1" s="198">
      <c r="A498" s="57" t="n"/>
      <c r="B498" s="57" t="n"/>
      <c r="C498" s="54" t="n"/>
      <c r="D498" s="77" t="n"/>
    </row>
    <row r="499" ht="15.75" customHeight="1" s="198">
      <c r="A499" s="57" t="n"/>
      <c r="B499" s="57" t="n"/>
      <c r="C499" s="54" t="n"/>
      <c r="D499" s="77" t="n"/>
    </row>
    <row r="500" ht="15.75" customHeight="1" s="198">
      <c r="A500" s="57" t="n"/>
      <c r="B500" s="57" t="n"/>
      <c r="C500" s="54" t="n"/>
      <c r="D500" s="77" t="n"/>
    </row>
    <row r="501" ht="15.75" customHeight="1" s="198">
      <c r="A501" s="57" t="n"/>
      <c r="B501" s="57" t="n"/>
      <c r="C501" s="54" t="n"/>
      <c r="D501" s="77" t="n"/>
    </row>
    <row r="502" ht="15.75" customHeight="1" s="198">
      <c r="A502" s="57" t="n"/>
      <c r="B502" s="57" t="n"/>
      <c r="C502" s="54" t="n"/>
      <c r="D502" s="77" t="n"/>
    </row>
    <row r="503" ht="15.75" customHeight="1" s="198">
      <c r="A503" s="57" t="n"/>
      <c r="B503" s="57" t="n"/>
      <c r="C503" s="54" t="n"/>
      <c r="D503" s="77" t="n"/>
    </row>
    <row r="504" ht="15.75" customHeight="1" s="198">
      <c r="A504" s="57" t="n"/>
      <c r="B504" s="57" t="n"/>
      <c r="C504" s="54" t="n"/>
      <c r="D504" s="77" t="n"/>
    </row>
    <row r="505" ht="15.75" customHeight="1" s="198">
      <c r="A505" s="57" t="n"/>
      <c r="B505" s="57" t="n"/>
      <c r="C505" s="54" t="n"/>
      <c r="D505" s="77" t="n"/>
    </row>
    <row r="506" ht="15.75" customHeight="1" s="198">
      <c r="A506" s="57" t="n"/>
      <c r="B506" s="57" t="n"/>
      <c r="C506" s="54" t="n"/>
      <c r="D506" s="77" t="n"/>
    </row>
    <row r="507" ht="15.75" customHeight="1" s="198">
      <c r="A507" s="57" t="n"/>
      <c r="B507" s="57" t="n"/>
      <c r="C507" s="54" t="n"/>
      <c r="D507" s="77" t="n"/>
    </row>
    <row r="508" ht="15.75" customHeight="1" s="198">
      <c r="A508" s="57" t="n"/>
      <c r="B508" s="57" t="n"/>
      <c r="C508" s="54" t="n"/>
      <c r="D508" s="77" t="n"/>
    </row>
    <row r="509" ht="15.75" customHeight="1" s="198">
      <c r="A509" s="57" t="n"/>
      <c r="B509" s="57" t="n"/>
      <c r="C509" s="54" t="n"/>
      <c r="D509" s="77" t="n"/>
    </row>
    <row r="510" ht="15.75" customHeight="1" s="198">
      <c r="A510" s="57" t="n"/>
      <c r="B510" s="57" t="n"/>
      <c r="C510" s="54" t="n"/>
      <c r="D510" s="77" t="n"/>
    </row>
    <row r="511" ht="15.75" customHeight="1" s="198">
      <c r="A511" s="57" t="n"/>
      <c r="B511" s="57" t="n"/>
      <c r="C511" s="54" t="n"/>
      <c r="D511" s="77" t="n"/>
    </row>
    <row r="512" ht="15.75" customHeight="1" s="198">
      <c r="A512" s="57" t="n"/>
      <c r="B512" s="57" t="n"/>
      <c r="C512" s="54" t="n"/>
      <c r="D512" s="77" t="n"/>
    </row>
    <row r="513" ht="15.75" customHeight="1" s="198">
      <c r="A513" s="57" t="n"/>
      <c r="B513" s="57" t="n"/>
      <c r="C513" s="54" t="n"/>
      <c r="D513" s="77" t="n"/>
    </row>
    <row r="514" ht="15.75" customHeight="1" s="198">
      <c r="A514" s="57" t="n"/>
      <c r="B514" s="57" t="n"/>
      <c r="C514" s="54" t="n"/>
      <c r="D514" s="77" t="n"/>
    </row>
    <row r="515" ht="15.75" customHeight="1" s="198">
      <c r="A515" s="57" t="n"/>
      <c r="B515" s="57" t="n"/>
      <c r="C515" s="54" t="n"/>
      <c r="D515" s="77" t="n"/>
    </row>
    <row r="516" ht="15.75" customHeight="1" s="198">
      <c r="A516" s="57" t="n"/>
      <c r="B516" s="57" t="n"/>
      <c r="C516" s="54" t="n"/>
      <c r="D516" s="77" t="n"/>
    </row>
    <row r="517" ht="15.75" customHeight="1" s="198">
      <c r="A517" s="57" t="n"/>
      <c r="B517" s="57" t="n"/>
      <c r="C517" s="54" t="n"/>
      <c r="D517" s="77" t="n"/>
    </row>
    <row r="518" ht="15.75" customHeight="1" s="198">
      <c r="A518" s="57" t="n"/>
      <c r="B518" s="57" t="n"/>
      <c r="C518" s="54" t="n"/>
      <c r="D518" s="77" t="n"/>
    </row>
    <row r="519" ht="15.75" customHeight="1" s="198">
      <c r="A519" s="57" t="n"/>
      <c r="B519" s="57" t="n"/>
      <c r="C519" s="54" t="n"/>
      <c r="D519" s="77" t="n"/>
    </row>
    <row r="520" ht="15.75" customHeight="1" s="198">
      <c r="A520" s="57" t="n"/>
      <c r="B520" s="57" t="n"/>
      <c r="C520" s="54" t="n"/>
      <c r="D520" s="77" t="n"/>
    </row>
    <row r="521" ht="15.75" customHeight="1" s="198">
      <c r="A521" s="57" t="n"/>
      <c r="B521" s="57" t="n"/>
      <c r="C521" s="54" t="n"/>
      <c r="D521" s="77" t="n"/>
    </row>
    <row r="522" ht="15.75" customHeight="1" s="198">
      <c r="A522" s="57" t="n"/>
      <c r="B522" s="57" t="n"/>
      <c r="C522" s="54" t="n"/>
      <c r="D522" s="77" t="n"/>
    </row>
    <row r="523" ht="15.75" customHeight="1" s="198">
      <c r="A523" s="57" t="n"/>
      <c r="B523" s="57" t="n"/>
      <c r="C523" s="54" t="n"/>
      <c r="D523" s="77" t="n"/>
    </row>
    <row r="524" ht="15.75" customHeight="1" s="198">
      <c r="A524" s="57" t="n"/>
      <c r="B524" s="57" t="n"/>
      <c r="C524" s="54" t="n"/>
      <c r="D524" s="77" t="n"/>
    </row>
    <row r="525" ht="15.75" customHeight="1" s="198">
      <c r="A525" s="57" t="n"/>
      <c r="B525" s="57" t="n"/>
      <c r="C525" s="54" t="n"/>
      <c r="D525" s="77" t="n"/>
    </row>
    <row r="526" ht="15.75" customHeight="1" s="198">
      <c r="A526" s="57" t="n"/>
      <c r="B526" s="57" t="n"/>
      <c r="C526" s="54" t="n"/>
      <c r="D526" s="77" t="n"/>
    </row>
    <row r="527" ht="15.75" customHeight="1" s="198">
      <c r="A527" s="57" t="n"/>
      <c r="B527" s="57" t="n"/>
      <c r="C527" s="54" t="n"/>
      <c r="D527" s="77" t="n"/>
    </row>
    <row r="528" ht="15.75" customHeight="1" s="198">
      <c r="A528" s="57" t="n"/>
      <c r="B528" s="57" t="n"/>
      <c r="C528" s="54" t="n"/>
      <c r="D528" s="77" t="n"/>
    </row>
    <row r="529" ht="15.75" customHeight="1" s="198">
      <c r="A529" s="57" t="n"/>
      <c r="B529" s="57" t="n"/>
      <c r="C529" s="54" t="n"/>
      <c r="D529" s="77" t="n"/>
    </row>
    <row r="530" ht="15.75" customHeight="1" s="198">
      <c r="A530" s="57" t="n"/>
      <c r="B530" s="57" t="n"/>
      <c r="C530" s="54" t="n"/>
      <c r="D530" s="77" t="n"/>
    </row>
    <row r="531" ht="15.75" customHeight="1" s="198">
      <c r="A531" s="57" t="n"/>
      <c r="B531" s="57" t="n"/>
      <c r="C531" s="54" t="n"/>
      <c r="D531" s="77" t="n"/>
    </row>
    <row r="532" ht="15.75" customHeight="1" s="198">
      <c r="A532" s="57" t="n"/>
      <c r="B532" s="57" t="n"/>
      <c r="C532" s="54" t="n"/>
      <c r="D532" s="77" t="n"/>
    </row>
    <row r="533" ht="15.75" customHeight="1" s="198">
      <c r="A533" s="57" t="n"/>
      <c r="B533" s="57" t="n"/>
      <c r="C533" s="54" t="n"/>
      <c r="D533" s="77" t="n"/>
    </row>
    <row r="534" ht="15.75" customHeight="1" s="198">
      <c r="A534" s="57" t="n"/>
      <c r="B534" s="57" t="n"/>
      <c r="C534" s="54" t="n"/>
      <c r="D534" s="77" t="n"/>
    </row>
    <row r="535" ht="15.75" customHeight="1" s="198">
      <c r="A535" s="57" t="n"/>
      <c r="B535" s="57" t="n"/>
      <c r="C535" s="54" t="n"/>
      <c r="D535" s="77" t="n"/>
    </row>
    <row r="536" ht="15.75" customHeight="1" s="198">
      <c r="A536" s="57" t="n"/>
      <c r="B536" s="57" t="n"/>
      <c r="C536" s="54" t="n"/>
      <c r="D536" s="77" t="n"/>
    </row>
    <row r="537" ht="15.75" customHeight="1" s="198">
      <c r="A537" s="57" t="n"/>
      <c r="B537" s="57" t="n"/>
      <c r="C537" s="54" t="n"/>
      <c r="D537" s="77" t="n"/>
    </row>
    <row r="538" ht="15.75" customHeight="1" s="198">
      <c r="A538" s="57" t="n"/>
      <c r="B538" s="57" t="n"/>
      <c r="C538" s="54" t="n"/>
      <c r="D538" s="77" t="n"/>
    </row>
    <row r="539" ht="15.75" customHeight="1" s="198">
      <c r="A539" s="57" t="n"/>
      <c r="B539" s="57" t="n"/>
      <c r="C539" s="54" t="n"/>
      <c r="D539" s="77" t="n"/>
    </row>
    <row r="540" ht="15.75" customHeight="1" s="198">
      <c r="A540" s="57" t="n"/>
      <c r="B540" s="57" t="n"/>
      <c r="C540" s="54" t="n"/>
      <c r="D540" s="77" t="n"/>
    </row>
    <row r="541" ht="15.75" customHeight="1" s="198">
      <c r="A541" s="57" t="n"/>
      <c r="B541" s="57" t="n"/>
      <c r="C541" s="54" t="n"/>
      <c r="D541" s="77" t="n"/>
    </row>
    <row r="542" ht="15.75" customHeight="1" s="198">
      <c r="A542" s="57" t="n"/>
      <c r="B542" s="57" t="n"/>
      <c r="C542" s="54" t="n"/>
      <c r="D542" s="77" t="n"/>
    </row>
    <row r="543" ht="15.75" customHeight="1" s="198">
      <c r="A543" s="57" t="n"/>
      <c r="B543" s="57" t="n"/>
      <c r="C543" s="54" t="n"/>
      <c r="D543" s="77" t="n"/>
    </row>
    <row r="544" ht="15.75" customHeight="1" s="198">
      <c r="A544" s="57" t="n"/>
      <c r="B544" s="57" t="n"/>
      <c r="C544" s="54" t="n"/>
      <c r="D544" s="77" t="n"/>
    </row>
    <row r="545" ht="15.75" customHeight="1" s="198">
      <c r="A545" s="57" t="n"/>
      <c r="B545" s="57" t="n"/>
      <c r="C545" s="54" t="n"/>
      <c r="D545" s="77" t="n"/>
    </row>
    <row r="546" ht="15.75" customHeight="1" s="198">
      <c r="A546" s="57" t="n"/>
      <c r="B546" s="57" t="n"/>
      <c r="C546" s="54" t="n"/>
      <c r="D546" s="77" t="n"/>
    </row>
    <row r="547" ht="15.75" customHeight="1" s="198">
      <c r="A547" s="57" t="n"/>
      <c r="B547" s="57" t="n"/>
      <c r="C547" s="54" t="n"/>
      <c r="D547" s="77" t="n"/>
    </row>
    <row r="548" ht="15.75" customHeight="1" s="198">
      <c r="A548" s="57" t="n"/>
      <c r="B548" s="57" t="n"/>
      <c r="C548" s="54" t="n"/>
      <c r="D548" s="77" t="n"/>
    </row>
    <row r="549" ht="15.75" customHeight="1" s="198">
      <c r="A549" s="57" t="n"/>
      <c r="B549" s="57" t="n"/>
      <c r="C549" s="54" t="n"/>
      <c r="D549" s="77" t="n"/>
    </row>
    <row r="550" ht="15.75" customHeight="1" s="198">
      <c r="A550" s="57" t="n"/>
      <c r="B550" s="57" t="n"/>
      <c r="C550" s="54" t="n"/>
      <c r="D550" s="77" t="n"/>
    </row>
    <row r="551" ht="15.75" customHeight="1" s="198">
      <c r="A551" s="57" t="n"/>
      <c r="B551" s="57" t="n"/>
      <c r="C551" s="54" t="n"/>
      <c r="D551" s="77" t="n"/>
    </row>
    <row r="552" ht="15.75" customHeight="1" s="198">
      <c r="A552" s="57" t="n"/>
      <c r="B552" s="57" t="n"/>
      <c r="C552" s="54" t="n"/>
      <c r="D552" s="77" t="n"/>
    </row>
    <row r="553" ht="15.75" customHeight="1" s="198">
      <c r="A553" s="57" t="n"/>
      <c r="B553" s="57" t="n"/>
      <c r="C553" s="54" t="n"/>
      <c r="D553" s="77" t="n"/>
    </row>
    <row r="554" ht="15.75" customHeight="1" s="198">
      <c r="A554" s="57" t="n"/>
      <c r="B554" s="57" t="n"/>
      <c r="C554" s="54" t="n"/>
      <c r="D554" s="77" t="n"/>
    </row>
    <row r="555" ht="15.75" customHeight="1" s="198">
      <c r="A555" s="57" t="n"/>
      <c r="B555" s="57" t="n"/>
      <c r="C555" s="54" t="n"/>
      <c r="D555" s="77" t="n"/>
    </row>
    <row r="556" ht="15.75" customHeight="1" s="198">
      <c r="A556" s="57" t="n"/>
      <c r="B556" s="57" t="n"/>
      <c r="C556" s="54" t="n"/>
      <c r="D556" s="77" t="n"/>
    </row>
    <row r="557" ht="15.75" customHeight="1" s="198">
      <c r="A557" s="57" t="n"/>
      <c r="B557" s="57" t="n"/>
      <c r="C557" s="54" t="n"/>
      <c r="D557" s="77" t="n"/>
    </row>
    <row r="558" ht="15.75" customHeight="1" s="198">
      <c r="A558" s="57" t="n"/>
      <c r="B558" s="57" t="n"/>
      <c r="C558" s="54" t="n"/>
      <c r="D558" s="77" t="n"/>
    </row>
    <row r="559" ht="15.75" customHeight="1" s="198">
      <c r="A559" s="57" t="n"/>
      <c r="B559" s="57" t="n"/>
      <c r="C559" s="54" t="n"/>
      <c r="D559" s="77" t="n"/>
    </row>
    <row r="560" ht="15.75" customHeight="1" s="198">
      <c r="A560" s="57" t="n"/>
      <c r="B560" s="57" t="n"/>
      <c r="C560" s="54" t="n"/>
      <c r="D560" s="77" t="n"/>
    </row>
    <row r="561" ht="15.75" customHeight="1" s="198">
      <c r="A561" s="57" t="n"/>
      <c r="B561" s="57" t="n"/>
      <c r="C561" s="54" t="n"/>
      <c r="D561" s="77" t="n"/>
    </row>
    <row r="562" ht="15.75" customHeight="1" s="198">
      <c r="A562" s="57" t="n"/>
      <c r="B562" s="57" t="n"/>
      <c r="C562" s="54" t="n"/>
      <c r="D562" s="77" t="n"/>
    </row>
    <row r="563" ht="15.75" customHeight="1" s="198">
      <c r="A563" s="57" t="n"/>
      <c r="B563" s="57" t="n"/>
      <c r="C563" s="54" t="n"/>
      <c r="D563" s="77" t="n"/>
    </row>
    <row r="564" ht="15.75" customHeight="1" s="198">
      <c r="A564" s="57" t="n"/>
      <c r="B564" s="57" t="n"/>
      <c r="C564" s="54" t="n"/>
      <c r="D564" s="77" t="n"/>
    </row>
    <row r="565" ht="15.75" customHeight="1" s="198">
      <c r="A565" s="57" t="n"/>
      <c r="B565" s="57" t="n"/>
      <c r="C565" s="54" t="n"/>
      <c r="D565" s="77" t="n"/>
    </row>
    <row r="566" ht="15.75" customHeight="1" s="198">
      <c r="A566" s="57" t="n"/>
      <c r="B566" s="57" t="n"/>
      <c r="C566" s="54" t="n"/>
      <c r="D566" s="77" t="n"/>
    </row>
    <row r="567" ht="15.75" customHeight="1" s="198">
      <c r="A567" s="57" t="n"/>
      <c r="B567" s="57" t="n"/>
      <c r="C567" s="54" t="n"/>
      <c r="D567" s="77" t="n"/>
    </row>
    <row r="568" ht="15.75" customHeight="1" s="198">
      <c r="A568" s="57" t="n"/>
      <c r="B568" s="57" t="n"/>
      <c r="C568" s="54" t="n"/>
      <c r="D568" s="77" t="n"/>
    </row>
    <row r="569" ht="15.75" customHeight="1" s="198">
      <c r="A569" s="57" t="n"/>
      <c r="B569" s="57" t="n"/>
      <c r="C569" s="54" t="n"/>
      <c r="D569" s="77" t="n"/>
    </row>
    <row r="570" ht="15.75" customHeight="1" s="198">
      <c r="A570" s="57" t="n"/>
      <c r="B570" s="57" t="n"/>
      <c r="C570" s="54" t="n"/>
      <c r="D570" s="77" t="n"/>
    </row>
    <row r="571" ht="15.75" customHeight="1" s="198">
      <c r="A571" s="57" t="n"/>
      <c r="B571" s="57" t="n"/>
      <c r="C571" s="54" t="n"/>
      <c r="D571" s="77" t="n"/>
    </row>
    <row r="572" ht="15.75" customHeight="1" s="198">
      <c r="A572" s="57" t="n"/>
      <c r="B572" s="57" t="n"/>
      <c r="C572" s="54" t="n"/>
      <c r="D572" s="77" t="n"/>
    </row>
    <row r="573" ht="15.75" customHeight="1" s="198">
      <c r="A573" s="57" t="n"/>
      <c r="B573" s="57" t="n"/>
      <c r="C573" s="54" t="n"/>
      <c r="D573" s="77" t="n"/>
    </row>
    <row r="574" ht="15.75" customHeight="1" s="198">
      <c r="A574" s="57" t="n"/>
      <c r="B574" s="57" t="n"/>
      <c r="C574" s="54" t="n"/>
      <c r="D574" s="77" t="n"/>
    </row>
    <row r="575" ht="15.75" customHeight="1" s="198">
      <c r="A575" s="57" t="n"/>
      <c r="B575" s="57" t="n"/>
      <c r="C575" s="54" t="n"/>
      <c r="D575" s="77" t="n"/>
    </row>
    <row r="576" ht="15.75" customHeight="1" s="198">
      <c r="A576" s="57" t="n"/>
      <c r="B576" s="57" t="n"/>
      <c r="C576" s="54" t="n"/>
      <c r="D576" s="77" t="n"/>
    </row>
    <row r="577" ht="15.75" customHeight="1" s="198">
      <c r="A577" s="57" t="n"/>
      <c r="B577" s="57" t="n"/>
      <c r="C577" s="54" t="n"/>
      <c r="D577" s="77" t="n"/>
    </row>
    <row r="578" ht="15.75" customHeight="1" s="198">
      <c r="A578" s="57" t="n"/>
      <c r="B578" s="57" t="n"/>
      <c r="C578" s="54" t="n"/>
      <c r="D578" s="77" t="n"/>
    </row>
    <row r="579" ht="15.75" customHeight="1" s="198">
      <c r="A579" s="57" t="n"/>
      <c r="B579" s="57" t="n"/>
      <c r="C579" s="54" t="n"/>
      <c r="D579" s="77" t="n"/>
    </row>
    <row r="580" ht="15.75" customHeight="1" s="198">
      <c r="A580" s="57" t="n"/>
      <c r="B580" s="57" t="n"/>
      <c r="C580" s="54" t="n"/>
      <c r="D580" s="77" t="n"/>
    </row>
    <row r="581" ht="15.75" customHeight="1" s="198">
      <c r="A581" s="57" t="n"/>
      <c r="B581" s="57" t="n"/>
      <c r="C581" s="54" t="n"/>
      <c r="D581" s="77" t="n"/>
    </row>
    <row r="582" ht="15.75" customHeight="1" s="198">
      <c r="A582" s="57" t="n"/>
      <c r="B582" s="57" t="n"/>
      <c r="C582" s="54" t="n"/>
      <c r="D582" s="77" t="n"/>
    </row>
    <row r="583" ht="15.75" customHeight="1" s="198">
      <c r="A583" s="57" t="n"/>
      <c r="B583" s="57" t="n"/>
      <c r="C583" s="54" t="n"/>
      <c r="D583" s="77" t="n"/>
    </row>
    <row r="584" ht="15.75" customHeight="1" s="198">
      <c r="A584" s="57" t="n"/>
      <c r="B584" s="57" t="n"/>
      <c r="C584" s="54" t="n"/>
      <c r="D584" s="77" t="n"/>
    </row>
    <row r="585" ht="15.75" customHeight="1" s="198">
      <c r="A585" s="57" t="n"/>
      <c r="B585" s="57" t="n"/>
      <c r="C585" s="54" t="n"/>
      <c r="D585" s="77" t="n"/>
    </row>
    <row r="586" ht="15.75" customHeight="1" s="198">
      <c r="A586" s="57" t="n"/>
      <c r="B586" s="57" t="n"/>
      <c r="C586" s="54" t="n"/>
      <c r="D586" s="77" t="n"/>
    </row>
    <row r="587" ht="15.75" customHeight="1" s="198">
      <c r="A587" s="57" t="n"/>
      <c r="B587" s="57" t="n"/>
      <c r="C587" s="54" t="n"/>
      <c r="D587" s="77" t="n"/>
    </row>
    <row r="588" ht="15.75" customHeight="1" s="198">
      <c r="A588" s="57" t="n"/>
      <c r="B588" s="57" t="n"/>
      <c r="C588" s="54" t="n"/>
      <c r="D588" s="77" t="n"/>
    </row>
    <row r="589" ht="15.75" customHeight="1" s="198">
      <c r="A589" s="57" t="n"/>
      <c r="B589" s="57" t="n"/>
      <c r="C589" s="54" t="n"/>
      <c r="D589" s="77" t="n"/>
    </row>
    <row r="590" ht="15.75" customHeight="1" s="198">
      <c r="A590" s="57" t="n"/>
      <c r="B590" s="57" t="n"/>
      <c r="C590" s="54" t="n"/>
      <c r="D590" s="77" t="n"/>
    </row>
    <row r="591" ht="15.75" customHeight="1" s="198">
      <c r="A591" s="57" t="n"/>
      <c r="B591" s="57" t="n"/>
      <c r="C591" s="54" t="n"/>
      <c r="D591" s="77" t="n"/>
    </row>
    <row r="592" ht="15.75" customHeight="1" s="198">
      <c r="A592" s="57" t="n"/>
      <c r="B592" s="57" t="n"/>
      <c r="C592" s="54" t="n"/>
      <c r="D592" s="77" t="n"/>
    </row>
    <row r="593" ht="15.75" customHeight="1" s="198">
      <c r="A593" s="57" t="n"/>
      <c r="B593" s="57" t="n"/>
      <c r="C593" s="54" t="n"/>
      <c r="D593" s="77" t="n"/>
    </row>
    <row r="594" ht="15.75" customHeight="1" s="198">
      <c r="A594" s="57" t="n"/>
      <c r="B594" s="57" t="n"/>
      <c r="C594" s="54" t="n"/>
      <c r="D594" s="77" t="n"/>
    </row>
    <row r="595" ht="15.75" customHeight="1" s="198">
      <c r="A595" s="57" t="n"/>
      <c r="B595" s="57" t="n"/>
      <c r="C595" s="54" t="n"/>
      <c r="D595" s="77" t="n"/>
    </row>
    <row r="596" ht="15.75" customHeight="1" s="198">
      <c r="A596" s="57" t="n"/>
      <c r="B596" s="57" t="n"/>
      <c r="C596" s="54" t="n"/>
      <c r="D596" s="77" t="n"/>
    </row>
    <row r="597" ht="15.75" customHeight="1" s="198">
      <c r="A597" s="57" t="n"/>
      <c r="B597" s="57" t="n"/>
      <c r="C597" s="54" t="n"/>
      <c r="D597" s="77" t="n"/>
    </row>
    <row r="598" ht="15.75" customHeight="1" s="198">
      <c r="A598" s="57" t="n"/>
      <c r="B598" s="57" t="n"/>
      <c r="C598" s="54" t="n"/>
      <c r="D598" s="77" t="n"/>
    </row>
    <row r="599" ht="15.75" customHeight="1" s="198">
      <c r="A599" s="57" t="n"/>
      <c r="B599" s="57" t="n"/>
      <c r="C599" s="54" t="n"/>
      <c r="D599" s="77" t="n"/>
    </row>
    <row r="600" ht="15.75" customHeight="1" s="198">
      <c r="A600" s="57" t="n"/>
      <c r="B600" s="57" t="n"/>
      <c r="C600" s="54" t="n"/>
      <c r="D600" s="77" t="n"/>
    </row>
    <row r="601" ht="15.75" customHeight="1" s="198">
      <c r="A601" s="57" t="n"/>
      <c r="B601" s="57" t="n"/>
      <c r="C601" s="54" t="n"/>
      <c r="D601" s="77" t="n"/>
    </row>
    <row r="602" ht="15.75" customHeight="1" s="198">
      <c r="A602" s="57" t="n"/>
      <c r="B602" s="57" t="n"/>
      <c r="C602" s="54" t="n"/>
      <c r="D602" s="77" t="n"/>
    </row>
    <row r="603" ht="15.75" customHeight="1" s="198">
      <c r="A603" s="57" t="n"/>
      <c r="B603" s="57" t="n"/>
      <c r="C603" s="54" t="n"/>
      <c r="D603" s="77" t="n"/>
    </row>
    <row r="604" ht="15.75" customHeight="1" s="198">
      <c r="A604" s="57" t="n"/>
      <c r="B604" s="57" t="n"/>
      <c r="C604" s="54" t="n"/>
      <c r="D604" s="77" t="n"/>
    </row>
    <row r="605" ht="15.75" customHeight="1" s="198">
      <c r="A605" s="57" t="n"/>
      <c r="B605" s="57" t="n"/>
      <c r="C605" s="54" t="n"/>
      <c r="D605" s="77" t="n"/>
    </row>
    <row r="606" ht="15.75" customHeight="1" s="198">
      <c r="A606" s="57" t="n"/>
      <c r="B606" s="57" t="n"/>
      <c r="C606" s="54" t="n"/>
      <c r="D606" s="77" t="n"/>
    </row>
    <row r="607" ht="15.75" customHeight="1" s="198">
      <c r="A607" s="57" t="n"/>
      <c r="B607" s="57" t="n"/>
      <c r="C607" s="54" t="n"/>
      <c r="D607" s="77" t="n"/>
    </row>
    <row r="608" ht="15.75" customHeight="1" s="198">
      <c r="A608" s="57" t="n"/>
      <c r="B608" s="57" t="n"/>
      <c r="C608" s="54" t="n"/>
      <c r="D608" s="77" t="n"/>
    </row>
    <row r="609" ht="15.75" customHeight="1" s="198">
      <c r="A609" s="57" t="n"/>
      <c r="B609" s="57" t="n"/>
      <c r="C609" s="54" t="n"/>
      <c r="D609" s="77" t="n"/>
    </row>
    <row r="610" ht="15.75" customHeight="1" s="198">
      <c r="A610" s="57" t="n"/>
      <c r="B610" s="57" t="n"/>
      <c r="C610" s="54" t="n"/>
      <c r="D610" s="77" t="n"/>
    </row>
    <row r="611" ht="15.75" customHeight="1" s="198">
      <c r="A611" s="57" t="n"/>
      <c r="B611" s="57" t="n"/>
      <c r="C611" s="54" t="n"/>
      <c r="D611" s="77" t="n"/>
    </row>
    <row r="612" ht="15.75" customHeight="1" s="198">
      <c r="A612" s="57" t="n"/>
      <c r="B612" s="57" t="n"/>
      <c r="C612" s="54" t="n"/>
      <c r="D612" s="77" t="n"/>
    </row>
    <row r="613" ht="15.75" customHeight="1" s="198">
      <c r="A613" s="57" t="n"/>
      <c r="B613" s="57" t="n"/>
      <c r="C613" s="54" t="n"/>
      <c r="D613" s="77" t="n"/>
    </row>
    <row r="614" ht="15.75" customHeight="1" s="198">
      <c r="A614" s="57" t="n"/>
      <c r="B614" s="57" t="n"/>
      <c r="C614" s="54" t="n"/>
      <c r="D614" s="77" t="n"/>
    </row>
    <row r="615" ht="15.75" customHeight="1" s="198">
      <c r="A615" s="57" t="n"/>
      <c r="B615" s="57" t="n"/>
      <c r="C615" s="54" t="n"/>
      <c r="D615" s="77" t="n"/>
    </row>
    <row r="616" ht="15.75" customHeight="1" s="198">
      <c r="A616" s="57" t="n"/>
      <c r="B616" s="57" t="n"/>
      <c r="C616" s="54" t="n"/>
      <c r="D616" s="77" t="n"/>
    </row>
    <row r="617" ht="15.75" customHeight="1" s="198">
      <c r="A617" s="57" t="n"/>
      <c r="B617" s="57" t="n"/>
      <c r="C617" s="54" t="n"/>
      <c r="D617" s="77" t="n"/>
    </row>
    <row r="618" ht="15.75" customHeight="1" s="198">
      <c r="A618" s="57" t="n"/>
      <c r="B618" s="57" t="n"/>
      <c r="C618" s="54" t="n"/>
      <c r="D618" s="77" t="n"/>
    </row>
    <row r="619" ht="15.75" customHeight="1" s="198">
      <c r="A619" s="57" t="n"/>
      <c r="B619" s="57" t="n"/>
      <c r="C619" s="54" t="n"/>
      <c r="D619" s="77" t="n"/>
    </row>
    <row r="620" ht="15.75" customHeight="1" s="198">
      <c r="A620" s="57" t="n"/>
      <c r="B620" s="57" t="n"/>
      <c r="C620" s="54" t="n"/>
      <c r="D620" s="77" t="n"/>
    </row>
    <row r="621" ht="15.75" customHeight="1" s="198">
      <c r="A621" s="57" t="n"/>
      <c r="B621" s="57" t="n"/>
      <c r="C621" s="54" t="n"/>
      <c r="D621" s="77" t="n"/>
    </row>
    <row r="622" ht="15.75" customHeight="1" s="198">
      <c r="A622" s="57" t="n"/>
      <c r="B622" s="57" t="n"/>
      <c r="C622" s="54" t="n"/>
      <c r="D622" s="77" t="n"/>
    </row>
    <row r="623" ht="15.75" customHeight="1" s="198">
      <c r="A623" s="57" t="n"/>
      <c r="B623" s="57" t="n"/>
      <c r="C623" s="54" t="n"/>
      <c r="D623" s="77" t="n"/>
    </row>
    <row r="624" ht="15.75" customHeight="1" s="198">
      <c r="A624" s="57" t="n"/>
      <c r="B624" s="57" t="n"/>
      <c r="C624" s="54" t="n"/>
      <c r="D624" s="77" t="n"/>
    </row>
    <row r="625" ht="15.75" customHeight="1" s="198">
      <c r="A625" s="57" t="n"/>
      <c r="B625" s="57" t="n"/>
      <c r="C625" s="54" t="n"/>
      <c r="D625" s="77" t="n"/>
    </row>
    <row r="626" ht="15.75" customHeight="1" s="198">
      <c r="A626" s="57" t="n"/>
      <c r="B626" s="57" t="n"/>
      <c r="C626" s="54" t="n"/>
      <c r="D626" s="77" t="n"/>
    </row>
    <row r="627" ht="15.75" customHeight="1" s="198">
      <c r="A627" s="57" t="n"/>
      <c r="B627" s="57" t="n"/>
      <c r="C627" s="54" t="n"/>
      <c r="D627" s="77" t="n"/>
    </row>
    <row r="628" ht="15.75" customHeight="1" s="198">
      <c r="A628" s="57" t="n"/>
      <c r="B628" s="57" t="n"/>
      <c r="C628" s="54" t="n"/>
      <c r="D628" s="77" t="n"/>
    </row>
    <row r="629" ht="15.75" customHeight="1" s="198">
      <c r="A629" s="57" t="n"/>
      <c r="B629" s="57" t="n"/>
      <c r="C629" s="54" t="n"/>
      <c r="D629" s="77" t="n"/>
    </row>
    <row r="630" ht="15.75" customHeight="1" s="198">
      <c r="A630" s="57" t="n"/>
      <c r="B630" s="57" t="n"/>
      <c r="C630" s="54" t="n"/>
      <c r="D630" s="77" t="n"/>
    </row>
    <row r="631" ht="15.75" customHeight="1" s="198">
      <c r="A631" s="57" t="n"/>
      <c r="B631" s="57" t="n"/>
      <c r="C631" s="54" t="n"/>
      <c r="D631" s="77" t="n"/>
    </row>
    <row r="632" ht="15.75" customHeight="1" s="198">
      <c r="A632" s="57" t="n"/>
      <c r="B632" s="57" t="n"/>
      <c r="C632" s="54" t="n"/>
      <c r="D632" s="77" t="n"/>
    </row>
    <row r="633" ht="15.75" customHeight="1" s="198">
      <c r="A633" s="57" t="n"/>
      <c r="B633" s="57" t="n"/>
      <c r="C633" s="54" t="n"/>
      <c r="D633" s="77" t="n"/>
    </row>
    <row r="634" ht="15.75" customHeight="1" s="198">
      <c r="A634" s="57" t="n"/>
      <c r="B634" s="57" t="n"/>
      <c r="C634" s="54" t="n"/>
      <c r="D634" s="77" t="n"/>
    </row>
    <row r="635" ht="15.75" customHeight="1" s="198">
      <c r="A635" s="57" t="n"/>
      <c r="B635" s="57" t="n"/>
      <c r="C635" s="54" t="n"/>
      <c r="D635" s="77" t="n"/>
    </row>
    <row r="636" ht="15.75" customHeight="1" s="198">
      <c r="A636" s="57" t="n"/>
      <c r="B636" s="57" t="n"/>
      <c r="C636" s="54" t="n"/>
      <c r="D636" s="77" t="n"/>
    </row>
    <row r="637" ht="15.75" customHeight="1" s="198">
      <c r="A637" s="57" t="n"/>
      <c r="B637" s="57" t="n"/>
      <c r="C637" s="54" t="n"/>
      <c r="D637" s="77" t="n"/>
    </row>
    <row r="638" ht="15.75" customHeight="1" s="198">
      <c r="A638" s="57" t="n"/>
      <c r="B638" s="57" t="n"/>
      <c r="C638" s="54" t="n"/>
      <c r="D638" s="77" t="n"/>
    </row>
    <row r="639" ht="15.75" customHeight="1" s="198">
      <c r="A639" s="57" t="n"/>
      <c r="B639" s="57" t="n"/>
      <c r="C639" s="54" t="n"/>
      <c r="D639" s="77" t="n"/>
    </row>
    <row r="640" ht="15.75" customHeight="1" s="198">
      <c r="A640" s="57" t="n"/>
      <c r="B640" s="57" t="n"/>
      <c r="C640" s="54" t="n"/>
      <c r="D640" s="77" t="n"/>
    </row>
    <row r="641" ht="15.75" customHeight="1" s="198">
      <c r="A641" s="57" t="n"/>
      <c r="B641" s="57" t="n"/>
      <c r="C641" s="54" t="n"/>
      <c r="D641" s="77" t="n"/>
    </row>
    <row r="642" ht="15.75" customHeight="1" s="198">
      <c r="A642" s="57" t="n"/>
      <c r="B642" s="57" t="n"/>
      <c r="C642" s="54" t="n"/>
      <c r="D642" s="77" t="n"/>
    </row>
    <row r="643" ht="15.75" customHeight="1" s="198">
      <c r="A643" s="57" t="n"/>
      <c r="B643" s="57" t="n"/>
      <c r="C643" s="54" t="n"/>
      <c r="D643" s="77" t="n"/>
    </row>
    <row r="644" ht="15.75" customHeight="1" s="198">
      <c r="A644" s="57" t="n"/>
      <c r="B644" s="57" t="n"/>
      <c r="C644" s="54" t="n"/>
      <c r="D644" s="77" t="n"/>
    </row>
    <row r="645" ht="15.75" customHeight="1" s="198">
      <c r="A645" s="57" t="n"/>
      <c r="B645" s="57" t="n"/>
      <c r="C645" s="54" t="n"/>
      <c r="D645" s="77" t="n"/>
    </row>
    <row r="646" ht="15.75" customHeight="1" s="198">
      <c r="A646" s="57" t="n"/>
      <c r="B646" s="57" t="n"/>
      <c r="C646" s="54" t="n"/>
      <c r="D646" s="77" t="n"/>
    </row>
    <row r="647" ht="15.75" customHeight="1" s="198">
      <c r="A647" s="57" t="n"/>
      <c r="B647" s="57" t="n"/>
      <c r="C647" s="54" t="n"/>
      <c r="D647" s="77" t="n"/>
    </row>
    <row r="648" ht="15.75" customHeight="1" s="198">
      <c r="A648" s="57" t="n"/>
      <c r="B648" s="57" t="n"/>
      <c r="C648" s="54" t="n"/>
      <c r="D648" s="77" t="n"/>
    </row>
    <row r="649" ht="15.75" customHeight="1" s="198">
      <c r="A649" s="57" t="n"/>
      <c r="B649" s="57" t="n"/>
      <c r="C649" s="54" t="n"/>
      <c r="D649" s="77" t="n"/>
    </row>
    <row r="650" ht="15.75" customHeight="1" s="198">
      <c r="A650" s="57" t="n"/>
      <c r="B650" s="57" t="n"/>
      <c r="C650" s="54" t="n"/>
      <c r="D650" s="77" t="n"/>
    </row>
    <row r="651" ht="15.75" customHeight="1" s="198">
      <c r="A651" s="57" t="n"/>
      <c r="B651" s="57" t="n"/>
      <c r="C651" s="54" t="n"/>
      <c r="D651" s="77" t="n"/>
    </row>
    <row r="652" ht="15.75" customHeight="1" s="198">
      <c r="A652" s="57" t="n"/>
      <c r="B652" s="57" t="n"/>
      <c r="C652" s="54" t="n"/>
      <c r="D652" s="77" t="n"/>
    </row>
    <row r="653" ht="15.75" customHeight="1" s="198">
      <c r="A653" s="57" t="n"/>
      <c r="B653" s="57" t="n"/>
      <c r="C653" s="54" t="n"/>
      <c r="D653" s="77" t="n"/>
    </row>
    <row r="654" ht="15.75" customHeight="1" s="198">
      <c r="A654" s="57" t="n"/>
      <c r="B654" s="57" t="n"/>
      <c r="C654" s="54" t="n"/>
      <c r="D654" s="77" t="n"/>
    </row>
    <row r="655" ht="15.75" customHeight="1" s="198">
      <c r="A655" s="57" t="n"/>
      <c r="B655" s="57" t="n"/>
      <c r="C655" s="54" t="n"/>
      <c r="D655" s="77" t="n"/>
    </row>
    <row r="656" ht="15.75" customHeight="1" s="198">
      <c r="A656" s="57" t="n"/>
      <c r="B656" s="57" t="n"/>
      <c r="C656" s="54" t="n"/>
      <c r="D656" s="77" t="n"/>
    </row>
    <row r="657" ht="15.75" customHeight="1" s="198">
      <c r="A657" s="57" t="n"/>
      <c r="B657" s="57" t="n"/>
      <c r="C657" s="54" t="n"/>
      <c r="D657" s="77" t="n"/>
    </row>
    <row r="658" ht="15.75" customHeight="1" s="198">
      <c r="A658" s="57" t="n"/>
      <c r="B658" s="57" t="n"/>
      <c r="C658" s="54" t="n"/>
      <c r="D658" s="77" t="n"/>
    </row>
    <row r="659" ht="15.75" customHeight="1" s="198">
      <c r="A659" s="57" t="n"/>
      <c r="B659" s="57" t="n"/>
      <c r="C659" s="54" t="n"/>
      <c r="D659" s="77" t="n"/>
    </row>
    <row r="660" ht="15.75" customHeight="1" s="198">
      <c r="A660" s="57" t="n"/>
      <c r="B660" s="57" t="n"/>
      <c r="C660" s="54" t="n"/>
      <c r="D660" s="77" t="n"/>
    </row>
    <row r="661" ht="15.75" customHeight="1" s="198">
      <c r="A661" s="57" t="n"/>
      <c r="B661" s="57" t="n"/>
      <c r="C661" s="54" t="n"/>
      <c r="D661" s="77" t="n"/>
    </row>
    <row r="662" ht="15.75" customHeight="1" s="198">
      <c r="A662" s="57" t="n"/>
      <c r="B662" s="57" t="n"/>
      <c r="C662" s="54" t="n"/>
      <c r="D662" s="77" t="n"/>
    </row>
    <row r="663" ht="15.75" customHeight="1" s="198">
      <c r="A663" s="57" t="n"/>
      <c r="B663" s="57" t="n"/>
      <c r="C663" s="54" t="n"/>
      <c r="D663" s="77" t="n"/>
    </row>
    <row r="664" ht="15.75" customHeight="1" s="198">
      <c r="A664" s="57" t="n"/>
      <c r="B664" s="57" t="n"/>
      <c r="C664" s="54" t="n"/>
      <c r="D664" s="77" t="n"/>
    </row>
    <row r="665" ht="15.75" customHeight="1" s="198">
      <c r="A665" s="57" t="n"/>
      <c r="B665" s="57" t="n"/>
      <c r="C665" s="54" t="n"/>
      <c r="D665" s="77" t="n"/>
    </row>
    <row r="666" ht="15.75" customHeight="1" s="198">
      <c r="A666" s="57" t="n"/>
      <c r="B666" s="57" t="n"/>
      <c r="C666" s="54" t="n"/>
      <c r="D666" s="77" t="n"/>
    </row>
    <row r="667" ht="15.75" customHeight="1" s="198">
      <c r="A667" s="57" t="n"/>
      <c r="B667" s="57" t="n"/>
      <c r="C667" s="54" t="n"/>
      <c r="D667" s="77" t="n"/>
    </row>
    <row r="668" ht="15.75" customHeight="1" s="198">
      <c r="A668" s="57" t="n"/>
      <c r="B668" s="57" t="n"/>
      <c r="C668" s="54" t="n"/>
      <c r="D668" s="77" t="n"/>
    </row>
    <row r="669" ht="15.75" customHeight="1" s="198">
      <c r="A669" s="57" t="n"/>
      <c r="B669" s="57" t="n"/>
      <c r="C669" s="54" t="n"/>
      <c r="D669" s="77" t="n"/>
    </row>
    <row r="670" ht="15.75" customHeight="1" s="198">
      <c r="A670" s="57" t="n"/>
      <c r="B670" s="57" t="n"/>
      <c r="C670" s="54" t="n"/>
      <c r="D670" s="77" t="n"/>
    </row>
    <row r="671" ht="15.75" customHeight="1" s="198">
      <c r="A671" s="57" t="n"/>
      <c r="B671" s="57" t="n"/>
      <c r="C671" s="54" t="n"/>
      <c r="D671" s="77" t="n"/>
    </row>
    <row r="672" ht="15.75" customHeight="1" s="198">
      <c r="A672" s="57" t="n"/>
      <c r="B672" s="57" t="n"/>
      <c r="C672" s="54" t="n"/>
      <c r="D672" s="77" t="n"/>
    </row>
    <row r="673" ht="15.75" customHeight="1" s="198">
      <c r="A673" s="57" t="n"/>
      <c r="B673" s="57" t="n"/>
      <c r="C673" s="54" t="n"/>
      <c r="D673" s="77" t="n"/>
    </row>
    <row r="674" ht="15.75" customHeight="1" s="198">
      <c r="A674" s="57" t="n"/>
      <c r="B674" s="57" t="n"/>
      <c r="C674" s="54" t="n"/>
      <c r="D674" s="77" t="n"/>
    </row>
    <row r="675" ht="15.75" customHeight="1" s="198">
      <c r="A675" s="57" t="n"/>
      <c r="B675" s="57" t="n"/>
      <c r="C675" s="54" t="n"/>
      <c r="D675" s="77" t="n"/>
    </row>
    <row r="676" ht="15.75" customHeight="1" s="198">
      <c r="A676" s="57" t="n"/>
      <c r="B676" s="57" t="n"/>
      <c r="C676" s="54" t="n"/>
      <c r="D676" s="77" t="n"/>
    </row>
    <row r="677" ht="15.75" customHeight="1" s="198">
      <c r="A677" s="57" t="n"/>
      <c r="B677" s="57" t="n"/>
      <c r="C677" s="54" t="n"/>
      <c r="D677" s="77" t="n"/>
    </row>
    <row r="678" ht="15.75" customHeight="1" s="198">
      <c r="A678" s="57" t="n"/>
      <c r="B678" s="57" t="n"/>
      <c r="C678" s="54" t="n"/>
      <c r="D678" s="77" t="n"/>
    </row>
    <row r="679" ht="15.75" customHeight="1" s="198">
      <c r="A679" s="57" t="n"/>
      <c r="B679" s="57" t="n"/>
      <c r="C679" s="54" t="n"/>
      <c r="D679" s="77" t="n"/>
    </row>
    <row r="680" ht="15.75" customHeight="1" s="198">
      <c r="A680" s="57" t="n"/>
      <c r="B680" s="57" t="n"/>
      <c r="C680" s="54" t="n"/>
      <c r="D680" s="77" t="n"/>
    </row>
    <row r="681" ht="15.75" customHeight="1" s="198">
      <c r="A681" s="57" t="n"/>
      <c r="B681" s="57" t="n"/>
      <c r="C681" s="54" t="n"/>
      <c r="D681" s="77" t="n"/>
    </row>
    <row r="682" ht="15.75" customHeight="1" s="198">
      <c r="A682" s="57" t="n"/>
      <c r="B682" s="57" t="n"/>
      <c r="C682" s="54" t="n"/>
      <c r="D682" s="77" t="n"/>
    </row>
    <row r="683" ht="15.75" customHeight="1" s="198">
      <c r="A683" s="57" t="n"/>
      <c r="B683" s="57" t="n"/>
      <c r="C683" s="54" t="n"/>
      <c r="D683" s="77" t="n"/>
    </row>
    <row r="684" ht="15.75" customHeight="1" s="198">
      <c r="A684" s="57" t="n"/>
      <c r="B684" s="57" t="n"/>
      <c r="C684" s="54" t="n"/>
      <c r="D684" s="77" t="n"/>
    </row>
    <row r="685" ht="15.75" customHeight="1" s="198">
      <c r="A685" s="57" t="n"/>
      <c r="B685" s="57" t="n"/>
      <c r="C685" s="54" t="n"/>
      <c r="D685" s="77" t="n"/>
    </row>
    <row r="686" ht="15.75" customHeight="1" s="198">
      <c r="A686" s="57" t="n"/>
      <c r="B686" s="57" t="n"/>
      <c r="C686" s="54" t="n"/>
      <c r="D686" s="77" t="n"/>
    </row>
    <row r="687" ht="15.75" customHeight="1" s="198">
      <c r="A687" s="57" t="n"/>
      <c r="B687" s="57" t="n"/>
      <c r="C687" s="54" t="n"/>
      <c r="D687" s="77" t="n"/>
    </row>
    <row r="688" ht="15.75" customHeight="1" s="198">
      <c r="A688" s="57" t="n"/>
      <c r="B688" s="57" t="n"/>
      <c r="C688" s="54" t="n"/>
      <c r="D688" s="77" t="n"/>
    </row>
    <row r="689" ht="15.75" customHeight="1" s="198">
      <c r="A689" s="57" t="n"/>
      <c r="B689" s="57" t="n"/>
      <c r="C689" s="54" t="n"/>
      <c r="D689" s="77" t="n"/>
    </row>
    <row r="690" ht="15.75" customHeight="1" s="198">
      <c r="A690" s="57" t="n"/>
      <c r="B690" s="57" t="n"/>
      <c r="C690" s="54" t="n"/>
      <c r="D690" s="77" t="n"/>
    </row>
    <row r="691" ht="15.75" customHeight="1" s="198">
      <c r="A691" s="57" t="n"/>
      <c r="B691" s="57" t="n"/>
      <c r="C691" s="54" t="n"/>
      <c r="D691" s="77" t="n"/>
    </row>
    <row r="692" ht="15.75" customHeight="1" s="198">
      <c r="A692" s="57" t="n"/>
      <c r="B692" s="57" t="n"/>
      <c r="C692" s="54" t="n"/>
      <c r="D692" s="77" t="n"/>
    </row>
    <row r="693" ht="15.75" customHeight="1" s="198">
      <c r="A693" s="57" t="n"/>
      <c r="B693" s="57" t="n"/>
      <c r="C693" s="54" t="n"/>
      <c r="D693" s="77" t="n"/>
    </row>
    <row r="694" ht="15.75" customHeight="1" s="198">
      <c r="A694" s="57" t="n"/>
      <c r="B694" s="57" t="n"/>
      <c r="C694" s="54" t="n"/>
      <c r="D694" s="77" t="n"/>
    </row>
    <row r="695" ht="15.75" customHeight="1" s="198">
      <c r="A695" s="57" t="n"/>
      <c r="B695" s="57" t="n"/>
      <c r="C695" s="54" t="n"/>
      <c r="D695" s="77" t="n"/>
    </row>
    <row r="696" ht="15.75" customHeight="1" s="198">
      <c r="A696" s="57" t="n"/>
      <c r="B696" s="57" t="n"/>
      <c r="C696" s="54" t="n"/>
      <c r="D696" s="77" t="n"/>
    </row>
    <row r="697" ht="15.75" customHeight="1" s="198">
      <c r="A697" s="57" t="n"/>
      <c r="B697" s="57" t="n"/>
      <c r="C697" s="54" t="n"/>
      <c r="D697" s="77" t="n"/>
    </row>
    <row r="698" ht="15.75" customHeight="1" s="198">
      <c r="A698" s="57" t="n"/>
      <c r="B698" s="57" t="n"/>
      <c r="C698" s="54" t="n"/>
      <c r="D698" s="77" t="n"/>
    </row>
    <row r="699" ht="15.75" customHeight="1" s="198">
      <c r="A699" s="57" t="n"/>
      <c r="B699" s="57" t="n"/>
      <c r="C699" s="54" t="n"/>
      <c r="D699" s="77" t="n"/>
    </row>
    <row r="700" ht="15.75" customHeight="1" s="198">
      <c r="A700" s="57" t="n"/>
      <c r="B700" s="57" t="n"/>
      <c r="C700" s="54" t="n"/>
      <c r="D700" s="77" t="n"/>
    </row>
    <row r="701" ht="15.75" customHeight="1" s="198">
      <c r="A701" s="57" t="n"/>
      <c r="B701" s="57" t="n"/>
      <c r="C701" s="54" t="n"/>
      <c r="D701" s="77" t="n"/>
    </row>
    <row r="702" ht="15.75" customHeight="1" s="198">
      <c r="A702" s="57" t="n"/>
      <c r="B702" s="57" t="n"/>
      <c r="C702" s="54" t="n"/>
      <c r="D702" s="77" t="n"/>
    </row>
    <row r="703" ht="15.75" customHeight="1" s="198">
      <c r="A703" s="57" t="n"/>
      <c r="B703" s="57" t="n"/>
      <c r="C703" s="54" t="n"/>
      <c r="D703" s="77" t="n"/>
    </row>
    <row r="704" ht="15.75" customHeight="1" s="198">
      <c r="A704" s="57" t="n"/>
      <c r="B704" s="57" t="n"/>
      <c r="C704" s="54" t="n"/>
      <c r="D704" s="77" t="n"/>
    </row>
    <row r="705" ht="15.75" customHeight="1" s="198">
      <c r="A705" s="57" t="n"/>
      <c r="B705" s="57" t="n"/>
      <c r="C705" s="54" t="n"/>
      <c r="D705" s="77" t="n"/>
    </row>
    <row r="706" ht="15.75" customHeight="1" s="198">
      <c r="A706" s="57" t="n"/>
      <c r="B706" s="57" t="n"/>
      <c r="C706" s="54" t="n"/>
      <c r="D706" s="77" t="n"/>
    </row>
    <row r="707" ht="15.75" customHeight="1" s="198">
      <c r="A707" s="57" t="n"/>
      <c r="B707" s="57" t="n"/>
      <c r="C707" s="54" t="n"/>
      <c r="D707" s="77" t="n"/>
    </row>
    <row r="708" ht="15.75" customHeight="1" s="198">
      <c r="A708" s="57" t="n"/>
      <c r="B708" s="57" t="n"/>
      <c r="C708" s="54" t="n"/>
      <c r="D708" s="77" t="n"/>
    </row>
    <row r="709" ht="15.75" customHeight="1" s="198">
      <c r="A709" s="57" t="n"/>
      <c r="B709" s="57" t="n"/>
      <c r="C709" s="54" t="n"/>
      <c r="D709" s="77" t="n"/>
    </row>
    <row r="710" ht="15.75" customHeight="1" s="198">
      <c r="A710" s="57" t="n"/>
      <c r="B710" s="57" t="n"/>
      <c r="C710" s="54" t="n"/>
      <c r="D710" s="77" t="n"/>
    </row>
    <row r="711" ht="15.75" customHeight="1" s="198">
      <c r="A711" s="57" t="n"/>
      <c r="B711" s="57" t="n"/>
      <c r="C711" s="54" t="n"/>
      <c r="D711" s="77" t="n"/>
    </row>
    <row r="712" ht="15.75" customHeight="1" s="198">
      <c r="A712" s="57" t="n"/>
      <c r="B712" s="57" t="n"/>
      <c r="C712" s="54" t="n"/>
      <c r="D712" s="77" t="n"/>
    </row>
    <row r="713" ht="15.75" customHeight="1" s="198">
      <c r="A713" s="57" t="n"/>
      <c r="B713" s="57" t="n"/>
      <c r="C713" s="54" t="n"/>
      <c r="D713" s="77" t="n"/>
    </row>
    <row r="714" ht="15.75" customHeight="1" s="198">
      <c r="A714" s="57" t="n"/>
      <c r="B714" s="57" t="n"/>
      <c r="C714" s="54" t="n"/>
      <c r="D714" s="77" t="n"/>
    </row>
    <row r="715" ht="15.75" customHeight="1" s="198">
      <c r="A715" s="57" t="n"/>
      <c r="B715" s="57" t="n"/>
      <c r="C715" s="54" t="n"/>
      <c r="D715" s="77" t="n"/>
    </row>
    <row r="716" ht="15.75" customHeight="1" s="198">
      <c r="A716" s="57" t="n"/>
      <c r="B716" s="57" t="n"/>
      <c r="C716" s="54" t="n"/>
      <c r="D716" s="77" t="n"/>
    </row>
    <row r="717" ht="15.75" customHeight="1" s="198">
      <c r="A717" s="57" t="n"/>
      <c r="B717" s="57" t="n"/>
      <c r="C717" s="54" t="n"/>
      <c r="D717" s="77" t="n"/>
    </row>
    <row r="718" ht="15.75" customHeight="1" s="198">
      <c r="A718" s="57" t="n"/>
      <c r="B718" s="57" t="n"/>
      <c r="C718" s="54" t="n"/>
      <c r="D718" s="77" t="n"/>
    </row>
    <row r="719" ht="15.75" customHeight="1" s="198">
      <c r="A719" s="57" t="n"/>
      <c r="B719" s="57" t="n"/>
      <c r="C719" s="54" t="n"/>
      <c r="D719" s="77" t="n"/>
    </row>
    <row r="720" ht="15.75" customHeight="1" s="198">
      <c r="A720" s="57" t="n"/>
      <c r="B720" s="57" t="n"/>
      <c r="C720" s="54" t="n"/>
      <c r="D720" s="77" t="n"/>
    </row>
    <row r="721" ht="15.75" customHeight="1" s="198">
      <c r="A721" s="57" t="n"/>
      <c r="B721" s="57" t="n"/>
      <c r="C721" s="54" t="n"/>
      <c r="D721" s="77" t="n"/>
    </row>
    <row r="722" ht="15.75" customHeight="1" s="198">
      <c r="A722" s="57" t="n"/>
      <c r="B722" s="57" t="n"/>
      <c r="C722" s="54" t="n"/>
      <c r="D722" s="77" t="n"/>
    </row>
    <row r="723" ht="15.75" customHeight="1" s="198">
      <c r="A723" s="57" t="n"/>
      <c r="B723" s="57" t="n"/>
      <c r="C723" s="54" t="n"/>
      <c r="D723" s="77" t="n"/>
    </row>
    <row r="724" ht="15.75" customHeight="1" s="198">
      <c r="A724" s="57" t="n"/>
      <c r="B724" s="57" t="n"/>
      <c r="C724" s="54" t="n"/>
      <c r="D724" s="77" t="n"/>
    </row>
    <row r="725" ht="15.75" customHeight="1" s="198">
      <c r="A725" s="57" t="n"/>
      <c r="B725" s="57" t="n"/>
      <c r="C725" s="54" t="n"/>
      <c r="D725" s="77" t="n"/>
    </row>
    <row r="726" ht="15.75" customHeight="1" s="198">
      <c r="A726" s="57" t="n"/>
      <c r="B726" s="57" t="n"/>
      <c r="C726" s="54" t="n"/>
      <c r="D726" s="77" t="n"/>
    </row>
    <row r="727" ht="15.75" customHeight="1" s="198">
      <c r="A727" s="57" t="n"/>
      <c r="B727" s="57" t="n"/>
      <c r="C727" s="54" t="n"/>
      <c r="D727" s="77" t="n"/>
    </row>
    <row r="728" ht="15.75" customHeight="1" s="198">
      <c r="A728" s="57" t="n"/>
      <c r="B728" s="57" t="n"/>
      <c r="C728" s="54" t="n"/>
      <c r="D728" s="77" t="n"/>
    </row>
    <row r="729" ht="15.75" customHeight="1" s="198">
      <c r="A729" s="57" t="n"/>
      <c r="B729" s="57" t="n"/>
      <c r="C729" s="54" t="n"/>
      <c r="D729" s="77" t="n"/>
    </row>
    <row r="730" ht="15.75" customHeight="1" s="198">
      <c r="A730" s="57" t="n"/>
      <c r="B730" s="57" t="n"/>
      <c r="C730" s="54" t="n"/>
      <c r="D730" s="77" t="n"/>
    </row>
    <row r="731" ht="15.75" customHeight="1" s="198">
      <c r="A731" s="57" t="n"/>
      <c r="B731" s="57" t="n"/>
      <c r="C731" s="54" t="n"/>
      <c r="D731" s="77" t="n"/>
    </row>
    <row r="732" ht="15.75" customHeight="1" s="198">
      <c r="A732" s="57" t="n"/>
      <c r="B732" s="57" t="n"/>
      <c r="C732" s="54" t="n"/>
      <c r="D732" s="77" t="n"/>
    </row>
    <row r="733" ht="15.75" customHeight="1" s="198">
      <c r="A733" s="57" t="n"/>
      <c r="B733" s="57" t="n"/>
      <c r="C733" s="54" t="n"/>
      <c r="D733" s="77" t="n"/>
    </row>
    <row r="734" ht="15.75" customHeight="1" s="198">
      <c r="A734" s="57" t="n"/>
      <c r="B734" s="57" t="n"/>
      <c r="C734" s="54" t="n"/>
      <c r="D734" s="77" t="n"/>
    </row>
    <row r="735" ht="15.75" customHeight="1" s="198">
      <c r="A735" s="57" t="n"/>
      <c r="B735" s="57" t="n"/>
      <c r="C735" s="54" t="n"/>
      <c r="D735" s="77" t="n"/>
    </row>
    <row r="736" ht="15.75" customHeight="1" s="198">
      <c r="A736" s="57" t="n"/>
      <c r="B736" s="57" t="n"/>
      <c r="C736" s="54" t="n"/>
      <c r="D736" s="77" t="n"/>
    </row>
    <row r="737" ht="15.75" customHeight="1" s="198">
      <c r="A737" s="57" t="n"/>
      <c r="B737" s="57" t="n"/>
      <c r="C737" s="54" t="n"/>
      <c r="D737" s="77" t="n"/>
    </row>
    <row r="738" ht="15.75" customHeight="1" s="198">
      <c r="A738" s="57" t="n"/>
      <c r="B738" s="57" t="n"/>
      <c r="C738" s="54" t="n"/>
      <c r="D738" s="77" t="n"/>
    </row>
    <row r="739" ht="15.75" customHeight="1" s="198">
      <c r="A739" s="57" t="n"/>
      <c r="B739" s="57" t="n"/>
      <c r="C739" s="54" t="n"/>
      <c r="D739" s="77" t="n"/>
    </row>
    <row r="740" ht="15.75" customHeight="1" s="198">
      <c r="A740" s="57" t="n"/>
      <c r="B740" s="57" t="n"/>
      <c r="C740" s="54" t="n"/>
      <c r="D740" s="77" t="n"/>
    </row>
    <row r="741" ht="15.75" customHeight="1" s="198">
      <c r="A741" s="57" t="n"/>
      <c r="B741" s="57" t="n"/>
      <c r="C741" s="54" t="n"/>
      <c r="D741" s="77" t="n"/>
    </row>
    <row r="742" ht="15.75" customHeight="1" s="198">
      <c r="A742" s="57" t="n"/>
      <c r="B742" s="57" t="n"/>
      <c r="C742" s="54" t="n"/>
      <c r="D742" s="77" t="n"/>
    </row>
    <row r="743" ht="15.75" customHeight="1" s="198">
      <c r="A743" s="57" t="n"/>
      <c r="B743" s="57" t="n"/>
      <c r="C743" s="54" t="n"/>
      <c r="D743" s="77" t="n"/>
    </row>
    <row r="744" ht="15.75" customHeight="1" s="198">
      <c r="A744" s="57" t="n"/>
      <c r="B744" s="57" t="n"/>
      <c r="C744" s="54" t="n"/>
      <c r="D744" s="77" t="n"/>
    </row>
    <row r="745" ht="15.75" customHeight="1" s="198">
      <c r="A745" s="57" t="n"/>
      <c r="B745" s="57" t="n"/>
      <c r="C745" s="54" t="n"/>
      <c r="D745" s="77" t="n"/>
    </row>
    <row r="746" ht="15.75" customHeight="1" s="198">
      <c r="A746" s="57" t="n"/>
      <c r="B746" s="57" t="n"/>
      <c r="C746" s="54" t="n"/>
      <c r="D746" s="77" t="n"/>
    </row>
    <row r="747" ht="15.75" customHeight="1" s="198">
      <c r="A747" s="57" t="n"/>
      <c r="B747" s="57" t="n"/>
      <c r="C747" s="54" t="n"/>
      <c r="D747" s="77" t="n"/>
    </row>
    <row r="748" ht="15.75" customHeight="1" s="198">
      <c r="A748" s="57" t="n"/>
      <c r="B748" s="57" t="n"/>
      <c r="C748" s="54" t="n"/>
      <c r="D748" s="77" t="n"/>
    </row>
    <row r="749" ht="15.75" customHeight="1" s="198">
      <c r="A749" s="57" t="n"/>
      <c r="B749" s="57" t="n"/>
      <c r="C749" s="54" t="n"/>
      <c r="D749" s="77" t="n"/>
    </row>
    <row r="750" ht="15.75" customHeight="1" s="198">
      <c r="A750" s="57" t="n"/>
      <c r="B750" s="57" t="n"/>
      <c r="C750" s="54" t="n"/>
      <c r="D750" s="77" t="n"/>
    </row>
    <row r="751" ht="15.75" customHeight="1" s="198">
      <c r="A751" s="57" t="n"/>
      <c r="B751" s="57" t="n"/>
      <c r="C751" s="54" t="n"/>
      <c r="D751" s="77" t="n"/>
    </row>
    <row r="752" ht="15.75" customHeight="1" s="198">
      <c r="A752" s="57" t="n"/>
      <c r="B752" s="57" t="n"/>
      <c r="C752" s="54" t="n"/>
      <c r="D752" s="77" t="n"/>
    </row>
    <row r="753" ht="15.75" customHeight="1" s="198">
      <c r="A753" s="57" t="n"/>
      <c r="B753" s="57" t="n"/>
      <c r="C753" s="54" t="n"/>
      <c r="D753" s="77" t="n"/>
    </row>
    <row r="754" ht="15.75" customHeight="1" s="198">
      <c r="A754" s="57" t="n"/>
      <c r="B754" s="57" t="n"/>
      <c r="C754" s="54" t="n"/>
      <c r="D754" s="77" t="n"/>
    </row>
    <row r="755" ht="15.75" customHeight="1" s="198">
      <c r="A755" s="57" t="n"/>
      <c r="B755" s="57" t="n"/>
      <c r="C755" s="54" t="n"/>
      <c r="D755" s="77" t="n"/>
    </row>
    <row r="756" ht="15.75" customHeight="1" s="198">
      <c r="A756" s="57" t="n"/>
      <c r="B756" s="57" t="n"/>
      <c r="C756" s="54" t="n"/>
      <c r="D756" s="77" t="n"/>
    </row>
    <row r="757" ht="15.75" customHeight="1" s="198">
      <c r="A757" s="57" t="n"/>
      <c r="B757" s="57" t="n"/>
      <c r="C757" s="54" t="n"/>
      <c r="D757" s="77" t="n"/>
    </row>
    <row r="758" ht="15.75" customHeight="1" s="198">
      <c r="A758" s="57" t="n"/>
      <c r="B758" s="57" t="n"/>
      <c r="C758" s="54" t="n"/>
      <c r="D758" s="77" t="n"/>
    </row>
    <row r="759" ht="15.75" customHeight="1" s="198">
      <c r="A759" s="57" t="n"/>
      <c r="B759" s="57" t="n"/>
      <c r="C759" s="54" t="n"/>
      <c r="D759" s="77" t="n"/>
    </row>
    <row r="760" ht="15.75" customHeight="1" s="198">
      <c r="A760" s="57" t="n"/>
      <c r="B760" s="57" t="n"/>
      <c r="C760" s="54" t="n"/>
      <c r="D760" s="77" t="n"/>
    </row>
    <row r="761" ht="15.75" customHeight="1" s="198">
      <c r="A761" s="57" t="n"/>
      <c r="B761" s="57" t="n"/>
      <c r="C761" s="54" t="n"/>
      <c r="D761" s="77" t="n"/>
    </row>
    <row r="762" ht="15.75" customHeight="1" s="198">
      <c r="A762" s="57" t="n"/>
      <c r="B762" s="57" t="n"/>
      <c r="C762" s="54" t="n"/>
      <c r="D762" s="77" t="n"/>
    </row>
    <row r="763" ht="15.75" customHeight="1" s="198">
      <c r="A763" s="57" t="n"/>
      <c r="B763" s="57" t="n"/>
      <c r="C763" s="54" t="n"/>
      <c r="D763" s="77" t="n"/>
    </row>
    <row r="764" ht="15.75" customHeight="1" s="198">
      <c r="A764" s="57" t="n"/>
      <c r="B764" s="57" t="n"/>
      <c r="C764" s="54" t="n"/>
      <c r="D764" s="77" t="n"/>
    </row>
    <row r="765" ht="15.75" customHeight="1" s="198">
      <c r="A765" s="57" t="n"/>
      <c r="B765" s="57" t="n"/>
      <c r="C765" s="54" t="n"/>
      <c r="D765" s="77" t="n"/>
    </row>
    <row r="766" ht="15.75" customHeight="1" s="198">
      <c r="A766" s="57" t="n"/>
      <c r="B766" s="57" t="n"/>
      <c r="C766" s="54" t="n"/>
      <c r="D766" s="77" t="n"/>
    </row>
    <row r="767" ht="15.75" customHeight="1" s="198">
      <c r="A767" s="57" t="n"/>
      <c r="B767" s="57" t="n"/>
      <c r="C767" s="54" t="n"/>
      <c r="D767" s="77" t="n"/>
    </row>
    <row r="768" ht="15.75" customHeight="1" s="198">
      <c r="A768" s="57" t="n"/>
      <c r="B768" s="57" t="n"/>
      <c r="C768" s="54" t="n"/>
      <c r="D768" s="77" t="n"/>
    </row>
    <row r="769" ht="15.75" customHeight="1" s="198">
      <c r="A769" s="57" t="n"/>
      <c r="B769" s="57" t="n"/>
      <c r="C769" s="54" t="n"/>
      <c r="D769" s="77" t="n"/>
    </row>
    <row r="770" ht="15.75" customHeight="1" s="198">
      <c r="A770" s="57" t="n"/>
      <c r="B770" s="57" t="n"/>
      <c r="C770" s="54" t="n"/>
      <c r="D770" s="77" t="n"/>
    </row>
    <row r="771" ht="15.75" customHeight="1" s="198">
      <c r="A771" s="57" t="n"/>
      <c r="B771" s="57" t="n"/>
      <c r="C771" s="54" t="n"/>
      <c r="D771" s="77" t="n"/>
    </row>
    <row r="772" ht="15.75" customHeight="1" s="198">
      <c r="A772" s="57" t="n"/>
      <c r="B772" s="57" t="n"/>
      <c r="C772" s="54" t="n"/>
      <c r="D772" s="77" t="n"/>
    </row>
    <row r="773" ht="15.75" customHeight="1" s="198">
      <c r="A773" s="57" t="n"/>
      <c r="B773" s="57" t="n"/>
      <c r="C773" s="54" t="n"/>
      <c r="D773" s="77" t="n"/>
    </row>
    <row r="774" ht="15.75" customHeight="1" s="198">
      <c r="A774" s="57" t="n"/>
      <c r="B774" s="57" t="n"/>
      <c r="C774" s="54" t="n"/>
      <c r="D774" s="77" t="n"/>
    </row>
    <row r="775" ht="15.75" customHeight="1" s="198">
      <c r="A775" s="57" t="n"/>
      <c r="B775" s="57" t="n"/>
      <c r="C775" s="54" t="n"/>
      <c r="D775" s="77" t="n"/>
    </row>
    <row r="776" ht="15.75" customHeight="1" s="198">
      <c r="A776" s="57" t="n"/>
      <c r="B776" s="57" t="n"/>
      <c r="C776" s="54" t="n"/>
      <c r="D776" s="77" t="n"/>
    </row>
    <row r="777" ht="15.75" customHeight="1" s="198">
      <c r="A777" s="57" t="n"/>
      <c r="B777" s="57" t="n"/>
      <c r="C777" s="54" t="n"/>
      <c r="D777" s="77" t="n"/>
    </row>
    <row r="778" ht="15.75" customHeight="1" s="198">
      <c r="A778" s="57" t="n"/>
      <c r="B778" s="57" t="n"/>
      <c r="C778" s="54" t="n"/>
      <c r="D778" s="77" t="n"/>
    </row>
    <row r="779" ht="15.75" customHeight="1" s="198">
      <c r="A779" s="57" t="n"/>
      <c r="B779" s="57" t="n"/>
      <c r="C779" s="54" t="n"/>
      <c r="D779" s="77" t="n"/>
    </row>
    <row r="780" ht="15.75" customHeight="1" s="198">
      <c r="A780" s="57" t="n"/>
      <c r="B780" s="57" t="n"/>
      <c r="C780" s="54" t="n"/>
      <c r="D780" s="77" t="n"/>
    </row>
    <row r="781" ht="15.75" customHeight="1" s="198">
      <c r="A781" s="57" t="n"/>
      <c r="B781" s="57" t="n"/>
      <c r="C781" s="54" t="n"/>
      <c r="D781" s="77" t="n"/>
    </row>
    <row r="782" ht="15.75" customHeight="1" s="198">
      <c r="A782" s="57" t="n"/>
      <c r="B782" s="57" t="n"/>
      <c r="C782" s="54" t="n"/>
      <c r="D782" s="77" t="n"/>
    </row>
    <row r="783" ht="15.75" customHeight="1" s="198">
      <c r="A783" s="57" t="n"/>
      <c r="B783" s="57" t="n"/>
      <c r="C783" s="54" t="n"/>
      <c r="D783" s="77" t="n"/>
    </row>
    <row r="784" ht="15.75" customHeight="1" s="198">
      <c r="A784" s="57" t="n"/>
      <c r="B784" s="57" t="n"/>
      <c r="C784" s="54" t="n"/>
      <c r="D784" s="77" t="n"/>
    </row>
    <row r="785" ht="15.75" customHeight="1" s="198">
      <c r="A785" s="57" t="n"/>
      <c r="B785" s="57" t="n"/>
      <c r="C785" s="54" t="n"/>
      <c r="D785" s="77" t="n"/>
    </row>
    <row r="786" ht="15.75" customHeight="1" s="198">
      <c r="A786" s="57" t="n"/>
      <c r="B786" s="57" t="n"/>
      <c r="C786" s="54" t="n"/>
      <c r="D786" s="77" t="n"/>
    </row>
    <row r="787" ht="15.75" customHeight="1" s="198">
      <c r="A787" s="57" t="n"/>
      <c r="B787" s="57" t="n"/>
      <c r="C787" s="54" t="n"/>
      <c r="D787" s="77" t="n"/>
    </row>
    <row r="788" ht="15.75" customHeight="1" s="198">
      <c r="A788" s="57" t="n"/>
      <c r="B788" s="57" t="n"/>
      <c r="C788" s="54" t="n"/>
      <c r="D788" s="77" t="n"/>
    </row>
    <row r="789" ht="15.75" customHeight="1" s="198">
      <c r="A789" s="57" t="n"/>
      <c r="B789" s="57" t="n"/>
      <c r="C789" s="54" t="n"/>
      <c r="D789" s="77" t="n"/>
    </row>
    <row r="790" ht="15.75" customHeight="1" s="198">
      <c r="A790" s="57" t="n"/>
      <c r="B790" s="57" t="n"/>
      <c r="C790" s="54" t="n"/>
      <c r="D790" s="77" t="n"/>
    </row>
    <row r="791" ht="15.75" customHeight="1" s="198">
      <c r="A791" s="57" t="n"/>
      <c r="B791" s="57" t="n"/>
      <c r="C791" s="54" t="n"/>
      <c r="D791" s="77" t="n"/>
    </row>
    <row r="792" ht="15.75" customHeight="1" s="198">
      <c r="A792" s="57" t="n"/>
      <c r="B792" s="57" t="n"/>
      <c r="C792" s="54" t="n"/>
      <c r="D792" s="77" t="n"/>
    </row>
    <row r="793" ht="15.75" customHeight="1" s="198">
      <c r="A793" s="57" t="n"/>
      <c r="B793" s="57" t="n"/>
      <c r="C793" s="54" t="n"/>
      <c r="D793" s="77" t="n"/>
    </row>
    <row r="794" ht="15.75" customHeight="1" s="198">
      <c r="A794" s="57" t="n"/>
      <c r="B794" s="57" t="n"/>
      <c r="C794" s="54" t="n"/>
      <c r="D794" s="77" t="n"/>
    </row>
    <row r="795" ht="15.75" customHeight="1" s="198">
      <c r="A795" s="57" t="n"/>
      <c r="B795" s="57" t="n"/>
      <c r="C795" s="54" t="n"/>
      <c r="D795" s="77" t="n"/>
    </row>
    <row r="796" ht="15.75" customHeight="1" s="198">
      <c r="A796" s="57" t="n"/>
      <c r="B796" s="57" t="n"/>
      <c r="C796" s="54" t="n"/>
      <c r="D796" s="77" t="n"/>
    </row>
    <row r="797" ht="15.75" customHeight="1" s="198">
      <c r="A797" s="57" t="n"/>
      <c r="B797" s="57" t="n"/>
      <c r="C797" s="54" t="n"/>
      <c r="D797" s="77" t="n"/>
    </row>
    <row r="798" ht="15.75" customHeight="1" s="198">
      <c r="A798" s="57" t="n"/>
      <c r="B798" s="57" t="n"/>
      <c r="C798" s="54" t="n"/>
      <c r="D798" s="77" t="n"/>
    </row>
    <row r="799" ht="15.75" customHeight="1" s="198">
      <c r="A799" s="57" t="n"/>
      <c r="B799" s="57" t="n"/>
      <c r="C799" s="54" t="n"/>
      <c r="D799" s="77" t="n"/>
    </row>
    <row r="800" ht="15.75" customHeight="1" s="198">
      <c r="A800" s="57" t="n"/>
      <c r="B800" s="57" t="n"/>
      <c r="C800" s="54" t="n"/>
      <c r="D800" s="77" t="n"/>
    </row>
    <row r="801" ht="15.75" customHeight="1" s="198">
      <c r="A801" s="57" t="n"/>
      <c r="B801" s="57" t="n"/>
      <c r="C801" s="54" t="n"/>
      <c r="D801" s="77" t="n"/>
    </row>
    <row r="802" ht="15.75" customHeight="1" s="198">
      <c r="A802" s="57" t="n"/>
      <c r="B802" s="57" t="n"/>
      <c r="C802" s="54" t="n"/>
      <c r="D802" s="77" t="n"/>
    </row>
    <row r="803" ht="15.75" customHeight="1" s="198">
      <c r="A803" s="57" t="n"/>
      <c r="B803" s="57" t="n"/>
      <c r="C803" s="54" t="n"/>
      <c r="D803" s="77" t="n"/>
    </row>
    <row r="804" ht="15.75" customHeight="1" s="198">
      <c r="A804" s="57" t="n"/>
      <c r="B804" s="57" t="n"/>
      <c r="C804" s="54" t="n"/>
      <c r="D804" s="77" t="n"/>
    </row>
    <row r="805" ht="15.75" customHeight="1" s="198">
      <c r="A805" s="57" t="n"/>
      <c r="B805" s="57" t="n"/>
      <c r="C805" s="54" t="n"/>
      <c r="D805" s="77" t="n"/>
    </row>
    <row r="806" ht="15.75" customHeight="1" s="198">
      <c r="A806" s="57" t="n"/>
      <c r="B806" s="57" t="n"/>
      <c r="C806" s="54" t="n"/>
      <c r="D806" s="77" t="n"/>
    </row>
    <row r="807" ht="15.75" customHeight="1" s="198">
      <c r="A807" s="57" t="n"/>
      <c r="B807" s="57" t="n"/>
      <c r="C807" s="54" t="n"/>
      <c r="D807" s="77" t="n"/>
    </row>
    <row r="808" ht="15.75" customHeight="1" s="198">
      <c r="A808" s="57" t="n"/>
      <c r="B808" s="57" t="n"/>
      <c r="C808" s="54" t="n"/>
      <c r="D808" s="77" t="n"/>
    </row>
    <row r="809" ht="15.75" customHeight="1" s="198">
      <c r="A809" s="57" t="n"/>
      <c r="B809" s="57" t="n"/>
      <c r="C809" s="54" t="n"/>
      <c r="D809" s="77" t="n"/>
    </row>
    <row r="810" ht="15.75" customHeight="1" s="198">
      <c r="A810" s="57" t="n"/>
      <c r="B810" s="57" t="n"/>
      <c r="C810" s="54" t="n"/>
      <c r="D810" s="77" t="n"/>
    </row>
    <row r="811" ht="15.75" customHeight="1" s="198">
      <c r="A811" s="57" t="n"/>
      <c r="B811" s="57" t="n"/>
      <c r="C811" s="54" t="n"/>
      <c r="D811" s="77" t="n"/>
    </row>
    <row r="812" ht="15.75" customHeight="1" s="198">
      <c r="A812" s="57" t="n"/>
      <c r="B812" s="57" t="n"/>
      <c r="C812" s="54" t="n"/>
      <c r="D812" s="77" t="n"/>
    </row>
    <row r="813" ht="15.75" customHeight="1" s="198">
      <c r="A813" s="57" t="n"/>
      <c r="B813" s="57" t="n"/>
      <c r="C813" s="54" t="n"/>
      <c r="D813" s="77" t="n"/>
    </row>
    <row r="814" ht="15.75" customHeight="1" s="198">
      <c r="A814" s="57" t="n"/>
      <c r="B814" s="57" t="n"/>
      <c r="C814" s="54" t="n"/>
      <c r="D814" s="77" t="n"/>
    </row>
    <row r="815" ht="15.75" customHeight="1" s="198">
      <c r="A815" s="57" t="n"/>
      <c r="B815" s="57" t="n"/>
      <c r="C815" s="54" t="n"/>
      <c r="D815" s="77" t="n"/>
    </row>
    <row r="816" ht="15.75" customHeight="1" s="198">
      <c r="A816" s="57" t="n"/>
      <c r="B816" s="57" t="n"/>
      <c r="C816" s="54" t="n"/>
      <c r="D816" s="77" t="n"/>
    </row>
    <row r="817" ht="15.75" customHeight="1" s="198">
      <c r="A817" s="57" t="n"/>
      <c r="B817" s="57" t="n"/>
      <c r="C817" s="54" t="n"/>
      <c r="D817" s="77" t="n"/>
    </row>
    <row r="818" ht="15.75" customHeight="1" s="198">
      <c r="A818" s="57" t="n"/>
      <c r="B818" s="57" t="n"/>
      <c r="C818" s="54" t="n"/>
      <c r="D818" s="77" t="n"/>
    </row>
    <row r="819" ht="15.75" customHeight="1" s="198">
      <c r="A819" s="57" t="n"/>
      <c r="B819" s="57" t="n"/>
      <c r="C819" s="54" t="n"/>
      <c r="D819" s="77" t="n"/>
    </row>
    <row r="820" ht="15.75" customHeight="1" s="198">
      <c r="A820" s="57" t="n"/>
      <c r="B820" s="57" t="n"/>
      <c r="C820" s="54" t="n"/>
      <c r="D820" s="77" t="n"/>
    </row>
    <row r="821" ht="15.75" customHeight="1" s="198">
      <c r="A821" s="57" t="n"/>
      <c r="B821" s="57" t="n"/>
      <c r="C821" s="54" t="n"/>
      <c r="D821" s="77" t="n"/>
    </row>
    <row r="822" ht="15.75" customHeight="1" s="198">
      <c r="A822" s="57" t="n"/>
      <c r="B822" s="57" t="n"/>
      <c r="C822" s="54" t="n"/>
      <c r="D822" s="77" t="n"/>
    </row>
    <row r="823" ht="15.75" customHeight="1" s="198">
      <c r="A823" s="57" t="n"/>
      <c r="B823" s="57" t="n"/>
      <c r="C823" s="54" t="n"/>
      <c r="D823" s="77" t="n"/>
    </row>
    <row r="824" ht="15.75" customHeight="1" s="198">
      <c r="A824" s="57" t="n"/>
      <c r="B824" s="57" t="n"/>
      <c r="C824" s="54" t="n"/>
      <c r="D824" s="77" t="n"/>
    </row>
    <row r="825" ht="15.75" customHeight="1" s="198">
      <c r="A825" s="57" t="n"/>
      <c r="B825" s="57" t="n"/>
      <c r="C825" s="54" t="n"/>
      <c r="D825" s="77" t="n"/>
    </row>
    <row r="826" ht="15.75" customHeight="1" s="198">
      <c r="A826" s="57" t="n"/>
      <c r="B826" s="57" t="n"/>
      <c r="C826" s="54" t="n"/>
      <c r="D826" s="77" t="n"/>
    </row>
    <row r="827" ht="15.75" customHeight="1" s="198">
      <c r="A827" s="57" t="n"/>
      <c r="B827" s="57" t="n"/>
      <c r="C827" s="54" t="n"/>
      <c r="D827" s="77" t="n"/>
    </row>
    <row r="828" ht="15.75" customHeight="1" s="198">
      <c r="A828" s="57" t="n"/>
      <c r="B828" s="57" t="n"/>
      <c r="C828" s="54" t="n"/>
      <c r="D828" s="77" t="n"/>
    </row>
    <row r="829" ht="15.75" customHeight="1" s="198">
      <c r="A829" s="57" t="n"/>
      <c r="B829" s="57" t="n"/>
      <c r="C829" s="54" t="n"/>
      <c r="D829" s="77" t="n"/>
    </row>
    <row r="830" ht="15.75" customHeight="1" s="198">
      <c r="A830" s="57" t="n"/>
      <c r="B830" s="57" t="n"/>
      <c r="C830" s="54" t="n"/>
      <c r="D830" s="77" t="n"/>
    </row>
    <row r="831" ht="15.75" customHeight="1" s="198">
      <c r="A831" s="57" t="n"/>
      <c r="B831" s="57" t="n"/>
      <c r="C831" s="54" t="n"/>
      <c r="D831" s="77" t="n"/>
    </row>
    <row r="832" ht="15.75" customHeight="1" s="198">
      <c r="A832" s="57" t="n"/>
      <c r="B832" s="57" t="n"/>
      <c r="C832" s="54" t="n"/>
      <c r="D832" s="77" t="n"/>
    </row>
    <row r="833" ht="15.75" customHeight="1" s="198">
      <c r="A833" s="57" t="n"/>
      <c r="B833" s="57" t="n"/>
      <c r="C833" s="54" t="n"/>
      <c r="D833" s="77" t="n"/>
    </row>
    <row r="834" ht="15.75" customHeight="1" s="198">
      <c r="A834" s="57" t="n"/>
      <c r="B834" s="57" t="n"/>
      <c r="C834" s="54" t="n"/>
      <c r="D834" s="77" t="n"/>
    </row>
    <row r="835" ht="15.75" customHeight="1" s="198">
      <c r="A835" s="57" t="n"/>
      <c r="B835" s="57" t="n"/>
      <c r="C835" s="54" t="n"/>
      <c r="D835" s="77" t="n"/>
    </row>
    <row r="836" ht="15.75" customHeight="1" s="198">
      <c r="A836" s="57" t="n"/>
      <c r="B836" s="57" t="n"/>
      <c r="C836" s="54" t="n"/>
      <c r="D836" s="77" t="n"/>
    </row>
    <row r="837" ht="15.75" customHeight="1" s="198">
      <c r="A837" s="57" t="n"/>
      <c r="B837" s="57" t="n"/>
      <c r="C837" s="54" t="n"/>
      <c r="D837" s="77" t="n"/>
    </row>
    <row r="838" ht="15.75" customHeight="1" s="198">
      <c r="A838" s="57" t="n"/>
      <c r="B838" s="57" t="n"/>
      <c r="C838" s="54" t="n"/>
      <c r="D838" s="77" t="n"/>
    </row>
    <row r="839" ht="15.75" customHeight="1" s="198">
      <c r="A839" s="57" t="n"/>
      <c r="B839" s="57" t="n"/>
      <c r="C839" s="54" t="n"/>
      <c r="D839" s="77" t="n"/>
    </row>
    <row r="840" ht="15.75" customHeight="1" s="198">
      <c r="A840" s="57" t="n"/>
      <c r="B840" s="57" t="n"/>
      <c r="C840" s="54" t="n"/>
      <c r="D840" s="77" t="n"/>
    </row>
    <row r="841" ht="15.75" customHeight="1" s="198">
      <c r="A841" s="57" t="n"/>
      <c r="B841" s="57" t="n"/>
      <c r="C841" s="54" t="n"/>
      <c r="D841" s="77" t="n"/>
    </row>
    <row r="842" ht="15.75" customHeight="1" s="198">
      <c r="A842" s="57" t="n"/>
      <c r="B842" s="57" t="n"/>
      <c r="C842" s="54" t="n"/>
      <c r="D842" s="77" t="n"/>
    </row>
    <row r="843" ht="15.75" customHeight="1" s="198">
      <c r="A843" s="57" t="n"/>
      <c r="B843" s="57" t="n"/>
      <c r="C843" s="54" t="n"/>
      <c r="D843" s="77" t="n"/>
    </row>
    <row r="844" ht="15.75" customHeight="1" s="198">
      <c r="A844" s="57" t="n"/>
      <c r="B844" s="57" t="n"/>
      <c r="C844" s="54" t="n"/>
      <c r="D844" s="77" t="n"/>
    </row>
    <row r="845" ht="15.75" customHeight="1" s="198">
      <c r="A845" s="57" t="n"/>
      <c r="B845" s="57" t="n"/>
      <c r="C845" s="54" t="n"/>
      <c r="D845" s="77" t="n"/>
    </row>
    <row r="846" ht="15.75" customHeight="1" s="198">
      <c r="A846" s="57" t="n"/>
      <c r="B846" s="57" t="n"/>
      <c r="C846" s="54" t="n"/>
      <c r="D846" s="77" t="n"/>
    </row>
    <row r="847" ht="15.75" customHeight="1" s="198">
      <c r="A847" s="57" t="n"/>
      <c r="B847" s="57" t="n"/>
      <c r="C847" s="54" t="n"/>
      <c r="D847" s="77" t="n"/>
    </row>
    <row r="848" ht="15.75" customHeight="1" s="198">
      <c r="A848" s="57" t="n"/>
      <c r="B848" s="57" t="n"/>
      <c r="C848" s="54" t="n"/>
      <c r="D848" s="77" t="n"/>
    </row>
    <row r="849" ht="15.75" customHeight="1" s="198">
      <c r="A849" s="57" t="n"/>
      <c r="B849" s="57" t="n"/>
      <c r="C849" s="54" t="n"/>
      <c r="D849" s="77" t="n"/>
    </row>
    <row r="850" ht="15.75" customHeight="1" s="198">
      <c r="A850" s="57" t="n"/>
      <c r="B850" s="57" t="n"/>
      <c r="C850" s="54" t="n"/>
      <c r="D850" s="77" t="n"/>
    </row>
    <row r="851" ht="15.75" customHeight="1" s="198">
      <c r="A851" s="57" t="n"/>
      <c r="B851" s="57" t="n"/>
      <c r="C851" s="54" t="n"/>
      <c r="D851" s="77" t="n"/>
    </row>
    <row r="852" ht="15.75" customHeight="1" s="198">
      <c r="A852" s="57" t="n"/>
      <c r="B852" s="57" t="n"/>
      <c r="C852" s="54" t="n"/>
      <c r="D852" s="77" t="n"/>
    </row>
    <row r="853" ht="15.75" customHeight="1" s="198">
      <c r="A853" s="57" t="n"/>
      <c r="B853" s="57" t="n"/>
      <c r="C853" s="54" t="n"/>
      <c r="D853" s="77" t="n"/>
    </row>
    <row r="854" ht="15.75" customHeight="1" s="198">
      <c r="A854" s="57" t="n"/>
      <c r="B854" s="57" t="n"/>
      <c r="C854" s="54" t="n"/>
      <c r="D854" s="77" t="n"/>
    </row>
    <row r="855" ht="15.75" customHeight="1" s="198">
      <c r="A855" s="57" t="n"/>
      <c r="B855" s="57" t="n"/>
      <c r="C855" s="54" t="n"/>
      <c r="D855" s="77" t="n"/>
    </row>
    <row r="856" ht="15.75" customHeight="1" s="198">
      <c r="A856" s="57" t="n"/>
      <c r="B856" s="57" t="n"/>
      <c r="C856" s="54" t="n"/>
      <c r="D856" s="77" t="n"/>
    </row>
    <row r="857" ht="15.75" customHeight="1" s="198">
      <c r="A857" s="57" t="n"/>
      <c r="B857" s="57" t="n"/>
      <c r="C857" s="54" t="n"/>
      <c r="D857" s="77" t="n"/>
    </row>
    <row r="858" ht="15.75" customHeight="1" s="198">
      <c r="A858" s="57" t="n"/>
      <c r="B858" s="57" t="n"/>
      <c r="C858" s="54" t="n"/>
      <c r="D858" s="77" t="n"/>
    </row>
    <row r="859" ht="15.75" customHeight="1" s="198">
      <c r="A859" s="57" t="n"/>
      <c r="B859" s="57" t="n"/>
      <c r="C859" s="54" t="n"/>
      <c r="D859" s="77" t="n"/>
    </row>
    <row r="860" ht="15.75" customHeight="1" s="198">
      <c r="A860" s="57" t="n"/>
      <c r="B860" s="57" t="n"/>
      <c r="C860" s="54" t="n"/>
      <c r="D860" s="77" t="n"/>
    </row>
    <row r="861" ht="15.75" customHeight="1" s="198">
      <c r="A861" s="57" t="n"/>
      <c r="B861" s="57" t="n"/>
      <c r="C861" s="54" t="n"/>
      <c r="D861" s="77" t="n"/>
    </row>
    <row r="862" ht="15.75" customHeight="1" s="198">
      <c r="A862" s="57" t="n"/>
      <c r="B862" s="57" t="n"/>
      <c r="C862" s="54" t="n"/>
      <c r="D862" s="77" t="n"/>
    </row>
    <row r="863" ht="15.75" customHeight="1" s="198">
      <c r="A863" s="57" t="n"/>
      <c r="B863" s="57" t="n"/>
      <c r="C863" s="54" t="n"/>
      <c r="D863" s="77" t="n"/>
    </row>
    <row r="864" ht="15.75" customHeight="1" s="198">
      <c r="A864" s="57" t="n"/>
      <c r="B864" s="57" t="n"/>
      <c r="C864" s="54" t="n"/>
      <c r="D864" s="77" t="n"/>
    </row>
    <row r="865" ht="15.75" customHeight="1" s="198">
      <c r="A865" s="57" t="n"/>
      <c r="B865" s="57" t="n"/>
      <c r="C865" s="54" t="n"/>
      <c r="D865" s="77" t="n"/>
    </row>
    <row r="866" ht="15.75" customHeight="1" s="198">
      <c r="A866" s="57" t="n"/>
      <c r="B866" s="57" t="n"/>
      <c r="C866" s="54" t="n"/>
      <c r="D866" s="77" t="n"/>
    </row>
    <row r="867" ht="15.75" customHeight="1" s="198">
      <c r="A867" s="57" t="n"/>
      <c r="B867" s="57" t="n"/>
      <c r="C867" s="54" t="n"/>
      <c r="D867" s="77" t="n"/>
    </row>
    <row r="868" ht="15.75" customHeight="1" s="198">
      <c r="A868" s="57" t="n"/>
      <c r="B868" s="57" t="n"/>
      <c r="C868" s="54" t="n"/>
      <c r="D868" s="77" t="n"/>
    </row>
    <row r="869" ht="15.75" customHeight="1" s="198">
      <c r="A869" s="57" t="n"/>
      <c r="B869" s="57" t="n"/>
      <c r="C869" s="54" t="n"/>
      <c r="D869" s="77" t="n"/>
    </row>
    <row r="870" ht="15.75" customHeight="1" s="198">
      <c r="A870" s="57" t="n"/>
      <c r="B870" s="57" t="n"/>
      <c r="C870" s="54" t="n"/>
      <c r="D870" s="77" t="n"/>
    </row>
    <row r="871" ht="15.75" customHeight="1" s="198">
      <c r="A871" s="57" t="n"/>
      <c r="B871" s="57" t="n"/>
      <c r="C871" s="54" t="n"/>
      <c r="D871" s="77" t="n"/>
    </row>
    <row r="872" ht="15.75" customHeight="1" s="198">
      <c r="A872" s="57" t="n"/>
      <c r="B872" s="57" t="n"/>
      <c r="C872" s="54" t="n"/>
      <c r="D872" s="77" t="n"/>
    </row>
    <row r="873" ht="15.75" customHeight="1" s="198">
      <c r="A873" s="57" t="n"/>
      <c r="B873" s="57" t="n"/>
      <c r="C873" s="54" t="n"/>
      <c r="D873" s="77" t="n"/>
    </row>
    <row r="874" ht="15.75" customHeight="1" s="198">
      <c r="A874" s="57" t="n"/>
      <c r="B874" s="57" t="n"/>
      <c r="C874" s="54" t="n"/>
      <c r="D874" s="77" t="n"/>
    </row>
    <row r="875" ht="15.75" customHeight="1" s="198">
      <c r="A875" s="57" t="n"/>
      <c r="B875" s="57" t="n"/>
      <c r="C875" s="54" t="n"/>
      <c r="D875" s="77" t="n"/>
    </row>
    <row r="876" ht="15.75" customHeight="1" s="198">
      <c r="A876" s="57" t="n"/>
      <c r="B876" s="57" t="n"/>
      <c r="C876" s="54" t="n"/>
      <c r="D876" s="77" t="n"/>
    </row>
    <row r="877" ht="15.75" customHeight="1" s="198">
      <c r="A877" s="57" t="n"/>
      <c r="B877" s="57" t="n"/>
      <c r="C877" s="54" t="n"/>
      <c r="D877" s="77" t="n"/>
    </row>
    <row r="878" ht="15.75" customHeight="1" s="198">
      <c r="A878" s="57" t="n"/>
      <c r="B878" s="57" t="n"/>
      <c r="C878" s="54" t="n"/>
      <c r="D878" s="77" t="n"/>
    </row>
    <row r="879" ht="15.75" customHeight="1" s="198">
      <c r="A879" s="57" t="n"/>
      <c r="B879" s="57" t="n"/>
      <c r="C879" s="54" t="n"/>
      <c r="D879" s="77" t="n"/>
    </row>
    <row r="880" ht="15.75" customHeight="1" s="198">
      <c r="A880" s="57" t="n"/>
      <c r="B880" s="57" t="n"/>
      <c r="C880" s="54" t="n"/>
      <c r="D880" s="77" t="n"/>
    </row>
    <row r="881" ht="15.75" customHeight="1" s="198">
      <c r="A881" s="57" t="n"/>
      <c r="B881" s="57" t="n"/>
      <c r="C881" s="54" t="n"/>
      <c r="D881" s="77" t="n"/>
    </row>
    <row r="882" ht="15.75" customHeight="1" s="198">
      <c r="A882" s="57" t="n"/>
      <c r="B882" s="57" t="n"/>
      <c r="C882" s="54" t="n"/>
      <c r="D882" s="77" t="n"/>
    </row>
    <row r="883" ht="15.75" customHeight="1" s="198">
      <c r="A883" s="57" t="n"/>
      <c r="B883" s="57" t="n"/>
      <c r="C883" s="54" t="n"/>
      <c r="D883" s="77" t="n"/>
    </row>
    <row r="884" ht="15.75" customHeight="1" s="198">
      <c r="A884" s="57" t="n"/>
      <c r="B884" s="57" t="n"/>
      <c r="C884" s="54" t="n"/>
      <c r="D884" s="77" t="n"/>
    </row>
    <row r="885" ht="15.75" customHeight="1" s="198">
      <c r="A885" s="57" t="n"/>
      <c r="B885" s="57" t="n"/>
      <c r="C885" s="54" t="n"/>
      <c r="D885" s="77" t="n"/>
    </row>
    <row r="886" ht="15.75" customHeight="1" s="198">
      <c r="A886" s="57" t="n"/>
      <c r="B886" s="57" t="n"/>
      <c r="C886" s="54" t="n"/>
      <c r="D886" s="77" t="n"/>
    </row>
    <row r="887" ht="15.75" customHeight="1" s="198">
      <c r="A887" s="57" t="n"/>
      <c r="B887" s="57" t="n"/>
      <c r="C887" s="54" t="n"/>
      <c r="D887" s="77" t="n"/>
    </row>
    <row r="888" ht="15.75" customHeight="1" s="198">
      <c r="A888" s="57" t="n"/>
      <c r="B888" s="57" t="n"/>
      <c r="C888" s="54" t="n"/>
      <c r="D888" s="77" t="n"/>
    </row>
    <row r="889" ht="15.75" customHeight="1" s="198">
      <c r="A889" s="57" t="n"/>
      <c r="B889" s="57" t="n"/>
      <c r="C889" s="54" t="n"/>
      <c r="D889" s="77" t="n"/>
    </row>
    <row r="890" ht="15.75" customHeight="1" s="198">
      <c r="A890" s="57" t="n"/>
      <c r="B890" s="57" t="n"/>
      <c r="C890" s="54" t="n"/>
      <c r="D890" s="77" t="n"/>
    </row>
    <row r="891" ht="15.75" customHeight="1" s="198">
      <c r="A891" s="57" t="n"/>
      <c r="B891" s="57" t="n"/>
      <c r="C891" s="54" t="n"/>
      <c r="D891" s="77" t="n"/>
    </row>
    <row r="892" ht="15.75" customHeight="1" s="198">
      <c r="A892" s="57" t="n"/>
      <c r="B892" s="57" t="n"/>
      <c r="C892" s="54" t="n"/>
      <c r="D892" s="77" t="n"/>
    </row>
    <row r="893" ht="15.75" customHeight="1" s="198">
      <c r="A893" s="57" t="n"/>
      <c r="B893" s="57" t="n"/>
      <c r="C893" s="54" t="n"/>
      <c r="D893" s="77" t="n"/>
    </row>
    <row r="894" ht="15.75" customHeight="1" s="198">
      <c r="A894" s="57" t="n"/>
      <c r="B894" s="57" t="n"/>
      <c r="C894" s="54" t="n"/>
      <c r="D894" s="77" t="n"/>
    </row>
    <row r="895" ht="15.75" customHeight="1" s="198">
      <c r="A895" s="57" t="n"/>
      <c r="B895" s="57" t="n"/>
      <c r="C895" s="54" t="n"/>
      <c r="D895" s="77" t="n"/>
    </row>
    <row r="896" ht="15.75" customHeight="1" s="198">
      <c r="A896" s="57" t="n"/>
      <c r="B896" s="57" t="n"/>
      <c r="C896" s="54" t="n"/>
      <c r="D896" s="77" t="n"/>
    </row>
    <row r="897" ht="15.75" customHeight="1" s="198">
      <c r="A897" s="57" t="n"/>
      <c r="B897" s="57" t="n"/>
      <c r="C897" s="54" t="n"/>
      <c r="D897" s="77" t="n"/>
    </row>
    <row r="898" ht="15.75" customHeight="1" s="198">
      <c r="A898" s="57" t="n"/>
      <c r="B898" s="57" t="n"/>
      <c r="C898" s="54" t="n"/>
      <c r="D898" s="77" t="n"/>
    </row>
    <row r="899" ht="15.75" customHeight="1" s="198">
      <c r="A899" s="57" t="n"/>
      <c r="B899" s="57" t="n"/>
      <c r="C899" s="54" t="n"/>
      <c r="D899" s="77" t="n"/>
    </row>
    <row r="900" ht="15.75" customHeight="1" s="198">
      <c r="A900" s="57" t="n"/>
      <c r="B900" s="57" t="n"/>
      <c r="C900" s="54" t="n"/>
      <c r="D900" s="77" t="n"/>
    </row>
    <row r="901" ht="15.75" customHeight="1" s="198">
      <c r="A901" s="57" t="n"/>
      <c r="B901" s="57" t="n"/>
      <c r="C901" s="54" t="n"/>
      <c r="D901" s="77" t="n"/>
    </row>
    <row r="902" ht="15.75" customHeight="1" s="198">
      <c r="A902" s="57" t="n"/>
      <c r="B902" s="57" t="n"/>
      <c r="C902" s="54" t="n"/>
      <c r="D902" s="77" t="n"/>
    </row>
    <row r="903" ht="15.75" customHeight="1" s="198">
      <c r="A903" s="57" t="n"/>
      <c r="B903" s="57" t="n"/>
      <c r="C903" s="54" t="n"/>
      <c r="D903" s="77" t="n"/>
    </row>
    <row r="904" ht="15.75" customHeight="1" s="198">
      <c r="A904" s="57" t="n"/>
      <c r="B904" s="57" t="n"/>
      <c r="C904" s="54" t="n"/>
      <c r="D904" s="77" t="n"/>
    </row>
    <row r="905" ht="15.75" customHeight="1" s="198">
      <c r="A905" s="57" t="n"/>
      <c r="B905" s="57" t="n"/>
      <c r="C905" s="54" t="n"/>
      <c r="D905" s="77" t="n"/>
    </row>
    <row r="906" ht="15.75" customHeight="1" s="198">
      <c r="A906" s="57" t="n"/>
      <c r="B906" s="57" t="n"/>
      <c r="C906" s="54" t="n"/>
      <c r="D906" s="77" t="n"/>
    </row>
    <row r="907" ht="15.75" customHeight="1" s="198">
      <c r="A907" s="57" t="n"/>
      <c r="B907" s="57" t="n"/>
      <c r="C907" s="54" t="n"/>
      <c r="D907" s="77" t="n"/>
    </row>
    <row r="908" ht="15.75" customHeight="1" s="198">
      <c r="A908" s="57" t="n"/>
      <c r="B908" s="57" t="n"/>
      <c r="C908" s="54" t="n"/>
      <c r="D908" s="77" t="n"/>
    </row>
    <row r="909" ht="15.75" customHeight="1" s="198">
      <c r="A909" s="57" t="n"/>
      <c r="B909" s="57" t="n"/>
      <c r="C909" s="54" t="n"/>
      <c r="D909" s="77" t="n"/>
    </row>
    <row r="910" ht="15.75" customHeight="1" s="198">
      <c r="A910" s="57" t="n"/>
      <c r="B910" s="57" t="n"/>
      <c r="C910" s="54" t="n"/>
      <c r="D910" s="77" t="n"/>
    </row>
    <row r="911" ht="15.75" customHeight="1" s="198">
      <c r="A911" s="57" t="n"/>
      <c r="B911" s="57" t="n"/>
      <c r="C911" s="54" t="n"/>
      <c r="D911" s="77" t="n"/>
    </row>
    <row r="912" ht="15.75" customHeight="1" s="198">
      <c r="A912" s="57" t="n"/>
      <c r="B912" s="57" t="n"/>
      <c r="C912" s="54" t="n"/>
      <c r="D912" s="77" t="n"/>
    </row>
    <row r="913" ht="15.75" customHeight="1" s="198">
      <c r="A913" s="57" t="n"/>
      <c r="B913" s="57" t="n"/>
      <c r="C913" s="54" t="n"/>
      <c r="D913" s="77" t="n"/>
    </row>
    <row r="914" ht="15.75" customHeight="1" s="198">
      <c r="A914" s="57" t="n"/>
      <c r="B914" s="57" t="n"/>
      <c r="C914" s="54" t="n"/>
      <c r="D914" s="77" t="n"/>
    </row>
    <row r="915" ht="15.75" customHeight="1" s="198">
      <c r="A915" s="57" t="n"/>
      <c r="B915" s="57" t="n"/>
      <c r="C915" s="54" t="n"/>
      <c r="D915" s="77" t="n"/>
    </row>
    <row r="916" ht="15.75" customHeight="1" s="198">
      <c r="A916" s="57" t="n"/>
      <c r="B916" s="57" t="n"/>
      <c r="C916" s="54" t="n"/>
      <c r="D916" s="77" t="n"/>
    </row>
    <row r="917" ht="15.75" customHeight="1" s="198">
      <c r="A917" s="57" t="n"/>
      <c r="B917" s="57" t="n"/>
      <c r="C917" s="54" t="n"/>
      <c r="D917" s="77" t="n"/>
    </row>
    <row r="918" ht="15.75" customHeight="1" s="198">
      <c r="A918" s="57" t="n"/>
      <c r="B918" s="57" t="n"/>
      <c r="C918" s="54" t="n"/>
      <c r="D918" s="77" t="n"/>
    </row>
    <row r="919" ht="15.75" customHeight="1" s="198">
      <c r="A919" s="57" t="n"/>
      <c r="B919" s="57" t="n"/>
      <c r="C919" s="54" t="n"/>
      <c r="D919" s="77" t="n"/>
    </row>
    <row r="920" ht="15.75" customHeight="1" s="198">
      <c r="A920" s="57" t="n"/>
      <c r="B920" s="57" t="n"/>
      <c r="C920" s="54" t="n"/>
      <c r="D920" s="77" t="n"/>
    </row>
    <row r="921" ht="15.75" customHeight="1" s="198">
      <c r="A921" s="57" t="n"/>
      <c r="B921" s="57" t="n"/>
      <c r="C921" s="54" t="n"/>
      <c r="D921" s="77" t="n"/>
    </row>
    <row r="922" ht="15.75" customHeight="1" s="198">
      <c r="A922" s="57" t="n"/>
      <c r="B922" s="57" t="n"/>
      <c r="C922" s="54" t="n"/>
      <c r="D922" s="77" t="n"/>
    </row>
    <row r="923" ht="15.75" customHeight="1" s="198">
      <c r="A923" s="57" t="n"/>
      <c r="B923" s="57" t="n"/>
      <c r="C923" s="54" t="n"/>
      <c r="D923" s="77" t="n"/>
    </row>
    <row r="924" ht="15.75" customHeight="1" s="198">
      <c r="A924" s="57" t="n"/>
      <c r="B924" s="57" t="n"/>
      <c r="C924" s="54" t="n"/>
      <c r="D924" s="77" t="n"/>
    </row>
    <row r="925" ht="15.75" customHeight="1" s="198">
      <c r="A925" s="57" t="n"/>
      <c r="B925" s="57" t="n"/>
      <c r="C925" s="54" t="n"/>
      <c r="D925" s="77" t="n"/>
    </row>
    <row r="926" ht="15.75" customHeight="1" s="198">
      <c r="A926" s="57" t="n"/>
      <c r="B926" s="57" t="n"/>
      <c r="C926" s="54" t="n"/>
      <c r="D926" s="77" t="n"/>
    </row>
    <row r="927" ht="15.75" customHeight="1" s="198">
      <c r="A927" s="57" t="n"/>
      <c r="B927" s="57" t="n"/>
      <c r="C927" s="54" t="n"/>
      <c r="D927" s="77" t="n"/>
    </row>
    <row r="928" ht="15.75" customHeight="1" s="198">
      <c r="A928" s="57" t="n"/>
      <c r="B928" s="57" t="n"/>
      <c r="C928" s="54" t="n"/>
      <c r="D928" s="77" t="n"/>
    </row>
    <row r="929" ht="15.75" customHeight="1" s="198">
      <c r="A929" s="57" t="n"/>
      <c r="B929" s="57" t="n"/>
      <c r="C929" s="54" t="n"/>
      <c r="D929" s="77" t="n"/>
    </row>
    <row r="930" ht="15.75" customHeight="1" s="198">
      <c r="A930" s="57" t="n"/>
      <c r="B930" s="57" t="n"/>
      <c r="C930" s="54" t="n"/>
      <c r="D930" s="77" t="n"/>
    </row>
    <row r="931" ht="15.75" customHeight="1" s="198">
      <c r="A931" s="57" t="n"/>
      <c r="B931" s="57" t="n"/>
      <c r="C931" s="54" t="n"/>
      <c r="D931" s="77" t="n"/>
    </row>
    <row r="932" ht="15.75" customHeight="1" s="198">
      <c r="A932" s="57" t="n"/>
      <c r="B932" s="57" t="n"/>
      <c r="C932" s="54" t="n"/>
      <c r="D932" s="77" t="n"/>
    </row>
    <row r="933" ht="15.75" customHeight="1" s="198">
      <c r="A933" s="57" t="n"/>
      <c r="B933" s="57" t="n"/>
      <c r="C933" s="54" t="n"/>
      <c r="D933" s="77" t="n"/>
    </row>
    <row r="934" ht="15.75" customHeight="1" s="198">
      <c r="A934" s="57" t="n"/>
      <c r="B934" s="57" t="n"/>
      <c r="C934" s="54" t="n"/>
      <c r="D934" s="77" t="n"/>
    </row>
    <row r="935" ht="15.75" customHeight="1" s="198">
      <c r="A935" s="57" t="n"/>
      <c r="B935" s="57" t="n"/>
      <c r="C935" s="54" t="n"/>
      <c r="D935" s="77" t="n"/>
    </row>
    <row r="936" ht="15.75" customHeight="1" s="198">
      <c r="A936" s="57" t="n"/>
      <c r="B936" s="57" t="n"/>
      <c r="C936" s="54" t="n"/>
      <c r="D936" s="77" t="n"/>
    </row>
    <row r="937" ht="15.75" customHeight="1" s="198">
      <c r="A937" s="57" t="n"/>
      <c r="B937" s="57" t="n"/>
      <c r="C937" s="54" t="n"/>
      <c r="D937" s="77" t="n"/>
    </row>
    <row r="938" ht="15.75" customHeight="1" s="198">
      <c r="A938" s="57" t="n"/>
      <c r="B938" s="57" t="n"/>
      <c r="C938" s="54" t="n"/>
      <c r="D938" s="77" t="n"/>
    </row>
    <row r="939" ht="15.75" customHeight="1" s="198">
      <c r="A939" s="57" t="n"/>
      <c r="B939" s="57" t="n"/>
      <c r="C939" s="54" t="n"/>
      <c r="D939" s="77" t="n"/>
    </row>
    <row r="940" ht="15.75" customHeight="1" s="198">
      <c r="A940" s="57" t="n"/>
      <c r="B940" s="57" t="n"/>
      <c r="C940" s="54" t="n"/>
      <c r="D940" s="77" t="n"/>
    </row>
    <row r="941" ht="15.75" customHeight="1" s="198">
      <c r="A941" s="57" t="n"/>
      <c r="B941" s="57" t="n"/>
      <c r="C941" s="54" t="n"/>
      <c r="D941" s="77" t="n"/>
    </row>
    <row r="942" ht="15.75" customHeight="1" s="198">
      <c r="A942" s="57" t="n"/>
      <c r="B942" s="57" t="n"/>
      <c r="C942" s="54" t="n"/>
      <c r="D942" s="77" t="n"/>
    </row>
    <row r="943" ht="15.75" customHeight="1" s="198">
      <c r="A943" s="57" t="n"/>
      <c r="B943" s="57" t="n"/>
      <c r="C943" s="54" t="n"/>
      <c r="D943" s="77" t="n"/>
    </row>
    <row r="944" ht="15.75" customHeight="1" s="198">
      <c r="A944" s="57" t="n"/>
      <c r="B944" s="57" t="n"/>
      <c r="C944" s="54" t="n"/>
      <c r="D944" s="77" t="n"/>
    </row>
    <row r="945" ht="15.75" customHeight="1" s="198">
      <c r="A945" s="57" t="n"/>
      <c r="B945" s="57" t="n"/>
      <c r="C945" s="54" t="n"/>
      <c r="D945" s="77" t="n"/>
    </row>
    <row r="946" ht="15.75" customHeight="1" s="198">
      <c r="A946" s="57" t="n"/>
      <c r="B946" s="57" t="n"/>
      <c r="C946" s="54" t="n"/>
      <c r="D946" s="77" t="n"/>
    </row>
    <row r="947" ht="15.75" customHeight="1" s="198">
      <c r="A947" s="57" t="n"/>
      <c r="B947" s="57" t="n"/>
      <c r="C947" s="54" t="n"/>
      <c r="D947" s="77" t="n"/>
    </row>
    <row r="948" ht="15.75" customHeight="1" s="198">
      <c r="A948" s="57" t="n"/>
      <c r="B948" s="57" t="n"/>
      <c r="C948" s="54" t="n"/>
      <c r="D948" s="77" t="n"/>
    </row>
    <row r="949" ht="15.75" customHeight="1" s="198">
      <c r="A949" s="57" t="n"/>
      <c r="B949" s="57" t="n"/>
      <c r="C949" s="54" t="n"/>
      <c r="D949" s="77" t="n"/>
    </row>
    <row r="950" ht="15.75" customHeight="1" s="198">
      <c r="A950" s="57" t="n"/>
      <c r="B950" s="57" t="n"/>
      <c r="C950" s="54" t="n"/>
      <c r="D950" s="77" t="n"/>
    </row>
    <row r="951" ht="15.75" customHeight="1" s="198">
      <c r="A951" s="57" t="n"/>
      <c r="B951" s="57" t="n"/>
      <c r="C951" s="54" t="n"/>
      <c r="D951" s="77" t="n"/>
    </row>
    <row r="952" ht="15.75" customHeight="1" s="198">
      <c r="A952" s="57" t="n"/>
      <c r="B952" s="57" t="n"/>
      <c r="C952" s="54" t="n"/>
      <c r="D952" s="77" t="n"/>
    </row>
    <row r="953" ht="15.75" customHeight="1" s="198">
      <c r="A953" s="57" t="n"/>
      <c r="B953" s="57" t="n"/>
      <c r="C953" s="54" t="n"/>
      <c r="D953" s="77" t="n"/>
    </row>
    <row r="954" ht="15.75" customHeight="1" s="198">
      <c r="A954" s="57" t="n"/>
      <c r="B954" s="57" t="n"/>
      <c r="C954" s="54" t="n"/>
      <c r="D954" s="77" t="n"/>
    </row>
    <row r="955" ht="15.75" customHeight="1" s="198">
      <c r="A955" s="57" t="n"/>
      <c r="B955" s="57" t="n"/>
      <c r="C955" s="54" t="n"/>
      <c r="D955" s="77" t="n"/>
    </row>
    <row r="956" ht="15.75" customHeight="1" s="198">
      <c r="A956" s="57" t="n"/>
      <c r="B956" s="57" t="n"/>
      <c r="C956" s="54" t="n"/>
      <c r="D956" s="77" t="n"/>
    </row>
    <row r="957" ht="15.75" customHeight="1" s="198">
      <c r="A957" s="57" t="n"/>
      <c r="B957" s="57" t="n"/>
      <c r="C957" s="54" t="n"/>
      <c r="D957" s="77" t="n"/>
    </row>
    <row r="958" ht="15.75" customHeight="1" s="198">
      <c r="A958" s="57" t="n"/>
      <c r="B958" s="57" t="n"/>
      <c r="C958" s="54" t="n"/>
      <c r="D958" s="77" t="n"/>
    </row>
    <row r="959" ht="15.75" customHeight="1" s="198">
      <c r="A959" s="57" t="n"/>
      <c r="B959" s="57" t="n"/>
      <c r="C959" s="54" t="n"/>
      <c r="D959" s="77" t="n"/>
    </row>
    <row r="960" ht="15.75" customHeight="1" s="198">
      <c r="A960" s="57" t="n"/>
      <c r="B960" s="57" t="n"/>
      <c r="C960" s="54" t="n"/>
      <c r="D960" s="77" t="n"/>
    </row>
    <row r="961" ht="15.75" customHeight="1" s="198">
      <c r="A961" s="57" t="n"/>
      <c r="B961" s="57" t="n"/>
      <c r="C961" s="54" t="n"/>
      <c r="D961" s="77" t="n"/>
    </row>
    <row r="962" ht="15.75" customHeight="1" s="198">
      <c r="A962" s="57" t="n"/>
      <c r="B962" s="57" t="n"/>
      <c r="C962" s="54" t="n"/>
      <c r="D962" s="77" t="n"/>
    </row>
    <row r="963" ht="15.75" customHeight="1" s="198">
      <c r="A963" s="57" t="n"/>
      <c r="B963" s="57" t="n"/>
      <c r="C963" s="54" t="n"/>
      <c r="D963" s="77" t="n"/>
    </row>
    <row r="964" ht="15.75" customHeight="1" s="198">
      <c r="A964" s="57" t="n"/>
      <c r="B964" s="57" t="n"/>
      <c r="C964" s="54" t="n"/>
      <c r="D964" s="77" t="n"/>
    </row>
    <row r="965" ht="15.75" customHeight="1" s="198">
      <c r="A965" s="57" t="n"/>
      <c r="B965" s="57" t="n"/>
      <c r="C965" s="54" t="n"/>
      <c r="D965" s="77" t="n"/>
    </row>
    <row r="966" ht="15.75" customHeight="1" s="198">
      <c r="A966" s="57" t="n"/>
      <c r="B966" s="57" t="n"/>
      <c r="C966" s="54" t="n"/>
      <c r="D966" s="77" t="n"/>
    </row>
    <row r="967" ht="15.75" customHeight="1" s="198">
      <c r="A967" s="57" t="n"/>
      <c r="B967" s="57" t="n"/>
      <c r="C967" s="54" t="n"/>
      <c r="D967" s="77" t="n"/>
    </row>
    <row r="968" ht="15.75" customHeight="1" s="198">
      <c r="A968" s="57" t="n"/>
      <c r="B968" s="57" t="n"/>
      <c r="C968" s="54" t="n"/>
      <c r="D968" s="77" t="n"/>
    </row>
    <row r="969" ht="15.75" customHeight="1" s="198">
      <c r="A969" s="57" t="n"/>
      <c r="B969" s="57" t="n"/>
      <c r="C969" s="54" t="n"/>
      <c r="D969" s="77" t="n"/>
    </row>
    <row r="970" ht="15.75" customHeight="1" s="198">
      <c r="A970" s="57" t="n"/>
      <c r="B970" s="57" t="n"/>
      <c r="C970" s="54" t="n"/>
      <c r="D970" s="77" t="n"/>
    </row>
    <row r="971" ht="15.75" customHeight="1" s="198">
      <c r="A971" s="57" t="n"/>
      <c r="B971" s="57" t="n"/>
      <c r="C971" s="54" t="n"/>
      <c r="D971" s="77" t="n"/>
    </row>
    <row r="972" ht="15.75" customHeight="1" s="198">
      <c r="A972" s="57" t="n"/>
      <c r="B972" s="57" t="n"/>
      <c r="C972" s="54" t="n"/>
      <c r="D972" s="77" t="n"/>
    </row>
    <row r="973" ht="15.75" customHeight="1" s="198">
      <c r="A973" s="57" t="n"/>
      <c r="B973" s="57" t="n"/>
      <c r="C973" s="54" t="n"/>
      <c r="D973" s="77" t="n"/>
    </row>
    <row r="974" ht="15.75" customHeight="1" s="198">
      <c r="A974" s="57" t="n"/>
      <c r="B974" s="57" t="n"/>
      <c r="C974" s="54" t="n"/>
      <c r="D974" s="77" t="n"/>
    </row>
    <row r="975" ht="15.75" customHeight="1" s="198">
      <c r="A975" s="57" t="n"/>
      <c r="B975" s="57" t="n"/>
      <c r="C975" s="54" t="n"/>
      <c r="D975" s="77" t="n"/>
    </row>
    <row r="976" ht="15.75" customHeight="1" s="198">
      <c r="A976" s="57" t="n"/>
      <c r="B976" s="57" t="n"/>
      <c r="C976" s="54" t="n"/>
      <c r="D976" s="77" t="n"/>
    </row>
    <row r="977" ht="15.75" customHeight="1" s="198">
      <c r="A977" s="57" t="n"/>
      <c r="B977" s="57" t="n"/>
      <c r="C977" s="54" t="n"/>
      <c r="D977" s="77" t="n"/>
    </row>
    <row r="978" ht="15.75" customHeight="1" s="198">
      <c r="A978" s="57" t="n"/>
      <c r="B978" s="57" t="n"/>
      <c r="C978" s="54" t="n"/>
      <c r="D978" s="77" t="n"/>
    </row>
    <row r="979" ht="15.75" customHeight="1" s="198">
      <c r="A979" s="57" t="n"/>
      <c r="B979" s="57" t="n"/>
      <c r="C979" s="54" t="n"/>
      <c r="D979" s="77" t="n"/>
    </row>
    <row r="980" ht="15.75" customHeight="1" s="198">
      <c r="A980" s="57" t="n"/>
      <c r="B980" s="57" t="n"/>
      <c r="C980" s="54" t="n"/>
      <c r="D980" s="77" t="n"/>
    </row>
    <row r="981" ht="15.75" customHeight="1" s="198">
      <c r="A981" s="57" t="n"/>
      <c r="B981" s="57" t="n"/>
      <c r="C981" s="54" t="n"/>
      <c r="D981" s="77" t="n"/>
    </row>
    <row r="982" ht="15.75" customHeight="1" s="198">
      <c r="A982" s="57" t="n"/>
      <c r="B982" s="57" t="n"/>
      <c r="C982" s="54" t="n"/>
      <c r="D982" s="77" t="n"/>
    </row>
    <row r="983" ht="15.75" customHeight="1" s="198">
      <c r="A983" s="57" t="n"/>
      <c r="B983" s="57" t="n"/>
      <c r="C983" s="54" t="n"/>
      <c r="D983" s="77" t="n"/>
    </row>
    <row r="984" ht="15.75" customHeight="1" s="198">
      <c r="A984" s="57" t="n"/>
      <c r="B984" s="57" t="n"/>
      <c r="C984" s="54" t="n"/>
      <c r="D984" s="77" t="n"/>
    </row>
    <row r="985" ht="15.75" customHeight="1" s="198">
      <c r="A985" s="57" t="n"/>
      <c r="B985" s="57" t="n"/>
      <c r="C985" s="54" t="n"/>
      <c r="D985" s="77" t="n"/>
    </row>
    <row r="986" ht="15.75" customHeight="1" s="198">
      <c r="A986" s="57" t="n"/>
      <c r="B986" s="57" t="n"/>
      <c r="C986" s="54" t="n"/>
      <c r="D986" s="77" t="n"/>
    </row>
    <row r="987" ht="15.75" customHeight="1" s="198">
      <c r="A987" s="57" t="n"/>
      <c r="B987" s="57" t="n"/>
      <c r="C987" s="54" t="n"/>
      <c r="D987" s="77" t="n"/>
    </row>
    <row r="988" ht="15.75" customHeight="1" s="198">
      <c r="A988" s="57" t="n"/>
      <c r="B988" s="57" t="n"/>
      <c r="C988" s="54" t="n"/>
      <c r="D988" s="77" t="n"/>
    </row>
    <row r="989" ht="15.75" customHeight="1" s="198">
      <c r="A989" s="57" t="n"/>
      <c r="B989" s="57" t="n"/>
      <c r="C989" s="54" t="n"/>
      <c r="D989" s="77" t="n"/>
    </row>
    <row r="990" ht="15.75" customHeight="1" s="198">
      <c r="A990" s="57" t="n"/>
      <c r="B990" s="57" t="n"/>
      <c r="C990" s="54" t="n"/>
      <c r="D990" s="77" t="n"/>
    </row>
    <row r="991" ht="15.75" customHeight="1" s="198">
      <c r="A991" s="57" t="n"/>
      <c r="B991" s="57" t="n"/>
      <c r="C991" s="54" t="n"/>
      <c r="D991" s="77" t="n"/>
    </row>
    <row r="992" ht="15.75" customHeight="1" s="198">
      <c r="A992" s="57" t="n"/>
      <c r="B992" s="57" t="n"/>
      <c r="C992" s="54" t="n"/>
      <c r="D992" s="77" t="n"/>
    </row>
    <row r="993" ht="15.75" customHeight="1" s="198">
      <c r="A993" s="57" t="n"/>
      <c r="B993" s="57" t="n"/>
      <c r="C993" s="54" t="n"/>
      <c r="D993" s="77" t="n"/>
    </row>
    <row r="994" ht="15.75" customHeight="1" s="198">
      <c r="A994" s="57" t="n"/>
      <c r="B994" s="57" t="n"/>
      <c r="C994" s="54" t="n"/>
      <c r="D994" s="77" t="n"/>
    </row>
    <row r="995" ht="15.75" customHeight="1" s="198">
      <c r="A995" s="57" t="n"/>
      <c r="B995" s="57" t="n"/>
      <c r="C995" s="54" t="n"/>
      <c r="D995" s="77" t="n"/>
    </row>
    <row r="996" ht="15.75" customHeight="1" s="198">
      <c r="A996" s="57" t="n"/>
      <c r="B996" s="57" t="n"/>
      <c r="C996" s="54" t="n"/>
      <c r="D996" s="77" t="n"/>
    </row>
    <row r="997" ht="15.75" customHeight="1" s="198">
      <c r="A997" s="57" t="n"/>
      <c r="B997" s="57" t="n"/>
      <c r="C997" s="54" t="n"/>
      <c r="D997" s="77" t="n"/>
    </row>
    <row r="998" ht="15.75" customHeight="1" s="198">
      <c r="A998" s="57" t="n"/>
      <c r="B998" s="57" t="n"/>
      <c r="C998" s="54" t="n"/>
      <c r="D998" s="77" t="n"/>
    </row>
    <row r="999" ht="15.75" customHeight="1" s="198">
      <c r="A999" s="57" t="n"/>
      <c r="B999" s="57" t="n"/>
      <c r="C999" s="54" t="n"/>
      <c r="D999" s="77" t="n"/>
    </row>
    <row r="1000" ht="15.75" customHeight="1" s="198">
      <c r="A1000" s="57" t="n"/>
      <c r="B1000" s="57" t="n"/>
      <c r="C1000" s="54" t="n"/>
      <c r="D1000" s="77" t="n"/>
    </row>
  </sheetData>
  <autoFilter ref="$A$1:$D$100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2.xml><?xml version="1.0" encoding="utf-8"?>
<worksheet xmlns="http://schemas.openxmlformats.org/spreadsheetml/2006/main">
  <sheetPr>
    <tabColor rgb="FFA3BCD3"/>
    <outlinePr summaryBelow="1" summaryRight="1"/>
    <pageSetUpPr/>
  </sheetPr>
  <dimension ref="A1:W1000"/>
  <sheetViews>
    <sheetView workbookViewId="0">
      <selection activeCell="A1" sqref="A1"/>
    </sheetView>
  </sheetViews>
  <sheetFormatPr baseColWidth="8" defaultColWidth="12.63" defaultRowHeight="15" customHeight="1"/>
  <cols>
    <col width="29.25" customWidth="1" style="198" min="1" max="1"/>
    <col width="23.75" customWidth="1" style="198" min="2" max="3"/>
    <col width="38" customWidth="1" style="198" min="4" max="4"/>
    <col width="34.75" customWidth="1" style="198" min="5" max="5"/>
    <col width="9.130000000000001" customWidth="1" style="198" min="6" max="8"/>
    <col width="8.630000000000001" customWidth="1" style="198" min="9" max="23"/>
  </cols>
  <sheetData>
    <row r="1" ht="12.75" customHeight="1" s="198">
      <c r="A1" s="85" t="inlineStr">
        <is>
          <t>Country</t>
        </is>
      </c>
      <c r="B1" s="85" t="inlineStr">
        <is>
          <t>Country code</t>
        </is>
      </c>
      <c r="C1" s="51" t="inlineStr">
        <is>
          <t>Ecosystem</t>
        </is>
      </c>
      <c r="D1" s="67" t="inlineStr">
        <is>
          <t>Long-term project operating cost</t>
        </is>
      </c>
      <c r="E1" s="51" t="inlineStr">
        <is>
          <t>Source</t>
        </is>
      </c>
      <c r="F1" s="13" t="n"/>
      <c r="G1" s="13" t="n"/>
      <c r="H1" s="13" t="n"/>
      <c r="I1" s="13" t="n"/>
      <c r="J1" s="13" t="n"/>
      <c r="K1" s="13" t="n"/>
      <c r="L1" s="13" t="n"/>
      <c r="M1" s="13" t="n"/>
      <c r="N1" s="13" t="n"/>
      <c r="O1" s="13" t="n"/>
      <c r="P1" s="13" t="n"/>
      <c r="Q1" s="13" t="n"/>
      <c r="R1" s="13" t="n"/>
      <c r="S1" s="13" t="n"/>
      <c r="T1" s="13" t="n"/>
      <c r="U1" s="13" t="n"/>
      <c r="V1" s="13" t="n"/>
      <c r="W1" s="13" t="n"/>
    </row>
    <row r="2" ht="12.75" customHeight="1" s="198">
      <c r="A2" s="62" t="inlineStr">
        <is>
          <t>United States</t>
        </is>
      </c>
      <c r="B2" s="62">
        <f t="array" ref="B2">INDEX(Countries!$D$2:$D$255, MATCH(A2, Countries!$B$2:$B$255, 0))
</f>
        <v/>
      </c>
      <c r="C2" s="53" t="inlineStr">
        <is>
          <t>Mangrove</t>
        </is>
      </c>
      <c r="D2" s="54" t="n">
        <v>130600</v>
      </c>
      <c r="E2" s="57" t="inlineStr">
        <is>
          <t>Project Coordinator: ($59,089). Conservation Coordinator: ($49,747). Apply 20% increase for meetings and expenses.</t>
        </is>
      </c>
      <c r="F2" s="197" t="n"/>
      <c r="G2" s="197" t="n"/>
      <c r="H2" s="197" t="n"/>
      <c r="I2" s="197" t="n"/>
      <c r="J2" s="197" t="n"/>
      <c r="K2" s="197" t="n"/>
      <c r="L2" s="197" t="n"/>
      <c r="M2" s="197" t="n"/>
      <c r="N2" s="197" t="n"/>
      <c r="O2" s="197" t="n"/>
      <c r="P2" s="197" t="n"/>
      <c r="Q2" s="197" t="n"/>
      <c r="R2" s="197" t="n"/>
      <c r="S2" s="197" t="n"/>
      <c r="T2" s="197" t="n"/>
      <c r="U2" s="197" t="n"/>
      <c r="V2" s="197" t="n"/>
      <c r="W2" s="197" t="n"/>
    </row>
    <row r="3" ht="12.75" customHeight="1" s="198">
      <c r="A3" s="62" t="inlineStr">
        <is>
          <t>Indonesia</t>
        </is>
      </c>
      <c r="B3" s="62">
        <f t="array" ref="B3">INDEX(Countries!$D$2:$D$255, MATCH(A3, Countries!$B$2:$B$255, 0))
</f>
        <v/>
      </c>
      <c r="C3" s="53" t="inlineStr">
        <is>
          <t>Mangrove</t>
        </is>
      </c>
      <c r="D3" s="54" t="n">
        <v>26400</v>
      </c>
      <c r="E3" s="57" t="inlineStr">
        <is>
          <t>Project Coordinator: ($13,000). Conservation Coordinator: ($9,000). Apply 20% increase for meetings and expenses.</t>
        </is>
      </c>
      <c r="F3" s="197" t="n"/>
      <c r="G3" s="197" t="n"/>
      <c r="H3" s="197" t="n"/>
      <c r="I3" s="197" t="n"/>
      <c r="J3" s="197" t="n"/>
      <c r="K3" s="197" t="n"/>
      <c r="L3" s="197" t="n"/>
      <c r="M3" s="197" t="n"/>
      <c r="N3" s="197" t="n"/>
      <c r="O3" s="197" t="n"/>
      <c r="P3" s="197" t="n"/>
      <c r="Q3" s="197" t="n"/>
      <c r="R3" s="197" t="n"/>
      <c r="S3" s="197" t="n"/>
      <c r="T3" s="197" t="n"/>
      <c r="U3" s="197" t="n"/>
      <c r="V3" s="197" t="n"/>
      <c r="W3" s="197" t="n"/>
    </row>
    <row r="4" ht="12.75" customHeight="1" s="198">
      <c r="A4" s="62" t="inlineStr">
        <is>
          <t>Australia</t>
        </is>
      </c>
      <c r="B4" s="62">
        <f t="array" ref="B4">INDEX(Countries!$D$2:$D$255, MATCH(A4, Countries!$B$2:$B$255, 0))
</f>
        <v/>
      </c>
      <c r="C4" s="53" t="inlineStr">
        <is>
          <t>Mangrove</t>
        </is>
      </c>
      <c r="D4" s="54" t="n">
        <v>105800</v>
      </c>
      <c r="E4" s="57" t="inlineStr">
        <is>
          <t>Project Coordinator: ($47,862). Conservation Coordinator: ($40,295). Apply 20% increase for meetings and expenses.</t>
        </is>
      </c>
      <c r="F4" s="197" t="n"/>
      <c r="G4" s="197" t="n"/>
      <c r="H4" s="197" t="n"/>
      <c r="I4" s="197" t="n"/>
      <c r="J4" s="197" t="n"/>
      <c r="K4" s="197" t="n"/>
      <c r="L4" s="197" t="n"/>
      <c r="M4" s="197" t="n"/>
      <c r="N4" s="197" t="n"/>
      <c r="O4" s="197" t="n"/>
      <c r="P4" s="197" t="n"/>
      <c r="Q4" s="197" t="n"/>
      <c r="R4" s="197" t="n"/>
      <c r="S4" s="197" t="n"/>
      <c r="T4" s="197" t="n"/>
      <c r="U4" s="197" t="n"/>
      <c r="V4" s="197" t="n"/>
      <c r="W4" s="197" t="n"/>
    </row>
    <row r="5" ht="12.75" customHeight="1" s="198">
      <c r="A5" s="62" t="inlineStr">
        <is>
          <t>The Bahamas</t>
        </is>
      </c>
      <c r="B5" s="62">
        <f t="array" ref="B5">INDEX(Countries!$D$2:$D$255, MATCH(A5, Countries!$B$2:$B$255, 0))
</f>
        <v/>
      </c>
      <c r="C5" s="53" t="inlineStr">
        <is>
          <t>Mangrove</t>
        </is>
      </c>
      <c r="D5" s="54" t="n">
        <v>87500</v>
      </c>
      <c r="E5" s="57" t="inlineStr">
        <is>
          <t>Project Coordinator: ($39,590). Conservation Coordinator: ($33,330). Apply 20% increase for meetings and expenses.</t>
        </is>
      </c>
      <c r="F5" s="197" t="n"/>
      <c r="G5" s="197" t="n"/>
      <c r="H5" s="197" t="n"/>
      <c r="I5" s="197" t="n"/>
      <c r="J5" s="197" t="n"/>
      <c r="K5" s="197" t="n"/>
      <c r="L5" s="197" t="n"/>
      <c r="M5" s="197" t="n"/>
      <c r="N5" s="197" t="n"/>
      <c r="O5" s="197" t="n"/>
      <c r="P5" s="197" t="n"/>
      <c r="Q5" s="197" t="n"/>
      <c r="R5" s="197" t="n"/>
      <c r="S5" s="197" t="n"/>
      <c r="T5" s="197" t="n"/>
      <c r="U5" s="197" t="n"/>
      <c r="V5" s="197" t="n"/>
      <c r="W5" s="197" t="n"/>
    </row>
    <row r="6" ht="12.75" customHeight="1" s="198">
      <c r="A6" s="62" t="inlineStr">
        <is>
          <t>Kenya</t>
        </is>
      </c>
      <c r="B6" s="62">
        <f t="array" ref="B6">INDEX(Countries!$D$2:$D$255, MATCH(A6, Countries!$B$2:$B$255, 0))
</f>
        <v/>
      </c>
      <c r="C6" s="53" t="inlineStr">
        <is>
          <t>Mangrove</t>
        </is>
      </c>
      <c r="D6" s="54" t="n">
        <v>17700</v>
      </c>
      <c r="E6" s="57" t="inlineStr">
        <is>
          <t>Project Coordinator: ($8,723). Conservation Coordinator: ($6,000). Apply 20% increase for meetings and expenses.</t>
        </is>
      </c>
      <c r="F6" s="197" t="n"/>
      <c r="G6" s="197" t="n"/>
      <c r="H6" s="197" t="n"/>
      <c r="I6" s="197" t="n"/>
      <c r="J6" s="197" t="n"/>
      <c r="K6" s="197" t="n"/>
      <c r="L6" s="197" t="n"/>
      <c r="M6" s="197" t="n"/>
      <c r="N6" s="197" t="n"/>
      <c r="O6" s="197" t="n"/>
      <c r="P6" s="197" t="n"/>
      <c r="Q6" s="197" t="n"/>
      <c r="R6" s="197" t="n"/>
      <c r="S6" s="197" t="n"/>
      <c r="T6" s="197" t="n"/>
      <c r="U6" s="197" t="n"/>
      <c r="V6" s="197" t="n"/>
      <c r="W6" s="197" t="n"/>
    </row>
    <row r="7" ht="12.75" customHeight="1" s="198">
      <c r="A7" s="62" t="inlineStr">
        <is>
          <t>Mexico</t>
        </is>
      </c>
      <c r="B7" s="62">
        <f t="array" ref="B7">INDEX(Countries!$D$2:$D$255, MATCH(A7, Countries!$B$2:$B$255, 0))
</f>
        <v/>
      </c>
      <c r="C7" s="53" t="inlineStr">
        <is>
          <t>Mangrove</t>
        </is>
      </c>
      <c r="D7" s="54" t="n">
        <v>31300</v>
      </c>
      <c r="E7" s="57" t="inlineStr">
        <is>
          <t>Project Coordinator: ($14,181). Conservation Coordinator: ($11,939). Apply 20% increase for meetings and expenses.</t>
        </is>
      </c>
      <c r="F7" s="197" t="n"/>
      <c r="G7" s="197" t="n"/>
      <c r="H7" s="197" t="n"/>
      <c r="I7" s="197" t="n"/>
      <c r="J7" s="197" t="n"/>
      <c r="K7" s="197" t="n"/>
      <c r="L7" s="197" t="n"/>
      <c r="M7" s="197" t="n"/>
      <c r="N7" s="197" t="n"/>
      <c r="O7" s="197" t="n"/>
      <c r="P7" s="197" t="n"/>
      <c r="Q7" s="197" t="n"/>
      <c r="R7" s="197" t="n"/>
      <c r="S7" s="197" t="n"/>
      <c r="T7" s="197" t="n"/>
      <c r="U7" s="197" t="n"/>
      <c r="V7" s="197" t="n"/>
      <c r="W7" s="197" t="n"/>
    </row>
    <row r="8" ht="12.75" customHeight="1" s="198">
      <c r="A8" s="62" t="inlineStr">
        <is>
          <t>Colombia</t>
        </is>
      </c>
      <c r="B8" s="62">
        <f t="array" ref="B8">INDEX(Countries!$D$2:$D$255, MATCH(A8, Countries!$B$2:$B$255, 0))
</f>
        <v/>
      </c>
      <c r="C8" s="53" t="inlineStr">
        <is>
          <t>Mangrove</t>
        </is>
      </c>
      <c r="D8" s="54" t="n">
        <v>17000</v>
      </c>
      <c r="E8" s="57" t="inlineStr">
        <is>
          <t>Project Coordinator: ($7,682). Conservation Coordinator: ($6,467). Apply 20% increase for meetings and expenses.</t>
        </is>
      </c>
      <c r="F8" s="197" t="n"/>
      <c r="G8" s="197" t="n"/>
      <c r="H8" s="197" t="n"/>
      <c r="I8" s="197" t="n"/>
      <c r="J8" s="197" t="n"/>
      <c r="K8" s="197" t="n"/>
      <c r="L8" s="197" t="n"/>
      <c r="M8" s="197" t="n"/>
      <c r="N8" s="197" t="n"/>
      <c r="O8" s="197" t="n"/>
      <c r="P8" s="197" t="n"/>
      <c r="Q8" s="197" t="n"/>
      <c r="R8" s="197" t="n"/>
      <c r="S8" s="197" t="n"/>
      <c r="T8" s="197" t="n"/>
      <c r="U8" s="197" t="n"/>
      <c r="V8" s="197" t="n"/>
      <c r="W8" s="197" t="n"/>
    </row>
    <row r="9" ht="12.75" customHeight="1" s="198">
      <c r="A9" s="62" t="inlineStr">
        <is>
          <t>India</t>
        </is>
      </c>
      <c r="B9" s="62">
        <f t="array" ref="B9">INDEX(Countries!$D$2:$D$255, MATCH(A9, Countries!$B$2:$B$255, 0))
</f>
        <v/>
      </c>
      <c r="C9" s="53" t="inlineStr">
        <is>
          <t>Mangrove</t>
        </is>
      </c>
      <c r="D9" s="54" t="n">
        <v>22200</v>
      </c>
      <c r="E9" s="57" t="inlineStr">
        <is>
          <t>Project Coordinator: ($10,045). Conservation Coordinator: ($8,457). Apply 20% increase for meetings and expenses.</t>
        </is>
      </c>
      <c r="F9" s="197" t="n"/>
      <c r="G9" s="197" t="n"/>
      <c r="H9" s="197" t="n"/>
      <c r="I9" s="197" t="n"/>
      <c r="J9" s="197" t="n"/>
      <c r="K9" s="197" t="n"/>
      <c r="L9" s="197" t="n"/>
      <c r="M9" s="197" t="n"/>
      <c r="N9" s="197" t="n"/>
      <c r="O9" s="197" t="n"/>
      <c r="P9" s="197" t="n"/>
      <c r="Q9" s="197" t="n"/>
      <c r="R9" s="197" t="n"/>
      <c r="S9" s="197" t="n"/>
      <c r="T9" s="197" t="n"/>
      <c r="U9" s="197" t="n"/>
      <c r="V9" s="197" t="n"/>
      <c r="W9" s="197" t="n"/>
    </row>
    <row r="10" ht="12.75" customHeight="1" s="198">
      <c r="A10" s="62" t="inlineStr">
        <is>
          <t>China</t>
        </is>
      </c>
      <c r="B10" s="62">
        <f t="array" ref="B10">INDEX(Countries!$D$2:$D$255, MATCH(A10, Countries!$B$2:$B$255, 0))
</f>
        <v/>
      </c>
      <c r="C10" s="53" t="inlineStr">
        <is>
          <t>Mangrove</t>
        </is>
      </c>
      <c r="D10" s="63" t="n">
        <v>50900</v>
      </c>
      <c r="E10" s="57" t="inlineStr">
        <is>
          <t>Project Coordinator: ($23,045). Conservation Coordinator: ($19,401). Apply 20% increase for meetings and expenses.</t>
        </is>
      </c>
      <c r="F10" s="197" t="n"/>
      <c r="G10" s="197" t="n"/>
      <c r="H10" s="197" t="n"/>
      <c r="I10" s="197" t="n"/>
      <c r="J10" s="197" t="n"/>
      <c r="K10" s="197" t="n"/>
      <c r="L10" s="197" t="n"/>
      <c r="M10" s="197" t="n"/>
      <c r="N10" s="197" t="n"/>
      <c r="O10" s="197" t="n"/>
      <c r="P10" s="197" t="n"/>
      <c r="Q10" s="197" t="n"/>
      <c r="R10" s="197" t="n"/>
      <c r="S10" s="197" t="n"/>
      <c r="T10" s="197" t="n"/>
      <c r="U10" s="197" t="n"/>
      <c r="V10" s="197" t="n"/>
      <c r="W10" s="197" t="n"/>
    </row>
    <row r="11" ht="12.75" customHeight="1" s="198">
      <c r="A11" s="62" t="inlineStr">
        <is>
          <t>United States</t>
        </is>
      </c>
      <c r="B11" s="62">
        <f t="array" ref="B11">INDEX(Countries!$D$2:$D$255, MATCH(A11, Countries!$B$2:$B$255, 0))
</f>
        <v/>
      </c>
      <c r="C11" s="53" t="inlineStr">
        <is>
          <t>Seagrass</t>
        </is>
      </c>
      <c r="D11" s="54" t="n">
        <v>130600</v>
      </c>
      <c r="E11" s="57" t="inlineStr">
        <is>
          <t>Project Coordinator: ($59,089). Conservation Coordinator: ($49,747). Apply 20% increase for meetings and expenses.</t>
        </is>
      </c>
      <c r="F11" s="197" t="n"/>
      <c r="G11" s="197" t="n"/>
      <c r="H11" s="197" t="n"/>
      <c r="I11" s="197" t="n"/>
      <c r="J11" s="197" t="n"/>
      <c r="K11" s="197" t="n"/>
      <c r="L11" s="197" t="n"/>
      <c r="M11" s="197" t="n"/>
      <c r="N11" s="197" t="n"/>
      <c r="O11" s="197" t="n"/>
      <c r="P11" s="197" t="n"/>
      <c r="Q11" s="197" t="n"/>
      <c r="R11" s="197" t="n"/>
      <c r="S11" s="197" t="n"/>
      <c r="T11" s="197" t="n"/>
      <c r="U11" s="197" t="n"/>
      <c r="V11" s="197" t="n"/>
      <c r="W11" s="197" t="n"/>
    </row>
    <row r="12" ht="12.75" customHeight="1" s="198">
      <c r="A12" s="62" t="inlineStr">
        <is>
          <t>Indonesia</t>
        </is>
      </c>
      <c r="B12" s="62">
        <f t="array" ref="B12">INDEX(Countries!$D$2:$D$255, MATCH(A12, Countries!$B$2:$B$255, 0))
</f>
        <v/>
      </c>
      <c r="C12" s="53" t="inlineStr">
        <is>
          <t>Seagrass</t>
        </is>
      </c>
      <c r="D12" s="54" t="n">
        <v>26400</v>
      </c>
      <c r="E12" s="57" t="inlineStr">
        <is>
          <t>Project Coordinator: ($13,000). Conservation Coordinator: ($9,000). Apply 20% increase for meetings and expenses.</t>
        </is>
      </c>
      <c r="F12" s="197" t="n"/>
      <c r="G12" s="197" t="n"/>
      <c r="H12" s="197" t="n"/>
      <c r="I12" s="197" t="n"/>
      <c r="J12" s="197" t="n"/>
      <c r="K12" s="197" t="n"/>
      <c r="L12" s="197" t="n"/>
      <c r="M12" s="197" t="n"/>
      <c r="N12" s="197" t="n"/>
      <c r="O12" s="197" t="n"/>
      <c r="P12" s="197" t="n"/>
      <c r="Q12" s="197" t="n"/>
      <c r="R12" s="197" t="n"/>
      <c r="S12" s="197" t="n"/>
      <c r="T12" s="197" t="n"/>
      <c r="U12" s="197" t="n"/>
      <c r="V12" s="197" t="n"/>
      <c r="W12" s="197" t="n"/>
    </row>
    <row r="13" ht="12.75" customHeight="1" s="198">
      <c r="A13" s="62" t="inlineStr">
        <is>
          <t>Australia</t>
        </is>
      </c>
      <c r="B13" s="62">
        <f t="array" ref="B13">INDEX(Countries!$D$2:$D$255, MATCH(A13, Countries!$B$2:$B$255, 0))
</f>
        <v/>
      </c>
      <c r="C13" s="53" t="inlineStr">
        <is>
          <t>Seagrass</t>
        </is>
      </c>
      <c r="D13" s="54" t="n">
        <v>105800</v>
      </c>
      <c r="E13" s="57" t="inlineStr">
        <is>
          <t>Project Coordinator: ($47,862). Conservation Coordinator: ($40,295). Apply 20% increase for meetings and expenses.</t>
        </is>
      </c>
      <c r="F13" s="197" t="n"/>
      <c r="G13" s="197" t="n"/>
      <c r="H13" s="197" t="n"/>
      <c r="I13" s="197" t="n"/>
      <c r="J13" s="197" t="n"/>
      <c r="K13" s="197" t="n"/>
      <c r="L13" s="197" t="n"/>
      <c r="M13" s="197" t="n"/>
      <c r="N13" s="197" t="n"/>
      <c r="O13" s="197" t="n"/>
      <c r="P13" s="197" t="n"/>
      <c r="Q13" s="197" t="n"/>
      <c r="R13" s="197" t="n"/>
      <c r="S13" s="197" t="n"/>
      <c r="T13" s="197" t="n"/>
      <c r="U13" s="197" t="n"/>
      <c r="V13" s="197" t="n"/>
      <c r="W13" s="197" t="n"/>
    </row>
    <row r="14" ht="12.75" customHeight="1" s="198">
      <c r="A14" s="62" t="inlineStr">
        <is>
          <t>The Bahamas</t>
        </is>
      </c>
      <c r="B14" s="62">
        <f t="array" ref="B14">INDEX(Countries!$D$2:$D$255, MATCH(A14, Countries!$B$2:$B$255, 0))
</f>
        <v/>
      </c>
      <c r="C14" s="53" t="inlineStr">
        <is>
          <t>Seagrass</t>
        </is>
      </c>
      <c r="D14" s="54" t="n">
        <v>87500</v>
      </c>
      <c r="E14" s="57" t="inlineStr">
        <is>
          <t>Project Coordinator: ($39,590). Conservation Coordinator: ($33,330). Apply 20% increase for meetings and expenses.</t>
        </is>
      </c>
      <c r="F14" s="197" t="n"/>
      <c r="G14" s="197" t="n"/>
      <c r="H14" s="197" t="n"/>
      <c r="I14" s="197" t="n"/>
      <c r="J14" s="197" t="n"/>
      <c r="K14" s="197" t="n"/>
      <c r="L14" s="197" t="n"/>
      <c r="M14" s="197" t="n"/>
      <c r="N14" s="197" t="n"/>
      <c r="O14" s="197" t="n"/>
      <c r="P14" s="197" t="n"/>
      <c r="Q14" s="197" t="n"/>
      <c r="R14" s="197" t="n"/>
      <c r="S14" s="197" t="n"/>
      <c r="T14" s="197" t="n"/>
      <c r="U14" s="197" t="n"/>
      <c r="V14" s="197" t="n"/>
      <c r="W14" s="197" t="n"/>
    </row>
    <row r="15" ht="12.75" customHeight="1" s="198">
      <c r="A15" s="62" t="inlineStr">
        <is>
          <t>Kenya</t>
        </is>
      </c>
      <c r="B15" s="62">
        <f t="array" ref="B15">INDEX(Countries!$D$2:$D$255, MATCH(A15, Countries!$B$2:$B$255, 0))
</f>
        <v/>
      </c>
      <c r="C15" s="53" t="inlineStr">
        <is>
          <t>Seagrass</t>
        </is>
      </c>
      <c r="D15" s="54" t="n">
        <v>17700</v>
      </c>
      <c r="E15" s="57" t="inlineStr">
        <is>
          <t>Project Coordinator: ($8,723). Conservation Coordinator: ($6,000). Apply 20% increase for meetings and expenses.</t>
        </is>
      </c>
      <c r="F15" s="197" t="n"/>
      <c r="G15" s="197" t="n"/>
      <c r="H15" s="197" t="n"/>
      <c r="I15" s="197" t="n"/>
      <c r="J15" s="197" t="n"/>
      <c r="K15" s="197" t="n"/>
      <c r="L15" s="197" t="n"/>
      <c r="M15" s="197" t="n"/>
      <c r="N15" s="197" t="n"/>
      <c r="O15" s="197" t="n"/>
      <c r="P15" s="197" t="n"/>
      <c r="Q15" s="197" t="n"/>
      <c r="R15" s="197" t="n"/>
      <c r="S15" s="197" t="n"/>
      <c r="T15" s="197" t="n"/>
      <c r="U15" s="197" t="n"/>
      <c r="V15" s="197" t="n"/>
      <c r="W15" s="197" t="n"/>
    </row>
    <row r="16" ht="12.75" customHeight="1" s="198">
      <c r="A16" s="62" t="inlineStr">
        <is>
          <t>Mexico</t>
        </is>
      </c>
      <c r="B16" s="62">
        <f t="array" ref="B16">INDEX(Countries!$D$2:$D$255, MATCH(A16, Countries!$B$2:$B$255, 0))
</f>
        <v/>
      </c>
      <c r="C16" s="53" t="inlineStr">
        <is>
          <t>Seagrass</t>
        </is>
      </c>
      <c r="D16" s="54" t="n">
        <v>31300</v>
      </c>
      <c r="E16" s="57" t="inlineStr">
        <is>
          <t>Project Coordinator: ($14,181). Conservation Coordinator: ($11,939). Apply 20% increase for meetings and expenses.</t>
        </is>
      </c>
      <c r="F16" s="197" t="n"/>
      <c r="G16" s="197" t="n"/>
      <c r="H16" s="197" t="n"/>
      <c r="I16" s="197" t="n"/>
      <c r="J16" s="197" t="n"/>
      <c r="K16" s="197" t="n"/>
      <c r="L16" s="197" t="n"/>
      <c r="M16" s="197" t="n"/>
      <c r="N16" s="197" t="n"/>
      <c r="O16" s="197" t="n"/>
      <c r="P16" s="197" t="n"/>
      <c r="Q16" s="197" t="n"/>
      <c r="R16" s="197" t="n"/>
      <c r="S16" s="197" t="n"/>
      <c r="T16" s="197" t="n"/>
      <c r="U16" s="197" t="n"/>
      <c r="V16" s="197" t="n"/>
      <c r="W16" s="197" t="n"/>
    </row>
    <row r="17" ht="12.75" customHeight="1" s="198">
      <c r="A17" s="62" t="inlineStr">
        <is>
          <t>Colombia</t>
        </is>
      </c>
      <c r="B17" s="62">
        <f t="array" ref="B17">INDEX(Countries!$D$2:$D$255, MATCH(A17, Countries!$B$2:$B$255, 0))
</f>
        <v/>
      </c>
      <c r="C17" s="53" t="inlineStr">
        <is>
          <t>Seagrass</t>
        </is>
      </c>
      <c r="D17" s="54" t="n">
        <v>17000</v>
      </c>
      <c r="E17" s="57" t="inlineStr">
        <is>
          <t>Project Coordinator: ($7,682). Conservation Coordinator: ($6,467). Apply 20% increase for meetings and expenses.</t>
        </is>
      </c>
      <c r="F17" s="197" t="n"/>
      <c r="G17" s="197" t="n"/>
      <c r="H17" s="197" t="n"/>
      <c r="I17" s="197" t="n"/>
      <c r="J17" s="197" t="n"/>
      <c r="K17" s="197" t="n"/>
      <c r="L17" s="197" t="n"/>
      <c r="M17" s="197" t="n"/>
      <c r="N17" s="197" t="n"/>
      <c r="O17" s="197" t="n"/>
      <c r="P17" s="197" t="n"/>
      <c r="Q17" s="197" t="n"/>
      <c r="R17" s="197" t="n"/>
      <c r="S17" s="197" t="n"/>
      <c r="T17" s="197" t="n"/>
      <c r="U17" s="197" t="n"/>
      <c r="V17" s="197" t="n"/>
      <c r="W17" s="197" t="n"/>
    </row>
    <row r="18" ht="12.75" customHeight="1" s="198">
      <c r="A18" s="62" t="inlineStr">
        <is>
          <t>India</t>
        </is>
      </c>
      <c r="B18" s="62">
        <f t="array" ref="B18">INDEX(Countries!$D$2:$D$255, MATCH(A18, Countries!$B$2:$B$255, 0))
</f>
        <v/>
      </c>
      <c r="C18" s="53" t="inlineStr">
        <is>
          <t>Seagrass</t>
        </is>
      </c>
      <c r="D18" s="54" t="n">
        <v>22200</v>
      </c>
      <c r="E18" s="57" t="inlineStr">
        <is>
          <t>Project Coordinator: ($10,045). Conservation Coordinator: ($8,457). Apply 20% increase for meetings and expenses.</t>
        </is>
      </c>
      <c r="F18" s="197" t="n"/>
      <c r="G18" s="197" t="n"/>
      <c r="H18" s="197" t="n"/>
      <c r="I18" s="197" t="n"/>
      <c r="J18" s="197" t="n"/>
      <c r="K18" s="197" t="n"/>
      <c r="L18" s="197" t="n"/>
      <c r="M18" s="197" t="n"/>
      <c r="N18" s="197" t="n"/>
      <c r="O18" s="197" t="n"/>
      <c r="P18" s="197" t="n"/>
      <c r="Q18" s="197" t="n"/>
      <c r="R18" s="197" t="n"/>
      <c r="S18" s="197" t="n"/>
      <c r="T18" s="197" t="n"/>
      <c r="U18" s="197" t="n"/>
      <c r="V18" s="197" t="n"/>
      <c r="W18" s="197" t="n"/>
    </row>
    <row r="19" ht="12.75" customHeight="1" s="198">
      <c r="A19" s="62" t="inlineStr">
        <is>
          <t>China</t>
        </is>
      </c>
      <c r="B19" s="62">
        <f t="array" ref="B19">INDEX(Countries!$D$2:$D$255, MATCH(A19, Countries!$B$2:$B$255, 0))
</f>
        <v/>
      </c>
      <c r="C19" s="53" t="inlineStr">
        <is>
          <t>Seagrass</t>
        </is>
      </c>
      <c r="D19" s="54" t="n">
        <v>50900</v>
      </c>
      <c r="E19" s="57" t="inlineStr">
        <is>
          <t>Project Coordinator: ($23,045). Conservation Coordinator: ($19,401). Apply 20% increase for meetings and expenses.</t>
        </is>
      </c>
      <c r="F19" s="197" t="n"/>
      <c r="G19" s="197" t="n"/>
      <c r="H19" s="197" t="n"/>
      <c r="I19" s="197" t="n"/>
      <c r="J19" s="197" t="n"/>
      <c r="K19" s="197" t="n"/>
      <c r="L19" s="197" t="n"/>
      <c r="M19" s="197" t="n"/>
      <c r="N19" s="197" t="n"/>
      <c r="O19" s="197" t="n"/>
      <c r="P19" s="197" t="n"/>
      <c r="Q19" s="197" t="n"/>
      <c r="R19" s="197" t="n"/>
      <c r="S19" s="197" t="n"/>
      <c r="T19" s="197" t="n"/>
      <c r="U19" s="197" t="n"/>
      <c r="V19" s="197" t="n"/>
      <c r="W19" s="197" t="n"/>
    </row>
    <row r="20" ht="12.75" customHeight="1" s="198">
      <c r="A20" s="62" t="inlineStr">
        <is>
          <t>United States</t>
        </is>
      </c>
      <c r="B20" s="62">
        <f t="array" ref="B20">INDEX(Countries!$D$2:$D$255, MATCH(A20, Countries!$B$2:$B$255, 0))
</f>
        <v/>
      </c>
      <c r="C20" s="53" t="inlineStr">
        <is>
          <t>Salt marsh</t>
        </is>
      </c>
      <c r="D20" s="54" t="n">
        <v>130600</v>
      </c>
      <c r="E20" s="57" t="inlineStr">
        <is>
          <t>Project Coordinator: ($59,089). Conservation Coordinator: ($49,747). Apply 20% increase for meetings and expenses.</t>
        </is>
      </c>
      <c r="F20" s="197" t="n"/>
      <c r="G20" s="197" t="n"/>
      <c r="H20" s="197" t="n"/>
      <c r="I20" s="197" t="n"/>
      <c r="J20" s="197" t="n"/>
      <c r="K20" s="197" t="n"/>
      <c r="L20" s="197" t="n"/>
      <c r="M20" s="197" t="n"/>
      <c r="N20" s="197" t="n"/>
      <c r="O20" s="197" t="n"/>
      <c r="P20" s="197" t="n"/>
      <c r="Q20" s="197" t="n"/>
      <c r="R20" s="197" t="n"/>
      <c r="S20" s="197" t="n"/>
      <c r="T20" s="197" t="n"/>
      <c r="U20" s="197" t="n"/>
      <c r="V20" s="197" t="n"/>
      <c r="W20" s="197" t="n"/>
    </row>
    <row r="21" ht="12.75" customHeight="1" s="198">
      <c r="A21" s="62" t="inlineStr">
        <is>
          <t>Indonesia</t>
        </is>
      </c>
      <c r="B21" s="62">
        <f t="array" ref="B21">INDEX(Countries!$D$2:$D$255, MATCH(A21, Countries!$B$2:$B$255, 0))
</f>
        <v/>
      </c>
      <c r="C21" s="53" t="inlineStr">
        <is>
          <t>Salt marsh</t>
        </is>
      </c>
      <c r="D21" s="54" t="n">
        <v>26400</v>
      </c>
      <c r="E21" s="57" t="inlineStr">
        <is>
          <t>Project Coordinator: ($13,000). Conservation Coordinator: ($9,000). Apply 20% increase for meetings and expenses.</t>
        </is>
      </c>
      <c r="F21" s="197" t="n"/>
      <c r="G21" s="197" t="n"/>
      <c r="H21" s="197" t="n"/>
      <c r="I21" s="197" t="n"/>
      <c r="J21" s="197" t="n"/>
      <c r="K21" s="197" t="n"/>
      <c r="L21" s="197" t="n"/>
      <c r="M21" s="197" t="n"/>
      <c r="N21" s="197" t="n"/>
      <c r="O21" s="197" t="n"/>
      <c r="P21" s="197" t="n"/>
      <c r="Q21" s="197" t="n"/>
      <c r="R21" s="197" t="n"/>
      <c r="S21" s="197" t="n"/>
      <c r="T21" s="197" t="n"/>
      <c r="U21" s="197" t="n"/>
      <c r="V21" s="197" t="n"/>
      <c r="W21" s="197" t="n"/>
    </row>
    <row r="22" ht="12.75" customHeight="1" s="198">
      <c r="A22" s="62" t="inlineStr">
        <is>
          <t>Australia</t>
        </is>
      </c>
      <c r="B22" s="62">
        <f t="array" ref="B22">INDEX(Countries!$D$2:$D$255, MATCH(A22, Countries!$B$2:$B$255, 0))
</f>
        <v/>
      </c>
      <c r="C22" s="53" t="inlineStr">
        <is>
          <t>Salt marsh</t>
        </is>
      </c>
      <c r="D22" s="54" t="n">
        <v>105800</v>
      </c>
      <c r="E22" s="57" t="inlineStr">
        <is>
          <t>Project Coordinator: ($47,862). Conservation Coordinator: ($40,295). Apply 20% increase for meetings and expenses.</t>
        </is>
      </c>
      <c r="F22" s="197" t="n"/>
      <c r="G22" s="197" t="n"/>
      <c r="H22" s="197" t="n"/>
      <c r="I22" s="197" t="n"/>
      <c r="J22" s="197" t="n"/>
      <c r="K22" s="197" t="n"/>
      <c r="L22" s="197" t="n"/>
      <c r="M22" s="197" t="n"/>
      <c r="N22" s="197" t="n"/>
      <c r="O22" s="197" t="n"/>
      <c r="P22" s="197" t="n"/>
      <c r="Q22" s="197" t="n"/>
      <c r="R22" s="197" t="n"/>
      <c r="S22" s="197" t="n"/>
      <c r="T22" s="197" t="n"/>
      <c r="U22" s="197" t="n"/>
      <c r="V22" s="197" t="n"/>
      <c r="W22" s="197" t="n"/>
    </row>
    <row r="23" ht="12.75" customHeight="1" s="198">
      <c r="A23" s="62" t="inlineStr">
        <is>
          <t>The Bahamas</t>
        </is>
      </c>
      <c r="B23" s="62">
        <f t="array" ref="B23">INDEX(Countries!$D$2:$D$255, MATCH(A23, Countries!$B$2:$B$255, 0))
</f>
        <v/>
      </c>
      <c r="C23" s="53" t="inlineStr">
        <is>
          <t>Salt marsh</t>
        </is>
      </c>
      <c r="D23" s="54" t="n">
        <v>87500</v>
      </c>
      <c r="E23" s="57" t="inlineStr">
        <is>
          <t>Project Coordinator: ($39,590). Conservation Coordinator: ($33,330). Apply 20% increase for meetings and expenses.</t>
        </is>
      </c>
      <c r="F23" s="197" t="n"/>
      <c r="G23" s="197" t="n"/>
      <c r="H23" s="197" t="n"/>
      <c r="I23" s="197" t="n"/>
      <c r="J23" s="197" t="n"/>
      <c r="K23" s="197" t="n"/>
      <c r="L23" s="197" t="n"/>
      <c r="M23" s="197" t="n"/>
      <c r="N23" s="197" t="n"/>
      <c r="O23" s="197" t="n"/>
      <c r="P23" s="197" t="n"/>
      <c r="Q23" s="197" t="n"/>
      <c r="R23" s="197" t="n"/>
      <c r="S23" s="197" t="n"/>
      <c r="T23" s="197" t="n"/>
      <c r="U23" s="197" t="n"/>
      <c r="V23" s="197" t="n"/>
      <c r="W23" s="197" t="n"/>
    </row>
    <row r="24" ht="12.75" customHeight="1" s="198">
      <c r="A24" s="62" t="inlineStr">
        <is>
          <t>Kenya</t>
        </is>
      </c>
      <c r="B24" s="62">
        <f t="array" ref="B24">INDEX(Countries!$D$2:$D$255, MATCH(A24, Countries!$B$2:$B$255, 0))
</f>
        <v/>
      </c>
      <c r="C24" s="53" t="inlineStr">
        <is>
          <t>Salt marsh</t>
        </is>
      </c>
      <c r="D24" s="54" t="n">
        <v>17700</v>
      </c>
      <c r="E24" s="57" t="inlineStr">
        <is>
          <t>Project Coordinator: ($8,723). Conservation Coordinator: ($6,000). Apply 20% increase for meetings and expenses.</t>
        </is>
      </c>
      <c r="F24" s="197" t="n"/>
      <c r="G24" s="197" t="n"/>
      <c r="H24" s="197" t="n"/>
      <c r="I24" s="197" t="n"/>
      <c r="J24" s="197" t="n"/>
      <c r="K24" s="197" t="n"/>
      <c r="L24" s="197" t="n"/>
      <c r="M24" s="197" t="n"/>
      <c r="N24" s="197" t="n"/>
      <c r="O24" s="197" t="n"/>
      <c r="P24" s="197" t="n"/>
      <c r="Q24" s="197" t="n"/>
      <c r="R24" s="197" t="n"/>
      <c r="S24" s="197" t="n"/>
      <c r="T24" s="197" t="n"/>
      <c r="U24" s="197" t="n"/>
      <c r="V24" s="197" t="n"/>
      <c r="W24" s="197" t="n"/>
    </row>
    <row r="25" ht="12.75" customHeight="1" s="198">
      <c r="A25" s="62" t="inlineStr">
        <is>
          <t>Mexico</t>
        </is>
      </c>
      <c r="B25" s="62">
        <f t="array" ref="B25">INDEX(Countries!$D$2:$D$255, MATCH(A25, Countries!$B$2:$B$255, 0))
</f>
        <v/>
      </c>
      <c r="C25" s="53" t="inlineStr">
        <is>
          <t>Salt marsh</t>
        </is>
      </c>
      <c r="D25" s="54" t="n">
        <v>31300</v>
      </c>
      <c r="E25" s="57" t="inlineStr">
        <is>
          <t>Project Coordinator: ($14,181). Conservation Coordinator: ($11,939). Apply 20% increase for meetings and expenses.</t>
        </is>
      </c>
      <c r="F25" s="197" t="n"/>
      <c r="G25" s="197" t="n"/>
      <c r="H25" s="197" t="n"/>
      <c r="I25" s="197" t="n"/>
      <c r="J25" s="197" t="n"/>
      <c r="K25" s="197" t="n"/>
      <c r="L25" s="197" t="n"/>
      <c r="M25" s="197" t="n"/>
      <c r="N25" s="197" t="n"/>
      <c r="O25" s="197" t="n"/>
      <c r="P25" s="197" t="n"/>
      <c r="Q25" s="197" t="n"/>
      <c r="R25" s="197" t="n"/>
      <c r="S25" s="197" t="n"/>
      <c r="T25" s="197" t="n"/>
      <c r="U25" s="197" t="n"/>
      <c r="V25" s="197" t="n"/>
      <c r="W25" s="197" t="n"/>
    </row>
    <row r="26" ht="12.75" customHeight="1" s="198">
      <c r="A26" s="62" t="inlineStr">
        <is>
          <t>Colombia</t>
        </is>
      </c>
      <c r="B26" s="62">
        <f t="array" ref="B26">INDEX(Countries!$D$2:$D$255, MATCH(A26, Countries!$B$2:$B$255, 0))
</f>
        <v/>
      </c>
      <c r="C26" s="53" t="inlineStr">
        <is>
          <t>Salt marsh</t>
        </is>
      </c>
      <c r="D26" s="54" t="n">
        <v>17000</v>
      </c>
      <c r="E26" s="57" t="inlineStr">
        <is>
          <t>Project Coordinator: ($7,682). Conservation Coordinator: ($6,467). Apply 20% increase for meetings and expenses.</t>
        </is>
      </c>
      <c r="F26" s="197" t="n"/>
      <c r="G26" s="197" t="n"/>
      <c r="H26" s="197" t="n"/>
      <c r="I26" s="197" t="n"/>
      <c r="J26" s="197" t="n"/>
      <c r="K26" s="197" t="n"/>
      <c r="L26" s="197" t="n"/>
      <c r="M26" s="197" t="n"/>
      <c r="N26" s="197" t="n"/>
      <c r="O26" s="197" t="n"/>
      <c r="P26" s="197" t="n"/>
      <c r="Q26" s="197" t="n"/>
      <c r="R26" s="197" t="n"/>
      <c r="S26" s="197" t="n"/>
      <c r="T26" s="197" t="n"/>
      <c r="U26" s="197" t="n"/>
      <c r="V26" s="197" t="n"/>
      <c r="W26" s="197" t="n"/>
    </row>
    <row r="27" ht="12.75" customHeight="1" s="198">
      <c r="A27" s="62" t="inlineStr">
        <is>
          <t>India</t>
        </is>
      </c>
      <c r="B27" s="62">
        <f t="array" ref="B27">INDEX(Countries!$D$2:$D$255, MATCH(A27, Countries!$B$2:$B$255, 0))
</f>
        <v/>
      </c>
      <c r="C27" s="53" t="inlineStr">
        <is>
          <t>Salt marsh</t>
        </is>
      </c>
      <c r="D27" s="54" t="n">
        <v>22200</v>
      </c>
      <c r="E27" s="57" t="inlineStr">
        <is>
          <t>Project Coordinator: ($10,045). Conservation Coordinator: ($8,457). Apply 20% increase for meetings and expenses.</t>
        </is>
      </c>
      <c r="F27" s="197" t="n"/>
      <c r="G27" s="197" t="n"/>
      <c r="H27" s="197" t="n"/>
      <c r="I27" s="197" t="n"/>
      <c r="J27" s="197" t="n"/>
      <c r="K27" s="197" t="n"/>
      <c r="L27" s="197" t="n"/>
      <c r="M27" s="197" t="n"/>
      <c r="N27" s="197" t="n"/>
      <c r="O27" s="197" t="n"/>
      <c r="P27" s="197" t="n"/>
      <c r="Q27" s="197" t="n"/>
      <c r="R27" s="197" t="n"/>
      <c r="S27" s="197" t="n"/>
      <c r="T27" s="197" t="n"/>
      <c r="U27" s="197" t="n"/>
      <c r="V27" s="197" t="n"/>
      <c r="W27" s="197" t="n"/>
    </row>
    <row r="28" ht="12.75" customHeight="1" s="198">
      <c r="A28" s="62" t="inlineStr">
        <is>
          <t>China</t>
        </is>
      </c>
      <c r="B28" s="62">
        <f t="array" ref="B28">INDEX(Countries!$D$2:$D$255, MATCH(A28, Countries!$B$2:$B$255, 0))
</f>
        <v/>
      </c>
      <c r="C28" s="53" t="inlineStr">
        <is>
          <t>Salt marsh</t>
        </is>
      </c>
      <c r="D28" s="54" t="n">
        <v>50900</v>
      </c>
      <c r="E28" s="57" t="inlineStr">
        <is>
          <t>Project Coordinator: ($23,045). Conservation Coordinator: ($19,401). Apply 20% increase for meetings and expenses.</t>
        </is>
      </c>
      <c r="F28" s="197" t="n"/>
      <c r="G28" s="197" t="n"/>
      <c r="H28" s="197" t="n"/>
      <c r="I28" s="197" t="n"/>
      <c r="J28" s="197" t="n"/>
      <c r="K28" s="197" t="n"/>
      <c r="L28" s="197" t="n"/>
      <c r="M28" s="197" t="n"/>
      <c r="N28" s="197" t="n"/>
      <c r="O28" s="197" t="n"/>
      <c r="P28" s="197" t="n"/>
      <c r="Q28" s="197" t="n"/>
      <c r="R28" s="197" t="n"/>
      <c r="S28" s="197" t="n"/>
      <c r="T28" s="197" t="n"/>
      <c r="U28" s="197" t="n"/>
      <c r="V28" s="197" t="n"/>
      <c r="W28" s="197" t="n"/>
    </row>
    <row r="29" ht="12.75" customHeight="1" s="198">
      <c r="A29" s="57" t="n"/>
      <c r="B29" s="57" t="n"/>
      <c r="C29" s="53" t="n"/>
      <c r="D29" s="54" t="n"/>
      <c r="E29" s="57" t="n"/>
      <c r="F29" s="197" t="n"/>
      <c r="G29" s="197" t="n"/>
      <c r="H29" s="197" t="n"/>
      <c r="I29" s="197" t="n"/>
      <c r="J29" s="197" t="n"/>
      <c r="K29" s="197" t="n"/>
      <c r="L29" s="197" t="n"/>
      <c r="M29" s="197" t="n"/>
      <c r="N29" s="197" t="n"/>
      <c r="O29" s="197" t="n"/>
      <c r="P29" s="197" t="n"/>
      <c r="Q29" s="197" t="n"/>
      <c r="R29" s="197" t="n"/>
      <c r="S29" s="197" t="n"/>
      <c r="T29" s="197" t="n"/>
      <c r="U29" s="197" t="n"/>
      <c r="V29" s="197" t="n"/>
      <c r="W29" s="197" t="n"/>
    </row>
    <row r="30" ht="12.75" customHeight="1" s="198">
      <c r="A30" s="57" t="n"/>
      <c r="B30" s="57" t="n"/>
      <c r="C30" s="53" t="n"/>
      <c r="D30" s="54" t="n"/>
      <c r="E30" s="57" t="n"/>
      <c r="F30" s="197" t="n"/>
      <c r="G30" s="197" t="n"/>
      <c r="H30" s="197" t="n"/>
      <c r="I30" s="197" t="n"/>
      <c r="J30" s="197" t="n"/>
      <c r="K30" s="197" t="n"/>
      <c r="L30" s="197" t="n"/>
      <c r="M30" s="197" t="n"/>
      <c r="N30" s="197" t="n"/>
      <c r="O30" s="197" t="n"/>
      <c r="P30" s="197" t="n"/>
      <c r="Q30" s="197" t="n"/>
      <c r="R30" s="197" t="n"/>
      <c r="S30" s="197" t="n"/>
      <c r="T30" s="197" t="n"/>
      <c r="U30" s="197" t="n"/>
      <c r="V30" s="197" t="n"/>
      <c r="W30" s="197" t="n"/>
    </row>
    <row r="31" ht="12.75" customHeight="1" s="198">
      <c r="A31" s="57" t="n"/>
      <c r="B31" s="57" t="n"/>
      <c r="C31" s="53" t="n"/>
      <c r="D31" s="54" t="n"/>
      <c r="E31" s="57" t="n"/>
      <c r="F31" s="197" t="n"/>
      <c r="G31" s="197" t="n"/>
      <c r="H31" s="197" t="n"/>
      <c r="I31" s="197" t="n"/>
      <c r="J31" s="197" t="n"/>
      <c r="K31" s="197" t="n"/>
      <c r="L31" s="197" t="n"/>
      <c r="M31" s="197" t="n"/>
      <c r="N31" s="197" t="n"/>
      <c r="O31" s="197" t="n"/>
      <c r="P31" s="197" t="n"/>
      <c r="Q31" s="197" t="n"/>
      <c r="R31" s="197" t="n"/>
      <c r="S31" s="197" t="n"/>
      <c r="T31" s="197" t="n"/>
      <c r="U31" s="197" t="n"/>
      <c r="V31" s="197" t="n"/>
      <c r="W31" s="197" t="n"/>
    </row>
    <row r="32" ht="12.75" customHeight="1" s="198">
      <c r="A32" s="57" t="n"/>
      <c r="B32" s="57" t="n"/>
      <c r="C32" s="53" t="n"/>
      <c r="D32" s="54" t="n"/>
      <c r="E32" s="57" t="n"/>
      <c r="F32" s="197" t="n"/>
      <c r="G32" s="197" t="n"/>
      <c r="H32" s="197" t="n"/>
      <c r="I32" s="197" t="n"/>
      <c r="J32" s="197" t="n"/>
      <c r="K32" s="197" t="n"/>
      <c r="L32" s="197" t="n"/>
      <c r="M32" s="197" t="n"/>
      <c r="N32" s="197" t="n"/>
      <c r="O32" s="197" t="n"/>
      <c r="P32" s="197" t="n"/>
      <c r="Q32" s="197" t="n"/>
      <c r="R32" s="197" t="n"/>
      <c r="S32" s="197" t="n"/>
      <c r="T32" s="197" t="n"/>
      <c r="U32" s="197" t="n"/>
      <c r="V32" s="197" t="n"/>
      <c r="W32" s="197" t="n"/>
    </row>
    <row r="33" ht="12.75" customHeight="1" s="198">
      <c r="A33" s="57" t="n"/>
      <c r="B33" s="57" t="n"/>
      <c r="C33" s="53" t="n"/>
      <c r="D33" s="54" t="n"/>
      <c r="E33" s="57" t="n"/>
      <c r="F33" s="197" t="n"/>
      <c r="G33" s="197" t="n"/>
      <c r="H33" s="197" t="n"/>
      <c r="I33" s="197" t="n"/>
      <c r="J33" s="197" t="n"/>
      <c r="K33" s="197" t="n"/>
      <c r="L33" s="197" t="n"/>
      <c r="M33" s="197" t="n"/>
      <c r="N33" s="197" t="n"/>
      <c r="O33" s="197" t="n"/>
      <c r="P33" s="197" t="n"/>
      <c r="Q33" s="197" t="n"/>
      <c r="R33" s="197" t="n"/>
      <c r="S33" s="197" t="n"/>
      <c r="T33" s="197" t="n"/>
      <c r="U33" s="197" t="n"/>
      <c r="V33" s="197" t="n"/>
      <c r="W33" s="197" t="n"/>
    </row>
    <row r="34" ht="12.75" customHeight="1" s="198">
      <c r="A34" s="57" t="n"/>
      <c r="B34" s="57" t="n"/>
      <c r="C34" s="53" t="n"/>
      <c r="D34" s="54" t="n"/>
      <c r="E34" s="57" t="n"/>
      <c r="F34" s="197" t="n"/>
      <c r="G34" s="197" t="n"/>
      <c r="H34" s="197" t="n"/>
      <c r="I34" s="197" t="n"/>
      <c r="J34" s="197" t="n"/>
      <c r="K34" s="197" t="n"/>
      <c r="L34" s="197" t="n"/>
      <c r="M34" s="197" t="n"/>
      <c r="N34" s="197" t="n"/>
      <c r="O34" s="197" t="n"/>
      <c r="P34" s="197" t="n"/>
      <c r="Q34" s="197" t="n"/>
      <c r="R34" s="197" t="n"/>
      <c r="S34" s="197" t="n"/>
      <c r="T34" s="197" t="n"/>
      <c r="U34" s="197" t="n"/>
      <c r="V34" s="197" t="n"/>
      <c r="W34" s="197" t="n"/>
    </row>
    <row r="35" ht="12.75" customHeight="1" s="198">
      <c r="A35" s="57" t="n"/>
      <c r="B35" s="57" t="n"/>
      <c r="C35" s="53" t="n"/>
      <c r="D35" s="54" t="n"/>
      <c r="E35" s="57" t="n"/>
      <c r="F35" s="197" t="n"/>
      <c r="G35" s="197" t="n"/>
      <c r="H35" s="197" t="n"/>
      <c r="I35" s="197" t="n"/>
      <c r="J35" s="197" t="n"/>
      <c r="K35" s="197" t="n"/>
      <c r="L35" s="197" t="n"/>
      <c r="M35" s="197" t="n"/>
      <c r="N35" s="197" t="n"/>
      <c r="O35" s="197" t="n"/>
      <c r="P35" s="197" t="n"/>
      <c r="Q35" s="197" t="n"/>
      <c r="R35" s="197" t="n"/>
      <c r="S35" s="197" t="n"/>
      <c r="T35" s="197" t="n"/>
      <c r="U35" s="197" t="n"/>
      <c r="V35" s="197" t="n"/>
      <c r="W35" s="197" t="n"/>
    </row>
    <row r="36" ht="12.75" customHeight="1" s="198">
      <c r="A36" s="57" t="n"/>
      <c r="B36" s="57" t="n"/>
      <c r="C36" s="53" t="n"/>
      <c r="D36" s="54" t="n"/>
      <c r="E36" s="57" t="n"/>
      <c r="F36" s="197" t="n"/>
      <c r="G36" s="197" t="n"/>
      <c r="H36" s="197" t="n"/>
      <c r="I36" s="197" t="n"/>
      <c r="J36" s="197" t="n"/>
      <c r="K36" s="197" t="n"/>
      <c r="L36" s="197" t="n"/>
      <c r="M36" s="197" t="n"/>
      <c r="N36" s="197" t="n"/>
      <c r="O36" s="197" t="n"/>
      <c r="P36" s="197" t="n"/>
      <c r="Q36" s="197" t="n"/>
      <c r="R36" s="197" t="n"/>
      <c r="S36" s="197" t="n"/>
      <c r="T36" s="197" t="n"/>
      <c r="U36" s="197" t="n"/>
      <c r="V36" s="197" t="n"/>
      <c r="W36" s="197" t="n"/>
    </row>
    <row r="37" ht="12.75" customHeight="1" s="198">
      <c r="A37" s="57" t="n"/>
      <c r="B37" s="57" t="n"/>
      <c r="C37" s="53" t="n"/>
      <c r="D37" s="54" t="n"/>
      <c r="E37" s="57" t="n"/>
      <c r="F37" s="197" t="n"/>
      <c r="G37" s="197" t="n"/>
      <c r="H37" s="197" t="n"/>
      <c r="I37" s="197" t="n"/>
      <c r="J37" s="197" t="n"/>
      <c r="K37" s="197" t="n"/>
      <c r="L37" s="197" t="n"/>
      <c r="M37" s="197" t="n"/>
      <c r="N37" s="197" t="n"/>
      <c r="O37" s="197" t="n"/>
      <c r="P37" s="197" t="n"/>
      <c r="Q37" s="197" t="n"/>
      <c r="R37" s="197" t="n"/>
      <c r="S37" s="197" t="n"/>
      <c r="T37" s="197" t="n"/>
      <c r="U37" s="197" t="n"/>
      <c r="V37" s="197" t="n"/>
      <c r="W37" s="197" t="n"/>
    </row>
    <row r="38" ht="12.75" customHeight="1" s="198">
      <c r="A38" s="57" t="n"/>
      <c r="B38" s="57" t="n"/>
      <c r="C38" s="53" t="n"/>
      <c r="D38" s="54" t="n"/>
      <c r="E38" s="57" t="n"/>
      <c r="F38" s="197" t="n"/>
      <c r="G38" s="197" t="n"/>
      <c r="H38" s="197" t="n"/>
      <c r="I38" s="197" t="n"/>
      <c r="J38" s="197" t="n"/>
      <c r="K38" s="197" t="n"/>
      <c r="L38" s="197" t="n"/>
      <c r="M38" s="197" t="n"/>
      <c r="N38" s="197" t="n"/>
      <c r="O38" s="197" t="n"/>
      <c r="P38" s="197" t="n"/>
      <c r="Q38" s="197" t="n"/>
      <c r="R38" s="197" t="n"/>
      <c r="S38" s="197" t="n"/>
      <c r="T38" s="197" t="n"/>
      <c r="U38" s="197" t="n"/>
      <c r="V38" s="197" t="n"/>
      <c r="W38" s="197" t="n"/>
    </row>
    <row r="39" ht="12.75" customHeight="1" s="198">
      <c r="A39" s="57" t="n"/>
      <c r="B39" s="57" t="n"/>
      <c r="C39" s="53" t="n"/>
      <c r="D39" s="54" t="n"/>
      <c r="E39" s="57" t="n"/>
      <c r="F39" s="197" t="n"/>
      <c r="G39" s="197" t="n"/>
      <c r="H39" s="197" t="n"/>
      <c r="I39" s="197" t="n"/>
      <c r="J39" s="197" t="n"/>
      <c r="K39" s="197" t="n"/>
      <c r="L39" s="197" t="n"/>
      <c r="M39" s="197" t="n"/>
      <c r="N39" s="197" t="n"/>
      <c r="O39" s="197" t="n"/>
      <c r="P39" s="197" t="n"/>
      <c r="Q39" s="197" t="n"/>
      <c r="R39" s="197" t="n"/>
      <c r="S39" s="197" t="n"/>
      <c r="T39" s="197" t="n"/>
      <c r="U39" s="197" t="n"/>
      <c r="V39" s="197" t="n"/>
      <c r="W39" s="197" t="n"/>
    </row>
    <row r="40" ht="12.75" customHeight="1" s="198">
      <c r="A40" s="57" t="n"/>
      <c r="B40" s="57" t="n"/>
      <c r="C40" s="53" t="n"/>
      <c r="D40" s="54" t="n"/>
      <c r="E40" s="57" t="n"/>
      <c r="F40" s="197" t="n"/>
      <c r="G40" s="197" t="n"/>
      <c r="H40" s="197" t="n"/>
      <c r="I40" s="197" t="n"/>
      <c r="J40" s="197" t="n"/>
      <c r="K40" s="197" t="n"/>
      <c r="L40" s="197" t="n"/>
      <c r="M40" s="197" t="n"/>
      <c r="N40" s="197" t="n"/>
      <c r="O40" s="197" t="n"/>
      <c r="P40" s="197" t="n"/>
      <c r="Q40" s="197" t="n"/>
      <c r="R40" s="197" t="n"/>
      <c r="S40" s="197" t="n"/>
      <c r="T40" s="197" t="n"/>
      <c r="U40" s="197" t="n"/>
      <c r="V40" s="197" t="n"/>
      <c r="W40" s="197" t="n"/>
    </row>
    <row r="41" ht="12.75" customHeight="1" s="198">
      <c r="A41" s="57" t="n"/>
      <c r="B41" s="57" t="n"/>
      <c r="C41" s="53" t="n"/>
      <c r="D41" s="54" t="n"/>
      <c r="E41" s="57" t="n"/>
      <c r="F41" s="197" t="n"/>
      <c r="G41" s="197" t="n"/>
      <c r="H41" s="197" t="n"/>
      <c r="I41" s="197" t="n"/>
      <c r="J41" s="197" t="n"/>
      <c r="K41" s="197" t="n"/>
      <c r="L41" s="197" t="n"/>
      <c r="M41" s="197" t="n"/>
      <c r="N41" s="197" t="n"/>
      <c r="O41" s="197" t="n"/>
      <c r="P41" s="197" t="n"/>
      <c r="Q41" s="197" t="n"/>
      <c r="R41" s="197" t="n"/>
      <c r="S41" s="197" t="n"/>
      <c r="T41" s="197" t="n"/>
      <c r="U41" s="197" t="n"/>
      <c r="V41" s="197" t="n"/>
      <c r="W41" s="197" t="n"/>
    </row>
    <row r="42" ht="12.75" customHeight="1" s="198">
      <c r="A42" s="57" t="n"/>
      <c r="B42" s="57" t="n"/>
      <c r="C42" s="53" t="n"/>
      <c r="D42" s="54" t="n"/>
      <c r="E42" s="57" t="n"/>
      <c r="F42" s="197" t="n"/>
      <c r="G42" s="197" t="n"/>
      <c r="H42" s="197" t="n"/>
      <c r="I42" s="197" t="n"/>
      <c r="J42" s="197" t="n"/>
      <c r="K42" s="197" t="n"/>
      <c r="L42" s="197" t="n"/>
      <c r="M42" s="197" t="n"/>
      <c r="N42" s="197" t="n"/>
      <c r="O42" s="197" t="n"/>
      <c r="P42" s="197" t="n"/>
      <c r="Q42" s="197" t="n"/>
      <c r="R42" s="197" t="n"/>
      <c r="S42" s="197" t="n"/>
      <c r="T42" s="197" t="n"/>
      <c r="U42" s="197" t="n"/>
      <c r="V42" s="197" t="n"/>
      <c r="W42" s="197" t="n"/>
    </row>
    <row r="43" ht="12.75" customHeight="1" s="198">
      <c r="A43" s="57" t="n"/>
      <c r="B43" s="57" t="n"/>
      <c r="C43" s="53" t="n"/>
      <c r="D43" s="54" t="n"/>
      <c r="E43" s="57" t="n"/>
      <c r="F43" s="197" t="n"/>
      <c r="G43" s="197" t="n"/>
      <c r="H43" s="197" t="n"/>
      <c r="I43" s="197" t="n"/>
      <c r="J43" s="197" t="n"/>
      <c r="K43" s="197" t="n"/>
      <c r="L43" s="197" t="n"/>
      <c r="M43" s="197" t="n"/>
      <c r="N43" s="197" t="n"/>
      <c r="O43" s="197" t="n"/>
      <c r="P43" s="197" t="n"/>
      <c r="Q43" s="197" t="n"/>
      <c r="R43" s="197" t="n"/>
      <c r="S43" s="197" t="n"/>
      <c r="T43" s="197" t="n"/>
      <c r="U43" s="197" t="n"/>
      <c r="V43" s="197" t="n"/>
      <c r="W43" s="197" t="n"/>
    </row>
    <row r="44" ht="12.75" customHeight="1" s="198">
      <c r="A44" s="57" t="n"/>
      <c r="B44" s="57" t="n"/>
      <c r="C44" s="53" t="n"/>
      <c r="D44" s="54" t="n"/>
      <c r="E44" s="57" t="n"/>
      <c r="F44" s="197" t="n"/>
      <c r="G44" s="197" t="n"/>
      <c r="H44" s="197" t="n"/>
      <c r="I44" s="197" t="n"/>
      <c r="J44" s="197" t="n"/>
      <c r="K44" s="197" t="n"/>
      <c r="L44" s="197" t="n"/>
      <c r="M44" s="197" t="n"/>
      <c r="N44" s="197" t="n"/>
      <c r="O44" s="197" t="n"/>
      <c r="P44" s="197" t="n"/>
      <c r="Q44" s="197" t="n"/>
      <c r="R44" s="197" t="n"/>
      <c r="S44" s="197" t="n"/>
      <c r="T44" s="197" t="n"/>
      <c r="U44" s="197" t="n"/>
      <c r="V44" s="197" t="n"/>
      <c r="W44" s="197" t="n"/>
    </row>
    <row r="45" ht="12.75" customHeight="1" s="198">
      <c r="A45" s="57" t="n"/>
      <c r="B45" s="57" t="n"/>
      <c r="C45" s="53" t="n"/>
      <c r="D45" s="54" t="n"/>
      <c r="E45" s="57" t="n"/>
      <c r="F45" s="197" t="n"/>
      <c r="G45" s="197" t="n"/>
      <c r="H45" s="197" t="n"/>
      <c r="I45" s="197" t="n"/>
      <c r="J45" s="197" t="n"/>
      <c r="K45" s="197" t="n"/>
      <c r="L45" s="197" t="n"/>
      <c r="M45" s="197" t="n"/>
      <c r="N45" s="197" t="n"/>
      <c r="O45" s="197" t="n"/>
      <c r="P45" s="197" t="n"/>
      <c r="Q45" s="197" t="n"/>
      <c r="R45" s="197" t="n"/>
      <c r="S45" s="197" t="n"/>
      <c r="T45" s="197" t="n"/>
      <c r="U45" s="197" t="n"/>
      <c r="V45" s="197" t="n"/>
      <c r="W45" s="197" t="n"/>
    </row>
    <row r="46" ht="12.75" customHeight="1" s="198">
      <c r="A46" s="57" t="n"/>
      <c r="B46" s="57" t="n"/>
      <c r="C46" s="53" t="n"/>
      <c r="D46" s="54" t="n"/>
      <c r="E46" s="57" t="n"/>
      <c r="F46" s="197" t="n"/>
      <c r="G46" s="197" t="n"/>
      <c r="H46" s="197" t="n"/>
      <c r="I46" s="197" t="n"/>
      <c r="J46" s="197" t="n"/>
      <c r="K46" s="197" t="n"/>
      <c r="L46" s="197" t="n"/>
      <c r="M46" s="197" t="n"/>
      <c r="N46" s="197" t="n"/>
      <c r="O46" s="197" t="n"/>
      <c r="P46" s="197" t="n"/>
      <c r="Q46" s="197" t="n"/>
      <c r="R46" s="197" t="n"/>
      <c r="S46" s="197" t="n"/>
      <c r="T46" s="197" t="n"/>
      <c r="U46" s="197" t="n"/>
      <c r="V46" s="197" t="n"/>
      <c r="W46" s="197" t="n"/>
    </row>
    <row r="47" ht="12.75" customHeight="1" s="198">
      <c r="A47" s="57" t="n"/>
      <c r="B47" s="57" t="n"/>
      <c r="C47" s="53" t="n"/>
      <c r="D47" s="54" t="n"/>
      <c r="E47" s="57" t="n"/>
      <c r="F47" s="197" t="n"/>
      <c r="G47" s="197" t="n"/>
      <c r="H47" s="197" t="n"/>
      <c r="I47" s="197" t="n"/>
      <c r="J47" s="197" t="n"/>
      <c r="K47" s="197" t="n"/>
      <c r="L47" s="197" t="n"/>
      <c r="M47" s="197" t="n"/>
      <c r="N47" s="197" t="n"/>
      <c r="O47" s="197" t="n"/>
      <c r="P47" s="197" t="n"/>
      <c r="Q47" s="197" t="n"/>
      <c r="R47" s="197" t="n"/>
      <c r="S47" s="197" t="n"/>
      <c r="T47" s="197" t="n"/>
      <c r="U47" s="197" t="n"/>
      <c r="V47" s="197" t="n"/>
      <c r="W47" s="197" t="n"/>
    </row>
    <row r="48" ht="12.75" customHeight="1" s="198">
      <c r="A48" s="57" t="n"/>
      <c r="B48" s="57" t="n"/>
      <c r="C48" s="53" t="n"/>
      <c r="D48" s="54" t="n"/>
      <c r="E48" s="57" t="n"/>
      <c r="F48" s="197" t="n"/>
      <c r="G48" s="197" t="n"/>
      <c r="H48" s="197" t="n"/>
      <c r="I48" s="197" t="n"/>
      <c r="J48" s="197" t="n"/>
      <c r="K48" s="197" t="n"/>
      <c r="L48" s="197" t="n"/>
      <c r="M48" s="197" t="n"/>
      <c r="N48" s="197" t="n"/>
      <c r="O48" s="197" t="n"/>
      <c r="P48" s="197" t="n"/>
      <c r="Q48" s="197" t="n"/>
      <c r="R48" s="197" t="n"/>
      <c r="S48" s="197" t="n"/>
      <c r="T48" s="197" t="n"/>
      <c r="U48" s="197" t="n"/>
      <c r="V48" s="197" t="n"/>
      <c r="W48" s="197" t="n"/>
    </row>
    <row r="49" ht="12.75" customHeight="1" s="198">
      <c r="A49" s="57" t="n"/>
      <c r="B49" s="57" t="n"/>
      <c r="C49" s="53" t="n"/>
      <c r="D49" s="54" t="n"/>
      <c r="E49" s="57" t="n"/>
      <c r="F49" s="197" t="n"/>
      <c r="G49" s="197" t="n"/>
      <c r="H49" s="197" t="n"/>
      <c r="I49" s="197" t="n"/>
      <c r="J49" s="197" t="n"/>
      <c r="K49" s="197" t="n"/>
      <c r="L49" s="197" t="n"/>
      <c r="M49" s="197" t="n"/>
      <c r="N49" s="197" t="n"/>
      <c r="O49" s="197" t="n"/>
      <c r="P49" s="197" t="n"/>
      <c r="Q49" s="197" t="n"/>
      <c r="R49" s="197" t="n"/>
      <c r="S49" s="197" t="n"/>
      <c r="T49" s="197" t="n"/>
      <c r="U49" s="197" t="n"/>
      <c r="V49" s="197" t="n"/>
      <c r="W49" s="197" t="n"/>
    </row>
    <row r="50" ht="12.75" customHeight="1" s="198">
      <c r="A50" s="57" t="n"/>
      <c r="B50" s="57" t="n"/>
      <c r="C50" s="53" t="n"/>
      <c r="D50" s="54" t="n"/>
      <c r="E50" s="57" t="n"/>
      <c r="F50" s="197" t="n"/>
      <c r="G50" s="197" t="n"/>
      <c r="H50" s="197" t="n"/>
      <c r="I50" s="197" t="n"/>
      <c r="J50" s="197" t="n"/>
      <c r="K50" s="197" t="n"/>
      <c r="L50" s="197" t="n"/>
      <c r="M50" s="197" t="n"/>
      <c r="N50" s="197" t="n"/>
      <c r="O50" s="197" t="n"/>
      <c r="P50" s="197" t="n"/>
      <c r="Q50" s="197" t="n"/>
      <c r="R50" s="197" t="n"/>
      <c r="S50" s="197" t="n"/>
      <c r="T50" s="197" t="n"/>
      <c r="U50" s="197" t="n"/>
      <c r="V50" s="197" t="n"/>
      <c r="W50" s="197" t="n"/>
    </row>
    <row r="51" ht="12.75" customHeight="1" s="198">
      <c r="A51" s="57" t="n"/>
      <c r="B51" s="57" t="n"/>
      <c r="C51" s="53" t="n"/>
      <c r="D51" s="54" t="n"/>
      <c r="E51" s="57" t="n"/>
      <c r="F51" s="197" t="n"/>
      <c r="G51" s="197" t="n"/>
      <c r="H51" s="197" t="n"/>
      <c r="I51" s="197" t="n"/>
      <c r="J51" s="197" t="n"/>
      <c r="K51" s="197" t="n"/>
      <c r="L51" s="197" t="n"/>
      <c r="M51" s="197" t="n"/>
      <c r="N51" s="197" t="n"/>
      <c r="O51" s="197" t="n"/>
      <c r="P51" s="197" t="n"/>
      <c r="Q51" s="197" t="n"/>
      <c r="R51" s="197" t="n"/>
      <c r="S51" s="197" t="n"/>
      <c r="T51" s="197" t="n"/>
      <c r="U51" s="197" t="n"/>
      <c r="V51" s="197" t="n"/>
      <c r="W51" s="197" t="n"/>
    </row>
    <row r="52" ht="12.75" customHeight="1" s="198">
      <c r="A52" s="57" t="n"/>
      <c r="B52" s="57" t="n"/>
      <c r="C52" s="53" t="n"/>
      <c r="D52" s="54" t="n"/>
      <c r="E52" s="57" t="n"/>
      <c r="F52" s="197" t="n"/>
      <c r="G52" s="197" t="n"/>
      <c r="H52" s="197" t="n"/>
      <c r="I52" s="197" t="n"/>
      <c r="J52" s="197" t="n"/>
      <c r="K52" s="197" t="n"/>
      <c r="L52" s="197" t="n"/>
      <c r="M52" s="197" t="n"/>
      <c r="N52" s="197" t="n"/>
      <c r="O52" s="197" t="n"/>
      <c r="P52" s="197" t="n"/>
      <c r="Q52" s="197" t="n"/>
      <c r="R52" s="197" t="n"/>
      <c r="S52" s="197" t="n"/>
      <c r="T52" s="197" t="n"/>
      <c r="U52" s="197" t="n"/>
      <c r="V52" s="197" t="n"/>
      <c r="W52" s="197" t="n"/>
    </row>
    <row r="53" ht="12.75" customHeight="1" s="198">
      <c r="A53" s="57" t="n"/>
      <c r="B53" s="57" t="n"/>
      <c r="C53" s="53" t="n"/>
      <c r="D53" s="54" t="n"/>
      <c r="E53" s="57" t="n"/>
      <c r="F53" s="197" t="n"/>
      <c r="G53" s="197" t="n"/>
      <c r="H53" s="197" t="n"/>
      <c r="I53" s="197" t="n"/>
      <c r="J53" s="197" t="n"/>
      <c r="K53" s="197" t="n"/>
      <c r="L53" s="197" t="n"/>
      <c r="M53" s="197" t="n"/>
      <c r="N53" s="197" t="n"/>
      <c r="O53" s="197" t="n"/>
      <c r="P53" s="197" t="n"/>
      <c r="Q53" s="197" t="n"/>
      <c r="R53" s="197" t="n"/>
      <c r="S53" s="197" t="n"/>
      <c r="T53" s="197" t="n"/>
      <c r="U53" s="197" t="n"/>
      <c r="V53" s="197" t="n"/>
      <c r="W53" s="197" t="n"/>
    </row>
    <row r="54" ht="12.75" customHeight="1" s="198">
      <c r="A54" s="57" t="n"/>
      <c r="B54" s="57" t="n"/>
      <c r="C54" s="53" t="n"/>
      <c r="D54" s="54" t="n"/>
      <c r="E54" s="57" t="n"/>
      <c r="F54" s="197" t="n"/>
      <c r="G54" s="197" t="n"/>
      <c r="H54" s="197" t="n"/>
      <c r="I54" s="197" t="n"/>
      <c r="J54" s="197" t="n"/>
      <c r="K54" s="197" t="n"/>
      <c r="L54" s="197" t="n"/>
      <c r="M54" s="197" t="n"/>
      <c r="N54" s="197" t="n"/>
      <c r="O54" s="197" t="n"/>
      <c r="P54" s="197" t="n"/>
      <c r="Q54" s="197" t="n"/>
      <c r="R54" s="197" t="n"/>
      <c r="S54" s="197" t="n"/>
      <c r="T54" s="197" t="n"/>
      <c r="U54" s="197" t="n"/>
      <c r="V54" s="197" t="n"/>
      <c r="W54" s="197" t="n"/>
    </row>
    <row r="55" ht="12.75" customHeight="1" s="198">
      <c r="A55" s="57" t="n"/>
      <c r="B55" s="57" t="n"/>
      <c r="C55" s="53" t="n"/>
      <c r="D55" s="54" t="n"/>
      <c r="E55" s="57" t="n"/>
      <c r="F55" s="197" t="n"/>
      <c r="G55" s="197" t="n"/>
      <c r="H55" s="197" t="n"/>
      <c r="I55" s="197" t="n"/>
      <c r="J55" s="197" t="n"/>
      <c r="K55" s="197" t="n"/>
      <c r="L55" s="197" t="n"/>
      <c r="M55" s="197" t="n"/>
      <c r="N55" s="197" t="n"/>
      <c r="O55" s="197" t="n"/>
      <c r="P55" s="197" t="n"/>
      <c r="Q55" s="197" t="n"/>
      <c r="R55" s="197" t="n"/>
      <c r="S55" s="197" t="n"/>
      <c r="T55" s="197" t="n"/>
      <c r="U55" s="197" t="n"/>
      <c r="V55" s="197" t="n"/>
      <c r="W55" s="197" t="n"/>
    </row>
    <row r="56" ht="12.75" customHeight="1" s="198">
      <c r="A56" s="57" t="n"/>
      <c r="B56" s="57" t="n"/>
      <c r="C56" s="53" t="n"/>
      <c r="D56" s="54" t="n"/>
      <c r="E56" s="57" t="n"/>
      <c r="F56" s="197" t="n"/>
      <c r="G56" s="197" t="n"/>
      <c r="H56" s="197" t="n"/>
      <c r="I56" s="197" t="n"/>
      <c r="J56" s="197" t="n"/>
      <c r="K56" s="197" t="n"/>
      <c r="L56" s="197" t="n"/>
      <c r="M56" s="197" t="n"/>
      <c r="N56" s="197" t="n"/>
      <c r="O56" s="197" t="n"/>
      <c r="P56" s="197" t="n"/>
      <c r="Q56" s="197" t="n"/>
      <c r="R56" s="197" t="n"/>
      <c r="S56" s="197" t="n"/>
      <c r="T56" s="197" t="n"/>
      <c r="U56" s="197" t="n"/>
      <c r="V56" s="197" t="n"/>
      <c r="W56" s="197" t="n"/>
    </row>
    <row r="57" ht="12.75" customHeight="1" s="198">
      <c r="A57" s="57" t="n"/>
      <c r="B57" s="57" t="n"/>
      <c r="C57" s="53" t="n"/>
      <c r="D57" s="54" t="n"/>
      <c r="E57" s="57" t="n"/>
      <c r="F57" s="197" t="n"/>
      <c r="G57" s="197" t="n"/>
      <c r="H57" s="197" t="n"/>
      <c r="I57" s="197" t="n"/>
      <c r="J57" s="197" t="n"/>
      <c r="K57" s="197" t="n"/>
      <c r="L57" s="197" t="n"/>
      <c r="M57" s="197" t="n"/>
      <c r="N57" s="197" t="n"/>
      <c r="O57" s="197" t="n"/>
      <c r="P57" s="197" t="n"/>
      <c r="Q57" s="197" t="n"/>
      <c r="R57" s="197" t="n"/>
      <c r="S57" s="197" t="n"/>
      <c r="T57" s="197" t="n"/>
      <c r="U57" s="197" t="n"/>
      <c r="V57" s="197" t="n"/>
      <c r="W57" s="197" t="n"/>
    </row>
    <row r="58" ht="12.75" customHeight="1" s="198">
      <c r="A58" s="57" t="n"/>
      <c r="B58" s="57" t="n"/>
      <c r="C58" s="53" t="n"/>
      <c r="D58" s="54" t="n"/>
      <c r="E58" s="57" t="n"/>
      <c r="F58" s="197" t="n"/>
      <c r="G58" s="197" t="n"/>
      <c r="H58" s="197" t="n"/>
      <c r="I58" s="197" t="n"/>
      <c r="J58" s="197" t="n"/>
      <c r="K58" s="197" t="n"/>
      <c r="L58" s="197" t="n"/>
      <c r="M58" s="197" t="n"/>
      <c r="N58" s="197" t="n"/>
      <c r="O58" s="197" t="n"/>
      <c r="P58" s="197" t="n"/>
      <c r="Q58" s="197" t="n"/>
      <c r="R58" s="197" t="n"/>
      <c r="S58" s="197" t="n"/>
      <c r="T58" s="197" t="n"/>
      <c r="U58" s="197" t="n"/>
      <c r="V58" s="197" t="n"/>
      <c r="W58" s="197" t="n"/>
    </row>
    <row r="59" ht="12.75" customHeight="1" s="198">
      <c r="A59" s="57" t="n"/>
      <c r="B59" s="57" t="n"/>
      <c r="C59" s="53" t="n"/>
      <c r="D59" s="54" t="n"/>
      <c r="E59" s="57" t="n"/>
      <c r="F59" s="197" t="n"/>
      <c r="G59" s="197" t="n"/>
      <c r="H59" s="197" t="n"/>
      <c r="I59" s="197" t="n"/>
      <c r="J59" s="197" t="n"/>
      <c r="K59" s="197" t="n"/>
      <c r="L59" s="197" t="n"/>
      <c r="M59" s="197" t="n"/>
      <c r="N59" s="197" t="n"/>
      <c r="O59" s="197" t="n"/>
      <c r="P59" s="197" t="n"/>
      <c r="Q59" s="197" t="n"/>
      <c r="R59" s="197" t="n"/>
      <c r="S59" s="197" t="n"/>
      <c r="T59" s="197" t="n"/>
      <c r="U59" s="197" t="n"/>
      <c r="V59" s="197" t="n"/>
      <c r="W59" s="197" t="n"/>
    </row>
    <row r="60" ht="12.75" customHeight="1" s="198">
      <c r="A60" s="57" t="n"/>
      <c r="B60" s="57" t="n"/>
      <c r="C60" s="53" t="n"/>
      <c r="D60" s="54" t="n"/>
      <c r="E60" s="57" t="n"/>
      <c r="F60" s="197" t="n"/>
      <c r="G60" s="197" t="n"/>
      <c r="H60" s="197" t="n"/>
      <c r="I60" s="197" t="n"/>
      <c r="J60" s="197" t="n"/>
      <c r="K60" s="197" t="n"/>
      <c r="L60" s="197" t="n"/>
      <c r="M60" s="197" t="n"/>
      <c r="N60" s="197" t="n"/>
      <c r="O60" s="197" t="n"/>
      <c r="P60" s="197" t="n"/>
      <c r="Q60" s="197" t="n"/>
      <c r="R60" s="197" t="n"/>
      <c r="S60" s="197" t="n"/>
      <c r="T60" s="197" t="n"/>
      <c r="U60" s="197" t="n"/>
      <c r="V60" s="197" t="n"/>
      <c r="W60" s="197" t="n"/>
    </row>
    <row r="61" ht="12.75" customHeight="1" s="198">
      <c r="A61" s="57" t="n"/>
      <c r="B61" s="57" t="n"/>
      <c r="C61" s="53" t="n"/>
      <c r="D61" s="54" t="n"/>
      <c r="E61" s="57" t="n"/>
      <c r="F61" s="197" t="n"/>
      <c r="G61" s="197" t="n"/>
      <c r="H61" s="197" t="n"/>
      <c r="I61" s="197" t="n"/>
      <c r="J61" s="197" t="n"/>
      <c r="K61" s="197" t="n"/>
      <c r="L61" s="197" t="n"/>
      <c r="M61" s="197" t="n"/>
      <c r="N61" s="197" t="n"/>
      <c r="O61" s="197" t="n"/>
      <c r="P61" s="197" t="n"/>
      <c r="Q61" s="197" t="n"/>
      <c r="R61" s="197" t="n"/>
      <c r="S61" s="197" t="n"/>
      <c r="T61" s="197" t="n"/>
      <c r="U61" s="197" t="n"/>
      <c r="V61" s="197" t="n"/>
      <c r="W61" s="197" t="n"/>
    </row>
    <row r="62" ht="12.75" customHeight="1" s="198">
      <c r="A62" s="57" t="n"/>
      <c r="B62" s="57" t="n"/>
      <c r="C62" s="53" t="n"/>
      <c r="D62" s="54" t="n"/>
      <c r="E62" s="57" t="n"/>
      <c r="F62" s="197" t="n"/>
      <c r="G62" s="197" t="n"/>
      <c r="H62" s="197" t="n"/>
      <c r="I62" s="197" t="n"/>
      <c r="J62" s="197" t="n"/>
      <c r="K62" s="197" t="n"/>
      <c r="L62" s="197" t="n"/>
      <c r="M62" s="197" t="n"/>
      <c r="N62" s="197" t="n"/>
      <c r="O62" s="197" t="n"/>
      <c r="P62" s="197" t="n"/>
      <c r="Q62" s="197" t="n"/>
      <c r="R62" s="197" t="n"/>
      <c r="S62" s="197" t="n"/>
      <c r="T62" s="197" t="n"/>
      <c r="U62" s="197" t="n"/>
      <c r="V62" s="197" t="n"/>
      <c r="W62" s="197" t="n"/>
    </row>
    <row r="63" ht="12.75" customHeight="1" s="198">
      <c r="A63" s="57" t="n"/>
      <c r="B63" s="57" t="n"/>
      <c r="C63" s="53" t="n"/>
      <c r="D63" s="54" t="n"/>
      <c r="E63" s="57" t="n"/>
      <c r="F63" s="197" t="n"/>
      <c r="G63" s="197" t="n"/>
      <c r="H63" s="197" t="n"/>
      <c r="I63" s="197" t="n"/>
      <c r="J63" s="197" t="n"/>
      <c r="K63" s="197" t="n"/>
      <c r="L63" s="197" t="n"/>
      <c r="M63" s="197" t="n"/>
      <c r="N63" s="197" t="n"/>
      <c r="O63" s="197" t="n"/>
      <c r="P63" s="197" t="n"/>
      <c r="Q63" s="197" t="n"/>
      <c r="R63" s="197" t="n"/>
      <c r="S63" s="197" t="n"/>
      <c r="T63" s="197" t="n"/>
      <c r="U63" s="197" t="n"/>
      <c r="V63" s="197" t="n"/>
      <c r="W63" s="197" t="n"/>
    </row>
    <row r="64" ht="12.75" customHeight="1" s="198">
      <c r="A64" s="57" t="n"/>
      <c r="B64" s="57" t="n"/>
      <c r="C64" s="53" t="n"/>
      <c r="D64" s="54" t="n"/>
      <c r="E64" s="57" t="n"/>
      <c r="F64" s="197" t="n"/>
      <c r="G64" s="197" t="n"/>
      <c r="H64" s="197" t="n"/>
      <c r="I64" s="197" t="n"/>
      <c r="J64" s="197" t="n"/>
      <c r="K64" s="197" t="n"/>
      <c r="L64" s="197" t="n"/>
      <c r="M64" s="197" t="n"/>
      <c r="N64" s="197" t="n"/>
      <c r="O64" s="197" t="n"/>
      <c r="P64" s="197" t="n"/>
      <c r="Q64" s="197" t="n"/>
      <c r="R64" s="197" t="n"/>
      <c r="S64" s="197" t="n"/>
      <c r="T64" s="197" t="n"/>
      <c r="U64" s="197" t="n"/>
      <c r="V64" s="197" t="n"/>
      <c r="W64" s="197" t="n"/>
    </row>
    <row r="65" ht="12.75" customHeight="1" s="198">
      <c r="A65" s="57" t="n"/>
      <c r="B65" s="57" t="n"/>
      <c r="C65" s="53" t="n"/>
      <c r="D65" s="54" t="n"/>
      <c r="E65" s="57" t="n"/>
      <c r="F65" s="197" t="n"/>
      <c r="G65" s="197" t="n"/>
      <c r="H65" s="197" t="n"/>
      <c r="I65" s="197" t="n"/>
      <c r="J65" s="197" t="n"/>
      <c r="K65" s="197" t="n"/>
      <c r="L65" s="197" t="n"/>
      <c r="M65" s="197" t="n"/>
      <c r="N65" s="197" t="n"/>
      <c r="O65" s="197" t="n"/>
      <c r="P65" s="197" t="n"/>
      <c r="Q65" s="197" t="n"/>
      <c r="R65" s="197" t="n"/>
      <c r="S65" s="197" t="n"/>
      <c r="T65" s="197" t="n"/>
      <c r="U65" s="197" t="n"/>
      <c r="V65" s="197" t="n"/>
      <c r="W65" s="197" t="n"/>
    </row>
    <row r="66" ht="12.75" customHeight="1" s="198">
      <c r="A66" s="57" t="n"/>
      <c r="B66" s="57" t="n"/>
      <c r="C66" s="53" t="n"/>
      <c r="D66" s="54" t="n"/>
      <c r="E66" s="57" t="n"/>
      <c r="F66" s="197" t="n"/>
      <c r="G66" s="197" t="n"/>
      <c r="H66" s="197" t="n"/>
      <c r="I66" s="197" t="n"/>
      <c r="J66" s="197" t="n"/>
      <c r="K66" s="197" t="n"/>
      <c r="L66" s="197" t="n"/>
      <c r="M66" s="197" t="n"/>
      <c r="N66" s="197" t="n"/>
      <c r="O66" s="197" t="n"/>
      <c r="P66" s="197" t="n"/>
      <c r="Q66" s="197" t="n"/>
      <c r="R66" s="197" t="n"/>
      <c r="S66" s="197" t="n"/>
      <c r="T66" s="197" t="n"/>
      <c r="U66" s="197" t="n"/>
      <c r="V66" s="197" t="n"/>
      <c r="W66" s="197" t="n"/>
    </row>
    <row r="67" ht="12.75" customHeight="1" s="198">
      <c r="A67" s="57" t="n"/>
      <c r="B67" s="57" t="n"/>
      <c r="C67" s="53" t="n"/>
      <c r="D67" s="54" t="n"/>
      <c r="E67" s="57" t="n"/>
      <c r="F67" s="197" t="n"/>
      <c r="G67" s="197" t="n"/>
      <c r="H67" s="197" t="n"/>
      <c r="I67" s="197" t="n"/>
      <c r="J67" s="197" t="n"/>
      <c r="K67" s="197" t="n"/>
      <c r="L67" s="197" t="n"/>
      <c r="M67" s="197" t="n"/>
      <c r="N67" s="197" t="n"/>
      <c r="O67" s="197" t="n"/>
      <c r="P67" s="197" t="n"/>
      <c r="Q67" s="197" t="n"/>
      <c r="R67" s="197" t="n"/>
      <c r="S67" s="197" t="n"/>
      <c r="T67" s="197" t="n"/>
      <c r="U67" s="197" t="n"/>
      <c r="V67" s="197" t="n"/>
      <c r="W67" s="197" t="n"/>
    </row>
    <row r="68" ht="12.75" customHeight="1" s="198">
      <c r="A68" s="57" t="n"/>
      <c r="B68" s="57" t="n"/>
      <c r="C68" s="53" t="n"/>
      <c r="D68" s="54" t="n"/>
      <c r="E68" s="57" t="n"/>
      <c r="F68" s="197" t="n"/>
      <c r="G68" s="197" t="n"/>
      <c r="H68" s="197" t="n"/>
      <c r="I68" s="197" t="n"/>
      <c r="J68" s="197" t="n"/>
      <c r="K68" s="197" t="n"/>
      <c r="L68" s="197" t="n"/>
      <c r="M68" s="197" t="n"/>
      <c r="N68" s="197" t="n"/>
      <c r="O68" s="197" t="n"/>
      <c r="P68" s="197" t="n"/>
      <c r="Q68" s="197" t="n"/>
      <c r="R68" s="197" t="n"/>
      <c r="S68" s="197" t="n"/>
      <c r="T68" s="197" t="n"/>
      <c r="U68" s="197" t="n"/>
      <c r="V68" s="197" t="n"/>
      <c r="W68" s="197" t="n"/>
    </row>
    <row r="69" ht="12.75" customHeight="1" s="198">
      <c r="A69" s="57" t="n"/>
      <c r="B69" s="57" t="n"/>
      <c r="C69" s="53" t="n"/>
      <c r="D69" s="54" t="n"/>
      <c r="E69" s="57" t="n"/>
      <c r="F69" s="197" t="n"/>
      <c r="G69" s="197" t="n"/>
      <c r="H69" s="197" t="n"/>
      <c r="I69" s="197" t="n"/>
      <c r="J69" s="197" t="n"/>
      <c r="K69" s="197" t="n"/>
      <c r="L69" s="197" t="n"/>
      <c r="M69" s="197" t="n"/>
      <c r="N69" s="197" t="n"/>
      <c r="O69" s="197" t="n"/>
      <c r="P69" s="197" t="n"/>
      <c r="Q69" s="197" t="n"/>
      <c r="R69" s="197" t="n"/>
      <c r="S69" s="197" t="n"/>
      <c r="T69" s="197" t="n"/>
      <c r="U69" s="197" t="n"/>
      <c r="V69" s="197" t="n"/>
      <c r="W69" s="197" t="n"/>
    </row>
    <row r="70" ht="12.75" customHeight="1" s="198">
      <c r="A70" s="57" t="n"/>
      <c r="B70" s="57" t="n"/>
      <c r="C70" s="53" t="n"/>
      <c r="D70" s="54" t="n"/>
      <c r="E70" s="57" t="n"/>
      <c r="F70" s="197" t="n"/>
      <c r="G70" s="197" t="n"/>
      <c r="H70" s="197" t="n"/>
      <c r="I70" s="197" t="n"/>
      <c r="J70" s="197" t="n"/>
      <c r="K70" s="197" t="n"/>
      <c r="L70" s="197" t="n"/>
      <c r="M70" s="197" t="n"/>
      <c r="N70" s="197" t="n"/>
      <c r="O70" s="197" t="n"/>
      <c r="P70" s="197" t="n"/>
      <c r="Q70" s="197" t="n"/>
      <c r="R70" s="197" t="n"/>
      <c r="S70" s="197" t="n"/>
      <c r="T70" s="197" t="n"/>
      <c r="U70" s="197" t="n"/>
      <c r="V70" s="197" t="n"/>
      <c r="W70" s="197" t="n"/>
    </row>
    <row r="71" ht="12.75" customHeight="1" s="198">
      <c r="A71" s="57" t="n"/>
      <c r="B71" s="57" t="n"/>
      <c r="C71" s="53" t="n"/>
      <c r="D71" s="54" t="n"/>
      <c r="E71" s="57" t="n"/>
      <c r="F71" s="197" t="n"/>
      <c r="G71" s="197" t="n"/>
      <c r="H71" s="197" t="n"/>
      <c r="I71" s="197" t="n"/>
      <c r="J71" s="197" t="n"/>
      <c r="K71" s="197" t="n"/>
      <c r="L71" s="197" t="n"/>
      <c r="M71" s="197" t="n"/>
      <c r="N71" s="197" t="n"/>
      <c r="O71" s="197" t="n"/>
      <c r="P71" s="197" t="n"/>
      <c r="Q71" s="197" t="n"/>
      <c r="R71" s="197" t="n"/>
      <c r="S71" s="197" t="n"/>
      <c r="T71" s="197" t="n"/>
      <c r="U71" s="197" t="n"/>
      <c r="V71" s="197" t="n"/>
      <c r="W71" s="197" t="n"/>
    </row>
    <row r="72" ht="12.75" customHeight="1" s="198">
      <c r="A72" s="57" t="n"/>
      <c r="B72" s="57" t="n"/>
      <c r="C72" s="53" t="n"/>
      <c r="D72" s="54" t="n"/>
      <c r="E72" s="57" t="n"/>
      <c r="F72" s="197" t="n"/>
      <c r="G72" s="197" t="n"/>
      <c r="H72" s="197" t="n"/>
      <c r="I72" s="197" t="n"/>
      <c r="J72" s="197" t="n"/>
      <c r="K72" s="197" t="n"/>
      <c r="L72" s="197" t="n"/>
      <c r="M72" s="197" t="n"/>
      <c r="N72" s="197" t="n"/>
      <c r="O72" s="197" t="n"/>
      <c r="P72" s="197" t="n"/>
      <c r="Q72" s="197" t="n"/>
      <c r="R72" s="197" t="n"/>
      <c r="S72" s="197" t="n"/>
      <c r="T72" s="197" t="n"/>
      <c r="U72" s="197" t="n"/>
      <c r="V72" s="197" t="n"/>
      <c r="W72" s="197" t="n"/>
    </row>
    <row r="73" ht="12.75" customHeight="1" s="198">
      <c r="A73" s="57" t="n"/>
      <c r="B73" s="57" t="n"/>
      <c r="C73" s="53" t="n"/>
      <c r="D73" s="54" t="n"/>
      <c r="E73" s="57" t="n"/>
      <c r="F73" s="197" t="n"/>
      <c r="G73" s="197" t="n"/>
      <c r="H73" s="197" t="n"/>
      <c r="I73" s="197" t="n"/>
      <c r="J73" s="197" t="n"/>
      <c r="K73" s="197" t="n"/>
      <c r="L73" s="197" t="n"/>
      <c r="M73" s="197" t="n"/>
      <c r="N73" s="197" t="n"/>
      <c r="O73" s="197" t="n"/>
      <c r="P73" s="197" t="n"/>
      <c r="Q73" s="197" t="n"/>
      <c r="R73" s="197" t="n"/>
      <c r="S73" s="197" t="n"/>
      <c r="T73" s="197" t="n"/>
      <c r="U73" s="197" t="n"/>
      <c r="V73" s="197" t="n"/>
      <c r="W73" s="197" t="n"/>
    </row>
    <row r="74" ht="12.75" customHeight="1" s="198">
      <c r="A74" s="57" t="n"/>
      <c r="B74" s="57" t="n"/>
      <c r="C74" s="53" t="n"/>
      <c r="D74" s="54" t="n"/>
      <c r="E74" s="57" t="n"/>
      <c r="F74" s="197" t="n"/>
      <c r="G74" s="197" t="n"/>
      <c r="H74" s="197" t="n"/>
      <c r="I74" s="197" t="n"/>
      <c r="J74" s="197" t="n"/>
      <c r="K74" s="197" t="n"/>
      <c r="L74" s="197" t="n"/>
      <c r="M74" s="197" t="n"/>
      <c r="N74" s="197" t="n"/>
      <c r="O74" s="197" t="n"/>
      <c r="P74" s="197" t="n"/>
      <c r="Q74" s="197" t="n"/>
      <c r="R74" s="197" t="n"/>
      <c r="S74" s="197" t="n"/>
      <c r="T74" s="197" t="n"/>
      <c r="U74" s="197" t="n"/>
      <c r="V74" s="197" t="n"/>
      <c r="W74" s="197" t="n"/>
    </row>
    <row r="75" ht="12.75" customHeight="1" s="198">
      <c r="A75" s="57" t="n"/>
      <c r="B75" s="57" t="n"/>
      <c r="C75" s="53" t="n"/>
      <c r="D75" s="54" t="n"/>
      <c r="E75" s="57" t="n"/>
      <c r="F75" s="197" t="n"/>
      <c r="G75" s="197" t="n"/>
      <c r="H75" s="197" t="n"/>
      <c r="I75" s="197" t="n"/>
      <c r="J75" s="197" t="n"/>
      <c r="K75" s="197" t="n"/>
      <c r="L75" s="197" t="n"/>
      <c r="M75" s="197" t="n"/>
      <c r="N75" s="197" t="n"/>
      <c r="O75" s="197" t="n"/>
      <c r="P75" s="197" t="n"/>
      <c r="Q75" s="197" t="n"/>
      <c r="R75" s="197" t="n"/>
      <c r="S75" s="197" t="n"/>
      <c r="T75" s="197" t="n"/>
      <c r="U75" s="197" t="n"/>
      <c r="V75" s="197" t="n"/>
      <c r="W75" s="197" t="n"/>
    </row>
    <row r="76" ht="12.75" customHeight="1" s="198">
      <c r="A76" s="57" t="n"/>
      <c r="B76" s="57" t="n"/>
      <c r="C76" s="53" t="n"/>
      <c r="D76" s="54" t="n"/>
      <c r="E76" s="57" t="n"/>
      <c r="F76" s="197" t="n"/>
      <c r="G76" s="197" t="n"/>
      <c r="H76" s="197" t="n"/>
      <c r="I76" s="197" t="n"/>
      <c r="J76" s="197" t="n"/>
      <c r="K76" s="197" t="n"/>
      <c r="L76" s="197" t="n"/>
      <c r="M76" s="197" t="n"/>
      <c r="N76" s="197" t="n"/>
      <c r="O76" s="197" t="n"/>
      <c r="P76" s="197" t="n"/>
      <c r="Q76" s="197" t="n"/>
      <c r="R76" s="197" t="n"/>
      <c r="S76" s="197" t="n"/>
      <c r="T76" s="197" t="n"/>
      <c r="U76" s="197" t="n"/>
      <c r="V76" s="197" t="n"/>
      <c r="W76" s="197" t="n"/>
    </row>
    <row r="77" ht="12.75" customHeight="1" s="198">
      <c r="A77" s="57" t="n"/>
      <c r="B77" s="57" t="n"/>
      <c r="C77" s="53" t="n"/>
      <c r="D77" s="54" t="n"/>
      <c r="E77" s="57" t="n"/>
      <c r="F77" s="197" t="n"/>
      <c r="G77" s="197" t="n"/>
      <c r="H77" s="197" t="n"/>
      <c r="I77" s="197" t="n"/>
      <c r="J77" s="197" t="n"/>
      <c r="K77" s="197" t="n"/>
      <c r="L77" s="197" t="n"/>
      <c r="M77" s="197" t="n"/>
      <c r="N77" s="197" t="n"/>
      <c r="O77" s="197" t="n"/>
      <c r="P77" s="197" t="n"/>
      <c r="Q77" s="197" t="n"/>
      <c r="R77" s="197" t="n"/>
      <c r="S77" s="197" t="n"/>
      <c r="T77" s="197" t="n"/>
      <c r="U77" s="197" t="n"/>
      <c r="V77" s="197" t="n"/>
      <c r="W77" s="197" t="n"/>
    </row>
    <row r="78" ht="12.75" customHeight="1" s="198">
      <c r="A78" s="57" t="n"/>
      <c r="B78" s="57" t="n"/>
      <c r="C78" s="53" t="n"/>
      <c r="D78" s="54" t="n"/>
      <c r="E78" s="57" t="n"/>
      <c r="F78" s="197" t="n"/>
      <c r="G78" s="197" t="n"/>
      <c r="H78" s="197" t="n"/>
      <c r="I78" s="197" t="n"/>
      <c r="J78" s="197" t="n"/>
      <c r="K78" s="197" t="n"/>
      <c r="L78" s="197" t="n"/>
      <c r="M78" s="197" t="n"/>
      <c r="N78" s="197" t="n"/>
      <c r="O78" s="197" t="n"/>
      <c r="P78" s="197" t="n"/>
      <c r="Q78" s="197" t="n"/>
      <c r="R78" s="197" t="n"/>
      <c r="S78" s="197" t="n"/>
      <c r="T78" s="197" t="n"/>
      <c r="U78" s="197" t="n"/>
      <c r="V78" s="197" t="n"/>
      <c r="W78" s="197" t="n"/>
    </row>
    <row r="79" ht="12.75" customHeight="1" s="198">
      <c r="A79" s="57" t="n"/>
      <c r="B79" s="57" t="n"/>
      <c r="C79" s="53" t="n"/>
      <c r="D79" s="54" t="n"/>
      <c r="E79" s="57" t="n"/>
      <c r="F79" s="197" t="n"/>
      <c r="G79" s="197" t="n"/>
      <c r="H79" s="197" t="n"/>
      <c r="I79" s="197" t="n"/>
      <c r="J79" s="197" t="n"/>
      <c r="K79" s="197" t="n"/>
      <c r="L79" s="197" t="n"/>
      <c r="M79" s="197" t="n"/>
      <c r="N79" s="197" t="n"/>
      <c r="O79" s="197" t="n"/>
      <c r="P79" s="197" t="n"/>
      <c r="Q79" s="197" t="n"/>
      <c r="R79" s="197" t="n"/>
      <c r="S79" s="197" t="n"/>
      <c r="T79" s="197" t="n"/>
      <c r="U79" s="197" t="n"/>
      <c r="V79" s="197" t="n"/>
      <c r="W79" s="197" t="n"/>
    </row>
    <row r="80" ht="12.75" customHeight="1" s="198">
      <c r="A80" s="57" t="n"/>
      <c r="B80" s="57" t="n"/>
      <c r="C80" s="53" t="n"/>
      <c r="D80" s="54" t="n"/>
      <c r="E80" s="57" t="n"/>
      <c r="F80" s="197" t="n"/>
      <c r="G80" s="197" t="n"/>
      <c r="H80" s="197" t="n"/>
      <c r="I80" s="197" t="n"/>
      <c r="J80" s="197" t="n"/>
      <c r="K80" s="197" t="n"/>
      <c r="L80" s="197" t="n"/>
      <c r="M80" s="197" t="n"/>
      <c r="N80" s="197" t="n"/>
      <c r="O80" s="197" t="n"/>
      <c r="P80" s="197" t="n"/>
      <c r="Q80" s="197" t="n"/>
      <c r="R80" s="197" t="n"/>
      <c r="S80" s="197" t="n"/>
      <c r="T80" s="197" t="n"/>
      <c r="U80" s="197" t="n"/>
      <c r="V80" s="197" t="n"/>
      <c r="W80" s="197" t="n"/>
    </row>
    <row r="81" ht="12.75" customHeight="1" s="198">
      <c r="A81" s="57" t="n"/>
      <c r="B81" s="57" t="n"/>
      <c r="C81" s="53" t="n"/>
      <c r="D81" s="54" t="n"/>
      <c r="E81" s="57" t="n"/>
      <c r="F81" s="197" t="n"/>
      <c r="G81" s="197" t="n"/>
      <c r="H81" s="197" t="n"/>
      <c r="I81" s="197" t="n"/>
      <c r="J81" s="197" t="n"/>
      <c r="K81" s="197" t="n"/>
      <c r="L81" s="197" t="n"/>
      <c r="M81" s="197" t="n"/>
      <c r="N81" s="197" t="n"/>
      <c r="O81" s="197" t="n"/>
      <c r="P81" s="197" t="n"/>
      <c r="Q81" s="197" t="n"/>
      <c r="R81" s="197" t="n"/>
      <c r="S81" s="197" t="n"/>
      <c r="T81" s="197" t="n"/>
      <c r="U81" s="197" t="n"/>
      <c r="V81" s="197" t="n"/>
      <c r="W81" s="197" t="n"/>
    </row>
    <row r="82" ht="12.75" customHeight="1" s="198">
      <c r="A82" s="57" t="n"/>
      <c r="B82" s="57" t="n"/>
      <c r="C82" s="53" t="n"/>
      <c r="D82" s="54" t="n"/>
      <c r="E82" s="57" t="n"/>
      <c r="F82" s="197" t="n"/>
      <c r="G82" s="197" t="n"/>
      <c r="H82" s="197" t="n"/>
      <c r="I82" s="197" t="n"/>
      <c r="J82" s="197" t="n"/>
      <c r="K82" s="197" t="n"/>
      <c r="L82" s="197" t="n"/>
      <c r="M82" s="197" t="n"/>
      <c r="N82" s="197" t="n"/>
      <c r="O82" s="197" t="n"/>
      <c r="P82" s="197" t="n"/>
      <c r="Q82" s="197" t="n"/>
      <c r="R82" s="197" t="n"/>
      <c r="S82" s="197" t="n"/>
      <c r="T82" s="197" t="n"/>
      <c r="U82" s="197" t="n"/>
      <c r="V82" s="197" t="n"/>
      <c r="W82" s="197" t="n"/>
    </row>
    <row r="83" ht="12.75" customHeight="1" s="198">
      <c r="A83" s="57" t="n"/>
      <c r="B83" s="57" t="n"/>
      <c r="C83" s="53" t="n"/>
      <c r="D83" s="54" t="n"/>
      <c r="E83" s="57" t="n"/>
      <c r="F83" s="197" t="n"/>
      <c r="G83" s="197" t="n"/>
      <c r="H83" s="197" t="n"/>
      <c r="I83" s="197" t="n"/>
      <c r="J83" s="197" t="n"/>
      <c r="K83" s="197" t="n"/>
      <c r="L83" s="197" t="n"/>
      <c r="M83" s="197" t="n"/>
      <c r="N83" s="197" t="n"/>
      <c r="O83" s="197" t="n"/>
      <c r="P83" s="197" t="n"/>
      <c r="Q83" s="197" t="n"/>
      <c r="R83" s="197" t="n"/>
      <c r="S83" s="197" t="n"/>
      <c r="T83" s="197" t="n"/>
      <c r="U83" s="197" t="n"/>
      <c r="V83" s="197" t="n"/>
      <c r="W83" s="197" t="n"/>
    </row>
    <row r="84" ht="12.75" customHeight="1" s="198">
      <c r="A84" s="57" t="n"/>
      <c r="B84" s="57" t="n"/>
      <c r="C84" s="53" t="n"/>
      <c r="D84" s="54" t="n"/>
      <c r="E84" s="57" t="n"/>
      <c r="F84" s="197" t="n"/>
      <c r="G84" s="197" t="n"/>
      <c r="H84" s="197" t="n"/>
      <c r="I84" s="197" t="n"/>
      <c r="J84" s="197" t="n"/>
      <c r="K84" s="197" t="n"/>
      <c r="L84" s="197" t="n"/>
      <c r="M84" s="197" t="n"/>
      <c r="N84" s="197" t="n"/>
      <c r="O84" s="197" t="n"/>
      <c r="P84" s="197" t="n"/>
      <c r="Q84" s="197" t="n"/>
      <c r="R84" s="197" t="n"/>
      <c r="S84" s="197" t="n"/>
      <c r="T84" s="197" t="n"/>
      <c r="U84" s="197" t="n"/>
      <c r="V84" s="197" t="n"/>
      <c r="W84" s="197" t="n"/>
    </row>
    <row r="85" ht="12.75" customHeight="1" s="198">
      <c r="A85" s="57" t="n"/>
      <c r="B85" s="57" t="n"/>
      <c r="C85" s="53" t="n"/>
      <c r="D85" s="54" t="n"/>
      <c r="E85" s="57" t="n"/>
      <c r="F85" s="197" t="n"/>
      <c r="G85" s="197" t="n"/>
      <c r="H85" s="197" t="n"/>
      <c r="I85" s="197" t="n"/>
      <c r="J85" s="197" t="n"/>
      <c r="K85" s="197" t="n"/>
      <c r="L85" s="197" t="n"/>
      <c r="M85" s="197" t="n"/>
      <c r="N85" s="197" t="n"/>
      <c r="O85" s="197" t="n"/>
      <c r="P85" s="197" t="n"/>
      <c r="Q85" s="197" t="n"/>
      <c r="R85" s="197" t="n"/>
      <c r="S85" s="197" t="n"/>
      <c r="T85" s="197" t="n"/>
      <c r="U85" s="197" t="n"/>
      <c r="V85" s="197" t="n"/>
      <c r="W85" s="197" t="n"/>
    </row>
    <row r="86" ht="12.75" customHeight="1" s="198">
      <c r="A86" s="57" t="n"/>
      <c r="B86" s="57" t="n"/>
      <c r="C86" s="53" t="n"/>
      <c r="D86" s="54" t="n"/>
      <c r="E86" s="57" t="n"/>
      <c r="F86" s="197" t="n"/>
      <c r="G86" s="197" t="n"/>
      <c r="H86" s="197" t="n"/>
      <c r="I86" s="197" t="n"/>
      <c r="J86" s="197" t="n"/>
      <c r="K86" s="197" t="n"/>
      <c r="L86" s="197" t="n"/>
      <c r="M86" s="197" t="n"/>
      <c r="N86" s="197" t="n"/>
      <c r="O86" s="197" t="n"/>
      <c r="P86" s="197" t="n"/>
      <c r="Q86" s="197" t="n"/>
      <c r="R86" s="197" t="n"/>
      <c r="S86" s="197" t="n"/>
      <c r="T86" s="197" t="n"/>
      <c r="U86" s="197" t="n"/>
      <c r="V86" s="197" t="n"/>
      <c r="W86" s="197" t="n"/>
    </row>
    <row r="87" ht="12.75" customHeight="1" s="198">
      <c r="A87" s="57" t="n"/>
      <c r="B87" s="57" t="n"/>
      <c r="C87" s="53" t="n"/>
      <c r="D87" s="54" t="n"/>
      <c r="E87" s="57" t="n"/>
      <c r="F87" s="197" t="n"/>
      <c r="G87" s="197" t="n"/>
      <c r="H87" s="197" t="n"/>
      <c r="I87" s="197" t="n"/>
      <c r="J87" s="197" t="n"/>
      <c r="K87" s="197" t="n"/>
      <c r="L87" s="197" t="n"/>
      <c r="M87" s="197" t="n"/>
      <c r="N87" s="197" t="n"/>
      <c r="O87" s="197" t="n"/>
      <c r="P87" s="197" t="n"/>
      <c r="Q87" s="197" t="n"/>
      <c r="R87" s="197" t="n"/>
      <c r="S87" s="197" t="n"/>
      <c r="T87" s="197" t="n"/>
      <c r="U87" s="197" t="n"/>
      <c r="V87" s="197" t="n"/>
      <c r="W87" s="197" t="n"/>
    </row>
    <row r="88" ht="12.75" customHeight="1" s="198">
      <c r="A88" s="57" t="n"/>
      <c r="B88" s="57" t="n"/>
      <c r="C88" s="53" t="n"/>
      <c r="D88" s="54" t="n"/>
      <c r="E88" s="57" t="n"/>
      <c r="F88" s="197" t="n"/>
      <c r="G88" s="197" t="n"/>
      <c r="H88" s="197" t="n"/>
      <c r="I88" s="197" t="n"/>
      <c r="J88" s="197" t="n"/>
      <c r="K88" s="197" t="n"/>
      <c r="L88" s="197" t="n"/>
      <c r="M88" s="197" t="n"/>
      <c r="N88" s="197" t="n"/>
      <c r="O88" s="197" t="n"/>
      <c r="P88" s="197" t="n"/>
      <c r="Q88" s="197" t="n"/>
      <c r="R88" s="197" t="n"/>
      <c r="S88" s="197" t="n"/>
      <c r="T88" s="197" t="n"/>
      <c r="U88" s="197" t="n"/>
      <c r="V88" s="197" t="n"/>
      <c r="W88" s="197" t="n"/>
    </row>
    <row r="89" ht="12.75" customHeight="1" s="198">
      <c r="A89" s="57" t="n"/>
      <c r="B89" s="57" t="n"/>
      <c r="C89" s="53" t="n"/>
      <c r="D89" s="54" t="n"/>
      <c r="E89" s="57" t="n"/>
      <c r="F89" s="197" t="n"/>
      <c r="G89" s="197" t="n"/>
      <c r="H89" s="197" t="n"/>
      <c r="I89" s="197" t="n"/>
      <c r="J89" s="197" t="n"/>
      <c r="K89" s="197" t="n"/>
      <c r="L89" s="197" t="n"/>
      <c r="M89" s="197" t="n"/>
      <c r="N89" s="197" t="n"/>
      <c r="O89" s="197" t="n"/>
      <c r="P89" s="197" t="n"/>
      <c r="Q89" s="197" t="n"/>
      <c r="R89" s="197" t="n"/>
      <c r="S89" s="197" t="n"/>
      <c r="T89" s="197" t="n"/>
      <c r="U89" s="197" t="n"/>
      <c r="V89" s="197" t="n"/>
      <c r="W89" s="197" t="n"/>
    </row>
    <row r="90" ht="12.75" customHeight="1" s="198">
      <c r="A90" s="57" t="n"/>
      <c r="B90" s="57" t="n"/>
      <c r="C90" s="53" t="n"/>
      <c r="D90" s="54" t="n"/>
      <c r="E90" s="57" t="n"/>
      <c r="F90" s="197" t="n"/>
      <c r="G90" s="197" t="n"/>
      <c r="H90" s="197" t="n"/>
      <c r="I90" s="197" t="n"/>
      <c r="J90" s="197" t="n"/>
      <c r="K90" s="197" t="n"/>
      <c r="L90" s="197" t="n"/>
      <c r="M90" s="197" t="n"/>
      <c r="N90" s="197" t="n"/>
      <c r="O90" s="197" t="n"/>
      <c r="P90" s="197" t="n"/>
      <c r="Q90" s="197" t="n"/>
      <c r="R90" s="197" t="n"/>
      <c r="S90" s="197" t="n"/>
      <c r="T90" s="197" t="n"/>
      <c r="U90" s="197" t="n"/>
      <c r="V90" s="197" t="n"/>
      <c r="W90" s="197" t="n"/>
    </row>
    <row r="91" ht="12.75" customHeight="1" s="198">
      <c r="A91" s="57" t="n"/>
      <c r="B91" s="57" t="n"/>
      <c r="C91" s="53" t="n"/>
      <c r="D91" s="54" t="n"/>
      <c r="E91" s="57" t="n"/>
      <c r="F91" s="197" t="n"/>
      <c r="G91" s="197" t="n"/>
      <c r="H91" s="197" t="n"/>
      <c r="I91" s="197" t="n"/>
      <c r="J91" s="197" t="n"/>
      <c r="K91" s="197" t="n"/>
      <c r="L91" s="197" t="n"/>
      <c r="M91" s="197" t="n"/>
      <c r="N91" s="197" t="n"/>
      <c r="O91" s="197" t="n"/>
      <c r="P91" s="197" t="n"/>
      <c r="Q91" s="197" t="n"/>
      <c r="R91" s="197" t="n"/>
      <c r="S91" s="197" t="n"/>
      <c r="T91" s="197" t="n"/>
      <c r="U91" s="197" t="n"/>
      <c r="V91" s="197" t="n"/>
      <c r="W91" s="197" t="n"/>
    </row>
    <row r="92" ht="12.75" customHeight="1" s="198">
      <c r="A92" s="57" t="n"/>
      <c r="B92" s="57" t="n"/>
      <c r="C92" s="53" t="n"/>
      <c r="D92" s="54" t="n"/>
      <c r="E92" s="57" t="n"/>
      <c r="F92" s="197" t="n"/>
      <c r="G92" s="197" t="n"/>
      <c r="H92" s="197" t="n"/>
      <c r="I92" s="197" t="n"/>
      <c r="J92" s="197" t="n"/>
      <c r="K92" s="197" t="n"/>
      <c r="L92" s="197" t="n"/>
      <c r="M92" s="197" t="n"/>
      <c r="N92" s="197" t="n"/>
      <c r="O92" s="197" t="n"/>
      <c r="P92" s="197" t="n"/>
      <c r="Q92" s="197" t="n"/>
      <c r="R92" s="197" t="n"/>
      <c r="S92" s="197" t="n"/>
      <c r="T92" s="197" t="n"/>
      <c r="U92" s="197" t="n"/>
      <c r="V92" s="197" t="n"/>
      <c r="W92" s="197" t="n"/>
    </row>
    <row r="93" ht="12.75" customHeight="1" s="198">
      <c r="A93" s="57" t="n"/>
      <c r="B93" s="57" t="n"/>
      <c r="C93" s="53" t="n"/>
      <c r="D93" s="54" t="n"/>
      <c r="E93" s="57" t="n"/>
      <c r="F93" s="197" t="n"/>
      <c r="G93" s="197" t="n"/>
      <c r="H93" s="197" t="n"/>
      <c r="I93" s="197" t="n"/>
      <c r="J93" s="197" t="n"/>
      <c r="K93" s="197" t="n"/>
      <c r="L93" s="197" t="n"/>
      <c r="M93" s="197" t="n"/>
      <c r="N93" s="197" t="n"/>
      <c r="O93" s="197" t="n"/>
      <c r="P93" s="197" t="n"/>
      <c r="Q93" s="197" t="n"/>
      <c r="R93" s="197" t="n"/>
      <c r="S93" s="197" t="n"/>
      <c r="T93" s="197" t="n"/>
      <c r="U93" s="197" t="n"/>
      <c r="V93" s="197" t="n"/>
      <c r="W93" s="197" t="n"/>
    </row>
    <row r="94" ht="12.75" customHeight="1" s="198">
      <c r="A94" s="57" t="n"/>
      <c r="B94" s="57" t="n"/>
      <c r="C94" s="53" t="n"/>
      <c r="D94" s="54" t="n"/>
      <c r="E94" s="57" t="n"/>
      <c r="F94" s="197" t="n"/>
      <c r="G94" s="197" t="n"/>
      <c r="H94" s="197" t="n"/>
      <c r="I94" s="197" t="n"/>
      <c r="J94" s="197" t="n"/>
      <c r="K94" s="197" t="n"/>
      <c r="L94" s="197" t="n"/>
      <c r="M94" s="197" t="n"/>
      <c r="N94" s="197" t="n"/>
      <c r="O94" s="197" t="n"/>
      <c r="P94" s="197" t="n"/>
      <c r="Q94" s="197" t="n"/>
      <c r="R94" s="197" t="n"/>
      <c r="S94" s="197" t="n"/>
      <c r="T94" s="197" t="n"/>
      <c r="U94" s="197" t="n"/>
      <c r="V94" s="197" t="n"/>
      <c r="W94" s="197" t="n"/>
    </row>
    <row r="95" ht="12.75" customHeight="1" s="198">
      <c r="A95" s="57" t="n"/>
      <c r="B95" s="57" t="n"/>
      <c r="C95" s="53" t="n"/>
      <c r="D95" s="54" t="n"/>
      <c r="E95" s="57" t="n"/>
      <c r="F95" s="197" t="n"/>
      <c r="G95" s="197" t="n"/>
      <c r="H95" s="197" t="n"/>
      <c r="I95" s="197" t="n"/>
      <c r="J95" s="197" t="n"/>
      <c r="K95" s="197" t="n"/>
      <c r="L95" s="197" t="n"/>
      <c r="M95" s="197" t="n"/>
      <c r="N95" s="197" t="n"/>
      <c r="O95" s="197" t="n"/>
      <c r="P95" s="197" t="n"/>
      <c r="Q95" s="197" t="n"/>
      <c r="R95" s="197" t="n"/>
      <c r="S95" s="197" t="n"/>
      <c r="T95" s="197" t="n"/>
      <c r="U95" s="197" t="n"/>
      <c r="V95" s="197" t="n"/>
      <c r="W95" s="197" t="n"/>
    </row>
    <row r="96" ht="12.75" customHeight="1" s="198">
      <c r="A96" s="57" t="n"/>
      <c r="B96" s="57" t="n"/>
      <c r="C96" s="53" t="n"/>
      <c r="D96" s="54" t="n"/>
      <c r="E96" s="57" t="n"/>
      <c r="F96" s="197" t="n"/>
      <c r="G96" s="197" t="n"/>
      <c r="H96" s="197" t="n"/>
      <c r="I96" s="197" t="n"/>
      <c r="J96" s="197" t="n"/>
      <c r="K96" s="197" t="n"/>
      <c r="L96" s="197" t="n"/>
      <c r="M96" s="197" t="n"/>
      <c r="N96" s="197" t="n"/>
      <c r="O96" s="197" t="n"/>
      <c r="P96" s="197" t="n"/>
      <c r="Q96" s="197" t="n"/>
      <c r="R96" s="197" t="n"/>
      <c r="S96" s="197" t="n"/>
      <c r="T96" s="197" t="n"/>
      <c r="U96" s="197" t="n"/>
      <c r="V96" s="197" t="n"/>
      <c r="W96" s="197" t="n"/>
    </row>
    <row r="97" ht="12.75" customHeight="1" s="198">
      <c r="A97" s="57" t="n"/>
      <c r="B97" s="57" t="n"/>
      <c r="C97" s="53" t="n"/>
      <c r="D97" s="54" t="n"/>
      <c r="E97" s="57" t="n"/>
      <c r="F97" s="197" t="n"/>
      <c r="G97" s="197" t="n"/>
      <c r="H97" s="197" t="n"/>
      <c r="I97" s="197" t="n"/>
      <c r="J97" s="197" t="n"/>
      <c r="K97" s="197" t="n"/>
      <c r="L97" s="197" t="n"/>
      <c r="M97" s="197" t="n"/>
      <c r="N97" s="197" t="n"/>
      <c r="O97" s="197" t="n"/>
      <c r="P97" s="197" t="n"/>
      <c r="Q97" s="197" t="n"/>
      <c r="R97" s="197" t="n"/>
      <c r="S97" s="197" t="n"/>
      <c r="T97" s="197" t="n"/>
      <c r="U97" s="197" t="n"/>
      <c r="V97" s="197" t="n"/>
      <c r="W97" s="197" t="n"/>
    </row>
    <row r="98" ht="12.75" customHeight="1" s="198">
      <c r="A98" s="57" t="n"/>
      <c r="B98" s="57" t="n"/>
      <c r="C98" s="53" t="n"/>
      <c r="D98" s="54" t="n"/>
      <c r="E98" s="57" t="n"/>
      <c r="F98" s="197" t="n"/>
      <c r="G98" s="197" t="n"/>
      <c r="H98" s="197" t="n"/>
      <c r="I98" s="197" t="n"/>
      <c r="J98" s="197" t="n"/>
      <c r="K98" s="197" t="n"/>
      <c r="L98" s="197" t="n"/>
      <c r="M98" s="197" t="n"/>
      <c r="N98" s="197" t="n"/>
      <c r="O98" s="197" t="n"/>
      <c r="P98" s="197" t="n"/>
      <c r="Q98" s="197" t="n"/>
      <c r="R98" s="197" t="n"/>
      <c r="S98" s="197" t="n"/>
      <c r="T98" s="197" t="n"/>
      <c r="U98" s="197" t="n"/>
      <c r="V98" s="197" t="n"/>
      <c r="W98" s="197" t="n"/>
    </row>
    <row r="99" ht="12.75" customHeight="1" s="198">
      <c r="A99" s="57" t="n"/>
      <c r="B99" s="57" t="n"/>
      <c r="C99" s="53" t="n"/>
      <c r="D99" s="54" t="n"/>
      <c r="E99" s="57" t="n"/>
      <c r="F99" s="197" t="n"/>
      <c r="G99" s="197" t="n"/>
      <c r="H99" s="197" t="n"/>
      <c r="I99" s="197" t="n"/>
      <c r="J99" s="197" t="n"/>
      <c r="K99" s="197" t="n"/>
      <c r="L99" s="197" t="n"/>
      <c r="M99" s="197" t="n"/>
      <c r="N99" s="197" t="n"/>
      <c r="O99" s="197" t="n"/>
      <c r="P99" s="197" t="n"/>
      <c r="Q99" s="197" t="n"/>
      <c r="R99" s="197" t="n"/>
      <c r="S99" s="197" t="n"/>
      <c r="T99" s="197" t="n"/>
      <c r="U99" s="197" t="n"/>
      <c r="V99" s="197" t="n"/>
      <c r="W99" s="197" t="n"/>
    </row>
    <row r="100" ht="12.75" customHeight="1" s="198">
      <c r="A100" s="57" t="n"/>
      <c r="B100" s="57" t="n"/>
      <c r="C100" s="53" t="n"/>
      <c r="D100" s="54" t="n"/>
      <c r="E100" s="5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row>
    <row r="101" ht="12.75" customHeight="1" s="198">
      <c r="A101" s="57" t="n"/>
      <c r="B101" s="57" t="n"/>
      <c r="C101" s="53" t="n"/>
      <c r="D101" s="54" t="n"/>
      <c r="E101" s="5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row>
    <row r="102" ht="12.75" customHeight="1" s="198">
      <c r="A102" s="57" t="n"/>
      <c r="B102" s="57" t="n"/>
      <c r="C102" s="53" t="n"/>
      <c r="D102" s="54" t="n"/>
      <c r="E102" s="5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row>
    <row r="103" ht="12.75" customHeight="1" s="198">
      <c r="A103" s="57" t="n"/>
      <c r="B103" s="57" t="n"/>
      <c r="C103" s="53" t="n"/>
      <c r="D103" s="54" t="n"/>
      <c r="E103" s="5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row>
    <row r="104" ht="12.75" customHeight="1" s="198">
      <c r="A104" s="57" t="n"/>
      <c r="B104" s="57" t="n"/>
      <c r="C104" s="53" t="n"/>
      <c r="D104" s="54" t="n"/>
      <c r="E104" s="5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row>
    <row r="105" ht="12.75" customHeight="1" s="198">
      <c r="A105" s="57" t="n"/>
      <c r="B105" s="57" t="n"/>
      <c r="C105" s="53" t="n"/>
      <c r="D105" s="54" t="n"/>
      <c r="E105" s="5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row>
    <row r="106" ht="12.75" customHeight="1" s="198">
      <c r="A106" s="57" t="n"/>
      <c r="B106" s="57" t="n"/>
      <c r="C106" s="53" t="n"/>
      <c r="D106" s="54" t="n"/>
      <c r="E106" s="5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row>
    <row r="107" ht="12.75" customHeight="1" s="198">
      <c r="A107" s="57" t="n"/>
      <c r="B107" s="57" t="n"/>
      <c r="C107" s="53" t="n"/>
      <c r="D107" s="54" t="n"/>
      <c r="E107" s="5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row>
    <row r="108" ht="12.75" customHeight="1" s="198">
      <c r="A108" s="57" t="n"/>
      <c r="B108" s="57" t="n"/>
      <c r="C108" s="53" t="n"/>
      <c r="D108" s="54" t="n"/>
      <c r="E108" s="5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row>
    <row r="109" ht="12.75" customHeight="1" s="198">
      <c r="A109" s="57" t="n"/>
      <c r="B109" s="57" t="n"/>
      <c r="C109" s="53" t="n"/>
      <c r="D109" s="54" t="n"/>
      <c r="E109" s="5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row>
    <row r="110" ht="12.75" customHeight="1" s="198">
      <c r="A110" s="57" t="n"/>
      <c r="B110" s="57" t="n"/>
      <c r="C110" s="53" t="n"/>
      <c r="D110" s="54" t="n"/>
      <c r="E110" s="5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row>
    <row r="111" ht="12.75" customHeight="1" s="198">
      <c r="A111" s="57" t="n"/>
      <c r="B111" s="57" t="n"/>
      <c r="C111" s="53" t="n"/>
      <c r="D111" s="54" t="n"/>
      <c r="E111" s="5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row>
    <row r="112" ht="12.75" customHeight="1" s="198">
      <c r="A112" s="57" t="n"/>
      <c r="B112" s="57" t="n"/>
      <c r="C112" s="53" t="n"/>
      <c r="D112" s="54" t="n"/>
      <c r="E112" s="5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row>
    <row r="113" ht="12.75" customHeight="1" s="198">
      <c r="A113" s="57" t="n"/>
      <c r="B113" s="57" t="n"/>
      <c r="C113" s="53" t="n"/>
      <c r="D113" s="54" t="n"/>
      <c r="E113" s="5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row>
    <row r="114" ht="12.75" customHeight="1" s="198">
      <c r="A114" s="57" t="n"/>
      <c r="B114" s="57" t="n"/>
      <c r="C114" s="53" t="n"/>
      <c r="D114" s="54" t="n"/>
      <c r="E114" s="5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row>
    <row r="115" ht="12.75" customHeight="1" s="198">
      <c r="A115" s="57" t="n"/>
      <c r="B115" s="57" t="n"/>
      <c r="C115" s="53" t="n"/>
      <c r="D115" s="54" t="n"/>
      <c r="E115" s="5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row>
    <row r="116" ht="12.75" customHeight="1" s="198">
      <c r="A116" s="57" t="n"/>
      <c r="B116" s="57" t="n"/>
      <c r="C116" s="53" t="n"/>
      <c r="D116" s="54" t="n"/>
      <c r="E116" s="5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row>
    <row r="117" ht="12.75" customHeight="1" s="198">
      <c r="A117" s="57" t="n"/>
      <c r="B117" s="57" t="n"/>
      <c r="C117" s="53" t="n"/>
      <c r="D117" s="54" t="n"/>
      <c r="E117" s="5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row>
    <row r="118" ht="12.75" customHeight="1" s="198">
      <c r="A118" s="57" t="n"/>
      <c r="B118" s="57" t="n"/>
      <c r="C118" s="53" t="n"/>
      <c r="D118" s="54" t="n"/>
      <c r="E118" s="5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row>
    <row r="119" ht="12.75" customHeight="1" s="198">
      <c r="A119" s="57" t="n"/>
      <c r="B119" s="57" t="n"/>
      <c r="C119" s="53" t="n"/>
      <c r="D119" s="54" t="n"/>
      <c r="E119" s="5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row>
    <row r="120" ht="12.75" customHeight="1" s="198">
      <c r="A120" s="57" t="n"/>
      <c r="B120" s="57" t="n"/>
      <c r="C120" s="53" t="n"/>
      <c r="D120" s="54" t="n"/>
      <c r="E120" s="5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row>
    <row r="121" ht="12.75" customHeight="1" s="198">
      <c r="A121" s="57" t="n"/>
      <c r="B121" s="57" t="n"/>
      <c r="C121" s="53" t="n"/>
      <c r="D121" s="54" t="n"/>
      <c r="E121" s="5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row>
    <row r="122" ht="12.75" customHeight="1" s="198">
      <c r="A122" s="57" t="n"/>
      <c r="B122" s="57" t="n"/>
      <c r="C122" s="53" t="n"/>
      <c r="D122" s="54" t="n"/>
      <c r="E122" s="5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row>
    <row r="123" ht="12.75" customHeight="1" s="198">
      <c r="A123" s="57" t="n"/>
      <c r="B123" s="57" t="n"/>
      <c r="C123" s="53" t="n"/>
      <c r="D123" s="54" t="n"/>
      <c r="E123" s="5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row>
    <row r="124" ht="12.75" customHeight="1" s="198">
      <c r="A124" s="57" t="n"/>
      <c r="B124" s="57" t="n"/>
      <c r="C124" s="53" t="n"/>
      <c r="D124" s="54" t="n"/>
      <c r="E124" s="5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row>
    <row r="125" ht="12.75" customHeight="1" s="198">
      <c r="A125" s="57" t="n"/>
      <c r="B125" s="57" t="n"/>
      <c r="C125" s="53" t="n"/>
      <c r="D125" s="54" t="n"/>
      <c r="E125" s="5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row>
    <row r="126" ht="12.75" customHeight="1" s="198">
      <c r="A126" s="57" t="n"/>
      <c r="B126" s="57" t="n"/>
      <c r="C126" s="53" t="n"/>
      <c r="D126" s="54" t="n"/>
      <c r="E126" s="5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row>
    <row r="127" ht="12.75" customHeight="1" s="198">
      <c r="A127" s="57" t="n"/>
      <c r="B127" s="57" t="n"/>
      <c r="C127" s="53" t="n"/>
      <c r="D127" s="54" t="n"/>
      <c r="E127" s="5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row>
    <row r="128" ht="12.75" customHeight="1" s="198">
      <c r="A128" s="57" t="n"/>
      <c r="B128" s="57" t="n"/>
      <c r="C128" s="53" t="n"/>
      <c r="D128" s="54" t="n"/>
      <c r="E128" s="5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row>
    <row r="129" ht="12.75" customHeight="1" s="198">
      <c r="A129" s="57" t="n"/>
      <c r="B129" s="57" t="n"/>
      <c r="C129" s="53" t="n"/>
      <c r="D129" s="54" t="n"/>
      <c r="E129" s="5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row>
    <row r="130" ht="12.75" customHeight="1" s="198">
      <c r="A130" s="57" t="n"/>
      <c r="B130" s="57" t="n"/>
      <c r="C130" s="53" t="n"/>
      <c r="D130" s="54" t="n"/>
      <c r="E130" s="5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row>
    <row r="131" ht="12.75" customHeight="1" s="198">
      <c r="A131" s="57" t="n"/>
      <c r="B131" s="57" t="n"/>
      <c r="C131" s="53" t="n"/>
      <c r="D131" s="54" t="n"/>
      <c r="E131" s="5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row>
    <row r="132" ht="12.75" customHeight="1" s="198">
      <c r="A132" s="57" t="n"/>
      <c r="B132" s="57" t="n"/>
      <c r="C132" s="53" t="n"/>
      <c r="D132" s="54" t="n"/>
      <c r="E132" s="5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row>
    <row r="133" ht="12.75" customHeight="1" s="198">
      <c r="A133" s="57" t="n"/>
      <c r="B133" s="57" t="n"/>
      <c r="C133" s="53" t="n"/>
      <c r="D133" s="54" t="n"/>
      <c r="E133" s="5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row>
    <row r="134" ht="12.75" customHeight="1" s="198">
      <c r="A134" s="57" t="n"/>
      <c r="B134" s="57" t="n"/>
      <c r="C134" s="53" t="n"/>
      <c r="D134" s="54" t="n"/>
      <c r="E134" s="5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row>
    <row r="135" ht="12.75" customHeight="1" s="198">
      <c r="A135" s="57" t="n"/>
      <c r="B135" s="57" t="n"/>
      <c r="C135" s="53" t="n"/>
      <c r="D135" s="54" t="n"/>
      <c r="E135" s="5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row>
    <row r="136" ht="12.75" customHeight="1" s="198">
      <c r="A136" s="57" t="n"/>
      <c r="B136" s="57" t="n"/>
      <c r="C136" s="53" t="n"/>
      <c r="D136" s="54" t="n"/>
      <c r="E136" s="5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row>
    <row r="137" ht="12.75" customHeight="1" s="198">
      <c r="A137" s="57" t="n"/>
      <c r="B137" s="57" t="n"/>
      <c r="C137" s="53" t="n"/>
      <c r="D137" s="54" t="n"/>
      <c r="E137" s="5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row>
    <row r="138" ht="12.75" customHeight="1" s="198">
      <c r="A138" s="57" t="n"/>
      <c r="B138" s="57" t="n"/>
      <c r="C138" s="53" t="n"/>
      <c r="D138" s="54" t="n"/>
      <c r="E138" s="5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row>
    <row r="139" ht="12.75" customHeight="1" s="198">
      <c r="A139" s="57" t="n"/>
      <c r="B139" s="57" t="n"/>
      <c r="C139" s="53" t="n"/>
      <c r="D139" s="54" t="n"/>
      <c r="E139" s="5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row>
    <row r="140" ht="12.75" customHeight="1" s="198">
      <c r="A140" s="57" t="n"/>
      <c r="B140" s="57" t="n"/>
      <c r="C140" s="53" t="n"/>
      <c r="D140" s="54" t="n"/>
      <c r="E140" s="5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row>
    <row r="141" ht="12.75" customHeight="1" s="198">
      <c r="A141" s="57" t="n"/>
      <c r="B141" s="57" t="n"/>
      <c r="C141" s="53" t="n"/>
      <c r="D141" s="54" t="n"/>
      <c r="E141" s="5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row>
    <row r="142" ht="12.75" customHeight="1" s="198">
      <c r="A142" s="57" t="n"/>
      <c r="B142" s="57" t="n"/>
      <c r="C142" s="53" t="n"/>
      <c r="D142" s="54" t="n"/>
      <c r="E142" s="5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row>
    <row r="143" ht="12.75" customHeight="1" s="198">
      <c r="A143" s="57" t="n"/>
      <c r="B143" s="57" t="n"/>
      <c r="C143" s="53" t="n"/>
      <c r="D143" s="54" t="n"/>
      <c r="E143" s="5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row>
    <row r="144" ht="12.75" customHeight="1" s="198">
      <c r="A144" s="57" t="n"/>
      <c r="B144" s="57" t="n"/>
      <c r="C144" s="53" t="n"/>
      <c r="D144" s="54" t="n"/>
      <c r="E144" s="5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row>
    <row r="145" ht="12.75" customHeight="1" s="198">
      <c r="A145" s="57" t="n"/>
      <c r="B145" s="57" t="n"/>
      <c r="C145" s="53" t="n"/>
      <c r="D145" s="54" t="n"/>
      <c r="E145" s="5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row>
    <row r="146" ht="12.75" customHeight="1" s="198">
      <c r="A146" s="57" t="n"/>
      <c r="B146" s="57" t="n"/>
      <c r="C146" s="53" t="n"/>
      <c r="D146" s="54" t="n"/>
      <c r="E146" s="5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row>
    <row r="147" ht="12.75" customHeight="1" s="198">
      <c r="A147" s="57" t="n"/>
      <c r="B147" s="57" t="n"/>
      <c r="C147" s="53" t="n"/>
      <c r="D147" s="54" t="n"/>
      <c r="E147" s="5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row>
    <row r="148" ht="12.75" customHeight="1" s="198">
      <c r="A148" s="57" t="n"/>
      <c r="B148" s="57" t="n"/>
      <c r="C148" s="53" t="n"/>
      <c r="D148" s="54" t="n"/>
      <c r="E148" s="5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row>
    <row r="149" ht="12.75" customHeight="1" s="198">
      <c r="A149" s="57" t="n"/>
      <c r="B149" s="57" t="n"/>
      <c r="C149" s="53" t="n"/>
      <c r="D149" s="54" t="n"/>
      <c r="E149" s="5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row>
    <row r="150" ht="12.75" customHeight="1" s="198">
      <c r="A150" s="57" t="n"/>
      <c r="B150" s="57" t="n"/>
      <c r="C150" s="53" t="n"/>
      <c r="D150" s="54" t="n"/>
      <c r="E150" s="5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row>
    <row r="151" ht="12.75" customHeight="1" s="198">
      <c r="A151" s="57" t="n"/>
      <c r="B151" s="57" t="n"/>
      <c r="C151" s="53" t="n"/>
      <c r="D151" s="54" t="n"/>
      <c r="E151" s="5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row>
    <row r="152" ht="12.75" customHeight="1" s="198">
      <c r="A152" s="57" t="n"/>
      <c r="B152" s="57" t="n"/>
      <c r="C152" s="53" t="n"/>
      <c r="D152" s="54" t="n"/>
      <c r="E152" s="5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row>
    <row r="153" ht="12.75" customHeight="1" s="198">
      <c r="A153" s="57" t="n"/>
      <c r="B153" s="57" t="n"/>
      <c r="C153" s="53" t="n"/>
      <c r="D153" s="54" t="n"/>
      <c r="E153" s="5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row>
    <row r="154" ht="12.75" customHeight="1" s="198">
      <c r="A154" s="57" t="n"/>
      <c r="B154" s="57" t="n"/>
      <c r="C154" s="53" t="n"/>
      <c r="D154" s="54" t="n"/>
      <c r="E154" s="5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row>
    <row r="155" ht="12.75" customHeight="1" s="198">
      <c r="A155" s="57" t="n"/>
      <c r="B155" s="57" t="n"/>
      <c r="C155" s="53" t="n"/>
      <c r="D155" s="54" t="n"/>
      <c r="E155" s="5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row>
    <row r="156" ht="12.75" customHeight="1" s="198">
      <c r="A156" s="57" t="n"/>
      <c r="B156" s="57" t="n"/>
      <c r="C156" s="53" t="n"/>
      <c r="D156" s="54" t="n"/>
      <c r="E156" s="5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row>
    <row r="157" ht="12.75" customHeight="1" s="198">
      <c r="A157" s="57" t="n"/>
      <c r="B157" s="57" t="n"/>
      <c r="C157" s="53" t="n"/>
      <c r="D157" s="54" t="n"/>
      <c r="E157" s="5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row>
    <row r="158" ht="12.75" customHeight="1" s="198">
      <c r="A158" s="57" t="n"/>
      <c r="B158" s="57" t="n"/>
      <c r="C158" s="53" t="n"/>
      <c r="D158" s="54" t="n"/>
      <c r="E158" s="5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row>
    <row r="159" ht="12.75" customHeight="1" s="198">
      <c r="A159" s="57" t="n"/>
      <c r="B159" s="57" t="n"/>
      <c r="C159" s="53" t="n"/>
      <c r="D159" s="54" t="n"/>
      <c r="E159" s="5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row>
    <row r="160" ht="12.75" customHeight="1" s="198">
      <c r="A160" s="57" t="n"/>
      <c r="B160" s="57" t="n"/>
      <c r="C160" s="53" t="n"/>
      <c r="D160" s="54" t="n"/>
      <c r="E160" s="5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row>
    <row r="161" ht="12.75" customHeight="1" s="198">
      <c r="A161" s="57" t="n"/>
      <c r="B161" s="57" t="n"/>
      <c r="C161" s="53" t="n"/>
      <c r="D161" s="54" t="n"/>
      <c r="E161" s="5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row>
    <row r="162" ht="12.75" customHeight="1" s="198">
      <c r="A162" s="57" t="n"/>
      <c r="B162" s="57" t="n"/>
      <c r="C162" s="53" t="n"/>
      <c r="D162" s="54" t="n"/>
      <c r="E162" s="5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row>
    <row r="163" ht="12.75" customHeight="1" s="198">
      <c r="A163" s="57" t="n"/>
      <c r="B163" s="57" t="n"/>
      <c r="C163" s="53" t="n"/>
      <c r="D163" s="54" t="n"/>
      <c r="E163" s="5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row>
    <row r="164" ht="12.75" customHeight="1" s="198">
      <c r="A164" s="57" t="n"/>
      <c r="B164" s="57" t="n"/>
      <c r="C164" s="53" t="n"/>
      <c r="D164" s="54" t="n"/>
      <c r="E164" s="5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row>
    <row r="165" ht="12.75" customHeight="1" s="198">
      <c r="A165" s="57" t="n"/>
      <c r="B165" s="57" t="n"/>
      <c r="C165" s="53" t="n"/>
      <c r="D165" s="54" t="n"/>
      <c r="E165" s="5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row>
    <row r="166" ht="12.75" customHeight="1" s="198">
      <c r="A166" s="57" t="n"/>
      <c r="B166" s="57" t="n"/>
      <c r="C166" s="53" t="n"/>
      <c r="D166" s="54" t="n"/>
      <c r="E166" s="5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row>
    <row r="167" ht="12.75" customHeight="1" s="198">
      <c r="A167" s="57" t="n"/>
      <c r="B167" s="57" t="n"/>
      <c r="C167" s="53" t="n"/>
      <c r="D167" s="54" t="n"/>
      <c r="E167" s="5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row>
    <row r="168" ht="12.75" customHeight="1" s="198">
      <c r="A168" s="57" t="n"/>
      <c r="B168" s="57" t="n"/>
      <c r="C168" s="53" t="n"/>
      <c r="D168" s="54" t="n"/>
      <c r="E168" s="5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row>
    <row r="169" ht="12.75" customHeight="1" s="198">
      <c r="A169" s="57" t="n"/>
      <c r="B169" s="57" t="n"/>
      <c r="C169" s="53" t="n"/>
      <c r="D169" s="54" t="n"/>
      <c r="E169" s="5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row>
    <row r="170" ht="12.75" customHeight="1" s="198">
      <c r="A170" s="57" t="n"/>
      <c r="B170" s="57" t="n"/>
      <c r="C170" s="53" t="n"/>
      <c r="D170" s="54" t="n"/>
      <c r="E170" s="5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row>
    <row r="171" ht="12.75" customHeight="1" s="198">
      <c r="A171" s="57" t="n"/>
      <c r="B171" s="57" t="n"/>
      <c r="C171" s="53" t="n"/>
      <c r="D171" s="54" t="n"/>
      <c r="E171" s="5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row>
    <row r="172" ht="12.75" customHeight="1" s="198">
      <c r="A172" s="57" t="n"/>
      <c r="B172" s="57" t="n"/>
      <c r="C172" s="53" t="n"/>
      <c r="D172" s="54" t="n"/>
      <c r="E172" s="5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row>
    <row r="173" ht="12.75" customHeight="1" s="198">
      <c r="A173" s="57" t="n"/>
      <c r="B173" s="57" t="n"/>
      <c r="C173" s="53" t="n"/>
      <c r="D173" s="54" t="n"/>
      <c r="E173" s="5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row>
    <row r="174" ht="12.75" customHeight="1" s="198">
      <c r="A174" s="57" t="n"/>
      <c r="B174" s="57" t="n"/>
      <c r="C174" s="53" t="n"/>
      <c r="D174" s="54" t="n"/>
      <c r="E174" s="5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row>
    <row r="175" ht="12.75" customHeight="1" s="198">
      <c r="A175" s="57" t="n"/>
      <c r="B175" s="57" t="n"/>
      <c r="C175" s="53" t="n"/>
      <c r="D175" s="54" t="n"/>
      <c r="E175" s="5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row>
    <row r="176" ht="12.75" customHeight="1" s="198">
      <c r="A176" s="57" t="n"/>
      <c r="B176" s="57" t="n"/>
      <c r="C176" s="53" t="n"/>
      <c r="D176" s="54" t="n"/>
      <c r="E176" s="5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row>
    <row r="177" ht="12.75" customHeight="1" s="198">
      <c r="A177" s="57" t="n"/>
      <c r="B177" s="57" t="n"/>
      <c r="C177" s="53" t="n"/>
      <c r="D177" s="54" t="n"/>
      <c r="E177" s="5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row>
    <row r="178" ht="12.75" customHeight="1" s="198">
      <c r="A178" s="57" t="n"/>
      <c r="B178" s="57" t="n"/>
      <c r="C178" s="53" t="n"/>
      <c r="D178" s="54" t="n"/>
      <c r="E178" s="5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row>
    <row r="179" ht="12.75" customHeight="1" s="198">
      <c r="A179" s="57" t="n"/>
      <c r="B179" s="57" t="n"/>
      <c r="C179" s="53" t="n"/>
      <c r="D179" s="54" t="n"/>
      <c r="E179" s="5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row>
    <row r="180" ht="12.75" customHeight="1" s="198">
      <c r="A180" s="57" t="n"/>
      <c r="B180" s="57" t="n"/>
      <c r="C180" s="53" t="n"/>
      <c r="D180" s="54" t="n"/>
      <c r="E180" s="5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row>
    <row r="181" ht="12.75" customHeight="1" s="198">
      <c r="A181" s="57" t="n"/>
      <c r="B181" s="57" t="n"/>
      <c r="C181" s="53" t="n"/>
      <c r="D181" s="54" t="n"/>
      <c r="E181" s="5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row>
    <row r="182" ht="12.75" customHeight="1" s="198">
      <c r="A182" s="57" t="n"/>
      <c r="B182" s="57" t="n"/>
      <c r="C182" s="53" t="n"/>
      <c r="D182" s="54" t="n"/>
      <c r="E182" s="5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row>
    <row r="183" ht="12.75" customHeight="1" s="198">
      <c r="A183" s="57" t="n"/>
      <c r="B183" s="57" t="n"/>
      <c r="C183" s="53" t="n"/>
      <c r="D183" s="54" t="n"/>
      <c r="E183" s="5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row>
    <row r="184" ht="12.75" customHeight="1" s="198">
      <c r="A184" s="57" t="n"/>
      <c r="B184" s="57" t="n"/>
      <c r="C184" s="53" t="n"/>
      <c r="D184" s="54" t="n"/>
      <c r="E184" s="5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row>
    <row r="185" ht="12.75" customHeight="1" s="198">
      <c r="A185" s="57" t="n"/>
      <c r="B185" s="57" t="n"/>
      <c r="C185" s="53" t="n"/>
      <c r="D185" s="54" t="n"/>
      <c r="E185" s="5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row>
    <row r="186" ht="12.75" customHeight="1" s="198">
      <c r="A186" s="57" t="n"/>
      <c r="B186" s="57" t="n"/>
      <c r="C186" s="53" t="n"/>
      <c r="D186" s="54" t="n"/>
      <c r="E186" s="5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row>
    <row r="187" ht="12.75" customHeight="1" s="198">
      <c r="A187" s="57" t="n"/>
      <c r="B187" s="57" t="n"/>
      <c r="C187" s="53" t="n"/>
      <c r="D187" s="54" t="n"/>
      <c r="E187" s="5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row>
    <row r="188" ht="12.75" customHeight="1" s="198">
      <c r="A188" s="57" t="n"/>
      <c r="B188" s="57" t="n"/>
      <c r="C188" s="53" t="n"/>
      <c r="D188" s="54" t="n"/>
      <c r="E188" s="5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row>
    <row r="189" ht="12.75" customHeight="1" s="198">
      <c r="A189" s="57" t="n"/>
      <c r="B189" s="57" t="n"/>
      <c r="C189" s="53" t="n"/>
      <c r="D189" s="54" t="n"/>
      <c r="E189" s="5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row>
    <row r="190" ht="12.75" customHeight="1" s="198">
      <c r="A190" s="57" t="n"/>
      <c r="B190" s="57" t="n"/>
      <c r="C190" s="53" t="n"/>
      <c r="D190" s="54" t="n"/>
      <c r="E190" s="5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row>
    <row r="191" ht="12.75" customHeight="1" s="198">
      <c r="A191" s="57" t="n"/>
      <c r="B191" s="57" t="n"/>
      <c r="C191" s="53" t="n"/>
      <c r="D191" s="54" t="n"/>
      <c r="E191" s="5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row>
    <row r="192" ht="12.75" customHeight="1" s="198">
      <c r="A192" s="57" t="n"/>
      <c r="B192" s="57" t="n"/>
      <c r="C192" s="53" t="n"/>
      <c r="D192" s="54" t="n"/>
      <c r="E192" s="5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row>
    <row r="193" ht="12.75" customHeight="1" s="198">
      <c r="A193" s="57" t="n"/>
      <c r="B193" s="57" t="n"/>
      <c r="C193" s="53" t="n"/>
      <c r="D193" s="54" t="n"/>
      <c r="E193" s="5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row>
    <row r="194" ht="12.75" customHeight="1" s="198">
      <c r="A194" s="57" t="n"/>
      <c r="B194" s="57" t="n"/>
      <c r="C194" s="53" t="n"/>
      <c r="D194" s="54" t="n"/>
      <c r="E194" s="5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row>
    <row r="195" ht="12.75" customHeight="1" s="198">
      <c r="A195" s="57" t="n"/>
      <c r="B195" s="57" t="n"/>
      <c r="C195" s="53" t="n"/>
      <c r="D195" s="54" t="n"/>
      <c r="E195" s="5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row>
    <row r="196" ht="12.75" customHeight="1" s="198">
      <c r="A196" s="57" t="n"/>
      <c r="B196" s="57" t="n"/>
      <c r="C196" s="53" t="n"/>
      <c r="D196" s="54" t="n"/>
      <c r="E196" s="5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row>
    <row r="197" ht="12.75" customHeight="1" s="198">
      <c r="A197" s="57" t="n"/>
      <c r="B197" s="57" t="n"/>
      <c r="C197" s="53" t="n"/>
      <c r="D197" s="54" t="n"/>
      <c r="E197" s="5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row>
    <row r="198" ht="12.75" customHeight="1" s="198">
      <c r="A198" s="57" t="n"/>
      <c r="B198" s="57" t="n"/>
      <c r="C198" s="53" t="n"/>
      <c r="D198" s="54" t="n"/>
      <c r="E198" s="5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row>
    <row r="199" ht="12.75" customHeight="1" s="198">
      <c r="A199" s="57" t="n"/>
      <c r="B199" s="57" t="n"/>
      <c r="C199" s="53" t="n"/>
      <c r="D199" s="54" t="n"/>
      <c r="E199" s="5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row>
    <row r="200" ht="12.75" customHeight="1" s="198">
      <c r="A200" s="57" t="n"/>
      <c r="B200" s="57" t="n"/>
      <c r="C200" s="53" t="n"/>
      <c r="D200" s="54" t="n"/>
      <c r="E200" s="5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row>
    <row r="201" ht="12.75" customHeight="1" s="198">
      <c r="A201" s="57" t="n"/>
      <c r="B201" s="57" t="n"/>
      <c r="C201" s="53" t="n"/>
      <c r="D201" s="54" t="n"/>
      <c r="E201" s="5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row>
    <row r="202" ht="12.75" customHeight="1" s="198">
      <c r="A202" s="57" t="n"/>
      <c r="B202" s="57" t="n"/>
      <c r="C202" s="53" t="n"/>
      <c r="D202" s="54" t="n"/>
      <c r="E202" s="5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row>
    <row r="203" ht="12.75" customHeight="1" s="198">
      <c r="A203" s="57" t="n"/>
      <c r="B203" s="57" t="n"/>
      <c r="C203" s="53" t="n"/>
      <c r="D203" s="54" t="n"/>
      <c r="E203" s="5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row>
    <row r="204" ht="12.75" customHeight="1" s="198">
      <c r="A204" s="57" t="n"/>
      <c r="B204" s="57" t="n"/>
      <c r="C204" s="53" t="n"/>
      <c r="D204" s="54" t="n"/>
      <c r="E204" s="5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row>
    <row r="205" ht="12.75" customHeight="1" s="198">
      <c r="A205" s="57" t="n"/>
      <c r="B205" s="57" t="n"/>
      <c r="C205" s="53" t="n"/>
      <c r="D205" s="54" t="n"/>
      <c r="E205" s="5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row>
    <row r="206" ht="12.75" customHeight="1" s="198">
      <c r="A206" s="57" t="n"/>
      <c r="B206" s="57" t="n"/>
      <c r="C206" s="53" t="n"/>
      <c r="D206" s="54" t="n"/>
      <c r="E206" s="5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row>
    <row r="207" ht="12.75" customHeight="1" s="198">
      <c r="A207" s="57" t="n"/>
      <c r="B207" s="57" t="n"/>
      <c r="C207" s="53" t="n"/>
      <c r="D207" s="54" t="n"/>
      <c r="E207" s="5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row>
    <row r="208" ht="12.75" customHeight="1" s="198">
      <c r="A208" s="57" t="n"/>
      <c r="B208" s="57" t="n"/>
      <c r="C208" s="53" t="n"/>
      <c r="D208" s="54" t="n"/>
      <c r="E208" s="5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row>
    <row r="209" ht="12.75" customHeight="1" s="198">
      <c r="A209" s="57" t="n"/>
      <c r="B209" s="57" t="n"/>
      <c r="C209" s="53" t="n"/>
      <c r="D209" s="54" t="n"/>
      <c r="E209" s="5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row>
    <row r="210" ht="12.75" customHeight="1" s="198">
      <c r="A210" s="57" t="n"/>
      <c r="B210" s="57" t="n"/>
      <c r="C210" s="53" t="n"/>
      <c r="D210" s="54" t="n"/>
      <c r="E210" s="5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row>
    <row r="211" ht="12.75" customHeight="1" s="198">
      <c r="A211" s="57" t="n"/>
      <c r="B211" s="57" t="n"/>
      <c r="C211" s="53" t="n"/>
      <c r="D211" s="54" t="n"/>
      <c r="E211" s="5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row>
    <row r="212" ht="12.75" customHeight="1" s="198">
      <c r="A212" s="57" t="n"/>
      <c r="B212" s="57" t="n"/>
      <c r="C212" s="53" t="n"/>
      <c r="D212" s="54" t="n"/>
      <c r="E212" s="5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row>
    <row r="213" ht="12.75" customHeight="1" s="198">
      <c r="A213" s="57" t="n"/>
      <c r="B213" s="57" t="n"/>
      <c r="C213" s="53" t="n"/>
      <c r="D213" s="54" t="n"/>
      <c r="E213" s="5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row>
    <row r="214" ht="12.75" customHeight="1" s="198">
      <c r="A214" s="57" t="n"/>
      <c r="B214" s="57" t="n"/>
      <c r="C214" s="53" t="n"/>
      <c r="D214" s="54" t="n"/>
      <c r="E214" s="5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row>
    <row r="215" ht="12.75" customHeight="1" s="198">
      <c r="A215" s="57" t="n"/>
      <c r="B215" s="57" t="n"/>
      <c r="C215" s="53" t="n"/>
      <c r="D215" s="54" t="n"/>
      <c r="E215" s="5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row>
    <row r="216" ht="12.75" customHeight="1" s="198">
      <c r="A216" s="57" t="n"/>
      <c r="B216" s="57" t="n"/>
      <c r="C216" s="53" t="n"/>
      <c r="D216" s="54" t="n"/>
      <c r="E216" s="5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row>
    <row r="217" ht="12.75" customHeight="1" s="198">
      <c r="A217" s="57" t="n"/>
      <c r="B217" s="57" t="n"/>
      <c r="C217" s="53" t="n"/>
      <c r="D217" s="54" t="n"/>
      <c r="E217" s="5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row>
    <row r="218" ht="12.75" customHeight="1" s="198">
      <c r="A218" s="57" t="n"/>
      <c r="B218" s="57" t="n"/>
      <c r="C218" s="53" t="n"/>
      <c r="D218" s="54" t="n"/>
      <c r="E218" s="5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row>
    <row r="219" ht="12.75" customHeight="1" s="198">
      <c r="A219" s="57" t="n"/>
      <c r="B219" s="57" t="n"/>
      <c r="C219" s="53" t="n"/>
      <c r="D219" s="54" t="n"/>
      <c r="E219" s="5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row>
    <row r="220" ht="12.75" customHeight="1" s="198">
      <c r="A220" s="57" t="n"/>
      <c r="B220" s="57" t="n"/>
      <c r="C220" s="53" t="n"/>
      <c r="D220" s="54" t="n"/>
      <c r="E220" s="5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row>
    <row r="221" ht="15.75" customHeight="1" s="198">
      <c r="A221" s="57" t="n"/>
      <c r="B221" s="57" t="n"/>
      <c r="C221" s="53" t="n"/>
      <c r="D221" s="54" t="n"/>
      <c r="E221" s="57" t="n"/>
    </row>
    <row r="222" ht="15.75" customHeight="1" s="198">
      <c r="A222" s="57" t="n"/>
      <c r="B222" s="57" t="n"/>
      <c r="C222" s="53" t="n"/>
      <c r="D222" s="54" t="n"/>
      <c r="E222" s="57" t="n"/>
    </row>
    <row r="223" ht="15.75" customHeight="1" s="198">
      <c r="A223" s="57" t="n"/>
      <c r="B223" s="57" t="n"/>
      <c r="C223" s="53" t="n"/>
      <c r="D223" s="54" t="n"/>
      <c r="E223" s="57" t="n"/>
    </row>
    <row r="224" ht="15.75" customHeight="1" s="198">
      <c r="A224" s="57" t="n"/>
      <c r="B224" s="57" t="n"/>
      <c r="C224" s="53" t="n"/>
      <c r="D224" s="54" t="n"/>
      <c r="E224" s="57" t="n"/>
    </row>
    <row r="225" ht="15.75" customHeight="1" s="198">
      <c r="A225" s="57" t="n"/>
      <c r="B225" s="57" t="n"/>
      <c r="C225" s="53" t="n"/>
      <c r="D225" s="54" t="n"/>
      <c r="E225" s="57" t="n"/>
    </row>
    <row r="226" ht="15.75" customHeight="1" s="198">
      <c r="A226" s="57" t="n"/>
      <c r="B226" s="57" t="n"/>
      <c r="C226" s="53" t="n"/>
      <c r="D226" s="54" t="n"/>
      <c r="E226" s="57" t="n"/>
    </row>
    <row r="227" ht="15.75" customHeight="1" s="198">
      <c r="A227" s="57" t="n"/>
      <c r="B227" s="57" t="n"/>
      <c r="C227" s="53" t="n"/>
      <c r="D227" s="54" t="n"/>
      <c r="E227" s="57" t="n"/>
    </row>
    <row r="228" ht="15.75" customHeight="1" s="198">
      <c r="A228" s="57" t="n"/>
      <c r="B228" s="57" t="n"/>
      <c r="C228" s="53" t="n"/>
      <c r="D228" s="54" t="n"/>
      <c r="E228" s="57" t="n"/>
    </row>
    <row r="229" ht="15.75" customHeight="1" s="198">
      <c r="A229" s="57" t="n"/>
      <c r="B229" s="57" t="n"/>
      <c r="C229" s="53" t="n"/>
      <c r="D229" s="54" t="n"/>
      <c r="E229" s="57" t="n"/>
    </row>
    <row r="230" ht="15.75" customHeight="1" s="198">
      <c r="A230" s="57" t="n"/>
      <c r="B230" s="57" t="n"/>
      <c r="C230" s="53" t="n"/>
      <c r="D230" s="54" t="n"/>
      <c r="E230" s="57" t="n"/>
    </row>
    <row r="231" ht="15.75" customHeight="1" s="198">
      <c r="A231" s="57" t="n"/>
      <c r="B231" s="57" t="n"/>
      <c r="C231" s="53" t="n"/>
      <c r="D231" s="54" t="n"/>
      <c r="E231" s="57" t="n"/>
    </row>
    <row r="232" ht="15.75" customHeight="1" s="198">
      <c r="A232" s="57" t="n"/>
      <c r="B232" s="57" t="n"/>
      <c r="C232" s="53" t="n"/>
      <c r="D232" s="54" t="n"/>
      <c r="E232" s="57" t="n"/>
    </row>
    <row r="233" ht="15.75" customHeight="1" s="198">
      <c r="A233" s="57" t="n"/>
      <c r="B233" s="57" t="n"/>
      <c r="C233" s="53" t="n"/>
      <c r="D233" s="54" t="n"/>
      <c r="E233" s="57" t="n"/>
    </row>
    <row r="234" ht="15.75" customHeight="1" s="198">
      <c r="A234" s="57" t="n"/>
      <c r="B234" s="57" t="n"/>
      <c r="C234" s="53" t="n"/>
      <c r="D234" s="54" t="n"/>
      <c r="E234" s="57" t="n"/>
    </row>
    <row r="235" ht="15.75" customHeight="1" s="198">
      <c r="A235" s="57" t="n"/>
      <c r="B235" s="57" t="n"/>
      <c r="C235" s="53" t="n"/>
      <c r="D235" s="54" t="n"/>
      <c r="E235" s="57" t="n"/>
    </row>
    <row r="236" ht="15.75" customHeight="1" s="198">
      <c r="A236" s="57" t="n"/>
      <c r="B236" s="57" t="n"/>
      <c r="C236" s="53" t="n"/>
      <c r="D236" s="54" t="n"/>
      <c r="E236" s="57" t="n"/>
    </row>
    <row r="237" ht="15.75" customHeight="1" s="198">
      <c r="A237" s="57" t="n"/>
      <c r="B237" s="57" t="n"/>
      <c r="C237" s="53" t="n"/>
      <c r="D237" s="54" t="n"/>
      <c r="E237" s="57" t="n"/>
    </row>
    <row r="238" ht="15.75" customHeight="1" s="198">
      <c r="A238" s="57" t="n"/>
      <c r="B238" s="57" t="n"/>
      <c r="C238" s="53" t="n"/>
      <c r="D238" s="54" t="n"/>
      <c r="E238" s="57" t="n"/>
    </row>
    <row r="239" ht="15.75" customHeight="1" s="198">
      <c r="A239" s="57" t="n"/>
      <c r="B239" s="57" t="n"/>
      <c r="C239" s="53" t="n"/>
      <c r="D239" s="54" t="n"/>
      <c r="E239" s="57" t="n"/>
    </row>
    <row r="240" ht="15.75" customHeight="1" s="198">
      <c r="A240" s="57" t="n"/>
      <c r="B240" s="57" t="n"/>
      <c r="C240" s="53" t="n"/>
      <c r="D240" s="54" t="n"/>
      <c r="E240" s="57" t="n"/>
    </row>
    <row r="241" ht="15.75" customHeight="1" s="198">
      <c r="A241" s="57" t="n"/>
      <c r="B241" s="57" t="n"/>
      <c r="C241" s="53" t="n"/>
      <c r="D241" s="54" t="n"/>
      <c r="E241" s="57" t="n"/>
    </row>
    <row r="242" ht="15.75" customHeight="1" s="198">
      <c r="A242" s="57" t="n"/>
      <c r="B242" s="57" t="n"/>
      <c r="C242" s="53" t="n"/>
      <c r="D242" s="54" t="n"/>
      <c r="E242" s="57" t="n"/>
    </row>
    <row r="243" ht="15.75" customHeight="1" s="198">
      <c r="A243" s="57" t="n"/>
      <c r="B243" s="57" t="n"/>
      <c r="C243" s="53" t="n"/>
      <c r="D243" s="54" t="n"/>
      <c r="E243" s="57" t="n"/>
    </row>
    <row r="244" ht="15.75" customHeight="1" s="198">
      <c r="A244" s="57" t="n"/>
      <c r="B244" s="57" t="n"/>
      <c r="C244" s="53" t="n"/>
      <c r="D244" s="54" t="n"/>
      <c r="E244" s="57" t="n"/>
    </row>
    <row r="245" ht="15.75" customHeight="1" s="198">
      <c r="A245" s="57" t="n"/>
      <c r="B245" s="57" t="n"/>
      <c r="C245" s="53" t="n"/>
      <c r="D245" s="54" t="n"/>
      <c r="E245" s="57" t="n"/>
    </row>
    <row r="246" ht="15.75" customHeight="1" s="198">
      <c r="A246" s="57" t="n"/>
      <c r="B246" s="57" t="n"/>
      <c r="C246" s="53" t="n"/>
      <c r="D246" s="54" t="n"/>
      <c r="E246" s="57" t="n"/>
    </row>
    <row r="247" ht="15.75" customHeight="1" s="198">
      <c r="A247" s="57" t="n"/>
      <c r="B247" s="57" t="n"/>
      <c r="C247" s="53" t="n"/>
      <c r="D247" s="54" t="n"/>
      <c r="E247" s="57" t="n"/>
    </row>
    <row r="248" ht="15.75" customHeight="1" s="198">
      <c r="A248" s="57" t="n"/>
      <c r="B248" s="57" t="n"/>
      <c r="C248" s="53" t="n"/>
      <c r="D248" s="54" t="n"/>
      <c r="E248" s="57" t="n"/>
    </row>
    <row r="249" ht="15.75" customHeight="1" s="198">
      <c r="A249" s="57" t="n"/>
      <c r="B249" s="57" t="n"/>
      <c r="C249" s="53" t="n"/>
      <c r="D249" s="54" t="n"/>
      <c r="E249" s="57" t="n"/>
    </row>
    <row r="250" ht="15.75" customHeight="1" s="198">
      <c r="A250" s="57" t="n"/>
      <c r="B250" s="57" t="n"/>
      <c r="C250" s="53" t="n"/>
      <c r="D250" s="54" t="n"/>
      <c r="E250" s="57" t="n"/>
    </row>
    <row r="251" ht="15.75" customHeight="1" s="198">
      <c r="A251" s="57" t="n"/>
      <c r="B251" s="57" t="n"/>
      <c r="C251" s="53" t="n"/>
      <c r="D251" s="54" t="n"/>
      <c r="E251" s="57" t="n"/>
    </row>
    <row r="252" ht="15.75" customHeight="1" s="198">
      <c r="A252" s="57" t="n"/>
      <c r="B252" s="57" t="n"/>
      <c r="C252" s="53" t="n"/>
      <c r="D252" s="54" t="n"/>
      <c r="E252" s="57" t="n"/>
    </row>
    <row r="253" ht="15.75" customHeight="1" s="198">
      <c r="A253" s="57" t="n"/>
      <c r="B253" s="57" t="n"/>
      <c r="C253" s="53" t="n"/>
      <c r="D253" s="54" t="n"/>
      <c r="E253" s="57" t="n"/>
    </row>
    <row r="254" ht="15.75" customHeight="1" s="198">
      <c r="A254" s="57" t="n"/>
      <c r="B254" s="57" t="n"/>
      <c r="C254" s="53" t="n"/>
      <c r="D254" s="54" t="n"/>
      <c r="E254" s="57" t="n"/>
    </row>
    <row r="255" ht="15.75" customHeight="1" s="198">
      <c r="A255" s="57" t="n"/>
      <c r="B255" s="57" t="n"/>
      <c r="C255" s="53" t="n"/>
      <c r="D255" s="54" t="n"/>
      <c r="E255" s="57" t="n"/>
    </row>
    <row r="256" ht="15.75" customHeight="1" s="198">
      <c r="A256" s="57" t="n"/>
      <c r="B256" s="57" t="n"/>
      <c r="C256" s="53" t="n"/>
      <c r="D256" s="54" t="n"/>
      <c r="E256" s="57" t="n"/>
    </row>
    <row r="257" ht="15.75" customHeight="1" s="198">
      <c r="A257" s="57" t="n"/>
      <c r="B257" s="57" t="n"/>
      <c r="C257" s="53" t="n"/>
      <c r="D257" s="54" t="n"/>
      <c r="E257" s="57" t="n"/>
    </row>
    <row r="258" ht="15.75" customHeight="1" s="198">
      <c r="A258" s="57" t="n"/>
      <c r="B258" s="57" t="n"/>
      <c r="C258" s="53" t="n"/>
      <c r="D258" s="54" t="n"/>
      <c r="E258" s="57" t="n"/>
    </row>
    <row r="259" ht="15.75" customHeight="1" s="198">
      <c r="A259" s="57" t="n"/>
      <c r="B259" s="57" t="n"/>
      <c r="C259" s="53" t="n"/>
      <c r="D259" s="54" t="n"/>
      <c r="E259" s="57" t="n"/>
    </row>
    <row r="260" ht="15.75" customHeight="1" s="198">
      <c r="A260" s="57" t="n"/>
      <c r="B260" s="57" t="n"/>
      <c r="C260" s="53" t="n"/>
      <c r="D260" s="54" t="n"/>
      <c r="E260" s="57" t="n"/>
    </row>
    <row r="261" ht="15.75" customHeight="1" s="198">
      <c r="A261" s="57" t="n"/>
      <c r="B261" s="57" t="n"/>
      <c r="C261" s="53" t="n"/>
      <c r="D261" s="54" t="n"/>
      <c r="E261" s="57" t="n"/>
    </row>
    <row r="262" ht="15.75" customHeight="1" s="198">
      <c r="A262" s="57" t="n"/>
      <c r="B262" s="57" t="n"/>
      <c r="C262" s="53" t="n"/>
      <c r="D262" s="54" t="n"/>
      <c r="E262" s="57" t="n"/>
    </row>
    <row r="263" ht="15.75" customHeight="1" s="198">
      <c r="A263" s="57" t="n"/>
      <c r="B263" s="57" t="n"/>
      <c r="C263" s="53" t="n"/>
      <c r="D263" s="54" t="n"/>
      <c r="E263" s="57" t="n"/>
    </row>
    <row r="264" ht="15.75" customHeight="1" s="198">
      <c r="A264" s="57" t="n"/>
      <c r="B264" s="57" t="n"/>
      <c r="C264" s="53" t="n"/>
      <c r="D264" s="54" t="n"/>
      <c r="E264" s="57" t="n"/>
    </row>
    <row r="265" ht="15.75" customHeight="1" s="198">
      <c r="A265" s="57" t="n"/>
      <c r="B265" s="57" t="n"/>
      <c r="C265" s="53" t="n"/>
      <c r="D265" s="54" t="n"/>
      <c r="E265" s="57" t="n"/>
    </row>
    <row r="266" ht="15.75" customHeight="1" s="198">
      <c r="A266" s="57" t="n"/>
      <c r="B266" s="57" t="n"/>
      <c r="C266" s="53" t="n"/>
      <c r="D266" s="54" t="n"/>
      <c r="E266" s="57" t="n"/>
    </row>
    <row r="267" ht="15.75" customHeight="1" s="198">
      <c r="A267" s="57" t="n"/>
      <c r="B267" s="57" t="n"/>
      <c r="C267" s="53" t="n"/>
      <c r="D267" s="54" t="n"/>
      <c r="E267" s="57" t="n"/>
    </row>
    <row r="268" ht="15.75" customHeight="1" s="198">
      <c r="A268" s="57" t="n"/>
      <c r="B268" s="57" t="n"/>
      <c r="C268" s="53" t="n"/>
      <c r="D268" s="54" t="n"/>
      <c r="E268" s="57" t="n"/>
    </row>
    <row r="269" ht="15.75" customHeight="1" s="198">
      <c r="A269" s="57" t="n"/>
      <c r="B269" s="57" t="n"/>
      <c r="C269" s="53" t="n"/>
      <c r="D269" s="54" t="n"/>
      <c r="E269" s="57" t="n"/>
    </row>
    <row r="270" ht="15.75" customHeight="1" s="198">
      <c r="A270" s="57" t="n"/>
      <c r="B270" s="57" t="n"/>
      <c r="C270" s="53" t="n"/>
      <c r="D270" s="54" t="n"/>
      <c r="E270" s="57" t="n"/>
    </row>
    <row r="271" ht="15.75" customHeight="1" s="198">
      <c r="A271" s="57" t="n"/>
      <c r="B271" s="57" t="n"/>
      <c r="C271" s="53" t="n"/>
      <c r="D271" s="54" t="n"/>
      <c r="E271" s="57" t="n"/>
    </row>
    <row r="272" ht="15.75" customHeight="1" s="198">
      <c r="A272" s="57" t="n"/>
      <c r="B272" s="57" t="n"/>
      <c r="C272" s="53" t="n"/>
      <c r="D272" s="54" t="n"/>
      <c r="E272" s="57" t="n"/>
    </row>
    <row r="273" ht="15.75" customHeight="1" s="198">
      <c r="A273" s="57" t="n"/>
      <c r="B273" s="57" t="n"/>
      <c r="C273" s="53" t="n"/>
      <c r="D273" s="54" t="n"/>
      <c r="E273" s="57" t="n"/>
    </row>
    <row r="274" ht="15.75" customHeight="1" s="198">
      <c r="A274" s="57" t="n"/>
      <c r="B274" s="57" t="n"/>
      <c r="C274" s="53" t="n"/>
      <c r="D274" s="54" t="n"/>
      <c r="E274" s="57" t="n"/>
    </row>
    <row r="275" ht="15.75" customHeight="1" s="198">
      <c r="A275" s="57" t="n"/>
      <c r="B275" s="57" t="n"/>
      <c r="C275" s="53" t="n"/>
      <c r="D275" s="54" t="n"/>
      <c r="E275" s="57" t="n"/>
    </row>
    <row r="276" ht="15.75" customHeight="1" s="198">
      <c r="A276" s="57" t="n"/>
      <c r="B276" s="57" t="n"/>
      <c r="C276" s="53" t="n"/>
      <c r="D276" s="54" t="n"/>
      <c r="E276" s="57" t="n"/>
    </row>
    <row r="277" ht="15.75" customHeight="1" s="198">
      <c r="A277" s="57" t="n"/>
      <c r="B277" s="57" t="n"/>
      <c r="C277" s="53" t="n"/>
      <c r="D277" s="54" t="n"/>
      <c r="E277" s="57" t="n"/>
    </row>
    <row r="278" ht="15.75" customHeight="1" s="198">
      <c r="A278" s="57" t="n"/>
      <c r="B278" s="57" t="n"/>
      <c r="C278" s="53" t="n"/>
      <c r="D278" s="54" t="n"/>
      <c r="E278" s="57" t="n"/>
    </row>
    <row r="279" ht="15.75" customHeight="1" s="198">
      <c r="A279" s="57" t="n"/>
      <c r="B279" s="57" t="n"/>
      <c r="C279" s="53" t="n"/>
      <c r="D279" s="54" t="n"/>
      <c r="E279" s="57" t="n"/>
    </row>
    <row r="280" ht="15.75" customHeight="1" s="198">
      <c r="A280" s="57" t="n"/>
      <c r="B280" s="57" t="n"/>
      <c r="C280" s="53" t="n"/>
      <c r="D280" s="54" t="n"/>
      <c r="E280" s="57" t="n"/>
    </row>
    <row r="281" ht="15.75" customHeight="1" s="198">
      <c r="A281" s="57" t="n"/>
      <c r="B281" s="57" t="n"/>
      <c r="C281" s="53" t="n"/>
      <c r="D281" s="54" t="n"/>
      <c r="E281" s="57" t="n"/>
    </row>
    <row r="282" ht="15.75" customHeight="1" s="198">
      <c r="A282" s="57" t="n"/>
      <c r="B282" s="57" t="n"/>
      <c r="C282" s="53" t="n"/>
      <c r="D282" s="54" t="n"/>
      <c r="E282" s="57" t="n"/>
    </row>
    <row r="283" ht="15.75" customHeight="1" s="198">
      <c r="A283" s="57" t="n"/>
      <c r="B283" s="57" t="n"/>
      <c r="C283" s="53" t="n"/>
      <c r="D283" s="54" t="n"/>
      <c r="E283" s="57" t="n"/>
    </row>
    <row r="284" ht="15.75" customHeight="1" s="198">
      <c r="A284" s="57" t="n"/>
      <c r="B284" s="57" t="n"/>
      <c r="C284" s="53" t="n"/>
      <c r="D284" s="54" t="n"/>
      <c r="E284" s="57" t="n"/>
    </row>
    <row r="285" ht="15.75" customHeight="1" s="198">
      <c r="A285" s="57" t="n"/>
      <c r="B285" s="57" t="n"/>
      <c r="C285" s="53" t="n"/>
      <c r="D285" s="54" t="n"/>
      <c r="E285" s="57" t="n"/>
    </row>
    <row r="286" ht="15.75" customHeight="1" s="198">
      <c r="A286" s="57" t="n"/>
      <c r="B286" s="57" t="n"/>
      <c r="C286" s="53" t="n"/>
      <c r="D286" s="54" t="n"/>
      <c r="E286" s="57" t="n"/>
    </row>
    <row r="287" ht="15.75" customHeight="1" s="198">
      <c r="A287" s="57" t="n"/>
      <c r="B287" s="57" t="n"/>
      <c r="C287" s="53" t="n"/>
      <c r="D287" s="54" t="n"/>
      <c r="E287" s="57" t="n"/>
    </row>
    <row r="288" ht="15.75" customHeight="1" s="198">
      <c r="A288" s="57" t="n"/>
      <c r="B288" s="57" t="n"/>
      <c r="C288" s="53" t="n"/>
      <c r="D288" s="54" t="n"/>
      <c r="E288" s="57" t="n"/>
    </row>
    <row r="289" ht="15.75" customHeight="1" s="198">
      <c r="A289" s="57" t="n"/>
      <c r="B289" s="57" t="n"/>
      <c r="C289" s="53" t="n"/>
      <c r="D289" s="54" t="n"/>
      <c r="E289" s="57" t="n"/>
    </row>
    <row r="290" ht="15.75" customHeight="1" s="198">
      <c r="A290" s="57" t="n"/>
      <c r="B290" s="57" t="n"/>
      <c r="C290" s="53" t="n"/>
      <c r="D290" s="54" t="n"/>
      <c r="E290" s="57" t="n"/>
    </row>
    <row r="291" ht="15.75" customHeight="1" s="198">
      <c r="A291" s="57" t="n"/>
      <c r="B291" s="57" t="n"/>
      <c r="C291" s="53" t="n"/>
      <c r="D291" s="54" t="n"/>
      <c r="E291" s="57" t="n"/>
    </row>
    <row r="292" ht="15.75" customHeight="1" s="198">
      <c r="A292" s="57" t="n"/>
      <c r="B292" s="57" t="n"/>
      <c r="C292" s="53" t="n"/>
      <c r="D292" s="54" t="n"/>
      <c r="E292" s="57" t="n"/>
    </row>
    <row r="293" ht="15.75" customHeight="1" s="198">
      <c r="A293" s="57" t="n"/>
      <c r="B293" s="57" t="n"/>
      <c r="C293" s="53" t="n"/>
      <c r="D293" s="54" t="n"/>
      <c r="E293" s="57" t="n"/>
    </row>
    <row r="294" ht="15.75" customHeight="1" s="198">
      <c r="A294" s="57" t="n"/>
      <c r="B294" s="57" t="n"/>
      <c r="C294" s="53" t="n"/>
      <c r="D294" s="54" t="n"/>
      <c r="E294" s="57" t="n"/>
    </row>
    <row r="295" ht="15.75" customHeight="1" s="198">
      <c r="A295" s="57" t="n"/>
      <c r="B295" s="57" t="n"/>
      <c r="C295" s="53" t="n"/>
      <c r="D295" s="54" t="n"/>
      <c r="E295" s="57" t="n"/>
    </row>
    <row r="296" ht="15.75" customHeight="1" s="198">
      <c r="A296" s="57" t="n"/>
      <c r="B296" s="57" t="n"/>
      <c r="C296" s="53" t="n"/>
      <c r="D296" s="54" t="n"/>
      <c r="E296" s="57" t="n"/>
    </row>
    <row r="297" ht="15.75" customHeight="1" s="198">
      <c r="A297" s="57" t="n"/>
      <c r="B297" s="57" t="n"/>
      <c r="C297" s="53" t="n"/>
      <c r="D297" s="54" t="n"/>
      <c r="E297" s="57" t="n"/>
    </row>
    <row r="298" ht="15.75" customHeight="1" s="198">
      <c r="A298" s="57" t="n"/>
      <c r="B298" s="57" t="n"/>
      <c r="C298" s="53" t="n"/>
      <c r="D298" s="54" t="n"/>
      <c r="E298" s="57" t="n"/>
    </row>
    <row r="299" ht="15.75" customHeight="1" s="198">
      <c r="A299" s="57" t="n"/>
      <c r="B299" s="57" t="n"/>
      <c r="C299" s="53" t="n"/>
      <c r="D299" s="54" t="n"/>
      <c r="E299" s="57" t="n"/>
    </row>
    <row r="300" ht="15.75" customHeight="1" s="198">
      <c r="A300" s="57" t="n"/>
      <c r="B300" s="57" t="n"/>
      <c r="C300" s="53" t="n"/>
      <c r="D300" s="54" t="n"/>
      <c r="E300" s="57" t="n"/>
    </row>
    <row r="301" ht="15.75" customHeight="1" s="198">
      <c r="A301" s="57" t="n"/>
      <c r="B301" s="57" t="n"/>
      <c r="C301" s="53" t="n"/>
      <c r="D301" s="54" t="n"/>
      <c r="E301" s="57" t="n"/>
    </row>
    <row r="302" ht="15.75" customHeight="1" s="198">
      <c r="A302" s="57" t="n"/>
      <c r="B302" s="57" t="n"/>
      <c r="C302" s="53" t="n"/>
      <c r="D302" s="54" t="n"/>
      <c r="E302" s="57" t="n"/>
    </row>
    <row r="303" ht="15.75" customHeight="1" s="198">
      <c r="A303" s="57" t="n"/>
      <c r="B303" s="57" t="n"/>
      <c r="C303" s="53" t="n"/>
      <c r="D303" s="54" t="n"/>
      <c r="E303" s="57" t="n"/>
    </row>
    <row r="304" ht="15.75" customHeight="1" s="198">
      <c r="A304" s="57" t="n"/>
      <c r="B304" s="57" t="n"/>
      <c r="C304" s="53" t="n"/>
      <c r="D304" s="54" t="n"/>
      <c r="E304" s="57" t="n"/>
    </row>
    <row r="305" ht="15.75" customHeight="1" s="198">
      <c r="A305" s="57" t="n"/>
      <c r="B305" s="57" t="n"/>
      <c r="C305" s="53" t="n"/>
      <c r="D305" s="54" t="n"/>
      <c r="E305" s="57" t="n"/>
    </row>
    <row r="306" ht="15.75" customHeight="1" s="198">
      <c r="A306" s="57" t="n"/>
      <c r="B306" s="57" t="n"/>
      <c r="C306" s="53" t="n"/>
      <c r="D306" s="54" t="n"/>
      <c r="E306" s="57" t="n"/>
    </row>
    <row r="307" ht="15.75" customHeight="1" s="198">
      <c r="A307" s="57" t="n"/>
      <c r="B307" s="57" t="n"/>
      <c r="C307" s="53" t="n"/>
      <c r="D307" s="54" t="n"/>
      <c r="E307" s="57" t="n"/>
    </row>
    <row r="308" ht="15.75" customHeight="1" s="198">
      <c r="A308" s="57" t="n"/>
      <c r="B308" s="57" t="n"/>
      <c r="C308" s="53" t="n"/>
      <c r="D308" s="54" t="n"/>
      <c r="E308" s="57" t="n"/>
    </row>
    <row r="309" ht="15.75" customHeight="1" s="198">
      <c r="A309" s="57" t="n"/>
      <c r="B309" s="57" t="n"/>
      <c r="C309" s="53" t="n"/>
      <c r="D309" s="54" t="n"/>
      <c r="E309" s="57" t="n"/>
    </row>
    <row r="310" ht="15.75" customHeight="1" s="198">
      <c r="A310" s="57" t="n"/>
      <c r="B310" s="57" t="n"/>
      <c r="C310" s="53" t="n"/>
      <c r="D310" s="54" t="n"/>
      <c r="E310" s="57" t="n"/>
    </row>
    <row r="311" ht="15.75" customHeight="1" s="198">
      <c r="A311" s="57" t="n"/>
      <c r="B311" s="57" t="n"/>
      <c r="C311" s="53" t="n"/>
      <c r="D311" s="54" t="n"/>
      <c r="E311" s="57" t="n"/>
    </row>
    <row r="312" ht="15.75" customHeight="1" s="198">
      <c r="A312" s="57" t="n"/>
      <c r="B312" s="57" t="n"/>
      <c r="C312" s="53" t="n"/>
      <c r="D312" s="54" t="n"/>
      <c r="E312" s="57" t="n"/>
    </row>
    <row r="313" ht="15.75" customHeight="1" s="198">
      <c r="A313" s="57" t="n"/>
      <c r="B313" s="57" t="n"/>
      <c r="C313" s="53" t="n"/>
      <c r="D313" s="54" t="n"/>
      <c r="E313" s="57" t="n"/>
    </row>
    <row r="314" ht="15.75" customHeight="1" s="198">
      <c r="A314" s="57" t="n"/>
      <c r="B314" s="57" t="n"/>
      <c r="C314" s="53" t="n"/>
      <c r="D314" s="54" t="n"/>
      <c r="E314" s="57" t="n"/>
    </row>
    <row r="315" ht="15.75" customHeight="1" s="198">
      <c r="A315" s="57" t="n"/>
      <c r="B315" s="57" t="n"/>
      <c r="C315" s="53" t="n"/>
      <c r="D315" s="54" t="n"/>
      <c r="E315" s="57" t="n"/>
    </row>
    <row r="316" ht="15.75" customHeight="1" s="198">
      <c r="A316" s="57" t="n"/>
      <c r="B316" s="57" t="n"/>
      <c r="C316" s="53" t="n"/>
      <c r="D316" s="54" t="n"/>
      <c r="E316" s="57" t="n"/>
    </row>
    <row r="317" ht="15.75" customHeight="1" s="198">
      <c r="A317" s="57" t="n"/>
      <c r="B317" s="57" t="n"/>
      <c r="C317" s="53" t="n"/>
      <c r="D317" s="54" t="n"/>
      <c r="E317" s="57" t="n"/>
    </row>
    <row r="318" ht="15.75" customHeight="1" s="198">
      <c r="A318" s="57" t="n"/>
      <c r="B318" s="57" t="n"/>
      <c r="C318" s="53" t="n"/>
      <c r="D318" s="54" t="n"/>
      <c r="E318" s="57" t="n"/>
    </row>
    <row r="319" ht="15.75" customHeight="1" s="198">
      <c r="A319" s="57" t="n"/>
      <c r="B319" s="57" t="n"/>
      <c r="C319" s="53" t="n"/>
      <c r="D319" s="54" t="n"/>
      <c r="E319" s="57" t="n"/>
    </row>
    <row r="320" ht="15.75" customHeight="1" s="198">
      <c r="A320" s="57" t="n"/>
      <c r="B320" s="57" t="n"/>
      <c r="C320" s="53" t="n"/>
      <c r="D320" s="54" t="n"/>
      <c r="E320" s="57" t="n"/>
    </row>
    <row r="321" ht="15.75" customHeight="1" s="198">
      <c r="A321" s="57" t="n"/>
      <c r="B321" s="57" t="n"/>
      <c r="C321" s="53" t="n"/>
      <c r="D321" s="54" t="n"/>
      <c r="E321" s="57" t="n"/>
    </row>
    <row r="322" ht="15.75" customHeight="1" s="198">
      <c r="A322" s="57" t="n"/>
      <c r="B322" s="57" t="n"/>
      <c r="C322" s="53" t="n"/>
      <c r="D322" s="54" t="n"/>
      <c r="E322" s="57" t="n"/>
    </row>
    <row r="323" ht="15.75" customHeight="1" s="198">
      <c r="A323" s="57" t="n"/>
      <c r="B323" s="57" t="n"/>
      <c r="C323" s="53" t="n"/>
      <c r="D323" s="54" t="n"/>
      <c r="E323" s="57" t="n"/>
    </row>
    <row r="324" ht="15.75" customHeight="1" s="198">
      <c r="A324" s="57" t="n"/>
      <c r="B324" s="57" t="n"/>
      <c r="C324" s="53" t="n"/>
      <c r="D324" s="54" t="n"/>
      <c r="E324" s="57" t="n"/>
    </row>
    <row r="325" ht="15.75" customHeight="1" s="198">
      <c r="A325" s="57" t="n"/>
      <c r="B325" s="57" t="n"/>
      <c r="C325" s="53" t="n"/>
      <c r="D325" s="54" t="n"/>
      <c r="E325" s="57" t="n"/>
    </row>
    <row r="326" ht="15.75" customHeight="1" s="198">
      <c r="A326" s="57" t="n"/>
      <c r="B326" s="57" t="n"/>
      <c r="C326" s="53" t="n"/>
      <c r="D326" s="54" t="n"/>
      <c r="E326" s="57" t="n"/>
    </row>
    <row r="327" ht="15.75" customHeight="1" s="198">
      <c r="A327" s="57" t="n"/>
      <c r="B327" s="57" t="n"/>
      <c r="C327" s="53" t="n"/>
      <c r="D327" s="54" t="n"/>
      <c r="E327" s="57" t="n"/>
    </row>
    <row r="328" ht="15.75" customHeight="1" s="198">
      <c r="A328" s="57" t="n"/>
      <c r="B328" s="57" t="n"/>
      <c r="C328" s="53" t="n"/>
      <c r="D328" s="54" t="n"/>
      <c r="E328" s="57" t="n"/>
    </row>
    <row r="329" ht="15.75" customHeight="1" s="198">
      <c r="A329" s="57" t="n"/>
      <c r="B329" s="57" t="n"/>
      <c r="C329" s="53" t="n"/>
      <c r="D329" s="54" t="n"/>
      <c r="E329" s="57" t="n"/>
    </row>
    <row r="330" ht="15.75" customHeight="1" s="198">
      <c r="A330" s="57" t="n"/>
      <c r="B330" s="57" t="n"/>
      <c r="C330" s="53" t="n"/>
      <c r="D330" s="54" t="n"/>
      <c r="E330" s="57" t="n"/>
    </row>
    <row r="331" ht="15.75" customHeight="1" s="198">
      <c r="A331" s="57" t="n"/>
      <c r="B331" s="57" t="n"/>
      <c r="C331" s="53" t="n"/>
      <c r="D331" s="54" t="n"/>
      <c r="E331" s="57" t="n"/>
    </row>
    <row r="332" ht="15.75" customHeight="1" s="198">
      <c r="A332" s="57" t="n"/>
      <c r="B332" s="57" t="n"/>
      <c r="C332" s="53" t="n"/>
      <c r="D332" s="54" t="n"/>
      <c r="E332" s="57" t="n"/>
    </row>
    <row r="333" ht="15.75" customHeight="1" s="198">
      <c r="A333" s="57" t="n"/>
      <c r="B333" s="57" t="n"/>
      <c r="C333" s="53" t="n"/>
      <c r="D333" s="54" t="n"/>
      <c r="E333" s="57" t="n"/>
    </row>
    <row r="334" ht="15.75" customHeight="1" s="198">
      <c r="A334" s="57" t="n"/>
      <c r="B334" s="57" t="n"/>
      <c r="C334" s="53" t="n"/>
      <c r="D334" s="54" t="n"/>
      <c r="E334" s="57" t="n"/>
    </row>
    <row r="335" ht="15.75" customHeight="1" s="198">
      <c r="A335" s="57" t="n"/>
      <c r="B335" s="57" t="n"/>
      <c r="C335" s="53" t="n"/>
      <c r="D335" s="54" t="n"/>
      <c r="E335" s="57" t="n"/>
    </row>
    <row r="336" ht="15.75" customHeight="1" s="198">
      <c r="A336" s="57" t="n"/>
      <c r="B336" s="57" t="n"/>
      <c r="C336" s="53" t="n"/>
      <c r="D336" s="54" t="n"/>
      <c r="E336" s="57" t="n"/>
    </row>
    <row r="337" ht="15.75" customHeight="1" s="198">
      <c r="A337" s="57" t="n"/>
      <c r="B337" s="57" t="n"/>
      <c r="C337" s="53" t="n"/>
      <c r="D337" s="54" t="n"/>
      <c r="E337" s="57" t="n"/>
    </row>
    <row r="338" ht="15.75" customHeight="1" s="198">
      <c r="A338" s="57" t="n"/>
      <c r="B338" s="57" t="n"/>
      <c r="C338" s="53" t="n"/>
      <c r="D338" s="54" t="n"/>
      <c r="E338" s="57" t="n"/>
    </row>
    <row r="339" ht="15.75" customHeight="1" s="198">
      <c r="A339" s="57" t="n"/>
      <c r="B339" s="57" t="n"/>
      <c r="C339" s="53" t="n"/>
      <c r="D339" s="54" t="n"/>
      <c r="E339" s="57" t="n"/>
    </row>
    <row r="340" ht="15.75" customHeight="1" s="198">
      <c r="A340" s="57" t="n"/>
      <c r="B340" s="57" t="n"/>
      <c r="C340" s="53" t="n"/>
      <c r="D340" s="54" t="n"/>
      <c r="E340" s="57" t="n"/>
    </row>
    <row r="341" ht="15.75" customHeight="1" s="198">
      <c r="A341" s="57" t="n"/>
      <c r="B341" s="57" t="n"/>
      <c r="C341" s="53" t="n"/>
      <c r="D341" s="54" t="n"/>
      <c r="E341" s="57" t="n"/>
    </row>
    <row r="342" ht="15.75" customHeight="1" s="198">
      <c r="A342" s="57" t="n"/>
      <c r="B342" s="57" t="n"/>
      <c r="C342" s="53" t="n"/>
      <c r="D342" s="54" t="n"/>
      <c r="E342" s="57" t="n"/>
    </row>
    <row r="343" ht="15.75" customHeight="1" s="198">
      <c r="A343" s="57" t="n"/>
      <c r="B343" s="57" t="n"/>
      <c r="C343" s="53" t="n"/>
      <c r="D343" s="54" t="n"/>
      <c r="E343" s="57" t="n"/>
    </row>
    <row r="344" ht="15.75" customHeight="1" s="198">
      <c r="A344" s="57" t="n"/>
      <c r="B344" s="57" t="n"/>
      <c r="C344" s="53" t="n"/>
      <c r="D344" s="54" t="n"/>
      <c r="E344" s="57" t="n"/>
    </row>
    <row r="345" ht="15.75" customHeight="1" s="198">
      <c r="A345" s="57" t="n"/>
      <c r="B345" s="57" t="n"/>
      <c r="C345" s="53" t="n"/>
      <c r="D345" s="54" t="n"/>
      <c r="E345" s="57" t="n"/>
    </row>
    <row r="346" ht="15.75" customHeight="1" s="198">
      <c r="A346" s="57" t="n"/>
      <c r="B346" s="57" t="n"/>
      <c r="C346" s="53" t="n"/>
      <c r="D346" s="54" t="n"/>
      <c r="E346" s="57" t="n"/>
    </row>
    <row r="347" ht="15.75" customHeight="1" s="198">
      <c r="A347" s="57" t="n"/>
      <c r="B347" s="57" t="n"/>
      <c r="C347" s="53" t="n"/>
      <c r="D347" s="54" t="n"/>
      <c r="E347" s="57" t="n"/>
    </row>
    <row r="348" ht="15.75" customHeight="1" s="198">
      <c r="A348" s="57" t="n"/>
      <c r="B348" s="57" t="n"/>
      <c r="C348" s="53" t="n"/>
      <c r="D348" s="54" t="n"/>
      <c r="E348" s="57" t="n"/>
    </row>
    <row r="349" ht="15.75" customHeight="1" s="198">
      <c r="A349" s="57" t="n"/>
      <c r="B349" s="57" t="n"/>
      <c r="C349" s="53" t="n"/>
      <c r="D349" s="54" t="n"/>
      <c r="E349" s="57" t="n"/>
    </row>
    <row r="350" ht="15.75" customHeight="1" s="198">
      <c r="A350" s="57" t="n"/>
      <c r="B350" s="57" t="n"/>
      <c r="C350" s="53" t="n"/>
      <c r="D350" s="54" t="n"/>
      <c r="E350" s="57" t="n"/>
    </row>
    <row r="351" ht="15.75" customHeight="1" s="198">
      <c r="A351" s="57" t="n"/>
      <c r="B351" s="57" t="n"/>
      <c r="C351" s="53" t="n"/>
      <c r="D351" s="54" t="n"/>
      <c r="E351" s="57" t="n"/>
    </row>
    <row r="352" ht="15.75" customHeight="1" s="198">
      <c r="A352" s="57" t="n"/>
      <c r="B352" s="57" t="n"/>
      <c r="C352" s="53" t="n"/>
      <c r="D352" s="54" t="n"/>
      <c r="E352" s="57" t="n"/>
    </row>
    <row r="353" ht="15.75" customHeight="1" s="198">
      <c r="A353" s="57" t="n"/>
      <c r="B353" s="57" t="n"/>
      <c r="C353" s="53" t="n"/>
      <c r="D353" s="54" t="n"/>
      <c r="E353" s="57" t="n"/>
    </row>
    <row r="354" ht="15.75" customHeight="1" s="198">
      <c r="A354" s="57" t="n"/>
      <c r="B354" s="57" t="n"/>
      <c r="C354" s="53" t="n"/>
      <c r="D354" s="54" t="n"/>
      <c r="E354" s="57" t="n"/>
    </row>
    <row r="355" ht="15.75" customHeight="1" s="198">
      <c r="A355" s="57" t="n"/>
      <c r="B355" s="57" t="n"/>
      <c r="C355" s="53" t="n"/>
      <c r="D355" s="54" t="n"/>
      <c r="E355" s="57" t="n"/>
    </row>
    <row r="356" ht="15.75" customHeight="1" s="198">
      <c r="A356" s="57" t="n"/>
      <c r="B356" s="57" t="n"/>
      <c r="C356" s="53" t="n"/>
      <c r="D356" s="54" t="n"/>
      <c r="E356" s="57" t="n"/>
    </row>
    <row r="357" ht="15.75" customHeight="1" s="198">
      <c r="A357" s="57" t="n"/>
      <c r="B357" s="57" t="n"/>
      <c r="C357" s="53" t="n"/>
      <c r="D357" s="54" t="n"/>
      <c r="E357" s="57" t="n"/>
    </row>
    <row r="358" ht="15.75" customHeight="1" s="198">
      <c r="A358" s="57" t="n"/>
      <c r="B358" s="57" t="n"/>
      <c r="C358" s="53" t="n"/>
      <c r="D358" s="54" t="n"/>
      <c r="E358" s="57" t="n"/>
    </row>
    <row r="359" ht="15.75" customHeight="1" s="198">
      <c r="A359" s="57" t="n"/>
      <c r="B359" s="57" t="n"/>
      <c r="C359" s="53" t="n"/>
      <c r="D359" s="54" t="n"/>
      <c r="E359" s="57" t="n"/>
    </row>
    <row r="360" ht="15.75" customHeight="1" s="198">
      <c r="A360" s="57" t="n"/>
      <c r="B360" s="57" t="n"/>
      <c r="C360" s="53" t="n"/>
      <c r="D360" s="54" t="n"/>
      <c r="E360" s="57" t="n"/>
    </row>
    <row r="361" ht="15.75" customHeight="1" s="198">
      <c r="A361" s="57" t="n"/>
      <c r="B361" s="57" t="n"/>
      <c r="C361" s="53" t="n"/>
      <c r="D361" s="54" t="n"/>
      <c r="E361" s="57" t="n"/>
    </row>
    <row r="362" ht="15.75" customHeight="1" s="198">
      <c r="A362" s="57" t="n"/>
      <c r="B362" s="57" t="n"/>
      <c r="C362" s="53" t="n"/>
      <c r="D362" s="54" t="n"/>
      <c r="E362" s="57" t="n"/>
    </row>
    <row r="363" ht="15.75" customHeight="1" s="198">
      <c r="A363" s="57" t="n"/>
      <c r="B363" s="57" t="n"/>
      <c r="C363" s="53" t="n"/>
      <c r="D363" s="54" t="n"/>
      <c r="E363" s="57" t="n"/>
    </row>
    <row r="364" ht="15.75" customHeight="1" s="198">
      <c r="A364" s="57" t="n"/>
      <c r="B364" s="57" t="n"/>
      <c r="C364" s="53" t="n"/>
      <c r="D364" s="54" t="n"/>
      <c r="E364" s="57" t="n"/>
    </row>
    <row r="365" ht="15.75" customHeight="1" s="198">
      <c r="A365" s="57" t="n"/>
      <c r="B365" s="57" t="n"/>
      <c r="C365" s="53" t="n"/>
      <c r="D365" s="54" t="n"/>
      <c r="E365" s="57" t="n"/>
    </row>
    <row r="366" ht="15.75" customHeight="1" s="198">
      <c r="A366" s="57" t="n"/>
      <c r="B366" s="57" t="n"/>
      <c r="C366" s="53" t="n"/>
      <c r="D366" s="54" t="n"/>
      <c r="E366" s="57" t="n"/>
    </row>
    <row r="367" ht="15.75" customHeight="1" s="198">
      <c r="A367" s="57" t="n"/>
      <c r="B367" s="57" t="n"/>
      <c r="C367" s="53" t="n"/>
      <c r="D367" s="54" t="n"/>
      <c r="E367" s="57" t="n"/>
    </row>
    <row r="368" ht="15.75" customHeight="1" s="198">
      <c r="A368" s="57" t="n"/>
      <c r="B368" s="57" t="n"/>
      <c r="C368" s="53" t="n"/>
      <c r="D368" s="54" t="n"/>
      <c r="E368" s="57" t="n"/>
    </row>
    <row r="369" ht="15.75" customHeight="1" s="198">
      <c r="A369" s="57" t="n"/>
      <c r="B369" s="57" t="n"/>
      <c r="C369" s="53" t="n"/>
      <c r="D369" s="54" t="n"/>
      <c r="E369" s="57" t="n"/>
    </row>
    <row r="370" ht="15.75" customHeight="1" s="198">
      <c r="A370" s="57" t="n"/>
      <c r="B370" s="57" t="n"/>
      <c r="C370" s="53" t="n"/>
      <c r="D370" s="54" t="n"/>
      <c r="E370" s="57" t="n"/>
    </row>
    <row r="371" ht="15.75" customHeight="1" s="198">
      <c r="A371" s="57" t="n"/>
      <c r="B371" s="57" t="n"/>
      <c r="C371" s="53" t="n"/>
      <c r="D371" s="54" t="n"/>
      <c r="E371" s="57" t="n"/>
    </row>
    <row r="372" ht="15.75" customHeight="1" s="198">
      <c r="A372" s="57" t="n"/>
      <c r="B372" s="57" t="n"/>
      <c r="C372" s="53" t="n"/>
      <c r="D372" s="54" t="n"/>
      <c r="E372" s="57" t="n"/>
    </row>
    <row r="373" ht="15.75" customHeight="1" s="198">
      <c r="A373" s="57" t="n"/>
      <c r="B373" s="57" t="n"/>
      <c r="C373" s="53" t="n"/>
      <c r="D373" s="54" t="n"/>
      <c r="E373" s="57" t="n"/>
    </row>
    <row r="374" ht="15.75" customHeight="1" s="198">
      <c r="A374" s="57" t="n"/>
      <c r="B374" s="57" t="n"/>
      <c r="C374" s="53" t="n"/>
      <c r="D374" s="54" t="n"/>
      <c r="E374" s="57" t="n"/>
    </row>
    <row r="375" ht="15.75" customHeight="1" s="198">
      <c r="A375" s="57" t="n"/>
      <c r="B375" s="57" t="n"/>
      <c r="C375" s="53" t="n"/>
      <c r="D375" s="54" t="n"/>
      <c r="E375" s="57" t="n"/>
    </row>
    <row r="376" ht="15.75" customHeight="1" s="198">
      <c r="A376" s="57" t="n"/>
      <c r="B376" s="57" t="n"/>
      <c r="C376" s="53" t="n"/>
      <c r="D376" s="54" t="n"/>
      <c r="E376" s="57" t="n"/>
    </row>
    <row r="377" ht="15.75" customHeight="1" s="198">
      <c r="A377" s="57" t="n"/>
      <c r="B377" s="57" t="n"/>
      <c r="C377" s="53" t="n"/>
      <c r="D377" s="54" t="n"/>
      <c r="E377" s="57" t="n"/>
    </row>
    <row r="378" ht="15.75" customHeight="1" s="198">
      <c r="A378" s="57" t="n"/>
      <c r="B378" s="57" t="n"/>
      <c r="C378" s="53" t="n"/>
      <c r="D378" s="54" t="n"/>
      <c r="E378" s="57" t="n"/>
    </row>
    <row r="379" ht="15.75" customHeight="1" s="198">
      <c r="A379" s="57" t="n"/>
      <c r="B379" s="57" t="n"/>
      <c r="C379" s="53" t="n"/>
      <c r="D379" s="54" t="n"/>
      <c r="E379" s="57" t="n"/>
    </row>
    <row r="380" ht="15.75" customHeight="1" s="198">
      <c r="A380" s="57" t="n"/>
      <c r="B380" s="57" t="n"/>
      <c r="C380" s="53" t="n"/>
      <c r="D380" s="54" t="n"/>
      <c r="E380" s="57" t="n"/>
    </row>
    <row r="381" ht="15.75" customHeight="1" s="198">
      <c r="A381" s="57" t="n"/>
      <c r="B381" s="57" t="n"/>
      <c r="C381" s="53" t="n"/>
      <c r="D381" s="54" t="n"/>
      <c r="E381" s="57" t="n"/>
    </row>
    <row r="382" ht="15.75" customHeight="1" s="198">
      <c r="A382" s="57" t="n"/>
      <c r="B382" s="57" t="n"/>
      <c r="C382" s="53" t="n"/>
      <c r="D382" s="54" t="n"/>
      <c r="E382" s="57" t="n"/>
    </row>
    <row r="383" ht="15.75" customHeight="1" s="198">
      <c r="A383" s="57" t="n"/>
      <c r="B383" s="57" t="n"/>
      <c r="C383" s="53" t="n"/>
      <c r="D383" s="54" t="n"/>
      <c r="E383" s="57" t="n"/>
    </row>
    <row r="384" ht="15.75" customHeight="1" s="198">
      <c r="A384" s="57" t="n"/>
      <c r="B384" s="57" t="n"/>
      <c r="C384" s="53" t="n"/>
      <c r="D384" s="54" t="n"/>
      <c r="E384" s="57" t="n"/>
    </row>
    <row r="385" ht="15.75" customHeight="1" s="198">
      <c r="A385" s="57" t="n"/>
      <c r="B385" s="57" t="n"/>
      <c r="C385" s="53" t="n"/>
      <c r="D385" s="54" t="n"/>
      <c r="E385" s="57" t="n"/>
    </row>
    <row r="386" ht="15.75" customHeight="1" s="198">
      <c r="A386" s="57" t="n"/>
      <c r="B386" s="57" t="n"/>
      <c r="C386" s="53" t="n"/>
      <c r="D386" s="54" t="n"/>
      <c r="E386" s="57" t="n"/>
    </row>
    <row r="387" ht="15.75" customHeight="1" s="198">
      <c r="A387" s="57" t="n"/>
      <c r="B387" s="57" t="n"/>
      <c r="C387" s="53" t="n"/>
      <c r="D387" s="54" t="n"/>
      <c r="E387" s="57" t="n"/>
    </row>
    <row r="388" ht="15.75" customHeight="1" s="198">
      <c r="A388" s="57" t="n"/>
      <c r="B388" s="57" t="n"/>
      <c r="C388" s="53" t="n"/>
      <c r="D388" s="54" t="n"/>
      <c r="E388" s="57" t="n"/>
    </row>
    <row r="389" ht="15.75" customHeight="1" s="198">
      <c r="A389" s="57" t="n"/>
      <c r="B389" s="57" t="n"/>
      <c r="C389" s="53" t="n"/>
      <c r="D389" s="54" t="n"/>
      <c r="E389" s="57" t="n"/>
    </row>
    <row r="390" ht="15.75" customHeight="1" s="198">
      <c r="A390" s="57" t="n"/>
      <c r="B390" s="57" t="n"/>
      <c r="C390" s="53" t="n"/>
      <c r="D390" s="54" t="n"/>
      <c r="E390" s="57" t="n"/>
    </row>
    <row r="391" ht="15.75" customHeight="1" s="198">
      <c r="A391" s="57" t="n"/>
      <c r="B391" s="57" t="n"/>
      <c r="C391" s="53" t="n"/>
      <c r="D391" s="54" t="n"/>
      <c r="E391" s="57" t="n"/>
    </row>
    <row r="392" ht="15.75" customHeight="1" s="198">
      <c r="A392" s="57" t="n"/>
      <c r="B392" s="57" t="n"/>
      <c r="C392" s="53" t="n"/>
      <c r="D392" s="54" t="n"/>
      <c r="E392" s="57" t="n"/>
    </row>
    <row r="393" ht="15.75" customHeight="1" s="198">
      <c r="A393" s="57" t="n"/>
      <c r="B393" s="57" t="n"/>
      <c r="C393" s="53" t="n"/>
      <c r="D393" s="54" t="n"/>
      <c r="E393" s="57" t="n"/>
    </row>
    <row r="394" ht="15.75" customHeight="1" s="198">
      <c r="A394" s="57" t="n"/>
      <c r="B394" s="57" t="n"/>
      <c r="C394" s="53" t="n"/>
      <c r="D394" s="54" t="n"/>
      <c r="E394" s="57" t="n"/>
    </row>
    <row r="395" ht="15.75" customHeight="1" s="198">
      <c r="A395" s="57" t="n"/>
      <c r="B395" s="57" t="n"/>
      <c r="C395" s="53" t="n"/>
      <c r="D395" s="54" t="n"/>
      <c r="E395" s="57" t="n"/>
    </row>
    <row r="396" ht="15.75" customHeight="1" s="198">
      <c r="A396" s="57" t="n"/>
      <c r="B396" s="57" t="n"/>
      <c r="C396" s="53" t="n"/>
      <c r="D396" s="54" t="n"/>
      <c r="E396" s="57" t="n"/>
    </row>
    <row r="397" ht="15.75" customHeight="1" s="198">
      <c r="A397" s="57" t="n"/>
      <c r="B397" s="57" t="n"/>
      <c r="C397" s="53" t="n"/>
      <c r="D397" s="54" t="n"/>
      <c r="E397" s="57" t="n"/>
    </row>
    <row r="398" ht="15.75" customHeight="1" s="198">
      <c r="A398" s="57" t="n"/>
      <c r="B398" s="57" t="n"/>
      <c r="C398" s="53" t="n"/>
      <c r="D398" s="54" t="n"/>
      <c r="E398" s="57" t="n"/>
    </row>
    <row r="399" ht="15.75" customHeight="1" s="198">
      <c r="A399" s="57" t="n"/>
      <c r="B399" s="57" t="n"/>
      <c r="C399" s="53" t="n"/>
      <c r="D399" s="54" t="n"/>
      <c r="E399" s="57" t="n"/>
    </row>
    <row r="400" ht="15.75" customHeight="1" s="198">
      <c r="A400" s="57" t="n"/>
      <c r="B400" s="57" t="n"/>
      <c r="C400" s="53" t="n"/>
      <c r="D400" s="54" t="n"/>
      <c r="E400" s="57" t="n"/>
    </row>
    <row r="401" ht="15.75" customHeight="1" s="198">
      <c r="A401" s="57" t="n"/>
      <c r="B401" s="57" t="n"/>
      <c r="C401" s="53" t="n"/>
      <c r="D401" s="54" t="n"/>
      <c r="E401" s="57" t="n"/>
    </row>
    <row r="402" ht="15.75" customHeight="1" s="198">
      <c r="A402" s="57" t="n"/>
      <c r="B402" s="57" t="n"/>
      <c r="C402" s="53" t="n"/>
      <c r="D402" s="54" t="n"/>
      <c r="E402" s="57" t="n"/>
    </row>
    <row r="403" ht="15.75" customHeight="1" s="198">
      <c r="A403" s="57" t="n"/>
      <c r="B403" s="57" t="n"/>
      <c r="C403" s="53" t="n"/>
      <c r="D403" s="54" t="n"/>
      <c r="E403" s="57" t="n"/>
    </row>
    <row r="404" ht="15.75" customHeight="1" s="198">
      <c r="A404" s="57" t="n"/>
      <c r="B404" s="57" t="n"/>
      <c r="C404" s="53" t="n"/>
      <c r="D404" s="54" t="n"/>
      <c r="E404" s="57" t="n"/>
    </row>
    <row r="405" ht="15.75" customHeight="1" s="198">
      <c r="A405" s="57" t="n"/>
      <c r="B405" s="57" t="n"/>
      <c r="C405" s="53" t="n"/>
      <c r="D405" s="54" t="n"/>
      <c r="E405" s="57" t="n"/>
    </row>
    <row r="406" ht="15.75" customHeight="1" s="198">
      <c r="A406" s="57" t="n"/>
      <c r="B406" s="57" t="n"/>
      <c r="C406" s="53" t="n"/>
      <c r="D406" s="54" t="n"/>
      <c r="E406" s="57" t="n"/>
    </row>
    <row r="407" ht="15.75" customHeight="1" s="198">
      <c r="A407" s="57" t="n"/>
      <c r="B407" s="57" t="n"/>
      <c r="C407" s="53" t="n"/>
      <c r="D407" s="54" t="n"/>
      <c r="E407" s="57" t="n"/>
    </row>
    <row r="408" ht="15.75" customHeight="1" s="198">
      <c r="A408" s="57" t="n"/>
      <c r="B408" s="57" t="n"/>
      <c r="C408" s="53" t="n"/>
      <c r="D408" s="54" t="n"/>
      <c r="E408" s="57" t="n"/>
    </row>
    <row r="409" ht="15.75" customHeight="1" s="198">
      <c r="A409" s="57" t="n"/>
      <c r="B409" s="57" t="n"/>
      <c r="C409" s="53" t="n"/>
      <c r="D409" s="54" t="n"/>
      <c r="E409" s="57" t="n"/>
    </row>
    <row r="410" ht="15.75" customHeight="1" s="198">
      <c r="A410" s="57" t="n"/>
      <c r="B410" s="57" t="n"/>
      <c r="C410" s="53" t="n"/>
      <c r="D410" s="54" t="n"/>
      <c r="E410" s="57" t="n"/>
    </row>
    <row r="411" ht="15.75" customHeight="1" s="198">
      <c r="A411" s="57" t="n"/>
      <c r="B411" s="57" t="n"/>
      <c r="C411" s="53" t="n"/>
      <c r="D411" s="54" t="n"/>
      <c r="E411" s="57" t="n"/>
    </row>
    <row r="412" ht="15.75" customHeight="1" s="198">
      <c r="A412" s="57" t="n"/>
      <c r="B412" s="57" t="n"/>
      <c r="C412" s="53" t="n"/>
      <c r="D412" s="54" t="n"/>
      <c r="E412" s="57" t="n"/>
    </row>
    <row r="413" ht="15.75" customHeight="1" s="198">
      <c r="A413" s="57" t="n"/>
      <c r="B413" s="57" t="n"/>
      <c r="C413" s="53" t="n"/>
      <c r="D413" s="54" t="n"/>
      <c r="E413" s="57" t="n"/>
    </row>
    <row r="414" ht="15.75" customHeight="1" s="198">
      <c r="A414" s="57" t="n"/>
      <c r="B414" s="57" t="n"/>
      <c r="C414" s="53" t="n"/>
      <c r="D414" s="54" t="n"/>
      <c r="E414" s="57" t="n"/>
    </row>
    <row r="415" ht="15.75" customHeight="1" s="198">
      <c r="A415" s="57" t="n"/>
      <c r="B415" s="57" t="n"/>
      <c r="C415" s="53" t="n"/>
      <c r="D415" s="54" t="n"/>
      <c r="E415" s="57" t="n"/>
    </row>
    <row r="416" ht="15.75" customHeight="1" s="198">
      <c r="A416" s="57" t="n"/>
      <c r="B416" s="57" t="n"/>
      <c r="C416" s="53" t="n"/>
      <c r="D416" s="54" t="n"/>
      <c r="E416" s="57" t="n"/>
    </row>
    <row r="417" ht="15.75" customHeight="1" s="198">
      <c r="A417" s="57" t="n"/>
      <c r="B417" s="57" t="n"/>
      <c r="C417" s="53" t="n"/>
      <c r="D417" s="54" t="n"/>
      <c r="E417" s="57" t="n"/>
    </row>
    <row r="418" ht="15.75" customHeight="1" s="198">
      <c r="A418" s="57" t="n"/>
      <c r="B418" s="57" t="n"/>
      <c r="C418" s="53" t="n"/>
      <c r="D418" s="54" t="n"/>
      <c r="E418" s="57" t="n"/>
    </row>
    <row r="419" ht="15.75" customHeight="1" s="198">
      <c r="A419" s="57" t="n"/>
      <c r="B419" s="57" t="n"/>
      <c r="C419" s="53" t="n"/>
      <c r="D419" s="54" t="n"/>
      <c r="E419" s="57" t="n"/>
    </row>
    <row r="420" ht="15.75" customHeight="1" s="198">
      <c r="A420" s="57" t="n"/>
      <c r="B420" s="57" t="n"/>
      <c r="C420" s="53" t="n"/>
      <c r="D420" s="54" t="n"/>
      <c r="E420" s="57" t="n"/>
    </row>
    <row r="421" ht="15.75" customHeight="1" s="198">
      <c r="A421" s="57" t="n"/>
      <c r="B421" s="57" t="n"/>
      <c r="C421" s="53" t="n"/>
      <c r="D421" s="54" t="n"/>
      <c r="E421" s="57" t="n"/>
    </row>
    <row r="422" ht="15.75" customHeight="1" s="198">
      <c r="A422" s="57" t="n"/>
      <c r="B422" s="57" t="n"/>
      <c r="C422" s="53" t="n"/>
      <c r="D422" s="54" t="n"/>
      <c r="E422" s="57" t="n"/>
    </row>
    <row r="423" ht="15.75" customHeight="1" s="198">
      <c r="A423" s="57" t="n"/>
      <c r="B423" s="57" t="n"/>
      <c r="C423" s="53" t="n"/>
      <c r="D423" s="54" t="n"/>
      <c r="E423" s="57" t="n"/>
    </row>
    <row r="424" ht="15.75" customHeight="1" s="198">
      <c r="A424" s="57" t="n"/>
      <c r="B424" s="57" t="n"/>
      <c r="C424" s="53" t="n"/>
      <c r="D424" s="54" t="n"/>
      <c r="E424" s="57" t="n"/>
    </row>
    <row r="425" ht="15.75" customHeight="1" s="198">
      <c r="A425" s="57" t="n"/>
      <c r="B425" s="57" t="n"/>
      <c r="C425" s="53" t="n"/>
      <c r="D425" s="54" t="n"/>
      <c r="E425" s="57" t="n"/>
    </row>
    <row r="426" ht="15.75" customHeight="1" s="198">
      <c r="A426" s="57" t="n"/>
      <c r="B426" s="57" t="n"/>
      <c r="C426" s="53" t="n"/>
      <c r="D426" s="54" t="n"/>
      <c r="E426" s="57" t="n"/>
    </row>
    <row r="427" ht="15.75" customHeight="1" s="198">
      <c r="A427" s="57" t="n"/>
      <c r="B427" s="57" t="n"/>
      <c r="C427" s="53" t="n"/>
      <c r="D427" s="54" t="n"/>
      <c r="E427" s="57" t="n"/>
    </row>
    <row r="428" ht="15.75" customHeight="1" s="198">
      <c r="A428" s="57" t="n"/>
      <c r="B428" s="57" t="n"/>
      <c r="C428" s="53" t="n"/>
      <c r="D428" s="54" t="n"/>
      <c r="E428" s="57" t="n"/>
    </row>
    <row r="429" ht="15.75" customHeight="1" s="198">
      <c r="A429" s="57" t="n"/>
      <c r="B429" s="57" t="n"/>
      <c r="C429" s="53" t="n"/>
      <c r="D429" s="54" t="n"/>
      <c r="E429" s="57" t="n"/>
    </row>
    <row r="430" ht="15.75" customHeight="1" s="198">
      <c r="A430" s="57" t="n"/>
      <c r="B430" s="57" t="n"/>
      <c r="C430" s="53" t="n"/>
      <c r="D430" s="54" t="n"/>
      <c r="E430" s="57" t="n"/>
    </row>
    <row r="431" ht="15.75" customHeight="1" s="198">
      <c r="A431" s="57" t="n"/>
      <c r="B431" s="57" t="n"/>
      <c r="C431" s="53" t="n"/>
      <c r="D431" s="54" t="n"/>
      <c r="E431" s="57" t="n"/>
    </row>
    <row r="432" ht="15.75" customHeight="1" s="198">
      <c r="A432" s="57" t="n"/>
      <c r="B432" s="57" t="n"/>
      <c r="C432" s="53" t="n"/>
      <c r="D432" s="54" t="n"/>
      <c r="E432" s="57" t="n"/>
    </row>
    <row r="433" ht="15.75" customHeight="1" s="198">
      <c r="A433" s="57" t="n"/>
      <c r="B433" s="57" t="n"/>
      <c r="C433" s="53" t="n"/>
      <c r="D433" s="54" t="n"/>
      <c r="E433" s="57" t="n"/>
    </row>
    <row r="434" ht="15.75" customHeight="1" s="198">
      <c r="A434" s="57" t="n"/>
      <c r="B434" s="57" t="n"/>
      <c r="C434" s="53" t="n"/>
      <c r="D434" s="54" t="n"/>
      <c r="E434" s="57" t="n"/>
    </row>
    <row r="435" ht="15.75" customHeight="1" s="198">
      <c r="A435" s="57" t="n"/>
      <c r="B435" s="57" t="n"/>
      <c r="C435" s="53" t="n"/>
      <c r="D435" s="54" t="n"/>
      <c r="E435" s="57" t="n"/>
    </row>
    <row r="436" ht="15.75" customHeight="1" s="198">
      <c r="A436" s="57" t="n"/>
      <c r="B436" s="57" t="n"/>
      <c r="C436" s="53" t="n"/>
      <c r="D436" s="54" t="n"/>
      <c r="E436" s="57" t="n"/>
    </row>
    <row r="437" ht="15.75" customHeight="1" s="198">
      <c r="A437" s="57" t="n"/>
      <c r="B437" s="57" t="n"/>
      <c r="C437" s="53" t="n"/>
      <c r="D437" s="54" t="n"/>
      <c r="E437" s="57" t="n"/>
    </row>
    <row r="438" ht="15.75" customHeight="1" s="198">
      <c r="A438" s="57" t="n"/>
      <c r="B438" s="57" t="n"/>
      <c r="C438" s="53" t="n"/>
      <c r="D438" s="54" t="n"/>
      <c r="E438" s="57" t="n"/>
    </row>
    <row r="439" ht="15.75" customHeight="1" s="198">
      <c r="A439" s="57" t="n"/>
      <c r="B439" s="57" t="n"/>
      <c r="C439" s="53" t="n"/>
      <c r="D439" s="54" t="n"/>
      <c r="E439" s="57" t="n"/>
    </row>
    <row r="440" ht="15.75" customHeight="1" s="198">
      <c r="A440" s="57" t="n"/>
      <c r="B440" s="57" t="n"/>
      <c r="C440" s="53" t="n"/>
      <c r="D440" s="54" t="n"/>
      <c r="E440" s="57" t="n"/>
    </row>
    <row r="441" ht="15.75" customHeight="1" s="198">
      <c r="A441" s="57" t="n"/>
      <c r="B441" s="57" t="n"/>
      <c r="C441" s="53" t="n"/>
      <c r="D441" s="54" t="n"/>
      <c r="E441" s="57" t="n"/>
    </row>
    <row r="442" ht="15.75" customHeight="1" s="198">
      <c r="A442" s="57" t="n"/>
      <c r="B442" s="57" t="n"/>
      <c r="C442" s="53" t="n"/>
      <c r="D442" s="54" t="n"/>
      <c r="E442" s="57" t="n"/>
    </row>
    <row r="443" ht="15.75" customHeight="1" s="198">
      <c r="A443" s="57" t="n"/>
      <c r="B443" s="57" t="n"/>
      <c r="C443" s="53" t="n"/>
      <c r="D443" s="54" t="n"/>
      <c r="E443" s="57" t="n"/>
    </row>
    <row r="444" ht="15.75" customHeight="1" s="198">
      <c r="A444" s="57" t="n"/>
      <c r="B444" s="57" t="n"/>
      <c r="C444" s="53" t="n"/>
      <c r="D444" s="54" t="n"/>
      <c r="E444" s="57" t="n"/>
    </row>
    <row r="445" ht="15.75" customHeight="1" s="198">
      <c r="A445" s="57" t="n"/>
      <c r="B445" s="57" t="n"/>
      <c r="C445" s="53" t="n"/>
      <c r="D445" s="54" t="n"/>
      <c r="E445" s="57" t="n"/>
    </row>
    <row r="446" ht="15.75" customHeight="1" s="198">
      <c r="A446" s="57" t="n"/>
      <c r="B446" s="57" t="n"/>
      <c r="C446" s="53" t="n"/>
      <c r="D446" s="54" t="n"/>
      <c r="E446" s="57" t="n"/>
    </row>
    <row r="447" ht="15.75" customHeight="1" s="198">
      <c r="A447" s="57" t="n"/>
      <c r="B447" s="57" t="n"/>
      <c r="C447" s="53" t="n"/>
      <c r="D447" s="54" t="n"/>
      <c r="E447" s="57" t="n"/>
    </row>
    <row r="448" ht="15.75" customHeight="1" s="198">
      <c r="A448" s="57" t="n"/>
      <c r="B448" s="57" t="n"/>
      <c r="C448" s="53" t="n"/>
      <c r="D448" s="54" t="n"/>
      <c r="E448" s="57" t="n"/>
    </row>
    <row r="449" ht="15.75" customHeight="1" s="198">
      <c r="A449" s="57" t="n"/>
      <c r="B449" s="57" t="n"/>
      <c r="C449" s="53" t="n"/>
      <c r="D449" s="54" t="n"/>
      <c r="E449" s="57" t="n"/>
    </row>
    <row r="450" ht="15.75" customHeight="1" s="198">
      <c r="A450" s="57" t="n"/>
      <c r="B450" s="57" t="n"/>
      <c r="C450" s="53" t="n"/>
      <c r="D450" s="54" t="n"/>
      <c r="E450" s="57" t="n"/>
    </row>
    <row r="451" ht="15.75" customHeight="1" s="198">
      <c r="A451" s="57" t="n"/>
      <c r="B451" s="57" t="n"/>
      <c r="C451" s="53" t="n"/>
      <c r="D451" s="54" t="n"/>
      <c r="E451" s="57" t="n"/>
    </row>
    <row r="452" ht="15.75" customHeight="1" s="198">
      <c r="A452" s="57" t="n"/>
      <c r="B452" s="57" t="n"/>
      <c r="C452" s="53" t="n"/>
      <c r="D452" s="54" t="n"/>
      <c r="E452" s="57" t="n"/>
    </row>
    <row r="453" ht="15.75" customHeight="1" s="198">
      <c r="A453" s="57" t="n"/>
      <c r="B453" s="57" t="n"/>
      <c r="C453" s="53" t="n"/>
      <c r="D453" s="54" t="n"/>
      <c r="E453" s="57" t="n"/>
    </row>
    <row r="454" ht="15.75" customHeight="1" s="198">
      <c r="A454" s="57" t="n"/>
      <c r="B454" s="57" t="n"/>
      <c r="C454" s="53" t="n"/>
      <c r="D454" s="54" t="n"/>
      <c r="E454" s="57" t="n"/>
    </row>
    <row r="455" ht="15.75" customHeight="1" s="198">
      <c r="A455" s="57" t="n"/>
      <c r="B455" s="57" t="n"/>
      <c r="C455" s="53" t="n"/>
      <c r="D455" s="54" t="n"/>
      <c r="E455" s="57" t="n"/>
    </row>
    <row r="456" ht="15.75" customHeight="1" s="198">
      <c r="A456" s="57" t="n"/>
      <c r="B456" s="57" t="n"/>
      <c r="C456" s="53" t="n"/>
      <c r="D456" s="54" t="n"/>
      <c r="E456" s="57" t="n"/>
    </row>
    <row r="457" ht="15.75" customHeight="1" s="198">
      <c r="A457" s="57" t="n"/>
      <c r="B457" s="57" t="n"/>
      <c r="C457" s="53" t="n"/>
      <c r="D457" s="54" t="n"/>
      <c r="E457" s="57" t="n"/>
    </row>
    <row r="458" ht="15.75" customHeight="1" s="198">
      <c r="A458" s="57" t="n"/>
      <c r="B458" s="57" t="n"/>
      <c r="C458" s="53" t="n"/>
      <c r="D458" s="54" t="n"/>
      <c r="E458" s="57" t="n"/>
    </row>
    <row r="459" ht="15.75" customHeight="1" s="198">
      <c r="A459" s="57" t="n"/>
      <c r="B459" s="57" t="n"/>
      <c r="C459" s="53" t="n"/>
      <c r="D459" s="54" t="n"/>
      <c r="E459" s="57" t="n"/>
    </row>
    <row r="460" ht="15.75" customHeight="1" s="198">
      <c r="A460" s="57" t="n"/>
      <c r="B460" s="57" t="n"/>
      <c r="C460" s="53" t="n"/>
      <c r="D460" s="54" t="n"/>
      <c r="E460" s="57" t="n"/>
    </row>
    <row r="461" ht="15.75" customHeight="1" s="198">
      <c r="A461" s="57" t="n"/>
      <c r="B461" s="57" t="n"/>
      <c r="C461" s="53" t="n"/>
      <c r="D461" s="54" t="n"/>
      <c r="E461" s="57" t="n"/>
    </row>
    <row r="462" ht="15.75" customHeight="1" s="198">
      <c r="A462" s="57" t="n"/>
      <c r="B462" s="57" t="n"/>
      <c r="C462" s="53" t="n"/>
      <c r="D462" s="54" t="n"/>
      <c r="E462" s="57" t="n"/>
    </row>
    <row r="463" ht="15.75" customHeight="1" s="198">
      <c r="A463" s="57" t="n"/>
      <c r="B463" s="57" t="n"/>
      <c r="C463" s="53" t="n"/>
      <c r="D463" s="54" t="n"/>
      <c r="E463" s="57" t="n"/>
    </row>
    <row r="464" ht="15.75" customHeight="1" s="198">
      <c r="A464" s="57" t="n"/>
      <c r="B464" s="57" t="n"/>
      <c r="C464" s="53" t="n"/>
      <c r="D464" s="54" t="n"/>
      <c r="E464" s="57" t="n"/>
    </row>
    <row r="465" ht="15.75" customHeight="1" s="198">
      <c r="A465" s="57" t="n"/>
      <c r="B465" s="57" t="n"/>
      <c r="C465" s="53" t="n"/>
      <c r="D465" s="54" t="n"/>
      <c r="E465" s="57" t="n"/>
    </row>
    <row r="466" ht="15.75" customHeight="1" s="198">
      <c r="A466" s="57" t="n"/>
      <c r="B466" s="57" t="n"/>
      <c r="C466" s="53" t="n"/>
      <c r="D466" s="54" t="n"/>
      <c r="E466" s="57" t="n"/>
    </row>
    <row r="467" ht="15.75" customHeight="1" s="198">
      <c r="A467" s="57" t="n"/>
      <c r="B467" s="57" t="n"/>
      <c r="C467" s="53" t="n"/>
      <c r="D467" s="54" t="n"/>
      <c r="E467" s="57" t="n"/>
    </row>
    <row r="468" ht="15.75" customHeight="1" s="198">
      <c r="A468" s="57" t="n"/>
      <c r="B468" s="57" t="n"/>
      <c r="C468" s="53" t="n"/>
      <c r="D468" s="54" t="n"/>
      <c r="E468" s="57" t="n"/>
    </row>
    <row r="469" ht="15.75" customHeight="1" s="198">
      <c r="A469" s="57" t="n"/>
      <c r="B469" s="57" t="n"/>
      <c r="C469" s="53" t="n"/>
      <c r="D469" s="54" t="n"/>
      <c r="E469" s="57" t="n"/>
    </row>
    <row r="470" ht="15.75" customHeight="1" s="198">
      <c r="A470" s="57" t="n"/>
      <c r="B470" s="57" t="n"/>
      <c r="C470" s="53" t="n"/>
      <c r="D470" s="54" t="n"/>
      <c r="E470" s="57" t="n"/>
    </row>
    <row r="471" ht="15.75" customHeight="1" s="198">
      <c r="A471" s="57" t="n"/>
      <c r="B471" s="57" t="n"/>
      <c r="C471" s="53" t="n"/>
      <c r="D471" s="54" t="n"/>
      <c r="E471" s="57" t="n"/>
    </row>
    <row r="472" ht="15.75" customHeight="1" s="198">
      <c r="A472" s="57" t="n"/>
      <c r="B472" s="57" t="n"/>
      <c r="C472" s="53" t="n"/>
      <c r="D472" s="54" t="n"/>
      <c r="E472" s="57" t="n"/>
    </row>
    <row r="473" ht="15.75" customHeight="1" s="198">
      <c r="A473" s="57" t="n"/>
      <c r="B473" s="57" t="n"/>
      <c r="C473" s="53" t="n"/>
      <c r="D473" s="54" t="n"/>
      <c r="E473" s="57" t="n"/>
    </row>
    <row r="474" ht="15.75" customHeight="1" s="198">
      <c r="A474" s="57" t="n"/>
      <c r="B474" s="57" t="n"/>
      <c r="C474" s="53" t="n"/>
      <c r="D474" s="54" t="n"/>
      <c r="E474" s="57" t="n"/>
    </row>
    <row r="475" ht="15.75" customHeight="1" s="198">
      <c r="A475" s="57" t="n"/>
      <c r="B475" s="57" t="n"/>
      <c r="C475" s="53" t="n"/>
      <c r="D475" s="54" t="n"/>
      <c r="E475" s="57" t="n"/>
    </row>
    <row r="476" ht="15.75" customHeight="1" s="198">
      <c r="A476" s="57" t="n"/>
      <c r="B476" s="57" t="n"/>
      <c r="C476" s="53" t="n"/>
      <c r="D476" s="54" t="n"/>
      <c r="E476" s="57" t="n"/>
    </row>
    <row r="477" ht="15.75" customHeight="1" s="198">
      <c r="A477" s="57" t="n"/>
      <c r="B477" s="57" t="n"/>
      <c r="C477" s="53" t="n"/>
      <c r="D477" s="54" t="n"/>
      <c r="E477" s="57" t="n"/>
    </row>
    <row r="478" ht="15.75" customHeight="1" s="198">
      <c r="A478" s="57" t="n"/>
      <c r="B478" s="57" t="n"/>
      <c r="C478" s="53" t="n"/>
      <c r="D478" s="54" t="n"/>
      <c r="E478" s="57" t="n"/>
    </row>
    <row r="479" ht="15.75" customHeight="1" s="198">
      <c r="A479" s="57" t="n"/>
      <c r="B479" s="57" t="n"/>
      <c r="C479" s="53" t="n"/>
      <c r="D479" s="54" t="n"/>
      <c r="E479" s="57" t="n"/>
    </row>
    <row r="480" ht="15.75" customHeight="1" s="198">
      <c r="A480" s="57" t="n"/>
      <c r="B480" s="57" t="n"/>
      <c r="C480" s="53" t="n"/>
      <c r="D480" s="54" t="n"/>
      <c r="E480" s="57" t="n"/>
    </row>
    <row r="481" ht="15.75" customHeight="1" s="198">
      <c r="A481" s="57" t="n"/>
      <c r="B481" s="57" t="n"/>
      <c r="C481" s="53" t="n"/>
      <c r="D481" s="54" t="n"/>
      <c r="E481" s="57" t="n"/>
    </row>
    <row r="482" ht="15.75" customHeight="1" s="198">
      <c r="A482" s="57" t="n"/>
      <c r="B482" s="57" t="n"/>
      <c r="C482" s="53" t="n"/>
      <c r="D482" s="54" t="n"/>
      <c r="E482" s="57" t="n"/>
    </row>
    <row r="483" ht="15.75" customHeight="1" s="198">
      <c r="A483" s="57" t="n"/>
      <c r="B483" s="57" t="n"/>
      <c r="C483" s="53" t="n"/>
      <c r="D483" s="54" t="n"/>
      <c r="E483" s="57" t="n"/>
    </row>
    <row r="484" ht="15.75" customHeight="1" s="198">
      <c r="A484" s="57" t="n"/>
      <c r="B484" s="57" t="n"/>
      <c r="C484" s="53" t="n"/>
      <c r="D484" s="54" t="n"/>
      <c r="E484" s="57" t="n"/>
    </row>
    <row r="485" ht="15.75" customHeight="1" s="198">
      <c r="A485" s="57" t="n"/>
      <c r="B485" s="57" t="n"/>
      <c r="C485" s="53" t="n"/>
      <c r="D485" s="54" t="n"/>
      <c r="E485" s="57" t="n"/>
    </row>
    <row r="486" ht="15.75" customHeight="1" s="198">
      <c r="A486" s="57" t="n"/>
      <c r="B486" s="57" t="n"/>
      <c r="C486" s="53" t="n"/>
      <c r="D486" s="54" t="n"/>
      <c r="E486" s="57" t="n"/>
    </row>
    <row r="487" ht="15.75" customHeight="1" s="198">
      <c r="A487" s="57" t="n"/>
      <c r="B487" s="57" t="n"/>
      <c r="C487" s="53" t="n"/>
      <c r="D487" s="54" t="n"/>
      <c r="E487" s="57" t="n"/>
    </row>
    <row r="488" ht="15.75" customHeight="1" s="198">
      <c r="A488" s="57" t="n"/>
      <c r="B488" s="57" t="n"/>
      <c r="C488" s="53" t="n"/>
      <c r="D488" s="54" t="n"/>
      <c r="E488" s="57" t="n"/>
    </row>
    <row r="489" ht="15.75" customHeight="1" s="198">
      <c r="A489" s="57" t="n"/>
      <c r="B489" s="57" t="n"/>
      <c r="C489" s="53" t="n"/>
      <c r="D489" s="54" t="n"/>
      <c r="E489" s="57" t="n"/>
    </row>
    <row r="490" ht="15.75" customHeight="1" s="198">
      <c r="A490" s="57" t="n"/>
      <c r="B490" s="57" t="n"/>
      <c r="C490" s="53" t="n"/>
      <c r="D490" s="54" t="n"/>
      <c r="E490" s="57" t="n"/>
    </row>
    <row r="491" ht="15.75" customHeight="1" s="198">
      <c r="A491" s="57" t="n"/>
      <c r="B491" s="57" t="n"/>
      <c r="C491" s="53" t="n"/>
      <c r="D491" s="54" t="n"/>
      <c r="E491" s="57" t="n"/>
    </row>
    <row r="492" ht="15.75" customHeight="1" s="198">
      <c r="A492" s="57" t="n"/>
      <c r="B492" s="57" t="n"/>
      <c r="C492" s="53" t="n"/>
      <c r="D492" s="54" t="n"/>
      <c r="E492" s="57" t="n"/>
    </row>
    <row r="493" ht="15.75" customHeight="1" s="198">
      <c r="A493" s="57" t="n"/>
      <c r="B493" s="57" t="n"/>
      <c r="C493" s="53" t="n"/>
      <c r="D493" s="54" t="n"/>
      <c r="E493" s="57" t="n"/>
    </row>
    <row r="494" ht="15.75" customHeight="1" s="198">
      <c r="A494" s="57" t="n"/>
      <c r="B494" s="57" t="n"/>
      <c r="C494" s="53" t="n"/>
      <c r="D494" s="54" t="n"/>
      <c r="E494" s="57" t="n"/>
    </row>
    <row r="495" ht="15.75" customHeight="1" s="198">
      <c r="A495" s="57" t="n"/>
      <c r="B495" s="57" t="n"/>
      <c r="C495" s="53" t="n"/>
      <c r="D495" s="54" t="n"/>
      <c r="E495" s="57" t="n"/>
    </row>
    <row r="496" ht="15.75" customHeight="1" s="198">
      <c r="A496" s="57" t="n"/>
      <c r="B496" s="57" t="n"/>
      <c r="C496" s="53" t="n"/>
      <c r="D496" s="54" t="n"/>
      <c r="E496" s="57" t="n"/>
    </row>
    <row r="497" ht="15.75" customHeight="1" s="198">
      <c r="A497" s="57" t="n"/>
      <c r="B497" s="57" t="n"/>
      <c r="C497" s="53" t="n"/>
      <c r="D497" s="54" t="n"/>
      <c r="E497" s="57" t="n"/>
    </row>
    <row r="498" ht="15.75" customHeight="1" s="198">
      <c r="A498" s="57" t="n"/>
      <c r="B498" s="57" t="n"/>
      <c r="C498" s="53" t="n"/>
      <c r="D498" s="54" t="n"/>
      <c r="E498" s="57" t="n"/>
    </row>
    <row r="499" ht="15.75" customHeight="1" s="198">
      <c r="A499" s="57" t="n"/>
      <c r="B499" s="57" t="n"/>
      <c r="C499" s="53" t="n"/>
      <c r="D499" s="54" t="n"/>
      <c r="E499" s="57" t="n"/>
    </row>
    <row r="500" ht="15.75" customHeight="1" s="198">
      <c r="A500" s="57" t="n"/>
      <c r="B500" s="57" t="n"/>
      <c r="C500" s="53" t="n"/>
      <c r="D500" s="54" t="n"/>
      <c r="E500" s="57" t="n"/>
    </row>
    <row r="501" ht="15.75" customHeight="1" s="198">
      <c r="A501" s="57" t="n"/>
      <c r="B501" s="57" t="n"/>
      <c r="C501" s="53" t="n"/>
      <c r="D501" s="54" t="n"/>
      <c r="E501" s="57" t="n"/>
    </row>
    <row r="502" ht="15.75" customHeight="1" s="198">
      <c r="A502" s="57" t="n"/>
      <c r="B502" s="57" t="n"/>
      <c r="C502" s="53" t="n"/>
      <c r="D502" s="54" t="n"/>
      <c r="E502" s="57" t="n"/>
    </row>
    <row r="503" ht="15.75" customHeight="1" s="198">
      <c r="A503" s="57" t="n"/>
      <c r="B503" s="57" t="n"/>
      <c r="C503" s="53" t="n"/>
      <c r="D503" s="54" t="n"/>
      <c r="E503" s="57" t="n"/>
    </row>
    <row r="504" ht="15.75" customHeight="1" s="198">
      <c r="A504" s="57" t="n"/>
      <c r="B504" s="57" t="n"/>
      <c r="C504" s="53" t="n"/>
      <c r="D504" s="54" t="n"/>
      <c r="E504" s="57" t="n"/>
    </row>
    <row r="505" ht="15.75" customHeight="1" s="198">
      <c r="A505" s="57" t="n"/>
      <c r="B505" s="57" t="n"/>
      <c r="C505" s="53" t="n"/>
      <c r="D505" s="54" t="n"/>
      <c r="E505" s="57" t="n"/>
    </row>
    <row r="506" ht="15.75" customHeight="1" s="198">
      <c r="A506" s="57" t="n"/>
      <c r="B506" s="57" t="n"/>
      <c r="C506" s="53" t="n"/>
      <c r="D506" s="54" t="n"/>
      <c r="E506" s="57" t="n"/>
    </row>
    <row r="507" ht="15.75" customHeight="1" s="198">
      <c r="A507" s="57" t="n"/>
      <c r="B507" s="57" t="n"/>
      <c r="C507" s="53" t="n"/>
      <c r="D507" s="54" t="n"/>
      <c r="E507" s="57" t="n"/>
    </row>
    <row r="508" ht="15.75" customHeight="1" s="198">
      <c r="A508" s="57" t="n"/>
      <c r="B508" s="57" t="n"/>
      <c r="C508" s="53" t="n"/>
      <c r="D508" s="54" t="n"/>
      <c r="E508" s="57" t="n"/>
    </row>
    <row r="509" ht="15.75" customHeight="1" s="198">
      <c r="A509" s="57" t="n"/>
      <c r="B509" s="57" t="n"/>
      <c r="C509" s="53" t="n"/>
      <c r="D509" s="54" t="n"/>
      <c r="E509" s="57" t="n"/>
    </row>
    <row r="510" ht="15.75" customHeight="1" s="198">
      <c r="A510" s="57" t="n"/>
      <c r="B510" s="57" t="n"/>
      <c r="C510" s="53" t="n"/>
      <c r="D510" s="54" t="n"/>
      <c r="E510" s="57" t="n"/>
    </row>
    <row r="511" ht="15.75" customHeight="1" s="198">
      <c r="A511" s="57" t="n"/>
      <c r="B511" s="57" t="n"/>
      <c r="C511" s="53" t="n"/>
      <c r="D511" s="54" t="n"/>
      <c r="E511" s="57" t="n"/>
    </row>
    <row r="512" ht="15.75" customHeight="1" s="198">
      <c r="A512" s="57" t="n"/>
      <c r="B512" s="57" t="n"/>
      <c r="C512" s="53" t="n"/>
      <c r="D512" s="54" t="n"/>
      <c r="E512" s="57" t="n"/>
    </row>
    <row r="513" ht="15.75" customHeight="1" s="198">
      <c r="A513" s="57" t="n"/>
      <c r="B513" s="57" t="n"/>
      <c r="C513" s="53" t="n"/>
      <c r="D513" s="54" t="n"/>
      <c r="E513" s="57" t="n"/>
    </row>
    <row r="514" ht="15.75" customHeight="1" s="198">
      <c r="A514" s="57" t="n"/>
      <c r="B514" s="57" t="n"/>
      <c r="C514" s="53" t="n"/>
      <c r="D514" s="54" t="n"/>
      <c r="E514" s="57" t="n"/>
    </row>
    <row r="515" ht="15.75" customHeight="1" s="198">
      <c r="A515" s="57" t="n"/>
      <c r="B515" s="57" t="n"/>
      <c r="C515" s="53" t="n"/>
      <c r="D515" s="54" t="n"/>
      <c r="E515" s="57" t="n"/>
    </row>
    <row r="516" ht="15.75" customHeight="1" s="198">
      <c r="A516" s="57" t="n"/>
      <c r="B516" s="57" t="n"/>
      <c r="C516" s="53" t="n"/>
      <c r="D516" s="54" t="n"/>
      <c r="E516" s="57" t="n"/>
    </row>
    <row r="517" ht="15.75" customHeight="1" s="198">
      <c r="A517" s="57" t="n"/>
      <c r="B517" s="57" t="n"/>
      <c r="C517" s="53" t="n"/>
      <c r="D517" s="54" t="n"/>
      <c r="E517" s="57" t="n"/>
    </row>
    <row r="518" ht="15.75" customHeight="1" s="198">
      <c r="A518" s="57" t="n"/>
      <c r="B518" s="57" t="n"/>
      <c r="C518" s="53" t="n"/>
      <c r="D518" s="54" t="n"/>
      <c r="E518" s="57" t="n"/>
    </row>
    <row r="519" ht="15.75" customHeight="1" s="198">
      <c r="A519" s="57" t="n"/>
      <c r="B519" s="57" t="n"/>
      <c r="C519" s="53" t="n"/>
      <c r="D519" s="54" t="n"/>
      <c r="E519" s="57" t="n"/>
    </row>
    <row r="520" ht="15.75" customHeight="1" s="198">
      <c r="A520" s="57" t="n"/>
      <c r="B520" s="57" t="n"/>
      <c r="C520" s="53" t="n"/>
      <c r="D520" s="54" t="n"/>
      <c r="E520" s="57" t="n"/>
    </row>
    <row r="521" ht="15.75" customHeight="1" s="198">
      <c r="A521" s="57" t="n"/>
      <c r="B521" s="57" t="n"/>
      <c r="C521" s="53" t="n"/>
      <c r="D521" s="54" t="n"/>
      <c r="E521" s="57" t="n"/>
    </row>
    <row r="522" ht="15.75" customHeight="1" s="198">
      <c r="A522" s="57" t="n"/>
      <c r="B522" s="57" t="n"/>
      <c r="C522" s="53" t="n"/>
      <c r="D522" s="54" t="n"/>
      <c r="E522" s="57" t="n"/>
    </row>
    <row r="523" ht="15.75" customHeight="1" s="198">
      <c r="A523" s="57" t="n"/>
      <c r="B523" s="57" t="n"/>
      <c r="C523" s="53" t="n"/>
      <c r="D523" s="54" t="n"/>
      <c r="E523" s="57" t="n"/>
    </row>
    <row r="524" ht="15.75" customHeight="1" s="198">
      <c r="A524" s="57" t="n"/>
      <c r="B524" s="57" t="n"/>
      <c r="C524" s="53" t="n"/>
      <c r="D524" s="54" t="n"/>
      <c r="E524" s="57" t="n"/>
    </row>
    <row r="525" ht="15.75" customHeight="1" s="198">
      <c r="A525" s="57" t="n"/>
      <c r="B525" s="57" t="n"/>
      <c r="C525" s="53" t="n"/>
      <c r="D525" s="54" t="n"/>
      <c r="E525" s="57" t="n"/>
    </row>
    <row r="526" ht="15.75" customHeight="1" s="198">
      <c r="A526" s="57" t="n"/>
      <c r="B526" s="57" t="n"/>
      <c r="C526" s="53" t="n"/>
      <c r="D526" s="54" t="n"/>
      <c r="E526" s="57" t="n"/>
    </row>
    <row r="527" ht="15.75" customHeight="1" s="198">
      <c r="A527" s="57" t="n"/>
      <c r="B527" s="57" t="n"/>
      <c r="C527" s="53" t="n"/>
      <c r="D527" s="54" t="n"/>
      <c r="E527" s="57" t="n"/>
    </row>
    <row r="528" ht="15.75" customHeight="1" s="198">
      <c r="A528" s="57" t="n"/>
      <c r="B528" s="57" t="n"/>
      <c r="C528" s="53" t="n"/>
      <c r="D528" s="54" t="n"/>
      <c r="E528" s="57" t="n"/>
    </row>
    <row r="529" ht="15.75" customHeight="1" s="198">
      <c r="A529" s="57" t="n"/>
      <c r="B529" s="57" t="n"/>
      <c r="C529" s="53" t="n"/>
      <c r="D529" s="54" t="n"/>
      <c r="E529" s="57" t="n"/>
    </row>
    <row r="530" ht="15.75" customHeight="1" s="198">
      <c r="A530" s="57" t="n"/>
      <c r="B530" s="57" t="n"/>
      <c r="C530" s="53" t="n"/>
      <c r="D530" s="54" t="n"/>
      <c r="E530" s="57" t="n"/>
    </row>
    <row r="531" ht="15.75" customHeight="1" s="198">
      <c r="A531" s="57" t="n"/>
      <c r="B531" s="57" t="n"/>
      <c r="C531" s="53" t="n"/>
      <c r="D531" s="54" t="n"/>
      <c r="E531" s="57" t="n"/>
    </row>
    <row r="532" ht="15.75" customHeight="1" s="198">
      <c r="A532" s="57" t="n"/>
      <c r="B532" s="57" t="n"/>
      <c r="C532" s="53" t="n"/>
      <c r="D532" s="54" t="n"/>
      <c r="E532" s="57" t="n"/>
    </row>
    <row r="533" ht="15.75" customHeight="1" s="198">
      <c r="A533" s="57" t="n"/>
      <c r="B533" s="57" t="n"/>
      <c r="C533" s="53" t="n"/>
      <c r="D533" s="54" t="n"/>
      <c r="E533" s="57" t="n"/>
    </row>
    <row r="534" ht="15.75" customHeight="1" s="198">
      <c r="A534" s="57" t="n"/>
      <c r="B534" s="57" t="n"/>
      <c r="C534" s="53" t="n"/>
      <c r="D534" s="54" t="n"/>
      <c r="E534" s="57" t="n"/>
    </row>
    <row r="535" ht="15.75" customHeight="1" s="198">
      <c r="A535" s="57" t="n"/>
      <c r="B535" s="57" t="n"/>
      <c r="C535" s="53" t="n"/>
      <c r="D535" s="54" t="n"/>
      <c r="E535" s="57" t="n"/>
    </row>
    <row r="536" ht="15.75" customHeight="1" s="198">
      <c r="A536" s="57" t="n"/>
      <c r="B536" s="57" t="n"/>
      <c r="C536" s="53" t="n"/>
      <c r="D536" s="54" t="n"/>
      <c r="E536" s="57" t="n"/>
    </row>
    <row r="537" ht="15.75" customHeight="1" s="198">
      <c r="A537" s="57" t="n"/>
      <c r="B537" s="57" t="n"/>
      <c r="C537" s="53" t="n"/>
      <c r="D537" s="54" t="n"/>
      <c r="E537" s="57" t="n"/>
    </row>
    <row r="538" ht="15.75" customHeight="1" s="198">
      <c r="A538" s="57" t="n"/>
      <c r="B538" s="57" t="n"/>
      <c r="C538" s="53" t="n"/>
      <c r="D538" s="54" t="n"/>
      <c r="E538" s="57" t="n"/>
    </row>
    <row r="539" ht="15.75" customHeight="1" s="198">
      <c r="A539" s="57" t="n"/>
      <c r="B539" s="57" t="n"/>
      <c r="C539" s="53" t="n"/>
      <c r="D539" s="54" t="n"/>
      <c r="E539" s="57" t="n"/>
    </row>
    <row r="540" ht="15.75" customHeight="1" s="198">
      <c r="A540" s="57" t="n"/>
      <c r="B540" s="57" t="n"/>
      <c r="C540" s="53" t="n"/>
      <c r="D540" s="54" t="n"/>
      <c r="E540" s="57" t="n"/>
    </row>
    <row r="541" ht="15.75" customHeight="1" s="198">
      <c r="A541" s="57" t="n"/>
      <c r="B541" s="57" t="n"/>
      <c r="C541" s="53" t="n"/>
      <c r="D541" s="54" t="n"/>
      <c r="E541" s="57" t="n"/>
    </row>
    <row r="542" ht="15.75" customHeight="1" s="198">
      <c r="A542" s="57" t="n"/>
      <c r="B542" s="57" t="n"/>
      <c r="C542" s="53" t="n"/>
      <c r="D542" s="54" t="n"/>
      <c r="E542" s="57" t="n"/>
    </row>
    <row r="543" ht="15.75" customHeight="1" s="198">
      <c r="A543" s="57" t="n"/>
      <c r="B543" s="57" t="n"/>
      <c r="C543" s="53" t="n"/>
      <c r="D543" s="54" t="n"/>
      <c r="E543" s="57" t="n"/>
    </row>
    <row r="544" ht="15.75" customHeight="1" s="198">
      <c r="A544" s="57" t="n"/>
      <c r="B544" s="57" t="n"/>
      <c r="C544" s="53" t="n"/>
      <c r="D544" s="54" t="n"/>
      <c r="E544" s="57" t="n"/>
    </row>
    <row r="545" ht="15.75" customHeight="1" s="198">
      <c r="A545" s="57" t="n"/>
      <c r="B545" s="57" t="n"/>
      <c r="C545" s="53" t="n"/>
      <c r="D545" s="54" t="n"/>
      <c r="E545" s="57" t="n"/>
    </row>
    <row r="546" ht="15.75" customHeight="1" s="198">
      <c r="A546" s="57" t="n"/>
      <c r="B546" s="57" t="n"/>
      <c r="C546" s="53" t="n"/>
      <c r="D546" s="54" t="n"/>
      <c r="E546" s="57" t="n"/>
    </row>
    <row r="547" ht="15.75" customHeight="1" s="198">
      <c r="A547" s="57" t="n"/>
      <c r="B547" s="57" t="n"/>
      <c r="C547" s="53" t="n"/>
      <c r="D547" s="54" t="n"/>
      <c r="E547" s="57" t="n"/>
    </row>
    <row r="548" ht="15.75" customHeight="1" s="198">
      <c r="A548" s="57" t="n"/>
      <c r="B548" s="57" t="n"/>
      <c r="C548" s="53" t="n"/>
      <c r="D548" s="54" t="n"/>
      <c r="E548" s="57" t="n"/>
    </row>
    <row r="549" ht="15.75" customHeight="1" s="198">
      <c r="A549" s="57" t="n"/>
      <c r="B549" s="57" t="n"/>
      <c r="C549" s="53" t="n"/>
      <c r="D549" s="54" t="n"/>
      <c r="E549" s="57" t="n"/>
    </row>
    <row r="550" ht="15.75" customHeight="1" s="198">
      <c r="A550" s="57" t="n"/>
      <c r="B550" s="57" t="n"/>
      <c r="C550" s="53" t="n"/>
      <c r="D550" s="54" t="n"/>
      <c r="E550" s="57" t="n"/>
    </row>
    <row r="551" ht="15.75" customHeight="1" s="198">
      <c r="A551" s="57" t="n"/>
      <c r="B551" s="57" t="n"/>
      <c r="C551" s="53" t="n"/>
      <c r="D551" s="54" t="n"/>
      <c r="E551" s="57" t="n"/>
    </row>
    <row r="552" ht="15.75" customHeight="1" s="198">
      <c r="A552" s="57" t="n"/>
      <c r="B552" s="57" t="n"/>
      <c r="C552" s="53" t="n"/>
      <c r="D552" s="54" t="n"/>
      <c r="E552" s="57" t="n"/>
    </row>
    <row r="553" ht="15.75" customHeight="1" s="198">
      <c r="A553" s="57" t="n"/>
      <c r="B553" s="57" t="n"/>
      <c r="C553" s="53" t="n"/>
      <c r="D553" s="54" t="n"/>
      <c r="E553" s="57" t="n"/>
    </row>
    <row r="554" ht="15.75" customHeight="1" s="198">
      <c r="A554" s="57" t="n"/>
      <c r="B554" s="57" t="n"/>
      <c r="C554" s="53" t="n"/>
      <c r="D554" s="54" t="n"/>
      <c r="E554" s="57" t="n"/>
    </row>
    <row r="555" ht="15.75" customHeight="1" s="198">
      <c r="A555" s="57" t="n"/>
      <c r="B555" s="57" t="n"/>
      <c r="C555" s="53" t="n"/>
      <c r="D555" s="54" t="n"/>
      <c r="E555" s="57" t="n"/>
    </row>
    <row r="556" ht="15.75" customHeight="1" s="198">
      <c r="A556" s="57" t="n"/>
      <c r="B556" s="57" t="n"/>
      <c r="C556" s="53" t="n"/>
      <c r="D556" s="54" t="n"/>
      <c r="E556" s="57" t="n"/>
    </row>
    <row r="557" ht="15.75" customHeight="1" s="198">
      <c r="A557" s="57" t="n"/>
      <c r="B557" s="57" t="n"/>
      <c r="C557" s="53" t="n"/>
      <c r="D557" s="54" t="n"/>
      <c r="E557" s="57" t="n"/>
    </row>
    <row r="558" ht="15.75" customHeight="1" s="198">
      <c r="A558" s="57" t="n"/>
      <c r="B558" s="57" t="n"/>
      <c r="C558" s="53" t="n"/>
      <c r="D558" s="54" t="n"/>
      <c r="E558" s="57" t="n"/>
    </row>
    <row r="559" ht="15.75" customHeight="1" s="198">
      <c r="A559" s="57" t="n"/>
      <c r="B559" s="57" t="n"/>
      <c r="C559" s="53" t="n"/>
      <c r="D559" s="54" t="n"/>
      <c r="E559" s="57" t="n"/>
    </row>
    <row r="560" ht="15.75" customHeight="1" s="198">
      <c r="A560" s="57" t="n"/>
      <c r="B560" s="57" t="n"/>
      <c r="C560" s="53" t="n"/>
      <c r="D560" s="54" t="n"/>
      <c r="E560" s="57" t="n"/>
    </row>
    <row r="561" ht="15.75" customHeight="1" s="198">
      <c r="A561" s="57" t="n"/>
      <c r="B561" s="57" t="n"/>
      <c r="C561" s="53" t="n"/>
      <c r="D561" s="54" t="n"/>
      <c r="E561" s="57" t="n"/>
    </row>
    <row r="562" ht="15.75" customHeight="1" s="198">
      <c r="A562" s="57" t="n"/>
      <c r="B562" s="57" t="n"/>
      <c r="C562" s="53" t="n"/>
      <c r="D562" s="54" t="n"/>
      <c r="E562" s="57" t="n"/>
    </row>
    <row r="563" ht="15.75" customHeight="1" s="198">
      <c r="A563" s="57" t="n"/>
      <c r="B563" s="57" t="n"/>
      <c r="C563" s="53" t="n"/>
      <c r="D563" s="54" t="n"/>
      <c r="E563" s="57" t="n"/>
    </row>
    <row r="564" ht="15.75" customHeight="1" s="198">
      <c r="A564" s="57" t="n"/>
      <c r="B564" s="57" t="n"/>
      <c r="C564" s="53" t="n"/>
      <c r="D564" s="54" t="n"/>
      <c r="E564" s="57" t="n"/>
    </row>
    <row r="565" ht="15.75" customHeight="1" s="198">
      <c r="A565" s="57" t="n"/>
      <c r="B565" s="57" t="n"/>
      <c r="C565" s="53" t="n"/>
      <c r="D565" s="54" t="n"/>
      <c r="E565" s="57" t="n"/>
    </row>
    <row r="566" ht="15.75" customHeight="1" s="198">
      <c r="A566" s="57" t="n"/>
      <c r="B566" s="57" t="n"/>
      <c r="C566" s="53" t="n"/>
      <c r="D566" s="54" t="n"/>
      <c r="E566" s="57" t="n"/>
    </row>
    <row r="567" ht="15.75" customHeight="1" s="198">
      <c r="A567" s="57" t="n"/>
      <c r="B567" s="57" t="n"/>
      <c r="C567" s="53" t="n"/>
      <c r="D567" s="54" t="n"/>
      <c r="E567" s="57" t="n"/>
    </row>
    <row r="568" ht="15.75" customHeight="1" s="198">
      <c r="A568" s="57" t="n"/>
      <c r="B568" s="57" t="n"/>
      <c r="C568" s="53" t="n"/>
      <c r="D568" s="54" t="n"/>
      <c r="E568" s="57" t="n"/>
    </row>
    <row r="569" ht="15.75" customHeight="1" s="198">
      <c r="A569" s="57" t="n"/>
      <c r="B569" s="57" t="n"/>
      <c r="C569" s="53" t="n"/>
      <c r="D569" s="54" t="n"/>
      <c r="E569" s="57" t="n"/>
    </row>
    <row r="570" ht="15.75" customHeight="1" s="198">
      <c r="A570" s="57" t="n"/>
      <c r="B570" s="57" t="n"/>
      <c r="C570" s="53" t="n"/>
      <c r="D570" s="54" t="n"/>
      <c r="E570" s="57" t="n"/>
    </row>
    <row r="571" ht="15.75" customHeight="1" s="198">
      <c r="A571" s="57" t="n"/>
      <c r="B571" s="57" t="n"/>
      <c r="C571" s="53" t="n"/>
      <c r="D571" s="54" t="n"/>
      <c r="E571" s="57" t="n"/>
    </row>
    <row r="572" ht="15.75" customHeight="1" s="198">
      <c r="A572" s="57" t="n"/>
      <c r="B572" s="57" t="n"/>
      <c r="C572" s="53" t="n"/>
      <c r="D572" s="54" t="n"/>
      <c r="E572" s="57" t="n"/>
    </row>
    <row r="573" ht="15.75" customHeight="1" s="198">
      <c r="A573" s="57" t="n"/>
      <c r="B573" s="57" t="n"/>
      <c r="C573" s="53" t="n"/>
      <c r="D573" s="54" t="n"/>
      <c r="E573" s="57" t="n"/>
    </row>
    <row r="574" ht="15.75" customHeight="1" s="198">
      <c r="A574" s="57" t="n"/>
      <c r="B574" s="57" t="n"/>
      <c r="C574" s="53" t="n"/>
      <c r="D574" s="54" t="n"/>
      <c r="E574" s="57" t="n"/>
    </row>
    <row r="575" ht="15.75" customHeight="1" s="198">
      <c r="A575" s="57" t="n"/>
      <c r="B575" s="57" t="n"/>
      <c r="C575" s="53" t="n"/>
      <c r="D575" s="54" t="n"/>
      <c r="E575" s="57" t="n"/>
    </row>
    <row r="576" ht="15.75" customHeight="1" s="198">
      <c r="A576" s="57" t="n"/>
      <c r="B576" s="57" t="n"/>
      <c r="C576" s="53" t="n"/>
      <c r="D576" s="54" t="n"/>
      <c r="E576" s="57" t="n"/>
    </row>
    <row r="577" ht="15.75" customHeight="1" s="198">
      <c r="A577" s="57" t="n"/>
      <c r="B577" s="57" t="n"/>
      <c r="C577" s="53" t="n"/>
      <c r="D577" s="54" t="n"/>
      <c r="E577" s="57" t="n"/>
    </row>
    <row r="578" ht="15.75" customHeight="1" s="198">
      <c r="A578" s="57" t="n"/>
      <c r="B578" s="57" t="n"/>
      <c r="C578" s="53" t="n"/>
      <c r="D578" s="54" t="n"/>
      <c r="E578" s="57" t="n"/>
    </row>
    <row r="579" ht="15.75" customHeight="1" s="198">
      <c r="A579" s="57" t="n"/>
      <c r="B579" s="57" t="n"/>
      <c r="C579" s="53" t="n"/>
      <c r="D579" s="54" t="n"/>
      <c r="E579" s="57" t="n"/>
    </row>
    <row r="580" ht="15.75" customHeight="1" s="198">
      <c r="A580" s="57" t="n"/>
      <c r="B580" s="57" t="n"/>
      <c r="C580" s="53" t="n"/>
      <c r="D580" s="54" t="n"/>
      <c r="E580" s="57" t="n"/>
    </row>
    <row r="581" ht="15.75" customHeight="1" s="198">
      <c r="A581" s="57" t="n"/>
      <c r="B581" s="57" t="n"/>
      <c r="C581" s="53" t="n"/>
      <c r="D581" s="54" t="n"/>
      <c r="E581" s="57" t="n"/>
    </row>
    <row r="582" ht="15.75" customHeight="1" s="198">
      <c r="A582" s="57" t="n"/>
      <c r="B582" s="57" t="n"/>
      <c r="C582" s="53" t="n"/>
      <c r="D582" s="54" t="n"/>
      <c r="E582" s="57" t="n"/>
    </row>
    <row r="583" ht="15.75" customHeight="1" s="198">
      <c r="A583" s="57" t="n"/>
      <c r="B583" s="57" t="n"/>
      <c r="C583" s="53" t="n"/>
      <c r="D583" s="54" t="n"/>
      <c r="E583" s="57" t="n"/>
    </row>
    <row r="584" ht="15.75" customHeight="1" s="198">
      <c r="A584" s="57" t="n"/>
      <c r="B584" s="57" t="n"/>
      <c r="C584" s="53" t="n"/>
      <c r="D584" s="54" t="n"/>
      <c r="E584" s="57" t="n"/>
    </row>
    <row r="585" ht="15.75" customHeight="1" s="198">
      <c r="A585" s="57" t="n"/>
      <c r="B585" s="57" t="n"/>
      <c r="C585" s="53" t="n"/>
      <c r="D585" s="54" t="n"/>
      <c r="E585" s="57" t="n"/>
    </row>
    <row r="586" ht="15.75" customHeight="1" s="198">
      <c r="A586" s="57" t="n"/>
      <c r="B586" s="57" t="n"/>
      <c r="C586" s="53" t="n"/>
      <c r="D586" s="54" t="n"/>
      <c r="E586" s="57" t="n"/>
    </row>
    <row r="587" ht="15.75" customHeight="1" s="198">
      <c r="A587" s="57" t="n"/>
      <c r="B587" s="57" t="n"/>
      <c r="C587" s="53" t="n"/>
      <c r="D587" s="54" t="n"/>
      <c r="E587" s="57" t="n"/>
    </row>
    <row r="588" ht="15.75" customHeight="1" s="198">
      <c r="A588" s="57" t="n"/>
      <c r="B588" s="57" t="n"/>
      <c r="C588" s="53" t="n"/>
      <c r="D588" s="54" t="n"/>
      <c r="E588" s="57" t="n"/>
    </row>
    <row r="589" ht="15.75" customHeight="1" s="198">
      <c r="A589" s="57" t="n"/>
      <c r="B589" s="57" t="n"/>
      <c r="C589" s="53" t="n"/>
      <c r="D589" s="54" t="n"/>
      <c r="E589" s="57" t="n"/>
    </row>
    <row r="590" ht="15.75" customHeight="1" s="198">
      <c r="A590" s="57" t="n"/>
      <c r="B590" s="57" t="n"/>
      <c r="C590" s="53" t="n"/>
      <c r="D590" s="54" t="n"/>
      <c r="E590" s="57" t="n"/>
    </row>
    <row r="591" ht="15.75" customHeight="1" s="198">
      <c r="A591" s="57" t="n"/>
      <c r="B591" s="57" t="n"/>
      <c r="C591" s="53" t="n"/>
      <c r="D591" s="54" t="n"/>
      <c r="E591" s="57" t="n"/>
    </row>
    <row r="592" ht="15.75" customHeight="1" s="198">
      <c r="A592" s="57" t="n"/>
      <c r="B592" s="57" t="n"/>
      <c r="C592" s="53" t="n"/>
      <c r="D592" s="54" t="n"/>
      <c r="E592" s="57" t="n"/>
    </row>
    <row r="593" ht="15.75" customHeight="1" s="198">
      <c r="A593" s="57" t="n"/>
      <c r="B593" s="57" t="n"/>
      <c r="C593" s="53" t="n"/>
      <c r="D593" s="54" t="n"/>
      <c r="E593" s="57" t="n"/>
    </row>
    <row r="594" ht="15.75" customHeight="1" s="198">
      <c r="A594" s="57" t="n"/>
      <c r="B594" s="57" t="n"/>
      <c r="C594" s="53" t="n"/>
      <c r="D594" s="54" t="n"/>
      <c r="E594" s="57" t="n"/>
    </row>
    <row r="595" ht="15.75" customHeight="1" s="198">
      <c r="A595" s="57" t="n"/>
      <c r="B595" s="57" t="n"/>
      <c r="C595" s="53" t="n"/>
      <c r="D595" s="54" t="n"/>
      <c r="E595" s="57" t="n"/>
    </row>
    <row r="596" ht="15.75" customHeight="1" s="198">
      <c r="A596" s="57" t="n"/>
      <c r="B596" s="57" t="n"/>
      <c r="C596" s="53" t="n"/>
      <c r="D596" s="54" t="n"/>
      <c r="E596" s="57" t="n"/>
    </row>
    <row r="597" ht="15.75" customHeight="1" s="198">
      <c r="A597" s="57" t="n"/>
      <c r="B597" s="57" t="n"/>
      <c r="C597" s="53" t="n"/>
      <c r="D597" s="54" t="n"/>
      <c r="E597" s="57" t="n"/>
    </row>
    <row r="598" ht="15.75" customHeight="1" s="198">
      <c r="A598" s="57" t="n"/>
      <c r="B598" s="57" t="n"/>
      <c r="C598" s="53" t="n"/>
      <c r="D598" s="54" t="n"/>
      <c r="E598" s="57" t="n"/>
    </row>
    <row r="599" ht="15.75" customHeight="1" s="198">
      <c r="A599" s="57" t="n"/>
      <c r="B599" s="57" t="n"/>
      <c r="C599" s="53" t="n"/>
      <c r="D599" s="54" t="n"/>
      <c r="E599" s="57" t="n"/>
    </row>
    <row r="600" ht="15.75" customHeight="1" s="198">
      <c r="A600" s="57" t="n"/>
      <c r="B600" s="57" t="n"/>
      <c r="C600" s="53" t="n"/>
      <c r="D600" s="54" t="n"/>
      <c r="E600" s="57" t="n"/>
    </row>
    <row r="601" ht="15.75" customHeight="1" s="198">
      <c r="A601" s="57" t="n"/>
      <c r="B601" s="57" t="n"/>
      <c r="C601" s="53" t="n"/>
      <c r="D601" s="54" t="n"/>
      <c r="E601" s="57" t="n"/>
    </row>
    <row r="602" ht="15.75" customHeight="1" s="198">
      <c r="A602" s="57" t="n"/>
      <c r="B602" s="57" t="n"/>
      <c r="C602" s="53" t="n"/>
      <c r="D602" s="54" t="n"/>
      <c r="E602" s="57" t="n"/>
    </row>
    <row r="603" ht="15.75" customHeight="1" s="198">
      <c r="A603" s="57" t="n"/>
      <c r="B603" s="57" t="n"/>
      <c r="C603" s="53" t="n"/>
      <c r="D603" s="54" t="n"/>
      <c r="E603" s="57" t="n"/>
    </row>
    <row r="604" ht="15.75" customHeight="1" s="198">
      <c r="A604" s="57" t="n"/>
      <c r="B604" s="57" t="n"/>
      <c r="C604" s="53" t="n"/>
      <c r="D604" s="54" t="n"/>
      <c r="E604" s="57" t="n"/>
    </row>
    <row r="605" ht="15.75" customHeight="1" s="198">
      <c r="A605" s="57" t="n"/>
      <c r="B605" s="57" t="n"/>
      <c r="C605" s="53" t="n"/>
      <c r="D605" s="54" t="n"/>
      <c r="E605" s="57" t="n"/>
    </row>
    <row r="606" ht="15.75" customHeight="1" s="198">
      <c r="A606" s="57" t="n"/>
      <c r="B606" s="57" t="n"/>
      <c r="C606" s="53" t="n"/>
      <c r="D606" s="54" t="n"/>
      <c r="E606" s="57" t="n"/>
    </row>
    <row r="607" ht="15.75" customHeight="1" s="198">
      <c r="A607" s="57" t="n"/>
      <c r="B607" s="57" t="n"/>
      <c r="C607" s="53" t="n"/>
      <c r="D607" s="54" t="n"/>
      <c r="E607" s="57" t="n"/>
    </row>
    <row r="608" ht="15.75" customHeight="1" s="198">
      <c r="A608" s="57" t="n"/>
      <c r="B608" s="57" t="n"/>
      <c r="C608" s="53" t="n"/>
      <c r="D608" s="54" t="n"/>
      <c r="E608" s="57" t="n"/>
    </row>
    <row r="609" ht="15.75" customHeight="1" s="198">
      <c r="A609" s="57" t="n"/>
      <c r="B609" s="57" t="n"/>
      <c r="C609" s="53" t="n"/>
      <c r="D609" s="54" t="n"/>
      <c r="E609" s="57" t="n"/>
    </row>
    <row r="610" ht="15.75" customHeight="1" s="198">
      <c r="A610" s="57" t="n"/>
      <c r="B610" s="57" t="n"/>
      <c r="C610" s="53" t="n"/>
      <c r="D610" s="54" t="n"/>
      <c r="E610" s="57" t="n"/>
    </row>
    <row r="611" ht="15.75" customHeight="1" s="198">
      <c r="A611" s="57" t="n"/>
      <c r="B611" s="57" t="n"/>
      <c r="C611" s="53" t="n"/>
      <c r="D611" s="54" t="n"/>
      <c r="E611" s="57" t="n"/>
    </row>
    <row r="612" ht="15.75" customHeight="1" s="198">
      <c r="A612" s="57" t="n"/>
      <c r="B612" s="57" t="n"/>
      <c r="C612" s="53" t="n"/>
      <c r="D612" s="54" t="n"/>
      <c r="E612" s="57" t="n"/>
    </row>
    <row r="613" ht="15.75" customHeight="1" s="198">
      <c r="A613" s="57" t="n"/>
      <c r="B613" s="57" t="n"/>
      <c r="C613" s="53" t="n"/>
      <c r="D613" s="54" t="n"/>
      <c r="E613" s="57" t="n"/>
    </row>
    <row r="614" ht="15.75" customHeight="1" s="198">
      <c r="A614" s="57" t="n"/>
      <c r="B614" s="57" t="n"/>
      <c r="C614" s="53" t="n"/>
      <c r="D614" s="54" t="n"/>
      <c r="E614" s="57" t="n"/>
    </row>
    <row r="615" ht="15.75" customHeight="1" s="198">
      <c r="A615" s="57" t="n"/>
      <c r="B615" s="57" t="n"/>
      <c r="C615" s="53" t="n"/>
      <c r="D615" s="54" t="n"/>
      <c r="E615" s="57" t="n"/>
    </row>
    <row r="616" ht="15.75" customHeight="1" s="198">
      <c r="A616" s="57" t="n"/>
      <c r="B616" s="57" t="n"/>
      <c r="C616" s="53" t="n"/>
      <c r="D616" s="54" t="n"/>
      <c r="E616" s="57" t="n"/>
    </row>
    <row r="617" ht="15.75" customHeight="1" s="198">
      <c r="A617" s="57" t="n"/>
      <c r="B617" s="57" t="n"/>
      <c r="C617" s="53" t="n"/>
      <c r="D617" s="54" t="n"/>
      <c r="E617" s="57" t="n"/>
    </row>
    <row r="618" ht="15.75" customHeight="1" s="198">
      <c r="A618" s="57" t="n"/>
      <c r="B618" s="57" t="n"/>
      <c r="C618" s="53" t="n"/>
      <c r="D618" s="54" t="n"/>
      <c r="E618" s="57" t="n"/>
    </row>
    <row r="619" ht="15.75" customHeight="1" s="198">
      <c r="A619" s="57" t="n"/>
      <c r="B619" s="57" t="n"/>
      <c r="C619" s="53" t="n"/>
      <c r="D619" s="54" t="n"/>
      <c r="E619" s="57" t="n"/>
    </row>
    <row r="620" ht="15.75" customHeight="1" s="198">
      <c r="A620" s="57" t="n"/>
      <c r="B620" s="57" t="n"/>
      <c r="C620" s="53" t="n"/>
      <c r="D620" s="54" t="n"/>
      <c r="E620" s="57" t="n"/>
    </row>
    <row r="621" ht="15.75" customHeight="1" s="198">
      <c r="A621" s="57" t="n"/>
      <c r="B621" s="57" t="n"/>
      <c r="C621" s="53" t="n"/>
      <c r="D621" s="54" t="n"/>
      <c r="E621" s="57" t="n"/>
    </row>
    <row r="622" ht="15.75" customHeight="1" s="198">
      <c r="A622" s="57" t="n"/>
      <c r="B622" s="57" t="n"/>
      <c r="C622" s="53" t="n"/>
      <c r="D622" s="54" t="n"/>
      <c r="E622" s="57" t="n"/>
    </row>
    <row r="623" ht="15.75" customHeight="1" s="198">
      <c r="A623" s="57" t="n"/>
      <c r="B623" s="57" t="n"/>
      <c r="C623" s="53" t="n"/>
      <c r="D623" s="54" t="n"/>
      <c r="E623" s="57" t="n"/>
    </row>
    <row r="624" ht="15.75" customHeight="1" s="198">
      <c r="A624" s="57" t="n"/>
      <c r="B624" s="57" t="n"/>
      <c r="C624" s="53" t="n"/>
      <c r="D624" s="54" t="n"/>
      <c r="E624" s="57" t="n"/>
    </row>
    <row r="625" ht="15.75" customHeight="1" s="198">
      <c r="A625" s="57" t="n"/>
      <c r="B625" s="57" t="n"/>
      <c r="C625" s="53" t="n"/>
      <c r="D625" s="54" t="n"/>
      <c r="E625" s="57" t="n"/>
    </row>
    <row r="626" ht="15.75" customHeight="1" s="198">
      <c r="A626" s="57" t="n"/>
      <c r="B626" s="57" t="n"/>
      <c r="C626" s="53" t="n"/>
      <c r="D626" s="54" t="n"/>
      <c r="E626" s="57" t="n"/>
    </row>
    <row r="627" ht="15.75" customHeight="1" s="198">
      <c r="A627" s="57" t="n"/>
      <c r="B627" s="57" t="n"/>
      <c r="C627" s="53" t="n"/>
      <c r="D627" s="54" t="n"/>
      <c r="E627" s="57" t="n"/>
    </row>
    <row r="628" ht="15.75" customHeight="1" s="198">
      <c r="A628" s="57" t="n"/>
      <c r="B628" s="57" t="n"/>
      <c r="C628" s="53" t="n"/>
      <c r="D628" s="54" t="n"/>
      <c r="E628" s="57" t="n"/>
    </row>
    <row r="629" ht="15.75" customHeight="1" s="198">
      <c r="A629" s="57" t="n"/>
      <c r="B629" s="57" t="n"/>
      <c r="C629" s="53" t="n"/>
      <c r="D629" s="54" t="n"/>
      <c r="E629" s="57" t="n"/>
    </row>
    <row r="630" ht="15.75" customHeight="1" s="198">
      <c r="A630" s="57" t="n"/>
      <c r="B630" s="57" t="n"/>
      <c r="C630" s="53" t="n"/>
      <c r="D630" s="54" t="n"/>
      <c r="E630" s="57" t="n"/>
    </row>
    <row r="631" ht="15.75" customHeight="1" s="198">
      <c r="A631" s="57" t="n"/>
      <c r="B631" s="57" t="n"/>
      <c r="C631" s="53" t="n"/>
      <c r="D631" s="54" t="n"/>
      <c r="E631" s="57" t="n"/>
    </row>
    <row r="632" ht="15.75" customHeight="1" s="198">
      <c r="A632" s="57" t="n"/>
      <c r="B632" s="57" t="n"/>
      <c r="C632" s="53" t="n"/>
      <c r="D632" s="54" t="n"/>
      <c r="E632" s="57" t="n"/>
    </row>
    <row r="633" ht="15.75" customHeight="1" s="198">
      <c r="A633" s="57" t="n"/>
      <c r="B633" s="57" t="n"/>
      <c r="C633" s="53" t="n"/>
      <c r="D633" s="54" t="n"/>
      <c r="E633" s="57" t="n"/>
    </row>
    <row r="634" ht="15.75" customHeight="1" s="198">
      <c r="A634" s="57" t="n"/>
      <c r="B634" s="57" t="n"/>
      <c r="C634" s="53" t="n"/>
      <c r="D634" s="54" t="n"/>
      <c r="E634" s="57" t="n"/>
    </row>
    <row r="635" ht="15.75" customHeight="1" s="198">
      <c r="A635" s="57" t="n"/>
      <c r="B635" s="57" t="n"/>
      <c r="C635" s="53" t="n"/>
      <c r="D635" s="54" t="n"/>
      <c r="E635" s="57" t="n"/>
    </row>
    <row r="636" ht="15.75" customHeight="1" s="198">
      <c r="A636" s="57" t="n"/>
      <c r="B636" s="57" t="n"/>
      <c r="C636" s="53" t="n"/>
      <c r="D636" s="54" t="n"/>
      <c r="E636" s="57" t="n"/>
    </row>
    <row r="637" ht="15.75" customHeight="1" s="198">
      <c r="A637" s="57" t="n"/>
      <c r="B637" s="57" t="n"/>
      <c r="C637" s="53" t="n"/>
      <c r="D637" s="54" t="n"/>
      <c r="E637" s="57" t="n"/>
    </row>
    <row r="638" ht="15.75" customHeight="1" s="198">
      <c r="A638" s="57" t="n"/>
      <c r="B638" s="57" t="n"/>
      <c r="C638" s="53" t="n"/>
      <c r="D638" s="54" t="n"/>
      <c r="E638" s="57" t="n"/>
    </row>
    <row r="639" ht="15.75" customHeight="1" s="198">
      <c r="A639" s="57" t="n"/>
      <c r="B639" s="57" t="n"/>
      <c r="C639" s="53" t="n"/>
      <c r="D639" s="54" t="n"/>
      <c r="E639" s="57" t="n"/>
    </row>
    <row r="640" ht="15.75" customHeight="1" s="198">
      <c r="A640" s="57" t="n"/>
      <c r="B640" s="57" t="n"/>
      <c r="C640" s="53" t="n"/>
      <c r="D640" s="54" t="n"/>
      <c r="E640" s="57" t="n"/>
    </row>
    <row r="641" ht="15.75" customHeight="1" s="198">
      <c r="A641" s="57" t="n"/>
      <c r="B641" s="57" t="n"/>
      <c r="C641" s="53" t="n"/>
      <c r="D641" s="54" t="n"/>
      <c r="E641" s="57" t="n"/>
    </row>
    <row r="642" ht="15.75" customHeight="1" s="198">
      <c r="A642" s="57" t="n"/>
      <c r="B642" s="57" t="n"/>
      <c r="C642" s="53" t="n"/>
      <c r="D642" s="54" t="n"/>
      <c r="E642" s="57" t="n"/>
    </row>
    <row r="643" ht="15.75" customHeight="1" s="198">
      <c r="A643" s="57" t="n"/>
      <c r="B643" s="57" t="n"/>
      <c r="C643" s="53" t="n"/>
      <c r="D643" s="54" t="n"/>
      <c r="E643" s="57" t="n"/>
    </row>
    <row r="644" ht="15.75" customHeight="1" s="198">
      <c r="A644" s="57" t="n"/>
      <c r="B644" s="57" t="n"/>
      <c r="C644" s="53" t="n"/>
      <c r="D644" s="54" t="n"/>
      <c r="E644" s="57" t="n"/>
    </row>
    <row r="645" ht="15.75" customHeight="1" s="198">
      <c r="A645" s="57" t="n"/>
      <c r="B645" s="57" t="n"/>
      <c r="C645" s="53" t="n"/>
      <c r="D645" s="54" t="n"/>
      <c r="E645" s="57" t="n"/>
    </row>
    <row r="646" ht="15.75" customHeight="1" s="198">
      <c r="A646" s="57" t="n"/>
      <c r="B646" s="57" t="n"/>
      <c r="C646" s="53" t="n"/>
      <c r="D646" s="54" t="n"/>
      <c r="E646" s="57" t="n"/>
    </row>
    <row r="647" ht="15.75" customHeight="1" s="198">
      <c r="A647" s="57" t="n"/>
      <c r="B647" s="57" t="n"/>
      <c r="C647" s="53" t="n"/>
      <c r="D647" s="54" t="n"/>
      <c r="E647" s="57" t="n"/>
    </row>
    <row r="648" ht="15.75" customHeight="1" s="198">
      <c r="A648" s="57" t="n"/>
      <c r="B648" s="57" t="n"/>
      <c r="C648" s="53" t="n"/>
      <c r="D648" s="54" t="n"/>
      <c r="E648" s="57" t="n"/>
    </row>
    <row r="649" ht="15.75" customHeight="1" s="198">
      <c r="A649" s="57" t="n"/>
      <c r="B649" s="57" t="n"/>
      <c r="C649" s="53" t="n"/>
      <c r="D649" s="54" t="n"/>
      <c r="E649" s="57" t="n"/>
    </row>
    <row r="650" ht="15.75" customHeight="1" s="198">
      <c r="A650" s="57" t="n"/>
      <c r="B650" s="57" t="n"/>
      <c r="C650" s="53" t="n"/>
      <c r="D650" s="54" t="n"/>
      <c r="E650" s="57" t="n"/>
    </row>
    <row r="651" ht="15.75" customHeight="1" s="198">
      <c r="A651" s="57" t="n"/>
      <c r="B651" s="57" t="n"/>
      <c r="C651" s="53" t="n"/>
      <c r="D651" s="54" t="n"/>
      <c r="E651" s="57" t="n"/>
    </row>
    <row r="652" ht="15.75" customHeight="1" s="198">
      <c r="A652" s="57" t="n"/>
      <c r="B652" s="57" t="n"/>
      <c r="C652" s="53" t="n"/>
      <c r="D652" s="54" t="n"/>
      <c r="E652" s="57" t="n"/>
    </row>
    <row r="653" ht="15.75" customHeight="1" s="198">
      <c r="A653" s="57" t="n"/>
      <c r="B653" s="57" t="n"/>
      <c r="C653" s="53" t="n"/>
      <c r="D653" s="54" t="n"/>
      <c r="E653" s="57" t="n"/>
    </row>
    <row r="654" ht="15.75" customHeight="1" s="198">
      <c r="A654" s="57" t="n"/>
      <c r="B654" s="57" t="n"/>
      <c r="C654" s="53" t="n"/>
      <c r="D654" s="54" t="n"/>
      <c r="E654" s="57" t="n"/>
    </row>
    <row r="655" ht="15.75" customHeight="1" s="198">
      <c r="A655" s="57" t="n"/>
      <c r="B655" s="57" t="n"/>
      <c r="C655" s="53" t="n"/>
      <c r="D655" s="54" t="n"/>
      <c r="E655" s="57" t="n"/>
    </row>
    <row r="656" ht="15.75" customHeight="1" s="198">
      <c r="A656" s="57" t="n"/>
      <c r="B656" s="57" t="n"/>
      <c r="C656" s="53" t="n"/>
      <c r="D656" s="54" t="n"/>
      <c r="E656" s="57" t="n"/>
    </row>
    <row r="657" ht="15.75" customHeight="1" s="198">
      <c r="A657" s="57" t="n"/>
      <c r="B657" s="57" t="n"/>
      <c r="C657" s="53" t="n"/>
      <c r="D657" s="54" t="n"/>
      <c r="E657" s="57" t="n"/>
    </row>
    <row r="658" ht="15.75" customHeight="1" s="198">
      <c r="A658" s="57" t="n"/>
      <c r="B658" s="57" t="n"/>
      <c r="C658" s="53" t="n"/>
      <c r="D658" s="54" t="n"/>
      <c r="E658" s="57" t="n"/>
    </row>
    <row r="659" ht="15.75" customHeight="1" s="198">
      <c r="A659" s="57" t="n"/>
      <c r="B659" s="57" t="n"/>
      <c r="C659" s="53" t="n"/>
      <c r="D659" s="54" t="n"/>
      <c r="E659" s="57" t="n"/>
    </row>
    <row r="660" ht="15.75" customHeight="1" s="198">
      <c r="A660" s="57" t="n"/>
      <c r="B660" s="57" t="n"/>
      <c r="C660" s="53" t="n"/>
      <c r="D660" s="54" t="n"/>
      <c r="E660" s="57" t="n"/>
    </row>
    <row r="661" ht="15.75" customHeight="1" s="198">
      <c r="A661" s="57" t="n"/>
      <c r="B661" s="57" t="n"/>
      <c r="C661" s="53" t="n"/>
      <c r="D661" s="54" t="n"/>
      <c r="E661" s="57" t="n"/>
    </row>
    <row r="662" ht="15.75" customHeight="1" s="198">
      <c r="A662" s="57" t="n"/>
      <c r="B662" s="57" t="n"/>
      <c r="C662" s="53" t="n"/>
      <c r="D662" s="54" t="n"/>
      <c r="E662" s="57" t="n"/>
    </row>
    <row r="663" ht="15.75" customHeight="1" s="198">
      <c r="A663" s="57" t="n"/>
      <c r="B663" s="57" t="n"/>
      <c r="C663" s="53" t="n"/>
      <c r="D663" s="54" t="n"/>
      <c r="E663" s="57" t="n"/>
    </row>
    <row r="664" ht="15.75" customHeight="1" s="198">
      <c r="A664" s="57" t="n"/>
      <c r="B664" s="57" t="n"/>
      <c r="C664" s="53" t="n"/>
      <c r="D664" s="54" t="n"/>
      <c r="E664" s="57" t="n"/>
    </row>
    <row r="665" ht="15.75" customHeight="1" s="198">
      <c r="A665" s="57" t="n"/>
      <c r="B665" s="57" t="n"/>
      <c r="C665" s="53" t="n"/>
      <c r="D665" s="54" t="n"/>
      <c r="E665" s="57" t="n"/>
    </row>
    <row r="666" ht="15.75" customHeight="1" s="198">
      <c r="A666" s="57" t="n"/>
      <c r="B666" s="57" t="n"/>
      <c r="C666" s="53" t="n"/>
      <c r="D666" s="54" t="n"/>
      <c r="E666" s="57" t="n"/>
    </row>
    <row r="667" ht="15.75" customHeight="1" s="198">
      <c r="A667" s="57" t="n"/>
      <c r="B667" s="57" t="n"/>
      <c r="C667" s="53" t="n"/>
      <c r="D667" s="54" t="n"/>
      <c r="E667" s="57" t="n"/>
    </row>
    <row r="668" ht="15.75" customHeight="1" s="198">
      <c r="A668" s="57" t="n"/>
      <c r="B668" s="57" t="n"/>
      <c r="C668" s="53" t="n"/>
      <c r="D668" s="54" t="n"/>
      <c r="E668" s="57" t="n"/>
    </row>
    <row r="669" ht="15.75" customHeight="1" s="198">
      <c r="A669" s="57" t="n"/>
      <c r="B669" s="57" t="n"/>
      <c r="C669" s="53" t="n"/>
      <c r="D669" s="54" t="n"/>
      <c r="E669" s="57" t="n"/>
    </row>
    <row r="670" ht="15.75" customHeight="1" s="198">
      <c r="A670" s="57" t="n"/>
      <c r="B670" s="57" t="n"/>
      <c r="C670" s="53" t="n"/>
      <c r="D670" s="54" t="n"/>
      <c r="E670" s="57" t="n"/>
    </row>
    <row r="671" ht="15.75" customHeight="1" s="198">
      <c r="A671" s="57" t="n"/>
      <c r="B671" s="57" t="n"/>
      <c r="C671" s="53" t="n"/>
      <c r="D671" s="54" t="n"/>
      <c r="E671" s="57" t="n"/>
    </row>
    <row r="672" ht="15.75" customHeight="1" s="198">
      <c r="A672" s="57" t="n"/>
      <c r="B672" s="57" t="n"/>
      <c r="C672" s="53" t="n"/>
      <c r="D672" s="54" t="n"/>
      <c r="E672" s="57" t="n"/>
    </row>
    <row r="673" ht="15.75" customHeight="1" s="198">
      <c r="A673" s="57" t="n"/>
      <c r="B673" s="57" t="n"/>
      <c r="C673" s="53" t="n"/>
      <c r="D673" s="54" t="n"/>
      <c r="E673" s="57" t="n"/>
    </row>
    <row r="674" ht="15.75" customHeight="1" s="198">
      <c r="A674" s="57" t="n"/>
      <c r="B674" s="57" t="n"/>
      <c r="C674" s="53" t="n"/>
      <c r="D674" s="54" t="n"/>
      <c r="E674" s="57" t="n"/>
    </row>
    <row r="675" ht="15.75" customHeight="1" s="198">
      <c r="A675" s="57" t="n"/>
      <c r="B675" s="57" t="n"/>
      <c r="C675" s="53" t="n"/>
      <c r="D675" s="54" t="n"/>
      <c r="E675" s="57" t="n"/>
    </row>
    <row r="676" ht="15.75" customHeight="1" s="198">
      <c r="A676" s="57" t="n"/>
      <c r="B676" s="57" t="n"/>
      <c r="C676" s="53" t="n"/>
      <c r="D676" s="54" t="n"/>
      <c r="E676" s="57" t="n"/>
    </row>
    <row r="677" ht="15.75" customHeight="1" s="198">
      <c r="A677" s="57" t="n"/>
      <c r="B677" s="57" t="n"/>
      <c r="C677" s="53" t="n"/>
      <c r="D677" s="54" t="n"/>
      <c r="E677" s="57" t="n"/>
    </row>
    <row r="678" ht="15.75" customHeight="1" s="198">
      <c r="A678" s="57" t="n"/>
      <c r="B678" s="57" t="n"/>
      <c r="C678" s="53" t="n"/>
      <c r="D678" s="54" t="n"/>
      <c r="E678" s="57" t="n"/>
    </row>
    <row r="679" ht="15.75" customHeight="1" s="198">
      <c r="A679" s="57" t="n"/>
      <c r="B679" s="57" t="n"/>
      <c r="C679" s="53" t="n"/>
      <c r="D679" s="54" t="n"/>
      <c r="E679" s="57" t="n"/>
    </row>
    <row r="680" ht="15.75" customHeight="1" s="198">
      <c r="A680" s="57" t="n"/>
      <c r="B680" s="57" t="n"/>
      <c r="C680" s="53" t="n"/>
      <c r="D680" s="54" t="n"/>
      <c r="E680" s="57" t="n"/>
    </row>
    <row r="681" ht="15.75" customHeight="1" s="198">
      <c r="A681" s="57" t="n"/>
      <c r="B681" s="57" t="n"/>
      <c r="C681" s="53" t="n"/>
      <c r="D681" s="54" t="n"/>
      <c r="E681" s="57" t="n"/>
    </row>
    <row r="682" ht="15.75" customHeight="1" s="198">
      <c r="A682" s="57" t="n"/>
      <c r="B682" s="57" t="n"/>
      <c r="C682" s="53" t="n"/>
      <c r="D682" s="54" t="n"/>
      <c r="E682" s="57" t="n"/>
    </row>
    <row r="683" ht="15.75" customHeight="1" s="198">
      <c r="A683" s="57" t="n"/>
      <c r="B683" s="57" t="n"/>
      <c r="C683" s="53" t="n"/>
      <c r="D683" s="54" t="n"/>
      <c r="E683" s="57" t="n"/>
    </row>
    <row r="684" ht="15.75" customHeight="1" s="198">
      <c r="A684" s="57" t="n"/>
      <c r="B684" s="57" t="n"/>
      <c r="C684" s="53" t="n"/>
      <c r="D684" s="54" t="n"/>
      <c r="E684" s="57" t="n"/>
    </row>
    <row r="685" ht="15.75" customHeight="1" s="198">
      <c r="A685" s="57" t="n"/>
      <c r="B685" s="57" t="n"/>
      <c r="C685" s="53" t="n"/>
      <c r="D685" s="54" t="n"/>
      <c r="E685" s="57" t="n"/>
    </row>
    <row r="686" ht="15.75" customHeight="1" s="198">
      <c r="A686" s="57" t="n"/>
      <c r="B686" s="57" t="n"/>
      <c r="C686" s="53" t="n"/>
      <c r="D686" s="54" t="n"/>
      <c r="E686" s="57" t="n"/>
    </row>
    <row r="687" ht="15.75" customHeight="1" s="198">
      <c r="A687" s="57" t="n"/>
      <c r="B687" s="57" t="n"/>
      <c r="C687" s="53" t="n"/>
      <c r="D687" s="54" t="n"/>
      <c r="E687" s="57" t="n"/>
    </row>
    <row r="688" ht="15.75" customHeight="1" s="198">
      <c r="A688" s="57" t="n"/>
      <c r="B688" s="57" t="n"/>
      <c r="C688" s="53" t="n"/>
      <c r="D688" s="54" t="n"/>
      <c r="E688" s="57" t="n"/>
    </row>
    <row r="689" ht="15.75" customHeight="1" s="198">
      <c r="A689" s="57" t="n"/>
      <c r="B689" s="57" t="n"/>
      <c r="C689" s="53" t="n"/>
      <c r="D689" s="54" t="n"/>
      <c r="E689" s="57" t="n"/>
    </row>
    <row r="690" ht="15.75" customHeight="1" s="198">
      <c r="A690" s="57" t="n"/>
      <c r="B690" s="57" t="n"/>
      <c r="C690" s="53" t="n"/>
      <c r="D690" s="54" t="n"/>
      <c r="E690" s="57" t="n"/>
    </row>
    <row r="691" ht="15.75" customHeight="1" s="198">
      <c r="A691" s="57" t="n"/>
      <c r="B691" s="57" t="n"/>
      <c r="C691" s="53" t="n"/>
      <c r="D691" s="54" t="n"/>
      <c r="E691" s="57" t="n"/>
    </row>
    <row r="692" ht="15.75" customHeight="1" s="198">
      <c r="A692" s="57" t="n"/>
      <c r="B692" s="57" t="n"/>
      <c r="C692" s="53" t="n"/>
      <c r="D692" s="54" t="n"/>
      <c r="E692" s="57" t="n"/>
    </row>
    <row r="693" ht="15.75" customHeight="1" s="198">
      <c r="A693" s="57" t="n"/>
      <c r="B693" s="57" t="n"/>
      <c r="C693" s="53" t="n"/>
      <c r="D693" s="54" t="n"/>
      <c r="E693" s="57" t="n"/>
    </row>
    <row r="694" ht="15.75" customHeight="1" s="198">
      <c r="A694" s="57" t="n"/>
      <c r="B694" s="57" t="n"/>
      <c r="C694" s="53" t="n"/>
      <c r="D694" s="54" t="n"/>
      <c r="E694" s="57" t="n"/>
    </row>
    <row r="695" ht="15.75" customHeight="1" s="198">
      <c r="A695" s="57" t="n"/>
      <c r="B695" s="57" t="n"/>
      <c r="C695" s="53" t="n"/>
      <c r="D695" s="54" t="n"/>
      <c r="E695" s="57" t="n"/>
    </row>
    <row r="696" ht="15.75" customHeight="1" s="198">
      <c r="A696" s="57" t="n"/>
      <c r="B696" s="57" t="n"/>
      <c r="C696" s="53" t="n"/>
      <c r="D696" s="54" t="n"/>
      <c r="E696" s="57" t="n"/>
    </row>
    <row r="697" ht="15.75" customHeight="1" s="198">
      <c r="A697" s="57" t="n"/>
      <c r="B697" s="57" t="n"/>
      <c r="C697" s="53" t="n"/>
      <c r="D697" s="54" t="n"/>
      <c r="E697" s="57" t="n"/>
    </row>
    <row r="698" ht="15.75" customHeight="1" s="198">
      <c r="A698" s="57" t="n"/>
      <c r="B698" s="57" t="n"/>
      <c r="C698" s="53" t="n"/>
      <c r="D698" s="54" t="n"/>
      <c r="E698" s="57" t="n"/>
    </row>
    <row r="699" ht="15.75" customHeight="1" s="198">
      <c r="A699" s="57" t="n"/>
      <c r="B699" s="57" t="n"/>
      <c r="C699" s="53" t="n"/>
      <c r="D699" s="54" t="n"/>
      <c r="E699" s="57" t="n"/>
    </row>
    <row r="700" ht="15.75" customHeight="1" s="198">
      <c r="A700" s="57" t="n"/>
      <c r="B700" s="57" t="n"/>
      <c r="C700" s="53" t="n"/>
      <c r="D700" s="54" t="n"/>
      <c r="E700" s="57" t="n"/>
    </row>
    <row r="701" ht="15.75" customHeight="1" s="198">
      <c r="A701" s="57" t="n"/>
      <c r="B701" s="57" t="n"/>
      <c r="C701" s="53" t="n"/>
      <c r="D701" s="54" t="n"/>
      <c r="E701" s="57" t="n"/>
    </row>
    <row r="702" ht="15.75" customHeight="1" s="198">
      <c r="A702" s="57" t="n"/>
      <c r="B702" s="57" t="n"/>
      <c r="C702" s="53" t="n"/>
      <c r="D702" s="54" t="n"/>
      <c r="E702" s="57" t="n"/>
    </row>
    <row r="703" ht="15.75" customHeight="1" s="198">
      <c r="A703" s="57" t="n"/>
      <c r="B703" s="57" t="n"/>
      <c r="C703" s="53" t="n"/>
      <c r="D703" s="54" t="n"/>
      <c r="E703" s="57" t="n"/>
    </row>
    <row r="704" ht="15.75" customHeight="1" s="198">
      <c r="A704" s="57" t="n"/>
      <c r="B704" s="57" t="n"/>
      <c r="C704" s="53" t="n"/>
      <c r="D704" s="54" t="n"/>
      <c r="E704" s="57" t="n"/>
    </row>
    <row r="705" ht="15.75" customHeight="1" s="198">
      <c r="A705" s="57" t="n"/>
      <c r="B705" s="57" t="n"/>
      <c r="C705" s="53" t="n"/>
      <c r="D705" s="54" t="n"/>
      <c r="E705" s="57" t="n"/>
    </row>
    <row r="706" ht="15.75" customHeight="1" s="198">
      <c r="A706" s="57" t="n"/>
      <c r="B706" s="57" t="n"/>
      <c r="C706" s="53" t="n"/>
      <c r="D706" s="54" t="n"/>
      <c r="E706" s="57" t="n"/>
    </row>
    <row r="707" ht="15.75" customHeight="1" s="198">
      <c r="A707" s="57" t="n"/>
      <c r="B707" s="57" t="n"/>
      <c r="C707" s="53" t="n"/>
      <c r="D707" s="54" t="n"/>
      <c r="E707" s="57" t="n"/>
    </row>
    <row r="708" ht="15.75" customHeight="1" s="198">
      <c r="A708" s="57" t="n"/>
      <c r="B708" s="57" t="n"/>
      <c r="C708" s="53" t="n"/>
      <c r="D708" s="54" t="n"/>
      <c r="E708" s="57" t="n"/>
    </row>
    <row r="709" ht="15.75" customHeight="1" s="198">
      <c r="A709" s="57" t="n"/>
      <c r="B709" s="57" t="n"/>
      <c r="C709" s="53" t="n"/>
      <c r="D709" s="54" t="n"/>
      <c r="E709" s="57" t="n"/>
    </row>
    <row r="710" ht="15.75" customHeight="1" s="198">
      <c r="A710" s="57" t="n"/>
      <c r="B710" s="57" t="n"/>
      <c r="C710" s="53" t="n"/>
      <c r="D710" s="54" t="n"/>
      <c r="E710" s="57" t="n"/>
    </row>
    <row r="711" ht="15.75" customHeight="1" s="198">
      <c r="A711" s="57" t="n"/>
      <c r="B711" s="57" t="n"/>
      <c r="C711" s="53" t="n"/>
      <c r="D711" s="54" t="n"/>
      <c r="E711" s="57" t="n"/>
    </row>
    <row r="712" ht="15.75" customHeight="1" s="198">
      <c r="A712" s="57" t="n"/>
      <c r="B712" s="57" t="n"/>
      <c r="C712" s="53" t="n"/>
      <c r="D712" s="54" t="n"/>
      <c r="E712" s="57" t="n"/>
    </row>
    <row r="713" ht="15.75" customHeight="1" s="198">
      <c r="A713" s="57" t="n"/>
      <c r="B713" s="57" t="n"/>
      <c r="C713" s="53" t="n"/>
      <c r="D713" s="54" t="n"/>
      <c r="E713" s="57" t="n"/>
    </row>
    <row r="714" ht="15.75" customHeight="1" s="198">
      <c r="A714" s="57" t="n"/>
      <c r="B714" s="57" t="n"/>
      <c r="C714" s="53" t="n"/>
      <c r="D714" s="54" t="n"/>
      <c r="E714" s="57" t="n"/>
    </row>
    <row r="715" ht="15.75" customHeight="1" s="198">
      <c r="A715" s="57" t="n"/>
      <c r="B715" s="57" t="n"/>
      <c r="C715" s="53" t="n"/>
      <c r="D715" s="54" t="n"/>
      <c r="E715" s="57" t="n"/>
    </row>
    <row r="716" ht="15.75" customHeight="1" s="198">
      <c r="A716" s="57" t="n"/>
      <c r="B716" s="57" t="n"/>
      <c r="C716" s="53" t="n"/>
      <c r="D716" s="54" t="n"/>
      <c r="E716" s="57" t="n"/>
    </row>
    <row r="717" ht="15.75" customHeight="1" s="198">
      <c r="A717" s="57" t="n"/>
      <c r="B717" s="57" t="n"/>
      <c r="C717" s="53" t="n"/>
      <c r="D717" s="54" t="n"/>
      <c r="E717" s="57" t="n"/>
    </row>
    <row r="718" ht="15.75" customHeight="1" s="198">
      <c r="A718" s="57" t="n"/>
      <c r="B718" s="57" t="n"/>
      <c r="C718" s="53" t="n"/>
      <c r="D718" s="54" t="n"/>
      <c r="E718" s="57" t="n"/>
    </row>
    <row r="719" ht="15.75" customHeight="1" s="198">
      <c r="A719" s="57" t="n"/>
      <c r="B719" s="57" t="n"/>
      <c r="C719" s="53" t="n"/>
      <c r="D719" s="54" t="n"/>
      <c r="E719" s="57" t="n"/>
    </row>
    <row r="720" ht="15.75" customHeight="1" s="198">
      <c r="A720" s="57" t="n"/>
      <c r="B720" s="57" t="n"/>
      <c r="C720" s="53" t="n"/>
      <c r="D720" s="54" t="n"/>
      <c r="E720" s="57" t="n"/>
    </row>
    <row r="721" ht="15.75" customHeight="1" s="198">
      <c r="A721" s="57" t="n"/>
      <c r="B721" s="57" t="n"/>
      <c r="C721" s="53" t="n"/>
      <c r="D721" s="54" t="n"/>
      <c r="E721" s="57" t="n"/>
    </row>
    <row r="722" ht="15.75" customHeight="1" s="198">
      <c r="A722" s="57" t="n"/>
      <c r="B722" s="57" t="n"/>
      <c r="C722" s="53" t="n"/>
      <c r="D722" s="54" t="n"/>
      <c r="E722" s="57" t="n"/>
    </row>
    <row r="723" ht="15.75" customHeight="1" s="198">
      <c r="A723" s="57" t="n"/>
      <c r="B723" s="57" t="n"/>
      <c r="C723" s="53" t="n"/>
      <c r="D723" s="54" t="n"/>
      <c r="E723" s="57" t="n"/>
    </row>
    <row r="724" ht="15.75" customHeight="1" s="198">
      <c r="A724" s="57" t="n"/>
      <c r="B724" s="57" t="n"/>
      <c r="C724" s="53" t="n"/>
      <c r="D724" s="54" t="n"/>
      <c r="E724" s="57" t="n"/>
    </row>
    <row r="725" ht="15.75" customHeight="1" s="198">
      <c r="A725" s="57" t="n"/>
      <c r="B725" s="57" t="n"/>
      <c r="C725" s="53" t="n"/>
      <c r="D725" s="54" t="n"/>
      <c r="E725" s="57" t="n"/>
    </row>
    <row r="726" ht="15.75" customHeight="1" s="198">
      <c r="A726" s="57" t="n"/>
      <c r="B726" s="57" t="n"/>
      <c r="C726" s="53" t="n"/>
      <c r="D726" s="54" t="n"/>
      <c r="E726" s="57" t="n"/>
    </row>
    <row r="727" ht="15.75" customHeight="1" s="198">
      <c r="A727" s="57" t="n"/>
      <c r="B727" s="57" t="n"/>
      <c r="C727" s="53" t="n"/>
      <c r="D727" s="54" t="n"/>
      <c r="E727" s="57" t="n"/>
    </row>
    <row r="728" ht="15.75" customHeight="1" s="198">
      <c r="A728" s="57" t="n"/>
      <c r="B728" s="57" t="n"/>
      <c r="C728" s="53" t="n"/>
      <c r="D728" s="54" t="n"/>
      <c r="E728" s="57" t="n"/>
    </row>
    <row r="729" ht="15.75" customHeight="1" s="198">
      <c r="A729" s="57" t="n"/>
      <c r="B729" s="57" t="n"/>
      <c r="C729" s="53" t="n"/>
      <c r="D729" s="54" t="n"/>
      <c r="E729" s="57" t="n"/>
    </row>
    <row r="730" ht="15.75" customHeight="1" s="198">
      <c r="A730" s="57" t="n"/>
      <c r="B730" s="57" t="n"/>
      <c r="C730" s="53" t="n"/>
      <c r="D730" s="54" t="n"/>
      <c r="E730" s="57" t="n"/>
    </row>
    <row r="731" ht="15.75" customHeight="1" s="198">
      <c r="A731" s="57" t="n"/>
      <c r="B731" s="57" t="n"/>
      <c r="C731" s="53" t="n"/>
      <c r="D731" s="54" t="n"/>
      <c r="E731" s="57" t="n"/>
    </row>
    <row r="732" ht="15.75" customHeight="1" s="198">
      <c r="A732" s="57" t="n"/>
      <c r="B732" s="57" t="n"/>
      <c r="C732" s="53" t="n"/>
      <c r="D732" s="54" t="n"/>
      <c r="E732" s="57" t="n"/>
    </row>
    <row r="733" ht="15.75" customHeight="1" s="198">
      <c r="A733" s="57" t="n"/>
      <c r="B733" s="57" t="n"/>
      <c r="C733" s="53" t="n"/>
      <c r="D733" s="54" t="n"/>
      <c r="E733" s="57" t="n"/>
    </row>
    <row r="734" ht="15.75" customHeight="1" s="198">
      <c r="A734" s="57" t="n"/>
      <c r="B734" s="57" t="n"/>
      <c r="C734" s="53" t="n"/>
      <c r="D734" s="54" t="n"/>
      <c r="E734" s="57" t="n"/>
    </row>
    <row r="735" ht="15.75" customHeight="1" s="198">
      <c r="A735" s="57" t="n"/>
      <c r="B735" s="57" t="n"/>
      <c r="C735" s="53" t="n"/>
      <c r="D735" s="54" t="n"/>
      <c r="E735" s="57" t="n"/>
    </row>
    <row r="736" ht="15.75" customHeight="1" s="198">
      <c r="A736" s="57" t="n"/>
      <c r="B736" s="57" t="n"/>
      <c r="C736" s="53" t="n"/>
      <c r="D736" s="54" t="n"/>
      <c r="E736" s="57" t="n"/>
    </row>
    <row r="737" ht="15.75" customHeight="1" s="198">
      <c r="A737" s="57" t="n"/>
      <c r="B737" s="57" t="n"/>
      <c r="C737" s="53" t="n"/>
      <c r="D737" s="54" t="n"/>
      <c r="E737" s="57" t="n"/>
    </row>
    <row r="738" ht="15.75" customHeight="1" s="198">
      <c r="A738" s="57" t="n"/>
      <c r="B738" s="57" t="n"/>
      <c r="C738" s="53" t="n"/>
      <c r="D738" s="54" t="n"/>
      <c r="E738" s="57" t="n"/>
    </row>
    <row r="739" ht="15.75" customHeight="1" s="198">
      <c r="A739" s="57" t="n"/>
      <c r="B739" s="57" t="n"/>
      <c r="C739" s="53" t="n"/>
      <c r="D739" s="54" t="n"/>
      <c r="E739" s="57" t="n"/>
    </row>
    <row r="740" ht="15.75" customHeight="1" s="198">
      <c r="A740" s="57" t="n"/>
      <c r="B740" s="57" t="n"/>
      <c r="C740" s="53" t="n"/>
      <c r="D740" s="54" t="n"/>
      <c r="E740" s="57" t="n"/>
    </row>
    <row r="741" ht="15.75" customHeight="1" s="198">
      <c r="A741" s="57" t="n"/>
      <c r="B741" s="57" t="n"/>
      <c r="C741" s="53" t="n"/>
      <c r="D741" s="54" t="n"/>
      <c r="E741" s="57" t="n"/>
    </row>
    <row r="742" ht="15.75" customHeight="1" s="198">
      <c r="A742" s="57" t="n"/>
      <c r="B742" s="57" t="n"/>
      <c r="C742" s="53" t="n"/>
      <c r="D742" s="54" t="n"/>
      <c r="E742" s="57" t="n"/>
    </row>
    <row r="743" ht="15.75" customHeight="1" s="198">
      <c r="A743" s="57" t="n"/>
      <c r="B743" s="57" t="n"/>
      <c r="C743" s="53" t="n"/>
      <c r="D743" s="54" t="n"/>
      <c r="E743" s="57" t="n"/>
    </row>
    <row r="744" ht="15.75" customHeight="1" s="198">
      <c r="A744" s="57" t="n"/>
      <c r="B744" s="57" t="n"/>
      <c r="C744" s="53" t="n"/>
      <c r="D744" s="54" t="n"/>
      <c r="E744" s="57" t="n"/>
    </row>
    <row r="745" ht="15.75" customHeight="1" s="198">
      <c r="A745" s="57" t="n"/>
      <c r="B745" s="57" t="n"/>
      <c r="C745" s="53" t="n"/>
      <c r="D745" s="54" t="n"/>
      <c r="E745" s="57" t="n"/>
    </row>
    <row r="746" ht="15.75" customHeight="1" s="198">
      <c r="A746" s="57" t="n"/>
      <c r="B746" s="57" t="n"/>
      <c r="C746" s="53" t="n"/>
      <c r="D746" s="54" t="n"/>
      <c r="E746" s="57" t="n"/>
    </row>
    <row r="747" ht="15.75" customHeight="1" s="198">
      <c r="A747" s="57" t="n"/>
      <c r="B747" s="57" t="n"/>
      <c r="C747" s="53" t="n"/>
      <c r="D747" s="54" t="n"/>
      <c r="E747" s="57" t="n"/>
    </row>
    <row r="748" ht="15.75" customHeight="1" s="198">
      <c r="A748" s="57" t="n"/>
      <c r="B748" s="57" t="n"/>
      <c r="C748" s="53" t="n"/>
      <c r="D748" s="54" t="n"/>
      <c r="E748" s="57" t="n"/>
    </row>
    <row r="749" ht="15.75" customHeight="1" s="198">
      <c r="A749" s="57" t="n"/>
      <c r="B749" s="57" t="n"/>
      <c r="C749" s="53" t="n"/>
      <c r="D749" s="54" t="n"/>
      <c r="E749" s="57" t="n"/>
    </row>
    <row r="750" ht="15.75" customHeight="1" s="198">
      <c r="A750" s="57" t="n"/>
      <c r="B750" s="57" t="n"/>
      <c r="C750" s="53" t="n"/>
      <c r="D750" s="54" t="n"/>
      <c r="E750" s="57" t="n"/>
    </row>
    <row r="751" ht="15.75" customHeight="1" s="198">
      <c r="A751" s="57" t="n"/>
      <c r="B751" s="57" t="n"/>
      <c r="C751" s="53" t="n"/>
      <c r="D751" s="54" t="n"/>
      <c r="E751" s="57" t="n"/>
    </row>
    <row r="752" ht="15.75" customHeight="1" s="198">
      <c r="A752" s="57" t="n"/>
      <c r="B752" s="57" t="n"/>
      <c r="C752" s="53" t="n"/>
      <c r="D752" s="54" t="n"/>
      <c r="E752" s="57" t="n"/>
    </row>
    <row r="753" ht="15.75" customHeight="1" s="198">
      <c r="A753" s="57" t="n"/>
      <c r="B753" s="57" t="n"/>
      <c r="C753" s="53" t="n"/>
      <c r="D753" s="54" t="n"/>
      <c r="E753" s="57" t="n"/>
    </row>
    <row r="754" ht="15.75" customHeight="1" s="198">
      <c r="A754" s="57" t="n"/>
      <c r="B754" s="57" t="n"/>
      <c r="C754" s="53" t="n"/>
      <c r="D754" s="54" t="n"/>
      <c r="E754" s="57" t="n"/>
    </row>
    <row r="755" ht="15.75" customHeight="1" s="198">
      <c r="A755" s="57" t="n"/>
      <c r="B755" s="57" t="n"/>
      <c r="C755" s="53" t="n"/>
      <c r="D755" s="54" t="n"/>
      <c r="E755" s="57" t="n"/>
    </row>
    <row r="756" ht="15.75" customHeight="1" s="198">
      <c r="A756" s="57" t="n"/>
      <c r="B756" s="57" t="n"/>
      <c r="C756" s="53" t="n"/>
      <c r="D756" s="54" t="n"/>
      <c r="E756" s="57" t="n"/>
    </row>
    <row r="757" ht="15.75" customHeight="1" s="198">
      <c r="A757" s="57" t="n"/>
      <c r="B757" s="57" t="n"/>
      <c r="C757" s="53" t="n"/>
      <c r="D757" s="54" t="n"/>
      <c r="E757" s="57" t="n"/>
    </row>
    <row r="758" ht="15.75" customHeight="1" s="198">
      <c r="A758" s="57" t="n"/>
      <c r="B758" s="57" t="n"/>
      <c r="C758" s="53" t="n"/>
      <c r="D758" s="54" t="n"/>
      <c r="E758" s="57" t="n"/>
    </row>
    <row r="759" ht="15.75" customHeight="1" s="198">
      <c r="A759" s="57" t="n"/>
      <c r="B759" s="57" t="n"/>
      <c r="C759" s="53" t="n"/>
      <c r="D759" s="54" t="n"/>
      <c r="E759" s="57" t="n"/>
    </row>
    <row r="760" ht="15.75" customHeight="1" s="198">
      <c r="A760" s="57" t="n"/>
      <c r="B760" s="57" t="n"/>
      <c r="C760" s="53" t="n"/>
      <c r="D760" s="54" t="n"/>
      <c r="E760" s="57" t="n"/>
    </row>
    <row r="761" ht="15.75" customHeight="1" s="198">
      <c r="A761" s="57" t="n"/>
      <c r="B761" s="57" t="n"/>
      <c r="C761" s="53" t="n"/>
      <c r="D761" s="54" t="n"/>
      <c r="E761" s="57" t="n"/>
    </row>
    <row r="762" ht="15.75" customHeight="1" s="198">
      <c r="A762" s="57" t="n"/>
      <c r="B762" s="57" t="n"/>
      <c r="C762" s="53" t="n"/>
      <c r="D762" s="54" t="n"/>
      <c r="E762" s="57" t="n"/>
    </row>
    <row r="763" ht="15.75" customHeight="1" s="198">
      <c r="A763" s="57" t="n"/>
      <c r="B763" s="57" t="n"/>
      <c r="C763" s="53" t="n"/>
      <c r="D763" s="54" t="n"/>
      <c r="E763" s="57" t="n"/>
    </row>
    <row r="764" ht="15.75" customHeight="1" s="198">
      <c r="A764" s="57" t="n"/>
      <c r="B764" s="57" t="n"/>
      <c r="C764" s="53" t="n"/>
      <c r="D764" s="54" t="n"/>
      <c r="E764" s="57" t="n"/>
    </row>
    <row r="765" ht="15.75" customHeight="1" s="198">
      <c r="A765" s="57" t="n"/>
      <c r="B765" s="57" t="n"/>
      <c r="C765" s="53" t="n"/>
      <c r="D765" s="54" t="n"/>
      <c r="E765" s="57" t="n"/>
    </row>
    <row r="766" ht="15.75" customHeight="1" s="198">
      <c r="A766" s="57" t="n"/>
      <c r="B766" s="57" t="n"/>
      <c r="C766" s="53" t="n"/>
      <c r="D766" s="54" t="n"/>
      <c r="E766" s="57" t="n"/>
    </row>
    <row r="767" ht="15.75" customHeight="1" s="198">
      <c r="A767" s="57" t="n"/>
      <c r="B767" s="57" t="n"/>
      <c r="C767" s="53" t="n"/>
      <c r="D767" s="54" t="n"/>
      <c r="E767" s="57" t="n"/>
    </row>
    <row r="768" ht="15.75" customHeight="1" s="198">
      <c r="A768" s="57" t="n"/>
      <c r="B768" s="57" t="n"/>
      <c r="C768" s="53" t="n"/>
      <c r="D768" s="54" t="n"/>
      <c r="E768" s="57" t="n"/>
    </row>
    <row r="769" ht="15.75" customHeight="1" s="198">
      <c r="A769" s="57" t="n"/>
      <c r="B769" s="57" t="n"/>
      <c r="C769" s="53" t="n"/>
      <c r="D769" s="54" t="n"/>
      <c r="E769" s="57" t="n"/>
    </row>
    <row r="770" ht="15.75" customHeight="1" s="198">
      <c r="A770" s="57" t="n"/>
      <c r="B770" s="57" t="n"/>
      <c r="C770" s="53" t="n"/>
      <c r="D770" s="54" t="n"/>
      <c r="E770" s="57" t="n"/>
    </row>
    <row r="771" ht="15.75" customHeight="1" s="198">
      <c r="A771" s="57" t="n"/>
      <c r="B771" s="57" t="n"/>
      <c r="C771" s="53" t="n"/>
      <c r="D771" s="54" t="n"/>
      <c r="E771" s="57" t="n"/>
    </row>
    <row r="772" ht="15.75" customHeight="1" s="198">
      <c r="A772" s="57" t="n"/>
      <c r="B772" s="57" t="n"/>
      <c r="C772" s="53" t="n"/>
      <c r="D772" s="54" t="n"/>
      <c r="E772" s="57" t="n"/>
    </row>
    <row r="773" ht="15.75" customHeight="1" s="198">
      <c r="A773" s="57" t="n"/>
      <c r="B773" s="57" t="n"/>
      <c r="C773" s="53" t="n"/>
      <c r="D773" s="54" t="n"/>
      <c r="E773" s="57" t="n"/>
    </row>
    <row r="774" ht="15.75" customHeight="1" s="198">
      <c r="A774" s="57" t="n"/>
      <c r="B774" s="57" t="n"/>
      <c r="C774" s="53" t="n"/>
      <c r="D774" s="54" t="n"/>
      <c r="E774" s="57" t="n"/>
    </row>
    <row r="775" ht="15.75" customHeight="1" s="198">
      <c r="A775" s="57" t="n"/>
      <c r="B775" s="57" t="n"/>
      <c r="C775" s="53" t="n"/>
      <c r="D775" s="54" t="n"/>
      <c r="E775" s="57" t="n"/>
    </row>
    <row r="776" ht="15.75" customHeight="1" s="198">
      <c r="A776" s="57" t="n"/>
      <c r="B776" s="57" t="n"/>
      <c r="C776" s="53" t="n"/>
      <c r="D776" s="54" t="n"/>
      <c r="E776" s="57" t="n"/>
    </row>
    <row r="777" ht="15.75" customHeight="1" s="198">
      <c r="A777" s="57" t="n"/>
      <c r="B777" s="57" t="n"/>
      <c r="C777" s="53" t="n"/>
      <c r="D777" s="54" t="n"/>
      <c r="E777" s="57" t="n"/>
    </row>
    <row r="778" ht="15.75" customHeight="1" s="198">
      <c r="A778" s="57" t="n"/>
      <c r="B778" s="57" t="n"/>
      <c r="C778" s="53" t="n"/>
      <c r="D778" s="54" t="n"/>
      <c r="E778" s="57" t="n"/>
    </row>
    <row r="779" ht="15.75" customHeight="1" s="198">
      <c r="A779" s="57" t="n"/>
      <c r="B779" s="57" t="n"/>
      <c r="C779" s="53" t="n"/>
      <c r="D779" s="54" t="n"/>
      <c r="E779" s="57" t="n"/>
    </row>
    <row r="780" ht="15.75" customHeight="1" s="198">
      <c r="A780" s="57" t="n"/>
      <c r="B780" s="57" t="n"/>
      <c r="C780" s="53" t="n"/>
      <c r="D780" s="54" t="n"/>
      <c r="E780" s="57" t="n"/>
    </row>
    <row r="781" ht="15.75" customHeight="1" s="198">
      <c r="A781" s="57" t="n"/>
      <c r="B781" s="57" t="n"/>
      <c r="C781" s="53" t="n"/>
      <c r="D781" s="54" t="n"/>
      <c r="E781" s="57" t="n"/>
    </row>
    <row r="782" ht="15.75" customHeight="1" s="198">
      <c r="A782" s="57" t="n"/>
      <c r="B782" s="57" t="n"/>
      <c r="C782" s="53" t="n"/>
      <c r="D782" s="54" t="n"/>
      <c r="E782" s="57" t="n"/>
    </row>
    <row r="783" ht="15.75" customHeight="1" s="198">
      <c r="A783" s="57" t="n"/>
      <c r="B783" s="57" t="n"/>
      <c r="C783" s="53" t="n"/>
      <c r="D783" s="54" t="n"/>
      <c r="E783" s="57" t="n"/>
    </row>
    <row r="784" ht="15.75" customHeight="1" s="198">
      <c r="A784" s="57" t="n"/>
      <c r="B784" s="57" t="n"/>
      <c r="C784" s="53" t="n"/>
      <c r="D784" s="54" t="n"/>
      <c r="E784" s="57" t="n"/>
    </row>
    <row r="785" ht="15.75" customHeight="1" s="198">
      <c r="A785" s="57" t="n"/>
      <c r="B785" s="57" t="n"/>
      <c r="C785" s="53" t="n"/>
      <c r="D785" s="54" t="n"/>
      <c r="E785" s="57" t="n"/>
    </row>
    <row r="786" ht="15.75" customHeight="1" s="198">
      <c r="A786" s="57" t="n"/>
      <c r="B786" s="57" t="n"/>
      <c r="C786" s="53" t="n"/>
      <c r="D786" s="54" t="n"/>
      <c r="E786" s="57" t="n"/>
    </row>
    <row r="787" ht="15.75" customHeight="1" s="198">
      <c r="A787" s="57" t="n"/>
      <c r="B787" s="57" t="n"/>
      <c r="C787" s="53" t="n"/>
      <c r="D787" s="54" t="n"/>
      <c r="E787" s="57" t="n"/>
    </row>
    <row r="788" ht="15.75" customHeight="1" s="198">
      <c r="A788" s="57" t="n"/>
      <c r="B788" s="57" t="n"/>
      <c r="C788" s="53" t="n"/>
      <c r="D788" s="54" t="n"/>
      <c r="E788" s="57" t="n"/>
    </row>
    <row r="789" ht="15.75" customHeight="1" s="198">
      <c r="A789" s="57" t="n"/>
      <c r="B789" s="57" t="n"/>
      <c r="C789" s="53" t="n"/>
      <c r="D789" s="54" t="n"/>
      <c r="E789" s="57" t="n"/>
    </row>
    <row r="790" ht="15.75" customHeight="1" s="198">
      <c r="A790" s="57" t="n"/>
      <c r="B790" s="57" t="n"/>
      <c r="C790" s="53" t="n"/>
      <c r="D790" s="54" t="n"/>
      <c r="E790" s="57" t="n"/>
    </row>
    <row r="791" ht="15.75" customHeight="1" s="198">
      <c r="A791" s="57" t="n"/>
      <c r="B791" s="57" t="n"/>
      <c r="C791" s="53" t="n"/>
      <c r="D791" s="54" t="n"/>
      <c r="E791" s="57" t="n"/>
    </row>
    <row r="792" ht="15.75" customHeight="1" s="198">
      <c r="A792" s="57" t="n"/>
      <c r="B792" s="57" t="n"/>
      <c r="C792" s="53" t="n"/>
      <c r="D792" s="54" t="n"/>
      <c r="E792" s="57" t="n"/>
    </row>
    <row r="793" ht="15.75" customHeight="1" s="198">
      <c r="A793" s="57" t="n"/>
      <c r="B793" s="57" t="n"/>
      <c r="C793" s="53" t="n"/>
      <c r="D793" s="54" t="n"/>
      <c r="E793" s="57" t="n"/>
    </row>
    <row r="794" ht="15.75" customHeight="1" s="198">
      <c r="A794" s="57" t="n"/>
      <c r="B794" s="57" t="n"/>
      <c r="C794" s="53" t="n"/>
      <c r="D794" s="54" t="n"/>
      <c r="E794" s="57" t="n"/>
    </row>
    <row r="795" ht="15.75" customHeight="1" s="198">
      <c r="A795" s="57" t="n"/>
      <c r="B795" s="57" t="n"/>
      <c r="C795" s="53" t="n"/>
      <c r="D795" s="54" t="n"/>
      <c r="E795" s="57" t="n"/>
    </row>
    <row r="796" ht="15.75" customHeight="1" s="198">
      <c r="A796" s="57" t="n"/>
      <c r="B796" s="57" t="n"/>
      <c r="C796" s="53" t="n"/>
      <c r="D796" s="54" t="n"/>
      <c r="E796" s="57" t="n"/>
    </row>
    <row r="797" ht="15.75" customHeight="1" s="198">
      <c r="A797" s="57" t="n"/>
      <c r="B797" s="57" t="n"/>
      <c r="C797" s="53" t="n"/>
      <c r="D797" s="54" t="n"/>
      <c r="E797" s="57" t="n"/>
    </row>
    <row r="798" ht="15.75" customHeight="1" s="198">
      <c r="A798" s="57" t="n"/>
      <c r="B798" s="57" t="n"/>
      <c r="C798" s="53" t="n"/>
      <c r="D798" s="54" t="n"/>
      <c r="E798" s="57" t="n"/>
    </row>
    <row r="799" ht="15.75" customHeight="1" s="198">
      <c r="A799" s="57" t="n"/>
      <c r="B799" s="57" t="n"/>
      <c r="C799" s="53" t="n"/>
      <c r="D799" s="54" t="n"/>
      <c r="E799" s="57" t="n"/>
    </row>
    <row r="800" ht="15.75" customHeight="1" s="198">
      <c r="A800" s="57" t="n"/>
      <c r="B800" s="57" t="n"/>
      <c r="C800" s="53" t="n"/>
      <c r="D800" s="54" t="n"/>
      <c r="E800" s="57" t="n"/>
    </row>
    <row r="801" ht="15.75" customHeight="1" s="198">
      <c r="A801" s="57" t="n"/>
      <c r="B801" s="57" t="n"/>
      <c r="C801" s="53" t="n"/>
      <c r="D801" s="54" t="n"/>
      <c r="E801" s="57" t="n"/>
    </row>
    <row r="802" ht="15.75" customHeight="1" s="198">
      <c r="A802" s="57" t="n"/>
      <c r="B802" s="57" t="n"/>
      <c r="C802" s="53" t="n"/>
      <c r="D802" s="54" t="n"/>
      <c r="E802" s="57" t="n"/>
    </row>
    <row r="803" ht="15.75" customHeight="1" s="198">
      <c r="A803" s="57" t="n"/>
      <c r="B803" s="57" t="n"/>
      <c r="C803" s="53" t="n"/>
      <c r="D803" s="54" t="n"/>
      <c r="E803" s="57" t="n"/>
    </row>
    <row r="804" ht="15.75" customHeight="1" s="198">
      <c r="A804" s="57" t="n"/>
      <c r="B804" s="57" t="n"/>
      <c r="C804" s="53" t="n"/>
      <c r="D804" s="54" t="n"/>
      <c r="E804" s="57" t="n"/>
    </row>
    <row r="805" ht="15.75" customHeight="1" s="198">
      <c r="A805" s="57" t="n"/>
      <c r="B805" s="57" t="n"/>
      <c r="C805" s="53" t="n"/>
      <c r="D805" s="54" t="n"/>
      <c r="E805" s="57" t="n"/>
    </row>
    <row r="806" ht="15.75" customHeight="1" s="198">
      <c r="A806" s="57" t="n"/>
      <c r="B806" s="57" t="n"/>
      <c r="C806" s="53" t="n"/>
      <c r="D806" s="54" t="n"/>
      <c r="E806" s="57" t="n"/>
    </row>
    <row r="807" ht="15.75" customHeight="1" s="198">
      <c r="A807" s="57" t="n"/>
      <c r="B807" s="57" t="n"/>
      <c r="C807" s="53" t="n"/>
      <c r="D807" s="54" t="n"/>
      <c r="E807" s="57" t="n"/>
    </row>
    <row r="808" ht="15.75" customHeight="1" s="198">
      <c r="A808" s="57" t="n"/>
      <c r="B808" s="57" t="n"/>
      <c r="C808" s="53" t="n"/>
      <c r="D808" s="54" t="n"/>
      <c r="E808" s="57" t="n"/>
    </row>
    <row r="809" ht="15.75" customHeight="1" s="198">
      <c r="A809" s="57" t="n"/>
      <c r="B809" s="57" t="n"/>
      <c r="C809" s="53" t="n"/>
      <c r="D809" s="54" t="n"/>
      <c r="E809" s="57" t="n"/>
    </row>
    <row r="810" ht="15.75" customHeight="1" s="198">
      <c r="A810" s="57" t="n"/>
      <c r="B810" s="57" t="n"/>
      <c r="C810" s="53" t="n"/>
      <c r="D810" s="54" t="n"/>
      <c r="E810" s="57" t="n"/>
    </row>
    <row r="811" ht="15.75" customHeight="1" s="198">
      <c r="A811" s="57" t="n"/>
      <c r="B811" s="57" t="n"/>
      <c r="C811" s="53" t="n"/>
      <c r="D811" s="54" t="n"/>
      <c r="E811" s="57" t="n"/>
    </row>
    <row r="812" ht="15.75" customHeight="1" s="198">
      <c r="A812" s="57" t="n"/>
      <c r="B812" s="57" t="n"/>
      <c r="C812" s="53" t="n"/>
      <c r="D812" s="54" t="n"/>
      <c r="E812" s="57" t="n"/>
    </row>
    <row r="813" ht="15.75" customHeight="1" s="198">
      <c r="A813" s="57" t="n"/>
      <c r="B813" s="57" t="n"/>
      <c r="C813" s="53" t="n"/>
      <c r="D813" s="54" t="n"/>
      <c r="E813" s="57" t="n"/>
    </row>
    <row r="814" ht="15.75" customHeight="1" s="198">
      <c r="A814" s="57" t="n"/>
      <c r="B814" s="57" t="n"/>
      <c r="C814" s="53" t="n"/>
      <c r="D814" s="54" t="n"/>
      <c r="E814" s="57" t="n"/>
    </row>
    <row r="815" ht="15.75" customHeight="1" s="198">
      <c r="A815" s="57" t="n"/>
      <c r="B815" s="57" t="n"/>
      <c r="C815" s="53" t="n"/>
      <c r="D815" s="54" t="n"/>
      <c r="E815" s="57" t="n"/>
    </row>
    <row r="816" ht="15.75" customHeight="1" s="198">
      <c r="A816" s="57" t="n"/>
      <c r="B816" s="57" t="n"/>
      <c r="C816" s="53" t="n"/>
      <c r="D816" s="54" t="n"/>
      <c r="E816" s="57" t="n"/>
    </row>
    <row r="817" ht="15.75" customHeight="1" s="198">
      <c r="A817" s="57" t="n"/>
      <c r="B817" s="57" t="n"/>
      <c r="C817" s="53" t="n"/>
      <c r="D817" s="54" t="n"/>
      <c r="E817" s="57" t="n"/>
    </row>
    <row r="818" ht="15.75" customHeight="1" s="198">
      <c r="A818" s="57" t="n"/>
      <c r="B818" s="57" t="n"/>
      <c r="C818" s="53" t="n"/>
      <c r="D818" s="54" t="n"/>
      <c r="E818" s="57" t="n"/>
    </row>
    <row r="819" ht="15.75" customHeight="1" s="198">
      <c r="A819" s="57" t="n"/>
      <c r="B819" s="57" t="n"/>
      <c r="C819" s="53" t="n"/>
      <c r="D819" s="54" t="n"/>
      <c r="E819" s="57" t="n"/>
    </row>
    <row r="820" ht="15.75" customHeight="1" s="198">
      <c r="A820" s="57" t="n"/>
      <c r="B820" s="57" t="n"/>
      <c r="C820" s="53" t="n"/>
      <c r="D820" s="54" t="n"/>
      <c r="E820" s="57" t="n"/>
    </row>
    <row r="821" ht="15.75" customHeight="1" s="198">
      <c r="A821" s="57" t="n"/>
      <c r="B821" s="57" t="n"/>
      <c r="C821" s="53" t="n"/>
      <c r="D821" s="54" t="n"/>
      <c r="E821" s="57" t="n"/>
    </row>
    <row r="822" ht="15.75" customHeight="1" s="198">
      <c r="A822" s="57" t="n"/>
      <c r="B822" s="57" t="n"/>
      <c r="C822" s="53" t="n"/>
      <c r="D822" s="54" t="n"/>
      <c r="E822" s="57" t="n"/>
    </row>
    <row r="823" ht="15.75" customHeight="1" s="198">
      <c r="A823" s="57" t="n"/>
      <c r="B823" s="57" t="n"/>
      <c r="C823" s="53" t="n"/>
      <c r="D823" s="54" t="n"/>
      <c r="E823" s="57" t="n"/>
    </row>
    <row r="824" ht="15.75" customHeight="1" s="198">
      <c r="A824" s="57" t="n"/>
      <c r="B824" s="57" t="n"/>
      <c r="C824" s="53" t="n"/>
      <c r="D824" s="54" t="n"/>
      <c r="E824" s="57" t="n"/>
    </row>
    <row r="825" ht="15.75" customHeight="1" s="198">
      <c r="A825" s="57" t="n"/>
      <c r="B825" s="57" t="n"/>
      <c r="C825" s="53" t="n"/>
      <c r="D825" s="54" t="n"/>
      <c r="E825" s="57" t="n"/>
    </row>
    <row r="826" ht="15.75" customHeight="1" s="198">
      <c r="A826" s="57" t="n"/>
      <c r="B826" s="57" t="n"/>
      <c r="C826" s="53" t="n"/>
      <c r="D826" s="54" t="n"/>
      <c r="E826" s="57" t="n"/>
    </row>
    <row r="827" ht="15.75" customHeight="1" s="198">
      <c r="A827" s="57" t="n"/>
      <c r="B827" s="57" t="n"/>
      <c r="C827" s="53" t="n"/>
      <c r="D827" s="54" t="n"/>
      <c r="E827" s="57" t="n"/>
    </row>
    <row r="828" ht="15.75" customHeight="1" s="198">
      <c r="A828" s="57" t="n"/>
      <c r="B828" s="57" t="n"/>
      <c r="C828" s="53" t="n"/>
      <c r="D828" s="54" t="n"/>
      <c r="E828" s="57" t="n"/>
    </row>
    <row r="829" ht="15.75" customHeight="1" s="198">
      <c r="A829" s="57" t="n"/>
      <c r="B829" s="57" t="n"/>
      <c r="C829" s="53" t="n"/>
      <c r="D829" s="54" t="n"/>
      <c r="E829" s="57" t="n"/>
    </row>
    <row r="830" ht="15.75" customHeight="1" s="198">
      <c r="A830" s="57" t="n"/>
      <c r="B830" s="57" t="n"/>
      <c r="C830" s="53" t="n"/>
      <c r="D830" s="54" t="n"/>
      <c r="E830" s="57" t="n"/>
    </row>
    <row r="831" ht="15.75" customHeight="1" s="198">
      <c r="A831" s="57" t="n"/>
      <c r="B831" s="57" t="n"/>
      <c r="C831" s="53" t="n"/>
      <c r="D831" s="54" t="n"/>
      <c r="E831" s="57" t="n"/>
    </row>
    <row r="832" ht="15.75" customHeight="1" s="198">
      <c r="A832" s="57" t="n"/>
      <c r="B832" s="57" t="n"/>
      <c r="C832" s="53" t="n"/>
      <c r="D832" s="54" t="n"/>
      <c r="E832" s="57" t="n"/>
    </row>
    <row r="833" ht="15.75" customHeight="1" s="198">
      <c r="A833" s="57" t="n"/>
      <c r="B833" s="57" t="n"/>
      <c r="C833" s="53" t="n"/>
      <c r="D833" s="54" t="n"/>
      <c r="E833" s="57" t="n"/>
    </row>
    <row r="834" ht="15.75" customHeight="1" s="198">
      <c r="A834" s="57" t="n"/>
      <c r="B834" s="57" t="n"/>
      <c r="C834" s="53" t="n"/>
      <c r="D834" s="54" t="n"/>
      <c r="E834" s="57" t="n"/>
    </row>
    <row r="835" ht="15.75" customHeight="1" s="198">
      <c r="A835" s="57" t="n"/>
      <c r="B835" s="57" t="n"/>
      <c r="C835" s="53" t="n"/>
      <c r="D835" s="54" t="n"/>
      <c r="E835" s="57" t="n"/>
    </row>
    <row r="836" ht="15.75" customHeight="1" s="198">
      <c r="A836" s="57" t="n"/>
      <c r="B836" s="57" t="n"/>
      <c r="C836" s="53" t="n"/>
      <c r="D836" s="54" t="n"/>
      <c r="E836" s="57" t="n"/>
    </row>
    <row r="837" ht="15.75" customHeight="1" s="198">
      <c r="A837" s="57" t="n"/>
      <c r="B837" s="57" t="n"/>
      <c r="C837" s="53" t="n"/>
      <c r="D837" s="54" t="n"/>
      <c r="E837" s="57" t="n"/>
    </row>
    <row r="838" ht="15.75" customHeight="1" s="198">
      <c r="A838" s="57" t="n"/>
      <c r="B838" s="57" t="n"/>
      <c r="C838" s="53" t="n"/>
      <c r="D838" s="54" t="n"/>
      <c r="E838" s="57" t="n"/>
    </row>
    <row r="839" ht="15.75" customHeight="1" s="198">
      <c r="A839" s="57" t="n"/>
      <c r="B839" s="57" t="n"/>
      <c r="C839" s="53" t="n"/>
      <c r="D839" s="54" t="n"/>
      <c r="E839" s="57" t="n"/>
    </row>
    <row r="840" ht="15.75" customHeight="1" s="198">
      <c r="A840" s="57" t="n"/>
      <c r="B840" s="57" t="n"/>
      <c r="C840" s="53" t="n"/>
      <c r="D840" s="54" t="n"/>
      <c r="E840" s="57" t="n"/>
    </row>
    <row r="841" ht="15.75" customHeight="1" s="198">
      <c r="A841" s="57" t="n"/>
      <c r="B841" s="57" t="n"/>
      <c r="C841" s="53" t="n"/>
      <c r="D841" s="54" t="n"/>
      <c r="E841" s="57" t="n"/>
    </row>
    <row r="842" ht="15.75" customHeight="1" s="198">
      <c r="A842" s="57" t="n"/>
      <c r="B842" s="57" t="n"/>
      <c r="C842" s="53" t="n"/>
      <c r="D842" s="54" t="n"/>
      <c r="E842" s="57" t="n"/>
    </row>
    <row r="843" ht="15.75" customHeight="1" s="198">
      <c r="A843" s="57" t="n"/>
      <c r="B843" s="57" t="n"/>
      <c r="C843" s="53" t="n"/>
      <c r="D843" s="54" t="n"/>
      <c r="E843" s="57" t="n"/>
    </row>
    <row r="844" ht="15.75" customHeight="1" s="198">
      <c r="A844" s="57" t="n"/>
      <c r="B844" s="57" t="n"/>
      <c r="C844" s="53" t="n"/>
      <c r="D844" s="54" t="n"/>
      <c r="E844" s="57" t="n"/>
    </row>
    <row r="845" ht="15.75" customHeight="1" s="198">
      <c r="A845" s="57" t="n"/>
      <c r="B845" s="57" t="n"/>
      <c r="C845" s="53" t="n"/>
      <c r="D845" s="54" t="n"/>
      <c r="E845" s="57" t="n"/>
    </row>
    <row r="846" ht="15.75" customHeight="1" s="198">
      <c r="A846" s="57" t="n"/>
      <c r="B846" s="57" t="n"/>
      <c r="C846" s="53" t="n"/>
      <c r="D846" s="54" t="n"/>
      <c r="E846" s="57" t="n"/>
    </row>
    <row r="847" ht="15.75" customHeight="1" s="198">
      <c r="A847" s="57" t="n"/>
      <c r="B847" s="57" t="n"/>
      <c r="C847" s="53" t="n"/>
      <c r="D847" s="54" t="n"/>
      <c r="E847" s="57" t="n"/>
    </row>
    <row r="848" ht="15.75" customHeight="1" s="198">
      <c r="A848" s="57" t="n"/>
      <c r="B848" s="57" t="n"/>
      <c r="C848" s="53" t="n"/>
      <c r="D848" s="54" t="n"/>
      <c r="E848" s="57" t="n"/>
    </row>
    <row r="849" ht="15.75" customHeight="1" s="198">
      <c r="A849" s="57" t="n"/>
      <c r="B849" s="57" t="n"/>
      <c r="C849" s="53" t="n"/>
      <c r="D849" s="54" t="n"/>
      <c r="E849" s="57" t="n"/>
    </row>
    <row r="850" ht="15.75" customHeight="1" s="198">
      <c r="A850" s="57" t="n"/>
      <c r="B850" s="57" t="n"/>
      <c r="C850" s="53" t="n"/>
      <c r="D850" s="54" t="n"/>
      <c r="E850" s="57" t="n"/>
    </row>
    <row r="851" ht="15.75" customHeight="1" s="198">
      <c r="A851" s="57" t="n"/>
      <c r="B851" s="57" t="n"/>
      <c r="C851" s="53" t="n"/>
      <c r="D851" s="54" t="n"/>
      <c r="E851" s="57" t="n"/>
    </row>
    <row r="852" ht="15.75" customHeight="1" s="198">
      <c r="A852" s="57" t="n"/>
      <c r="B852" s="57" t="n"/>
      <c r="C852" s="53" t="n"/>
      <c r="D852" s="54" t="n"/>
      <c r="E852" s="57" t="n"/>
    </row>
    <row r="853" ht="15.75" customHeight="1" s="198">
      <c r="A853" s="57" t="n"/>
      <c r="B853" s="57" t="n"/>
      <c r="C853" s="53" t="n"/>
      <c r="D853" s="54" t="n"/>
      <c r="E853" s="57" t="n"/>
    </row>
    <row r="854" ht="15.75" customHeight="1" s="198">
      <c r="A854" s="57" t="n"/>
      <c r="B854" s="57" t="n"/>
      <c r="C854" s="53" t="n"/>
      <c r="D854" s="54" t="n"/>
      <c r="E854" s="57" t="n"/>
    </row>
    <row r="855" ht="15.75" customHeight="1" s="198">
      <c r="A855" s="57" t="n"/>
      <c r="B855" s="57" t="n"/>
      <c r="C855" s="53" t="n"/>
      <c r="D855" s="54" t="n"/>
      <c r="E855" s="57" t="n"/>
    </row>
    <row r="856" ht="15.75" customHeight="1" s="198">
      <c r="A856" s="57" t="n"/>
      <c r="B856" s="57" t="n"/>
      <c r="C856" s="53" t="n"/>
      <c r="D856" s="54" t="n"/>
      <c r="E856" s="57" t="n"/>
    </row>
    <row r="857" ht="15.75" customHeight="1" s="198">
      <c r="A857" s="57" t="n"/>
      <c r="B857" s="57" t="n"/>
      <c r="C857" s="53" t="n"/>
      <c r="D857" s="54" t="n"/>
      <c r="E857" s="57" t="n"/>
    </row>
    <row r="858" ht="15.75" customHeight="1" s="198">
      <c r="A858" s="57" t="n"/>
      <c r="B858" s="57" t="n"/>
      <c r="C858" s="53" t="n"/>
      <c r="D858" s="54" t="n"/>
      <c r="E858" s="57" t="n"/>
    </row>
    <row r="859" ht="15.75" customHeight="1" s="198">
      <c r="A859" s="57" t="n"/>
      <c r="B859" s="57" t="n"/>
      <c r="C859" s="53" t="n"/>
      <c r="D859" s="54" t="n"/>
      <c r="E859" s="57" t="n"/>
    </row>
    <row r="860" ht="15.75" customHeight="1" s="198">
      <c r="A860" s="57" t="n"/>
      <c r="B860" s="57" t="n"/>
      <c r="C860" s="53" t="n"/>
      <c r="D860" s="54" t="n"/>
      <c r="E860" s="57" t="n"/>
    </row>
    <row r="861" ht="15.75" customHeight="1" s="198">
      <c r="A861" s="57" t="n"/>
      <c r="B861" s="57" t="n"/>
      <c r="C861" s="53" t="n"/>
      <c r="D861" s="54" t="n"/>
      <c r="E861" s="57" t="n"/>
    </row>
    <row r="862" ht="15.75" customHeight="1" s="198">
      <c r="A862" s="57" t="n"/>
      <c r="B862" s="57" t="n"/>
      <c r="C862" s="53" t="n"/>
      <c r="D862" s="54" t="n"/>
      <c r="E862" s="57" t="n"/>
    </row>
    <row r="863" ht="15.75" customHeight="1" s="198">
      <c r="A863" s="57" t="n"/>
      <c r="B863" s="57" t="n"/>
      <c r="C863" s="53" t="n"/>
      <c r="D863" s="54" t="n"/>
      <c r="E863" s="57" t="n"/>
    </row>
    <row r="864" ht="15.75" customHeight="1" s="198">
      <c r="A864" s="57" t="n"/>
      <c r="B864" s="57" t="n"/>
      <c r="C864" s="53" t="n"/>
      <c r="D864" s="54" t="n"/>
      <c r="E864" s="57" t="n"/>
    </row>
    <row r="865" ht="15.75" customHeight="1" s="198">
      <c r="A865" s="57" t="n"/>
      <c r="B865" s="57" t="n"/>
      <c r="C865" s="53" t="n"/>
      <c r="D865" s="54" t="n"/>
      <c r="E865" s="57" t="n"/>
    </row>
    <row r="866" ht="15.75" customHeight="1" s="198">
      <c r="A866" s="57" t="n"/>
      <c r="B866" s="57" t="n"/>
      <c r="C866" s="53" t="n"/>
      <c r="D866" s="54" t="n"/>
      <c r="E866" s="57" t="n"/>
    </row>
    <row r="867" ht="15.75" customHeight="1" s="198">
      <c r="A867" s="57" t="n"/>
      <c r="B867" s="57" t="n"/>
      <c r="C867" s="53" t="n"/>
      <c r="D867" s="54" t="n"/>
      <c r="E867" s="57" t="n"/>
    </row>
    <row r="868" ht="15.75" customHeight="1" s="198">
      <c r="A868" s="57" t="n"/>
      <c r="B868" s="57" t="n"/>
      <c r="C868" s="53" t="n"/>
      <c r="D868" s="54" t="n"/>
      <c r="E868" s="57" t="n"/>
    </row>
    <row r="869" ht="15.75" customHeight="1" s="198">
      <c r="A869" s="57" t="n"/>
      <c r="B869" s="57" t="n"/>
      <c r="C869" s="53" t="n"/>
      <c r="D869" s="54" t="n"/>
      <c r="E869" s="57" t="n"/>
    </row>
    <row r="870" ht="15.75" customHeight="1" s="198">
      <c r="A870" s="57" t="n"/>
      <c r="B870" s="57" t="n"/>
      <c r="C870" s="53" t="n"/>
      <c r="D870" s="54" t="n"/>
      <c r="E870" s="57" t="n"/>
    </row>
    <row r="871" ht="15.75" customHeight="1" s="198">
      <c r="A871" s="57" t="n"/>
      <c r="B871" s="57" t="n"/>
      <c r="C871" s="53" t="n"/>
      <c r="D871" s="54" t="n"/>
      <c r="E871" s="57" t="n"/>
    </row>
    <row r="872" ht="15.75" customHeight="1" s="198">
      <c r="A872" s="57" t="n"/>
      <c r="B872" s="57" t="n"/>
      <c r="C872" s="53" t="n"/>
      <c r="D872" s="54" t="n"/>
      <c r="E872" s="57" t="n"/>
    </row>
    <row r="873" ht="15.75" customHeight="1" s="198">
      <c r="A873" s="57" t="n"/>
      <c r="B873" s="57" t="n"/>
      <c r="C873" s="53" t="n"/>
      <c r="D873" s="54" t="n"/>
      <c r="E873" s="57" t="n"/>
    </row>
    <row r="874" ht="15.75" customHeight="1" s="198">
      <c r="A874" s="57" t="n"/>
      <c r="B874" s="57" t="n"/>
      <c r="C874" s="53" t="n"/>
      <c r="D874" s="54" t="n"/>
      <c r="E874" s="57" t="n"/>
    </row>
    <row r="875" ht="15.75" customHeight="1" s="198">
      <c r="A875" s="57" t="n"/>
      <c r="B875" s="57" t="n"/>
      <c r="C875" s="53" t="n"/>
      <c r="D875" s="54" t="n"/>
      <c r="E875" s="57" t="n"/>
    </row>
    <row r="876" ht="15.75" customHeight="1" s="198">
      <c r="A876" s="57" t="n"/>
      <c r="B876" s="57" t="n"/>
      <c r="C876" s="53" t="n"/>
      <c r="D876" s="54" t="n"/>
      <c r="E876" s="57" t="n"/>
    </row>
    <row r="877" ht="15.75" customHeight="1" s="198">
      <c r="A877" s="57" t="n"/>
      <c r="B877" s="57" t="n"/>
      <c r="C877" s="53" t="n"/>
      <c r="D877" s="54" t="n"/>
      <c r="E877" s="57" t="n"/>
    </row>
    <row r="878" ht="15.75" customHeight="1" s="198">
      <c r="A878" s="57" t="n"/>
      <c r="B878" s="57" t="n"/>
      <c r="C878" s="53" t="n"/>
      <c r="D878" s="54" t="n"/>
      <c r="E878" s="57" t="n"/>
    </row>
    <row r="879" ht="15.75" customHeight="1" s="198">
      <c r="A879" s="57" t="n"/>
      <c r="B879" s="57" t="n"/>
      <c r="C879" s="53" t="n"/>
      <c r="D879" s="54" t="n"/>
      <c r="E879" s="57" t="n"/>
    </row>
    <row r="880" ht="15.75" customHeight="1" s="198">
      <c r="A880" s="57" t="n"/>
      <c r="B880" s="57" t="n"/>
      <c r="C880" s="53" t="n"/>
      <c r="D880" s="54" t="n"/>
      <c r="E880" s="57" t="n"/>
    </row>
    <row r="881" ht="15.75" customHeight="1" s="198">
      <c r="A881" s="57" t="n"/>
      <c r="B881" s="57" t="n"/>
      <c r="C881" s="53" t="n"/>
      <c r="D881" s="54" t="n"/>
      <c r="E881" s="57" t="n"/>
    </row>
    <row r="882" ht="15.75" customHeight="1" s="198">
      <c r="A882" s="57" t="n"/>
      <c r="B882" s="57" t="n"/>
      <c r="C882" s="53" t="n"/>
      <c r="D882" s="54" t="n"/>
      <c r="E882" s="57" t="n"/>
    </row>
    <row r="883" ht="15.75" customHeight="1" s="198">
      <c r="A883" s="57" t="n"/>
      <c r="B883" s="57" t="n"/>
      <c r="C883" s="53" t="n"/>
      <c r="D883" s="54" t="n"/>
      <c r="E883" s="57" t="n"/>
    </row>
    <row r="884" ht="15.75" customHeight="1" s="198">
      <c r="A884" s="57" t="n"/>
      <c r="B884" s="57" t="n"/>
      <c r="C884" s="53" t="n"/>
      <c r="D884" s="54" t="n"/>
      <c r="E884" s="57" t="n"/>
    </row>
    <row r="885" ht="15.75" customHeight="1" s="198">
      <c r="A885" s="57" t="n"/>
      <c r="B885" s="57" t="n"/>
      <c r="C885" s="53" t="n"/>
      <c r="D885" s="54" t="n"/>
      <c r="E885" s="57" t="n"/>
    </row>
    <row r="886" ht="15.75" customHeight="1" s="198">
      <c r="A886" s="57" t="n"/>
      <c r="B886" s="57" t="n"/>
      <c r="C886" s="53" t="n"/>
      <c r="D886" s="54" t="n"/>
      <c r="E886" s="57" t="n"/>
    </row>
    <row r="887" ht="15.75" customHeight="1" s="198">
      <c r="A887" s="57" t="n"/>
      <c r="B887" s="57" t="n"/>
      <c r="C887" s="53" t="n"/>
      <c r="D887" s="54" t="n"/>
      <c r="E887" s="57" t="n"/>
    </row>
    <row r="888" ht="15.75" customHeight="1" s="198">
      <c r="A888" s="57" t="n"/>
      <c r="B888" s="57" t="n"/>
      <c r="C888" s="53" t="n"/>
      <c r="D888" s="54" t="n"/>
      <c r="E888" s="57" t="n"/>
    </row>
    <row r="889" ht="15.75" customHeight="1" s="198">
      <c r="A889" s="57" t="n"/>
      <c r="B889" s="57" t="n"/>
      <c r="C889" s="53" t="n"/>
      <c r="D889" s="54" t="n"/>
      <c r="E889" s="57" t="n"/>
    </row>
    <row r="890" ht="15.75" customHeight="1" s="198">
      <c r="A890" s="57" t="n"/>
      <c r="B890" s="57" t="n"/>
      <c r="C890" s="53" t="n"/>
      <c r="D890" s="54" t="n"/>
      <c r="E890" s="57" t="n"/>
    </row>
    <row r="891" ht="15.75" customHeight="1" s="198">
      <c r="A891" s="57" t="n"/>
      <c r="B891" s="57" t="n"/>
      <c r="C891" s="53" t="n"/>
      <c r="D891" s="54" t="n"/>
      <c r="E891" s="57" t="n"/>
    </row>
    <row r="892" ht="15.75" customHeight="1" s="198">
      <c r="A892" s="57" t="n"/>
      <c r="B892" s="57" t="n"/>
      <c r="C892" s="53" t="n"/>
      <c r="D892" s="54" t="n"/>
      <c r="E892" s="57" t="n"/>
    </row>
    <row r="893" ht="15.75" customHeight="1" s="198">
      <c r="A893" s="57" t="n"/>
      <c r="B893" s="57" t="n"/>
      <c r="C893" s="53" t="n"/>
      <c r="D893" s="54" t="n"/>
      <c r="E893" s="57" t="n"/>
    </row>
    <row r="894" ht="15.75" customHeight="1" s="198">
      <c r="A894" s="57" t="n"/>
      <c r="B894" s="57" t="n"/>
      <c r="C894" s="53" t="n"/>
      <c r="D894" s="54" t="n"/>
      <c r="E894" s="57" t="n"/>
    </row>
    <row r="895" ht="15.75" customHeight="1" s="198">
      <c r="A895" s="57" t="n"/>
      <c r="B895" s="57" t="n"/>
      <c r="C895" s="53" t="n"/>
      <c r="D895" s="54" t="n"/>
      <c r="E895" s="57" t="n"/>
    </row>
    <row r="896" ht="15.75" customHeight="1" s="198">
      <c r="A896" s="57" t="n"/>
      <c r="B896" s="57" t="n"/>
      <c r="C896" s="53" t="n"/>
      <c r="D896" s="54" t="n"/>
      <c r="E896" s="57" t="n"/>
    </row>
    <row r="897" ht="15.75" customHeight="1" s="198">
      <c r="A897" s="57" t="n"/>
      <c r="B897" s="57" t="n"/>
      <c r="C897" s="53" t="n"/>
      <c r="D897" s="54" t="n"/>
      <c r="E897" s="57" t="n"/>
    </row>
    <row r="898" ht="15.75" customHeight="1" s="198">
      <c r="A898" s="57" t="n"/>
      <c r="B898" s="57" t="n"/>
      <c r="C898" s="53" t="n"/>
      <c r="D898" s="54" t="n"/>
      <c r="E898" s="57" t="n"/>
    </row>
    <row r="899" ht="15.75" customHeight="1" s="198">
      <c r="A899" s="57" t="n"/>
      <c r="B899" s="57" t="n"/>
      <c r="C899" s="53" t="n"/>
      <c r="D899" s="54" t="n"/>
      <c r="E899" s="57" t="n"/>
    </row>
    <row r="900" ht="15.75" customHeight="1" s="198">
      <c r="A900" s="57" t="n"/>
      <c r="B900" s="57" t="n"/>
      <c r="C900" s="53" t="n"/>
      <c r="D900" s="54" t="n"/>
      <c r="E900" s="57" t="n"/>
    </row>
    <row r="901" ht="15.75" customHeight="1" s="198">
      <c r="A901" s="57" t="n"/>
      <c r="B901" s="57" t="n"/>
      <c r="C901" s="53" t="n"/>
      <c r="D901" s="54" t="n"/>
      <c r="E901" s="57" t="n"/>
    </row>
    <row r="902" ht="15.75" customHeight="1" s="198">
      <c r="A902" s="57" t="n"/>
      <c r="B902" s="57" t="n"/>
      <c r="C902" s="53" t="n"/>
      <c r="D902" s="54" t="n"/>
      <c r="E902" s="57" t="n"/>
    </row>
    <row r="903" ht="15.75" customHeight="1" s="198">
      <c r="A903" s="57" t="n"/>
      <c r="B903" s="57" t="n"/>
      <c r="C903" s="53" t="n"/>
      <c r="D903" s="54" t="n"/>
      <c r="E903" s="57" t="n"/>
    </row>
    <row r="904" ht="15.75" customHeight="1" s="198">
      <c r="A904" s="57" t="n"/>
      <c r="B904" s="57" t="n"/>
      <c r="C904" s="53" t="n"/>
      <c r="D904" s="54" t="n"/>
      <c r="E904" s="57" t="n"/>
    </row>
    <row r="905" ht="15.75" customHeight="1" s="198">
      <c r="A905" s="57" t="n"/>
      <c r="B905" s="57" t="n"/>
      <c r="C905" s="53" t="n"/>
      <c r="D905" s="54" t="n"/>
      <c r="E905" s="57" t="n"/>
    </row>
    <row r="906" ht="15.75" customHeight="1" s="198">
      <c r="A906" s="57" t="n"/>
      <c r="B906" s="57" t="n"/>
      <c r="C906" s="53" t="n"/>
      <c r="D906" s="54" t="n"/>
      <c r="E906" s="57" t="n"/>
    </row>
    <row r="907" ht="15.75" customHeight="1" s="198">
      <c r="A907" s="57" t="n"/>
      <c r="B907" s="57" t="n"/>
      <c r="C907" s="53" t="n"/>
      <c r="D907" s="54" t="n"/>
      <c r="E907" s="57" t="n"/>
    </row>
    <row r="908" ht="15.75" customHeight="1" s="198">
      <c r="A908" s="57" t="n"/>
      <c r="B908" s="57" t="n"/>
      <c r="C908" s="53" t="n"/>
      <c r="D908" s="54" t="n"/>
      <c r="E908" s="57" t="n"/>
    </row>
    <row r="909" ht="15.75" customHeight="1" s="198">
      <c r="A909" s="57" t="n"/>
      <c r="B909" s="57" t="n"/>
      <c r="C909" s="53" t="n"/>
      <c r="D909" s="54" t="n"/>
      <c r="E909" s="57" t="n"/>
    </row>
    <row r="910" ht="15.75" customHeight="1" s="198">
      <c r="A910" s="57" t="n"/>
      <c r="B910" s="57" t="n"/>
      <c r="C910" s="53" t="n"/>
      <c r="D910" s="54" t="n"/>
      <c r="E910" s="57" t="n"/>
    </row>
    <row r="911" ht="15.75" customHeight="1" s="198">
      <c r="A911" s="57" t="n"/>
      <c r="B911" s="57" t="n"/>
      <c r="C911" s="53" t="n"/>
      <c r="D911" s="54" t="n"/>
      <c r="E911" s="57" t="n"/>
    </row>
    <row r="912" ht="15.75" customHeight="1" s="198">
      <c r="A912" s="57" t="n"/>
      <c r="B912" s="57" t="n"/>
      <c r="C912" s="53" t="n"/>
      <c r="D912" s="54" t="n"/>
      <c r="E912" s="57" t="n"/>
    </row>
    <row r="913" ht="15.75" customHeight="1" s="198">
      <c r="A913" s="57" t="n"/>
      <c r="B913" s="57" t="n"/>
      <c r="C913" s="53" t="n"/>
      <c r="D913" s="54" t="n"/>
      <c r="E913" s="57" t="n"/>
    </row>
    <row r="914" ht="15.75" customHeight="1" s="198">
      <c r="A914" s="57" t="n"/>
      <c r="B914" s="57" t="n"/>
      <c r="C914" s="53" t="n"/>
      <c r="D914" s="54" t="n"/>
      <c r="E914" s="57" t="n"/>
    </row>
    <row r="915" ht="15.75" customHeight="1" s="198">
      <c r="A915" s="57" t="n"/>
      <c r="B915" s="57" t="n"/>
      <c r="C915" s="53" t="n"/>
      <c r="D915" s="54" t="n"/>
      <c r="E915" s="57" t="n"/>
    </row>
    <row r="916" ht="15.75" customHeight="1" s="198">
      <c r="A916" s="57" t="n"/>
      <c r="B916" s="57" t="n"/>
      <c r="C916" s="53" t="n"/>
      <c r="D916" s="54" t="n"/>
      <c r="E916" s="57" t="n"/>
    </row>
    <row r="917" ht="15.75" customHeight="1" s="198">
      <c r="A917" s="57" t="n"/>
      <c r="B917" s="57" t="n"/>
      <c r="C917" s="53" t="n"/>
      <c r="D917" s="54" t="n"/>
      <c r="E917" s="57" t="n"/>
    </row>
    <row r="918" ht="15.75" customHeight="1" s="198">
      <c r="A918" s="57" t="n"/>
      <c r="B918" s="57" t="n"/>
      <c r="C918" s="53" t="n"/>
      <c r="D918" s="54" t="n"/>
      <c r="E918" s="57" t="n"/>
    </row>
    <row r="919" ht="15.75" customHeight="1" s="198">
      <c r="A919" s="57" t="n"/>
      <c r="B919" s="57" t="n"/>
      <c r="C919" s="53" t="n"/>
      <c r="D919" s="54" t="n"/>
      <c r="E919" s="57" t="n"/>
    </row>
    <row r="920" ht="15.75" customHeight="1" s="198">
      <c r="A920" s="57" t="n"/>
      <c r="B920" s="57" t="n"/>
      <c r="C920" s="53" t="n"/>
      <c r="D920" s="54" t="n"/>
      <c r="E920" s="57" t="n"/>
    </row>
    <row r="921" ht="15.75" customHeight="1" s="198">
      <c r="A921" s="57" t="n"/>
      <c r="B921" s="57" t="n"/>
      <c r="C921" s="53" t="n"/>
      <c r="D921" s="54" t="n"/>
      <c r="E921" s="57" t="n"/>
    </row>
    <row r="922" ht="15.75" customHeight="1" s="198">
      <c r="A922" s="57" t="n"/>
      <c r="B922" s="57" t="n"/>
      <c r="C922" s="53" t="n"/>
      <c r="D922" s="54" t="n"/>
      <c r="E922" s="57" t="n"/>
    </row>
    <row r="923" ht="15.75" customHeight="1" s="198">
      <c r="A923" s="57" t="n"/>
      <c r="B923" s="57" t="n"/>
      <c r="C923" s="53" t="n"/>
      <c r="D923" s="54" t="n"/>
      <c r="E923" s="57" t="n"/>
    </row>
    <row r="924" ht="15.75" customHeight="1" s="198">
      <c r="A924" s="57" t="n"/>
      <c r="B924" s="57" t="n"/>
      <c r="C924" s="53" t="n"/>
      <c r="D924" s="54" t="n"/>
      <c r="E924" s="57" t="n"/>
    </row>
    <row r="925" ht="15.75" customHeight="1" s="198">
      <c r="A925" s="57" t="n"/>
      <c r="B925" s="57" t="n"/>
      <c r="C925" s="53" t="n"/>
      <c r="D925" s="54" t="n"/>
      <c r="E925" s="57" t="n"/>
    </row>
    <row r="926" ht="15.75" customHeight="1" s="198">
      <c r="A926" s="57" t="n"/>
      <c r="B926" s="57" t="n"/>
      <c r="C926" s="53" t="n"/>
      <c r="D926" s="54" t="n"/>
      <c r="E926" s="57" t="n"/>
    </row>
    <row r="927" ht="15.75" customHeight="1" s="198">
      <c r="A927" s="57" t="n"/>
      <c r="B927" s="57" t="n"/>
      <c r="C927" s="53" t="n"/>
      <c r="D927" s="54" t="n"/>
      <c r="E927" s="57" t="n"/>
    </row>
    <row r="928" ht="15.75" customHeight="1" s="198">
      <c r="A928" s="57" t="n"/>
      <c r="B928" s="57" t="n"/>
      <c r="C928" s="53" t="n"/>
      <c r="D928" s="54" t="n"/>
      <c r="E928" s="57" t="n"/>
    </row>
    <row r="929" ht="15.75" customHeight="1" s="198">
      <c r="A929" s="57" t="n"/>
      <c r="B929" s="57" t="n"/>
      <c r="C929" s="53" t="n"/>
      <c r="D929" s="54" t="n"/>
      <c r="E929" s="57" t="n"/>
    </row>
    <row r="930" ht="15.75" customHeight="1" s="198">
      <c r="A930" s="57" t="n"/>
      <c r="B930" s="57" t="n"/>
      <c r="C930" s="53" t="n"/>
      <c r="D930" s="54" t="n"/>
      <c r="E930" s="57" t="n"/>
    </row>
    <row r="931" ht="15.75" customHeight="1" s="198">
      <c r="A931" s="57" t="n"/>
      <c r="B931" s="57" t="n"/>
      <c r="C931" s="53" t="n"/>
      <c r="D931" s="54" t="n"/>
      <c r="E931" s="57" t="n"/>
    </row>
    <row r="932" ht="15.75" customHeight="1" s="198">
      <c r="A932" s="57" t="n"/>
      <c r="B932" s="57" t="n"/>
      <c r="C932" s="53" t="n"/>
      <c r="D932" s="54" t="n"/>
      <c r="E932" s="57" t="n"/>
    </row>
    <row r="933" ht="15.75" customHeight="1" s="198">
      <c r="A933" s="57" t="n"/>
      <c r="B933" s="57" t="n"/>
      <c r="C933" s="53" t="n"/>
      <c r="D933" s="54" t="n"/>
      <c r="E933" s="57" t="n"/>
    </row>
    <row r="934" ht="15.75" customHeight="1" s="198">
      <c r="A934" s="57" t="n"/>
      <c r="B934" s="57" t="n"/>
      <c r="C934" s="53" t="n"/>
      <c r="D934" s="54" t="n"/>
      <c r="E934" s="57" t="n"/>
    </row>
    <row r="935" ht="15.75" customHeight="1" s="198">
      <c r="A935" s="57" t="n"/>
      <c r="B935" s="57" t="n"/>
      <c r="C935" s="53" t="n"/>
      <c r="D935" s="54" t="n"/>
      <c r="E935" s="57" t="n"/>
    </row>
    <row r="936" ht="15.75" customHeight="1" s="198">
      <c r="A936" s="57" t="n"/>
      <c r="B936" s="57" t="n"/>
      <c r="C936" s="53" t="n"/>
      <c r="D936" s="54" t="n"/>
      <c r="E936" s="57" t="n"/>
    </row>
    <row r="937" ht="15.75" customHeight="1" s="198">
      <c r="A937" s="57" t="n"/>
      <c r="B937" s="57" t="n"/>
      <c r="C937" s="53" t="n"/>
      <c r="D937" s="54" t="n"/>
      <c r="E937" s="57" t="n"/>
    </row>
    <row r="938" ht="15.75" customHeight="1" s="198">
      <c r="A938" s="57" t="n"/>
      <c r="B938" s="57" t="n"/>
      <c r="C938" s="53" t="n"/>
      <c r="D938" s="54" t="n"/>
      <c r="E938" s="57" t="n"/>
    </row>
    <row r="939" ht="15.75" customHeight="1" s="198">
      <c r="A939" s="57" t="n"/>
      <c r="B939" s="57" t="n"/>
      <c r="C939" s="53" t="n"/>
      <c r="D939" s="54" t="n"/>
      <c r="E939" s="57" t="n"/>
    </row>
    <row r="940" ht="15.75" customHeight="1" s="198">
      <c r="A940" s="57" t="n"/>
      <c r="B940" s="57" t="n"/>
      <c r="C940" s="53" t="n"/>
      <c r="D940" s="54" t="n"/>
      <c r="E940" s="57" t="n"/>
    </row>
    <row r="941" ht="15.75" customHeight="1" s="198">
      <c r="A941" s="57" t="n"/>
      <c r="B941" s="57" t="n"/>
      <c r="C941" s="53" t="n"/>
      <c r="D941" s="54" t="n"/>
      <c r="E941" s="57" t="n"/>
    </row>
    <row r="942" ht="15.75" customHeight="1" s="198">
      <c r="A942" s="57" t="n"/>
      <c r="B942" s="57" t="n"/>
      <c r="C942" s="53" t="n"/>
      <c r="D942" s="54" t="n"/>
      <c r="E942" s="57" t="n"/>
    </row>
    <row r="943" ht="15.75" customHeight="1" s="198">
      <c r="A943" s="57" t="n"/>
      <c r="B943" s="57" t="n"/>
      <c r="C943" s="53" t="n"/>
      <c r="D943" s="54" t="n"/>
      <c r="E943" s="57" t="n"/>
    </row>
    <row r="944" ht="15.75" customHeight="1" s="198">
      <c r="A944" s="57" t="n"/>
      <c r="B944" s="57" t="n"/>
      <c r="C944" s="53" t="n"/>
      <c r="D944" s="54" t="n"/>
      <c r="E944" s="57" t="n"/>
    </row>
    <row r="945" ht="15.75" customHeight="1" s="198">
      <c r="A945" s="57" t="n"/>
      <c r="B945" s="57" t="n"/>
      <c r="C945" s="53" t="n"/>
      <c r="D945" s="54" t="n"/>
      <c r="E945" s="57" t="n"/>
    </row>
    <row r="946" ht="15.75" customHeight="1" s="198">
      <c r="A946" s="57" t="n"/>
      <c r="B946" s="57" t="n"/>
      <c r="C946" s="53" t="n"/>
      <c r="D946" s="54" t="n"/>
      <c r="E946" s="57" t="n"/>
    </row>
    <row r="947" ht="15.75" customHeight="1" s="198">
      <c r="A947" s="57" t="n"/>
      <c r="B947" s="57" t="n"/>
      <c r="C947" s="53" t="n"/>
      <c r="D947" s="54" t="n"/>
      <c r="E947" s="57" t="n"/>
    </row>
    <row r="948" ht="15.75" customHeight="1" s="198">
      <c r="A948" s="57" t="n"/>
      <c r="B948" s="57" t="n"/>
      <c r="C948" s="53" t="n"/>
      <c r="D948" s="54" t="n"/>
      <c r="E948" s="57" t="n"/>
    </row>
    <row r="949" ht="15.75" customHeight="1" s="198">
      <c r="A949" s="57" t="n"/>
      <c r="B949" s="57" t="n"/>
      <c r="C949" s="53" t="n"/>
      <c r="D949" s="54" t="n"/>
      <c r="E949" s="57" t="n"/>
    </row>
    <row r="950" ht="15.75" customHeight="1" s="198">
      <c r="A950" s="57" t="n"/>
      <c r="B950" s="57" t="n"/>
      <c r="C950" s="53" t="n"/>
      <c r="D950" s="54" t="n"/>
      <c r="E950" s="57" t="n"/>
    </row>
    <row r="951" ht="15.75" customHeight="1" s="198">
      <c r="A951" s="57" t="n"/>
      <c r="B951" s="57" t="n"/>
      <c r="C951" s="53" t="n"/>
      <c r="D951" s="54" t="n"/>
      <c r="E951" s="57" t="n"/>
    </row>
    <row r="952" ht="15.75" customHeight="1" s="198">
      <c r="A952" s="57" t="n"/>
      <c r="B952" s="57" t="n"/>
      <c r="C952" s="53" t="n"/>
      <c r="D952" s="54" t="n"/>
      <c r="E952" s="57" t="n"/>
    </row>
    <row r="953" ht="15.75" customHeight="1" s="198">
      <c r="A953" s="57" t="n"/>
      <c r="B953" s="57" t="n"/>
      <c r="C953" s="53" t="n"/>
      <c r="D953" s="54" t="n"/>
      <c r="E953" s="57" t="n"/>
    </row>
    <row r="954" ht="15.75" customHeight="1" s="198">
      <c r="A954" s="57" t="n"/>
      <c r="B954" s="57" t="n"/>
      <c r="C954" s="53" t="n"/>
      <c r="D954" s="54" t="n"/>
      <c r="E954" s="57" t="n"/>
    </row>
    <row r="955" ht="15.75" customHeight="1" s="198">
      <c r="A955" s="57" t="n"/>
      <c r="B955" s="57" t="n"/>
      <c r="C955" s="53" t="n"/>
      <c r="D955" s="54" t="n"/>
      <c r="E955" s="57" t="n"/>
    </row>
    <row r="956" ht="15.75" customHeight="1" s="198">
      <c r="A956" s="57" t="n"/>
      <c r="B956" s="57" t="n"/>
      <c r="C956" s="53" t="n"/>
      <c r="D956" s="54" t="n"/>
      <c r="E956" s="57" t="n"/>
    </row>
    <row r="957" ht="15.75" customHeight="1" s="198">
      <c r="A957" s="57" t="n"/>
      <c r="B957" s="57" t="n"/>
      <c r="C957" s="53" t="n"/>
      <c r="D957" s="54" t="n"/>
      <c r="E957" s="57" t="n"/>
    </row>
    <row r="958" ht="15.75" customHeight="1" s="198">
      <c r="A958" s="57" t="n"/>
      <c r="B958" s="57" t="n"/>
      <c r="C958" s="53" t="n"/>
      <c r="D958" s="54" t="n"/>
      <c r="E958" s="57" t="n"/>
    </row>
    <row r="959" ht="15.75" customHeight="1" s="198">
      <c r="A959" s="57" t="n"/>
      <c r="B959" s="57" t="n"/>
      <c r="C959" s="53" t="n"/>
      <c r="D959" s="54" t="n"/>
      <c r="E959" s="57" t="n"/>
    </row>
    <row r="960" ht="15.75" customHeight="1" s="198">
      <c r="A960" s="57" t="n"/>
      <c r="B960" s="57" t="n"/>
      <c r="C960" s="53" t="n"/>
      <c r="D960" s="54" t="n"/>
      <c r="E960" s="57" t="n"/>
    </row>
    <row r="961" ht="15.75" customHeight="1" s="198">
      <c r="A961" s="57" t="n"/>
      <c r="B961" s="57" t="n"/>
      <c r="C961" s="53" t="n"/>
      <c r="D961" s="54" t="n"/>
      <c r="E961" s="57" t="n"/>
    </row>
    <row r="962" ht="15.75" customHeight="1" s="198">
      <c r="A962" s="57" t="n"/>
      <c r="B962" s="57" t="n"/>
      <c r="C962" s="53" t="n"/>
      <c r="D962" s="54" t="n"/>
      <c r="E962" s="57" t="n"/>
    </row>
    <row r="963" ht="15.75" customHeight="1" s="198">
      <c r="A963" s="57" t="n"/>
      <c r="B963" s="57" t="n"/>
      <c r="C963" s="53" t="n"/>
      <c r="D963" s="54" t="n"/>
      <c r="E963" s="57" t="n"/>
    </row>
    <row r="964" ht="15.75" customHeight="1" s="198">
      <c r="A964" s="57" t="n"/>
      <c r="B964" s="57" t="n"/>
      <c r="C964" s="53" t="n"/>
      <c r="D964" s="54" t="n"/>
      <c r="E964" s="57" t="n"/>
    </row>
    <row r="965" ht="15.75" customHeight="1" s="198">
      <c r="A965" s="57" t="n"/>
      <c r="B965" s="57" t="n"/>
      <c r="C965" s="53" t="n"/>
      <c r="D965" s="54" t="n"/>
      <c r="E965" s="57" t="n"/>
    </row>
    <row r="966" ht="15.75" customHeight="1" s="198">
      <c r="A966" s="57" t="n"/>
      <c r="B966" s="57" t="n"/>
      <c r="C966" s="53" t="n"/>
      <c r="D966" s="54" t="n"/>
      <c r="E966" s="57" t="n"/>
    </row>
    <row r="967" ht="15.75" customHeight="1" s="198">
      <c r="A967" s="57" t="n"/>
      <c r="B967" s="57" t="n"/>
      <c r="C967" s="53" t="n"/>
      <c r="D967" s="54" t="n"/>
      <c r="E967" s="57" t="n"/>
    </row>
    <row r="968" ht="15.75" customHeight="1" s="198">
      <c r="A968" s="57" t="n"/>
      <c r="B968" s="57" t="n"/>
      <c r="C968" s="53" t="n"/>
      <c r="D968" s="54" t="n"/>
      <c r="E968" s="57" t="n"/>
    </row>
    <row r="969" ht="15.75" customHeight="1" s="198">
      <c r="A969" s="57" t="n"/>
      <c r="B969" s="57" t="n"/>
      <c r="C969" s="53" t="n"/>
      <c r="D969" s="54" t="n"/>
      <c r="E969" s="57" t="n"/>
    </row>
    <row r="970" ht="15.75" customHeight="1" s="198">
      <c r="A970" s="57" t="n"/>
      <c r="B970" s="57" t="n"/>
      <c r="C970" s="53" t="n"/>
      <c r="D970" s="54" t="n"/>
      <c r="E970" s="57" t="n"/>
    </row>
    <row r="971" ht="15.75" customHeight="1" s="198">
      <c r="A971" s="57" t="n"/>
      <c r="B971" s="57" t="n"/>
      <c r="C971" s="53" t="n"/>
      <c r="D971" s="54" t="n"/>
      <c r="E971" s="57" t="n"/>
    </row>
    <row r="972" ht="15.75" customHeight="1" s="198">
      <c r="A972" s="57" t="n"/>
      <c r="B972" s="57" t="n"/>
      <c r="C972" s="53" t="n"/>
      <c r="D972" s="54" t="n"/>
      <c r="E972" s="57" t="n"/>
    </row>
    <row r="973" ht="15.75" customHeight="1" s="198">
      <c r="A973" s="57" t="n"/>
      <c r="B973" s="57" t="n"/>
      <c r="C973" s="53" t="n"/>
      <c r="D973" s="54" t="n"/>
      <c r="E973" s="57" t="n"/>
    </row>
    <row r="974" ht="15.75" customHeight="1" s="198">
      <c r="A974" s="57" t="n"/>
      <c r="B974" s="57" t="n"/>
      <c r="C974" s="53" t="n"/>
      <c r="D974" s="54" t="n"/>
      <c r="E974" s="57" t="n"/>
    </row>
    <row r="975" ht="15.75" customHeight="1" s="198">
      <c r="A975" s="57" t="n"/>
      <c r="B975" s="57" t="n"/>
      <c r="C975" s="53" t="n"/>
      <c r="D975" s="54" t="n"/>
      <c r="E975" s="57" t="n"/>
    </row>
    <row r="976" ht="15.75" customHeight="1" s="198">
      <c r="A976" s="57" t="n"/>
      <c r="B976" s="57" t="n"/>
      <c r="C976" s="53" t="n"/>
      <c r="D976" s="54" t="n"/>
      <c r="E976" s="57" t="n"/>
    </row>
    <row r="977" ht="15.75" customHeight="1" s="198">
      <c r="A977" s="57" t="n"/>
      <c r="B977" s="57" t="n"/>
      <c r="C977" s="53" t="n"/>
      <c r="D977" s="54" t="n"/>
      <c r="E977" s="57" t="n"/>
    </row>
    <row r="978" ht="15.75" customHeight="1" s="198">
      <c r="A978" s="57" t="n"/>
      <c r="B978" s="57" t="n"/>
      <c r="C978" s="53" t="n"/>
      <c r="D978" s="54" t="n"/>
      <c r="E978" s="57" t="n"/>
    </row>
    <row r="979" ht="15.75" customHeight="1" s="198">
      <c r="A979" s="57" t="n"/>
      <c r="B979" s="57" t="n"/>
      <c r="C979" s="53" t="n"/>
      <c r="D979" s="54" t="n"/>
      <c r="E979" s="57" t="n"/>
    </row>
    <row r="980" ht="15.75" customHeight="1" s="198">
      <c r="A980" s="57" t="n"/>
      <c r="B980" s="57" t="n"/>
      <c r="C980" s="53" t="n"/>
      <c r="D980" s="54" t="n"/>
      <c r="E980" s="57" t="n"/>
    </row>
    <row r="981" ht="15.75" customHeight="1" s="198">
      <c r="A981" s="57" t="n"/>
      <c r="B981" s="57" t="n"/>
      <c r="C981" s="53" t="n"/>
      <c r="D981" s="54" t="n"/>
      <c r="E981" s="57" t="n"/>
    </row>
    <row r="982" ht="15.75" customHeight="1" s="198">
      <c r="A982" s="57" t="n"/>
      <c r="B982" s="57" t="n"/>
      <c r="C982" s="53" t="n"/>
      <c r="D982" s="54" t="n"/>
      <c r="E982" s="57" t="n"/>
    </row>
    <row r="983" ht="15.75" customHeight="1" s="198">
      <c r="A983" s="57" t="n"/>
      <c r="B983" s="57" t="n"/>
      <c r="C983" s="53" t="n"/>
      <c r="D983" s="54" t="n"/>
      <c r="E983" s="57" t="n"/>
    </row>
    <row r="984" ht="15.75" customHeight="1" s="198">
      <c r="A984" s="57" t="n"/>
      <c r="B984" s="57" t="n"/>
      <c r="C984" s="53" t="n"/>
      <c r="D984" s="54" t="n"/>
      <c r="E984" s="57" t="n"/>
    </row>
    <row r="985" ht="15.75" customHeight="1" s="198">
      <c r="A985" s="57" t="n"/>
      <c r="B985" s="57" t="n"/>
      <c r="C985" s="53" t="n"/>
      <c r="D985" s="54" t="n"/>
      <c r="E985" s="57" t="n"/>
    </row>
    <row r="986" ht="15.75" customHeight="1" s="198">
      <c r="A986" s="57" t="n"/>
      <c r="B986" s="57" t="n"/>
      <c r="C986" s="53" t="n"/>
      <c r="D986" s="54" t="n"/>
      <c r="E986" s="57" t="n"/>
    </row>
    <row r="987" ht="15.75" customHeight="1" s="198">
      <c r="A987" s="57" t="n"/>
      <c r="B987" s="57" t="n"/>
      <c r="C987" s="53" t="n"/>
      <c r="D987" s="54" t="n"/>
      <c r="E987" s="57" t="n"/>
    </row>
    <row r="988" ht="15.75" customHeight="1" s="198">
      <c r="A988" s="57" t="n"/>
      <c r="B988" s="57" t="n"/>
      <c r="C988" s="53" t="n"/>
      <c r="D988" s="54" t="n"/>
      <c r="E988" s="57" t="n"/>
    </row>
    <row r="989" ht="15.75" customHeight="1" s="198">
      <c r="A989" s="57" t="n"/>
      <c r="B989" s="57" t="n"/>
      <c r="C989" s="53" t="n"/>
      <c r="D989" s="54" t="n"/>
      <c r="E989" s="57" t="n"/>
    </row>
    <row r="990" ht="15.75" customHeight="1" s="198">
      <c r="A990" s="57" t="n"/>
      <c r="B990" s="57" t="n"/>
      <c r="C990" s="53" t="n"/>
      <c r="D990" s="54" t="n"/>
      <c r="E990" s="57" t="n"/>
    </row>
    <row r="991" ht="15.75" customHeight="1" s="198">
      <c r="A991" s="57" t="n"/>
      <c r="B991" s="57" t="n"/>
      <c r="C991" s="53" t="n"/>
      <c r="D991" s="54" t="n"/>
      <c r="E991" s="57" t="n"/>
    </row>
    <row r="992" ht="15.75" customHeight="1" s="198">
      <c r="A992" s="57" t="n"/>
      <c r="B992" s="57" t="n"/>
      <c r="C992" s="53" t="n"/>
      <c r="D992" s="54" t="n"/>
      <c r="E992" s="57" t="n"/>
    </row>
    <row r="993" ht="15.75" customHeight="1" s="198">
      <c r="A993" s="57" t="n"/>
      <c r="B993" s="57" t="n"/>
      <c r="C993" s="53" t="n"/>
      <c r="D993" s="54" t="n"/>
      <c r="E993" s="57" t="n"/>
    </row>
    <row r="994" ht="15.75" customHeight="1" s="198">
      <c r="A994" s="57" t="n"/>
      <c r="B994" s="57" t="n"/>
      <c r="C994" s="53" t="n"/>
      <c r="D994" s="54" t="n"/>
      <c r="E994" s="57" t="n"/>
    </row>
    <row r="995" ht="15.75" customHeight="1" s="198">
      <c r="A995" s="57" t="n"/>
      <c r="B995" s="57" t="n"/>
      <c r="C995" s="53" t="n"/>
      <c r="D995" s="54" t="n"/>
      <c r="E995" s="57" t="n"/>
    </row>
    <row r="996" ht="15.75" customHeight="1" s="198">
      <c r="A996" s="57" t="n"/>
      <c r="B996" s="57" t="n"/>
      <c r="C996" s="53" t="n"/>
      <c r="D996" s="54" t="n"/>
      <c r="E996" s="57" t="n"/>
    </row>
    <row r="997" ht="15.75" customHeight="1" s="198">
      <c r="A997" s="57" t="n"/>
      <c r="B997" s="57" t="n"/>
      <c r="C997" s="53" t="n"/>
      <c r="D997" s="54" t="n"/>
      <c r="E997" s="57" t="n"/>
    </row>
    <row r="998" ht="15.75" customHeight="1" s="198">
      <c r="A998" s="57" t="n"/>
      <c r="B998" s="57" t="n"/>
      <c r="C998" s="53" t="n"/>
      <c r="D998" s="54" t="n"/>
      <c r="E998" s="57" t="n"/>
    </row>
    <row r="999" ht="15.75" customHeight="1" s="198">
      <c r="A999" s="57" t="n"/>
      <c r="B999" s="57" t="n"/>
      <c r="C999" s="53" t="n"/>
      <c r="D999" s="54" t="n"/>
      <c r="E999" s="57" t="n"/>
    </row>
    <row r="1000" ht="15.75" customHeight="1" s="198">
      <c r="A1000" s="57" t="n"/>
      <c r="B1000" s="57" t="n"/>
      <c r="C1000" s="53" t="n"/>
      <c r="D1000" s="54" t="n"/>
      <c r="E1000" s="57" t="n"/>
    </row>
  </sheetData>
  <autoFilter ref="$A$1:$E$1000"/>
  <dataValidations count="3">
    <dataValidation sqref="E2:E1000" showDropDown="0" showInputMessage="0" showErrorMessage="0" allowBlank="1" type="list">
      <formula1>SourceList</formula1>
    </dataValidation>
    <dataValidation sqref="C2:C1000" showDropDown="0" showInputMessage="0" showErrorMessage="0" allowBlank="1" type="list">
      <formula1>Ecosystem!$B$2:$B$4</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3.xml><?xml version="1.0" encoding="utf-8"?>
<worksheet xmlns="http://schemas.openxmlformats.org/spreadsheetml/2006/main">
  <sheetPr>
    <tabColor rgb="FFA3BCD3"/>
    <outlinePr summaryBelow="1" summaryRight="1"/>
    <pageSetUpPr/>
  </sheetPr>
  <dimension ref="A1:Z1000"/>
  <sheetViews>
    <sheetView workbookViewId="0">
      <selection activeCell="A1" sqref="A1"/>
    </sheetView>
  </sheetViews>
  <sheetFormatPr baseColWidth="8" defaultColWidth="12.63" defaultRowHeight="15" customHeight="1"/>
  <cols>
    <col width="38.38" customWidth="1" style="198" min="1" max="1"/>
    <col width="15.88" customWidth="1" style="198" min="2" max="2"/>
    <col width="28.13" customWidth="1" style="198" min="3" max="3"/>
    <col width="26.13" customWidth="1" style="198" min="4" max="4"/>
    <col width="9.130000000000001" customWidth="1" style="198" min="5" max="7"/>
    <col width="8.630000000000001" customWidth="1" style="198" min="8" max="24"/>
    <col width="12.75" customWidth="1" style="198" min="25" max="26"/>
  </cols>
  <sheetData>
    <row r="1" ht="12.75" customHeight="1" s="198">
      <c r="A1" s="85" t="inlineStr">
        <is>
          <t>Country</t>
        </is>
      </c>
      <c r="B1" s="85" t="inlineStr">
        <is>
          <t>Country code</t>
        </is>
      </c>
      <c r="C1" s="51" t="inlineStr">
        <is>
          <t>Other community cash flow</t>
        </is>
      </c>
      <c r="D1" s="51" t="inlineStr">
        <is>
          <t>Source</t>
        </is>
      </c>
      <c r="E1" s="13" t="n"/>
      <c r="F1" s="13" t="n"/>
      <c r="G1" s="13" t="n"/>
      <c r="H1" s="13" t="n"/>
      <c r="I1" s="13" t="n"/>
      <c r="J1" s="13" t="n"/>
      <c r="K1" s="13" t="n"/>
      <c r="L1" s="13" t="n"/>
      <c r="M1" s="13" t="n"/>
      <c r="N1" s="13" t="n"/>
      <c r="O1" s="13" t="n"/>
      <c r="P1" s="13" t="n"/>
      <c r="Q1" s="13" t="n"/>
      <c r="R1" s="13" t="n"/>
      <c r="S1" s="13" t="n"/>
      <c r="T1" s="13" t="n"/>
      <c r="U1" s="13" t="n"/>
      <c r="V1" s="13" t="n"/>
      <c r="W1" s="13" t="n"/>
      <c r="X1" s="13" t="n"/>
      <c r="Y1" s="13" t="n"/>
      <c r="Z1" s="13" t="n"/>
    </row>
    <row r="2" ht="12.75" customHeight="1" s="198">
      <c r="A2" s="62" t="inlineStr">
        <is>
          <t>United States</t>
        </is>
      </c>
      <c r="B2" s="62">
        <f t="array" ref="B2">INDEX(Countries!$D$2:$D$255, MATCH(A2, Countries!$B$2:$B$255, 0))
</f>
        <v/>
      </c>
      <c r="C2" s="95" t="inlineStr">
        <is>
          <t>Non-development</t>
        </is>
      </c>
      <c r="D2" s="57" t="n"/>
      <c r="E2" s="197" t="n"/>
      <c r="F2" s="197" t="n"/>
      <c r="G2" s="197" t="n"/>
      <c r="H2" s="197" t="n"/>
      <c r="I2" s="197" t="n"/>
      <c r="J2" s="197" t="n"/>
      <c r="K2" s="197" t="n"/>
      <c r="L2" s="197" t="n"/>
      <c r="M2" s="197" t="n"/>
      <c r="N2" s="197" t="n"/>
      <c r="O2" s="197" t="n"/>
      <c r="P2" s="197" t="n"/>
      <c r="Q2" s="197" t="n"/>
      <c r="R2" s="197" t="n"/>
      <c r="S2" s="197" t="n"/>
      <c r="T2" s="197" t="n"/>
      <c r="U2" s="197" t="n"/>
      <c r="V2" s="197" t="n"/>
      <c r="W2" s="197" t="n"/>
      <c r="X2" s="197" t="n"/>
      <c r="Y2" s="197" t="n"/>
      <c r="Z2" s="197" t="n"/>
    </row>
    <row r="3" ht="12.75" customHeight="1" s="198">
      <c r="A3" s="62" t="inlineStr">
        <is>
          <t>Indonesia</t>
        </is>
      </c>
      <c r="B3" s="62">
        <f t="array" ref="B3">INDEX(Countries!$D$2:$D$255, MATCH(A3, Countries!$B$2:$B$255, 0))
</f>
        <v/>
      </c>
      <c r="C3" s="79" t="inlineStr">
        <is>
          <t>Development</t>
        </is>
      </c>
      <c r="D3" s="57" t="n"/>
      <c r="E3" s="197" t="n"/>
      <c r="F3" s="197" t="n"/>
      <c r="G3" s="197" t="n"/>
      <c r="H3" s="197" t="n"/>
      <c r="I3" s="197" t="n"/>
      <c r="J3" s="197" t="n"/>
      <c r="K3" s="197" t="n"/>
      <c r="L3" s="197" t="n"/>
      <c r="M3" s="197" t="n"/>
      <c r="N3" s="197" t="n"/>
      <c r="O3" s="197" t="n"/>
      <c r="P3" s="197" t="n"/>
      <c r="Q3" s="197" t="n"/>
      <c r="R3" s="197" t="n"/>
      <c r="S3" s="197" t="n"/>
      <c r="T3" s="197" t="n"/>
      <c r="U3" s="197" t="n"/>
      <c r="V3" s="197" t="n"/>
      <c r="W3" s="197" t="n"/>
      <c r="X3" s="197" t="n"/>
      <c r="Y3" s="197" t="n"/>
      <c r="Z3" s="197" t="n"/>
    </row>
    <row r="4" ht="12.75" customHeight="1" s="198">
      <c r="A4" s="62" t="inlineStr">
        <is>
          <t>Australia</t>
        </is>
      </c>
      <c r="B4" s="62">
        <f t="array" ref="B4">INDEX(Countries!$D$2:$D$255, MATCH(A4, Countries!$B$2:$B$255, 0))
</f>
        <v/>
      </c>
      <c r="C4" s="79" t="inlineStr">
        <is>
          <t>Non-development</t>
        </is>
      </c>
      <c r="D4" s="57" t="n"/>
      <c r="E4" s="197" t="n"/>
      <c r="F4" s="197" t="n"/>
      <c r="G4" s="197" t="n"/>
      <c r="H4" s="197" t="n"/>
      <c r="I4" s="197" t="n"/>
      <c r="J4" s="197" t="n"/>
      <c r="K4" s="197" t="n"/>
      <c r="L4" s="197" t="n"/>
      <c r="M4" s="197" t="n"/>
      <c r="N4" s="197" t="n"/>
      <c r="O4" s="197" t="n"/>
      <c r="P4" s="197" t="n"/>
      <c r="Q4" s="197" t="n"/>
      <c r="R4" s="197" t="n"/>
      <c r="S4" s="197" t="n"/>
      <c r="T4" s="197" t="n"/>
      <c r="U4" s="197" t="n"/>
      <c r="V4" s="197" t="n"/>
      <c r="W4" s="197" t="n"/>
      <c r="X4" s="197" t="n"/>
      <c r="Y4" s="197" t="n"/>
      <c r="Z4" s="197" t="n"/>
    </row>
    <row r="5" ht="12.75" customHeight="1" s="198">
      <c r="A5" s="62" t="inlineStr">
        <is>
          <t>The Bahamas</t>
        </is>
      </c>
      <c r="B5" s="62">
        <f t="array" ref="B5">INDEX(Countries!$D$2:$D$255, MATCH(A5, Countries!$B$2:$B$255, 0))
</f>
        <v/>
      </c>
      <c r="C5" s="79" t="inlineStr">
        <is>
          <t>Non-development</t>
        </is>
      </c>
      <c r="D5" s="57" t="n"/>
      <c r="E5" s="197" t="n"/>
      <c r="F5" s="197" t="n"/>
      <c r="G5" s="197" t="n"/>
      <c r="H5" s="197" t="n"/>
      <c r="I5" s="197" t="n"/>
      <c r="J5" s="197" t="n"/>
      <c r="K5" s="197" t="n"/>
      <c r="L5" s="197" t="n"/>
      <c r="M5" s="197" t="n"/>
      <c r="N5" s="197" t="n"/>
      <c r="O5" s="197" t="n"/>
      <c r="P5" s="197" t="n"/>
      <c r="Q5" s="197" t="n"/>
      <c r="R5" s="197" t="n"/>
      <c r="S5" s="197" t="n"/>
      <c r="T5" s="197" t="n"/>
      <c r="U5" s="197" t="n"/>
      <c r="V5" s="197" t="n"/>
      <c r="W5" s="197" t="n"/>
      <c r="X5" s="197" t="n"/>
      <c r="Y5" s="197" t="n"/>
      <c r="Z5" s="197" t="n"/>
    </row>
    <row r="6" ht="12.75" customHeight="1" s="198">
      <c r="A6" s="62" t="inlineStr">
        <is>
          <t>Kenya</t>
        </is>
      </c>
      <c r="B6" s="62">
        <f t="array" ref="B6">INDEX(Countries!$D$2:$D$255, MATCH(A6, Countries!$B$2:$B$255, 0))
</f>
        <v/>
      </c>
      <c r="C6" s="79" t="inlineStr">
        <is>
          <t>Development</t>
        </is>
      </c>
      <c r="D6" s="57" t="n"/>
      <c r="E6" s="197" t="n"/>
      <c r="F6" s="197" t="n"/>
      <c r="G6" s="197" t="n"/>
      <c r="H6" s="197" t="n"/>
      <c r="I6" s="197" t="n"/>
      <c r="J6" s="197" t="n"/>
      <c r="K6" s="197" t="n"/>
      <c r="L6" s="197" t="n"/>
      <c r="M6" s="197" t="n"/>
      <c r="N6" s="197" t="n"/>
      <c r="O6" s="197" t="n"/>
      <c r="P6" s="197" t="n"/>
      <c r="Q6" s="197" t="n"/>
      <c r="R6" s="197" t="n"/>
      <c r="S6" s="197" t="n"/>
      <c r="T6" s="197" t="n"/>
      <c r="U6" s="197" t="n"/>
      <c r="V6" s="197" t="n"/>
      <c r="W6" s="197" t="n"/>
      <c r="X6" s="197" t="n"/>
      <c r="Y6" s="197" t="n"/>
      <c r="Z6" s="197" t="n"/>
    </row>
    <row r="7" ht="12.75" customHeight="1" s="198">
      <c r="A7" s="62" t="inlineStr">
        <is>
          <t>Mexico</t>
        </is>
      </c>
      <c r="B7" s="62">
        <f t="array" ref="B7">INDEX(Countries!$D$2:$D$255, MATCH(A7, Countries!$B$2:$B$255, 0))
</f>
        <v/>
      </c>
      <c r="C7" s="79" t="inlineStr">
        <is>
          <t>Development</t>
        </is>
      </c>
      <c r="D7" s="57" t="n"/>
      <c r="E7" s="197" t="n"/>
      <c r="F7" s="197" t="n"/>
      <c r="G7" s="197" t="n"/>
      <c r="H7" s="197" t="n"/>
      <c r="I7" s="197" t="n"/>
      <c r="J7" s="197" t="n"/>
      <c r="K7" s="197" t="n"/>
      <c r="L7" s="197" t="n"/>
      <c r="M7" s="197" t="n"/>
      <c r="N7" s="197" t="n"/>
      <c r="O7" s="197" t="n"/>
      <c r="P7" s="197" t="n"/>
      <c r="Q7" s="197" t="n"/>
      <c r="R7" s="197" t="n"/>
      <c r="S7" s="197" t="n"/>
      <c r="T7" s="197" t="n"/>
      <c r="U7" s="197" t="n"/>
      <c r="V7" s="197" t="n"/>
      <c r="W7" s="197" t="n"/>
      <c r="X7" s="197" t="n"/>
      <c r="Y7" s="197" t="n"/>
      <c r="Z7" s="197" t="n"/>
    </row>
    <row r="8" ht="12.75" customHeight="1" s="198">
      <c r="A8" s="62" t="inlineStr">
        <is>
          <t>Colombia</t>
        </is>
      </c>
      <c r="B8" s="62">
        <f t="array" ref="B8">INDEX(Countries!$D$2:$D$255, MATCH(A8, Countries!$B$2:$B$255, 0))
</f>
        <v/>
      </c>
      <c r="C8" s="79" t="inlineStr">
        <is>
          <t>Development</t>
        </is>
      </c>
      <c r="D8" s="57" t="n"/>
      <c r="E8" s="197" t="n"/>
      <c r="F8" s="197" t="n"/>
      <c r="G8" s="197" t="n"/>
      <c r="H8" s="197" t="n"/>
      <c r="I8" s="197" t="n"/>
      <c r="J8" s="197" t="n"/>
      <c r="K8" s="197" t="n"/>
      <c r="L8" s="197" t="n"/>
      <c r="M8" s="197" t="n"/>
      <c r="N8" s="197" t="n"/>
      <c r="O8" s="197" t="n"/>
      <c r="P8" s="197" t="n"/>
      <c r="Q8" s="197" t="n"/>
      <c r="R8" s="197" t="n"/>
      <c r="S8" s="197" t="n"/>
      <c r="T8" s="197" t="n"/>
      <c r="U8" s="197" t="n"/>
      <c r="V8" s="197" t="n"/>
      <c r="W8" s="197" t="n"/>
      <c r="X8" s="197" t="n"/>
      <c r="Y8" s="197" t="n"/>
      <c r="Z8" s="197" t="n"/>
    </row>
    <row r="9" ht="12.75" customHeight="1" s="198">
      <c r="A9" s="62" t="inlineStr">
        <is>
          <t>India</t>
        </is>
      </c>
      <c r="B9" s="62">
        <f t="array" ref="B9">INDEX(Countries!$D$2:$D$255, MATCH(A9, Countries!$B$2:$B$255, 0))
</f>
        <v/>
      </c>
      <c r="C9" s="79" t="inlineStr">
        <is>
          <t>Development</t>
        </is>
      </c>
      <c r="D9" s="57" t="n"/>
      <c r="E9" s="197" t="n"/>
      <c r="F9" s="197" t="n"/>
      <c r="G9" s="197" t="n"/>
      <c r="H9" s="197" t="n"/>
      <c r="I9" s="197" t="n"/>
      <c r="J9" s="197" t="n"/>
      <c r="K9" s="197" t="n"/>
      <c r="L9" s="197" t="n"/>
      <c r="M9" s="197" t="n"/>
      <c r="N9" s="197" t="n"/>
      <c r="O9" s="197" t="n"/>
      <c r="P9" s="197" t="n"/>
      <c r="Q9" s="197" t="n"/>
      <c r="R9" s="197" t="n"/>
      <c r="S9" s="197" t="n"/>
      <c r="T9" s="197" t="n"/>
      <c r="U9" s="197" t="n"/>
      <c r="V9" s="197" t="n"/>
      <c r="W9" s="197" t="n"/>
      <c r="X9" s="197" t="n"/>
      <c r="Y9" s="197" t="n"/>
      <c r="Z9" s="197" t="n"/>
    </row>
    <row r="10" ht="12.75" customHeight="1" s="198">
      <c r="A10" s="62" t="inlineStr">
        <is>
          <t>China</t>
        </is>
      </c>
      <c r="B10" s="62">
        <f t="array" ref="B10">INDEX(Countries!$D$2:$D$255, MATCH(A10, Countries!$B$2:$B$255, 0))
</f>
        <v/>
      </c>
      <c r="C10" s="80" t="inlineStr">
        <is>
          <t>Development</t>
        </is>
      </c>
      <c r="D10" s="57" t="n"/>
      <c r="H10" s="197" t="n"/>
      <c r="I10" s="197" t="n"/>
      <c r="J10" s="197" t="n"/>
      <c r="K10" s="197" t="n"/>
      <c r="L10" s="197" t="n"/>
      <c r="M10" s="197" t="n"/>
      <c r="N10" s="197" t="n"/>
      <c r="O10" s="197" t="n"/>
      <c r="P10" s="197" t="n"/>
      <c r="Q10" s="197" t="n"/>
      <c r="R10" s="197" t="n"/>
      <c r="S10" s="197" t="n"/>
      <c r="T10" s="197" t="n"/>
      <c r="U10" s="197" t="n"/>
      <c r="V10" s="197" t="n"/>
      <c r="W10" s="197" t="n"/>
      <c r="X10" s="197" t="n"/>
      <c r="Y10" s="197" t="n"/>
      <c r="Z10" s="197" t="n"/>
    </row>
    <row r="11" ht="12.75" customHeight="1" s="198">
      <c r="A11" s="57" t="n"/>
      <c r="B11" s="57" t="n"/>
      <c r="C11" s="79" t="n"/>
      <c r="D11" s="57" t="n"/>
      <c r="H11" s="197" t="n"/>
      <c r="I11" s="197" t="n"/>
      <c r="J11" s="197" t="n"/>
      <c r="K11" s="197" t="n"/>
      <c r="L11" s="197" t="n"/>
      <c r="M11" s="197" t="n"/>
      <c r="N11" s="197" t="n"/>
      <c r="O11" s="197" t="n"/>
      <c r="P11" s="197" t="n"/>
      <c r="Q11" s="197" t="n"/>
      <c r="R11" s="197" t="n"/>
      <c r="S11" s="197" t="n"/>
      <c r="T11" s="197" t="n"/>
      <c r="U11" s="197" t="n"/>
      <c r="V11" s="197" t="n"/>
      <c r="W11" s="197" t="n"/>
      <c r="X11" s="197" t="n"/>
      <c r="Y11" s="197" t="n"/>
      <c r="Z11" s="197" t="n"/>
    </row>
    <row r="12" ht="12.75" customHeight="1" s="198">
      <c r="A12" s="57" t="n"/>
      <c r="B12" s="57" t="n"/>
      <c r="C12" s="79" t="n"/>
      <c r="D12" s="57" t="n"/>
      <c r="H12" s="197" t="n"/>
      <c r="I12" s="197" t="n"/>
      <c r="J12" s="197" t="n"/>
      <c r="K12" s="197" t="n"/>
      <c r="L12" s="197" t="n"/>
      <c r="M12" s="197" t="n"/>
      <c r="N12" s="197" t="n"/>
      <c r="O12" s="197" t="n"/>
      <c r="P12" s="197" t="n"/>
      <c r="Q12" s="197" t="n"/>
      <c r="R12" s="197" t="n"/>
      <c r="S12" s="197" t="n"/>
      <c r="T12" s="197" t="n"/>
      <c r="U12" s="197" t="n"/>
      <c r="V12" s="197" t="n"/>
      <c r="W12" s="197" t="n"/>
      <c r="X12" s="197" t="n"/>
      <c r="Y12" s="197" t="n"/>
      <c r="Z12" s="197" t="n"/>
    </row>
    <row r="13" ht="12.75" customHeight="1" s="198">
      <c r="A13" s="57" t="n"/>
      <c r="B13" s="57" t="n"/>
      <c r="C13" s="79" t="n"/>
      <c r="D13" s="57" t="n"/>
      <c r="H13" s="197" t="n"/>
      <c r="I13" s="197" t="n"/>
      <c r="J13" s="197" t="n"/>
      <c r="K13" s="197" t="n"/>
      <c r="L13" s="197" t="n"/>
      <c r="M13" s="197" t="n"/>
      <c r="N13" s="197" t="n"/>
      <c r="O13" s="197" t="n"/>
      <c r="P13" s="197" t="n"/>
      <c r="Q13" s="197" t="n"/>
      <c r="R13" s="197" t="n"/>
      <c r="S13" s="197" t="n"/>
      <c r="T13" s="197" t="n"/>
      <c r="U13" s="197" t="n"/>
      <c r="V13" s="197" t="n"/>
      <c r="W13" s="197" t="n"/>
      <c r="X13" s="197" t="n"/>
      <c r="Y13" s="197" t="n"/>
      <c r="Z13" s="197" t="n"/>
    </row>
    <row r="14" ht="12.75" customHeight="1" s="198">
      <c r="A14" s="57" t="n"/>
      <c r="B14" s="57" t="n"/>
      <c r="C14" s="79" t="n"/>
      <c r="D14" s="57" t="n"/>
      <c r="H14" s="197" t="n"/>
      <c r="I14" s="197" t="n"/>
      <c r="J14" s="197" t="n"/>
      <c r="K14" s="197" t="n"/>
      <c r="L14" s="197" t="n"/>
      <c r="M14" s="197" t="n"/>
      <c r="N14" s="197" t="n"/>
      <c r="O14" s="197" t="n"/>
      <c r="P14" s="197" t="n"/>
      <c r="Q14" s="197" t="n"/>
      <c r="R14" s="197" t="n"/>
      <c r="S14" s="197" t="n"/>
      <c r="T14" s="197" t="n"/>
      <c r="U14" s="197" t="n"/>
      <c r="V14" s="197" t="n"/>
      <c r="W14" s="197" t="n"/>
      <c r="X14" s="197" t="n"/>
      <c r="Y14" s="197" t="n"/>
      <c r="Z14" s="197" t="n"/>
    </row>
    <row r="15" ht="12.75" customHeight="1" s="198">
      <c r="A15" s="57" t="n"/>
      <c r="B15" s="57" t="n"/>
      <c r="C15" s="79" t="n"/>
      <c r="D15" s="57" t="n"/>
      <c r="H15" s="197" t="n"/>
      <c r="I15" s="197" t="n"/>
      <c r="J15" s="197" t="n"/>
      <c r="K15" s="197" t="n"/>
      <c r="L15" s="197" t="n"/>
      <c r="M15" s="197" t="n"/>
      <c r="N15" s="197" t="n"/>
      <c r="O15" s="197" t="n"/>
      <c r="P15" s="197" t="n"/>
      <c r="Q15" s="197" t="n"/>
      <c r="R15" s="197" t="n"/>
      <c r="S15" s="197" t="n"/>
      <c r="T15" s="197" t="n"/>
      <c r="U15" s="197" t="n"/>
      <c r="V15" s="197" t="n"/>
      <c r="W15" s="197" t="n"/>
      <c r="X15" s="197" t="n"/>
      <c r="Y15" s="197" t="n"/>
      <c r="Z15" s="197" t="n"/>
    </row>
    <row r="16" ht="12.75" customHeight="1" s="198">
      <c r="A16" s="57" t="n"/>
      <c r="B16" s="57" t="n"/>
      <c r="C16" s="79" t="n"/>
      <c r="D16" s="57" t="n"/>
      <c r="H16" s="197" t="n"/>
      <c r="I16" s="197" t="n"/>
      <c r="J16" s="197" t="n"/>
      <c r="K16" s="197" t="n"/>
      <c r="L16" s="197" t="n"/>
      <c r="M16" s="197" t="n"/>
      <c r="N16" s="197" t="n"/>
      <c r="O16" s="197" t="n"/>
      <c r="P16" s="197" t="n"/>
      <c r="Q16" s="197" t="n"/>
      <c r="R16" s="197" t="n"/>
      <c r="S16" s="197" t="n"/>
      <c r="T16" s="197" t="n"/>
      <c r="U16" s="197" t="n"/>
      <c r="V16" s="197" t="n"/>
      <c r="W16" s="197" t="n"/>
      <c r="X16" s="197" t="n"/>
      <c r="Y16" s="197" t="n"/>
      <c r="Z16" s="197" t="n"/>
    </row>
    <row r="17" ht="12.75" customHeight="1" s="198">
      <c r="A17" s="57" t="n"/>
      <c r="B17" s="57" t="n"/>
      <c r="C17" s="79" t="n"/>
      <c r="D17" s="57" t="n"/>
      <c r="H17" s="197" t="n"/>
      <c r="I17" s="197" t="n"/>
      <c r="J17" s="197" t="n"/>
      <c r="K17" s="197" t="n"/>
      <c r="L17" s="197" t="n"/>
      <c r="M17" s="197" t="n"/>
      <c r="N17" s="197" t="n"/>
      <c r="O17" s="197" t="n"/>
      <c r="P17" s="197" t="n"/>
      <c r="Q17" s="197" t="n"/>
      <c r="R17" s="197" t="n"/>
      <c r="S17" s="197" t="n"/>
      <c r="T17" s="197" t="n"/>
      <c r="U17" s="197" t="n"/>
      <c r="V17" s="197" t="n"/>
      <c r="W17" s="197" t="n"/>
      <c r="X17" s="197" t="n"/>
      <c r="Y17" s="197" t="n"/>
      <c r="Z17" s="197" t="n"/>
    </row>
    <row r="18" ht="12.75" customHeight="1" s="198">
      <c r="A18" s="57" t="n"/>
      <c r="B18" s="57" t="n"/>
      <c r="C18" s="79" t="n"/>
      <c r="D18" s="57" t="n"/>
      <c r="H18" s="197" t="n"/>
      <c r="I18" s="197" t="n"/>
      <c r="J18" s="197" t="n"/>
      <c r="K18" s="197" t="n"/>
      <c r="L18" s="197" t="n"/>
      <c r="M18" s="197" t="n"/>
      <c r="N18" s="197" t="n"/>
      <c r="O18" s="197" t="n"/>
      <c r="P18" s="197" t="n"/>
      <c r="Q18" s="197" t="n"/>
      <c r="R18" s="197" t="n"/>
      <c r="S18" s="197" t="n"/>
      <c r="T18" s="197" t="n"/>
      <c r="U18" s="197" t="n"/>
      <c r="V18" s="197" t="n"/>
      <c r="W18" s="197" t="n"/>
      <c r="X18" s="197" t="n"/>
      <c r="Y18" s="197" t="n"/>
      <c r="Z18" s="197" t="n"/>
    </row>
    <row r="19" ht="12.75" customHeight="1" s="198">
      <c r="A19" s="57" t="n"/>
      <c r="B19" s="57" t="n"/>
      <c r="C19" s="79" t="n"/>
      <c r="D19" s="57" t="n"/>
      <c r="H19" s="197" t="n"/>
      <c r="I19" s="197" t="n"/>
      <c r="J19" s="197" t="n"/>
      <c r="K19" s="197" t="n"/>
      <c r="L19" s="197" t="n"/>
      <c r="M19" s="197" t="n"/>
      <c r="N19" s="197" t="n"/>
      <c r="O19" s="197" t="n"/>
      <c r="P19" s="197" t="n"/>
      <c r="Q19" s="197" t="n"/>
      <c r="R19" s="197" t="n"/>
      <c r="S19" s="197" t="n"/>
      <c r="T19" s="197" t="n"/>
      <c r="U19" s="197" t="n"/>
      <c r="V19" s="197" t="n"/>
      <c r="W19" s="197" t="n"/>
      <c r="X19" s="197" t="n"/>
      <c r="Y19" s="197" t="n"/>
      <c r="Z19" s="197" t="n"/>
    </row>
    <row r="20" ht="12.75" customHeight="1" s="198">
      <c r="A20" s="57" t="n"/>
      <c r="B20" s="57" t="n"/>
      <c r="C20" s="79" t="n"/>
      <c r="D20" s="57" t="n"/>
      <c r="H20" s="197" t="n"/>
      <c r="I20" s="197" t="n"/>
      <c r="J20" s="197" t="n"/>
      <c r="K20" s="197" t="n"/>
      <c r="L20" s="197" t="n"/>
      <c r="M20" s="197" t="n"/>
      <c r="N20" s="197" t="n"/>
      <c r="O20" s="197" t="n"/>
      <c r="P20" s="197" t="n"/>
      <c r="Q20" s="197" t="n"/>
      <c r="R20" s="197" t="n"/>
      <c r="S20" s="197" t="n"/>
      <c r="T20" s="197" t="n"/>
      <c r="U20" s="197" t="n"/>
      <c r="V20" s="197" t="n"/>
      <c r="W20" s="197" t="n"/>
      <c r="X20" s="197" t="n"/>
      <c r="Y20" s="197" t="n"/>
      <c r="Z20" s="197" t="n"/>
    </row>
    <row r="21" ht="12.75" customHeight="1" s="198">
      <c r="A21" s="57" t="n"/>
      <c r="B21" s="57" t="n"/>
      <c r="C21" s="79" t="n"/>
      <c r="D21" s="57" t="n"/>
      <c r="H21" s="197" t="n"/>
      <c r="I21" s="197" t="n"/>
      <c r="J21" s="197" t="n"/>
      <c r="K21" s="197" t="n"/>
      <c r="L21" s="197" t="n"/>
      <c r="M21" s="197" t="n"/>
      <c r="N21" s="197" t="n"/>
      <c r="O21" s="197" t="n"/>
      <c r="P21" s="197" t="n"/>
      <c r="Q21" s="197" t="n"/>
      <c r="R21" s="197" t="n"/>
      <c r="S21" s="197" t="n"/>
      <c r="T21" s="197" t="n"/>
      <c r="U21" s="197" t="n"/>
      <c r="V21" s="197" t="n"/>
      <c r="W21" s="197" t="n"/>
      <c r="X21" s="197" t="n"/>
      <c r="Y21" s="197" t="n"/>
      <c r="Z21" s="197" t="n"/>
    </row>
    <row r="22" ht="12.75" customHeight="1" s="198">
      <c r="A22" s="57" t="n"/>
      <c r="B22" s="57" t="n"/>
      <c r="C22" s="79" t="n"/>
      <c r="D22" s="57" t="n"/>
      <c r="H22" s="197" t="n"/>
      <c r="I22" s="197" t="n"/>
      <c r="J22" s="197" t="n"/>
      <c r="K22" s="197" t="n"/>
      <c r="L22" s="197" t="n"/>
      <c r="M22" s="197" t="n"/>
      <c r="N22" s="197" t="n"/>
      <c r="O22" s="197" t="n"/>
      <c r="P22" s="197" t="n"/>
      <c r="Q22" s="197" t="n"/>
      <c r="R22" s="197" t="n"/>
      <c r="S22" s="197" t="n"/>
      <c r="T22" s="197" t="n"/>
      <c r="U22" s="197" t="n"/>
      <c r="V22" s="197" t="n"/>
      <c r="W22" s="197" t="n"/>
      <c r="X22" s="197" t="n"/>
      <c r="Y22" s="197" t="n"/>
      <c r="Z22" s="197" t="n"/>
    </row>
    <row r="23" ht="12.75" customHeight="1" s="198">
      <c r="A23" s="57" t="n"/>
      <c r="B23" s="57" t="n"/>
      <c r="C23" s="79" t="n"/>
      <c r="D23" s="57" t="n"/>
      <c r="H23" s="197" t="n"/>
      <c r="I23" s="197" t="n"/>
      <c r="J23" s="197" t="n"/>
      <c r="K23" s="197" t="n"/>
      <c r="L23" s="197" t="n"/>
      <c r="M23" s="197" t="n"/>
      <c r="N23" s="197" t="n"/>
      <c r="O23" s="197" t="n"/>
      <c r="P23" s="197" t="n"/>
      <c r="Q23" s="197" t="n"/>
      <c r="R23" s="197" t="n"/>
      <c r="S23" s="197" t="n"/>
      <c r="T23" s="197" t="n"/>
      <c r="U23" s="197" t="n"/>
      <c r="V23" s="197" t="n"/>
      <c r="W23" s="197" t="n"/>
      <c r="X23" s="197" t="n"/>
      <c r="Y23" s="197" t="n"/>
      <c r="Z23" s="197" t="n"/>
    </row>
    <row r="24" ht="12.75" customHeight="1" s="198">
      <c r="A24" s="57" t="n"/>
      <c r="B24" s="57" t="n"/>
      <c r="C24" s="79" t="n"/>
      <c r="D24" s="57" t="n"/>
      <c r="H24" s="197" t="n"/>
      <c r="I24" s="197" t="n"/>
      <c r="J24" s="197" t="n"/>
      <c r="K24" s="197" t="n"/>
      <c r="L24" s="197" t="n"/>
      <c r="M24" s="197" t="n"/>
      <c r="N24" s="197" t="n"/>
      <c r="O24" s="197" t="n"/>
      <c r="P24" s="197" t="n"/>
      <c r="Q24" s="197" t="n"/>
      <c r="R24" s="197" t="n"/>
      <c r="S24" s="197" t="n"/>
      <c r="T24" s="197" t="n"/>
      <c r="U24" s="197" t="n"/>
      <c r="V24" s="197" t="n"/>
      <c r="W24" s="197" t="n"/>
      <c r="X24" s="197" t="n"/>
      <c r="Y24" s="197" t="n"/>
      <c r="Z24" s="197" t="n"/>
    </row>
    <row r="25" ht="12.75" customHeight="1" s="198">
      <c r="A25" s="57" t="n"/>
      <c r="B25" s="57" t="n"/>
      <c r="C25" s="79" t="n"/>
      <c r="D25" s="57" t="n"/>
      <c r="H25" s="197" t="n"/>
      <c r="I25" s="197" t="n"/>
      <c r="J25" s="197" t="n"/>
      <c r="K25" s="197" t="n"/>
      <c r="L25" s="197" t="n"/>
      <c r="M25" s="197" t="n"/>
      <c r="N25" s="197" t="n"/>
      <c r="O25" s="197" t="n"/>
      <c r="P25" s="197" t="n"/>
      <c r="Q25" s="197" t="n"/>
      <c r="R25" s="197" t="n"/>
      <c r="S25" s="197" t="n"/>
      <c r="T25" s="197" t="n"/>
      <c r="U25" s="197" t="n"/>
      <c r="V25" s="197" t="n"/>
      <c r="W25" s="197" t="n"/>
      <c r="X25" s="197" t="n"/>
      <c r="Y25" s="197" t="n"/>
      <c r="Z25" s="197" t="n"/>
    </row>
    <row r="26" ht="12.75" customHeight="1" s="198">
      <c r="A26" s="57" t="n"/>
      <c r="B26" s="57" t="n"/>
      <c r="C26" s="79" t="n"/>
      <c r="D26" s="57" t="n"/>
      <c r="H26" s="197" t="n"/>
      <c r="I26" s="197" t="n"/>
      <c r="J26" s="197" t="n"/>
      <c r="K26" s="197" t="n"/>
      <c r="L26" s="197" t="n"/>
      <c r="M26" s="197" t="n"/>
      <c r="N26" s="197" t="n"/>
      <c r="O26" s="197" t="n"/>
      <c r="P26" s="197" t="n"/>
      <c r="Q26" s="197" t="n"/>
      <c r="R26" s="197" t="n"/>
      <c r="S26" s="197" t="n"/>
      <c r="T26" s="197" t="n"/>
      <c r="U26" s="197" t="n"/>
      <c r="V26" s="197" t="n"/>
      <c r="W26" s="197" t="n"/>
      <c r="X26" s="197" t="n"/>
      <c r="Y26" s="197" t="n"/>
      <c r="Z26" s="197" t="n"/>
    </row>
    <row r="27" ht="12.75" customHeight="1" s="198">
      <c r="A27" s="57" t="n"/>
      <c r="B27" s="57" t="n"/>
      <c r="C27" s="79" t="n"/>
      <c r="D27" s="57" t="n"/>
      <c r="H27" s="197" t="n"/>
      <c r="I27" s="197" t="n"/>
      <c r="J27" s="197" t="n"/>
      <c r="K27" s="197" t="n"/>
      <c r="L27" s="197" t="n"/>
      <c r="M27" s="197" t="n"/>
      <c r="N27" s="197" t="n"/>
      <c r="O27" s="197" t="n"/>
      <c r="P27" s="197" t="n"/>
      <c r="Q27" s="197" t="n"/>
      <c r="R27" s="197" t="n"/>
      <c r="S27" s="197" t="n"/>
      <c r="T27" s="197" t="n"/>
      <c r="U27" s="197" t="n"/>
      <c r="V27" s="197" t="n"/>
      <c r="W27" s="197" t="n"/>
      <c r="X27" s="197" t="n"/>
      <c r="Y27" s="197" t="n"/>
      <c r="Z27" s="197" t="n"/>
    </row>
    <row r="28" ht="12.75" customHeight="1" s="198">
      <c r="A28" s="57" t="n"/>
      <c r="B28" s="57" t="n"/>
      <c r="C28" s="79" t="n"/>
      <c r="D28" s="57" t="n"/>
      <c r="H28" s="197" t="n"/>
      <c r="I28" s="197" t="n"/>
      <c r="J28" s="197" t="n"/>
      <c r="K28" s="197" t="n"/>
      <c r="L28" s="197" t="n"/>
      <c r="M28" s="197" t="n"/>
      <c r="N28" s="197" t="n"/>
      <c r="O28" s="197" t="n"/>
      <c r="P28" s="197" t="n"/>
      <c r="Q28" s="197" t="n"/>
      <c r="R28" s="197" t="n"/>
      <c r="S28" s="197" t="n"/>
      <c r="T28" s="197" t="n"/>
      <c r="U28" s="197" t="n"/>
      <c r="V28" s="197" t="n"/>
      <c r="W28" s="197" t="n"/>
      <c r="X28" s="197" t="n"/>
      <c r="Y28" s="197" t="n"/>
      <c r="Z28" s="197" t="n"/>
    </row>
    <row r="29" ht="12.75" customHeight="1" s="198">
      <c r="A29" s="57" t="n"/>
      <c r="B29" s="57" t="n"/>
      <c r="C29" s="79" t="n"/>
      <c r="D29" s="57" t="n"/>
      <c r="H29" s="197" t="n"/>
      <c r="I29" s="197" t="n"/>
      <c r="J29" s="197" t="n"/>
      <c r="K29" s="197" t="n"/>
      <c r="L29" s="197" t="n"/>
      <c r="M29" s="197" t="n"/>
      <c r="N29" s="197" t="n"/>
      <c r="O29" s="197" t="n"/>
      <c r="P29" s="197" t="n"/>
      <c r="Q29" s="197" t="n"/>
      <c r="R29" s="197" t="n"/>
      <c r="S29" s="197" t="n"/>
      <c r="T29" s="197" t="n"/>
      <c r="U29" s="197" t="n"/>
      <c r="V29" s="197" t="n"/>
      <c r="W29" s="197" t="n"/>
      <c r="X29" s="197" t="n"/>
      <c r="Y29" s="197" t="n"/>
      <c r="Z29" s="197" t="n"/>
    </row>
    <row r="30" ht="12.75" customHeight="1" s="198">
      <c r="A30" s="57" t="n"/>
      <c r="B30" s="57" t="n"/>
      <c r="C30" s="79" t="n"/>
      <c r="D30" s="57" t="n"/>
      <c r="H30" s="197" t="n"/>
      <c r="I30" s="197" t="n"/>
      <c r="J30" s="197" t="n"/>
      <c r="K30" s="197" t="n"/>
      <c r="L30" s="197" t="n"/>
      <c r="M30" s="197" t="n"/>
      <c r="N30" s="197" t="n"/>
      <c r="O30" s="197" t="n"/>
      <c r="P30" s="197" t="n"/>
      <c r="Q30" s="197" t="n"/>
      <c r="R30" s="197" t="n"/>
      <c r="S30" s="197" t="n"/>
      <c r="T30" s="197" t="n"/>
      <c r="U30" s="197" t="n"/>
      <c r="V30" s="197" t="n"/>
      <c r="W30" s="197" t="n"/>
      <c r="X30" s="197" t="n"/>
      <c r="Y30" s="197" t="n"/>
      <c r="Z30" s="197" t="n"/>
    </row>
    <row r="31" ht="12.75" customHeight="1" s="198">
      <c r="A31" s="57" t="n"/>
      <c r="B31" s="57" t="n"/>
      <c r="C31" s="79" t="n"/>
      <c r="D31" s="57" t="n"/>
      <c r="H31" s="197" t="n"/>
      <c r="I31" s="197" t="n"/>
      <c r="J31" s="197" t="n"/>
      <c r="K31" s="197" t="n"/>
      <c r="L31" s="197" t="n"/>
      <c r="M31" s="197" t="n"/>
      <c r="N31" s="197" t="n"/>
      <c r="O31" s="197" t="n"/>
      <c r="P31" s="197" t="n"/>
      <c r="Q31" s="197" t="n"/>
      <c r="R31" s="197" t="n"/>
      <c r="S31" s="197" t="n"/>
      <c r="T31" s="197" t="n"/>
      <c r="U31" s="197" t="n"/>
      <c r="V31" s="197" t="n"/>
      <c r="W31" s="197" t="n"/>
      <c r="X31" s="197" t="n"/>
      <c r="Y31" s="197" t="n"/>
      <c r="Z31" s="197" t="n"/>
    </row>
    <row r="32" ht="12.75" customHeight="1" s="198">
      <c r="A32" s="57" t="n"/>
      <c r="B32" s="57" t="n"/>
      <c r="C32" s="79" t="n"/>
      <c r="D32" s="57" t="n"/>
      <c r="H32" s="197" t="n"/>
      <c r="I32" s="197" t="n"/>
      <c r="J32" s="197" t="n"/>
      <c r="K32" s="197" t="n"/>
      <c r="L32" s="197" t="n"/>
      <c r="M32" s="197" t="n"/>
      <c r="N32" s="197" t="n"/>
      <c r="O32" s="197" t="n"/>
      <c r="P32" s="197" t="n"/>
      <c r="Q32" s="197" t="n"/>
      <c r="R32" s="197" t="n"/>
      <c r="S32" s="197" t="n"/>
      <c r="T32" s="197" t="n"/>
      <c r="U32" s="197" t="n"/>
      <c r="V32" s="197" t="n"/>
      <c r="W32" s="197" t="n"/>
      <c r="X32" s="197" t="n"/>
      <c r="Y32" s="197" t="n"/>
      <c r="Z32" s="197" t="n"/>
    </row>
    <row r="33" ht="12.75" customHeight="1" s="198">
      <c r="A33" s="57" t="n"/>
      <c r="B33" s="57" t="n"/>
      <c r="C33" s="79" t="n"/>
      <c r="D33" s="57" t="n"/>
      <c r="H33" s="197" t="n"/>
      <c r="I33" s="197" t="n"/>
      <c r="J33" s="197" t="n"/>
      <c r="K33" s="197" t="n"/>
      <c r="L33" s="197" t="n"/>
      <c r="M33" s="197" t="n"/>
      <c r="N33" s="197" t="n"/>
      <c r="O33" s="197" t="n"/>
      <c r="P33" s="197" t="n"/>
      <c r="Q33" s="197" t="n"/>
      <c r="R33" s="197" t="n"/>
      <c r="S33" s="197" t="n"/>
      <c r="T33" s="197" t="n"/>
      <c r="U33" s="197" t="n"/>
      <c r="V33" s="197" t="n"/>
      <c r="W33" s="197" t="n"/>
      <c r="X33" s="197" t="n"/>
      <c r="Y33" s="197" t="n"/>
      <c r="Z33" s="197" t="n"/>
    </row>
    <row r="34" ht="12.75" customHeight="1" s="198">
      <c r="A34" s="57" t="n"/>
      <c r="B34" s="57" t="n"/>
      <c r="C34" s="79" t="n"/>
      <c r="D34" s="57" t="n"/>
      <c r="H34" s="197" t="n"/>
      <c r="I34" s="197" t="n"/>
      <c r="J34" s="197" t="n"/>
      <c r="K34" s="197" t="n"/>
      <c r="L34" s="197" t="n"/>
      <c r="M34" s="197" t="n"/>
      <c r="N34" s="197" t="n"/>
      <c r="O34" s="197" t="n"/>
      <c r="P34" s="197" t="n"/>
      <c r="Q34" s="197" t="n"/>
      <c r="R34" s="197" t="n"/>
      <c r="S34" s="197" t="n"/>
      <c r="T34" s="197" t="n"/>
      <c r="U34" s="197" t="n"/>
      <c r="V34" s="197" t="n"/>
      <c r="W34" s="197" t="n"/>
      <c r="X34" s="197" t="n"/>
      <c r="Y34" s="197" t="n"/>
      <c r="Z34" s="197" t="n"/>
    </row>
    <row r="35" ht="12.75" customHeight="1" s="198">
      <c r="A35" s="57" t="n"/>
      <c r="B35" s="57" t="n"/>
      <c r="C35" s="79" t="n"/>
      <c r="D35" s="57" t="n"/>
      <c r="H35" s="197" t="n"/>
      <c r="I35" s="197" t="n"/>
      <c r="J35" s="197" t="n"/>
      <c r="K35" s="197" t="n"/>
      <c r="L35" s="197" t="n"/>
      <c r="M35" s="197" t="n"/>
      <c r="N35" s="197" t="n"/>
      <c r="O35" s="197" t="n"/>
      <c r="P35" s="197" t="n"/>
      <c r="Q35" s="197" t="n"/>
      <c r="R35" s="197" t="n"/>
      <c r="S35" s="197" t="n"/>
      <c r="T35" s="197" t="n"/>
      <c r="U35" s="197" t="n"/>
      <c r="V35" s="197" t="n"/>
      <c r="W35" s="197" t="n"/>
      <c r="X35" s="197" t="n"/>
      <c r="Y35" s="197" t="n"/>
      <c r="Z35" s="197" t="n"/>
    </row>
    <row r="36" ht="12.75" customHeight="1" s="198">
      <c r="A36" s="57" t="n"/>
      <c r="B36" s="57" t="n"/>
      <c r="C36" s="79" t="n"/>
      <c r="D36" s="57" t="n"/>
      <c r="H36" s="197" t="n"/>
      <c r="I36" s="197" t="n"/>
      <c r="J36" s="197" t="n"/>
      <c r="K36" s="197" t="n"/>
      <c r="L36" s="197" t="n"/>
      <c r="M36" s="197" t="n"/>
      <c r="N36" s="197" t="n"/>
      <c r="O36" s="197" t="n"/>
      <c r="P36" s="197" t="n"/>
      <c r="Q36" s="197" t="n"/>
      <c r="R36" s="197" t="n"/>
      <c r="S36" s="197" t="n"/>
      <c r="T36" s="197" t="n"/>
      <c r="U36" s="197" t="n"/>
      <c r="V36" s="197" t="n"/>
      <c r="W36" s="197" t="n"/>
      <c r="X36" s="197" t="n"/>
      <c r="Y36" s="197" t="n"/>
      <c r="Z36" s="197" t="n"/>
    </row>
    <row r="37" ht="12.75" customHeight="1" s="198">
      <c r="A37" s="57" t="n"/>
      <c r="B37" s="57" t="n"/>
      <c r="C37" s="79" t="n"/>
      <c r="D37" s="57" t="n"/>
      <c r="H37" s="197" t="n"/>
      <c r="I37" s="197" t="n"/>
      <c r="J37" s="197" t="n"/>
      <c r="K37" s="197" t="n"/>
      <c r="L37" s="197" t="n"/>
      <c r="M37" s="197" t="n"/>
      <c r="N37" s="197" t="n"/>
      <c r="O37" s="197" t="n"/>
      <c r="P37" s="197" t="n"/>
      <c r="Q37" s="197" t="n"/>
      <c r="R37" s="197" t="n"/>
      <c r="S37" s="197" t="n"/>
      <c r="T37" s="197" t="n"/>
      <c r="U37" s="197" t="n"/>
      <c r="V37" s="197" t="n"/>
      <c r="W37" s="197" t="n"/>
      <c r="X37" s="197" t="n"/>
      <c r="Y37" s="197" t="n"/>
      <c r="Z37" s="197" t="n"/>
    </row>
    <row r="38" ht="12.75" customHeight="1" s="198">
      <c r="A38" s="57" t="n"/>
      <c r="B38" s="57" t="n"/>
      <c r="C38" s="79" t="n"/>
      <c r="D38" s="57" t="n"/>
      <c r="H38" s="197" t="n"/>
      <c r="I38" s="197" t="n"/>
      <c r="J38" s="197" t="n"/>
      <c r="K38" s="197" t="n"/>
      <c r="L38" s="197" t="n"/>
      <c r="M38" s="197" t="n"/>
      <c r="N38" s="197" t="n"/>
      <c r="O38" s="197" t="n"/>
      <c r="P38" s="197" t="n"/>
      <c r="Q38" s="197" t="n"/>
      <c r="R38" s="197" t="n"/>
      <c r="S38" s="197" t="n"/>
      <c r="T38" s="197" t="n"/>
      <c r="U38" s="197" t="n"/>
      <c r="V38" s="197" t="n"/>
      <c r="W38" s="197" t="n"/>
      <c r="X38" s="197" t="n"/>
      <c r="Y38" s="197" t="n"/>
      <c r="Z38" s="197" t="n"/>
    </row>
    <row r="39" ht="12.75" customHeight="1" s="198">
      <c r="A39" s="57" t="n"/>
      <c r="B39" s="57" t="n"/>
      <c r="C39" s="79" t="n"/>
      <c r="D39" s="57" t="n"/>
      <c r="H39" s="197" t="n"/>
      <c r="I39" s="197" t="n"/>
      <c r="J39" s="197" t="n"/>
      <c r="K39" s="197" t="n"/>
      <c r="L39" s="197" t="n"/>
      <c r="M39" s="197" t="n"/>
      <c r="N39" s="197" t="n"/>
      <c r="O39" s="197" t="n"/>
      <c r="P39" s="197" t="n"/>
      <c r="Q39" s="197" t="n"/>
      <c r="R39" s="197" t="n"/>
      <c r="S39" s="197" t="n"/>
      <c r="T39" s="197" t="n"/>
      <c r="U39" s="197" t="n"/>
      <c r="V39" s="197" t="n"/>
      <c r="W39" s="197" t="n"/>
      <c r="X39" s="197" t="n"/>
      <c r="Y39" s="197" t="n"/>
      <c r="Z39" s="197" t="n"/>
    </row>
    <row r="40" ht="12.75" customHeight="1" s="198">
      <c r="A40" s="57" t="n"/>
      <c r="B40" s="57" t="n"/>
      <c r="C40" s="79" t="n"/>
      <c r="D40" s="57" t="n"/>
      <c r="H40" s="197" t="n"/>
      <c r="I40" s="197" t="n"/>
      <c r="J40" s="197" t="n"/>
      <c r="K40" s="197" t="n"/>
      <c r="L40" s="197" t="n"/>
      <c r="M40" s="197" t="n"/>
      <c r="N40" s="197" t="n"/>
      <c r="O40" s="197" t="n"/>
      <c r="P40" s="197" t="n"/>
      <c r="Q40" s="197" t="n"/>
      <c r="R40" s="197" t="n"/>
      <c r="S40" s="197" t="n"/>
      <c r="T40" s="197" t="n"/>
      <c r="U40" s="197" t="n"/>
      <c r="V40" s="197" t="n"/>
      <c r="W40" s="197" t="n"/>
      <c r="X40" s="197" t="n"/>
      <c r="Y40" s="197" t="n"/>
      <c r="Z40" s="197" t="n"/>
    </row>
    <row r="41" ht="12.75" customHeight="1" s="198">
      <c r="A41" s="57" t="n"/>
      <c r="B41" s="57" t="n"/>
      <c r="C41" s="79" t="n"/>
      <c r="D41" s="57" t="n"/>
      <c r="H41" s="197" t="n"/>
      <c r="I41" s="197" t="n"/>
      <c r="J41" s="197" t="n"/>
      <c r="K41" s="197" t="n"/>
      <c r="L41" s="197" t="n"/>
      <c r="M41" s="197" t="n"/>
      <c r="N41" s="197" t="n"/>
      <c r="O41" s="197" t="n"/>
      <c r="P41" s="197" t="n"/>
      <c r="Q41" s="197" t="n"/>
      <c r="R41" s="197" t="n"/>
      <c r="S41" s="197" t="n"/>
      <c r="T41" s="197" t="n"/>
      <c r="U41" s="197" t="n"/>
      <c r="V41" s="197" t="n"/>
      <c r="W41" s="197" t="n"/>
      <c r="X41" s="197" t="n"/>
      <c r="Y41" s="197" t="n"/>
      <c r="Z41" s="197" t="n"/>
    </row>
    <row r="42" ht="12.75" customHeight="1" s="198">
      <c r="A42" s="57" t="n"/>
      <c r="B42" s="57" t="n"/>
      <c r="C42" s="79" t="n"/>
      <c r="D42" s="57" t="n"/>
      <c r="H42" s="197" t="n"/>
      <c r="I42" s="197" t="n"/>
      <c r="J42" s="197" t="n"/>
      <c r="K42" s="197" t="n"/>
      <c r="L42" s="197" t="n"/>
      <c r="M42" s="197" t="n"/>
      <c r="N42" s="197" t="n"/>
      <c r="O42" s="197" t="n"/>
      <c r="P42" s="197" t="n"/>
      <c r="Q42" s="197" t="n"/>
      <c r="R42" s="197" t="n"/>
      <c r="S42" s="197" t="n"/>
      <c r="T42" s="197" t="n"/>
      <c r="U42" s="197" t="n"/>
      <c r="V42" s="197" t="n"/>
      <c r="W42" s="197" t="n"/>
      <c r="X42" s="197" t="n"/>
      <c r="Y42" s="197" t="n"/>
      <c r="Z42" s="197" t="n"/>
    </row>
    <row r="43" ht="12.75" customHeight="1" s="198">
      <c r="A43" s="57" t="n"/>
      <c r="B43" s="57" t="n"/>
      <c r="C43" s="79" t="n"/>
      <c r="D43" s="57" t="n"/>
      <c r="H43" s="197" t="n"/>
      <c r="I43" s="197" t="n"/>
      <c r="J43" s="197" t="n"/>
      <c r="K43" s="197" t="n"/>
      <c r="L43" s="197" t="n"/>
      <c r="M43" s="197" t="n"/>
      <c r="N43" s="197" t="n"/>
      <c r="O43" s="197" t="n"/>
      <c r="P43" s="197" t="n"/>
      <c r="Q43" s="197" t="n"/>
      <c r="R43" s="197" t="n"/>
      <c r="S43" s="197" t="n"/>
      <c r="T43" s="197" t="n"/>
      <c r="U43" s="197" t="n"/>
      <c r="V43" s="197" t="n"/>
      <c r="W43" s="197" t="n"/>
      <c r="X43" s="197" t="n"/>
      <c r="Y43" s="197" t="n"/>
      <c r="Z43" s="197" t="n"/>
    </row>
    <row r="44" ht="12.75" customHeight="1" s="198">
      <c r="A44" s="57" t="n"/>
      <c r="B44" s="57" t="n"/>
      <c r="C44" s="79" t="n"/>
      <c r="D44" s="57" t="n"/>
      <c r="H44" s="197" t="n"/>
      <c r="I44" s="197" t="n"/>
      <c r="J44" s="197" t="n"/>
      <c r="K44" s="197" t="n"/>
      <c r="L44" s="197" t="n"/>
      <c r="M44" s="197" t="n"/>
      <c r="N44" s="197" t="n"/>
      <c r="O44" s="197" t="n"/>
      <c r="P44" s="197" t="n"/>
      <c r="Q44" s="197" t="n"/>
      <c r="R44" s="197" t="n"/>
      <c r="S44" s="197" t="n"/>
      <c r="T44" s="197" t="n"/>
      <c r="U44" s="197" t="n"/>
      <c r="V44" s="197" t="n"/>
      <c r="W44" s="197" t="n"/>
      <c r="X44" s="197" t="n"/>
      <c r="Y44" s="197" t="n"/>
      <c r="Z44" s="197" t="n"/>
    </row>
    <row r="45" ht="12.75" customHeight="1" s="198">
      <c r="A45" s="57" t="n"/>
      <c r="B45" s="57" t="n"/>
      <c r="C45" s="79" t="n"/>
      <c r="D45" s="57" t="n"/>
      <c r="H45" s="197" t="n"/>
      <c r="I45" s="197" t="n"/>
      <c r="J45" s="197" t="n"/>
      <c r="K45" s="197" t="n"/>
      <c r="L45" s="197" t="n"/>
      <c r="M45" s="197" t="n"/>
      <c r="N45" s="197" t="n"/>
      <c r="O45" s="197" t="n"/>
      <c r="P45" s="197" t="n"/>
      <c r="Q45" s="197" t="n"/>
      <c r="R45" s="197" t="n"/>
      <c r="S45" s="197" t="n"/>
      <c r="T45" s="197" t="n"/>
      <c r="U45" s="197" t="n"/>
      <c r="V45" s="197" t="n"/>
      <c r="W45" s="197" t="n"/>
      <c r="X45" s="197" t="n"/>
      <c r="Y45" s="197" t="n"/>
      <c r="Z45" s="197" t="n"/>
    </row>
    <row r="46" ht="12.75" customHeight="1" s="198">
      <c r="A46" s="57" t="n"/>
      <c r="B46" s="57" t="n"/>
      <c r="C46" s="79" t="n"/>
      <c r="D46" s="57" t="n"/>
      <c r="H46" s="197" t="n"/>
      <c r="I46" s="197" t="n"/>
      <c r="J46" s="197" t="n"/>
      <c r="K46" s="197" t="n"/>
      <c r="L46" s="197" t="n"/>
      <c r="M46" s="197" t="n"/>
      <c r="N46" s="197" t="n"/>
      <c r="O46" s="197" t="n"/>
      <c r="P46" s="197" t="n"/>
      <c r="Q46" s="197" t="n"/>
      <c r="R46" s="197" t="n"/>
      <c r="S46" s="197" t="n"/>
      <c r="T46" s="197" t="n"/>
      <c r="U46" s="197" t="n"/>
      <c r="V46" s="197" t="n"/>
      <c r="W46" s="197" t="n"/>
      <c r="X46" s="197" t="n"/>
      <c r="Y46" s="197" t="n"/>
      <c r="Z46" s="197" t="n"/>
    </row>
    <row r="47" ht="12.75" customHeight="1" s="198">
      <c r="A47" s="57" t="n"/>
      <c r="B47" s="57" t="n"/>
      <c r="C47" s="79" t="n"/>
      <c r="D47" s="57" t="n"/>
      <c r="H47" s="197" t="n"/>
      <c r="I47" s="197" t="n"/>
      <c r="J47" s="197" t="n"/>
      <c r="K47" s="197" t="n"/>
      <c r="L47" s="197" t="n"/>
      <c r="M47" s="197" t="n"/>
      <c r="N47" s="197" t="n"/>
      <c r="O47" s="197" t="n"/>
      <c r="P47" s="197" t="n"/>
      <c r="Q47" s="197" t="n"/>
      <c r="R47" s="197" t="n"/>
      <c r="S47" s="197" t="n"/>
      <c r="T47" s="197" t="n"/>
      <c r="U47" s="197" t="n"/>
      <c r="V47" s="197" t="n"/>
      <c r="W47" s="197" t="n"/>
      <c r="X47" s="197" t="n"/>
      <c r="Y47" s="197" t="n"/>
      <c r="Z47" s="197" t="n"/>
    </row>
    <row r="48" ht="12.75" customHeight="1" s="198">
      <c r="A48" s="57" t="n"/>
      <c r="B48" s="57" t="n"/>
      <c r="C48" s="79" t="n"/>
      <c r="D48" s="57" t="n"/>
      <c r="H48" s="197" t="n"/>
      <c r="I48" s="197" t="n"/>
      <c r="J48" s="197" t="n"/>
      <c r="K48" s="197" t="n"/>
      <c r="L48" s="197" t="n"/>
      <c r="M48" s="197" t="n"/>
      <c r="N48" s="197" t="n"/>
      <c r="O48" s="197" t="n"/>
      <c r="P48" s="197" t="n"/>
      <c r="Q48" s="197" t="n"/>
      <c r="R48" s="197" t="n"/>
      <c r="S48" s="197" t="n"/>
      <c r="T48" s="197" t="n"/>
      <c r="U48" s="197" t="n"/>
      <c r="V48" s="197" t="n"/>
      <c r="W48" s="197" t="n"/>
      <c r="X48" s="197" t="n"/>
      <c r="Y48" s="197" t="n"/>
      <c r="Z48" s="197" t="n"/>
    </row>
    <row r="49" ht="12.75" customHeight="1" s="198">
      <c r="A49" s="57" t="n"/>
      <c r="B49" s="57" t="n"/>
      <c r="C49" s="79" t="n"/>
      <c r="D49" s="57" t="n"/>
      <c r="H49" s="197" t="n"/>
      <c r="I49" s="197" t="n"/>
      <c r="J49" s="197" t="n"/>
      <c r="K49" s="197" t="n"/>
      <c r="L49" s="197" t="n"/>
      <c r="M49" s="197" t="n"/>
      <c r="N49" s="197" t="n"/>
      <c r="O49" s="197" t="n"/>
      <c r="P49" s="197" t="n"/>
      <c r="Q49" s="197" t="n"/>
      <c r="R49" s="197" t="n"/>
      <c r="S49" s="197" t="n"/>
      <c r="T49" s="197" t="n"/>
      <c r="U49" s="197" t="n"/>
      <c r="V49" s="197" t="n"/>
      <c r="W49" s="197" t="n"/>
      <c r="X49" s="197" t="n"/>
      <c r="Y49" s="197" t="n"/>
      <c r="Z49" s="197" t="n"/>
    </row>
    <row r="50" ht="12.75" customHeight="1" s="198">
      <c r="A50" s="57" t="n"/>
      <c r="B50" s="57" t="n"/>
      <c r="C50" s="79" t="n"/>
      <c r="D50" s="57" t="n"/>
      <c r="H50" s="197" t="n"/>
      <c r="I50" s="197" t="n"/>
      <c r="J50" s="197" t="n"/>
      <c r="K50" s="197" t="n"/>
      <c r="L50" s="197" t="n"/>
      <c r="M50" s="197" t="n"/>
      <c r="N50" s="197" t="n"/>
      <c r="O50" s="197" t="n"/>
      <c r="P50" s="197" t="n"/>
      <c r="Q50" s="197" t="n"/>
      <c r="R50" s="197" t="n"/>
      <c r="S50" s="197" t="n"/>
      <c r="T50" s="197" t="n"/>
      <c r="U50" s="197" t="n"/>
      <c r="V50" s="197" t="n"/>
      <c r="W50" s="197" t="n"/>
      <c r="X50" s="197" t="n"/>
      <c r="Y50" s="197" t="n"/>
      <c r="Z50" s="197" t="n"/>
    </row>
    <row r="51" ht="12.75" customHeight="1" s="198">
      <c r="A51" s="57" t="n"/>
      <c r="B51" s="57" t="n"/>
      <c r="C51" s="79" t="n"/>
      <c r="D51" s="57" t="n"/>
      <c r="H51" s="197" t="n"/>
      <c r="I51" s="197" t="n"/>
      <c r="J51" s="197" t="n"/>
      <c r="K51" s="197" t="n"/>
      <c r="L51" s="197" t="n"/>
      <c r="M51" s="197" t="n"/>
      <c r="N51" s="197" t="n"/>
      <c r="O51" s="197" t="n"/>
      <c r="P51" s="197" t="n"/>
      <c r="Q51" s="197" t="n"/>
      <c r="R51" s="197" t="n"/>
      <c r="S51" s="197" t="n"/>
      <c r="T51" s="197" t="n"/>
      <c r="U51" s="197" t="n"/>
      <c r="V51" s="197" t="n"/>
      <c r="W51" s="197" t="n"/>
      <c r="X51" s="197" t="n"/>
      <c r="Y51" s="197" t="n"/>
      <c r="Z51" s="197" t="n"/>
    </row>
    <row r="52" ht="12.75" customHeight="1" s="198">
      <c r="A52" s="57" t="n"/>
      <c r="B52" s="57" t="n"/>
      <c r="C52" s="79" t="n"/>
      <c r="D52" s="57" t="n"/>
      <c r="H52" s="197" t="n"/>
      <c r="I52" s="197" t="n"/>
      <c r="J52" s="197" t="n"/>
      <c r="K52" s="197" t="n"/>
      <c r="L52" s="197" t="n"/>
      <c r="M52" s="197" t="n"/>
      <c r="N52" s="197" t="n"/>
      <c r="O52" s="197" t="n"/>
      <c r="P52" s="197" t="n"/>
      <c r="Q52" s="197" t="n"/>
      <c r="R52" s="197" t="n"/>
      <c r="S52" s="197" t="n"/>
      <c r="T52" s="197" t="n"/>
      <c r="U52" s="197" t="n"/>
      <c r="V52" s="197" t="n"/>
      <c r="W52" s="197" t="n"/>
      <c r="X52" s="197" t="n"/>
      <c r="Y52" s="197" t="n"/>
      <c r="Z52" s="197" t="n"/>
    </row>
    <row r="53" ht="12.75" customHeight="1" s="198">
      <c r="A53" s="57" t="n"/>
      <c r="B53" s="57" t="n"/>
      <c r="C53" s="79" t="n"/>
      <c r="D53" s="57" t="n"/>
      <c r="H53" s="197" t="n"/>
      <c r="I53" s="197" t="n"/>
      <c r="J53" s="197" t="n"/>
      <c r="K53" s="197" t="n"/>
      <c r="L53" s="197" t="n"/>
      <c r="M53" s="197" t="n"/>
      <c r="N53" s="197" t="n"/>
      <c r="O53" s="197" t="n"/>
      <c r="P53" s="197" t="n"/>
      <c r="Q53" s="197" t="n"/>
      <c r="R53" s="197" t="n"/>
      <c r="S53" s="197" t="n"/>
      <c r="T53" s="197" t="n"/>
      <c r="U53" s="197" t="n"/>
      <c r="V53" s="197" t="n"/>
      <c r="W53" s="197" t="n"/>
      <c r="X53" s="197" t="n"/>
      <c r="Y53" s="197" t="n"/>
      <c r="Z53" s="197" t="n"/>
    </row>
    <row r="54" ht="12.75" customHeight="1" s="198">
      <c r="A54" s="57" t="n"/>
      <c r="B54" s="57" t="n"/>
      <c r="C54" s="79" t="n"/>
      <c r="D54" s="57" t="n"/>
      <c r="H54" s="197" t="n"/>
      <c r="I54" s="197" t="n"/>
      <c r="J54" s="197" t="n"/>
      <c r="K54" s="197" t="n"/>
      <c r="L54" s="197" t="n"/>
      <c r="M54" s="197" t="n"/>
      <c r="N54" s="197" t="n"/>
      <c r="O54" s="197" t="n"/>
      <c r="P54" s="197" t="n"/>
      <c r="Q54" s="197" t="n"/>
      <c r="R54" s="197" t="n"/>
      <c r="S54" s="197" t="n"/>
      <c r="T54" s="197" t="n"/>
      <c r="U54" s="197" t="n"/>
      <c r="V54" s="197" t="n"/>
      <c r="W54" s="197" t="n"/>
      <c r="X54" s="197" t="n"/>
      <c r="Y54" s="197" t="n"/>
      <c r="Z54" s="197" t="n"/>
    </row>
    <row r="55" ht="12.75" customHeight="1" s="198">
      <c r="A55" s="57" t="n"/>
      <c r="B55" s="57" t="n"/>
      <c r="C55" s="79" t="n"/>
      <c r="D55" s="57" t="n"/>
      <c r="H55" s="197" t="n"/>
      <c r="I55" s="197" t="n"/>
      <c r="J55" s="197" t="n"/>
      <c r="K55" s="197" t="n"/>
      <c r="L55" s="197" t="n"/>
      <c r="M55" s="197" t="n"/>
      <c r="N55" s="197" t="n"/>
      <c r="O55" s="197" t="n"/>
      <c r="P55" s="197" t="n"/>
      <c r="Q55" s="197" t="n"/>
      <c r="R55" s="197" t="n"/>
      <c r="S55" s="197" t="n"/>
      <c r="T55" s="197" t="n"/>
      <c r="U55" s="197" t="n"/>
      <c r="V55" s="197" t="n"/>
      <c r="W55" s="197" t="n"/>
      <c r="X55" s="197" t="n"/>
      <c r="Y55" s="197" t="n"/>
      <c r="Z55" s="197" t="n"/>
    </row>
    <row r="56" ht="12.75" customHeight="1" s="198">
      <c r="A56" s="57" t="n"/>
      <c r="B56" s="57" t="n"/>
      <c r="C56" s="79" t="n"/>
      <c r="D56" s="57" t="n"/>
      <c r="H56" s="197" t="n"/>
      <c r="I56" s="197" t="n"/>
      <c r="J56" s="197" t="n"/>
      <c r="K56" s="197" t="n"/>
      <c r="L56" s="197" t="n"/>
      <c r="M56" s="197" t="n"/>
      <c r="N56" s="197" t="n"/>
      <c r="O56" s="197" t="n"/>
      <c r="P56" s="197" t="n"/>
      <c r="Q56" s="197" t="n"/>
      <c r="R56" s="197" t="n"/>
      <c r="S56" s="197" t="n"/>
      <c r="T56" s="197" t="n"/>
      <c r="U56" s="197" t="n"/>
      <c r="V56" s="197" t="n"/>
      <c r="W56" s="197" t="n"/>
      <c r="X56" s="197" t="n"/>
      <c r="Y56" s="197" t="n"/>
      <c r="Z56" s="197" t="n"/>
    </row>
    <row r="57" ht="12.75" customHeight="1" s="198">
      <c r="A57" s="57" t="n"/>
      <c r="B57" s="57" t="n"/>
      <c r="C57" s="79" t="n"/>
      <c r="D57" s="57" t="n"/>
      <c r="H57" s="197" t="n"/>
      <c r="I57" s="197" t="n"/>
      <c r="J57" s="197" t="n"/>
      <c r="K57" s="197" t="n"/>
      <c r="L57" s="197" t="n"/>
      <c r="M57" s="197" t="n"/>
      <c r="N57" s="197" t="n"/>
      <c r="O57" s="197" t="n"/>
      <c r="P57" s="197" t="n"/>
      <c r="Q57" s="197" t="n"/>
      <c r="R57" s="197" t="n"/>
      <c r="S57" s="197" t="n"/>
      <c r="T57" s="197" t="n"/>
      <c r="U57" s="197" t="n"/>
      <c r="V57" s="197" t="n"/>
      <c r="W57" s="197" t="n"/>
      <c r="X57" s="197" t="n"/>
      <c r="Y57" s="197" t="n"/>
      <c r="Z57" s="197" t="n"/>
    </row>
    <row r="58" ht="12.75" customHeight="1" s="198">
      <c r="A58" s="57" t="n"/>
      <c r="B58" s="57" t="n"/>
      <c r="C58" s="79" t="n"/>
      <c r="D58" s="57" t="n"/>
      <c r="H58" s="197" t="n"/>
      <c r="I58" s="197" t="n"/>
      <c r="J58" s="197" t="n"/>
      <c r="K58" s="197" t="n"/>
      <c r="L58" s="197" t="n"/>
      <c r="M58" s="197" t="n"/>
      <c r="N58" s="197" t="n"/>
      <c r="O58" s="197" t="n"/>
      <c r="P58" s="197" t="n"/>
      <c r="Q58" s="197" t="n"/>
      <c r="R58" s="197" t="n"/>
      <c r="S58" s="197" t="n"/>
      <c r="T58" s="197" t="n"/>
      <c r="U58" s="197" t="n"/>
      <c r="V58" s="197" t="n"/>
      <c r="W58" s="197" t="n"/>
      <c r="X58" s="197" t="n"/>
      <c r="Y58" s="197" t="n"/>
      <c r="Z58" s="197" t="n"/>
    </row>
    <row r="59" ht="12.75" customHeight="1" s="198">
      <c r="A59" s="57" t="n"/>
      <c r="B59" s="57" t="n"/>
      <c r="C59" s="79" t="n"/>
      <c r="D59" s="57" t="n"/>
      <c r="H59" s="197" t="n"/>
      <c r="I59" s="197" t="n"/>
      <c r="J59" s="197" t="n"/>
      <c r="K59" s="197" t="n"/>
      <c r="L59" s="197" t="n"/>
      <c r="M59" s="197" t="n"/>
      <c r="N59" s="197" t="n"/>
      <c r="O59" s="197" t="n"/>
      <c r="P59" s="197" t="n"/>
      <c r="Q59" s="197" t="n"/>
      <c r="R59" s="197" t="n"/>
      <c r="S59" s="197" t="n"/>
      <c r="T59" s="197" t="n"/>
      <c r="U59" s="197" t="n"/>
      <c r="V59" s="197" t="n"/>
      <c r="W59" s="197" t="n"/>
      <c r="X59" s="197" t="n"/>
      <c r="Y59" s="197" t="n"/>
      <c r="Z59" s="197" t="n"/>
    </row>
    <row r="60" ht="12.75" customHeight="1" s="198">
      <c r="A60" s="57" t="n"/>
      <c r="B60" s="57" t="n"/>
      <c r="C60" s="79" t="n"/>
      <c r="D60" s="57" t="n"/>
      <c r="H60" s="197" t="n"/>
      <c r="I60" s="197" t="n"/>
      <c r="J60" s="197" t="n"/>
      <c r="K60" s="197" t="n"/>
      <c r="L60" s="197" t="n"/>
      <c r="M60" s="197" t="n"/>
      <c r="N60" s="197" t="n"/>
      <c r="O60" s="197" t="n"/>
      <c r="P60" s="197" t="n"/>
      <c r="Q60" s="197" t="n"/>
      <c r="R60" s="197" t="n"/>
      <c r="S60" s="197" t="n"/>
      <c r="T60" s="197" t="n"/>
      <c r="U60" s="197" t="n"/>
      <c r="V60" s="197" t="n"/>
      <c r="W60" s="197" t="n"/>
      <c r="X60" s="197" t="n"/>
      <c r="Y60" s="197" t="n"/>
      <c r="Z60" s="197" t="n"/>
    </row>
    <row r="61" ht="12.75" customHeight="1" s="198">
      <c r="A61" s="57" t="n"/>
      <c r="B61" s="57" t="n"/>
      <c r="C61" s="79" t="n"/>
      <c r="D61" s="57" t="n"/>
      <c r="H61" s="197" t="n"/>
      <c r="I61" s="197" t="n"/>
      <c r="J61" s="197" t="n"/>
      <c r="K61" s="197" t="n"/>
      <c r="L61" s="197" t="n"/>
      <c r="M61" s="197" t="n"/>
      <c r="N61" s="197" t="n"/>
      <c r="O61" s="197" t="n"/>
      <c r="P61" s="197" t="n"/>
      <c r="Q61" s="197" t="n"/>
      <c r="R61" s="197" t="n"/>
      <c r="S61" s="197" t="n"/>
      <c r="T61" s="197" t="n"/>
      <c r="U61" s="197" t="n"/>
      <c r="V61" s="197" t="n"/>
      <c r="W61" s="197" t="n"/>
      <c r="X61" s="197" t="n"/>
      <c r="Y61" s="197" t="n"/>
      <c r="Z61" s="197" t="n"/>
    </row>
    <row r="62" ht="12.75" customHeight="1" s="198">
      <c r="A62" s="57" t="n"/>
      <c r="B62" s="57" t="n"/>
      <c r="C62" s="79" t="n"/>
      <c r="D62" s="57" t="n"/>
      <c r="H62" s="197" t="n"/>
      <c r="I62" s="197" t="n"/>
      <c r="J62" s="197" t="n"/>
      <c r="K62" s="197" t="n"/>
      <c r="L62" s="197" t="n"/>
      <c r="M62" s="197" t="n"/>
      <c r="N62" s="197" t="n"/>
      <c r="O62" s="197" t="n"/>
      <c r="P62" s="197" t="n"/>
      <c r="Q62" s="197" t="n"/>
      <c r="R62" s="197" t="n"/>
      <c r="S62" s="197" t="n"/>
      <c r="T62" s="197" t="n"/>
      <c r="U62" s="197" t="n"/>
      <c r="V62" s="197" t="n"/>
      <c r="W62" s="197" t="n"/>
      <c r="X62" s="197" t="n"/>
      <c r="Y62" s="197" t="n"/>
      <c r="Z62" s="197" t="n"/>
    </row>
    <row r="63" ht="12.75" customHeight="1" s="198">
      <c r="A63" s="57" t="n"/>
      <c r="B63" s="57" t="n"/>
      <c r="C63" s="79" t="n"/>
      <c r="D63" s="57" t="n"/>
      <c r="H63" s="197" t="n"/>
      <c r="I63" s="197" t="n"/>
      <c r="J63" s="197" t="n"/>
      <c r="K63" s="197" t="n"/>
      <c r="L63" s="197" t="n"/>
      <c r="M63" s="197" t="n"/>
      <c r="N63" s="197" t="n"/>
      <c r="O63" s="197" t="n"/>
      <c r="P63" s="197" t="n"/>
      <c r="Q63" s="197" t="n"/>
      <c r="R63" s="197" t="n"/>
      <c r="S63" s="197" t="n"/>
      <c r="T63" s="197" t="n"/>
      <c r="U63" s="197" t="n"/>
      <c r="V63" s="197" t="n"/>
      <c r="W63" s="197" t="n"/>
      <c r="X63" s="197" t="n"/>
      <c r="Y63" s="197" t="n"/>
      <c r="Z63" s="197" t="n"/>
    </row>
    <row r="64" ht="12.75" customHeight="1" s="198">
      <c r="A64" s="57" t="n"/>
      <c r="B64" s="57" t="n"/>
      <c r="C64" s="79" t="n"/>
      <c r="D64" s="57" t="n"/>
      <c r="H64" s="197" t="n"/>
      <c r="I64" s="197" t="n"/>
      <c r="J64" s="197" t="n"/>
      <c r="K64" s="197" t="n"/>
      <c r="L64" s="197" t="n"/>
      <c r="M64" s="197" t="n"/>
      <c r="N64" s="197" t="n"/>
      <c r="O64" s="197" t="n"/>
      <c r="P64" s="197" t="n"/>
      <c r="Q64" s="197" t="n"/>
      <c r="R64" s="197" t="n"/>
      <c r="S64" s="197" t="n"/>
      <c r="T64" s="197" t="n"/>
      <c r="U64" s="197" t="n"/>
      <c r="V64" s="197" t="n"/>
      <c r="W64" s="197" t="n"/>
      <c r="X64" s="197" t="n"/>
      <c r="Y64" s="197" t="n"/>
      <c r="Z64" s="197" t="n"/>
    </row>
    <row r="65" ht="12.75" customHeight="1" s="198">
      <c r="A65" s="57" t="n"/>
      <c r="B65" s="57" t="n"/>
      <c r="C65" s="79" t="n"/>
      <c r="D65" s="57" t="n"/>
      <c r="H65" s="197" t="n"/>
      <c r="I65" s="197" t="n"/>
      <c r="J65" s="197" t="n"/>
      <c r="K65" s="197" t="n"/>
      <c r="L65" s="197" t="n"/>
      <c r="M65" s="197" t="n"/>
      <c r="N65" s="197" t="n"/>
      <c r="O65" s="197" t="n"/>
      <c r="P65" s="197" t="n"/>
      <c r="Q65" s="197" t="n"/>
      <c r="R65" s="197" t="n"/>
      <c r="S65" s="197" t="n"/>
      <c r="T65" s="197" t="n"/>
      <c r="U65" s="197" t="n"/>
      <c r="V65" s="197" t="n"/>
      <c r="W65" s="197" t="n"/>
      <c r="X65" s="197" t="n"/>
      <c r="Y65" s="197" t="n"/>
      <c r="Z65" s="197" t="n"/>
    </row>
    <row r="66" ht="12.75" customHeight="1" s="198">
      <c r="A66" s="57" t="n"/>
      <c r="B66" s="57" t="n"/>
      <c r="C66" s="79" t="n"/>
      <c r="D66" s="57" t="n"/>
      <c r="H66" s="197" t="n"/>
      <c r="I66" s="197" t="n"/>
      <c r="J66" s="197" t="n"/>
      <c r="K66" s="197" t="n"/>
      <c r="L66" s="197" t="n"/>
      <c r="M66" s="197" t="n"/>
      <c r="N66" s="197" t="n"/>
      <c r="O66" s="197" t="n"/>
      <c r="P66" s="197" t="n"/>
      <c r="Q66" s="197" t="n"/>
      <c r="R66" s="197" t="n"/>
      <c r="S66" s="197" t="n"/>
      <c r="T66" s="197" t="n"/>
      <c r="U66" s="197" t="n"/>
      <c r="V66" s="197" t="n"/>
      <c r="W66" s="197" t="n"/>
      <c r="X66" s="197" t="n"/>
      <c r="Y66" s="197" t="n"/>
      <c r="Z66" s="197" t="n"/>
    </row>
    <row r="67" ht="12.75" customHeight="1" s="198">
      <c r="A67" s="57" t="n"/>
      <c r="B67" s="57" t="n"/>
      <c r="C67" s="79" t="n"/>
      <c r="D67" s="57" t="n"/>
      <c r="H67" s="197" t="n"/>
      <c r="I67" s="197" t="n"/>
      <c r="J67" s="197" t="n"/>
      <c r="K67" s="197" t="n"/>
      <c r="L67" s="197" t="n"/>
      <c r="M67" s="197" t="n"/>
      <c r="N67" s="197" t="n"/>
      <c r="O67" s="197" t="n"/>
      <c r="P67" s="197" t="n"/>
      <c r="Q67" s="197" t="n"/>
      <c r="R67" s="197" t="n"/>
      <c r="S67" s="197" t="n"/>
      <c r="T67" s="197" t="n"/>
      <c r="U67" s="197" t="n"/>
      <c r="V67" s="197" t="n"/>
      <c r="W67" s="197" t="n"/>
      <c r="X67" s="197" t="n"/>
      <c r="Y67" s="197" t="n"/>
      <c r="Z67" s="197" t="n"/>
    </row>
    <row r="68" ht="12.75" customHeight="1" s="198">
      <c r="A68" s="57" t="n"/>
      <c r="B68" s="57" t="n"/>
      <c r="C68" s="79" t="n"/>
      <c r="D68" s="57" t="n"/>
      <c r="H68" s="197" t="n"/>
      <c r="I68" s="197" t="n"/>
      <c r="J68" s="197" t="n"/>
      <c r="K68" s="197" t="n"/>
      <c r="L68" s="197" t="n"/>
      <c r="M68" s="197" t="n"/>
      <c r="N68" s="197" t="n"/>
      <c r="O68" s="197" t="n"/>
      <c r="P68" s="197" t="n"/>
      <c r="Q68" s="197" t="n"/>
      <c r="R68" s="197" t="n"/>
      <c r="S68" s="197" t="n"/>
      <c r="T68" s="197" t="n"/>
      <c r="U68" s="197" t="n"/>
      <c r="V68" s="197" t="n"/>
      <c r="W68" s="197" t="n"/>
      <c r="X68" s="197" t="n"/>
      <c r="Y68" s="197" t="n"/>
      <c r="Z68" s="197" t="n"/>
    </row>
    <row r="69" ht="12.75" customHeight="1" s="198">
      <c r="A69" s="57" t="n"/>
      <c r="B69" s="57" t="n"/>
      <c r="C69" s="79" t="n"/>
      <c r="D69" s="57" t="n"/>
      <c r="H69" s="197" t="n"/>
      <c r="I69" s="197" t="n"/>
      <c r="J69" s="197" t="n"/>
      <c r="K69" s="197" t="n"/>
      <c r="L69" s="197" t="n"/>
      <c r="M69" s="197" t="n"/>
      <c r="N69" s="197" t="n"/>
      <c r="O69" s="197" t="n"/>
      <c r="P69" s="197" t="n"/>
      <c r="Q69" s="197" t="n"/>
      <c r="R69" s="197" t="n"/>
      <c r="S69" s="197" t="n"/>
      <c r="T69" s="197" t="n"/>
      <c r="U69" s="197" t="n"/>
      <c r="V69" s="197" t="n"/>
      <c r="W69" s="197" t="n"/>
      <c r="X69" s="197" t="n"/>
      <c r="Y69" s="197" t="n"/>
      <c r="Z69" s="197" t="n"/>
    </row>
    <row r="70" ht="12.75" customHeight="1" s="198">
      <c r="A70" s="57" t="n"/>
      <c r="B70" s="57" t="n"/>
      <c r="C70" s="79" t="n"/>
      <c r="D70" s="57" t="n"/>
      <c r="H70" s="197" t="n"/>
      <c r="I70" s="197" t="n"/>
      <c r="J70" s="197" t="n"/>
      <c r="K70" s="197" t="n"/>
      <c r="L70" s="197" t="n"/>
      <c r="M70" s="197" t="n"/>
      <c r="N70" s="197" t="n"/>
      <c r="O70" s="197" t="n"/>
      <c r="P70" s="197" t="n"/>
      <c r="Q70" s="197" t="n"/>
      <c r="R70" s="197" t="n"/>
      <c r="S70" s="197" t="n"/>
      <c r="T70" s="197" t="n"/>
      <c r="U70" s="197" t="n"/>
      <c r="V70" s="197" t="n"/>
      <c r="W70" s="197" t="n"/>
      <c r="X70" s="197" t="n"/>
      <c r="Y70" s="197" t="n"/>
      <c r="Z70" s="197" t="n"/>
    </row>
    <row r="71" ht="12.75" customHeight="1" s="198">
      <c r="A71" s="57" t="n"/>
      <c r="B71" s="57" t="n"/>
      <c r="C71" s="79" t="n"/>
      <c r="D71" s="57" t="n"/>
      <c r="H71" s="197" t="n"/>
      <c r="I71" s="197" t="n"/>
      <c r="J71" s="197" t="n"/>
      <c r="K71" s="197" t="n"/>
      <c r="L71" s="197" t="n"/>
      <c r="M71" s="197" t="n"/>
      <c r="N71" s="197" t="n"/>
      <c r="O71" s="197" t="n"/>
      <c r="P71" s="197" t="n"/>
      <c r="Q71" s="197" t="n"/>
      <c r="R71" s="197" t="n"/>
      <c r="S71" s="197" t="n"/>
      <c r="T71" s="197" t="n"/>
      <c r="U71" s="197" t="n"/>
      <c r="V71" s="197" t="n"/>
      <c r="W71" s="197" t="n"/>
      <c r="X71" s="197" t="n"/>
      <c r="Y71" s="197" t="n"/>
      <c r="Z71" s="197" t="n"/>
    </row>
    <row r="72" ht="12.75" customHeight="1" s="198">
      <c r="A72" s="57" t="n"/>
      <c r="B72" s="57" t="n"/>
      <c r="C72" s="79" t="n"/>
      <c r="D72" s="57" t="n"/>
      <c r="H72" s="197" t="n"/>
      <c r="I72" s="197" t="n"/>
      <c r="J72" s="197" t="n"/>
      <c r="K72" s="197" t="n"/>
      <c r="L72" s="197" t="n"/>
      <c r="M72" s="197" t="n"/>
      <c r="N72" s="197" t="n"/>
      <c r="O72" s="197" t="n"/>
      <c r="P72" s="197" t="n"/>
      <c r="Q72" s="197" t="n"/>
      <c r="R72" s="197" t="n"/>
      <c r="S72" s="197" t="n"/>
      <c r="T72" s="197" t="n"/>
      <c r="U72" s="197" t="n"/>
      <c r="V72" s="197" t="n"/>
      <c r="W72" s="197" t="n"/>
      <c r="X72" s="197" t="n"/>
      <c r="Y72" s="197" t="n"/>
      <c r="Z72" s="197" t="n"/>
    </row>
    <row r="73" ht="12.75" customHeight="1" s="198">
      <c r="A73" s="57" t="n"/>
      <c r="B73" s="57" t="n"/>
      <c r="C73" s="79" t="n"/>
      <c r="D73" s="57" t="n"/>
      <c r="H73" s="197" t="n"/>
      <c r="I73" s="197" t="n"/>
      <c r="J73" s="197" t="n"/>
      <c r="K73" s="197" t="n"/>
      <c r="L73" s="197" t="n"/>
      <c r="M73" s="197" t="n"/>
      <c r="N73" s="197" t="n"/>
      <c r="O73" s="197" t="n"/>
      <c r="P73" s="197" t="n"/>
      <c r="Q73" s="197" t="n"/>
      <c r="R73" s="197" t="n"/>
      <c r="S73" s="197" t="n"/>
      <c r="T73" s="197" t="n"/>
      <c r="U73" s="197" t="n"/>
      <c r="V73" s="197" t="n"/>
      <c r="W73" s="197" t="n"/>
      <c r="X73" s="197" t="n"/>
      <c r="Y73" s="197" t="n"/>
      <c r="Z73" s="197" t="n"/>
    </row>
    <row r="74" ht="12.75" customHeight="1" s="198">
      <c r="A74" s="57" t="n"/>
      <c r="B74" s="57" t="n"/>
      <c r="C74" s="79" t="n"/>
      <c r="D74" s="57" t="n"/>
      <c r="H74" s="197" t="n"/>
      <c r="I74" s="197" t="n"/>
      <c r="J74" s="197" t="n"/>
      <c r="K74" s="197" t="n"/>
      <c r="L74" s="197" t="n"/>
      <c r="M74" s="197" t="n"/>
      <c r="N74" s="197" t="n"/>
      <c r="O74" s="197" t="n"/>
      <c r="P74" s="197" t="n"/>
      <c r="Q74" s="197" t="n"/>
      <c r="R74" s="197" t="n"/>
      <c r="S74" s="197" t="n"/>
      <c r="T74" s="197" t="n"/>
      <c r="U74" s="197" t="n"/>
      <c r="V74" s="197" t="n"/>
      <c r="W74" s="197" t="n"/>
      <c r="X74" s="197" t="n"/>
      <c r="Y74" s="197" t="n"/>
      <c r="Z74" s="197" t="n"/>
    </row>
    <row r="75" ht="12.75" customHeight="1" s="198">
      <c r="A75" s="57" t="n"/>
      <c r="B75" s="57" t="n"/>
      <c r="C75" s="79" t="n"/>
      <c r="D75" s="57" t="n"/>
      <c r="H75" s="197" t="n"/>
      <c r="I75" s="197" t="n"/>
      <c r="J75" s="197" t="n"/>
      <c r="K75" s="197" t="n"/>
      <c r="L75" s="197" t="n"/>
      <c r="M75" s="197" t="n"/>
      <c r="N75" s="197" t="n"/>
      <c r="O75" s="197" t="n"/>
      <c r="P75" s="197" t="n"/>
      <c r="Q75" s="197" t="n"/>
      <c r="R75" s="197" t="n"/>
      <c r="S75" s="197" t="n"/>
      <c r="T75" s="197" t="n"/>
      <c r="U75" s="197" t="n"/>
      <c r="V75" s="197" t="n"/>
      <c r="W75" s="197" t="n"/>
      <c r="X75" s="197" t="n"/>
      <c r="Y75" s="197" t="n"/>
      <c r="Z75" s="197" t="n"/>
    </row>
    <row r="76" ht="12.75" customHeight="1" s="198">
      <c r="A76" s="57" t="n"/>
      <c r="B76" s="57" t="n"/>
      <c r="C76" s="79" t="n"/>
      <c r="D76" s="57" t="n"/>
      <c r="H76" s="197" t="n"/>
      <c r="I76" s="197" t="n"/>
      <c r="J76" s="197" t="n"/>
      <c r="K76" s="197" t="n"/>
      <c r="L76" s="197" t="n"/>
      <c r="M76" s="197" t="n"/>
      <c r="N76" s="197" t="n"/>
      <c r="O76" s="197" t="n"/>
      <c r="P76" s="197" t="n"/>
      <c r="Q76" s="197" t="n"/>
      <c r="R76" s="197" t="n"/>
      <c r="S76" s="197" t="n"/>
      <c r="T76" s="197" t="n"/>
      <c r="U76" s="197" t="n"/>
      <c r="V76" s="197" t="n"/>
      <c r="W76" s="197" t="n"/>
      <c r="X76" s="197" t="n"/>
      <c r="Y76" s="197" t="n"/>
      <c r="Z76" s="197" t="n"/>
    </row>
    <row r="77" ht="12.75" customHeight="1" s="198">
      <c r="A77" s="57" t="n"/>
      <c r="B77" s="57" t="n"/>
      <c r="C77" s="79" t="n"/>
      <c r="D77" s="57" t="n"/>
      <c r="H77" s="197" t="n"/>
      <c r="I77" s="197" t="n"/>
      <c r="J77" s="197" t="n"/>
      <c r="K77" s="197" t="n"/>
      <c r="L77" s="197" t="n"/>
      <c r="M77" s="197" t="n"/>
      <c r="N77" s="197" t="n"/>
      <c r="O77" s="197" t="n"/>
      <c r="P77" s="197" t="n"/>
      <c r="Q77" s="197" t="n"/>
      <c r="R77" s="197" t="n"/>
      <c r="S77" s="197" t="n"/>
      <c r="T77" s="197" t="n"/>
      <c r="U77" s="197" t="n"/>
      <c r="V77" s="197" t="n"/>
      <c r="W77" s="197" t="n"/>
      <c r="X77" s="197" t="n"/>
      <c r="Y77" s="197" t="n"/>
      <c r="Z77" s="197" t="n"/>
    </row>
    <row r="78" ht="12.75" customHeight="1" s="198">
      <c r="A78" s="57" t="n"/>
      <c r="B78" s="57" t="n"/>
      <c r="C78" s="79" t="n"/>
      <c r="D78" s="57" t="n"/>
      <c r="H78" s="197" t="n"/>
      <c r="I78" s="197" t="n"/>
      <c r="J78" s="197" t="n"/>
      <c r="K78" s="197" t="n"/>
      <c r="L78" s="197" t="n"/>
      <c r="M78" s="197" t="n"/>
      <c r="N78" s="197" t="n"/>
      <c r="O78" s="197" t="n"/>
      <c r="P78" s="197" t="n"/>
      <c r="Q78" s="197" t="n"/>
      <c r="R78" s="197" t="n"/>
      <c r="S78" s="197" t="n"/>
      <c r="T78" s="197" t="n"/>
      <c r="U78" s="197" t="n"/>
      <c r="V78" s="197" t="n"/>
      <c r="W78" s="197" t="n"/>
      <c r="X78" s="197" t="n"/>
      <c r="Y78" s="197" t="n"/>
      <c r="Z78" s="197" t="n"/>
    </row>
    <row r="79" ht="12.75" customHeight="1" s="198">
      <c r="A79" s="57" t="n"/>
      <c r="B79" s="57" t="n"/>
      <c r="C79" s="79" t="n"/>
      <c r="D79" s="57" t="n"/>
      <c r="H79" s="197" t="n"/>
      <c r="I79" s="197" t="n"/>
      <c r="J79" s="197" t="n"/>
      <c r="K79" s="197" t="n"/>
      <c r="L79" s="197" t="n"/>
      <c r="M79" s="197" t="n"/>
      <c r="N79" s="197" t="n"/>
      <c r="O79" s="197" t="n"/>
      <c r="P79" s="197" t="n"/>
      <c r="Q79" s="197" t="n"/>
      <c r="R79" s="197" t="n"/>
      <c r="S79" s="197" t="n"/>
      <c r="T79" s="197" t="n"/>
      <c r="U79" s="197" t="n"/>
      <c r="V79" s="197" t="n"/>
      <c r="W79" s="197" t="n"/>
      <c r="X79" s="197" t="n"/>
      <c r="Y79" s="197" t="n"/>
      <c r="Z79" s="197" t="n"/>
    </row>
    <row r="80" ht="12.75" customHeight="1" s="198">
      <c r="A80" s="57" t="n"/>
      <c r="B80" s="57" t="n"/>
      <c r="C80" s="79" t="n"/>
      <c r="D80" s="57" t="n"/>
      <c r="H80" s="197" t="n"/>
      <c r="I80" s="197" t="n"/>
      <c r="J80" s="197" t="n"/>
      <c r="K80" s="197" t="n"/>
      <c r="L80" s="197" t="n"/>
      <c r="M80" s="197" t="n"/>
      <c r="N80" s="197" t="n"/>
      <c r="O80" s="197" t="n"/>
      <c r="P80" s="197" t="n"/>
      <c r="Q80" s="197" t="n"/>
      <c r="R80" s="197" t="n"/>
      <c r="S80" s="197" t="n"/>
      <c r="T80" s="197" t="n"/>
      <c r="U80" s="197" t="n"/>
      <c r="V80" s="197" t="n"/>
      <c r="W80" s="197" t="n"/>
      <c r="X80" s="197" t="n"/>
      <c r="Y80" s="197" t="n"/>
      <c r="Z80" s="197" t="n"/>
    </row>
    <row r="81" ht="12.75" customHeight="1" s="198">
      <c r="A81" s="57" t="n"/>
      <c r="B81" s="57" t="n"/>
      <c r="C81" s="79" t="n"/>
      <c r="D81" s="57" t="n"/>
      <c r="H81" s="197" t="n"/>
      <c r="I81" s="197" t="n"/>
      <c r="J81" s="197" t="n"/>
      <c r="K81" s="197" t="n"/>
      <c r="L81" s="197" t="n"/>
      <c r="M81" s="197" t="n"/>
      <c r="N81" s="197" t="n"/>
      <c r="O81" s="197" t="n"/>
      <c r="P81" s="197" t="n"/>
      <c r="Q81" s="197" t="n"/>
      <c r="R81" s="197" t="n"/>
      <c r="S81" s="197" t="n"/>
      <c r="T81" s="197" t="n"/>
      <c r="U81" s="197" t="n"/>
      <c r="V81" s="197" t="n"/>
      <c r="W81" s="197" t="n"/>
      <c r="X81" s="197" t="n"/>
      <c r="Y81" s="197" t="n"/>
      <c r="Z81" s="197" t="n"/>
    </row>
    <row r="82" ht="12.75" customHeight="1" s="198">
      <c r="A82" s="57" t="n"/>
      <c r="B82" s="57" t="n"/>
      <c r="C82" s="79" t="n"/>
      <c r="D82" s="57" t="n"/>
      <c r="H82" s="197" t="n"/>
      <c r="I82" s="197" t="n"/>
      <c r="J82" s="197" t="n"/>
      <c r="K82" s="197" t="n"/>
      <c r="L82" s="197" t="n"/>
      <c r="M82" s="197" t="n"/>
      <c r="N82" s="197" t="n"/>
      <c r="O82" s="197" t="n"/>
      <c r="P82" s="197" t="n"/>
      <c r="Q82" s="197" t="n"/>
      <c r="R82" s="197" t="n"/>
      <c r="S82" s="197" t="n"/>
      <c r="T82" s="197" t="n"/>
      <c r="U82" s="197" t="n"/>
      <c r="V82" s="197" t="n"/>
      <c r="W82" s="197" t="n"/>
      <c r="X82" s="197" t="n"/>
      <c r="Y82" s="197" t="n"/>
      <c r="Z82" s="197" t="n"/>
    </row>
    <row r="83" ht="12.75" customHeight="1" s="198">
      <c r="A83" s="57" t="n"/>
      <c r="B83" s="57" t="n"/>
      <c r="C83" s="79" t="n"/>
      <c r="D83" s="57" t="n"/>
      <c r="H83" s="197" t="n"/>
      <c r="I83" s="197" t="n"/>
      <c r="J83" s="197" t="n"/>
      <c r="K83" s="197" t="n"/>
      <c r="L83" s="197" t="n"/>
      <c r="M83" s="197" t="n"/>
      <c r="N83" s="197" t="n"/>
      <c r="O83" s="197" t="n"/>
      <c r="P83" s="197" t="n"/>
      <c r="Q83" s="197" t="n"/>
      <c r="R83" s="197" t="n"/>
      <c r="S83" s="197" t="n"/>
      <c r="T83" s="197" t="n"/>
      <c r="U83" s="197" t="n"/>
      <c r="V83" s="197" t="n"/>
      <c r="W83" s="197" t="n"/>
      <c r="X83" s="197" t="n"/>
      <c r="Y83" s="197" t="n"/>
      <c r="Z83" s="197" t="n"/>
    </row>
    <row r="84" ht="12.75" customHeight="1" s="198">
      <c r="A84" s="57" t="n"/>
      <c r="B84" s="57" t="n"/>
      <c r="C84" s="79" t="n"/>
      <c r="D84" s="57" t="n"/>
      <c r="H84" s="197" t="n"/>
      <c r="I84" s="197" t="n"/>
      <c r="J84" s="197" t="n"/>
      <c r="K84" s="197" t="n"/>
      <c r="L84" s="197" t="n"/>
      <c r="M84" s="197" t="n"/>
      <c r="N84" s="197" t="n"/>
      <c r="O84" s="197" t="n"/>
      <c r="P84" s="197" t="n"/>
      <c r="Q84" s="197" t="n"/>
      <c r="R84" s="197" t="n"/>
      <c r="S84" s="197" t="n"/>
      <c r="T84" s="197" t="n"/>
      <c r="U84" s="197" t="n"/>
      <c r="V84" s="197" t="n"/>
      <c r="W84" s="197" t="n"/>
      <c r="X84" s="197" t="n"/>
      <c r="Y84" s="197" t="n"/>
      <c r="Z84" s="197" t="n"/>
    </row>
    <row r="85" ht="12.75" customHeight="1" s="198">
      <c r="A85" s="57" t="n"/>
      <c r="B85" s="57" t="n"/>
      <c r="C85" s="79" t="n"/>
      <c r="D85" s="57" t="n"/>
      <c r="H85" s="197" t="n"/>
      <c r="I85" s="197" t="n"/>
      <c r="J85" s="197" t="n"/>
      <c r="K85" s="197" t="n"/>
      <c r="L85" s="197" t="n"/>
      <c r="M85" s="197" t="n"/>
      <c r="N85" s="197" t="n"/>
      <c r="O85" s="197" t="n"/>
      <c r="P85" s="197" t="n"/>
      <c r="Q85" s="197" t="n"/>
      <c r="R85" s="197" t="n"/>
      <c r="S85" s="197" t="n"/>
      <c r="T85" s="197" t="n"/>
      <c r="U85" s="197" t="n"/>
      <c r="V85" s="197" t="n"/>
      <c r="W85" s="197" t="n"/>
      <c r="X85" s="197" t="n"/>
      <c r="Y85" s="197" t="n"/>
      <c r="Z85" s="197" t="n"/>
    </row>
    <row r="86" ht="12.75" customHeight="1" s="198">
      <c r="A86" s="57" t="n"/>
      <c r="B86" s="57" t="n"/>
      <c r="C86" s="79" t="n"/>
      <c r="D86" s="57" t="n"/>
      <c r="H86" s="197" t="n"/>
      <c r="I86" s="197" t="n"/>
      <c r="J86" s="197" t="n"/>
      <c r="K86" s="197" t="n"/>
      <c r="L86" s="197" t="n"/>
      <c r="M86" s="197" t="n"/>
      <c r="N86" s="197" t="n"/>
      <c r="O86" s="197" t="n"/>
      <c r="P86" s="197" t="n"/>
      <c r="Q86" s="197" t="n"/>
      <c r="R86" s="197" t="n"/>
      <c r="S86" s="197" t="n"/>
      <c r="T86" s="197" t="n"/>
      <c r="U86" s="197" t="n"/>
      <c r="V86" s="197" t="n"/>
      <c r="W86" s="197" t="n"/>
      <c r="X86" s="197" t="n"/>
      <c r="Y86" s="197" t="n"/>
      <c r="Z86" s="197" t="n"/>
    </row>
    <row r="87" ht="12.75" customHeight="1" s="198">
      <c r="A87" s="57" t="n"/>
      <c r="B87" s="57" t="n"/>
      <c r="C87" s="79" t="n"/>
      <c r="D87" s="57" t="n"/>
      <c r="H87" s="197" t="n"/>
      <c r="I87" s="197" t="n"/>
      <c r="J87" s="197" t="n"/>
      <c r="K87" s="197" t="n"/>
      <c r="L87" s="197" t="n"/>
      <c r="M87" s="197" t="n"/>
      <c r="N87" s="197" t="n"/>
      <c r="O87" s="197" t="n"/>
      <c r="P87" s="197" t="n"/>
      <c r="Q87" s="197" t="n"/>
      <c r="R87" s="197" t="n"/>
      <c r="S87" s="197" t="n"/>
      <c r="T87" s="197" t="n"/>
      <c r="U87" s="197" t="n"/>
      <c r="V87" s="197" t="n"/>
      <c r="W87" s="197" t="n"/>
      <c r="X87" s="197" t="n"/>
      <c r="Y87" s="197" t="n"/>
      <c r="Z87" s="197" t="n"/>
    </row>
    <row r="88" ht="12.75" customHeight="1" s="198">
      <c r="A88" s="57" t="n"/>
      <c r="B88" s="57" t="n"/>
      <c r="C88" s="79" t="n"/>
      <c r="D88" s="57" t="n"/>
      <c r="H88" s="197" t="n"/>
      <c r="I88" s="197" t="n"/>
      <c r="J88" s="197" t="n"/>
      <c r="K88" s="197" t="n"/>
      <c r="L88" s="197" t="n"/>
      <c r="M88" s="197" t="n"/>
      <c r="N88" s="197" t="n"/>
      <c r="O88" s="197" t="n"/>
      <c r="P88" s="197" t="n"/>
      <c r="Q88" s="197" t="n"/>
      <c r="R88" s="197" t="n"/>
      <c r="S88" s="197" t="n"/>
      <c r="T88" s="197" t="n"/>
      <c r="U88" s="197" t="n"/>
      <c r="V88" s="197" t="n"/>
      <c r="W88" s="197" t="n"/>
      <c r="X88" s="197" t="n"/>
      <c r="Y88" s="197" t="n"/>
      <c r="Z88" s="197" t="n"/>
    </row>
    <row r="89" ht="12.75" customHeight="1" s="198">
      <c r="A89" s="57" t="n"/>
      <c r="B89" s="57" t="n"/>
      <c r="C89" s="79" t="n"/>
      <c r="D89" s="57" t="n"/>
      <c r="H89" s="197" t="n"/>
      <c r="I89" s="197" t="n"/>
      <c r="J89" s="197" t="n"/>
      <c r="K89" s="197" t="n"/>
      <c r="L89" s="197" t="n"/>
      <c r="M89" s="197" t="n"/>
      <c r="N89" s="197" t="n"/>
      <c r="O89" s="197" t="n"/>
      <c r="P89" s="197" t="n"/>
      <c r="Q89" s="197" t="n"/>
      <c r="R89" s="197" t="n"/>
      <c r="S89" s="197" t="n"/>
      <c r="T89" s="197" t="n"/>
      <c r="U89" s="197" t="n"/>
      <c r="V89" s="197" t="n"/>
      <c r="W89" s="197" t="n"/>
      <c r="X89" s="197" t="n"/>
      <c r="Y89" s="197" t="n"/>
      <c r="Z89" s="197" t="n"/>
    </row>
    <row r="90" ht="12.75" customHeight="1" s="198">
      <c r="A90" s="57" t="n"/>
      <c r="B90" s="57" t="n"/>
      <c r="C90" s="79" t="n"/>
      <c r="D90" s="57" t="n"/>
      <c r="H90" s="197" t="n"/>
      <c r="I90" s="197" t="n"/>
      <c r="J90" s="197" t="n"/>
      <c r="K90" s="197" t="n"/>
      <c r="L90" s="197" t="n"/>
      <c r="M90" s="197" t="n"/>
      <c r="N90" s="197" t="n"/>
      <c r="O90" s="197" t="n"/>
      <c r="P90" s="197" t="n"/>
      <c r="Q90" s="197" t="n"/>
      <c r="R90" s="197" t="n"/>
      <c r="S90" s="197" t="n"/>
      <c r="T90" s="197" t="n"/>
      <c r="U90" s="197" t="n"/>
      <c r="V90" s="197" t="n"/>
      <c r="W90" s="197" t="n"/>
      <c r="X90" s="197" t="n"/>
      <c r="Y90" s="197" t="n"/>
      <c r="Z90" s="197" t="n"/>
    </row>
    <row r="91" ht="12.75" customHeight="1" s="198">
      <c r="A91" s="57" t="n"/>
      <c r="B91" s="57" t="n"/>
      <c r="C91" s="79" t="n"/>
      <c r="D91" s="57" t="n"/>
      <c r="H91" s="197" t="n"/>
      <c r="I91" s="197" t="n"/>
      <c r="J91" s="197" t="n"/>
      <c r="K91" s="197" t="n"/>
      <c r="L91" s="197" t="n"/>
      <c r="M91" s="197" t="n"/>
      <c r="N91" s="197" t="n"/>
      <c r="O91" s="197" t="n"/>
      <c r="P91" s="197" t="n"/>
      <c r="Q91" s="197" t="n"/>
      <c r="R91" s="197" t="n"/>
      <c r="S91" s="197" t="n"/>
      <c r="T91" s="197" t="n"/>
      <c r="U91" s="197" t="n"/>
      <c r="V91" s="197" t="n"/>
      <c r="W91" s="197" t="n"/>
      <c r="X91" s="197" t="n"/>
      <c r="Y91" s="197" t="n"/>
      <c r="Z91" s="197" t="n"/>
    </row>
    <row r="92" ht="12.75" customHeight="1" s="198">
      <c r="A92" s="57" t="n"/>
      <c r="B92" s="57" t="n"/>
      <c r="C92" s="79" t="n"/>
      <c r="D92" s="57" t="n"/>
      <c r="H92" s="197" t="n"/>
      <c r="I92" s="197" t="n"/>
      <c r="J92" s="197" t="n"/>
      <c r="K92" s="197" t="n"/>
      <c r="L92" s="197" t="n"/>
      <c r="M92" s="197" t="n"/>
      <c r="N92" s="197" t="n"/>
      <c r="O92" s="197" t="n"/>
      <c r="P92" s="197" t="n"/>
      <c r="Q92" s="197" t="n"/>
      <c r="R92" s="197" t="n"/>
      <c r="S92" s="197" t="n"/>
      <c r="T92" s="197" t="n"/>
      <c r="U92" s="197" t="n"/>
      <c r="V92" s="197" t="n"/>
      <c r="W92" s="197" t="n"/>
      <c r="X92" s="197" t="n"/>
      <c r="Y92" s="197" t="n"/>
      <c r="Z92" s="197" t="n"/>
    </row>
    <row r="93" ht="12.75" customHeight="1" s="198">
      <c r="A93" s="57" t="n"/>
      <c r="B93" s="57" t="n"/>
      <c r="C93" s="79" t="n"/>
      <c r="D93" s="57" t="n"/>
      <c r="H93" s="197" t="n"/>
      <c r="I93" s="197" t="n"/>
      <c r="J93" s="197" t="n"/>
      <c r="K93" s="197" t="n"/>
      <c r="L93" s="197" t="n"/>
      <c r="M93" s="197" t="n"/>
      <c r="N93" s="197" t="n"/>
      <c r="O93" s="197" t="n"/>
      <c r="P93" s="197" t="n"/>
      <c r="Q93" s="197" t="n"/>
      <c r="R93" s="197" t="n"/>
      <c r="S93" s="197" t="n"/>
      <c r="T93" s="197" t="n"/>
      <c r="U93" s="197" t="n"/>
      <c r="V93" s="197" t="n"/>
      <c r="W93" s="197" t="n"/>
      <c r="X93" s="197" t="n"/>
      <c r="Y93" s="197" t="n"/>
      <c r="Z93" s="197" t="n"/>
    </row>
    <row r="94" ht="12.75" customHeight="1" s="198">
      <c r="A94" s="57" t="n"/>
      <c r="B94" s="57" t="n"/>
      <c r="C94" s="79" t="n"/>
      <c r="D94" s="57" t="n"/>
      <c r="H94" s="197" t="n"/>
      <c r="I94" s="197" t="n"/>
      <c r="J94" s="197" t="n"/>
      <c r="K94" s="197" t="n"/>
      <c r="L94" s="197" t="n"/>
      <c r="M94" s="197" t="n"/>
      <c r="N94" s="197" t="n"/>
      <c r="O94" s="197" t="n"/>
      <c r="P94" s="197" t="n"/>
      <c r="Q94" s="197" t="n"/>
      <c r="R94" s="197" t="n"/>
      <c r="S94" s="197" t="n"/>
      <c r="T94" s="197" t="n"/>
      <c r="U94" s="197" t="n"/>
      <c r="V94" s="197" t="n"/>
      <c r="W94" s="197" t="n"/>
      <c r="X94" s="197" t="n"/>
      <c r="Y94" s="197" t="n"/>
      <c r="Z94" s="197" t="n"/>
    </row>
    <row r="95" ht="12.75" customHeight="1" s="198">
      <c r="A95" s="57" t="n"/>
      <c r="B95" s="57" t="n"/>
      <c r="C95" s="79" t="n"/>
      <c r="D95" s="57" t="n"/>
      <c r="H95" s="197" t="n"/>
      <c r="I95" s="197" t="n"/>
      <c r="J95" s="197" t="n"/>
      <c r="K95" s="197" t="n"/>
      <c r="L95" s="197" t="n"/>
      <c r="M95" s="197" t="n"/>
      <c r="N95" s="197" t="n"/>
      <c r="O95" s="197" t="n"/>
      <c r="P95" s="197" t="n"/>
      <c r="Q95" s="197" t="n"/>
      <c r="R95" s="197" t="n"/>
      <c r="S95" s="197" t="n"/>
      <c r="T95" s="197" t="n"/>
      <c r="U95" s="197" t="n"/>
      <c r="V95" s="197" t="n"/>
      <c r="W95" s="197" t="n"/>
      <c r="X95" s="197" t="n"/>
      <c r="Y95" s="197" t="n"/>
      <c r="Z95" s="197" t="n"/>
    </row>
    <row r="96" ht="12.75" customHeight="1" s="198">
      <c r="A96" s="57" t="n"/>
      <c r="B96" s="57" t="n"/>
      <c r="C96" s="79" t="n"/>
      <c r="D96" s="57" t="n"/>
      <c r="H96" s="197" t="n"/>
      <c r="I96" s="197" t="n"/>
      <c r="J96" s="197" t="n"/>
      <c r="K96" s="197" t="n"/>
      <c r="L96" s="197" t="n"/>
      <c r="M96" s="197" t="n"/>
      <c r="N96" s="197" t="n"/>
      <c r="O96" s="197" t="n"/>
      <c r="P96" s="197" t="n"/>
      <c r="Q96" s="197" t="n"/>
      <c r="R96" s="197" t="n"/>
      <c r="S96" s="197" t="n"/>
      <c r="T96" s="197" t="n"/>
      <c r="U96" s="197" t="n"/>
      <c r="V96" s="197" t="n"/>
      <c r="W96" s="197" t="n"/>
      <c r="X96" s="197" t="n"/>
      <c r="Y96" s="197" t="n"/>
      <c r="Z96" s="197" t="n"/>
    </row>
    <row r="97" ht="12.75" customHeight="1" s="198">
      <c r="A97" s="57" t="n"/>
      <c r="B97" s="57" t="n"/>
      <c r="C97" s="79" t="n"/>
      <c r="D97" s="57" t="n"/>
      <c r="H97" s="197" t="n"/>
      <c r="I97" s="197" t="n"/>
      <c r="J97" s="197" t="n"/>
      <c r="K97" s="197" t="n"/>
      <c r="L97" s="197" t="n"/>
      <c r="M97" s="197" t="n"/>
      <c r="N97" s="197" t="n"/>
      <c r="O97" s="197" t="n"/>
      <c r="P97" s="197" t="n"/>
      <c r="Q97" s="197" t="n"/>
      <c r="R97" s="197" t="n"/>
      <c r="S97" s="197" t="n"/>
      <c r="T97" s="197" t="n"/>
      <c r="U97" s="197" t="n"/>
      <c r="V97" s="197" t="n"/>
      <c r="W97" s="197" t="n"/>
      <c r="X97" s="197" t="n"/>
      <c r="Y97" s="197" t="n"/>
      <c r="Z97" s="197" t="n"/>
    </row>
    <row r="98" ht="12.75" customHeight="1" s="198">
      <c r="A98" s="57" t="n"/>
      <c r="B98" s="57" t="n"/>
      <c r="C98" s="79" t="n"/>
      <c r="D98" s="57" t="n"/>
      <c r="H98" s="197" t="n"/>
      <c r="I98" s="197" t="n"/>
      <c r="J98" s="197" t="n"/>
      <c r="K98" s="197" t="n"/>
      <c r="L98" s="197" t="n"/>
      <c r="M98" s="197" t="n"/>
      <c r="N98" s="197" t="n"/>
      <c r="O98" s="197" t="n"/>
      <c r="P98" s="197" t="n"/>
      <c r="Q98" s="197" t="n"/>
      <c r="R98" s="197" t="n"/>
      <c r="S98" s="197" t="n"/>
      <c r="T98" s="197" t="n"/>
      <c r="U98" s="197" t="n"/>
      <c r="V98" s="197" t="n"/>
      <c r="W98" s="197" t="n"/>
      <c r="X98" s="197" t="n"/>
      <c r="Y98" s="197" t="n"/>
      <c r="Z98" s="197" t="n"/>
    </row>
    <row r="99" ht="12.75" customHeight="1" s="198">
      <c r="A99" s="57" t="n"/>
      <c r="B99" s="57" t="n"/>
      <c r="C99" s="79" t="n"/>
      <c r="D99" s="57" t="n"/>
      <c r="H99" s="197" t="n"/>
      <c r="I99" s="197" t="n"/>
      <c r="J99" s="197" t="n"/>
      <c r="K99" s="197" t="n"/>
      <c r="L99" s="197" t="n"/>
      <c r="M99" s="197" t="n"/>
      <c r="N99" s="197" t="n"/>
      <c r="O99" s="197" t="n"/>
      <c r="P99" s="197" t="n"/>
      <c r="Q99" s="197" t="n"/>
      <c r="R99" s="197" t="n"/>
      <c r="S99" s="197" t="n"/>
      <c r="T99" s="197" t="n"/>
      <c r="U99" s="197" t="n"/>
      <c r="V99" s="197" t="n"/>
      <c r="W99" s="197" t="n"/>
      <c r="X99" s="197" t="n"/>
      <c r="Y99" s="197" t="n"/>
      <c r="Z99" s="197" t="n"/>
    </row>
    <row r="100" ht="12.75" customHeight="1" s="198">
      <c r="A100" s="57" t="n"/>
      <c r="B100" s="57" t="n"/>
      <c r="C100" s="79" t="n"/>
      <c r="D100" s="5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c r="Z100" s="197" t="n"/>
    </row>
    <row r="101" ht="12.75" customHeight="1" s="198">
      <c r="A101" s="57" t="n"/>
      <c r="B101" s="57" t="n"/>
      <c r="C101" s="79" t="n"/>
      <c r="D101" s="5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c r="Z101" s="197" t="n"/>
    </row>
    <row r="102" ht="12.75" customHeight="1" s="198">
      <c r="A102" s="57" t="n"/>
      <c r="B102" s="57" t="n"/>
      <c r="C102" s="79" t="n"/>
      <c r="D102" s="5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c r="Z102" s="197" t="n"/>
    </row>
    <row r="103" ht="12.75" customHeight="1" s="198">
      <c r="A103" s="57" t="n"/>
      <c r="B103" s="57" t="n"/>
      <c r="C103" s="79" t="n"/>
      <c r="D103" s="5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c r="Z103" s="197" t="n"/>
    </row>
    <row r="104" ht="12.75" customHeight="1" s="198">
      <c r="A104" s="57" t="n"/>
      <c r="B104" s="57" t="n"/>
      <c r="C104" s="79" t="n"/>
      <c r="D104" s="5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c r="Z104" s="197" t="n"/>
    </row>
    <row r="105" ht="12.75" customHeight="1" s="198">
      <c r="A105" s="57" t="n"/>
      <c r="B105" s="57" t="n"/>
      <c r="C105" s="79" t="n"/>
      <c r="D105" s="5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c r="Z105" s="197" t="n"/>
    </row>
    <row r="106" ht="12.75" customHeight="1" s="198">
      <c r="A106" s="57" t="n"/>
      <c r="B106" s="57" t="n"/>
      <c r="C106" s="79" t="n"/>
      <c r="D106" s="5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c r="Z106" s="197" t="n"/>
    </row>
    <row r="107" ht="12.75" customHeight="1" s="198">
      <c r="A107" s="57" t="n"/>
      <c r="B107" s="57" t="n"/>
      <c r="C107" s="79" t="n"/>
      <c r="D107" s="5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c r="Z107" s="197" t="n"/>
    </row>
    <row r="108" ht="12.75" customHeight="1" s="198">
      <c r="A108" s="57" t="n"/>
      <c r="B108" s="57" t="n"/>
      <c r="C108" s="79" t="n"/>
      <c r="D108" s="5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c r="Z108" s="197" t="n"/>
    </row>
    <row r="109" ht="12.75" customHeight="1" s="198">
      <c r="A109" s="57" t="n"/>
      <c r="B109" s="57" t="n"/>
      <c r="C109" s="79" t="n"/>
      <c r="D109" s="5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c r="Z109" s="197" t="n"/>
    </row>
    <row r="110" ht="12.75" customHeight="1" s="198">
      <c r="A110" s="57" t="n"/>
      <c r="B110" s="57" t="n"/>
      <c r="C110" s="79" t="n"/>
      <c r="D110" s="5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c r="Z110" s="197" t="n"/>
    </row>
    <row r="111" ht="12.75" customHeight="1" s="198">
      <c r="A111" s="57" t="n"/>
      <c r="B111" s="57" t="n"/>
      <c r="C111" s="79" t="n"/>
      <c r="D111" s="5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c r="Z111" s="197" t="n"/>
    </row>
    <row r="112" ht="12.75" customHeight="1" s="198">
      <c r="A112" s="57" t="n"/>
      <c r="B112" s="57" t="n"/>
      <c r="C112" s="79" t="n"/>
      <c r="D112" s="5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c r="Z112" s="197" t="n"/>
    </row>
    <row r="113" ht="12.75" customHeight="1" s="198">
      <c r="A113" s="57" t="n"/>
      <c r="B113" s="57" t="n"/>
      <c r="C113" s="79" t="n"/>
      <c r="D113" s="5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c r="Z113" s="197" t="n"/>
    </row>
    <row r="114" ht="12.75" customHeight="1" s="198">
      <c r="A114" s="57" t="n"/>
      <c r="B114" s="57" t="n"/>
      <c r="C114" s="79" t="n"/>
      <c r="D114" s="5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c r="Z114" s="197" t="n"/>
    </row>
    <row r="115" ht="12.75" customHeight="1" s="198">
      <c r="A115" s="57" t="n"/>
      <c r="B115" s="57" t="n"/>
      <c r="C115" s="79" t="n"/>
      <c r="D115" s="5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c r="Z115" s="197" t="n"/>
    </row>
    <row r="116" ht="12.75" customHeight="1" s="198">
      <c r="A116" s="57" t="n"/>
      <c r="B116" s="57" t="n"/>
      <c r="C116" s="79" t="n"/>
      <c r="D116" s="5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c r="Z116" s="197" t="n"/>
    </row>
    <row r="117" ht="12.75" customHeight="1" s="198">
      <c r="A117" s="57" t="n"/>
      <c r="B117" s="57" t="n"/>
      <c r="C117" s="79" t="n"/>
      <c r="D117" s="5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c r="Z117" s="197" t="n"/>
    </row>
    <row r="118" ht="12.75" customHeight="1" s="198">
      <c r="A118" s="57" t="n"/>
      <c r="B118" s="57" t="n"/>
      <c r="C118" s="79" t="n"/>
      <c r="D118" s="5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c r="Z118" s="197" t="n"/>
    </row>
    <row r="119" ht="12.75" customHeight="1" s="198">
      <c r="A119" s="57" t="n"/>
      <c r="B119" s="57" t="n"/>
      <c r="C119" s="79" t="n"/>
      <c r="D119" s="5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c r="Z119" s="197" t="n"/>
    </row>
    <row r="120" ht="12.75" customHeight="1" s="198">
      <c r="A120" s="57" t="n"/>
      <c r="B120" s="57" t="n"/>
      <c r="C120" s="79" t="n"/>
      <c r="D120" s="5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c r="Z120" s="197" t="n"/>
    </row>
    <row r="121" ht="12.75" customHeight="1" s="198">
      <c r="A121" s="57" t="n"/>
      <c r="B121" s="57" t="n"/>
      <c r="C121" s="79" t="n"/>
      <c r="D121" s="5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c r="Z121" s="197" t="n"/>
    </row>
    <row r="122" ht="12.75" customHeight="1" s="198">
      <c r="A122" s="57" t="n"/>
      <c r="B122" s="57" t="n"/>
      <c r="C122" s="79" t="n"/>
      <c r="D122" s="5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c r="Z122" s="197" t="n"/>
    </row>
    <row r="123" ht="12.75" customHeight="1" s="198">
      <c r="A123" s="57" t="n"/>
      <c r="B123" s="57" t="n"/>
      <c r="C123" s="79" t="n"/>
      <c r="D123" s="5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c r="Z123" s="197" t="n"/>
    </row>
    <row r="124" ht="12.75" customHeight="1" s="198">
      <c r="A124" s="57" t="n"/>
      <c r="B124" s="57" t="n"/>
      <c r="C124" s="79" t="n"/>
      <c r="D124" s="5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c r="Z124" s="197" t="n"/>
    </row>
    <row r="125" ht="12.75" customHeight="1" s="198">
      <c r="A125" s="57" t="n"/>
      <c r="B125" s="57" t="n"/>
      <c r="C125" s="79" t="n"/>
      <c r="D125" s="5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c r="Z125" s="197" t="n"/>
    </row>
    <row r="126" ht="12.75" customHeight="1" s="198">
      <c r="A126" s="57" t="n"/>
      <c r="B126" s="57" t="n"/>
      <c r="C126" s="79" t="n"/>
      <c r="D126" s="5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c r="Z126" s="197" t="n"/>
    </row>
    <row r="127" ht="12.75" customHeight="1" s="198">
      <c r="A127" s="57" t="n"/>
      <c r="B127" s="57" t="n"/>
      <c r="C127" s="79" t="n"/>
      <c r="D127" s="5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c r="Z127" s="197" t="n"/>
    </row>
    <row r="128" ht="12.75" customHeight="1" s="198">
      <c r="A128" s="57" t="n"/>
      <c r="B128" s="57" t="n"/>
      <c r="C128" s="79" t="n"/>
      <c r="D128" s="5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c r="Z128" s="197" t="n"/>
    </row>
    <row r="129" ht="12.75" customHeight="1" s="198">
      <c r="A129" s="57" t="n"/>
      <c r="B129" s="57" t="n"/>
      <c r="C129" s="79" t="n"/>
      <c r="D129" s="5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c r="Z129" s="197" t="n"/>
    </row>
    <row r="130" ht="12.75" customHeight="1" s="198">
      <c r="A130" s="57" t="n"/>
      <c r="B130" s="57" t="n"/>
      <c r="C130" s="79" t="n"/>
      <c r="D130" s="5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c r="Z130" s="197" t="n"/>
    </row>
    <row r="131" ht="12.75" customHeight="1" s="198">
      <c r="A131" s="57" t="n"/>
      <c r="B131" s="57" t="n"/>
      <c r="C131" s="79" t="n"/>
      <c r="D131" s="5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c r="Z131" s="197" t="n"/>
    </row>
    <row r="132" ht="12.75" customHeight="1" s="198">
      <c r="A132" s="57" t="n"/>
      <c r="B132" s="57" t="n"/>
      <c r="C132" s="79" t="n"/>
      <c r="D132" s="5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c r="Z132" s="197" t="n"/>
    </row>
    <row r="133" ht="12.75" customHeight="1" s="198">
      <c r="A133" s="57" t="n"/>
      <c r="B133" s="57" t="n"/>
      <c r="C133" s="79" t="n"/>
      <c r="D133" s="5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c r="Z133" s="197" t="n"/>
    </row>
    <row r="134" ht="12.75" customHeight="1" s="198">
      <c r="A134" s="57" t="n"/>
      <c r="B134" s="57" t="n"/>
      <c r="C134" s="79" t="n"/>
      <c r="D134" s="5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c r="Z134" s="197" t="n"/>
    </row>
    <row r="135" ht="12.75" customHeight="1" s="198">
      <c r="A135" s="57" t="n"/>
      <c r="B135" s="57" t="n"/>
      <c r="C135" s="79" t="n"/>
      <c r="D135" s="5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c r="Z135" s="197" t="n"/>
    </row>
    <row r="136" ht="12.75" customHeight="1" s="198">
      <c r="A136" s="57" t="n"/>
      <c r="B136" s="57" t="n"/>
      <c r="C136" s="79" t="n"/>
      <c r="D136" s="5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c r="Z136" s="197" t="n"/>
    </row>
    <row r="137" ht="12.75" customHeight="1" s="198">
      <c r="A137" s="57" t="n"/>
      <c r="B137" s="57" t="n"/>
      <c r="C137" s="79" t="n"/>
      <c r="D137" s="5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c r="Z137" s="197" t="n"/>
    </row>
    <row r="138" ht="12.75" customHeight="1" s="198">
      <c r="A138" s="57" t="n"/>
      <c r="B138" s="57" t="n"/>
      <c r="C138" s="79" t="n"/>
      <c r="D138" s="5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c r="Z138" s="197" t="n"/>
    </row>
    <row r="139" ht="12.75" customHeight="1" s="198">
      <c r="A139" s="57" t="n"/>
      <c r="B139" s="57" t="n"/>
      <c r="C139" s="79" t="n"/>
      <c r="D139" s="5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c r="Z139" s="197" t="n"/>
    </row>
    <row r="140" ht="12.75" customHeight="1" s="198">
      <c r="A140" s="57" t="n"/>
      <c r="B140" s="57" t="n"/>
      <c r="C140" s="79" t="n"/>
      <c r="D140" s="5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c r="Z140" s="197" t="n"/>
    </row>
    <row r="141" ht="12.75" customHeight="1" s="198">
      <c r="A141" s="57" t="n"/>
      <c r="B141" s="57" t="n"/>
      <c r="C141" s="79" t="n"/>
      <c r="D141" s="5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c r="Z141" s="197" t="n"/>
    </row>
    <row r="142" ht="12.75" customHeight="1" s="198">
      <c r="A142" s="57" t="n"/>
      <c r="B142" s="57" t="n"/>
      <c r="C142" s="79" t="n"/>
      <c r="D142" s="5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c r="Z142" s="197" t="n"/>
    </row>
    <row r="143" ht="12.75" customHeight="1" s="198">
      <c r="A143" s="57" t="n"/>
      <c r="B143" s="57" t="n"/>
      <c r="C143" s="79" t="n"/>
      <c r="D143" s="5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c r="Z143" s="197" t="n"/>
    </row>
    <row r="144" ht="12.75" customHeight="1" s="198">
      <c r="A144" s="57" t="n"/>
      <c r="B144" s="57" t="n"/>
      <c r="C144" s="79" t="n"/>
      <c r="D144" s="5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c r="Z144" s="197" t="n"/>
    </row>
    <row r="145" ht="12.75" customHeight="1" s="198">
      <c r="A145" s="57" t="n"/>
      <c r="B145" s="57" t="n"/>
      <c r="C145" s="79" t="n"/>
      <c r="D145" s="5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c r="Z145" s="197" t="n"/>
    </row>
    <row r="146" ht="12.75" customHeight="1" s="198">
      <c r="A146" s="57" t="n"/>
      <c r="B146" s="57" t="n"/>
      <c r="C146" s="79" t="n"/>
      <c r="D146" s="5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c r="Z146" s="197" t="n"/>
    </row>
    <row r="147" ht="12.75" customHeight="1" s="198">
      <c r="A147" s="57" t="n"/>
      <c r="B147" s="57" t="n"/>
      <c r="C147" s="79" t="n"/>
      <c r="D147" s="5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c r="Z147" s="197" t="n"/>
    </row>
    <row r="148" ht="12.75" customHeight="1" s="198">
      <c r="A148" s="57" t="n"/>
      <c r="B148" s="57" t="n"/>
      <c r="C148" s="79" t="n"/>
      <c r="D148" s="5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c r="Z148" s="197" t="n"/>
    </row>
    <row r="149" ht="12.75" customHeight="1" s="198">
      <c r="A149" s="57" t="n"/>
      <c r="B149" s="57" t="n"/>
      <c r="C149" s="79" t="n"/>
      <c r="D149" s="5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c r="Z149" s="197" t="n"/>
    </row>
    <row r="150" ht="12.75" customHeight="1" s="198">
      <c r="A150" s="57" t="n"/>
      <c r="B150" s="57" t="n"/>
      <c r="C150" s="79" t="n"/>
      <c r="D150" s="5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c r="Z150" s="197" t="n"/>
    </row>
    <row r="151" ht="12.75" customHeight="1" s="198">
      <c r="A151" s="57" t="n"/>
      <c r="B151" s="57" t="n"/>
      <c r="C151" s="79" t="n"/>
      <c r="D151" s="5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c r="Z151" s="197" t="n"/>
    </row>
    <row r="152" ht="12.75" customHeight="1" s="198">
      <c r="A152" s="57" t="n"/>
      <c r="B152" s="57" t="n"/>
      <c r="C152" s="79" t="n"/>
      <c r="D152" s="5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c r="Z152" s="197" t="n"/>
    </row>
    <row r="153" ht="12.75" customHeight="1" s="198">
      <c r="A153" s="57" t="n"/>
      <c r="B153" s="57" t="n"/>
      <c r="C153" s="79" t="n"/>
      <c r="D153" s="5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c r="Z153" s="197" t="n"/>
    </row>
    <row r="154" ht="12.75" customHeight="1" s="198">
      <c r="A154" s="57" t="n"/>
      <c r="B154" s="57" t="n"/>
      <c r="C154" s="79" t="n"/>
      <c r="D154" s="5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c r="Z154" s="197" t="n"/>
    </row>
    <row r="155" ht="12.75" customHeight="1" s="198">
      <c r="A155" s="57" t="n"/>
      <c r="B155" s="57" t="n"/>
      <c r="C155" s="79" t="n"/>
      <c r="D155" s="5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c r="Z155" s="197" t="n"/>
    </row>
    <row r="156" ht="12.75" customHeight="1" s="198">
      <c r="A156" s="57" t="n"/>
      <c r="B156" s="57" t="n"/>
      <c r="C156" s="79" t="n"/>
      <c r="D156" s="5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c r="Z156" s="197" t="n"/>
    </row>
    <row r="157" ht="12.75" customHeight="1" s="198">
      <c r="A157" s="57" t="n"/>
      <c r="B157" s="57" t="n"/>
      <c r="C157" s="79" t="n"/>
      <c r="D157" s="5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c r="Z157" s="197" t="n"/>
    </row>
    <row r="158" ht="12.75" customHeight="1" s="198">
      <c r="A158" s="57" t="n"/>
      <c r="B158" s="57" t="n"/>
      <c r="C158" s="79" t="n"/>
      <c r="D158" s="5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c r="Z158" s="197" t="n"/>
    </row>
    <row r="159" ht="12.75" customHeight="1" s="198">
      <c r="A159" s="57" t="n"/>
      <c r="B159" s="57" t="n"/>
      <c r="C159" s="79" t="n"/>
      <c r="D159" s="5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c r="Z159" s="197" t="n"/>
    </row>
    <row r="160" ht="12.75" customHeight="1" s="198">
      <c r="A160" s="57" t="n"/>
      <c r="B160" s="57" t="n"/>
      <c r="C160" s="79" t="n"/>
      <c r="D160" s="5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c r="Z160" s="197" t="n"/>
    </row>
    <row r="161" ht="12.75" customHeight="1" s="198">
      <c r="A161" s="57" t="n"/>
      <c r="B161" s="57" t="n"/>
      <c r="C161" s="79" t="n"/>
      <c r="D161" s="5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c r="Z161" s="197" t="n"/>
    </row>
    <row r="162" ht="12.75" customHeight="1" s="198">
      <c r="A162" s="57" t="n"/>
      <c r="B162" s="57" t="n"/>
      <c r="C162" s="79" t="n"/>
      <c r="D162" s="5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c r="Z162" s="197" t="n"/>
    </row>
    <row r="163" ht="12.75" customHeight="1" s="198">
      <c r="A163" s="57" t="n"/>
      <c r="B163" s="57" t="n"/>
      <c r="C163" s="79" t="n"/>
      <c r="D163" s="5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c r="Z163" s="197" t="n"/>
    </row>
    <row r="164" ht="12.75" customHeight="1" s="198">
      <c r="A164" s="57" t="n"/>
      <c r="B164" s="57" t="n"/>
      <c r="C164" s="79" t="n"/>
      <c r="D164" s="5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c r="Z164" s="197" t="n"/>
    </row>
    <row r="165" ht="12.75" customHeight="1" s="198">
      <c r="A165" s="57" t="n"/>
      <c r="B165" s="57" t="n"/>
      <c r="C165" s="79" t="n"/>
      <c r="D165" s="5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c r="Z165" s="197" t="n"/>
    </row>
    <row r="166" ht="12.75" customHeight="1" s="198">
      <c r="A166" s="57" t="n"/>
      <c r="B166" s="57" t="n"/>
      <c r="C166" s="79" t="n"/>
      <c r="D166" s="5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c r="Z166" s="197" t="n"/>
    </row>
    <row r="167" ht="12.75" customHeight="1" s="198">
      <c r="A167" s="57" t="n"/>
      <c r="B167" s="57" t="n"/>
      <c r="C167" s="79" t="n"/>
      <c r="D167" s="5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c r="Z167" s="197" t="n"/>
    </row>
    <row r="168" ht="12.75" customHeight="1" s="198">
      <c r="A168" s="57" t="n"/>
      <c r="B168" s="57" t="n"/>
      <c r="C168" s="79" t="n"/>
      <c r="D168" s="5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c r="Z168" s="197" t="n"/>
    </row>
    <row r="169" ht="12.75" customHeight="1" s="198">
      <c r="A169" s="57" t="n"/>
      <c r="B169" s="57" t="n"/>
      <c r="C169" s="79" t="n"/>
      <c r="D169" s="5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c r="Z169" s="197" t="n"/>
    </row>
    <row r="170" ht="12.75" customHeight="1" s="198">
      <c r="A170" s="57" t="n"/>
      <c r="B170" s="57" t="n"/>
      <c r="C170" s="79" t="n"/>
      <c r="D170" s="5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c r="Z170" s="197" t="n"/>
    </row>
    <row r="171" ht="12.75" customHeight="1" s="198">
      <c r="A171" s="57" t="n"/>
      <c r="B171" s="57" t="n"/>
      <c r="C171" s="79" t="n"/>
      <c r="D171" s="5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c r="Z171" s="197" t="n"/>
    </row>
    <row r="172" ht="12.75" customHeight="1" s="198">
      <c r="A172" s="57" t="n"/>
      <c r="B172" s="57" t="n"/>
      <c r="C172" s="79" t="n"/>
      <c r="D172" s="5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c r="Z172" s="197" t="n"/>
    </row>
    <row r="173" ht="12.75" customHeight="1" s="198">
      <c r="A173" s="57" t="n"/>
      <c r="B173" s="57" t="n"/>
      <c r="C173" s="79" t="n"/>
      <c r="D173" s="5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c r="Z173" s="197" t="n"/>
    </row>
    <row r="174" ht="12.75" customHeight="1" s="198">
      <c r="A174" s="57" t="n"/>
      <c r="B174" s="57" t="n"/>
      <c r="C174" s="79" t="n"/>
      <c r="D174" s="5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c r="Z174" s="197" t="n"/>
    </row>
    <row r="175" ht="12.75" customHeight="1" s="198">
      <c r="A175" s="57" t="n"/>
      <c r="B175" s="57" t="n"/>
      <c r="C175" s="79" t="n"/>
      <c r="D175" s="5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c r="Z175" s="197" t="n"/>
    </row>
    <row r="176" ht="12.75" customHeight="1" s="198">
      <c r="A176" s="57" t="n"/>
      <c r="B176" s="57" t="n"/>
      <c r="C176" s="79" t="n"/>
      <c r="D176" s="5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c r="Z176" s="197" t="n"/>
    </row>
    <row r="177" ht="12.75" customHeight="1" s="198">
      <c r="A177" s="57" t="n"/>
      <c r="B177" s="57" t="n"/>
      <c r="C177" s="79" t="n"/>
      <c r="D177" s="5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c r="Z177" s="197" t="n"/>
    </row>
    <row r="178" ht="12.75" customHeight="1" s="198">
      <c r="A178" s="57" t="n"/>
      <c r="B178" s="57" t="n"/>
      <c r="C178" s="79" t="n"/>
      <c r="D178" s="5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c r="Z178" s="197" t="n"/>
    </row>
    <row r="179" ht="12.75" customHeight="1" s="198">
      <c r="A179" s="57" t="n"/>
      <c r="B179" s="57" t="n"/>
      <c r="C179" s="79" t="n"/>
      <c r="D179" s="5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c r="Z179" s="197" t="n"/>
    </row>
    <row r="180" ht="12.75" customHeight="1" s="198">
      <c r="A180" s="57" t="n"/>
      <c r="B180" s="57" t="n"/>
      <c r="C180" s="79" t="n"/>
      <c r="D180" s="5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c r="Z180" s="197" t="n"/>
    </row>
    <row r="181" ht="12.75" customHeight="1" s="198">
      <c r="A181" s="57" t="n"/>
      <c r="B181" s="57" t="n"/>
      <c r="C181" s="79" t="n"/>
      <c r="D181" s="5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c r="Z181" s="197" t="n"/>
    </row>
    <row r="182" ht="12.75" customHeight="1" s="198">
      <c r="A182" s="57" t="n"/>
      <c r="B182" s="57" t="n"/>
      <c r="C182" s="79" t="n"/>
      <c r="D182" s="5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c r="Z182" s="197" t="n"/>
    </row>
    <row r="183" ht="12.75" customHeight="1" s="198">
      <c r="A183" s="57" t="n"/>
      <c r="B183" s="57" t="n"/>
      <c r="C183" s="79" t="n"/>
      <c r="D183" s="5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c r="Z183" s="197" t="n"/>
    </row>
    <row r="184" ht="12.75" customHeight="1" s="198">
      <c r="A184" s="57" t="n"/>
      <c r="B184" s="57" t="n"/>
      <c r="C184" s="79" t="n"/>
      <c r="D184" s="5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c r="Z184" s="197" t="n"/>
    </row>
    <row r="185" ht="12.75" customHeight="1" s="198">
      <c r="A185" s="57" t="n"/>
      <c r="B185" s="57" t="n"/>
      <c r="C185" s="79" t="n"/>
      <c r="D185" s="5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c r="Z185" s="197" t="n"/>
    </row>
    <row r="186" ht="12.75" customHeight="1" s="198">
      <c r="A186" s="57" t="n"/>
      <c r="B186" s="57" t="n"/>
      <c r="C186" s="79" t="n"/>
      <c r="D186" s="5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c r="Z186" s="197" t="n"/>
    </row>
    <row r="187" ht="12.75" customHeight="1" s="198">
      <c r="A187" s="57" t="n"/>
      <c r="B187" s="57" t="n"/>
      <c r="C187" s="79" t="n"/>
      <c r="D187" s="5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c r="Z187" s="197" t="n"/>
    </row>
    <row r="188" ht="12.75" customHeight="1" s="198">
      <c r="A188" s="57" t="n"/>
      <c r="B188" s="57" t="n"/>
      <c r="C188" s="79" t="n"/>
      <c r="D188" s="5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c r="Z188" s="197" t="n"/>
    </row>
    <row r="189" ht="12.75" customHeight="1" s="198">
      <c r="A189" s="57" t="n"/>
      <c r="B189" s="57" t="n"/>
      <c r="C189" s="79" t="n"/>
      <c r="D189" s="5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c r="Z189" s="197" t="n"/>
    </row>
    <row r="190" ht="12.75" customHeight="1" s="198">
      <c r="A190" s="57" t="n"/>
      <c r="B190" s="57" t="n"/>
      <c r="C190" s="79" t="n"/>
      <c r="D190" s="5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c r="Z190" s="197" t="n"/>
    </row>
    <row r="191" ht="12.75" customHeight="1" s="198">
      <c r="A191" s="57" t="n"/>
      <c r="B191" s="57" t="n"/>
      <c r="C191" s="79" t="n"/>
      <c r="D191" s="5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c r="Z191" s="197" t="n"/>
    </row>
    <row r="192" ht="12.75" customHeight="1" s="198">
      <c r="A192" s="57" t="n"/>
      <c r="B192" s="57" t="n"/>
      <c r="C192" s="79" t="n"/>
      <c r="D192" s="5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c r="Z192" s="197" t="n"/>
    </row>
    <row r="193" ht="12.75" customHeight="1" s="198">
      <c r="A193" s="57" t="n"/>
      <c r="B193" s="57" t="n"/>
      <c r="C193" s="79" t="n"/>
      <c r="D193" s="5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c r="Z193" s="197" t="n"/>
    </row>
    <row r="194" ht="12.75" customHeight="1" s="198">
      <c r="A194" s="57" t="n"/>
      <c r="B194" s="57" t="n"/>
      <c r="C194" s="79" t="n"/>
      <c r="D194" s="5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c r="Z194" s="197" t="n"/>
    </row>
    <row r="195" ht="12.75" customHeight="1" s="198">
      <c r="A195" s="57" t="n"/>
      <c r="B195" s="57" t="n"/>
      <c r="C195" s="79" t="n"/>
      <c r="D195" s="5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c r="Z195" s="197" t="n"/>
    </row>
    <row r="196" ht="12.75" customHeight="1" s="198">
      <c r="A196" s="57" t="n"/>
      <c r="B196" s="57" t="n"/>
      <c r="C196" s="79" t="n"/>
      <c r="D196" s="5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c r="Z196" s="197" t="n"/>
    </row>
    <row r="197" ht="12.75" customHeight="1" s="198">
      <c r="A197" s="57" t="n"/>
      <c r="B197" s="57" t="n"/>
      <c r="C197" s="79" t="n"/>
      <c r="D197" s="5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c r="Z197" s="197" t="n"/>
    </row>
    <row r="198" ht="12.75" customHeight="1" s="198">
      <c r="A198" s="57" t="n"/>
      <c r="B198" s="57" t="n"/>
      <c r="C198" s="79" t="n"/>
      <c r="D198" s="5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c r="Z198" s="197" t="n"/>
    </row>
    <row r="199" ht="12.75" customHeight="1" s="198">
      <c r="A199" s="57" t="n"/>
      <c r="B199" s="57" t="n"/>
      <c r="C199" s="79" t="n"/>
      <c r="D199" s="5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c r="Z199" s="197" t="n"/>
    </row>
    <row r="200" ht="12.75" customHeight="1" s="198">
      <c r="A200" s="57" t="n"/>
      <c r="B200" s="57" t="n"/>
      <c r="C200" s="79" t="n"/>
      <c r="D200" s="5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c r="Z200" s="197" t="n"/>
    </row>
    <row r="201" ht="12.75" customHeight="1" s="198">
      <c r="A201" s="57" t="n"/>
      <c r="B201" s="57" t="n"/>
      <c r="C201" s="79" t="n"/>
      <c r="D201" s="5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c r="Z201" s="197" t="n"/>
    </row>
    <row r="202" ht="12.75" customHeight="1" s="198">
      <c r="A202" s="57" t="n"/>
      <c r="B202" s="57" t="n"/>
      <c r="C202" s="79" t="n"/>
      <c r="D202" s="5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c r="Z202" s="197" t="n"/>
    </row>
    <row r="203" ht="12.75" customHeight="1" s="198">
      <c r="A203" s="57" t="n"/>
      <c r="B203" s="57" t="n"/>
      <c r="C203" s="79" t="n"/>
      <c r="D203" s="5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c r="Z203" s="197" t="n"/>
    </row>
    <row r="204" ht="12.75" customHeight="1" s="198">
      <c r="A204" s="57" t="n"/>
      <c r="B204" s="57" t="n"/>
      <c r="C204" s="79" t="n"/>
      <c r="D204" s="5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c r="Z204" s="197" t="n"/>
    </row>
    <row r="205" ht="12.75" customHeight="1" s="198">
      <c r="A205" s="57" t="n"/>
      <c r="B205" s="57" t="n"/>
      <c r="C205" s="79" t="n"/>
      <c r="D205" s="5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c r="Z205" s="197" t="n"/>
    </row>
    <row r="206" ht="12.75" customHeight="1" s="198">
      <c r="A206" s="57" t="n"/>
      <c r="B206" s="57" t="n"/>
      <c r="C206" s="79" t="n"/>
      <c r="D206" s="5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c r="Z206" s="197" t="n"/>
    </row>
    <row r="207" ht="12.75" customHeight="1" s="198">
      <c r="A207" s="57" t="n"/>
      <c r="B207" s="57" t="n"/>
      <c r="C207" s="79" t="n"/>
      <c r="D207" s="5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c r="Z207" s="197" t="n"/>
    </row>
    <row r="208" ht="12.75" customHeight="1" s="198">
      <c r="A208" s="57" t="n"/>
      <c r="B208" s="57" t="n"/>
      <c r="C208" s="79" t="n"/>
      <c r="D208" s="5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c r="Z208" s="197" t="n"/>
    </row>
    <row r="209" ht="12.75" customHeight="1" s="198">
      <c r="A209" s="57" t="n"/>
      <c r="B209" s="57" t="n"/>
      <c r="C209" s="79" t="n"/>
      <c r="D209" s="5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c r="Z209" s="197" t="n"/>
    </row>
    <row r="210" ht="12.75" customHeight="1" s="198">
      <c r="A210" s="57" t="n"/>
      <c r="B210" s="57" t="n"/>
      <c r="C210" s="79" t="n"/>
      <c r="D210" s="5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c r="Z210" s="197" t="n"/>
    </row>
    <row r="211" ht="12.75" customHeight="1" s="198">
      <c r="A211" s="57" t="n"/>
      <c r="B211" s="57" t="n"/>
      <c r="C211" s="79" t="n"/>
      <c r="D211" s="5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c r="Z211" s="197" t="n"/>
    </row>
    <row r="212" ht="12.75" customHeight="1" s="198">
      <c r="A212" s="57" t="n"/>
      <c r="B212" s="57" t="n"/>
      <c r="C212" s="79" t="n"/>
      <c r="D212" s="5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c r="Z212" s="197" t="n"/>
    </row>
    <row r="213" ht="12.75" customHeight="1" s="198">
      <c r="A213" s="57" t="n"/>
      <c r="B213" s="57" t="n"/>
      <c r="C213" s="79" t="n"/>
      <c r="D213" s="5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c r="Z213" s="197" t="n"/>
    </row>
    <row r="214" ht="12.75" customHeight="1" s="198">
      <c r="A214" s="57" t="n"/>
      <c r="B214" s="57" t="n"/>
      <c r="C214" s="79" t="n"/>
      <c r="D214" s="5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c r="Z214" s="197" t="n"/>
    </row>
    <row r="215" ht="12.75" customHeight="1" s="198">
      <c r="A215" s="57" t="n"/>
      <c r="B215" s="57" t="n"/>
      <c r="C215" s="79" t="n"/>
      <c r="D215" s="5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c r="Z215" s="197" t="n"/>
    </row>
    <row r="216" ht="12.75" customHeight="1" s="198">
      <c r="A216" s="57" t="n"/>
      <c r="B216" s="57" t="n"/>
      <c r="C216" s="79" t="n"/>
      <c r="D216" s="5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c r="Z216" s="197" t="n"/>
    </row>
    <row r="217" ht="12.75" customHeight="1" s="198">
      <c r="A217" s="57" t="n"/>
      <c r="B217" s="57" t="n"/>
      <c r="C217" s="79" t="n"/>
      <c r="D217" s="5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c r="Z217" s="197" t="n"/>
    </row>
    <row r="218" ht="12.75" customHeight="1" s="198">
      <c r="A218" s="57" t="n"/>
      <c r="B218" s="57" t="n"/>
      <c r="C218" s="79" t="n"/>
      <c r="D218" s="5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c r="Z218" s="197" t="n"/>
    </row>
    <row r="219" ht="12.75" customHeight="1" s="198">
      <c r="A219" s="57" t="n"/>
      <c r="B219" s="57" t="n"/>
      <c r="C219" s="79" t="n"/>
      <c r="D219" s="5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c r="Z219" s="197" t="n"/>
    </row>
    <row r="220" ht="12.75" customHeight="1" s="198">
      <c r="A220" s="57" t="n"/>
      <c r="B220" s="57" t="n"/>
      <c r="C220" s="79" t="n"/>
      <c r="D220" s="5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c r="Z220" s="197" t="n"/>
    </row>
    <row r="221" ht="15.75" customHeight="1" s="198">
      <c r="A221" s="57" t="n"/>
      <c r="B221" s="57" t="n"/>
      <c r="C221" s="79" t="n"/>
      <c r="D221" s="57" t="n"/>
    </row>
    <row r="222" ht="15.75" customHeight="1" s="198">
      <c r="A222" s="57" t="n"/>
      <c r="B222" s="57" t="n"/>
      <c r="C222" s="79" t="n"/>
      <c r="D222" s="57" t="n"/>
    </row>
    <row r="223" ht="15.75" customHeight="1" s="198">
      <c r="A223" s="57" t="n"/>
      <c r="B223" s="57" t="n"/>
      <c r="C223" s="79" t="n"/>
      <c r="D223" s="57" t="n"/>
    </row>
    <row r="224" ht="15.75" customHeight="1" s="198">
      <c r="A224" s="57" t="n"/>
      <c r="B224" s="57" t="n"/>
      <c r="C224" s="79" t="n"/>
      <c r="D224" s="57" t="n"/>
    </row>
    <row r="225" ht="15.75" customHeight="1" s="198">
      <c r="A225" s="57" t="n"/>
      <c r="B225" s="57" t="n"/>
      <c r="C225" s="79" t="n"/>
      <c r="D225" s="57" t="n"/>
    </row>
    <row r="226" ht="15.75" customHeight="1" s="198">
      <c r="A226" s="57" t="n"/>
      <c r="B226" s="57" t="n"/>
      <c r="C226" s="79" t="n"/>
      <c r="D226" s="57" t="n"/>
    </row>
    <row r="227" ht="15.75" customHeight="1" s="198">
      <c r="A227" s="57" t="n"/>
      <c r="B227" s="57" t="n"/>
      <c r="C227" s="79" t="n"/>
      <c r="D227" s="57" t="n"/>
    </row>
    <row r="228" ht="15.75" customHeight="1" s="198">
      <c r="A228" s="57" t="n"/>
      <c r="B228" s="57" t="n"/>
      <c r="C228" s="79" t="n"/>
      <c r="D228" s="57" t="n"/>
    </row>
    <row r="229" ht="15.75" customHeight="1" s="198">
      <c r="A229" s="57" t="n"/>
      <c r="B229" s="57" t="n"/>
      <c r="C229" s="79" t="n"/>
      <c r="D229" s="57" t="n"/>
    </row>
    <row r="230" ht="15.75" customHeight="1" s="198">
      <c r="A230" s="57" t="n"/>
      <c r="B230" s="57" t="n"/>
      <c r="C230" s="79" t="n"/>
      <c r="D230" s="57" t="n"/>
    </row>
    <row r="231" ht="15.75" customHeight="1" s="198">
      <c r="A231" s="57" t="n"/>
      <c r="B231" s="57" t="n"/>
      <c r="C231" s="79" t="n"/>
      <c r="D231" s="57" t="n"/>
    </row>
    <row r="232" ht="15.75" customHeight="1" s="198">
      <c r="A232" s="57" t="n"/>
      <c r="B232" s="57" t="n"/>
      <c r="C232" s="79" t="n"/>
      <c r="D232" s="57" t="n"/>
    </row>
    <row r="233" ht="15.75" customHeight="1" s="198">
      <c r="A233" s="57" t="n"/>
      <c r="B233" s="57" t="n"/>
      <c r="C233" s="79" t="n"/>
      <c r="D233" s="57" t="n"/>
    </row>
    <row r="234" ht="15.75" customHeight="1" s="198">
      <c r="A234" s="57" t="n"/>
      <c r="B234" s="57" t="n"/>
      <c r="C234" s="79" t="n"/>
      <c r="D234" s="57" t="n"/>
    </row>
    <row r="235" ht="15.75" customHeight="1" s="198">
      <c r="A235" s="57" t="n"/>
      <c r="B235" s="57" t="n"/>
      <c r="C235" s="79" t="n"/>
      <c r="D235" s="57" t="n"/>
    </row>
    <row r="236" ht="15.75" customHeight="1" s="198">
      <c r="A236" s="57" t="n"/>
      <c r="B236" s="57" t="n"/>
      <c r="C236" s="79" t="n"/>
      <c r="D236" s="57" t="n"/>
    </row>
    <row r="237" ht="15.75" customHeight="1" s="198">
      <c r="A237" s="57" t="n"/>
      <c r="B237" s="57" t="n"/>
      <c r="C237" s="79" t="n"/>
      <c r="D237" s="57" t="n"/>
    </row>
    <row r="238" ht="15.75" customHeight="1" s="198">
      <c r="A238" s="57" t="n"/>
      <c r="B238" s="57" t="n"/>
      <c r="C238" s="79" t="n"/>
      <c r="D238" s="57" t="n"/>
    </row>
    <row r="239" ht="15.75" customHeight="1" s="198">
      <c r="A239" s="57" t="n"/>
      <c r="B239" s="57" t="n"/>
      <c r="C239" s="79" t="n"/>
      <c r="D239" s="57" t="n"/>
    </row>
    <row r="240" ht="15.75" customHeight="1" s="198">
      <c r="A240" s="57" t="n"/>
      <c r="B240" s="57" t="n"/>
      <c r="C240" s="79" t="n"/>
      <c r="D240" s="57" t="n"/>
    </row>
    <row r="241" ht="15.75" customHeight="1" s="198">
      <c r="A241" s="57" t="n"/>
      <c r="B241" s="57" t="n"/>
      <c r="C241" s="79" t="n"/>
      <c r="D241" s="57" t="n"/>
    </row>
    <row r="242" ht="15.75" customHeight="1" s="198">
      <c r="A242" s="57" t="n"/>
      <c r="B242" s="57" t="n"/>
      <c r="C242" s="79" t="n"/>
      <c r="D242" s="57" t="n"/>
    </row>
    <row r="243" ht="15.75" customHeight="1" s="198">
      <c r="A243" s="57" t="n"/>
      <c r="B243" s="57" t="n"/>
      <c r="C243" s="79" t="n"/>
      <c r="D243" s="57" t="n"/>
    </row>
    <row r="244" ht="15.75" customHeight="1" s="198">
      <c r="A244" s="57" t="n"/>
      <c r="B244" s="57" t="n"/>
      <c r="C244" s="79" t="n"/>
      <c r="D244" s="57" t="n"/>
    </row>
    <row r="245" ht="15.75" customHeight="1" s="198">
      <c r="A245" s="57" t="n"/>
      <c r="B245" s="57" t="n"/>
      <c r="C245" s="79" t="n"/>
      <c r="D245" s="57" t="n"/>
    </row>
    <row r="246" ht="15.75" customHeight="1" s="198">
      <c r="A246" s="57" t="n"/>
      <c r="B246" s="57" t="n"/>
      <c r="C246" s="79" t="n"/>
      <c r="D246" s="57" t="n"/>
    </row>
    <row r="247" ht="15.75" customHeight="1" s="198">
      <c r="A247" s="57" t="n"/>
      <c r="B247" s="57" t="n"/>
      <c r="C247" s="79" t="n"/>
      <c r="D247" s="57" t="n"/>
    </row>
    <row r="248" ht="15.75" customHeight="1" s="198">
      <c r="A248" s="57" t="n"/>
      <c r="B248" s="57" t="n"/>
      <c r="C248" s="79" t="n"/>
      <c r="D248" s="57" t="n"/>
    </row>
    <row r="249" ht="15.75" customHeight="1" s="198">
      <c r="A249" s="57" t="n"/>
      <c r="B249" s="57" t="n"/>
      <c r="C249" s="79" t="n"/>
      <c r="D249" s="57" t="n"/>
    </row>
    <row r="250" ht="15.75" customHeight="1" s="198">
      <c r="A250" s="57" t="n"/>
      <c r="B250" s="57" t="n"/>
      <c r="C250" s="79" t="n"/>
      <c r="D250" s="57" t="n"/>
    </row>
    <row r="251" ht="15.75" customHeight="1" s="198">
      <c r="A251" s="57" t="n"/>
      <c r="B251" s="57" t="n"/>
      <c r="C251" s="79" t="n"/>
      <c r="D251" s="57" t="n"/>
    </row>
    <row r="252" ht="15.75" customHeight="1" s="198">
      <c r="A252" s="57" t="n"/>
      <c r="B252" s="57" t="n"/>
      <c r="C252" s="79" t="n"/>
      <c r="D252" s="57" t="n"/>
    </row>
    <row r="253" ht="15.75" customHeight="1" s="198">
      <c r="A253" s="57" t="n"/>
      <c r="B253" s="57" t="n"/>
      <c r="C253" s="79" t="n"/>
      <c r="D253" s="57" t="n"/>
    </row>
    <row r="254" ht="15.75" customHeight="1" s="198">
      <c r="A254" s="57" t="n"/>
      <c r="B254" s="57" t="n"/>
      <c r="C254" s="79" t="n"/>
      <c r="D254" s="57" t="n"/>
    </row>
    <row r="255" ht="15.75" customHeight="1" s="198">
      <c r="A255" s="57" t="n"/>
      <c r="B255" s="57" t="n"/>
      <c r="C255" s="79" t="n"/>
      <c r="D255" s="57" t="n"/>
    </row>
    <row r="256" ht="15.75" customHeight="1" s="198">
      <c r="A256" s="57" t="n"/>
      <c r="B256" s="57" t="n"/>
      <c r="C256" s="79" t="n"/>
      <c r="D256" s="57" t="n"/>
    </row>
    <row r="257" ht="15.75" customHeight="1" s="198">
      <c r="A257" s="57" t="n"/>
      <c r="B257" s="57" t="n"/>
      <c r="C257" s="79" t="n"/>
      <c r="D257" s="57" t="n"/>
    </row>
    <row r="258" ht="15.75" customHeight="1" s="198">
      <c r="A258" s="57" t="n"/>
      <c r="B258" s="57" t="n"/>
      <c r="C258" s="79" t="n"/>
      <c r="D258" s="57" t="n"/>
    </row>
    <row r="259" ht="15.75" customHeight="1" s="198">
      <c r="A259" s="57" t="n"/>
      <c r="B259" s="57" t="n"/>
      <c r="C259" s="79" t="n"/>
      <c r="D259" s="57" t="n"/>
    </row>
    <row r="260" ht="15.75" customHeight="1" s="198">
      <c r="A260" s="57" t="n"/>
      <c r="B260" s="57" t="n"/>
      <c r="C260" s="79" t="n"/>
      <c r="D260" s="57" t="n"/>
    </row>
    <row r="261" ht="15.75" customHeight="1" s="198">
      <c r="A261" s="57" t="n"/>
      <c r="B261" s="57" t="n"/>
      <c r="C261" s="79" t="n"/>
      <c r="D261" s="57" t="n"/>
    </row>
    <row r="262" ht="15.75" customHeight="1" s="198">
      <c r="A262" s="57" t="n"/>
      <c r="B262" s="57" t="n"/>
      <c r="C262" s="79" t="n"/>
      <c r="D262" s="57" t="n"/>
    </row>
    <row r="263" ht="15.75" customHeight="1" s="198">
      <c r="A263" s="57" t="n"/>
      <c r="B263" s="57" t="n"/>
      <c r="C263" s="79" t="n"/>
      <c r="D263" s="57" t="n"/>
    </row>
    <row r="264" ht="15.75" customHeight="1" s="198">
      <c r="A264" s="57" t="n"/>
      <c r="B264" s="57" t="n"/>
      <c r="C264" s="79" t="n"/>
      <c r="D264" s="57" t="n"/>
    </row>
    <row r="265" ht="15.75" customHeight="1" s="198">
      <c r="A265" s="57" t="n"/>
      <c r="B265" s="57" t="n"/>
      <c r="C265" s="79" t="n"/>
      <c r="D265" s="57" t="n"/>
    </row>
    <row r="266" ht="15.75" customHeight="1" s="198">
      <c r="A266" s="57" t="n"/>
      <c r="B266" s="57" t="n"/>
      <c r="C266" s="79" t="n"/>
      <c r="D266" s="57" t="n"/>
    </row>
    <row r="267" ht="15.75" customHeight="1" s="198">
      <c r="A267" s="57" t="n"/>
      <c r="B267" s="57" t="n"/>
      <c r="C267" s="79" t="n"/>
      <c r="D267" s="57" t="n"/>
    </row>
    <row r="268" ht="15.75" customHeight="1" s="198">
      <c r="A268" s="57" t="n"/>
      <c r="B268" s="57" t="n"/>
      <c r="C268" s="79" t="n"/>
      <c r="D268" s="57" t="n"/>
    </row>
    <row r="269" ht="15.75" customHeight="1" s="198">
      <c r="A269" s="57" t="n"/>
      <c r="B269" s="57" t="n"/>
      <c r="C269" s="79" t="n"/>
      <c r="D269" s="57" t="n"/>
    </row>
    <row r="270" ht="15.75" customHeight="1" s="198">
      <c r="A270" s="57" t="n"/>
      <c r="B270" s="57" t="n"/>
      <c r="C270" s="79" t="n"/>
      <c r="D270" s="57" t="n"/>
    </row>
    <row r="271" ht="15.75" customHeight="1" s="198">
      <c r="A271" s="57" t="n"/>
      <c r="B271" s="57" t="n"/>
      <c r="C271" s="79" t="n"/>
      <c r="D271" s="57" t="n"/>
    </row>
    <row r="272" ht="15.75" customHeight="1" s="198">
      <c r="A272" s="57" t="n"/>
      <c r="B272" s="57" t="n"/>
      <c r="C272" s="79" t="n"/>
      <c r="D272" s="57" t="n"/>
    </row>
    <row r="273" ht="15.75" customHeight="1" s="198">
      <c r="A273" s="57" t="n"/>
      <c r="B273" s="57" t="n"/>
      <c r="C273" s="79" t="n"/>
      <c r="D273" s="57" t="n"/>
    </row>
    <row r="274" ht="15.75" customHeight="1" s="198">
      <c r="A274" s="57" t="n"/>
      <c r="B274" s="57" t="n"/>
      <c r="C274" s="79" t="n"/>
      <c r="D274" s="57" t="n"/>
    </row>
    <row r="275" ht="15.75" customHeight="1" s="198">
      <c r="A275" s="57" t="n"/>
      <c r="B275" s="57" t="n"/>
      <c r="C275" s="79" t="n"/>
      <c r="D275" s="57" t="n"/>
    </row>
    <row r="276" ht="15.75" customHeight="1" s="198">
      <c r="A276" s="57" t="n"/>
      <c r="B276" s="57" t="n"/>
      <c r="C276" s="79" t="n"/>
      <c r="D276" s="57" t="n"/>
    </row>
    <row r="277" ht="15.75" customHeight="1" s="198">
      <c r="A277" s="57" t="n"/>
      <c r="B277" s="57" t="n"/>
      <c r="C277" s="79" t="n"/>
      <c r="D277" s="57" t="n"/>
    </row>
    <row r="278" ht="15.75" customHeight="1" s="198">
      <c r="A278" s="57" t="n"/>
      <c r="B278" s="57" t="n"/>
      <c r="C278" s="79" t="n"/>
      <c r="D278" s="57" t="n"/>
    </row>
    <row r="279" ht="15.75" customHeight="1" s="198">
      <c r="A279" s="57" t="n"/>
      <c r="B279" s="57" t="n"/>
      <c r="C279" s="79" t="n"/>
      <c r="D279" s="57" t="n"/>
    </row>
    <row r="280" ht="15.75" customHeight="1" s="198">
      <c r="A280" s="57" t="n"/>
      <c r="B280" s="57" t="n"/>
      <c r="C280" s="79" t="n"/>
      <c r="D280" s="57" t="n"/>
    </row>
    <row r="281" ht="15.75" customHeight="1" s="198">
      <c r="A281" s="57" t="n"/>
      <c r="B281" s="57" t="n"/>
      <c r="C281" s="79" t="n"/>
      <c r="D281" s="57" t="n"/>
    </row>
    <row r="282" ht="15.75" customHeight="1" s="198">
      <c r="A282" s="57" t="n"/>
      <c r="B282" s="57" t="n"/>
      <c r="C282" s="79" t="n"/>
      <c r="D282" s="57" t="n"/>
    </row>
    <row r="283" ht="15.75" customHeight="1" s="198">
      <c r="A283" s="57" t="n"/>
      <c r="B283" s="57" t="n"/>
      <c r="C283" s="79" t="n"/>
      <c r="D283" s="57" t="n"/>
    </row>
    <row r="284" ht="15.75" customHeight="1" s="198">
      <c r="A284" s="57" t="n"/>
      <c r="B284" s="57" t="n"/>
      <c r="C284" s="79" t="n"/>
      <c r="D284" s="57" t="n"/>
    </row>
    <row r="285" ht="15.75" customHeight="1" s="198">
      <c r="A285" s="57" t="n"/>
      <c r="B285" s="57" t="n"/>
      <c r="C285" s="79" t="n"/>
      <c r="D285" s="57" t="n"/>
    </row>
    <row r="286" ht="15.75" customHeight="1" s="198">
      <c r="A286" s="57" t="n"/>
      <c r="B286" s="57" t="n"/>
      <c r="C286" s="79" t="n"/>
      <c r="D286" s="57" t="n"/>
    </row>
    <row r="287" ht="15.75" customHeight="1" s="198">
      <c r="A287" s="57" t="n"/>
      <c r="B287" s="57" t="n"/>
      <c r="C287" s="79" t="n"/>
      <c r="D287" s="57" t="n"/>
    </row>
    <row r="288" ht="15.75" customHeight="1" s="198">
      <c r="A288" s="57" t="n"/>
      <c r="B288" s="57" t="n"/>
      <c r="C288" s="79" t="n"/>
      <c r="D288" s="57" t="n"/>
    </row>
    <row r="289" ht="15.75" customHeight="1" s="198">
      <c r="A289" s="57" t="n"/>
      <c r="B289" s="57" t="n"/>
      <c r="C289" s="79" t="n"/>
      <c r="D289" s="57" t="n"/>
    </row>
    <row r="290" ht="15.75" customHeight="1" s="198">
      <c r="A290" s="57" t="n"/>
      <c r="B290" s="57" t="n"/>
      <c r="C290" s="79" t="n"/>
      <c r="D290" s="57" t="n"/>
    </row>
    <row r="291" ht="15.75" customHeight="1" s="198">
      <c r="A291" s="57" t="n"/>
      <c r="B291" s="57" t="n"/>
      <c r="C291" s="79" t="n"/>
      <c r="D291" s="57" t="n"/>
    </row>
    <row r="292" ht="15.75" customHeight="1" s="198">
      <c r="A292" s="57" t="n"/>
      <c r="B292" s="57" t="n"/>
      <c r="C292" s="79" t="n"/>
      <c r="D292" s="57" t="n"/>
    </row>
    <row r="293" ht="15.75" customHeight="1" s="198">
      <c r="A293" s="57" t="n"/>
      <c r="B293" s="57" t="n"/>
      <c r="C293" s="79" t="n"/>
      <c r="D293" s="57" t="n"/>
    </row>
    <row r="294" ht="15.75" customHeight="1" s="198">
      <c r="A294" s="57" t="n"/>
      <c r="B294" s="57" t="n"/>
      <c r="C294" s="79" t="n"/>
      <c r="D294" s="57" t="n"/>
    </row>
    <row r="295" ht="15.75" customHeight="1" s="198">
      <c r="A295" s="57" t="n"/>
      <c r="B295" s="57" t="n"/>
      <c r="C295" s="79" t="n"/>
      <c r="D295" s="57" t="n"/>
    </row>
    <row r="296" ht="15.75" customHeight="1" s="198">
      <c r="A296" s="57" t="n"/>
      <c r="B296" s="57" t="n"/>
      <c r="C296" s="79" t="n"/>
      <c r="D296" s="57" t="n"/>
    </row>
    <row r="297" ht="15.75" customHeight="1" s="198">
      <c r="A297" s="57" t="n"/>
      <c r="B297" s="57" t="n"/>
      <c r="C297" s="79" t="n"/>
      <c r="D297" s="57" t="n"/>
    </row>
    <row r="298" ht="15.75" customHeight="1" s="198">
      <c r="A298" s="57" t="n"/>
      <c r="B298" s="57" t="n"/>
      <c r="C298" s="79" t="n"/>
      <c r="D298" s="57" t="n"/>
    </row>
    <row r="299" ht="15.75" customHeight="1" s="198">
      <c r="A299" s="57" t="n"/>
      <c r="B299" s="57" t="n"/>
      <c r="C299" s="79" t="n"/>
      <c r="D299" s="57" t="n"/>
    </row>
    <row r="300" ht="15.75" customHeight="1" s="198">
      <c r="A300" s="57" t="n"/>
      <c r="B300" s="57" t="n"/>
      <c r="C300" s="79" t="n"/>
      <c r="D300" s="57" t="n"/>
    </row>
    <row r="301" ht="15.75" customHeight="1" s="198">
      <c r="A301" s="57" t="n"/>
      <c r="B301" s="57" t="n"/>
      <c r="C301" s="79" t="n"/>
      <c r="D301" s="57" t="n"/>
    </row>
    <row r="302" ht="15.75" customHeight="1" s="198">
      <c r="A302" s="57" t="n"/>
      <c r="B302" s="57" t="n"/>
      <c r="C302" s="79" t="n"/>
      <c r="D302" s="57" t="n"/>
    </row>
    <row r="303" ht="15.75" customHeight="1" s="198">
      <c r="A303" s="57" t="n"/>
      <c r="B303" s="57" t="n"/>
      <c r="C303" s="79" t="n"/>
      <c r="D303" s="57" t="n"/>
    </row>
    <row r="304" ht="15.75" customHeight="1" s="198">
      <c r="A304" s="57" t="n"/>
      <c r="B304" s="57" t="n"/>
      <c r="C304" s="79" t="n"/>
      <c r="D304" s="57" t="n"/>
    </row>
    <row r="305" ht="15.75" customHeight="1" s="198">
      <c r="A305" s="57" t="n"/>
      <c r="B305" s="57" t="n"/>
      <c r="C305" s="79" t="n"/>
      <c r="D305" s="57" t="n"/>
    </row>
    <row r="306" ht="15.75" customHeight="1" s="198">
      <c r="A306" s="57" t="n"/>
      <c r="B306" s="57" t="n"/>
      <c r="C306" s="79" t="n"/>
      <c r="D306" s="57" t="n"/>
    </row>
    <row r="307" ht="15.75" customHeight="1" s="198">
      <c r="A307" s="57" t="n"/>
      <c r="B307" s="57" t="n"/>
      <c r="C307" s="79" t="n"/>
      <c r="D307" s="57" t="n"/>
    </row>
    <row r="308" ht="15.75" customHeight="1" s="198">
      <c r="A308" s="57" t="n"/>
      <c r="B308" s="57" t="n"/>
      <c r="C308" s="79" t="n"/>
      <c r="D308" s="57" t="n"/>
    </row>
    <row r="309" ht="15.75" customHeight="1" s="198">
      <c r="A309" s="57" t="n"/>
      <c r="B309" s="57" t="n"/>
      <c r="C309" s="79" t="n"/>
      <c r="D309" s="57" t="n"/>
    </row>
    <row r="310" ht="15.75" customHeight="1" s="198">
      <c r="A310" s="57" t="n"/>
      <c r="B310" s="57" t="n"/>
      <c r="C310" s="79" t="n"/>
      <c r="D310" s="57" t="n"/>
    </row>
    <row r="311" ht="15.75" customHeight="1" s="198">
      <c r="A311" s="57" t="n"/>
      <c r="B311" s="57" t="n"/>
      <c r="C311" s="79" t="n"/>
      <c r="D311" s="57" t="n"/>
    </row>
    <row r="312" ht="15.75" customHeight="1" s="198">
      <c r="A312" s="57" t="n"/>
      <c r="B312" s="57" t="n"/>
      <c r="C312" s="79" t="n"/>
      <c r="D312" s="57" t="n"/>
    </row>
    <row r="313" ht="15.75" customHeight="1" s="198">
      <c r="A313" s="57" t="n"/>
      <c r="B313" s="57" t="n"/>
      <c r="C313" s="79" t="n"/>
      <c r="D313" s="57" t="n"/>
    </row>
    <row r="314" ht="15.75" customHeight="1" s="198">
      <c r="A314" s="57" t="n"/>
      <c r="B314" s="57" t="n"/>
      <c r="C314" s="79" t="n"/>
      <c r="D314" s="57" t="n"/>
    </row>
    <row r="315" ht="15.75" customHeight="1" s="198">
      <c r="A315" s="57" t="n"/>
      <c r="B315" s="57" t="n"/>
      <c r="C315" s="79" t="n"/>
      <c r="D315" s="57" t="n"/>
    </row>
    <row r="316" ht="15.75" customHeight="1" s="198">
      <c r="A316" s="57" t="n"/>
      <c r="B316" s="57" t="n"/>
      <c r="C316" s="79" t="n"/>
      <c r="D316" s="57" t="n"/>
    </row>
    <row r="317" ht="15.75" customHeight="1" s="198">
      <c r="A317" s="57" t="n"/>
      <c r="B317" s="57" t="n"/>
      <c r="C317" s="79" t="n"/>
      <c r="D317" s="57" t="n"/>
    </row>
    <row r="318" ht="15.75" customHeight="1" s="198">
      <c r="A318" s="57" t="n"/>
      <c r="B318" s="57" t="n"/>
      <c r="C318" s="79" t="n"/>
      <c r="D318" s="57" t="n"/>
    </row>
    <row r="319" ht="15.75" customHeight="1" s="198">
      <c r="A319" s="57" t="n"/>
      <c r="B319" s="57" t="n"/>
      <c r="C319" s="79" t="n"/>
      <c r="D319" s="57" t="n"/>
    </row>
    <row r="320" ht="15.75" customHeight="1" s="198">
      <c r="A320" s="57" t="n"/>
      <c r="B320" s="57" t="n"/>
      <c r="C320" s="79" t="n"/>
      <c r="D320" s="57" t="n"/>
    </row>
    <row r="321" ht="15.75" customHeight="1" s="198">
      <c r="A321" s="57" t="n"/>
      <c r="B321" s="57" t="n"/>
      <c r="C321" s="79" t="n"/>
      <c r="D321" s="57" t="n"/>
    </row>
    <row r="322" ht="15.75" customHeight="1" s="198">
      <c r="A322" s="57" t="n"/>
      <c r="B322" s="57" t="n"/>
      <c r="C322" s="79" t="n"/>
      <c r="D322" s="57" t="n"/>
    </row>
    <row r="323" ht="15.75" customHeight="1" s="198">
      <c r="A323" s="57" t="n"/>
      <c r="B323" s="57" t="n"/>
      <c r="C323" s="79" t="n"/>
      <c r="D323" s="57" t="n"/>
    </row>
    <row r="324" ht="15.75" customHeight="1" s="198">
      <c r="A324" s="57" t="n"/>
      <c r="B324" s="57" t="n"/>
      <c r="C324" s="79" t="n"/>
      <c r="D324" s="57" t="n"/>
    </row>
    <row r="325" ht="15.75" customHeight="1" s="198">
      <c r="A325" s="57" t="n"/>
      <c r="B325" s="57" t="n"/>
      <c r="C325" s="79" t="n"/>
      <c r="D325" s="57" t="n"/>
    </row>
    <row r="326" ht="15.75" customHeight="1" s="198">
      <c r="A326" s="57" t="n"/>
      <c r="B326" s="57" t="n"/>
      <c r="C326" s="79" t="n"/>
      <c r="D326" s="57" t="n"/>
    </row>
    <row r="327" ht="15.75" customHeight="1" s="198">
      <c r="A327" s="57" t="n"/>
      <c r="B327" s="57" t="n"/>
      <c r="C327" s="79" t="n"/>
      <c r="D327" s="57" t="n"/>
    </row>
    <row r="328" ht="15.75" customHeight="1" s="198">
      <c r="A328" s="57" t="n"/>
      <c r="B328" s="57" t="n"/>
      <c r="C328" s="79" t="n"/>
      <c r="D328" s="57" t="n"/>
    </row>
    <row r="329" ht="15.75" customHeight="1" s="198">
      <c r="A329" s="57" t="n"/>
      <c r="B329" s="57" t="n"/>
      <c r="C329" s="79" t="n"/>
      <c r="D329" s="57" t="n"/>
    </row>
    <row r="330" ht="15.75" customHeight="1" s="198">
      <c r="A330" s="57" t="n"/>
      <c r="B330" s="57" t="n"/>
      <c r="C330" s="79" t="n"/>
      <c r="D330" s="57" t="n"/>
    </row>
    <row r="331" ht="15.75" customHeight="1" s="198">
      <c r="A331" s="57" t="n"/>
      <c r="B331" s="57" t="n"/>
      <c r="C331" s="79" t="n"/>
      <c r="D331" s="57" t="n"/>
    </row>
    <row r="332" ht="15.75" customHeight="1" s="198">
      <c r="A332" s="57" t="n"/>
      <c r="B332" s="57" t="n"/>
      <c r="C332" s="79" t="n"/>
      <c r="D332" s="57" t="n"/>
    </row>
    <row r="333" ht="15.75" customHeight="1" s="198">
      <c r="A333" s="57" t="n"/>
      <c r="B333" s="57" t="n"/>
      <c r="C333" s="79" t="n"/>
      <c r="D333" s="57" t="n"/>
    </row>
    <row r="334" ht="15.75" customHeight="1" s="198">
      <c r="A334" s="57" t="n"/>
      <c r="B334" s="57" t="n"/>
      <c r="C334" s="79" t="n"/>
      <c r="D334" s="57" t="n"/>
    </row>
    <row r="335" ht="15.75" customHeight="1" s="198">
      <c r="A335" s="57" t="n"/>
      <c r="B335" s="57" t="n"/>
      <c r="C335" s="79" t="n"/>
      <c r="D335" s="57" t="n"/>
    </row>
    <row r="336" ht="15.75" customHeight="1" s="198">
      <c r="A336" s="57" t="n"/>
      <c r="B336" s="57" t="n"/>
      <c r="C336" s="79" t="n"/>
      <c r="D336" s="57" t="n"/>
    </row>
    <row r="337" ht="15.75" customHeight="1" s="198">
      <c r="A337" s="57" t="n"/>
      <c r="B337" s="57" t="n"/>
      <c r="C337" s="79" t="n"/>
      <c r="D337" s="57" t="n"/>
    </row>
    <row r="338" ht="15.75" customHeight="1" s="198">
      <c r="A338" s="57" t="n"/>
      <c r="B338" s="57" t="n"/>
      <c r="C338" s="79" t="n"/>
      <c r="D338" s="57" t="n"/>
    </row>
    <row r="339" ht="15.75" customHeight="1" s="198">
      <c r="A339" s="57" t="n"/>
      <c r="B339" s="57" t="n"/>
      <c r="C339" s="79" t="n"/>
      <c r="D339" s="57" t="n"/>
    </row>
    <row r="340" ht="15.75" customHeight="1" s="198">
      <c r="A340" s="57" t="n"/>
      <c r="B340" s="57" t="n"/>
      <c r="C340" s="79" t="n"/>
      <c r="D340" s="57" t="n"/>
    </row>
    <row r="341" ht="15.75" customHeight="1" s="198">
      <c r="A341" s="57" t="n"/>
      <c r="B341" s="57" t="n"/>
      <c r="C341" s="79" t="n"/>
      <c r="D341" s="57" t="n"/>
    </row>
    <row r="342" ht="15.75" customHeight="1" s="198">
      <c r="A342" s="57" t="n"/>
      <c r="B342" s="57" t="n"/>
      <c r="C342" s="79" t="n"/>
      <c r="D342" s="57" t="n"/>
    </row>
    <row r="343" ht="15.75" customHeight="1" s="198">
      <c r="A343" s="57" t="n"/>
      <c r="B343" s="57" t="n"/>
      <c r="C343" s="79" t="n"/>
      <c r="D343" s="57" t="n"/>
    </row>
    <row r="344" ht="15.75" customHeight="1" s="198">
      <c r="A344" s="57" t="n"/>
      <c r="B344" s="57" t="n"/>
      <c r="C344" s="79" t="n"/>
      <c r="D344" s="57" t="n"/>
    </row>
    <row r="345" ht="15.75" customHeight="1" s="198">
      <c r="A345" s="57" t="n"/>
      <c r="B345" s="57" t="n"/>
      <c r="C345" s="79" t="n"/>
      <c r="D345" s="57" t="n"/>
    </row>
    <row r="346" ht="15.75" customHeight="1" s="198">
      <c r="A346" s="57" t="n"/>
      <c r="B346" s="57" t="n"/>
      <c r="C346" s="79" t="n"/>
      <c r="D346" s="57" t="n"/>
    </row>
    <row r="347" ht="15.75" customHeight="1" s="198">
      <c r="A347" s="57" t="n"/>
      <c r="B347" s="57" t="n"/>
      <c r="C347" s="79" t="n"/>
      <c r="D347" s="57" t="n"/>
    </row>
    <row r="348" ht="15.75" customHeight="1" s="198">
      <c r="A348" s="57" t="n"/>
      <c r="B348" s="57" t="n"/>
      <c r="C348" s="79" t="n"/>
      <c r="D348" s="57" t="n"/>
    </row>
    <row r="349" ht="15.75" customHeight="1" s="198">
      <c r="A349" s="57" t="n"/>
      <c r="B349" s="57" t="n"/>
      <c r="C349" s="79" t="n"/>
      <c r="D349" s="57" t="n"/>
    </row>
    <row r="350" ht="15.75" customHeight="1" s="198">
      <c r="A350" s="57" t="n"/>
      <c r="B350" s="57" t="n"/>
      <c r="C350" s="79" t="n"/>
      <c r="D350" s="57" t="n"/>
    </row>
    <row r="351" ht="15.75" customHeight="1" s="198">
      <c r="A351" s="57" t="n"/>
      <c r="B351" s="57" t="n"/>
      <c r="C351" s="79" t="n"/>
      <c r="D351" s="57" t="n"/>
    </row>
    <row r="352" ht="15.75" customHeight="1" s="198">
      <c r="A352" s="57" t="n"/>
      <c r="B352" s="57" t="n"/>
      <c r="C352" s="79" t="n"/>
      <c r="D352" s="57" t="n"/>
    </row>
    <row r="353" ht="15.75" customHeight="1" s="198">
      <c r="A353" s="57" t="n"/>
      <c r="B353" s="57" t="n"/>
      <c r="C353" s="79" t="n"/>
      <c r="D353" s="57" t="n"/>
    </row>
    <row r="354" ht="15.75" customHeight="1" s="198">
      <c r="A354" s="57" t="n"/>
      <c r="B354" s="57" t="n"/>
      <c r="C354" s="79" t="n"/>
      <c r="D354" s="57" t="n"/>
    </row>
    <row r="355" ht="15.75" customHeight="1" s="198">
      <c r="A355" s="57" t="n"/>
      <c r="B355" s="57" t="n"/>
      <c r="C355" s="79" t="n"/>
      <c r="D355" s="57" t="n"/>
    </row>
    <row r="356" ht="15.75" customHeight="1" s="198">
      <c r="A356" s="57" t="n"/>
      <c r="B356" s="57" t="n"/>
      <c r="C356" s="79" t="n"/>
      <c r="D356" s="57" t="n"/>
    </row>
    <row r="357" ht="15.75" customHeight="1" s="198">
      <c r="A357" s="57" t="n"/>
      <c r="B357" s="57" t="n"/>
      <c r="C357" s="79" t="n"/>
      <c r="D357" s="57" t="n"/>
    </row>
    <row r="358" ht="15.75" customHeight="1" s="198">
      <c r="A358" s="57" t="n"/>
      <c r="B358" s="57" t="n"/>
      <c r="C358" s="79" t="n"/>
      <c r="D358" s="57" t="n"/>
    </row>
    <row r="359" ht="15.75" customHeight="1" s="198">
      <c r="A359" s="57" t="n"/>
      <c r="B359" s="57" t="n"/>
      <c r="C359" s="79" t="n"/>
      <c r="D359" s="57" t="n"/>
    </row>
    <row r="360" ht="15.75" customHeight="1" s="198">
      <c r="A360" s="57" t="n"/>
      <c r="B360" s="57" t="n"/>
      <c r="C360" s="79" t="n"/>
      <c r="D360" s="57" t="n"/>
    </row>
    <row r="361" ht="15.75" customHeight="1" s="198">
      <c r="A361" s="57" t="n"/>
      <c r="B361" s="57" t="n"/>
      <c r="C361" s="79" t="n"/>
      <c r="D361" s="57" t="n"/>
    </row>
    <row r="362" ht="15.75" customHeight="1" s="198">
      <c r="A362" s="57" t="n"/>
      <c r="B362" s="57" t="n"/>
      <c r="C362" s="79" t="n"/>
      <c r="D362" s="57" t="n"/>
    </row>
    <row r="363" ht="15.75" customHeight="1" s="198">
      <c r="A363" s="57" t="n"/>
      <c r="B363" s="57" t="n"/>
      <c r="C363" s="79" t="n"/>
      <c r="D363" s="57" t="n"/>
    </row>
    <row r="364" ht="15.75" customHeight="1" s="198">
      <c r="A364" s="57" t="n"/>
      <c r="B364" s="57" t="n"/>
      <c r="C364" s="79" t="n"/>
      <c r="D364" s="57" t="n"/>
    </row>
    <row r="365" ht="15.75" customHeight="1" s="198">
      <c r="A365" s="57" t="n"/>
      <c r="B365" s="57" t="n"/>
      <c r="C365" s="79" t="n"/>
      <c r="D365" s="57" t="n"/>
    </row>
    <row r="366" ht="15.75" customHeight="1" s="198">
      <c r="A366" s="57" t="n"/>
      <c r="B366" s="57" t="n"/>
      <c r="C366" s="79" t="n"/>
      <c r="D366" s="57" t="n"/>
    </row>
    <row r="367" ht="15.75" customHeight="1" s="198">
      <c r="A367" s="57" t="n"/>
      <c r="B367" s="57" t="n"/>
      <c r="C367" s="79" t="n"/>
      <c r="D367" s="57" t="n"/>
    </row>
    <row r="368" ht="15.75" customHeight="1" s="198">
      <c r="A368" s="57" t="n"/>
      <c r="B368" s="57" t="n"/>
      <c r="C368" s="79" t="n"/>
      <c r="D368" s="57" t="n"/>
    </row>
    <row r="369" ht="15.75" customHeight="1" s="198">
      <c r="A369" s="57" t="n"/>
      <c r="B369" s="57" t="n"/>
      <c r="C369" s="79" t="n"/>
      <c r="D369" s="57" t="n"/>
    </row>
    <row r="370" ht="15.75" customHeight="1" s="198">
      <c r="A370" s="57" t="n"/>
      <c r="B370" s="57" t="n"/>
      <c r="C370" s="79" t="n"/>
      <c r="D370" s="57" t="n"/>
    </row>
    <row r="371" ht="15.75" customHeight="1" s="198">
      <c r="A371" s="57" t="n"/>
      <c r="B371" s="57" t="n"/>
      <c r="C371" s="79" t="n"/>
      <c r="D371" s="57" t="n"/>
    </row>
    <row r="372" ht="15.75" customHeight="1" s="198">
      <c r="A372" s="57" t="n"/>
      <c r="B372" s="57" t="n"/>
      <c r="C372" s="79" t="n"/>
      <c r="D372" s="57" t="n"/>
    </row>
    <row r="373" ht="15.75" customHeight="1" s="198">
      <c r="A373" s="57" t="n"/>
      <c r="B373" s="57" t="n"/>
      <c r="C373" s="79" t="n"/>
      <c r="D373" s="57" t="n"/>
    </row>
    <row r="374" ht="15.75" customHeight="1" s="198">
      <c r="A374" s="57" t="n"/>
      <c r="B374" s="57" t="n"/>
      <c r="C374" s="79" t="n"/>
      <c r="D374" s="57" t="n"/>
    </row>
    <row r="375" ht="15.75" customHeight="1" s="198">
      <c r="A375" s="57" t="n"/>
      <c r="B375" s="57" t="n"/>
      <c r="C375" s="79" t="n"/>
      <c r="D375" s="57" t="n"/>
    </row>
    <row r="376" ht="15.75" customHeight="1" s="198">
      <c r="A376" s="57" t="n"/>
      <c r="B376" s="57" t="n"/>
      <c r="C376" s="79" t="n"/>
      <c r="D376" s="57" t="n"/>
    </row>
    <row r="377" ht="15.75" customHeight="1" s="198">
      <c r="A377" s="57" t="n"/>
      <c r="B377" s="57" t="n"/>
      <c r="C377" s="79" t="n"/>
      <c r="D377" s="57" t="n"/>
    </row>
    <row r="378" ht="15.75" customHeight="1" s="198">
      <c r="A378" s="57" t="n"/>
      <c r="B378" s="57" t="n"/>
      <c r="C378" s="79" t="n"/>
      <c r="D378" s="57" t="n"/>
    </row>
    <row r="379" ht="15.75" customHeight="1" s="198">
      <c r="A379" s="57" t="n"/>
      <c r="B379" s="57" t="n"/>
      <c r="C379" s="79" t="n"/>
      <c r="D379" s="57" t="n"/>
    </row>
    <row r="380" ht="15.75" customHeight="1" s="198">
      <c r="A380" s="57" t="n"/>
      <c r="B380" s="57" t="n"/>
      <c r="C380" s="79" t="n"/>
      <c r="D380" s="57" t="n"/>
    </row>
    <row r="381" ht="15.75" customHeight="1" s="198">
      <c r="A381" s="57" t="n"/>
      <c r="B381" s="57" t="n"/>
      <c r="C381" s="79" t="n"/>
      <c r="D381" s="57" t="n"/>
    </row>
    <row r="382" ht="15.75" customHeight="1" s="198">
      <c r="A382" s="57" t="n"/>
      <c r="B382" s="57" t="n"/>
      <c r="C382" s="79" t="n"/>
      <c r="D382" s="57" t="n"/>
    </row>
    <row r="383" ht="15.75" customHeight="1" s="198">
      <c r="A383" s="57" t="n"/>
      <c r="B383" s="57" t="n"/>
      <c r="C383" s="79" t="n"/>
      <c r="D383" s="57" t="n"/>
    </row>
    <row r="384" ht="15.75" customHeight="1" s="198">
      <c r="A384" s="57" t="n"/>
      <c r="B384" s="57" t="n"/>
      <c r="C384" s="79" t="n"/>
      <c r="D384" s="57" t="n"/>
    </row>
    <row r="385" ht="15.75" customHeight="1" s="198">
      <c r="A385" s="57" t="n"/>
      <c r="B385" s="57" t="n"/>
      <c r="C385" s="79" t="n"/>
      <c r="D385" s="57" t="n"/>
    </row>
    <row r="386" ht="15.75" customHeight="1" s="198">
      <c r="A386" s="57" t="n"/>
      <c r="B386" s="57" t="n"/>
      <c r="C386" s="79" t="n"/>
      <c r="D386" s="57" t="n"/>
    </row>
    <row r="387" ht="15.75" customHeight="1" s="198">
      <c r="A387" s="57" t="n"/>
      <c r="B387" s="57" t="n"/>
      <c r="C387" s="79" t="n"/>
      <c r="D387" s="57" t="n"/>
    </row>
    <row r="388" ht="15.75" customHeight="1" s="198">
      <c r="A388" s="57" t="n"/>
      <c r="B388" s="57" t="n"/>
      <c r="C388" s="79" t="n"/>
      <c r="D388" s="57" t="n"/>
    </row>
    <row r="389" ht="15.75" customHeight="1" s="198">
      <c r="A389" s="57" t="n"/>
      <c r="B389" s="57" t="n"/>
      <c r="C389" s="79" t="n"/>
      <c r="D389" s="57" t="n"/>
    </row>
    <row r="390" ht="15.75" customHeight="1" s="198">
      <c r="A390" s="57" t="n"/>
      <c r="B390" s="57" t="n"/>
      <c r="C390" s="79" t="n"/>
      <c r="D390" s="57" t="n"/>
    </row>
    <row r="391" ht="15.75" customHeight="1" s="198">
      <c r="A391" s="57" t="n"/>
      <c r="B391" s="57" t="n"/>
      <c r="C391" s="79" t="n"/>
      <c r="D391" s="57" t="n"/>
    </row>
    <row r="392" ht="15.75" customHeight="1" s="198">
      <c r="A392" s="57" t="n"/>
      <c r="B392" s="57" t="n"/>
      <c r="C392" s="79" t="n"/>
      <c r="D392" s="57" t="n"/>
    </row>
    <row r="393" ht="15.75" customHeight="1" s="198">
      <c r="A393" s="57" t="n"/>
      <c r="B393" s="57" t="n"/>
      <c r="C393" s="79" t="n"/>
      <c r="D393" s="57" t="n"/>
    </row>
    <row r="394" ht="15.75" customHeight="1" s="198">
      <c r="A394" s="57" t="n"/>
      <c r="B394" s="57" t="n"/>
      <c r="C394" s="79" t="n"/>
      <c r="D394" s="57" t="n"/>
    </row>
    <row r="395" ht="15.75" customHeight="1" s="198">
      <c r="A395" s="57" t="n"/>
      <c r="B395" s="57" t="n"/>
      <c r="C395" s="79" t="n"/>
      <c r="D395" s="57" t="n"/>
    </row>
    <row r="396" ht="15.75" customHeight="1" s="198">
      <c r="A396" s="57" t="n"/>
      <c r="B396" s="57" t="n"/>
      <c r="C396" s="79" t="n"/>
      <c r="D396" s="57" t="n"/>
    </row>
    <row r="397" ht="15.75" customHeight="1" s="198">
      <c r="A397" s="57" t="n"/>
      <c r="B397" s="57" t="n"/>
      <c r="C397" s="79" t="n"/>
      <c r="D397" s="57" t="n"/>
    </row>
    <row r="398" ht="15.75" customHeight="1" s="198">
      <c r="A398" s="57" t="n"/>
      <c r="B398" s="57" t="n"/>
      <c r="C398" s="79" t="n"/>
      <c r="D398" s="57" t="n"/>
    </row>
    <row r="399" ht="15.75" customHeight="1" s="198">
      <c r="A399" s="57" t="n"/>
      <c r="B399" s="57" t="n"/>
      <c r="C399" s="79" t="n"/>
      <c r="D399" s="57" t="n"/>
    </row>
    <row r="400" ht="15.75" customHeight="1" s="198">
      <c r="A400" s="57" t="n"/>
      <c r="B400" s="57" t="n"/>
      <c r="C400" s="79" t="n"/>
      <c r="D400" s="57" t="n"/>
    </row>
    <row r="401" ht="15.75" customHeight="1" s="198">
      <c r="A401" s="57" t="n"/>
      <c r="B401" s="57" t="n"/>
      <c r="C401" s="79" t="n"/>
      <c r="D401" s="57" t="n"/>
    </row>
    <row r="402" ht="15.75" customHeight="1" s="198">
      <c r="A402" s="57" t="n"/>
      <c r="B402" s="57" t="n"/>
      <c r="C402" s="79" t="n"/>
      <c r="D402" s="57" t="n"/>
    </row>
    <row r="403" ht="15.75" customHeight="1" s="198">
      <c r="A403" s="57" t="n"/>
      <c r="B403" s="57" t="n"/>
      <c r="C403" s="79" t="n"/>
      <c r="D403" s="57" t="n"/>
    </row>
    <row r="404" ht="15.75" customHeight="1" s="198">
      <c r="A404" s="57" t="n"/>
      <c r="B404" s="57" t="n"/>
      <c r="C404" s="79" t="n"/>
      <c r="D404" s="57" t="n"/>
    </row>
    <row r="405" ht="15.75" customHeight="1" s="198">
      <c r="A405" s="57" t="n"/>
      <c r="B405" s="57" t="n"/>
      <c r="C405" s="79" t="n"/>
      <c r="D405" s="57" t="n"/>
    </row>
    <row r="406" ht="15.75" customHeight="1" s="198">
      <c r="A406" s="57" t="n"/>
      <c r="B406" s="57" t="n"/>
      <c r="C406" s="79" t="n"/>
      <c r="D406" s="57" t="n"/>
    </row>
    <row r="407" ht="15.75" customHeight="1" s="198">
      <c r="A407" s="57" t="n"/>
      <c r="B407" s="57" t="n"/>
      <c r="C407" s="79" t="n"/>
      <c r="D407" s="57" t="n"/>
    </row>
    <row r="408" ht="15.75" customHeight="1" s="198">
      <c r="A408" s="57" t="n"/>
      <c r="B408" s="57" t="n"/>
      <c r="C408" s="79" t="n"/>
      <c r="D408" s="57" t="n"/>
    </row>
    <row r="409" ht="15.75" customHeight="1" s="198">
      <c r="A409" s="57" t="n"/>
      <c r="B409" s="57" t="n"/>
      <c r="C409" s="79" t="n"/>
      <c r="D409" s="57" t="n"/>
    </row>
    <row r="410" ht="15.75" customHeight="1" s="198">
      <c r="A410" s="57" t="n"/>
      <c r="B410" s="57" t="n"/>
      <c r="C410" s="79" t="n"/>
      <c r="D410" s="57" t="n"/>
    </row>
    <row r="411" ht="15.75" customHeight="1" s="198">
      <c r="A411" s="57" t="n"/>
      <c r="B411" s="57" t="n"/>
      <c r="C411" s="79" t="n"/>
      <c r="D411" s="57" t="n"/>
    </row>
    <row r="412" ht="15.75" customHeight="1" s="198">
      <c r="A412" s="57" t="n"/>
      <c r="B412" s="57" t="n"/>
      <c r="C412" s="79" t="n"/>
      <c r="D412" s="57" t="n"/>
    </row>
    <row r="413" ht="15.75" customHeight="1" s="198">
      <c r="A413" s="57" t="n"/>
      <c r="B413" s="57" t="n"/>
      <c r="C413" s="79" t="n"/>
      <c r="D413" s="57" t="n"/>
    </row>
    <row r="414" ht="15.75" customHeight="1" s="198">
      <c r="A414" s="57" t="n"/>
      <c r="B414" s="57" t="n"/>
      <c r="C414" s="79" t="n"/>
      <c r="D414" s="57" t="n"/>
    </row>
    <row r="415" ht="15.75" customHeight="1" s="198">
      <c r="A415" s="57" t="n"/>
      <c r="B415" s="57" t="n"/>
      <c r="C415" s="79" t="n"/>
      <c r="D415" s="57" t="n"/>
    </row>
    <row r="416" ht="15.75" customHeight="1" s="198">
      <c r="A416" s="57" t="n"/>
      <c r="B416" s="57" t="n"/>
      <c r="C416" s="79" t="n"/>
      <c r="D416" s="57" t="n"/>
    </row>
    <row r="417" ht="15.75" customHeight="1" s="198">
      <c r="A417" s="57" t="n"/>
      <c r="B417" s="57" t="n"/>
      <c r="C417" s="79" t="n"/>
      <c r="D417" s="57" t="n"/>
    </row>
    <row r="418" ht="15.75" customHeight="1" s="198">
      <c r="A418" s="57" t="n"/>
      <c r="B418" s="57" t="n"/>
      <c r="C418" s="79" t="n"/>
      <c r="D418" s="57" t="n"/>
    </row>
    <row r="419" ht="15.75" customHeight="1" s="198">
      <c r="A419" s="57" t="n"/>
      <c r="B419" s="57" t="n"/>
      <c r="C419" s="79" t="n"/>
      <c r="D419" s="57" t="n"/>
    </row>
    <row r="420" ht="15.75" customHeight="1" s="198">
      <c r="A420" s="57" t="n"/>
      <c r="B420" s="57" t="n"/>
      <c r="C420" s="79" t="n"/>
      <c r="D420" s="57" t="n"/>
    </row>
    <row r="421" ht="15.75" customHeight="1" s="198">
      <c r="A421" s="57" t="n"/>
      <c r="B421" s="57" t="n"/>
      <c r="C421" s="79" t="n"/>
      <c r="D421" s="57" t="n"/>
    </row>
    <row r="422" ht="15.75" customHeight="1" s="198">
      <c r="A422" s="57" t="n"/>
      <c r="B422" s="57" t="n"/>
      <c r="C422" s="79" t="n"/>
      <c r="D422" s="57" t="n"/>
    </row>
    <row r="423" ht="15.75" customHeight="1" s="198">
      <c r="A423" s="57" t="n"/>
      <c r="B423" s="57" t="n"/>
      <c r="C423" s="79" t="n"/>
      <c r="D423" s="57" t="n"/>
    </row>
    <row r="424" ht="15.75" customHeight="1" s="198">
      <c r="A424" s="57" t="n"/>
      <c r="B424" s="57" t="n"/>
      <c r="C424" s="79" t="n"/>
      <c r="D424" s="57" t="n"/>
    </row>
    <row r="425" ht="15.75" customHeight="1" s="198">
      <c r="A425" s="57" t="n"/>
      <c r="B425" s="57" t="n"/>
      <c r="C425" s="79" t="n"/>
      <c r="D425" s="57" t="n"/>
    </row>
    <row r="426" ht="15.75" customHeight="1" s="198">
      <c r="A426" s="57" t="n"/>
      <c r="B426" s="57" t="n"/>
      <c r="C426" s="79" t="n"/>
      <c r="D426" s="57" t="n"/>
    </row>
    <row r="427" ht="15.75" customHeight="1" s="198">
      <c r="A427" s="57" t="n"/>
      <c r="B427" s="57" t="n"/>
      <c r="C427" s="79" t="n"/>
      <c r="D427" s="57" t="n"/>
    </row>
    <row r="428" ht="15.75" customHeight="1" s="198">
      <c r="A428" s="57" t="n"/>
      <c r="B428" s="57" t="n"/>
      <c r="C428" s="79" t="n"/>
      <c r="D428" s="57" t="n"/>
    </row>
    <row r="429" ht="15.75" customHeight="1" s="198">
      <c r="A429" s="57" t="n"/>
      <c r="B429" s="57" t="n"/>
      <c r="C429" s="79" t="n"/>
      <c r="D429" s="57" t="n"/>
    </row>
    <row r="430" ht="15.75" customHeight="1" s="198">
      <c r="A430" s="57" t="n"/>
      <c r="B430" s="57" t="n"/>
      <c r="C430" s="79" t="n"/>
      <c r="D430" s="57" t="n"/>
    </row>
    <row r="431" ht="15.75" customHeight="1" s="198">
      <c r="A431" s="57" t="n"/>
      <c r="B431" s="57" t="n"/>
      <c r="C431" s="79" t="n"/>
      <c r="D431" s="57" t="n"/>
    </row>
    <row r="432" ht="15.75" customHeight="1" s="198">
      <c r="A432" s="57" t="n"/>
      <c r="B432" s="57" t="n"/>
      <c r="C432" s="79" t="n"/>
      <c r="D432" s="57" t="n"/>
    </row>
    <row r="433" ht="15.75" customHeight="1" s="198">
      <c r="A433" s="57" t="n"/>
      <c r="B433" s="57" t="n"/>
      <c r="C433" s="79" t="n"/>
      <c r="D433" s="57" t="n"/>
    </row>
    <row r="434" ht="15.75" customHeight="1" s="198">
      <c r="A434" s="57" t="n"/>
      <c r="B434" s="57" t="n"/>
      <c r="C434" s="79" t="n"/>
      <c r="D434" s="57" t="n"/>
    </row>
    <row r="435" ht="15.75" customHeight="1" s="198">
      <c r="A435" s="57" t="n"/>
      <c r="B435" s="57" t="n"/>
      <c r="C435" s="79" t="n"/>
      <c r="D435" s="57" t="n"/>
    </row>
    <row r="436" ht="15.75" customHeight="1" s="198">
      <c r="A436" s="57" t="n"/>
      <c r="B436" s="57" t="n"/>
      <c r="C436" s="79" t="n"/>
      <c r="D436" s="57" t="n"/>
    </row>
    <row r="437" ht="15.75" customHeight="1" s="198">
      <c r="A437" s="57" t="n"/>
      <c r="B437" s="57" t="n"/>
      <c r="C437" s="79" t="n"/>
      <c r="D437" s="57" t="n"/>
    </row>
    <row r="438" ht="15.75" customHeight="1" s="198">
      <c r="A438" s="57" t="n"/>
      <c r="B438" s="57" t="n"/>
      <c r="C438" s="79" t="n"/>
      <c r="D438" s="57" t="n"/>
    </row>
    <row r="439" ht="15.75" customHeight="1" s="198">
      <c r="A439" s="57" t="n"/>
      <c r="B439" s="57" t="n"/>
      <c r="C439" s="79" t="n"/>
      <c r="D439" s="57" t="n"/>
    </row>
    <row r="440" ht="15.75" customHeight="1" s="198">
      <c r="A440" s="57" t="n"/>
      <c r="B440" s="57" t="n"/>
      <c r="C440" s="79" t="n"/>
      <c r="D440" s="57" t="n"/>
    </row>
    <row r="441" ht="15.75" customHeight="1" s="198">
      <c r="A441" s="57" t="n"/>
      <c r="B441" s="57" t="n"/>
      <c r="C441" s="79" t="n"/>
      <c r="D441" s="57" t="n"/>
    </row>
    <row r="442" ht="15.75" customHeight="1" s="198">
      <c r="A442" s="57" t="n"/>
      <c r="B442" s="57" t="n"/>
      <c r="C442" s="79" t="n"/>
      <c r="D442" s="57" t="n"/>
    </row>
    <row r="443" ht="15.75" customHeight="1" s="198">
      <c r="A443" s="57" t="n"/>
      <c r="B443" s="57" t="n"/>
      <c r="C443" s="79" t="n"/>
      <c r="D443" s="57" t="n"/>
    </row>
    <row r="444" ht="15.75" customHeight="1" s="198">
      <c r="A444" s="57" t="n"/>
      <c r="B444" s="57" t="n"/>
      <c r="C444" s="79" t="n"/>
      <c r="D444" s="57" t="n"/>
    </row>
    <row r="445" ht="15.75" customHeight="1" s="198">
      <c r="A445" s="57" t="n"/>
      <c r="B445" s="57" t="n"/>
      <c r="C445" s="79" t="n"/>
      <c r="D445" s="57" t="n"/>
    </row>
    <row r="446" ht="15.75" customHeight="1" s="198">
      <c r="A446" s="57" t="n"/>
      <c r="B446" s="57" t="n"/>
      <c r="C446" s="79" t="n"/>
      <c r="D446" s="57" t="n"/>
    </row>
    <row r="447" ht="15.75" customHeight="1" s="198">
      <c r="A447" s="57" t="n"/>
      <c r="B447" s="57" t="n"/>
      <c r="C447" s="79" t="n"/>
      <c r="D447" s="57" t="n"/>
    </row>
    <row r="448" ht="15.75" customHeight="1" s="198">
      <c r="A448" s="57" t="n"/>
      <c r="B448" s="57" t="n"/>
      <c r="C448" s="79" t="n"/>
      <c r="D448" s="57" t="n"/>
    </row>
    <row r="449" ht="15.75" customHeight="1" s="198">
      <c r="A449" s="57" t="n"/>
      <c r="B449" s="57" t="n"/>
      <c r="C449" s="79" t="n"/>
      <c r="D449" s="57" t="n"/>
    </row>
    <row r="450" ht="15.75" customHeight="1" s="198">
      <c r="A450" s="57" t="n"/>
      <c r="B450" s="57" t="n"/>
      <c r="C450" s="79" t="n"/>
      <c r="D450" s="57" t="n"/>
    </row>
    <row r="451" ht="15.75" customHeight="1" s="198">
      <c r="A451" s="57" t="n"/>
      <c r="B451" s="57" t="n"/>
      <c r="C451" s="79" t="n"/>
      <c r="D451" s="57" t="n"/>
    </row>
    <row r="452" ht="15.75" customHeight="1" s="198">
      <c r="A452" s="57" t="n"/>
      <c r="B452" s="57" t="n"/>
      <c r="C452" s="79" t="n"/>
      <c r="D452" s="57" t="n"/>
    </row>
    <row r="453" ht="15.75" customHeight="1" s="198">
      <c r="A453" s="57" t="n"/>
      <c r="B453" s="57" t="n"/>
      <c r="C453" s="79" t="n"/>
      <c r="D453" s="57" t="n"/>
    </row>
    <row r="454" ht="15.75" customHeight="1" s="198">
      <c r="A454" s="57" t="n"/>
      <c r="B454" s="57" t="n"/>
      <c r="C454" s="79" t="n"/>
      <c r="D454" s="57" t="n"/>
    </row>
    <row r="455" ht="15.75" customHeight="1" s="198">
      <c r="A455" s="57" t="n"/>
      <c r="B455" s="57" t="n"/>
      <c r="C455" s="79" t="n"/>
      <c r="D455" s="57" t="n"/>
    </row>
    <row r="456" ht="15.75" customHeight="1" s="198">
      <c r="A456" s="57" t="n"/>
      <c r="B456" s="57" t="n"/>
      <c r="C456" s="79" t="n"/>
      <c r="D456" s="57" t="n"/>
    </row>
    <row r="457" ht="15.75" customHeight="1" s="198">
      <c r="A457" s="57" t="n"/>
      <c r="B457" s="57" t="n"/>
      <c r="C457" s="79" t="n"/>
      <c r="D457" s="57" t="n"/>
    </row>
    <row r="458" ht="15.75" customHeight="1" s="198">
      <c r="A458" s="57" t="n"/>
      <c r="B458" s="57" t="n"/>
      <c r="C458" s="79" t="n"/>
      <c r="D458" s="57" t="n"/>
    </row>
    <row r="459" ht="15.75" customHeight="1" s="198">
      <c r="A459" s="57" t="n"/>
      <c r="B459" s="57" t="n"/>
      <c r="C459" s="79" t="n"/>
      <c r="D459" s="57" t="n"/>
    </row>
    <row r="460" ht="15.75" customHeight="1" s="198">
      <c r="A460" s="57" t="n"/>
      <c r="B460" s="57" t="n"/>
      <c r="C460" s="79" t="n"/>
      <c r="D460" s="57" t="n"/>
    </row>
    <row r="461" ht="15.75" customHeight="1" s="198">
      <c r="A461" s="57" t="n"/>
      <c r="B461" s="57" t="n"/>
      <c r="C461" s="79" t="n"/>
      <c r="D461" s="57" t="n"/>
    </row>
    <row r="462" ht="15.75" customHeight="1" s="198">
      <c r="A462" s="57" t="n"/>
      <c r="B462" s="57" t="n"/>
      <c r="C462" s="79" t="n"/>
      <c r="D462" s="57" t="n"/>
    </row>
    <row r="463" ht="15.75" customHeight="1" s="198">
      <c r="A463" s="57" t="n"/>
      <c r="B463" s="57" t="n"/>
      <c r="C463" s="79" t="n"/>
      <c r="D463" s="57" t="n"/>
    </row>
    <row r="464" ht="15.75" customHeight="1" s="198">
      <c r="A464" s="57" t="n"/>
      <c r="B464" s="57" t="n"/>
      <c r="C464" s="79" t="n"/>
      <c r="D464" s="57" t="n"/>
    </row>
    <row r="465" ht="15.75" customHeight="1" s="198">
      <c r="A465" s="57" t="n"/>
      <c r="B465" s="57" t="n"/>
      <c r="C465" s="79" t="n"/>
      <c r="D465" s="57" t="n"/>
    </row>
    <row r="466" ht="15.75" customHeight="1" s="198">
      <c r="A466" s="57" t="n"/>
      <c r="B466" s="57" t="n"/>
      <c r="C466" s="79" t="n"/>
      <c r="D466" s="57" t="n"/>
    </row>
    <row r="467" ht="15.75" customHeight="1" s="198">
      <c r="A467" s="57" t="n"/>
      <c r="B467" s="57" t="n"/>
      <c r="C467" s="79" t="n"/>
      <c r="D467" s="57" t="n"/>
    </row>
    <row r="468" ht="15.75" customHeight="1" s="198">
      <c r="A468" s="57" t="n"/>
      <c r="B468" s="57" t="n"/>
      <c r="C468" s="79" t="n"/>
      <c r="D468" s="57" t="n"/>
    </row>
    <row r="469" ht="15.75" customHeight="1" s="198">
      <c r="A469" s="57" t="n"/>
      <c r="B469" s="57" t="n"/>
      <c r="C469" s="79" t="n"/>
      <c r="D469" s="57" t="n"/>
    </row>
    <row r="470" ht="15.75" customHeight="1" s="198">
      <c r="A470" s="57" t="n"/>
      <c r="B470" s="57" t="n"/>
      <c r="C470" s="79" t="n"/>
      <c r="D470" s="57" t="n"/>
    </row>
    <row r="471" ht="15.75" customHeight="1" s="198">
      <c r="A471" s="57" t="n"/>
      <c r="B471" s="57" t="n"/>
      <c r="C471" s="79" t="n"/>
      <c r="D471" s="57" t="n"/>
    </row>
    <row r="472" ht="15.75" customHeight="1" s="198">
      <c r="A472" s="57" t="n"/>
      <c r="B472" s="57" t="n"/>
      <c r="C472" s="79" t="n"/>
      <c r="D472" s="57" t="n"/>
    </row>
    <row r="473" ht="15.75" customHeight="1" s="198">
      <c r="A473" s="57" t="n"/>
      <c r="B473" s="57" t="n"/>
      <c r="C473" s="79" t="n"/>
      <c r="D473" s="57" t="n"/>
    </row>
    <row r="474" ht="15.75" customHeight="1" s="198">
      <c r="A474" s="57" t="n"/>
      <c r="B474" s="57" t="n"/>
      <c r="C474" s="79" t="n"/>
      <c r="D474" s="57" t="n"/>
    </row>
    <row r="475" ht="15.75" customHeight="1" s="198">
      <c r="A475" s="57" t="n"/>
      <c r="B475" s="57" t="n"/>
      <c r="C475" s="79" t="n"/>
      <c r="D475" s="57" t="n"/>
    </row>
    <row r="476" ht="15.75" customHeight="1" s="198">
      <c r="A476" s="57" t="n"/>
      <c r="B476" s="57" t="n"/>
      <c r="C476" s="79" t="n"/>
      <c r="D476" s="57" t="n"/>
    </row>
    <row r="477" ht="15.75" customHeight="1" s="198">
      <c r="A477" s="57" t="n"/>
      <c r="B477" s="57" t="n"/>
      <c r="C477" s="79" t="n"/>
      <c r="D477" s="57" t="n"/>
    </row>
    <row r="478" ht="15.75" customHeight="1" s="198">
      <c r="A478" s="57" t="n"/>
      <c r="B478" s="57" t="n"/>
      <c r="C478" s="79" t="n"/>
      <c r="D478" s="57" t="n"/>
    </row>
    <row r="479" ht="15.75" customHeight="1" s="198">
      <c r="A479" s="57" t="n"/>
      <c r="B479" s="57" t="n"/>
      <c r="C479" s="79" t="n"/>
      <c r="D479" s="57" t="n"/>
    </row>
    <row r="480" ht="15.75" customHeight="1" s="198">
      <c r="A480" s="57" t="n"/>
      <c r="B480" s="57" t="n"/>
      <c r="C480" s="79" t="n"/>
      <c r="D480" s="57" t="n"/>
    </row>
    <row r="481" ht="15.75" customHeight="1" s="198">
      <c r="A481" s="57" t="n"/>
      <c r="B481" s="57" t="n"/>
      <c r="C481" s="79" t="n"/>
      <c r="D481" s="57" t="n"/>
    </row>
    <row r="482" ht="15.75" customHeight="1" s="198">
      <c r="A482" s="57" t="n"/>
      <c r="B482" s="57" t="n"/>
      <c r="C482" s="79" t="n"/>
      <c r="D482" s="57" t="n"/>
    </row>
    <row r="483" ht="15.75" customHeight="1" s="198">
      <c r="A483" s="57" t="n"/>
      <c r="B483" s="57" t="n"/>
      <c r="C483" s="79" t="n"/>
      <c r="D483" s="57" t="n"/>
    </row>
    <row r="484" ht="15.75" customHeight="1" s="198">
      <c r="A484" s="57" t="n"/>
      <c r="B484" s="57" t="n"/>
      <c r="C484" s="79" t="n"/>
      <c r="D484" s="57" t="n"/>
    </row>
    <row r="485" ht="15.75" customHeight="1" s="198">
      <c r="A485" s="57" t="n"/>
      <c r="B485" s="57" t="n"/>
      <c r="C485" s="79" t="n"/>
      <c r="D485" s="57" t="n"/>
    </row>
    <row r="486" ht="15.75" customHeight="1" s="198">
      <c r="A486" s="57" t="n"/>
      <c r="B486" s="57" t="n"/>
      <c r="C486" s="79" t="n"/>
      <c r="D486" s="57" t="n"/>
    </row>
    <row r="487" ht="15.75" customHeight="1" s="198">
      <c r="A487" s="57" t="n"/>
      <c r="B487" s="57" t="n"/>
      <c r="C487" s="79" t="n"/>
      <c r="D487" s="57" t="n"/>
    </row>
    <row r="488" ht="15.75" customHeight="1" s="198">
      <c r="A488" s="57" t="n"/>
      <c r="B488" s="57" t="n"/>
      <c r="C488" s="79" t="n"/>
      <c r="D488" s="57" t="n"/>
    </row>
    <row r="489" ht="15.75" customHeight="1" s="198">
      <c r="A489" s="57" t="n"/>
      <c r="B489" s="57" t="n"/>
      <c r="C489" s="79" t="n"/>
      <c r="D489" s="57" t="n"/>
    </row>
    <row r="490" ht="15.75" customHeight="1" s="198">
      <c r="A490" s="57" t="n"/>
      <c r="B490" s="57" t="n"/>
      <c r="C490" s="79" t="n"/>
      <c r="D490" s="57" t="n"/>
    </row>
    <row r="491" ht="15.75" customHeight="1" s="198">
      <c r="A491" s="57" t="n"/>
      <c r="B491" s="57" t="n"/>
      <c r="C491" s="79" t="n"/>
      <c r="D491" s="57" t="n"/>
    </row>
    <row r="492" ht="15.75" customHeight="1" s="198">
      <c r="A492" s="57" t="n"/>
      <c r="B492" s="57" t="n"/>
      <c r="C492" s="79" t="n"/>
      <c r="D492" s="57" t="n"/>
    </row>
    <row r="493" ht="15.75" customHeight="1" s="198">
      <c r="A493" s="57" t="n"/>
      <c r="B493" s="57" t="n"/>
      <c r="C493" s="79" t="n"/>
      <c r="D493" s="57" t="n"/>
    </row>
    <row r="494" ht="15.75" customHeight="1" s="198">
      <c r="A494" s="57" t="n"/>
      <c r="B494" s="57" t="n"/>
      <c r="C494" s="79" t="n"/>
      <c r="D494" s="57" t="n"/>
    </row>
    <row r="495" ht="15.75" customHeight="1" s="198">
      <c r="A495" s="57" t="n"/>
      <c r="B495" s="57" t="n"/>
      <c r="C495" s="79" t="n"/>
      <c r="D495" s="57" t="n"/>
    </row>
    <row r="496" ht="15.75" customHeight="1" s="198">
      <c r="A496" s="57" t="n"/>
      <c r="B496" s="57" t="n"/>
      <c r="C496" s="79" t="n"/>
      <c r="D496" s="57" t="n"/>
    </row>
    <row r="497" ht="15.75" customHeight="1" s="198">
      <c r="A497" s="57" t="n"/>
      <c r="B497" s="57" t="n"/>
      <c r="C497" s="79" t="n"/>
      <c r="D497" s="57" t="n"/>
    </row>
    <row r="498" ht="15.75" customHeight="1" s="198">
      <c r="A498" s="57" t="n"/>
      <c r="B498" s="57" t="n"/>
      <c r="C498" s="79" t="n"/>
      <c r="D498" s="57" t="n"/>
    </row>
    <row r="499" ht="15.75" customHeight="1" s="198">
      <c r="A499" s="57" t="n"/>
      <c r="B499" s="57" t="n"/>
      <c r="C499" s="79" t="n"/>
      <c r="D499" s="57" t="n"/>
    </row>
    <row r="500" ht="15.75" customHeight="1" s="198">
      <c r="A500" s="57" t="n"/>
      <c r="B500" s="57" t="n"/>
      <c r="C500" s="79" t="n"/>
      <c r="D500" s="57" t="n"/>
    </row>
    <row r="501" ht="15.75" customHeight="1" s="198">
      <c r="A501" s="57" t="n"/>
      <c r="B501" s="57" t="n"/>
      <c r="C501" s="79" t="n"/>
      <c r="D501" s="57" t="n"/>
    </row>
    <row r="502" ht="15.75" customHeight="1" s="198">
      <c r="A502" s="57" t="n"/>
      <c r="B502" s="57" t="n"/>
      <c r="C502" s="79" t="n"/>
      <c r="D502" s="57" t="n"/>
    </row>
    <row r="503" ht="15.75" customHeight="1" s="198">
      <c r="A503" s="57" t="n"/>
      <c r="B503" s="57" t="n"/>
      <c r="C503" s="79" t="n"/>
      <c r="D503" s="57" t="n"/>
    </row>
    <row r="504" ht="15.75" customHeight="1" s="198">
      <c r="A504" s="57" t="n"/>
      <c r="B504" s="57" t="n"/>
      <c r="C504" s="79" t="n"/>
      <c r="D504" s="57" t="n"/>
    </row>
    <row r="505" ht="15.75" customHeight="1" s="198">
      <c r="A505" s="57" t="n"/>
      <c r="B505" s="57" t="n"/>
      <c r="C505" s="79" t="n"/>
      <c r="D505" s="57" t="n"/>
    </row>
    <row r="506" ht="15.75" customHeight="1" s="198">
      <c r="A506" s="57" t="n"/>
      <c r="B506" s="57" t="n"/>
      <c r="C506" s="79" t="n"/>
      <c r="D506" s="57" t="n"/>
    </row>
    <row r="507" ht="15.75" customHeight="1" s="198">
      <c r="A507" s="57" t="n"/>
      <c r="B507" s="57" t="n"/>
      <c r="C507" s="79" t="n"/>
      <c r="D507" s="57" t="n"/>
    </row>
    <row r="508" ht="15.75" customHeight="1" s="198">
      <c r="A508" s="57" t="n"/>
      <c r="B508" s="57" t="n"/>
      <c r="C508" s="79" t="n"/>
      <c r="D508" s="57" t="n"/>
    </row>
    <row r="509" ht="15.75" customHeight="1" s="198">
      <c r="A509" s="57" t="n"/>
      <c r="B509" s="57" t="n"/>
      <c r="C509" s="79" t="n"/>
      <c r="D509" s="57" t="n"/>
    </row>
    <row r="510" ht="15.75" customHeight="1" s="198">
      <c r="A510" s="57" t="n"/>
      <c r="B510" s="57" t="n"/>
      <c r="C510" s="79" t="n"/>
      <c r="D510" s="57" t="n"/>
    </row>
    <row r="511" ht="15.75" customHeight="1" s="198">
      <c r="A511" s="57" t="n"/>
      <c r="B511" s="57" t="n"/>
      <c r="C511" s="79" t="n"/>
      <c r="D511" s="57" t="n"/>
    </row>
    <row r="512" ht="15.75" customHeight="1" s="198">
      <c r="A512" s="57" t="n"/>
      <c r="B512" s="57" t="n"/>
      <c r="C512" s="79" t="n"/>
      <c r="D512" s="57" t="n"/>
    </row>
    <row r="513" ht="15.75" customHeight="1" s="198">
      <c r="A513" s="57" t="n"/>
      <c r="B513" s="57" t="n"/>
      <c r="C513" s="79" t="n"/>
      <c r="D513" s="57" t="n"/>
    </row>
    <row r="514" ht="15.75" customHeight="1" s="198">
      <c r="A514" s="57" t="n"/>
      <c r="B514" s="57" t="n"/>
      <c r="C514" s="79" t="n"/>
      <c r="D514" s="57" t="n"/>
    </row>
    <row r="515" ht="15.75" customHeight="1" s="198">
      <c r="A515" s="57" t="n"/>
      <c r="B515" s="57" t="n"/>
      <c r="C515" s="79" t="n"/>
      <c r="D515" s="57" t="n"/>
    </row>
    <row r="516" ht="15.75" customHeight="1" s="198">
      <c r="A516" s="57" t="n"/>
      <c r="B516" s="57" t="n"/>
      <c r="C516" s="79" t="n"/>
      <c r="D516" s="57" t="n"/>
    </row>
    <row r="517" ht="15.75" customHeight="1" s="198">
      <c r="A517" s="57" t="n"/>
      <c r="B517" s="57" t="n"/>
      <c r="C517" s="79" t="n"/>
      <c r="D517" s="57" t="n"/>
    </row>
    <row r="518" ht="15.75" customHeight="1" s="198">
      <c r="A518" s="57" t="n"/>
      <c r="B518" s="57" t="n"/>
      <c r="C518" s="79" t="n"/>
      <c r="D518" s="57" t="n"/>
    </row>
    <row r="519" ht="15.75" customHeight="1" s="198">
      <c r="A519" s="57" t="n"/>
      <c r="B519" s="57" t="n"/>
      <c r="C519" s="79" t="n"/>
      <c r="D519" s="57" t="n"/>
    </row>
    <row r="520" ht="15.75" customHeight="1" s="198">
      <c r="A520" s="57" t="n"/>
      <c r="B520" s="57" t="n"/>
      <c r="C520" s="79" t="n"/>
      <c r="D520" s="57" t="n"/>
    </row>
    <row r="521" ht="15.75" customHeight="1" s="198">
      <c r="A521" s="57" t="n"/>
      <c r="B521" s="57" t="n"/>
      <c r="C521" s="79" t="n"/>
      <c r="D521" s="57" t="n"/>
    </row>
    <row r="522" ht="15.75" customHeight="1" s="198">
      <c r="A522" s="57" t="n"/>
      <c r="B522" s="57" t="n"/>
      <c r="C522" s="79" t="n"/>
      <c r="D522" s="57" t="n"/>
    </row>
    <row r="523" ht="15.75" customHeight="1" s="198">
      <c r="A523" s="57" t="n"/>
      <c r="B523" s="57" t="n"/>
      <c r="C523" s="79" t="n"/>
      <c r="D523" s="57" t="n"/>
    </row>
    <row r="524" ht="15.75" customHeight="1" s="198">
      <c r="A524" s="57" t="n"/>
      <c r="B524" s="57" t="n"/>
      <c r="C524" s="79" t="n"/>
      <c r="D524" s="57" t="n"/>
    </row>
    <row r="525" ht="15.75" customHeight="1" s="198">
      <c r="A525" s="57" t="n"/>
      <c r="B525" s="57" t="n"/>
      <c r="C525" s="79" t="n"/>
      <c r="D525" s="57" t="n"/>
    </row>
    <row r="526" ht="15.75" customHeight="1" s="198">
      <c r="A526" s="57" t="n"/>
      <c r="B526" s="57" t="n"/>
      <c r="C526" s="79" t="n"/>
      <c r="D526" s="57" t="n"/>
    </row>
    <row r="527" ht="15.75" customHeight="1" s="198">
      <c r="A527" s="57" t="n"/>
      <c r="B527" s="57" t="n"/>
      <c r="C527" s="79" t="n"/>
      <c r="D527" s="57" t="n"/>
    </row>
    <row r="528" ht="15.75" customHeight="1" s="198">
      <c r="A528" s="57" t="n"/>
      <c r="B528" s="57" t="n"/>
      <c r="C528" s="79" t="n"/>
      <c r="D528" s="57" t="n"/>
    </row>
    <row r="529" ht="15.75" customHeight="1" s="198">
      <c r="A529" s="57" t="n"/>
      <c r="B529" s="57" t="n"/>
      <c r="C529" s="79" t="n"/>
      <c r="D529" s="57" t="n"/>
    </row>
    <row r="530" ht="15.75" customHeight="1" s="198">
      <c r="A530" s="57" t="n"/>
      <c r="B530" s="57" t="n"/>
      <c r="C530" s="79" t="n"/>
      <c r="D530" s="57" t="n"/>
    </row>
    <row r="531" ht="15.75" customHeight="1" s="198">
      <c r="A531" s="57" t="n"/>
      <c r="B531" s="57" t="n"/>
      <c r="C531" s="79" t="n"/>
      <c r="D531" s="57" t="n"/>
    </row>
    <row r="532" ht="15.75" customHeight="1" s="198">
      <c r="A532" s="57" t="n"/>
      <c r="B532" s="57" t="n"/>
      <c r="C532" s="79" t="n"/>
      <c r="D532" s="57" t="n"/>
    </row>
    <row r="533" ht="15.75" customHeight="1" s="198">
      <c r="A533" s="57" t="n"/>
      <c r="B533" s="57" t="n"/>
      <c r="C533" s="79" t="n"/>
      <c r="D533" s="57" t="n"/>
    </row>
    <row r="534" ht="15.75" customHeight="1" s="198">
      <c r="A534" s="57" t="n"/>
      <c r="B534" s="57" t="n"/>
      <c r="C534" s="79" t="n"/>
      <c r="D534" s="57" t="n"/>
    </row>
    <row r="535" ht="15.75" customHeight="1" s="198">
      <c r="A535" s="57" t="n"/>
      <c r="B535" s="57" t="n"/>
      <c r="C535" s="79" t="n"/>
      <c r="D535" s="57" t="n"/>
    </row>
    <row r="536" ht="15.75" customHeight="1" s="198">
      <c r="A536" s="57" t="n"/>
      <c r="B536" s="57" t="n"/>
      <c r="C536" s="79" t="n"/>
      <c r="D536" s="57" t="n"/>
    </row>
    <row r="537" ht="15.75" customHeight="1" s="198">
      <c r="A537" s="57" t="n"/>
      <c r="B537" s="57" t="n"/>
      <c r="C537" s="79" t="n"/>
      <c r="D537" s="57" t="n"/>
    </row>
    <row r="538" ht="15.75" customHeight="1" s="198">
      <c r="A538" s="57" t="n"/>
      <c r="B538" s="57" t="n"/>
      <c r="C538" s="79" t="n"/>
      <c r="D538" s="57" t="n"/>
    </row>
    <row r="539" ht="15.75" customHeight="1" s="198">
      <c r="A539" s="57" t="n"/>
      <c r="B539" s="57" t="n"/>
      <c r="C539" s="79" t="n"/>
      <c r="D539" s="57" t="n"/>
    </row>
    <row r="540" ht="15.75" customHeight="1" s="198">
      <c r="A540" s="57" t="n"/>
      <c r="B540" s="57" t="n"/>
      <c r="C540" s="79" t="n"/>
      <c r="D540" s="57" t="n"/>
    </row>
    <row r="541" ht="15.75" customHeight="1" s="198">
      <c r="A541" s="57" t="n"/>
      <c r="B541" s="57" t="n"/>
      <c r="C541" s="79" t="n"/>
      <c r="D541" s="57" t="n"/>
    </row>
    <row r="542" ht="15.75" customHeight="1" s="198">
      <c r="A542" s="57" t="n"/>
      <c r="B542" s="57" t="n"/>
      <c r="C542" s="79" t="n"/>
      <c r="D542" s="57" t="n"/>
    </row>
    <row r="543" ht="15.75" customHeight="1" s="198">
      <c r="A543" s="57" t="n"/>
      <c r="B543" s="57" t="n"/>
      <c r="C543" s="79" t="n"/>
      <c r="D543" s="57" t="n"/>
    </row>
    <row r="544" ht="15.75" customHeight="1" s="198">
      <c r="A544" s="57" t="n"/>
      <c r="B544" s="57" t="n"/>
      <c r="C544" s="79" t="n"/>
      <c r="D544" s="57" t="n"/>
    </row>
    <row r="545" ht="15.75" customHeight="1" s="198">
      <c r="A545" s="57" t="n"/>
      <c r="B545" s="57" t="n"/>
      <c r="C545" s="79" t="n"/>
      <c r="D545" s="57" t="n"/>
    </row>
    <row r="546" ht="15.75" customHeight="1" s="198">
      <c r="A546" s="57" t="n"/>
      <c r="B546" s="57" t="n"/>
      <c r="C546" s="79" t="n"/>
      <c r="D546" s="57" t="n"/>
    </row>
    <row r="547" ht="15.75" customHeight="1" s="198">
      <c r="A547" s="57" t="n"/>
      <c r="B547" s="57" t="n"/>
      <c r="C547" s="79" t="n"/>
      <c r="D547" s="57" t="n"/>
    </row>
    <row r="548" ht="15.75" customHeight="1" s="198">
      <c r="A548" s="57" t="n"/>
      <c r="B548" s="57" t="n"/>
      <c r="C548" s="79" t="n"/>
      <c r="D548" s="57" t="n"/>
    </row>
    <row r="549" ht="15.75" customHeight="1" s="198">
      <c r="A549" s="57" t="n"/>
      <c r="B549" s="57" t="n"/>
      <c r="C549" s="79" t="n"/>
      <c r="D549" s="57" t="n"/>
    </row>
    <row r="550" ht="15.75" customHeight="1" s="198">
      <c r="A550" s="57" t="n"/>
      <c r="B550" s="57" t="n"/>
      <c r="C550" s="79" t="n"/>
      <c r="D550" s="57" t="n"/>
    </row>
    <row r="551" ht="15.75" customHeight="1" s="198">
      <c r="A551" s="57" t="n"/>
      <c r="B551" s="57" t="n"/>
      <c r="C551" s="79" t="n"/>
      <c r="D551" s="57" t="n"/>
    </row>
    <row r="552" ht="15.75" customHeight="1" s="198">
      <c r="A552" s="57" t="n"/>
      <c r="B552" s="57" t="n"/>
      <c r="C552" s="79" t="n"/>
      <c r="D552" s="57" t="n"/>
    </row>
    <row r="553" ht="15.75" customHeight="1" s="198">
      <c r="A553" s="57" t="n"/>
      <c r="B553" s="57" t="n"/>
      <c r="C553" s="79" t="n"/>
      <c r="D553" s="57" t="n"/>
    </row>
    <row r="554" ht="15.75" customHeight="1" s="198">
      <c r="A554" s="57" t="n"/>
      <c r="B554" s="57" t="n"/>
      <c r="C554" s="79" t="n"/>
      <c r="D554" s="57" t="n"/>
    </row>
    <row r="555" ht="15.75" customHeight="1" s="198">
      <c r="A555" s="57" t="n"/>
      <c r="B555" s="57" t="n"/>
      <c r="C555" s="79" t="n"/>
      <c r="D555" s="57" t="n"/>
    </row>
    <row r="556" ht="15.75" customHeight="1" s="198">
      <c r="A556" s="57" t="n"/>
      <c r="B556" s="57" t="n"/>
      <c r="C556" s="79" t="n"/>
      <c r="D556" s="57" t="n"/>
    </row>
    <row r="557" ht="15.75" customHeight="1" s="198">
      <c r="A557" s="57" t="n"/>
      <c r="B557" s="57" t="n"/>
      <c r="C557" s="79" t="n"/>
      <c r="D557" s="57" t="n"/>
    </row>
    <row r="558" ht="15.75" customHeight="1" s="198">
      <c r="A558" s="57" t="n"/>
      <c r="B558" s="57" t="n"/>
      <c r="C558" s="79" t="n"/>
      <c r="D558" s="57" t="n"/>
    </row>
    <row r="559" ht="15.75" customHeight="1" s="198">
      <c r="A559" s="57" t="n"/>
      <c r="B559" s="57" t="n"/>
      <c r="C559" s="79" t="n"/>
      <c r="D559" s="57" t="n"/>
    </row>
    <row r="560" ht="15.75" customHeight="1" s="198">
      <c r="A560" s="57" t="n"/>
      <c r="B560" s="57" t="n"/>
      <c r="C560" s="79" t="n"/>
      <c r="D560" s="57" t="n"/>
    </row>
    <row r="561" ht="15.75" customHeight="1" s="198">
      <c r="A561" s="57" t="n"/>
      <c r="B561" s="57" t="n"/>
      <c r="C561" s="79" t="n"/>
      <c r="D561" s="57" t="n"/>
    </row>
    <row r="562" ht="15.75" customHeight="1" s="198">
      <c r="A562" s="57" t="n"/>
      <c r="B562" s="57" t="n"/>
      <c r="C562" s="79" t="n"/>
      <c r="D562" s="57" t="n"/>
    </row>
    <row r="563" ht="15.75" customHeight="1" s="198">
      <c r="A563" s="57" t="n"/>
      <c r="B563" s="57" t="n"/>
      <c r="C563" s="79" t="n"/>
      <c r="D563" s="57" t="n"/>
    </row>
    <row r="564" ht="15.75" customHeight="1" s="198">
      <c r="A564" s="57" t="n"/>
      <c r="B564" s="57" t="n"/>
      <c r="C564" s="79" t="n"/>
      <c r="D564" s="57" t="n"/>
    </row>
    <row r="565" ht="15.75" customHeight="1" s="198">
      <c r="A565" s="57" t="n"/>
      <c r="B565" s="57" t="n"/>
      <c r="C565" s="79" t="n"/>
      <c r="D565" s="57" t="n"/>
    </row>
    <row r="566" ht="15.75" customHeight="1" s="198">
      <c r="A566" s="57" t="n"/>
      <c r="B566" s="57" t="n"/>
      <c r="C566" s="79" t="n"/>
      <c r="D566" s="57" t="n"/>
    </row>
    <row r="567" ht="15.75" customHeight="1" s="198">
      <c r="A567" s="57" t="n"/>
      <c r="B567" s="57" t="n"/>
      <c r="C567" s="79" t="n"/>
      <c r="D567" s="57" t="n"/>
    </row>
    <row r="568" ht="15.75" customHeight="1" s="198">
      <c r="A568" s="57" t="n"/>
      <c r="B568" s="57" t="n"/>
      <c r="C568" s="79" t="n"/>
      <c r="D568" s="57" t="n"/>
    </row>
    <row r="569" ht="15.75" customHeight="1" s="198">
      <c r="A569" s="57" t="n"/>
      <c r="B569" s="57" t="n"/>
      <c r="C569" s="79" t="n"/>
      <c r="D569" s="57" t="n"/>
    </row>
    <row r="570" ht="15.75" customHeight="1" s="198">
      <c r="A570" s="57" t="n"/>
      <c r="B570" s="57" t="n"/>
      <c r="C570" s="79" t="n"/>
      <c r="D570" s="57" t="n"/>
    </row>
    <row r="571" ht="15.75" customHeight="1" s="198">
      <c r="A571" s="57" t="n"/>
      <c r="B571" s="57" t="n"/>
      <c r="C571" s="79" t="n"/>
      <c r="D571" s="57" t="n"/>
    </row>
    <row r="572" ht="15.75" customHeight="1" s="198">
      <c r="A572" s="57" t="n"/>
      <c r="B572" s="57" t="n"/>
      <c r="C572" s="79" t="n"/>
      <c r="D572" s="57" t="n"/>
    </row>
    <row r="573" ht="15.75" customHeight="1" s="198">
      <c r="A573" s="57" t="n"/>
      <c r="B573" s="57" t="n"/>
      <c r="C573" s="79" t="n"/>
      <c r="D573" s="57" t="n"/>
    </row>
    <row r="574" ht="15.75" customHeight="1" s="198">
      <c r="A574" s="57" t="n"/>
      <c r="B574" s="57" t="n"/>
      <c r="C574" s="79" t="n"/>
      <c r="D574" s="57" t="n"/>
    </row>
    <row r="575" ht="15.75" customHeight="1" s="198">
      <c r="A575" s="57" t="n"/>
      <c r="B575" s="57" t="n"/>
      <c r="C575" s="79" t="n"/>
      <c r="D575" s="57" t="n"/>
    </row>
    <row r="576" ht="15.75" customHeight="1" s="198">
      <c r="A576" s="57" t="n"/>
      <c r="B576" s="57" t="n"/>
      <c r="C576" s="79" t="n"/>
      <c r="D576" s="57" t="n"/>
    </row>
    <row r="577" ht="15.75" customHeight="1" s="198">
      <c r="A577" s="57" t="n"/>
      <c r="B577" s="57" t="n"/>
      <c r="C577" s="79" t="n"/>
      <c r="D577" s="57" t="n"/>
    </row>
    <row r="578" ht="15.75" customHeight="1" s="198">
      <c r="A578" s="57" t="n"/>
      <c r="B578" s="57" t="n"/>
      <c r="C578" s="79" t="n"/>
      <c r="D578" s="57" t="n"/>
    </row>
    <row r="579" ht="15.75" customHeight="1" s="198">
      <c r="A579" s="57" t="n"/>
      <c r="B579" s="57" t="n"/>
      <c r="C579" s="79" t="n"/>
      <c r="D579" s="57" t="n"/>
    </row>
    <row r="580" ht="15.75" customHeight="1" s="198">
      <c r="A580" s="57" t="n"/>
      <c r="B580" s="57" t="n"/>
      <c r="C580" s="79" t="n"/>
      <c r="D580" s="57" t="n"/>
    </row>
    <row r="581" ht="15.75" customHeight="1" s="198">
      <c r="A581" s="57" t="n"/>
      <c r="B581" s="57" t="n"/>
      <c r="C581" s="79" t="n"/>
      <c r="D581" s="57" t="n"/>
    </row>
    <row r="582" ht="15.75" customHeight="1" s="198">
      <c r="A582" s="57" t="n"/>
      <c r="B582" s="57" t="n"/>
      <c r="C582" s="79" t="n"/>
      <c r="D582" s="57" t="n"/>
    </row>
    <row r="583" ht="15.75" customHeight="1" s="198">
      <c r="A583" s="57" t="n"/>
      <c r="B583" s="57" t="n"/>
      <c r="C583" s="79" t="n"/>
      <c r="D583" s="57" t="n"/>
    </row>
    <row r="584" ht="15.75" customHeight="1" s="198">
      <c r="A584" s="57" t="n"/>
      <c r="B584" s="57" t="n"/>
      <c r="C584" s="79" t="n"/>
      <c r="D584" s="57" t="n"/>
    </row>
    <row r="585" ht="15.75" customHeight="1" s="198">
      <c r="A585" s="57" t="n"/>
      <c r="B585" s="57" t="n"/>
      <c r="C585" s="79" t="n"/>
      <c r="D585" s="57" t="n"/>
    </row>
    <row r="586" ht="15.75" customHeight="1" s="198">
      <c r="A586" s="57" t="n"/>
      <c r="B586" s="57" t="n"/>
      <c r="C586" s="79" t="n"/>
      <c r="D586" s="57" t="n"/>
    </row>
    <row r="587" ht="15.75" customHeight="1" s="198">
      <c r="A587" s="57" t="n"/>
      <c r="B587" s="57" t="n"/>
      <c r="C587" s="79" t="n"/>
      <c r="D587" s="57" t="n"/>
    </row>
    <row r="588" ht="15.75" customHeight="1" s="198">
      <c r="A588" s="57" t="n"/>
      <c r="B588" s="57" t="n"/>
      <c r="C588" s="79" t="n"/>
      <c r="D588" s="57" t="n"/>
    </row>
    <row r="589" ht="15.75" customHeight="1" s="198">
      <c r="A589" s="57" t="n"/>
      <c r="B589" s="57" t="n"/>
      <c r="C589" s="79" t="n"/>
      <c r="D589" s="57" t="n"/>
    </row>
    <row r="590" ht="15.75" customHeight="1" s="198">
      <c r="A590" s="57" t="n"/>
      <c r="B590" s="57" t="n"/>
      <c r="C590" s="79" t="n"/>
      <c r="D590" s="57" t="n"/>
    </row>
    <row r="591" ht="15.75" customHeight="1" s="198">
      <c r="A591" s="57" t="n"/>
      <c r="B591" s="57" t="n"/>
      <c r="C591" s="79" t="n"/>
      <c r="D591" s="57" t="n"/>
    </row>
    <row r="592" ht="15.75" customHeight="1" s="198">
      <c r="A592" s="57" t="n"/>
      <c r="B592" s="57" t="n"/>
      <c r="C592" s="79" t="n"/>
      <c r="D592" s="57" t="n"/>
    </row>
    <row r="593" ht="15.75" customHeight="1" s="198">
      <c r="A593" s="57" t="n"/>
      <c r="B593" s="57" t="n"/>
      <c r="C593" s="79" t="n"/>
      <c r="D593" s="57" t="n"/>
    </row>
    <row r="594" ht="15.75" customHeight="1" s="198">
      <c r="A594" s="57" t="n"/>
      <c r="B594" s="57" t="n"/>
      <c r="C594" s="79" t="n"/>
      <c r="D594" s="57" t="n"/>
    </row>
    <row r="595" ht="15.75" customHeight="1" s="198">
      <c r="A595" s="57" t="n"/>
      <c r="B595" s="57" t="n"/>
      <c r="C595" s="79" t="n"/>
      <c r="D595" s="57" t="n"/>
    </row>
    <row r="596" ht="15.75" customHeight="1" s="198">
      <c r="A596" s="57" t="n"/>
      <c r="B596" s="57" t="n"/>
      <c r="C596" s="79" t="n"/>
      <c r="D596" s="57" t="n"/>
    </row>
    <row r="597" ht="15.75" customHeight="1" s="198">
      <c r="A597" s="57" t="n"/>
      <c r="B597" s="57" t="n"/>
      <c r="C597" s="79" t="n"/>
      <c r="D597" s="57" t="n"/>
    </row>
    <row r="598" ht="15.75" customHeight="1" s="198">
      <c r="A598" s="57" t="n"/>
      <c r="B598" s="57" t="n"/>
      <c r="C598" s="79" t="n"/>
      <c r="D598" s="57" t="n"/>
    </row>
    <row r="599" ht="15.75" customHeight="1" s="198">
      <c r="A599" s="57" t="n"/>
      <c r="B599" s="57" t="n"/>
      <c r="C599" s="79" t="n"/>
      <c r="D599" s="57" t="n"/>
    </row>
    <row r="600" ht="15.75" customHeight="1" s="198">
      <c r="A600" s="57" t="n"/>
      <c r="B600" s="57" t="n"/>
      <c r="C600" s="79" t="n"/>
      <c r="D600" s="57" t="n"/>
    </row>
    <row r="601" ht="15.75" customHeight="1" s="198">
      <c r="A601" s="57" t="n"/>
      <c r="B601" s="57" t="n"/>
      <c r="C601" s="79" t="n"/>
      <c r="D601" s="57" t="n"/>
    </row>
    <row r="602" ht="15.75" customHeight="1" s="198">
      <c r="A602" s="57" t="n"/>
      <c r="B602" s="57" t="n"/>
      <c r="C602" s="79" t="n"/>
      <c r="D602" s="57" t="n"/>
    </row>
    <row r="603" ht="15.75" customHeight="1" s="198">
      <c r="A603" s="57" t="n"/>
      <c r="B603" s="57" t="n"/>
      <c r="C603" s="79" t="n"/>
      <c r="D603" s="57" t="n"/>
    </row>
    <row r="604" ht="15.75" customHeight="1" s="198">
      <c r="A604" s="57" t="n"/>
      <c r="B604" s="57" t="n"/>
      <c r="C604" s="79" t="n"/>
      <c r="D604" s="57" t="n"/>
    </row>
    <row r="605" ht="15.75" customHeight="1" s="198">
      <c r="A605" s="57" t="n"/>
      <c r="B605" s="57" t="n"/>
      <c r="C605" s="79" t="n"/>
      <c r="D605" s="57" t="n"/>
    </row>
    <row r="606" ht="15.75" customHeight="1" s="198">
      <c r="A606" s="57" t="n"/>
      <c r="B606" s="57" t="n"/>
      <c r="C606" s="79" t="n"/>
      <c r="D606" s="57" t="n"/>
    </row>
    <row r="607" ht="15.75" customHeight="1" s="198">
      <c r="A607" s="57" t="n"/>
      <c r="B607" s="57" t="n"/>
      <c r="C607" s="79" t="n"/>
      <c r="D607" s="57" t="n"/>
    </row>
    <row r="608" ht="15.75" customHeight="1" s="198">
      <c r="A608" s="57" t="n"/>
      <c r="B608" s="57" t="n"/>
      <c r="C608" s="79" t="n"/>
      <c r="D608" s="57" t="n"/>
    </row>
    <row r="609" ht="15.75" customHeight="1" s="198">
      <c r="A609" s="57" t="n"/>
      <c r="B609" s="57" t="n"/>
      <c r="C609" s="79" t="n"/>
      <c r="D609" s="57" t="n"/>
    </row>
    <row r="610" ht="15.75" customHeight="1" s="198">
      <c r="A610" s="57" t="n"/>
      <c r="B610" s="57" t="n"/>
      <c r="C610" s="79" t="n"/>
      <c r="D610" s="57" t="n"/>
    </row>
    <row r="611" ht="15.75" customHeight="1" s="198">
      <c r="A611" s="57" t="n"/>
      <c r="B611" s="57" t="n"/>
      <c r="C611" s="79" t="n"/>
      <c r="D611" s="57" t="n"/>
    </row>
    <row r="612" ht="15.75" customHeight="1" s="198">
      <c r="A612" s="57" t="n"/>
      <c r="B612" s="57" t="n"/>
      <c r="C612" s="79" t="n"/>
      <c r="D612" s="57" t="n"/>
    </row>
    <row r="613" ht="15.75" customHeight="1" s="198">
      <c r="A613" s="57" t="n"/>
      <c r="B613" s="57" t="n"/>
      <c r="C613" s="79" t="n"/>
      <c r="D613" s="57" t="n"/>
    </row>
    <row r="614" ht="15.75" customHeight="1" s="198">
      <c r="A614" s="57" t="n"/>
      <c r="B614" s="57" t="n"/>
      <c r="C614" s="79" t="n"/>
      <c r="D614" s="57" t="n"/>
    </row>
    <row r="615" ht="15.75" customHeight="1" s="198">
      <c r="A615" s="57" t="n"/>
      <c r="B615" s="57" t="n"/>
      <c r="C615" s="79" t="n"/>
      <c r="D615" s="57" t="n"/>
    </row>
    <row r="616" ht="15.75" customHeight="1" s="198">
      <c r="A616" s="57" t="n"/>
      <c r="B616" s="57" t="n"/>
      <c r="C616" s="79" t="n"/>
      <c r="D616" s="57" t="n"/>
    </row>
    <row r="617" ht="15.75" customHeight="1" s="198">
      <c r="A617" s="57" t="n"/>
      <c r="B617" s="57" t="n"/>
      <c r="C617" s="79" t="n"/>
      <c r="D617" s="57" t="n"/>
    </row>
    <row r="618" ht="15.75" customHeight="1" s="198">
      <c r="A618" s="57" t="n"/>
      <c r="B618" s="57" t="n"/>
      <c r="C618" s="79" t="n"/>
      <c r="D618" s="57" t="n"/>
    </row>
    <row r="619" ht="15.75" customHeight="1" s="198">
      <c r="A619" s="57" t="n"/>
      <c r="B619" s="57" t="n"/>
      <c r="C619" s="79" t="n"/>
      <c r="D619" s="57" t="n"/>
    </row>
    <row r="620" ht="15.75" customHeight="1" s="198">
      <c r="A620" s="57" t="n"/>
      <c r="B620" s="57" t="n"/>
      <c r="C620" s="79" t="n"/>
      <c r="D620" s="57" t="n"/>
    </row>
    <row r="621" ht="15.75" customHeight="1" s="198">
      <c r="A621" s="57" t="n"/>
      <c r="B621" s="57" t="n"/>
      <c r="C621" s="79" t="n"/>
      <c r="D621" s="57" t="n"/>
    </row>
    <row r="622" ht="15.75" customHeight="1" s="198">
      <c r="A622" s="57" t="n"/>
      <c r="B622" s="57" t="n"/>
      <c r="C622" s="79" t="n"/>
      <c r="D622" s="57" t="n"/>
    </row>
    <row r="623" ht="15.75" customHeight="1" s="198">
      <c r="A623" s="57" t="n"/>
      <c r="B623" s="57" t="n"/>
      <c r="C623" s="79" t="n"/>
      <c r="D623" s="57" t="n"/>
    </row>
    <row r="624" ht="15.75" customHeight="1" s="198">
      <c r="A624" s="57" t="n"/>
      <c r="B624" s="57" t="n"/>
      <c r="C624" s="79" t="n"/>
      <c r="D624" s="57" t="n"/>
    </row>
    <row r="625" ht="15.75" customHeight="1" s="198">
      <c r="A625" s="57" t="n"/>
      <c r="B625" s="57" t="n"/>
      <c r="C625" s="79" t="n"/>
      <c r="D625" s="57" t="n"/>
    </row>
    <row r="626" ht="15.75" customHeight="1" s="198">
      <c r="A626" s="57" t="n"/>
      <c r="B626" s="57" t="n"/>
      <c r="C626" s="79" t="n"/>
      <c r="D626" s="57" t="n"/>
    </row>
    <row r="627" ht="15.75" customHeight="1" s="198">
      <c r="A627" s="57" t="n"/>
      <c r="B627" s="57" t="n"/>
      <c r="C627" s="79" t="n"/>
      <c r="D627" s="57" t="n"/>
    </row>
    <row r="628" ht="15.75" customHeight="1" s="198">
      <c r="A628" s="57" t="n"/>
      <c r="B628" s="57" t="n"/>
      <c r="C628" s="79" t="n"/>
      <c r="D628" s="57" t="n"/>
    </row>
    <row r="629" ht="15.75" customHeight="1" s="198">
      <c r="A629" s="57" t="n"/>
      <c r="B629" s="57" t="n"/>
      <c r="C629" s="79" t="n"/>
      <c r="D629" s="57" t="n"/>
    </row>
    <row r="630" ht="15.75" customHeight="1" s="198">
      <c r="A630" s="57" t="n"/>
      <c r="B630" s="57" t="n"/>
      <c r="C630" s="79" t="n"/>
      <c r="D630" s="57" t="n"/>
    </row>
    <row r="631" ht="15.75" customHeight="1" s="198">
      <c r="A631" s="57" t="n"/>
      <c r="B631" s="57" t="n"/>
      <c r="C631" s="79" t="n"/>
      <c r="D631" s="57" t="n"/>
    </row>
    <row r="632" ht="15.75" customHeight="1" s="198">
      <c r="A632" s="57" t="n"/>
      <c r="B632" s="57" t="n"/>
      <c r="C632" s="79" t="n"/>
      <c r="D632" s="57" t="n"/>
    </row>
    <row r="633" ht="15.75" customHeight="1" s="198">
      <c r="A633" s="57" t="n"/>
      <c r="B633" s="57" t="n"/>
      <c r="C633" s="79" t="n"/>
      <c r="D633" s="57" t="n"/>
    </row>
    <row r="634" ht="15.75" customHeight="1" s="198">
      <c r="A634" s="57" t="n"/>
      <c r="B634" s="57" t="n"/>
      <c r="C634" s="79" t="n"/>
      <c r="D634" s="57" t="n"/>
    </row>
    <row r="635" ht="15.75" customHeight="1" s="198">
      <c r="A635" s="57" t="n"/>
      <c r="B635" s="57" t="n"/>
      <c r="C635" s="79" t="n"/>
      <c r="D635" s="57" t="n"/>
    </row>
    <row r="636" ht="15.75" customHeight="1" s="198">
      <c r="A636" s="57" t="n"/>
      <c r="B636" s="57" t="n"/>
      <c r="C636" s="79" t="n"/>
      <c r="D636" s="57" t="n"/>
    </row>
    <row r="637" ht="15.75" customHeight="1" s="198">
      <c r="A637" s="57" t="n"/>
      <c r="B637" s="57" t="n"/>
      <c r="C637" s="79" t="n"/>
      <c r="D637" s="57" t="n"/>
    </row>
    <row r="638" ht="15.75" customHeight="1" s="198">
      <c r="A638" s="57" t="n"/>
      <c r="B638" s="57" t="n"/>
      <c r="C638" s="79" t="n"/>
      <c r="D638" s="57" t="n"/>
    </row>
    <row r="639" ht="15.75" customHeight="1" s="198">
      <c r="A639" s="57" t="n"/>
      <c r="B639" s="57" t="n"/>
      <c r="C639" s="79" t="n"/>
      <c r="D639" s="57" t="n"/>
    </row>
    <row r="640" ht="15.75" customHeight="1" s="198">
      <c r="A640" s="57" t="n"/>
      <c r="B640" s="57" t="n"/>
      <c r="C640" s="79" t="n"/>
      <c r="D640" s="57" t="n"/>
    </row>
    <row r="641" ht="15.75" customHeight="1" s="198">
      <c r="A641" s="57" t="n"/>
      <c r="B641" s="57" t="n"/>
      <c r="C641" s="79" t="n"/>
      <c r="D641" s="57" t="n"/>
    </row>
    <row r="642" ht="15.75" customHeight="1" s="198">
      <c r="A642" s="57" t="n"/>
      <c r="B642" s="57" t="n"/>
      <c r="C642" s="79" t="n"/>
      <c r="D642" s="57" t="n"/>
    </row>
    <row r="643" ht="15.75" customHeight="1" s="198">
      <c r="A643" s="57" t="n"/>
      <c r="B643" s="57" t="n"/>
      <c r="C643" s="79" t="n"/>
      <c r="D643" s="57" t="n"/>
    </row>
    <row r="644" ht="15.75" customHeight="1" s="198">
      <c r="A644" s="57" t="n"/>
      <c r="B644" s="57" t="n"/>
      <c r="C644" s="79" t="n"/>
      <c r="D644" s="57" t="n"/>
    </row>
    <row r="645" ht="15.75" customHeight="1" s="198">
      <c r="A645" s="57" t="n"/>
      <c r="B645" s="57" t="n"/>
      <c r="C645" s="79" t="n"/>
      <c r="D645" s="57" t="n"/>
    </row>
    <row r="646" ht="15.75" customHeight="1" s="198">
      <c r="A646" s="57" t="n"/>
      <c r="B646" s="57" t="n"/>
      <c r="C646" s="79" t="n"/>
      <c r="D646" s="57" t="n"/>
    </row>
    <row r="647" ht="15.75" customHeight="1" s="198">
      <c r="A647" s="57" t="n"/>
      <c r="B647" s="57" t="n"/>
      <c r="C647" s="79" t="n"/>
      <c r="D647" s="57" t="n"/>
    </row>
    <row r="648" ht="15.75" customHeight="1" s="198">
      <c r="A648" s="57" t="n"/>
      <c r="B648" s="57" t="n"/>
      <c r="C648" s="79" t="n"/>
      <c r="D648" s="57" t="n"/>
    </row>
    <row r="649" ht="15.75" customHeight="1" s="198">
      <c r="A649" s="57" t="n"/>
      <c r="B649" s="57" t="n"/>
      <c r="C649" s="79" t="n"/>
      <c r="D649" s="57" t="n"/>
    </row>
    <row r="650" ht="15.75" customHeight="1" s="198">
      <c r="A650" s="57" t="n"/>
      <c r="B650" s="57" t="n"/>
      <c r="C650" s="79" t="n"/>
      <c r="D650" s="57" t="n"/>
    </row>
    <row r="651" ht="15.75" customHeight="1" s="198">
      <c r="A651" s="57" t="n"/>
      <c r="B651" s="57" t="n"/>
      <c r="C651" s="79" t="n"/>
      <c r="D651" s="57" t="n"/>
    </row>
    <row r="652" ht="15.75" customHeight="1" s="198">
      <c r="A652" s="57" t="n"/>
      <c r="B652" s="57" t="n"/>
      <c r="C652" s="79" t="n"/>
      <c r="D652" s="57" t="n"/>
    </row>
    <row r="653" ht="15.75" customHeight="1" s="198">
      <c r="A653" s="57" t="n"/>
      <c r="B653" s="57" t="n"/>
      <c r="C653" s="79" t="n"/>
      <c r="D653" s="57" t="n"/>
    </row>
    <row r="654" ht="15.75" customHeight="1" s="198">
      <c r="A654" s="57" t="n"/>
      <c r="B654" s="57" t="n"/>
      <c r="C654" s="79" t="n"/>
      <c r="D654" s="57" t="n"/>
    </row>
    <row r="655" ht="15.75" customHeight="1" s="198">
      <c r="A655" s="57" t="n"/>
      <c r="B655" s="57" t="n"/>
      <c r="C655" s="79" t="n"/>
      <c r="D655" s="57" t="n"/>
    </row>
    <row r="656" ht="15.75" customHeight="1" s="198">
      <c r="A656" s="57" t="n"/>
      <c r="B656" s="57" t="n"/>
      <c r="C656" s="79" t="n"/>
      <c r="D656" s="57" t="n"/>
    </row>
    <row r="657" ht="15.75" customHeight="1" s="198">
      <c r="A657" s="57" t="n"/>
      <c r="B657" s="57" t="n"/>
      <c r="C657" s="79" t="n"/>
      <c r="D657" s="57" t="n"/>
    </row>
    <row r="658" ht="15.75" customHeight="1" s="198">
      <c r="A658" s="57" t="n"/>
      <c r="B658" s="57" t="n"/>
      <c r="C658" s="79" t="n"/>
      <c r="D658" s="57" t="n"/>
    </row>
    <row r="659" ht="15.75" customHeight="1" s="198">
      <c r="A659" s="57" t="n"/>
      <c r="B659" s="57" t="n"/>
      <c r="C659" s="79" t="n"/>
      <c r="D659" s="57" t="n"/>
    </row>
    <row r="660" ht="15.75" customHeight="1" s="198">
      <c r="A660" s="57" t="n"/>
      <c r="B660" s="57" t="n"/>
      <c r="C660" s="79" t="n"/>
      <c r="D660" s="57" t="n"/>
    </row>
    <row r="661" ht="15.75" customHeight="1" s="198">
      <c r="A661" s="57" t="n"/>
      <c r="B661" s="57" t="n"/>
      <c r="C661" s="79" t="n"/>
      <c r="D661" s="57" t="n"/>
    </row>
    <row r="662" ht="15.75" customHeight="1" s="198">
      <c r="A662" s="57" t="n"/>
      <c r="B662" s="57" t="n"/>
      <c r="C662" s="79" t="n"/>
      <c r="D662" s="57" t="n"/>
    </row>
    <row r="663" ht="15.75" customHeight="1" s="198">
      <c r="A663" s="57" t="n"/>
      <c r="B663" s="57" t="n"/>
      <c r="C663" s="79" t="n"/>
      <c r="D663" s="57" t="n"/>
    </row>
    <row r="664" ht="15.75" customHeight="1" s="198">
      <c r="A664" s="57" t="n"/>
      <c r="B664" s="57" t="n"/>
      <c r="C664" s="79" t="n"/>
      <c r="D664" s="57" t="n"/>
    </row>
    <row r="665" ht="15.75" customHeight="1" s="198">
      <c r="A665" s="57" t="n"/>
      <c r="B665" s="57" t="n"/>
      <c r="C665" s="79" t="n"/>
      <c r="D665" s="57" t="n"/>
    </row>
    <row r="666" ht="15.75" customHeight="1" s="198">
      <c r="A666" s="57" t="n"/>
      <c r="B666" s="57" t="n"/>
      <c r="C666" s="79" t="n"/>
      <c r="D666" s="57" t="n"/>
    </row>
    <row r="667" ht="15.75" customHeight="1" s="198">
      <c r="A667" s="57" t="n"/>
      <c r="B667" s="57" t="n"/>
      <c r="C667" s="79" t="n"/>
      <c r="D667" s="57" t="n"/>
    </row>
    <row r="668" ht="15.75" customHeight="1" s="198">
      <c r="A668" s="57" t="n"/>
      <c r="B668" s="57" t="n"/>
      <c r="C668" s="79" t="n"/>
      <c r="D668" s="57" t="n"/>
    </row>
    <row r="669" ht="15.75" customHeight="1" s="198">
      <c r="A669" s="57" t="n"/>
      <c r="B669" s="57" t="n"/>
      <c r="C669" s="79" t="n"/>
      <c r="D669" s="57" t="n"/>
    </row>
    <row r="670" ht="15.75" customHeight="1" s="198">
      <c r="A670" s="57" t="n"/>
      <c r="B670" s="57" t="n"/>
      <c r="C670" s="79" t="n"/>
      <c r="D670" s="57" t="n"/>
    </row>
    <row r="671" ht="15.75" customHeight="1" s="198">
      <c r="A671" s="57" t="n"/>
      <c r="B671" s="57" t="n"/>
      <c r="C671" s="79" t="n"/>
      <c r="D671" s="57" t="n"/>
    </row>
    <row r="672" ht="15.75" customHeight="1" s="198">
      <c r="A672" s="57" t="n"/>
      <c r="B672" s="57" t="n"/>
      <c r="C672" s="79" t="n"/>
      <c r="D672" s="57" t="n"/>
    </row>
    <row r="673" ht="15.75" customHeight="1" s="198">
      <c r="A673" s="57" t="n"/>
      <c r="B673" s="57" t="n"/>
      <c r="C673" s="79" t="n"/>
      <c r="D673" s="57" t="n"/>
    </row>
    <row r="674" ht="15.75" customHeight="1" s="198">
      <c r="A674" s="57" t="n"/>
      <c r="B674" s="57" t="n"/>
      <c r="C674" s="79" t="n"/>
      <c r="D674" s="57" t="n"/>
    </row>
    <row r="675" ht="15.75" customHeight="1" s="198">
      <c r="A675" s="57" t="n"/>
      <c r="B675" s="57" t="n"/>
      <c r="C675" s="79" t="n"/>
      <c r="D675" s="57" t="n"/>
    </row>
    <row r="676" ht="15.75" customHeight="1" s="198">
      <c r="A676" s="57" t="n"/>
      <c r="B676" s="57" t="n"/>
      <c r="C676" s="79" t="n"/>
      <c r="D676" s="57" t="n"/>
    </row>
    <row r="677" ht="15.75" customHeight="1" s="198">
      <c r="A677" s="57" t="n"/>
      <c r="B677" s="57" t="n"/>
      <c r="C677" s="79" t="n"/>
      <c r="D677" s="57" t="n"/>
    </row>
    <row r="678" ht="15.75" customHeight="1" s="198">
      <c r="A678" s="57" t="n"/>
      <c r="B678" s="57" t="n"/>
      <c r="C678" s="79" t="n"/>
      <c r="D678" s="57" t="n"/>
    </row>
    <row r="679" ht="15.75" customHeight="1" s="198">
      <c r="A679" s="57" t="n"/>
      <c r="B679" s="57" t="n"/>
      <c r="C679" s="79" t="n"/>
      <c r="D679" s="57" t="n"/>
    </row>
    <row r="680" ht="15.75" customHeight="1" s="198">
      <c r="A680" s="57" t="n"/>
      <c r="B680" s="57" t="n"/>
      <c r="C680" s="79" t="n"/>
      <c r="D680" s="57" t="n"/>
    </row>
    <row r="681" ht="15.75" customHeight="1" s="198">
      <c r="A681" s="57" t="n"/>
      <c r="B681" s="57" t="n"/>
      <c r="C681" s="79" t="n"/>
      <c r="D681" s="57" t="n"/>
    </row>
    <row r="682" ht="15.75" customHeight="1" s="198">
      <c r="A682" s="57" t="n"/>
      <c r="B682" s="57" t="n"/>
      <c r="C682" s="79" t="n"/>
      <c r="D682" s="57" t="n"/>
    </row>
    <row r="683" ht="15.75" customHeight="1" s="198">
      <c r="A683" s="57" t="n"/>
      <c r="B683" s="57" t="n"/>
      <c r="C683" s="79" t="n"/>
      <c r="D683" s="57" t="n"/>
    </row>
    <row r="684" ht="15.75" customHeight="1" s="198">
      <c r="A684" s="57" t="n"/>
      <c r="B684" s="57" t="n"/>
      <c r="C684" s="79" t="n"/>
      <c r="D684" s="57" t="n"/>
    </row>
    <row r="685" ht="15.75" customHeight="1" s="198">
      <c r="A685" s="57" t="n"/>
      <c r="B685" s="57" t="n"/>
      <c r="C685" s="79" t="n"/>
      <c r="D685" s="57" t="n"/>
    </row>
    <row r="686" ht="15.75" customHeight="1" s="198">
      <c r="A686" s="57" t="n"/>
      <c r="B686" s="57" t="n"/>
      <c r="C686" s="79" t="n"/>
      <c r="D686" s="57" t="n"/>
    </row>
    <row r="687" ht="15.75" customHeight="1" s="198">
      <c r="A687" s="57" t="n"/>
      <c r="B687" s="57" t="n"/>
      <c r="C687" s="79" t="n"/>
      <c r="D687" s="57" t="n"/>
    </row>
    <row r="688" ht="15.75" customHeight="1" s="198">
      <c r="A688" s="57" t="n"/>
      <c r="B688" s="57" t="n"/>
      <c r="C688" s="79" t="n"/>
      <c r="D688" s="57" t="n"/>
    </row>
    <row r="689" ht="15.75" customHeight="1" s="198">
      <c r="A689" s="57" t="n"/>
      <c r="B689" s="57" t="n"/>
      <c r="C689" s="79" t="n"/>
      <c r="D689" s="57" t="n"/>
    </row>
    <row r="690" ht="15.75" customHeight="1" s="198">
      <c r="A690" s="57" t="n"/>
      <c r="B690" s="57" t="n"/>
      <c r="C690" s="79" t="n"/>
      <c r="D690" s="57" t="n"/>
    </row>
    <row r="691" ht="15.75" customHeight="1" s="198">
      <c r="A691" s="57" t="n"/>
      <c r="B691" s="57" t="n"/>
      <c r="C691" s="79" t="n"/>
      <c r="D691" s="57" t="n"/>
    </row>
    <row r="692" ht="15.75" customHeight="1" s="198">
      <c r="A692" s="57" t="n"/>
      <c r="B692" s="57" t="n"/>
      <c r="C692" s="79" t="n"/>
      <c r="D692" s="57" t="n"/>
    </row>
    <row r="693" ht="15.75" customHeight="1" s="198">
      <c r="A693" s="57" t="n"/>
      <c r="B693" s="57" t="n"/>
      <c r="C693" s="79" t="n"/>
      <c r="D693" s="57" t="n"/>
    </row>
    <row r="694" ht="15.75" customHeight="1" s="198">
      <c r="A694" s="57" t="n"/>
      <c r="B694" s="57" t="n"/>
      <c r="C694" s="79" t="n"/>
      <c r="D694" s="57" t="n"/>
    </row>
    <row r="695" ht="15.75" customHeight="1" s="198">
      <c r="A695" s="57" t="n"/>
      <c r="B695" s="57" t="n"/>
      <c r="C695" s="79" t="n"/>
      <c r="D695" s="57" t="n"/>
    </row>
    <row r="696" ht="15.75" customHeight="1" s="198">
      <c r="A696" s="57" t="n"/>
      <c r="B696" s="57" t="n"/>
      <c r="C696" s="79" t="n"/>
      <c r="D696" s="57" t="n"/>
    </row>
    <row r="697" ht="15.75" customHeight="1" s="198">
      <c r="A697" s="57" t="n"/>
      <c r="B697" s="57" t="n"/>
      <c r="C697" s="79" t="n"/>
      <c r="D697" s="57" t="n"/>
    </row>
    <row r="698" ht="15.75" customHeight="1" s="198">
      <c r="A698" s="57" t="n"/>
      <c r="B698" s="57" t="n"/>
      <c r="C698" s="79" t="n"/>
      <c r="D698" s="57" t="n"/>
    </row>
    <row r="699" ht="15.75" customHeight="1" s="198">
      <c r="A699" s="57" t="n"/>
      <c r="B699" s="57" t="n"/>
      <c r="C699" s="79" t="n"/>
      <c r="D699" s="57" t="n"/>
    </row>
    <row r="700" ht="15.75" customHeight="1" s="198">
      <c r="A700" s="57" t="n"/>
      <c r="B700" s="57" t="n"/>
      <c r="C700" s="79" t="n"/>
      <c r="D700" s="57" t="n"/>
    </row>
    <row r="701" ht="15.75" customHeight="1" s="198">
      <c r="A701" s="57" t="n"/>
      <c r="B701" s="57" t="n"/>
      <c r="C701" s="79" t="n"/>
      <c r="D701" s="57" t="n"/>
    </row>
    <row r="702" ht="15.75" customHeight="1" s="198">
      <c r="A702" s="57" t="n"/>
      <c r="B702" s="57" t="n"/>
      <c r="C702" s="79" t="n"/>
      <c r="D702" s="57" t="n"/>
    </row>
    <row r="703" ht="15.75" customHeight="1" s="198">
      <c r="A703" s="57" t="n"/>
      <c r="B703" s="57" t="n"/>
      <c r="C703" s="79" t="n"/>
      <c r="D703" s="57" t="n"/>
    </row>
    <row r="704" ht="15.75" customHeight="1" s="198">
      <c r="A704" s="57" t="n"/>
      <c r="B704" s="57" t="n"/>
      <c r="C704" s="79" t="n"/>
      <c r="D704" s="57" t="n"/>
    </row>
    <row r="705" ht="15.75" customHeight="1" s="198">
      <c r="A705" s="57" t="n"/>
      <c r="B705" s="57" t="n"/>
      <c r="C705" s="79" t="n"/>
      <c r="D705" s="57" t="n"/>
    </row>
    <row r="706" ht="15.75" customHeight="1" s="198">
      <c r="A706" s="57" t="n"/>
      <c r="B706" s="57" t="n"/>
      <c r="C706" s="79" t="n"/>
      <c r="D706" s="57" t="n"/>
    </row>
    <row r="707" ht="15.75" customHeight="1" s="198">
      <c r="A707" s="57" t="n"/>
      <c r="B707" s="57" t="n"/>
      <c r="C707" s="79" t="n"/>
      <c r="D707" s="57" t="n"/>
    </row>
    <row r="708" ht="15.75" customHeight="1" s="198">
      <c r="A708" s="57" t="n"/>
      <c r="B708" s="57" t="n"/>
      <c r="C708" s="79" t="n"/>
      <c r="D708" s="57" t="n"/>
    </row>
    <row r="709" ht="15.75" customHeight="1" s="198">
      <c r="A709" s="57" t="n"/>
      <c r="B709" s="57" t="n"/>
      <c r="C709" s="79" t="n"/>
      <c r="D709" s="57" t="n"/>
    </row>
    <row r="710" ht="15.75" customHeight="1" s="198">
      <c r="A710" s="57" t="n"/>
      <c r="B710" s="57" t="n"/>
      <c r="C710" s="79" t="n"/>
      <c r="D710" s="57" t="n"/>
    </row>
    <row r="711" ht="15.75" customHeight="1" s="198">
      <c r="A711" s="57" t="n"/>
      <c r="B711" s="57" t="n"/>
      <c r="C711" s="79" t="n"/>
      <c r="D711" s="57" t="n"/>
    </row>
    <row r="712" ht="15.75" customHeight="1" s="198">
      <c r="A712" s="57" t="n"/>
      <c r="B712" s="57" t="n"/>
      <c r="C712" s="79" t="n"/>
      <c r="D712" s="57" t="n"/>
    </row>
    <row r="713" ht="15.75" customHeight="1" s="198">
      <c r="A713" s="57" t="n"/>
      <c r="B713" s="57" t="n"/>
      <c r="C713" s="79" t="n"/>
      <c r="D713" s="57" t="n"/>
    </row>
    <row r="714" ht="15.75" customHeight="1" s="198">
      <c r="A714" s="57" t="n"/>
      <c r="B714" s="57" t="n"/>
      <c r="C714" s="79" t="n"/>
      <c r="D714" s="57" t="n"/>
    </row>
    <row r="715" ht="15.75" customHeight="1" s="198">
      <c r="A715" s="57" t="n"/>
      <c r="B715" s="57" t="n"/>
      <c r="C715" s="79" t="n"/>
      <c r="D715" s="57" t="n"/>
    </row>
    <row r="716" ht="15.75" customHeight="1" s="198">
      <c r="A716" s="57" t="n"/>
      <c r="B716" s="57" t="n"/>
      <c r="C716" s="79" t="n"/>
      <c r="D716" s="57" t="n"/>
    </row>
    <row r="717" ht="15.75" customHeight="1" s="198">
      <c r="A717" s="57" t="n"/>
      <c r="B717" s="57" t="n"/>
      <c r="C717" s="79" t="n"/>
      <c r="D717" s="57" t="n"/>
    </row>
    <row r="718" ht="15.75" customHeight="1" s="198">
      <c r="A718" s="57" t="n"/>
      <c r="B718" s="57" t="n"/>
      <c r="C718" s="79" t="n"/>
      <c r="D718" s="57" t="n"/>
    </row>
    <row r="719" ht="15.75" customHeight="1" s="198">
      <c r="A719" s="57" t="n"/>
      <c r="B719" s="57" t="n"/>
      <c r="C719" s="79" t="n"/>
      <c r="D719" s="57" t="n"/>
    </row>
    <row r="720" ht="15.75" customHeight="1" s="198">
      <c r="A720" s="57" t="n"/>
      <c r="B720" s="57" t="n"/>
      <c r="C720" s="79" t="n"/>
      <c r="D720" s="57" t="n"/>
    </row>
    <row r="721" ht="15.75" customHeight="1" s="198">
      <c r="A721" s="57" t="n"/>
      <c r="B721" s="57" t="n"/>
      <c r="C721" s="79" t="n"/>
      <c r="D721" s="57" t="n"/>
    </row>
    <row r="722" ht="15.75" customHeight="1" s="198">
      <c r="A722" s="57" t="n"/>
      <c r="B722" s="57" t="n"/>
      <c r="C722" s="79" t="n"/>
      <c r="D722" s="57" t="n"/>
    </row>
    <row r="723" ht="15.75" customHeight="1" s="198">
      <c r="A723" s="57" t="n"/>
      <c r="B723" s="57" t="n"/>
      <c r="C723" s="79" t="n"/>
      <c r="D723" s="57" t="n"/>
    </row>
    <row r="724" ht="15.75" customHeight="1" s="198">
      <c r="A724" s="57" t="n"/>
      <c r="B724" s="57" t="n"/>
      <c r="C724" s="79" t="n"/>
      <c r="D724" s="57" t="n"/>
    </row>
    <row r="725" ht="15.75" customHeight="1" s="198">
      <c r="A725" s="57" t="n"/>
      <c r="B725" s="57" t="n"/>
      <c r="C725" s="79" t="n"/>
      <c r="D725" s="57" t="n"/>
    </row>
    <row r="726" ht="15.75" customHeight="1" s="198">
      <c r="A726" s="57" t="n"/>
      <c r="B726" s="57" t="n"/>
      <c r="C726" s="79" t="n"/>
      <c r="D726" s="57" t="n"/>
    </row>
    <row r="727" ht="15.75" customHeight="1" s="198">
      <c r="A727" s="57" t="n"/>
      <c r="B727" s="57" t="n"/>
      <c r="C727" s="79" t="n"/>
      <c r="D727" s="57" t="n"/>
    </row>
    <row r="728" ht="15.75" customHeight="1" s="198">
      <c r="A728" s="57" t="n"/>
      <c r="B728" s="57" t="n"/>
      <c r="C728" s="79" t="n"/>
      <c r="D728" s="57" t="n"/>
    </row>
    <row r="729" ht="15.75" customHeight="1" s="198">
      <c r="A729" s="57" t="n"/>
      <c r="B729" s="57" t="n"/>
      <c r="C729" s="79" t="n"/>
      <c r="D729" s="57" t="n"/>
    </row>
    <row r="730" ht="15.75" customHeight="1" s="198">
      <c r="A730" s="57" t="n"/>
      <c r="B730" s="57" t="n"/>
      <c r="C730" s="79" t="n"/>
      <c r="D730" s="57" t="n"/>
    </row>
    <row r="731" ht="15.75" customHeight="1" s="198">
      <c r="A731" s="57" t="n"/>
      <c r="B731" s="57" t="n"/>
      <c r="C731" s="79" t="n"/>
      <c r="D731" s="57" t="n"/>
    </row>
    <row r="732" ht="15.75" customHeight="1" s="198">
      <c r="A732" s="57" t="n"/>
      <c r="B732" s="57" t="n"/>
      <c r="C732" s="79" t="n"/>
      <c r="D732" s="57" t="n"/>
    </row>
    <row r="733" ht="15.75" customHeight="1" s="198">
      <c r="A733" s="57" t="n"/>
      <c r="B733" s="57" t="n"/>
      <c r="C733" s="79" t="n"/>
      <c r="D733" s="57" t="n"/>
    </row>
    <row r="734" ht="15.75" customHeight="1" s="198">
      <c r="A734" s="57" t="n"/>
      <c r="B734" s="57" t="n"/>
      <c r="C734" s="79" t="n"/>
      <c r="D734" s="57" t="n"/>
    </row>
    <row r="735" ht="15.75" customHeight="1" s="198">
      <c r="A735" s="57" t="n"/>
      <c r="B735" s="57" t="n"/>
      <c r="C735" s="79" t="n"/>
      <c r="D735" s="57" t="n"/>
    </row>
    <row r="736" ht="15.75" customHeight="1" s="198">
      <c r="A736" s="57" t="n"/>
      <c r="B736" s="57" t="n"/>
      <c r="C736" s="79" t="n"/>
      <c r="D736" s="57" t="n"/>
    </row>
    <row r="737" ht="15.75" customHeight="1" s="198">
      <c r="A737" s="57" t="n"/>
      <c r="B737" s="57" t="n"/>
      <c r="C737" s="79" t="n"/>
      <c r="D737" s="57" t="n"/>
    </row>
    <row r="738" ht="15.75" customHeight="1" s="198">
      <c r="A738" s="57" t="n"/>
      <c r="B738" s="57" t="n"/>
      <c r="C738" s="79" t="n"/>
      <c r="D738" s="57" t="n"/>
    </row>
    <row r="739" ht="15.75" customHeight="1" s="198">
      <c r="A739" s="57" t="n"/>
      <c r="B739" s="57" t="n"/>
      <c r="C739" s="79" t="n"/>
      <c r="D739" s="57" t="n"/>
    </row>
    <row r="740" ht="15.75" customHeight="1" s="198">
      <c r="A740" s="57" t="n"/>
      <c r="B740" s="57" t="n"/>
      <c r="C740" s="79" t="n"/>
      <c r="D740" s="57" t="n"/>
    </row>
    <row r="741" ht="15.75" customHeight="1" s="198">
      <c r="A741" s="57" t="n"/>
      <c r="B741" s="57" t="n"/>
      <c r="C741" s="79" t="n"/>
      <c r="D741" s="57" t="n"/>
    </row>
    <row r="742" ht="15.75" customHeight="1" s="198">
      <c r="A742" s="57" t="n"/>
      <c r="B742" s="57" t="n"/>
      <c r="C742" s="79" t="n"/>
      <c r="D742" s="57" t="n"/>
    </row>
    <row r="743" ht="15.75" customHeight="1" s="198">
      <c r="A743" s="57" t="n"/>
      <c r="B743" s="57" t="n"/>
      <c r="C743" s="79" t="n"/>
      <c r="D743" s="57" t="n"/>
    </row>
    <row r="744" ht="15.75" customHeight="1" s="198">
      <c r="A744" s="57" t="n"/>
      <c r="B744" s="57" t="n"/>
      <c r="C744" s="79" t="n"/>
      <c r="D744" s="57" t="n"/>
    </row>
    <row r="745" ht="15.75" customHeight="1" s="198">
      <c r="A745" s="57" t="n"/>
      <c r="B745" s="57" t="n"/>
      <c r="C745" s="79" t="n"/>
      <c r="D745" s="57" t="n"/>
    </row>
    <row r="746" ht="15.75" customHeight="1" s="198">
      <c r="A746" s="57" t="n"/>
      <c r="B746" s="57" t="n"/>
      <c r="C746" s="79" t="n"/>
      <c r="D746" s="57" t="n"/>
    </row>
    <row r="747" ht="15.75" customHeight="1" s="198">
      <c r="A747" s="57" t="n"/>
      <c r="B747" s="57" t="n"/>
      <c r="C747" s="79" t="n"/>
      <c r="D747" s="57" t="n"/>
    </row>
    <row r="748" ht="15.75" customHeight="1" s="198">
      <c r="A748" s="57" t="n"/>
      <c r="B748" s="57" t="n"/>
      <c r="C748" s="79" t="n"/>
      <c r="D748" s="57" t="n"/>
    </row>
    <row r="749" ht="15.75" customHeight="1" s="198">
      <c r="A749" s="57" t="n"/>
      <c r="B749" s="57" t="n"/>
      <c r="C749" s="79" t="n"/>
      <c r="D749" s="57" t="n"/>
    </row>
    <row r="750" ht="15.75" customHeight="1" s="198">
      <c r="A750" s="57" t="n"/>
      <c r="B750" s="57" t="n"/>
      <c r="C750" s="79" t="n"/>
      <c r="D750" s="57" t="n"/>
    </row>
    <row r="751" ht="15.75" customHeight="1" s="198">
      <c r="A751" s="57" t="n"/>
      <c r="B751" s="57" t="n"/>
      <c r="C751" s="79" t="n"/>
      <c r="D751" s="57" t="n"/>
    </row>
    <row r="752" ht="15.75" customHeight="1" s="198">
      <c r="A752" s="57" t="n"/>
      <c r="B752" s="57" t="n"/>
      <c r="C752" s="79" t="n"/>
      <c r="D752" s="57" t="n"/>
    </row>
    <row r="753" ht="15.75" customHeight="1" s="198">
      <c r="A753" s="57" t="n"/>
      <c r="B753" s="57" t="n"/>
      <c r="C753" s="79" t="n"/>
      <c r="D753" s="57" t="n"/>
    </row>
    <row r="754" ht="15.75" customHeight="1" s="198">
      <c r="A754" s="57" t="n"/>
      <c r="B754" s="57" t="n"/>
      <c r="C754" s="79" t="n"/>
      <c r="D754" s="57" t="n"/>
    </row>
    <row r="755" ht="15.75" customHeight="1" s="198">
      <c r="A755" s="57" t="n"/>
      <c r="B755" s="57" t="n"/>
      <c r="C755" s="79" t="n"/>
      <c r="D755" s="57" t="n"/>
    </row>
    <row r="756" ht="15.75" customHeight="1" s="198">
      <c r="A756" s="57" t="n"/>
      <c r="B756" s="57" t="n"/>
      <c r="C756" s="79" t="n"/>
      <c r="D756" s="57" t="n"/>
    </row>
    <row r="757" ht="15.75" customHeight="1" s="198">
      <c r="A757" s="57" t="n"/>
      <c r="B757" s="57" t="n"/>
      <c r="C757" s="79" t="n"/>
      <c r="D757" s="57" t="n"/>
    </row>
    <row r="758" ht="15.75" customHeight="1" s="198">
      <c r="A758" s="57" t="n"/>
      <c r="B758" s="57" t="n"/>
      <c r="C758" s="79" t="n"/>
      <c r="D758" s="57" t="n"/>
    </row>
    <row r="759" ht="15.75" customHeight="1" s="198">
      <c r="A759" s="57" t="n"/>
      <c r="B759" s="57" t="n"/>
      <c r="C759" s="79" t="n"/>
      <c r="D759" s="57" t="n"/>
    </row>
    <row r="760" ht="15.75" customHeight="1" s="198">
      <c r="A760" s="57" t="n"/>
      <c r="B760" s="57" t="n"/>
      <c r="C760" s="79" t="n"/>
      <c r="D760" s="57" t="n"/>
    </row>
    <row r="761" ht="15.75" customHeight="1" s="198">
      <c r="A761" s="57" t="n"/>
      <c r="B761" s="57" t="n"/>
      <c r="C761" s="79" t="n"/>
      <c r="D761" s="57" t="n"/>
    </row>
    <row r="762" ht="15.75" customHeight="1" s="198">
      <c r="A762" s="57" t="n"/>
      <c r="B762" s="57" t="n"/>
      <c r="C762" s="79" t="n"/>
      <c r="D762" s="57" t="n"/>
    </row>
    <row r="763" ht="15.75" customHeight="1" s="198">
      <c r="A763" s="57" t="n"/>
      <c r="B763" s="57" t="n"/>
      <c r="C763" s="79" t="n"/>
      <c r="D763" s="57" t="n"/>
    </row>
    <row r="764" ht="15.75" customHeight="1" s="198">
      <c r="A764" s="57" t="n"/>
      <c r="B764" s="57" t="n"/>
      <c r="C764" s="79" t="n"/>
      <c r="D764" s="57" t="n"/>
    </row>
    <row r="765" ht="15.75" customHeight="1" s="198">
      <c r="A765" s="57" t="n"/>
      <c r="B765" s="57" t="n"/>
      <c r="C765" s="79" t="n"/>
      <c r="D765" s="57" t="n"/>
    </row>
    <row r="766" ht="15.75" customHeight="1" s="198">
      <c r="A766" s="57" t="n"/>
      <c r="B766" s="57" t="n"/>
      <c r="C766" s="79" t="n"/>
      <c r="D766" s="57" t="n"/>
    </row>
    <row r="767" ht="15.75" customHeight="1" s="198">
      <c r="A767" s="57" t="n"/>
      <c r="B767" s="57" t="n"/>
      <c r="C767" s="79" t="n"/>
      <c r="D767" s="57" t="n"/>
    </row>
    <row r="768" ht="15.75" customHeight="1" s="198">
      <c r="A768" s="57" t="n"/>
      <c r="B768" s="57" t="n"/>
      <c r="C768" s="79" t="n"/>
      <c r="D768" s="57" t="n"/>
    </row>
    <row r="769" ht="15.75" customHeight="1" s="198">
      <c r="A769" s="57" t="n"/>
      <c r="B769" s="57" t="n"/>
      <c r="C769" s="79" t="n"/>
      <c r="D769" s="57" t="n"/>
    </row>
    <row r="770" ht="15.75" customHeight="1" s="198">
      <c r="A770" s="57" t="n"/>
      <c r="B770" s="57" t="n"/>
      <c r="C770" s="79" t="n"/>
      <c r="D770" s="57" t="n"/>
    </row>
    <row r="771" ht="15.75" customHeight="1" s="198">
      <c r="A771" s="57" t="n"/>
      <c r="B771" s="57" t="n"/>
      <c r="C771" s="79" t="n"/>
      <c r="D771" s="57" t="n"/>
    </row>
    <row r="772" ht="15.75" customHeight="1" s="198">
      <c r="A772" s="57" t="n"/>
      <c r="B772" s="57" t="n"/>
      <c r="C772" s="79" t="n"/>
      <c r="D772" s="57" t="n"/>
    </row>
    <row r="773" ht="15.75" customHeight="1" s="198">
      <c r="A773" s="57" t="n"/>
      <c r="B773" s="57" t="n"/>
      <c r="C773" s="79" t="n"/>
      <c r="D773" s="57" t="n"/>
    </row>
    <row r="774" ht="15.75" customHeight="1" s="198">
      <c r="A774" s="57" t="n"/>
      <c r="B774" s="57" t="n"/>
      <c r="C774" s="79" t="n"/>
      <c r="D774" s="57" t="n"/>
    </row>
    <row r="775" ht="15.75" customHeight="1" s="198">
      <c r="A775" s="57" t="n"/>
      <c r="B775" s="57" t="n"/>
      <c r="C775" s="79" t="n"/>
      <c r="D775" s="57" t="n"/>
    </row>
    <row r="776" ht="15.75" customHeight="1" s="198">
      <c r="A776" s="57" t="n"/>
      <c r="B776" s="57" t="n"/>
      <c r="C776" s="79" t="n"/>
      <c r="D776" s="57" t="n"/>
    </row>
    <row r="777" ht="15.75" customHeight="1" s="198">
      <c r="A777" s="57" t="n"/>
      <c r="B777" s="57" t="n"/>
      <c r="C777" s="79" t="n"/>
      <c r="D777" s="57" t="n"/>
    </row>
    <row r="778" ht="15.75" customHeight="1" s="198">
      <c r="A778" s="57" t="n"/>
      <c r="B778" s="57" t="n"/>
      <c r="C778" s="79" t="n"/>
      <c r="D778" s="57" t="n"/>
    </row>
    <row r="779" ht="15.75" customHeight="1" s="198">
      <c r="A779" s="57" t="n"/>
      <c r="B779" s="57" t="n"/>
      <c r="C779" s="79" t="n"/>
      <c r="D779" s="57" t="n"/>
    </row>
    <row r="780" ht="15.75" customHeight="1" s="198">
      <c r="A780" s="57" t="n"/>
      <c r="B780" s="57" t="n"/>
      <c r="C780" s="79" t="n"/>
      <c r="D780" s="57" t="n"/>
    </row>
    <row r="781" ht="15.75" customHeight="1" s="198">
      <c r="A781" s="57" t="n"/>
      <c r="B781" s="57" t="n"/>
      <c r="C781" s="79" t="n"/>
      <c r="D781" s="57" t="n"/>
    </row>
    <row r="782" ht="15.75" customHeight="1" s="198">
      <c r="A782" s="57" t="n"/>
      <c r="B782" s="57" t="n"/>
      <c r="C782" s="79" t="n"/>
      <c r="D782" s="57" t="n"/>
    </row>
    <row r="783" ht="15.75" customHeight="1" s="198">
      <c r="A783" s="57" t="n"/>
      <c r="B783" s="57" t="n"/>
      <c r="C783" s="79" t="n"/>
      <c r="D783" s="57" t="n"/>
    </row>
    <row r="784" ht="15.75" customHeight="1" s="198">
      <c r="A784" s="57" t="n"/>
      <c r="B784" s="57" t="n"/>
      <c r="C784" s="79" t="n"/>
      <c r="D784" s="57" t="n"/>
    </row>
    <row r="785" ht="15.75" customHeight="1" s="198">
      <c r="A785" s="57" t="n"/>
      <c r="B785" s="57" t="n"/>
      <c r="C785" s="79" t="n"/>
      <c r="D785" s="57" t="n"/>
    </row>
    <row r="786" ht="15.75" customHeight="1" s="198">
      <c r="A786" s="57" t="n"/>
      <c r="B786" s="57" t="n"/>
      <c r="C786" s="79" t="n"/>
      <c r="D786" s="57" t="n"/>
    </row>
    <row r="787" ht="15.75" customHeight="1" s="198">
      <c r="A787" s="57" t="n"/>
      <c r="B787" s="57" t="n"/>
      <c r="C787" s="79" t="n"/>
      <c r="D787" s="57" t="n"/>
    </row>
    <row r="788" ht="15.75" customHeight="1" s="198">
      <c r="A788" s="57" t="n"/>
      <c r="B788" s="57" t="n"/>
      <c r="C788" s="79" t="n"/>
      <c r="D788" s="57" t="n"/>
    </row>
    <row r="789" ht="15.75" customHeight="1" s="198">
      <c r="A789" s="57" t="n"/>
      <c r="B789" s="57" t="n"/>
      <c r="C789" s="79" t="n"/>
      <c r="D789" s="57" t="n"/>
    </row>
    <row r="790" ht="15.75" customHeight="1" s="198">
      <c r="A790" s="57" t="n"/>
      <c r="B790" s="57" t="n"/>
      <c r="C790" s="79" t="n"/>
      <c r="D790" s="57" t="n"/>
    </row>
    <row r="791" ht="15.75" customHeight="1" s="198">
      <c r="A791" s="57" t="n"/>
      <c r="B791" s="57" t="n"/>
      <c r="C791" s="79" t="n"/>
      <c r="D791" s="57" t="n"/>
    </row>
    <row r="792" ht="15.75" customHeight="1" s="198">
      <c r="A792" s="57" t="n"/>
      <c r="B792" s="57" t="n"/>
      <c r="C792" s="79" t="n"/>
      <c r="D792" s="57" t="n"/>
    </row>
    <row r="793" ht="15.75" customHeight="1" s="198">
      <c r="A793" s="57" t="n"/>
      <c r="B793" s="57" t="n"/>
      <c r="C793" s="79" t="n"/>
      <c r="D793" s="57" t="n"/>
    </row>
    <row r="794" ht="15.75" customHeight="1" s="198">
      <c r="A794" s="57" t="n"/>
      <c r="B794" s="57" t="n"/>
      <c r="C794" s="79" t="n"/>
      <c r="D794" s="57" t="n"/>
    </row>
    <row r="795" ht="15.75" customHeight="1" s="198">
      <c r="A795" s="57" t="n"/>
      <c r="B795" s="57" t="n"/>
      <c r="C795" s="79" t="n"/>
      <c r="D795" s="57" t="n"/>
    </row>
    <row r="796" ht="15.75" customHeight="1" s="198">
      <c r="A796" s="57" t="n"/>
      <c r="B796" s="57" t="n"/>
      <c r="C796" s="79" t="n"/>
      <c r="D796" s="57" t="n"/>
    </row>
    <row r="797" ht="15.75" customHeight="1" s="198">
      <c r="A797" s="57" t="n"/>
      <c r="B797" s="57" t="n"/>
      <c r="C797" s="79" t="n"/>
      <c r="D797" s="57" t="n"/>
    </row>
    <row r="798" ht="15.75" customHeight="1" s="198">
      <c r="A798" s="57" t="n"/>
      <c r="B798" s="57" t="n"/>
      <c r="C798" s="79" t="n"/>
      <c r="D798" s="57" t="n"/>
    </row>
    <row r="799" ht="15.75" customHeight="1" s="198">
      <c r="A799" s="57" t="n"/>
      <c r="B799" s="57" t="n"/>
      <c r="C799" s="79" t="n"/>
      <c r="D799" s="57" t="n"/>
    </row>
    <row r="800" ht="15.75" customHeight="1" s="198">
      <c r="A800" s="57" t="n"/>
      <c r="B800" s="57" t="n"/>
      <c r="C800" s="79" t="n"/>
      <c r="D800" s="57" t="n"/>
    </row>
    <row r="801" ht="15.75" customHeight="1" s="198">
      <c r="A801" s="57" t="n"/>
      <c r="B801" s="57" t="n"/>
      <c r="C801" s="79" t="n"/>
      <c r="D801" s="57" t="n"/>
    </row>
    <row r="802" ht="15.75" customHeight="1" s="198">
      <c r="A802" s="57" t="n"/>
      <c r="B802" s="57" t="n"/>
      <c r="C802" s="79" t="n"/>
      <c r="D802" s="57" t="n"/>
    </row>
    <row r="803" ht="15.75" customHeight="1" s="198">
      <c r="A803" s="57" t="n"/>
      <c r="B803" s="57" t="n"/>
      <c r="C803" s="79" t="n"/>
      <c r="D803" s="57" t="n"/>
    </row>
    <row r="804" ht="15.75" customHeight="1" s="198">
      <c r="A804" s="57" t="n"/>
      <c r="B804" s="57" t="n"/>
      <c r="C804" s="79" t="n"/>
      <c r="D804" s="57" t="n"/>
    </row>
    <row r="805" ht="15.75" customHeight="1" s="198">
      <c r="A805" s="57" t="n"/>
      <c r="B805" s="57" t="n"/>
      <c r="C805" s="79" t="n"/>
      <c r="D805" s="57" t="n"/>
    </row>
    <row r="806" ht="15.75" customHeight="1" s="198">
      <c r="A806" s="57" t="n"/>
      <c r="B806" s="57" t="n"/>
      <c r="C806" s="79" t="n"/>
      <c r="D806" s="57" t="n"/>
    </row>
    <row r="807" ht="15.75" customHeight="1" s="198">
      <c r="A807" s="57" t="n"/>
      <c r="B807" s="57" t="n"/>
      <c r="C807" s="79" t="n"/>
      <c r="D807" s="57" t="n"/>
    </row>
    <row r="808" ht="15.75" customHeight="1" s="198">
      <c r="A808" s="57" t="n"/>
      <c r="B808" s="57" t="n"/>
      <c r="C808" s="79" t="n"/>
      <c r="D808" s="57" t="n"/>
    </row>
    <row r="809" ht="15.75" customHeight="1" s="198">
      <c r="A809" s="57" t="n"/>
      <c r="B809" s="57" t="n"/>
      <c r="C809" s="79" t="n"/>
      <c r="D809" s="57" t="n"/>
    </row>
    <row r="810" ht="15.75" customHeight="1" s="198">
      <c r="A810" s="57" t="n"/>
      <c r="B810" s="57" t="n"/>
      <c r="C810" s="79" t="n"/>
      <c r="D810" s="57" t="n"/>
    </row>
    <row r="811" ht="15.75" customHeight="1" s="198">
      <c r="A811" s="57" t="n"/>
      <c r="B811" s="57" t="n"/>
      <c r="C811" s="79" t="n"/>
      <c r="D811" s="57" t="n"/>
    </row>
    <row r="812" ht="15.75" customHeight="1" s="198">
      <c r="A812" s="57" t="n"/>
      <c r="B812" s="57" t="n"/>
      <c r="C812" s="79" t="n"/>
      <c r="D812" s="57" t="n"/>
    </row>
    <row r="813" ht="15.75" customHeight="1" s="198">
      <c r="A813" s="57" t="n"/>
      <c r="B813" s="57" t="n"/>
      <c r="C813" s="79" t="n"/>
      <c r="D813" s="57" t="n"/>
    </row>
    <row r="814" ht="15.75" customHeight="1" s="198">
      <c r="A814" s="57" t="n"/>
      <c r="B814" s="57" t="n"/>
      <c r="C814" s="79" t="n"/>
      <c r="D814" s="57" t="n"/>
    </row>
    <row r="815" ht="15.75" customHeight="1" s="198">
      <c r="A815" s="57" t="n"/>
      <c r="B815" s="57" t="n"/>
      <c r="C815" s="79" t="n"/>
      <c r="D815" s="57" t="n"/>
    </row>
    <row r="816" ht="15.75" customHeight="1" s="198">
      <c r="A816" s="57" t="n"/>
      <c r="B816" s="57" t="n"/>
      <c r="C816" s="79" t="n"/>
      <c r="D816" s="57" t="n"/>
    </row>
    <row r="817" ht="15.75" customHeight="1" s="198">
      <c r="A817" s="57" t="n"/>
      <c r="B817" s="57" t="n"/>
      <c r="C817" s="79" t="n"/>
      <c r="D817" s="57" t="n"/>
    </row>
    <row r="818" ht="15.75" customHeight="1" s="198">
      <c r="A818" s="57" t="n"/>
      <c r="B818" s="57" t="n"/>
      <c r="C818" s="79" t="n"/>
      <c r="D818" s="57" t="n"/>
    </row>
    <row r="819" ht="15.75" customHeight="1" s="198">
      <c r="A819" s="57" t="n"/>
      <c r="B819" s="57" t="n"/>
      <c r="C819" s="79" t="n"/>
      <c r="D819" s="57" t="n"/>
    </row>
    <row r="820" ht="15.75" customHeight="1" s="198">
      <c r="A820" s="57" t="n"/>
      <c r="B820" s="57" t="n"/>
      <c r="C820" s="79" t="n"/>
      <c r="D820" s="57" t="n"/>
    </row>
    <row r="821" ht="15.75" customHeight="1" s="198">
      <c r="A821" s="57" t="n"/>
      <c r="B821" s="57" t="n"/>
      <c r="C821" s="79" t="n"/>
      <c r="D821" s="57" t="n"/>
    </row>
    <row r="822" ht="15.75" customHeight="1" s="198">
      <c r="A822" s="57" t="n"/>
      <c r="B822" s="57" t="n"/>
      <c r="C822" s="79" t="n"/>
      <c r="D822" s="57" t="n"/>
    </row>
    <row r="823" ht="15.75" customHeight="1" s="198">
      <c r="A823" s="57" t="n"/>
      <c r="B823" s="57" t="n"/>
      <c r="C823" s="79" t="n"/>
      <c r="D823" s="57" t="n"/>
    </row>
    <row r="824" ht="15.75" customHeight="1" s="198">
      <c r="A824" s="57" t="n"/>
      <c r="B824" s="57" t="n"/>
      <c r="C824" s="79" t="n"/>
      <c r="D824" s="57" t="n"/>
    </row>
    <row r="825" ht="15.75" customHeight="1" s="198">
      <c r="A825" s="57" t="n"/>
      <c r="B825" s="57" t="n"/>
      <c r="C825" s="79" t="n"/>
      <c r="D825" s="57" t="n"/>
    </row>
    <row r="826" ht="15.75" customHeight="1" s="198">
      <c r="A826" s="57" t="n"/>
      <c r="B826" s="57" t="n"/>
      <c r="C826" s="79" t="n"/>
      <c r="D826" s="57" t="n"/>
    </row>
    <row r="827" ht="15.75" customHeight="1" s="198">
      <c r="A827" s="57" t="n"/>
      <c r="B827" s="57" t="n"/>
      <c r="C827" s="79" t="n"/>
      <c r="D827" s="57" t="n"/>
    </row>
    <row r="828" ht="15.75" customHeight="1" s="198">
      <c r="A828" s="57" t="n"/>
      <c r="B828" s="57" t="n"/>
      <c r="C828" s="79" t="n"/>
      <c r="D828" s="57" t="n"/>
    </row>
    <row r="829" ht="15.75" customHeight="1" s="198">
      <c r="A829" s="57" t="n"/>
      <c r="B829" s="57" t="n"/>
      <c r="C829" s="79" t="n"/>
      <c r="D829" s="57" t="n"/>
    </row>
    <row r="830" ht="15.75" customHeight="1" s="198">
      <c r="A830" s="57" t="n"/>
      <c r="B830" s="57" t="n"/>
      <c r="C830" s="79" t="n"/>
      <c r="D830" s="57" t="n"/>
    </row>
    <row r="831" ht="15.75" customHeight="1" s="198">
      <c r="A831" s="57" t="n"/>
      <c r="B831" s="57" t="n"/>
      <c r="C831" s="79" t="n"/>
      <c r="D831" s="57" t="n"/>
    </row>
    <row r="832" ht="15.75" customHeight="1" s="198">
      <c r="A832" s="57" t="n"/>
      <c r="B832" s="57" t="n"/>
      <c r="C832" s="79" t="n"/>
      <c r="D832" s="57" t="n"/>
    </row>
    <row r="833" ht="15.75" customHeight="1" s="198">
      <c r="A833" s="57" t="n"/>
      <c r="B833" s="57" t="n"/>
      <c r="C833" s="79" t="n"/>
      <c r="D833" s="57" t="n"/>
    </row>
    <row r="834" ht="15.75" customHeight="1" s="198">
      <c r="A834" s="57" t="n"/>
      <c r="B834" s="57" t="n"/>
      <c r="C834" s="79" t="n"/>
      <c r="D834" s="57" t="n"/>
    </row>
    <row r="835" ht="15.75" customHeight="1" s="198">
      <c r="A835" s="57" t="n"/>
      <c r="B835" s="57" t="n"/>
      <c r="C835" s="79" t="n"/>
      <c r="D835" s="57" t="n"/>
    </row>
    <row r="836" ht="15.75" customHeight="1" s="198">
      <c r="A836" s="57" t="n"/>
      <c r="B836" s="57" t="n"/>
      <c r="C836" s="79" t="n"/>
      <c r="D836" s="57" t="n"/>
    </row>
    <row r="837" ht="15.75" customHeight="1" s="198">
      <c r="A837" s="57" t="n"/>
      <c r="B837" s="57" t="n"/>
      <c r="C837" s="79" t="n"/>
      <c r="D837" s="57" t="n"/>
    </row>
    <row r="838" ht="15.75" customHeight="1" s="198">
      <c r="A838" s="57" t="n"/>
      <c r="B838" s="57" t="n"/>
      <c r="C838" s="79" t="n"/>
      <c r="D838" s="57" t="n"/>
    </row>
    <row r="839" ht="15.75" customHeight="1" s="198">
      <c r="A839" s="57" t="n"/>
      <c r="B839" s="57" t="n"/>
      <c r="C839" s="79" t="n"/>
      <c r="D839" s="57" t="n"/>
    </row>
    <row r="840" ht="15.75" customHeight="1" s="198">
      <c r="A840" s="57" t="n"/>
      <c r="B840" s="57" t="n"/>
      <c r="C840" s="79" t="n"/>
      <c r="D840" s="57" t="n"/>
    </row>
    <row r="841" ht="15.75" customHeight="1" s="198">
      <c r="A841" s="57" t="n"/>
      <c r="B841" s="57" t="n"/>
      <c r="C841" s="79" t="n"/>
      <c r="D841" s="57" t="n"/>
    </row>
    <row r="842" ht="15.75" customHeight="1" s="198">
      <c r="A842" s="57" t="n"/>
      <c r="B842" s="57" t="n"/>
      <c r="C842" s="79" t="n"/>
      <c r="D842" s="57" t="n"/>
    </row>
    <row r="843" ht="15.75" customHeight="1" s="198">
      <c r="A843" s="57" t="n"/>
      <c r="B843" s="57" t="n"/>
      <c r="C843" s="79" t="n"/>
      <c r="D843" s="57" t="n"/>
    </row>
    <row r="844" ht="15.75" customHeight="1" s="198">
      <c r="A844" s="57" t="n"/>
      <c r="B844" s="57" t="n"/>
      <c r="C844" s="79" t="n"/>
      <c r="D844" s="57" t="n"/>
    </row>
    <row r="845" ht="15.75" customHeight="1" s="198">
      <c r="A845" s="57" t="n"/>
      <c r="B845" s="57" t="n"/>
      <c r="C845" s="79" t="n"/>
      <c r="D845" s="57" t="n"/>
    </row>
    <row r="846" ht="15.75" customHeight="1" s="198">
      <c r="A846" s="57" t="n"/>
      <c r="B846" s="57" t="n"/>
      <c r="C846" s="79" t="n"/>
      <c r="D846" s="57" t="n"/>
    </row>
    <row r="847" ht="15.75" customHeight="1" s="198">
      <c r="A847" s="57" t="n"/>
      <c r="B847" s="57" t="n"/>
      <c r="C847" s="79" t="n"/>
      <c r="D847" s="57" t="n"/>
    </row>
    <row r="848" ht="15.75" customHeight="1" s="198">
      <c r="A848" s="57" t="n"/>
      <c r="B848" s="57" t="n"/>
      <c r="C848" s="79" t="n"/>
      <c r="D848" s="57" t="n"/>
    </row>
    <row r="849" ht="15.75" customHeight="1" s="198">
      <c r="A849" s="57" t="n"/>
      <c r="B849" s="57" t="n"/>
      <c r="C849" s="79" t="n"/>
      <c r="D849" s="57" t="n"/>
    </row>
    <row r="850" ht="15.75" customHeight="1" s="198">
      <c r="A850" s="57" t="n"/>
      <c r="B850" s="57" t="n"/>
      <c r="C850" s="79" t="n"/>
      <c r="D850" s="57" t="n"/>
    </row>
    <row r="851" ht="15.75" customHeight="1" s="198">
      <c r="A851" s="57" t="n"/>
      <c r="B851" s="57" t="n"/>
      <c r="C851" s="79" t="n"/>
      <c r="D851" s="57" t="n"/>
    </row>
    <row r="852" ht="15.75" customHeight="1" s="198">
      <c r="A852" s="57" t="n"/>
      <c r="B852" s="57" t="n"/>
      <c r="C852" s="79" t="n"/>
      <c r="D852" s="57" t="n"/>
    </row>
    <row r="853" ht="15.75" customHeight="1" s="198">
      <c r="A853" s="57" t="n"/>
      <c r="B853" s="57" t="n"/>
      <c r="C853" s="79" t="n"/>
      <c r="D853" s="57" t="n"/>
    </row>
    <row r="854" ht="15.75" customHeight="1" s="198">
      <c r="A854" s="57" t="n"/>
      <c r="B854" s="57" t="n"/>
      <c r="C854" s="79" t="n"/>
      <c r="D854" s="57" t="n"/>
    </row>
    <row r="855" ht="15.75" customHeight="1" s="198">
      <c r="A855" s="57" t="n"/>
      <c r="B855" s="57" t="n"/>
      <c r="C855" s="79" t="n"/>
      <c r="D855" s="57" t="n"/>
    </row>
    <row r="856" ht="15.75" customHeight="1" s="198">
      <c r="A856" s="57" t="n"/>
      <c r="B856" s="57" t="n"/>
      <c r="C856" s="79" t="n"/>
      <c r="D856" s="57" t="n"/>
    </row>
    <row r="857" ht="15.75" customHeight="1" s="198">
      <c r="A857" s="57" t="n"/>
      <c r="B857" s="57" t="n"/>
      <c r="C857" s="79" t="n"/>
      <c r="D857" s="57" t="n"/>
    </row>
    <row r="858" ht="15.75" customHeight="1" s="198">
      <c r="A858" s="57" t="n"/>
      <c r="B858" s="57" t="n"/>
      <c r="C858" s="79" t="n"/>
      <c r="D858" s="57" t="n"/>
    </row>
    <row r="859" ht="15.75" customHeight="1" s="198">
      <c r="A859" s="57" t="n"/>
      <c r="B859" s="57" t="n"/>
      <c r="C859" s="79" t="n"/>
      <c r="D859" s="57" t="n"/>
    </row>
    <row r="860" ht="15.75" customHeight="1" s="198">
      <c r="A860" s="57" t="n"/>
      <c r="B860" s="57" t="n"/>
      <c r="C860" s="79" t="n"/>
      <c r="D860" s="57" t="n"/>
    </row>
    <row r="861" ht="15.75" customHeight="1" s="198">
      <c r="A861" s="57" t="n"/>
      <c r="B861" s="57" t="n"/>
      <c r="C861" s="79" t="n"/>
      <c r="D861" s="57" t="n"/>
    </row>
    <row r="862" ht="15.75" customHeight="1" s="198">
      <c r="A862" s="57" t="n"/>
      <c r="B862" s="57" t="n"/>
      <c r="C862" s="79" t="n"/>
      <c r="D862" s="57" t="n"/>
    </row>
    <row r="863" ht="15.75" customHeight="1" s="198">
      <c r="A863" s="57" t="n"/>
      <c r="B863" s="57" t="n"/>
      <c r="C863" s="79" t="n"/>
      <c r="D863" s="57" t="n"/>
    </row>
    <row r="864" ht="15.75" customHeight="1" s="198">
      <c r="A864" s="57" t="n"/>
      <c r="B864" s="57" t="n"/>
      <c r="C864" s="79" t="n"/>
      <c r="D864" s="57" t="n"/>
    </row>
    <row r="865" ht="15.75" customHeight="1" s="198">
      <c r="A865" s="57" t="n"/>
      <c r="B865" s="57" t="n"/>
      <c r="C865" s="79" t="n"/>
      <c r="D865" s="57" t="n"/>
    </row>
    <row r="866" ht="15.75" customHeight="1" s="198">
      <c r="A866" s="57" t="n"/>
      <c r="B866" s="57" t="n"/>
      <c r="C866" s="79" t="n"/>
      <c r="D866" s="57" t="n"/>
    </row>
    <row r="867" ht="15.75" customHeight="1" s="198">
      <c r="A867" s="57" t="n"/>
      <c r="B867" s="57" t="n"/>
      <c r="C867" s="79" t="n"/>
      <c r="D867" s="57" t="n"/>
    </row>
    <row r="868" ht="15.75" customHeight="1" s="198">
      <c r="A868" s="57" t="n"/>
      <c r="B868" s="57" t="n"/>
      <c r="C868" s="79" t="n"/>
      <c r="D868" s="57" t="n"/>
    </row>
    <row r="869" ht="15.75" customHeight="1" s="198">
      <c r="A869" s="57" t="n"/>
      <c r="B869" s="57" t="n"/>
      <c r="C869" s="79" t="n"/>
      <c r="D869" s="57" t="n"/>
    </row>
    <row r="870" ht="15.75" customHeight="1" s="198">
      <c r="A870" s="57" t="n"/>
      <c r="B870" s="57" t="n"/>
      <c r="C870" s="79" t="n"/>
      <c r="D870" s="57" t="n"/>
    </row>
    <row r="871" ht="15.75" customHeight="1" s="198">
      <c r="A871" s="57" t="n"/>
      <c r="B871" s="57" t="n"/>
      <c r="C871" s="79" t="n"/>
      <c r="D871" s="57" t="n"/>
    </row>
    <row r="872" ht="15.75" customHeight="1" s="198">
      <c r="A872" s="57" t="n"/>
      <c r="B872" s="57" t="n"/>
      <c r="C872" s="79" t="n"/>
      <c r="D872" s="57" t="n"/>
    </row>
    <row r="873" ht="15.75" customHeight="1" s="198">
      <c r="A873" s="57" t="n"/>
      <c r="B873" s="57" t="n"/>
      <c r="C873" s="79" t="n"/>
      <c r="D873" s="57" t="n"/>
    </row>
    <row r="874" ht="15.75" customHeight="1" s="198">
      <c r="A874" s="57" t="n"/>
      <c r="B874" s="57" t="n"/>
      <c r="C874" s="79" t="n"/>
      <c r="D874" s="57" t="n"/>
    </row>
    <row r="875" ht="15.75" customHeight="1" s="198">
      <c r="A875" s="57" t="n"/>
      <c r="B875" s="57" t="n"/>
      <c r="C875" s="79" t="n"/>
      <c r="D875" s="57" t="n"/>
    </row>
    <row r="876" ht="15.75" customHeight="1" s="198">
      <c r="A876" s="57" t="n"/>
      <c r="B876" s="57" t="n"/>
      <c r="C876" s="79" t="n"/>
      <c r="D876" s="57" t="n"/>
    </row>
    <row r="877" ht="15.75" customHeight="1" s="198">
      <c r="A877" s="57" t="n"/>
      <c r="B877" s="57" t="n"/>
      <c r="C877" s="79" t="n"/>
      <c r="D877" s="57" t="n"/>
    </row>
    <row r="878" ht="15.75" customHeight="1" s="198">
      <c r="A878" s="57" t="n"/>
      <c r="B878" s="57" t="n"/>
      <c r="C878" s="79" t="n"/>
      <c r="D878" s="57" t="n"/>
    </row>
    <row r="879" ht="15.75" customHeight="1" s="198">
      <c r="A879" s="57" t="n"/>
      <c r="B879" s="57" t="n"/>
      <c r="C879" s="79" t="n"/>
      <c r="D879" s="57" t="n"/>
    </row>
    <row r="880" ht="15.75" customHeight="1" s="198">
      <c r="A880" s="57" t="n"/>
      <c r="B880" s="57" t="n"/>
      <c r="C880" s="79" t="n"/>
      <c r="D880" s="57" t="n"/>
    </row>
    <row r="881" ht="15.75" customHeight="1" s="198">
      <c r="A881" s="57" t="n"/>
      <c r="B881" s="57" t="n"/>
      <c r="C881" s="79" t="n"/>
      <c r="D881" s="57" t="n"/>
    </row>
    <row r="882" ht="15.75" customHeight="1" s="198">
      <c r="A882" s="57" t="n"/>
      <c r="B882" s="57" t="n"/>
      <c r="C882" s="79" t="n"/>
      <c r="D882" s="57" t="n"/>
    </row>
    <row r="883" ht="15.75" customHeight="1" s="198">
      <c r="A883" s="57" t="n"/>
      <c r="B883" s="57" t="n"/>
      <c r="C883" s="79" t="n"/>
      <c r="D883" s="57" t="n"/>
    </row>
    <row r="884" ht="15.75" customHeight="1" s="198">
      <c r="A884" s="57" t="n"/>
      <c r="B884" s="57" t="n"/>
      <c r="C884" s="79" t="n"/>
      <c r="D884" s="57" t="n"/>
    </row>
    <row r="885" ht="15.75" customHeight="1" s="198">
      <c r="A885" s="57" t="n"/>
      <c r="B885" s="57" t="n"/>
      <c r="C885" s="79" t="n"/>
      <c r="D885" s="57" t="n"/>
    </row>
    <row r="886" ht="15.75" customHeight="1" s="198">
      <c r="A886" s="57" t="n"/>
      <c r="B886" s="57" t="n"/>
      <c r="C886" s="79" t="n"/>
      <c r="D886" s="57" t="n"/>
    </row>
    <row r="887" ht="15.75" customHeight="1" s="198">
      <c r="A887" s="57" t="n"/>
      <c r="B887" s="57" t="n"/>
      <c r="C887" s="79" t="n"/>
      <c r="D887" s="57" t="n"/>
    </row>
    <row r="888" ht="15.75" customHeight="1" s="198">
      <c r="A888" s="57" t="n"/>
      <c r="B888" s="57" t="n"/>
      <c r="C888" s="79" t="n"/>
      <c r="D888" s="57" t="n"/>
    </row>
    <row r="889" ht="15.75" customHeight="1" s="198">
      <c r="A889" s="57" t="n"/>
      <c r="B889" s="57" t="n"/>
      <c r="C889" s="79" t="n"/>
      <c r="D889" s="57" t="n"/>
    </row>
    <row r="890" ht="15.75" customHeight="1" s="198">
      <c r="A890" s="57" t="n"/>
      <c r="B890" s="57" t="n"/>
      <c r="C890" s="79" t="n"/>
      <c r="D890" s="57" t="n"/>
    </row>
    <row r="891" ht="15.75" customHeight="1" s="198">
      <c r="A891" s="57" t="n"/>
      <c r="B891" s="57" t="n"/>
      <c r="C891" s="79" t="n"/>
      <c r="D891" s="57" t="n"/>
    </row>
    <row r="892" ht="15.75" customHeight="1" s="198">
      <c r="A892" s="57" t="n"/>
      <c r="B892" s="57" t="n"/>
      <c r="C892" s="79" t="n"/>
      <c r="D892" s="57" t="n"/>
    </row>
    <row r="893" ht="15.75" customHeight="1" s="198">
      <c r="A893" s="57" t="n"/>
      <c r="B893" s="57" t="n"/>
      <c r="C893" s="79" t="n"/>
      <c r="D893" s="57" t="n"/>
    </row>
    <row r="894" ht="15.75" customHeight="1" s="198">
      <c r="A894" s="57" t="n"/>
      <c r="B894" s="57" t="n"/>
      <c r="C894" s="79" t="n"/>
      <c r="D894" s="57" t="n"/>
    </row>
    <row r="895" ht="15.75" customHeight="1" s="198">
      <c r="A895" s="57" t="n"/>
      <c r="B895" s="57" t="n"/>
      <c r="C895" s="79" t="n"/>
      <c r="D895" s="57" t="n"/>
    </row>
    <row r="896" ht="15.75" customHeight="1" s="198">
      <c r="A896" s="57" t="n"/>
      <c r="B896" s="57" t="n"/>
      <c r="C896" s="79" t="n"/>
      <c r="D896" s="57" t="n"/>
    </row>
    <row r="897" ht="15.75" customHeight="1" s="198">
      <c r="A897" s="57" t="n"/>
      <c r="B897" s="57" t="n"/>
      <c r="C897" s="79" t="n"/>
      <c r="D897" s="57" t="n"/>
    </row>
    <row r="898" ht="15.75" customHeight="1" s="198">
      <c r="A898" s="57" t="n"/>
      <c r="B898" s="57" t="n"/>
      <c r="C898" s="79" t="n"/>
      <c r="D898" s="57" t="n"/>
    </row>
    <row r="899" ht="15.75" customHeight="1" s="198">
      <c r="A899" s="57" t="n"/>
      <c r="B899" s="57" t="n"/>
      <c r="C899" s="79" t="n"/>
      <c r="D899" s="57" t="n"/>
    </row>
    <row r="900" ht="15.75" customHeight="1" s="198">
      <c r="A900" s="57" t="n"/>
      <c r="B900" s="57" t="n"/>
      <c r="C900" s="79" t="n"/>
      <c r="D900" s="57" t="n"/>
    </row>
    <row r="901" ht="15.75" customHeight="1" s="198">
      <c r="A901" s="57" t="n"/>
      <c r="B901" s="57" t="n"/>
      <c r="C901" s="79" t="n"/>
      <c r="D901" s="57" t="n"/>
    </row>
    <row r="902" ht="15.75" customHeight="1" s="198">
      <c r="A902" s="57" t="n"/>
      <c r="B902" s="57" t="n"/>
      <c r="C902" s="79" t="n"/>
      <c r="D902" s="57" t="n"/>
    </row>
    <row r="903" ht="15.75" customHeight="1" s="198">
      <c r="A903" s="57" t="n"/>
      <c r="B903" s="57" t="n"/>
      <c r="C903" s="79" t="n"/>
      <c r="D903" s="57" t="n"/>
    </row>
    <row r="904" ht="15.75" customHeight="1" s="198">
      <c r="A904" s="57" t="n"/>
      <c r="B904" s="57" t="n"/>
      <c r="C904" s="79" t="n"/>
      <c r="D904" s="57" t="n"/>
    </row>
    <row r="905" ht="15.75" customHeight="1" s="198">
      <c r="A905" s="57" t="n"/>
      <c r="B905" s="57" t="n"/>
      <c r="C905" s="79" t="n"/>
      <c r="D905" s="57" t="n"/>
    </row>
    <row r="906" ht="15.75" customHeight="1" s="198">
      <c r="A906" s="57" t="n"/>
      <c r="B906" s="57" t="n"/>
      <c r="C906" s="79" t="n"/>
      <c r="D906" s="57" t="n"/>
    </row>
    <row r="907" ht="15.75" customHeight="1" s="198">
      <c r="A907" s="57" t="n"/>
      <c r="B907" s="57" t="n"/>
      <c r="C907" s="79" t="n"/>
      <c r="D907" s="57" t="n"/>
    </row>
    <row r="908" ht="15.75" customHeight="1" s="198">
      <c r="A908" s="57" t="n"/>
      <c r="B908" s="57" t="n"/>
      <c r="C908" s="79" t="n"/>
      <c r="D908" s="57" t="n"/>
    </row>
    <row r="909" ht="15.75" customHeight="1" s="198">
      <c r="A909" s="57" t="n"/>
      <c r="B909" s="57" t="n"/>
      <c r="C909" s="79" t="n"/>
      <c r="D909" s="57" t="n"/>
    </row>
    <row r="910" ht="15.75" customHeight="1" s="198">
      <c r="A910" s="57" t="n"/>
      <c r="B910" s="57" t="n"/>
      <c r="C910" s="79" t="n"/>
      <c r="D910" s="57" t="n"/>
    </row>
    <row r="911" ht="15.75" customHeight="1" s="198">
      <c r="A911" s="57" t="n"/>
      <c r="B911" s="57" t="n"/>
      <c r="C911" s="79" t="n"/>
      <c r="D911" s="57" t="n"/>
    </row>
    <row r="912" ht="15.75" customHeight="1" s="198">
      <c r="A912" s="57" t="n"/>
      <c r="B912" s="57" t="n"/>
      <c r="C912" s="79" t="n"/>
      <c r="D912" s="57" t="n"/>
    </row>
    <row r="913" ht="15.75" customHeight="1" s="198">
      <c r="A913" s="57" t="n"/>
      <c r="B913" s="57" t="n"/>
      <c r="C913" s="79" t="n"/>
      <c r="D913" s="57" t="n"/>
    </row>
    <row r="914" ht="15.75" customHeight="1" s="198">
      <c r="A914" s="57" t="n"/>
      <c r="B914" s="57" t="n"/>
      <c r="C914" s="79" t="n"/>
      <c r="D914" s="57" t="n"/>
    </row>
    <row r="915" ht="15.75" customHeight="1" s="198">
      <c r="A915" s="57" t="n"/>
      <c r="B915" s="57" t="n"/>
      <c r="C915" s="79" t="n"/>
      <c r="D915" s="57" t="n"/>
    </row>
    <row r="916" ht="15.75" customHeight="1" s="198">
      <c r="A916" s="57" t="n"/>
      <c r="B916" s="57" t="n"/>
      <c r="C916" s="79" t="n"/>
      <c r="D916" s="57" t="n"/>
    </row>
    <row r="917" ht="15.75" customHeight="1" s="198">
      <c r="A917" s="57" t="n"/>
      <c r="B917" s="57" t="n"/>
      <c r="C917" s="79" t="n"/>
      <c r="D917" s="57" t="n"/>
    </row>
    <row r="918" ht="15.75" customHeight="1" s="198">
      <c r="A918" s="57" t="n"/>
      <c r="B918" s="57" t="n"/>
      <c r="C918" s="79" t="n"/>
      <c r="D918" s="57" t="n"/>
    </row>
    <row r="919" ht="15.75" customHeight="1" s="198">
      <c r="A919" s="57" t="n"/>
      <c r="B919" s="57" t="n"/>
      <c r="C919" s="79" t="n"/>
      <c r="D919" s="57" t="n"/>
    </row>
    <row r="920" ht="15.75" customHeight="1" s="198">
      <c r="A920" s="57" t="n"/>
      <c r="B920" s="57" t="n"/>
      <c r="C920" s="79" t="n"/>
      <c r="D920" s="57" t="n"/>
    </row>
    <row r="921" ht="15.75" customHeight="1" s="198">
      <c r="A921" s="57" t="n"/>
      <c r="B921" s="57" t="n"/>
      <c r="C921" s="79" t="n"/>
      <c r="D921" s="57" t="n"/>
    </row>
    <row r="922" ht="15.75" customHeight="1" s="198">
      <c r="A922" s="57" t="n"/>
      <c r="B922" s="57" t="n"/>
      <c r="C922" s="79" t="n"/>
      <c r="D922" s="57" t="n"/>
    </row>
    <row r="923" ht="15.75" customHeight="1" s="198">
      <c r="A923" s="57" t="n"/>
      <c r="B923" s="57" t="n"/>
      <c r="C923" s="79" t="n"/>
      <c r="D923" s="57" t="n"/>
    </row>
    <row r="924" ht="15.75" customHeight="1" s="198">
      <c r="A924" s="57" t="n"/>
      <c r="B924" s="57" t="n"/>
      <c r="C924" s="79" t="n"/>
      <c r="D924" s="57" t="n"/>
    </row>
    <row r="925" ht="15.75" customHeight="1" s="198">
      <c r="A925" s="57" t="n"/>
      <c r="B925" s="57" t="n"/>
      <c r="C925" s="79" t="n"/>
      <c r="D925" s="57" t="n"/>
    </row>
    <row r="926" ht="15.75" customHeight="1" s="198">
      <c r="A926" s="57" t="n"/>
      <c r="B926" s="57" t="n"/>
      <c r="C926" s="79" t="n"/>
      <c r="D926" s="57" t="n"/>
    </row>
    <row r="927" ht="15.75" customHeight="1" s="198">
      <c r="A927" s="57" t="n"/>
      <c r="B927" s="57" t="n"/>
      <c r="C927" s="79" t="n"/>
      <c r="D927" s="57" t="n"/>
    </row>
    <row r="928" ht="15.75" customHeight="1" s="198">
      <c r="A928" s="57" t="n"/>
      <c r="B928" s="57" t="n"/>
      <c r="C928" s="79" t="n"/>
      <c r="D928" s="57" t="n"/>
    </row>
    <row r="929" ht="15.75" customHeight="1" s="198">
      <c r="A929" s="57" t="n"/>
      <c r="B929" s="57" t="n"/>
      <c r="C929" s="79" t="n"/>
      <c r="D929" s="57" t="n"/>
    </row>
    <row r="930" ht="15.75" customHeight="1" s="198">
      <c r="A930" s="57" t="n"/>
      <c r="B930" s="57" t="n"/>
      <c r="C930" s="79" t="n"/>
      <c r="D930" s="57" t="n"/>
    </row>
    <row r="931" ht="15.75" customHeight="1" s="198">
      <c r="A931" s="57" t="n"/>
      <c r="B931" s="57" t="n"/>
      <c r="C931" s="79" t="n"/>
      <c r="D931" s="57" t="n"/>
    </row>
    <row r="932" ht="15.75" customHeight="1" s="198">
      <c r="A932" s="57" t="n"/>
      <c r="B932" s="57" t="n"/>
      <c r="C932" s="79" t="n"/>
      <c r="D932" s="57" t="n"/>
    </row>
    <row r="933" ht="15.75" customHeight="1" s="198">
      <c r="A933" s="57" t="n"/>
      <c r="B933" s="57" t="n"/>
      <c r="C933" s="79" t="n"/>
      <c r="D933" s="57" t="n"/>
    </row>
    <row r="934" ht="15.75" customHeight="1" s="198">
      <c r="A934" s="57" t="n"/>
      <c r="B934" s="57" t="n"/>
      <c r="C934" s="79" t="n"/>
      <c r="D934" s="57" t="n"/>
    </row>
    <row r="935" ht="15.75" customHeight="1" s="198">
      <c r="A935" s="57" t="n"/>
      <c r="B935" s="57" t="n"/>
      <c r="C935" s="79" t="n"/>
      <c r="D935" s="57" t="n"/>
    </row>
    <row r="936" ht="15.75" customHeight="1" s="198">
      <c r="A936" s="57" t="n"/>
      <c r="B936" s="57" t="n"/>
      <c r="C936" s="79" t="n"/>
      <c r="D936" s="57" t="n"/>
    </row>
    <row r="937" ht="15.75" customHeight="1" s="198">
      <c r="A937" s="57" t="n"/>
      <c r="B937" s="57" t="n"/>
      <c r="C937" s="79" t="n"/>
      <c r="D937" s="57" t="n"/>
    </row>
    <row r="938" ht="15.75" customHeight="1" s="198">
      <c r="A938" s="57" t="n"/>
      <c r="B938" s="57" t="n"/>
      <c r="C938" s="79" t="n"/>
      <c r="D938" s="57" t="n"/>
    </row>
    <row r="939" ht="15.75" customHeight="1" s="198">
      <c r="A939" s="57" t="n"/>
      <c r="B939" s="57" t="n"/>
      <c r="C939" s="79" t="n"/>
      <c r="D939" s="57" t="n"/>
    </row>
    <row r="940" ht="15.75" customHeight="1" s="198">
      <c r="A940" s="57" t="n"/>
      <c r="B940" s="57" t="n"/>
      <c r="C940" s="79" t="n"/>
      <c r="D940" s="57" t="n"/>
    </row>
    <row r="941" ht="15.75" customHeight="1" s="198">
      <c r="A941" s="57" t="n"/>
      <c r="B941" s="57" t="n"/>
      <c r="C941" s="79" t="n"/>
      <c r="D941" s="57" t="n"/>
    </row>
    <row r="942" ht="15.75" customHeight="1" s="198">
      <c r="A942" s="57" t="n"/>
      <c r="B942" s="57" t="n"/>
      <c r="C942" s="79" t="n"/>
      <c r="D942" s="57" t="n"/>
    </row>
    <row r="943" ht="15.75" customHeight="1" s="198">
      <c r="A943" s="57" t="n"/>
      <c r="B943" s="57" t="n"/>
      <c r="C943" s="79" t="n"/>
      <c r="D943" s="57" t="n"/>
    </row>
    <row r="944" ht="15.75" customHeight="1" s="198">
      <c r="A944" s="57" t="n"/>
      <c r="B944" s="57" t="n"/>
      <c r="C944" s="79" t="n"/>
      <c r="D944" s="57" t="n"/>
    </row>
    <row r="945" ht="15.75" customHeight="1" s="198">
      <c r="A945" s="57" t="n"/>
      <c r="B945" s="57" t="n"/>
      <c r="C945" s="79" t="n"/>
      <c r="D945" s="57" t="n"/>
    </row>
    <row r="946" ht="15.75" customHeight="1" s="198">
      <c r="A946" s="57" t="n"/>
      <c r="B946" s="57" t="n"/>
      <c r="C946" s="79" t="n"/>
      <c r="D946" s="57" t="n"/>
    </row>
    <row r="947" ht="15.75" customHeight="1" s="198">
      <c r="A947" s="57" t="n"/>
      <c r="B947" s="57" t="n"/>
      <c r="C947" s="79" t="n"/>
      <c r="D947" s="57" t="n"/>
    </row>
    <row r="948" ht="15.75" customHeight="1" s="198">
      <c r="A948" s="57" t="n"/>
      <c r="B948" s="57" t="n"/>
      <c r="C948" s="79" t="n"/>
      <c r="D948" s="57" t="n"/>
    </row>
    <row r="949" ht="15.75" customHeight="1" s="198">
      <c r="A949" s="57" t="n"/>
      <c r="B949" s="57" t="n"/>
      <c r="C949" s="79" t="n"/>
      <c r="D949" s="57" t="n"/>
    </row>
    <row r="950" ht="15.75" customHeight="1" s="198">
      <c r="A950" s="57" t="n"/>
      <c r="B950" s="57" t="n"/>
      <c r="C950" s="79" t="n"/>
      <c r="D950" s="57" t="n"/>
    </row>
    <row r="951" ht="15.75" customHeight="1" s="198">
      <c r="A951" s="57" t="n"/>
      <c r="B951" s="57" t="n"/>
      <c r="C951" s="79" t="n"/>
      <c r="D951" s="57" t="n"/>
    </row>
    <row r="952" ht="15.75" customHeight="1" s="198">
      <c r="A952" s="57" t="n"/>
      <c r="B952" s="57" t="n"/>
      <c r="C952" s="79" t="n"/>
      <c r="D952" s="57" t="n"/>
    </row>
    <row r="953" ht="15.75" customHeight="1" s="198">
      <c r="A953" s="57" t="n"/>
      <c r="B953" s="57" t="n"/>
      <c r="C953" s="79" t="n"/>
      <c r="D953" s="57" t="n"/>
    </row>
    <row r="954" ht="15.75" customHeight="1" s="198">
      <c r="A954" s="57" t="n"/>
      <c r="B954" s="57" t="n"/>
      <c r="C954" s="79" t="n"/>
      <c r="D954" s="57" t="n"/>
    </row>
    <row r="955" ht="15.75" customHeight="1" s="198">
      <c r="A955" s="57" t="n"/>
      <c r="B955" s="57" t="n"/>
      <c r="C955" s="79" t="n"/>
      <c r="D955" s="57" t="n"/>
    </row>
    <row r="956" ht="15.75" customHeight="1" s="198">
      <c r="A956" s="57" t="n"/>
      <c r="B956" s="57" t="n"/>
      <c r="C956" s="79" t="n"/>
      <c r="D956" s="57" t="n"/>
    </row>
    <row r="957" ht="15.75" customHeight="1" s="198">
      <c r="A957" s="57" t="n"/>
      <c r="B957" s="57" t="n"/>
      <c r="C957" s="79" t="n"/>
      <c r="D957" s="57" t="n"/>
    </row>
    <row r="958" ht="15.75" customHeight="1" s="198">
      <c r="A958" s="57" t="n"/>
      <c r="B958" s="57" t="n"/>
      <c r="C958" s="79" t="n"/>
      <c r="D958" s="57" t="n"/>
    </row>
    <row r="959" ht="15.75" customHeight="1" s="198">
      <c r="A959" s="57" t="n"/>
      <c r="B959" s="57" t="n"/>
      <c r="C959" s="79" t="n"/>
      <c r="D959" s="57" t="n"/>
    </row>
    <row r="960" ht="15.75" customHeight="1" s="198">
      <c r="A960" s="57" t="n"/>
      <c r="B960" s="57" t="n"/>
      <c r="C960" s="79" t="n"/>
      <c r="D960" s="57" t="n"/>
    </row>
    <row r="961" ht="15.75" customHeight="1" s="198">
      <c r="A961" s="57" t="n"/>
      <c r="B961" s="57" t="n"/>
      <c r="C961" s="79" t="n"/>
      <c r="D961" s="57" t="n"/>
    </row>
    <row r="962" ht="15.75" customHeight="1" s="198">
      <c r="A962" s="57" t="n"/>
      <c r="B962" s="57" t="n"/>
      <c r="C962" s="79" t="n"/>
      <c r="D962" s="57" t="n"/>
    </row>
    <row r="963" ht="15.75" customHeight="1" s="198">
      <c r="A963" s="57" t="n"/>
      <c r="B963" s="57" t="n"/>
      <c r="C963" s="79" t="n"/>
      <c r="D963" s="57" t="n"/>
    </row>
    <row r="964" ht="15.75" customHeight="1" s="198">
      <c r="A964" s="57" t="n"/>
      <c r="B964" s="57" t="n"/>
      <c r="C964" s="79" t="n"/>
      <c r="D964" s="57" t="n"/>
    </row>
    <row r="965" ht="15.75" customHeight="1" s="198">
      <c r="A965" s="57" t="n"/>
      <c r="B965" s="57" t="n"/>
      <c r="C965" s="79" t="n"/>
      <c r="D965" s="57" t="n"/>
    </row>
    <row r="966" ht="15.75" customHeight="1" s="198">
      <c r="A966" s="57" t="n"/>
      <c r="B966" s="57" t="n"/>
      <c r="C966" s="79" t="n"/>
      <c r="D966" s="57" t="n"/>
    </row>
    <row r="967" ht="15.75" customHeight="1" s="198">
      <c r="A967" s="57" t="n"/>
      <c r="B967" s="57" t="n"/>
      <c r="C967" s="79" t="n"/>
      <c r="D967" s="57" t="n"/>
    </row>
    <row r="968" ht="15.75" customHeight="1" s="198">
      <c r="A968" s="57" t="n"/>
      <c r="B968" s="57" t="n"/>
      <c r="C968" s="79" t="n"/>
      <c r="D968" s="57" t="n"/>
    </row>
    <row r="969" ht="15.75" customHeight="1" s="198">
      <c r="A969" s="57" t="n"/>
      <c r="B969" s="57" t="n"/>
      <c r="C969" s="79" t="n"/>
      <c r="D969" s="57" t="n"/>
    </row>
    <row r="970" ht="15.75" customHeight="1" s="198">
      <c r="A970" s="57" t="n"/>
      <c r="B970" s="57" t="n"/>
      <c r="C970" s="79" t="n"/>
      <c r="D970" s="57" t="n"/>
    </row>
    <row r="971" ht="15.75" customHeight="1" s="198">
      <c r="A971" s="57" t="n"/>
      <c r="B971" s="57" t="n"/>
      <c r="C971" s="79" t="n"/>
      <c r="D971" s="57" t="n"/>
    </row>
    <row r="972" ht="15.75" customHeight="1" s="198">
      <c r="A972" s="57" t="n"/>
      <c r="B972" s="57" t="n"/>
      <c r="C972" s="79" t="n"/>
      <c r="D972" s="57" t="n"/>
    </row>
    <row r="973" ht="15.75" customHeight="1" s="198">
      <c r="A973" s="57" t="n"/>
      <c r="B973" s="57" t="n"/>
      <c r="C973" s="79" t="n"/>
      <c r="D973" s="57" t="n"/>
    </row>
    <row r="974" ht="15.75" customHeight="1" s="198">
      <c r="A974" s="57" t="n"/>
      <c r="B974" s="57" t="n"/>
      <c r="C974" s="79" t="n"/>
      <c r="D974" s="57" t="n"/>
    </row>
    <row r="975" ht="15.75" customHeight="1" s="198">
      <c r="A975" s="57" t="n"/>
      <c r="B975" s="57" t="n"/>
      <c r="C975" s="79" t="n"/>
      <c r="D975" s="57" t="n"/>
    </row>
    <row r="976" ht="15.75" customHeight="1" s="198">
      <c r="A976" s="57" t="n"/>
      <c r="B976" s="57" t="n"/>
      <c r="C976" s="79" t="n"/>
      <c r="D976" s="57" t="n"/>
    </row>
    <row r="977" ht="15.75" customHeight="1" s="198">
      <c r="A977" s="57" t="n"/>
      <c r="B977" s="57" t="n"/>
      <c r="C977" s="79" t="n"/>
      <c r="D977" s="57" t="n"/>
    </row>
    <row r="978" ht="15.75" customHeight="1" s="198">
      <c r="A978" s="57" t="n"/>
      <c r="B978" s="57" t="n"/>
      <c r="C978" s="79" t="n"/>
      <c r="D978" s="57" t="n"/>
    </row>
    <row r="979" ht="15.75" customHeight="1" s="198">
      <c r="A979" s="57" t="n"/>
      <c r="B979" s="57" t="n"/>
      <c r="C979" s="79" t="n"/>
      <c r="D979" s="57" t="n"/>
    </row>
    <row r="980" ht="15.75" customHeight="1" s="198">
      <c r="A980" s="57" t="n"/>
      <c r="B980" s="57" t="n"/>
      <c r="C980" s="79" t="n"/>
      <c r="D980" s="57" t="n"/>
    </row>
    <row r="981" ht="15.75" customHeight="1" s="198">
      <c r="A981" s="57" t="n"/>
      <c r="B981" s="57" t="n"/>
      <c r="C981" s="79" t="n"/>
      <c r="D981" s="57" t="n"/>
    </row>
    <row r="982" ht="15.75" customHeight="1" s="198">
      <c r="A982" s="57" t="n"/>
      <c r="B982" s="57" t="n"/>
      <c r="C982" s="79" t="n"/>
      <c r="D982" s="57" t="n"/>
    </row>
    <row r="983" ht="15.75" customHeight="1" s="198">
      <c r="A983" s="57" t="n"/>
      <c r="B983" s="57" t="n"/>
      <c r="C983" s="79" t="n"/>
      <c r="D983" s="57" t="n"/>
    </row>
    <row r="984" ht="15.75" customHeight="1" s="198">
      <c r="A984" s="57" t="n"/>
      <c r="B984" s="57" t="n"/>
      <c r="C984" s="79" t="n"/>
      <c r="D984" s="57" t="n"/>
    </row>
    <row r="985" ht="15.75" customHeight="1" s="198">
      <c r="A985" s="57" t="n"/>
      <c r="B985" s="57" t="n"/>
      <c r="C985" s="79" t="n"/>
      <c r="D985" s="57" t="n"/>
    </row>
    <row r="986" ht="15.75" customHeight="1" s="198">
      <c r="A986" s="57" t="n"/>
      <c r="B986" s="57" t="n"/>
      <c r="C986" s="79" t="n"/>
      <c r="D986" s="57" t="n"/>
    </row>
    <row r="987" ht="15.75" customHeight="1" s="198">
      <c r="A987" s="57" t="n"/>
      <c r="B987" s="57" t="n"/>
      <c r="C987" s="79" t="n"/>
      <c r="D987" s="57" t="n"/>
    </row>
    <row r="988" ht="15.75" customHeight="1" s="198">
      <c r="A988" s="57" t="n"/>
      <c r="B988" s="57" t="n"/>
      <c r="C988" s="79" t="n"/>
      <c r="D988" s="57" t="n"/>
    </row>
    <row r="989" ht="15.75" customHeight="1" s="198">
      <c r="A989" s="57" t="n"/>
      <c r="B989" s="57" t="n"/>
      <c r="C989" s="79" t="n"/>
      <c r="D989" s="57" t="n"/>
    </row>
    <row r="990" ht="15.75" customHeight="1" s="198">
      <c r="A990" s="57" t="n"/>
      <c r="B990" s="57" t="n"/>
      <c r="C990" s="79" t="n"/>
      <c r="D990" s="57" t="n"/>
    </row>
    <row r="991" ht="15.75" customHeight="1" s="198">
      <c r="A991" s="57" t="n"/>
      <c r="B991" s="57" t="n"/>
      <c r="C991" s="79" t="n"/>
      <c r="D991" s="57" t="n"/>
    </row>
    <row r="992" ht="15.75" customHeight="1" s="198">
      <c r="A992" s="57" t="n"/>
      <c r="B992" s="57" t="n"/>
      <c r="C992" s="79" t="n"/>
      <c r="D992" s="57" t="n"/>
    </row>
    <row r="993" ht="15.75" customHeight="1" s="198">
      <c r="A993" s="57" t="n"/>
      <c r="B993" s="57" t="n"/>
      <c r="C993" s="79" t="n"/>
      <c r="D993" s="57" t="n"/>
    </row>
    <row r="994" ht="15.75" customHeight="1" s="198">
      <c r="A994" s="57" t="n"/>
      <c r="B994" s="57" t="n"/>
      <c r="C994" s="79" t="n"/>
      <c r="D994" s="57" t="n"/>
    </row>
    <row r="995" ht="15.75" customHeight="1" s="198">
      <c r="A995" s="57" t="n"/>
      <c r="B995" s="57" t="n"/>
      <c r="C995" s="79" t="n"/>
      <c r="D995" s="57" t="n"/>
    </row>
    <row r="996" ht="15.75" customHeight="1" s="198">
      <c r="A996" s="57" t="n"/>
      <c r="B996" s="57" t="n"/>
      <c r="C996" s="79" t="n"/>
      <c r="D996" s="57" t="n"/>
    </row>
    <row r="997" ht="15.75" customHeight="1" s="198">
      <c r="A997" s="57" t="n"/>
      <c r="B997" s="57" t="n"/>
      <c r="C997" s="79" t="n"/>
      <c r="D997" s="57" t="n"/>
    </row>
    <row r="998" ht="15.75" customHeight="1" s="198">
      <c r="A998" s="57" t="n"/>
      <c r="B998" s="57" t="n"/>
      <c r="C998" s="79" t="n"/>
      <c r="D998" s="57" t="n"/>
    </row>
    <row r="999" ht="15.75" customHeight="1" s="198">
      <c r="A999" s="57" t="n"/>
      <c r="B999" s="57" t="n"/>
      <c r="C999" s="79" t="n"/>
      <c r="D999" s="57" t="n"/>
    </row>
    <row r="1000" ht="15.75" customHeight="1" s="198">
      <c r="A1000" s="57" t="n"/>
      <c r="B1000" s="57" t="n"/>
      <c r="C1000" s="79" t="n"/>
      <c r="D1000" s="57" t="n"/>
    </row>
  </sheetData>
  <autoFilter ref="$A$1:$D$1000"/>
  <dataValidations count="2">
    <dataValidation sqref="D2:D1000" showDropDown="0" showInputMessage="0" showErrorMessage="0" allowBlank="1" type="list">
      <formula1>SourceList</formula1>
    </dataValidation>
    <dataValidation sqref="A2:A10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4.xml><?xml version="1.0" encoding="utf-8"?>
<worksheet xmlns="http://schemas.openxmlformats.org/spreadsheetml/2006/main">
  <sheetPr>
    <tabColor rgb="FF507867"/>
    <outlinePr summaryBelow="1" summaryRight="1"/>
    <pageSetUpPr/>
  </sheetPr>
  <dimension ref="A1:Z1000"/>
  <sheetViews>
    <sheetView workbookViewId="0">
      <selection activeCell="A1" sqref="A1"/>
    </sheetView>
  </sheetViews>
  <sheetFormatPr baseColWidth="8" defaultColWidth="12.63" defaultRowHeight="15" customHeight="1"/>
  <cols>
    <col hidden="1" width="8.880000000000001" customWidth="1" style="198" min="1" max="2"/>
    <col hidden="1" width="23.88" customWidth="1" style="198" min="3" max="3"/>
    <col hidden="1" width="8.880000000000001" customWidth="1" style="198" min="4" max="6"/>
    <col width="8.630000000000001" customWidth="1" style="198" min="7" max="21"/>
    <col width="12.75" customWidth="1" style="198" min="22" max="26"/>
  </cols>
  <sheetData>
    <row r="1" hidden="1" ht="12.75" customHeight="1" s="198">
      <c r="A1" s="81" t="n"/>
      <c r="B1" s="81" t="n"/>
      <c r="C1" s="81" t="n"/>
      <c r="D1" s="81" t="n"/>
      <c r="E1" s="81" t="n"/>
      <c r="F1" s="81" t="n"/>
      <c r="G1" s="81" t="n"/>
      <c r="H1" s="81" t="n"/>
      <c r="I1" s="81" t="n"/>
      <c r="J1" s="81" t="n"/>
      <c r="K1" s="81" t="n"/>
      <c r="L1" s="81" t="n"/>
      <c r="M1" s="81" t="n"/>
      <c r="N1" s="81" t="n"/>
      <c r="O1" s="81" t="n"/>
      <c r="P1" s="81" t="n"/>
      <c r="Q1" s="81" t="n"/>
      <c r="R1" s="81" t="n"/>
      <c r="S1" s="81" t="n"/>
      <c r="T1" s="81" t="n"/>
      <c r="U1" s="81" t="n"/>
      <c r="V1" s="81" t="n"/>
      <c r="W1" s="81" t="n"/>
      <c r="X1" s="81" t="n"/>
      <c r="Y1" s="81" t="n"/>
      <c r="Z1" s="81" t="n"/>
    </row>
    <row r="2" hidden="1" ht="12.75" customHeight="1" s="198">
      <c r="A2" s="81" t="n"/>
      <c r="B2" s="81" t="n"/>
      <c r="C2" s="81" t="n"/>
      <c r="D2" s="81" t="n"/>
      <c r="E2" s="81" t="n"/>
      <c r="F2" s="81" t="n"/>
      <c r="G2" s="81" t="n"/>
      <c r="H2" s="81" t="n"/>
      <c r="I2" s="81" t="n"/>
      <c r="J2" s="81" t="n"/>
      <c r="K2" s="81" t="n"/>
      <c r="L2" s="81" t="n"/>
      <c r="M2" s="81" t="n"/>
      <c r="N2" s="81" t="n"/>
      <c r="O2" s="81" t="n"/>
      <c r="P2" s="81" t="n"/>
      <c r="Q2" s="81" t="n"/>
      <c r="R2" s="81" t="n"/>
      <c r="S2" s="81" t="n"/>
      <c r="T2" s="81" t="n"/>
      <c r="U2" s="81" t="n"/>
      <c r="V2" s="81" t="n"/>
      <c r="W2" s="81" t="n"/>
      <c r="X2" s="81" t="n"/>
      <c r="Y2" s="81" t="n"/>
      <c r="Z2" s="81" t="n"/>
    </row>
    <row r="3" hidden="1" ht="12.75" customHeight="1" s="198">
      <c r="A3" s="81" t="n"/>
      <c r="B3" s="81" t="n"/>
      <c r="C3" s="81" t="n"/>
      <c r="D3" s="81" t="n"/>
      <c r="E3" s="81" t="n"/>
      <c r="F3" s="81" t="n"/>
      <c r="G3" s="81" t="n"/>
      <c r="H3" s="81" t="n"/>
      <c r="I3" s="81" t="n"/>
      <c r="J3" s="81" t="n"/>
      <c r="K3" s="81" t="n"/>
      <c r="L3" s="81" t="n"/>
      <c r="M3" s="81" t="n"/>
      <c r="N3" s="81" t="n"/>
      <c r="O3" s="81" t="n"/>
      <c r="P3" s="81" t="n"/>
      <c r="Q3" s="81" t="n"/>
      <c r="R3" s="81" t="n"/>
      <c r="S3" s="81" t="n"/>
      <c r="T3" s="81" t="n"/>
      <c r="U3" s="81" t="n"/>
      <c r="V3" s="81" t="n"/>
      <c r="W3" s="81" t="n"/>
      <c r="X3" s="81" t="n"/>
      <c r="Y3" s="81" t="n"/>
      <c r="Z3" s="81" t="n"/>
    </row>
    <row r="4" hidden="1" ht="12.75" customHeight="1" s="198">
      <c r="A4" s="81" t="n"/>
      <c r="B4" s="81" t="n"/>
      <c r="C4" s="81" t="n"/>
      <c r="D4" s="81" t="n"/>
      <c r="E4" s="81" t="n"/>
      <c r="F4" s="81" t="n"/>
      <c r="G4" s="81" t="n"/>
      <c r="H4" s="81" t="n"/>
      <c r="I4" s="81" t="n"/>
      <c r="J4" s="81" t="n"/>
      <c r="K4" s="81" t="n"/>
      <c r="L4" s="81" t="n"/>
      <c r="M4" s="81" t="n"/>
      <c r="N4" s="81" t="n"/>
      <c r="O4" s="81" t="n"/>
      <c r="P4" s="81" t="n"/>
      <c r="Q4" s="81" t="n"/>
      <c r="R4" s="81" t="n"/>
      <c r="S4" s="81" t="n"/>
      <c r="T4" s="81" t="n"/>
      <c r="U4" s="81" t="n"/>
      <c r="V4" s="81" t="n"/>
      <c r="W4" s="81" t="n"/>
      <c r="X4" s="81" t="n"/>
      <c r="Y4" s="81" t="n"/>
      <c r="Z4" s="81" t="n"/>
    </row>
    <row r="5" hidden="1" ht="12.75" customHeight="1" s="198">
      <c r="A5" s="81" t="n"/>
      <c r="B5" s="81" t="n"/>
      <c r="C5" s="81" t="n"/>
      <c r="D5" s="81" t="n"/>
      <c r="E5" s="81" t="n"/>
      <c r="F5" s="81" t="n"/>
      <c r="G5" s="81" t="n"/>
      <c r="H5" s="81" t="n"/>
      <c r="I5" s="81" t="n"/>
      <c r="J5" s="81" t="n"/>
      <c r="K5" s="81" t="n"/>
      <c r="L5" s="81" t="n"/>
      <c r="M5" s="81" t="n"/>
      <c r="N5" s="81" t="n"/>
      <c r="O5" s="81" t="n"/>
      <c r="P5" s="81" t="n"/>
      <c r="Q5" s="81" t="n"/>
      <c r="R5" s="81" t="n"/>
      <c r="S5" s="81" t="n"/>
      <c r="T5" s="81" t="n"/>
      <c r="U5" s="81" t="n"/>
      <c r="V5" s="81" t="n"/>
      <c r="W5" s="81" t="n"/>
      <c r="X5" s="81" t="n"/>
      <c r="Y5" s="81" t="n"/>
      <c r="Z5" s="81" t="n"/>
    </row>
    <row r="6" ht="12.75" customHeight="1" s="198">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row>
    <row r="7" ht="12.75" customHeight="1" s="198">
      <c r="A7" s="39" t="n"/>
      <c r="B7" s="39" t="n"/>
      <c r="C7" s="39" t="n"/>
      <c r="D7" s="39" t="n"/>
      <c r="E7" s="39" t="n"/>
      <c r="F7" s="39" t="n"/>
      <c r="G7" s="39" t="n"/>
      <c r="H7" s="39" t="n"/>
      <c r="I7" s="39" t="n"/>
      <c r="J7" s="39" t="n"/>
      <c r="K7" s="39" t="n"/>
      <c r="L7" s="39" t="n"/>
      <c r="M7" s="39" t="n"/>
      <c r="N7" s="39" t="n"/>
      <c r="O7" s="39" t="n"/>
      <c r="P7" s="39" t="n"/>
      <c r="Q7" s="39" t="n"/>
      <c r="R7" s="39" t="n"/>
      <c r="S7" s="39" t="n"/>
      <c r="T7" s="39" t="n"/>
      <c r="U7" s="39" t="n"/>
      <c r="V7" s="39" t="n"/>
      <c r="W7" s="39" t="n"/>
      <c r="X7" s="39" t="n"/>
      <c r="Y7" s="39" t="n"/>
      <c r="Z7" s="39" t="n"/>
    </row>
    <row r="8" ht="12.75" customHeight="1" s="198">
      <c r="A8" s="39" t="n"/>
      <c r="B8" s="39" t="n"/>
      <c r="C8" s="39" t="n"/>
      <c r="D8" s="39" t="n"/>
      <c r="E8" s="39" t="n"/>
      <c r="F8" s="39" t="n"/>
      <c r="G8" s="39" t="n"/>
      <c r="H8" s="39" t="n"/>
      <c r="I8" s="39" t="n"/>
      <c r="J8" s="39" t="n"/>
      <c r="K8" s="39" t="n"/>
      <c r="L8" s="39" t="n"/>
      <c r="M8" s="39" t="n"/>
      <c r="N8" s="39" t="n"/>
      <c r="O8" s="39" t="n"/>
      <c r="P8" s="39" t="n"/>
      <c r="Q8" s="39" t="n"/>
      <c r="R8" s="39" t="n"/>
      <c r="S8" s="39" t="n"/>
      <c r="T8" s="39" t="n"/>
      <c r="U8" s="39" t="n"/>
      <c r="V8" s="39" t="n"/>
      <c r="W8" s="39" t="n"/>
      <c r="X8" s="39" t="n"/>
      <c r="Y8" s="39" t="n"/>
      <c r="Z8" s="39" t="n"/>
    </row>
    <row r="9" ht="12.75" customHeight="1" s="198">
      <c r="A9" s="39" t="n"/>
      <c r="B9" s="39" t="n"/>
      <c r="C9" s="39" t="n"/>
      <c r="D9" s="39" t="n"/>
      <c r="E9" s="39" t="n"/>
      <c r="F9" s="39" t="n"/>
      <c r="G9" s="39" t="n"/>
      <c r="H9" s="39" t="n"/>
      <c r="I9" s="39" t="n"/>
      <c r="J9" s="39" t="n"/>
      <c r="K9" s="39" t="n"/>
      <c r="L9" s="39" t="n"/>
      <c r="M9" s="39" t="n"/>
      <c r="N9" s="39" t="n"/>
      <c r="O9" s="39" t="n"/>
      <c r="P9" s="39" t="n"/>
      <c r="Q9" s="39" t="n"/>
      <c r="R9" s="39" t="n"/>
      <c r="S9" s="39" t="n"/>
      <c r="T9" s="39" t="n"/>
      <c r="U9" s="39" t="n"/>
      <c r="V9" s="39" t="n"/>
      <c r="W9" s="39" t="n"/>
      <c r="X9" s="39" t="n"/>
      <c r="Y9" s="39" t="n"/>
      <c r="Z9" s="39" t="n"/>
    </row>
    <row r="10" ht="12.75" customHeight="1" s="198">
      <c r="A10" s="39" t="n"/>
      <c r="B10" s="39" t="n"/>
      <c r="C10" s="39" t="n"/>
      <c r="D10" s="39" t="n"/>
      <c r="E10" s="39" t="n"/>
      <c r="F10" s="39" t="n"/>
      <c r="G10" s="39" t="n"/>
      <c r="H10" s="39" t="n"/>
      <c r="I10" s="39" t="n"/>
      <c r="J10" s="39" t="n"/>
      <c r="K10" s="39" t="n"/>
      <c r="L10" s="39" t="n"/>
      <c r="M10" s="39" t="n"/>
      <c r="N10" s="39" t="n"/>
      <c r="O10" s="39" t="n"/>
      <c r="P10" s="39" t="n"/>
      <c r="Q10" s="39" t="n"/>
      <c r="R10" s="39" t="n"/>
      <c r="S10" s="39" t="n"/>
      <c r="T10" s="39" t="n"/>
      <c r="U10" s="39" t="n"/>
      <c r="V10" s="39" t="n"/>
      <c r="W10" s="39" t="n"/>
      <c r="X10" s="39" t="n"/>
      <c r="Y10" s="39" t="n"/>
      <c r="Z10" s="39" t="n"/>
    </row>
    <row r="11" ht="12.75" customHeight="1" s="198">
      <c r="A11" s="39" t="n"/>
      <c r="B11" s="39" t="n"/>
      <c r="C11" s="39" t="n"/>
      <c r="D11" s="39" t="n"/>
      <c r="E11" s="39" t="n"/>
      <c r="F11" s="39" t="n"/>
      <c r="G11" s="39" t="n"/>
      <c r="H11" s="39" t="n"/>
      <c r="I11" s="39" t="n"/>
      <c r="J11" s="39" t="n"/>
      <c r="K11" s="39" t="n"/>
      <c r="L11" s="39" t="n"/>
      <c r="M11" s="39" t="n"/>
      <c r="N11" s="39" t="n"/>
      <c r="O11" s="39" t="n"/>
      <c r="P11" s="39" t="n"/>
      <c r="Q11" s="39" t="n"/>
      <c r="R11" s="39" t="n"/>
      <c r="S11" s="39" t="n"/>
      <c r="T11" s="39" t="n"/>
      <c r="U11" s="39" t="n"/>
      <c r="V11" s="39" t="n"/>
      <c r="W11" s="39" t="n"/>
      <c r="X11" s="39" t="n"/>
      <c r="Y11" s="39" t="n"/>
      <c r="Z11" s="39" t="n"/>
    </row>
    <row r="12" ht="12.75" customHeight="1" s="198">
      <c r="A12" s="39" t="n"/>
      <c r="B12" s="39" t="n"/>
      <c r="C12" s="39" t="n"/>
      <c r="D12" s="39" t="n"/>
      <c r="E12" s="39" t="n"/>
      <c r="F12" s="39" t="n"/>
      <c r="G12" s="39" t="n"/>
      <c r="H12" s="39" t="n"/>
      <c r="I12" s="39" t="n"/>
      <c r="J12" s="39" t="n"/>
      <c r="K12" s="39" t="n"/>
      <c r="L12" s="39" t="n"/>
      <c r="M12" s="39" t="n"/>
      <c r="N12" s="39" t="n"/>
      <c r="O12" s="39" t="n"/>
      <c r="P12" s="39" t="n"/>
      <c r="Q12" s="39" t="n"/>
      <c r="R12" s="39" t="n"/>
      <c r="S12" s="39" t="n"/>
      <c r="T12" s="39" t="n"/>
      <c r="U12" s="39" t="n"/>
      <c r="V12" s="39" t="n"/>
      <c r="W12" s="39" t="n"/>
      <c r="X12" s="39" t="n"/>
      <c r="Y12" s="39" t="n"/>
      <c r="Z12" s="39" t="n"/>
    </row>
    <row r="13" ht="12.75" customHeight="1" s="198">
      <c r="A13" s="39" t="n"/>
      <c r="B13" s="39" t="n"/>
      <c r="C13" s="39" t="n"/>
      <c r="D13" s="39" t="n"/>
      <c r="E13" s="39" t="n"/>
      <c r="F13" s="39" t="n"/>
      <c r="G13" s="39" t="n"/>
      <c r="H13" s="39" t="n"/>
      <c r="I13" s="39" t="n"/>
      <c r="J13" s="39" t="n"/>
      <c r="K13" s="39" t="n"/>
      <c r="L13" s="39" t="n"/>
      <c r="M13" s="39" t="n"/>
      <c r="N13" s="39" t="n"/>
      <c r="O13" s="39" t="n"/>
      <c r="P13" s="39" t="n"/>
      <c r="Q13" s="39" t="n"/>
      <c r="R13" s="39" t="n"/>
      <c r="S13" s="39" t="n"/>
      <c r="T13" s="39" t="n"/>
      <c r="U13" s="39" t="n"/>
      <c r="V13" s="39" t="n"/>
      <c r="W13" s="39" t="n"/>
      <c r="X13" s="39" t="n"/>
      <c r="Y13" s="39" t="n"/>
      <c r="Z13" s="39" t="n"/>
    </row>
    <row r="14" ht="12.75" customHeight="1" s="198">
      <c r="A14" s="39" t="n"/>
      <c r="B14" s="39" t="n"/>
      <c r="C14" s="39" t="n"/>
      <c r="D14" s="39" t="n"/>
      <c r="E14" s="39" t="n"/>
      <c r="F14" s="39" t="n"/>
      <c r="G14" s="39" t="n"/>
      <c r="H14" s="39" t="n"/>
      <c r="I14" s="39" t="n"/>
      <c r="J14" s="39" t="n"/>
      <c r="K14" s="39" t="n"/>
      <c r="L14" s="39" t="n"/>
      <c r="M14" s="39" t="n"/>
      <c r="N14" s="39" t="n"/>
      <c r="O14" s="39" t="n"/>
      <c r="P14" s="39" t="n"/>
      <c r="Q14" s="39" t="n"/>
      <c r="R14" s="39" t="n"/>
      <c r="S14" s="39" t="n"/>
      <c r="T14" s="39" t="n"/>
      <c r="U14" s="39" t="n"/>
      <c r="V14" s="39" t="n"/>
      <c r="W14" s="39" t="n"/>
      <c r="X14" s="39" t="n"/>
      <c r="Y14" s="39" t="n"/>
      <c r="Z14" s="39" t="n"/>
    </row>
    <row r="15" ht="12.75" customHeight="1" s="198">
      <c r="A15" s="39" t="n"/>
      <c r="B15" s="39" t="n"/>
      <c r="C15" s="39" t="n"/>
      <c r="D15" s="39" t="n"/>
      <c r="E15" s="39" t="n"/>
      <c r="F15" s="39" t="n"/>
      <c r="G15" s="39" t="n"/>
      <c r="H15" s="39" t="n"/>
      <c r="I15" s="39" t="n"/>
      <c r="J15" s="39" t="n"/>
      <c r="K15" s="39" t="n"/>
      <c r="L15" s="39" t="n"/>
      <c r="M15" s="39" t="n"/>
      <c r="N15" s="39" t="n"/>
      <c r="O15" s="39" t="n"/>
      <c r="P15" s="39" t="n"/>
      <c r="Q15" s="39" t="n"/>
      <c r="R15" s="39" t="n"/>
      <c r="S15" s="39" t="n"/>
      <c r="T15" s="39" t="n"/>
      <c r="U15" s="39" t="n"/>
      <c r="V15" s="39" t="n"/>
      <c r="W15" s="39" t="n"/>
      <c r="X15" s="39" t="n"/>
      <c r="Y15" s="39" t="n"/>
      <c r="Z15" s="39" t="n"/>
    </row>
    <row r="16" ht="12.75" customHeight="1" s="198">
      <c r="A16" s="39" t="n"/>
      <c r="B16" s="39" t="n"/>
      <c r="C16" s="39" t="n"/>
      <c r="D16" s="39" t="n"/>
      <c r="E16" s="39" t="n"/>
      <c r="F16" s="39" t="n"/>
      <c r="G16" s="39" t="n"/>
      <c r="H16" s="39" t="n"/>
      <c r="I16" s="39" t="n"/>
      <c r="J16" s="39" t="n"/>
      <c r="K16" s="39" t="n"/>
      <c r="L16" s="39" t="n"/>
      <c r="M16" s="39" t="n"/>
      <c r="N16" s="39" t="n"/>
      <c r="O16" s="39" t="n"/>
      <c r="P16" s="39" t="n"/>
      <c r="Q16" s="39" t="n"/>
      <c r="R16" s="39" t="n"/>
      <c r="S16" s="39" t="n"/>
      <c r="T16" s="39" t="n"/>
      <c r="U16" s="39" t="n"/>
      <c r="V16" s="39" t="n"/>
      <c r="W16" s="39" t="n"/>
      <c r="X16" s="39" t="n"/>
      <c r="Y16" s="39" t="n"/>
      <c r="Z16" s="39" t="n"/>
    </row>
    <row r="17" ht="12.75" customHeight="1" s="198">
      <c r="A17" s="39" t="n"/>
      <c r="B17" s="39" t="n"/>
      <c r="C17" s="39" t="n"/>
      <c r="D17" s="39" t="n"/>
      <c r="E17" s="39" t="n"/>
      <c r="F17" s="39" t="n"/>
      <c r="G17" s="39" t="n"/>
      <c r="H17" s="39" t="n"/>
      <c r="I17" s="39" t="n"/>
      <c r="J17" s="39" t="n"/>
      <c r="K17" s="39" t="n"/>
      <c r="L17" s="39" t="n"/>
      <c r="M17" s="39" t="n"/>
      <c r="N17" s="39" t="n"/>
      <c r="O17" s="39" t="n"/>
      <c r="P17" s="39" t="n"/>
      <c r="Q17" s="39" t="n"/>
      <c r="R17" s="39" t="n"/>
      <c r="S17" s="39" t="n"/>
      <c r="T17" s="39" t="n"/>
      <c r="U17" s="39" t="n"/>
      <c r="V17" s="39" t="n"/>
      <c r="W17" s="39" t="n"/>
      <c r="X17" s="39" t="n"/>
      <c r="Y17" s="39" t="n"/>
      <c r="Z17" s="39" t="n"/>
    </row>
    <row r="18" ht="12.75" customHeight="1" s="198">
      <c r="A18" s="39" t="n"/>
      <c r="B18" s="39" t="n"/>
      <c r="C18" s="39" t="n"/>
      <c r="D18" s="39" t="n"/>
      <c r="E18" s="39" t="n"/>
      <c r="F18" s="39" t="n"/>
      <c r="G18" s="39" t="n"/>
      <c r="H18" s="39" t="n"/>
      <c r="I18" s="39" t="n"/>
      <c r="J18" s="39" t="n"/>
      <c r="K18" s="39" t="n"/>
      <c r="L18" s="39" t="n"/>
      <c r="M18" s="39" t="n"/>
      <c r="N18" s="39" t="n"/>
      <c r="O18" s="39" t="n"/>
      <c r="P18" s="39" t="n"/>
      <c r="Q18" s="39" t="n"/>
      <c r="R18" s="39" t="n"/>
      <c r="S18" s="39" t="n"/>
      <c r="T18" s="39" t="n"/>
      <c r="U18" s="39" t="n"/>
      <c r="V18" s="39" t="n"/>
      <c r="W18" s="39" t="n"/>
      <c r="X18" s="39" t="n"/>
      <c r="Y18" s="39" t="n"/>
      <c r="Z18" s="39" t="n"/>
    </row>
    <row r="19" ht="12.75" customHeight="1" s="198">
      <c r="A19" s="39" t="n"/>
      <c r="B19" s="39" t="n"/>
      <c r="C19" s="39" t="n"/>
      <c r="D19" s="39" t="n"/>
      <c r="E19" s="39" t="n"/>
      <c r="F19" s="39" t="n"/>
      <c r="G19" s="39" t="n"/>
      <c r="H19" s="39" t="n"/>
      <c r="I19" s="39" t="n"/>
      <c r="J19" s="39" t="n"/>
      <c r="K19" s="39" t="n"/>
      <c r="L19" s="39" t="n"/>
      <c r="M19" s="39" t="n"/>
      <c r="N19" s="39" t="n"/>
      <c r="O19" s="39" t="n"/>
      <c r="P19" s="39" t="n"/>
      <c r="Q19" s="39" t="n"/>
      <c r="R19" s="39" t="n"/>
      <c r="S19" s="39" t="n"/>
      <c r="T19" s="39" t="n"/>
      <c r="U19" s="39" t="n"/>
      <c r="V19" s="39" t="n"/>
      <c r="W19" s="39" t="n"/>
      <c r="X19" s="39" t="n"/>
      <c r="Y19" s="39" t="n"/>
      <c r="Z19" s="39" t="n"/>
    </row>
    <row r="20" ht="12.75" customHeight="1" s="198">
      <c r="A20" s="39" t="n"/>
      <c r="B20" s="39" t="n"/>
      <c r="C20" s="39" t="n"/>
      <c r="D20" s="39" t="n"/>
      <c r="E20" s="39" t="n"/>
      <c r="F20" s="39" t="n"/>
      <c r="G20" s="39" t="n"/>
      <c r="H20" s="39" t="n"/>
      <c r="I20" s="39" t="n"/>
      <c r="J20" s="39" t="n"/>
      <c r="K20" s="39" t="n"/>
      <c r="L20" s="39" t="n"/>
      <c r="M20" s="39" t="n"/>
      <c r="N20" s="39" t="n"/>
      <c r="O20" s="39" t="n"/>
      <c r="P20" s="39" t="n"/>
      <c r="Q20" s="39" t="n"/>
      <c r="R20" s="39" t="n"/>
      <c r="S20" s="39" t="n"/>
      <c r="T20" s="39" t="n"/>
      <c r="U20" s="39" t="n"/>
      <c r="V20" s="39" t="n"/>
      <c r="W20" s="39" t="n"/>
      <c r="X20" s="39" t="n"/>
      <c r="Y20" s="39" t="n"/>
      <c r="Z20" s="39" t="n"/>
    </row>
    <row r="21" ht="12.75" customHeight="1" s="198">
      <c r="A21" s="39" t="n"/>
      <c r="B21" s="39" t="n"/>
      <c r="C21" s="39" t="n"/>
      <c r="D21" s="39" t="n"/>
      <c r="E21" s="39" t="n"/>
      <c r="F21" s="39" t="n"/>
      <c r="G21" s="39" t="n"/>
      <c r="H21" s="39" t="n"/>
      <c r="I21" s="39" t="n"/>
      <c r="J21" s="39" t="n"/>
      <c r="K21" s="39" t="n"/>
      <c r="L21" s="39" t="n"/>
      <c r="M21" s="39" t="n"/>
      <c r="N21" s="39" t="n"/>
      <c r="O21" s="39" t="n"/>
      <c r="P21" s="39" t="n"/>
      <c r="Q21" s="39" t="n"/>
      <c r="R21" s="39" t="n"/>
      <c r="S21" s="39" t="n"/>
      <c r="T21" s="39" t="n"/>
      <c r="U21" s="39" t="n"/>
      <c r="V21" s="39" t="n"/>
      <c r="W21" s="39" t="n"/>
      <c r="X21" s="39" t="n"/>
      <c r="Y21" s="39" t="n"/>
      <c r="Z21" s="39" t="n"/>
    </row>
    <row r="22" ht="12.75" customHeight="1" s="198">
      <c r="A22" s="39" t="n"/>
      <c r="B22" s="39" t="n"/>
      <c r="C22" s="39" t="n"/>
      <c r="D22" s="39" t="n"/>
      <c r="E22" s="39" t="n"/>
      <c r="F22" s="39" t="n"/>
      <c r="G22" s="39" t="n"/>
      <c r="H22" s="39" t="n"/>
      <c r="I22" s="39" t="n"/>
      <c r="J22" s="39" t="n"/>
      <c r="K22" s="39" t="n"/>
      <c r="L22" s="39" t="n"/>
      <c r="M22" s="39" t="n"/>
      <c r="N22" s="39" t="n"/>
      <c r="O22" s="39" t="n"/>
      <c r="P22" s="39" t="n"/>
      <c r="Q22" s="39" t="n"/>
      <c r="R22" s="39" t="n"/>
      <c r="S22" s="39" t="n"/>
      <c r="T22" s="39" t="n"/>
      <c r="U22" s="39" t="n"/>
      <c r="V22" s="39" t="n"/>
      <c r="W22" s="39" t="n"/>
      <c r="X22" s="39" t="n"/>
      <c r="Y22" s="39" t="n"/>
      <c r="Z22" s="39" t="n"/>
    </row>
    <row r="23" ht="12.75" customHeight="1" s="198">
      <c r="A23" s="39" t="n"/>
      <c r="B23" s="39" t="n"/>
      <c r="C23" s="39" t="n"/>
      <c r="D23" s="39" t="n"/>
      <c r="E23" s="39" t="n"/>
      <c r="F23" s="39" t="n"/>
      <c r="G23" s="39" t="n"/>
      <c r="H23" s="39" t="n"/>
      <c r="I23" s="39" t="n"/>
      <c r="J23" s="39" t="n"/>
      <c r="K23" s="39" t="n"/>
      <c r="L23" s="39" t="n"/>
      <c r="M23" s="39" t="n"/>
      <c r="N23" s="39" t="n"/>
      <c r="O23" s="39" t="n"/>
      <c r="P23" s="39" t="n"/>
      <c r="Q23" s="39" t="n"/>
      <c r="R23" s="39" t="n"/>
      <c r="S23" s="39" t="n"/>
      <c r="T23" s="39" t="n"/>
      <c r="U23" s="39" t="n"/>
      <c r="V23" s="39" t="n"/>
      <c r="W23" s="39" t="n"/>
      <c r="X23" s="39" t="n"/>
      <c r="Y23" s="39" t="n"/>
      <c r="Z23" s="39" t="n"/>
    </row>
    <row r="24" ht="12.75" customHeight="1" s="198">
      <c r="A24" s="39" t="n"/>
      <c r="B24" s="39" t="n"/>
      <c r="C24" s="39" t="n"/>
      <c r="D24" s="39" t="n"/>
      <c r="E24" s="39" t="n"/>
      <c r="F24" s="39" t="n"/>
      <c r="G24" s="39" t="n"/>
      <c r="H24" s="39" t="n"/>
      <c r="I24" s="39" t="n"/>
      <c r="J24" s="39" t="n"/>
      <c r="K24" s="39" t="n"/>
      <c r="L24" s="39" t="n"/>
      <c r="M24" s="39" t="n"/>
      <c r="N24" s="39" t="n"/>
      <c r="O24" s="39" t="n"/>
      <c r="P24" s="39" t="n"/>
      <c r="Q24" s="39" t="n"/>
      <c r="R24" s="39" t="n"/>
      <c r="S24" s="39" t="n"/>
      <c r="T24" s="39" t="n"/>
      <c r="U24" s="39" t="n"/>
      <c r="V24" s="39" t="n"/>
      <c r="W24" s="39" t="n"/>
      <c r="X24" s="39" t="n"/>
      <c r="Y24" s="39" t="n"/>
      <c r="Z24" s="39" t="n"/>
    </row>
    <row r="25" ht="12.75" customHeight="1" s="198">
      <c r="A25" s="39" t="n"/>
      <c r="B25" s="39" t="n"/>
      <c r="C25" s="39" t="n"/>
      <c r="D25" s="39" t="n"/>
      <c r="E25" s="39" t="n"/>
      <c r="F25" s="39" t="n"/>
      <c r="G25" s="39" t="n"/>
      <c r="H25" s="39" t="n"/>
      <c r="I25" s="39" t="n"/>
      <c r="J25" s="39" t="n"/>
      <c r="K25" s="39" t="n"/>
      <c r="L25" s="39" t="n"/>
      <c r="M25" s="39" t="n"/>
      <c r="N25" s="39" t="n"/>
      <c r="O25" s="39" t="n"/>
      <c r="P25" s="39" t="n"/>
      <c r="Q25" s="39" t="n"/>
      <c r="R25" s="39" t="n"/>
      <c r="S25" s="39" t="n"/>
      <c r="T25" s="39" t="n"/>
      <c r="U25" s="39" t="n"/>
      <c r="V25" s="39" t="n"/>
      <c r="W25" s="39" t="n"/>
      <c r="X25" s="39" t="n"/>
      <c r="Y25" s="39" t="n"/>
      <c r="Z25" s="39" t="n"/>
    </row>
    <row r="26" ht="12.75" customHeight="1" s="198">
      <c r="A26" s="39" t="n"/>
      <c r="B26" s="39" t="n"/>
      <c r="C26" s="39" t="n"/>
      <c r="D26" s="39" t="n"/>
      <c r="E26" s="39"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row>
    <row r="27" ht="12.75" customHeight="1" s="198">
      <c r="A27" s="39" t="n"/>
      <c r="B27" s="39" t="n"/>
      <c r="C27" s="39" t="n"/>
      <c r="D27" s="39" t="n"/>
      <c r="E27" s="39" t="n"/>
      <c r="F27" s="39" t="n"/>
      <c r="G27" s="39" t="n"/>
      <c r="H27" s="39" t="n"/>
      <c r="I27" s="39" t="n"/>
      <c r="J27" s="39" t="n"/>
      <c r="K27" s="39" t="n"/>
      <c r="L27" s="39" t="n"/>
      <c r="M27" s="39" t="n"/>
      <c r="N27" s="39" t="n"/>
      <c r="O27" s="39" t="n"/>
      <c r="P27" s="39" t="n"/>
      <c r="Q27" s="39" t="n"/>
      <c r="R27" s="39" t="n"/>
      <c r="S27" s="39" t="n"/>
      <c r="T27" s="39" t="n"/>
      <c r="U27" s="39" t="n"/>
      <c r="V27" s="39" t="n"/>
      <c r="W27" s="39" t="n"/>
      <c r="X27" s="39" t="n"/>
      <c r="Y27" s="39" t="n"/>
      <c r="Z27" s="39" t="n"/>
    </row>
    <row r="28" ht="12.75" customHeight="1" s="198">
      <c r="A28" s="39" t="n"/>
      <c r="B28" s="39" t="n"/>
      <c r="C28" s="39" t="n"/>
      <c r="D28" s="39" t="n"/>
      <c r="E28" s="39" t="n"/>
      <c r="F28" s="39" t="n"/>
      <c r="G28" s="39" t="n"/>
      <c r="H28" s="39" t="n"/>
      <c r="I28" s="39" t="n"/>
      <c r="J28" s="39" t="n"/>
      <c r="K28" s="39" t="n"/>
      <c r="L28" s="39" t="n"/>
      <c r="M28" s="39" t="n"/>
      <c r="N28" s="39" t="n"/>
      <c r="O28" s="39" t="n"/>
      <c r="P28" s="39" t="n"/>
      <c r="Q28" s="39" t="n"/>
      <c r="R28" s="39" t="n"/>
      <c r="S28" s="39" t="n"/>
      <c r="T28" s="39" t="n"/>
      <c r="U28" s="39" t="n"/>
      <c r="V28" s="39" t="n"/>
      <c r="W28" s="39" t="n"/>
      <c r="X28" s="39" t="n"/>
      <c r="Y28" s="39" t="n"/>
      <c r="Z28" s="39" t="n"/>
    </row>
    <row r="29" ht="12.75" customHeight="1" s="198">
      <c r="A29" s="39" t="n"/>
      <c r="B29" s="39" t="n"/>
      <c r="C29" s="39" t="n"/>
      <c r="D29" s="39" t="n"/>
      <c r="E29" s="39" t="n"/>
      <c r="F29" s="39" t="n"/>
      <c r="G29" s="39" t="n"/>
      <c r="H29" s="39" t="n"/>
      <c r="I29" s="39" t="n"/>
      <c r="J29" s="39" t="n"/>
      <c r="K29" s="39" t="n"/>
      <c r="L29" s="39" t="n"/>
      <c r="M29" s="39" t="n"/>
      <c r="N29" s="39" t="n"/>
      <c r="O29" s="39" t="n"/>
      <c r="P29" s="39" t="n"/>
      <c r="Q29" s="39" t="n"/>
      <c r="R29" s="39" t="n"/>
      <c r="S29" s="39" t="n"/>
      <c r="T29" s="39" t="n"/>
      <c r="U29" s="39" t="n"/>
      <c r="V29" s="39" t="n"/>
      <c r="W29" s="39" t="n"/>
      <c r="X29" s="39" t="n"/>
      <c r="Y29" s="39" t="n"/>
      <c r="Z29" s="39" t="n"/>
    </row>
    <row r="30" ht="12.75" customHeight="1" s="198">
      <c r="A30" s="39" t="n"/>
      <c r="B30" s="39" t="n"/>
      <c r="C30" s="39" t="n"/>
      <c r="D30" s="39" t="n"/>
      <c r="E30" s="39" t="n"/>
      <c r="F30" s="39" t="n"/>
      <c r="G30" s="39" t="n"/>
      <c r="H30" s="39" t="n"/>
      <c r="I30" s="39" t="n"/>
      <c r="J30" s="39" t="n"/>
      <c r="K30" s="39" t="n"/>
      <c r="L30" s="39" t="n"/>
      <c r="M30" s="39" t="n"/>
      <c r="N30" s="39" t="n"/>
      <c r="O30" s="39" t="n"/>
      <c r="P30" s="39" t="n"/>
      <c r="Q30" s="39" t="n"/>
      <c r="R30" s="39" t="n"/>
      <c r="S30" s="39" t="n"/>
      <c r="T30" s="39" t="n"/>
      <c r="U30" s="39" t="n"/>
      <c r="V30" s="39" t="n"/>
      <c r="W30" s="39" t="n"/>
      <c r="X30" s="39" t="n"/>
      <c r="Y30" s="39" t="n"/>
      <c r="Z30" s="39" t="n"/>
    </row>
    <row r="31" ht="12.75" customHeight="1" s="198">
      <c r="A31" s="39" t="n"/>
      <c r="B31" s="39" t="n"/>
      <c r="C31" s="39" t="n"/>
      <c r="D31" s="39" t="n"/>
      <c r="E31" s="39" t="n"/>
      <c r="F31" s="39" t="n"/>
      <c r="G31" s="39" t="n"/>
      <c r="H31" s="39" t="n"/>
      <c r="I31" s="39" t="n"/>
      <c r="J31" s="39" t="n"/>
      <c r="K31" s="39" t="n"/>
      <c r="L31" s="39" t="n"/>
      <c r="M31" s="39" t="n"/>
      <c r="N31" s="39" t="n"/>
      <c r="O31" s="39" t="n"/>
      <c r="P31" s="39" t="n"/>
      <c r="Q31" s="39" t="n"/>
      <c r="R31" s="39" t="n"/>
      <c r="S31" s="39" t="n"/>
      <c r="T31" s="39" t="n"/>
      <c r="U31" s="39" t="n"/>
      <c r="V31" s="39" t="n"/>
      <c r="W31" s="39" t="n"/>
      <c r="X31" s="39" t="n"/>
      <c r="Y31" s="39" t="n"/>
      <c r="Z31" s="39" t="n"/>
    </row>
    <row r="32" ht="12.75" customHeight="1" s="198">
      <c r="A32" s="39" t="n"/>
      <c r="B32" s="39" t="n"/>
      <c r="C32" s="39" t="n"/>
      <c r="D32" s="39" t="n"/>
      <c r="E32" s="39" t="n"/>
      <c r="F32" s="39" t="n"/>
      <c r="G32" s="39" t="n"/>
      <c r="H32" s="39" t="n"/>
      <c r="I32" s="39" t="n"/>
      <c r="J32" s="39" t="n"/>
      <c r="K32" s="39" t="n"/>
      <c r="L32" s="39" t="n"/>
      <c r="M32" s="39" t="n"/>
      <c r="N32" s="39" t="n"/>
      <c r="O32" s="39" t="n"/>
      <c r="P32" s="39" t="n"/>
      <c r="Q32" s="39" t="n"/>
      <c r="R32" s="39" t="n"/>
      <c r="S32" s="39" t="n"/>
      <c r="T32" s="39" t="n"/>
      <c r="U32" s="39" t="n"/>
      <c r="V32" s="39" t="n"/>
      <c r="W32" s="39" t="n"/>
      <c r="X32" s="39" t="n"/>
      <c r="Y32" s="39" t="n"/>
      <c r="Z32" s="39" t="n"/>
    </row>
    <row r="33" ht="12.75" customHeight="1" s="198">
      <c r="A33" s="39" t="n"/>
      <c r="B33" s="39" t="n"/>
      <c r="C33" s="39" t="n"/>
      <c r="D33" s="39" t="n"/>
      <c r="E33" s="39" t="n"/>
      <c r="F33" s="39" t="n"/>
      <c r="G33" s="39" t="n"/>
      <c r="H33" s="39" t="n"/>
      <c r="I33" s="39" t="n"/>
      <c r="J33" s="39" t="n"/>
      <c r="K33" s="39" t="n"/>
      <c r="L33" s="39" t="n"/>
      <c r="M33" s="39" t="n"/>
      <c r="N33" s="39" t="n"/>
      <c r="O33" s="39" t="n"/>
      <c r="P33" s="39" t="n"/>
      <c r="Q33" s="39" t="n"/>
      <c r="R33" s="39" t="n"/>
      <c r="S33" s="39" t="n"/>
      <c r="T33" s="39" t="n"/>
      <c r="U33" s="39" t="n"/>
      <c r="V33" s="39" t="n"/>
      <c r="W33" s="39" t="n"/>
      <c r="X33" s="39" t="n"/>
      <c r="Y33" s="39" t="n"/>
      <c r="Z33" s="39" t="n"/>
    </row>
    <row r="34" ht="12.75" customHeight="1" s="198">
      <c r="A34" s="39" t="n"/>
      <c r="B34" s="39" t="n"/>
      <c r="C34" s="39" t="n"/>
      <c r="D34" s="39" t="n"/>
      <c r="E34" s="39" t="n"/>
      <c r="F34" s="39" t="n"/>
      <c r="G34" s="39" t="n"/>
      <c r="H34" s="39" t="n"/>
      <c r="I34" s="39" t="n"/>
      <c r="J34" s="39" t="n"/>
      <c r="K34" s="39" t="n"/>
      <c r="L34" s="39" t="n"/>
      <c r="M34" s="39" t="n"/>
      <c r="N34" s="39" t="n"/>
      <c r="O34" s="39" t="n"/>
      <c r="P34" s="39" t="n"/>
      <c r="Q34" s="39" t="n"/>
      <c r="R34" s="39" t="n"/>
      <c r="S34" s="39" t="n"/>
      <c r="T34" s="39" t="n"/>
      <c r="U34" s="39" t="n"/>
      <c r="V34" s="39" t="n"/>
      <c r="W34" s="39" t="n"/>
      <c r="X34" s="39" t="n"/>
      <c r="Y34" s="39" t="n"/>
      <c r="Z34" s="39" t="n"/>
    </row>
    <row r="35" ht="12.75" customHeight="1" s="198">
      <c r="A35" s="39" t="n"/>
      <c r="B35" s="39" t="n"/>
      <c r="C35" s="39" t="n"/>
      <c r="D35" s="39" t="n"/>
      <c r="E35" s="39" t="n"/>
      <c r="F35" s="39" t="n"/>
      <c r="G35" s="39" t="n"/>
      <c r="H35" s="39" t="n"/>
      <c r="I35" s="39" t="n"/>
      <c r="J35" s="39" t="n"/>
      <c r="K35" s="39" t="n"/>
      <c r="L35" s="39" t="n"/>
      <c r="M35" s="39" t="n"/>
      <c r="N35" s="39" t="n"/>
      <c r="O35" s="39" t="n"/>
      <c r="P35" s="39" t="n"/>
      <c r="Q35" s="39" t="n"/>
      <c r="R35" s="39" t="n"/>
      <c r="S35" s="39" t="n"/>
      <c r="T35" s="39" t="n"/>
      <c r="U35" s="39" t="n"/>
      <c r="V35" s="39" t="n"/>
      <c r="W35" s="39" t="n"/>
      <c r="X35" s="39" t="n"/>
      <c r="Y35" s="39" t="n"/>
      <c r="Z35" s="39" t="n"/>
    </row>
    <row r="36" ht="12.75" customHeight="1" s="198">
      <c r="A36" s="39" t="n"/>
      <c r="B36" s="39" t="n"/>
      <c r="C36" s="39" t="n"/>
      <c r="D36" s="39" t="n"/>
      <c r="E36" s="39" t="n"/>
      <c r="F36" s="39" t="n"/>
      <c r="G36" s="39" t="n"/>
      <c r="H36" s="39" t="n"/>
      <c r="I36" s="39" t="n"/>
      <c r="J36" s="39" t="n"/>
      <c r="K36" s="39" t="n"/>
      <c r="L36" s="39" t="n"/>
      <c r="M36" s="39" t="n"/>
      <c r="N36" s="39" t="n"/>
      <c r="O36" s="39" t="n"/>
      <c r="P36" s="39" t="n"/>
      <c r="Q36" s="39" t="n"/>
      <c r="R36" s="39" t="n"/>
      <c r="S36" s="39" t="n"/>
      <c r="T36" s="39" t="n"/>
      <c r="U36" s="39" t="n"/>
      <c r="V36" s="39" t="n"/>
      <c r="W36" s="39" t="n"/>
      <c r="X36" s="39" t="n"/>
      <c r="Y36" s="39" t="n"/>
      <c r="Z36" s="39" t="n"/>
    </row>
    <row r="37" ht="12.75" customHeight="1" s="198">
      <c r="A37" s="39" t="n"/>
      <c r="B37" s="39" t="n"/>
      <c r="C37" s="39" t="n"/>
      <c r="D37" s="39" t="n"/>
      <c r="E37" s="39" t="n"/>
      <c r="F37" s="39" t="n"/>
      <c r="G37" s="39" t="n"/>
      <c r="H37" s="39" t="n"/>
      <c r="I37" s="39" t="n"/>
      <c r="J37" s="39" t="n"/>
      <c r="K37" s="39" t="n"/>
      <c r="L37" s="39" t="n"/>
      <c r="M37" s="39" t="n"/>
      <c r="N37" s="39" t="n"/>
      <c r="O37" s="39" t="n"/>
      <c r="P37" s="39" t="n"/>
      <c r="Q37" s="39" t="n"/>
      <c r="R37" s="39" t="n"/>
      <c r="S37" s="39" t="n"/>
      <c r="T37" s="39" t="n"/>
      <c r="U37" s="39" t="n"/>
      <c r="V37" s="39" t="n"/>
      <c r="W37" s="39" t="n"/>
      <c r="X37" s="39" t="n"/>
      <c r="Y37" s="39" t="n"/>
      <c r="Z37" s="39" t="n"/>
    </row>
    <row r="38" ht="12.75" customHeight="1" s="198">
      <c r="A38" s="39" t="n"/>
      <c r="B38" s="39" t="n"/>
      <c r="C38" s="39" t="n"/>
      <c r="D38" s="39" t="n"/>
      <c r="E38" s="39" t="n"/>
      <c r="F38" s="39" t="n"/>
      <c r="G38" s="39" t="n"/>
      <c r="H38" s="39" t="n"/>
      <c r="I38" s="39" t="n"/>
      <c r="J38" s="39" t="n"/>
      <c r="K38" s="39" t="n"/>
      <c r="L38" s="39" t="n"/>
      <c r="M38" s="39" t="n"/>
      <c r="N38" s="39" t="n"/>
      <c r="O38" s="39" t="n"/>
      <c r="P38" s="39" t="n"/>
      <c r="Q38" s="39" t="n"/>
      <c r="R38" s="39" t="n"/>
      <c r="S38" s="39" t="n"/>
      <c r="T38" s="39" t="n"/>
      <c r="U38" s="39" t="n"/>
      <c r="V38" s="39" t="n"/>
      <c r="W38" s="39" t="n"/>
      <c r="X38" s="39" t="n"/>
      <c r="Y38" s="39" t="n"/>
      <c r="Z38" s="39" t="n"/>
    </row>
    <row r="39" ht="12.75" customHeight="1" s="198">
      <c r="A39" s="39" t="n"/>
      <c r="B39" s="39" t="n"/>
      <c r="C39" s="39" t="n"/>
      <c r="D39" s="39" t="n"/>
      <c r="E39" s="39" t="n"/>
      <c r="F39" s="39" t="n"/>
      <c r="G39" s="39" t="n"/>
      <c r="H39" s="39" t="n"/>
      <c r="I39" s="39" t="n"/>
      <c r="J39" s="39" t="n"/>
      <c r="K39" s="39" t="n"/>
      <c r="L39" s="39" t="n"/>
      <c r="M39" s="39" t="n"/>
      <c r="N39" s="39" t="n"/>
      <c r="O39" s="39" t="n"/>
      <c r="P39" s="39" t="n"/>
      <c r="Q39" s="39" t="n"/>
      <c r="R39" s="39" t="n"/>
      <c r="S39" s="39" t="n"/>
      <c r="T39" s="39" t="n"/>
      <c r="U39" s="39" t="n"/>
      <c r="V39" s="39" t="n"/>
      <c r="W39" s="39" t="n"/>
      <c r="X39" s="39" t="n"/>
      <c r="Y39" s="39" t="n"/>
      <c r="Z39" s="39" t="n"/>
    </row>
    <row r="40" ht="12.75" customHeight="1" s="198">
      <c r="A40" s="39" t="n"/>
      <c r="B40" s="39" t="n"/>
      <c r="C40" s="39" t="n"/>
      <c r="D40" s="39" t="n"/>
      <c r="E40" s="39" t="n"/>
      <c r="F40" s="39" t="n"/>
      <c r="G40" s="39" t="n"/>
      <c r="H40" s="39" t="n"/>
      <c r="I40" s="39" t="n"/>
      <c r="J40" s="39" t="n"/>
      <c r="K40" s="39" t="n"/>
      <c r="L40" s="39" t="n"/>
      <c r="M40" s="39" t="n"/>
      <c r="N40" s="39" t="n"/>
      <c r="O40" s="39" t="n"/>
      <c r="P40" s="39" t="n"/>
      <c r="Q40" s="39" t="n"/>
      <c r="R40" s="39" t="n"/>
      <c r="S40" s="39" t="n"/>
      <c r="T40" s="39" t="n"/>
      <c r="U40" s="39" t="n"/>
      <c r="V40" s="39" t="n"/>
      <c r="W40" s="39" t="n"/>
      <c r="X40" s="39" t="n"/>
      <c r="Y40" s="39" t="n"/>
      <c r="Z40" s="39" t="n"/>
    </row>
    <row r="41" ht="12.75" customHeight="1" s="198">
      <c r="A41" s="39" t="n"/>
      <c r="B41" s="39" t="n"/>
      <c r="C41" s="39" t="n"/>
      <c r="D41" s="39" t="n"/>
      <c r="E41" s="39" t="n"/>
      <c r="F41" s="39" t="n"/>
      <c r="G41" s="39" t="n"/>
      <c r="H41" s="39" t="n"/>
      <c r="I41" s="39" t="n"/>
      <c r="J41" s="39" t="n"/>
      <c r="K41" s="39" t="n"/>
      <c r="L41" s="39" t="n"/>
      <c r="M41" s="39" t="n"/>
      <c r="N41" s="39" t="n"/>
      <c r="O41" s="39" t="n"/>
      <c r="P41" s="39" t="n"/>
      <c r="Q41" s="39" t="n"/>
      <c r="R41" s="39" t="n"/>
      <c r="S41" s="39" t="n"/>
      <c r="T41" s="39" t="n"/>
      <c r="U41" s="39" t="n"/>
      <c r="V41" s="39" t="n"/>
      <c r="W41" s="39" t="n"/>
      <c r="X41" s="39" t="n"/>
      <c r="Y41" s="39" t="n"/>
      <c r="Z41" s="39" t="n"/>
    </row>
    <row r="42" ht="12.75" customHeight="1" s="198">
      <c r="A42" s="39" t="n"/>
      <c r="B42" s="39" t="n"/>
      <c r="C42" s="39" t="n"/>
      <c r="D42" s="39" t="n"/>
      <c r="E42" s="39" t="n"/>
      <c r="F42" s="39" t="n"/>
      <c r="G42" s="39" t="n"/>
      <c r="H42" s="39" t="n"/>
      <c r="I42" s="39" t="n"/>
      <c r="J42" s="39" t="n"/>
      <c r="K42" s="39" t="n"/>
      <c r="L42" s="39" t="n"/>
      <c r="M42" s="39" t="n"/>
      <c r="N42" s="39" t="n"/>
      <c r="O42" s="39" t="n"/>
      <c r="P42" s="39" t="n"/>
      <c r="Q42" s="39" t="n"/>
      <c r="R42" s="39" t="n"/>
      <c r="S42" s="39" t="n"/>
      <c r="T42" s="39" t="n"/>
      <c r="U42" s="39" t="n"/>
      <c r="V42" s="39" t="n"/>
      <c r="W42" s="39" t="n"/>
      <c r="X42" s="39" t="n"/>
      <c r="Y42" s="39" t="n"/>
      <c r="Z42" s="39" t="n"/>
    </row>
    <row r="43" ht="12.75" customHeight="1" s="198">
      <c r="A43" s="39" t="n"/>
      <c r="B43" s="39" t="n"/>
      <c r="C43" s="39" t="n"/>
      <c r="D43" s="39" t="n"/>
      <c r="E43" s="39" t="n"/>
      <c r="F43" s="39" t="n"/>
      <c r="G43" s="39" t="n"/>
      <c r="H43" s="39" t="n"/>
      <c r="I43" s="39" t="n"/>
      <c r="J43" s="39" t="n"/>
      <c r="K43" s="39" t="n"/>
      <c r="L43" s="39" t="n"/>
      <c r="M43" s="39" t="n"/>
      <c r="N43" s="39" t="n"/>
      <c r="O43" s="39" t="n"/>
      <c r="P43" s="39" t="n"/>
      <c r="Q43" s="39" t="n"/>
      <c r="R43" s="39" t="n"/>
      <c r="S43" s="39" t="n"/>
      <c r="T43" s="39" t="n"/>
      <c r="U43" s="39" t="n"/>
      <c r="V43" s="39" t="n"/>
      <c r="W43" s="39" t="n"/>
      <c r="X43" s="39" t="n"/>
      <c r="Y43" s="39" t="n"/>
      <c r="Z43" s="39" t="n"/>
    </row>
    <row r="44" ht="12.75" customHeight="1" s="198">
      <c r="A44" s="39" t="n"/>
      <c r="B44" s="39" t="n"/>
      <c r="C44" s="39" t="n"/>
      <c r="D44" s="39" t="n"/>
      <c r="E44" s="39" t="n"/>
      <c r="F44" s="39" t="n"/>
      <c r="G44" s="39" t="n"/>
      <c r="H44" s="39" t="n"/>
      <c r="I44" s="39" t="n"/>
      <c r="J44" s="39" t="n"/>
      <c r="K44" s="39" t="n"/>
      <c r="L44" s="39" t="n"/>
      <c r="M44" s="39" t="n"/>
      <c r="N44" s="39" t="n"/>
      <c r="O44" s="39" t="n"/>
      <c r="P44" s="39" t="n"/>
      <c r="Q44" s="39" t="n"/>
      <c r="R44" s="39" t="n"/>
      <c r="S44" s="39" t="n"/>
      <c r="T44" s="39" t="n"/>
      <c r="U44" s="39" t="n"/>
      <c r="V44" s="39" t="n"/>
      <c r="W44" s="39" t="n"/>
      <c r="X44" s="39" t="n"/>
      <c r="Y44" s="39" t="n"/>
      <c r="Z44" s="39" t="n"/>
    </row>
    <row r="45" ht="12.75" customHeight="1" s="198">
      <c r="A45" s="39" t="n"/>
      <c r="B45" s="39" t="n"/>
      <c r="C45" s="39" t="n"/>
      <c r="D45" s="39" t="n"/>
      <c r="E45" s="39" t="n"/>
      <c r="F45" s="39" t="n"/>
      <c r="G45" s="39" t="n"/>
      <c r="H45" s="39" t="n"/>
      <c r="I45" s="39" t="n"/>
      <c r="J45" s="39" t="n"/>
      <c r="K45" s="39" t="n"/>
      <c r="L45" s="39" t="n"/>
      <c r="M45" s="39" t="n"/>
      <c r="N45" s="39" t="n"/>
      <c r="O45" s="39" t="n"/>
      <c r="P45" s="39" t="n"/>
      <c r="Q45" s="39" t="n"/>
      <c r="R45" s="39" t="n"/>
      <c r="S45" s="39" t="n"/>
      <c r="T45" s="39" t="n"/>
      <c r="U45" s="39" t="n"/>
      <c r="V45" s="39" t="n"/>
      <c r="W45" s="39" t="n"/>
      <c r="X45" s="39" t="n"/>
      <c r="Y45" s="39" t="n"/>
      <c r="Z45" s="39" t="n"/>
    </row>
    <row r="46" ht="12.75" customHeight="1" s="198">
      <c r="A46" s="39" t="n"/>
      <c r="B46" s="39" t="n"/>
      <c r="C46" s="39" t="n"/>
      <c r="D46" s="39" t="n"/>
      <c r="E46" s="39" t="n"/>
      <c r="F46" s="39" t="n"/>
      <c r="G46" s="39" t="n"/>
      <c r="H46" s="39" t="n"/>
      <c r="I46" s="39" t="n"/>
      <c r="J46" s="39" t="n"/>
      <c r="K46" s="39" t="n"/>
      <c r="L46" s="39" t="n"/>
      <c r="M46" s="39" t="n"/>
      <c r="N46" s="39" t="n"/>
      <c r="O46" s="39" t="n"/>
      <c r="P46" s="39" t="n"/>
      <c r="Q46" s="39" t="n"/>
      <c r="R46" s="39" t="n"/>
      <c r="S46" s="39" t="n"/>
      <c r="T46" s="39" t="n"/>
      <c r="U46" s="39" t="n"/>
      <c r="V46" s="39" t="n"/>
      <c r="W46" s="39" t="n"/>
      <c r="X46" s="39" t="n"/>
      <c r="Y46" s="39" t="n"/>
      <c r="Z46" s="39" t="n"/>
    </row>
    <row r="47" ht="12.75" customHeight="1" s="198">
      <c r="A47" s="39" t="n"/>
      <c r="B47" s="39" t="n"/>
      <c r="C47" s="39" t="n"/>
      <c r="D47" s="39" t="n"/>
      <c r="E47" s="39" t="n"/>
      <c r="F47" s="39" t="n"/>
      <c r="G47" s="39" t="n"/>
      <c r="H47" s="39" t="n"/>
      <c r="I47" s="39" t="n"/>
      <c r="J47" s="39" t="n"/>
      <c r="K47" s="39" t="n"/>
      <c r="L47" s="39" t="n"/>
      <c r="M47" s="39" t="n"/>
      <c r="N47" s="39" t="n"/>
      <c r="O47" s="39" t="n"/>
      <c r="P47" s="39" t="n"/>
      <c r="Q47" s="39" t="n"/>
      <c r="R47" s="39" t="n"/>
      <c r="S47" s="39" t="n"/>
      <c r="T47" s="39" t="n"/>
      <c r="U47" s="39" t="n"/>
      <c r="V47" s="39" t="n"/>
      <c r="W47" s="39" t="n"/>
      <c r="X47" s="39" t="n"/>
      <c r="Y47" s="39" t="n"/>
      <c r="Z47" s="39" t="n"/>
    </row>
    <row r="48" ht="12.75" customHeight="1" s="198">
      <c r="A48" s="39" t="n"/>
      <c r="B48" s="39" t="n"/>
      <c r="C48" s="39" t="n"/>
      <c r="D48" s="39" t="n"/>
      <c r="E48" s="39" t="n"/>
      <c r="F48" s="39" t="n"/>
      <c r="G48" s="39" t="n"/>
      <c r="H48" s="39" t="n"/>
      <c r="I48" s="39" t="n"/>
      <c r="J48" s="39" t="n"/>
      <c r="K48" s="39" t="n"/>
      <c r="L48" s="39" t="n"/>
      <c r="M48" s="39" t="n"/>
      <c r="N48" s="39" t="n"/>
      <c r="O48" s="39" t="n"/>
      <c r="P48" s="39" t="n"/>
      <c r="Q48" s="39" t="n"/>
      <c r="R48" s="39" t="n"/>
      <c r="S48" s="39" t="n"/>
      <c r="T48" s="39" t="n"/>
      <c r="U48" s="39" t="n"/>
      <c r="V48" s="39" t="n"/>
      <c r="W48" s="39" t="n"/>
      <c r="X48" s="39" t="n"/>
      <c r="Y48" s="39" t="n"/>
      <c r="Z48" s="39" t="n"/>
    </row>
    <row r="49" ht="12.75" customHeight="1" s="198">
      <c r="A49" s="39" t="n"/>
      <c r="B49" s="39" t="n"/>
      <c r="C49" s="39" t="n"/>
      <c r="D49" s="39" t="n"/>
      <c r="E49" s="39" t="n"/>
      <c r="F49" s="39" t="n"/>
      <c r="G49" s="39" t="n"/>
      <c r="H49" s="39" t="n"/>
      <c r="I49" s="39" t="n"/>
      <c r="J49" s="39" t="n"/>
      <c r="K49" s="39" t="n"/>
      <c r="L49" s="39" t="n"/>
      <c r="M49" s="39" t="n"/>
      <c r="N49" s="39" t="n"/>
      <c r="O49" s="39" t="n"/>
      <c r="P49" s="39" t="n"/>
      <c r="Q49" s="39" t="n"/>
      <c r="R49" s="39" t="n"/>
      <c r="S49" s="39" t="n"/>
      <c r="T49" s="39" t="n"/>
      <c r="U49" s="39" t="n"/>
      <c r="V49" s="39" t="n"/>
      <c r="W49" s="39" t="n"/>
      <c r="X49" s="39" t="n"/>
      <c r="Y49" s="39" t="n"/>
      <c r="Z49" s="39" t="n"/>
    </row>
    <row r="50" ht="12.75" customHeight="1" s="198">
      <c r="A50" s="39" t="n"/>
      <c r="B50" s="39" t="n"/>
      <c r="C50" s="39" t="n"/>
      <c r="D50" s="39" t="n"/>
      <c r="E50" s="39" t="n"/>
      <c r="F50" s="39" t="n"/>
      <c r="G50" s="39" t="n"/>
      <c r="H50" s="39" t="n"/>
      <c r="I50" s="39" t="n"/>
      <c r="J50" s="39" t="n"/>
      <c r="K50" s="39" t="n"/>
      <c r="L50" s="39" t="n"/>
      <c r="M50" s="39" t="n"/>
      <c r="N50" s="39" t="n"/>
      <c r="O50" s="39" t="n"/>
      <c r="P50" s="39" t="n"/>
      <c r="Q50" s="39" t="n"/>
      <c r="R50" s="39" t="n"/>
      <c r="S50" s="39" t="n"/>
      <c r="T50" s="39" t="n"/>
      <c r="U50" s="39" t="n"/>
      <c r="V50" s="39" t="n"/>
      <c r="W50" s="39" t="n"/>
      <c r="X50" s="39" t="n"/>
      <c r="Y50" s="39" t="n"/>
      <c r="Z50" s="39" t="n"/>
    </row>
    <row r="51" ht="12.75" customHeight="1" s="198">
      <c r="A51" s="39" t="n"/>
      <c r="B51" s="39" t="n"/>
      <c r="C51" s="39" t="n"/>
      <c r="D51" s="39" t="n"/>
      <c r="E51" s="39" t="n"/>
      <c r="F51" s="39" t="n"/>
      <c r="G51" s="39" t="n"/>
      <c r="H51" s="39" t="n"/>
      <c r="I51" s="39" t="n"/>
      <c r="J51" s="39" t="n"/>
      <c r="K51" s="39" t="n"/>
      <c r="L51" s="39" t="n"/>
      <c r="M51" s="39" t="n"/>
      <c r="N51" s="39" t="n"/>
      <c r="O51" s="39" t="n"/>
      <c r="P51" s="39" t="n"/>
      <c r="Q51" s="39" t="n"/>
      <c r="R51" s="39" t="n"/>
      <c r="S51" s="39" t="n"/>
      <c r="T51" s="39" t="n"/>
      <c r="U51" s="39" t="n"/>
      <c r="V51" s="39" t="n"/>
      <c r="W51" s="39" t="n"/>
      <c r="X51" s="39" t="n"/>
      <c r="Y51" s="39" t="n"/>
      <c r="Z51" s="39" t="n"/>
    </row>
    <row r="52" ht="12.75" customHeight="1" s="198">
      <c r="A52" s="39" t="n"/>
      <c r="B52" s="39" t="n"/>
      <c r="C52" s="39" t="n"/>
      <c r="D52" s="39" t="n"/>
      <c r="E52" s="39" t="n"/>
      <c r="F52" s="39" t="n"/>
      <c r="G52" s="39" t="n"/>
      <c r="H52" s="39" t="n"/>
      <c r="I52" s="39" t="n"/>
      <c r="J52" s="39" t="n"/>
      <c r="K52" s="39" t="n"/>
      <c r="L52" s="39" t="n"/>
      <c r="M52" s="39" t="n"/>
      <c r="N52" s="39" t="n"/>
      <c r="O52" s="39" t="n"/>
      <c r="P52" s="39" t="n"/>
      <c r="Q52" s="39" t="n"/>
      <c r="R52" s="39" t="n"/>
      <c r="S52" s="39" t="n"/>
      <c r="T52" s="39" t="n"/>
      <c r="U52" s="39" t="n"/>
      <c r="V52" s="39" t="n"/>
      <c r="W52" s="39" t="n"/>
      <c r="X52" s="39" t="n"/>
      <c r="Y52" s="39" t="n"/>
      <c r="Z52" s="39" t="n"/>
    </row>
    <row r="53" ht="12.75" customHeight="1" s="198">
      <c r="A53" s="39" t="n"/>
      <c r="B53" s="39" t="n"/>
      <c r="C53" s="39" t="n"/>
      <c r="D53" s="39" t="n"/>
      <c r="E53" s="39" t="n"/>
      <c r="F53" s="39" t="n"/>
      <c r="G53" s="39" t="n"/>
      <c r="H53" s="39" t="n"/>
      <c r="I53" s="39" t="n"/>
      <c r="J53" s="39" t="n"/>
      <c r="K53" s="39" t="n"/>
      <c r="L53" s="39" t="n"/>
      <c r="M53" s="39" t="n"/>
      <c r="N53" s="39" t="n"/>
      <c r="O53" s="39" t="n"/>
      <c r="P53" s="39" t="n"/>
      <c r="Q53" s="39" t="n"/>
      <c r="R53" s="39" t="n"/>
      <c r="S53" s="39" t="n"/>
      <c r="T53" s="39" t="n"/>
      <c r="U53" s="39" t="n"/>
      <c r="V53" s="39" t="n"/>
      <c r="W53" s="39" t="n"/>
      <c r="X53" s="39" t="n"/>
      <c r="Y53" s="39" t="n"/>
      <c r="Z53" s="39" t="n"/>
    </row>
    <row r="54" ht="12.75" customHeight="1" s="198">
      <c r="A54" s="39" t="n"/>
      <c r="B54" s="39" t="n"/>
      <c r="C54" s="39" t="n"/>
      <c r="D54" s="39" t="n"/>
      <c r="E54" s="39" t="n"/>
      <c r="F54" s="39" t="n"/>
      <c r="G54" s="39" t="n"/>
      <c r="H54" s="39" t="n"/>
      <c r="I54" s="39" t="n"/>
      <c r="J54" s="39" t="n"/>
      <c r="K54" s="39" t="n"/>
      <c r="L54" s="39" t="n"/>
      <c r="M54" s="39" t="n"/>
      <c r="N54" s="39" t="n"/>
      <c r="O54" s="39" t="n"/>
      <c r="P54" s="39" t="n"/>
      <c r="Q54" s="39" t="n"/>
      <c r="R54" s="39" t="n"/>
      <c r="S54" s="39" t="n"/>
      <c r="T54" s="39" t="n"/>
      <c r="U54" s="39" t="n"/>
      <c r="V54" s="39" t="n"/>
      <c r="W54" s="39" t="n"/>
      <c r="X54" s="39" t="n"/>
      <c r="Y54" s="39" t="n"/>
      <c r="Z54" s="39" t="n"/>
    </row>
    <row r="55" ht="12.75" customHeight="1" s="198">
      <c r="A55" s="39" t="n"/>
      <c r="B55" s="39" t="n"/>
      <c r="C55" s="39" t="n"/>
      <c r="D55" s="39" t="n"/>
      <c r="E55" s="39" t="n"/>
      <c r="F55" s="39" t="n"/>
      <c r="G55" s="39" t="n"/>
      <c r="H55" s="39" t="n"/>
      <c r="I55" s="39" t="n"/>
      <c r="J55" s="39" t="n"/>
      <c r="K55" s="39" t="n"/>
      <c r="L55" s="39" t="n"/>
      <c r="M55" s="39" t="n"/>
      <c r="N55" s="39" t="n"/>
      <c r="O55" s="39" t="n"/>
      <c r="P55" s="39" t="n"/>
      <c r="Q55" s="39" t="n"/>
      <c r="R55" s="39" t="n"/>
      <c r="S55" s="39" t="n"/>
      <c r="T55" s="39" t="n"/>
      <c r="U55" s="39" t="n"/>
      <c r="V55" s="39" t="n"/>
      <c r="W55" s="39" t="n"/>
      <c r="X55" s="39" t="n"/>
      <c r="Y55" s="39" t="n"/>
      <c r="Z55" s="39" t="n"/>
    </row>
    <row r="56" ht="12.75" customHeight="1" s="198">
      <c r="A56" s="39" t="n"/>
      <c r="B56" s="39" t="n"/>
      <c r="C56" s="39" t="n"/>
      <c r="D56" s="39" t="n"/>
      <c r="E56" s="39" t="n"/>
      <c r="F56" s="39" t="n"/>
      <c r="G56" s="39" t="n"/>
      <c r="H56" s="39" t="n"/>
      <c r="I56" s="39" t="n"/>
      <c r="J56" s="39" t="n"/>
      <c r="K56" s="39" t="n"/>
      <c r="L56" s="39" t="n"/>
      <c r="M56" s="39" t="n"/>
      <c r="N56" s="39" t="n"/>
      <c r="O56" s="39" t="n"/>
      <c r="P56" s="39" t="n"/>
      <c r="Q56" s="39" t="n"/>
      <c r="R56" s="39" t="n"/>
      <c r="S56" s="39" t="n"/>
      <c r="T56" s="39" t="n"/>
      <c r="U56" s="39" t="n"/>
      <c r="V56" s="39" t="n"/>
      <c r="W56" s="39" t="n"/>
      <c r="X56" s="39" t="n"/>
      <c r="Y56" s="39" t="n"/>
      <c r="Z56" s="39" t="n"/>
    </row>
    <row r="57" ht="12.75" customHeight="1" s="198">
      <c r="A57" s="39" t="n"/>
      <c r="B57" s="39" t="n"/>
      <c r="C57" s="39" t="n"/>
      <c r="D57" s="39" t="n"/>
      <c r="E57" s="39" t="n"/>
      <c r="F57" s="39" t="n"/>
      <c r="G57" s="39" t="n"/>
      <c r="H57" s="39" t="n"/>
      <c r="I57" s="39" t="n"/>
      <c r="J57" s="39" t="n"/>
      <c r="K57" s="39" t="n"/>
      <c r="L57" s="39" t="n"/>
      <c r="M57" s="39" t="n"/>
      <c r="N57" s="39" t="n"/>
      <c r="O57" s="39" t="n"/>
      <c r="P57" s="39" t="n"/>
      <c r="Q57" s="39" t="n"/>
      <c r="R57" s="39" t="n"/>
      <c r="S57" s="39" t="n"/>
      <c r="T57" s="39" t="n"/>
      <c r="U57" s="39" t="n"/>
      <c r="V57" s="39" t="n"/>
      <c r="W57" s="39" t="n"/>
      <c r="X57" s="39" t="n"/>
      <c r="Y57" s="39" t="n"/>
      <c r="Z57" s="39" t="n"/>
    </row>
    <row r="58" ht="12.75" customHeight="1" s="198">
      <c r="A58" s="39" t="n"/>
      <c r="B58" s="39" t="n"/>
      <c r="C58" s="39" t="n"/>
      <c r="D58" s="39" t="n"/>
      <c r="E58" s="39" t="n"/>
      <c r="F58" s="39" t="n"/>
      <c r="G58" s="39" t="n"/>
      <c r="H58" s="39" t="n"/>
      <c r="I58" s="39" t="n"/>
      <c r="J58" s="39" t="n"/>
      <c r="K58" s="39" t="n"/>
      <c r="L58" s="39" t="n"/>
      <c r="M58" s="39" t="n"/>
      <c r="N58" s="39" t="n"/>
      <c r="O58" s="39" t="n"/>
      <c r="P58" s="39" t="n"/>
      <c r="Q58" s="39" t="n"/>
      <c r="R58" s="39" t="n"/>
      <c r="S58" s="39" t="n"/>
      <c r="T58" s="39" t="n"/>
      <c r="U58" s="39" t="n"/>
      <c r="V58" s="39" t="n"/>
      <c r="W58" s="39" t="n"/>
      <c r="X58" s="39" t="n"/>
      <c r="Y58" s="39" t="n"/>
      <c r="Z58" s="39" t="n"/>
    </row>
    <row r="59" ht="12.75" customHeight="1" s="198">
      <c r="A59" s="39" t="n"/>
      <c r="B59" s="39" t="n"/>
      <c r="C59" s="39" t="n"/>
      <c r="D59" s="39" t="n"/>
      <c r="E59" s="39" t="n"/>
      <c r="F59" s="39" t="n"/>
      <c r="G59" s="39" t="n"/>
      <c r="H59" s="39" t="n"/>
      <c r="I59" s="39" t="n"/>
      <c r="J59" s="39" t="n"/>
      <c r="K59" s="39" t="n"/>
      <c r="L59" s="39" t="n"/>
      <c r="M59" s="39" t="n"/>
      <c r="N59" s="39" t="n"/>
      <c r="O59" s="39" t="n"/>
      <c r="P59" s="39" t="n"/>
      <c r="Q59" s="39" t="n"/>
      <c r="R59" s="39" t="n"/>
      <c r="S59" s="39" t="n"/>
      <c r="T59" s="39" t="n"/>
      <c r="U59" s="39" t="n"/>
      <c r="V59" s="39" t="n"/>
      <c r="W59" s="39" t="n"/>
      <c r="X59" s="39" t="n"/>
      <c r="Y59" s="39" t="n"/>
      <c r="Z59" s="39" t="n"/>
    </row>
    <row r="60" ht="12.75" customHeight="1" s="198">
      <c r="A60" s="39" t="n"/>
      <c r="B60" s="39" t="n"/>
      <c r="C60" s="39" t="n"/>
      <c r="D60" s="39" t="n"/>
      <c r="E60" s="39" t="n"/>
      <c r="F60" s="39" t="n"/>
      <c r="G60" s="39" t="n"/>
      <c r="H60" s="39" t="n"/>
      <c r="I60" s="39" t="n"/>
      <c r="J60" s="39" t="n"/>
      <c r="K60" s="39" t="n"/>
      <c r="L60" s="39" t="n"/>
      <c r="M60" s="39" t="n"/>
      <c r="N60" s="39" t="n"/>
      <c r="O60" s="39" t="n"/>
      <c r="P60" s="39" t="n"/>
      <c r="Q60" s="39" t="n"/>
      <c r="R60" s="39" t="n"/>
      <c r="S60" s="39" t="n"/>
      <c r="T60" s="39" t="n"/>
      <c r="U60" s="39" t="n"/>
      <c r="V60" s="39" t="n"/>
      <c r="W60" s="39" t="n"/>
      <c r="X60" s="39" t="n"/>
      <c r="Y60" s="39" t="n"/>
      <c r="Z60" s="39" t="n"/>
    </row>
    <row r="61" ht="12.75" customHeight="1" s="198">
      <c r="A61" s="39" t="n"/>
      <c r="B61" s="39" t="n"/>
      <c r="C61" s="39" t="n"/>
      <c r="D61" s="39" t="n"/>
      <c r="E61" s="39" t="n"/>
      <c r="F61" s="39" t="n"/>
      <c r="G61" s="39" t="n"/>
      <c r="H61" s="39" t="n"/>
      <c r="I61" s="39" t="n"/>
      <c r="J61" s="39" t="n"/>
      <c r="K61" s="39" t="n"/>
      <c r="L61" s="39" t="n"/>
      <c r="M61" s="39" t="n"/>
      <c r="N61" s="39" t="n"/>
      <c r="O61" s="39" t="n"/>
      <c r="P61" s="39" t="n"/>
      <c r="Q61" s="39" t="n"/>
      <c r="R61" s="39" t="n"/>
      <c r="S61" s="39" t="n"/>
      <c r="T61" s="39" t="n"/>
      <c r="U61" s="39" t="n"/>
      <c r="V61" s="39" t="n"/>
      <c r="W61" s="39" t="n"/>
      <c r="X61" s="39" t="n"/>
      <c r="Y61" s="39" t="n"/>
      <c r="Z61" s="39" t="n"/>
    </row>
    <row r="62" ht="12.75" customHeight="1" s="198">
      <c r="A62" s="39" t="n"/>
      <c r="B62" s="39" t="n"/>
      <c r="C62" s="39" t="n"/>
      <c r="D62" s="39" t="n"/>
      <c r="E62" s="39" t="n"/>
      <c r="F62" s="39" t="n"/>
      <c r="G62" s="39" t="n"/>
      <c r="H62" s="39" t="n"/>
      <c r="I62" s="39" t="n"/>
      <c r="J62" s="39" t="n"/>
      <c r="K62" s="39" t="n"/>
      <c r="L62" s="39" t="n"/>
      <c r="M62" s="39" t="n"/>
      <c r="N62" s="39" t="n"/>
      <c r="O62" s="39" t="n"/>
      <c r="P62" s="39" t="n"/>
      <c r="Q62" s="39" t="n"/>
      <c r="R62" s="39" t="n"/>
      <c r="S62" s="39" t="n"/>
      <c r="T62" s="39" t="n"/>
      <c r="U62" s="39" t="n"/>
      <c r="V62" s="39" t="n"/>
      <c r="W62" s="39" t="n"/>
      <c r="X62" s="39" t="n"/>
      <c r="Y62" s="39" t="n"/>
      <c r="Z62" s="39" t="n"/>
    </row>
    <row r="63" ht="12.75" customHeight="1" s="198">
      <c r="A63" s="39" t="n"/>
      <c r="B63" s="39" t="n"/>
      <c r="C63" s="39" t="n"/>
      <c r="D63" s="39" t="n"/>
      <c r="E63" s="39" t="n"/>
      <c r="F63" s="39" t="n"/>
      <c r="G63" s="39" t="n"/>
      <c r="H63" s="39" t="n"/>
      <c r="I63" s="39" t="n"/>
      <c r="J63" s="39" t="n"/>
      <c r="K63" s="39" t="n"/>
      <c r="L63" s="39" t="n"/>
      <c r="M63" s="39" t="n"/>
      <c r="N63" s="39" t="n"/>
      <c r="O63" s="39" t="n"/>
      <c r="P63" s="39" t="n"/>
      <c r="Q63" s="39" t="n"/>
      <c r="R63" s="39" t="n"/>
      <c r="S63" s="39" t="n"/>
      <c r="T63" s="39" t="n"/>
      <c r="U63" s="39" t="n"/>
      <c r="V63" s="39" t="n"/>
      <c r="W63" s="39" t="n"/>
      <c r="X63" s="39" t="n"/>
      <c r="Y63" s="39" t="n"/>
      <c r="Z63" s="39" t="n"/>
    </row>
    <row r="64" ht="12.75" customHeight="1" s="198">
      <c r="A64" s="39" t="n"/>
      <c r="B64" s="39" t="n"/>
      <c r="C64" s="39" t="n"/>
      <c r="D64" s="39" t="n"/>
      <c r="E64" s="39" t="n"/>
      <c r="F64" s="39" t="n"/>
      <c r="G64" s="39" t="n"/>
      <c r="H64" s="39" t="n"/>
      <c r="I64" s="39" t="n"/>
      <c r="J64" s="39" t="n"/>
      <c r="K64" s="39" t="n"/>
      <c r="L64" s="39" t="n"/>
      <c r="M64" s="39" t="n"/>
      <c r="N64" s="39" t="n"/>
      <c r="O64" s="39" t="n"/>
      <c r="P64" s="39" t="n"/>
      <c r="Q64" s="39" t="n"/>
      <c r="R64" s="39" t="n"/>
      <c r="S64" s="39" t="n"/>
      <c r="T64" s="39" t="n"/>
      <c r="U64" s="39" t="n"/>
      <c r="V64" s="39" t="n"/>
      <c r="W64" s="39" t="n"/>
      <c r="X64" s="39" t="n"/>
      <c r="Y64" s="39" t="n"/>
      <c r="Z64" s="39" t="n"/>
    </row>
    <row r="65" ht="12.75" customHeight="1" s="198">
      <c r="A65" s="39" t="n"/>
      <c r="B65" s="39" t="n"/>
      <c r="C65" s="39" t="n"/>
      <c r="D65" s="39" t="n"/>
      <c r="E65" s="39" t="n"/>
      <c r="F65" s="39" t="n"/>
      <c r="G65" s="39" t="n"/>
      <c r="H65" s="39" t="n"/>
      <c r="I65" s="39" t="n"/>
      <c r="J65" s="39" t="n"/>
      <c r="K65" s="39" t="n"/>
      <c r="L65" s="39" t="n"/>
      <c r="M65" s="39" t="n"/>
      <c r="N65" s="39" t="n"/>
      <c r="O65" s="39" t="n"/>
      <c r="P65" s="39" t="n"/>
      <c r="Q65" s="39" t="n"/>
      <c r="R65" s="39" t="n"/>
      <c r="S65" s="39" t="n"/>
      <c r="T65" s="39" t="n"/>
      <c r="U65" s="39" t="n"/>
      <c r="V65" s="39" t="n"/>
      <c r="W65" s="39" t="n"/>
      <c r="X65" s="39" t="n"/>
      <c r="Y65" s="39" t="n"/>
      <c r="Z65" s="39" t="n"/>
    </row>
    <row r="66" ht="12.75" customHeight="1" s="198">
      <c r="A66" s="39" t="n"/>
      <c r="B66" s="39" t="n"/>
      <c r="C66" s="39" t="n"/>
      <c r="D66" s="39" t="n"/>
      <c r="E66" s="39" t="n"/>
      <c r="F66" s="39" t="n"/>
      <c r="G66" s="39" t="n"/>
      <c r="H66" s="39" t="n"/>
      <c r="I66" s="39" t="n"/>
      <c r="J66" s="39" t="n"/>
      <c r="K66" s="39" t="n"/>
      <c r="L66" s="39" t="n"/>
      <c r="M66" s="39" t="n"/>
      <c r="N66" s="39" t="n"/>
      <c r="O66" s="39" t="n"/>
      <c r="P66" s="39" t="n"/>
      <c r="Q66" s="39" t="n"/>
      <c r="R66" s="39" t="n"/>
      <c r="S66" s="39" t="n"/>
      <c r="T66" s="39" t="n"/>
      <c r="U66" s="39" t="n"/>
      <c r="V66" s="39" t="n"/>
      <c r="W66" s="39" t="n"/>
      <c r="X66" s="39" t="n"/>
      <c r="Y66" s="39" t="n"/>
      <c r="Z66" s="39" t="n"/>
    </row>
    <row r="67" ht="12.75" customHeight="1" s="198">
      <c r="A67" s="39" t="n"/>
      <c r="B67" s="39" t="n"/>
      <c r="C67" s="39" t="n"/>
      <c r="D67" s="39" t="n"/>
      <c r="E67" s="39" t="n"/>
      <c r="F67" s="39" t="n"/>
      <c r="G67" s="39" t="n"/>
      <c r="H67" s="39" t="n"/>
      <c r="I67" s="39" t="n"/>
      <c r="J67" s="39" t="n"/>
      <c r="K67" s="39" t="n"/>
      <c r="L67" s="39" t="n"/>
      <c r="M67" s="39" t="n"/>
      <c r="N67" s="39" t="n"/>
      <c r="O67" s="39" t="n"/>
      <c r="P67" s="39" t="n"/>
      <c r="Q67" s="39" t="n"/>
      <c r="R67" s="39" t="n"/>
      <c r="S67" s="39" t="n"/>
      <c r="T67" s="39" t="n"/>
      <c r="U67" s="39" t="n"/>
      <c r="V67" s="39" t="n"/>
      <c r="W67" s="39" t="n"/>
      <c r="X67" s="39" t="n"/>
      <c r="Y67" s="39" t="n"/>
      <c r="Z67" s="39" t="n"/>
    </row>
    <row r="68" ht="12.75" customHeight="1" s="198">
      <c r="A68" s="39" t="n"/>
      <c r="B68" s="39" t="n"/>
      <c r="C68" s="39" t="n"/>
      <c r="D68" s="39" t="n"/>
      <c r="E68" s="39" t="n"/>
      <c r="F68" s="39" t="n"/>
      <c r="G68" s="39" t="n"/>
      <c r="H68" s="39" t="n"/>
      <c r="I68" s="39" t="n"/>
      <c r="J68" s="39" t="n"/>
      <c r="K68" s="39" t="n"/>
      <c r="L68" s="39" t="n"/>
      <c r="M68" s="39" t="n"/>
      <c r="N68" s="39" t="n"/>
      <c r="O68" s="39" t="n"/>
      <c r="P68" s="39" t="n"/>
      <c r="Q68" s="39" t="n"/>
      <c r="R68" s="39" t="n"/>
      <c r="S68" s="39" t="n"/>
      <c r="T68" s="39" t="n"/>
      <c r="U68" s="39" t="n"/>
      <c r="V68" s="39" t="n"/>
      <c r="W68" s="39" t="n"/>
      <c r="X68" s="39" t="n"/>
      <c r="Y68" s="39" t="n"/>
      <c r="Z68" s="39" t="n"/>
    </row>
    <row r="69" ht="12.75" customHeight="1" s="198">
      <c r="A69" s="39" t="n"/>
      <c r="B69" s="39" t="n"/>
      <c r="C69" s="39" t="n"/>
      <c r="D69" s="39" t="n"/>
      <c r="E69" s="39" t="n"/>
      <c r="F69" s="39" t="n"/>
      <c r="G69" s="39" t="n"/>
      <c r="H69" s="39" t="n"/>
      <c r="I69" s="39" t="n"/>
      <c r="J69" s="39" t="n"/>
      <c r="K69" s="39" t="n"/>
      <c r="L69" s="39" t="n"/>
      <c r="M69" s="39" t="n"/>
      <c r="N69" s="39" t="n"/>
      <c r="O69" s="39" t="n"/>
      <c r="P69" s="39" t="n"/>
      <c r="Q69" s="39" t="n"/>
      <c r="R69" s="39" t="n"/>
      <c r="S69" s="39" t="n"/>
      <c r="T69" s="39" t="n"/>
      <c r="U69" s="39" t="n"/>
      <c r="V69" s="39" t="n"/>
      <c r="W69" s="39" t="n"/>
      <c r="X69" s="39" t="n"/>
      <c r="Y69" s="39" t="n"/>
      <c r="Z69" s="39" t="n"/>
    </row>
    <row r="70" ht="12.75" customHeight="1" s="198">
      <c r="A70" s="39" t="n"/>
      <c r="B70" s="39" t="n"/>
      <c r="C70" s="39" t="n"/>
      <c r="D70" s="39" t="n"/>
      <c r="E70" s="39" t="n"/>
      <c r="F70" s="39" t="n"/>
      <c r="G70" s="39" t="n"/>
      <c r="H70" s="39" t="n"/>
      <c r="I70" s="39" t="n"/>
      <c r="J70" s="39" t="n"/>
      <c r="K70" s="39" t="n"/>
      <c r="L70" s="39" t="n"/>
      <c r="M70" s="39" t="n"/>
      <c r="N70" s="39" t="n"/>
      <c r="O70" s="39" t="n"/>
      <c r="P70" s="39" t="n"/>
      <c r="Q70" s="39" t="n"/>
      <c r="R70" s="39" t="n"/>
      <c r="S70" s="39" t="n"/>
      <c r="T70" s="39" t="n"/>
      <c r="U70" s="39" t="n"/>
      <c r="V70" s="39" t="n"/>
      <c r="W70" s="39" t="n"/>
      <c r="X70" s="39" t="n"/>
      <c r="Y70" s="39" t="n"/>
      <c r="Z70" s="39" t="n"/>
    </row>
    <row r="71" ht="12.75" customHeight="1" s="198">
      <c r="A71" s="39" t="n"/>
      <c r="B71" s="39" t="n"/>
      <c r="C71" s="39" t="n"/>
      <c r="D71" s="39" t="n"/>
      <c r="E71" s="39" t="n"/>
      <c r="F71" s="39" t="n"/>
      <c r="G71" s="39" t="n"/>
      <c r="H71" s="39" t="n"/>
      <c r="I71" s="39" t="n"/>
      <c r="J71" s="39" t="n"/>
      <c r="K71" s="39" t="n"/>
      <c r="L71" s="39" t="n"/>
      <c r="M71" s="39" t="n"/>
      <c r="N71" s="39" t="n"/>
      <c r="O71" s="39" t="n"/>
      <c r="P71" s="39" t="n"/>
      <c r="Q71" s="39" t="n"/>
      <c r="R71" s="39" t="n"/>
      <c r="S71" s="39" t="n"/>
      <c r="T71" s="39" t="n"/>
      <c r="U71" s="39" t="n"/>
      <c r="V71" s="39" t="n"/>
      <c r="W71" s="39" t="n"/>
      <c r="X71" s="39" t="n"/>
      <c r="Y71" s="39" t="n"/>
      <c r="Z71" s="39" t="n"/>
    </row>
    <row r="72" ht="12.75" customHeight="1" s="198">
      <c r="A72" s="39" t="n"/>
      <c r="B72" s="39" t="n"/>
      <c r="C72" s="39" t="n"/>
      <c r="D72" s="39" t="n"/>
      <c r="E72" s="39" t="n"/>
      <c r="F72" s="39" t="n"/>
      <c r="G72" s="39" t="n"/>
      <c r="H72" s="39" t="n"/>
      <c r="I72" s="39" t="n"/>
      <c r="J72" s="39" t="n"/>
      <c r="K72" s="39" t="n"/>
      <c r="L72" s="39" t="n"/>
      <c r="M72" s="39" t="n"/>
      <c r="N72" s="39" t="n"/>
      <c r="O72" s="39" t="n"/>
      <c r="P72" s="39" t="n"/>
      <c r="Q72" s="39" t="n"/>
      <c r="R72" s="39" t="n"/>
      <c r="S72" s="39" t="n"/>
      <c r="T72" s="39" t="n"/>
      <c r="U72" s="39" t="n"/>
      <c r="V72" s="39" t="n"/>
      <c r="W72" s="39" t="n"/>
      <c r="X72" s="39" t="n"/>
      <c r="Y72" s="39" t="n"/>
      <c r="Z72" s="39" t="n"/>
    </row>
    <row r="73" ht="12.75" customHeight="1" s="198">
      <c r="A73" s="39" t="n"/>
      <c r="B73" s="39" t="n"/>
      <c r="C73" s="39" t="n"/>
      <c r="D73" s="39" t="n"/>
      <c r="E73" s="39" t="n"/>
      <c r="F73" s="39" t="n"/>
      <c r="G73" s="39" t="n"/>
      <c r="H73" s="39" t="n"/>
      <c r="I73" s="39" t="n"/>
      <c r="J73" s="39" t="n"/>
      <c r="K73" s="39" t="n"/>
      <c r="L73" s="39" t="n"/>
      <c r="M73" s="39" t="n"/>
      <c r="N73" s="39" t="n"/>
      <c r="O73" s="39" t="n"/>
      <c r="P73" s="39" t="n"/>
      <c r="Q73" s="39" t="n"/>
      <c r="R73" s="39" t="n"/>
      <c r="S73" s="39" t="n"/>
      <c r="T73" s="39" t="n"/>
      <c r="U73" s="39" t="n"/>
      <c r="V73" s="39" t="n"/>
      <c r="W73" s="39" t="n"/>
      <c r="X73" s="39" t="n"/>
      <c r="Y73" s="39" t="n"/>
      <c r="Z73" s="39" t="n"/>
    </row>
    <row r="74" ht="12.75" customHeight="1" s="198">
      <c r="A74" s="39" t="n"/>
      <c r="B74" s="39" t="n"/>
      <c r="C74" s="39" t="n"/>
      <c r="D74" s="39" t="n"/>
      <c r="E74" s="39" t="n"/>
      <c r="F74" s="39" t="n"/>
      <c r="G74" s="39" t="n"/>
      <c r="H74" s="39" t="n"/>
      <c r="I74" s="39" t="n"/>
      <c r="J74" s="39" t="n"/>
      <c r="K74" s="39" t="n"/>
      <c r="L74" s="39" t="n"/>
      <c r="M74" s="39" t="n"/>
      <c r="N74" s="39" t="n"/>
      <c r="O74" s="39" t="n"/>
      <c r="P74" s="39" t="n"/>
      <c r="Q74" s="39" t="n"/>
      <c r="R74" s="39" t="n"/>
      <c r="S74" s="39" t="n"/>
      <c r="T74" s="39" t="n"/>
      <c r="U74" s="39" t="n"/>
      <c r="V74" s="39" t="n"/>
      <c r="W74" s="39" t="n"/>
      <c r="X74" s="39" t="n"/>
      <c r="Y74" s="39" t="n"/>
      <c r="Z74" s="39" t="n"/>
    </row>
    <row r="75" ht="12.75" customHeight="1" s="198">
      <c r="A75" s="39" t="n"/>
      <c r="B75" s="39" t="n"/>
      <c r="C75" s="39" t="n"/>
      <c r="D75" s="39" t="n"/>
      <c r="E75" s="39" t="n"/>
      <c r="F75" s="39" t="n"/>
      <c r="G75" s="39" t="n"/>
      <c r="H75" s="39" t="n"/>
      <c r="I75" s="39" t="n"/>
      <c r="J75" s="39" t="n"/>
      <c r="K75" s="39" t="n"/>
      <c r="L75" s="39" t="n"/>
      <c r="M75" s="39" t="n"/>
      <c r="N75" s="39" t="n"/>
      <c r="O75" s="39" t="n"/>
      <c r="P75" s="39" t="n"/>
      <c r="Q75" s="39" t="n"/>
      <c r="R75" s="39" t="n"/>
      <c r="S75" s="39" t="n"/>
      <c r="T75" s="39" t="n"/>
      <c r="U75" s="39" t="n"/>
      <c r="V75" s="39" t="n"/>
      <c r="W75" s="39" t="n"/>
      <c r="X75" s="39" t="n"/>
      <c r="Y75" s="39" t="n"/>
      <c r="Z75" s="39" t="n"/>
    </row>
    <row r="76" ht="12.75" customHeight="1" s="198">
      <c r="A76" s="39" t="n"/>
      <c r="B76" s="39" t="n"/>
      <c r="C76" s="39" t="n"/>
      <c r="D76" s="39" t="n"/>
      <c r="E76" s="39" t="n"/>
      <c r="F76" s="39" t="n"/>
      <c r="G76" s="39" t="n"/>
      <c r="H76" s="39" t="n"/>
      <c r="I76" s="39" t="n"/>
      <c r="J76" s="39" t="n"/>
      <c r="K76" s="39" t="n"/>
      <c r="L76" s="39" t="n"/>
      <c r="M76" s="39" t="n"/>
      <c r="N76" s="39" t="n"/>
      <c r="O76" s="39" t="n"/>
      <c r="P76" s="39" t="n"/>
      <c r="Q76" s="39" t="n"/>
      <c r="R76" s="39" t="n"/>
      <c r="S76" s="39" t="n"/>
      <c r="T76" s="39" t="n"/>
      <c r="U76" s="39" t="n"/>
      <c r="V76" s="39" t="n"/>
      <c r="W76" s="39" t="n"/>
      <c r="X76" s="39" t="n"/>
      <c r="Y76" s="39" t="n"/>
      <c r="Z76" s="39" t="n"/>
    </row>
    <row r="77" ht="12.75" customHeight="1" s="198">
      <c r="A77" s="39" t="n"/>
      <c r="B77" s="39" t="n"/>
      <c r="C77" s="39" t="n"/>
      <c r="D77" s="39" t="n"/>
      <c r="E77" s="39" t="n"/>
      <c r="F77" s="39" t="n"/>
      <c r="G77" s="39" t="n"/>
      <c r="H77" s="39" t="n"/>
      <c r="I77" s="39" t="n"/>
      <c r="J77" s="39" t="n"/>
      <c r="K77" s="39" t="n"/>
      <c r="L77" s="39" t="n"/>
      <c r="M77" s="39" t="n"/>
      <c r="N77" s="39" t="n"/>
      <c r="O77" s="39" t="n"/>
      <c r="P77" s="39" t="n"/>
      <c r="Q77" s="39" t="n"/>
      <c r="R77" s="39" t="n"/>
      <c r="S77" s="39" t="n"/>
      <c r="T77" s="39" t="n"/>
      <c r="U77" s="39" t="n"/>
      <c r="V77" s="39" t="n"/>
      <c r="W77" s="39" t="n"/>
      <c r="X77" s="39" t="n"/>
      <c r="Y77" s="39" t="n"/>
      <c r="Z77" s="39" t="n"/>
    </row>
    <row r="78" ht="12.75" customHeight="1" s="198">
      <c r="A78" s="39" t="n"/>
      <c r="B78" s="39" t="n"/>
      <c r="C78" s="39" t="n"/>
      <c r="D78" s="39" t="n"/>
      <c r="E78" s="39" t="n"/>
      <c r="F78" s="39" t="n"/>
      <c r="G78" s="39" t="n"/>
      <c r="H78" s="39" t="n"/>
      <c r="I78" s="39" t="n"/>
      <c r="J78" s="39" t="n"/>
      <c r="K78" s="39" t="n"/>
      <c r="L78" s="39" t="n"/>
      <c r="M78" s="39" t="n"/>
      <c r="N78" s="39" t="n"/>
      <c r="O78" s="39" t="n"/>
      <c r="P78" s="39" t="n"/>
      <c r="Q78" s="39" t="n"/>
      <c r="R78" s="39" t="n"/>
      <c r="S78" s="39" t="n"/>
      <c r="T78" s="39" t="n"/>
      <c r="U78" s="39" t="n"/>
      <c r="V78" s="39" t="n"/>
      <c r="W78" s="39" t="n"/>
      <c r="X78" s="39" t="n"/>
      <c r="Y78" s="39" t="n"/>
      <c r="Z78" s="39" t="n"/>
    </row>
    <row r="79" ht="12.75" customHeight="1" s="198">
      <c r="A79" s="39" t="n"/>
      <c r="B79" s="39" t="n"/>
      <c r="C79" s="39" t="n"/>
      <c r="D79" s="39" t="n"/>
      <c r="E79" s="39" t="n"/>
      <c r="F79" s="39" t="n"/>
      <c r="G79" s="39" t="n"/>
      <c r="H79" s="39" t="n"/>
      <c r="I79" s="39" t="n"/>
      <c r="J79" s="39" t="n"/>
      <c r="K79" s="39" t="n"/>
      <c r="L79" s="39" t="n"/>
      <c r="M79" s="39" t="n"/>
      <c r="N79" s="39" t="n"/>
      <c r="O79" s="39" t="n"/>
      <c r="P79" s="39" t="n"/>
      <c r="Q79" s="39" t="n"/>
      <c r="R79" s="39" t="n"/>
      <c r="S79" s="39" t="n"/>
      <c r="T79" s="39" t="n"/>
      <c r="U79" s="39" t="n"/>
      <c r="V79" s="39" t="n"/>
      <c r="W79" s="39" t="n"/>
      <c r="X79" s="39" t="n"/>
      <c r="Y79" s="39" t="n"/>
      <c r="Z79" s="39" t="n"/>
    </row>
    <row r="80" ht="12.75" customHeight="1" s="198">
      <c r="A80" s="39" t="n"/>
      <c r="B80" s="39" t="n"/>
      <c r="C80" s="39" t="n"/>
      <c r="D80" s="39" t="n"/>
      <c r="E80" s="39" t="n"/>
      <c r="F80" s="39" t="n"/>
      <c r="G80" s="39" t="n"/>
      <c r="H80" s="39" t="n"/>
      <c r="I80" s="39" t="n"/>
      <c r="J80" s="39" t="n"/>
      <c r="K80" s="39" t="n"/>
      <c r="L80" s="39" t="n"/>
      <c r="M80" s="39" t="n"/>
      <c r="N80" s="39" t="n"/>
      <c r="O80" s="39" t="n"/>
      <c r="P80" s="39" t="n"/>
      <c r="Q80" s="39" t="n"/>
      <c r="R80" s="39" t="n"/>
      <c r="S80" s="39" t="n"/>
      <c r="T80" s="39" t="n"/>
      <c r="U80" s="39" t="n"/>
      <c r="V80" s="39" t="n"/>
      <c r="W80" s="39" t="n"/>
      <c r="X80" s="39" t="n"/>
      <c r="Y80" s="39" t="n"/>
      <c r="Z80" s="39" t="n"/>
    </row>
    <row r="81" ht="12.75" customHeight="1" s="198">
      <c r="A81" s="39" t="n"/>
      <c r="B81" s="39" t="n"/>
      <c r="C81" s="39" t="n"/>
      <c r="D81" s="39" t="n"/>
      <c r="E81" s="39" t="n"/>
      <c r="F81" s="39" t="n"/>
      <c r="G81" s="39" t="n"/>
      <c r="H81" s="39" t="n"/>
      <c r="I81" s="39" t="n"/>
      <c r="J81" s="39" t="n"/>
      <c r="K81" s="39" t="n"/>
      <c r="L81" s="39" t="n"/>
      <c r="M81" s="39" t="n"/>
      <c r="N81" s="39" t="n"/>
      <c r="O81" s="39" t="n"/>
      <c r="P81" s="39" t="n"/>
      <c r="Q81" s="39" t="n"/>
      <c r="R81" s="39" t="n"/>
      <c r="S81" s="39" t="n"/>
      <c r="T81" s="39" t="n"/>
      <c r="U81" s="39" t="n"/>
      <c r="V81" s="39" t="n"/>
      <c r="W81" s="39" t="n"/>
      <c r="X81" s="39" t="n"/>
      <c r="Y81" s="39" t="n"/>
      <c r="Z81" s="39" t="n"/>
    </row>
    <row r="82" ht="12.75" customHeight="1" s="198">
      <c r="A82" s="39" t="n"/>
      <c r="B82" s="39" t="n"/>
      <c r="C82" s="39" t="n"/>
      <c r="D82" s="39" t="n"/>
      <c r="E82" s="39" t="n"/>
      <c r="F82" s="39" t="n"/>
      <c r="G82" s="39" t="n"/>
      <c r="H82" s="39" t="n"/>
      <c r="I82" s="39" t="n"/>
      <c r="J82" s="39" t="n"/>
      <c r="K82" s="39" t="n"/>
      <c r="L82" s="39" t="n"/>
      <c r="M82" s="39" t="n"/>
      <c r="N82" s="39" t="n"/>
      <c r="O82" s="39" t="n"/>
      <c r="P82" s="39" t="n"/>
      <c r="Q82" s="39" t="n"/>
      <c r="R82" s="39" t="n"/>
      <c r="S82" s="39" t="n"/>
      <c r="T82" s="39" t="n"/>
      <c r="U82" s="39" t="n"/>
      <c r="V82" s="39" t="n"/>
      <c r="W82" s="39" t="n"/>
      <c r="X82" s="39" t="n"/>
      <c r="Y82" s="39" t="n"/>
      <c r="Z82" s="39" t="n"/>
    </row>
    <row r="83" ht="12.75" customHeight="1" s="198">
      <c r="A83" s="39" t="n"/>
      <c r="B83" s="39" t="n"/>
      <c r="C83" s="39" t="n"/>
      <c r="D83" s="39" t="n"/>
      <c r="E83" s="39" t="n"/>
      <c r="F83" s="39" t="n"/>
      <c r="G83" s="39" t="n"/>
      <c r="H83" s="39" t="n"/>
      <c r="I83" s="39" t="n"/>
      <c r="J83" s="39" t="n"/>
      <c r="K83" s="39" t="n"/>
      <c r="L83" s="39" t="n"/>
      <c r="M83" s="39" t="n"/>
      <c r="N83" s="39" t="n"/>
      <c r="O83" s="39" t="n"/>
      <c r="P83" s="39" t="n"/>
      <c r="Q83" s="39" t="n"/>
      <c r="R83" s="39" t="n"/>
      <c r="S83" s="39" t="n"/>
      <c r="T83" s="39" t="n"/>
      <c r="U83" s="39" t="n"/>
      <c r="V83" s="39" t="n"/>
      <c r="W83" s="39" t="n"/>
      <c r="X83" s="39" t="n"/>
      <c r="Y83" s="39" t="n"/>
      <c r="Z83" s="39" t="n"/>
    </row>
    <row r="84" ht="12.75" customHeight="1" s="198">
      <c r="A84" s="39" t="n"/>
      <c r="B84" s="39" t="n"/>
      <c r="C84" s="39" t="n"/>
      <c r="D84" s="39" t="n"/>
      <c r="E84" s="39" t="n"/>
      <c r="F84" s="39" t="n"/>
      <c r="G84" s="39" t="n"/>
      <c r="H84" s="39" t="n"/>
      <c r="I84" s="39" t="n"/>
      <c r="J84" s="39" t="n"/>
      <c r="K84" s="39" t="n"/>
      <c r="L84" s="39" t="n"/>
      <c r="M84" s="39" t="n"/>
      <c r="N84" s="39" t="n"/>
      <c r="O84" s="39" t="n"/>
      <c r="P84" s="39" t="n"/>
      <c r="Q84" s="39" t="n"/>
      <c r="R84" s="39" t="n"/>
      <c r="S84" s="39" t="n"/>
      <c r="T84" s="39" t="n"/>
      <c r="U84" s="39" t="n"/>
      <c r="V84" s="39" t="n"/>
      <c r="W84" s="39" t="n"/>
      <c r="X84" s="39" t="n"/>
      <c r="Y84" s="39" t="n"/>
      <c r="Z84" s="39" t="n"/>
    </row>
    <row r="85" ht="12.75" customHeight="1" s="198">
      <c r="A85" s="39" t="n"/>
      <c r="B85" s="39" t="n"/>
      <c r="C85" s="39" t="n"/>
      <c r="D85" s="39" t="n"/>
      <c r="E85" s="39" t="n"/>
      <c r="F85" s="39" t="n"/>
      <c r="G85" s="39" t="n"/>
      <c r="H85" s="39" t="n"/>
      <c r="I85" s="39" t="n"/>
      <c r="J85" s="39" t="n"/>
      <c r="K85" s="39" t="n"/>
      <c r="L85" s="39" t="n"/>
      <c r="M85" s="39" t="n"/>
      <c r="N85" s="39" t="n"/>
      <c r="O85" s="39" t="n"/>
      <c r="P85" s="39" t="n"/>
      <c r="Q85" s="39" t="n"/>
      <c r="R85" s="39" t="n"/>
      <c r="S85" s="39" t="n"/>
      <c r="T85" s="39" t="n"/>
      <c r="U85" s="39" t="n"/>
      <c r="V85" s="39" t="n"/>
      <c r="W85" s="39" t="n"/>
      <c r="X85" s="39" t="n"/>
      <c r="Y85" s="39" t="n"/>
      <c r="Z85" s="39" t="n"/>
    </row>
    <row r="86" ht="12.75" customHeight="1" s="198">
      <c r="A86" s="39" t="n"/>
      <c r="B86" s="39" t="n"/>
      <c r="C86" s="39" t="n"/>
      <c r="D86" s="39" t="n"/>
      <c r="E86" s="39" t="n"/>
      <c r="F86" s="39" t="n"/>
      <c r="G86" s="39" t="n"/>
      <c r="H86" s="39" t="n"/>
      <c r="I86" s="39" t="n"/>
      <c r="J86" s="39" t="n"/>
      <c r="K86" s="39" t="n"/>
      <c r="L86" s="39" t="n"/>
      <c r="M86" s="39" t="n"/>
      <c r="N86" s="39" t="n"/>
      <c r="O86" s="39" t="n"/>
      <c r="P86" s="39" t="n"/>
      <c r="Q86" s="39" t="n"/>
      <c r="R86" s="39" t="n"/>
      <c r="S86" s="39" t="n"/>
      <c r="T86" s="39" t="n"/>
      <c r="U86" s="39" t="n"/>
      <c r="V86" s="39" t="n"/>
      <c r="W86" s="39" t="n"/>
      <c r="X86" s="39" t="n"/>
      <c r="Y86" s="39" t="n"/>
      <c r="Z86" s="39" t="n"/>
    </row>
    <row r="87" ht="12.75" customHeight="1" s="198">
      <c r="A87" s="39" t="n"/>
      <c r="B87" s="39" t="n"/>
      <c r="C87" s="39" t="n"/>
      <c r="D87" s="39" t="n"/>
      <c r="E87" s="39" t="n"/>
      <c r="F87" s="39" t="n"/>
      <c r="G87" s="39" t="n"/>
      <c r="H87" s="39" t="n"/>
      <c r="I87" s="39" t="n"/>
      <c r="J87" s="39" t="n"/>
      <c r="K87" s="39" t="n"/>
      <c r="L87" s="39" t="n"/>
      <c r="M87" s="39" t="n"/>
      <c r="N87" s="39" t="n"/>
      <c r="O87" s="39" t="n"/>
      <c r="P87" s="39" t="n"/>
      <c r="Q87" s="39" t="n"/>
      <c r="R87" s="39" t="n"/>
      <c r="S87" s="39" t="n"/>
      <c r="T87" s="39" t="n"/>
      <c r="U87" s="39" t="n"/>
      <c r="V87" s="39" t="n"/>
      <c r="W87" s="39" t="n"/>
      <c r="X87" s="39" t="n"/>
      <c r="Y87" s="39" t="n"/>
      <c r="Z87" s="39" t="n"/>
    </row>
    <row r="88" ht="12.75" customHeight="1" s="198">
      <c r="A88" s="39" t="n"/>
      <c r="B88" s="39" t="n"/>
      <c r="C88" s="39" t="n"/>
      <c r="D88" s="39" t="n"/>
      <c r="E88" s="39" t="n"/>
      <c r="F88" s="39" t="n"/>
      <c r="G88" s="39" t="n"/>
      <c r="H88" s="39" t="n"/>
      <c r="I88" s="39" t="n"/>
      <c r="J88" s="39" t="n"/>
      <c r="K88" s="39" t="n"/>
      <c r="L88" s="39" t="n"/>
      <c r="M88" s="39" t="n"/>
      <c r="N88" s="39" t="n"/>
      <c r="O88" s="39" t="n"/>
      <c r="P88" s="39" t="n"/>
      <c r="Q88" s="39" t="n"/>
      <c r="R88" s="39" t="n"/>
      <c r="S88" s="39" t="n"/>
      <c r="T88" s="39" t="n"/>
      <c r="U88" s="39" t="n"/>
      <c r="V88" s="39" t="n"/>
      <c r="W88" s="39" t="n"/>
      <c r="X88" s="39" t="n"/>
      <c r="Y88" s="39" t="n"/>
      <c r="Z88" s="39" t="n"/>
    </row>
    <row r="89" ht="12.75" customHeight="1" s="198">
      <c r="A89" s="39" t="n"/>
      <c r="B89" s="39" t="n"/>
      <c r="C89" s="39" t="n"/>
      <c r="D89" s="39" t="n"/>
      <c r="E89" s="39" t="n"/>
      <c r="F89" s="39" t="n"/>
      <c r="G89" s="39" t="n"/>
      <c r="H89" s="39" t="n"/>
      <c r="I89" s="39" t="n"/>
      <c r="J89" s="39" t="n"/>
      <c r="K89" s="39" t="n"/>
      <c r="L89" s="39" t="n"/>
      <c r="M89" s="39" t="n"/>
      <c r="N89" s="39" t="n"/>
      <c r="O89" s="39" t="n"/>
      <c r="P89" s="39" t="n"/>
      <c r="Q89" s="39" t="n"/>
      <c r="R89" s="39" t="n"/>
      <c r="S89" s="39" t="n"/>
      <c r="T89" s="39" t="n"/>
      <c r="U89" s="39" t="n"/>
      <c r="V89" s="39" t="n"/>
      <c r="W89" s="39" t="n"/>
      <c r="X89" s="39" t="n"/>
      <c r="Y89" s="39" t="n"/>
      <c r="Z89" s="39" t="n"/>
    </row>
    <row r="90" ht="12.75" customHeight="1" s="198">
      <c r="A90" s="39" t="n"/>
      <c r="B90" s="39" t="n"/>
      <c r="C90" s="39" t="n"/>
      <c r="D90" s="39" t="n"/>
      <c r="E90" s="39" t="n"/>
      <c r="F90" s="39" t="n"/>
      <c r="G90" s="39" t="n"/>
      <c r="H90" s="39" t="n"/>
      <c r="I90" s="39" t="n"/>
      <c r="J90" s="39" t="n"/>
      <c r="K90" s="39" t="n"/>
      <c r="L90" s="39" t="n"/>
      <c r="M90" s="39" t="n"/>
      <c r="N90" s="39" t="n"/>
      <c r="O90" s="39" t="n"/>
      <c r="P90" s="39" t="n"/>
      <c r="Q90" s="39" t="n"/>
      <c r="R90" s="39" t="n"/>
      <c r="S90" s="39" t="n"/>
      <c r="T90" s="39" t="n"/>
      <c r="U90" s="39" t="n"/>
      <c r="V90" s="39" t="n"/>
      <c r="W90" s="39" t="n"/>
      <c r="X90" s="39" t="n"/>
      <c r="Y90" s="39" t="n"/>
      <c r="Z90" s="39" t="n"/>
    </row>
    <row r="91" ht="12.75" customHeight="1" s="198">
      <c r="A91" s="39" t="n"/>
      <c r="B91" s="39" t="n"/>
      <c r="C91" s="39" t="n"/>
      <c r="D91" s="39" t="n"/>
      <c r="E91" s="39" t="n"/>
      <c r="F91" s="39" t="n"/>
      <c r="G91" s="39" t="n"/>
      <c r="H91" s="39" t="n"/>
      <c r="I91" s="39" t="n"/>
      <c r="J91" s="39" t="n"/>
      <c r="K91" s="39" t="n"/>
      <c r="L91" s="39" t="n"/>
      <c r="M91" s="39" t="n"/>
      <c r="N91" s="39" t="n"/>
      <c r="O91" s="39" t="n"/>
      <c r="P91" s="39" t="n"/>
      <c r="Q91" s="39" t="n"/>
      <c r="R91" s="39" t="n"/>
      <c r="S91" s="39" t="n"/>
      <c r="T91" s="39" t="n"/>
      <c r="U91" s="39" t="n"/>
      <c r="V91" s="39" t="n"/>
      <c r="W91" s="39" t="n"/>
      <c r="X91" s="39" t="n"/>
      <c r="Y91" s="39" t="n"/>
      <c r="Z91" s="39" t="n"/>
    </row>
    <row r="92" ht="12.75" customHeight="1" s="198">
      <c r="A92" s="39" t="n"/>
      <c r="B92" s="39" t="n"/>
      <c r="C92" s="39" t="n"/>
      <c r="D92" s="39" t="n"/>
      <c r="E92" s="39" t="n"/>
      <c r="F92" s="39" t="n"/>
      <c r="G92" s="39" t="n"/>
      <c r="H92" s="39" t="n"/>
      <c r="I92" s="39" t="n"/>
      <c r="J92" s="39" t="n"/>
      <c r="K92" s="39" t="n"/>
      <c r="L92" s="39" t="n"/>
      <c r="M92" s="39" t="n"/>
      <c r="N92" s="39" t="n"/>
      <c r="O92" s="39" t="n"/>
      <c r="P92" s="39" t="n"/>
      <c r="Q92" s="39" t="n"/>
      <c r="R92" s="39" t="n"/>
      <c r="S92" s="39" t="n"/>
      <c r="T92" s="39" t="n"/>
      <c r="U92" s="39" t="n"/>
      <c r="V92" s="39" t="n"/>
      <c r="W92" s="39" t="n"/>
      <c r="X92" s="39" t="n"/>
      <c r="Y92" s="39" t="n"/>
      <c r="Z92" s="39" t="n"/>
    </row>
    <row r="93" ht="12.75" customHeight="1" s="198">
      <c r="A93" s="39" t="n"/>
      <c r="B93" s="39" t="n"/>
      <c r="C93" s="39" t="n"/>
      <c r="D93" s="39" t="n"/>
      <c r="E93" s="39" t="n"/>
      <c r="F93" s="39" t="n"/>
      <c r="G93" s="39" t="n"/>
      <c r="H93" s="39" t="n"/>
      <c r="I93" s="39" t="n"/>
      <c r="J93" s="39" t="n"/>
      <c r="K93" s="39" t="n"/>
      <c r="L93" s="39" t="n"/>
      <c r="M93" s="39" t="n"/>
      <c r="N93" s="39" t="n"/>
      <c r="O93" s="39" t="n"/>
      <c r="P93" s="39" t="n"/>
      <c r="Q93" s="39" t="n"/>
      <c r="R93" s="39" t="n"/>
      <c r="S93" s="39" t="n"/>
      <c r="T93" s="39" t="n"/>
      <c r="U93" s="39" t="n"/>
      <c r="V93" s="39" t="n"/>
      <c r="W93" s="39" t="n"/>
      <c r="X93" s="39" t="n"/>
      <c r="Y93" s="39" t="n"/>
      <c r="Z93" s="39" t="n"/>
    </row>
    <row r="94" ht="12.75" customHeight="1" s="198">
      <c r="A94" s="39" t="n"/>
      <c r="B94" s="39" t="n"/>
      <c r="C94" s="39" t="n"/>
      <c r="D94" s="39" t="n"/>
      <c r="E94" s="39" t="n"/>
      <c r="F94" s="39" t="n"/>
      <c r="G94" s="39" t="n"/>
      <c r="H94" s="39" t="n"/>
      <c r="I94" s="39" t="n"/>
      <c r="J94" s="39" t="n"/>
      <c r="K94" s="39" t="n"/>
      <c r="L94" s="39" t="n"/>
      <c r="M94" s="39" t="n"/>
      <c r="N94" s="39" t="n"/>
      <c r="O94" s="39" t="n"/>
      <c r="P94" s="39" t="n"/>
      <c r="Q94" s="39" t="n"/>
      <c r="R94" s="39" t="n"/>
      <c r="S94" s="39" t="n"/>
      <c r="T94" s="39" t="n"/>
      <c r="U94" s="39" t="n"/>
      <c r="V94" s="39" t="n"/>
      <c r="W94" s="39" t="n"/>
      <c r="X94" s="39" t="n"/>
      <c r="Y94" s="39" t="n"/>
      <c r="Z94" s="39" t="n"/>
    </row>
    <row r="95" ht="12.75" customHeight="1" s="198">
      <c r="A95" s="39" t="n"/>
      <c r="B95" s="39" t="n"/>
      <c r="C95" s="39" t="n"/>
      <c r="D95" s="39" t="n"/>
      <c r="E95" s="39" t="n"/>
      <c r="F95" s="39" t="n"/>
      <c r="G95" s="39" t="n"/>
      <c r="H95" s="39" t="n"/>
      <c r="I95" s="39" t="n"/>
      <c r="J95" s="39" t="n"/>
      <c r="K95" s="39" t="n"/>
      <c r="L95" s="39" t="n"/>
      <c r="M95" s="39" t="n"/>
      <c r="N95" s="39" t="n"/>
      <c r="O95" s="39" t="n"/>
      <c r="P95" s="39" t="n"/>
      <c r="Q95" s="39" t="n"/>
      <c r="R95" s="39" t="n"/>
      <c r="S95" s="39" t="n"/>
      <c r="T95" s="39" t="n"/>
      <c r="U95" s="39" t="n"/>
      <c r="V95" s="39" t="n"/>
      <c r="W95" s="39" t="n"/>
      <c r="X95" s="39" t="n"/>
      <c r="Y95" s="39" t="n"/>
      <c r="Z95" s="39" t="n"/>
    </row>
    <row r="96" ht="12.75" customHeight="1" s="198">
      <c r="A96" s="39" t="n"/>
      <c r="B96" s="39" t="n"/>
      <c r="C96" s="39" t="n"/>
      <c r="D96" s="39" t="n"/>
      <c r="E96" s="39" t="n"/>
      <c r="F96" s="39" t="n"/>
      <c r="G96" s="39" t="n"/>
      <c r="H96" s="39" t="n"/>
      <c r="I96" s="39" t="n"/>
      <c r="J96" s="39" t="n"/>
      <c r="K96" s="39" t="n"/>
      <c r="L96" s="39" t="n"/>
      <c r="M96" s="39" t="n"/>
      <c r="N96" s="39" t="n"/>
      <c r="O96" s="39" t="n"/>
      <c r="P96" s="39" t="n"/>
      <c r="Q96" s="39" t="n"/>
      <c r="R96" s="39" t="n"/>
      <c r="S96" s="39" t="n"/>
      <c r="T96" s="39" t="n"/>
      <c r="U96" s="39" t="n"/>
      <c r="V96" s="39" t="n"/>
      <c r="W96" s="39" t="n"/>
      <c r="X96" s="39" t="n"/>
      <c r="Y96" s="39" t="n"/>
      <c r="Z96" s="39" t="n"/>
    </row>
    <row r="97" ht="12.75" customHeight="1" s="198">
      <c r="A97" s="39" t="n"/>
      <c r="B97" s="39" t="n"/>
      <c r="C97" s="39" t="n"/>
      <c r="D97" s="39" t="n"/>
      <c r="E97" s="39" t="n"/>
      <c r="F97" s="39" t="n"/>
      <c r="G97" s="39" t="n"/>
      <c r="H97" s="39" t="n"/>
      <c r="I97" s="39" t="n"/>
      <c r="J97" s="39" t="n"/>
      <c r="K97" s="39" t="n"/>
      <c r="L97" s="39" t="n"/>
      <c r="M97" s="39" t="n"/>
      <c r="N97" s="39" t="n"/>
      <c r="O97" s="39" t="n"/>
      <c r="P97" s="39" t="n"/>
      <c r="Q97" s="39" t="n"/>
      <c r="R97" s="39" t="n"/>
      <c r="S97" s="39" t="n"/>
      <c r="T97" s="39" t="n"/>
      <c r="U97" s="39" t="n"/>
      <c r="V97" s="39" t="n"/>
      <c r="W97" s="39" t="n"/>
      <c r="X97" s="39" t="n"/>
      <c r="Y97" s="39" t="n"/>
      <c r="Z97" s="39" t="n"/>
    </row>
    <row r="98" ht="12.75" customHeight="1" s="198">
      <c r="A98" s="39" t="n"/>
      <c r="B98" s="39" t="n"/>
      <c r="C98" s="39" t="n"/>
      <c r="D98" s="39" t="n"/>
      <c r="E98" s="39" t="n"/>
      <c r="F98" s="39" t="n"/>
      <c r="G98" s="39" t="n"/>
      <c r="H98" s="39" t="n"/>
      <c r="I98" s="39" t="n"/>
      <c r="J98" s="39" t="n"/>
      <c r="K98" s="39" t="n"/>
      <c r="L98" s="39" t="n"/>
      <c r="M98" s="39" t="n"/>
      <c r="N98" s="39" t="n"/>
      <c r="O98" s="39" t="n"/>
      <c r="P98" s="39" t="n"/>
      <c r="Q98" s="39" t="n"/>
      <c r="R98" s="39" t="n"/>
      <c r="S98" s="39" t="n"/>
      <c r="T98" s="39" t="n"/>
      <c r="U98" s="39" t="n"/>
      <c r="V98" s="39" t="n"/>
      <c r="W98" s="39" t="n"/>
      <c r="X98" s="39" t="n"/>
      <c r="Y98" s="39" t="n"/>
      <c r="Z98" s="39" t="n"/>
    </row>
    <row r="99" ht="12.75" customHeight="1" s="198">
      <c r="A99" s="39" t="n"/>
      <c r="B99" s="39" t="n"/>
      <c r="C99" s="39" t="n"/>
      <c r="D99" s="39" t="n"/>
      <c r="E99" s="39" t="n"/>
      <c r="F99" s="39" t="n"/>
      <c r="G99" s="39" t="n"/>
      <c r="H99" s="39" t="n"/>
      <c r="I99" s="39" t="n"/>
      <c r="J99" s="39" t="n"/>
      <c r="K99" s="39" t="n"/>
      <c r="L99" s="39" t="n"/>
      <c r="M99" s="39" t="n"/>
      <c r="N99" s="39" t="n"/>
      <c r="O99" s="39" t="n"/>
      <c r="P99" s="39" t="n"/>
      <c r="Q99" s="39" t="n"/>
      <c r="R99" s="39" t="n"/>
      <c r="S99" s="39" t="n"/>
      <c r="T99" s="39" t="n"/>
      <c r="U99" s="39" t="n"/>
      <c r="V99" s="39" t="n"/>
      <c r="W99" s="39" t="n"/>
      <c r="X99" s="39" t="n"/>
      <c r="Y99" s="39" t="n"/>
      <c r="Z99" s="39" t="n"/>
    </row>
    <row r="100" ht="12.75" customHeight="1" s="198">
      <c r="A100" s="39" t="n"/>
      <c r="B100" s="39" t="n"/>
      <c r="C100" s="39" t="n"/>
      <c r="D100" s="39" t="n"/>
      <c r="E100" s="39" t="n"/>
      <c r="F100" s="39" t="n"/>
      <c r="G100" s="39" t="n"/>
      <c r="H100" s="39" t="n"/>
      <c r="I100" s="39" t="n"/>
      <c r="J100" s="39" t="n"/>
      <c r="K100" s="39" t="n"/>
      <c r="L100" s="39" t="n"/>
      <c r="M100" s="39" t="n"/>
      <c r="N100" s="39" t="n"/>
      <c r="O100" s="39" t="n"/>
      <c r="P100" s="39" t="n"/>
      <c r="Q100" s="39" t="n"/>
      <c r="R100" s="39" t="n"/>
      <c r="S100" s="39" t="n"/>
      <c r="T100" s="39" t="n"/>
      <c r="U100" s="39" t="n"/>
      <c r="V100" s="39" t="n"/>
      <c r="W100" s="39" t="n"/>
      <c r="X100" s="39" t="n"/>
      <c r="Y100" s="39" t="n"/>
      <c r="Z100" s="39" t="n"/>
    </row>
    <row r="101" ht="12.75" customHeight="1" s="198">
      <c r="A101" s="39" t="n"/>
      <c r="B101" s="39" t="n"/>
      <c r="C101" s="39" t="n"/>
      <c r="D101" s="39" t="n"/>
      <c r="E101" s="39" t="n"/>
      <c r="F101" s="39" t="n"/>
      <c r="G101" s="39" t="n"/>
      <c r="H101" s="39" t="n"/>
      <c r="I101" s="39" t="n"/>
      <c r="J101" s="39" t="n"/>
      <c r="K101" s="39" t="n"/>
      <c r="L101" s="39" t="n"/>
      <c r="M101" s="39" t="n"/>
      <c r="N101" s="39" t="n"/>
      <c r="O101" s="39" t="n"/>
      <c r="P101" s="39" t="n"/>
      <c r="Q101" s="39" t="n"/>
      <c r="R101" s="39" t="n"/>
      <c r="S101" s="39" t="n"/>
      <c r="T101" s="39" t="n"/>
      <c r="U101" s="39" t="n"/>
      <c r="V101" s="39" t="n"/>
      <c r="W101" s="39" t="n"/>
      <c r="X101" s="39" t="n"/>
      <c r="Y101" s="39" t="n"/>
      <c r="Z101" s="39" t="n"/>
    </row>
    <row r="102" ht="12.75" customHeight="1" s="198">
      <c r="A102" s="39" t="n"/>
      <c r="B102" s="39" t="n"/>
      <c r="C102" s="39" t="n"/>
      <c r="D102" s="39" t="n"/>
      <c r="E102" s="39" t="n"/>
      <c r="F102" s="39" t="n"/>
      <c r="G102" s="39" t="n"/>
      <c r="H102" s="39" t="n"/>
      <c r="I102" s="39" t="n"/>
      <c r="J102" s="39" t="n"/>
      <c r="K102" s="39" t="n"/>
      <c r="L102" s="39" t="n"/>
      <c r="M102" s="39" t="n"/>
      <c r="N102" s="39" t="n"/>
      <c r="O102" s="39" t="n"/>
      <c r="P102" s="39" t="n"/>
      <c r="Q102" s="39" t="n"/>
      <c r="R102" s="39" t="n"/>
      <c r="S102" s="39" t="n"/>
      <c r="T102" s="39" t="n"/>
      <c r="U102" s="39" t="n"/>
      <c r="V102" s="39" t="n"/>
      <c r="W102" s="39" t="n"/>
      <c r="X102" s="39" t="n"/>
      <c r="Y102" s="39" t="n"/>
      <c r="Z102" s="39" t="n"/>
    </row>
    <row r="103" ht="12.75" customHeight="1" s="198">
      <c r="A103" s="39" t="n"/>
      <c r="B103" s="39" t="n"/>
      <c r="C103" s="39" t="n"/>
      <c r="D103" s="39" t="n"/>
      <c r="E103" s="39" t="n"/>
      <c r="F103" s="39" t="n"/>
      <c r="G103" s="39" t="n"/>
      <c r="H103" s="39" t="n"/>
      <c r="I103" s="39" t="n"/>
      <c r="J103" s="39" t="n"/>
      <c r="K103" s="39" t="n"/>
      <c r="L103" s="39" t="n"/>
      <c r="M103" s="39" t="n"/>
      <c r="N103" s="39" t="n"/>
      <c r="O103" s="39" t="n"/>
      <c r="P103" s="39" t="n"/>
      <c r="Q103" s="39" t="n"/>
      <c r="R103" s="39" t="n"/>
      <c r="S103" s="39" t="n"/>
      <c r="T103" s="39" t="n"/>
      <c r="U103" s="39" t="n"/>
      <c r="V103" s="39" t="n"/>
      <c r="W103" s="39" t="n"/>
      <c r="X103" s="39" t="n"/>
      <c r="Y103" s="39" t="n"/>
      <c r="Z103" s="39" t="n"/>
    </row>
    <row r="104" ht="12.75" customHeight="1" s="198">
      <c r="A104" s="39" t="n"/>
      <c r="B104" s="39" t="n"/>
      <c r="C104" s="39" t="n"/>
      <c r="D104" s="39" t="n"/>
      <c r="E104" s="39" t="n"/>
      <c r="F104" s="39" t="n"/>
      <c r="G104" s="39" t="n"/>
      <c r="H104" s="39" t="n"/>
      <c r="I104" s="39" t="n"/>
      <c r="J104" s="39" t="n"/>
      <c r="K104" s="39" t="n"/>
      <c r="L104" s="39" t="n"/>
      <c r="M104" s="39" t="n"/>
      <c r="N104" s="39" t="n"/>
      <c r="O104" s="39" t="n"/>
      <c r="P104" s="39" t="n"/>
      <c r="Q104" s="39" t="n"/>
      <c r="R104" s="39" t="n"/>
      <c r="S104" s="39" t="n"/>
      <c r="T104" s="39" t="n"/>
      <c r="U104" s="39" t="n"/>
      <c r="V104" s="39" t="n"/>
      <c r="W104" s="39" t="n"/>
      <c r="X104" s="39" t="n"/>
      <c r="Y104" s="39" t="n"/>
      <c r="Z104" s="39" t="n"/>
    </row>
    <row r="105" ht="12.75" customHeight="1" s="198">
      <c r="A105" s="39" t="n"/>
      <c r="B105" s="39" t="n"/>
      <c r="C105" s="39" t="n"/>
      <c r="D105" s="39" t="n"/>
      <c r="E105" s="39" t="n"/>
      <c r="F105" s="39" t="n"/>
      <c r="G105" s="39" t="n"/>
      <c r="H105" s="39" t="n"/>
      <c r="I105" s="39" t="n"/>
      <c r="J105" s="39" t="n"/>
      <c r="K105" s="39" t="n"/>
      <c r="L105" s="39" t="n"/>
      <c r="M105" s="39" t="n"/>
      <c r="N105" s="39" t="n"/>
      <c r="O105" s="39" t="n"/>
      <c r="P105" s="39" t="n"/>
      <c r="Q105" s="39" t="n"/>
      <c r="R105" s="39" t="n"/>
      <c r="S105" s="39" t="n"/>
      <c r="T105" s="39" t="n"/>
      <c r="U105" s="39" t="n"/>
      <c r="V105" s="39" t="n"/>
      <c r="W105" s="39" t="n"/>
      <c r="X105" s="39" t="n"/>
      <c r="Y105" s="39" t="n"/>
      <c r="Z105" s="39" t="n"/>
    </row>
    <row r="106" ht="12.75" customHeight="1" s="198">
      <c r="A106" s="39" t="n"/>
      <c r="B106" s="39" t="n"/>
      <c r="C106" s="39" t="n"/>
      <c r="D106" s="39" t="n"/>
      <c r="E106" s="39" t="n"/>
      <c r="F106" s="39" t="n"/>
      <c r="G106" s="39" t="n"/>
      <c r="H106" s="39" t="n"/>
      <c r="I106" s="39" t="n"/>
      <c r="J106" s="39" t="n"/>
      <c r="K106" s="39" t="n"/>
      <c r="L106" s="39" t="n"/>
      <c r="M106" s="39" t="n"/>
      <c r="N106" s="39" t="n"/>
      <c r="O106" s="39" t="n"/>
      <c r="P106" s="39" t="n"/>
      <c r="Q106" s="39" t="n"/>
      <c r="R106" s="39" t="n"/>
      <c r="S106" s="39" t="n"/>
      <c r="T106" s="39" t="n"/>
      <c r="U106" s="39" t="n"/>
      <c r="V106" s="39" t="n"/>
      <c r="W106" s="39" t="n"/>
      <c r="X106" s="39" t="n"/>
      <c r="Y106" s="39" t="n"/>
      <c r="Z106" s="39" t="n"/>
    </row>
    <row r="107" ht="12.75" customHeight="1" s="198">
      <c r="A107" s="39" t="n"/>
      <c r="B107" s="39" t="n"/>
      <c r="C107" s="39" t="n"/>
      <c r="D107" s="39" t="n"/>
      <c r="E107" s="39" t="n"/>
      <c r="F107" s="39" t="n"/>
      <c r="G107" s="39" t="n"/>
      <c r="H107" s="39" t="n"/>
      <c r="I107" s="39" t="n"/>
      <c r="J107" s="39" t="n"/>
      <c r="K107" s="39" t="n"/>
      <c r="L107" s="39" t="n"/>
      <c r="M107" s="39" t="n"/>
      <c r="N107" s="39" t="n"/>
      <c r="O107" s="39" t="n"/>
      <c r="P107" s="39" t="n"/>
      <c r="Q107" s="39" t="n"/>
      <c r="R107" s="39" t="n"/>
      <c r="S107" s="39" t="n"/>
      <c r="T107" s="39" t="n"/>
      <c r="U107" s="39" t="n"/>
      <c r="V107" s="39" t="n"/>
      <c r="W107" s="39" t="n"/>
      <c r="X107" s="39" t="n"/>
      <c r="Y107" s="39" t="n"/>
      <c r="Z107" s="39" t="n"/>
    </row>
    <row r="108" ht="12.75" customHeight="1" s="198">
      <c r="A108" s="39" t="n"/>
      <c r="B108" s="39" t="n"/>
      <c r="C108" s="39" t="n"/>
      <c r="D108" s="39" t="n"/>
      <c r="E108" s="39" t="n"/>
      <c r="F108" s="39" t="n"/>
      <c r="G108" s="39" t="n"/>
      <c r="H108" s="39" t="n"/>
      <c r="I108" s="39" t="n"/>
      <c r="J108" s="39" t="n"/>
      <c r="K108" s="39" t="n"/>
      <c r="L108" s="39" t="n"/>
      <c r="M108" s="39" t="n"/>
      <c r="N108" s="39" t="n"/>
      <c r="O108" s="39" t="n"/>
      <c r="P108" s="39" t="n"/>
      <c r="Q108" s="39" t="n"/>
      <c r="R108" s="39" t="n"/>
      <c r="S108" s="39" t="n"/>
      <c r="T108" s="39" t="n"/>
      <c r="U108" s="39" t="n"/>
      <c r="V108" s="39" t="n"/>
      <c r="W108" s="39" t="n"/>
      <c r="X108" s="39" t="n"/>
      <c r="Y108" s="39" t="n"/>
      <c r="Z108" s="39" t="n"/>
    </row>
    <row r="109" ht="12.75" customHeight="1" s="198">
      <c r="A109" s="39" t="n"/>
      <c r="B109" s="39" t="n"/>
      <c r="C109" s="39" t="n"/>
      <c r="D109" s="39" t="n"/>
      <c r="E109" s="39" t="n"/>
      <c r="F109" s="39" t="n"/>
      <c r="G109" s="39" t="n"/>
      <c r="H109" s="39" t="n"/>
      <c r="I109" s="39" t="n"/>
      <c r="J109" s="39" t="n"/>
      <c r="K109" s="39" t="n"/>
      <c r="L109" s="39" t="n"/>
      <c r="M109" s="39" t="n"/>
      <c r="N109" s="39" t="n"/>
      <c r="O109" s="39" t="n"/>
      <c r="P109" s="39" t="n"/>
      <c r="Q109" s="39" t="n"/>
      <c r="R109" s="39" t="n"/>
      <c r="S109" s="39" t="n"/>
      <c r="T109" s="39" t="n"/>
      <c r="U109" s="39" t="n"/>
      <c r="V109" s="39" t="n"/>
      <c r="W109" s="39" t="n"/>
      <c r="X109" s="39" t="n"/>
      <c r="Y109" s="39" t="n"/>
      <c r="Z109" s="39" t="n"/>
    </row>
    <row r="110" ht="12.75" customHeight="1" s="198">
      <c r="A110" s="39" t="n"/>
      <c r="B110" s="39" t="n"/>
      <c r="C110" s="39" t="n"/>
      <c r="D110" s="39" t="n"/>
      <c r="E110" s="39" t="n"/>
      <c r="F110" s="39" t="n"/>
      <c r="G110" s="39" t="n"/>
      <c r="H110" s="39" t="n"/>
      <c r="I110" s="39" t="n"/>
      <c r="J110" s="39" t="n"/>
      <c r="K110" s="39" t="n"/>
      <c r="L110" s="39" t="n"/>
      <c r="M110" s="39" t="n"/>
      <c r="N110" s="39" t="n"/>
      <c r="O110" s="39" t="n"/>
      <c r="P110" s="39" t="n"/>
      <c r="Q110" s="39" t="n"/>
      <c r="R110" s="39" t="n"/>
      <c r="S110" s="39" t="n"/>
      <c r="T110" s="39" t="n"/>
      <c r="U110" s="39" t="n"/>
      <c r="V110" s="39" t="n"/>
      <c r="W110" s="39" t="n"/>
      <c r="X110" s="39" t="n"/>
      <c r="Y110" s="39" t="n"/>
      <c r="Z110" s="39" t="n"/>
    </row>
    <row r="111" ht="12.75" customHeight="1" s="198">
      <c r="A111" s="39" t="n"/>
      <c r="B111" s="39" t="n"/>
      <c r="C111" s="39" t="n"/>
      <c r="D111" s="39" t="n"/>
      <c r="E111" s="39" t="n"/>
      <c r="F111" s="39" t="n"/>
      <c r="G111" s="39" t="n"/>
      <c r="H111" s="39" t="n"/>
      <c r="I111" s="39" t="n"/>
      <c r="J111" s="39" t="n"/>
      <c r="K111" s="39" t="n"/>
      <c r="L111" s="39" t="n"/>
      <c r="M111" s="39" t="n"/>
      <c r="N111" s="39" t="n"/>
      <c r="O111" s="39" t="n"/>
      <c r="P111" s="39" t="n"/>
      <c r="Q111" s="39" t="n"/>
      <c r="R111" s="39" t="n"/>
      <c r="S111" s="39" t="n"/>
      <c r="T111" s="39" t="n"/>
      <c r="U111" s="39" t="n"/>
      <c r="V111" s="39" t="n"/>
      <c r="W111" s="39" t="n"/>
      <c r="X111" s="39" t="n"/>
      <c r="Y111" s="39" t="n"/>
      <c r="Z111" s="39" t="n"/>
    </row>
    <row r="112" ht="12.75" customHeight="1" s="198">
      <c r="A112" s="39" t="n"/>
      <c r="B112" s="39" t="n"/>
      <c r="C112" s="39" t="n"/>
      <c r="D112" s="39" t="n"/>
      <c r="E112" s="39" t="n"/>
      <c r="F112" s="39" t="n"/>
      <c r="G112" s="39" t="n"/>
      <c r="H112" s="39" t="n"/>
      <c r="I112" s="39" t="n"/>
      <c r="J112" s="39" t="n"/>
      <c r="K112" s="39" t="n"/>
      <c r="L112" s="39" t="n"/>
      <c r="M112" s="39" t="n"/>
      <c r="N112" s="39" t="n"/>
      <c r="O112" s="39" t="n"/>
      <c r="P112" s="39" t="n"/>
      <c r="Q112" s="39" t="n"/>
      <c r="R112" s="39" t="n"/>
      <c r="S112" s="39" t="n"/>
      <c r="T112" s="39" t="n"/>
      <c r="U112" s="39" t="n"/>
      <c r="V112" s="39" t="n"/>
      <c r="W112" s="39" t="n"/>
      <c r="X112" s="39" t="n"/>
      <c r="Y112" s="39" t="n"/>
      <c r="Z112" s="39" t="n"/>
    </row>
    <row r="113" ht="12.75" customHeight="1" s="198">
      <c r="A113" s="39" t="n"/>
      <c r="B113" s="39" t="n"/>
      <c r="C113" s="39" t="n"/>
      <c r="D113" s="39" t="n"/>
      <c r="E113" s="39" t="n"/>
      <c r="F113" s="39" t="n"/>
      <c r="G113" s="39" t="n"/>
      <c r="H113" s="39" t="n"/>
      <c r="I113" s="39" t="n"/>
      <c r="J113" s="39" t="n"/>
      <c r="K113" s="39" t="n"/>
      <c r="L113" s="39" t="n"/>
      <c r="M113" s="39" t="n"/>
      <c r="N113" s="39" t="n"/>
      <c r="O113" s="39" t="n"/>
      <c r="P113" s="39" t="n"/>
      <c r="Q113" s="39" t="n"/>
      <c r="R113" s="39" t="n"/>
      <c r="S113" s="39" t="n"/>
      <c r="T113" s="39" t="n"/>
      <c r="U113" s="39" t="n"/>
      <c r="V113" s="39" t="n"/>
      <c r="W113" s="39" t="n"/>
      <c r="X113" s="39" t="n"/>
      <c r="Y113" s="39" t="n"/>
      <c r="Z113" s="39" t="n"/>
    </row>
    <row r="114" ht="12.75" customHeight="1" s="198">
      <c r="A114" s="39" t="n"/>
      <c r="B114" s="39" t="n"/>
      <c r="C114" s="39" t="n"/>
      <c r="D114" s="39" t="n"/>
      <c r="E114" s="39" t="n"/>
      <c r="F114" s="39" t="n"/>
      <c r="G114" s="39" t="n"/>
      <c r="H114" s="39" t="n"/>
      <c r="I114" s="39" t="n"/>
      <c r="J114" s="39" t="n"/>
      <c r="K114" s="39" t="n"/>
      <c r="L114" s="39" t="n"/>
      <c r="M114" s="39" t="n"/>
      <c r="N114" s="39" t="n"/>
      <c r="O114" s="39" t="n"/>
      <c r="P114" s="39" t="n"/>
      <c r="Q114" s="39" t="n"/>
      <c r="R114" s="39" t="n"/>
      <c r="S114" s="39" t="n"/>
      <c r="T114" s="39" t="n"/>
      <c r="U114" s="39" t="n"/>
      <c r="V114" s="39" t="n"/>
      <c r="W114" s="39" t="n"/>
      <c r="X114" s="39" t="n"/>
      <c r="Y114" s="39" t="n"/>
      <c r="Z114" s="39" t="n"/>
    </row>
    <row r="115" ht="12.75" customHeight="1" s="198">
      <c r="A115" s="39" t="n"/>
      <c r="B115" s="39" t="n"/>
      <c r="C115" s="39" t="n"/>
      <c r="D115" s="39" t="n"/>
      <c r="E115" s="39" t="n"/>
      <c r="F115" s="39" t="n"/>
      <c r="G115" s="39" t="n"/>
      <c r="H115" s="39" t="n"/>
      <c r="I115" s="39" t="n"/>
      <c r="J115" s="39" t="n"/>
      <c r="K115" s="39" t="n"/>
      <c r="L115" s="39" t="n"/>
      <c r="M115" s="39" t="n"/>
      <c r="N115" s="39" t="n"/>
      <c r="O115" s="39" t="n"/>
      <c r="P115" s="39" t="n"/>
      <c r="Q115" s="39" t="n"/>
      <c r="R115" s="39" t="n"/>
      <c r="S115" s="39" t="n"/>
      <c r="T115" s="39" t="n"/>
      <c r="U115" s="39" t="n"/>
      <c r="V115" s="39" t="n"/>
      <c r="W115" s="39" t="n"/>
      <c r="X115" s="39" t="n"/>
      <c r="Y115" s="39" t="n"/>
      <c r="Z115" s="39" t="n"/>
    </row>
    <row r="116" ht="12.75" customHeight="1" s="198">
      <c r="A116" s="39" t="n"/>
      <c r="B116" s="39" t="n"/>
      <c r="C116" s="39" t="n"/>
      <c r="D116" s="39" t="n"/>
      <c r="E116" s="39" t="n"/>
      <c r="F116" s="39" t="n"/>
      <c r="G116" s="39" t="n"/>
      <c r="H116" s="39" t="n"/>
      <c r="I116" s="39" t="n"/>
      <c r="J116" s="39" t="n"/>
      <c r="K116" s="39" t="n"/>
      <c r="L116" s="39" t="n"/>
      <c r="M116" s="39" t="n"/>
      <c r="N116" s="39" t="n"/>
      <c r="O116" s="39" t="n"/>
      <c r="P116" s="39" t="n"/>
      <c r="Q116" s="39" t="n"/>
      <c r="R116" s="39" t="n"/>
      <c r="S116" s="39" t="n"/>
      <c r="T116" s="39" t="n"/>
      <c r="U116" s="39" t="n"/>
      <c r="V116" s="39" t="n"/>
      <c r="W116" s="39" t="n"/>
      <c r="X116" s="39" t="n"/>
      <c r="Y116" s="39" t="n"/>
      <c r="Z116" s="39" t="n"/>
    </row>
    <row r="117" ht="12.75" customHeight="1" s="198">
      <c r="A117" s="39" t="n"/>
      <c r="B117" s="39" t="n"/>
      <c r="C117" s="39" t="n"/>
      <c r="D117" s="39" t="n"/>
      <c r="E117" s="39" t="n"/>
      <c r="F117" s="39" t="n"/>
      <c r="G117" s="39" t="n"/>
      <c r="H117" s="39" t="n"/>
      <c r="I117" s="39" t="n"/>
      <c r="J117" s="39" t="n"/>
      <c r="K117" s="39" t="n"/>
      <c r="L117" s="39" t="n"/>
      <c r="M117" s="39" t="n"/>
      <c r="N117" s="39" t="n"/>
      <c r="O117" s="39" t="n"/>
      <c r="P117" s="39" t="n"/>
      <c r="Q117" s="39" t="n"/>
      <c r="R117" s="39" t="n"/>
      <c r="S117" s="39" t="n"/>
      <c r="T117" s="39" t="n"/>
      <c r="U117" s="39" t="n"/>
      <c r="V117" s="39" t="n"/>
      <c r="W117" s="39" t="n"/>
      <c r="X117" s="39" t="n"/>
      <c r="Y117" s="39" t="n"/>
      <c r="Z117" s="39" t="n"/>
    </row>
    <row r="118" ht="12.75" customHeight="1" s="198">
      <c r="A118" s="39" t="n"/>
      <c r="B118" s="39" t="n"/>
      <c r="C118" s="39" t="n"/>
      <c r="D118" s="39" t="n"/>
      <c r="E118" s="39" t="n"/>
      <c r="F118" s="39" t="n"/>
      <c r="G118" s="39" t="n"/>
      <c r="H118" s="39" t="n"/>
      <c r="I118" s="39" t="n"/>
      <c r="J118" s="39" t="n"/>
      <c r="K118" s="39" t="n"/>
      <c r="L118" s="39" t="n"/>
      <c r="M118" s="39" t="n"/>
      <c r="N118" s="39" t="n"/>
      <c r="O118" s="39" t="n"/>
      <c r="P118" s="39" t="n"/>
      <c r="Q118" s="39" t="n"/>
      <c r="R118" s="39" t="n"/>
      <c r="S118" s="39" t="n"/>
      <c r="T118" s="39" t="n"/>
      <c r="U118" s="39" t="n"/>
      <c r="V118" s="39" t="n"/>
      <c r="W118" s="39" t="n"/>
      <c r="X118" s="39" t="n"/>
      <c r="Y118" s="39" t="n"/>
      <c r="Z118" s="39" t="n"/>
    </row>
    <row r="119" ht="12.75" customHeight="1" s="198">
      <c r="A119" s="39" t="n"/>
      <c r="B119" s="39" t="n"/>
      <c r="C119" s="39" t="n"/>
      <c r="D119" s="39" t="n"/>
      <c r="E119" s="39" t="n"/>
      <c r="F119" s="39" t="n"/>
      <c r="G119" s="39" t="n"/>
      <c r="H119" s="39" t="n"/>
      <c r="I119" s="39" t="n"/>
      <c r="J119" s="39" t="n"/>
      <c r="K119" s="39" t="n"/>
      <c r="L119" s="39" t="n"/>
      <c r="M119" s="39" t="n"/>
      <c r="N119" s="39" t="n"/>
      <c r="O119" s="39" t="n"/>
      <c r="P119" s="39" t="n"/>
      <c r="Q119" s="39" t="n"/>
      <c r="R119" s="39" t="n"/>
      <c r="S119" s="39" t="n"/>
      <c r="T119" s="39" t="n"/>
      <c r="U119" s="39" t="n"/>
      <c r="V119" s="39" t="n"/>
      <c r="W119" s="39" t="n"/>
      <c r="X119" s="39" t="n"/>
      <c r="Y119" s="39" t="n"/>
      <c r="Z119" s="39" t="n"/>
    </row>
    <row r="120" ht="12.75" customHeight="1" s="198">
      <c r="A120" s="39" t="n"/>
      <c r="B120" s="39" t="n"/>
      <c r="C120" s="39" t="n"/>
      <c r="D120" s="39" t="n"/>
      <c r="E120" s="39" t="n"/>
      <c r="F120" s="39" t="n"/>
      <c r="G120" s="39" t="n"/>
      <c r="H120" s="39" t="n"/>
      <c r="I120" s="39" t="n"/>
      <c r="J120" s="39" t="n"/>
      <c r="K120" s="39" t="n"/>
      <c r="L120" s="39" t="n"/>
      <c r="M120" s="39" t="n"/>
      <c r="N120" s="39" t="n"/>
      <c r="O120" s="39" t="n"/>
      <c r="P120" s="39" t="n"/>
      <c r="Q120" s="39" t="n"/>
      <c r="R120" s="39" t="n"/>
      <c r="S120" s="39" t="n"/>
      <c r="T120" s="39" t="n"/>
      <c r="U120" s="39" t="n"/>
      <c r="V120" s="39" t="n"/>
      <c r="W120" s="39" t="n"/>
      <c r="X120" s="39" t="n"/>
      <c r="Y120" s="39" t="n"/>
      <c r="Z120" s="39" t="n"/>
    </row>
    <row r="121" ht="12.75" customHeight="1" s="198">
      <c r="A121" s="39" t="n"/>
      <c r="B121" s="39" t="n"/>
      <c r="C121" s="39" t="n"/>
      <c r="D121" s="39" t="n"/>
      <c r="E121" s="39" t="n"/>
      <c r="F121" s="39" t="n"/>
      <c r="G121" s="39" t="n"/>
      <c r="H121" s="39" t="n"/>
      <c r="I121" s="39" t="n"/>
      <c r="J121" s="39" t="n"/>
      <c r="K121" s="39" t="n"/>
      <c r="L121" s="39" t="n"/>
      <c r="M121" s="39" t="n"/>
      <c r="N121" s="39" t="n"/>
      <c r="O121" s="39" t="n"/>
      <c r="P121" s="39" t="n"/>
      <c r="Q121" s="39" t="n"/>
      <c r="R121" s="39" t="n"/>
      <c r="S121" s="39" t="n"/>
      <c r="T121" s="39" t="n"/>
      <c r="U121" s="39" t="n"/>
      <c r="V121" s="39" t="n"/>
      <c r="W121" s="39" t="n"/>
      <c r="X121" s="39" t="n"/>
      <c r="Y121" s="39" t="n"/>
      <c r="Z121" s="39" t="n"/>
    </row>
    <row r="122" ht="12.75" customHeight="1" s="198">
      <c r="A122" s="39" t="n"/>
      <c r="B122" s="39" t="n"/>
      <c r="C122" s="39" t="n"/>
      <c r="D122" s="39" t="n"/>
      <c r="E122" s="39" t="n"/>
      <c r="F122" s="39" t="n"/>
      <c r="G122" s="39" t="n"/>
      <c r="H122" s="39" t="n"/>
      <c r="I122" s="39" t="n"/>
      <c r="J122" s="39" t="n"/>
      <c r="K122" s="39" t="n"/>
      <c r="L122" s="39" t="n"/>
      <c r="M122" s="39" t="n"/>
      <c r="N122" s="39" t="n"/>
      <c r="O122" s="39" t="n"/>
      <c r="P122" s="39" t="n"/>
      <c r="Q122" s="39" t="n"/>
      <c r="R122" s="39" t="n"/>
      <c r="S122" s="39" t="n"/>
      <c r="T122" s="39" t="n"/>
      <c r="U122" s="39" t="n"/>
      <c r="V122" s="39" t="n"/>
      <c r="W122" s="39" t="n"/>
      <c r="X122" s="39" t="n"/>
      <c r="Y122" s="39" t="n"/>
      <c r="Z122" s="39" t="n"/>
    </row>
    <row r="123" ht="12.75" customHeight="1" s="198">
      <c r="A123" s="39" t="n"/>
      <c r="B123" s="39" t="n"/>
      <c r="C123" s="39" t="n"/>
      <c r="D123" s="39" t="n"/>
      <c r="E123" s="39" t="n"/>
      <c r="F123" s="39" t="n"/>
      <c r="G123" s="39" t="n"/>
      <c r="H123" s="39" t="n"/>
      <c r="I123" s="39" t="n"/>
      <c r="J123" s="39" t="n"/>
      <c r="K123" s="39" t="n"/>
      <c r="L123" s="39" t="n"/>
      <c r="M123" s="39" t="n"/>
      <c r="N123" s="39" t="n"/>
      <c r="O123" s="39" t="n"/>
      <c r="P123" s="39" t="n"/>
      <c r="Q123" s="39" t="n"/>
      <c r="R123" s="39" t="n"/>
      <c r="S123" s="39" t="n"/>
      <c r="T123" s="39" t="n"/>
      <c r="U123" s="39" t="n"/>
      <c r="V123" s="39" t="n"/>
      <c r="W123" s="39" t="n"/>
      <c r="X123" s="39" t="n"/>
      <c r="Y123" s="39" t="n"/>
      <c r="Z123" s="39" t="n"/>
    </row>
    <row r="124" ht="12.75" customHeight="1" s="198">
      <c r="A124" s="39" t="n"/>
      <c r="B124" s="39" t="n"/>
      <c r="C124" s="39" t="n"/>
      <c r="D124" s="39" t="n"/>
      <c r="E124" s="39" t="n"/>
      <c r="F124" s="39" t="n"/>
      <c r="G124" s="39" t="n"/>
      <c r="H124" s="39" t="n"/>
      <c r="I124" s="39" t="n"/>
      <c r="J124" s="39" t="n"/>
      <c r="K124" s="39" t="n"/>
      <c r="L124" s="39" t="n"/>
      <c r="M124" s="39" t="n"/>
      <c r="N124" s="39" t="n"/>
      <c r="O124" s="39" t="n"/>
      <c r="P124" s="39" t="n"/>
      <c r="Q124" s="39" t="n"/>
      <c r="R124" s="39" t="n"/>
      <c r="S124" s="39" t="n"/>
      <c r="T124" s="39" t="n"/>
      <c r="U124" s="39" t="n"/>
      <c r="V124" s="39" t="n"/>
      <c r="W124" s="39" t="n"/>
      <c r="X124" s="39" t="n"/>
      <c r="Y124" s="39" t="n"/>
      <c r="Z124" s="39" t="n"/>
    </row>
    <row r="125" ht="12.75" customHeight="1" s="198">
      <c r="A125" s="39" t="n"/>
      <c r="B125" s="39" t="n"/>
      <c r="C125" s="39" t="n"/>
      <c r="D125" s="39" t="n"/>
      <c r="E125" s="39" t="n"/>
      <c r="F125" s="39" t="n"/>
      <c r="G125" s="39" t="n"/>
      <c r="H125" s="39" t="n"/>
      <c r="I125" s="39" t="n"/>
      <c r="J125" s="39" t="n"/>
      <c r="K125" s="39" t="n"/>
      <c r="L125" s="39" t="n"/>
      <c r="M125" s="39" t="n"/>
      <c r="N125" s="39" t="n"/>
      <c r="O125" s="39" t="n"/>
      <c r="P125" s="39" t="n"/>
      <c r="Q125" s="39" t="n"/>
      <c r="R125" s="39" t="n"/>
      <c r="S125" s="39" t="n"/>
      <c r="T125" s="39" t="n"/>
      <c r="U125" s="39" t="n"/>
      <c r="V125" s="39" t="n"/>
      <c r="W125" s="39" t="n"/>
      <c r="X125" s="39" t="n"/>
      <c r="Y125" s="39" t="n"/>
      <c r="Z125" s="39" t="n"/>
    </row>
    <row r="126" ht="12.75" customHeight="1" s="198">
      <c r="A126" s="39" t="n"/>
      <c r="B126" s="39" t="n"/>
      <c r="C126" s="39" t="n"/>
      <c r="D126" s="39" t="n"/>
      <c r="E126" s="39" t="n"/>
      <c r="F126" s="39" t="n"/>
      <c r="G126" s="39" t="n"/>
      <c r="H126" s="39" t="n"/>
      <c r="I126" s="39" t="n"/>
      <c r="J126" s="39" t="n"/>
      <c r="K126" s="39" t="n"/>
      <c r="L126" s="39" t="n"/>
      <c r="M126" s="39" t="n"/>
      <c r="N126" s="39" t="n"/>
      <c r="O126" s="39" t="n"/>
      <c r="P126" s="39" t="n"/>
      <c r="Q126" s="39" t="n"/>
      <c r="R126" s="39" t="n"/>
      <c r="S126" s="39" t="n"/>
      <c r="T126" s="39" t="n"/>
      <c r="U126" s="39" t="n"/>
      <c r="V126" s="39" t="n"/>
      <c r="W126" s="39" t="n"/>
      <c r="X126" s="39" t="n"/>
      <c r="Y126" s="39" t="n"/>
      <c r="Z126" s="39" t="n"/>
    </row>
    <row r="127" ht="12.75" customHeight="1" s="198">
      <c r="A127" s="39" t="n"/>
      <c r="B127" s="39" t="n"/>
      <c r="C127" s="39" t="n"/>
      <c r="D127" s="39" t="n"/>
      <c r="E127" s="39" t="n"/>
      <c r="F127" s="39" t="n"/>
      <c r="G127" s="39" t="n"/>
      <c r="H127" s="39" t="n"/>
      <c r="I127" s="39" t="n"/>
      <c r="J127" s="39" t="n"/>
      <c r="K127" s="39" t="n"/>
      <c r="L127" s="39" t="n"/>
      <c r="M127" s="39" t="n"/>
      <c r="N127" s="39" t="n"/>
      <c r="O127" s="39" t="n"/>
      <c r="P127" s="39" t="n"/>
      <c r="Q127" s="39" t="n"/>
      <c r="R127" s="39" t="n"/>
      <c r="S127" s="39" t="n"/>
      <c r="T127" s="39" t="n"/>
      <c r="U127" s="39" t="n"/>
      <c r="V127" s="39" t="n"/>
      <c r="W127" s="39" t="n"/>
      <c r="X127" s="39" t="n"/>
      <c r="Y127" s="39" t="n"/>
      <c r="Z127" s="39" t="n"/>
    </row>
    <row r="128" ht="12.75" customHeight="1" s="198">
      <c r="A128" s="39" t="n"/>
      <c r="B128" s="39" t="n"/>
      <c r="C128" s="39" t="n"/>
      <c r="D128" s="39" t="n"/>
      <c r="E128" s="39" t="n"/>
      <c r="F128" s="39" t="n"/>
      <c r="G128" s="39" t="n"/>
      <c r="H128" s="39" t="n"/>
      <c r="I128" s="39" t="n"/>
      <c r="J128" s="39" t="n"/>
      <c r="K128" s="39" t="n"/>
      <c r="L128" s="39" t="n"/>
      <c r="M128" s="39" t="n"/>
      <c r="N128" s="39" t="n"/>
      <c r="O128" s="39" t="n"/>
      <c r="P128" s="39" t="n"/>
      <c r="Q128" s="39" t="n"/>
      <c r="R128" s="39" t="n"/>
      <c r="S128" s="39" t="n"/>
      <c r="T128" s="39" t="n"/>
      <c r="U128" s="39" t="n"/>
      <c r="V128" s="39" t="n"/>
      <c r="W128" s="39" t="n"/>
      <c r="X128" s="39" t="n"/>
      <c r="Y128" s="39" t="n"/>
      <c r="Z128" s="39" t="n"/>
    </row>
    <row r="129" ht="12.75" customHeight="1" s="198">
      <c r="A129" s="39" t="n"/>
      <c r="B129" s="39" t="n"/>
      <c r="C129" s="39" t="n"/>
      <c r="D129" s="39" t="n"/>
      <c r="E129" s="39" t="n"/>
      <c r="F129" s="39" t="n"/>
      <c r="G129" s="39" t="n"/>
      <c r="H129" s="39" t="n"/>
      <c r="I129" s="39" t="n"/>
      <c r="J129" s="39" t="n"/>
      <c r="K129" s="39" t="n"/>
      <c r="L129" s="39" t="n"/>
      <c r="M129" s="39" t="n"/>
      <c r="N129" s="39" t="n"/>
      <c r="O129" s="39" t="n"/>
      <c r="P129" s="39" t="n"/>
      <c r="Q129" s="39" t="n"/>
      <c r="R129" s="39" t="n"/>
      <c r="S129" s="39" t="n"/>
      <c r="T129" s="39" t="n"/>
      <c r="U129" s="39" t="n"/>
      <c r="V129" s="39" t="n"/>
      <c r="W129" s="39" t="n"/>
      <c r="X129" s="39" t="n"/>
      <c r="Y129" s="39" t="n"/>
      <c r="Z129" s="39" t="n"/>
    </row>
    <row r="130" ht="12.75" customHeight="1" s="198">
      <c r="A130" s="39" t="n"/>
      <c r="B130" s="39" t="n"/>
      <c r="C130" s="39" t="n"/>
      <c r="D130" s="39" t="n"/>
      <c r="E130" s="39" t="n"/>
      <c r="F130" s="39" t="n"/>
      <c r="G130" s="39" t="n"/>
      <c r="H130" s="39" t="n"/>
      <c r="I130" s="39" t="n"/>
      <c r="J130" s="39" t="n"/>
      <c r="K130" s="39" t="n"/>
      <c r="L130" s="39" t="n"/>
      <c r="M130" s="39" t="n"/>
      <c r="N130" s="39" t="n"/>
      <c r="O130" s="39" t="n"/>
      <c r="P130" s="39" t="n"/>
      <c r="Q130" s="39" t="n"/>
      <c r="R130" s="39" t="n"/>
      <c r="S130" s="39" t="n"/>
      <c r="T130" s="39" t="n"/>
      <c r="U130" s="39" t="n"/>
      <c r="V130" s="39" t="n"/>
      <c r="W130" s="39" t="n"/>
      <c r="X130" s="39" t="n"/>
      <c r="Y130" s="39" t="n"/>
      <c r="Z130" s="39" t="n"/>
    </row>
    <row r="131" ht="12.75" customHeight="1" s="198">
      <c r="A131" s="39" t="n"/>
      <c r="B131" s="39" t="n"/>
      <c r="C131" s="39" t="n"/>
      <c r="D131" s="39" t="n"/>
      <c r="E131" s="39" t="n"/>
      <c r="F131" s="39" t="n"/>
      <c r="G131" s="39" t="n"/>
      <c r="H131" s="39" t="n"/>
      <c r="I131" s="39" t="n"/>
      <c r="J131" s="39" t="n"/>
      <c r="K131" s="39" t="n"/>
      <c r="L131" s="39" t="n"/>
      <c r="M131" s="39" t="n"/>
      <c r="N131" s="39" t="n"/>
      <c r="O131" s="39" t="n"/>
      <c r="P131" s="39" t="n"/>
      <c r="Q131" s="39" t="n"/>
      <c r="R131" s="39" t="n"/>
      <c r="S131" s="39" t="n"/>
      <c r="T131" s="39" t="n"/>
      <c r="U131" s="39" t="n"/>
      <c r="V131" s="39" t="n"/>
      <c r="W131" s="39" t="n"/>
      <c r="X131" s="39" t="n"/>
      <c r="Y131" s="39" t="n"/>
      <c r="Z131" s="39" t="n"/>
    </row>
    <row r="132" ht="12.75" customHeight="1" s="198">
      <c r="A132" s="39" t="n"/>
      <c r="B132" s="39" t="n"/>
      <c r="C132" s="39" t="n"/>
      <c r="D132" s="39" t="n"/>
      <c r="E132" s="39" t="n"/>
      <c r="F132" s="39" t="n"/>
      <c r="G132" s="39" t="n"/>
      <c r="H132" s="39" t="n"/>
      <c r="I132" s="39" t="n"/>
      <c r="J132" s="39" t="n"/>
      <c r="K132" s="39" t="n"/>
      <c r="L132" s="39" t="n"/>
      <c r="M132" s="39" t="n"/>
      <c r="N132" s="39" t="n"/>
      <c r="O132" s="39" t="n"/>
      <c r="P132" s="39" t="n"/>
      <c r="Q132" s="39" t="n"/>
      <c r="R132" s="39" t="n"/>
      <c r="S132" s="39" t="n"/>
      <c r="T132" s="39" t="n"/>
      <c r="U132" s="39" t="n"/>
      <c r="V132" s="39" t="n"/>
      <c r="W132" s="39" t="n"/>
      <c r="X132" s="39" t="n"/>
      <c r="Y132" s="39" t="n"/>
      <c r="Z132" s="39" t="n"/>
    </row>
    <row r="133" ht="12.75" customHeight="1" s="198">
      <c r="A133" s="39" t="n"/>
      <c r="B133" s="39" t="n"/>
      <c r="C133" s="39" t="n"/>
      <c r="D133" s="39" t="n"/>
      <c r="E133" s="39" t="n"/>
      <c r="F133" s="39" t="n"/>
      <c r="G133" s="39" t="n"/>
      <c r="H133" s="39" t="n"/>
      <c r="I133" s="39" t="n"/>
      <c r="J133" s="39" t="n"/>
      <c r="K133" s="39" t="n"/>
      <c r="L133" s="39" t="n"/>
      <c r="M133" s="39" t="n"/>
      <c r="N133" s="39" t="n"/>
      <c r="O133" s="39" t="n"/>
      <c r="P133" s="39" t="n"/>
      <c r="Q133" s="39" t="n"/>
      <c r="R133" s="39" t="n"/>
      <c r="S133" s="39" t="n"/>
      <c r="T133" s="39" t="n"/>
      <c r="U133" s="39" t="n"/>
      <c r="V133" s="39" t="n"/>
      <c r="W133" s="39" t="n"/>
      <c r="X133" s="39" t="n"/>
      <c r="Y133" s="39" t="n"/>
      <c r="Z133" s="39" t="n"/>
    </row>
    <row r="134" ht="12.75" customHeight="1" s="198">
      <c r="A134" s="39" t="n"/>
      <c r="B134" s="39" t="n"/>
      <c r="C134" s="39" t="n"/>
      <c r="D134" s="39" t="n"/>
      <c r="E134" s="39" t="n"/>
      <c r="F134" s="39" t="n"/>
      <c r="G134" s="39" t="n"/>
      <c r="H134" s="39" t="n"/>
      <c r="I134" s="39" t="n"/>
      <c r="J134" s="39" t="n"/>
      <c r="K134" s="39" t="n"/>
      <c r="L134" s="39" t="n"/>
      <c r="M134" s="39" t="n"/>
      <c r="N134" s="39" t="n"/>
      <c r="O134" s="39" t="n"/>
      <c r="P134" s="39" t="n"/>
      <c r="Q134" s="39" t="n"/>
      <c r="R134" s="39" t="n"/>
      <c r="S134" s="39" t="n"/>
      <c r="T134" s="39" t="n"/>
      <c r="U134" s="39" t="n"/>
      <c r="V134" s="39" t="n"/>
      <c r="W134" s="39" t="n"/>
      <c r="X134" s="39" t="n"/>
      <c r="Y134" s="39" t="n"/>
      <c r="Z134" s="39" t="n"/>
    </row>
    <row r="135" ht="12.75" customHeight="1" s="198">
      <c r="A135" s="39" t="n"/>
      <c r="B135" s="39" t="n"/>
      <c r="C135" s="39" t="n"/>
      <c r="D135" s="39" t="n"/>
      <c r="E135" s="39" t="n"/>
      <c r="F135" s="39" t="n"/>
      <c r="G135" s="39" t="n"/>
      <c r="H135" s="39" t="n"/>
      <c r="I135" s="39" t="n"/>
      <c r="J135" s="39" t="n"/>
      <c r="K135" s="39" t="n"/>
      <c r="L135" s="39" t="n"/>
      <c r="M135" s="39" t="n"/>
      <c r="N135" s="39" t="n"/>
      <c r="O135" s="39" t="n"/>
      <c r="P135" s="39" t="n"/>
      <c r="Q135" s="39" t="n"/>
      <c r="R135" s="39" t="n"/>
      <c r="S135" s="39" t="n"/>
      <c r="T135" s="39" t="n"/>
      <c r="U135" s="39" t="n"/>
      <c r="V135" s="39" t="n"/>
      <c r="W135" s="39" t="n"/>
      <c r="X135" s="39" t="n"/>
      <c r="Y135" s="39" t="n"/>
      <c r="Z135" s="39" t="n"/>
    </row>
    <row r="136" ht="12.75" customHeight="1" s="198">
      <c r="A136" s="39" t="n"/>
      <c r="B136" s="39" t="n"/>
      <c r="C136" s="39" t="n"/>
      <c r="D136" s="39" t="n"/>
      <c r="E136" s="39" t="n"/>
      <c r="F136" s="39" t="n"/>
      <c r="G136" s="39" t="n"/>
      <c r="H136" s="39" t="n"/>
      <c r="I136" s="39" t="n"/>
      <c r="J136" s="39" t="n"/>
      <c r="K136" s="39" t="n"/>
      <c r="L136" s="39" t="n"/>
      <c r="M136" s="39" t="n"/>
      <c r="N136" s="39" t="n"/>
      <c r="O136" s="39" t="n"/>
      <c r="P136" s="39" t="n"/>
      <c r="Q136" s="39" t="n"/>
      <c r="R136" s="39" t="n"/>
      <c r="S136" s="39" t="n"/>
      <c r="T136" s="39" t="n"/>
      <c r="U136" s="39" t="n"/>
      <c r="V136" s="39" t="n"/>
      <c r="W136" s="39" t="n"/>
      <c r="X136" s="39" t="n"/>
      <c r="Y136" s="39" t="n"/>
      <c r="Z136" s="39" t="n"/>
    </row>
    <row r="137" ht="12.75" customHeight="1" s="198">
      <c r="A137" s="39" t="n"/>
      <c r="B137" s="39" t="n"/>
      <c r="C137" s="39" t="n"/>
      <c r="D137" s="39" t="n"/>
      <c r="E137" s="39" t="n"/>
      <c r="F137" s="39" t="n"/>
      <c r="G137" s="39" t="n"/>
      <c r="H137" s="39" t="n"/>
      <c r="I137" s="39" t="n"/>
      <c r="J137" s="39" t="n"/>
      <c r="K137" s="39" t="n"/>
      <c r="L137" s="39" t="n"/>
      <c r="M137" s="39" t="n"/>
      <c r="N137" s="39" t="n"/>
      <c r="O137" s="39" t="n"/>
      <c r="P137" s="39" t="n"/>
      <c r="Q137" s="39" t="n"/>
      <c r="R137" s="39" t="n"/>
      <c r="S137" s="39" t="n"/>
      <c r="T137" s="39" t="n"/>
      <c r="U137" s="39" t="n"/>
      <c r="V137" s="39" t="n"/>
      <c r="W137" s="39" t="n"/>
      <c r="X137" s="39" t="n"/>
      <c r="Y137" s="39" t="n"/>
      <c r="Z137" s="39" t="n"/>
    </row>
    <row r="138" ht="12.75" customHeight="1" s="198">
      <c r="A138" s="39" t="n"/>
      <c r="B138" s="39" t="n"/>
      <c r="C138" s="39" t="n"/>
      <c r="D138" s="39" t="n"/>
      <c r="E138" s="39" t="n"/>
      <c r="F138" s="39" t="n"/>
      <c r="G138" s="39" t="n"/>
      <c r="H138" s="39" t="n"/>
      <c r="I138" s="39" t="n"/>
      <c r="J138" s="39" t="n"/>
      <c r="K138" s="39" t="n"/>
      <c r="L138" s="39" t="n"/>
      <c r="M138" s="39" t="n"/>
      <c r="N138" s="39" t="n"/>
      <c r="O138" s="39" t="n"/>
      <c r="P138" s="39" t="n"/>
      <c r="Q138" s="39" t="n"/>
      <c r="R138" s="39" t="n"/>
      <c r="S138" s="39" t="n"/>
      <c r="T138" s="39" t="n"/>
      <c r="U138" s="39" t="n"/>
      <c r="V138" s="39" t="n"/>
      <c r="W138" s="39" t="n"/>
      <c r="X138" s="39" t="n"/>
      <c r="Y138" s="39" t="n"/>
      <c r="Z138" s="39" t="n"/>
    </row>
    <row r="139" ht="12.75" customHeight="1" s="198">
      <c r="A139" s="39" t="n"/>
      <c r="B139" s="39" t="n"/>
      <c r="C139" s="39" t="n"/>
      <c r="D139" s="39" t="n"/>
      <c r="E139" s="39" t="n"/>
      <c r="F139" s="39" t="n"/>
      <c r="G139" s="39" t="n"/>
      <c r="H139" s="39" t="n"/>
      <c r="I139" s="39" t="n"/>
      <c r="J139" s="39" t="n"/>
      <c r="K139" s="39" t="n"/>
      <c r="L139" s="39" t="n"/>
      <c r="M139" s="39" t="n"/>
      <c r="N139" s="39" t="n"/>
      <c r="O139" s="39" t="n"/>
      <c r="P139" s="39" t="n"/>
      <c r="Q139" s="39" t="n"/>
      <c r="R139" s="39" t="n"/>
      <c r="S139" s="39" t="n"/>
      <c r="T139" s="39" t="n"/>
      <c r="U139" s="39" t="n"/>
      <c r="V139" s="39" t="n"/>
      <c r="W139" s="39" t="n"/>
      <c r="X139" s="39" t="n"/>
      <c r="Y139" s="39" t="n"/>
      <c r="Z139" s="39" t="n"/>
    </row>
    <row r="140" ht="12.75" customHeight="1" s="198">
      <c r="A140" s="39" t="n"/>
      <c r="B140" s="39" t="n"/>
      <c r="C140" s="39" t="n"/>
      <c r="D140" s="39" t="n"/>
      <c r="E140" s="39" t="n"/>
      <c r="F140" s="39" t="n"/>
      <c r="G140" s="39" t="n"/>
      <c r="H140" s="39" t="n"/>
      <c r="I140" s="39" t="n"/>
      <c r="J140" s="39" t="n"/>
      <c r="K140" s="39" t="n"/>
      <c r="L140" s="39" t="n"/>
      <c r="M140" s="39" t="n"/>
      <c r="N140" s="39" t="n"/>
      <c r="O140" s="39" t="n"/>
      <c r="P140" s="39" t="n"/>
      <c r="Q140" s="39" t="n"/>
      <c r="R140" s="39" t="n"/>
      <c r="S140" s="39" t="n"/>
      <c r="T140" s="39" t="n"/>
      <c r="U140" s="39" t="n"/>
      <c r="V140" s="39" t="n"/>
      <c r="W140" s="39" t="n"/>
      <c r="X140" s="39" t="n"/>
      <c r="Y140" s="39" t="n"/>
      <c r="Z140" s="39" t="n"/>
    </row>
    <row r="141" ht="12.75" customHeight="1" s="198">
      <c r="A141" s="39" t="n"/>
      <c r="B141" s="39" t="n"/>
      <c r="C141" s="39" t="n"/>
      <c r="D141" s="39" t="n"/>
      <c r="E141" s="39" t="n"/>
      <c r="F141" s="39" t="n"/>
      <c r="G141" s="39" t="n"/>
      <c r="H141" s="39" t="n"/>
      <c r="I141" s="39" t="n"/>
      <c r="J141" s="39" t="n"/>
      <c r="K141" s="39" t="n"/>
      <c r="L141" s="39" t="n"/>
      <c r="M141" s="39" t="n"/>
      <c r="N141" s="39" t="n"/>
      <c r="O141" s="39" t="n"/>
      <c r="P141" s="39" t="n"/>
      <c r="Q141" s="39" t="n"/>
      <c r="R141" s="39" t="n"/>
      <c r="S141" s="39" t="n"/>
      <c r="T141" s="39" t="n"/>
      <c r="U141" s="39" t="n"/>
      <c r="V141" s="39" t="n"/>
      <c r="W141" s="39" t="n"/>
      <c r="X141" s="39" t="n"/>
      <c r="Y141" s="39" t="n"/>
      <c r="Z141" s="39" t="n"/>
    </row>
    <row r="142" ht="12.75" customHeight="1" s="198">
      <c r="A142" s="39" t="n"/>
      <c r="B142" s="39" t="n"/>
      <c r="C142" s="39" t="n"/>
      <c r="D142" s="39" t="n"/>
      <c r="E142" s="39" t="n"/>
      <c r="F142" s="39" t="n"/>
      <c r="G142" s="39" t="n"/>
      <c r="H142" s="39" t="n"/>
      <c r="I142" s="39" t="n"/>
      <c r="J142" s="39" t="n"/>
      <c r="K142" s="39" t="n"/>
      <c r="L142" s="39" t="n"/>
      <c r="M142" s="39" t="n"/>
      <c r="N142" s="39" t="n"/>
      <c r="O142" s="39" t="n"/>
      <c r="P142" s="39" t="n"/>
      <c r="Q142" s="39" t="n"/>
      <c r="R142" s="39" t="n"/>
      <c r="S142" s="39" t="n"/>
      <c r="T142" s="39" t="n"/>
      <c r="U142" s="39" t="n"/>
      <c r="V142" s="39" t="n"/>
      <c r="W142" s="39" t="n"/>
      <c r="X142" s="39" t="n"/>
      <c r="Y142" s="39" t="n"/>
      <c r="Z142" s="39" t="n"/>
    </row>
    <row r="143" ht="12.75" customHeight="1" s="198">
      <c r="A143" s="39" t="n"/>
      <c r="B143" s="39" t="n"/>
      <c r="C143" s="39" t="n"/>
      <c r="D143" s="39" t="n"/>
      <c r="E143" s="39" t="n"/>
      <c r="F143" s="39" t="n"/>
      <c r="G143" s="39" t="n"/>
      <c r="H143" s="39" t="n"/>
      <c r="I143" s="39" t="n"/>
      <c r="J143" s="39" t="n"/>
      <c r="K143" s="39" t="n"/>
      <c r="L143" s="39" t="n"/>
      <c r="M143" s="39" t="n"/>
      <c r="N143" s="39" t="n"/>
      <c r="O143" s="39" t="n"/>
      <c r="P143" s="39" t="n"/>
      <c r="Q143" s="39" t="n"/>
      <c r="R143" s="39" t="n"/>
      <c r="S143" s="39" t="n"/>
      <c r="T143" s="39" t="n"/>
      <c r="U143" s="39" t="n"/>
      <c r="V143" s="39" t="n"/>
      <c r="W143" s="39" t="n"/>
      <c r="X143" s="39" t="n"/>
      <c r="Y143" s="39" t="n"/>
      <c r="Z143" s="39" t="n"/>
    </row>
    <row r="144" ht="12.75" customHeight="1" s="198">
      <c r="A144" s="39" t="n"/>
      <c r="B144" s="39" t="n"/>
      <c r="C144" s="39" t="n"/>
      <c r="D144" s="39" t="n"/>
      <c r="E144" s="39" t="n"/>
      <c r="F144" s="39" t="n"/>
      <c r="G144" s="39" t="n"/>
      <c r="H144" s="39" t="n"/>
      <c r="I144" s="39" t="n"/>
      <c r="J144" s="39" t="n"/>
      <c r="K144" s="39" t="n"/>
      <c r="L144" s="39" t="n"/>
      <c r="M144" s="39" t="n"/>
      <c r="N144" s="39" t="n"/>
      <c r="O144" s="39" t="n"/>
      <c r="P144" s="39" t="n"/>
      <c r="Q144" s="39" t="n"/>
      <c r="R144" s="39" t="n"/>
      <c r="S144" s="39" t="n"/>
      <c r="T144" s="39" t="n"/>
      <c r="U144" s="39" t="n"/>
      <c r="V144" s="39" t="n"/>
      <c r="W144" s="39" t="n"/>
      <c r="X144" s="39" t="n"/>
      <c r="Y144" s="39" t="n"/>
      <c r="Z144" s="39" t="n"/>
    </row>
    <row r="145" ht="12.75" customHeight="1" s="198">
      <c r="A145" s="39" t="n"/>
      <c r="B145" s="39" t="n"/>
      <c r="C145" s="39" t="n"/>
      <c r="D145" s="39" t="n"/>
      <c r="E145" s="39" t="n"/>
      <c r="F145" s="39" t="n"/>
      <c r="G145" s="39" t="n"/>
      <c r="H145" s="39" t="n"/>
      <c r="I145" s="39" t="n"/>
      <c r="J145" s="39" t="n"/>
      <c r="K145" s="39" t="n"/>
      <c r="L145" s="39" t="n"/>
      <c r="M145" s="39" t="n"/>
      <c r="N145" s="39" t="n"/>
      <c r="O145" s="39" t="n"/>
      <c r="P145" s="39" t="n"/>
      <c r="Q145" s="39" t="n"/>
      <c r="R145" s="39" t="n"/>
      <c r="S145" s="39" t="n"/>
      <c r="T145" s="39" t="n"/>
      <c r="U145" s="39" t="n"/>
      <c r="V145" s="39" t="n"/>
      <c r="W145" s="39" t="n"/>
      <c r="X145" s="39" t="n"/>
      <c r="Y145" s="39" t="n"/>
      <c r="Z145" s="39" t="n"/>
    </row>
    <row r="146" ht="12.75" customHeight="1" s="198">
      <c r="A146" s="39" t="n"/>
      <c r="B146" s="39" t="n"/>
      <c r="C146" s="39" t="n"/>
      <c r="D146" s="39" t="n"/>
      <c r="E146" s="39" t="n"/>
      <c r="F146" s="39" t="n"/>
      <c r="G146" s="39" t="n"/>
      <c r="H146" s="39" t="n"/>
      <c r="I146" s="39" t="n"/>
      <c r="J146" s="39" t="n"/>
      <c r="K146" s="39" t="n"/>
      <c r="L146" s="39" t="n"/>
      <c r="M146" s="39" t="n"/>
      <c r="N146" s="39" t="n"/>
      <c r="O146" s="39" t="n"/>
      <c r="P146" s="39" t="n"/>
      <c r="Q146" s="39" t="n"/>
      <c r="R146" s="39" t="n"/>
      <c r="S146" s="39" t="n"/>
      <c r="T146" s="39" t="n"/>
      <c r="U146" s="39" t="n"/>
      <c r="V146" s="39" t="n"/>
      <c r="W146" s="39" t="n"/>
      <c r="X146" s="39" t="n"/>
      <c r="Y146" s="39" t="n"/>
      <c r="Z146" s="39" t="n"/>
    </row>
    <row r="147" ht="12.75" customHeight="1" s="198">
      <c r="A147" s="39" t="n"/>
      <c r="B147" s="39" t="n"/>
      <c r="C147" s="39" t="n"/>
      <c r="D147" s="39" t="n"/>
      <c r="E147" s="39" t="n"/>
      <c r="F147" s="39" t="n"/>
      <c r="G147" s="39" t="n"/>
      <c r="H147" s="39" t="n"/>
      <c r="I147" s="39" t="n"/>
      <c r="J147" s="39" t="n"/>
      <c r="K147" s="39" t="n"/>
      <c r="L147" s="39" t="n"/>
      <c r="M147" s="39" t="n"/>
      <c r="N147" s="39" t="n"/>
      <c r="O147" s="39" t="n"/>
      <c r="P147" s="39" t="n"/>
      <c r="Q147" s="39" t="n"/>
      <c r="R147" s="39" t="n"/>
      <c r="S147" s="39" t="n"/>
      <c r="T147" s="39" t="n"/>
      <c r="U147" s="39" t="n"/>
      <c r="V147" s="39" t="n"/>
      <c r="W147" s="39" t="n"/>
      <c r="X147" s="39" t="n"/>
      <c r="Y147" s="39" t="n"/>
      <c r="Z147" s="39" t="n"/>
    </row>
    <row r="148" ht="12.75" customHeight="1" s="198">
      <c r="A148" s="39" t="n"/>
      <c r="B148" s="39" t="n"/>
      <c r="C148" s="39" t="n"/>
      <c r="D148" s="39" t="n"/>
      <c r="E148" s="39" t="n"/>
      <c r="F148" s="39" t="n"/>
      <c r="G148" s="39" t="n"/>
      <c r="H148" s="39" t="n"/>
      <c r="I148" s="39" t="n"/>
      <c r="J148" s="39" t="n"/>
      <c r="K148" s="39" t="n"/>
      <c r="L148" s="39" t="n"/>
      <c r="M148" s="39" t="n"/>
      <c r="N148" s="39" t="n"/>
      <c r="O148" s="39" t="n"/>
      <c r="P148" s="39" t="n"/>
      <c r="Q148" s="39" t="n"/>
      <c r="R148" s="39" t="n"/>
      <c r="S148" s="39" t="n"/>
      <c r="T148" s="39" t="n"/>
      <c r="U148" s="39" t="n"/>
      <c r="V148" s="39" t="n"/>
      <c r="W148" s="39" t="n"/>
      <c r="X148" s="39" t="n"/>
      <c r="Y148" s="39" t="n"/>
      <c r="Z148" s="39" t="n"/>
    </row>
    <row r="149" ht="12.75" customHeight="1" s="198">
      <c r="A149" s="39" t="n"/>
      <c r="B149" s="39" t="n"/>
      <c r="C149" s="39" t="n"/>
      <c r="D149" s="39" t="n"/>
      <c r="E149" s="39" t="n"/>
      <c r="F149" s="39" t="n"/>
      <c r="G149" s="39" t="n"/>
      <c r="H149" s="39" t="n"/>
      <c r="I149" s="39" t="n"/>
      <c r="J149" s="39" t="n"/>
      <c r="K149" s="39" t="n"/>
      <c r="L149" s="39" t="n"/>
      <c r="M149" s="39" t="n"/>
      <c r="N149" s="39" t="n"/>
      <c r="O149" s="39" t="n"/>
      <c r="P149" s="39" t="n"/>
      <c r="Q149" s="39" t="n"/>
      <c r="R149" s="39" t="n"/>
      <c r="S149" s="39" t="n"/>
      <c r="T149" s="39" t="n"/>
      <c r="U149" s="39" t="n"/>
      <c r="V149" s="39" t="n"/>
      <c r="W149" s="39" t="n"/>
      <c r="X149" s="39" t="n"/>
      <c r="Y149" s="39" t="n"/>
      <c r="Z149" s="39" t="n"/>
    </row>
    <row r="150" ht="12.75" customHeight="1" s="198">
      <c r="A150" s="39" t="n"/>
      <c r="B150" s="39" t="n"/>
      <c r="C150" s="39" t="n"/>
      <c r="D150" s="39" t="n"/>
      <c r="E150" s="39" t="n"/>
      <c r="F150" s="39" t="n"/>
      <c r="G150" s="39" t="n"/>
      <c r="H150" s="39" t="n"/>
      <c r="I150" s="39" t="n"/>
      <c r="J150" s="39" t="n"/>
      <c r="K150" s="39" t="n"/>
      <c r="L150" s="39" t="n"/>
      <c r="M150" s="39" t="n"/>
      <c r="N150" s="39" t="n"/>
      <c r="O150" s="39" t="n"/>
      <c r="P150" s="39" t="n"/>
      <c r="Q150" s="39" t="n"/>
      <c r="R150" s="39" t="n"/>
      <c r="S150" s="39" t="n"/>
      <c r="T150" s="39" t="n"/>
      <c r="U150" s="39" t="n"/>
      <c r="V150" s="39" t="n"/>
      <c r="W150" s="39" t="n"/>
      <c r="X150" s="39" t="n"/>
      <c r="Y150" s="39" t="n"/>
      <c r="Z150" s="39" t="n"/>
    </row>
    <row r="151" ht="12.75" customHeight="1" s="198">
      <c r="A151" s="39" t="n"/>
      <c r="B151" s="39" t="n"/>
      <c r="C151" s="39" t="n"/>
      <c r="D151" s="39" t="n"/>
      <c r="E151" s="39" t="n"/>
      <c r="F151" s="39" t="n"/>
      <c r="G151" s="39" t="n"/>
      <c r="H151" s="39" t="n"/>
      <c r="I151" s="39" t="n"/>
      <c r="J151" s="39" t="n"/>
      <c r="K151" s="39" t="n"/>
      <c r="L151" s="39" t="n"/>
      <c r="M151" s="39" t="n"/>
      <c r="N151" s="39" t="n"/>
      <c r="O151" s="39" t="n"/>
      <c r="P151" s="39" t="n"/>
      <c r="Q151" s="39" t="n"/>
      <c r="R151" s="39" t="n"/>
      <c r="S151" s="39" t="n"/>
      <c r="T151" s="39" t="n"/>
      <c r="U151" s="39" t="n"/>
      <c r="V151" s="39" t="n"/>
      <c r="W151" s="39" t="n"/>
      <c r="X151" s="39" t="n"/>
      <c r="Y151" s="39" t="n"/>
      <c r="Z151" s="39" t="n"/>
    </row>
    <row r="152" ht="12.75" customHeight="1" s="198">
      <c r="A152" s="39" t="n"/>
      <c r="B152" s="39" t="n"/>
      <c r="C152" s="39" t="n"/>
      <c r="D152" s="39" t="n"/>
      <c r="E152" s="39" t="n"/>
      <c r="F152" s="39" t="n"/>
      <c r="G152" s="39" t="n"/>
      <c r="H152" s="39" t="n"/>
      <c r="I152" s="39" t="n"/>
      <c r="J152" s="39" t="n"/>
      <c r="K152" s="39" t="n"/>
      <c r="L152" s="39" t="n"/>
      <c r="M152" s="39" t="n"/>
      <c r="N152" s="39" t="n"/>
      <c r="O152" s="39" t="n"/>
      <c r="P152" s="39" t="n"/>
      <c r="Q152" s="39" t="n"/>
      <c r="R152" s="39" t="n"/>
      <c r="S152" s="39" t="n"/>
      <c r="T152" s="39" t="n"/>
      <c r="U152" s="39" t="n"/>
      <c r="V152" s="39" t="n"/>
      <c r="W152" s="39" t="n"/>
      <c r="X152" s="39" t="n"/>
      <c r="Y152" s="39" t="n"/>
      <c r="Z152" s="39" t="n"/>
    </row>
    <row r="153" ht="12.75" customHeight="1" s="198">
      <c r="A153" s="39" t="n"/>
      <c r="B153" s="39" t="n"/>
      <c r="C153" s="39" t="n"/>
      <c r="D153" s="39" t="n"/>
      <c r="E153" s="39" t="n"/>
      <c r="F153" s="39" t="n"/>
      <c r="G153" s="39" t="n"/>
      <c r="H153" s="39" t="n"/>
      <c r="I153" s="39" t="n"/>
      <c r="J153" s="39" t="n"/>
      <c r="K153" s="39" t="n"/>
      <c r="L153" s="39" t="n"/>
      <c r="M153" s="39" t="n"/>
      <c r="N153" s="39" t="n"/>
      <c r="O153" s="39" t="n"/>
      <c r="P153" s="39" t="n"/>
      <c r="Q153" s="39" t="n"/>
      <c r="R153" s="39" t="n"/>
      <c r="S153" s="39" t="n"/>
      <c r="T153" s="39" t="n"/>
      <c r="U153" s="39" t="n"/>
      <c r="V153" s="39" t="n"/>
      <c r="W153" s="39" t="n"/>
      <c r="X153" s="39" t="n"/>
      <c r="Y153" s="39" t="n"/>
      <c r="Z153" s="39" t="n"/>
    </row>
    <row r="154" ht="12.75" customHeight="1" s="198">
      <c r="A154" s="39" t="n"/>
      <c r="B154" s="39" t="n"/>
      <c r="C154" s="39" t="n"/>
      <c r="D154" s="39" t="n"/>
      <c r="E154" s="39" t="n"/>
      <c r="F154" s="39" t="n"/>
      <c r="G154" s="39" t="n"/>
      <c r="H154" s="39" t="n"/>
      <c r="I154" s="39" t="n"/>
      <c r="J154" s="39" t="n"/>
      <c r="K154" s="39" t="n"/>
      <c r="L154" s="39" t="n"/>
      <c r="M154" s="39" t="n"/>
      <c r="N154" s="39" t="n"/>
      <c r="O154" s="39" t="n"/>
      <c r="P154" s="39" t="n"/>
      <c r="Q154" s="39" t="n"/>
      <c r="R154" s="39" t="n"/>
      <c r="S154" s="39" t="n"/>
      <c r="T154" s="39" t="n"/>
      <c r="U154" s="39" t="n"/>
      <c r="V154" s="39" t="n"/>
      <c r="W154" s="39" t="n"/>
      <c r="X154" s="39" t="n"/>
      <c r="Y154" s="39" t="n"/>
      <c r="Z154" s="39" t="n"/>
    </row>
    <row r="155" ht="12.75" customHeight="1" s="198">
      <c r="A155" s="39" t="n"/>
      <c r="B155" s="39" t="n"/>
      <c r="C155" s="39" t="n"/>
      <c r="D155" s="39" t="n"/>
      <c r="E155" s="39" t="n"/>
      <c r="F155" s="39" t="n"/>
      <c r="G155" s="39" t="n"/>
      <c r="H155" s="39" t="n"/>
      <c r="I155" s="39" t="n"/>
      <c r="J155" s="39" t="n"/>
      <c r="K155" s="39" t="n"/>
      <c r="L155" s="39" t="n"/>
      <c r="M155" s="39" t="n"/>
      <c r="N155" s="39" t="n"/>
      <c r="O155" s="39" t="n"/>
      <c r="P155" s="39" t="n"/>
      <c r="Q155" s="39" t="n"/>
      <c r="R155" s="39" t="n"/>
      <c r="S155" s="39" t="n"/>
      <c r="T155" s="39" t="n"/>
      <c r="U155" s="39" t="n"/>
      <c r="V155" s="39" t="n"/>
      <c r="W155" s="39" t="n"/>
      <c r="X155" s="39" t="n"/>
      <c r="Y155" s="39" t="n"/>
      <c r="Z155" s="39" t="n"/>
    </row>
    <row r="156" ht="12.75" customHeight="1" s="198">
      <c r="A156" s="39" t="n"/>
      <c r="B156" s="39" t="n"/>
      <c r="C156" s="39" t="n"/>
      <c r="D156" s="39" t="n"/>
      <c r="E156" s="39" t="n"/>
      <c r="F156" s="39" t="n"/>
      <c r="G156" s="39" t="n"/>
      <c r="H156" s="39" t="n"/>
      <c r="I156" s="39" t="n"/>
      <c r="J156" s="39" t="n"/>
      <c r="K156" s="39" t="n"/>
      <c r="L156" s="39" t="n"/>
      <c r="M156" s="39" t="n"/>
      <c r="N156" s="39" t="n"/>
      <c r="O156" s="39" t="n"/>
      <c r="P156" s="39" t="n"/>
      <c r="Q156" s="39" t="n"/>
      <c r="R156" s="39" t="n"/>
      <c r="S156" s="39" t="n"/>
      <c r="T156" s="39" t="n"/>
      <c r="U156" s="39" t="n"/>
      <c r="V156" s="39" t="n"/>
      <c r="W156" s="39" t="n"/>
      <c r="X156" s="39" t="n"/>
      <c r="Y156" s="39" t="n"/>
      <c r="Z156" s="39" t="n"/>
    </row>
    <row r="157" ht="12.75" customHeight="1" s="198">
      <c r="A157" s="39" t="n"/>
      <c r="B157" s="39" t="n"/>
      <c r="C157" s="39" t="n"/>
      <c r="D157" s="39" t="n"/>
      <c r="E157" s="39" t="n"/>
      <c r="F157" s="39" t="n"/>
      <c r="G157" s="39" t="n"/>
      <c r="H157" s="39" t="n"/>
      <c r="I157" s="39" t="n"/>
      <c r="J157" s="39" t="n"/>
      <c r="K157" s="39" t="n"/>
      <c r="L157" s="39" t="n"/>
      <c r="M157" s="39" t="n"/>
      <c r="N157" s="39" t="n"/>
      <c r="O157" s="39" t="n"/>
      <c r="P157" s="39" t="n"/>
      <c r="Q157" s="39" t="n"/>
      <c r="R157" s="39" t="n"/>
      <c r="S157" s="39" t="n"/>
      <c r="T157" s="39" t="n"/>
      <c r="U157" s="39" t="n"/>
      <c r="V157" s="39" t="n"/>
      <c r="W157" s="39" t="n"/>
      <c r="X157" s="39" t="n"/>
      <c r="Y157" s="39" t="n"/>
      <c r="Z157" s="39" t="n"/>
    </row>
    <row r="158" ht="12.75" customHeight="1" s="198">
      <c r="A158" s="39" t="n"/>
      <c r="B158" s="39" t="n"/>
      <c r="C158" s="39" t="n"/>
      <c r="D158" s="39" t="n"/>
      <c r="E158" s="39" t="n"/>
      <c r="F158" s="39" t="n"/>
      <c r="G158" s="39" t="n"/>
      <c r="H158" s="39" t="n"/>
      <c r="I158" s="39" t="n"/>
      <c r="J158" s="39" t="n"/>
      <c r="K158" s="39" t="n"/>
      <c r="L158" s="39" t="n"/>
      <c r="M158" s="39" t="n"/>
      <c r="N158" s="39" t="n"/>
      <c r="O158" s="39" t="n"/>
      <c r="P158" s="39" t="n"/>
      <c r="Q158" s="39" t="n"/>
      <c r="R158" s="39" t="n"/>
      <c r="S158" s="39" t="n"/>
      <c r="T158" s="39" t="n"/>
      <c r="U158" s="39" t="n"/>
      <c r="V158" s="39" t="n"/>
      <c r="W158" s="39" t="n"/>
      <c r="X158" s="39" t="n"/>
      <c r="Y158" s="39" t="n"/>
      <c r="Z158" s="39" t="n"/>
    </row>
    <row r="159" ht="12.75" customHeight="1" s="198">
      <c r="A159" s="39" t="n"/>
      <c r="B159" s="39" t="n"/>
      <c r="C159" s="39" t="n"/>
      <c r="D159" s="39" t="n"/>
      <c r="E159" s="39" t="n"/>
      <c r="F159" s="39" t="n"/>
      <c r="G159" s="39" t="n"/>
      <c r="H159" s="39" t="n"/>
      <c r="I159" s="39" t="n"/>
      <c r="J159" s="39" t="n"/>
      <c r="K159" s="39" t="n"/>
      <c r="L159" s="39" t="n"/>
      <c r="M159" s="39" t="n"/>
      <c r="N159" s="39" t="n"/>
      <c r="O159" s="39" t="n"/>
      <c r="P159" s="39" t="n"/>
      <c r="Q159" s="39" t="n"/>
      <c r="R159" s="39" t="n"/>
      <c r="S159" s="39" t="n"/>
      <c r="T159" s="39" t="n"/>
      <c r="U159" s="39" t="n"/>
      <c r="V159" s="39" t="n"/>
      <c r="W159" s="39" t="n"/>
      <c r="X159" s="39" t="n"/>
      <c r="Y159" s="39" t="n"/>
      <c r="Z159" s="39" t="n"/>
    </row>
    <row r="160" ht="12.75" customHeight="1" s="198">
      <c r="A160" s="39" t="n"/>
      <c r="B160" s="39" t="n"/>
      <c r="C160" s="39" t="n"/>
      <c r="D160" s="39" t="n"/>
      <c r="E160" s="39" t="n"/>
      <c r="F160" s="39" t="n"/>
      <c r="G160" s="39" t="n"/>
      <c r="H160" s="39" t="n"/>
      <c r="I160" s="39" t="n"/>
      <c r="J160" s="39" t="n"/>
      <c r="K160" s="39" t="n"/>
      <c r="L160" s="39" t="n"/>
      <c r="M160" s="39" t="n"/>
      <c r="N160" s="39" t="n"/>
      <c r="O160" s="39" t="n"/>
      <c r="P160" s="39" t="n"/>
      <c r="Q160" s="39" t="n"/>
      <c r="R160" s="39" t="n"/>
      <c r="S160" s="39" t="n"/>
      <c r="T160" s="39" t="n"/>
      <c r="U160" s="39" t="n"/>
      <c r="V160" s="39" t="n"/>
      <c r="W160" s="39" t="n"/>
      <c r="X160" s="39" t="n"/>
      <c r="Y160" s="39" t="n"/>
      <c r="Z160" s="39" t="n"/>
    </row>
    <row r="161" ht="12.75" customHeight="1" s="198">
      <c r="A161" s="39" t="n"/>
      <c r="B161" s="39" t="n"/>
      <c r="C161" s="39" t="n"/>
      <c r="D161" s="39" t="n"/>
      <c r="E161" s="39" t="n"/>
      <c r="F161" s="39" t="n"/>
      <c r="G161" s="39" t="n"/>
      <c r="H161" s="39" t="n"/>
      <c r="I161" s="39" t="n"/>
      <c r="J161" s="39" t="n"/>
      <c r="K161" s="39" t="n"/>
      <c r="L161" s="39" t="n"/>
      <c r="M161" s="39" t="n"/>
      <c r="N161" s="39" t="n"/>
      <c r="O161" s="39" t="n"/>
      <c r="P161" s="39" t="n"/>
      <c r="Q161" s="39" t="n"/>
      <c r="R161" s="39" t="n"/>
      <c r="S161" s="39" t="n"/>
      <c r="T161" s="39" t="n"/>
      <c r="U161" s="39" t="n"/>
      <c r="V161" s="39" t="n"/>
      <c r="W161" s="39" t="n"/>
      <c r="X161" s="39" t="n"/>
      <c r="Y161" s="39" t="n"/>
      <c r="Z161" s="39" t="n"/>
    </row>
    <row r="162" ht="12.75" customHeight="1" s="198">
      <c r="A162" s="39" t="n"/>
      <c r="B162" s="39" t="n"/>
      <c r="C162" s="39" t="n"/>
      <c r="D162" s="39" t="n"/>
      <c r="E162" s="39" t="n"/>
      <c r="F162" s="39" t="n"/>
      <c r="G162" s="39" t="n"/>
      <c r="H162" s="39" t="n"/>
      <c r="I162" s="39" t="n"/>
      <c r="J162" s="39" t="n"/>
      <c r="K162" s="39" t="n"/>
      <c r="L162" s="39" t="n"/>
      <c r="M162" s="39" t="n"/>
      <c r="N162" s="39" t="n"/>
      <c r="O162" s="39" t="n"/>
      <c r="P162" s="39" t="n"/>
      <c r="Q162" s="39" t="n"/>
      <c r="R162" s="39" t="n"/>
      <c r="S162" s="39" t="n"/>
      <c r="T162" s="39" t="n"/>
      <c r="U162" s="39" t="n"/>
      <c r="V162" s="39" t="n"/>
      <c r="W162" s="39" t="n"/>
      <c r="X162" s="39" t="n"/>
      <c r="Y162" s="39" t="n"/>
      <c r="Z162" s="39" t="n"/>
    </row>
    <row r="163" ht="12.75" customHeight="1" s="198">
      <c r="A163" s="39" t="n"/>
      <c r="B163" s="39" t="n"/>
      <c r="C163" s="39" t="n"/>
      <c r="D163" s="39" t="n"/>
      <c r="E163" s="39" t="n"/>
      <c r="F163" s="39" t="n"/>
      <c r="G163" s="39" t="n"/>
      <c r="H163" s="39" t="n"/>
      <c r="I163" s="39" t="n"/>
      <c r="J163" s="39" t="n"/>
      <c r="K163" s="39" t="n"/>
      <c r="L163" s="39" t="n"/>
      <c r="M163" s="39" t="n"/>
      <c r="N163" s="39" t="n"/>
      <c r="O163" s="39" t="n"/>
      <c r="P163" s="39" t="n"/>
      <c r="Q163" s="39" t="n"/>
      <c r="R163" s="39" t="n"/>
      <c r="S163" s="39" t="n"/>
      <c r="T163" s="39" t="n"/>
      <c r="U163" s="39" t="n"/>
      <c r="V163" s="39" t="n"/>
      <c r="W163" s="39" t="n"/>
      <c r="X163" s="39" t="n"/>
      <c r="Y163" s="39" t="n"/>
      <c r="Z163" s="39" t="n"/>
    </row>
    <row r="164" ht="12.75" customHeight="1" s="198">
      <c r="A164" s="39" t="n"/>
      <c r="B164" s="39" t="n"/>
      <c r="C164" s="39" t="n"/>
      <c r="D164" s="39" t="n"/>
      <c r="E164" s="39" t="n"/>
      <c r="F164" s="39" t="n"/>
      <c r="G164" s="39" t="n"/>
      <c r="H164" s="39" t="n"/>
      <c r="I164" s="39" t="n"/>
      <c r="J164" s="39" t="n"/>
      <c r="K164" s="39" t="n"/>
      <c r="L164" s="39" t="n"/>
      <c r="M164" s="39" t="n"/>
      <c r="N164" s="39" t="n"/>
      <c r="O164" s="39" t="n"/>
      <c r="P164" s="39" t="n"/>
      <c r="Q164" s="39" t="n"/>
      <c r="R164" s="39" t="n"/>
      <c r="S164" s="39" t="n"/>
      <c r="T164" s="39" t="n"/>
      <c r="U164" s="39" t="n"/>
      <c r="V164" s="39" t="n"/>
      <c r="W164" s="39" t="n"/>
      <c r="X164" s="39" t="n"/>
      <c r="Y164" s="39" t="n"/>
      <c r="Z164" s="39" t="n"/>
    </row>
    <row r="165" ht="12.75" customHeight="1" s="198">
      <c r="A165" s="39" t="n"/>
      <c r="B165" s="39" t="n"/>
      <c r="C165" s="39" t="n"/>
      <c r="D165" s="39" t="n"/>
      <c r="E165" s="39" t="n"/>
      <c r="F165" s="39" t="n"/>
      <c r="G165" s="39" t="n"/>
      <c r="H165" s="39" t="n"/>
      <c r="I165" s="39" t="n"/>
      <c r="J165" s="39" t="n"/>
      <c r="K165" s="39" t="n"/>
      <c r="L165" s="39" t="n"/>
      <c r="M165" s="39" t="n"/>
      <c r="N165" s="39" t="n"/>
      <c r="O165" s="39" t="n"/>
      <c r="P165" s="39" t="n"/>
      <c r="Q165" s="39" t="n"/>
      <c r="R165" s="39" t="n"/>
      <c r="S165" s="39" t="n"/>
      <c r="T165" s="39" t="n"/>
      <c r="U165" s="39" t="n"/>
      <c r="V165" s="39" t="n"/>
      <c r="W165" s="39" t="n"/>
      <c r="X165" s="39" t="n"/>
      <c r="Y165" s="39" t="n"/>
      <c r="Z165" s="39" t="n"/>
    </row>
    <row r="166" ht="12.75" customHeight="1" s="198">
      <c r="A166" s="39" t="n"/>
      <c r="B166" s="39" t="n"/>
      <c r="C166" s="39" t="n"/>
      <c r="D166" s="39" t="n"/>
      <c r="E166" s="39" t="n"/>
      <c r="F166" s="39" t="n"/>
      <c r="G166" s="39" t="n"/>
      <c r="H166" s="39" t="n"/>
      <c r="I166" s="39" t="n"/>
      <c r="J166" s="39" t="n"/>
      <c r="K166" s="39" t="n"/>
      <c r="L166" s="39" t="n"/>
      <c r="M166" s="39" t="n"/>
      <c r="N166" s="39" t="n"/>
      <c r="O166" s="39" t="n"/>
      <c r="P166" s="39" t="n"/>
      <c r="Q166" s="39" t="n"/>
      <c r="R166" s="39" t="n"/>
      <c r="S166" s="39" t="n"/>
      <c r="T166" s="39" t="n"/>
      <c r="U166" s="39" t="n"/>
      <c r="V166" s="39" t="n"/>
      <c r="W166" s="39" t="n"/>
      <c r="X166" s="39" t="n"/>
      <c r="Y166" s="39" t="n"/>
      <c r="Z166" s="39" t="n"/>
    </row>
    <row r="167" ht="12.75" customHeight="1" s="198">
      <c r="A167" s="39" t="n"/>
      <c r="B167" s="39" t="n"/>
      <c r="C167" s="39" t="n"/>
      <c r="D167" s="39" t="n"/>
      <c r="E167" s="39" t="n"/>
      <c r="F167" s="39" t="n"/>
      <c r="G167" s="39" t="n"/>
      <c r="H167" s="39" t="n"/>
      <c r="I167" s="39" t="n"/>
      <c r="J167" s="39" t="n"/>
      <c r="K167" s="39" t="n"/>
      <c r="L167" s="39" t="n"/>
      <c r="M167" s="39" t="n"/>
      <c r="N167" s="39" t="n"/>
      <c r="O167" s="39" t="n"/>
      <c r="P167" s="39" t="n"/>
      <c r="Q167" s="39" t="n"/>
      <c r="R167" s="39" t="n"/>
      <c r="S167" s="39" t="n"/>
      <c r="T167" s="39" t="n"/>
      <c r="U167" s="39" t="n"/>
      <c r="V167" s="39" t="n"/>
      <c r="W167" s="39" t="n"/>
      <c r="X167" s="39" t="n"/>
      <c r="Y167" s="39" t="n"/>
      <c r="Z167" s="39" t="n"/>
    </row>
    <row r="168" ht="12.75" customHeight="1" s="198">
      <c r="A168" s="39" t="n"/>
      <c r="B168" s="39" t="n"/>
      <c r="C168" s="39" t="n"/>
      <c r="D168" s="39" t="n"/>
      <c r="E168" s="39" t="n"/>
      <c r="F168" s="39" t="n"/>
      <c r="G168" s="39" t="n"/>
      <c r="H168" s="39" t="n"/>
      <c r="I168" s="39" t="n"/>
      <c r="J168" s="39" t="n"/>
      <c r="K168" s="39" t="n"/>
      <c r="L168" s="39" t="n"/>
      <c r="M168" s="39" t="n"/>
      <c r="N168" s="39" t="n"/>
      <c r="O168" s="39" t="n"/>
      <c r="P168" s="39" t="n"/>
      <c r="Q168" s="39" t="n"/>
      <c r="R168" s="39" t="n"/>
      <c r="S168" s="39" t="n"/>
      <c r="T168" s="39" t="n"/>
      <c r="U168" s="39" t="n"/>
      <c r="V168" s="39" t="n"/>
      <c r="W168" s="39" t="n"/>
      <c r="X168" s="39" t="n"/>
      <c r="Y168" s="39" t="n"/>
      <c r="Z168" s="39" t="n"/>
    </row>
    <row r="169" ht="12.75" customHeight="1" s="198">
      <c r="A169" s="39" t="n"/>
      <c r="B169" s="39" t="n"/>
      <c r="C169" s="39" t="n"/>
      <c r="D169" s="39" t="n"/>
      <c r="E169" s="39" t="n"/>
      <c r="F169" s="39" t="n"/>
      <c r="G169" s="39" t="n"/>
      <c r="H169" s="39" t="n"/>
      <c r="I169" s="39" t="n"/>
      <c r="J169" s="39" t="n"/>
      <c r="K169" s="39" t="n"/>
      <c r="L169" s="39" t="n"/>
      <c r="M169" s="39" t="n"/>
      <c r="N169" s="39" t="n"/>
      <c r="O169" s="39" t="n"/>
      <c r="P169" s="39" t="n"/>
      <c r="Q169" s="39" t="n"/>
      <c r="R169" s="39" t="n"/>
      <c r="S169" s="39" t="n"/>
      <c r="T169" s="39" t="n"/>
      <c r="U169" s="39" t="n"/>
      <c r="V169" s="39" t="n"/>
      <c r="W169" s="39" t="n"/>
      <c r="X169" s="39" t="n"/>
      <c r="Y169" s="39" t="n"/>
      <c r="Z169" s="39" t="n"/>
    </row>
    <row r="170" ht="12.75" customHeight="1" s="198">
      <c r="A170" s="39" t="n"/>
      <c r="B170" s="39" t="n"/>
      <c r="C170" s="39" t="n"/>
      <c r="D170" s="39" t="n"/>
      <c r="E170" s="39" t="n"/>
      <c r="F170" s="39" t="n"/>
      <c r="G170" s="39" t="n"/>
      <c r="H170" s="39" t="n"/>
      <c r="I170" s="39" t="n"/>
      <c r="J170" s="39" t="n"/>
      <c r="K170" s="39" t="n"/>
      <c r="L170" s="39" t="n"/>
      <c r="M170" s="39" t="n"/>
      <c r="N170" s="39" t="n"/>
      <c r="O170" s="39" t="n"/>
      <c r="P170" s="39" t="n"/>
      <c r="Q170" s="39" t="n"/>
      <c r="R170" s="39" t="n"/>
      <c r="S170" s="39" t="n"/>
      <c r="T170" s="39" t="n"/>
      <c r="U170" s="39" t="n"/>
      <c r="V170" s="39" t="n"/>
      <c r="W170" s="39" t="n"/>
      <c r="X170" s="39" t="n"/>
      <c r="Y170" s="39" t="n"/>
      <c r="Z170" s="39" t="n"/>
    </row>
    <row r="171" ht="12.75" customHeight="1" s="198">
      <c r="A171" s="39" t="n"/>
      <c r="B171" s="39" t="n"/>
      <c r="C171" s="39" t="n"/>
      <c r="D171" s="39" t="n"/>
      <c r="E171" s="39" t="n"/>
      <c r="F171" s="39" t="n"/>
      <c r="G171" s="39" t="n"/>
      <c r="H171" s="39" t="n"/>
      <c r="I171" s="39" t="n"/>
      <c r="J171" s="39" t="n"/>
      <c r="K171" s="39" t="n"/>
      <c r="L171" s="39" t="n"/>
      <c r="M171" s="39" t="n"/>
      <c r="N171" s="39" t="n"/>
      <c r="O171" s="39" t="n"/>
      <c r="P171" s="39" t="n"/>
      <c r="Q171" s="39" t="n"/>
      <c r="R171" s="39" t="n"/>
      <c r="S171" s="39" t="n"/>
      <c r="T171" s="39" t="n"/>
      <c r="U171" s="39" t="n"/>
      <c r="V171" s="39" t="n"/>
      <c r="W171" s="39" t="n"/>
      <c r="X171" s="39" t="n"/>
      <c r="Y171" s="39" t="n"/>
      <c r="Z171" s="39" t="n"/>
    </row>
    <row r="172" ht="12.75" customHeight="1" s="198">
      <c r="A172" s="39" t="n"/>
      <c r="B172" s="39" t="n"/>
      <c r="C172" s="39" t="n"/>
      <c r="D172" s="39" t="n"/>
      <c r="E172" s="39" t="n"/>
      <c r="F172" s="39" t="n"/>
      <c r="G172" s="39" t="n"/>
      <c r="H172" s="39" t="n"/>
      <c r="I172" s="39" t="n"/>
      <c r="J172" s="39" t="n"/>
      <c r="K172" s="39" t="n"/>
      <c r="L172" s="39" t="n"/>
      <c r="M172" s="39" t="n"/>
      <c r="N172" s="39" t="n"/>
      <c r="O172" s="39" t="n"/>
      <c r="P172" s="39" t="n"/>
      <c r="Q172" s="39" t="n"/>
      <c r="R172" s="39" t="n"/>
      <c r="S172" s="39" t="n"/>
      <c r="T172" s="39" t="n"/>
      <c r="U172" s="39" t="n"/>
      <c r="V172" s="39" t="n"/>
      <c r="W172" s="39" t="n"/>
      <c r="X172" s="39" t="n"/>
      <c r="Y172" s="39" t="n"/>
      <c r="Z172" s="39" t="n"/>
    </row>
    <row r="173" ht="12.75" customHeight="1" s="198">
      <c r="A173" s="39" t="n"/>
      <c r="B173" s="39" t="n"/>
      <c r="C173" s="39" t="n"/>
      <c r="D173" s="39" t="n"/>
      <c r="E173" s="39" t="n"/>
      <c r="F173" s="39" t="n"/>
      <c r="G173" s="39" t="n"/>
      <c r="H173" s="39" t="n"/>
      <c r="I173" s="39" t="n"/>
      <c r="J173" s="39" t="n"/>
      <c r="K173" s="39" t="n"/>
      <c r="L173" s="39" t="n"/>
      <c r="M173" s="39" t="n"/>
      <c r="N173" s="39" t="n"/>
      <c r="O173" s="39" t="n"/>
      <c r="P173" s="39" t="n"/>
      <c r="Q173" s="39" t="n"/>
      <c r="R173" s="39" t="n"/>
      <c r="S173" s="39" t="n"/>
      <c r="T173" s="39" t="n"/>
      <c r="U173" s="39" t="n"/>
      <c r="V173" s="39" t="n"/>
      <c r="W173" s="39" t="n"/>
      <c r="X173" s="39" t="n"/>
      <c r="Y173" s="39" t="n"/>
      <c r="Z173" s="39" t="n"/>
    </row>
    <row r="174" ht="12.75" customHeight="1" s="198">
      <c r="A174" s="39" t="n"/>
      <c r="B174" s="39" t="n"/>
      <c r="C174" s="39" t="n"/>
      <c r="D174" s="39" t="n"/>
      <c r="E174" s="39" t="n"/>
      <c r="F174" s="39" t="n"/>
      <c r="G174" s="39" t="n"/>
      <c r="H174" s="39" t="n"/>
      <c r="I174" s="39" t="n"/>
      <c r="J174" s="39" t="n"/>
      <c r="K174" s="39" t="n"/>
      <c r="L174" s="39" t="n"/>
      <c r="M174" s="39" t="n"/>
      <c r="N174" s="39" t="n"/>
      <c r="O174" s="39" t="n"/>
      <c r="P174" s="39" t="n"/>
      <c r="Q174" s="39" t="n"/>
      <c r="R174" s="39" t="n"/>
      <c r="S174" s="39" t="n"/>
      <c r="T174" s="39" t="n"/>
      <c r="U174" s="39" t="n"/>
      <c r="V174" s="39" t="n"/>
      <c r="W174" s="39" t="n"/>
      <c r="X174" s="39" t="n"/>
      <c r="Y174" s="39" t="n"/>
      <c r="Z174" s="39" t="n"/>
    </row>
    <row r="175" ht="12.75" customHeight="1" s="198">
      <c r="A175" s="39" t="n"/>
      <c r="B175" s="39" t="n"/>
      <c r="C175" s="39" t="n"/>
      <c r="D175" s="39" t="n"/>
      <c r="E175" s="39" t="n"/>
      <c r="F175" s="39" t="n"/>
      <c r="G175" s="39" t="n"/>
      <c r="H175" s="39" t="n"/>
      <c r="I175" s="39" t="n"/>
      <c r="J175" s="39" t="n"/>
      <c r="K175" s="39" t="n"/>
      <c r="L175" s="39" t="n"/>
      <c r="M175" s="39" t="n"/>
      <c r="N175" s="39" t="n"/>
      <c r="O175" s="39" t="n"/>
      <c r="P175" s="39" t="n"/>
      <c r="Q175" s="39" t="n"/>
      <c r="R175" s="39" t="n"/>
      <c r="S175" s="39" t="n"/>
      <c r="T175" s="39" t="n"/>
      <c r="U175" s="39" t="n"/>
      <c r="V175" s="39" t="n"/>
      <c r="W175" s="39" t="n"/>
      <c r="X175" s="39" t="n"/>
      <c r="Y175" s="39" t="n"/>
      <c r="Z175" s="39" t="n"/>
    </row>
    <row r="176" ht="12.75" customHeight="1" s="198">
      <c r="A176" s="39" t="n"/>
      <c r="B176" s="39" t="n"/>
      <c r="C176" s="39" t="n"/>
      <c r="D176" s="39" t="n"/>
      <c r="E176" s="39" t="n"/>
      <c r="F176" s="39" t="n"/>
      <c r="G176" s="39" t="n"/>
      <c r="H176" s="39" t="n"/>
      <c r="I176" s="39" t="n"/>
      <c r="J176" s="39" t="n"/>
      <c r="K176" s="39" t="n"/>
      <c r="L176" s="39" t="n"/>
      <c r="M176" s="39" t="n"/>
      <c r="N176" s="39" t="n"/>
      <c r="O176" s="39" t="n"/>
      <c r="P176" s="39" t="n"/>
      <c r="Q176" s="39" t="n"/>
      <c r="R176" s="39" t="n"/>
      <c r="S176" s="39" t="n"/>
      <c r="T176" s="39" t="n"/>
      <c r="U176" s="39" t="n"/>
      <c r="V176" s="39" t="n"/>
      <c r="W176" s="39" t="n"/>
      <c r="X176" s="39" t="n"/>
      <c r="Y176" s="39" t="n"/>
      <c r="Z176" s="39" t="n"/>
    </row>
    <row r="177" ht="12.75" customHeight="1" s="198">
      <c r="A177" s="39" t="n"/>
      <c r="B177" s="39" t="n"/>
      <c r="C177" s="39" t="n"/>
      <c r="D177" s="39" t="n"/>
      <c r="E177" s="39" t="n"/>
      <c r="F177" s="39" t="n"/>
      <c r="G177" s="39" t="n"/>
      <c r="H177" s="39" t="n"/>
      <c r="I177" s="39" t="n"/>
      <c r="J177" s="39" t="n"/>
      <c r="K177" s="39" t="n"/>
      <c r="L177" s="39" t="n"/>
      <c r="M177" s="39" t="n"/>
      <c r="N177" s="39" t="n"/>
      <c r="O177" s="39" t="n"/>
      <c r="P177" s="39" t="n"/>
      <c r="Q177" s="39" t="n"/>
      <c r="R177" s="39" t="n"/>
      <c r="S177" s="39" t="n"/>
      <c r="T177" s="39" t="n"/>
      <c r="U177" s="39" t="n"/>
      <c r="V177" s="39" t="n"/>
      <c r="W177" s="39" t="n"/>
      <c r="X177" s="39" t="n"/>
      <c r="Y177" s="39" t="n"/>
      <c r="Z177" s="39" t="n"/>
    </row>
    <row r="178" ht="12.75" customHeight="1" s="198">
      <c r="A178" s="39" t="n"/>
      <c r="B178" s="39" t="n"/>
      <c r="C178" s="39" t="n"/>
      <c r="D178" s="39" t="n"/>
      <c r="E178" s="39" t="n"/>
      <c r="F178" s="39" t="n"/>
      <c r="G178" s="39" t="n"/>
      <c r="H178" s="39" t="n"/>
      <c r="I178" s="39" t="n"/>
      <c r="J178" s="39" t="n"/>
      <c r="K178" s="39" t="n"/>
      <c r="L178" s="39" t="n"/>
      <c r="M178" s="39" t="n"/>
      <c r="N178" s="39" t="n"/>
      <c r="O178" s="39" t="n"/>
      <c r="P178" s="39" t="n"/>
      <c r="Q178" s="39" t="n"/>
      <c r="R178" s="39" t="n"/>
      <c r="S178" s="39" t="n"/>
      <c r="T178" s="39" t="n"/>
      <c r="U178" s="39" t="n"/>
      <c r="V178" s="39" t="n"/>
      <c r="W178" s="39" t="n"/>
      <c r="X178" s="39" t="n"/>
      <c r="Y178" s="39" t="n"/>
      <c r="Z178" s="39" t="n"/>
    </row>
    <row r="179" ht="12.75" customHeight="1" s="198">
      <c r="A179" s="39" t="n"/>
      <c r="B179" s="39" t="n"/>
      <c r="C179" s="39" t="n"/>
      <c r="D179" s="39" t="n"/>
      <c r="E179" s="39" t="n"/>
      <c r="F179" s="39" t="n"/>
      <c r="G179" s="39" t="n"/>
      <c r="H179" s="39" t="n"/>
      <c r="I179" s="39" t="n"/>
      <c r="J179" s="39" t="n"/>
      <c r="K179" s="39" t="n"/>
      <c r="L179" s="39" t="n"/>
      <c r="M179" s="39" t="n"/>
      <c r="N179" s="39" t="n"/>
      <c r="O179" s="39" t="n"/>
      <c r="P179" s="39" t="n"/>
      <c r="Q179" s="39" t="n"/>
      <c r="R179" s="39" t="n"/>
      <c r="S179" s="39" t="n"/>
      <c r="T179" s="39" t="n"/>
      <c r="U179" s="39" t="n"/>
      <c r="V179" s="39" t="n"/>
      <c r="W179" s="39" t="n"/>
      <c r="X179" s="39" t="n"/>
      <c r="Y179" s="39" t="n"/>
      <c r="Z179" s="39" t="n"/>
    </row>
    <row r="180" ht="12.75" customHeight="1" s="198">
      <c r="A180" s="39" t="n"/>
      <c r="B180" s="39" t="n"/>
      <c r="C180" s="39" t="n"/>
      <c r="D180" s="39" t="n"/>
      <c r="E180" s="39" t="n"/>
      <c r="F180" s="39" t="n"/>
      <c r="G180" s="39" t="n"/>
      <c r="H180" s="39" t="n"/>
      <c r="I180" s="39" t="n"/>
      <c r="J180" s="39" t="n"/>
      <c r="K180" s="39" t="n"/>
      <c r="L180" s="39" t="n"/>
      <c r="M180" s="39" t="n"/>
      <c r="N180" s="39" t="n"/>
      <c r="O180" s="39" t="n"/>
      <c r="P180" s="39" t="n"/>
      <c r="Q180" s="39" t="n"/>
      <c r="R180" s="39" t="n"/>
      <c r="S180" s="39" t="n"/>
      <c r="T180" s="39" t="n"/>
      <c r="U180" s="39" t="n"/>
      <c r="V180" s="39" t="n"/>
      <c r="W180" s="39" t="n"/>
      <c r="X180" s="39" t="n"/>
      <c r="Y180" s="39" t="n"/>
      <c r="Z180" s="39" t="n"/>
    </row>
    <row r="181" ht="12.75" customHeight="1" s="198">
      <c r="A181" s="39" t="n"/>
      <c r="B181" s="39" t="n"/>
      <c r="C181" s="39" t="n"/>
      <c r="D181" s="39" t="n"/>
      <c r="E181" s="39" t="n"/>
      <c r="F181" s="39" t="n"/>
      <c r="G181" s="39" t="n"/>
      <c r="H181" s="39" t="n"/>
      <c r="I181" s="39" t="n"/>
      <c r="J181" s="39" t="n"/>
      <c r="K181" s="39" t="n"/>
      <c r="L181" s="39" t="n"/>
      <c r="M181" s="39" t="n"/>
      <c r="N181" s="39" t="n"/>
      <c r="O181" s="39" t="n"/>
      <c r="P181" s="39" t="n"/>
      <c r="Q181" s="39" t="n"/>
      <c r="R181" s="39" t="n"/>
      <c r="S181" s="39" t="n"/>
      <c r="T181" s="39" t="n"/>
      <c r="U181" s="39" t="n"/>
      <c r="V181" s="39" t="n"/>
      <c r="W181" s="39" t="n"/>
      <c r="X181" s="39" t="n"/>
      <c r="Y181" s="39" t="n"/>
      <c r="Z181" s="39" t="n"/>
    </row>
    <row r="182" ht="12.75" customHeight="1" s="198">
      <c r="A182" s="39" t="n"/>
      <c r="B182" s="39" t="n"/>
      <c r="C182" s="39" t="n"/>
      <c r="D182" s="39" t="n"/>
      <c r="E182" s="39" t="n"/>
      <c r="F182" s="39" t="n"/>
      <c r="G182" s="39" t="n"/>
      <c r="H182" s="39" t="n"/>
      <c r="I182" s="39" t="n"/>
      <c r="J182" s="39" t="n"/>
      <c r="K182" s="39" t="n"/>
      <c r="L182" s="39" t="n"/>
      <c r="M182" s="39" t="n"/>
      <c r="N182" s="39" t="n"/>
      <c r="O182" s="39" t="n"/>
      <c r="P182" s="39" t="n"/>
      <c r="Q182" s="39" t="n"/>
      <c r="R182" s="39" t="n"/>
      <c r="S182" s="39" t="n"/>
      <c r="T182" s="39" t="n"/>
      <c r="U182" s="39" t="n"/>
      <c r="V182" s="39" t="n"/>
      <c r="W182" s="39" t="n"/>
      <c r="X182" s="39" t="n"/>
      <c r="Y182" s="39" t="n"/>
      <c r="Z182" s="39" t="n"/>
    </row>
    <row r="183" ht="12.75" customHeight="1" s="198">
      <c r="A183" s="39" t="n"/>
      <c r="B183" s="39" t="n"/>
      <c r="C183" s="39" t="n"/>
      <c r="D183" s="39" t="n"/>
      <c r="E183" s="39" t="n"/>
      <c r="F183" s="39" t="n"/>
      <c r="G183" s="39" t="n"/>
      <c r="H183" s="39" t="n"/>
      <c r="I183" s="39" t="n"/>
      <c r="J183" s="39" t="n"/>
      <c r="K183" s="39" t="n"/>
      <c r="L183" s="39" t="n"/>
      <c r="M183" s="39" t="n"/>
      <c r="N183" s="39" t="n"/>
      <c r="O183" s="39" t="n"/>
      <c r="P183" s="39" t="n"/>
      <c r="Q183" s="39" t="n"/>
      <c r="R183" s="39" t="n"/>
      <c r="S183" s="39" t="n"/>
      <c r="T183" s="39" t="n"/>
      <c r="U183" s="39" t="n"/>
      <c r="V183" s="39" t="n"/>
      <c r="W183" s="39" t="n"/>
      <c r="X183" s="39" t="n"/>
      <c r="Y183" s="39" t="n"/>
      <c r="Z183" s="39" t="n"/>
    </row>
    <row r="184" ht="12.75" customHeight="1" s="198">
      <c r="A184" s="39" t="n"/>
      <c r="B184" s="39" t="n"/>
      <c r="C184" s="39" t="n"/>
      <c r="D184" s="39" t="n"/>
      <c r="E184" s="39" t="n"/>
      <c r="F184" s="39" t="n"/>
      <c r="G184" s="39" t="n"/>
      <c r="H184" s="39" t="n"/>
      <c r="I184" s="39" t="n"/>
      <c r="J184" s="39" t="n"/>
      <c r="K184" s="39" t="n"/>
      <c r="L184" s="39" t="n"/>
      <c r="M184" s="39" t="n"/>
      <c r="N184" s="39" t="n"/>
      <c r="O184" s="39" t="n"/>
      <c r="P184" s="39" t="n"/>
      <c r="Q184" s="39" t="n"/>
      <c r="R184" s="39" t="n"/>
      <c r="S184" s="39" t="n"/>
      <c r="T184" s="39" t="n"/>
      <c r="U184" s="39" t="n"/>
      <c r="V184" s="39" t="n"/>
      <c r="W184" s="39" t="n"/>
      <c r="X184" s="39" t="n"/>
      <c r="Y184" s="39" t="n"/>
      <c r="Z184" s="39" t="n"/>
    </row>
    <row r="185" ht="12.75" customHeight="1" s="198">
      <c r="A185" s="39" t="n"/>
      <c r="B185" s="39" t="n"/>
      <c r="C185" s="39" t="n"/>
      <c r="D185" s="39" t="n"/>
      <c r="E185" s="39" t="n"/>
      <c r="F185" s="39" t="n"/>
      <c r="G185" s="39" t="n"/>
      <c r="H185" s="39" t="n"/>
      <c r="I185" s="39" t="n"/>
      <c r="J185" s="39" t="n"/>
      <c r="K185" s="39" t="n"/>
      <c r="L185" s="39" t="n"/>
      <c r="M185" s="39" t="n"/>
      <c r="N185" s="39" t="n"/>
      <c r="O185" s="39" t="n"/>
      <c r="P185" s="39" t="n"/>
      <c r="Q185" s="39" t="n"/>
      <c r="R185" s="39" t="n"/>
      <c r="S185" s="39" t="n"/>
      <c r="T185" s="39" t="n"/>
      <c r="U185" s="39" t="n"/>
      <c r="V185" s="39" t="n"/>
      <c r="W185" s="39" t="n"/>
      <c r="X185" s="39" t="n"/>
      <c r="Y185" s="39" t="n"/>
      <c r="Z185" s="39" t="n"/>
    </row>
    <row r="186" ht="12.75" customHeight="1" s="198">
      <c r="A186" s="39" t="n"/>
      <c r="B186" s="39" t="n"/>
      <c r="C186" s="39" t="n"/>
      <c r="D186" s="39" t="n"/>
      <c r="E186" s="39" t="n"/>
      <c r="F186" s="39" t="n"/>
      <c r="G186" s="39" t="n"/>
      <c r="H186" s="39" t="n"/>
      <c r="I186" s="39" t="n"/>
      <c r="J186" s="39" t="n"/>
      <c r="K186" s="39" t="n"/>
      <c r="L186" s="39" t="n"/>
      <c r="M186" s="39" t="n"/>
      <c r="N186" s="39" t="n"/>
      <c r="O186" s="39" t="n"/>
      <c r="P186" s="39" t="n"/>
      <c r="Q186" s="39" t="n"/>
      <c r="R186" s="39" t="n"/>
      <c r="S186" s="39" t="n"/>
      <c r="T186" s="39" t="n"/>
      <c r="U186" s="39" t="n"/>
      <c r="V186" s="39" t="n"/>
      <c r="W186" s="39" t="n"/>
      <c r="X186" s="39" t="n"/>
      <c r="Y186" s="39" t="n"/>
      <c r="Z186" s="39" t="n"/>
    </row>
    <row r="187" ht="12.75" customHeight="1" s="198">
      <c r="A187" s="39" t="n"/>
      <c r="B187" s="39" t="n"/>
      <c r="C187" s="39" t="n"/>
      <c r="D187" s="39" t="n"/>
      <c r="E187" s="39" t="n"/>
      <c r="F187" s="39" t="n"/>
      <c r="G187" s="39" t="n"/>
      <c r="H187" s="39" t="n"/>
      <c r="I187" s="39" t="n"/>
      <c r="J187" s="39" t="n"/>
      <c r="K187" s="39" t="n"/>
      <c r="L187" s="39" t="n"/>
      <c r="M187" s="39" t="n"/>
      <c r="N187" s="39" t="n"/>
      <c r="O187" s="39" t="n"/>
      <c r="P187" s="39" t="n"/>
      <c r="Q187" s="39" t="n"/>
      <c r="R187" s="39" t="n"/>
      <c r="S187" s="39" t="n"/>
      <c r="T187" s="39" t="n"/>
      <c r="U187" s="39" t="n"/>
      <c r="V187" s="39" t="n"/>
      <c r="W187" s="39" t="n"/>
      <c r="X187" s="39" t="n"/>
      <c r="Y187" s="39" t="n"/>
      <c r="Z187" s="39" t="n"/>
    </row>
    <row r="188" ht="12.75" customHeight="1" s="198">
      <c r="A188" s="39" t="n"/>
      <c r="B188" s="39" t="n"/>
      <c r="C188" s="39" t="n"/>
      <c r="D188" s="39" t="n"/>
      <c r="E188" s="39" t="n"/>
      <c r="F188" s="39" t="n"/>
      <c r="G188" s="39" t="n"/>
      <c r="H188" s="39" t="n"/>
      <c r="I188" s="39" t="n"/>
      <c r="J188" s="39" t="n"/>
      <c r="K188" s="39" t="n"/>
      <c r="L188" s="39" t="n"/>
      <c r="M188" s="39" t="n"/>
      <c r="N188" s="39" t="n"/>
      <c r="O188" s="39" t="n"/>
      <c r="P188" s="39" t="n"/>
      <c r="Q188" s="39" t="n"/>
      <c r="R188" s="39" t="n"/>
      <c r="S188" s="39" t="n"/>
      <c r="T188" s="39" t="n"/>
      <c r="U188" s="39" t="n"/>
      <c r="V188" s="39" t="n"/>
      <c r="W188" s="39" t="n"/>
      <c r="X188" s="39" t="n"/>
      <c r="Y188" s="39" t="n"/>
      <c r="Z188" s="39" t="n"/>
    </row>
    <row r="189" ht="12.75" customHeight="1" s="198">
      <c r="A189" s="39" t="n"/>
      <c r="B189" s="39" t="n"/>
      <c r="C189" s="39" t="n"/>
      <c r="D189" s="39" t="n"/>
      <c r="E189" s="39" t="n"/>
      <c r="F189" s="39" t="n"/>
      <c r="G189" s="39" t="n"/>
      <c r="H189" s="39" t="n"/>
      <c r="I189" s="39" t="n"/>
      <c r="J189" s="39" t="n"/>
      <c r="K189" s="39" t="n"/>
      <c r="L189" s="39" t="n"/>
      <c r="M189" s="39" t="n"/>
      <c r="N189" s="39" t="n"/>
      <c r="O189" s="39" t="n"/>
      <c r="P189" s="39" t="n"/>
      <c r="Q189" s="39" t="n"/>
      <c r="R189" s="39" t="n"/>
      <c r="S189" s="39" t="n"/>
      <c r="T189" s="39" t="n"/>
      <c r="U189" s="39" t="n"/>
      <c r="V189" s="39" t="n"/>
      <c r="W189" s="39" t="n"/>
      <c r="X189" s="39" t="n"/>
      <c r="Y189" s="39" t="n"/>
      <c r="Z189" s="39" t="n"/>
    </row>
    <row r="190" ht="12.75" customHeight="1" s="198">
      <c r="A190" s="39" t="n"/>
      <c r="B190" s="39" t="n"/>
      <c r="C190" s="39" t="n"/>
      <c r="D190" s="39" t="n"/>
      <c r="E190" s="39" t="n"/>
      <c r="F190" s="39" t="n"/>
      <c r="G190" s="39" t="n"/>
      <c r="H190" s="39" t="n"/>
      <c r="I190" s="39" t="n"/>
      <c r="J190" s="39" t="n"/>
      <c r="K190" s="39" t="n"/>
      <c r="L190" s="39" t="n"/>
      <c r="M190" s="39" t="n"/>
      <c r="N190" s="39" t="n"/>
      <c r="O190" s="39" t="n"/>
      <c r="P190" s="39" t="n"/>
      <c r="Q190" s="39" t="n"/>
      <c r="R190" s="39" t="n"/>
      <c r="S190" s="39" t="n"/>
      <c r="T190" s="39" t="n"/>
      <c r="U190" s="39" t="n"/>
      <c r="V190" s="39" t="n"/>
      <c r="W190" s="39" t="n"/>
      <c r="X190" s="39" t="n"/>
      <c r="Y190" s="39" t="n"/>
      <c r="Z190" s="39" t="n"/>
    </row>
    <row r="191" ht="12.75" customHeight="1" s="198">
      <c r="A191" s="39" t="n"/>
      <c r="B191" s="39" t="n"/>
      <c r="C191" s="39" t="n"/>
      <c r="D191" s="39" t="n"/>
      <c r="E191" s="39" t="n"/>
      <c r="F191" s="39" t="n"/>
      <c r="G191" s="39" t="n"/>
      <c r="H191" s="39" t="n"/>
      <c r="I191" s="39" t="n"/>
      <c r="J191" s="39" t="n"/>
      <c r="K191" s="39" t="n"/>
      <c r="L191" s="39" t="n"/>
      <c r="M191" s="39" t="n"/>
      <c r="N191" s="39" t="n"/>
      <c r="O191" s="39" t="n"/>
      <c r="P191" s="39" t="n"/>
      <c r="Q191" s="39" t="n"/>
      <c r="R191" s="39" t="n"/>
      <c r="S191" s="39" t="n"/>
      <c r="T191" s="39" t="n"/>
      <c r="U191" s="39" t="n"/>
      <c r="V191" s="39" t="n"/>
      <c r="W191" s="39" t="n"/>
      <c r="X191" s="39" t="n"/>
      <c r="Y191" s="39" t="n"/>
      <c r="Z191" s="39" t="n"/>
    </row>
    <row r="192" ht="12.75" customHeight="1" s="198">
      <c r="A192" s="39" t="n"/>
      <c r="B192" s="39" t="n"/>
      <c r="C192" s="39" t="n"/>
      <c r="D192" s="39" t="n"/>
      <c r="E192" s="39" t="n"/>
      <c r="F192" s="39" t="n"/>
      <c r="G192" s="39" t="n"/>
      <c r="H192" s="39" t="n"/>
      <c r="I192" s="39" t="n"/>
      <c r="J192" s="39" t="n"/>
      <c r="K192" s="39" t="n"/>
      <c r="L192" s="39" t="n"/>
      <c r="M192" s="39" t="n"/>
      <c r="N192" s="39" t="n"/>
      <c r="O192" s="39" t="n"/>
      <c r="P192" s="39" t="n"/>
      <c r="Q192" s="39" t="n"/>
      <c r="R192" s="39" t="n"/>
      <c r="S192" s="39" t="n"/>
      <c r="T192" s="39" t="n"/>
      <c r="U192" s="39" t="n"/>
      <c r="V192" s="39" t="n"/>
      <c r="W192" s="39" t="n"/>
      <c r="X192" s="39" t="n"/>
      <c r="Y192" s="39" t="n"/>
      <c r="Z192" s="39" t="n"/>
    </row>
    <row r="193" ht="12.75" customHeight="1" s="198">
      <c r="A193" s="39" t="n"/>
      <c r="B193" s="39" t="n"/>
      <c r="C193" s="39" t="n"/>
      <c r="D193" s="39" t="n"/>
      <c r="E193" s="39" t="n"/>
      <c r="F193" s="39" t="n"/>
      <c r="G193" s="39" t="n"/>
      <c r="H193" s="39" t="n"/>
      <c r="I193" s="39" t="n"/>
      <c r="J193" s="39" t="n"/>
      <c r="K193" s="39" t="n"/>
      <c r="L193" s="39" t="n"/>
      <c r="M193" s="39" t="n"/>
      <c r="N193" s="39" t="n"/>
      <c r="O193" s="39" t="n"/>
      <c r="P193" s="39" t="n"/>
      <c r="Q193" s="39" t="n"/>
      <c r="R193" s="39" t="n"/>
      <c r="S193" s="39" t="n"/>
      <c r="T193" s="39" t="n"/>
      <c r="U193" s="39" t="n"/>
      <c r="V193" s="39" t="n"/>
      <c r="W193" s="39" t="n"/>
      <c r="X193" s="39" t="n"/>
      <c r="Y193" s="39" t="n"/>
      <c r="Z193" s="39" t="n"/>
    </row>
    <row r="194" ht="12.75" customHeight="1" s="198">
      <c r="A194" s="39" t="n"/>
      <c r="B194" s="39" t="n"/>
      <c r="C194" s="39" t="n"/>
      <c r="D194" s="39" t="n"/>
      <c r="E194" s="39" t="n"/>
      <c r="F194" s="39" t="n"/>
      <c r="G194" s="39" t="n"/>
      <c r="H194" s="39" t="n"/>
      <c r="I194" s="39" t="n"/>
      <c r="J194" s="39" t="n"/>
      <c r="K194" s="39" t="n"/>
      <c r="L194" s="39" t="n"/>
      <c r="M194" s="39" t="n"/>
      <c r="N194" s="39" t="n"/>
      <c r="O194" s="39" t="n"/>
      <c r="P194" s="39" t="n"/>
      <c r="Q194" s="39" t="n"/>
      <c r="R194" s="39" t="n"/>
      <c r="S194" s="39" t="n"/>
      <c r="T194" s="39" t="n"/>
      <c r="U194" s="39" t="n"/>
      <c r="V194" s="39" t="n"/>
      <c r="W194" s="39" t="n"/>
      <c r="X194" s="39" t="n"/>
      <c r="Y194" s="39" t="n"/>
      <c r="Z194" s="39" t="n"/>
    </row>
    <row r="195" ht="12.75" customHeight="1" s="198">
      <c r="A195" s="39" t="n"/>
      <c r="B195" s="39" t="n"/>
      <c r="C195" s="39" t="n"/>
      <c r="D195" s="39" t="n"/>
      <c r="E195" s="39" t="n"/>
      <c r="F195" s="39" t="n"/>
      <c r="G195" s="39" t="n"/>
      <c r="H195" s="39" t="n"/>
      <c r="I195" s="39" t="n"/>
      <c r="J195" s="39" t="n"/>
      <c r="K195" s="39" t="n"/>
      <c r="L195" s="39" t="n"/>
      <c r="M195" s="39" t="n"/>
      <c r="N195" s="39" t="n"/>
      <c r="O195" s="39" t="n"/>
      <c r="P195" s="39" t="n"/>
      <c r="Q195" s="39" t="n"/>
      <c r="R195" s="39" t="n"/>
      <c r="S195" s="39" t="n"/>
      <c r="T195" s="39" t="n"/>
      <c r="U195" s="39" t="n"/>
      <c r="V195" s="39" t="n"/>
      <c r="W195" s="39" t="n"/>
      <c r="X195" s="39" t="n"/>
      <c r="Y195" s="39" t="n"/>
      <c r="Z195" s="39" t="n"/>
    </row>
    <row r="196" ht="12.75" customHeight="1" s="198">
      <c r="A196" s="39" t="n"/>
      <c r="B196" s="39" t="n"/>
      <c r="C196" s="39" t="n"/>
      <c r="D196" s="39" t="n"/>
      <c r="E196" s="39" t="n"/>
      <c r="F196" s="39" t="n"/>
      <c r="G196" s="39" t="n"/>
      <c r="H196" s="39" t="n"/>
      <c r="I196" s="39" t="n"/>
      <c r="J196" s="39" t="n"/>
      <c r="K196" s="39" t="n"/>
      <c r="L196" s="39" t="n"/>
      <c r="M196" s="39" t="n"/>
      <c r="N196" s="39" t="n"/>
      <c r="O196" s="39" t="n"/>
      <c r="P196" s="39" t="n"/>
      <c r="Q196" s="39" t="n"/>
      <c r="R196" s="39" t="n"/>
      <c r="S196" s="39" t="n"/>
      <c r="T196" s="39" t="n"/>
      <c r="U196" s="39" t="n"/>
      <c r="V196" s="39" t="n"/>
      <c r="W196" s="39" t="n"/>
      <c r="X196" s="39" t="n"/>
      <c r="Y196" s="39" t="n"/>
      <c r="Z196" s="39" t="n"/>
    </row>
    <row r="197" ht="12.75" customHeight="1" s="198">
      <c r="A197" s="39" t="n"/>
      <c r="B197" s="39" t="n"/>
      <c r="C197" s="39" t="n"/>
      <c r="D197" s="39" t="n"/>
      <c r="E197" s="39" t="n"/>
      <c r="F197" s="39" t="n"/>
      <c r="G197" s="39" t="n"/>
      <c r="H197" s="39" t="n"/>
      <c r="I197" s="39" t="n"/>
      <c r="J197" s="39" t="n"/>
      <c r="K197" s="39" t="n"/>
      <c r="L197" s="39" t="n"/>
      <c r="M197" s="39" t="n"/>
      <c r="N197" s="39" t="n"/>
      <c r="O197" s="39" t="n"/>
      <c r="P197" s="39" t="n"/>
      <c r="Q197" s="39" t="n"/>
      <c r="R197" s="39" t="n"/>
      <c r="S197" s="39" t="n"/>
      <c r="T197" s="39" t="n"/>
      <c r="U197" s="39" t="n"/>
      <c r="V197" s="39" t="n"/>
      <c r="W197" s="39" t="n"/>
      <c r="X197" s="39" t="n"/>
      <c r="Y197" s="39" t="n"/>
      <c r="Z197" s="39" t="n"/>
    </row>
    <row r="198" ht="12.75" customHeight="1" s="198">
      <c r="A198" s="39" t="n"/>
      <c r="B198" s="39" t="n"/>
      <c r="C198" s="39" t="n"/>
      <c r="D198" s="39" t="n"/>
      <c r="E198" s="39" t="n"/>
      <c r="F198" s="39" t="n"/>
      <c r="G198" s="39" t="n"/>
      <c r="H198" s="39" t="n"/>
      <c r="I198" s="39" t="n"/>
      <c r="J198" s="39" t="n"/>
      <c r="K198" s="39" t="n"/>
      <c r="L198" s="39" t="n"/>
      <c r="M198" s="39" t="n"/>
      <c r="N198" s="39" t="n"/>
      <c r="O198" s="39" t="n"/>
      <c r="P198" s="39" t="n"/>
      <c r="Q198" s="39" t="n"/>
      <c r="R198" s="39" t="n"/>
      <c r="S198" s="39" t="n"/>
      <c r="T198" s="39" t="n"/>
      <c r="U198" s="39" t="n"/>
      <c r="V198" s="39" t="n"/>
      <c r="W198" s="39" t="n"/>
      <c r="X198" s="39" t="n"/>
      <c r="Y198" s="39" t="n"/>
      <c r="Z198" s="39" t="n"/>
    </row>
    <row r="199" ht="12.75" customHeight="1" s="198">
      <c r="A199" s="39" t="n"/>
      <c r="B199" s="39" t="n"/>
      <c r="C199" s="39" t="n"/>
      <c r="D199" s="39" t="n"/>
      <c r="E199" s="39" t="n"/>
      <c r="F199" s="39" t="n"/>
      <c r="G199" s="39" t="n"/>
      <c r="H199" s="39" t="n"/>
      <c r="I199" s="39" t="n"/>
      <c r="J199" s="39" t="n"/>
      <c r="K199" s="39" t="n"/>
      <c r="L199" s="39" t="n"/>
      <c r="M199" s="39" t="n"/>
      <c r="N199" s="39" t="n"/>
      <c r="O199" s="39" t="n"/>
      <c r="P199" s="39" t="n"/>
      <c r="Q199" s="39" t="n"/>
      <c r="R199" s="39" t="n"/>
      <c r="S199" s="39" t="n"/>
      <c r="T199" s="39" t="n"/>
      <c r="U199" s="39" t="n"/>
      <c r="V199" s="39" t="n"/>
      <c r="W199" s="39" t="n"/>
      <c r="X199" s="39" t="n"/>
      <c r="Y199" s="39" t="n"/>
      <c r="Z199" s="39" t="n"/>
    </row>
    <row r="200" ht="12.75" customHeight="1" s="198">
      <c r="A200" s="39" t="n"/>
      <c r="B200" s="39" t="n"/>
      <c r="C200" s="39" t="n"/>
      <c r="D200" s="39" t="n"/>
      <c r="E200" s="39" t="n"/>
      <c r="F200" s="39" t="n"/>
      <c r="G200" s="39" t="n"/>
      <c r="H200" s="39" t="n"/>
      <c r="I200" s="39" t="n"/>
      <c r="J200" s="39" t="n"/>
      <c r="K200" s="39" t="n"/>
      <c r="L200" s="39" t="n"/>
      <c r="M200" s="39" t="n"/>
      <c r="N200" s="39" t="n"/>
      <c r="O200" s="39" t="n"/>
      <c r="P200" s="39" t="n"/>
      <c r="Q200" s="39" t="n"/>
      <c r="R200" s="39" t="n"/>
      <c r="S200" s="39" t="n"/>
      <c r="T200" s="39" t="n"/>
      <c r="U200" s="39" t="n"/>
      <c r="V200" s="39" t="n"/>
      <c r="W200" s="39" t="n"/>
      <c r="X200" s="39" t="n"/>
      <c r="Y200" s="39" t="n"/>
      <c r="Z200" s="39" t="n"/>
    </row>
    <row r="201" ht="12.75" customHeight="1" s="198">
      <c r="A201" s="39" t="n"/>
      <c r="B201" s="39" t="n"/>
      <c r="C201" s="39" t="n"/>
      <c r="D201" s="39" t="n"/>
      <c r="E201" s="39" t="n"/>
      <c r="F201" s="39" t="n"/>
      <c r="G201" s="39" t="n"/>
      <c r="H201" s="39" t="n"/>
      <c r="I201" s="39" t="n"/>
      <c r="J201" s="39" t="n"/>
      <c r="K201" s="39" t="n"/>
      <c r="L201" s="39" t="n"/>
      <c r="M201" s="39" t="n"/>
      <c r="N201" s="39" t="n"/>
      <c r="O201" s="39" t="n"/>
      <c r="P201" s="39" t="n"/>
      <c r="Q201" s="39" t="n"/>
      <c r="R201" s="39" t="n"/>
      <c r="S201" s="39" t="n"/>
      <c r="T201" s="39" t="n"/>
      <c r="U201" s="39" t="n"/>
      <c r="V201" s="39" t="n"/>
      <c r="W201" s="39" t="n"/>
      <c r="X201" s="39" t="n"/>
      <c r="Y201" s="39" t="n"/>
      <c r="Z201" s="39" t="n"/>
    </row>
    <row r="202" ht="12.75" customHeight="1" s="198">
      <c r="A202" s="39" t="n"/>
      <c r="B202" s="39" t="n"/>
      <c r="C202" s="39" t="n"/>
      <c r="D202" s="39" t="n"/>
      <c r="E202" s="39" t="n"/>
      <c r="F202" s="39" t="n"/>
      <c r="G202" s="39" t="n"/>
      <c r="H202" s="39" t="n"/>
      <c r="I202" s="39" t="n"/>
      <c r="J202" s="39" t="n"/>
      <c r="K202" s="39" t="n"/>
      <c r="L202" s="39" t="n"/>
      <c r="M202" s="39" t="n"/>
      <c r="N202" s="39" t="n"/>
      <c r="O202" s="39" t="n"/>
      <c r="P202" s="39" t="n"/>
      <c r="Q202" s="39" t="n"/>
      <c r="R202" s="39" t="n"/>
      <c r="S202" s="39" t="n"/>
      <c r="T202" s="39" t="n"/>
      <c r="U202" s="39" t="n"/>
      <c r="V202" s="39" t="n"/>
      <c r="W202" s="39" t="n"/>
      <c r="X202" s="39" t="n"/>
      <c r="Y202" s="39" t="n"/>
      <c r="Z202" s="39" t="n"/>
    </row>
    <row r="203" ht="12.75" customHeight="1" s="198">
      <c r="A203" s="39" t="n"/>
      <c r="B203" s="39" t="n"/>
      <c r="C203" s="39" t="n"/>
      <c r="D203" s="39" t="n"/>
      <c r="E203" s="39" t="n"/>
      <c r="F203" s="39" t="n"/>
      <c r="G203" s="39" t="n"/>
      <c r="H203" s="39" t="n"/>
      <c r="I203" s="39" t="n"/>
      <c r="J203" s="39" t="n"/>
      <c r="K203" s="39" t="n"/>
      <c r="L203" s="39" t="n"/>
      <c r="M203" s="39" t="n"/>
      <c r="N203" s="39" t="n"/>
      <c r="O203" s="39" t="n"/>
      <c r="P203" s="39" t="n"/>
      <c r="Q203" s="39" t="n"/>
      <c r="R203" s="39" t="n"/>
      <c r="S203" s="39" t="n"/>
      <c r="T203" s="39" t="n"/>
      <c r="U203" s="39" t="n"/>
      <c r="V203" s="39" t="n"/>
      <c r="W203" s="39" t="n"/>
      <c r="X203" s="39" t="n"/>
      <c r="Y203" s="39" t="n"/>
      <c r="Z203" s="39" t="n"/>
    </row>
    <row r="204" ht="12.75" customHeight="1" s="198">
      <c r="A204" s="39" t="n"/>
      <c r="B204" s="39" t="n"/>
      <c r="C204" s="39" t="n"/>
      <c r="D204" s="39" t="n"/>
      <c r="E204" s="39" t="n"/>
      <c r="F204" s="39" t="n"/>
      <c r="G204" s="39" t="n"/>
      <c r="H204" s="39" t="n"/>
      <c r="I204" s="39" t="n"/>
      <c r="J204" s="39" t="n"/>
      <c r="K204" s="39" t="n"/>
      <c r="L204" s="39" t="n"/>
      <c r="M204" s="39" t="n"/>
      <c r="N204" s="39" t="n"/>
      <c r="O204" s="39" t="n"/>
      <c r="P204" s="39" t="n"/>
      <c r="Q204" s="39" t="n"/>
      <c r="R204" s="39" t="n"/>
      <c r="S204" s="39" t="n"/>
      <c r="T204" s="39" t="n"/>
      <c r="U204" s="39" t="n"/>
      <c r="V204" s="39" t="n"/>
      <c r="W204" s="39" t="n"/>
      <c r="X204" s="39" t="n"/>
      <c r="Y204" s="39" t="n"/>
      <c r="Z204" s="39" t="n"/>
    </row>
    <row r="205" ht="12.75" customHeight="1" s="198">
      <c r="A205" s="39" t="n"/>
      <c r="B205" s="39" t="n"/>
      <c r="C205" s="39" t="n"/>
      <c r="D205" s="39" t="n"/>
      <c r="E205" s="39" t="n"/>
      <c r="F205" s="39" t="n"/>
      <c r="G205" s="39" t="n"/>
      <c r="H205" s="39" t="n"/>
      <c r="I205" s="39" t="n"/>
      <c r="J205" s="39" t="n"/>
      <c r="K205" s="39" t="n"/>
      <c r="L205" s="39" t="n"/>
      <c r="M205" s="39" t="n"/>
      <c r="N205" s="39" t="n"/>
      <c r="O205" s="39" t="n"/>
      <c r="P205" s="39" t="n"/>
      <c r="Q205" s="39" t="n"/>
      <c r="R205" s="39" t="n"/>
      <c r="S205" s="39" t="n"/>
      <c r="T205" s="39" t="n"/>
      <c r="U205" s="39" t="n"/>
      <c r="V205" s="39" t="n"/>
      <c r="W205" s="39" t="n"/>
      <c r="X205" s="39" t="n"/>
      <c r="Y205" s="39" t="n"/>
      <c r="Z205" s="39" t="n"/>
    </row>
    <row r="206" ht="12.75" customHeight="1" s="198">
      <c r="A206" s="39" t="n"/>
      <c r="B206" s="39" t="n"/>
      <c r="C206" s="39" t="n"/>
      <c r="D206" s="39" t="n"/>
      <c r="E206" s="39" t="n"/>
      <c r="F206" s="39" t="n"/>
      <c r="G206" s="39" t="n"/>
      <c r="H206" s="39" t="n"/>
      <c r="I206" s="39" t="n"/>
      <c r="J206" s="39" t="n"/>
      <c r="K206" s="39" t="n"/>
      <c r="L206" s="39" t="n"/>
      <c r="M206" s="39" t="n"/>
      <c r="N206" s="39" t="n"/>
      <c r="O206" s="39" t="n"/>
      <c r="P206" s="39" t="n"/>
      <c r="Q206" s="39" t="n"/>
      <c r="R206" s="39" t="n"/>
      <c r="S206" s="39" t="n"/>
      <c r="T206" s="39" t="n"/>
      <c r="U206" s="39" t="n"/>
      <c r="V206" s="39" t="n"/>
      <c r="W206" s="39" t="n"/>
      <c r="X206" s="39" t="n"/>
      <c r="Y206" s="39" t="n"/>
      <c r="Z206" s="39" t="n"/>
    </row>
    <row r="207" ht="12.75" customHeight="1" s="198">
      <c r="A207" s="39" t="n"/>
      <c r="B207" s="39" t="n"/>
      <c r="C207" s="39" t="n"/>
      <c r="D207" s="39" t="n"/>
      <c r="E207" s="39" t="n"/>
      <c r="F207" s="39" t="n"/>
      <c r="G207" s="39" t="n"/>
      <c r="H207" s="39" t="n"/>
      <c r="I207" s="39" t="n"/>
      <c r="J207" s="39" t="n"/>
      <c r="K207" s="39" t="n"/>
      <c r="L207" s="39" t="n"/>
      <c r="M207" s="39" t="n"/>
      <c r="N207" s="39" t="n"/>
      <c r="O207" s="39" t="n"/>
      <c r="P207" s="39" t="n"/>
      <c r="Q207" s="39" t="n"/>
      <c r="R207" s="39" t="n"/>
      <c r="S207" s="39" t="n"/>
      <c r="T207" s="39" t="n"/>
      <c r="U207" s="39" t="n"/>
      <c r="V207" s="39" t="n"/>
      <c r="W207" s="39" t="n"/>
      <c r="X207" s="39" t="n"/>
      <c r="Y207" s="39" t="n"/>
      <c r="Z207" s="39" t="n"/>
    </row>
    <row r="208" ht="12.75" customHeight="1" s="198">
      <c r="A208" s="39" t="n"/>
      <c r="B208" s="39" t="n"/>
      <c r="C208" s="39" t="n"/>
      <c r="D208" s="39" t="n"/>
      <c r="E208" s="39" t="n"/>
      <c r="F208" s="39" t="n"/>
      <c r="G208" s="39" t="n"/>
      <c r="H208" s="39" t="n"/>
      <c r="I208" s="39" t="n"/>
      <c r="J208" s="39" t="n"/>
      <c r="K208" s="39" t="n"/>
      <c r="L208" s="39" t="n"/>
      <c r="M208" s="39" t="n"/>
      <c r="N208" s="39" t="n"/>
      <c r="O208" s="39" t="n"/>
      <c r="P208" s="39" t="n"/>
      <c r="Q208" s="39" t="n"/>
      <c r="R208" s="39" t="n"/>
      <c r="S208" s="39" t="n"/>
      <c r="T208" s="39" t="n"/>
      <c r="U208" s="39" t="n"/>
      <c r="V208" s="39" t="n"/>
      <c r="W208" s="39" t="n"/>
      <c r="X208" s="39" t="n"/>
      <c r="Y208" s="39" t="n"/>
      <c r="Z208" s="39" t="n"/>
    </row>
    <row r="209" ht="12.75" customHeight="1" s="198">
      <c r="A209" s="39" t="n"/>
      <c r="B209" s="39" t="n"/>
      <c r="C209" s="39" t="n"/>
      <c r="D209" s="39" t="n"/>
      <c r="E209" s="39" t="n"/>
      <c r="F209" s="39" t="n"/>
      <c r="G209" s="39" t="n"/>
      <c r="H209" s="39" t="n"/>
      <c r="I209" s="39" t="n"/>
      <c r="J209" s="39" t="n"/>
      <c r="K209" s="39" t="n"/>
      <c r="L209" s="39" t="n"/>
      <c r="M209" s="39" t="n"/>
      <c r="N209" s="39" t="n"/>
      <c r="O209" s="39" t="n"/>
      <c r="P209" s="39" t="n"/>
      <c r="Q209" s="39" t="n"/>
      <c r="R209" s="39" t="n"/>
      <c r="S209" s="39" t="n"/>
      <c r="T209" s="39" t="n"/>
      <c r="U209" s="39" t="n"/>
      <c r="V209" s="39" t="n"/>
      <c r="W209" s="39" t="n"/>
      <c r="X209" s="39" t="n"/>
      <c r="Y209" s="39" t="n"/>
      <c r="Z209" s="39" t="n"/>
    </row>
    <row r="210" ht="12.75" customHeight="1" s="198">
      <c r="A210" s="39" t="n"/>
      <c r="B210" s="39" t="n"/>
      <c r="C210" s="39" t="n"/>
      <c r="D210" s="39" t="n"/>
      <c r="E210" s="39" t="n"/>
      <c r="F210" s="39" t="n"/>
      <c r="G210" s="39" t="n"/>
      <c r="H210" s="39" t="n"/>
      <c r="I210" s="39" t="n"/>
      <c r="J210" s="39" t="n"/>
      <c r="K210" s="39" t="n"/>
      <c r="L210" s="39" t="n"/>
      <c r="M210" s="39" t="n"/>
      <c r="N210" s="39" t="n"/>
      <c r="O210" s="39" t="n"/>
      <c r="P210" s="39" t="n"/>
      <c r="Q210" s="39" t="n"/>
      <c r="R210" s="39" t="n"/>
      <c r="S210" s="39" t="n"/>
      <c r="T210" s="39" t="n"/>
      <c r="U210" s="39" t="n"/>
      <c r="V210" s="39" t="n"/>
      <c r="W210" s="39" t="n"/>
      <c r="X210" s="39" t="n"/>
      <c r="Y210" s="39" t="n"/>
      <c r="Z210" s="39" t="n"/>
    </row>
    <row r="211" ht="12.75" customHeight="1" s="198">
      <c r="A211" s="39" t="n"/>
      <c r="B211" s="39" t="n"/>
      <c r="C211" s="39" t="n"/>
      <c r="D211" s="39" t="n"/>
      <c r="E211" s="39" t="n"/>
      <c r="F211" s="39" t="n"/>
      <c r="G211" s="39" t="n"/>
      <c r="H211" s="39" t="n"/>
      <c r="I211" s="39" t="n"/>
      <c r="J211" s="39" t="n"/>
      <c r="K211" s="39" t="n"/>
      <c r="L211" s="39" t="n"/>
      <c r="M211" s="39" t="n"/>
      <c r="N211" s="39" t="n"/>
      <c r="O211" s="39" t="n"/>
      <c r="P211" s="39" t="n"/>
      <c r="Q211" s="39" t="n"/>
      <c r="R211" s="39" t="n"/>
      <c r="S211" s="39" t="n"/>
      <c r="T211" s="39" t="n"/>
      <c r="U211" s="39" t="n"/>
      <c r="V211" s="39" t="n"/>
      <c r="W211" s="39" t="n"/>
      <c r="X211" s="39" t="n"/>
      <c r="Y211" s="39" t="n"/>
      <c r="Z211" s="39" t="n"/>
    </row>
    <row r="212" ht="12.75" customHeight="1" s="198">
      <c r="A212" s="39" t="n"/>
      <c r="B212" s="39" t="n"/>
      <c r="C212" s="39" t="n"/>
      <c r="D212" s="39" t="n"/>
      <c r="E212" s="39" t="n"/>
      <c r="F212" s="39" t="n"/>
      <c r="G212" s="39" t="n"/>
      <c r="H212" s="39" t="n"/>
      <c r="I212" s="39" t="n"/>
      <c r="J212" s="39" t="n"/>
      <c r="K212" s="39" t="n"/>
      <c r="L212" s="39" t="n"/>
      <c r="M212" s="39" t="n"/>
      <c r="N212" s="39" t="n"/>
      <c r="O212" s="39" t="n"/>
      <c r="P212" s="39" t="n"/>
      <c r="Q212" s="39" t="n"/>
      <c r="R212" s="39" t="n"/>
      <c r="S212" s="39" t="n"/>
      <c r="T212" s="39" t="n"/>
      <c r="U212" s="39" t="n"/>
      <c r="V212" s="39" t="n"/>
      <c r="W212" s="39" t="n"/>
      <c r="X212" s="39" t="n"/>
      <c r="Y212" s="39" t="n"/>
      <c r="Z212" s="39" t="n"/>
    </row>
    <row r="213" ht="12.75" customHeight="1" s="198">
      <c r="A213" s="39" t="n"/>
      <c r="B213" s="39" t="n"/>
      <c r="C213" s="39" t="n"/>
      <c r="D213" s="39" t="n"/>
      <c r="E213" s="39" t="n"/>
      <c r="F213" s="39" t="n"/>
      <c r="G213" s="39" t="n"/>
      <c r="H213" s="39" t="n"/>
      <c r="I213" s="39" t="n"/>
      <c r="J213" s="39" t="n"/>
      <c r="K213" s="39" t="n"/>
      <c r="L213" s="39" t="n"/>
      <c r="M213" s="39" t="n"/>
      <c r="N213" s="39" t="n"/>
      <c r="O213" s="39" t="n"/>
      <c r="P213" s="39" t="n"/>
      <c r="Q213" s="39" t="n"/>
      <c r="R213" s="39" t="n"/>
      <c r="S213" s="39" t="n"/>
      <c r="T213" s="39" t="n"/>
      <c r="U213" s="39" t="n"/>
      <c r="V213" s="39" t="n"/>
      <c r="W213" s="39" t="n"/>
      <c r="X213" s="39" t="n"/>
      <c r="Y213" s="39" t="n"/>
      <c r="Z213" s="39" t="n"/>
    </row>
    <row r="214" ht="12.75" customHeight="1" s="198">
      <c r="A214" s="39" t="n"/>
      <c r="B214" s="39" t="n"/>
      <c r="C214" s="39" t="n"/>
      <c r="D214" s="39" t="n"/>
      <c r="E214" s="39" t="n"/>
      <c r="F214" s="39" t="n"/>
      <c r="G214" s="39" t="n"/>
      <c r="H214" s="39" t="n"/>
      <c r="I214" s="39" t="n"/>
      <c r="J214" s="39" t="n"/>
      <c r="K214" s="39" t="n"/>
      <c r="L214" s="39" t="n"/>
      <c r="M214" s="39" t="n"/>
      <c r="N214" s="39" t="n"/>
      <c r="O214" s="39" t="n"/>
      <c r="P214" s="39" t="n"/>
      <c r="Q214" s="39" t="n"/>
      <c r="R214" s="39" t="n"/>
      <c r="S214" s="39" t="n"/>
      <c r="T214" s="39" t="n"/>
      <c r="U214" s="39" t="n"/>
      <c r="V214" s="39" t="n"/>
      <c r="W214" s="39" t="n"/>
      <c r="X214" s="39" t="n"/>
      <c r="Y214" s="39" t="n"/>
      <c r="Z214" s="39" t="n"/>
    </row>
    <row r="215" ht="12.75" customHeight="1" s="198">
      <c r="A215" s="39" t="n"/>
      <c r="B215" s="39" t="n"/>
      <c r="C215" s="39" t="n"/>
      <c r="D215" s="39" t="n"/>
      <c r="E215" s="39" t="n"/>
      <c r="F215" s="39" t="n"/>
      <c r="G215" s="39" t="n"/>
      <c r="H215" s="39" t="n"/>
      <c r="I215" s="39" t="n"/>
      <c r="J215" s="39" t="n"/>
      <c r="K215" s="39" t="n"/>
      <c r="L215" s="39" t="n"/>
      <c r="M215" s="39" t="n"/>
      <c r="N215" s="39" t="n"/>
      <c r="O215" s="39" t="n"/>
      <c r="P215" s="39" t="n"/>
      <c r="Q215" s="39" t="n"/>
      <c r="R215" s="39" t="n"/>
      <c r="S215" s="39" t="n"/>
      <c r="T215" s="39" t="n"/>
      <c r="U215" s="39" t="n"/>
      <c r="V215" s="39" t="n"/>
      <c r="W215" s="39" t="n"/>
      <c r="X215" s="39" t="n"/>
      <c r="Y215" s="39" t="n"/>
      <c r="Z215" s="39" t="n"/>
    </row>
    <row r="216" ht="12.75" customHeight="1" s="198">
      <c r="A216" s="39" t="n"/>
      <c r="B216" s="39" t="n"/>
      <c r="C216" s="39" t="n"/>
      <c r="D216" s="39" t="n"/>
      <c r="E216" s="39" t="n"/>
      <c r="F216" s="39" t="n"/>
      <c r="G216" s="39" t="n"/>
      <c r="H216" s="39" t="n"/>
      <c r="I216" s="39" t="n"/>
      <c r="J216" s="39" t="n"/>
      <c r="K216" s="39" t="n"/>
      <c r="L216" s="39" t="n"/>
      <c r="M216" s="39" t="n"/>
      <c r="N216" s="39" t="n"/>
      <c r="O216" s="39" t="n"/>
      <c r="P216" s="39" t="n"/>
      <c r="Q216" s="39" t="n"/>
      <c r="R216" s="39" t="n"/>
      <c r="S216" s="39" t="n"/>
      <c r="T216" s="39" t="n"/>
      <c r="U216" s="39" t="n"/>
      <c r="V216" s="39" t="n"/>
      <c r="W216" s="39" t="n"/>
      <c r="X216" s="39" t="n"/>
      <c r="Y216" s="39" t="n"/>
      <c r="Z216" s="39" t="n"/>
    </row>
    <row r="217" ht="12.75" customHeight="1" s="198">
      <c r="A217" s="39" t="n"/>
      <c r="B217" s="39" t="n"/>
      <c r="C217" s="39" t="n"/>
      <c r="D217" s="39" t="n"/>
      <c r="E217" s="39" t="n"/>
      <c r="F217" s="39" t="n"/>
      <c r="G217" s="39" t="n"/>
      <c r="H217" s="39" t="n"/>
      <c r="I217" s="39" t="n"/>
      <c r="J217" s="39" t="n"/>
      <c r="K217" s="39" t="n"/>
      <c r="L217" s="39" t="n"/>
      <c r="M217" s="39" t="n"/>
      <c r="N217" s="39" t="n"/>
      <c r="O217" s="39" t="n"/>
      <c r="P217" s="39" t="n"/>
      <c r="Q217" s="39" t="n"/>
      <c r="R217" s="39" t="n"/>
      <c r="S217" s="39" t="n"/>
      <c r="T217" s="39" t="n"/>
      <c r="U217" s="39" t="n"/>
      <c r="V217" s="39" t="n"/>
      <c r="W217" s="39" t="n"/>
      <c r="X217" s="39" t="n"/>
      <c r="Y217" s="39" t="n"/>
      <c r="Z217" s="39" t="n"/>
    </row>
    <row r="218" ht="12.75" customHeight="1" s="198">
      <c r="A218" s="39" t="n"/>
      <c r="B218" s="39" t="n"/>
      <c r="C218" s="39" t="n"/>
      <c r="D218" s="39" t="n"/>
      <c r="E218" s="39" t="n"/>
      <c r="F218" s="39" t="n"/>
      <c r="G218" s="39" t="n"/>
      <c r="H218" s="39" t="n"/>
      <c r="I218" s="39" t="n"/>
      <c r="J218" s="39" t="n"/>
      <c r="K218" s="39" t="n"/>
      <c r="L218" s="39" t="n"/>
      <c r="M218" s="39" t="n"/>
      <c r="N218" s="39" t="n"/>
      <c r="O218" s="39" t="n"/>
      <c r="P218" s="39" t="n"/>
      <c r="Q218" s="39" t="n"/>
      <c r="R218" s="39" t="n"/>
      <c r="S218" s="39" t="n"/>
      <c r="T218" s="39" t="n"/>
      <c r="U218" s="39" t="n"/>
      <c r="V218" s="39" t="n"/>
      <c r="W218" s="39" t="n"/>
      <c r="X218" s="39" t="n"/>
      <c r="Y218" s="39" t="n"/>
      <c r="Z218" s="39" t="n"/>
    </row>
    <row r="219" ht="12.75" customHeight="1" s="198">
      <c r="A219" s="39" t="n"/>
      <c r="B219" s="39" t="n"/>
      <c r="C219" s="39" t="n"/>
      <c r="D219" s="39" t="n"/>
      <c r="E219" s="39" t="n"/>
      <c r="F219" s="39" t="n"/>
      <c r="G219" s="39" t="n"/>
      <c r="H219" s="39" t="n"/>
      <c r="I219" s="39" t="n"/>
      <c r="J219" s="39" t="n"/>
      <c r="K219" s="39" t="n"/>
      <c r="L219" s="39" t="n"/>
      <c r="M219" s="39" t="n"/>
      <c r="N219" s="39" t="n"/>
      <c r="O219" s="39" t="n"/>
      <c r="P219" s="39" t="n"/>
      <c r="Q219" s="39" t="n"/>
      <c r="R219" s="39" t="n"/>
      <c r="S219" s="39" t="n"/>
      <c r="T219" s="39" t="n"/>
      <c r="U219" s="39" t="n"/>
      <c r="V219" s="39" t="n"/>
      <c r="W219" s="39" t="n"/>
      <c r="X219" s="39" t="n"/>
      <c r="Y219" s="39" t="n"/>
      <c r="Z219" s="39" t="n"/>
    </row>
    <row r="220" ht="12.75" customHeight="1" s="198">
      <c r="A220" s="39" t="n"/>
      <c r="B220" s="39" t="n"/>
      <c r="C220" s="39" t="n"/>
      <c r="D220" s="39" t="n"/>
      <c r="E220" s="39" t="n"/>
      <c r="F220" s="39" t="n"/>
      <c r="G220" s="39" t="n"/>
      <c r="H220" s="39" t="n"/>
      <c r="I220" s="39" t="n"/>
      <c r="J220" s="39" t="n"/>
      <c r="K220" s="39" t="n"/>
      <c r="L220" s="39" t="n"/>
      <c r="M220" s="39" t="n"/>
      <c r="N220" s="39" t="n"/>
      <c r="O220" s="39" t="n"/>
      <c r="P220" s="39" t="n"/>
      <c r="Q220" s="39" t="n"/>
      <c r="R220" s="39" t="n"/>
      <c r="S220" s="39" t="n"/>
      <c r="T220" s="39" t="n"/>
      <c r="U220" s="39" t="n"/>
      <c r="V220" s="39" t="n"/>
      <c r="W220" s="39" t="n"/>
      <c r="X220" s="39" t="n"/>
      <c r="Y220" s="39" t="n"/>
      <c r="Z220" s="39" t="n"/>
    </row>
    <row r="221" ht="15.75" customHeight="1" s="198">
      <c r="A221" s="39" t="n"/>
      <c r="B221" s="39" t="n"/>
      <c r="C221" s="39" t="n"/>
      <c r="D221" s="39" t="n"/>
      <c r="E221" s="39" t="n"/>
      <c r="F221" s="39" t="n"/>
      <c r="G221" s="39" t="n"/>
      <c r="H221" s="39" t="n"/>
      <c r="I221" s="39" t="n"/>
      <c r="J221" s="39" t="n"/>
      <c r="K221" s="39" t="n"/>
      <c r="L221" s="39" t="n"/>
      <c r="M221" s="39" t="n"/>
      <c r="N221" s="39" t="n"/>
      <c r="O221" s="39" t="n"/>
      <c r="P221" s="39" t="n"/>
      <c r="Q221" s="39" t="n"/>
      <c r="R221" s="39" t="n"/>
      <c r="S221" s="39" t="n"/>
      <c r="T221" s="39" t="n"/>
      <c r="U221" s="39" t="n"/>
      <c r="V221" s="39" t="n"/>
      <c r="W221" s="39" t="n"/>
      <c r="X221" s="39" t="n"/>
      <c r="Y221" s="39" t="n"/>
      <c r="Z221" s="39" t="n"/>
    </row>
    <row r="222" ht="15.75" customHeight="1" s="198">
      <c r="A222" s="39" t="n"/>
      <c r="B222" s="39" t="n"/>
      <c r="C222" s="39" t="n"/>
      <c r="D222" s="39" t="n"/>
      <c r="E222" s="39" t="n"/>
      <c r="F222" s="39" t="n"/>
      <c r="G222" s="39" t="n"/>
      <c r="H222" s="39" t="n"/>
      <c r="I222" s="39" t="n"/>
      <c r="J222" s="39" t="n"/>
      <c r="K222" s="39" t="n"/>
      <c r="L222" s="39" t="n"/>
      <c r="M222" s="39" t="n"/>
      <c r="N222" s="39" t="n"/>
      <c r="O222" s="39" t="n"/>
      <c r="P222" s="39" t="n"/>
      <c r="Q222" s="39" t="n"/>
      <c r="R222" s="39" t="n"/>
      <c r="S222" s="39" t="n"/>
      <c r="T222" s="39" t="n"/>
      <c r="U222" s="39" t="n"/>
      <c r="V222" s="39" t="n"/>
      <c r="W222" s="39" t="n"/>
      <c r="X222" s="39" t="n"/>
      <c r="Y222" s="39" t="n"/>
      <c r="Z222" s="39" t="n"/>
    </row>
    <row r="223" ht="15.75" customHeight="1" s="198">
      <c r="A223" s="39" t="n"/>
      <c r="B223" s="39" t="n"/>
      <c r="C223" s="39" t="n"/>
      <c r="D223" s="39" t="n"/>
      <c r="E223" s="39" t="n"/>
      <c r="F223" s="39" t="n"/>
      <c r="G223" s="39" t="n"/>
      <c r="H223" s="39" t="n"/>
      <c r="I223" s="39" t="n"/>
      <c r="J223" s="39" t="n"/>
      <c r="K223" s="39" t="n"/>
      <c r="L223" s="39" t="n"/>
      <c r="M223" s="39" t="n"/>
      <c r="N223" s="39" t="n"/>
      <c r="O223" s="39" t="n"/>
      <c r="P223" s="39" t="n"/>
      <c r="Q223" s="39" t="n"/>
      <c r="R223" s="39" t="n"/>
      <c r="S223" s="39" t="n"/>
      <c r="T223" s="39" t="n"/>
      <c r="U223" s="39" t="n"/>
      <c r="V223" s="39" t="n"/>
      <c r="W223" s="39" t="n"/>
      <c r="X223" s="39" t="n"/>
      <c r="Y223" s="39" t="n"/>
      <c r="Z223" s="39" t="n"/>
    </row>
    <row r="224" ht="15.75" customHeight="1" s="198">
      <c r="A224" s="39" t="n"/>
      <c r="B224" s="39" t="n"/>
      <c r="C224" s="39" t="n"/>
      <c r="D224" s="39" t="n"/>
      <c r="E224" s="39" t="n"/>
      <c r="F224" s="39" t="n"/>
      <c r="G224" s="39" t="n"/>
      <c r="H224" s="39" t="n"/>
      <c r="I224" s="39" t="n"/>
      <c r="J224" s="39" t="n"/>
      <c r="K224" s="39" t="n"/>
      <c r="L224" s="39" t="n"/>
      <c r="M224" s="39" t="n"/>
      <c r="N224" s="39" t="n"/>
      <c r="O224" s="39" t="n"/>
      <c r="P224" s="39" t="n"/>
      <c r="Q224" s="39" t="n"/>
      <c r="R224" s="39" t="n"/>
      <c r="S224" s="39" t="n"/>
      <c r="T224" s="39" t="n"/>
      <c r="U224" s="39" t="n"/>
      <c r="V224" s="39" t="n"/>
      <c r="W224" s="39" t="n"/>
      <c r="X224" s="39" t="n"/>
      <c r="Y224" s="39" t="n"/>
      <c r="Z224" s="39" t="n"/>
    </row>
    <row r="225" ht="15.75" customHeight="1" s="198">
      <c r="A225" s="39" t="n"/>
      <c r="B225" s="39" t="n"/>
      <c r="C225" s="39" t="n"/>
      <c r="D225" s="39" t="n"/>
      <c r="E225" s="39" t="n"/>
      <c r="F225" s="39" t="n"/>
      <c r="G225" s="39" t="n"/>
      <c r="H225" s="39" t="n"/>
      <c r="I225" s="39" t="n"/>
      <c r="J225" s="39" t="n"/>
      <c r="K225" s="39" t="n"/>
      <c r="L225" s="39" t="n"/>
      <c r="M225" s="39" t="n"/>
      <c r="N225" s="39" t="n"/>
      <c r="O225" s="39" t="n"/>
      <c r="P225" s="39" t="n"/>
      <c r="Q225" s="39" t="n"/>
      <c r="R225" s="39" t="n"/>
      <c r="S225" s="39" t="n"/>
      <c r="T225" s="39" t="n"/>
      <c r="U225" s="39" t="n"/>
      <c r="V225" s="39" t="n"/>
      <c r="W225" s="39" t="n"/>
      <c r="X225" s="39" t="n"/>
      <c r="Y225" s="39" t="n"/>
      <c r="Z225" s="39" t="n"/>
    </row>
    <row r="226" ht="15.75" customHeight="1" s="198">
      <c r="A226" s="39" t="n"/>
      <c r="B226" s="39" t="n"/>
      <c r="C226" s="39" t="n"/>
      <c r="D226" s="39" t="n"/>
      <c r="E226" s="39" t="n"/>
      <c r="F226" s="39" t="n"/>
      <c r="G226" s="39" t="n"/>
      <c r="H226" s="39" t="n"/>
      <c r="I226" s="39" t="n"/>
      <c r="J226" s="39" t="n"/>
      <c r="K226" s="39" t="n"/>
      <c r="L226" s="39" t="n"/>
      <c r="M226" s="39" t="n"/>
      <c r="N226" s="39" t="n"/>
      <c r="O226" s="39" t="n"/>
      <c r="P226" s="39" t="n"/>
      <c r="Q226" s="39" t="n"/>
      <c r="R226" s="39" t="n"/>
      <c r="S226" s="39" t="n"/>
      <c r="T226" s="39" t="n"/>
      <c r="U226" s="39" t="n"/>
      <c r="V226" s="39" t="n"/>
      <c r="W226" s="39" t="n"/>
      <c r="X226" s="39" t="n"/>
      <c r="Y226" s="39" t="n"/>
      <c r="Z226" s="39" t="n"/>
    </row>
    <row r="227" ht="15.75" customHeight="1" s="198">
      <c r="A227" s="39" t="n"/>
      <c r="B227" s="39" t="n"/>
      <c r="C227" s="39" t="n"/>
      <c r="D227" s="39" t="n"/>
      <c r="E227" s="39" t="n"/>
      <c r="F227" s="39" t="n"/>
      <c r="G227" s="39" t="n"/>
      <c r="H227" s="39" t="n"/>
      <c r="I227" s="39" t="n"/>
      <c r="J227" s="39" t="n"/>
      <c r="K227" s="39" t="n"/>
      <c r="L227" s="39" t="n"/>
      <c r="M227" s="39" t="n"/>
      <c r="N227" s="39" t="n"/>
      <c r="O227" s="39" t="n"/>
      <c r="P227" s="39" t="n"/>
      <c r="Q227" s="39" t="n"/>
      <c r="R227" s="39" t="n"/>
      <c r="S227" s="39" t="n"/>
      <c r="T227" s="39" t="n"/>
      <c r="U227" s="39" t="n"/>
      <c r="V227" s="39" t="n"/>
      <c r="W227" s="39" t="n"/>
      <c r="X227" s="39" t="n"/>
      <c r="Y227" s="39" t="n"/>
      <c r="Z227" s="39" t="n"/>
    </row>
    <row r="228" ht="15.75" customHeight="1" s="198">
      <c r="A228" s="39" t="n"/>
      <c r="B228" s="39" t="n"/>
      <c r="C228" s="39" t="n"/>
      <c r="D228" s="39" t="n"/>
      <c r="E228" s="39" t="n"/>
      <c r="F228" s="39" t="n"/>
      <c r="G228" s="39" t="n"/>
      <c r="H228" s="39" t="n"/>
      <c r="I228" s="39" t="n"/>
      <c r="J228" s="39" t="n"/>
      <c r="K228" s="39" t="n"/>
      <c r="L228" s="39" t="n"/>
      <c r="M228" s="39" t="n"/>
      <c r="N228" s="39" t="n"/>
      <c r="O228" s="39" t="n"/>
      <c r="P228" s="39" t="n"/>
      <c r="Q228" s="39" t="n"/>
      <c r="R228" s="39" t="n"/>
      <c r="S228" s="39" t="n"/>
      <c r="T228" s="39" t="n"/>
      <c r="U228" s="39" t="n"/>
      <c r="V228" s="39" t="n"/>
      <c r="W228" s="39" t="n"/>
      <c r="X228" s="39" t="n"/>
      <c r="Y228" s="39" t="n"/>
      <c r="Z228" s="39" t="n"/>
    </row>
    <row r="229" ht="15.75" customHeight="1" s="198">
      <c r="A229" s="39" t="n"/>
      <c r="B229" s="39" t="n"/>
      <c r="C229" s="39" t="n"/>
      <c r="D229" s="39" t="n"/>
      <c r="E229" s="39" t="n"/>
      <c r="F229" s="39" t="n"/>
      <c r="G229" s="39" t="n"/>
      <c r="H229" s="39" t="n"/>
      <c r="I229" s="39" t="n"/>
      <c r="J229" s="39" t="n"/>
      <c r="K229" s="39" t="n"/>
      <c r="L229" s="39" t="n"/>
      <c r="M229" s="39" t="n"/>
      <c r="N229" s="39" t="n"/>
      <c r="O229" s="39" t="n"/>
      <c r="P229" s="39" t="n"/>
      <c r="Q229" s="39" t="n"/>
      <c r="R229" s="39" t="n"/>
      <c r="S229" s="39" t="n"/>
      <c r="T229" s="39" t="n"/>
      <c r="U229" s="39" t="n"/>
      <c r="V229" s="39" t="n"/>
      <c r="W229" s="39" t="n"/>
      <c r="X229" s="39" t="n"/>
      <c r="Y229" s="39" t="n"/>
      <c r="Z229" s="39" t="n"/>
    </row>
    <row r="230" ht="15.75" customHeight="1" s="198">
      <c r="A230" s="39" t="n"/>
      <c r="B230" s="39" t="n"/>
      <c r="C230" s="39" t="n"/>
      <c r="D230" s="39" t="n"/>
      <c r="E230" s="39" t="n"/>
      <c r="F230" s="39" t="n"/>
      <c r="G230" s="39" t="n"/>
      <c r="H230" s="39" t="n"/>
      <c r="I230" s="39" t="n"/>
      <c r="J230" s="39" t="n"/>
      <c r="K230" s="39" t="n"/>
      <c r="L230" s="39" t="n"/>
      <c r="M230" s="39" t="n"/>
      <c r="N230" s="39" t="n"/>
      <c r="O230" s="39" t="n"/>
      <c r="P230" s="39" t="n"/>
      <c r="Q230" s="39" t="n"/>
      <c r="R230" s="39" t="n"/>
      <c r="S230" s="39" t="n"/>
      <c r="T230" s="39" t="n"/>
      <c r="U230" s="39" t="n"/>
      <c r="V230" s="39" t="n"/>
      <c r="W230" s="39" t="n"/>
      <c r="X230" s="39" t="n"/>
      <c r="Y230" s="39" t="n"/>
      <c r="Z230" s="39" t="n"/>
    </row>
    <row r="231" ht="15.75" customHeight="1" s="198">
      <c r="A231" s="39" t="n"/>
      <c r="B231" s="39" t="n"/>
      <c r="C231" s="39" t="n"/>
      <c r="D231" s="39" t="n"/>
      <c r="E231" s="39" t="n"/>
      <c r="F231" s="39" t="n"/>
      <c r="G231" s="39" t="n"/>
      <c r="H231" s="39" t="n"/>
      <c r="I231" s="39" t="n"/>
      <c r="J231" s="39" t="n"/>
      <c r="K231" s="39" t="n"/>
      <c r="L231" s="39" t="n"/>
      <c r="M231" s="39" t="n"/>
      <c r="N231" s="39" t="n"/>
      <c r="O231" s="39" t="n"/>
      <c r="P231" s="39" t="n"/>
      <c r="Q231" s="39" t="n"/>
      <c r="R231" s="39" t="n"/>
      <c r="S231" s="39" t="n"/>
      <c r="T231" s="39" t="n"/>
      <c r="U231" s="39" t="n"/>
      <c r="V231" s="39" t="n"/>
      <c r="W231" s="39" t="n"/>
      <c r="X231" s="39" t="n"/>
      <c r="Y231" s="39" t="n"/>
      <c r="Z231" s="39" t="n"/>
    </row>
    <row r="232" ht="15.75" customHeight="1" s="198">
      <c r="A232" s="39" t="n"/>
      <c r="B232" s="39" t="n"/>
      <c r="C232" s="39" t="n"/>
      <c r="D232" s="39" t="n"/>
      <c r="E232" s="39" t="n"/>
      <c r="F232" s="39" t="n"/>
      <c r="G232" s="39" t="n"/>
      <c r="H232" s="39" t="n"/>
      <c r="I232" s="39" t="n"/>
      <c r="J232" s="39" t="n"/>
      <c r="K232" s="39" t="n"/>
      <c r="L232" s="39" t="n"/>
      <c r="M232" s="39" t="n"/>
      <c r="N232" s="39" t="n"/>
      <c r="O232" s="39" t="n"/>
      <c r="P232" s="39" t="n"/>
      <c r="Q232" s="39" t="n"/>
      <c r="R232" s="39" t="n"/>
      <c r="S232" s="39" t="n"/>
      <c r="T232" s="39" t="n"/>
      <c r="U232" s="39" t="n"/>
      <c r="V232" s="39" t="n"/>
      <c r="W232" s="39" t="n"/>
      <c r="X232" s="39" t="n"/>
      <c r="Y232" s="39" t="n"/>
      <c r="Z232" s="39" t="n"/>
    </row>
    <row r="233" ht="15.75" customHeight="1" s="198">
      <c r="A233" s="39" t="n"/>
      <c r="B233" s="39" t="n"/>
      <c r="C233" s="39" t="n"/>
      <c r="D233" s="39" t="n"/>
      <c r="E233" s="39" t="n"/>
      <c r="F233" s="39" t="n"/>
      <c r="G233" s="39" t="n"/>
      <c r="H233" s="39" t="n"/>
      <c r="I233" s="39" t="n"/>
      <c r="J233" s="39" t="n"/>
      <c r="K233" s="39" t="n"/>
      <c r="L233" s="39" t="n"/>
      <c r="M233" s="39" t="n"/>
      <c r="N233" s="39" t="n"/>
      <c r="O233" s="39" t="n"/>
      <c r="P233" s="39" t="n"/>
      <c r="Q233" s="39" t="n"/>
      <c r="R233" s="39" t="n"/>
      <c r="S233" s="39" t="n"/>
      <c r="T233" s="39" t="n"/>
      <c r="U233" s="39" t="n"/>
      <c r="V233" s="39" t="n"/>
      <c r="W233" s="39" t="n"/>
      <c r="X233" s="39" t="n"/>
      <c r="Y233" s="39" t="n"/>
      <c r="Z233" s="39" t="n"/>
    </row>
    <row r="234" ht="15.75" customHeight="1" s="198">
      <c r="A234" s="39" t="n"/>
      <c r="B234" s="39" t="n"/>
      <c r="C234" s="39" t="n"/>
      <c r="D234" s="39" t="n"/>
      <c r="E234" s="39" t="n"/>
      <c r="F234" s="39" t="n"/>
      <c r="G234" s="39" t="n"/>
      <c r="H234" s="39" t="n"/>
      <c r="I234" s="39" t="n"/>
      <c r="J234" s="39" t="n"/>
      <c r="K234" s="39" t="n"/>
      <c r="L234" s="39" t="n"/>
      <c r="M234" s="39" t="n"/>
      <c r="N234" s="39" t="n"/>
      <c r="O234" s="39" t="n"/>
      <c r="P234" s="39" t="n"/>
      <c r="Q234" s="39" t="n"/>
      <c r="R234" s="39" t="n"/>
      <c r="S234" s="39" t="n"/>
      <c r="T234" s="39" t="n"/>
      <c r="U234" s="39" t="n"/>
      <c r="V234" s="39" t="n"/>
      <c r="W234" s="39" t="n"/>
      <c r="X234" s="39" t="n"/>
      <c r="Y234" s="39" t="n"/>
      <c r="Z234" s="39" t="n"/>
    </row>
    <row r="235" ht="15.75" customHeight="1" s="198">
      <c r="A235" s="39" t="n"/>
      <c r="B235" s="39" t="n"/>
      <c r="C235" s="39" t="n"/>
      <c r="D235" s="39" t="n"/>
      <c r="E235" s="39" t="n"/>
      <c r="F235" s="39" t="n"/>
      <c r="G235" s="39" t="n"/>
      <c r="H235" s="39" t="n"/>
      <c r="I235" s="39" t="n"/>
      <c r="J235" s="39" t="n"/>
      <c r="K235" s="39" t="n"/>
      <c r="L235" s="39" t="n"/>
      <c r="M235" s="39" t="n"/>
      <c r="N235" s="39" t="n"/>
      <c r="O235" s="39" t="n"/>
      <c r="P235" s="39" t="n"/>
      <c r="Q235" s="39" t="n"/>
      <c r="R235" s="39" t="n"/>
      <c r="S235" s="39" t="n"/>
      <c r="T235" s="39" t="n"/>
      <c r="U235" s="39" t="n"/>
      <c r="V235" s="39" t="n"/>
      <c r="W235" s="39" t="n"/>
      <c r="X235" s="39" t="n"/>
      <c r="Y235" s="39" t="n"/>
      <c r="Z235" s="39" t="n"/>
    </row>
    <row r="236" ht="15.75" customHeight="1" s="198">
      <c r="A236" s="39" t="n"/>
      <c r="B236" s="39" t="n"/>
      <c r="C236" s="39" t="n"/>
      <c r="D236" s="39" t="n"/>
      <c r="E236" s="39" t="n"/>
      <c r="F236" s="39" t="n"/>
      <c r="G236" s="39" t="n"/>
      <c r="H236" s="39" t="n"/>
      <c r="I236" s="39" t="n"/>
      <c r="J236" s="39" t="n"/>
      <c r="K236" s="39" t="n"/>
      <c r="L236" s="39" t="n"/>
      <c r="M236" s="39" t="n"/>
      <c r="N236" s="39" t="n"/>
      <c r="O236" s="39" t="n"/>
      <c r="P236" s="39" t="n"/>
      <c r="Q236" s="39" t="n"/>
      <c r="R236" s="39" t="n"/>
      <c r="S236" s="39" t="n"/>
      <c r="T236" s="39" t="n"/>
      <c r="U236" s="39" t="n"/>
      <c r="V236" s="39" t="n"/>
      <c r="W236" s="39" t="n"/>
      <c r="X236" s="39" t="n"/>
      <c r="Y236" s="39" t="n"/>
      <c r="Z236" s="39" t="n"/>
    </row>
    <row r="237" ht="15.75" customHeight="1" s="198">
      <c r="A237" s="39" t="n"/>
      <c r="B237" s="39" t="n"/>
      <c r="C237" s="39" t="n"/>
      <c r="D237" s="39" t="n"/>
      <c r="E237" s="39" t="n"/>
      <c r="F237" s="39" t="n"/>
      <c r="G237" s="39" t="n"/>
      <c r="H237" s="39" t="n"/>
      <c r="I237" s="39" t="n"/>
      <c r="J237" s="39" t="n"/>
      <c r="K237" s="39" t="n"/>
      <c r="L237" s="39" t="n"/>
      <c r="M237" s="39" t="n"/>
      <c r="N237" s="39" t="n"/>
      <c r="O237" s="39" t="n"/>
      <c r="P237" s="39" t="n"/>
      <c r="Q237" s="39" t="n"/>
      <c r="R237" s="39" t="n"/>
      <c r="S237" s="39" t="n"/>
      <c r="T237" s="39" t="n"/>
      <c r="U237" s="39" t="n"/>
      <c r="V237" s="39" t="n"/>
      <c r="W237" s="39" t="n"/>
      <c r="X237" s="39" t="n"/>
      <c r="Y237" s="39" t="n"/>
      <c r="Z237" s="39" t="n"/>
    </row>
    <row r="238" ht="15.75" customHeight="1" s="198">
      <c r="A238" s="39" t="n"/>
      <c r="B238" s="39" t="n"/>
      <c r="C238" s="39" t="n"/>
      <c r="D238" s="39" t="n"/>
      <c r="E238" s="39" t="n"/>
      <c r="F238" s="39" t="n"/>
      <c r="G238" s="39" t="n"/>
      <c r="H238" s="39" t="n"/>
      <c r="I238" s="39" t="n"/>
      <c r="J238" s="39" t="n"/>
      <c r="K238" s="39" t="n"/>
      <c r="L238" s="39" t="n"/>
      <c r="M238" s="39" t="n"/>
      <c r="N238" s="39" t="n"/>
      <c r="O238" s="39" t="n"/>
      <c r="P238" s="39" t="n"/>
      <c r="Q238" s="39" t="n"/>
      <c r="R238" s="39" t="n"/>
      <c r="S238" s="39" t="n"/>
      <c r="T238" s="39" t="n"/>
      <c r="U238" s="39" t="n"/>
      <c r="V238" s="39" t="n"/>
      <c r="W238" s="39" t="n"/>
      <c r="X238" s="39" t="n"/>
      <c r="Y238" s="39" t="n"/>
      <c r="Z238" s="39" t="n"/>
    </row>
    <row r="239" ht="15.75" customHeight="1" s="198">
      <c r="A239" s="39" t="n"/>
      <c r="B239" s="39" t="n"/>
      <c r="C239" s="39" t="n"/>
      <c r="D239" s="39" t="n"/>
      <c r="E239" s="39" t="n"/>
      <c r="F239" s="39" t="n"/>
      <c r="G239" s="39" t="n"/>
      <c r="H239" s="39" t="n"/>
      <c r="I239" s="39" t="n"/>
      <c r="J239" s="39" t="n"/>
      <c r="K239" s="39" t="n"/>
      <c r="L239" s="39" t="n"/>
      <c r="M239" s="39" t="n"/>
      <c r="N239" s="39" t="n"/>
      <c r="O239" s="39" t="n"/>
      <c r="P239" s="39" t="n"/>
      <c r="Q239" s="39" t="n"/>
      <c r="R239" s="39" t="n"/>
      <c r="S239" s="39" t="n"/>
      <c r="T239" s="39" t="n"/>
      <c r="U239" s="39" t="n"/>
      <c r="V239" s="39" t="n"/>
      <c r="W239" s="39" t="n"/>
      <c r="X239" s="39" t="n"/>
      <c r="Y239" s="39" t="n"/>
      <c r="Z239" s="39" t="n"/>
    </row>
    <row r="240" ht="15.75" customHeight="1" s="198">
      <c r="A240" s="39" t="n"/>
      <c r="B240" s="39" t="n"/>
      <c r="C240" s="39" t="n"/>
      <c r="D240" s="39" t="n"/>
      <c r="E240" s="39" t="n"/>
      <c r="F240" s="39" t="n"/>
      <c r="G240" s="39" t="n"/>
      <c r="H240" s="39" t="n"/>
      <c r="I240" s="39" t="n"/>
      <c r="J240" s="39" t="n"/>
      <c r="K240" s="39" t="n"/>
      <c r="L240" s="39" t="n"/>
      <c r="M240" s="39" t="n"/>
      <c r="N240" s="39" t="n"/>
      <c r="O240" s="39" t="n"/>
      <c r="P240" s="39" t="n"/>
      <c r="Q240" s="39" t="n"/>
      <c r="R240" s="39" t="n"/>
      <c r="S240" s="39" t="n"/>
      <c r="T240" s="39" t="n"/>
      <c r="U240" s="39" t="n"/>
      <c r="V240" s="39" t="n"/>
      <c r="W240" s="39" t="n"/>
      <c r="X240" s="39" t="n"/>
      <c r="Y240" s="39" t="n"/>
      <c r="Z240" s="39" t="n"/>
    </row>
    <row r="241" ht="15.75" customHeight="1" s="198">
      <c r="A241" s="39" t="n"/>
      <c r="B241" s="39" t="n"/>
      <c r="C241" s="39" t="n"/>
      <c r="D241" s="39" t="n"/>
      <c r="E241" s="39" t="n"/>
      <c r="F241" s="39" t="n"/>
      <c r="G241" s="39" t="n"/>
      <c r="H241" s="39" t="n"/>
      <c r="I241" s="39" t="n"/>
      <c r="J241" s="39" t="n"/>
      <c r="K241" s="39" t="n"/>
      <c r="L241" s="39" t="n"/>
      <c r="M241" s="39" t="n"/>
      <c r="N241" s="39" t="n"/>
      <c r="O241" s="39" t="n"/>
      <c r="P241" s="39" t="n"/>
      <c r="Q241" s="39" t="n"/>
      <c r="R241" s="39" t="n"/>
      <c r="S241" s="39" t="n"/>
      <c r="T241" s="39" t="n"/>
      <c r="U241" s="39" t="n"/>
      <c r="V241" s="39" t="n"/>
      <c r="W241" s="39" t="n"/>
      <c r="X241" s="39" t="n"/>
      <c r="Y241" s="39" t="n"/>
      <c r="Z241" s="39" t="n"/>
    </row>
    <row r="242" ht="15.75" customHeight="1" s="198">
      <c r="A242" s="39" t="n"/>
      <c r="B242" s="39" t="n"/>
      <c r="C242" s="39" t="n"/>
      <c r="D242" s="39" t="n"/>
      <c r="E242" s="39" t="n"/>
      <c r="F242" s="39" t="n"/>
      <c r="G242" s="39" t="n"/>
      <c r="H242" s="39" t="n"/>
      <c r="I242" s="39" t="n"/>
      <c r="J242" s="39" t="n"/>
      <c r="K242" s="39" t="n"/>
      <c r="L242" s="39" t="n"/>
      <c r="M242" s="39" t="n"/>
      <c r="N242" s="39" t="n"/>
      <c r="O242" s="39" t="n"/>
      <c r="P242" s="39" t="n"/>
      <c r="Q242" s="39" t="n"/>
      <c r="R242" s="39" t="n"/>
      <c r="S242" s="39" t="n"/>
      <c r="T242" s="39" t="n"/>
      <c r="U242" s="39" t="n"/>
      <c r="V242" s="39" t="n"/>
      <c r="W242" s="39" t="n"/>
      <c r="X242" s="39" t="n"/>
      <c r="Y242" s="39" t="n"/>
      <c r="Z242" s="39" t="n"/>
    </row>
    <row r="243" ht="15.75" customHeight="1" s="198">
      <c r="A243" s="39" t="n"/>
      <c r="B243" s="39" t="n"/>
      <c r="C243" s="39" t="n"/>
      <c r="D243" s="39" t="n"/>
      <c r="E243" s="39" t="n"/>
      <c r="F243" s="39" t="n"/>
      <c r="G243" s="39" t="n"/>
      <c r="H243" s="39" t="n"/>
      <c r="I243" s="39" t="n"/>
      <c r="J243" s="39" t="n"/>
      <c r="K243" s="39" t="n"/>
      <c r="L243" s="39" t="n"/>
      <c r="M243" s="39" t="n"/>
      <c r="N243" s="39" t="n"/>
      <c r="O243" s="39" t="n"/>
      <c r="P243" s="39" t="n"/>
      <c r="Q243" s="39" t="n"/>
      <c r="R243" s="39" t="n"/>
      <c r="S243" s="39" t="n"/>
      <c r="T243" s="39" t="n"/>
      <c r="U243" s="39" t="n"/>
      <c r="V243" s="39" t="n"/>
      <c r="W243" s="39" t="n"/>
      <c r="X243" s="39" t="n"/>
      <c r="Y243" s="39" t="n"/>
      <c r="Z243" s="39" t="n"/>
    </row>
    <row r="244" ht="15.75" customHeight="1" s="198">
      <c r="A244" s="39" t="n"/>
      <c r="B244" s="39" t="n"/>
      <c r="C244" s="39" t="n"/>
      <c r="D244" s="39" t="n"/>
      <c r="E244" s="39" t="n"/>
      <c r="F244" s="39" t="n"/>
      <c r="G244" s="39" t="n"/>
      <c r="H244" s="39" t="n"/>
      <c r="I244" s="39" t="n"/>
      <c r="J244" s="39" t="n"/>
      <c r="K244" s="39" t="n"/>
      <c r="L244" s="39" t="n"/>
      <c r="M244" s="39" t="n"/>
      <c r="N244" s="39" t="n"/>
      <c r="O244" s="39" t="n"/>
      <c r="P244" s="39" t="n"/>
      <c r="Q244" s="39" t="n"/>
      <c r="R244" s="39" t="n"/>
      <c r="S244" s="39" t="n"/>
      <c r="T244" s="39" t="n"/>
      <c r="U244" s="39" t="n"/>
      <c r="V244" s="39" t="n"/>
      <c r="W244" s="39" t="n"/>
      <c r="X244" s="39" t="n"/>
      <c r="Y244" s="39" t="n"/>
      <c r="Z244" s="39" t="n"/>
    </row>
    <row r="245" ht="15.75" customHeight="1" s="198">
      <c r="A245" s="39" t="n"/>
      <c r="B245" s="39" t="n"/>
      <c r="C245" s="39" t="n"/>
      <c r="D245" s="39" t="n"/>
      <c r="E245" s="39" t="n"/>
      <c r="F245" s="39" t="n"/>
      <c r="G245" s="39" t="n"/>
      <c r="H245" s="39" t="n"/>
      <c r="I245" s="39" t="n"/>
      <c r="J245" s="39" t="n"/>
      <c r="K245" s="39" t="n"/>
      <c r="L245" s="39" t="n"/>
      <c r="M245" s="39" t="n"/>
      <c r="N245" s="39" t="n"/>
      <c r="O245" s="39" t="n"/>
      <c r="P245" s="39" t="n"/>
      <c r="Q245" s="39" t="n"/>
      <c r="R245" s="39" t="n"/>
      <c r="S245" s="39" t="n"/>
      <c r="T245" s="39" t="n"/>
      <c r="U245" s="39" t="n"/>
      <c r="V245" s="39" t="n"/>
      <c r="W245" s="39" t="n"/>
      <c r="X245" s="39" t="n"/>
      <c r="Y245" s="39" t="n"/>
      <c r="Z245" s="39" t="n"/>
    </row>
    <row r="246" ht="15.75" customHeight="1" s="198">
      <c r="A246" s="39" t="n"/>
      <c r="B246" s="39" t="n"/>
      <c r="C246" s="39" t="n"/>
      <c r="D246" s="39" t="n"/>
      <c r="E246" s="39" t="n"/>
      <c r="F246" s="39" t="n"/>
      <c r="G246" s="39" t="n"/>
      <c r="H246" s="39" t="n"/>
      <c r="I246" s="39" t="n"/>
      <c r="J246" s="39" t="n"/>
      <c r="K246" s="39" t="n"/>
      <c r="L246" s="39" t="n"/>
      <c r="M246" s="39" t="n"/>
      <c r="N246" s="39" t="n"/>
      <c r="O246" s="39" t="n"/>
      <c r="P246" s="39" t="n"/>
      <c r="Q246" s="39" t="n"/>
      <c r="R246" s="39" t="n"/>
      <c r="S246" s="39" t="n"/>
      <c r="T246" s="39" t="n"/>
      <c r="U246" s="39" t="n"/>
      <c r="V246" s="39" t="n"/>
      <c r="W246" s="39" t="n"/>
      <c r="X246" s="39" t="n"/>
      <c r="Y246" s="39" t="n"/>
      <c r="Z246" s="39" t="n"/>
    </row>
    <row r="247" ht="15.75" customHeight="1" s="198">
      <c r="A247" s="39" t="n"/>
      <c r="B247" s="39" t="n"/>
      <c r="C247" s="39" t="n"/>
      <c r="D247" s="39" t="n"/>
      <c r="E247" s="39" t="n"/>
      <c r="F247" s="39" t="n"/>
      <c r="G247" s="39" t="n"/>
      <c r="H247" s="39" t="n"/>
      <c r="I247" s="39" t="n"/>
      <c r="J247" s="39" t="n"/>
      <c r="K247" s="39" t="n"/>
      <c r="L247" s="39" t="n"/>
      <c r="M247" s="39" t="n"/>
      <c r="N247" s="39" t="n"/>
      <c r="O247" s="39" t="n"/>
      <c r="P247" s="39" t="n"/>
      <c r="Q247" s="39" t="n"/>
      <c r="R247" s="39" t="n"/>
      <c r="S247" s="39" t="n"/>
      <c r="T247" s="39" t="n"/>
      <c r="U247" s="39" t="n"/>
      <c r="V247" s="39" t="n"/>
      <c r="W247" s="39" t="n"/>
      <c r="X247" s="39" t="n"/>
      <c r="Y247" s="39" t="n"/>
      <c r="Z247" s="39" t="n"/>
    </row>
    <row r="248" ht="15.75" customHeight="1" s="198">
      <c r="A248" s="39" t="n"/>
      <c r="B248" s="39" t="n"/>
      <c r="C248" s="39" t="n"/>
      <c r="D248" s="39" t="n"/>
      <c r="E248" s="39" t="n"/>
      <c r="F248" s="39" t="n"/>
      <c r="G248" s="39" t="n"/>
      <c r="H248" s="39" t="n"/>
      <c r="I248" s="39" t="n"/>
      <c r="J248" s="39" t="n"/>
      <c r="K248" s="39" t="n"/>
      <c r="L248" s="39" t="n"/>
      <c r="M248" s="39" t="n"/>
      <c r="N248" s="39" t="n"/>
      <c r="O248" s="39" t="n"/>
      <c r="P248" s="39" t="n"/>
      <c r="Q248" s="39" t="n"/>
      <c r="R248" s="39" t="n"/>
      <c r="S248" s="39" t="n"/>
      <c r="T248" s="39" t="n"/>
      <c r="U248" s="39" t="n"/>
      <c r="V248" s="39" t="n"/>
      <c r="W248" s="39" t="n"/>
      <c r="X248" s="39" t="n"/>
      <c r="Y248" s="39" t="n"/>
      <c r="Z248" s="39" t="n"/>
    </row>
    <row r="249" ht="15.75" customHeight="1" s="198">
      <c r="A249" s="39" t="n"/>
      <c r="B249" s="39" t="n"/>
      <c r="C249" s="39" t="n"/>
      <c r="D249" s="39" t="n"/>
      <c r="E249" s="39" t="n"/>
      <c r="F249" s="39" t="n"/>
      <c r="G249" s="39" t="n"/>
      <c r="H249" s="39" t="n"/>
      <c r="I249" s="39" t="n"/>
      <c r="J249" s="39" t="n"/>
      <c r="K249" s="39" t="n"/>
      <c r="L249" s="39" t="n"/>
      <c r="M249" s="39" t="n"/>
      <c r="N249" s="39" t="n"/>
      <c r="O249" s="39" t="n"/>
      <c r="P249" s="39" t="n"/>
      <c r="Q249" s="39" t="n"/>
      <c r="R249" s="39" t="n"/>
      <c r="S249" s="39" t="n"/>
      <c r="T249" s="39" t="n"/>
      <c r="U249" s="39" t="n"/>
      <c r="V249" s="39" t="n"/>
      <c r="W249" s="39" t="n"/>
      <c r="X249" s="39" t="n"/>
      <c r="Y249" s="39" t="n"/>
      <c r="Z249" s="39" t="n"/>
    </row>
    <row r="250" ht="15.75" customHeight="1" s="198">
      <c r="A250" s="39" t="n"/>
      <c r="B250" s="39" t="n"/>
      <c r="C250" s="39" t="n"/>
      <c r="D250" s="39" t="n"/>
      <c r="E250" s="39" t="n"/>
      <c r="F250" s="39" t="n"/>
      <c r="G250" s="39" t="n"/>
      <c r="H250" s="39" t="n"/>
      <c r="I250" s="39" t="n"/>
      <c r="J250" s="39" t="n"/>
      <c r="K250" s="39" t="n"/>
      <c r="L250" s="39" t="n"/>
      <c r="M250" s="39" t="n"/>
      <c r="N250" s="39" t="n"/>
      <c r="O250" s="39" t="n"/>
      <c r="P250" s="39" t="n"/>
      <c r="Q250" s="39" t="n"/>
      <c r="R250" s="39" t="n"/>
      <c r="S250" s="39" t="n"/>
      <c r="T250" s="39" t="n"/>
      <c r="U250" s="39" t="n"/>
      <c r="V250" s="39" t="n"/>
      <c r="W250" s="39" t="n"/>
      <c r="X250" s="39" t="n"/>
      <c r="Y250" s="39" t="n"/>
      <c r="Z250" s="39" t="n"/>
    </row>
    <row r="251" ht="15.75" customHeight="1" s="198">
      <c r="A251" s="39" t="n"/>
      <c r="B251" s="39" t="n"/>
      <c r="C251" s="39" t="n"/>
      <c r="D251" s="39" t="n"/>
      <c r="E251" s="39" t="n"/>
      <c r="F251" s="39" t="n"/>
      <c r="G251" s="39" t="n"/>
      <c r="H251" s="39" t="n"/>
      <c r="I251" s="39" t="n"/>
      <c r="J251" s="39" t="n"/>
      <c r="K251" s="39" t="n"/>
      <c r="L251" s="39" t="n"/>
      <c r="M251" s="39" t="n"/>
      <c r="N251" s="39" t="n"/>
      <c r="O251" s="39" t="n"/>
      <c r="P251" s="39" t="n"/>
      <c r="Q251" s="39" t="n"/>
      <c r="R251" s="39" t="n"/>
      <c r="S251" s="39" t="n"/>
      <c r="T251" s="39" t="n"/>
      <c r="U251" s="39" t="n"/>
      <c r="V251" s="39" t="n"/>
      <c r="W251" s="39" t="n"/>
      <c r="X251" s="39" t="n"/>
      <c r="Y251" s="39" t="n"/>
      <c r="Z251" s="39" t="n"/>
    </row>
    <row r="252" ht="15.75" customHeight="1" s="198">
      <c r="A252" s="39" t="n"/>
      <c r="B252" s="39" t="n"/>
      <c r="C252" s="39" t="n"/>
      <c r="D252" s="39" t="n"/>
      <c r="E252" s="39" t="n"/>
      <c r="F252" s="39" t="n"/>
      <c r="G252" s="39" t="n"/>
      <c r="H252" s="39" t="n"/>
      <c r="I252" s="39" t="n"/>
      <c r="J252" s="39" t="n"/>
      <c r="K252" s="39" t="n"/>
      <c r="L252" s="39" t="n"/>
      <c r="M252" s="39" t="n"/>
      <c r="N252" s="39" t="n"/>
      <c r="O252" s="39" t="n"/>
      <c r="P252" s="39" t="n"/>
      <c r="Q252" s="39" t="n"/>
      <c r="R252" s="39" t="n"/>
      <c r="S252" s="39" t="n"/>
      <c r="T252" s="39" t="n"/>
      <c r="U252" s="39" t="n"/>
      <c r="V252" s="39" t="n"/>
      <c r="W252" s="39" t="n"/>
      <c r="X252" s="39" t="n"/>
      <c r="Y252" s="39" t="n"/>
      <c r="Z252" s="39" t="n"/>
    </row>
    <row r="253" ht="15.75" customHeight="1" s="198">
      <c r="A253" s="39" t="n"/>
      <c r="B253" s="39" t="n"/>
      <c r="C253" s="39" t="n"/>
      <c r="D253" s="39" t="n"/>
      <c r="E253" s="39" t="n"/>
      <c r="F253" s="39" t="n"/>
      <c r="G253" s="39" t="n"/>
      <c r="H253" s="39" t="n"/>
      <c r="I253" s="39" t="n"/>
      <c r="J253" s="39" t="n"/>
      <c r="K253" s="39" t="n"/>
      <c r="L253" s="39" t="n"/>
      <c r="M253" s="39" t="n"/>
      <c r="N253" s="39" t="n"/>
      <c r="O253" s="39" t="n"/>
      <c r="P253" s="39" t="n"/>
      <c r="Q253" s="39" t="n"/>
      <c r="R253" s="39" t="n"/>
      <c r="S253" s="39" t="n"/>
      <c r="T253" s="39" t="n"/>
      <c r="U253" s="39" t="n"/>
      <c r="V253" s="39" t="n"/>
      <c r="W253" s="39" t="n"/>
      <c r="X253" s="39" t="n"/>
      <c r="Y253" s="39" t="n"/>
      <c r="Z253" s="39" t="n"/>
    </row>
    <row r="254" ht="15.75" customHeight="1" s="198">
      <c r="A254" s="39" t="n"/>
      <c r="B254" s="39" t="n"/>
      <c r="C254" s="39" t="n"/>
      <c r="D254" s="39" t="n"/>
      <c r="E254" s="39" t="n"/>
      <c r="F254" s="39" t="n"/>
      <c r="G254" s="39" t="n"/>
      <c r="H254" s="39" t="n"/>
      <c r="I254" s="39" t="n"/>
      <c r="J254" s="39" t="n"/>
      <c r="K254" s="39" t="n"/>
      <c r="L254" s="39" t="n"/>
      <c r="M254" s="39" t="n"/>
      <c r="N254" s="39" t="n"/>
      <c r="O254" s="39" t="n"/>
      <c r="P254" s="39" t="n"/>
      <c r="Q254" s="39" t="n"/>
      <c r="R254" s="39" t="n"/>
      <c r="S254" s="39" t="n"/>
      <c r="T254" s="39" t="n"/>
      <c r="U254" s="39" t="n"/>
      <c r="V254" s="39" t="n"/>
      <c r="W254" s="39" t="n"/>
      <c r="X254" s="39" t="n"/>
      <c r="Y254" s="39" t="n"/>
      <c r="Z254" s="39" t="n"/>
    </row>
    <row r="255" ht="15.75" customHeight="1" s="198">
      <c r="A255" s="39" t="n"/>
      <c r="B255" s="39" t="n"/>
      <c r="C255" s="39" t="n"/>
      <c r="D255" s="39" t="n"/>
      <c r="E255" s="39" t="n"/>
      <c r="F255" s="39" t="n"/>
      <c r="G255" s="39" t="n"/>
      <c r="H255" s="39" t="n"/>
      <c r="I255" s="39" t="n"/>
      <c r="J255" s="39" t="n"/>
      <c r="K255" s="39" t="n"/>
      <c r="L255" s="39" t="n"/>
      <c r="M255" s="39" t="n"/>
      <c r="N255" s="39" t="n"/>
      <c r="O255" s="39" t="n"/>
      <c r="P255" s="39" t="n"/>
      <c r="Q255" s="39" t="n"/>
      <c r="R255" s="39" t="n"/>
      <c r="S255" s="39" t="n"/>
      <c r="T255" s="39" t="n"/>
      <c r="U255" s="39" t="n"/>
      <c r="V255" s="39" t="n"/>
      <c r="W255" s="39" t="n"/>
      <c r="X255" s="39" t="n"/>
      <c r="Y255" s="39" t="n"/>
      <c r="Z255" s="39" t="n"/>
    </row>
    <row r="256" ht="15.75" customHeight="1" s="198">
      <c r="A256" s="39" t="n"/>
      <c r="B256" s="39" t="n"/>
      <c r="C256" s="39" t="n"/>
      <c r="D256" s="39" t="n"/>
      <c r="E256" s="39" t="n"/>
      <c r="F256" s="39" t="n"/>
      <c r="G256" s="39" t="n"/>
      <c r="H256" s="39" t="n"/>
      <c r="I256" s="39" t="n"/>
      <c r="J256" s="39" t="n"/>
      <c r="K256" s="39" t="n"/>
      <c r="L256" s="39" t="n"/>
      <c r="M256" s="39" t="n"/>
      <c r="N256" s="39" t="n"/>
      <c r="O256" s="39" t="n"/>
      <c r="P256" s="39" t="n"/>
      <c r="Q256" s="39" t="n"/>
      <c r="R256" s="39" t="n"/>
      <c r="S256" s="39" t="n"/>
      <c r="T256" s="39" t="n"/>
      <c r="U256" s="39" t="n"/>
      <c r="V256" s="39" t="n"/>
      <c r="W256" s="39" t="n"/>
      <c r="X256" s="39" t="n"/>
      <c r="Y256" s="39" t="n"/>
      <c r="Z256" s="39" t="n"/>
    </row>
    <row r="257" ht="15.75" customHeight="1" s="198">
      <c r="A257" s="39" t="n"/>
      <c r="B257" s="39" t="n"/>
      <c r="C257" s="39" t="n"/>
      <c r="D257" s="39" t="n"/>
      <c r="E257" s="39" t="n"/>
      <c r="F257" s="39" t="n"/>
      <c r="G257" s="39" t="n"/>
      <c r="H257" s="39" t="n"/>
      <c r="I257" s="39" t="n"/>
      <c r="J257" s="39" t="n"/>
      <c r="K257" s="39" t="n"/>
      <c r="L257" s="39" t="n"/>
      <c r="M257" s="39" t="n"/>
      <c r="N257" s="39" t="n"/>
      <c r="O257" s="39" t="n"/>
      <c r="P257" s="39" t="n"/>
      <c r="Q257" s="39" t="n"/>
      <c r="R257" s="39" t="n"/>
      <c r="S257" s="39" t="n"/>
      <c r="T257" s="39" t="n"/>
      <c r="U257" s="39" t="n"/>
      <c r="V257" s="39" t="n"/>
      <c r="W257" s="39" t="n"/>
      <c r="X257" s="39" t="n"/>
      <c r="Y257" s="39" t="n"/>
      <c r="Z257" s="39" t="n"/>
    </row>
    <row r="258" ht="15.75" customHeight="1" s="198">
      <c r="A258" s="39" t="n"/>
      <c r="B258" s="39" t="n"/>
      <c r="C258" s="39" t="n"/>
      <c r="D258" s="39" t="n"/>
      <c r="E258" s="39" t="n"/>
      <c r="F258" s="39" t="n"/>
      <c r="G258" s="39" t="n"/>
      <c r="H258" s="39" t="n"/>
      <c r="I258" s="39" t="n"/>
      <c r="J258" s="39" t="n"/>
      <c r="K258" s="39" t="n"/>
      <c r="L258" s="39" t="n"/>
      <c r="M258" s="39" t="n"/>
      <c r="N258" s="39" t="n"/>
      <c r="O258" s="39" t="n"/>
      <c r="P258" s="39" t="n"/>
      <c r="Q258" s="39" t="n"/>
      <c r="R258" s="39" t="n"/>
      <c r="S258" s="39" t="n"/>
      <c r="T258" s="39" t="n"/>
      <c r="U258" s="39" t="n"/>
      <c r="V258" s="39" t="n"/>
      <c r="W258" s="39" t="n"/>
      <c r="X258" s="39" t="n"/>
      <c r="Y258" s="39" t="n"/>
      <c r="Z258" s="39" t="n"/>
    </row>
    <row r="259" ht="15.75" customHeight="1" s="198">
      <c r="A259" s="39" t="n"/>
      <c r="B259" s="39" t="n"/>
      <c r="C259" s="39" t="n"/>
      <c r="D259" s="39" t="n"/>
      <c r="E259" s="39" t="n"/>
      <c r="F259" s="39" t="n"/>
      <c r="G259" s="39" t="n"/>
      <c r="H259" s="39" t="n"/>
      <c r="I259" s="39" t="n"/>
      <c r="J259" s="39" t="n"/>
      <c r="K259" s="39" t="n"/>
      <c r="L259" s="39" t="n"/>
      <c r="M259" s="39" t="n"/>
      <c r="N259" s="39" t="n"/>
      <c r="O259" s="39" t="n"/>
      <c r="P259" s="39" t="n"/>
      <c r="Q259" s="39" t="n"/>
      <c r="R259" s="39" t="n"/>
      <c r="S259" s="39" t="n"/>
      <c r="T259" s="39" t="n"/>
      <c r="U259" s="39" t="n"/>
      <c r="V259" s="39" t="n"/>
      <c r="W259" s="39" t="n"/>
      <c r="X259" s="39" t="n"/>
      <c r="Y259" s="39" t="n"/>
      <c r="Z259" s="39" t="n"/>
    </row>
    <row r="260" ht="15.75" customHeight="1" s="198">
      <c r="A260" s="39" t="n"/>
      <c r="B260" s="39" t="n"/>
      <c r="C260" s="39" t="n"/>
      <c r="D260" s="39" t="n"/>
      <c r="E260" s="39" t="n"/>
      <c r="F260" s="39" t="n"/>
      <c r="G260" s="39" t="n"/>
      <c r="H260" s="39" t="n"/>
      <c r="I260" s="39" t="n"/>
      <c r="J260" s="39" t="n"/>
      <c r="K260" s="39" t="n"/>
      <c r="L260" s="39" t="n"/>
      <c r="M260" s="39" t="n"/>
      <c r="N260" s="39" t="n"/>
      <c r="O260" s="39" t="n"/>
      <c r="P260" s="39" t="n"/>
      <c r="Q260" s="39" t="n"/>
      <c r="R260" s="39" t="n"/>
      <c r="S260" s="39" t="n"/>
      <c r="T260" s="39" t="n"/>
      <c r="U260" s="39" t="n"/>
      <c r="V260" s="39" t="n"/>
      <c r="W260" s="39" t="n"/>
      <c r="X260" s="39" t="n"/>
      <c r="Y260" s="39" t="n"/>
      <c r="Z260" s="39" t="n"/>
    </row>
    <row r="261" ht="15.75" customHeight="1" s="198">
      <c r="A261" s="39" t="n"/>
      <c r="B261" s="39" t="n"/>
      <c r="C261" s="39" t="n"/>
      <c r="D261" s="39" t="n"/>
      <c r="E261" s="39" t="n"/>
      <c r="F261" s="39" t="n"/>
      <c r="G261" s="39" t="n"/>
      <c r="H261" s="39" t="n"/>
      <c r="I261" s="39" t="n"/>
      <c r="J261" s="39" t="n"/>
      <c r="K261" s="39" t="n"/>
      <c r="L261" s="39" t="n"/>
      <c r="M261" s="39" t="n"/>
      <c r="N261" s="39" t="n"/>
      <c r="O261" s="39" t="n"/>
      <c r="P261" s="39" t="n"/>
      <c r="Q261" s="39" t="n"/>
      <c r="R261" s="39" t="n"/>
      <c r="S261" s="39" t="n"/>
      <c r="T261" s="39" t="n"/>
      <c r="U261" s="39" t="n"/>
      <c r="V261" s="39" t="n"/>
      <c r="W261" s="39" t="n"/>
      <c r="X261" s="39" t="n"/>
      <c r="Y261" s="39" t="n"/>
      <c r="Z261" s="39" t="n"/>
    </row>
    <row r="262" ht="15.75" customHeight="1" s="198">
      <c r="A262" s="39" t="n"/>
      <c r="B262" s="39" t="n"/>
      <c r="C262" s="39" t="n"/>
      <c r="D262" s="39" t="n"/>
      <c r="E262" s="39" t="n"/>
      <c r="F262" s="39" t="n"/>
      <c r="G262" s="39" t="n"/>
      <c r="H262" s="39" t="n"/>
      <c r="I262" s="39" t="n"/>
      <c r="J262" s="39" t="n"/>
      <c r="K262" s="39" t="n"/>
      <c r="L262" s="39" t="n"/>
      <c r="M262" s="39" t="n"/>
      <c r="N262" s="39" t="n"/>
      <c r="O262" s="39" t="n"/>
      <c r="P262" s="39" t="n"/>
      <c r="Q262" s="39" t="n"/>
      <c r="R262" s="39" t="n"/>
      <c r="S262" s="39" t="n"/>
      <c r="T262" s="39" t="n"/>
      <c r="U262" s="39" t="n"/>
      <c r="V262" s="39" t="n"/>
      <c r="W262" s="39" t="n"/>
      <c r="X262" s="39" t="n"/>
      <c r="Y262" s="39" t="n"/>
      <c r="Z262" s="39" t="n"/>
    </row>
    <row r="263" ht="15.75" customHeight="1" s="198">
      <c r="A263" s="39" t="n"/>
      <c r="B263" s="39" t="n"/>
      <c r="C263" s="39" t="n"/>
      <c r="D263" s="39" t="n"/>
      <c r="E263" s="39" t="n"/>
      <c r="F263" s="39" t="n"/>
      <c r="G263" s="39" t="n"/>
      <c r="H263" s="39" t="n"/>
      <c r="I263" s="39" t="n"/>
      <c r="J263" s="39" t="n"/>
      <c r="K263" s="39" t="n"/>
      <c r="L263" s="39" t="n"/>
      <c r="M263" s="39" t="n"/>
      <c r="N263" s="39" t="n"/>
      <c r="O263" s="39" t="n"/>
      <c r="P263" s="39" t="n"/>
      <c r="Q263" s="39" t="n"/>
      <c r="R263" s="39" t="n"/>
      <c r="S263" s="39" t="n"/>
      <c r="T263" s="39" t="n"/>
      <c r="U263" s="39" t="n"/>
      <c r="V263" s="39" t="n"/>
      <c r="W263" s="39" t="n"/>
      <c r="X263" s="39" t="n"/>
      <c r="Y263" s="39" t="n"/>
      <c r="Z263" s="39" t="n"/>
    </row>
    <row r="264" ht="15.75" customHeight="1" s="198">
      <c r="A264" s="39" t="n"/>
      <c r="B264" s="39" t="n"/>
      <c r="C264" s="39" t="n"/>
      <c r="D264" s="39" t="n"/>
      <c r="E264" s="39" t="n"/>
      <c r="F264" s="39" t="n"/>
      <c r="G264" s="39" t="n"/>
      <c r="H264" s="39" t="n"/>
      <c r="I264" s="39" t="n"/>
      <c r="J264" s="39" t="n"/>
      <c r="K264" s="39" t="n"/>
      <c r="L264" s="39" t="n"/>
      <c r="M264" s="39" t="n"/>
      <c r="N264" s="39" t="n"/>
      <c r="O264" s="39" t="n"/>
      <c r="P264" s="39" t="n"/>
      <c r="Q264" s="39" t="n"/>
      <c r="R264" s="39" t="n"/>
      <c r="S264" s="39" t="n"/>
      <c r="T264" s="39" t="n"/>
      <c r="U264" s="39" t="n"/>
      <c r="V264" s="39" t="n"/>
      <c r="W264" s="39" t="n"/>
      <c r="X264" s="39" t="n"/>
      <c r="Y264" s="39" t="n"/>
      <c r="Z264" s="39" t="n"/>
    </row>
    <row r="265" ht="15.75" customHeight="1" s="198">
      <c r="A265" s="39" t="n"/>
      <c r="B265" s="39" t="n"/>
      <c r="C265" s="39" t="n"/>
      <c r="D265" s="39" t="n"/>
      <c r="E265" s="39" t="n"/>
      <c r="F265" s="39" t="n"/>
      <c r="G265" s="39" t="n"/>
      <c r="H265" s="39" t="n"/>
      <c r="I265" s="39" t="n"/>
      <c r="J265" s="39" t="n"/>
      <c r="K265" s="39" t="n"/>
      <c r="L265" s="39" t="n"/>
      <c r="M265" s="39" t="n"/>
      <c r="N265" s="39" t="n"/>
      <c r="O265" s="39" t="n"/>
      <c r="P265" s="39" t="n"/>
      <c r="Q265" s="39" t="n"/>
      <c r="R265" s="39" t="n"/>
      <c r="S265" s="39" t="n"/>
      <c r="T265" s="39" t="n"/>
      <c r="U265" s="39" t="n"/>
      <c r="V265" s="39" t="n"/>
      <c r="W265" s="39" t="n"/>
      <c r="X265" s="39" t="n"/>
      <c r="Y265" s="39" t="n"/>
      <c r="Z265" s="39" t="n"/>
    </row>
    <row r="266" ht="15.75" customHeight="1" s="198">
      <c r="A266" s="39" t="n"/>
      <c r="B266" s="39" t="n"/>
      <c r="C266" s="39" t="n"/>
      <c r="D266" s="39" t="n"/>
      <c r="E266" s="39" t="n"/>
      <c r="F266" s="39" t="n"/>
      <c r="G266" s="39" t="n"/>
      <c r="H266" s="39" t="n"/>
      <c r="I266" s="39" t="n"/>
      <c r="J266" s="39" t="n"/>
      <c r="K266" s="39" t="n"/>
      <c r="L266" s="39" t="n"/>
      <c r="M266" s="39" t="n"/>
      <c r="N266" s="39" t="n"/>
      <c r="O266" s="39" t="n"/>
      <c r="P266" s="39" t="n"/>
      <c r="Q266" s="39" t="n"/>
      <c r="R266" s="39" t="n"/>
      <c r="S266" s="39" t="n"/>
      <c r="T266" s="39" t="n"/>
      <c r="U266" s="39" t="n"/>
      <c r="V266" s="39" t="n"/>
      <c r="W266" s="39" t="n"/>
      <c r="X266" s="39" t="n"/>
      <c r="Y266" s="39" t="n"/>
      <c r="Z266" s="39" t="n"/>
    </row>
    <row r="267" ht="15.75" customHeight="1" s="198">
      <c r="A267" s="39" t="n"/>
      <c r="B267" s="39" t="n"/>
      <c r="C267" s="39" t="n"/>
      <c r="D267" s="39" t="n"/>
      <c r="E267" s="39" t="n"/>
      <c r="F267" s="39" t="n"/>
      <c r="G267" s="39" t="n"/>
      <c r="H267" s="39" t="n"/>
      <c r="I267" s="39" t="n"/>
      <c r="J267" s="39" t="n"/>
      <c r="K267" s="39" t="n"/>
      <c r="L267" s="39" t="n"/>
      <c r="M267" s="39" t="n"/>
      <c r="N267" s="39" t="n"/>
      <c r="O267" s="39" t="n"/>
      <c r="P267" s="39" t="n"/>
      <c r="Q267" s="39" t="n"/>
      <c r="R267" s="39" t="n"/>
      <c r="S267" s="39" t="n"/>
      <c r="T267" s="39" t="n"/>
      <c r="U267" s="39" t="n"/>
      <c r="V267" s="39" t="n"/>
      <c r="W267" s="39" t="n"/>
      <c r="X267" s="39" t="n"/>
      <c r="Y267" s="39" t="n"/>
      <c r="Z267" s="39" t="n"/>
    </row>
    <row r="268" ht="15.75" customHeight="1" s="198">
      <c r="A268" s="39" t="n"/>
      <c r="B268" s="39" t="n"/>
      <c r="C268" s="39" t="n"/>
      <c r="D268" s="39" t="n"/>
      <c r="E268" s="39" t="n"/>
      <c r="F268" s="39" t="n"/>
      <c r="G268" s="39" t="n"/>
      <c r="H268" s="39" t="n"/>
      <c r="I268" s="39" t="n"/>
      <c r="J268" s="39" t="n"/>
      <c r="K268" s="39" t="n"/>
      <c r="L268" s="39" t="n"/>
      <c r="M268" s="39" t="n"/>
      <c r="N268" s="39" t="n"/>
      <c r="O268" s="39" t="n"/>
      <c r="P268" s="39" t="n"/>
      <c r="Q268" s="39" t="n"/>
      <c r="R268" s="39" t="n"/>
      <c r="S268" s="39" t="n"/>
      <c r="T268" s="39" t="n"/>
      <c r="U268" s="39" t="n"/>
      <c r="V268" s="39" t="n"/>
      <c r="W268" s="39" t="n"/>
      <c r="X268" s="39" t="n"/>
      <c r="Y268" s="39" t="n"/>
      <c r="Z268" s="39" t="n"/>
    </row>
    <row r="269" ht="15.75" customHeight="1" s="198">
      <c r="A269" s="39" t="n"/>
      <c r="B269" s="39" t="n"/>
      <c r="C269" s="39" t="n"/>
      <c r="D269" s="39" t="n"/>
      <c r="E269" s="39" t="n"/>
      <c r="F269" s="39" t="n"/>
      <c r="G269" s="39" t="n"/>
      <c r="H269" s="39" t="n"/>
      <c r="I269" s="39" t="n"/>
      <c r="J269" s="39" t="n"/>
      <c r="K269" s="39" t="n"/>
      <c r="L269" s="39" t="n"/>
      <c r="M269" s="39" t="n"/>
      <c r="N269" s="39" t="n"/>
      <c r="O269" s="39" t="n"/>
      <c r="P269" s="39" t="n"/>
      <c r="Q269" s="39" t="n"/>
      <c r="R269" s="39" t="n"/>
      <c r="S269" s="39" t="n"/>
      <c r="T269" s="39" t="n"/>
      <c r="U269" s="39" t="n"/>
      <c r="V269" s="39" t="n"/>
      <c r="W269" s="39" t="n"/>
      <c r="X269" s="39" t="n"/>
      <c r="Y269" s="39" t="n"/>
      <c r="Z269" s="39" t="n"/>
    </row>
    <row r="270" ht="15.75" customHeight="1" s="198">
      <c r="A270" s="39" t="n"/>
      <c r="B270" s="39" t="n"/>
      <c r="C270" s="39" t="n"/>
      <c r="D270" s="39" t="n"/>
      <c r="E270" s="39" t="n"/>
      <c r="F270" s="39" t="n"/>
      <c r="G270" s="39" t="n"/>
      <c r="H270" s="39" t="n"/>
      <c r="I270" s="39" t="n"/>
      <c r="J270" s="39" t="n"/>
      <c r="K270" s="39" t="n"/>
      <c r="L270" s="39" t="n"/>
      <c r="M270" s="39" t="n"/>
      <c r="N270" s="39" t="n"/>
      <c r="O270" s="39" t="n"/>
      <c r="P270" s="39" t="n"/>
      <c r="Q270" s="39" t="n"/>
      <c r="R270" s="39" t="n"/>
      <c r="S270" s="39" t="n"/>
      <c r="T270" s="39" t="n"/>
      <c r="U270" s="39" t="n"/>
      <c r="V270" s="39" t="n"/>
      <c r="W270" s="39" t="n"/>
      <c r="X270" s="39" t="n"/>
      <c r="Y270" s="39" t="n"/>
      <c r="Z270" s="39" t="n"/>
    </row>
    <row r="271" ht="15.75" customHeight="1" s="198">
      <c r="A271" s="39" t="n"/>
      <c r="B271" s="39" t="n"/>
      <c r="C271" s="39" t="n"/>
      <c r="D271" s="39" t="n"/>
      <c r="E271" s="39" t="n"/>
      <c r="F271" s="39" t="n"/>
      <c r="G271" s="39" t="n"/>
      <c r="H271" s="39" t="n"/>
      <c r="I271" s="39" t="n"/>
      <c r="J271" s="39" t="n"/>
      <c r="K271" s="39" t="n"/>
      <c r="L271" s="39" t="n"/>
      <c r="M271" s="39" t="n"/>
      <c r="N271" s="39" t="n"/>
      <c r="O271" s="39" t="n"/>
      <c r="P271" s="39" t="n"/>
      <c r="Q271" s="39" t="n"/>
      <c r="R271" s="39" t="n"/>
      <c r="S271" s="39" t="n"/>
      <c r="T271" s="39" t="n"/>
      <c r="U271" s="39" t="n"/>
      <c r="V271" s="39" t="n"/>
      <c r="W271" s="39" t="n"/>
      <c r="X271" s="39" t="n"/>
      <c r="Y271" s="39" t="n"/>
      <c r="Z271" s="39" t="n"/>
    </row>
    <row r="272" ht="15.75" customHeight="1" s="198">
      <c r="A272" s="39" t="n"/>
      <c r="B272" s="39" t="n"/>
      <c r="C272" s="39" t="n"/>
      <c r="D272" s="39" t="n"/>
      <c r="E272" s="39" t="n"/>
      <c r="F272" s="39" t="n"/>
      <c r="G272" s="39" t="n"/>
      <c r="H272" s="39" t="n"/>
      <c r="I272" s="39" t="n"/>
      <c r="J272" s="39" t="n"/>
      <c r="K272" s="39" t="n"/>
      <c r="L272" s="39" t="n"/>
      <c r="M272" s="39" t="n"/>
      <c r="N272" s="39" t="n"/>
      <c r="O272" s="39" t="n"/>
      <c r="P272" s="39" t="n"/>
      <c r="Q272" s="39" t="n"/>
      <c r="R272" s="39" t="n"/>
      <c r="S272" s="39" t="n"/>
      <c r="T272" s="39" t="n"/>
      <c r="U272" s="39" t="n"/>
      <c r="V272" s="39" t="n"/>
      <c r="W272" s="39" t="n"/>
      <c r="X272" s="39" t="n"/>
      <c r="Y272" s="39" t="n"/>
      <c r="Z272" s="39" t="n"/>
    </row>
    <row r="273" ht="15.75" customHeight="1" s="198">
      <c r="A273" s="39" t="n"/>
      <c r="B273" s="39" t="n"/>
      <c r="C273" s="39" t="n"/>
      <c r="D273" s="39" t="n"/>
      <c r="E273" s="39" t="n"/>
      <c r="F273" s="39" t="n"/>
      <c r="G273" s="39" t="n"/>
      <c r="H273" s="39" t="n"/>
      <c r="I273" s="39" t="n"/>
      <c r="J273" s="39" t="n"/>
      <c r="K273" s="39" t="n"/>
      <c r="L273" s="39" t="n"/>
      <c r="M273" s="39" t="n"/>
      <c r="N273" s="39" t="n"/>
      <c r="O273" s="39" t="n"/>
      <c r="P273" s="39" t="n"/>
      <c r="Q273" s="39" t="n"/>
      <c r="R273" s="39" t="n"/>
      <c r="S273" s="39" t="n"/>
      <c r="T273" s="39" t="n"/>
      <c r="U273" s="39" t="n"/>
      <c r="V273" s="39" t="n"/>
      <c r="W273" s="39" t="n"/>
      <c r="X273" s="39" t="n"/>
      <c r="Y273" s="39" t="n"/>
      <c r="Z273" s="39" t="n"/>
    </row>
    <row r="274" ht="15.75" customHeight="1" s="198">
      <c r="A274" s="39" t="n"/>
      <c r="B274" s="39" t="n"/>
      <c r="C274" s="39" t="n"/>
      <c r="D274" s="39" t="n"/>
      <c r="E274" s="39" t="n"/>
      <c r="F274" s="39" t="n"/>
      <c r="G274" s="39" t="n"/>
      <c r="H274" s="39" t="n"/>
      <c r="I274" s="39" t="n"/>
      <c r="J274" s="39" t="n"/>
      <c r="K274" s="39" t="n"/>
      <c r="L274" s="39" t="n"/>
      <c r="M274" s="39" t="n"/>
      <c r="N274" s="39" t="n"/>
      <c r="O274" s="39" t="n"/>
      <c r="P274" s="39" t="n"/>
      <c r="Q274" s="39" t="n"/>
      <c r="R274" s="39" t="n"/>
      <c r="S274" s="39" t="n"/>
      <c r="T274" s="39" t="n"/>
      <c r="U274" s="39" t="n"/>
      <c r="V274" s="39" t="n"/>
      <c r="W274" s="39" t="n"/>
      <c r="X274" s="39" t="n"/>
      <c r="Y274" s="39" t="n"/>
      <c r="Z274" s="39" t="n"/>
    </row>
    <row r="275" ht="15.75" customHeight="1" s="198">
      <c r="A275" s="39" t="n"/>
      <c r="B275" s="39" t="n"/>
      <c r="C275" s="39" t="n"/>
      <c r="D275" s="39" t="n"/>
      <c r="E275" s="39" t="n"/>
      <c r="F275" s="39" t="n"/>
      <c r="G275" s="39" t="n"/>
      <c r="H275" s="39" t="n"/>
      <c r="I275" s="39" t="n"/>
      <c r="J275" s="39" t="n"/>
      <c r="K275" s="39" t="n"/>
      <c r="L275" s="39" t="n"/>
      <c r="M275" s="39" t="n"/>
      <c r="N275" s="39" t="n"/>
      <c r="O275" s="39" t="n"/>
      <c r="P275" s="39" t="n"/>
      <c r="Q275" s="39" t="n"/>
      <c r="R275" s="39" t="n"/>
      <c r="S275" s="39" t="n"/>
      <c r="T275" s="39" t="n"/>
      <c r="U275" s="39" t="n"/>
      <c r="V275" s="39" t="n"/>
      <c r="W275" s="39" t="n"/>
      <c r="X275" s="39" t="n"/>
      <c r="Y275" s="39" t="n"/>
      <c r="Z275" s="39" t="n"/>
    </row>
    <row r="276" ht="15.75" customHeight="1" s="198">
      <c r="A276" s="39" t="n"/>
      <c r="B276" s="39" t="n"/>
      <c r="C276" s="39" t="n"/>
      <c r="D276" s="39" t="n"/>
      <c r="E276" s="39" t="n"/>
      <c r="F276" s="39" t="n"/>
      <c r="G276" s="39" t="n"/>
      <c r="H276" s="39" t="n"/>
      <c r="I276" s="39" t="n"/>
      <c r="J276" s="39" t="n"/>
      <c r="K276" s="39" t="n"/>
      <c r="L276" s="39" t="n"/>
      <c r="M276" s="39" t="n"/>
      <c r="N276" s="39" t="n"/>
      <c r="O276" s="39" t="n"/>
      <c r="P276" s="39" t="n"/>
      <c r="Q276" s="39" t="n"/>
      <c r="R276" s="39" t="n"/>
      <c r="S276" s="39" t="n"/>
      <c r="T276" s="39" t="n"/>
      <c r="U276" s="39" t="n"/>
      <c r="V276" s="39" t="n"/>
      <c r="W276" s="39" t="n"/>
      <c r="X276" s="39" t="n"/>
      <c r="Y276" s="39" t="n"/>
      <c r="Z276" s="39" t="n"/>
    </row>
    <row r="277" ht="15.75" customHeight="1" s="198">
      <c r="A277" s="39" t="n"/>
      <c r="B277" s="39" t="n"/>
      <c r="C277" s="39" t="n"/>
      <c r="D277" s="39" t="n"/>
      <c r="E277" s="39" t="n"/>
      <c r="F277" s="39" t="n"/>
      <c r="G277" s="39" t="n"/>
      <c r="H277" s="39" t="n"/>
      <c r="I277" s="39" t="n"/>
      <c r="J277" s="39" t="n"/>
      <c r="K277" s="39" t="n"/>
      <c r="L277" s="39" t="n"/>
      <c r="M277" s="39" t="n"/>
      <c r="N277" s="39" t="n"/>
      <c r="O277" s="39" t="n"/>
      <c r="P277" s="39" t="n"/>
      <c r="Q277" s="39" t="n"/>
      <c r="R277" s="39" t="n"/>
      <c r="S277" s="39" t="n"/>
      <c r="T277" s="39" t="n"/>
      <c r="U277" s="39" t="n"/>
      <c r="V277" s="39" t="n"/>
      <c r="W277" s="39" t="n"/>
      <c r="X277" s="39" t="n"/>
      <c r="Y277" s="39" t="n"/>
      <c r="Z277" s="39" t="n"/>
    </row>
    <row r="278" ht="15.75" customHeight="1" s="198">
      <c r="A278" s="39" t="n"/>
      <c r="B278" s="39" t="n"/>
      <c r="C278" s="39" t="n"/>
      <c r="D278" s="39" t="n"/>
      <c r="E278" s="39" t="n"/>
      <c r="F278" s="39" t="n"/>
      <c r="G278" s="39" t="n"/>
      <c r="H278" s="39" t="n"/>
      <c r="I278" s="39" t="n"/>
      <c r="J278" s="39" t="n"/>
      <c r="K278" s="39" t="n"/>
      <c r="L278" s="39" t="n"/>
      <c r="M278" s="39" t="n"/>
      <c r="N278" s="39" t="n"/>
      <c r="O278" s="39" t="n"/>
      <c r="P278" s="39" t="n"/>
      <c r="Q278" s="39" t="n"/>
      <c r="R278" s="39" t="n"/>
      <c r="S278" s="39" t="n"/>
      <c r="T278" s="39" t="n"/>
      <c r="U278" s="39" t="n"/>
      <c r="V278" s="39" t="n"/>
      <c r="W278" s="39" t="n"/>
      <c r="X278" s="39" t="n"/>
      <c r="Y278" s="39" t="n"/>
      <c r="Z278" s="39" t="n"/>
    </row>
    <row r="279" ht="15.75" customHeight="1" s="198">
      <c r="A279" s="39" t="n"/>
      <c r="B279" s="39" t="n"/>
      <c r="C279" s="39" t="n"/>
      <c r="D279" s="39" t="n"/>
      <c r="E279" s="39" t="n"/>
      <c r="F279" s="39" t="n"/>
      <c r="G279" s="39" t="n"/>
      <c r="H279" s="39" t="n"/>
      <c r="I279" s="39" t="n"/>
      <c r="J279" s="39" t="n"/>
      <c r="K279" s="39" t="n"/>
      <c r="L279" s="39" t="n"/>
      <c r="M279" s="39" t="n"/>
      <c r="N279" s="39" t="n"/>
      <c r="O279" s="39" t="n"/>
      <c r="P279" s="39" t="n"/>
      <c r="Q279" s="39" t="n"/>
      <c r="R279" s="39" t="n"/>
      <c r="S279" s="39" t="n"/>
      <c r="T279" s="39" t="n"/>
      <c r="U279" s="39" t="n"/>
      <c r="V279" s="39" t="n"/>
      <c r="W279" s="39" t="n"/>
      <c r="X279" s="39" t="n"/>
      <c r="Y279" s="39" t="n"/>
      <c r="Z279" s="39" t="n"/>
    </row>
    <row r="280" ht="15.75" customHeight="1" s="198">
      <c r="A280" s="39" t="n"/>
      <c r="B280" s="39" t="n"/>
      <c r="C280" s="39" t="n"/>
      <c r="D280" s="39" t="n"/>
      <c r="E280" s="39" t="n"/>
      <c r="F280" s="39" t="n"/>
      <c r="G280" s="39" t="n"/>
      <c r="H280" s="39" t="n"/>
      <c r="I280" s="39" t="n"/>
      <c r="J280" s="39" t="n"/>
      <c r="K280" s="39" t="n"/>
      <c r="L280" s="39" t="n"/>
      <c r="M280" s="39" t="n"/>
      <c r="N280" s="39" t="n"/>
      <c r="O280" s="39" t="n"/>
      <c r="P280" s="39" t="n"/>
      <c r="Q280" s="39" t="n"/>
      <c r="R280" s="39" t="n"/>
      <c r="S280" s="39" t="n"/>
      <c r="T280" s="39" t="n"/>
      <c r="U280" s="39" t="n"/>
      <c r="V280" s="39" t="n"/>
      <c r="W280" s="39" t="n"/>
      <c r="X280" s="39" t="n"/>
      <c r="Y280" s="39" t="n"/>
      <c r="Z280" s="39" t="n"/>
    </row>
    <row r="281" ht="15.75" customHeight="1" s="198">
      <c r="A281" s="39" t="n"/>
      <c r="B281" s="39" t="n"/>
      <c r="C281" s="39" t="n"/>
      <c r="D281" s="39" t="n"/>
      <c r="E281" s="39" t="n"/>
      <c r="F281" s="39" t="n"/>
      <c r="G281" s="39" t="n"/>
      <c r="H281" s="39" t="n"/>
      <c r="I281" s="39" t="n"/>
      <c r="J281" s="39" t="n"/>
      <c r="K281" s="39" t="n"/>
      <c r="L281" s="39" t="n"/>
      <c r="M281" s="39" t="n"/>
      <c r="N281" s="39" t="n"/>
      <c r="O281" s="39" t="n"/>
      <c r="P281" s="39" t="n"/>
      <c r="Q281" s="39" t="n"/>
      <c r="R281" s="39" t="n"/>
      <c r="S281" s="39" t="n"/>
      <c r="T281" s="39" t="n"/>
      <c r="U281" s="39" t="n"/>
      <c r="V281" s="39" t="n"/>
      <c r="W281" s="39" t="n"/>
      <c r="X281" s="39" t="n"/>
      <c r="Y281" s="39" t="n"/>
      <c r="Z281" s="39" t="n"/>
    </row>
    <row r="282" ht="15.75" customHeight="1" s="198">
      <c r="A282" s="39" t="n"/>
      <c r="B282" s="39" t="n"/>
      <c r="C282" s="39" t="n"/>
      <c r="D282" s="39" t="n"/>
      <c r="E282" s="39" t="n"/>
      <c r="F282" s="39" t="n"/>
      <c r="G282" s="39" t="n"/>
      <c r="H282" s="39" t="n"/>
      <c r="I282" s="39" t="n"/>
      <c r="J282" s="39" t="n"/>
      <c r="K282" s="39" t="n"/>
      <c r="L282" s="39" t="n"/>
      <c r="M282" s="39" t="n"/>
      <c r="N282" s="39" t="n"/>
      <c r="O282" s="39" t="n"/>
      <c r="P282" s="39" t="n"/>
      <c r="Q282" s="39" t="n"/>
      <c r="R282" s="39" t="n"/>
      <c r="S282" s="39" t="n"/>
      <c r="T282" s="39" t="n"/>
      <c r="U282" s="39" t="n"/>
      <c r="V282" s="39" t="n"/>
      <c r="W282" s="39" t="n"/>
      <c r="X282" s="39" t="n"/>
      <c r="Y282" s="39" t="n"/>
      <c r="Z282" s="39" t="n"/>
    </row>
    <row r="283" ht="15.75" customHeight="1" s="198">
      <c r="A283" s="39" t="n"/>
      <c r="B283" s="39" t="n"/>
      <c r="C283" s="39" t="n"/>
      <c r="D283" s="39" t="n"/>
      <c r="E283" s="39" t="n"/>
      <c r="F283" s="39" t="n"/>
      <c r="G283" s="39" t="n"/>
      <c r="H283" s="39" t="n"/>
      <c r="I283" s="39" t="n"/>
      <c r="J283" s="39" t="n"/>
      <c r="K283" s="39" t="n"/>
      <c r="L283" s="39" t="n"/>
      <c r="M283" s="39" t="n"/>
      <c r="N283" s="39" t="n"/>
      <c r="O283" s="39" t="n"/>
      <c r="P283" s="39" t="n"/>
      <c r="Q283" s="39" t="n"/>
      <c r="R283" s="39" t="n"/>
      <c r="S283" s="39" t="n"/>
      <c r="T283" s="39" t="n"/>
      <c r="U283" s="39" t="n"/>
      <c r="V283" s="39" t="n"/>
      <c r="W283" s="39" t="n"/>
      <c r="X283" s="39" t="n"/>
      <c r="Y283" s="39" t="n"/>
      <c r="Z283" s="39" t="n"/>
    </row>
    <row r="284" ht="15.75" customHeight="1" s="198">
      <c r="A284" s="39" t="n"/>
      <c r="B284" s="39" t="n"/>
      <c r="C284" s="39" t="n"/>
      <c r="D284" s="39" t="n"/>
      <c r="E284" s="39" t="n"/>
      <c r="F284" s="39" t="n"/>
      <c r="G284" s="39" t="n"/>
      <c r="H284" s="39" t="n"/>
      <c r="I284" s="39" t="n"/>
      <c r="J284" s="39" t="n"/>
      <c r="K284" s="39" t="n"/>
      <c r="L284" s="39" t="n"/>
      <c r="M284" s="39" t="n"/>
      <c r="N284" s="39" t="n"/>
      <c r="O284" s="39" t="n"/>
      <c r="P284" s="39" t="n"/>
      <c r="Q284" s="39" t="n"/>
      <c r="R284" s="39" t="n"/>
      <c r="S284" s="39" t="n"/>
      <c r="T284" s="39" t="n"/>
      <c r="U284" s="39" t="n"/>
      <c r="V284" s="39" t="n"/>
      <c r="W284" s="39" t="n"/>
      <c r="X284" s="39" t="n"/>
      <c r="Y284" s="39" t="n"/>
      <c r="Z284" s="39" t="n"/>
    </row>
    <row r="285" ht="15.75" customHeight="1" s="198">
      <c r="A285" s="39" t="n"/>
      <c r="B285" s="39" t="n"/>
      <c r="C285" s="39" t="n"/>
      <c r="D285" s="39" t="n"/>
      <c r="E285" s="39" t="n"/>
      <c r="F285" s="39" t="n"/>
      <c r="G285" s="39" t="n"/>
      <c r="H285" s="39" t="n"/>
      <c r="I285" s="39" t="n"/>
      <c r="J285" s="39" t="n"/>
      <c r="K285" s="39" t="n"/>
      <c r="L285" s="39" t="n"/>
      <c r="M285" s="39" t="n"/>
      <c r="N285" s="39" t="n"/>
      <c r="O285" s="39" t="n"/>
      <c r="P285" s="39" t="n"/>
      <c r="Q285" s="39" t="n"/>
      <c r="R285" s="39" t="n"/>
      <c r="S285" s="39" t="n"/>
      <c r="T285" s="39" t="n"/>
      <c r="U285" s="39" t="n"/>
      <c r="V285" s="39" t="n"/>
      <c r="W285" s="39" t="n"/>
      <c r="X285" s="39" t="n"/>
      <c r="Y285" s="39" t="n"/>
      <c r="Z285" s="39" t="n"/>
    </row>
    <row r="286" ht="15.75" customHeight="1" s="198">
      <c r="A286" s="39" t="n"/>
      <c r="B286" s="39" t="n"/>
      <c r="C286" s="39" t="n"/>
      <c r="D286" s="39" t="n"/>
      <c r="E286" s="39" t="n"/>
      <c r="F286" s="39" t="n"/>
      <c r="G286" s="39" t="n"/>
      <c r="H286" s="39" t="n"/>
      <c r="I286" s="39" t="n"/>
      <c r="J286" s="39" t="n"/>
      <c r="K286" s="39" t="n"/>
      <c r="L286" s="39" t="n"/>
      <c r="M286" s="39" t="n"/>
      <c r="N286" s="39" t="n"/>
      <c r="O286" s="39" t="n"/>
      <c r="P286" s="39" t="n"/>
      <c r="Q286" s="39" t="n"/>
      <c r="R286" s="39" t="n"/>
      <c r="S286" s="39" t="n"/>
      <c r="T286" s="39" t="n"/>
      <c r="U286" s="39" t="n"/>
      <c r="V286" s="39" t="n"/>
      <c r="W286" s="39" t="n"/>
      <c r="X286" s="39" t="n"/>
      <c r="Y286" s="39" t="n"/>
      <c r="Z286" s="39" t="n"/>
    </row>
    <row r="287" ht="15.75" customHeight="1" s="198">
      <c r="A287" s="39" t="n"/>
      <c r="B287" s="39" t="n"/>
      <c r="C287" s="39" t="n"/>
      <c r="D287" s="39" t="n"/>
      <c r="E287" s="39" t="n"/>
      <c r="F287" s="39" t="n"/>
      <c r="G287" s="39" t="n"/>
      <c r="H287" s="39" t="n"/>
      <c r="I287" s="39" t="n"/>
      <c r="J287" s="39" t="n"/>
      <c r="K287" s="39" t="n"/>
      <c r="L287" s="39" t="n"/>
      <c r="M287" s="39" t="n"/>
      <c r="N287" s="39" t="n"/>
      <c r="O287" s="39" t="n"/>
      <c r="P287" s="39" t="n"/>
      <c r="Q287" s="39" t="n"/>
      <c r="R287" s="39" t="n"/>
      <c r="S287" s="39" t="n"/>
      <c r="T287" s="39" t="n"/>
      <c r="U287" s="39" t="n"/>
      <c r="V287" s="39" t="n"/>
      <c r="W287" s="39" t="n"/>
      <c r="X287" s="39" t="n"/>
      <c r="Y287" s="39" t="n"/>
      <c r="Z287" s="39" t="n"/>
    </row>
    <row r="288" ht="15.75" customHeight="1" s="198">
      <c r="A288" s="39" t="n"/>
      <c r="B288" s="39" t="n"/>
      <c r="C288" s="39" t="n"/>
      <c r="D288" s="39" t="n"/>
      <c r="E288" s="39" t="n"/>
      <c r="F288" s="39" t="n"/>
      <c r="G288" s="39" t="n"/>
      <c r="H288" s="39" t="n"/>
      <c r="I288" s="39" t="n"/>
      <c r="J288" s="39" t="n"/>
      <c r="K288" s="39" t="n"/>
      <c r="L288" s="39" t="n"/>
      <c r="M288" s="39" t="n"/>
      <c r="N288" s="39" t="n"/>
      <c r="O288" s="39" t="n"/>
      <c r="P288" s="39" t="n"/>
      <c r="Q288" s="39" t="n"/>
      <c r="R288" s="39" t="n"/>
      <c r="S288" s="39" t="n"/>
      <c r="T288" s="39" t="n"/>
      <c r="U288" s="39" t="n"/>
      <c r="V288" s="39" t="n"/>
      <c r="W288" s="39" t="n"/>
      <c r="X288" s="39" t="n"/>
      <c r="Y288" s="39" t="n"/>
      <c r="Z288" s="39" t="n"/>
    </row>
    <row r="289" ht="15.75" customHeight="1" s="198">
      <c r="A289" s="39" t="n"/>
      <c r="B289" s="39" t="n"/>
      <c r="C289" s="39" t="n"/>
      <c r="D289" s="39" t="n"/>
      <c r="E289" s="39" t="n"/>
      <c r="F289" s="39" t="n"/>
      <c r="G289" s="39" t="n"/>
      <c r="H289" s="39" t="n"/>
      <c r="I289" s="39" t="n"/>
      <c r="J289" s="39" t="n"/>
      <c r="K289" s="39" t="n"/>
      <c r="L289" s="39" t="n"/>
      <c r="M289" s="39" t="n"/>
      <c r="N289" s="39" t="n"/>
      <c r="O289" s="39" t="n"/>
      <c r="P289" s="39" t="n"/>
      <c r="Q289" s="39" t="n"/>
      <c r="R289" s="39" t="n"/>
      <c r="S289" s="39" t="n"/>
      <c r="T289" s="39" t="n"/>
      <c r="U289" s="39" t="n"/>
      <c r="V289" s="39" t="n"/>
      <c r="W289" s="39" t="n"/>
      <c r="X289" s="39" t="n"/>
      <c r="Y289" s="39" t="n"/>
      <c r="Z289" s="39" t="n"/>
    </row>
    <row r="290" ht="15.75" customHeight="1" s="198">
      <c r="A290" s="39" t="n"/>
      <c r="B290" s="39" t="n"/>
      <c r="C290" s="39" t="n"/>
      <c r="D290" s="39" t="n"/>
      <c r="E290" s="39" t="n"/>
      <c r="F290" s="39" t="n"/>
      <c r="G290" s="39" t="n"/>
      <c r="H290" s="39" t="n"/>
      <c r="I290" s="39" t="n"/>
      <c r="J290" s="39" t="n"/>
      <c r="K290" s="39" t="n"/>
      <c r="L290" s="39" t="n"/>
      <c r="M290" s="39" t="n"/>
      <c r="N290" s="39" t="n"/>
      <c r="O290" s="39" t="n"/>
      <c r="P290" s="39" t="n"/>
      <c r="Q290" s="39" t="n"/>
      <c r="R290" s="39" t="n"/>
      <c r="S290" s="39" t="n"/>
      <c r="T290" s="39" t="n"/>
      <c r="U290" s="39" t="n"/>
      <c r="V290" s="39" t="n"/>
      <c r="W290" s="39" t="n"/>
      <c r="X290" s="39" t="n"/>
      <c r="Y290" s="39" t="n"/>
      <c r="Z290" s="39" t="n"/>
    </row>
    <row r="291" ht="15.75" customHeight="1" s="198">
      <c r="A291" s="39" t="n"/>
      <c r="B291" s="39" t="n"/>
      <c r="C291" s="39" t="n"/>
      <c r="D291" s="39" t="n"/>
      <c r="E291" s="39" t="n"/>
      <c r="F291" s="39" t="n"/>
      <c r="G291" s="39" t="n"/>
      <c r="H291" s="39" t="n"/>
      <c r="I291" s="39" t="n"/>
      <c r="J291" s="39" t="n"/>
      <c r="K291" s="39" t="n"/>
      <c r="L291" s="39" t="n"/>
      <c r="M291" s="39" t="n"/>
      <c r="N291" s="39" t="n"/>
      <c r="O291" s="39" t="n"/>
      <c r="P291" s="39" t="n"/>
      <c r="Q291" s="39" t="n"/>
      <c r="R291" s="39" t="n"/>
      <c r="S291" s="39" t="n"/>
      <c r="T291" s="39" t="n"/>
      <c r="U291" s="39" t="n"/>
      <c r="V291" s="39" t="n"/>
      <c r="W291" s="39" t="n"/>
      <c r="X291" s="39" t="n"/>
      <c r="Y291" s="39" t="n"/>
      <c r="Z291" s="39" t="n"/>
    </row>
    <row r="292" ht="15.75" customHeight="1" s="198">
      <c r="A292" s="39" t="n"/>
      <c r="B292" s="39" t="n"/>
      <c r="C292" s="39" t="n"/>
      <c r="D292" s="39" t="n"/>
      <c r="E292" s="39" t="n"/>
      <c r="F292" s="39" t="n"/>
      <c r="G292" s="39" t="n"/>
      <c r="H292" s="39" t="n"/>
      <c r="I292" s="39" t="n"/>
      <c r="J292" s="39" t="n"/>
      <c r="K292" s="39" t="n"/>
      <c r="L292" s="39" t="n"/>
      <c r="M292" s="39" t="n"/>
      <c r="N292" s="39" t="n"/>
      <c r="O292" s="39" t="n"/>
      <c r="P292" s="39" t="n"/>
      <c r="Q292" s="39" t="n"/>
      <c r="R292" s="39" t="n"/>
      <c r="S292" s="39" t="n"/>
      <c r="T292" s="39" t="n"/>
      <c r="U292" s="39" t="n"/>
      <c r="V292" s="39" t="n"/>
      <c r="W292" s="39" t="n"/>
      <c r="X292" s="39" t="n"/>
      <c r="Y292" s="39" t="n"/>
      <c r="Z292" s="39" t="n"/>
    </row>
    <row r="293" ht="15.75" customHeight="1" s="198">
      <c r="A293" s="39" t="n"/>
      <c r="B293" s="39" t="n"/>
      <c r="C293" s="39" t="n"/>
      <c r="D293" s="39" t="n"/>
      <c r="E293" s="39" t="n"/>
      <c r="F293" s="39" t="n"/>
      <c r="G293" s="39" t="n"/>
      <c r="H293" s="39" t="n"/>
      <c r="I293" s="39" t="n"/>
      <c r="J293" s="39" t="n"/>
      <c r="K293" s="39" t="n"/>
      <c r="L293" s="39" t="n"/>
      <c r="M293" s="39" t="n"/>
      <c r="N293" s="39" t="n"/>
      <c r="O293" s="39" t="n"/>
      <c r="P293" s="39" t="n"/>
      <c r="Q293" s="39" t="n"/>
      <c r="R293" s="39" t="n"/>
      <c r="S293" s="39" t="n"/>
      <c r="T293" s="39" t="n"/>
      <c r="U293" s="39" t="n"/>
      <c r="V293" s="39" t="n"/>
      <c r="W293" s="39" t="n"/>
      <c r="X293" s="39" t="n"/>
      <c r="Y293" s="39" t="n"/>
      <c r="Z293" s="39" t="n"/>
    </row>
    <row r="294" ht="15.75" customHeight="1" s="198">
      <c r="A294" s="39" t="n"/>
      <c r="B294" s="39" t="n"/>
      <c r="C294" s="39" t="n"/>
      <c r="D294" s="39" t="n"/>
      <c r="E294" s="39" t="n"/>
      <c r="F294" s="39" t="n"/>
      <c r="G294" s="39" t="n"/>
      <c r="H294" s="39" t="n"/>
      <c r="I294" s="39" t="n"/>
      <c r="J294" s="39" t="n"/>
      <c r="K294" s="39" t="n"/>
      <c r="L294" s="39" t="n"/>
      <c r="M294" s="39" t="n"/>
      <c r="N294" s="39" t="n"/>
      <c r="O294" s="39" t="n"/>
      <c r="P294" s="39" t="n"/>
      <c r="Q294" s="39" t="n"/>
      <c r="R294" s="39" t="n"/>
      <c r="S294" s="39" t="n"/>
      <c r="T294" s="39" t="n"/>
      <c r="U294" s="39" t="n"/>
      <c r="V294" s="39" t="n"/>
      <c r="W294" s="39" t="n"/>
      <c r="X294" s="39" t="n"/>
      <c r="Y294" s="39" t="n"/>
      <c r="Z294" s="39" t="n"/>
    </row>
    <row r="295" ht="15.75" customHeight="1" s="198">
      <c r="A295" s="39" t="n"/>
      <c r="B295" s="39" t="n"/>
      <c r="C295" s="39" t="n"/>
      <c r="D295" s="39" t="n"/>
      <c r="E295" s="39" t="n"/>
      <c r="F295" s="39" t="n"/>
      <c r="G295" s="39" t="n"/>
      <c r="H295" s="39" t="n"/>
      <c r="I295" s="39" t="n"/>
      <c r="J295" s="39" t="n"/>
      <c r="K295" s="39" t="n"/>
      <c r="L295" s="39" t="n"/>
      <c r="M295" s="39" t="n"/>
      <c r="N295" s="39" t="n"/>
      <c r="O295" s="39" t="n"/>
      <c r="P295" s="39" t="n"/>
      <c r="Q295" s="39" t="n"/>
      <c r="R295" s="39" t="n"/>
      <c r="S295" s="39" t="n"/>
      <c r="T295" s="39" t="n"/>
      <c r="U295" s="39" t="n"/>
      <c r="V295" s="39" t="n"/>
      <c r="W295" s="39" t="n"/>
      <c r="X295" s="39" t="n"/>
      <c r="Y295" s="39" t="n"/>
      <c r="Z295" s="39" t="n"/>
    </row>
    <row r="296" ht="15.75" customHeight="1" s="198">
      <c r="A296" s="39" t="n"/>
      <c r="B296" s="39" t="n"/>
      <c r="C296" s="39" t="n"/>
      <c r="D296" s="39" t="n"/>
      <c r="E296" s="39" t="n"/>
      <c r="F296" s="39" t="n"/>
      <c r="G296" s="39" t="n"/>
      <c r="H296" s="39" t="n"/>
      <c r="I296" s="39" t="n"/>
      <c r="J296" s="39" t="n"/>
      <c r="K296" s="39" t="n"/>
      <c r="L296" s="39" t="n"/>
      <c r="M296" s="39" t="n"/>
      <c r="N296" s="39" t="n"/>
      <c r="O296" s="39" t="n"/>
      <c r="P296" s="39" t="n"/>
      <c r="Q296" s="39" t="n"/>
      <c r="R296" s="39" t="n"/>
      <c r="S296" s="39" t="n"/>
      <c r="T296" s="39" t="n"/>
      <c r="U296" s="39" t="n"/>
      <c r="V296" s="39" t="n"/>
      <c r="W296" s="39" t="n"/>
      <c r="X296" s="39" t="n"/>
      <c r="Y296" s="39" t="n"/>
      <c r="Z296" s="39" t="n"/>
    </row>
    <row r="297" ht="15.75" customHeight="1" s="198">
      <c r="A297" s="39" t="n"/>
      <c r="B297" s="39" t="n"/>
      <c r="C297" s="39" t="n"/>
      <c r="D297" s="39" t="n"/>
      <c r="E297" s="39" t="n"/>
      <c r="F297" s="39" t="n"/>
      <c r="G297" s="39" t="n"/>
      <c r="H297" s="39" t="n"/>
      <c r="I297" s="39" t="n"/>
      <c r="J297" s="39" t="n"/>
      <c r="K297" s="39" t="n"/>
      <c r="L297" s="39" t="n"/>
      <c r="M297" s="39" t="n"/>
      <c r="N297" s="39" t="n"/>
      <c r="O297" s="39" t="n"/>
      <c r="P297" s="39" t="n"/>
      <c r="Q297" s="39" t="n"/>
      <c r="R297" s="39" t="n"/>
      <c r="S297" s="39" t="n"/>
      <c r="T297" s="39" t="n"/>
      <c r="U297" s="39" t="n"/>
      <c r="V297" s="39" t="n"/>
      <c r="W297" s="39" t="n"/>
      <c r="X297" s="39" t="n"/>
      <c r="Y297" s="39" t="n"/>
      <c r="Z297" s="39" t="n"/>
    </row>
    <row r="298" ht="15.75" customHeight="1" s="198">
      <c r="A298" s="39" t="n"/>
      <c r="B298" s="39" t="n"/>
      <c r="C298" s="39" t="n"/>
      <c r="D298" s="39" t="n"/>
      <c r="E298" s="39" t="n"/>
      <c r="F298" s="39" t="n"/>
      <c r="G298" s="39" t="n"/>
      <c r="H298" s="39" t="n"/>
      <c r="I298" s="39" t="n"/>
      <c r="J298" s="39" t="n"/>
      <c r="K298" s="39" t="n"/>
      <c r="L298" s="39" t="n"/>
      <c r="M298" s="39" t="n"/>
      <c r="N298" s="39" t="n"/>
      <c r="O298" s="39" t="n"/>
      <c r="P298" s="39" t="n"/>
      <c r="Q298" s="39" t="n"/>
      <c r="R298" s="39" t="n"/>
      <c r="S298" s="39" t="n"/>
      <c r="T298" s="39" t="n"/>
      <c r="U298" s="39" t="n"/>
      <c r="V298" s="39" t="n"/>
      <c r="W298" s="39" t="n"/>
      <c r="X298" s="39" t="n"/>
      <c r="Y298" s="39" t="n"/>
      <c r="Z298" s="39" t="n"/>
    </row>
    <row r="299" ht="15.75" customHeight="1" s="198">
      <c r="A299" s="39" t="n"/>
      <c r="B299" s="39" t="n"/>
      <c r="C299" s="39" t="n"/>
      <c r="D299" s="39" t="n"/>
      <c r="E299" s="39" t="n"/>
      <c r="F299" s="39" t="n"/>
      <c r="G299" s="39" t="n"/>
      <c r="H299" s="39" t="n"/>
      <c r="I299" s="39" t="n"/>
      <c r="J299" s="39" t="n"/>
      <c r="K299" s="39" t="n"/>
      <c r="L299" s="39" t="n"/>
      <c r="M299" s="39" t="n"/>
      <c r="N299" s="39" t="n"/>
      <c r="O299" s="39" t="n"/>
      <c r="P299" s="39" t="n"/>
      <c r="Q299" s="39" t="n"/>
      <c r="R299" s="39" t="n"/>
      <c r="S299" s="39" t="n"/>
      <c r="T299" s="39" t="n"/>
      <c r="U299" s="39" t="n"/>
      <c r="V299" s="39" t="n"/>
      <c r="W299" s="39" t="n"/>
      <c r="X299" s="39" t="n"/>
      <c r="Y299" s="39" t="n"/>
      <c r="Z299" s="39" t="n"/>
    </row>
    <row r="300" ht="15.75" customHeight="1" s="198">
      <c r="A300" s="39" t="n"/>
      <c r="B300" s="39" t="n"/>
      <c r="C300" s="39" t="n"/>
      <c r="D300" s="39" t="n"/>
      <c r="E300" s="39" t="n"/>
      <c r="F300" s="39" t="n"/>
      <c r="G300" s="39" t="n"/>
      <c r="H300" s="39" t="n"/>
      <c r="I300" s="39" t="n"/>
      <c r="J300" s="39" t="n"/>
      <c r="K300" s="39" t="n"/>
      <c r="L300" s="39" t="n"/>
      <c r="M300" s="39" t="n"/>
      <c r="N300" s="39" t="n"/>
      <c r="O300" s="39" t="n"/>
      <c r="P300" s="39" t="n"/>
      <c r="Q300" s="39" t="n"/>
      <c r="R300" s="39" t="n"/>
      <c r="S300" s="39" t="n"/>
      <c r="T300" s="39" t="n"/>
      <c r="U300" s="39" t="n"/>
      <c r="V300" s="39" t="n"/>
      <c r="W300" s="39" t="n"/>
      <c r="X300" s="39" t="n"/>
      <c r="Y300" s="39" t="n"/>
      <c r="Z300" s="39" t="n"/>
    </row>
    <row r="301" ht="15.75" customHeight="1" s="198">
      <c r="A301" s="39" t="n"/>
      <c r="B301" s="39" t="n"/>
      <c r="C301" s="39" t="n"/>
      <c r="D301" s="39" t="n"/>
      <c r="E301" s="39" t="n"/>
      <c r="F301" s="39" t="n"/>
      <c r="G301" s="39" t="n"/>
      <c r="H301" s="39" t="n"/>
      <c r="I301" s="39" t="n"/>
      <c r="J301" s="39" t="n"/>
      <c r="K301" s="39" t="n"/>
      <c r="L301" s="39" t="n"/>
      <c r="M301" s="39" t="n"/>
      <c r="N301" s="39" t="n"/>
      <c r="O301" s="39" t="n"/>
      <c r="P301" s="39" t="n"/>
      <c r="Q301" s="39" t="n"/>
      <c r="R301" s="39" t="n"/>
      <c r="S301" s="39" t="n"/>
      <c r="T301" s="39" t="n"/>
      <c r="U301" s="39" t="n"/>
      <c r="V301" s="39" t="n"/>
      <c r="W301" s="39" t="n"/>
      <c r="X301" s="39" t="n"/>
      <c r="Y301" s="39" t="n"/>
      <c r="Z301" s="39" t="n"/>
    </row>
    <row r="302" ht="15.75" customHeight="1" s="198">
      <c r="A302" s="39" t="n"/>
      <c r="B302" s="39" t="n"/>
      <c r="C302" s="39" t="n"/>
      <c r="D302" s="39" t="n"/>
      <c r="E302" s="39" t="n"/>
      <c r="F302" s="39" t="n"/>
      <c r="G302" s="39" t="n"/>
      <c r="H302" s="39" t="n"/>
      <c r="I302" s="39" t="n"/>
      <c r="J302" s="39" t="n"/>
      <c r="K302" s="39" t="n"/>
      <c r="L302" s="39" t="n"/>
      <c r="M302" s="39" t="n"/>
      <c r="N302" s="39" t="n"/>
      <c r="O302" s="39" t="n"/>
      <c r="P302" s="39" t="n"/>
      <c r="Q302" s="39" t="n"/>
      <c r="R302" s="39" t="n"/>
      <c r="S302" s="39" t="n"/>
      <c r="T302" s="39" t="n"/>
      <c r="U302" s="39" t="n"/>
      <c r="V302" s="39" t="n"/>
      <c r="W302" s="39" t="n"/>
      <c r="X302" s="39" t="n"/>
      <c r="Y302" s="39" t="n"/>
      <c r="Z302" s="39" t="n"/>
    </row>
    <row r="303" ht="15.75" customHeight="1" s="198">
      <c r="A303" s="39" t="n"/>
      <c r="B303" s="39" t="n"/>
      <c r="C303" s="39" t="n"/>
      <c r="D303" s="39" t="n"/>
      <c r="E303" s="39" t="n"/>
      <c r="F303" s="39" t="n"/>
      <c r="G303" s="39" t="n"/>
      <c r="H303" s="39" t="n"/>
      <c r="I303" s="39" t="n"/>
      <c r="J303" s="39" t="n"/>
      <c r="K303" s="39" t="n"/>
      <c r="L303" s="39" t="n"/>
      <c r="M303" s="39" t="n"/>
      <c r="N303" s="39" t="n"/>
      <c r="O303" s="39" t="n"/>
      <c r="P303" s="39" t="n"/>
      <c r="Q303" s="39" t="n"/>
      <c r="R303" s="39" t="n"/>
      <c r="S303" s="39" t="n"/>
      <c r="T303" s="39" t="n"/>
      <c r="U303" s="39" t="n"/>
      <c r="V303" s="39" t="n"/>
      <c r="W303" s="39" t="n"/>
      <c r="X303" s="39" t="n"/>
      <c r="Y303" s="39" t="n"/>
      <c r="Z303" s="39" t="n"/>
    </row>
    <row r="304" ht="15.75" customHeight="1" s="198">
      <c r="A304" s="39" t="n"/>
      <c r="B304" s="39" t="n"/>
      <c r="C304" s="39" t="n"/>
      <c r="D304" s="39" t="n"/>
      <c r="E304" s="39" t="n"/>
      <c r="F304" s="39" t="n"/>
      <c r="G304" s="39" t="n"/>
      <c r="H304" s="39" t="n"/>
      <c r="I304" s="39" t="n"/>
      <c r="J304" s="39" t="n"/>
      <c r="K304" s="39" t="n"/>
      <c r="L304" s="39" t="n"/>
      <c r="M304" s="39" t="n"/>
      <c r="N304" s="39" t="n"/>
      <c r="O304" s="39" t="n"/>
      <c r="P304" s="39" t="n"/>
      <c r="Q304" s="39" t="n"/>
      <c r="R304" s="39" t="n"/>
      <c r="S304" s="39" t="n"/>
      <c r="T304" s="39" t="n"/>
      <c r="U304" s="39" t="n"/>
      <c r="V304" s="39" t="n"/>
      <c r="W304" s="39" t="n"/>
      <c r="X304" s="39" t="n"/>
      <c r="Y304" s="39" t="n"/>
      <c r="Z304" s="39" t="n"/>
    </row>
    <row r="305" ht="15.75" customHeight="1" s="198">
      <c r="A305" s="39" t="n"/>
      <c r="B305" s="39" t="n"/>
      <c r="C305" s="39" t="n"/>
      <c r="D305" s="39" t="n"/>
      <c r="E305" s="39" t="n"/>
      <c r="F305" s="39" t="n"/>
      <c r="G305" s="39" t="n"/>
      <c r="H305" s="39" t="n"/>
      <c r="I305" s="39" t="n"/>
      <c r="J305" s="39" t="n"/>
      <c r="K305" s="39" t="n"/>
      <c r="L305" s="39" t="n"/>
      <c r="M305" s="39" t="n"/>
      <c r="N305" s="39" t="n"/>
      <c r="O305" s="39" t="n"/>
      <c r="P305" s="39" t="n"/>
      <c r="Q305" s="39" t="n"/>
      <c r="R305" s="39" t="n"/>
      <c r="S305" s="39" t="n"/>
      <c r="T305" s="39" t="n"/>
      <c r="U305" s="39" t="n"/>
      <c r="V305" s="39" t="n"/>
      <c r="W305" s="39" t="n"/>
      <c r="X305" s="39" t="n"/>
      <c r="Y305" s="39" t="n"/>
      <c r="Z305" s="39" t="n"/>
    </row>
    <row r="306" ht="15.75" customHeight="1" s="198">
      <c r="A306" s="39" t="n"/>
      <c r="B306" s="39" t="n"/>
      <c r="C306" s="39" t="n"/>
      <c r="D306" s="39" t="n"/>
      <c r="E306" s="39" t="n"/>
      <c r="F306" s="39" t="n"/>
      <c r="G306" s="39" t="n"/>
      <c r="H306" s="39" t="n"/>
      <c r="I306" s="39" t="n"/>
      <c r="J306" s="39" t="n"/>
      <c r="K306" s="39" t="n"/>
      <c r="L306" s="39" t="n"/>
      <c r="M306" s="39" t="n"/>
      <c r="N306" s="39" t="n"/>
      <c r="O306" s="39" t="n"/>
      <c r="P306" s="39" t="n"/>
      <c r="Q306" s="39" t="n"/>
      <c r="R306" s="39" t="n"/>
      <c r="S306" s="39" t="n"/>
      <c r="T306" s="39" t="n"/>
      <c r="U306" s="39" t="n"/>
      <c r="V306" s="39" t="n"/>
      <c r="W306" s="39" t="n"/>
      <c r="X306" s="39" t="n"/>
      <c r="Y306" s="39" t="n"/>
      <c r="Z306" s="39" t="n"/>
    </row>
    <row r="307" ht="15.75" customHeight="1" s="198">
      <c r="A307" s="39" t="n"/>
      <c r="B307" s="39" t="n"/>
      <c r="C307" s="39" t="n"/>
      <c r="D307" s="39" t="n"/>
      <c r="E307" s="39" t="n"/>
      <c r="F307" s="39" t="n"/>
      <c r="G307" s="39" t="n"/>
      <c r="H307" s="39" t="n"/>
      <c r="I307" s="39" t="n"/>
      <c r="J307" s="39" t="n"/>
      <c r="K307" s="39" t="n"/>
      <c r="L307" s="39" t="n"/>
      <c r="M307" s="39" t="n"/>
      <c r="N307" s="39" t="n"/>
      <c r="O307" s="39" t="n"/>
      <c r="P307" s="39" t="n"/>
      <c r="Q307" s="39" t="n"/>
      <c r="R307" s="39" t="n"/>
      <c r="S307" s="39" t="n"/>
      <c r="T307" s="39" t="n"/>
      <c r="U307" s="39" t="n"/>
      <c r="V307" s="39" t="n"/>
      <c r="W307" s="39" t="n"/>
      <c r="X307" s="39" t="n"/>
      <c r="Y307" s="39" t="n"/>
      <c r="Z307" s="39" t="n"/>
    </row>
    <row r="308" ht="15.75" customHeight="1" s="198">
      <c r="A308" s="39" t="n"/>
      <c r="B308" s="39" t="n"/>
      <c r="C308" s="39" t="n"/>
      <c r="D308" s="39" t="n"/>
      <c r="E308" s="39" t="n"/>
      <c r="F308" s="39" t="n"/>
      <c r="G308" s="39" t="n"/>
      <c r="H308" s="39" t="n"/>
      <c r="I308" s="39" t="n"/>
      <c r="J308" s="39" t="n"/>
      <c r="K308" s="39" t="n"/>
      <c r="L308" s="39" t="n"/>
      <c r="M308" s="39" t="n"/>
      <c r="N308" s="39" t="n"/>
      <c r="O308" s="39" t="n"/>
      <c r="P308" s="39" t="n"/>
      <c r="Q308" s="39" t="n"/>
      <c r="R308" s="39" t="n"/>
      <c r="S308" s="39" t="n"/>
      <c r="T308" s="39" t="n"/>
      <c r="U308" s="39" t="n"/>
      <c r="V308" s="39" t="n"/>
      <c r="W308" s="39" t="n"/>
      <c r="X308" s="39" t="n"/>
      <c r="Y308" s="39" t="n"/>
      <c r="Z308" s="39" t="n"/>
    </row>
    <row r="309" ht="15.75" customHeight="1" s="198">
      <c r="A309" s="39" t="n"/>
      <c r="B309" s="39" t="n"/>
      <c r="C309" s="39" t="n"/>
      <c r="D309" s="39" t="n"/>
      <c r="E309" s="39" t="n"/>
      <c r="F309" s="39" t="n"/>
      <c r="G309" s="39" t="n"/>
      <c r="H309" s="39" t="n"/>
      <c r="I309" s="39" t="n"/>
      <c r="J309" s="39" t="n"/>
      <c r="K309" s="39" t="n"/>
      <c r="L309" s="39" t="n"/>
      <c r="M309" s="39" t="n"/>
      <c r="N309" s="39" t="n"/>
      <c r="O309" s="39" t="n"/>
      <c r="P309" s="39" t="n"/>
      <c r="Q309" s="39" t="n"/>
      <c r="R309" s="39" t="n"/>
      <c r="S309" s="39" t="n"/>
      <c r="T309" s="39" t="n"/>
      <c r="U309" s="39" t="n"/>
      <c r="V309" s="39" t="n"/>
      <c r="W309" s="39" t="n"/>
      <c r="X309" s="39" t="n"/>
      <c r="Y309" s="39" t="n"/>
      <c r="Z309" s="39" t="n"/>
    </row>
    <row r="310" ht="15.75" customHeight="1" s="198">
      <c r="A310" s="39" t="n"/>
      <c r="B310" s="39" t="n"/>
      <c r="C310" s="39" t="n"/>
      <c r="D310" s="39" t="n"/>
      <c r="E310" s="39" t="n"/>
      <c r="F310" s="39" t="n"/>
      <c r="G310" s="39" t="n"/>
      <c r="H310" s="39" t="n"/>
      <c r="I310" s="39" t="n"/>
      <c r="J310" s="39" t="n"/>
      <c r="K310" s="39" t="n"/>
      <c r="L310" s="39" t="n"/>
      <c r="M310" s="39" t="n"/>
      <c r="N310" s="39" t="n"/>
      <c r="O310" s="39" t="n"/>
      <c r="P310" s="39" t="n"/>
      <c r="Q310" s="39" t="n"/>
      <c r="R310" s="39" t="n"/>
      <c r="S310" s="39" t="n"/>
      <c r="T310" s="39" t="n"/>
      <c r="U310" s="39" t="n"/>
      <c r="V310" s="39" t="n"/>
      <c r="W310" s="39" t="n"/>
      <c r="X310" s="39" t="n"/>
      <c r="Y310" s="39" t="n"/>
      <c r="Z310" s="39" t="n"/>
    </row>
    <row r="311" ht="15.75" customHeight="1" s="198">
      <c r="A311" s="39" t="n"/>
      <c r="B311" s="39" t="n"/>
      <c r="C311" s="39" t="n"/>
      <c r="D311" s="39" t="n"/>
      <c r="E311" s="39" t="n"/>
      <c r="F311" s="39" t="n"/>
      <c r="G311" s="39" t="n"/>
      <c r="H311" s="39" t="n"/>
      <c r="I311" s="39" t="n"/>
      <c r="J311" s="39" t="n"/>
      <c r="K311" s="39" t="n"/>
      <c r="L311" s="39" t="n"/>
      <c r="M311" s="39" t="n"/>
      <c r="N311" s="39" t="n"/>
      <c r="O311" s="39" t="n"/>
      <c r="P311" s="39" t="n"/>
      <c r="Q311" s="39" t="n"/>
      <c r="R311" s="39" t="n"/>
      <c r="S311" s="39" t="n"/>
      <c r="T311" s="39" t="n"/>
      <c r="U311" s="39" t="n"/>
      <c r="V311" s="39" t="n"/>
      <c r="W311" s="39" t="n"/>
      <c r="X311" s="39" t="n"/>
      <c r="Y311" s="39" t="n"/>
      <c r="Z311" s="39" t="n"/>
    </row>
    <row r="312" ht="15.75" customHeight="1" s="198">
      <c r="A312" s="39" t="n"/>
      <c r="B312" s="39" t="n"/>
      <c r="C312" s="39" t="n"/>
      <c r="D312" s="39" t="n"/>
      <c r="E312" s="39" t="n"/>
      <c r="F312" s="39" t="n"/>
      <c r="G312" s="39" t="n"/>
      <c r="H312" s="39" t="n"/>
      <c r="I312" s="39" t="n"/>
      <c r="J312" s="39" t="n"/>
      <c r="K312" s="39" t="n"/>
      <c r="L312" s="39" t="n"/>
      <c r="M312" s="39" t="n"/>
      <c r="N312" s="39" t="n"/>
      <c r="O312" s="39" t="n"/>
      <c r="P312" s="39" t="n"/>
      <c r="Q312" s="39" t="n"/>
      <c r="R312" s="39" t="n"/>
      <c r="S312" s="39" t="n"/>
      <c r="T312" s="39" t="n"/>
      <c r="U312" s="39" t="n"/>
      <c r="V312" s="39" t="n"/>
      <c r="W312" s="39" t="n"/>
      <c r="X312" s="39" t="n"/>
      <c r="Y312" s="39" t="n"/>
      <c r="Z312" s="39" t="n"/>
    </row>
    <row r="313" ht="15.75" customHeight="1" s="198">
      <c r="A313" s="39" t="n"/>
      <c r="B313" s="39" t="n"/>
      <c r="C313" s="39" t="n"/>
      <c r="D313" s="39" t="n"/>
      <c r="E313" s="39" t="n"/>
      <c r="F313" s="39" t="n"/>
      <c r="G313" s="39" t="n"/>
      <c r="H313" s="39" t="n"/>
      <c r="I313" s="39" t="n"/>
      <c r="J313" s="39" t="n"/>
      <c r="K313" s="39" t="n"/>
      <c r="L313" s="39" t="n"/>
      <c r="M313" s="39" t="n"/>
      <c r="N313" s="39" t="n"/>
      <c r="O313" s="39" t="n"/>
      <c r="P313" s="39" t="n"/>
      <c r="Q313" s="39" t="n"/>
      <c r="R313" s="39" t="n"/>
      <c r="S313" s="39" t="n"/>
      <c r="T313" s="39" t="n"/>
      <c r="U313" s="39" t="n"/>
      <c r="V313" s="39" t="n"/>
      <c r="W313" s="39" t="n"/>
      <c r="X313" s="39" t="n"/>
      <c r="Y313" s="39" t="n"/>
      <c r="Z313" s="39" t="n"/>
    </row>
    <row r="314" ht="15.75" customHeight="1" s="198">
      <c r="A314" s="39" t="n"/>
      <c r="B314" s="39" t="n"/>
      <c r="C314" s="39" t="n"/>
      <c r="D314" s="39" t="n"/>
      <c r="E314" s="39" t="n"/>
      <c r="F314" s="39" t="n"/>
      <c r="G314" s="39" t="n"/>
      <c r="H314" s="39" t="n"/>
      <c r="I314" s="39" t="n"/>
      <c r="J314" s="39" t="n"/>
      <c r="K314" s="39" t="n"/>
      <c r="L314" s="39" t="n"/>
      <c r="M314" s="39" t="n"/>
      <c r="N314" s="39" t="n"/>
      <c r="O314" s="39" t="n"/>
      <c r="P314" s="39" t="n"/>
      <c r="Q314" s="39" t="n"/>
      <c r="R314" s="39" t="n"/>
      <c r="S314" s="39" t="n"/>
      <c r="T314" s="39" t="n"/>
      <c r="U314" s="39" t="n"/>
      <c r="V314" s="39" t="n"/>
      <c r="W314" s="39" t="n"/>
      <c r="X314" s="39" t="n"/>
      <c r="Y314" s="39" t="n"/>
      <c r="Z314" s="39" t="n"/>
    </row>
    <row r="315" ht="15.75" customHeight="1" s="198">
      <c r="A315" s="39" t="n"/>
      <c r="B315" s="39" t="n"/>
      <c r="C315" s="39" t="n"/>
      <c r="D315" s="39" t="n"/>
      <c r="E315" s="39" t="n"/>
      <c r="F315" s="39" t="n"/>
      <c r="G315" s="39" t="n"/>
      <c r="H315" s="39" t="n"/>
      <c r="I315" s="39" t="n"/>
      <c r="J315" s="39" t="n"/>
      <c r="K315" s="39" t="n"/>
      <c r="L315" s="39" t="n"/>
      <c r="M315" s="39" t="n"/>
      <c r="N315" s="39" t="n"/>
      <c r="O315" s="39" t="n"/>
      <c r="P315" s="39" t="n"/>
      <c r="Q315" s="39" t="n"/>
      <c r="R315" s="39" t="n"/>
      <c r="S315" s="39" t="n"/>
      <c r="T315" s="39" t="n"/>
      <c r="U315" s="39" t="n"/>
      <c r="V315" s="39" t="n"/>
      <c r="W315" s="39" t="n"/>
      <c r="X315" s="39" t="n"/>
      <c r="Y315" s="39" t="n"/>
      <c r="Z315" s="39" t="n"/>
    </row>
    <row r="316" ht="15.75" customHeight="1" s="198">
      <c r="A316" s="39" t="n"/>
      <c r="B316" s="39" t="n"/>
      <c r="C316" s="39" t="n"/>
      <c r="D316" s="39" t="n"/>
      <c r="E316" s="39" t="n"/>
      <c r="F316" s="39" t="n"/>
      <c r="G316" s="39" t="n"/>
      <c r="H316" s="39" t="n"/>
      <c r="I316" s="39" t="n"/>
      <c r="J316" s="39" t="n"/>
      <c r="K316" s="39" t="n"/>
      <c r="L316" s="39" t="n"/>
      <c r="M316" s="39" t="n"/>
      <c r="N316" s="39" t="n"/>
      <c r="O316" s="39" t="n"/>
      <c r="P316" s="39" t="n"/>
      <c r="Q316" s="39" t="n"/>
      <c r="R316" s="39" t="n"/>
      <c r="S316" s="39" t="n"/>
      <c r="T316" s="39" t="n"/>
      <c r="U316" s="39" t="n"/>
      <c r="V316" s="39" t="n"/>
      <c r="W316" s="39" t="n"/>
      <c r="X316" s="39" t="n"/>
      <c r="Y316" s="39" t="n"/>
      <c r="Z316" s="39" t="n"/>
    </row>
    <row r="317" ht="15.75" customHeight="1" s="198">
      <c r="A317" s="39" t="n"/>
      <c r="B317" s="39" t="n"/>
      <c r="C317" s="39" t="n"/>
      <c r="D317" s="39" t="n"/>
      <c r="E317" s="39" t="n"/>
      <c r="F317" s="39" t="n"/>
      <c r="G317" s="39" t="n"/>
      <c r="H317" s="39" t="n"/>
      <c r="I317" s="39" t="n"/>
      <c r="J317" s="39" t="n"/>
      <c r="K317" s="39" t="n"/>
      <c r="L317" s="39" t="n"/>
      <c r="M317" s="39" t="n"/>
      <c r="N317" s="39" t="n"/>
      <c r="O317" s="39" t="n"/>
      <c r="P317" s="39" t="n"/>
      <c r="Q317" s="39" t="n"/>
      <c r="R317" s="39" t="n"/>
      <c r="S317" s="39" t="n"/>
      <c r="T317" s="39" t="n"/>
      <c r="U317" s="39" t="n"/>
      <c r="V317" s="39" t="n"/>
      <c r="W317" s="39" t="n"/>
      <c r="X317" s="39" t="n"/>
      <c r="Y317" s="39" t="n"/>
      <c r="Z317" s="39" t="n"/>
    </row>
    <row r="318" ht="15.75" customHeight="1" s="198">
      <c r="A318" s="39" t="n"/>
      <c r="B318" s="39" t="n"/>
      <c r="C318" s="39" t="n"/>
      <c r="D318" s="39" t="n"/>
      <c r="E318" s="39" t="n"/>
      <c r="F318" s="39" t="n"/>
      <c r="G318" s="39" t="n"/>
      <c r="H318" s="39" t="n"/>
      <c r="I318" s="39" t="n"/>
      <c r="J318" s="39" t="n"/>
      <c r="K318" s="39" t="n"/>
      <c r="L318" s="39" t="n"/>
      <c r="M318" s="39" t="n"/>
      <c r="N318" s="39" t="n"/>
      <c r="O318" s="39" t="n"/>
      <c r="P318" s="39" t="n"/>
      <c r="Q318" s="39" t="n"/>
      <c r="R318" s="39" t="n"/>
      <c r="S318" s="39" t="n"/>
      <c r="T318" s="39" t="n"/>
      <c r="U318" s="39" t="n"/>
      <c r="V318" s="39" t="n"/>
      <c r="W318" s="39" t="n"/>
      <c r="X318" s="39" t="n"/>
      <c r="Y318" s="39" t="n"/>
      <c r="Z318" s="39" t="n"/>
    </row>
    <row r="319" ht="15.75" customHeight="1" s="198">
      <c r="A319" s="39" t="n"/>
      <c r="B319" s="39" t="n"/>
      <c r="C319" s="39" t="n"/>
      <c r="D319" s="39" t="n"/>
      <c r="E319" s="39" t="n"/>
      <c r="F319" s="39" t="n"/>
      <c r="G319" s="39" t="n"/>
      <c r="H319" s="39" t="n"/>
      <c r="I319" s="39" t="n"/>
      <c r="J319" s="39" t="n"/>
      <c r="K319" s="39" t="n"/>
      <c r="L319" s="39" t="n"/>
      <c r="M319" s="39" t="n"/>
      <c r="N319" s="39" t="n"/>
      <c r="O319" s="39" t="n"/>
      <c r="P319" s="39" t="n"/>
      <c r="Q319" s="39" t="n"/>
      <c r="R319" s="39" t="n"/>
      <c r="S319" s="39" t="n"/>
      <c r="T319" s="39" t="n"/>
      <c r="U319" s="39" t="n"/>
      <c r="V319" s="39" t="n"/>
      <c r="W319" s="39" t="n"/>
      <c r="X319" s="39" t="n"/>
      <c r="Y319" s="39" t="n"/>
      <c r="Z319" s="39" t="n"/>
    </row>
    <row r="320" ht="15.75" customHeight="1" s="198">
      <c r="A320" s="39" t="n"/>
      <c r="B320" s="39" t="n"/>
      <c r="C320" s="39" t="n"/>
      <c r="D320" s="39" t="n"/>
      <c r="E320" s="39" t="n"/>
      <c r="F320" s="39" t="n"/>
      <c r="G320" s="39" t="n"/>
      <c r="H320" s="39" t="n"/>
      <c r="I320" s="39" t="n"/>
      <c r="J320" s="39" t="n"/>
      <c r="K320" s="39" t="n"/>
      <c r="L320" s="39" t="n"/>
      <c r="M320" s="39" t="n"/>
      <c r="N320" s="39" t="n"/>
      <c r="O320" s="39" t="n"/>
      <c r="P320" s="39" t="n"/>
      <c r="Q320" s="39" t="n"/>
      <c r="R320" s="39" t="n"/>
      <c r="S320" s="39" t="n"/>
      <c r="T320" s="39" t="n"/>
      <c r="U320" s="39" t="n"/>
      <c r="V320" s="39" t="n"/>
      <c r="W320" s="39" t="n"/>
      <c r="X320" s="39" t="n"/>
      <c r="Y320" s="39" t="n"/>
      <c r="Z320" s="39" t="n"/>
    </row>
    <row r="321" ht="15.75" customHeight="1" s="198">
      <c r="A321" s="39" t="n"/>
      <c r="B321" s="39" t="n"/>
      <c r="C321" s="39" t="n"/>
      <c r="D321" s="39" t="n"/>
      <c r="E321" s="39" t="n"/>
      <c r="F321" s="39" t="n"/>
      <c r="G321" s="39" t="n"/>
      <c r="H321" s="39" t="n"/>
      <c r="I321" s="39" t="n"/>
      <c r="J321" s="39" t="n"/>
      <c r="K321" s="39" t="n"/>
      <c r="L321" s="39" t="n"/>
      <c r="M321" s="39" t="n"/>
      <c r="N321" s="39" t="n"/>
      <c r="O321" s="39" t="n"/>
      <c r="P321" s="39" t="n"/>
      <c r="Q321" s="39" t="n"/>
      <c r="R321" s="39" t="n"/>
      <c r="S321" s="39" t="n"/>
      <c r="T321" s="39" t="n"/>
      <c r="U321" s="39" t="n"/>
      <c r="V321" s="39" t="n"/>
      <c r="W321" s="39" t="n"/>
      <c r="X321" s="39" t="n"/>
      <c r="Y321" s="39" t="n"/>
      <c r="Z321" s="39" t="n"/>
    </row>
    <row r="322" ht="15.75" customHeight="1" s="198">
      <c r="A322" s="39" t="n"/>
      <c r="B322" s="39" t="n"/>
      <c r="C322" s="39" t="n"/>
      <c r="D322" s="39" t="n"/>
      <c r="E322" s="39" t="n"/>
      <c r="F322" s="39" t="n"/>
      <c r="G322" s="39" t="n"/>
      <c r="H322" s="39" t="n"/>
      <c r="I322" s="39" t="n"/>
      <c r="J322" s="39" t="n"/>
      <c r="K322" s="39" t="n"/>
      <c r="L322" s="39" t="n"/>
      <c r="M322" s="39" t="n"/>
      <c r="N322" s="39" t="n"/>
      <c r="O322" s="39" t="n"/>
      <c r="P322" s="39" t="n"/>
      <c r="Q322" s="39" t="n"/>
      <c r="R322" s="39" t="n"/>
      <c r="S322" s="39" t="n"/>
      <c r="T322" s="39" t="n"/>
      <c r="U322" s="39" t="n"/>
      <c r="V322" s="39" t="n"/>
      <c r="W322" s="39" t="n"/>
      <c r="X322" s="39" t="n"/>
      <c r="Y322" s="39" t="n"/>
      <c r="Z322" s="39" t="n"/>
    </row>
    <row r="323" ht="15.75" customHeight="1" s="198">
      <c r="A323" s="39" t="n"/>
      <c r="B323" s="39" t="n"/>
      <c r="C323" s="39" t="n"/>
      <c r="D323" s="39" t="n"/>
      <c r="E323" s="39" t="n"/>
      <c r="F323" s="39" t="n"/>
      <c r="G323" s="39" t="n"/>
      <c r="H323" s="39" t="n"/>
      <c r="I323" s="39" t="n"/>
      <c r="J323" s="39" t="n"/>
      <c r="K323" s="39" t="n"/>
      <c r="L323" s="39" t="n"/>
      <c r="M323" s="39" t="n"/>
      <c r="N323" s="39" t="n"/>
      <c r="O323" s="39" t="n"/>
      <c r="P323" s="39" t="n"/>
      <c r="Q323" s="39" t="n"/>
      <c r="R323" s="39" t="n"/>
      <c r="S323" s="39" t="n"/>
      <c r="T323" s="39" t="n"/>
      <c r="U323" s="39" t="n"/>
      <c r="V323" s="39" t="n"/>
      <c r="W323" s="39" t="n"/>
      <c r="X323" s="39" t="n"/>
      <c r="Y323" s="39" t="n"/>
      <c r="Z323" s="39" t="n"/>
    </row>
    <row r="324" ht="15.75" customHeight="1" s="198">
      <c r="A324" s="39" t="n"/>
      <c r="B324" s="39" t="n"/>
      <c r="C324" s="39" t="n"/>
      <c r="D324" s="39" t="n"/>
      <c r="E324" s="39" t="n"/>
      <c r="F324" s="39" t="n"/>
      <c r="G324" s="39" t="n"/>
      <c r="H324" s="39" t="n"/>
      <c r="I324" s="39" t="n"/>
      <c r="J324" s="39" t="n"/>
      <c r="K324" s="39" t="n"/>
      <c r="L324" s="39" t="n"/>
      <c r="M324" s="39" t="n"/>
      <c r="N324" s="39" t="n"/>
      <c r="O324" s="39" t="n"/>
      <c r="P324" s="39" t="n"/>
      <c r="Q324" s="39" t="n"/>
      <c r="R324" s="39" t="n"/>
      <c r="S324" s="39" t="n"/>
      <c r="T324" s="39" t="n"/>
      <c r="U324" s="39" t="n"/>
      <c r="V324" s="39" t="n"/>
      <c r="W324" s="39" t="n"/>
      <c r="X324" s="39" t="n"/>
      <c r="Y324" s="39" t="n"/>
      <c r="Z324" s="39" t="n"/>
    </row>
    <row r="325" ht="15.75" customHeight="1" s="198">
      <c r="A325" s="39" t="n"/>
      <c r="B325" s="39" t="n"/>
      <c r="C325" s="39" t="n"/>
      <c r="D325" s="39" t="n"/>
      <c r="E325" s="39" t="n"/>
      <c r="F325" s="39" t="n"/>
      <c r="G325" s="39" t="n"/>
      <c r="H325" s="39" t="n"/>
      <c r="I325" s="39" t="n"/>
      <c r="J325" s="39" t="n"/>
      <c r="K325" s="39" t="n"/>
      <c r="L325" s="39" t="n"/>
      <c r="M325" s="39" t="n"/>
      <c r="N325" s="39" t="n"/>
      <c r="O325" s="39" t="n"/>
      <c r="P325" s="39" t="n"/>
      <c r="Q325" s="39" t="n"/>
      <c r="R325" s="39" t="n"/>
      <c r="S325" s="39" t="n"/>
      <c r="T325" s="39" t="n"/>
      <c r="U325" s="39" t="n"/>
      <c r="V325" s="39" t="n"/>
      <c r="W325" s="39" t="n"/>
      <c r="X325" s="39" t="n"/>
      <c r="Y325" s="39" t="n"/>
      <c r="Z325" s="39" t="n"/>
    </row>
    <row r="326" ht="15.75" customHeight="1" s="198">
      <c r="A326" s="39" t="n"/>
      <c r="B326" s="39" t="n"/>
      <c r="C326" s="39" t="n"/>
      <c r="D326" s="39" t="n"/>
      <c r="E326" s="39" t="n"/>
      <c r="F326" s="39" t="n"/>
      <c r="G326" s="39" t="n"/>
      <c r="H326" s="39" t="n"/>
      <c r="I326" s="39" t="n"/>
      <c r="J326" s="39" t="n"/>
      <c r="K326" s="39" t="n"/>
      <c r="L326" s="39" t="n"/>
      <c r="M326" s="39" t="n"/>
      <c r="N326" s="39" t="n"/>
      <c r="O326" s="39" t="n"/>
      <c r="P326" s="39" t="n"/>
      <c r="Q326" s="39" t="n"/>
      <c r="R326" s="39" t="n"/>
      <c r="S326" s="39" t="n"/>
      <c r="T326" s="39" t="n"/>
      <c r="U326" s="39" t="n"/>
      <c r="V326" s="39" t="n"/>
      <c r="W326" s="39" t="n"/>
      <c r="X326" s="39" t="n"/>
      <c r="Y326" s="39" t="n"/>
      <c r="Z326" s="39" t="n"/>
    </row>
    <row r="327" ht="15.75" customHeight="1" s="198">
      <c r="A327" s="39" t="n"/>
      <c r="B327" s="39" t="n"/>
      <c r="C327" s="39" t="n"/>
      <c r="D327" s="39" t="n"/>
      <c r="E327" s="39" t="n"/>
      <c r="F327" s="39" t="n"/>
      <c r="G327" s="39" t="n"/>
      <c r="H327" s="39" t="n"/>
      <c r="I327" s="39" t="n"/>
      <c r="J327" s="39" t="n"/>
      <c r="K327" s="39" t="n"/>
      <c r="L327" s="39" t="n"/>
      <c r="M327" s="39" t="n"/>
      <c r="N327" s="39" t="n"/>
      <c r="O327" s="39" t="n"/>
      <c r="P327" s="39" t="n"/>
      <c r="Q327" s="39" t="n"/>
      <c r="R327" s="39" t="n"/>
      <c r="S327" s="39" t="n"/>
      <c r="T327" s="39" t="n"/>
      <c r="U327" s="39" t="n"/>
      <c r="V327" s="39" t="n"/>
      <c r="W327" s="39" t="n"/>
      <c r="X327" s="39" t="n"/>
      <c r="Y327" s="39" t="n"/>
      <c r="Z327" s="39" t="n"/>
    </row>
    <row r="328" ht="15.75" customHeight="1" s="198">
      <c r="A328" s="39" t="n"/>
      <c r="B328" s="39" t="n"/>
      <c r="C328" s="39" t="n"/>
      <c r="D328" s="39" t="n"/>
      <c r="E328" s="39" t="n"/>
      <c r="F328" s="39" t="n"/>
      <c r="G328" s="39" t="n"/>
      <c r="H328" s="39" t="n"/>
      <c r="I328" s="39" t="n"/>
      <c r="J328" s="39" t="n"/>
      <c r="K328" s="39" t="n"/>
      <c r="L328" s="39" t="n"/>
      <c r="M328" s="39" t="n"/>
      <c r="N328" s="39" t="n"/>
      <c r="O328" s="39" t="n"/>
      <c r="P328" s="39" t="n"/>
      <c r="Q328" s="39" t="n"/>
      <c r="R328" s="39" t="n"/>
      <c r="S328" s="39" t="n"/>
      <c r="T328" s="39" t="n"/>
      <c r="U328" s="39" t="n"/>
      <c r="V328" s="39" t="n"/>
      <c r="W328" s="39" t="n"/>
      <c r="X328" s="39" t="n"/>
      <c r="Y328" s="39" t="n"/>
      <c r="Z328" s="39" t="n"/>
    </row>
    <row r="329" ht="15.75" customHeight="1" s="198">
      <c r="A329" s="39" t="n"/>
      <c r="B329" s="39" t="n"/>
      <c r="C329" s="39" t="n"/>
      <c r="D329" s="39" t="n"/>
      <c r="E329" s="39" t="n"/>
      <c r="F329" s="39" t="n"/>
      <c r="G329" s="39" t="n"/>
      <c r="H329" s="39" t="n"/>
      <c r="I329" s="39" t="n"/>
      <c r="J329" s="39" t="n"/>
      <c r="K329" s="39" t="n"/>
      <c r="L329" s="39" t="n"/>
      <c r="M329" s="39" t="n"/>
      <c r="N329" s="39" t="n"/>
      <c r="O329" s="39" t="n"/>
      <c r="P329" s="39" t="n"/>
      <c r="Q329" s="39" t="n"/>
      <c r="R329" s="39" t="n"/>
      <c r="S329" s="39" t="n"/>
      <c r="T329" s="39" t="n"/>
      <c r="U329" s="39" t="n"/>
      <c r="V329" s="39" t="n"/>
      <c r="W329" s="39" t="n"/>
      <c r="X329" s="39" t="n"/>
      <c r="Y329" s="39" t="n"/>
      <c r="Z329" s="39" t="n"/>
    </row>
    <row r="330" ht="15.75" customHeight="1" s="198">
      <c r="A330" s="39" t="n"/>
      <c r="B330" s="39" t="n"/>
      <c r="C330" s="39" t="n"/>
      <c r="D330" s="39" t="n"/>
      <c r="E330" s="39" t="n"/>
      <c r="F330" s="39" t="n"/>
      <c r="G330" s="39" t="n"/>
      <c r="H330" s="39" t="n"/>
      <c r="I330" s="39" t="n"/>
      <c r="J330" s="39" t="n"/>
      <c r="K330" s="39" t="n"/>
      <c r="L330" s="39" t="n"/>
      <c r="M330" s="39" t="n"/>
      <c r="N330" s="39" t="n"/>
      <c r="O330" s="39" t="n"/>
      <c r="P330" s="39" t="n"/>
      <c r="Q330" s="39" t="n"/>
      <c r="R330" s="39" t="n"/>
      <c r="S330" s="39" t="n"/>
      <c r="T330" s="39" t="n"/>
      <c r="U330" s="39" t="n"/>
      <c r="V330" s="39" t="n"/>
      <c r="W330" s="39" t="n"/>
      <c r="X330" s="39" t="n"/>
      <c r="Y330" s="39" t="n"/>
      <c r="Z330" s="39" t="n"/>
    </row>
    <row r="331" ht="15.75" customHeight="1" s="198">
      <c r="A331" s="39" t="n"/>
      <c r="B331" s="39" t="n"/>
      <c r="C331" s="39" t="n"/>
      <c r="D331" s="39" t="n"/>
      <c r="E331" s="39" t="n"/>
      <c r="F331" s="39" t="n"/>
      <c r="G331" s="39" t="n"/>
      <c r="H331" s="39" t="n"/>
      <c r="I331" s="39" t="n"/>
      <c r="J331" s="39" t="n"/>
      <c r="K331" s="39" t="n"/>
      <c r="L331" s="39" t="n"/>
      <c r="M331" s="39" t="n"/>
      <c r="N331" s="39" t="n"/>
      <c r="O331" s="39" t="n"/>
      <c r="P331" s="39" t="n"/>
      <c r="Q331" s="39" t="n"/>
      <c r="R331" s="39" t="n"/>
      <c r="S331" s="39" t="n"/>
      <c r="T331" s="39" t="n"/>
      <c r="U331" s="39" t="n"/>
      <c r="V331" s="39" t="n"/>
      <c r="W331" s="39" t="n"/>
      <c r="X331" s="39" t="n"/>
      <c r="Y331" s="39" t="n"/>
      <c r="Z331" s="39" t="n"/>
    </row>
    <row r="332" ht="15.75" customHeight="1" s="198">
      <c r="A332" s="39" t="n"/>
      <c r="B332" s="39" t="n"/>
      <c r="C332" s="39" t="n"/>
      <c r="D332" s="39" t="n"/>
      <c r="E332" s="39" t="n"/>
      <c r="F332" s="39" t="n"/>
      <c r="G332" s="39" t="n"/>
      <c r="H332" s="39" t="n"/>
      <c r="I332" s="39" t="n"/>
      <c r="J332" s="39" t="n"/>
      <c r="K332" s="39" t="n"/>
      <c r="L332" s="39" t="n"/>
      <c r="M332" s="39" t="n"/>
      <c r="N332" s="39" t="n"/>
      <c r="O332" s="39" t="n"/>
      <c r="P332" s="39" t="n"/>
      <c r="Q332" s="39" t="n"/>
      <c r="R332" s="39" t="n"/>
      <c r="S332" s="39" t="n"/>
      <c r="T332" s="39" t="n"/>
      <c r="U332" s="39" t="n"/>
      <c r="V332" s="39" t="n"/>
      <c r="W332" s="39" t="n"/>
      <c r="X332" s="39" t="n"/>
      <c r="Y332" s="39" t="n"/>
      <c r="Z332" s="39" t="n"/>
    </row>
    <row r="333" ht="15.75" customHeight="1" s="198">
      <c r="A333" s="39" t="n"/>
      <c r="B333" s="39" t="n"/>
      <c r="C333" s="39" t="n"/>
      <c r="D333" s="39" t="n"/>
      <c r="E333" s="39" t="n"/>
      <c r="F333" s="39" t="n"/>
      <c r="G333" s="39" t="n"/>
      <c r="H333" s="39" t="n"/>
      <c r="I333" s="39" t="n"/>
      <c r="J333" s="39" t="n"/>
      <c r="K333" s="39" t="n"/>
      <c r="L333" s="39" t="n"/>
      <c r="M333" s="39" t="n"/>
      <c r="N333" s="39" t="n"/>
      <c r="O333" s="39" t="n"/>
      <c r="P333" s="39" t="n"/>
      <c r="Q333" s="39" t="n"/>
      <c r="R333" s="39" t="n"/>
      <c r="S333" s="39" t="n"/>
      <c r="T333" s="39" t="n"/>
      <c r="U333" s="39" t="n"/>
      <c r="V333" s="39" t="n"/>
      <c r="W333" s="39" t="n"/>
      <c r="X333" s="39" t="n"/>
      <c r="Y333" s="39" t="n"/>
      <c r="Z333" s="39" t="n"/>
    </row>
    <row r="334" ht="15.75" customHeight="1" s="198">
      <c r="A334" s="39" t="n"/>
      <c r="B334" s="39" t="n"/>
      <c r="C334" s="39" t="n"/>
      <c r="D334" s="39" t="n"/>
      <c r="E334" s="39" t="n"/>
      <c r="F334" s="39" t="n"/>
      <c r="G334" s="39" t="n"/>
      <c r="H334" s="39" t="n"/>
      <c r="I334" s="39" t="n"/>
      <c r="J334" s="39" t="n"/>
      <c r="K334" s="39" t="n"/>
      <c r="L334" s="39" t="n"/>
      <c r="M334" s="39" t="n"/>
      <c r="N334" s="39" t="n"/>
      <c r="O334" s="39" t="n"/>
      <c r="P334" s="39" t="n"/>
      <c r="Q334" s="39" t="n"/>
      <c r="R334" s="39" t="n"/>
      <c r="S334" s="39" t="n"/>
      <c r="T334" s="39" t="n"/>
      <c r="U334" s="39" t="n"/>
      <c r="V334" s="39" t="n"/>
      <c r="W334" s="39" t="n"/>
      <c r="X334" s="39" t="n"/>
      <c r="Y334" s="39" t="n"/>
      <c r="Z334" s="39" t="n"/>
    </row>
    <row r="335" ht="15.75" customHeight="1" s="198">
      <c r="A335" s="39" t="n"/>
      <c r="B335" s="39" t="n"/>
      <c r="C335" s="39" t="n"/>
      <c r="D335" s="39" t="n"/>
      <c r="E335" s="39" t="n"/>
      <c r="F335" s="39" t="n"/>
      <c r="G335" s="39" t="n"/>
      <c r="H335" s="39" t="n"/>
      <c r="I335" s="39" t="n"/>
      <c r="J335" s="39" t="n"/>
      <c r="K335" s="39" t="n"/>
      <c r="L335" s="39" t="n"/>
      <c r="M335" s="39" t="n"/>
      <c r="N335" s="39" t="n"/>
      <c r="O335" s="39" t="n"/>
      <c r="P335" s="39" t="n"/>
      <c r="Q335" s="39" t="n"/>
      <c r="R335" s="39" t="n"/>
      <c r="S335" s="39" t="n"/>
      <c r="T335" s="39" t="n"/>
      <c r="U335" s="39" t="n"/>
      <c r="V335" s="39" t="n"/>
      <c r="W335" s="39" t="n"/>
      <c r="X335" s="39" t="n"/>
      <c r="Y335" s="39" t="n"/>
      <c r="Z335" s="39" t="n"/>
    </row>
    <row r="336" ht="15.75" customHeight="1" s="198">
      <c r="A336" s="39" t="n"/>
      <c r="B336" s="39" t="n"/>
      <c r="C336" s="39" t="n"/>
      <c r="D336" s="39" t="n"/>
      <c r="E336" s="39" t="n"/>
      <c r="F336" s="39" t="n"/>
      <c r="G336" s="39" t="n"/>
      <c r="H336" s="39" t="n"/>
      <c r="I336" s="39" t="n"/>
      <c r="J336" s="39" t="n"/>
      <c r="K336" s="39" t="n"/>
      <c r="L336" s="39" t="n"/>
      <c r="M336" s="39" t="n"/>
      <c r="N336" s="39" t="n"/>
      <c r="O336" s="39" t="n"/>
      <c r="P336" s="39" t="n"/>
      <c r="Q336" s="39" t="n"/>
      <c r="R336" s="39" t="n"/>
      <c r="S336" s="39" t="n"/>
      <c r="T336" s="39" t="n"/>
      <c r="U336" s="39" t="n"/>
      <c r="V336" s="39" t="n"/>
      <c r="W336" s="39" t="n"/>
      <c r="X336" s="39" t="n"/>
      <c r="Y336" s="39" t="n"/>
      <c r="Z336" s="39" t="n"/>
    </row>
    <row r="337" ht="15.75" customHeight="1" s="198">
      <c r="A337" s="39" t="n"/>
      <c r="B337" s="39" t="n"/>
      <c r="C337" s="39" t="n"/>
      <c r="D337" s="39" t="n"/>
      <c r="E337" s="39" t="n"/>
      <c r="F337" s="39" t="n"/>
      <c r="G337" s="39" t="n"/>
      <c r="H337" s="39" t="n"/>
      <c r="I337" s="39" t="n"/>
      <c r="J337" s="39" t="n"/>
      <c r="K337" s="39" t="n"/>
      <c r="L337" s="39" t="n"/>
      <c r="M337" s="39" t="n"/>
      <c r="N337" s="39" t="n"/>
      <c r="O337" s="39" t="n"/>
      <c r="P337" s="39" t="n"/>
      <c r="Q337" s="39" t="n"/>
      <c r="R337" s="39" t="n"/>
      <c r="S337" s="39" t="n"/>
      <c r="T337" s="39" t="n"/>
      <c r="U337" s="39" t="n"/>
      <c r="V337" s="39" t="n"/>
      <c r="W337" s="39" t="n"/>
      <c r="X337" s="39" t="n"/>
      <c r="Y337" s="39" t="n"/>
      <c r="Z337" s="39" t="n"/>
    </row>
    <row r="338" ht="15.75" customHeight="1" s="198">
      <c r="A338" s="39" t="n"/>
      <c r="B338" s="39" t="n"/>
      <c r="C338" s="39" t="n"/>
      <c r="D338" s="39" t="n"/>
      <c r="E338" s="39" t="n"/>
      <c r="F338" s="39" t="n"/>
      <c r="G338" s="39" t="n"/>
      <c r="H338" s="39" t="n"/>
      <c r="I338" s="39" t="n"/>
      <c r="J338" s="39" t="n"/>
      <c r="K338" s="39" t="n"/>
      <c r="L338" s="39" t="n"/>
      <c r="M338" s="39" t="n"/>
      <c r="N338" s="39" t="n"/>
      <c r="O338" s="39" t="n"/>
      <c r="P338" s="39" t="n"/>
      <c r="Q338" s="39" t="n"/>
      <c r="R338" s="39" t="n"/>
      <c r="S338" s="39" t="n"/>
      <c r="T338" s="39" t="n"/>
      <c r="U338" s="39" t="n"/>
      <c r="V338" s="39" t="n"/>
      <c r="W338" s="39" t="n"/>
      <c r="X338" s="39" t="n"/>
      <c r="Y338" s="39" t="n"/>
      <c r="Z338" s="39" t="n"/>
    </row>
    <row r="339" ht="15.75" customHeight="1" s="198">
      <c r="A339" s="39" t="n"/>
      <c r="B339" s="39" t="n"/>
      <c r="C339" s="39" t="n"/>
      <c r="D339" s="39" t="n"/>
      <c r="E339" s="39" t="n"/>
      <c r="F339" s="39" t="n"/>
      <c r="G339" s="39" t="n"/>
      <c r="H339" s="39" t="n"/>
      <c r="I339" s="39" t="n"/>
      <c r="J339" s="39" t="n"/>
      <c r="K339" s="39" t="n"/>
      <c r="L339" s="39" t="n"/>
      <c r="M339" s="39" t="n"/>
      <c r="N339" s="39" t="n"/>
      <c r="O339" s="39" t="n"/>
      <c r="P339" s="39" t="n"/>
      <c r="Q339" s="39" t="n"/>
      <c r="R339" s="39" t="n"/>
      <c r="S339" s="39" t="n"/>
      <c r="T339" s="39" t="n"/>
      <c r="U339" s="39" t="n"/>
      <c r="V339" s="39" t="n"/>
      <c r="W339" s="39" t="n"/>
      <c r="X339" s="39" t="n"/>
      <c r="Y339" s="39" t="n"/>
      <c r="Z339" s="39" t="n"/>
    </row>
    <row r="340" ht="15.75" customHeight="1" s="198">
      <c r="A340" s="39" t="n"/>
      <c r="B340" s="39" t="n"/>
      <c r="C340" s="39" t="n"/>
      <c r="D340" s="39" t="n"/>
      <c r="E340" s="39" t="n"/>
      <c r="F340" s="39" t="n"/>
      <c r="G340" s="39" t="n"/>
      <c r="H340" s="39" t="n"/>
      <c r="I340" s="39" t="n"/>
      <c r="J340" s="39" t="n"/>
      <c r="K340" s="39" t="n"/>
      <c r="L340" s="39" t="n"/>
      <c r="M340" s="39" t="n"/>
      <c r="N340" s="39" t="n"/>
      <c r="O340" s="39" t="n"/>
      <c r="P340" s="39" t="n"/>
      <c r="Q340" s="39" t="n"/>
      <c r="R340" s="39" t="n"/>
      <c r="S340" s="39" t="n"/>
      <c r="T340" s="39" t="n"/>
      <c r="U340" s="39" t="n"/>
      <c r="V340" s="39" t="n"/>
      <c r="W340" s="39" t="n"/>
      <c r="X340" s="39" t="n"/>
      <c r="Y340" s="39" t="n"/>
      <c r="Z340" s="39" t="n"/>
    </row>
    <row r="341" ht="15.75" customHeight="1" s="198">
      <c r="A341" s="39" t="n"/>
      <c r="B341" s="39" t="n"/>
      <c r="C341" s="39" t="n"/>
      <c r="D341" s="39" t="n"/>
      <c r="E341" s="39" t="n"/>
      <c r="F341" s="39" t="n"/>
      <c r="G341" s="39" t="n"/>
      <c r="H341" s="39" t="n"/>
      <c r="I341" s="39" t="n"/>
      <c r="J341" s="39" t="n"/>
      <c r="K341" s="39" t="n"/>
      <c r="L341" s="39" t="n"/>
      <c r="M341" s="39" t="n"/>
      <c r="N341" s="39" t="n"/>
      <c r="O341" s="39" t="n"/>
      <c r="P341" s="39" t="n"/>
      <c r="Q341" s="39" t="n"/>
      <c r="R341" s="39" t="n"/>
      <c r="S341" s="39" t="n"/>
      <c r="T341" s="39" t="n"/>
      <c r="U341" s="39" t="n"/>
      <c r="V341" s="39" t="n"/>
      <c r="W341" s="39" t="n"/>
      <c r="X341" s="39" t="n"/>
      <c r="Y341" s="39" t="n"/>
      <c r="Z341" s="39" t="n"/>
    </row>
    <row r="342" ht="15.75" customHeight="1" s="198">
      <c r="A342" s="39" t="n"/>
      <c r="B342" s="39" t="n"/>
      <c r="C342" s="39" t="n"/>
      <c r="D342" s="39" t="n"/>
      <c r="E342" s="39" t="n"/>
      <c r="F342" s="39" t="n"/>
      <c r="G342" s="39" t="n"/>
      <c r="H342" s="39" t="n"/>
      <c r="I342" s="39" t="n"/>
      <c r="J342" s="39" t="n"/>
      <c r="K342" s="39" t="n"/>
      <c r="L342" s="39" t="n"/>
      <c r="M342" s="39" t="n"/>
      <c r="N342" s="39" t="n"/>
      <c r="O342" s="39" t="n"/>
      <c r="P342" s="39" t="n"/>
      <c r="Q342" s="39" t="n"/>
      <c r="R342" s="39" t="n"/>
      <c r="S342" s="39" t="n"/>
      <c r="T342" s="39" t="n"/>
      <c r="U342" s="39" t="n"/>
      <c r="V342" s="39" t="n"/>
      <c r="W342" s="39" t="n"/>
      <c r="X342" s="39" t="n"/>
      <c r="Y342" s="39" t="n"/>
      <c r="Z342" s="39" t="n"/>
    </row>
    <row r="343" ht="15.75" customHeight="1" s="198">
      <c r="A343" s="39" t="n"/>
      <c r="B343" s="39" t="n"/>
      <c r="C343" s="39" t="n"/>
      <c r="D343" s="39" t="n"/>
      <c r="E343" s="39" t="n"/>
      <c r="F343" s="39" t="n"/>
      <c r="G343" s="39" t="n"/>
      <c r="H343" s="39" t="n"/>
      <c r="I343" s="39" t="n"/>
      <c r="J343" s="39" t="n"/>
      <c r="K343" s="39" t="n"/>
      <c r="L343" s="39" t="n"/>
      <c r="M343" s="39" t="n"/>
      <c r="N343" s="39" t="n"/>
      <c r="O343" s="39" t="n"/>
      <c r="P343" s="39" t="n"/>
      <c r="Q343" s="39" t="n"/>
      <c r="R343" s="39" t="n"/>
      <c r="S343" s="39" t="n"/>
      <c r="T343" s="39" t="n"/>
      <c r="U343" s="39" t="n"/>
      <c r="V343" s="39" t="n"/>
      <c r="W343" s="39" t="n"/>
      <c r="X343" s="39" t="n"/>
      <c r="Y343" s="39" t="n"/>
      <c r="Z343" s="39" t="n"/>
    </row>
    <row r="344" ht="15.75" customHeight="1" s="198">
      <c r="A344" s="39" t="n"/>
      <c r="B344" s="39" t="n"/>
      <c r="C344" s="39" t="n"/>
      <c r="D344" s="39" t="n"/>
      <c r="E344" s="39" t="n"/>
      <c r="F344" s="39" t="n"/>
      <c r="G344" s="39" t="n"/>
      <c r="H344" s="39" t="n"/>
      <c r="I344" s="39" t="n"/>
      <c r="J344" s="39" t="n"/>
      <c r="K344" s="39" t="n"/>
      <c r="L344" s="39" t="n"/>
      <c r="M344" s="39" t="n"/>
      <c r="N344" s="39" t="n"/>
      <c r="O344" s="39" t="n"/>
      <c r="P344" s="39" t="n"/>
      <c r="Q344" s="39" t="n"/>
      <c r="R344" s="39" t="n"/>
      <c r="S344" s="39" t="n"/>
      <c r="T344" s="39" t="n"/>
      <c r="U344" s="39" t="n"/>
      <c r="V344" s="39" t="n"/>
      <c r="W344" s="39" t="n"/>
      <c r="X344" s="39" t="n"/>
      <c r="Y344" s="39" t="n"/>
      <c r="Z344" s="39" t="n"/>
    </row>
    <row r="345" ht="15.75" customHeight="1" s="198">
      <c r="A345" s="39" t="n"/>
      <c r="B345" s="39" t="n"/>
      <c r="C345" s="39" t="n"/>
      <c r="D345" s="39" t="n"/>
      <c r="E345" s="39" t="n"/>
      <c r="F345" s="39" t="n"/>
      <c r="G345" s="39" t="n"/>
      <c r="H345" s="39" t="n"/>
      <c r="I345" s="39" t="n"/>
      <c r="J345" s="39" t="n"/>
      <c r="K345" s="39" t="n"/>
      <c r="L345" s="39" t="n"/>
      <c r="M345" s="39" t="n"/>
      <c r="N345" s="39" t="n"/>
      <c r="O345" s="39" t="n"/>
      <c r="P345" s="39" t="n"/>
      <c r="Q345" s="39" t="n"/>
      <c r="R345" s="39" t="n"/>
      <c r="S345" s="39" t="n"/>
      <c r="T345" s="39" t="n"/>
      <c r="U345" s="39" t="n"/>
      <c r="V345" s="39" t="n"/>
      <c r="W345" s="39" t="n"/>
      <c r="X345" s="39" t="n"/>
      <c r="Y345" s="39" t="n"/>
      <c r="Z345" s="39" t="n"/>
    </row>
    <row r="346" ht="15.75" customHeight="1" s="198">
      <c r="A346" s="39" t="n"/>
      <c r="B346" s="39" t="n"/>
      <c r="C346" s="39" t="n"/>
      <c r="D346" s="39" t="n"/>
      <c r="E346" s="39" t="n"/>
      <c r="F346" s="39" t="n"/>
      <c r="G346" s="39" t="n"/>
      <c r="H346" s="39" t="n"/>
      <c r="I346" s="39" t="n"/>
      <c r="J346" s="39" t="n"/>
      <c r="K346" s="39" t="n"/>
      <c r="L346" s="39" t="n"/>
      <c r="M346" s="39" t="n"/>
      <c r="N346" s="39" t="n"/>
      <c r="O346" s="39" t="n"/>
      <c r="P346" s="39" t="n"/>
      <c r="Q346" s="39" t="n"/>
      <c r="R346" s="39" t="n"/>
      <c r="S346" s="39" t="n"/>
      <c r="T346" s="39" t="n"/>
      <c r="U346" s="39" t="n"/>
      <c r="V346" s="39" t="n"/>
      <c r="W346" s="39" t="n"/>
      <c r="X346" s="39" t="n"/>
      <c r="Y346" s="39" t="n"/>
      <c r="Z346" s="39" t="n"/>
    </row>
    <row r="347" ht="15.75" customHeight="1" s="198">
      <c r="A347" s="39" t="n"/>
      <c r="B347" s="39" t="n"/>
      <c r="C347" s="39" t="n"/>
      <c r="D347" s="39" t="n"/>
      <c r="E347" s="39" t="n"/>
      <c r="F347" s="39" t="n"/>
      <c r="G347" s="39" t="n"/>
      <c r="H347" s="39" t="n"/>
      <c r="I347" s="39" t="n"/>
      <c r="J347" s="39" t="n"/>
      <c r="K347" s="39" t="n"/>
      <c r="L347" s="39" t="n"/>
      <c r="M347" s="39" t="n"/>
      <c r="N347" s="39" t="n"/>
      <c r="O347" s="39" t="n"/>
      <c r="P347" s="39" t="n"/>
      <c r="Q347" s="39" t="n"/>
      <c r="R347" s="39" t="n"/>
      <c r="S347" s="39" t="n"/>
      <c r="T347" s="39" t="n"/>
      <c r="U347" s="39" t="n"/>
      <c r="V347" s="39" t="n"/>
      <c r="W347" s="39" t="n"/>
      <c r="X347" s="39" t="n"/>
      <c r="Y347" s="39" t="n"/>
      <c r="Z347" s="39" t="n"/>
    </row>
    <row r="348" ht="15.75" customHeight="1" s="198">
      <c r="A348" s="39" t="n"/>
      <c r="B348" s="39" t="n"/>
      <c r="C348" s="39" t="n"/>
      <c r="D348" s="39" t="n"/>
      <c r="E348" s="39" t="n"/>
      <c r="F348" s="39" t="n"/>
      <c r="G348" s="39" t="n"/>
      <c r="H348" s="39" t="n"/>
      <c r="I348" s="39" t="n"/>
      <c r="J348" s="39" t="n"/>
      <c r="K348" s="39" t="n"/>
      <c r="L348" s="39" t="n"/>
      <c r="M348" s="39" t="n"/>
      <c r="N348" s="39" t="n"/>
      <c r="O348" s="39" t="n"/>
      <c r="P348" s="39" t="n"/>
      <c r="Q348" s="39" t="n"/>
      <c r="R348" s="39" t="n"/>
      <c r="S348" s="39" t="n"/>
      <c r="T348" s="39" t="n"/>
      <c r="U348" s="39" t="n"/>
      <c r="V348" s="39" t="n"/>
      <c r="W348" s="39" t="n"/>
      <c r="X348" s="39" t="n"/>
      <c r="Y348" s="39" t="n"/>
      <c r="Z348" s="39" t="n"/>
    </row>
    <row r="349" ht="15.75" customHeight="1" s="198">
      <c r="A349" s="39" t="n"/>
      <c r="B349" s="39" t="n"/>
      <c r="C349" s="39" t="n"/>
      <c r="D349" s="39" t="n"/>
      <c r="E349" s="39" t="n"/>
      <c r="F349" s="39" t="n"/>
      <c r="G349" s="39" t="n"/>
      <c r="H349" s="39" t="n"/>
      <c r="I349" s="39" t="n"/>
      <c r="J349" s="39" t="n"/>
      <c r="K349" s="39" t="n"/>
      <c r="L349" s="39" t="n"/>
      <c r="M349" s="39" t="n"/>
      <c r="N349" s="39" t="n"/>
      <c r="O349" s="39" t="n"/>
      <c r="P349" s="39" t="n"/>
      <c r="Q349" s="39" t="n"/>
      <c r="R349" s="39" t="n"/>
      <c r="S349" s="39" t="n"/>
      <c r="T349" s="39" t="n"/>
      <c r="U349" s="39" t="n"/>
      <c r="V349" s="39" t="n"/>
      <c r="W349" s="39" t="n"/>
      <c r="X349" s="39" t="n"/>
      <c r="Y349" s="39" t="n"/>
      <c r="Z349" s="39" t="n"/>
    </row>
    <row r="350" ht="15.75" customHeight="1" s="198">
      <c r="A350" s="39" t="n"/>
      <c r="B350" s="39" t="n"/>
      <c r="C350" s="39" t="n"/>
      <c r="D350" s="39" t="n"/>
      <c r="E350" s="39" t="n"/>
      <c r="F350" s="39" t="n"/>
      <c r="G350" s="39" t="n"/>
      <c r="H350" s="39" t="n"/>
      <c r="I350" s="39" t="n"/>
      <c r="J350" s="39" t="n"/>
      <c r="K350" s="39" t="n"/>
      <c r="L350" s="39" t="n"/>
      <c r="M350" s="39" t="n"/>
      <c r="N350" s="39" t="n"/>
      <c r="O350" s="39" t="n"/>
      <c r="P350" s="39" t="n"/>
      <c r="Q350" s="39" t="n"/>
      <c r="R350" s="39" t="n"/>
      <c r="S350" s="39" t="n"/>
      <c r="T350" s="39" t="n"/>
      <c r="U350" s="39" t="n"/>
      <c r="V350" s="39" t="n"/>
      <c r="W350" s="39" t="n"/>
      <c r="X350" s="39" t="n"/>
      <c r="Y350" s="39" t="n"/>
      <c r="Z350" s="39" t="n"/>
    </row>
    <row r="351" ht="15.75" customHeight="1" s="198">
      <c r="A351" s="39" t="n"/>
      <c r="B351" s="39" t="n"/>
      <c r="C351" s="39" t="n"/>
      <c r="D351" s="39" t="n"/>
      <c r="E351" s="39" t="n"/>
      <c r="F351" s="39" t="n"/>
      <c r="G351" s="39" t="n"/>
      <c r="H351" s="39" t="n"/>
      <c r="I351" s="39" t="n"/>
      <c r="J351" s="39" t="n"/>
      <c r="K351" s="39" t="n"/>
      <c r="L351" s="39" t="n"/>
      <c r="M351" s="39" t="n"/>
      <c r="N351" s="39" t="n"/>
      <c r="O351" s="39" t="n"/>
      <c r="P351" s="39" t="n"/>
      <c r="Q351" s="39" t="n"/>
      <c r="R351" s="39" t="n"/>
      <c r="S351" s="39" t="n"/>
      <c r="T351" s="39" t="n"/>
      <c r="U351" s="39" t="n"/>
      <c r="V351" s="39" t="n"/>
      <c r="W351" s="39" t="n"/>
      <c r="X351" s="39" t="n"/>
      <c r="Y351" s="39" t="n"/>
      <c r="Z351" s="39" t="n"/>
    </row>
    <row r="352" ht="15.75" customHeight="1" s="198">
      <c r="A352" s="39" t="n"/>
      <c r="B352" s="39" t="n"/>
      <c r="C352" s="39" t="n"/>
      <c r="D352" s="39" t="n"/>
      <c r="E352" s="39" t="n"/>
      <c r="F352" s="39" t="n"/>
      <c r="G352" s="39" t="n"/>
      <c r="H352" s="39" t="n"/>
      <c r="I352" s="39" t="n"/>
      <c r="J352" s="39" t="n"/>
      <c r="K352" s="39" t="n"/>
      <c r="L352" s="39" t="n"/>
      <c r="M352" s="39" t="n"/>
      <c r="N352" s="39" t="n"/>
      <c r="O352" s="39" t="n"/>
      <c r="P352" s="39" t="n"/>
      <c r="Q352" s="39" t="n"/>
      <c r="R352" s="39" t="n"/>
      <c r="S352" s="39" t="n"/>
      <c r="T352" s="39" t="n"/>
      <c r="U352" s="39" t="n"/>
      <c r="V352" s="39" t="n"/>
      <c r="W352" s="39" t="n"/>
      <c r="X352" s="39" t="n"/>
      <c r="Y352" s="39" t="n"/>
      <c r="Z352" s="39" t="n"/>
    </row>
    <row r="353" ht="15.75" customHeight="1" s="198">
      <c r="A353" s="39" t="n"/>
      <c r="B353" s="39" t="n"/>
      <c r="C353" s="39" t="n"/>
      <c r="D353" s="39" t="n"/>
      <c r="E353" s="39" t="n"/>
      <c r="F353" s="39" t="n"/>
      <c r="G353" s="39" t="n"/>
      <c r="H353" s="39" t="n"/>
      <c r="I353" s="39" t="n"/>
      <c r="J353" s="39" t="n"/>
      <c r="K353" s="39" t="n"/>
      <c r="L353" s="39" t="n"/>
      <c r="M353" s="39" t="n"/>
      <c r="N353" s="39" t="n"/>
      <c r="O353" s="39" t="n"/>
      <c r="P353" s="39" t="n"/>
      <c r="Q353" s="39" t="n"/>
      <c r="R353" s="39" t="n"/>
      <c r="S353" s="39" t="n"/>
      <c r="T353" s="39" t="n"/>
      <c r="U353" s="39" t="n"/>
      <c r="V353" s="39" t="n"/>
      <c r="W353" s="39" t="n"/>
      <c r="X353" s="39" t="n"/>
      <c r="Y353" s="39" t="n"/>
      <c r="Z353" s="39" t="n"/>
    </row>
    <row r="354" ht="15.75" customHeight="1" s="198">
      <c r="A354" s="39" t="n"/>
      <c r="B354" s="39" t="n"/>
      <c r="C354" s="39" t="n"/>
      <c r="D354" s="39" t="n"/>
      <c r="E354" s="39" t="n"/>
      <c r="F354" s="39" t="n"/>
      <c r="G354" s="39" t="n"/>
      <c r="H354" s="39" t="n"/>
      <c r="I354" s="39" t="n"/>
      <c r="J354" s="39" t="n"/>
      <c r="K354" s="39" t="n"/>
      <c r="L354" s="39" t="n"/>
      <c r="M354" s="39" t="n"/>
      <c r="N354" s="39" t="n"/>
      <c r="O354" s="39" t="n"/>
      <c r="P354" s="39" t="n"/>
      <c r="Q354" s="39" t="n"/>
      <c r="R354" s="39" t="n"/>
      <c r="S354" s="39" t="n"/>
      <c r="T354" s="39" t="n"/>
      <c r="U354" s="39" t="n"/>
      <c r="V354" s="39" t="n"/>
      <c r="W354" s="39" t="n"/>
      <c r="X354" s="39" t="n"/>
      <c r="Y354" s="39" t="n"/>
      <c r="Z354" s="39" t="n"/>
    </row>
    <row r="355" ht="15.75" customHeight="1" s="198">
      <c r="A355" s="39" t="n"/>
      <c r="B355" s="39" t="n"/>
      <c r="C355" s="39" t="n"/>
      <c r="D355" s="39" t="n"/>
      <c r="E355" s="39" t="n"/>
      <c r="F355" s="39" t="n"/>
      <c r="G355" s="39" t="n"/>
      <c r="H355" s="39" t="n"/>
      <c r="I355" s="39" t="n"/>
      <c r="J355" s="39" t="n"/>
      <c r="K355" s="39" t="n"/>
      <c r="L355" s="39" t="n"/>
      <c r="M355" s="39" t="n"/>
      <c r="N355" s="39" t="n"/>
      <c r="O355" s="39" t="n"/>
      <c r="P355" s="39" t="n"/>
      <c r="Q355" s="39" t="n"/>
      <c r="R355" s="39" t="n"/>
      <c r="S355" s="39" t="n"/>
      <c r="T355" s="39" t="n"/>
      <c r="U355" s="39" t="n"/>
      <c r="V355" s="39" t="n"/>
      <c r="W355" s="39" t="n"/>
      <c r="X355" s="39" t="n"/>
      <c r="Y355" s="39" t="n"/>
      <c r="Z355" s="39" t="n"/>
    </row>
    <row r="356" ht="15.75" customHeight="1" s="198">
      <c r="A356" s="39" t="n"/>
      <c r="B356" s="39" t="n"/>
      <c r="C356" s="39" t="n"/>
      <c r="D356" s="39" t="n"/>
      <c r="E356" s="39" t="n"/>
      <c r="F356" s="39" t="n"/>
      <c r="G356" s="39" t="n"/>
      <c r="H356" s="39" t="n"/>
      <c r="I356" s="39" t="n"/>
      <c r="J356" s="39" t="n"/>
      <c r="K356" s="39" t="n"/>
      <c r="L356" s="39" t="n"/>
      <c r="M356" s="39" t="n"/>
      <c r="N356" s="39" t="n"/>
      <c r="O356" s="39" t="n"/>
      <c r="P356" s="39" t="n"/>
      <c r="Q356" s="39" t="n"/>
      <c r="R356" s="39" t="n"/>
      <c r="S356" s="39" t="n"/>
      <c r="T356" s="39" t="n"/>
      <c r="U356" s="39" t="n"/>
      <c r="V356" s="39" t="n"/>
      <c r="W356" s="39" t="n"/>
      <c r="X356" s="39" t="n"/>
      <c r="Y356" s="39" t="n"/>
      <c r="Z356" s="39" t="n"/>
    </row>
    <row r="357" ht="15.75" customHeight="1" s="198">
      <c r="A357" s="39" t="n"/>
      <c r="B357" s="39" t="n"/>
      <c r="C357" s="39" t="n"/>
      <c r="D357" s="39" t="n"/>
      <c r="E357" s="39" t="n"/>
      <c r="F357" s="39" t="n"/>
      <c r="G357" s="39" t="n"/>
      <c r="H357" s="39" t="n"/>
      <c r="I357" s="39" t="n"/>
      <c r="J357" s="39" t="n"/>
      <c r="K357" s="39" t="n"/>
      <c r="L357" s="39" t="n"/>
      <c r="M357" s="39" t="n"/>
      <c r="N357" s="39" t="n"/>
      <c r="O357" s="39" t="n"/>
      <c r="P357" s="39" t="n"/>
      <c r="Q357" s="39" t="n"/>
      <c r="R357" s="39" t="n"/>
      <c r="S357" s="39" t="n"/>
      <c r="T357" s="39" t="n"/>
      <c r="U357" s="39" t="n"/>
      <c r="V357" s="39" t="n"/>
      <c r="W357" s="39" t="n"/>
      <c r="X357" s="39" t="n"/>
      <c r="Y357" s="39" t="n"/>
      <c r="Z357" s="39" t="n"/>
    </row>
    <row r="358" ht="15.75" customHeight="1" s="198">
      <c r="A358" s="39" t="n"/>
      <c r="B358" s="39" t="n"/>
      <c r="C358" s="39" t="n"/>
      <c r="D358" s="39" t="n"/>
      <c r="E358" s="39" t="n"/>
      <c r="F358" s="39" t="n"/>
      <c r="G358" s="39" t="n"/>
      <c r="H358" s="39" t="n"/>
      <c r="I358" s="39" t="n"/>
      <c r="J358" s="39" t="n"/>
      <c r="K358" s="39" t="n"/>
      <c r="L358" s="39" t="n"/>
      <c r="M358" s="39" t="n"/>
      <c r="N358" s="39" t="n"/>
      <c r="O358" s="39" t="n"/>
      <c r="P358" s="39" t="n"/>
      <c r="Q358" s="39" t="n"/>
      <c r="R358" s="39" t="n"/>
      <c r="S358" s="39" t="n"/>
      <c r="T358" s="39" t="n"/>
      <c r="U358" s="39" t="n"/>
      <c r="V358" s="39" t="n"/>
      <c r="W358" s="39" t="n"/>
      <c r="X358" s="39" t="n"/>
      <c r="Y358" s="39" t="n"/>
      <c r="Z358" s="39" t="n"/>
    </row>
    <row r="359" ht="15.75" customHeight="1" s="198">
      <c r="A359" s="39" t="n"/>
      <c r="B359" s="39" t="n"/>
      <c r="C359" s="39" t="n"/>
      <c r="D359" s="39" t="n"/>
      <c r="E359" s="39" t="n"/>
      <c r="F359" s="39" t="n"/>
      <c r="G359" s="39" t="n"/>
      <c r="H359" s="39" t="n"/>
      <c r="I359" s="39" t="n"/>
      <c r="J359" s="39" t="n"/>
      <c r="K359" s="39" t="n"/>
      <c r="L359" s="39" t="n"/>
      <c r="M359" s="39" t="n"/>
      <c r="N359" s="39" t="n"/>
      <c r="O359" s="39" t="n"/>
      <c r="P359" s="39" t="n"/>
      <c r="Q359" s="39" t="n"/>
      <c r="R359" s="39" t="n"/>
      <c r="S359" s="39" t="n"/>
      <c r="T359" s="39" t="n"/>
      <c r="U359" s="39" t="n"/>
      <c r="V359" s="39" t="n"/>
      <c r="W359" s="39" t="n"/>
      <c r="X359" s="39" t="n"/>
      <c r="Y359" s="39" t="n"/>
      <c r="Z359" s="39" t="n"/>
    </row>
    <row r="360" ht="15.75" customHeight="1" s="198">
      <c r="A360" s="39" t="n"/>
      <c r="B360" s="39" t="n"/>
      <c r="C360" s="39" t="n"/>
      <c r="D360" s="39" t="n"/>
      <c r="E360" s="39" t="n"/>
      <c r="F360" s="39" t="n"/>
      <c r="G360" s="39" t="n"/>
      <c r="H360" s="39" t="n"/>
      <c r="I360" s="39" t="n"/>
      <c r="J360" s="39" t="n"/>
      <c r="K360" s="39" t="n"/>
      <c r="L360" s="39" t="n"/>
      <c r="M360" s="39" t="n"/>
      <c r="N360" s="39" t="n"/>
      <c r="O360" s="39" t="n"/>
      <c r="P360" s="39" t="n"/>
      <c r="Q360" s="39" t="n"/>
      <c r="R360" s="39" t="n"/>
      <c r="S360" s="39" t="n"/>
      <c r="T360" s="39" t="n"/>
      <c r="U360" s="39" t="n"/>
      <c r="V360" s="39" t="n"/>
      <c r="W360" s="39" t="n"/>
      <c r="X360" s="39" t="n"/>
      <c r="Y360" s="39" t="n"/>
      <c r="Z360" s="39" t="n"/>
    </row>
    <row r="361" ht="15.75" customHeight="1" s="198">
      <c r="A361" s="39" t="n"/>
      <c r="B361" s="39" t="n"/>
      <c r="C361" s="39" t="n"/>
      <c r="D361" s="39" t="n"/>
      <c r="E361" s="39" t="n"/>
      <c r="F361" s="39" t="n"/>
      <c r="G361" s="39" t="n"/>
      <c r="H361" s="39" t="n"/>
      <c r="I361" s="39" t="n"/>
      <c r="J361" s="39" t="n"/>
      <c r="K361" s="39" t="n"/>
      <c r="L361" s="39" t="n"/>
      <c r="M361" s="39" t="n"/>
      <c r="N361" s="39" t="n"/>
      <c r="O361" s="39" t="n"/>
      <c r="P361" s="39" t="n"/>
      <c r="Q361" s="39" t="n"/>
      <c r="R361" s="39" t="n"/>
      <c r="S361" s="39" t="n"/>
      <c r="T361" s="39" t="n"/>
      <c r="U361" s="39" t="n"/>
      <c r="V361" s="39" t="n"/>
      <c r="W361" s="39" t="n"/>
      <c r="X361" s="39" t="n"/>
      <c r="Y361" s="39" t="n"/>
      <c r="Z361" s="39" t="n"/>
    </row>
    <row r="362" ht="15.75" customHeight="1" s="198">
      <c r="A362" s="39" t="n"/>
      <c r="B362" s="39" t="n"/>
      <c r="C362" s="39" t="n"/>
      <c r="D362" s="39" t="n"/>
      <c r="E362" s="39" t="n"/>
      <c r="F362" s="39" t="n"/>
      <c r="G362" s="39" t="n"/>
      <c r="H362" s="39" t="n"/>
      <c r="I362" s="39" t="n"/>
      <c r="J362" s="39" t="n"/>
      <c r="K362" s="39" t="n"/>
      <c r="L362" s="39" t="n"/>
      <c r="M362" s="39" t="n"/>
      <c r="N362" s="39" t="n"/>
      <c r="O362" s="39" t="n"/>
      <c r="P362" s="39" t="n"/>
      <c r="Q362" s="39" t="n"/>
      <c r="R362" s="39" t="n"/>
      <c r="S362" s="39" t="n"/>
      <c r="T362" s="39" t="n"/>
      <c r="U362" s="39" t="n"/>
      <c r="V362" s="39" t="n"/>
      <c r="W362" s="39" t="n"/>
      <c r="X362" s="39" t="n"/>
      <c r="Y362" s="39" t="n"/>
      <c r="Z362" s="39" t="n"/>
    </row>
    <row r="363" ht="15.75" customHeight="1" s="198">
      <c r="A363" s="39" t="n"/>
      <c r="B363" s="39" t="n"/>
      <c r="C363" s="39" t="n"/>
      <c r="D363" s="39" t="n"/>
      <c r="E363" s="39" t="n"/>
      <c r="F363" s="39" t="n"/>
      <c r="G363" s="39" t="n"/>
      <c r="H363" s="39" t="n"/>
      <c r="I363" s="39" t="n"/>
      <c r="J363" s="39" t="n"/>
      <c r="K363" s="39" t="n"/>
      <c r="L363" s="39" t="n"/>
      <c r="M363" s="39" t="n"/>
      <c r="N363" s="39" t="n"/>
      <c r="O363" s="39" t="n"/>
      <c r="P363" s="39" t="n"/>
      <c r="Q363" s="39" t="n"/>
      <c r="R363" s="39" t="n"/>
      <c r="S363" s="39" t="n"/>
      <c r="T363" s="39" t="n"/>
      <c r="U363" s="39" t="n"/>
      <c r="V363" s="39" t="n"/>
      <c r="W363" s="39" t="n"/>
      <c r="X363" s="39" t="n"/>
      <c r="Y363" s="39" t="n"/>
      <c r="Z363" s="39" t="n"/>
    </row>
    <row r="364" ht="15.75" customHeight="1" s="198">
      <c r="A364" s="39" t="n"/>
      <c r="B364" s="39" t="n"/>
      <c r="C364" s="39" t="n"/>
      <c r="D364" s="39" t="n"/>
      <c r="E364" s="39" t="n"/>
      <c r="F364" s="39" t="n"/>
      <c r="G364" s="39" t="n"/>
      <c r="H364" s="39" t="n"/>
      <c r="I364" s="39" t="n"/>
      <c r="J364" s="39" t="n"/>
      <c r="K364" s="39" t="n"/>
      <c r="L364" s="39" t="n"/>
      <c r="M364" s="39" t="n"/>
      <c r="N364" s="39" t="n"/>
      <c r="O364" s="39" t="n"/>
      <c r="P364" s="39" t="n"/>
      <c r="Q364" s="39" t="n"/>
      <c r="R364" s="39" t="n"/>
      <c r="S364" s="39" t="n"/>
      <c r="T364" s="39" t="n"/>
      <c r="U364" s="39" t="n"/>
      <c r="V364" s="39" t="n"/>
      <c r="W364" s="39" t="n"/>
      <c r="X364" s="39" t="n"/>
      <c r="Y364" s="39" t="n"/>
      <c r="Z364" s="39" t="n"/>
    </row>
    <row r="365" ht="15.75" customHeight="1" s="198">
      <c r="A365" s="39" t="n"/>
      <c r="B365" s="39" t="n"/>
      <c r="C365" s="39" t="n"/>
      <c r="D365" s="39" t="n"/>
      <c r="E365" s="39" t="n"/>
      <c r="F365" s="39" t="n"/>
      <c r="G365" s="39" t="n"/>
      <c r="H365" s="39" t="n"/>
      <c r="I365" s="39" t="n"/>
      <c r="J365" s="39" t="n"/>
      <c r="K365" s="39" t="n"/>
      <c r="L365" s="39" t="n"/>
      <c r="M365" s="39" t="n"/>
      <c r="N365" s="39" t="n"/>
      <c r="O365" s="39" t="n"/>
      <c r="P365" s="39" t="n"/>
      <c r="Q365" s="39" t="n"/>
      <c r="R365" s="39" t="n"/>
      <c r="S365" s="39" t="n"/>
      <c r="T365" s="39" t="n"/>
      <c r="U365" s="39" t="n"/>
      <c r="V365" s="39" t="n"/>
      <c r="W365" s="39" t="n"/>
      <c r="X365" s="39" t="n"/>
      <c r="Y365" s="39" t="n"/>
      <c r="Z365" s="39" t="n"/>
    </row>
    <row r="366" ht="15.75" customHeight="1" s="198">
      <c r="A366" s="39" t="n"/>
      <c r="B366" s="39" t="n"/>
      <c r="C366" s="39" t="n"/>
      <c r="D366" s="39" t="n"/>
      <c r="E366" s="39" t="n"/>
      <c r="F366" s="39" t="n"/>
      <c r="G366" s="39" t="n"/>
      <c r="H366" s="39" t="n"/>
      <c r="I366" s="39" t="n"/>
      <c r="J366" s="39" t="n"/>
      <c r="K366" s="39" t="n"/>
      <c r="L366" s="39" t="n"/>
      <c r="M366" s="39" t="n"/>
      <c r="N366" s="39" t="n"/>
      <c r="O366" s="39" t="n"/>
      <c r="P366" s="39" t="n"/>
      <c r="Q366" s="39" t="n"/>
      <c r="R366" s="39" t="n"/>
      <c r="S366" s="39" t="n"/>
      <c r="T366" s="39" t="n"/>
      <c r="U366" s="39" t="n"/>
      <c r="V366" s="39" t="n"/>
      <c r="W366" s="39" t="n"/>
      <c r="X366" s="39" t="n"/>
      <c r="Y366" s="39" t="n"/>
      <c r="Z366" s="39" t="n"/>
    </row>
    <row r="367" ht="15.75" customHeight="1" s="198">
      <c r="A367" s="39" t="n"/>
      <c r="B367" s="39" t="n"/>
      <c r="C367" s="39" t="n"/>
      <c r="D367" s="39" t="n"/>
      <c r="E367" s="39" t="n"/>
      <c r="F367" s="39" t="n"/>
      <c r="G367" s="39" t="n"/>
      <c r="H367" s="39" t="n"/>
      <c r="I367" s="39" t="n"/>
      <c r="J367" s="39" t="n"/>
      <c r="K367" s="39" t="n"/>
      <c r="L367" s="39" t="n"/>
      <c r="M367" s="39" t="n"/>
      <c r="N367" s="39" t="n"/>
      <c r="O367" s="39" t="n"/>
      <c r="P367" s="39" t="n"/>
      <c r="Q367" s="39" t="n"/>
      <c r="R367" s="39" t="n"/>
      <c r="S367" s="39" t="n"/>
      <c r="T367" s="39" t="n"/>
      <c r="U367" s="39" t="n"/>
      <c r="V367" s="39" t="n"/>
      <c r="W367" s="39" t="n"/>
      <c r="X367" s="39" t="n"/>
      <c r="Y367" s="39" t="n"/>
      <c r="Z367" s="39" t="n"/>
    </row>
    <row r="368" ht="15.75" customHeight="1" s="198">
      <c r="A368" s="39" t="n"/>
      <c r="B368" s="39" t="n"/>
      <c r="C368" s="39" t="n"/>
      <c r="D368" s="39" t="n"/>
      <c r="E368" s="39" t="n"/>
      <c r="F368" s="39" t="n"/>
      <c r="G368" s="39" t="n"/>
      <c r="H368" s="39" t="n"/>
      <c r="I368" s="39" t="n"/>
      <c r="J368" s="39" t="n"/>
      <c r="K368" s="39" t="n"/>
      <c r="L368" s="39" t="n"/>
      <c r="M368" s="39" t="n"/>
      <c r="N368" s="39" t="n"/>
      <c r="O368" s="39" t="n"/>
      <c r="P368" s="39" t="n"/>
      <c r="Q368" s="39" t="n"/>
      <c r="R368" s="39" t="n"/>
      <c r="S368" s="39" t="n"/>
      <c r="T368" s="39" t="n"/>
      <c r="U368" s="39" t="n"/>
      <c r="V368" s="39" t="n"/>
      <c r="W368" s="39" t="n"/>
      <c r="X368" s="39" t="n"/>
      <c r="Y368" s="39" t="n"/>
      <c r="Z368" s="39" t="n"/>
    </row>
    <row r="369" ht="15.75" customHeight="1" s="198">
      <c r="A369" s="39" t="n"/>
      <c r="B369" s="39" t="n"/>
      <c r="C369" s="39" t="n"/>
      <c r="D369" s="39" t="n"/>
      <c r="E369" s="39" t="n"/>
      <c r="F369" s="39" t="n"/>
      <c r="G369" s="39" t="n"/>
      <c r="H369" s="39" t="n"/>
      <c r="I369" s="39" t="n"/>
      <c r="J369" s="39" t="n"/>
      <c r="K369" s="39" t="n"/>
      <c r="L369" s="39" t="n"/>
      <c r="M369" s="39" t="n"/>
      <c r="N369" s="39" t="n"/>
      <c r="O369" s="39" t="n"/>
      <c r="P369" s="39" t="n"/>
      <c r="Q369" s="39" t="n"/>
      <c r="R369" s="39" t="n"/>
      <c r="S369" s="39" t="n"/>
      <c r="T369" s="39" t="n"/>
      <c r="U369" s="39" t="n"/>
      <c r="V369" s="39" t="n"/>
      <c r="W369" s="39" t="n"/>
      <c r="X369" s="39" t="n"/>
      <c r="Y369" s="39" t="n"/>
      <c r="Z369" s="39" t="n"/>
    </row>
    <row r="370" ht="15.75" customHeight="1" s="198">
      <c r="A370" s="39" t="n"/>
      <c r="B370" s="39" t="n"/>
      <c r="C370" s="39" t="n"/>
      <c r="D370" s="39" t="n"/>
      <c r="E370" s="39" t="n"/>
      <c r="F370" s="39" t="n"/>
      <c r="G370" s="39" t="n"/>
      <c r="H370" s="39" t="n"/>
      <c r="I370" s="39" t="n"/>
      <c r="J370" s="39" t="n"/>
      <c r="K370" s="39" t="n"/>
      <c r="L370" s="39" t="n"/>
      <c r="M370" s="39" t="n"/>
      <c r="N370" s="39" t="n"/>
      <c r="O370" s="39" t="n"/>
      <c r="P370" s="39" t="n"/>
      <c r="Q370" s="39" t="n"/>
      <c r="R370" s="39" t="n"/>
      <c r="S370" s="39" t="n"/>
      <c r="T370" s="39" t="n"/>
      <c r="U370" s="39" t="n"/>
      <c r="V370" s="39" t="n"/>
      <c r="W370" s="39" t="n"/>
      <c r="X370" s="39" t="n"/>
      <c r="Y370" s="39" t="n"/>
      <c r="Z370" s="39" t="n"/>
    </row>
    <row r="371" ht="15.75" customHeight="1" s="198">
      <c r="A371" s="39" t="n"/>
      <c r="B371" s="39" t="n"/>
      <c r="C371" s="39" t="n"/>
      <c r="D371" s="39" t="n"/>
      <c r="E371" s="39" t="n"/>
      <c r="F371" s="39" t="n"/>
      <c r="G371" s="39" t="n"/>
      <c r="H371" s="39" t="n"/>
      <c r="I371" s="39" t="n"/>
      <c r="J371" s="39" t="n"/>
      <c r="K371" s="39" t="n"/>
      <c r="L371" s="39" t="n"/>
      <c r="M371" s="39" t="n"/>
      <c r="N371" s="39" t="n"/>
      <c r="O371" s="39" t="n"/>
      <c r="P371" s="39" t="n"/>
      <c r="Q371" s="39" t="n"/>
      <c r="R371" s="39" t="n"/>
      <c r="S371" s="39" t="n"/>
      <c r="T371" s="39" t="n"/>
      <c r="U371" s="39" t="n"/>
      <c r="V371" s="39" t="n"/>
      <c r="W371" s="39" t="n"/>
      <c r="X371" s="39" t="n"/>
      <c r="Y371" s="39" t="n"/>
      <c r="Z371" s="39" t="n"/>
    </row>
    <row r="372" ht="15.75" customHeight="1" s="198">
      <c r="A372" s="39" t="n"/>
      <c r="B372" s="39" t="n"/>
      <c r="C372" s="39" t="n"/>
      <c r="D372" s="39" t="n"/>
      <c r="E372" s="39" t="n"/>
      <c r="F372" s="39" t="n"/>
      <c r="G372" s="39" t="n"/>
      <c r="H372" s="39" t="n"/>
      <c r="I372" s="39" t="n"/>
      <c r="J372" s="39" t="n"/>
      <c r="K372" s="39" t="n"/>
      <c r="L372" s="39" t="n"/>
      <c r="M372" s="39" t="n"/>
      <c r="N372" s="39" t="n"/>
      <c r="O372" s="39" t="n"/>
      <c r="P372" s="39" t="n"/>
      <c r="Q372" s="39" t="n"/>
      <c r="R372" s="39" t="n"/>
      <c r="S372" s="39" t="n"/>
      <c r="T372" s="39" t="n"/>
      <c r="U372" s="39" t="n"/>
      <c r="V372" s="39" t="n"/>
      <c r="W372" s="39" t="n"/>
      <c r="X372" s="39" t="n"/>
      <c r="Y372" s="39" t="n"/>
      <c r="Z372" s="39" t="n"/>
    </row>
    <row r="373" ht="15.75" customHeight="1" s="198">
      <c r="A373" s="39" t="n"/>
      <c r="B373" s="39" t="n"/>
      <c r="C373" s="39" t="n"/>
      <c r="D373" s="39" t="n"/>
      <c r="E373" s="39" t="n"/>
      <c r="F373" s="39" t="n"/>
      <c r="G373" s="39" t="n"/>
      <c r="H373" s="39" t="n"/>
      <c r="I373" s="39" t="n"/>
      <c r="J373" s="39" t="n"/>
      <c r="K373" s="39" t="n"/>
      <c r="L373" s="39" t="n"/>
      <c r="M373" s="39" t="n"/>
      <c r="N373" s="39" t="n"/>
      <c r="O373" s="39" t="n"/>
      <c r="P373" s="39" t="n"/>
      <c r="Q373" s="39" t="n"/>
      <c r="R373" s="39" t="n"/>
      <c r="S373" s="39" t="n"/>
      <c r="T373" s="39" t="n"/>
      <c r="U373" s="39" t="n"/>
      <c r="V373" s="39" t="n"/>
      <c r="W373" s="39" t="n"/>
      <c r="X373" s="39" t="n"/>
      <c r="Y373" s="39" t="n"/>
      <c r="Z373" s="39" t="n"/>
    </row>
    <row r="374" ht="15.75" customHeight="1" s="198">
      <c r="A374" s="39" t="n"/>
      <c r="B374" s="39" t="n"/>
      <c r="C374" s="39" t="n"/>
      <c r="D374" s="39" t="n"/>
      <c r="E374" s="39" t="n"/>
      <c r="F374" s="39" t="n"/>
      <c r="G374" s="39" t="n"/>
      <c r="H374" s="39" t="n"/>
      <c r="I374" s="39" t="n"/>
      <c r="J374" s="39" t="n"/>
      <c r="K374" s="39" t="n"/>
      <c r="L374" s="39" t="n"/>
      <c r="M374" s="39" t="n"/>
      <c r="N374" s="39" t="n"/>
      <c r="O374" s="39" t="n"/>
      <c r="P374" s="39" t="n"/>
      <c r="Q374" s="39" t="n"/>
      <c r="R374" s="39" t="n"/>
      <c r="S374" s="39" t="n"/>
      <c r="T374" s="39" t="n"/>
      <c r="U374" s="39" t="n"/>
      <c r="V374" s="39" t="n"/>
      <c r="W374" s="39" t="n"/>
      <c r="X374" s="39" t="n"/>
      <c r="Y374" s="39" t="n"/>
      <c r="Z374" s="39" t="n"/>
    </row>
    <row r="375" ht="15.75" customHeight="1" s="198">
      <c r="A375" s="39" t="n"/>
      <c r="B375" s="39" t="n"/>
      <c r="C375" s="39" t="n"/>
      <c r="D375" s="39" t="n"/>
      <c r="E375" s="39" t="n"/>
      <c r="F375" s="39" t="n"/>
      <c r="G375" s="39" t="n"/>
      <c r="H375" s="39" t="n"/>
      <c r="I375" s="39" t="n"/>
      <c r="J375" s="39" t="n"/>
      <c r="K375" s="39" t="n"/>
      <c r="L375" s="39" t="n"/>
      <c r="M375" s="39" t="n"/>
      <c r="N375" s="39" t="n"/>
      <c r="O375" s="39" t="n"/>
      <c r="P375" s="39" t="n"/>
      <c r="Q375" s="39" t="n"/>
      <c r="R375" s="39" t="n"/>
      <c r="S375" s="39" t="n"/>
      <c r="T375" s="39" t="n"/>
      <c r="U375" s="39" t="n"/>
      <c r="V375" s="39" t="n"/>
      <c r="W375" s="39" t="n"/>
      <c r="X375" s="39" t="n"/>
      <c r="Y375" s="39" t="n"/>
      <c r="Z375" s="39" t="n"/>
    </row>
    <row r="376" ht="15.75" customHeight="1" s="198">
      <c r="A376" s="39" t="n"/>
      <c r="B376" s="39" t="n"/>
      <c r="C376" s="39" t="n"/>
      <c r="D376" s="39" t="n"/>
      <c r="E376" s="39" t="n"/>
      <c r="F376" s="39" t="n"/>
      <c r="G376" s="39" t="n"/>
      <c r="H376" s="39" t="n"/>
      <c r="I376" s="39" t="n"/>
      <c r="J376" s="39" t="n"/>
      <c r="K376" s="39" t="n"/>
      <c r="L376" s="39" t="n"/>
      <c r="M376" s="39" t="n"/>
      <c r="N376" s="39" t="n"/>
      <c r="O376" s="39" t="n"/>
      <c r="P376" s="39" t="n"/>
      <c r="Q376" s="39" t="n"/>
      <c r="R376" s="39" t="n"/>
      <c r="S376" s="39" t="n"/>
      <c r="T376" s="39" t="n"/>
      <c r="U376" s="39" t="n"/>
      <c r="V376" s="39" t="n"/>
      <c r="W376" s="39" t="n"/>
      <c r="X376" s="39" t="n"/>
      <c r="Y376" s="39" t="n"/>
      <c r="Z376" s="39" t="n"/>
    </row>
    <row r="377" ht="15.75" customHeight="1" s="198">
      <c r="A377" s="39" t="n"/>
      <c r="B377" s="39" t="n"/>
      <c r="C377" s="39" t="n"/>
      <c r="D377" s="39" t="n"/>
      <c r="E377" s="39" t="n"/>
      <c r="F377" s="39" t="n"/>
      <c r="G377" s="39" t="n"/>
      <c r="H377" s="39" t="n"/>
      <c r="I377" s="39" t="n"/>
      <c r="J377" s="39" t="n"/>
      <c r="K377" s="39" t="n"/>
      <c r="L377" s="39" t="n"/>
      <c r="M377" s="39" t="n"/>
      <c r="N377" s="39" t="n"/>
      <c r="O377" s="39" t="n"/>
      <c r="P377" s="39" t="n"/>
      <c r="Q377" s="39" t="n"/>
      <c r="R377" s="39" t="n"/>
      <c r="S377" s="39" t="n"/>
      <c r="T377" s="39" t="n"/>
      <c r="U377" s="39" t="n"/>
      <c r="V377" s="39" t="n"/>
      <c r="W377" s="39" t="n"/>
      <c r="X377" s="39" t="n"/>
      <c r="Y377" s="39" t="n"/>
      <c r="Z377" s="39" t="n"/>
    </row>
    <row r="378" ht="15.75" customHeight="1" s="198">
      <c r="A378" s="39" t="n"/>
      <c r="B378" s="39" t="n"/>
      <c r="C378" s="39" t="n"/>
      <c r="D378" s="39" t="n"/>
      <c r="E378" s="39" t="n"/>
      <c r="F378" s="39" t="n"/>
      <c r="G378" s="39" t="n"/>
      <c r="H378" s="39" t="n"/>
      <c r="I378" s="39" t="n"/>
      <c r="J378" s="39" t="n"/>
      <c r="K378" s="39" t="n"/>
      <c r="L378" s="39" t="n"/>
      <c r="M378" s="39" t="n"/>
      <c r="N378" s="39" t="n"/>
      <c r="O378" s="39" t="n"/>
      <c r="P378" s="39" t="n"/>
      <c r="Q378" s="39" t="n"/>
      <c r="R378" s="39" t="n"/>
      <c r="S378" s="39" t="n"/>
      <c r="T378" s="39" t="n"/>
      <c r="U378" s="39" t="n"/>
      <c r="V378" s="39" t="n"/>
      <c r="W378" s="39" t="n"/>
      <c r="X378" s="39" t="n"/>
      <c r="Y378" s="39" t="n"/>
      <c r="Z378" s="39" t="n"/>
    </row>
    <row r="379" ht="15.75" customHeight="1" s="198">
      <c r="A379" s="39" t="n"/>
      <c r="B379" s="39" t="n"/>
      <c r="C379" s="39" t="n"/>
      <c r="D379" s="39" t="n"/>
      <c r="E379" s="39" t="n"/>
      <c r="F379" s="39" t="n"/>
      <c r="G379" s="39" t="n"/>
      <c r="H379" s="39" t="n"/>
      <c r="I379" s="39" t="n"/>
      <c r="J379" s="39" t="n"/>
      <c r="K379" s="39" t="n"/>
      <c r="L379" s="39" t="n"/>
      <c r="M379" s="39" t="n"/>
      <c r="N379" s="39" t="n"/>
      <c r="O379" s="39" t="n"/>
      <c r="P379" s="39" t="n"/>
      <c r="Q379" s="39" t="n"/>
      <c r="R379" s="39" t="n"/>
      <c r="S379" s="39" t="n"/>
      <c r="T379" s="39" t="n"/>
      <c r="U379" s="39" t="n"/>
      <c r="V379" s="39" t="n"/>
      <c r="W379" s="39" t="n"/>
      <c r="X379" s="39" t="n"/>
      <c r="Y379" s="39" t="n"/>
      <c r="Z379" s="39" t="n"/>
    </row>
    <row r="380" ht="15.75" customHeight="1" s="198">
      <c r="A380" s="39" t="n"/>
      <c r="B380" s="39" t="n"/>
      <c r="C380" s="39" t="n"/>
      <c r="D380" s="39" t="n"/>
      <c r="E380" s="39" t="n"/>
      <c r="F380" s="39" t="n"/>
      <c r="G380" s="39" t="n"/>
      <c r="H380" s="39" t="n"/>
      <c r="I380" s="39" t="n"/>
      <c r="J380" s="39" t="n"/>
      <c r="K380" s="39" t="n"/>
      <c r="L380" s="39" t="n"/>
      <c r="M380" s="39" t="n"/>
      <c r="N380" s="39" t="n"/>
      <c r="O380" s="39" t="n"/>
      <c r="P380" s="39" t="n"/>
      <c r="Q380" s="39" t="n"/>
      <c r="R380" s="39" t="n"/>
      <c r="S380" s="39" t="n"/>
      <c r="T380" s="39" t="n"/>
      <c r="U380" s="39" t="n"/>
      <c r="V380" s="39" t="n"/>
      <c r="W380" s="39" t="n"/>
      <c r="X380" s="39" t="n"/>
      <c r="Y380" s="39" t="n"/>
      <c r="Z380" s="39" t="n"/>
    </row>
    <row r="381" ht="15.75" customHeight="1" s="198">
      <c r="A381" s="39" t="n"/>
      <c r="B381" s="39" t="n"/>
      <c r="C381" s="39" t="n"/>
      <c r="D381" s="39" t="n"/>
      <c r="E381" s="39" t="n"/>
      <c r="F381" s="39" t="n"/>
      <c r="G381" s="39" t="n"/>
      <c r="H381" s="39" t="n"/>
      <c r="I381" s="39" t="n"/>
      <c r="J381" s="39" t="n"/>
      <c r="K381" s="39" t="n"/>
      <c r="L381" s="39" t="n"/>
      <c r="M381" s="39" t="n"/>
      <c r="N381" s="39" t="n"/>
      <c r="O381" s="39" t="n"/>
      <c r="P381" s="39" t="n"/>
      <c r="Q381" s="39" t="n"/>
      <c r="R381" s="39" t="n"/>
      <c r="S381" s="39" t="n"/>
      <c r="T381" s="39" t="n"/>
      <c r="U381" s="39" t="n"/>
      <c r="V381" s="39" t="n"/>
      <c r="W381" s="39" t="n"/>
      <c r="X381" s="39" t="n"/>
      <c r="Y381" s="39" t="n"/>
      <c r="Z381" s="39" t="n"/>
    </row>
    <row r="382" ht="15.75" customHeight="1" s="198">
      <c r="A382" s="39" t="n"/>
      <c r="B382" s="39" t="n"/>
      <c r="C382" s="39" t="n"/>
      <c r="D382" s="39" t="n"/>
      <c r="E382" s="39" t="n"/>
      <c r="F382" s="39" t="n"/>
      <c r="G382" s="39" t="n"/>
      <c r="H382" s="39" t="n"/>
      <c r="I382" s="39" t="n"/>
      <c r="J382" s="39" t="n"/>
      <c r="K382" s="39" t="n"/>
      <c r="L382" s="39" t="n"/>
      <c r="M382" s="39" t="n"/>
      <c r="N382" s="39" t="n"/>
      <c r="O382" s="39" t="n"/>
      <c r="P382" s="39" t="n"/>
      <c r="Q382" s="39" t="n"/>
      <c r="R382" s="39" t="n"/>
      <c r="S382" s="39" t="n"/>
      <c r="T382" s="39" t="n"/>
      <c r="U382" s="39" t="n"/>
      <c r="V382" s="39" t="n"/>
      <c r="W382" s="39" t="n"/>
      <c r="X382" s="39" t="n"/>
      <c r="Y382" s="39" t="n"/>
      <c r="Z382" s="39" t="n"/>
    </row>
    <row r="383" ht="15.75" customHeight="1" s="198">
      <c r="A383" s="39" t="n"/>
      <c r="B383" s="39" t="n"/>
      <c r="C383" s="39" t="n"/>
      <c r="D383" s="39" t="n"/>
      <c r="E383" s="39" t="n"/>
      <c r="F383" s="39" t="n"/>
      <c r="G383" s="39" t="n"/>
      <c r="H383" s="39" t="n"/>
      <c r="I383" s="39" t="n"/>
      <c r="J383" s="39" t="n"/>
      <c r="K383" s="39" t="n"/>
      <c r="L383" s="39" t="n"/>
      <c r="M383" s="39" t="n"/>
      <c r="N383" s="39" t="n"/>
      <c r="O383" s="39" t="n"/>
      <c r="P383" s="39" t="n"/>
      <c r="Q383" s="39" t="n"/>
      <c r="R383" s="39" t="n"/>
      <c r="S383" s="39" t="n"/>
      <c r="T383" s="39" t="n"/>
      <c r="U383" s="39" t="n"/>
      <c r="V383" s="39" t="n"/>
      <c r="W383" s="39" t="n"/>
      <c r="X383" s="39" t="n"/>
      <c r="Y383" s="39" t="n"/>
      <c r="Z383" s="39" t="n"/>
    </row>
    <row r="384" ht="15.75" customHeight="1" s="198">
      <c r="A384" s="39" t="n"/>
      <c r="B384" s="39" t="n"/>
      <c r="C384" s="39" t="n"/>
      <c r="D384" s="39" t="n"/>
      <c r="E384" s="39" t="n"/>
      <c r="F384" s="39" t="n"/>
      <c r="G384" s="39" t="n"/>
      <c r="H384" s="39" t="n"/>
      <c r="I384" s="39" t="n"/>
      <c r="J384" s="39" t="n"/>
      <c r="K384" s="39" t="n"/>
      <c r="L384" s="39" t="n"/>
      <c r="M384" s="39" t="n"/>
      <c r="N384" s="39" t="n"/>
      <c r="O384" s="39" t="n"/>
      <c r="P384" s="39" t="n"/>
      <c r="Q384" s="39" t="n"/>
      <c r="R384" s="39" t="n"/>
      <c r="S384" s="39" t="n"/>
      <c r="T384" s="39" t="n"/>
      <c r="U384" s="39" t="n"/>
      <c r="V384" s="39" t="n"/>
      <c r="W384" s="39" t="n"/>
      <c r="X384" s="39" t="n"/>
      <c r="Y384" s="39" t="n"/>
      <c r="Z384" s="39" t="n"/>
    </row>
    <row r="385" ht="15.75" customHeight="1" s="198">
      <c r="A385" s="39" t="n"/>
      <c r="B385" s="39" t="n"/>
      <c r="C385" s="39" t="n"/>
      <c r="D385" s="39" t="n"/>
      <c r="E385" s="39" t="n"/>
      <c r="F385" s="39" t="n"/>
      <c r="G385" s="39" t="n"/>
      <c r="H385" s="39" t="n"/>
      <c r="I385" s="39" t="n"/>
      <c r="J385" s="39" t="n"/>
      <c r="K385" s="39" t="n"/>
      <c r="L385" s="39" t="n"/>
      <c r="M385" s="39" t="n"/>
      <c r="N385" s="39" t="n"/>
      <c r="O385" s="39" t="n"/>
      <c r="P385" s="39" t="n"/>
      <c r="Q385" s="39" t="n"/>
      <c r="R385" s="39" t="n"/>
      <c r="S385" s="39" t="n"/>
      <c r="T385" s="39" t="n"/>
      <c r="U385" s="39" t="n"/>
      <c r="V385" s="39" t="n"/>
      <c r="W385" s="39" t="n"/>
      <c r="X385" s="39" t="n"/>
      <c r="Y385" s="39" t="n"/>
      <c r="Z385" s="39" t="n"/>
    </row>
    <row r="386" ht="15.75" customHeight="1" s="198">
      <c r="A386" s="39" t="n"/>
      <c r="B386" s="39" t="n"/>
      <c r="C386" s="39" t="n"/>
      <c r="D386" s="39" t="n"/>
      <c r="E386" s="39" t="n"/>
      <c r="F386" s="39" t="n"/>
      <c r="G386" s="39" t="n"/>
      <c r="H386" s="39" t="n"/>
      <c r="I386" s="39" t="n"/>
      <c r="J386" s="39" t="n"/>
      <c r="K386" s="39" t="n"/>
      <c r="L386" s="39" t="n"/>
      <c r="M386" s="39" t="n"/>
      <c r="N386" s="39" t="n"/>
      <c r="O386" s="39" t="n"/>
      <c r="P386" s="39" t="n"/>
      <c r="Q386" s="39" t="n"/>
      <c r="R386" s="39" t="n"/>
      <c r="S386" s="39" t="n"/>
      <c r="T386" s="39" t="n"/>
      <c r="U386" s="39" t="n"/>
      <c r="V386" s="39" t="n"/>
      <c r="W386" s="39" t="n"/>
      <c r="X386" s="39" t="n"/>
      <c r="Y386" s="39" t="n"/>
      <c r="Z386" s="39" t="n"/>
    </row>
    <row r="387" ht="15.75" customHeight="1" s="198">
      <c r="A387" s="39" t="n"/>
      <c r="B387" s="39" t="n"/>
      <c r="C387" s="39" t="n"/>
      <c r="D387" s="39" t="n"/>
      <c r="E387" s="39" t="n"/>
      <c r="F387" s="39" t="n"/>
      <c r="G387" s="39" t="n"/>
      <c r="H387" s="39" t="n"/>
      <c r="I387" s="39" t="n"/>
      <c r="J387" s="39" t="n"/>
      <c r="K387" s="39" t="n"/>
      <c r="L387" s="39" t="n"/>
      <c r="M387" s="39" t="n"/>
      <c r="N387" s="39" t="n"/>
      <c r="O387" s="39" t="n"/>
      <c r="P387" s="39" t="n"/>
      <c r="Q387" s="39" t="n"/>
      <c r="R387" s="39" t="n"/>
      <c r="S387" s="39" t="n"/>
      <c r="T387" s="39" t="n"/>
      <c r="U387" s="39" t="n"/>
      <c r="V387" s="39" t="n"/>
      <c r="W387" s="39" t="n"/>
      <c r="X387" s="39" t="n"/>
      <c r="Y387" s="39" t="n"/>
      <c r="Z387" s="39" t="n"/>
    </row>
    <row r="388" ht="15.75" customHeight="1" s="198">
      <c r="A388" s="39" t="n"/>
      <c r="B388" s="39" t="n"/>
      <c r="C388" s="39" t="n"/>
      <c r="D388" s="39" t="n"/>
      <c r="E388" s="39" t="n"/>
      <c r="F388" s="39" t="n"/>
      <c r="G388" s="39" t="n"/>
      <c r="H388" s="39" t="n"/>
      <c r="I388" s="39" t="n"/>
      <c r="J388" s="39" t="n"/>
      <c r="K388" s="39" t="n"/>
      <c r="L388" s="39" t="n"/>
      <c r="M388" s="39" t="n"/>
      <c r="N388" s="39" t="n"/>
      <c r="O388" s="39" t="n"/>
      <c r="P388" s="39" t="n"/>
      <c r="Q388" s="39" t="n"/>
      <c r="R388" s="39" t="n"/>
      <c r="S388" s="39" t="n"/>
      <c r="T388" s="39" t="n"/>
      <c r="U388" s="39" t="n"/>
      <c r="V388" s="39" t="n"/>
      <c r="W388" s="39" t="n"/>
      <c r="X388" s="39" t="n"/>
      <c r="Y388" s="39" t="n"/>
      <c r="Z388" s="39" t="n"/>
    </row>
    <row r="389" ht="15.75" customHeight="1" s="198">
      <c r="A389" s="39" t="n"/>
      <c r="B389" s="39" t="n"/>
      <c r="C389" s="39" t="n"/>
      <c r="D389" s="39" t="n"/>
      <c r="E389" s="39" t="n"/>
      <c r="F389" s="39" t="n"/>
      <c r="G389" s="39" t="n"/>
      <c r="H389" s="39" t="n"/>
      <c r="I389" s="39" t="n"/>
      <c r="J389" s="39" t="n"/>
      <c r="K389" s="39" t="n"/>
      <c r="L389" s="39" t="n"/>
      <c r="M389" s="39" t="n"/>
      <c r="N389" s="39" t="n"/>
      <c r="O389" s="39" t="n"/>
      <c r="P389" s="39" t="n"/>
      <c r="Q389" s="39" t="n"/>
      <c r="R389" s="39" t="n"/>
      <c r="S389" s="39" t="n"/>
      <c r="T389" s="39" t="n"/>
      <c r="U389" s="39" t="n"/>
      <c r="V389" s="39" t="n"/>
      <c r="W389" s="39" t="n"/>
      <c r="X389" s="39" t="n"/>
      <c r="Y389" s="39" t="n"/>
      <c r="Z389" s="39" t="n"/>
    </row>
    <row r="390" ht="15.75" customHeight="1" s="198">
      <c r="A390" s="39" t="n"/>
      <c r="B390" s="39" t="n"/>
      <c r="C390" s="39" t="n"/>
      <c r="D390" s="39" t="n"/>
      <c r="E390" s="39" t="n"/>
      <c r="F390" s="39" t="n"/>
      <c r="G390" s="39" t="n"/>
      <c r="H390" s="39" t="n"/>
      <c r="I390" s="39" t="n"/>
      <c r="J390" s="39" t="n"/>
      <c r="K390" s="39" t="n"/>
      <c r="L390" s="39" t="n"/>
      <c r="M390" s="39" t="n"/>
      <c r="N390" s="39" t="n"/>
      <c r="O390" s="39" t="n"/>
      <c r="P390" s="39" t="n"/>
      <c r="Q390" s="39" t="n"/>
      <c r="R390" s="39" t="n"/>
      <c r="S390" s="39" t="n"/>
      <c r="T390" s="39" t="n"/>
      <c r="U390" s="39" t="n"/>
      <c r="V390" s="39" t="n"/>
      <c r="W390" s="39" t="n"/>
      <c r="X390" s="39" t="n"/>
      <c r="Y390" s="39" t="n"/>
      <c r="Z390" s="39" t="n"/>
    </row>
    <row r="391" ht="15.75" customHeight="1" s="198">
      <c r="A391" s="39" t="n"/>
      <c r="B391" s="39" t="n"/>
      <c r="C391" s="39" t="n"/>
      <c r="D391" s="39" t="n"/>
      <c r="E391" s="39" t="n"/>
      <c r="F391" s="39" t="n"/>
      <c r="G391" s="39" t="n"/>
      <c r="H391" s="39" t="n"/>
      <c r="I391" s="39" t="n"/>
      <c r="J391" s="39" t="n"/>
      <c r="K391" s="39" t="n"/>
      <c r="L391" s="39" t="n"/>
      <c r="M391" s="39" t="n"/>
      <c r="N391" s="39" t="n"/>
      <c r="O391" s="39" t="n"/>
      <c r="P391" s="39" t="n"/>
      <c r="Q391" s="39" t="n"/>
      <c r="R391" s="39" t="n"/>
      <c r="S391" s="39" t="n"/>
      <c r="T391" s="39" t="n"/>
      <c r="U391" s="39" t="n"/>
      <c r="V391" s="39" t="n"/>
      <c r="W391" s="39" t="n"/>
      <c r="X391" s="39" t="n"/>
      <c r="Y391" s="39" t="n"/>
      <c r="Z391" s="39" t="n"/>
    </row>
    <row r="392" ht="15.75" customHeight="1" s="198">
      <c r="A392" s="39" t="n"/>
      <c r="B392" s="39" t="n"/>
      <c r="C392" s="39" t="n"/>
      <c r="D392" s="39" t="n"/>
      <c r="E392" s="39" t="n"/>
      <c r="F392" s="39" t="n"/>
      <c r="G392" s="39" t="n"/>
      <c r="H392" s="39" t="n"/>
      <c r="I392" s="39" t="n"/>
      <c r="J392" s="39" t="n"/>
      <c r="K392" s="39" t="n"/>
      <c r="L392" s="39" t="n"/>
      <c r="M392" s="39" t="n"/>
      <c r="N392" s="39" t="n"/>
      <c r="O392" s="39" t="n"/>
      <c r="P392" s="39" t="n"/>
      <c r="Q392" s="39" t="n"/>
      <c r="R392" s="39" t="n"/>
      <c r="S392" s="39" t="n"/>
      <c r="T392" s="39" t="n"/>
      <c r="U392" s="39" t="n"/>
      <c r="V392" s="39" t="n"/>
      <c r="W392" s="39" t="n"/>
      <c r="X392" s="39" t="n"/>
      <c r="Y392" s="39" t="n"/>
      <c r="Z392" s="39" t="n"/>
    </row>
    <row r="393" ht="15.75" customHeight="1" s="198">
      <c r="A393" s="39" t="n"/>
      <c r="B393" s="39" t="n"/>
      <c r="C393" s="39" t="n"/>
      <c r="D393" s="39" t="n"/>
      <c r="E393" s="39" t="n"/>
      <c r="F393" s="39" t="n"/>
      <c r="G393" s="39" t="n"/>
      <c r="H393" s="39" t="n"/>
      <c r="I393" s="39" t="n"/>
      <c r="J393" s="39" t="n"/>
      <c r="K393" s="39" t="n"/>
      <c r="L393" s="39" t="n"/>
      <c r="M393" s="39" t="n"/>
      <c r="N393" s="39" t="n"/>
      <c r="O393" s="39" t="n"/>
      <c r="P393" s="39" t="n"/>
      <c r="Q393" s="39" t="n"/>
      <c r="R393" s="39" t="n"/>
      <c r="S393" s="39" t="n"/>
      <c r="T393" s="39" t="n"/>
      <c r="U393" s="39" t="n"/>
      <c r="V393" s="39" t="n"/>
      <c r="W393" s="39" t="n"/>
      <c r="X393" s="39" t="n"/>
      <c r="Y393" s="39" t="n"/>
      <c r="Z393" s="39" t="n"/>
    </row>
    <row r="394" ht="15.75" customHeight="1" s="198">
      <c r="A394" s="39" t="n"/>
      <c r="B394" s="39" t="n"/>
      <c r="C394" s="39" t="n"/>
      <c r="D394" s="39" t="n"/>
      <c r="E394" s="39" t="n"/>
      <c r="F394" s="39" t="n"/>
      <c r="G394" s="39" t="n"/>
      <c r="H394" s="39" t="n"/>
      <c r="I394" s="39" t="n"/>
      <c r="J394" s="39" t="n"/>
      <c r="K394" s="39" t="n"/>
      <c r="L394" s="39" t="n"/>
      <c r="M394" s="39" t="n"/>
      <c r="N394" s="39" t="n"/>
      <c r="O394" s="39" t="n"/>
      <c r="P394" s="39" t="n"/>
      <c r="Q394" s="39" t="n"/>
      <c r="R394" s="39" t="n"/>
      <c r="S394" s="39" t="n"/>
      <c r="T394" s="39" t="n"/>
      <c r="U394" s="39" t="n"/>
      <c r="V394" s="39" t="n"/>
      <c r="W394" s="39" t="n"/>
      <c r="X394" s="39" t="n"/>
      <c r="Y394" s="39" t="n"/>
      <c r="Z394" s="39" t="n"/>
    </row>
    <row r="395" ht="15.75" customHeight="1" s="198">
      <c r="A395" s="39" t="n"/>
      <c r="B395" s="39" t="n"/>
      <c r="C395" s="39" t="n"/>
      <c r="D395" s="39" t="n"/>
      <c r="E395" s="39" t="n"/>
      <c r="F395" s="39" t="n"/>
      <c r="G395" s="39" t="n"/>
      <c r="H395" s="39" t="n"/>
      <c r="I395" s="39" t="n"/>
      <c r="J395" s="39" t="n"/>
      <c r="K395" s="39" t="n"/>
      <c r="L395" s="39" t="n"/>
      <c r="M395" s="39" t="n"/>
      <c r="N395" s="39" t="n"/>
      <c r="O395" s="39" t="n"/>
      <c r="P395" s="39" t="n"/>
      <c r="Q395" s="39" t="n"/>
      <c r="R395" s="39" t="n"/>
      <c r="S395" s="39" t="n"/>
      <c r="T395" s="39" t="n"/>
      <c r="U395" s="39" t="n"/>
      <c r="V395" s="39" t="n"/>
      <c r="W395" s="39" t="n"/>
      <c r="X395" s="39" t="n"/>
      <c r="Y395" s="39" t="n"/>
      <c r="Z395" s="39" t="n"/>
    </row>
    <row r="396" ht="15.75" customHeight="1" s="198">
      <c r="A396" s="39" t="n"/>
      <c r="B396" s="39" t="n"/>
      <c r="C396" s="39" t="n"/>
      <c r="D396" s="39" t="n"/>
      <c r="E396" s="39" t="n"/>
      <c r="F396" s="39" t="n"/>
      <c r="G396" s="39" t="n"/>
      <c r="H396" s="39" t="n"/>
      <c r="I396" s="39" t="n"/>
      <c r="J396" s="39" t="n"/>
      <c r="K396" s="39" t="n"/>
      <c r="L396" s="39" t="n"/>
      <c r="M396" s="39" t="n"/>
      <c r="N396" s="39" t="n"/>
      <c r="O396" s="39" t="n"/>
      <c r="P396" s="39" t="n"/>
      <c r="Q396" s="39" t="n"/>
      <c r="R396" s="39" t="n"/>
      <c r="S396" s="39" t="n"/>
      <c r="T396" s="39" t="n"/>
      <c r="U396" s="39" t="n"/>
      <c r="V396" s="39" t="n"/>
      <c r="W396" s="39" t="n"/>
      <c r="X396" s="39" t="n"/>
      <c r="Y396" s="39" t="n"/>
      <c r="Z396" s="39" t="n"/>
    </row>
    <row r="397" ht="15.75" customHeight="1" s="198">
      <c r="A397" s="39" t="n"/>
      <c r="B397" s="39" t="n"/>
      <c r="C397" s="39" t="n"/>
      <c r="D397" s="39" t="n"/>
      <c r="E397" s="39" t="n"/>
      <c r="F397" s="39" t="n"/>
      <c r="G397" s="39" t="n"/>
      <c r="H397" s="39" t="n"/>
      <c r="I397" s="39" t="n"/>
      <c r="J397" s="39" t="n"/>
      <c r="K397" s="39" t="n"/>
      <c r="L397" s="39" t="n"/>
      <c r="M397" s="39" t="n"/>
      <c r="N397" s="39" t="n"/>
      <c r="O397" s="39" t="n"/>
      <c r="P397" s="39" t="n"/>
      <c r="Q397" s="39" t="n"/>
      <c r="R397" s="39" t="n"/>
      <c r="S397" s="39" t="n"/>
      <c r="T397" s="39" t="n"/>
      <c r="U397" s="39" t="n"/>
      <c r="V397" s="39" t="n"/>
      <c r="W397" s="39" t="n"/>
      <c r="X397" s="39" t="n"/>
      <c r="Y397" s="39" t="n"/>
      <c r="Z397" s="39" t="n"/>
    </row>
    <row r="398" ht="15.75" customHeight="1" s="198">
      <c r="A398" s="39" t="n"/>
      <c r="B398" s="39" t="n"/>
      <c r="C398" s="39" t="n"/>
      <c r="D398" s="39" t="n"/>
      <c r="E398" s="39" t="n"/>
      <c r="F398" s="39" t="n"/>
      <c r="G398" s="39" t="n"/>
      <c r="H398" s="39" t="n"/>
      <c r="I398" s="39" t="n"/>
      <c r="J398" s="39" t="n"/>
      <c r="K398" s="39" t="n"/>
      <c r="L398" s="39" t="n"/>
      <c r="M398" s="39" t="n"/>
      <c r="N398" s="39" t="n"/>
      <c r="O398" s="39" t="n"/>
      <c r="P398" s="39" t="n"/>
      <c r="Q398" s="39" t="n"/>
      <c r="R398" s="39" t="n"/>
      <c r="S398" s="39" t="n"/>
      <c r="T398" s="39" t="n"/>
      <c r="U398" s="39" t="n"/>
      <c r="V398" s="39" t="n"/>
      <c r="W398" s="39" t="n"/>
      <c r="X398" s="39" t="n"/>
      <c r="Y398" s="39" t="n"/>
      <c r="Z398" s="39" t="n"/>
    </row>
    <row r="399" ht="15.75" customHeight="1" s="198">
      <c r="A399" s="39" t="n"/>
      <c r="B399" s="39" t="n"/>
      <c r="C399" s="39" t="n"/>
      <c r="D399" s="39" t="n"/>
      <c r="E399" s="39" t="n"/>
      <c r="F399" s="39" t="n"/>
      <c r="G399" s="39" t="n"/>
      <c r="H399" s="39" t="n"/>
      <c r="I399" s="39" t="n"/>
      <c r="J399" s="39" t="n"/>
      <c r="K399" s="39" t="n"/>
      <c r="L399" s="39" t="n"/>
      <c r="M399" s="39" t="n"/>
      <c r="N399" s="39" t="n"/>
      <c r="O399" s="39" t="n"/>
      <c r="P399" s="39" t="n"/>
      <c r="Q399" s="39" t="n"/>
      <c r="R399" s="39" t="n"/>
      <c r="S399" s="39" t="n"/>
      <c r="T399" s="39" t="n"/>
      <c r="U399" s="39" t="n"/>
      <c r="V399" s="39" t="n"/>
      <c r="W399" s="39" t="n"/>
      <c r="X399" s="39" t="n"/>
      <c r="Y399" s="39" t="n"/>
      <c r="Z399" s="39" t="n"/>
    </row>
    <row r="400" ht="15.75" customHeight="1" s="198">
      <c r="A400" s="39" t="n"/>
      <c r="B400" s="39" t="n"/>
      <c r="C400" s="39" t="n"/>
      <c r="D400" s="39" t="n"/>
      <c r="E400" s="39" t="n"/>
      <c r="F400" s="39" t="n"/>
      <c r="G400" s="39" t="n"/>
      <c r="H400" s="39" t="n"/>
      <c r="I400" s="39" t="n"/>
      <c r="J400" s="39" t="n"/>
      <c r="K400" s="39" t="n"/>
      <c r="L400" s="39" t="n"/>
      <c r="M400" s="39" t="n"/>
      <c r="N400" s="39" t="n"/>
      <c r="O400" s="39" t="n"/>
      <c r="P400" s="39" t="n"/>
      <c r="Q400" s="39" t="n"/>
      <c r="R400" s="39" t="n"/>
      <c r="S400" s="39" t="n"/>
      <c r="T400" s="39" t="n"/>
      <c r="U400" s="39" t="n"/>
      <c r="V400" s="39" t="n"/>
      <c r="W400" s="39" t="n"/>
      <c r="X400" s="39" t="n"/>
      <c r="Y400" s="39" t="n"/>
      <c r="Z400" s="39" t="n"/>
    </row>
    <row r="401" ht="15.75" customHeight="1" s="198">
      <c r="A401" s="39" t="n"/>
      <c r="B401" s="39" t="n"/>
      <c r="C401" s="39" t="n"/>
      <c r="D401" s="39" t="n"/>
      <c r="E401" s="39" t="n"/>
      <c r="F401" s="39" t="n"/>
      <c r="G401" s="39" t="n"/>
      <c r="H401" s="39" t="n"/>
      <c r="I401" s="39" t="n"/>
      <c r="J401" s="39" t="n"/>
      <c r="K401" s="39" t="n"/>
      <c r="L401" s="39" t="n"/>
      <c r="M401" s="39" t="n"/>
      <c r="N401" s="39" t="n"/>
      <c r="O401" s="39" t="n"/>
      <c r="P401" s="39" t="n"/>
      <c r="Q401" s="39" t="n"/>
      <c r="R401" s="39" t="n"/>
      <c r="S401" s="39" t="n"/>
      <c r="T401" s="39" t="n"/>
      <c r="U401" s="39" t="n"/>
      <c r="V401" s="39" t="n"/>
      <c r="W401" s="39" t="n"/>
      <c r="X401" s="39" t="n"/>
      <c r="Y401" s="39" t="n"/>
      <c r="Z401" s="39" t="n"/>
    </row>
    <row r="402" ht="15.75" customHeight="1" s="198">
      <c r="A402" s="39" t="n"/>
      <c r="B402" s="39" t="n"/>
      <c r="C402" s="39" t="n"/>
      <c r="D402" s="39" t="n"/>
      <c r="E402" s="39" t="n"/>
      <c r="F402" s="39" t="n"/>
      <c r="G402" s="39" t="n"/>
      <c r="H402" s="39" t="n"/>
      <c r="I402" s="39" t="n"/>
      <c r="J402" s="39" t="n"/>
      <c r="K402" s="39" t="n"/>
      <c r="L402" s="39" t="n"/>
      <c r="M402" s="39" t="n"/>
      <c r="N402" s="39" t="n"/>
      <c r="O402" s="39" t="n"/>
      <c r="P402" s="39" t="n"/>
      <c r="Q402" s="39" t="n"/>
      <c r="R402" s="39" t="n"/>
      <c r="S402" s="39" t="n"/>
      <c r="T402" s="39" t="n"/>
      <c r="U402" s="39" t="n"/>
      <c r="V402" s="39" t="n"/>
      <c r="W402" s="39" t="n"/>
      <c r="X402" s="39" t="n"/>
      <c r="Y402" s="39" t="n"/>
      <c r="Z402" s="39" t="n"/>
    </row>
    <row r="403" ht="15.75" customHeight="1" s="198">
      <c r="A403" s="39" t="n"/>
      <c r="B403" s="39" t="n"/>
      <c r="C403" s="39" t="n"/>
      <c r="D403" s="39" t="n"/>
      <c r="E403" s="39" t="n"/>
      <c r="F403" s="39" t="n"/>
      <c r="G403" s="39" t="n"/>
      <c r="H403" s="39" t="n"/>
      <c r="I403" s="39" t="n"/>
      <c r="J403" s="39" t="n"/>
      <c r="K403" s="39" t="n"/>
      <c r="L403" s="39" t="n"/>
      <c r="M403" s="39" t="n"/>
      <c r="N403" s="39" t="n"/>
      <c r="O403" s="39" t="n"/>
      <c r="P403" s="39" t="n"/>
      <c r="Q403" s="39" t="n"/>
      <c r="R403" s="39" t="n"/>
      <c r="S403" s="39" t="n"/>
      <c r="T403" s="39" t="n"/>
      <c r="U403" s="39" t="n"/>
      <c r="V403" s="39" t="n"/>
      <c r="W403" s="39" t="n"/>
      <c r="X403" s="39" t="n"/>
      <c r="Y403" s="39" t="n"/>
      <c r="Z403" s="39" t="n"/>
    </row>
    <row r="404" ht="15.75" customHeight="1" s="198">
      <c r="A404" s="39" t="n"/>
      <c r="B404" s="39" t="n"/>
      <c r="C404" s="39" t="n"/>
      <c r="D404" s="39" t="n"/>
      <c r="E404" s="39" t="n"/>
      <c r="F404" s="39" t="n"/>
      <c r="G404" s="39" t="n"/>
      <c r="H404" s="39" t="n"/>
      <c r="I404" s="39" t="n"/>
      <c r="J404" s="39" t="n"/>
      <c r="K404" s="39" t="n"/>
      <c r="L404" s="39" t="n"/>
      <c r="M404" s="39" t="n"/>
      <c r="N404" s="39" t="n"/>
      <c r="O404" s="39" t="n"/>
      <c r="P404" s="39" t="n"/>
      <c r="Q404" s="39" t="n"/>
      <c r="R404" s="39" t="n"/>
      <c r="S404" s="39" t="n"/>
      <c r="T404" s="39" t="n"/>
      <c r="U404" s="39" t="n"/>
      <c r="V404" s="39" t="n"/>
      <c r="W404" s="39" t="n"/>
      <c r="X404" s="39" t="n"/>
      <c r="Y404" s="39" t="n"/>
      <c r="Z404" s="39" t="n"/>
    </row>
    <row r="405" ht="15.75" customHeight="1" s="198">
      <c r="A405" s="39" t="n"/>
      <c r="B405" s="39" t="n"/>
      <c r="C405" s="39" t="n"/>
      <c r="D405" s="39" t="n"/>
      <c r="E405" s="39" t="n"/>
      <c r="F405" s="39" t="n"/>
      <c r="G405" s="39" t="n"/>
      <c r="H405" s="39" t="n"/>
      <c r="I405" s="39" t="n"/>
      <c r="J405" s="39" t="n"/>
      <c r="K405" s="39" t="n"/>
      <c r="L405" s="39" t="n"/>
      <c r="M405" s="39" t="n"/>
      <c r="N405" s="39" t="n"/>
      <c r="O405" s="39" t="n"/>
      <c r="P405" s="39" t="n"/>
      <c r="Q405" s="39" t="n"/>
      <c r="R405" s="39" t="n"/>
      <c r="S405" s="39" t="n"/>
      <c r="T405" s="39" t="n"/>
      <c r="U405" s="39" t="n"/>
      <c r="V405" s="39" t="n"/>
      <c r="W405" s="39" t="n"/>
      <c r="X405" s="39" t="n"/>
      <c r="Y405" s="39" t="n"/>
      <c r="Z405" s="39" t="n"/>
    </row>
    <row r="406" ht="15.75" customHeight="1" s="198">
      <c r="A406" s="39" t="n"/>
      <c r="B406" s="39" t="n"/>
      <c r="C406" s="39" t="n"/>
      <c r="D406" s="39" t="n"/>
      <c r="E406" s="39" t="n"/>
      <c r="F406" s="39" t="n"/>
      <c r="G406" s="39" t="n"/>
      <c r="H406" s="39" t="n"/>
      <c r="I406" s="39" t="n"/>
      <c r="J406" s="39" t="n"/>
      <c r="K406" s="39" t="n"/>
      <c r="L406" s="39" t="n"/>
      <c r="M406" s="39" t="n"/>
      <c r="N406" s="39" t="n"/>
      <c r="O406" s="39" t="n"/>
      <c r="P406" s="39" t="n"/>
      <c r="Q406" s="39" t="n"/>
      <c r="R406" s="39" t="n"/>
      <c r="S406" s="39" t="n"/>
      <c r="T406" s="39" t="n"/>
      <c r="U406" s="39" t="n"/>
      <c r="V406" s="39" t="n"/>
      <c r="W406" s="39" t="n"/>
      <c r="X406" s="39" t="n"/>
      <c r="Y406" s="39" t="n"/>
      <c r="Z406" s="39" t="n"/>
    </row>
    <row r="407" ht="15.75" customHeight="1" s="198">
      <c r="A407" s="39" t="n"/>
      <c r="B407" s="39" t="n"/>
      <c r="C407" s="39" t="n"/>
      <c r="D407" s="39" t="n"/>
      <c r="E407" s="39" t="n"/>
      <c r="F407" s="39" t="n"/>
      <c r="G407" s="39" t="n"/>
      <c r="H407" s="39" t="n"/>
      <c r="I407" s="39" t="n"/>
      <c r="J407" s="39" t="n"/>
      <c r="K407" s="39" t="n"/>
      <c r="L407" s="39" t="n"/>
      <c r="M407" s="39" t="n"/>
      <c r="N407" s="39" t="n"/>
      <c r="O407" s="39" t="n"/>
      <c r="P407" s="39" t="n"/>
      <c r="Q407" s="39" t="n"/>
      <c r="R407" s="39" t="n"/>
      <c r="S407" s="39" t="n"/>
      <c r="T407" s="39" t="n"/>
      <c r="U407" s="39" t="n"/>
      <c r="V407" s="39" t="n"/>
      <c r="W407" s="39" t="n"/>
      <c r="X407" s="39" t="n"/>
      <c r="Y407" s="39" t="n"/>
      <c r="Z407" s="39" t="n"/>
    </row>
    <row r="408" ht="15.75" customHeight="1" s="198">
      <c r="A408" s="39" t="n"/>
      <c r="B408" s="39" t="n"/>
      <c r="C408" s="39" t="n"/>
      <c r="D408" s="39" t="n"/>
      <c r="E408" s="39" t="n"/>
      <c r="F408" s="39" t="n"/>
      <c r="G408" s="39" t="n"/>
      <c r="H408" s="39" t="n"/>
      <c r="I408" s="39" t="n"/>
      <c r="J408" s="39" t="n"/>
      <c r="K408" s="39" t="n"/>
      <c r="L408" s="39" t="n"/>
      <c r="M408" s="39" t="n"/>
      <c r="N408" s="39" t="n"/>
      <c r="O408" s="39" t="n"/>
      <c r="P408" s="39" t="n"/>
      <c r="Q408" s="39" t="n"/>
      <c r="R408" s="39" t="n"/>
      <c r="S408" s="39" t="n"/>
      <c r="T408" s="39" t="n"/>
      <c r="U408" s="39" t="n"/>
      <c r="V408" s="39" t="n"/>
      <c r="W408" s="39" t="n"/>
      <c r="X408" s="39" t="n"/>
      <c r="Y408" s="39" t="n"/>
      <c r="Z408" s="39" t="n"/>
    </row>
    <row r="409" ht="15.75" customHeight="1" s="198">
      <c r="A409" s="39" t="n"/>
      <c r="B409" s="39" t="n"/>
      <c r="C409" s="39" t="n"/>
      <c r="D409" s="39" t="n"/>
      <c r="E409" s="39" t="n"/>
      <c r="F409" s="39" t="n"/>
      <c r="G409" s="39" t="n"/>
      <c r="H409" s="39" t="n"/>
      <c r="I409" s="39" t="n"/>
      <c r="J409" s="39" t="n"/>
      <c r="K409" s="39" t="n"/>
      <c r="L409" s="39" t="n"/>
      <c r="M409" s="39" t="n"/>
      <c r="N409" s="39" t="n"/>
      <c r="O409" s="39" t="n"/>
      <c r="P409" s="39" t="n"/>
      <c r="Q409" s="39" t="n"/>
      <c r="R409" s="39" t="n"/>
      <c r="S409" s="39" t="n"/>
      <c r="T409" s="39" t="n"/>
      <c r="U409" s="39" t="n"/>
      <c r="V409" s="39" t="n"/>
      <c r="W409" s="39" t="n"/>
      <c r="X409" s="39" t="n"/>
      <c r="Y409" s="39" t="n"/>
      <c r="Z409" s="39" t="n"/>
    </row>
    <row r="410" ht="15.75" customHeight="1" s="198">
      <c r="A410" s="39" t="n"/>
      <c r="B410" s="39" t="n"/>
      <c r="C410" s="39" t="n"/>
      <c r="D410" s="39" t="n"/>
      <c r="E410" s="39" t="n"/>
      <c r="F410" s="39" t="n"/>
      <c r="G410" s="39" t="n"/>
      <c r="H410" s="39" t="n"/>
      <c r="I410" s="39" t="n"/>
      <c r="J410" s="39" t="n"/>
      <c r="K410" s="39" t="n"/>
      <c r="L410" s="39" t="n"/>
      <c r="M410" s="39" t="n"/>
      <c r="N410" s="39" t="n"/>
      <c r="O410" s="39" t="n"/>
      <c r="P410" s="39" t="n"/>
      <c r="Q410" s="39" t="n"/>
      <c r="R410" s="39" t="n"/>
      <c r="S410" s="39" t="n"/>
      <c r="T410" s="39" t="n"/>
      <c r="U410" s="39" t="n"/>
      <c r="V410" s="39" t="n"/>
      <c r="W410" s="39" t="n"/>
      <c r="X410" s="39" t="n"/>
      <c r="Y410" s="39" t="n"/>
      <c r="Z410" s="39" t="n"/>
    </row>
    <row r="411" ht="15.75" customHeight="1" s="198">
      <c r="A411" s="39" t="n"/>
      <c r="B411" s="39" t="n"/>
      <c r="C411" s="39" t="n"/>
      <c r="D411" s="39" t="n"/>
      <c r="E411" s="39" t="n"/>
      <c r="F411" s="39" t="n"/>
      <c r="G411" s="39" t="n"/>
      <c r="H411" s="39" t="n"/>
      <c r="I411" s="39" t="n"/>
      <c r="J411" s="39" t="n"/>
      <c r="K411" s="39" t="n"/>
      <c r="L411" s="39" t="n"/>
      <c r="M411" s="39" t="n"/>
      <c r="N411" s="39" t="n"/>
      <c r="O411" s="39" t="n"/>
      <c r="P411" s="39" t="n"/>
      <c r="Q411" s="39" t="n"/>
      <c r="R411" s="39" t="n"/>
      <c r="S411" s="39" t="n"/>
      <c r="T411" s="39" t="n"/>
      <c r="U411" s="39" t="n"/>
      <c r="V411" s="39" t="n"/>
      <c r="W411" s="39" t="n"/>
      <c r="X411" s="39" t="n"/>
      <c r="Y411" s="39" t="n"/>
      <c r="Z411" s="39" t="n"/>
    </row>
    <row r="412" ht="15.75" customHeight="1" s="198">
      <c r="A412" s="39" t="n"/>
      <c r="B412" s="39" t="n"/>
      <c r="C412" s="39" t="n"/>
      <c r="D412" s="39" t="n"/>
      <c r="E412" s="39" t="n"/>
      <c r="F412" s="39" t="n"/>
      <c r="G412" s="39" t="n"/>
      <c r="H412" s="39" t="n"/>
      <c r="I412" s="39" t="n"/>
      <c r="J412" s="39" t="n"/>
      <c r="K412" s="39" t="n"/>
      <c r="L412" s="39" t="n"/>
      <c r="M412" s="39" t="n"/>
      <c r="N412" s="39" t="n"/>
      <c r="O412" s="39" t="n"/>
      <c r="P412" s="39" t="n"/>
      <c r="Q412" s="39" t="n"/>
      <c r="R412" s="39" t="n"/>
      <c r="S412" s="39" t="n"/>
      <c r="T412" s="39" t="n"/>
      <c r="U412" s="39" t="n"/>
      <c r="V412" s="39" t="n"/>
      <c r="W412" s="39" t="n"/>
      <c r="X412" s="39" t="n"/>
      <c r="Y412" s="39" t="n"/>
      <c r="Z412" s="39" t="n"/>
    </row>
    <row r="413" ht="15.75" customHeight="1" s="198">
      <c r="A413" s="39" t="n"/>
      <c r="B413" s="39" t="n"/>
      <c r="C413" s="39" t="n"/>
      <c r="D413" s="39" t="n"/>
      <c r="E413" s="39" t="n"/>
      <c r="F413" s="39" t="n"/>
      <c r="G413" s="39" t="n"/>
      <c r="H413" s="39" t="n"/>
      <c r="I413" s="39" t="n"/>
      <c r="J413" s="39" t="n"/>
      <c r="K413" s="39" t="n"/>
      <c r="L413" s="39" t="n"/>
      <c r="M413" s="39" t="n"/>
      <c r="N413" s="39" t="n"/>
      <c r="O413" s="39" t="n"/>
      <c r="P413" s="39" t="n"/>
      <c r="Q413" s="39" t="n"/>
      <c r="R413" s="39" t="n"/>
      <c r="S413" s="39" t="n"/>
      <c r="T413" s="39" t="n"/>
      <c r="U413" s="39" t="n"/>
      <c r="V413" s="39" t="n"/>
      <c r="W413" s="39" t="n"/>
      <c r="X413" s="39" t="n"/>
      <c r="Y413" s="39" t="n"/>
      <c r="Z413" s="39" t="n"/>
    </row>
    <row r="414" ht="15.75" customHeight="1" s="198">
      <c r="A414" s="39" t="n"/>
      <c r="B414" s="39" t="n"/>
      <c r="C414" s="39" t="n"/>
      <c r="D414" s="39" t="n"/>
      <c r="E414" s="39" t="n"/>
      <c r="F414" s="39" t="n"/>
      <c r="G414" s="39" t="n"/>
      <c r="H414" s="39" t="n"/>
      <c r="I414" s="39" t="n"/>
      <c r="J414" s="39" t="n"/>
      <c r="K414" s="39" t="n"/>
      <c r="L414" s="39" t="n"/>
      <c r="M414" s="39" t="n"/>
      <c r="N414" s="39" t="n"/>
      <c r="O414" s="39" t="n"/>
      <c r="P414" s="39" t="n"/>
      <c r="Q414" s="39" t="n"/>
      <c r="R414" s="39" t="n"/>
      <c r="S414" s="39" t="n"/>
      <c r="T414" s="39" t="n"/>
      <c r="U414" s="39" t="n"/>
      <c r="V414" s="39" t="n"/>
      <c r="W414" s="39" t="n"/>
      <c r="X414" s="39" t="n"/>
      <c r="Y414" s="39" t="n"/>
      <c r="Z414" s="39" t="n"/>
    </row>
    <row r="415" ht="15.75" customHeight="1" s="198">
      <c r="A415" s="39" t="n"/>
      <c r="B415" s="39" t="n"/>
      <c r="C415" s="39" t="n"/>
      <c r="D415" s="39" t="n"/>
      <c r="E415" s="39" t="n"/>
      <c r="F415" s="39" t="n"/>
      <c r="G415" s="39" t="n"/>
      <c r="H415" s="39" t="n"/>
      <c r="I415" s="39" t="n"/>
      <c r="J415" s="39" t="n"/>
      <c r="K415" s="39" t="n"/>
      <c r="L415" s="39" t="n"/>
      <c r="M415" s="39" t="n"/>
      <c r="N415" s="39" t="n"/>
      <c r="O415" s="39" t="n"/>
      <c r="P415" s="39" t="n"/>
      <c r="Q415" s="39" t="n"/>
      <c r="R415" s="39" t="n"/>
      <c r="S415" s="39" t="n"/>
      <c r="T415" s="39" t="n"/>
      <c r="U415" s="39" t="n"/>
      <c r="V415" s="39" t="n"/>
      <c r="W415" s="39" t="n"/>
      <c r="X415" s="39" t="n"/>
      <c r="Y415" s="39" t="n"/>
      <c r="Z415" s="39" t="n"/>
    </row>
    <row r="416" ht="15.75" customHeight="1" s="198">
      <c r="A416" s="39" t="n"/>
      <c r="B416" s="39" t="n"/>
      <c r="C416" s="39" t="n"/>
      <c r="D416" s="39" t="n"/>
      <c r="E416" s="39" t="n"/>
      <c r="F416" s="39" t="n"/>
      <c r="G416" s="39" t="n"/>
      <c r="H416" s="39" t="n"/>
      <c r="I416" s="39" t="n"/>
      <c r="J416" s="39" t="n"/>
      <c r="K416" s="39" t="n"/>
      <c r="L416" s="39" t="n"/>
      <c r="M416" s="39" t="n"/>
      <c r="N416" s="39" t="n"/>
      <c r="O416" s="39" t="n"/>
      <c r="P416" s="39" t="n"/>
      <c r="Q416" s="39" t="n"/>
      <c r="R416" s="39" t="n"/>
      <c r="S416" s="39" t="n"/>
      <c r="T416" s="39" t="n"/>
      <c r="U416" s="39" t="n"/>
      <c r="V416" s="39" t="n"/>
      <c r="W416" s="39" t="n"/>
      <c r="X416" s="39" t="n"/>
      <c r="Y416" s="39" t="n"/>
      <c r="Z416" s="39" t="n"/>
    </row>
    <row r="417" ht="15.75" customHeight="1" s="198">
      <c r="A417" s="39" t="n"/>
      <c r="B417" s="39" t="n"/>
      <c r="C417" s="39" t="n"/>
      <c r="D417" s="39" t="n"/>
      <c r="E417" s="39" t="n"/>
      <c r="F417" s="39" t="n"/>
      <c r="G417" s="39" t="n"/>
      <c r="H417" s="39" t="n"/>
      <c r="I417" s="39" t="n"/>
      <c r="J417" s="39" t="n"/>
      <c r="K417" s="39" t="n"/>
      <c r="L417" s="39" t="n"/>
      <c r="M417" s="39" t="n"/>
      <c r="N417" s="39" t="n"/>
      <c r="O417" s="39" t="n"/>
      <c r="P417" s="39" t="n"/>
      <c r="Q417" s="39" t="n"/>
      <c r="R417" s="39" t="n"/>
      <c r="S417" s="39" t="n"/>
      <c r="T417" s="39" t="n"/>
      <c r="U417" s="39" t="n"/>
      <c r="V417" s="39" t="n"/>
      <c r="W417" s="39" t="n"/>
      <c r="X417" s="39" t="n"/>
      <c r="Y417" s="39" t="n"/>
      <c r="Z417" s="39" t="n"/>
    </row>
    <row r="418" ht="15.75" customHeight="1" s="198">
      <c r="A418" s="39" t="n"/>
      <c r="B418" s="39" t="n"/>
      <c r="C418" s="39" t="n"/>
      <c r="D418" s="39" t="n"/>
      <c r="E418" s="39" t="n"/>
      <c r="F418" s="39" t="n"/>
      <c r="G418" s="39" t="n"/>
      <c r="H418" s="39" t="n"/>
      <c r="I418" s="39" t="n"/>
      <c r="J418" s="39" t="n"/>
      <c r="K418" s="39" t="n"/>
      <c r="L418" s="39" t="n"/>
      <c r="M418" s="39" t="n"/>
      <c r="N418" s="39" t="n"/>
      <c r="O418" s="39" t="n"/>
      <c r="P418" s="39" t="n"/>
      <c r="Q418" s="39" t="n"/>
      <c r="R418" s="39" t="n"/>
      <c r="S418" s="39" t="n"/>
      <c r="T418" s="39" t="n"/>
      <c r="U418" s="39" t="n"/>
      <c r="V418" s="39" t="n"/>
      <c r="W418" s="39" t="n"/>
      <c r="X418" s="39" t="n"/>
      <c r="Y418" s="39" t="n"/>
      <c r="Z418" s="39" t="n"/>
    </row>
    <row r="419" ht="15.75" customHeight="1" s="198">
      <c r="A419" s="39" t="n"/>
      <c r="B419" s="39" t="n"/>
      <c r="C419" s="39" t="n"/>
      <c r="D419" s="39" t="n"/>
      <c r="E419" s="39" t="n"/>
      <c r="F419" s="39" t="n"/>
      <c r="G419" s="39" t="n"/>
      <c r="H419" s="39" t="n"/>
      <c r="I419" s="39" t="n"/>
      <c r="J419" s="39" t="n"/>
      <c r="K419" s="39" t="n"/>
      <c r="L419" s="39" t="n"/>
      <c r="M419" s="39" t="n"/>
      <c r="N419" s="39" t="n"/>
      <c r="O419" s="39" t="n"/>
      <c r="P419" s="39" t="n"/>
      <c r="Q419" s="39" t="n"/>
      <c r="R419" s="39" t="n"/>
      <c r="S419" s="39" t="n"/>
      <c r="T419" s="39" t="n"/>
      <c r="U419" s="39" t="n"/>
      <c r="V419" s="39" t="n"/>
      <c r="W419" s="39" t="n"/>
      <c r="X419" s="39" t="n"/>
      <c r="Y419" s="39" t="n"/>
      <c r="Z419" s="39" t="n"/>
    </row>
    <row r="420" ht="15.75" customHeight="1" s="198">
      <c r="A420" s="39" t="n"/>
      <c r="B420" s="39" t="n"/>
      <c r="C420" s="39" t="n"/>
      <c r="D420" s="39" t="n"/>
      <c r="E420" s="39" t="n"/>
      <c r="F420" s="39" t="n"/>
      <c r="G420" s="39" t="n"/>
      <c r="H420" s="39" t="n"/>
      <c r="I420" s="39" t="n"/>
      <c r="J420" s="39" t="n"/>
      <c r="K420" s="39" t="n"/>
      <c r="L420" s="39" t="n"/>
      <c r="M420" s="39" t="n"/>
      <c r="N420" s="39" t="n"/>
      <c r="O420" s="39" t="n"/>
      <c r="P420" s="39" t="n"/>
      <c r="Q420" s="39" t="n"/>
      <c r="R420" s="39" t="n"/>
      <c r="S420" s="39" t="n"/>
      <c r="T420" s="39" t="n"/>
      <c r="U420" s="39" t="n"/>
      <c r="V420" s="39" t="n"/>
      <c r="W420" s="39" t="n"/>
      <c r="X420" s="39" t="n"/>
      <c r="Y420" s="39" t="n"/>
      <c r="Z420" s="39" t="n"/>
    </row>
    <row r="421" ht="15.75" customHeight="1" s="198">
      <c r="A421" s="39" t="n"/>
      <c r="B421" s="39" t="n"/>
      <c r="C421" s="39" t="n"/>
      <c r="D421" s="39" t="n"/>
      <c r="E421" s="39" t="n"/>
      <c r="F421" s="39" t="n"/>
      <c r="G421" s="39" t="n"/>
      <c r="H421" s="39" t="n"/>
      <c r="I421" s="39" t="n"/>
      <c r="J421" s="39" t="n"/>
      <c r="K421" s="39" t="n"/>
      <c r="L421" s="39" t="n"/>
      <c r="M421" s="39" t="n"/>
      <c r="N421" s="39" t="n"/>
      <c r="O421" s="39" t="n"/>
      <c r="P421" s="39" t="n"/>
      <c r="Q421" s="39" t="n"/>
      <c r="R421" s="39" t="n"/>
      <c r="S421" s="39" t="n"/>
      <c r="T421" s="39" t="n"/>
      <c r="U421" s="39" t="n"/>
      <c r="V421" s="39" t="n"/>
      <c r="W421" s="39" t="n"/>
      <c r="X421" s="39" t="n"/>
      <c r="Y421" s="39" t="n"/>
      <c r="Z421" s="39" t="n"/>
    </row>
    <row r="422" ht="15.75" customHeight="1" s="198">
      <c r="A422" s="39" t="n"/>
      <c r="B422" s="39" t="n"/>
      <c r="C422" s="39" t="n"/>
      <c r="D422" s="39" t="n"/>
      <c r="E422" s="39" t="n"/>
      <c r="F422" s="39" t="n"/>
      <c r="G422" s="39" t="n"/>
      <c r="H422" s="39" t="n"/>
      <c r="I422" s="39" t="n"/>
      <c r="J422" s="39" t="n"/>
      <c r="K422" s="39" t="n"/>
      <c r="L422" s="39" t="n"/>
      <c r="M422" s="39" t="n"/>
      <c r="N422" s="39" t="n"/>
      <c r="O422" s="39" t="n"/>
      <c r="P422" s="39" t="n"/>
      <c r="Q422" s="39" t="n"/>
      <c r="R422" s="39" t="n"/>
      <c r="S422" s="39" t="n"/>
      <c r="T422" s="39" t="n"/>
      <c r="U422" s="39" t="n"/>
      <c r="V422" s="39" t="n"/>
      <c r="W422" s="39" t="n"/>
      <c r="X422" s="39" t="n"/>
      <c r="Y422" s="39" t="n"/>
      <c r="Z422" s="39" t="n"/>
    </row>
    <row r="423" ht="15.75" customHeight="1" s="198">
      <c r="A423" s="39" t="n"/>
      <c r="B423" s="39" t="n"/>
      <c r="C423" s="39" t="n"/>
      <c r="D423" s="39" t="n"/>
      <c r="E423" s="39" t="n"/>
      <c r="F423" s="39" t="n"/>
      <c r="G423" s="39" t="n"/>
      <c r="H423" s="39" t="n"/>
      <c r="I423" s="39" t="n"/>
      <c r="J423" s="39" t="n"/>
      <c r="K423" s="39" t="n"/>
      <c r="L423" s="39" t="n"/>
      <c r="M423" s="39" t="n"/>
      <c r="N423" s="39" t="n"/>
      <c r="O423" s="39" t="n"/>
      <c r="P423" s="39" t="n"/>
      <c r="Q423" s="39" t="n"/>
      <c r="R423" s="39" t="n"/>
      <c r="S423" s="39" t="n"/>
      <c r="T423" s="39" t="n"/>
      <c r="U423" s="39" t="n"/>
      <c r="V423" s="39" t="n"/>
      <c r="W423" s="39" t="n"/>
      <c r="X423" s="39" t="n"/>
      <c r="Y423" s="39" t="n"/>
      <c r="Z423" s="39" t="n"/>
    </row>
    <row r="424" ht="15.75" customHeight="1" s="198">
      <c r="A424" s="39" t="n"/>
      <c r="B424" s="39" t="n"/>
      <c r="C424" s="39" t="n"/>
      <c r="D424" s="39" t="n"/>
      <c r="E424" s="39" t="n"/>
      <c r="F424" s="39" t="n"/>
      <c r="G424" s="39" t="n"/>
      <c r="H424" s="39" t="n"/>
      <c r="I424" s="39" t="n"/>
      <c r="J424" s="39" t="n"/>
      <c r="K424" s="39" t="n"/>
      <c r="L424" s="39" t="n"/>
      <c r="M424" s="39" t="n"/>
      <c r="N424" s="39" t="n"/>
      <c r="O424" s="39" t="n"/>
      <c r="P424" s="39" t="n"/>
      <c r="Q424" s="39" t="n"/>
      <c r="R424" s="39" t="n"/>
      <c r="S424" s="39" t="n"/>
      <c r="T424" s="39" t="n"/>
      <c r="U424" s="39" t="n"/>
      <c r="V424" s="39" t="n"/>
      <c r="W424" s="39" t="n"/>
      <c r="X424" s="39" t="n"/>
      <c r="Y424" s="39" t="n"/>
      <c r="Z424" s="39" t="n"/>
    </row>
    <row r="425" ht="15.75" customHeight="1" s="198">
      <c r="A425" s="39" t="n"/>
      <c r="B425" s="39" t="n"/>
      <c r="C425" s="39" t="n"/>
      <c r="D425" s="39" t="n"/>
      <c r="E425" s="39" t="n"/>
      <c r="F425" s="39" t="n"/>
      <c r="G425" s="39" t="n"/>
      <c r="H425" s="39" t="n"/>
      <c r="I425" s="39" t="n"/>
      <c r="J425" s="39" t="n"/>
      <c r="K425" s="39" t="n"/>
      <c r="L425" s="39" t="n"/>
      <c r="M425" s="39" t="n"/>
      <c r="N425" s="39" t="n"/>
      <c r="O425" s="39" t="n"/>
      <c r="P425" s="39" t="n"/>
      <c r="Q425" s="39" t="n"/>
      <c r="R425" s="39" t="n"/>
      <c r="S425" s="39" t="n"/>
      <c r="T425" s="39" t="n"/>
      <c r="U425" s="39" t="n"/>
      <c r="V425" s="39" t="n"/>
      <c r="W425" s="39" t="n"/>
      <c r="X425" s="39" t="n"/>
      <c r="Y425" s="39" t="n"/>
      <c r="Z425" s="39" t="n"/>
    </row>
    <row r="426" ht="15.75" customHeight="1" s="198">
      <c r="A426" s="39" t="n"/>
      <c r="B426" s="39" t="n"/>
      <c r="C426" s="39" t="n"/>
      <c r="D426" s="39" t="n"/>
      <c r="E426" s="39" t="n"/>
      <c r="F426" s="39" t="n"/>
      <c r="G426" s="39" t="n"/>
      <c r="H426" s="39" t="n"/>
      <c r="I426" s="39" t="n"/>
      <c r="J426" s="39" t="n"/>
      <c r="K426" s="39" t="n"/>
      <c r="L426" s="39" t="n"/>
      <c r="M426" s="39" t="n"/>
      <c r="N426" s="39" t="n"/>
      <c r="O426" s="39" t="n"/>
      <c r="P426" s="39" t="n"/>
      <c r="Q426" s="39" t="n"/>
      <c r="R426" s="39" t="n"/>
      <c r="S426" s="39" t="n"/>
      <c r="T426" s="39" t="n"/>
      <c r="U426" s="39" t="n"/>
      <c r="V426" s="39" t="n"/>
      <c r="W426" s="39" t="n"/>
      <c r="X426" s="39" t="n"/>
      <c r="Y426" s="39" t="n"/>
      <c r="Z426" s="39" t="n"/>
    </row>
    <row r="427" ht="15.75" customHeight="1" s="198">
      <c r="A427" s="39" t="n"/>
      <c r="B427" s="39" t="n"/>
      <c r="C427" s="39" t="n"/>
      <c r="D427" s="39" t="n"/>
      <c r="E427" s="39" t="n"/>
      <c r="F427" s="39" t="n"/>
      <c r="G427" s="39" t="n"/>
      <c r="H427" s="39" t="n"/>
      <c r="I427" s="39" t="n"/>
      <c r="J427" s="39" t="n"/>
      <c r="K427" s="39" t="n"/>
      <c r="L427" s="39" t="n"/>
      <c r="M427" s="39" t="n"/>
      <c r="N427" s="39" t="n"/>
      <c r="O427" s="39" t="n"/>
      <c r="P427" s="39" t="n"/>
      <c r="Q427" s="39" t="n"/>
      <c r="R427" s="39" t="n"/>
      <c r="S427" s="39" t="n"/>
      <c r="T427" s="39" t="n"/>
      <c r="U427" s="39" t="n"/>
      <c r="V427" s="39" t="n"/>
      <c r="W427" s="39" t="n"/>
      <c r="X427" s="39" t="n"/>
      <c r="Y427" s="39" t="n"/>
      <c r="Z427" s="39" t="n"/>
    </row>
    <row r="428" ht="15.75" customHeight="1" s="198">
      <c r="A428" s="39" t="n"/>
      <c r="B428" s="39" t="n"/>
      <c r="C428" s="39" t="n"/>
      <c r="D428" s="39" t="n"/>
      <c r="E428" s="39" t="n"/>
      <c r="F428" s="39" t="n"/>
      <c r="G428" s="39" t="n"/>
      <c r="H428" s="39" t="n"/>
      <c r="I428" s="39" t="n"/>
      <c r="J428" s="39" t="n"/>
      <c r="K428" s="39" t="n"/>
      <c r="L428" s="39" t="n"/>
      <c r="M428" s="39" t="n"/>
      <c r="N428" s="39" t="n"/>
      <c r="O428" s="39" t="n"/>
      <c r="P428" s="39" t="n"/>
      <c r="Q428" s="39" t="n"/>
      <c r="R428" s="39" t="n"/>
      <c r="S428" s="39" t="n"/>
      <c r="T428" s="39" t="n"/>
      <c r="U428" s="39" t="n"/>
      <c r="V428" s="39" t="n"/>
      <c r="W428" s="39" t="n"/>
      <c r="X428" s="39" t="n"/>
      <c r="Y428" s="39" t="n"/>
      <c r="Z428" s="39" t="n"/>
    </row>
    <row r="429" ht="15.75" customHeight="1" s="198">
      <c r="A429" s="39" t="n"/>
      <c r="B429" s="39" t="n"/>
      <c r="C429" s="39" t="n"/>
      <c r="D429" s="39" t="n"/>
      <c r="E429" s="39" t="n"/>
      <c r="F429" s="39" t="n"/>
      <c r="G429" s="39" t="n"/>
      <c r="H429" s="39" t="n"/>
      <c r="I429" s="39" t="n"/>
      <c r="J429" s="39" t="n"/>
      <c r="K429" s="39" t="n"/>
      <c r="L429" s="39" t="n"/>
      <c r="M429" s="39" t="n"/>
      <c r="N429" s="39" t="n"/>
      <c r="O429" s="39" t="n"/>
      <c r="P429" s="39" t="n"/>
      <c r="Q429" s="39" t="n"/>
      <c r="R429" s="39" t="n"/>
      <c r="S429" s="39" t="n"/>
      <c r="T429" s="39" t="n"/>
      <c r="U429" s="39" t="n"/>
      <c r="V429" s="39" t="n"/>
      <c r="W429" s="39" t="n"/>
      <c r="X429" s="39" t="n"/>
      <c r="Y429" s="39" t="n"/>
      <c r="Z429" s="39" t="n"/>
    </row>
    <row r="430" ht="15.75" customHeight="1" s="198">
      <c r="A430" s="39" t="n"/>
      <c r="B430" s="39" t="n"/>
      <c r="C430" s="39" t="n"/>
      <c r="D430" s="39" t="n"/>
      <c r="E430" s="39" t="n"/>
      <c r="F430" s="39" t="n"/>
      <c r="G430" s="39" t="n"/>
      <c r="H430" s="39" t="n"/>
      <c r="I430" s="39" t="n"/>
      <c r="J430" s="39" t="n"/>
      <c r="K430" s="39" t="n"/>
      <c r="L430" s="39" t="n"/>
      <c r="M430" s="39" t="n"/>
      <c r="N430" s="39" t="n"/>
      <c r="O430" s="39" t="n"/>
      <c r="P430" s="39" t="n"/>
      <c r="Q430" s="39" t="n"/>
      <c r="R430" s="39" t="n"/>
      <c r="S430" s="39" t="n"/>
      <c r="T430" s="39" t="n"/>
      <c r="U430" s="39" t="n"/>
      <c r="V430" s="39" t="n"/>
      <c r="W430" s="39" t="n"/>
      <c r="X430" s="39" t="n"/>
      <c r="Y430" s="39" t="n"/>
      <c r="Z430" s="39" t="n"/>
    </row>
    <row r="431" ht="15.75" customHeight="1" s="198">
      <c r="A431" s="39" t="n"/>
      <c r="B431" s="39" t="n"/>
      <c r="C431" s="39" t="n"/>
      <c r="D431" s="39" t="n"/>
      <c r="E431" s="39" t="n"/>
      <c r="F431" s="39" t="n"/>
      <c r="G431" s="39" t="n"/>
      <c r="H431" s="39" t="n"/>
      <c r="I431" s="39" t="n"/>
      <c r="J431" s="39" t="n"/>
      <c r="K431" s="39" t="n"/>
      <c r="L431" s="39" t="n"/>
      <c r="M431" s="39" t="n"/>
      <c r="N431" s="39" t="n"/>
      <c r="O431" s="39" t="n"/>
      <c r="P431" s="39" t="n"/>
      <c r="Q431" s="39" t="n"/>
      <c r="R431" s="39" t="n"/>
      <c r="S431" s="39" t="n"/>
      <c r="T431" s="39" t="n"/>
      <c r="U431" s="39" t="n"/>
      <c r="V431" s="39" t="n"/>
      <c r="W431" s="39" t="n"/>
      <c r="X431" s="39" t="n"/>
      <c r="Y431" s="39" t="n"/>
      <c r="Z431" s="39" t="n"/>
    </row>
    <row r="432" ht="15.75" customHeight="1" s="198">
      <c r="A432" s="39" t="n"/>
      <c r="B432" s="39" t="n"/>
      <c r="C432" s="39" t="n"/>
      <c r="D432" s="39" t="n"/>
      <c r="E432" s="39" t="n"/>
      <c r="F432" s="39" t="n"/>
      <c r="G432" s="39" t="n"/>
      <c r="H432" s="39" t="n"/>
      <c r="I432" s="39" t="n"/>
      <c r="J432" s="39" t="n"/>
      <c r="K432" s="39" t="n"/>
      <c r="L432" s="39" t="n"/>
      <c r="M432" s="39" t="n"/>
      <c r="N432" s="39" t="n"/>
      <c r="O432" s="39" t="n"/>
      <c r="P432" s="39" t="n"/>
      <c r="Q432" s="39" t="n"/>
      <c r="R432" s="39" t="n"/>
      <c r="S432" s="39" t="n"/>
      <c r="T432" s="39" t="n"/>
      <c r="U432" s="39" t="n"/>
      <c r="V432" s="39" t="n"/>
      <c r="W432" s="39" t="n"/>
      <c r="X432" s="39" t="n"/>
      <c r="Y432" s="39" t="n"/>
      <c r="Z432" s="39" t="n"/>
    </row>
    <row r="433" ht="15.75" customHeight="1" s="198">
      <c r="A433" s="39" t="n"/>
      <c r="B433" s="39" t="n"/>
      <c r="C433" s="39" t="n"/>
      <c r="D433" s="39" t="n"/>
      <c r="E433" s="39" t="n"/>
      <c r="F433" s="39" t="n"/>
      <c r="G433" s="39" t="n"/>
      <c r="H433" s="39" t="n"/>
      <c r="I433" s="39" t="n"/>
      <c r="J433" s="39" t="n"/>
      <c r="K433" s="39" t="n"/>
      <c r="L433" s="39" t="n"/>
      <c r="M433" s="39" t="n"/>
      <c r="N433" s="39" t="n"/>
      <c r="O433" s="39" t="n"/>
      <c r="P433" s="39" t="n"/>
      <c r="Q433" s="39" t="n"/>
      <c r="R433" s="39" t="n"/>
      <c r="S433" s="39" t="n"/>
      <c r="T433" s="39" t="n"/>
      <c r="U433" s="39" t="n"/>
      <c r="V433" s="39" t="n"/>
      <c r="W433" s="39" t="n"/>
      <c r="X433" s="39" t="n"/>
      <c r="Y433" s="39" t="n"/>
      <c r="Z433" s="39" t="n"/>
    </row>
    <row r="434" ht="15.75" customHeight="1" s="198">
      <c r="A434" s="39" t="n"/>
      <c r="B434" s="39" t="n"/>
      <c r="C434" s="39" t="n"/>
      <c r="D434" s="39" t="n"/>
      <c r="E434" s="39" t="n"/>
      <c r="F434" s="39" t="n"/>
      <c r="G434" s="39" t="n"/>
      <c r="H434" s="39" t="n"/>
      <c r="I434" s="39" t="n"/>
      <c r="J434" s="39" t="n"/>
      <c r="K434" s="39" t="n"/>
      <c r="L434" s="39" t="n"/>
      <c r="M434" s="39" t="n"/>
      <c r="N434" s="39" t="n"/>
      <c r="O434" s="39" t="n"/>
      <c r="P434" s="39" t="n"/>
      <c r="Q434" s="39" t="n"/>
      <c r="R434" s="39" t="n"/>
      <c r="S434" s="39" t="n"/>
      <c r="T434" s="39" t="n"/>
      <c r="U434" s="39" t="n"/>
      <c r="V434" s="39" t="n"/>
      <c r="W434" s="39" t="n"/>
      <c r="X434" s="39" t="n"/>
      <c r="Y434" s="39" t="n"/>
      <c r="Z434" s="39" t="n"/>
    </row>
    <row r="435" ht="15.75" customHeight="1" s="198">
      <c r="A435" s="39" t="n"/>
      <c r="B435" s="39" t="n"/>
      <c r="C435" s="39" t="n"/>
      <c r="D435" s="39" t="n"/>
      <c r="E435" s="39" t="n"/>
      <c r="F435" s="39" t="n"/>
      <c r="G435" s="39" t="n"/>
      <c r="H435" s="39" t="n"/>
      <c r="I435" s="39" t="n"/>
      <c r="J435" s="39" t="n"/>
      <c r="K435" s="39" t="n"/>
      <c r="L435" s="39" t="n"/>
      <c r="M435" s="39" t="n"/>
      <c r="N435" s="39" t="n"/>
      <c r="O435" s="39" t="n"/>
      <c r="P435" s="39" t="n"/>
      <c r="Q435" s="39" t="n"/>
      <c r="R435" s="39" t="n"/>
      <c r="S435" s="39" t="n"/>
      <c r="T435" s="39" t="n"/>
      <c r="U435" s="39" t="n"/>
      <c r="V435" s="39" t="n"/>
      <c r="W435" s="39" t="n"/>
      <c r="X435" s="39" t="n"/>
      <c r="Y435" s="39" t="n"/>
      <c r="Z435" s="39" t="n"/>
    </row>
    <row r="436" ht="15.75" customHeight="1" s="198">
      <c r="A436" s="39" t="n"/>
      <c r="B436" s="39" t="n"/>
      <c r="C436" s="39" t="n"/>
      <c r="D436" s="39" t="n"/>
      <c r="E436" s="39" t="n"/>
      <c r="F436" s="39" t="n"/>
      <c r="G436" s="39" t="n"/>
      <c r="H436" s="39" t="n"/>
      <c r="I436" s="39" t="n"/>
      <c r="J436" s="39" t="n"/>
      <c r="K436" s="39" t="n"/>
      <c r="L436" s="39" t="n"/>
      <c r="M436" s="39" t="n"/>
      <c r="N436" s="39" t="n"/>
      <c r="O436" s="39" t="n"/>
      <c r="P436" s="39" t="n"/>
      <c r="Q436" s="39" t="n"/>
      <c r="R436" s="39" t="n"/>
      <c r="S436" s="39" t="n"/>
      <c r="T436" s="39" t="n"/>
      <c r="U436" s="39" t="n"/>
      <c r="V436" s="39" t="n"/>
      <c r="W436" s="39" t="n"/>
      <c r="X436" s="39" t="n"/>
      <c r="Y436" s="39" t="n"/>
      <c r="Z436" s="39" t="n"/>
    </row>
    <row r="437" ht="15.75" customHeight="1" s="198">
      <c r="A437" s="39" t="n"/>
      <c r="B437" s="39" t="n"/>
      <c r="C437" s="39" t="n"/>
      <c r="D437" s="39" t="n"/>
      <c r="E437" s="39" t="n"/>
      <c r="F437" s="39" t="n"/>
      <c r="G437" s="39" t="n"/>
      <c r="H437" s="39" t="n"/>
      <c r="I437" s="39" t="n"/>
      <c r="J437" s="39" t="n"/>
      <c r="K437" s="39" t="n"/>
      <c r="L437" s="39" t="n"/>
      <c r="M437" s="39" t="n"/>
      <c r="N437" s="39" t="n"/>
      <c r="O437" s="39" t="n"/>
      <c r="P437" s="39" t="n"/>
      <c r="Q437" s="39" t="n"/>
      <c r="R437" s="39" t="n"/>
      <c r="S437" s="39" t="n"/>
      <c r="T437" s="39" t="n"/>
      <c r="U437" s="39" t="n"/>
      <c r="V437" s="39" t="n"/>
      <c r="W437" s="39" t="n"/>
      <c r="X437" s="39" t="n"/>
      <c r="Y437" s="39" t="n"/>
      <c r="Z437" s="39" t="n"/>
    </row>
    <row r="438" ht="15.75" customHeight="1" s="198">
      <c r="A438" s="39" t="n"/>
      <c r="B438" s="39" t="n"/>
      <c r="C438" s="39" t="n"/>
      <c r="D438" s="39" t="n"/>
      <c r="E438" s="39" t="n"/>
      <c r="F438" s="39" t="n"/>
      <c r="G438" s="39" t="n"/>
      <c r="H438" s="39" t="n"/>
      <c r="I438" s="39" t="n"/>
      <c r="J438" s="39" t="n"/>
      <c r="K438" s="39" t="n"/>
      <c r="L438" s="39" t="n"/>
      <c r="M438" s="39" t="n"/>
      <c r="N438" s="39" t="n"/>
      <c r="O438" s="39" t="n"/>
      <c r="P438" s="39" t="n"/>
      <c r="Q438" s="39" t="n"/>
      <c r="R438" s="39" t="n"/>
      <c r="S438" s="39" t="n"/>
      <c r="T438" s="39" t="n"/>
      <c r="U438" s="39" t="n"/>
      <c r="V438" s="39" t="n"/>
      <c r="W438" s="39" t="n"/>
      <c r="X438" s="39" t="n"/>
      <c r="Y438" s="39" t="n"/>
      <c r="Z438" s="39" t="n"/>
    </row>
    <row r="439" ht="15.75" customHeight="1" s="198">
      <c r="A439" s="39" t="n"/>
      <c r="B439" s="39" t="n"/>
      <c r="C439" s="39" t="n"/>
      <c r="D439" s="39" t="n"/>
      <c r="E439" s="39" t="n"/>
      <c r="F439" s="39" t="n"/>
      <c r="G439" s="39" t="n"/>
      <c r="H439" s="39" t="n"/>
      <c r="I439" s="39" t="n"/>
      <c r="J439" s="39" t="n"/>
      <c r="K439" s="39" t="n"/>
      <c r="L439" s="39" t="n"/>
      <c r="M439" s="39" t="n"/>
      <c r="N439" s="39" t="n"/>
      <c r="O439" s="39" t="n"/>
      <c r="P439" s="39" t="n"/>
      <c r="Q439" s="39" t="n"/>
      <c r="R439" s="39" t="n"/>
      <c r="S439" s="39" t="n"/>
      <c r="T439" s="39" t="n"/>
      <c r="U439" s="39" t="n"/>
      <c r="V439" s="39" t="n"/>
      <c r="W439" s="39" t="n"/>
      <c r="X439" s="39" t="n"/>
      <c r="Y439" s="39" t="n"/>
      <c r="Z439" s="39" t="n"/>
    </row>
    <row r="440" ht="15.75" customHeight="1" s="198">
      <c r="A440" s="39" t="n"/>
      <c r="B440" s="39" t="n"/>
      <c r="C440" s="39" t="n"/>
      <c r="D440" s="39" t="n"/>
      <c r="E440" s="39" t="n"/>
      <c r="F440" s="39" t="n"/>
      <c r="G440" s="39" t="n"/>
      <c r="H440" s="39" t="n"/>
      <c r="I440" s="39" t="n"/>
      <c r="J440" s="39" t="n"/>
      <c r="K440" s="39" t="n"/>
      <c r="L440" s="39" t="n"/>
      <c r="M440" s="39" t="n"/>
      <c r="N440" s="39" t="n"/>
      <c r="O440" s="39" t="n"/>
      <c r="P440" s="39" t="n"/>
      <c r="Q440" s="39" t="n"/>
      <c r="R440" s="39" t="n"/>
      <c r="S440" s="39" t="n"/>
      <c r="T440" s="39" t="n"/>
      <c r="U440" s="39" t="n"/>
      <c r="V440" s="39" t="n"/>
      <c r="W440" s="39" t="n"/>
      <c r="X440" s="39" t="n"/>
      <c r="Y440" s="39" t="n"/>
      <c r="Z440" s="39" t="n"/>
    </row>
    <row r="441" ht="15.75" customHeight="1" s="198">
      <c r="A441" s="39" t="n"/>
      <c r="B441" s="39" t="n"/>
      <c r="C441" s="39" t="n"/>
      <c r="D441" s="39" t="n"/>
      <c r="E441" s="39" t="n"/>
      <c r="F441" s="39" t="n"/>
      <c r="G441" s="39" t="n"/>
      <c r="H441" s="39" t="n"/>
      <c r="I441" s="39" t="n"/>
      <c r="J441" s="39" t="n"/>
      <c r="K441" s="39" t="n"/>
      <c r="L441" s="39" t="n"/>
      <c r="M441" s="39" t="n"/>
      <c r="N441" s="39" t="n"/>
      <c r="O441" s="39" t="n"/>
      <c r="P441" s="39" t="n"/>
      <c r="Q441" s="39" t="n"/>
      <c r="R441" s="39" t="n"/>
      <c r="S441" s="39" t="n"/>
      <c r="T441" s="39" t="n"/>
      <c r="U441" s="39" t="n"/>
      <c r="V441" s="39" t="n"/>
      <c r="W441" s="39" t="n"/>
      <c r="X441" s="39" t="n"/>
      <c r="Y441" s="39" t="n"/>
      <c r="Z441" s="39" t="n"/>
    </row>
    <row r="442" ht="15.75" customHeight="1" s="198">
      <c r="A442" s="39" t="n"/>
      <c r="B442" s="39" t="n"/>
      <c r="C442" s="39" t="n"/>
      <c r="D442" s="39" t="n"/>
      <c r="E442" s="39" t="n"/>
      <c r="F442" s="39" t="n"/>
      <c r="G442" s="39" t="n"/>
      <c r="H442" s="39" t="n"/>
      <c r="I442" s="39" t="n"/>
      <c r="J442" s="39" t="n"/>
      <c r="K442" s="39" t="n"/>
      <c r="L442" s="39" t="n"/>
      <c r="M442" s="39" t="n"/>
      <c r="N442" s="39" t="n"/>
      <c r="O442" s="39" t="n"/>
      <c r="P442" s="39" t="n"/>
      <c r="Q442" s="39" t="n"/>
      <c r="R442" s="39" t="n"/>
      <c r="S442" s="39" t="n"/>
      <c r="T442" s="39" t="n"/>
      <c r="U442" s="39" t="n"/>
      <c r="V442" s="39" t="n"/>
      <c r="W442" s="39" t="n"/>
      <c r="X442" s="39" t="n"/>
      <c r="Y442" s="39" t="n"/>
      <c r="Z442" s="39" t="n"/>
    </row>
    <row r="443" ht="15.75" customHeight="1" s="198">
      <c r="A443" s="39" t="n"/>
      <c r="B443" s="39" t="n"/>
      <c r="C443" s="39" t="n"/>
      <c r="D443" s="39" t="n"/>
      <c r="E443" s="39" t="n"/>
      <c r="F443" s="39" t="n"/>
      <c r="G443" s="39" t="n"/>
      <c r="H443" s="39" t="n"/>
      <c r="I443" s="39" t="n"/>
      <c r="J443" s="39" t="n"/>
      <c r="K443" s="39" t="n"/>
      <c r="L443" s="39" t="n"/>
      <c r="M443" s="39" t="n"/>
      <c r="N443" s="39" t="n"/>
      <c r="O443" s="39" t="n"/>
      <c r="P443" s="39" t="n"/>
      <c r="Q443" s="39" t="n"/>
      <c r="R443" s="39" t="n"/>
      <c r="S443" s="39" t="n"/>
      <c r="T443" s="39" t="n"/>
      <c r="U443" s="39" t="n"/>
      <c r="V443" s="39" t="n"/>
      <c r="W443" s="39" t="n"/>
      <c r="X443" s="39" t="n"/>
      <c r="Y443" s="39" t="n"/>
      <c r="Z443" s="39" t="n"/>
    </row>
    <row r="444" ht="15.75" customHeight="1" s="198">
      <c r="A444" s="39" t="n"/>
      <c r="B444" s="39" t="n"/>
      <c r="C444" s="39" t="n"/>
      <c r="D444" s="39" t="n"/>
      <c r="E444" s="39" t="n"/>
      <c r="F444" s="39" t="n"/>
      <c r="G444" s="39" t="n"/>
      <c r="H444" s="39" t="n"/>
      <c r="I444" s="39" t="n"/>
      <c r="J444" s="39" t="n"/>
      <c r="K444" s="39" t="n"/>
      <c r="L444" s="39" t="n"/>
      <c r="M444" s="39" t="n"/>
      <c r="N444" s="39" t="n"/>
      <c r="O444" s="39" t="n"/>
      <c r="P444" s="39" t="n"/>
      <c r="Q444" s="39" t="n"/>
      <c r="R444" s="39" t="n"/>
      <c r="S444" s="39" t="n"/>
      <c r="T444" s="39" t="n"/>
      <c r="U444" s="39" t="n"/>
      <c r="V444" s="39" t="n"/>
      <c r="W444" s="39" t="n"/>
      <c r="X444" s="39" t="n"/>
      <c r="Y444" s="39" t="n"/>
      <c r="Z444" s="39" t="n"/>
    </row>
    <row r="445" ht="15.75" customHeight="1" s="198">
      <c r="A445" s="39" t="n"/>
      <c r="B445" s="39" t="n"/>
      <c r="C445" s="39" t="n"/>
      <c r="D445" s="39" t="n"/>
      <c r="E445" s="39" t="n"/>
      <c r="F445" s="39" t="n"/>
      <c r="G445" s="39" t="n"/>
      <c r="H445" s="39" t="n"/>
      <c r="I445" s="39" t="n"/>
      <c r="J445" s="39" t="n"/>
      <c r="K445" s="39" t="n"/>
      <c r="L445" s="39" t="n"/>
      <c r="M445" s="39" t="n"/>
      <c r="N445" s="39" t="n"/>
      <c r="O445" s="39" t="n"/>
      <c r="P445" s="39" t="n"/>
      <c r="Q445" s="39" t="n"/>
      <c r="R445" s="39" t="n"/>
      <c r="S445" s="39" t="n"/>
      <c r="T445" s="39" t="n"/>
      <c r="U445" s="39" t="n"/>
      <c r="V445" s="39" t="n"/>
      <c r="W445" s="39" t="n"/>
      <c r="X445" s="39" t="n"/>
      <c r="Y445" s="39" t="n"/>
      <c r="Z445" s="39" t="n"/>
    </row>
    <row r="446" ht="15.75" customHeight="1" s="198">
      <c r="A446" s="39" t="n"/>
      <c r="B446" s="39" t="n"/>
      <c r="C446" s="39" t="n"/>
      <c r="D446" s="39" t="n"/>
      <c r="E446" s="39" t="n"/>
      <c r="F446" s="39" t="n"/>
      <c r="G446" s="39" t="n"/>
      <c r="H446" s="39" t="n"/>
      <c r="I446" s="39" t="n"/>
      <c r="J446" s="39" t="n"/>
      <c r="K446" s="39" t="n"/>
      <c r="L446" s="39" t="n"/>
      <c r="M446" s="39" t="n"/>
      <c r="N446" s="39" t="n"/>
      <c r="O446" s="39" t="n"/>
      <c r="P446" s="39" t="n"/>
      <c r="Q446" s="39" t="n"/>
      <c r="R446" s="39" t="n"/>
      <c r="S446" s="39" t="n"/>
      <c r="T446" s="39" t="n"/>
      <c r="U446" s="39" t="n"/>
      <c r="V446" s="39" t="n"/>
      <c r="W446" s="39" t="n"/>
      <c r="X446" s="39" t="n"/>
      <c r="Y446" s="39" t="n"/>
      <c r="Z446" s="39" t="n"/>
    </row>
    <row r="447" ht="15.75" customHeight="1" s="198">
      <c r="A447" s="39" t="n"/>
      <c r="B447" s="39" t="n"/>
      <c r="C447" s="39" t="n"/>
      <c r="D447" s="39" t="n"/>
      <c r="E447" s="39" t="n"/>
      <c r="F447" s="39" t="n"/>
      <c r="G447" s="39" t="n"/>
      <c r="H447" s="39" t="n"/>
      <c r="I447" s="39" t="n"/>
      <c r="J447" s="39" t="n"/>
      <c r="K447" s="39" t="n"/>
      <c r="L447" s="39" t="n"/>
      <c r="M447" s="39" t="n"/>
      <c r="N447" s="39" t="n"/>
      <c r="O447" s="39" t="n"/>
      <c r="P447" s="39" t="n"/>
      <c r="Q447" s="39" t="n"/>
      <c r="R447" s="39" t="n"/>
      <c r="S447" s="39" t="n"/>
      <c r="T447" s="39" t="n"/>
      <c r="U447" s="39" t="n"/>
      <c r="V447" s="39" t="n"/>
      <c r="W447" s="39" t="n"/>
      <c r="X447" s="39" t="n"/>
      <c r="Y447" s="39" t="n"/>
      <c r="Z447" s="39" t="n"/>
    </row>
    <row r="448" ht="15.75" customHeight="1" s="198">
      <c r="A448" s="39" t="n"/>
      <c r="B448" s="39" t="n"/>
      <c r="C448" s="39" t="n"/>
      <c r="D448" s="39" t="n"/>
      <c r="E448" s="39" t="n"/>
      <c r="F448" s="39" t="n"/>
      <c r="G448" s="39" t="n"/>
      <c r="H448" s="39" t="n"/>
      <c r="I448" s="39" t="n"/>
      <c r="J448" s="39" t="n"/>
      <c r="K448" s="39" t="n"/>
      <c r="L448" s="39" t="n"/>
      <c r="M448" s="39" t="n"/>
      <c r="N448" s="39" t="n"/>
      <c r="O448" s="39" t="n"/>
      <c r="P448" s="39" t="n"/>
      <c r="Q448" s="39" t="n"/>
      <c r="R448" s="39" t="n"/>
      <c r="S448" s="39" t="n"/>
      <c r="T448" s="39" t="n"/>
      <c r="U448" s="39" t="n"/>
      <c r="V448" s="39" t="n"/>
      <c r="W448" s="39" t="n"/>
      <c r="X448" s="39" t="n"/>
      <c r="Y448" s="39" t="n"/>
      <c r="Z448" s="39" t="n"/>
    </row>
    <row r="449" ht="15.75" customHeight="1" s="198">
      <c r="A449" s="39" t="n"/>
      <c r="B449" s="39" t="n"/>
      <c r="C449" s="39" t="n"/>
      <c r="D449" s="39" t="n"/>
      <c r="E449" s="39" t="n"/>
      <c r="F449" s="39" t="n"/>
      <c r="G449" s="39" t="n"/>
      <c r="H449" s="39" t="n"/>
      <c r="I449" s="39" t="n"/>
      <c r="J449" s="39" t="n"/>
      <c r="K449" s="39" t="n"/>
      <c r="L449" s="39" t="n"/>
      <c r="M449" s="39" t="n"/>
      <c r="N449" s="39" t="n"/>
      <c r="O449" s="39" t="n"/>
      <c r="P449" s="39" t="n"/>
      <c r="Q449" s="39" t="n"/>
      <c r="R449" s="39" t="n"/>
      <c r="S449" s="39" t="n"/>
      <c r="T449" s="39" t="n"/>
      <c r="U449" s="39" t="n"/>
      <c r="V449" s="39" t="n"/>
      <c r="W449" s="39" t="n"/>
      <c r="X449" s="39" t="n"/>
      <c r="Y449" s="39" t="n"/>
      <c r="Z449" s="39" t="n"/>
    </row>
    <row r="450" ht="15.75" customHeight="1" s="198">
      <c r="A450" s="39" t="n"/>
      <c r="B450" s="39" t="n"/>
      <c r="C450" s="39" t="n"/>
      <c r="D450" s="39" t="n"/>
      <c r="E450" s="39" t="n"/>
      <c r="F450" s="39" t="n"/>
      <c r="G450" s="39" t="n"/>
      <c r="H450" s="39" t="n"/>
      <c r="I450" s="39" t="n"/>
      <c r="J450" s="39" t="n"/>
      <c r="K450" s="39" t="n"/>
      <c r="L450" s="39" t="n"/>
      <c r="M450" s="39" t="n"/>
      <c r="N450" s="39" t="n"/>
      <c r="O450" s="39" t="n"/>
      <c r="P450" s="39" t="n"/>
      <c r="Q450" s="39" t="n"/>
      <c r="R450" s="39" t="n"/>
      <c r="S450" s="39" t="n"/>
      <c r="T450" s="39" t="n"/>
      <c r="U450" s="39" t="n"/>
      <c r="V450" s="39" t="n"/>
      <c r="W450" s="39" t="n"/>
      <c r="X450" s="39" t="n"/>
      <c r="Y450" s="39" t="n"/>
      <c r="Z450" s="39" t="n"/>
    </row>
    <row r="451" ht="15.75" customHeight="1" s="198">
      <c r="A451" s="39" t="n"/>
      <c r="B451" s="39" t="n"/>
      <c r="C451" s="39" t="n"/>
      <c r="D451" s="39" t="n"/>
      <c r="E451" s="39" t="n"/>
      <c r="F451" s="39" t="n"/>
      <c r="G451" s="39" t="n"/>
      <c r="H451" s="39" t="n"/>
      <c r="I451" s="39" t="n"/>
      <c r="J451" s="39" t="n"/>
      <c r="K451" s="39" t="n"/>
      <c r="L451" s="39" t="n"/>
      <c r="M451" s="39" t="n"/>
      <c r="N451" s="39" t="n"/>
      <c r="O451" s="39" t="n"/>
      <c r="P451" s="39" t="n"/>
      <c r="Q451" s="39" t="n"/>
      <c r="R451" s="39" t="n"/>
      <c r="S451" s="39" t="n"/>
      <c r="T451" s="39" t="n"/>
      <c r="U451" s="39" t="n"/>
      <c r="V451" s="39" t="n"/>
      <c r="W451" s="39" t="n"/>
      <c r="X451" s="39" t="n"/>
      <c r="Y451" s="39" t="n"/>
      <c r="Z451" s="39" t="n"/>
    </row>
    <row r="452" ht="15.75" customHeight="1" s="198">
      <c r="A452" s="39" t="n"/>
      <c r="B452" s="39" t="n"/>
      <c r="C452" s="39" t="n"/>
      <c r="D452" s="39" t="n"/>
      <c r="E452" s="39" t="n"/>
      <c r="F452" s="39" t="n"/>
      <c r="G452" s="39" t="n"/>
      <c r="H452" s="39" t="n"/>
      <c r="I452" s="39" t="n"/>
      <c r="J452" s="39" t="n"/>
      <c r="K452" s="39" t="n"/>
      <c r="L452" s="39" t="n"/>
      <c r="M452" s="39" t="n"/>
      <c r="N452" s="39" t="n"/>
      <c r="O452" s="39" t="n"/>
      <c r="P452" s="39" t="n"/>
      <c r="Q452" s="39" t="n"/>
      <c r="R452" s="39" t="n"/>
      <c r="S452" s="39" t="n"/>
      <c r="T452" s="39" t="n"/>
      <c r="U452" s="39" t="n"/>
      <c r="V452" s="39" t="n"/>
      <c r="W452" s="39" t="n"/>
      <c r="X452" s="39" t="n"/>
      <c r="Y452" s="39" t="n"/>
      <c r="Z452" s="39" t="n"/>
    </row>
    <row r="453" ht="15.75" customHeight="1" s="198">
      <c r="A453" s="39" t="n"/>
      <c r="B453" s="39" t="n"/>
      <c r="C453" s="39" t="n"/>
      <c r="D453" s="39" t="n"/>
      <c r="E453" s="39" t="n"/>
      <c r="F453" s="39" t="n"/>
      <c r="G453" s="39" t="n"/>
      <c r="H453" s="39" t="n"/>
      <c r="I453" s="39" t="n"/>
      <c r="J453" s="39" t="n"/>
      <c r="K453" s="39" t="n"/>
      <c r="L453" s="39" t="n"/>
      <c r="M453" s="39" t="n"/>
      <c r="N453" s="39" t="n"/>
      <c r="O453" s="39" t="n"/>
      <c r="P453" s="39" t="n"/>
      <c r="Q453" s="39" t="n"/>
      <c r="R453" s="39" t="n"/>
      <c r="S453" s="39" t="n"/>
      <c r="T453" s="39" t="n"/>
      <c r="U453" s="39" t="n"/>
      <c r="V453" s="39" t="n"/>
      <c r="W453" s="39" t="n"/>
      <c r="X453" s="39" t="n"/>
      <c r="Y453" s="39" t="n"/>
      <c r="Z453" s="39" t="n"/>
    </row>
    <row r="454" ht="15.75" customHeight="1" s="198">
      <c r="A454" s="39" t="n"/>
      <c r="B454" s="39" t="n"/>
      <c r="C454" s="39" t="n"/>
      <c r="D454" s="39" t="n"/>
      <c r="E454" s="39" t="n"/>
      <c r="F454" s="39" t="n"/>
      <c r="G454" s="39" t="n"/>
      <c r="H454" s="39" t="n"/>
      <c r="I454" s="39" t="n"/>
      <c r="J454" s="39" t="n"/>
      <c r="K454" s="39" t="n"/>
      <c r="L454" s="39" t="n"/>
      <c r="M454" s="39" t="n"/>
      <c r="N454" s="39" t="n"/>
      <c r="O454" s="39" t="n"/>
      <c r="P454" s="39" t="n"/>
      <c r="Q454" s="39" t="n"/>
      <c r="R454" s="39" t="n"/>
      <c r="S454" s="39" t="n"/>
      <c r="T454" s="39" t="n"/>
      <c r="U454" s="39" t="n"/>
      <c r="V454" s="39" t="n"/>
      <c r="W454" s="39" t="n"/>
      <c r="X454" s="39" t="n"/>
      <c r="Y454" s="39" t="n"/>
      <c r="Z454" s="39" t="n"/>
    </row>
    <row r="455" ht="15.75" customHeight="1" s="198">
      <c r="A455" s="39" t="n"/>
      <c r="B455" s="39" t="n"/>
      <c r="C455" s="39" t="n"/>
      <c r="D455" s="39" t="n"/>
      <c r="E455" s="39" t="n"/>
      <c r="F455" s="39" t="n"/>
      <c r="G455" s="39" t="n"/>
      <c r="H455" s="39" t="n"/>
      <c r="I455" s="39" t="n"/>
      <c r="J455" s="39" t="n"/>
      <c r="K455" s="39" t="n"/>
      <c r="L455" s="39" t="n"/>
      <c r="M455" s="39" t="n"/>
      <c r="N455" s="39" t="n"/>
      <c r="O455" s="39" t="n"/>
      <c r="P455" s="39" t="n"/>
      <c r="Q455" s="39" t="n"/>
      <c r="R455" s="39" t="n"/>
      <c r="S455" s="39" t="n"/>
      <c r="T455" s="39" t="n"/>
      <c r="U455" s="39" t="n"/>
      <c r="V455" s="39" t="n"/>
      <c r="W455" s="39" t="n"/>
      <c r="X455" s="39" t="n"/>
      <c r="Y455" s="39" t="n"/>
      <c r="Z455" s="39" t="n"/>
    </row>
    <row r="456" ht="15.75" customHeight="1" s="198">
      <c r="A456" s="39" t="n"/>
      <c r="B456" s="39" t="n"/>
      <c r="C456" s="39" t="n"/>
      <c r="D456" s="39" t="n"/>
      <c r="E456" s="39" t="n"/>
      <c r="F456" s="39" t="n"/>
      <c r="G456" s="39" t="n"/>
      <c r="H456" s="39" t="n"/>
      <c r="I456" s="39" t="n"/>
      <c r="J456" s="39" t="n"/>
      <c r="K456" s="39" t="n"/>
      <c r="L456" s="39" t="n"/>
      <c r="M456" s="39" t="n"/>
      <c r="N456" s="39" t="n"/>
      <c r="O456" s="39" t="n"/>
      <c r="P456" s="39" t="n"/>
      <c r="Q456" s="39" t="n"/>
      <c r="R456" s="39" t="n"/>
      <c r="S456" s="39" t="n"/>
      <c r="T456" s="39" t="n"/>
      <c r="U456" s="39" t="n"/>
      <c r="V456" s="39" t="n"/>
      <c r="W456" s="39" t="n"/>
      <c r="X456" s="39" t="n"/>
      <c r="Y456" s="39" t="n"/>
      <c r="Z456" s="39" t="n"/>
    </row>
    <row r="457" ht="15.75" customHeight="1" s="198">
      <c r="A457" s="39" t="n"/>
      <c r="B457" s="39" t="n"/>
      <c r="C457" s="39" t="n"/>
      <c r="D457" s="39" t="n"/>
      <c r="E457" s="39" t="n"/>
      <c r="F457" s="39" t="n"/>
      <c r="G457" s="39" t="n"/>
      <c r="H457" s="39" t="n"/>
      <c r="I457" s="39" t="n"/>
      <c r="J457" s="39" t="n"/>
      <c r="K457" s="39" t="n"/>
      <c r="L457" s="39" t="n"/>
      <c r="M457" s="39" t="n"/>
      <c r="N457" s="39" t="n"/>
      <c r="O457" s="39" t="n"/>
      <c r="P457" s="39" t="n"/>
      <c r="Q457" s="39" t="n"/>
      <c r="R457" s="39" t="n"/>
      <c r="S457" s="39" t="n"/>
      <c r="T457" s="39" t="n"/>
      <c r="U457" s="39" t="n"/>
      <c r="V457" s="39" t="n"/>
      <c r="W457" s="39" t="n"/>
      <c r="X457" s="39" t="n"/>
      <c r="Y457" s="39" t="n"/>
      <c r="Z457" s="39" t="n"/>
    </row>
    <row r="458" ht="15.75" customHeight="1" s="198">
      <c r="A458" s="39" t="n"/>
      <c r="B458" s="39" t="n"/>
      <c r="C458" s="39" t="n"/>
      <c r="D458" s="39" t="n"/>
      <c r="E458" s="39" t="n"/>
      <c r="F458" s="39" t="n"/>
      <c r="G458" s="39" t="n"/>
      <c r="H458" s="39" t="n"/>
      <c r="I458" s="39" t="n"/>
      <c r="J458" s="39" t="n"/>
      <c r="K458" s="39" t="n"/>
      <c r="L458" s="39" t="n"/>
      <c r="M458" s="39" t="n"/>
      <c r="N458" s="39" t="n"/>
      <c r="O458" s="39" t="n"/>
      <c r="P458" s="39" t="n"/>
      <c r="Q458" s="39" t="n"/>
      <c r="R458" s="39" t="n"/>
      <c r="S458" s="39" t="n"/>
      <c r="T458" s="39" t="n"/>
      <c r="U458" s="39" t="n"/>
      <c r="V458" s="39" t="n"/>
      <c r="W458" s="39" t="n"/>
      <c r="X458" s="39" t="n"/>
      <c r="Y458" s="39" t="n"/>
      <c r="Z458" s="39" t="n"/>
    </row>
    <row r="459" ht="15.75" customHeight="1" s="198">
      <c r="A459" s="39" t="n"/>
      <c r="B459" s="39" t="n"/>
      <c r="C459" s="39" t="n"/>
      <c r="D459" s="39" t="n"/>
      <c r="E459" s="39" t="n"/>
      <c r="F459" s="39" t="n"/>
      <c r="G459" s="39" t="n"/>
      <c r="H459" s="39" t="n"/>
      <c r="I459" s="39" t="n"/>
      <c r="J459" s="39" t="n"/>
      <c r="K459" s="39" t="n"/>
      <c r="L459" s="39" t="n"/>
      <c r="M459" s="39" t="n"/>
      <c r="N459" s="39" t="n"/>
      <c r="O459" s="39" t="n"/>
      <c r="P459" s="39" t="n"/>
      <c r="Q459" s="39" t="n"/>
      <c r="R459" s="39" t="n"/>
      <c r="S459" s="39" t="n"/>
      <c r="T459" s="39" t="n"/>
      <c r="U459" s="39" t="n"/>
      <c r="V459" s="39" t="n"/>
      <c r="W459" s="39" t="n"/>
      <c r="X459" s="39" t="n"/>
      <c r="Y459" s="39" t="n"/>
      <c r="Z459" s="39" t="n"/>
    </row>
    <row r="460" ht="15.75" customHeight="1" s="198">
      <c r="A460" s="39" t="n"/>
      <c r="B460" s="39" t="n"/>
      <c r="C460" s="39" t="n"/>
      <c r="D460" s="39" t="n"/>
      <c r="E460" s="39" t="n"/>
      <c r="F460" s="39" t="n"/>
      <c r="G460" s="39" t="n"/>
      <c r="H460" s="39" t="n"/>
      <c r="I460" s="39" t="n"/>
      <c r="J460" s="39" t="n"/>
      <c r="K460" s="39" t="n"/>
      <c r="L460" s="39" t="n"/>
      <c r="M460" s="39" t="n"/>
      <c r="N460" s="39" t="n"/>
      <c r="O460" s="39" t="n"/>
      <c r="P460" s="39" t="n"/>
      <c r="Q460" s="39" t="n"/>
      <c r="R460" s="39" t="n"/>
      <c r="S460" s="39" t="n"/>
      <c r="T460" s="39" t="n"/>
      <c r="U460" s="39" t="n"/>
      <c r="V460" s="39" t="n"/>
      <c r="W460" s="39" t="n"/>
      <c r="X460" s="39" t="n"/>
      <c r="Y460" s="39" t="n"/>
      <c r="Z460" s="39" t="n"/>
    </row>
    <row r="461" ht="15.75" customHeight="1" s="198">
      <c r="A461" s="39" t="n"/>
      <c r="B461" s="39" t="n"/>
      <c r="C461" s="39" t="n"/>
      <c r="D461" s="39" t="n"/>
      <c r="E461" s="39" t="n"/>
      <c r="F461" s="39" t="n"/>
      <c r="G461" s="39" t="n"/>
      <c r="H461" s="39" t="n"/>
      <c r="I461" s="39" t="n"/>
      <c r="J461" s="39" t="n"/>
      <c r="K461" s="39" t="n"/>
      <c r="L461" s="39" t="n"/>
      <c r="M461" s="39" t="n"/>
      <c r="N461" s="39" t="n"/>
      <c r="O461" s="39" t="n"/>
      <c r="P461" s="39" t="n"/>
      <c r="Q461" s="39" t="n"/>
      <c r="R461" s="39" t="n"/>
      <c r="S461" s="39" t="n"/>
      <c r="T461" s="39" t="n"/>
      <c r="U461" s="39" t="n"/>
      <c r="V461" s="39" t="n"/>
      <c r="W461" s="39" t="n"/>
      <c r="X461" s="39" t="n"/>
      <c r="Y461" s="39" t="n"/>
      <c r="Z461" s="39" t="n"/>
    </row>
    <row r="462" ht="15.75" customHeight="1" s="198">
      <c r="A462" s="39" t="n"/>
      <c r="B462" s="39" t="n"/>
      <c r="C462" s="39" t="n"/>
      <c r="D462" s="39" t="n"/>
      <c r="E462" s="39" t="n"/>
      <c r="F462" s="39" t="n"/>
      <c r="G462" s="39" t="n"/>
      <c r="H462" s="39" t="n"/>
      <c r="I462" s="39" t="n"/>
      <c r="J462" s="39" t="n"/>
      <c r="K462" s="39" t="n"/>
      <c r="L462" s="39" t="n"/>
      <c r="M462" s="39" t="n"/>
      <c r="N462" s="39" t="n"/>
      <c r="O462" s="39" t="n"/>
      <c r="P462" s="39" t="n"/>
      <c r="Q462" s="39" t="n"/>
      <c r="R462" s="39" t="n"/>
      <c r="S462" s="39" t="n"/>
      <c r="T462" s="39" t="n"/>
      <c r="U462" s="39" t="n"/>
      <c r="V462" s="39" t="n"/>
      <c r="W462" s="39" t="n"/>
      <c r="X462" s="39" t="n"/>
      <c r="Y462" s="39" t="n"/>
      <c r="Z462" s="39" t="n"/>
    </row>
    <row r="463" ht="15.75" customHeight="1" s="198">
      <c r="A463" s="39" t="n"/>
      <c r="B463" s="39" t="n"/>
      <c r="C463" s="39" t="n"/>
      <c r="D463" s="39" t="n"/>
      <c r="E463" s="39" t="n"/>
      <c r="F463" s="39" t="n"/>
      <c r="G463" s="39" t="n"/>
      <c r="H463" s="39" t="n"/>
      <c r="I463" s="39" t="n"/>
      <c r="J463" s="39" t="n"/>
      <c r="K463" s="39" t="n"/>
      <c r="L463" s="39" t="n"/>
      <c r="M463" s="39" t="n"/>
      <c r="N463" s="39" t="n"/>
      <c r="O463" s="39" t="n"/>
      <c r="P463" s="39" t="n"/>
      <c r="Q463" s="39" t="n"/>
      <c r="R463" s="39" t="n"/>
      <c r="S463" s="39" t="n"/>
      <c r="T463" s="39" t="n"/>
      <c r="U463" s="39" t="n"/>
      <c r="V463" s="39" t="n"/>
      <c r="W463" s="39" t="n"/>
      <c r="X463" s="39" t="n"/>
      <c r="Y463" s="39" t="n"/>
      <c r="Z463" s="39" t="n"/>
    </row>
    <row r="464" ht="15.75" customHeight="1" s="198">
      <c r="A464" s="39" t="n"/>
      <c r="B464" s="39" t="n"/>
      <c r="C464" s="39" t="n"/>
      <c r="D464" s="39" t="n"/>
      <c r="E464" s="39" t="n"/>
      <c r="F464" s="39" t="n"/>
      <c r="G464" s="39" t="n"/>
      <c r="H464" s="39" t="n"/>
      <c r="I464" s="39" t="n"/>
      <c r="J464" s="39" t="n"/>
      <c r="K464" s="39" t="n"/>
      <c r="L464" s="39" t="n"/>
      <c r="M464" s="39" t="n"/>
      <c r="N464" s="39" t="n"/>
      <c r="O464" s="39" t="n"/>
      <c r="P464" s="39" t="n"/>
      <c r="Q464" s="39" t="n"/>
      <c r="R464" s="39" t="n"/>
      <c r="S464" s="39" t="n"/>
      <c r="T464" s="39" t="n"/>
      <c r="U464" s="39" t="n"/>
      <c r="V464" s="39" t="n"/>
      <c r="W464" s="39" t="n"/>
      <c r="X464" s="39" t="n"/>
      <c r="Y464" s="39" t="n"/>
      <c r="Z464" s="39" t="n"/>
    </row>
    <row r="465" ht="15.75" customHeight="1" s="198">
      <c r="A465" s="39" t="n"/>
      <c r="B465" s="39" t="n"/>
      <c r="C465" s="39" t="n"/>
      <c r="D465" s="39" t="n"/>
      <c r="E465" s="39" t="n"/>
      <c r="F465" s="39" t="n"/>
      <c r="G465" s="39" t="n"/>
      <c r="H465" s="39" t="n"/>
      <c r="I465" s="39" t="n"/>
      <c r="J465" s="39" t="n"/>
      <c r="K465" s="39" t="n"/>
      <c r="L465" s="39" t="n"/>
      <c r="M465" s="39" t="n"/>
      <c r="N465" s="39" t="n"/>
      <c r="O465" s="39" t="n"/>
      <c r="P465" s="39" t="n"/>
      <c r="Q465" s="39" t="n"/>
      <c r="R465" s="39" t="n"/>
      <c r="S465" s="39" t="n"/>
      <c r="T465" s="39" t="n"/>
      <c r="U465" s="39" t="n"/>
      <c r="V465" s="39" t="n"/>
      <c r="W465" s="39" t="n"/>
      <c r="X465" s="39" t="n"/>
      <c r="Y465" s="39" t="n"/>
      <c r="Z465" s="39" t="n"/>
    </row>
    <row r="466" ht="15.75" customHeight="1" s="198">
      <c r="A466" s="39" t="n"/>
      <c r="B466" s="39" t="n"/>
      <c r="C466" s="39" t="n"/>
      <c r="D466" s="39" t="n"/>
      <c r="E466" s="39" t="n"/>
      <c r="F466" s="39" t="n"/>
      <c r="G466" s="39" t="n"/>
      <c r="H466" s="39" t="n"/>
      <c r="I466" s="39" t="n"/>
      <c r="J466" s="39" t="n"/>
      <c r="K466" s="39" t="n"/>
      <c r="L466" s="39" t="n"/>
      <c r="M466" s="39" t="n"/>
      <c r="N466" s="39" t="n"/>
      <c r="O466" s="39" t="n"/>
      <c r="P466" s="39" t="n"/>
      <c r="Q466" s="39" t="n"/>
      <c r="R466" s="39" t="n"/>
      <c r="S466" s="39" t="n"/>
      <c r="T466" s="39" t="n"/>
      <c r="U466" s="39" t="n"/>
      <c r="V466" s="39" t="n"/>
      <c r="W466" s="39" t="n"/>
      <c r="X466" s="39" t="n"/>
      <c r="Y466" s="39" t="n"/>
      <c r="Z466" s="39" t="n"/>
    </row>
    <row r="467" ht="15.75" customHeight="1" s="198">
      <c r="A467" s="39" t="n"/>
      <c r="B467" s="39" t="n"/>
      <c r="C467" s="39" t="n"/>
      <c r="D467" s="39" t="n"/>
      <c r="E467" s="39" t="n"/>
      <c r="F467" s="39" t="n"/>
      <c r="G467" s="39" t="n"/>
      <c r="H467" s="39" t="n"/>
      <c r="I467" s="39" t="n"/>
      <c r="J467" s="39" t="n"/>
      <c r="K467" s="39" t="n"/>
      <c r="L467" s="39" t="n"/>
      <c r="M467" s="39" t="n"/>
      <c r="N467" s="39" t="n"/>
      <c r="O467" s="39" t="n"/>
      <c r="P467" s="39" t="n"/>
      <c r="Q467" s="39" t="n"/>
      <c r="R467" s="39" t="n"/>
      <c r="S467" s="39" t="n"/>
      <c r="T467" s="39" t="n"/>
      <c r="U467" s="39" t="n"/>
      <c r="V467" s="39" t="n"/>
      <c r="W467" s="39" t="n"/>
      <c r="X467" s="39" t="n"/>
      <c r="Y467" s="39" t="n"/>
      <c r="Z467" s="39" t="n"/>
    </row>
    <row r="468" ht="15.75" customHeight="1" s="198">
      <c r="A468" s="39" t="n"/>
      <c r="B468" s="39" t="n"/>
      <c r="C468" s="39" t="n"/>
      <c r="D468" s="39" t="n"/>
      <c r="E468" s="39" t="n"/>
      <c r="F468" s="39" t="n"/>
      <c r="G468" s="39" t="n"/>
      <c r="H468" s="39" t="n"/>
      <c r="I468" s="39" t="n"/>
      <c r="J468" s="39" t="n"/>
      <c r="K468" s="39" t="n"/>
      <c r="L468" s="39" t="n"/>
      <c r="M468" s="39" t="n"/>
      <c r="N468" s="39" t="n"/>
      <c r="O468" s="39" t="n"/>
      <c r="P468" s="39" t="n"/>
      <c r="Q468" s="39" t="n"/>
      <c r="R468" s="39" t="n"/>
      <c r="S468" s="39" t="n"/>
      <c r="T468" s="39" t="n"/>
      <c r="U468" s="39" t="n"/>
      <c r="V468" s="39" t="n"/>
      <c r="W468" s="39" t="n"/>
      <c r="X468" s="39" t="n"/>
      <c r="Y468" s="39" t="n"/>
      <c r="Z468" s="39" t="n"/>
    </row>
    <row r="469" ht="15.75" customHeight="1" s="198">
      <c r="A469" s="39" t="n"/>
      <c r="B469" s="39" t="n"/>
      <c r="C469" s="39" t="n"/>
      <c r="D469" s="39" t="n"/>
      <c r="E469" s="39" t="n"/>
      <c r="F469" s="39" t="n"/>
      <c r="G469" s="39" t="n"/>
      <c r="H469" s="39" t="n"/>
      <c r="I469" s="39" t="n"/>
      <c r="J469" s="39" t="n"/>
      <c r="K469" s="39" t="n"/>
      <c r="L469" s="39" t="n"/>
      <c r="M469" s="39" t="n"/>
      <c r="N469" s="39" t="n"/>
      <c r="O469" s="39" t="n"/>
      <c r="P469" s="39" t="n"/>
      <c r="Q469" s="39" t="n"/>
      <c r="R469" s="39" t="n"/>
      <c r="S469" s="39" t="n"/>
      <c r="T469" s="39" t="n"/>
      <c r="U469" s="39" t="n"/>
      <c r="V469" s="39" t="n"/>
      <c r="W469" s="39" t="n"/>
      <c r="X469" s="39" t="n"/>
      <c r="Y469" s="39" t="n"/>
      <c r="Z469" s="39" t="n"/>
    </row>
    <row r="470" ht="15.75" customHeight="1" s="198">
      <c r="A470" s="39" t="n"/>
      <c r="B470" s="39" t="n"/>
      <c r="C470" s="39" t="n"/>
      <c r="D470" s="39" t="n"/>
      <c r="E470" s="39" t="n"/>
      <c r="F470" s="39" t="n"/>
      <c r="G470" s="39" t="n"/>
      <c r="H470" s="39" t="n"/>
      <c r="I470" s="39" t="n"/>
      <c r="J470" s="39" t="n"/>
      <c r="K470" s="39" t="n"/>
      <c r="L470" s="39" t="n"/>
      <c r="M470" s="39" t="n"/>
      <c r="N470" s="39" t="n"/>
      <c r="O470" s="39" t="n"/>
      <c r="P470" s="39" t="n"/>
      <c r="Q470" s="39" t="n"/>
      <c r="R470" s="39" t="n"/>
      <c r="S470" s="39" t="n"/>
      <c r="T470" s="39" t="n"/>
      <c r="U470" s="39" t="n"/>
      <c r="V470" s="39" t="n"/>
      <c r="W470" s="39" t="n"/>
      <c r="X470" s="39" t="n"/>
      <c r="Y470" s="39" t="n"/>
      <c r="Z470" s="39" t="n"/>
    </row>
    <row r="471" ht="15.75" customHeight="1" s="198">
      <c r="A471" s="39" t="n"/>
      <c r="B471" s="39" t="n"/>
      <c r="C471" s="39" t="n"/>
      <c r="D471" s="39" t="n"/>
      <c r="E471" s="39" t="n"/>
      <c r="F471" s="39" t="n"/>
      <c r="G471" s="39" t="n"/>
      <c r="H471" s="39" t="n"/>
      <c r="I471" s="39" t="n"/>
      <c r="J471" s="39" t="n"/>
      <c r="K471" s="39" t="n"/>
      <c r="L471" s="39" t="n"/>
      <c r="M471" s="39" t="n"/>
      <c r="N471" s="39" t="n"/>
      <c r="O471" s="39" t="n"/>
      <c r="P471" s="39" t="n"/>
      <c r="Q471" s="39" t="n"/>
      <c r="R471" s="39" t="n"/>
      <c r="S471" s="39" t="n"/>
      <c r="T471" s="39" t="n"/>
      <c r="U471" s="39" t="n"/>
      <c r="V471" s="39" t="n"/>
      <c r="W471" s="39" t="n"/>
      <c r="X471" s="39" t="n"/>
      <c r="Y471" s="39" t="n"/>
      <c r="Z471" s="39" t="n"/>
    </row>
    <row r="472" ht="15.75" customHeight="1" s="198">
      <c r="A472" s="39" t="n"/>
      <c r="B472" s="39" t="n"/>
      <c r="C472" s="39" t="n"/>
      <c r="D472" s="39" t="n"/>
      <c r="E472" s="39" t="n"/>
      <c r="F472" s="39" t="n"/>
      <c r="G472" s="39" t="n"/>
      <c r="H472" s="39" t="n"/>
      <c r="I472" s="39" t="n"/>
      <c r="J472" s="39" t="n"/>
      <c r="K472" s="39" t="n"/>
      <c r="L472" s="39" t="n"/>
      <c r="M472" s="39" t="n"/>
      <c r="N472" s="39" t="n"/>
      <c r="O472" s="39" t="n"/>
      <c r="P472" s="39" t="n"/>
      <c r="Q472" s="39" t="n"/>
      <c r="R472" s="39" t="n"/>
      <c r="S472" s="39" t="n"/>
      <c r="T472" s="39" t="n"/>
      <c r="U472" s="39" t="n"/>
      <c r="V472" s="39" t="n"/>
      <c r="W472" s="39" t="n"/>
      <c r="X472" s="39" t="n"/>
      <c r="Y472" s="39" t="n"/>
      <c r="Z472" s="39" t="n"/>
    </row>
    <row r="473" ht="15.75" customHeight="1" s="198">
      <c r="A473" s="39" t="n"/>
      <c r="B473" s="39" t="n"/>
      <c r="C473" s="39" t="n"/>
      <c r="D473" s="39" t="n"/>
      <c r="E473" s="39" t="n"/>
      <c r="F473" s="39" t="n"/>
      <c r="G473" s="39" t="n"/>
      <c r="H473" s="39" t="n"/>
      <c r="I473" s="39" t="n"/>
      <c r="J473" s="39" t="n"/>
      <c r="K473" s="39" t="n"/>
      <c r="L473" s="39" t="n"/>
      <c r="M473" s="39" t="n"/>
      <c r="N473" s="39" t="n"/>
      <c r="O473" s="39" t="n"/>
      <c r="P473" s="39" t="n"/>
      <c r="Q473" s="39" t="n"/>
      <c r="R473" s="39" t="n"/>
      <c r="S473" s="39" t="n"/>
      <c r="T473" s="39" t="n"/>
      <c r="U473" s="39" t="n"/>
      <c r="V473" s="39" t="n"/>
      <c r="W473" s="39" t="n"/>
      <c r="X473" s="39" t="n"/>
      <c r="Y473" s="39" t="n"/>
      <c r="Z473" s="39" t="n"/>
    </row>
    <row r="474" ht="15.75" customHeight="1" s="198">
      <c r="A474" s="39" t="n"/>
      <c r="B474" s="39" t="n"/>
      <c r="C474" s="39" t="n"/>
      <c r="D474" s="39" t="n"/>
      <c r="E474" s="39" t="n"/>
      <c r="F474" s="39" t="n"/>
      <c r="G474" s="39" t="n"/>
      <c r="H474" s="39" t="n"/>
      <c r="I474" s="39" t="n"/>
      <c r="J474" s="39" t="n"/>
      <c r="K474" s="39" t="n"/>
      <c r="L474" s="39" t="n"/>
      <c r="M474" s="39" t="n"/>
      <c r="N474" s="39" t="n"/>
      <c r="O474" s="39" t="n"/>
      <c r="P474" s="39" t="n"/>
      <c r="Q474" s="39" t="n"/>
      <c r="R474" s="39" t="n"/>
      <c r="S474" s="39" t="n"/>
      <c r="T474" s="39" t="n"/>
      <c r="U474" s="39" t="n"/>
      <c r="V474" s="39" t="n"/>
      <c r="W474" s="39" t="n"/>
      <c r="X474" s="39" t="n"/>
      <c r="Y474" s="39" t="n"/>
      <c r="Z474" s="39" t="n"/>
    </row>
    <row r="475" ht="15.75" customHeight="1" s="198">
      <c r="A475" s="39" t="n"/>
      <c r="B475" s="39" t="n"/>
      <c r="C475" s="39" t="n"/>
      <c r="D475" s="39" t="n"/>
      <c r="E475" s="39" t="n"/>
      <c r="F475" s="39" t="n"/>
      <c r="G475" s="39" t="n"/>
      <c r="H475" s="39" t="n"/>
      <c r="I475" s="39" t="n"/>
      <c r="J475" s="39" t="n"/>
      <c r="K475" s="39" t="n"/>
      <c r="L475" s="39" t="n"/>
      <c r="M475" s="39" t="n"/>
      <c r="N475" s="39" t="n"/>
      <c r="O475" s="39" t="n"/>
      <c r="P475" s="39" t="n"/>
      <c r="Q475" s="39" t="n"/>
      <c r="R475" s="39" t="n"/>
      <c r="S475" s="39" t="n"/>
      <c r="T475" s="39" t="n"/>
      <c r="U475" s="39" t="n"/>
      <c r="V475" s="39" t="n"/>
      <c r="W475" s="39" t="n"/>
      <c r="X475" s="39" t="n"/>
      <c r="Y475" s="39" t="n"/>
      <c r="Z475" s="39" t="n"/>
    </row>
    <row r="476" ht="15.75" customHeight="1" s="198">
      <c r="A476" s="39" t="n"/>
      <c r="B476" s="39" t="n"/>
      <c r="C476" s="39" t="n"/>
      <c r="D476" s="39" t="n"/>
      <c r="E476" s="39" t="n"/>
      <c r="F476" s="39" t="n"/>
      <c r="G476" s="39" t="n"/>
      <c r="H476" s="39" t="n"/>
      <c r="I476" s="39" t="n"/>
      <c r="J476" s="39" t="n"/>
      <c r="K476" s="39" t="n"/>
      <c r="L476" s="39" t="n"/>
      <c r="M476" s="39" t="n"/>
      <c r="N476" s="39" t="n"/>
      <c r="O476" s="39" t="n"/>
      <c r="P476" s="39" t="n"/>
      <c r="Q476" s="39" t="n"/>
      <c r="R476" s="39" t="n"/>
      <c r="S476" s="39" t="n"/>
      <c r="T476" s="39" t="n"/>
      <c r="U476" s="39" t="n"/>
      <c r="V476" s="39" t="n"/>
      <c r="W476" s="39" t="n"/>
      <c r="X476" s="39" t="n"/>
      <c r="Y476" s="39" t="n"/>
      <c r="Z476" s="39" t="n"/>
    </row>
    <row r="477" ht="15.75" customHeight="1" s="198">
      <c r="A477" s="39" t="n"/>
      <c r="B477" s="39" t="n"/>
      <c r="C477" s="39" t="n"/>
      <c r="D477" s="39" t="n"/>
      <c r="E477" s="39" t="n"/>
      <c r="F477" s="39" t="n"/>
      <c r="G477" s="39" t="n"/>
      <c r="H477" s="39" t="n"/>
      <c r="I477" s="39" t="n"/>
      <c r="J477" s="39" t="n"/>
      <c r="K477" s="39" t="n"/>
      <c r="L477" s="39" t="n"/>
      <c r="M477" s="39" t="n"/>
      <c r="N477" s="39" t="n"/>
      <c r="O477" s="39" t="n"/>
      <c r="P477" s="39" t="n"/>
      <c r="Q477" s="39" t="n"/>
      <c r="R477" s="39" t="n"/>
      <c r="S477" s="39" t="n"/>
      <c r="T477" s="39" t="n"/>
      <c r="U477" s="39" t="n"/>
      <c r="V477" s="39" t="n"/>
      <c r="W477" s="39" t="n"/>
      <c r="X477" s="39" t="n"/>
      <c r="Y477" s="39" t="n"/>
      <c r="Z477" s="39" t="n"/>
    </row>
    <row r="478" ht="15.75" customHeight="1" s="198">
      <c r="A478" s="39" t="n"/>
      <c r="B478" s="39" t="n"/>
      <c r="C478" s="39" t="n"/>
      <c r="D478" s="39" t="n"/>
      <c r="E478" s="39" t="n"/>
      <c r="F478" s="39" t="n"/>
      <c r="G478" s="39" t="n"/>
      <c r="H478" s="39" t="n"/>
      <c r="I478" s="39" t="n"/>
      <c r="J478" s="39" t="n"/>
      <c r="K478" s="39" t="n"/>
      <c r="L478" s="39" t="n"/>
      <c r="M478" s="39" t="n"/>
      <c r="N478" s="39" t="n"/>
      <c r="O478" s="39" t="n"/>
      <c r="P478" s="39" t="n"/>
      <c r="Q478" s="39" t="n"/>
      <c r="R478" s="39" t="n"/>
      <c r="S478" s="39" t="n"/>
      <c r="T478" s="39" t="n"/>
      <c r="U478" s="39" t="n"/>
      <c r="V478" s="39" t="n"/>
      <c r="W478" s="39" t="n"/>
      <c r="X478" s="39" t="n"/>
      <c r="Y478" s="39" t="n"/>
      <c r="Z478" s="39" t="n"/>
    </row>
    <row r="479" ht="15.75" customHeight="1" s="198">
      <c r="A479" s="39" t="n"/>
      <c r="B479" s="39" t="n"/>
      <c r="C479" s="39" t="n"/>
      <c r="D479" s="39" t="n"/>
      <c r="E479" s="39" t="n"/>
      <c r="F479" s="39" t="n"/>
      <c r="G479" s="39" t="n"/>
      <c r="H479" s="39" t="n"/>
      <c r="I479" s="39" t="n"/>
      <c r="J479" s="39" t="n"/>
      <c r="K479" s="39" t="n"/>
      <c r="L479" s="39" t="n"/>
      <c r="M479" s="39" t="n"/>
      <c r="N479" s="39" t="n"/>
      <c r="O479" s="39" t="n"/>
      <c r="P479" s="39" t="n"/>
      <c r="Q479" s="39" t="n"/>
      <c r="R479" s="39" t="n"/>
      <c r="S479" s="39" t="n"/>
      <c r="T479" s="39" t="n"/>
      <c r="U479" s="39" t="n"/>
      <c r="V479" s="39" t="n"/>
      <c r="W479" s="39" t="n"/>
      <c r="X479" s="39" t="n"/>
      <c r="Y479" s="39" t="n"/>
      <c r="Z479" s="39" t="n"/>
    </row>
    <row r="480" ht="15.75" customHeight="1" s="198">
      <c r="A480" s="39" t="n"/>
      <c r="B480" s="39" t="n"/>
      <c r="C480" s="39" t="n"/>
      <c r="D480" s="39" t="n"/>
      <c r="E480" s="39" t="n"/>
      <c r="F480" s="39" t="n"/>
      <c r="G480" s="39" t="n"/>
      <c r="H480" s="39" t="n"/>
      <c r="I480" s="39" t="n"/>
      <c r="J480" s="39" t="n"/>
      <c r="K480" s="39" t="n"/>
      <c r="L480" s="39" t="n"/>
      <c r="M480" s="39" t="n"/>
      <c r="N480" s="39" t="n"/>
      <c r="O480" s="39" t="n"/>
      <c r="P480" s="39" t="n"/>
      <c r="Q480" s="39" t="n"/>
      <c r="R480" s="39" t="n"/>
      <c r="S480" s="39" t="n"/>
      <c r="T480" s="39" t="n"/>
      <c r="U480" s="39" t="n"/>
      <c r="V480" s="39" t="n"/>
      <c r="W480" s="39" t="n"/>
      <c r="X480" s="39" t="n"/>
      <c r="Y480" s="39" t="n"/>
      <c r="Z480" s="39" t="n"/>
    </row>
    <row r="481" ht="15.75" customHeight="1" s="198">
      <c r="A481" s="39" t="n"/>
      <c r="B481" s="39" t="n"/>
      <c r="C481" s="39" t="n"/>
      <c r="D481" s="39" t="n"/>
      <c r="E481" s="39" t="n"/>
      <c r="F481" s="39" t="n"/>
      <c r="G481" s="39" t="n"/>
      <c r="H481" s="39" t="n"/>
      <c r="I481" s="39" t="n"/>
      <c r="J481" s="39" t="n"/>
      <c r="K481" s="39" t="n"/>
      <c r="L481" s="39" t="n"/>
      <c r="M481" s="39" t="n"/>
      <c r="N481" s="39" t="n"/>
      <c r="O481" s="39" t="n"/>
      <c r="P481" s="39" t="n"/>
      <c r="Q481" s="39" t="n"/>
      <c r="R481" s="39" t="n"/>
      <c r="S481" s="39" t="n"/>
      <c r="T481" s="39" t="n"/>
      <c r="U481" s="39" t="n"/>
      <c r="V481" s="39" t="n"/>
      <c r="W481" s="39" t="n"/>
      <c r="X481" s="39" t="n"/>
      <c r="Y481" s="39" t="n"/>
      <c r="Z481" s="39" t="n"/>
    </row>
    <row r="482" ht="15.75" customHeight="1" s="198">
      <c r="A482" s="39" t="n"/>
      <c r="B482" s="39" t="n"/>
      <c r="C482" s="39" t="n"/>
      <c r="D482" s="39" t="n"/>
      <c r="E482" s="39" t="n"/>
      <c r="F482" s="39" t="n"/>
      <c r="G482" s="39" t="n"/>
      <c r="H482" s="39" t="n"/>
      <c r="I482" s="39" t="n"/>
      <c r="J482" s="39" t="n"/>
      <c r="K482" s="39" t="n"/>
      <c r="L482" s="39" t="n"/>
      <c r="M482" s="39" t="n"/>
      <c r="N482" s="39" t="n"/>
      <c r="O482" s="39" t="n"/>
      <c r="P482" s="39" t="n"/>
      <c r="Q482" s="39" t="n"/>
      <c r="R482" s="39" t="n"/>
      <c r="S482" s="39" t="n"/>
      <c r="T482" s="39" t="n"/>
      <c r="U482" s="39" t="n"/>
      <c r="V482" s="39" t="n"/>
      <c r="W482" s="39" t="n"/>
      <c r="X482" s="39" t="n"/>
      <c r="Y482" s="39" t="n"/>
      <c r="Z482" s="39" t="n"/>
    </row>
    <row r="483" ht="15.75" customHeight="1" s="198">
      <c r="A483" s="39" t="n"/>
      <c r="B483" s="39" t="n"/>
      <c r="C483" s="39" t="n"/>
      <c r="D483" s="39" t="n"/>
      <c r="E483" s="39" t="n"/>
      <c r="F483" s="39" t="n"/>
      <c r="G483" s="39" t="n"/>
      <c r="H483" s="39" t="n"/>
      <c r="I483" s="39" t="n"/>
      <c r="J483" s="39" t="n"/>
      <c r="K483" s="39" t="n"/>
      <c r="L483" s="39" t="n"/>
      <c r="M483" s="39" t="n"/>
      <c r="N483" s="39" t="n"/>
      <c r="O483" s="39" t="n"/>
      <c r="P483" s="39" t="n"/>
      <c r="Q483" s="39" t="n"/>
      <c r="R483" s="39" t="n"/>
      <c r="S483" s="39" t="n"/>
      <c r="T483" s="39" t="n"/>
      <c r="U483" s="39" t="n"/>
      <c r="V483" s="39" t="n"/>
      <c r="W483" s="39" t="n"/>
      <c r="X483" s="39" t="n"/>
      <c r="Y483" s="39" t="n"/>
      <c r="Z483" s="39" t="n"/>
    </row>
    <row r="484" ht="15.75" customHeight="1" s="198">
      <c r="A484" s="39" t="n"/>
      <c r="B484" s="39" t="n"/>
      <c r="C484" s="39" t="n"/>
      <c r="D484" s="39" t="n"/>
      <c r="E484" s="39" t="n"/>
      <c r="F484" s="39" t="n"/>
      <c r="G484" s="39" t="n"/>
      <c r="H484" s="39" t="n"/>
      <c r="I484" s="39" t="n"/>
      <c r="J484" s="39" t="n"/>
      <c r="K484" s="39" t="n"/>
      <c r="L484" s="39" t="n"/>
      <c r="M484" s="39" t="n"/>
      <c r="N484" s="39" t="n"/>
      <c r="O484" s="39" t="n"/>
      <c r="P484" s="39" t="n"/>
      <c r="Q484" s="39" t="n"/>
      <c r="R484" s="39" t="n"/>
      <c r="S484" s="39" t="n"/>
      <c r="T484" s="39" t="n"/>
      <c r="U484" s="39" t="n"/>
      <c r="V484" s="39" t="n"/>
      <c r="W484" s="39" t="n"/>
      <c r="X484" s="39" t="n"/>
      <c r="Y484" s="39" t="n"/>
      <c r="Z484" s="39" t="n"/>
    </row>
    <row r="485" ht="15.75" customHeight="1" s="198">
      <c r="A485" s="39" t="n"/>
      <c r="B485" s="39" t="n"/>
      <c r="C485" s="39" t="n"/>
      <c r="D485" s="39" t="n"/>
      <c r="E485" s="39" t="n"/>
      <c r="F485" s="39" t="n"/>
      <c r="G485" s="39" t="n"/>
      <c r="H485" s="39" t="n"/>
      <c r="I485" s="39" t="n"/>
      <c r="J485" s="39" t="n"/>
      <c r="K485" s="39" t="n"/>
      <c r="L485" s="39" t="n"/>
      <c r="M485" s="39" t="n"/>
      <c r="N485" s="39" t="n"/>
      <c r="O485" s="39" t="n"/>
      <c r="P485" s="39" t="n"/>
      <c r="Q485" s="39" t="n"/>
      <c r="R485" s="39" t="n"/>
      <c r="S485" s="39" t="n"/>
      <c r="T485" s="39" t="n"/>
      <c r="U485" s="39" t="n"/>
      <c r="V485" s="39" t="n"/>
      <c r="W485" s="39" t="n"/>
      <c r="X485" s="39" t="n"/>
      <c r="Y485" s="39" t="n"/>
      <c r="Z485" s="39" t="n"/>
    </row>
    <row r="486" ht="15.75" customHeight="1" s="198">
      <c r="A486" s="39" t="n"/>
      <c r="B486" s="39" t="n"/>
      <c r="C486" s="39" t="n"/>
      <c r="D486" s="39" t="n"/>
      <c r="E486" s="39" t="n"/>
      <c r="F486" s="39" t="n"/>
      <c r="G486" s="39" t="n"/>
      <c r="H486" s="39" t="n"/>
      <c r="I486" s="39" t="n"/>
      <c r="J486" s="39" t="n"/>
      <c r="K486" s="39" t="n"/>
      <c r="L486" s="39" t="n"/>
      <c r="M486" s="39" t="n"/>
      <c r="N486" s="39" t="n"/>
      <c r="O486" s="39" t="n"/>
      <c r="P486" s="39" t="n"/>
      <c r="Q486" s="39" t="n"/>
      <c r="R486" s="39" t="n"/>
      <c r="S486" s="39" t="n"/>
      <c r="T486" s="39" t="n"/>
      <c r="U486" s="39" t="n"/>
      <c r="V486" s="39" t="n"/>
      <c r="W486" s="39" t="n"/>
      <c r="X486" s="39" t="n"/>
      <c r="Y486" s="39" t="n"/>
      <c r="Z486" s="39" t="n"/>
    </row>
    <row r="487" ht="15.75" customHeight="1" s="198">
      <c r="A487" s="39" t="n"/>
      <c r="B487" s="39" t="n"/>
      <c r="C487" s="39" t="n"/>
      <c r="D487" s="39" t="n"/>
      <c r="E487" s="39" t="n"/>
      <c r="F487" s="39" t="n"/>
      <c r="G487" s="39" t="n"/>
      <c r="H487" s="39" t="n"/>
      <c r="I487" s="39" t="n"/>
      <c r="J487" s="39" t="n"/>
      <c r="K487" s="39" t="n"/>
      <c r="L487" s="39" t="n"/>
      <c r="M487" s="39" t="n"/>
      <c r="N487" s="39" t="n"/>
      <c r="O487" s="39" t="n"/>
      <c r="P487" s="39" t="n"/>
      <c r="Q487" s="39" t="n"/>
      <c r="R487" s="39" t="n"/>
      <c r="S487" s="39" t="n"/>
      <c r="T487" s="39" t="n"/>
      <c r="U487" s="39" t="n"/>
      <c r="V487" s="39" t="n"/>
      <c r="W487" s="39" t="n"/>
      <c r="X487" s="39" t="n"/>
      <c r="Y487" s="39" t="n"/>
      <c r="Z487" s="39" t="n"/>
    </row>
    <row r="488" ht="15.75" customHeight="1" s="198">
      <c r="A488" s="39" t="n"/>
      <c r="B488" s="39" t="n"/>
      <c r="C488" s="39" t="n"/>
      <c r="D488" s="39" t="n"/>
      <c r="E488" s="39" t="n"/>
      <c r="F488" s="39" t="n"/>
      <c r="G488" s="39" t="n"/>
      <c r="H488" s="39" t="n"/>
      <c r="I488" s="39" t="n"/>
      <c r="J488" s="39" t="n"/>
      <c r="K488" s="39" t="n"/>
      <c r="L488" s="39" t="n"/>
      <c r="M488" s="39" t="n"/>
      <c r="N488" s="39" t="n"/>
      <c r="O488" s="39" t="n"/>
      <c r="P488" s="39" t="n"/>
      <c r="Q488" s="39" t="n"/>
      <c r="R488" s="39" t="n"/>
      <c r="S488" s="39" t="n"/>
      <c r="T488" s="39" t="n"/>
      <c r="U488" s="39" t="n"/>
      <c r="V488" s="39" t="n"/>
      <c r="W488" s="39" t="n"/>
      <c r="X488" s="39" t="n"/>
      <c r="Y488" s="39" t="n"/>
      <c r="Z488" s="39" t="n"/>
    </row>
    <row r="489" ht="15.75" customHeight="1" s="198">
      <c r="A489" s="39" t="n"/>
      <c r="B489" s="39" t="n"/>
      <c r="C489" s="39" t="n"/>
      <c r="D489" s="39" t="n"/>
      <c r="E489" s="39" t="n"/>
      <c r="F489" s="39" t="n"/>
      <c r="G489" s="39" t="n"/>
      <c r="H489" s="39" t="n"/>
      <c r="I489" s="39" t="n"/>
      <c r="J489" s="39" t="n"/>
      <c r="K489" s="39" t="n"/>
      <c r="L489" s="39" t="n"/>
      <c r="M489" s="39" t="n"/>
      <c r="N489" s="39" t="n"/>
      <c r="O489" s="39" t="n"/>
      <c r="P489" s="39" t="n"/>
      <c r="Q489" s="39" t="n"/>
      <c r="R489" s="39" t="n"/>
      <c r="S489" s="39" t="n"/>
      <c r="T489" s="39" t="n"/>
      <c r="U489" s="39" t="n"/>
      <c r="V489" s="39" t="n"/>
      <c r="W489" s="39" t="n"/>
      <c r="X489" s="39" t="n"/>
      <c r="Y489" s="39" t="n"/>
      <c r="Z489" s="39" t="n"/>
    </row>
    <row r="490" ht="15.75" customHeight="1" s="198">
      <c r="A490" s="39" t="n"/>
      <c r="B490" s="39" t="n"/>
      <c r="C490" s="39" t="n"/>
      <c r="D490" s="39" t="n"/>
      <c r="E490" s="39" t="n"/>
      <c r="F490" s="39" t="n"/>
      <c r="G490" s="39" t="n"/>
      <c r="H490" s="39" t="n"/>
      <c r="I490" s="39" t="n"/>
      <c r="J490" s="39" t="n"/>
      <c r="K490" s="39" t="n"/>
      <c r="L490" s="39" t="n"/>
      <c r="M490" s="39" t="n"/>
      <c r="N490" s="39" t="n"/>
      <c r="O490" s="39" t="n"/>
      <c r="P490" s="39" t="n"/>
      <c r="Q490" s="39" t="n"/>
      <c r="R490" s="39" t="n"/>
      <c r="S490" s="39" t="n"/>
      <c r="T490" s="39" t="n"/>
      <c r="U490" s="39" t="n"/>
      <c r="V490" s="39" t="n"/>
      <c r="W490" s="39" t="n"/>
      <c r="X490" s="39" t="n"/>
      <c r="Y490" s="39" t="n"/>
      <c r="Z490" s="39" t="n"/>
    </row>
    <row r="491" ht="15.75" customHeight="1" s="198">
      <c r="A491" s="39" t="n"/>
      <c r="B491" s="39" t="n"/>
      <c r="C491" s="39" t="n"/>
      <c r="D491" s="39" t="n"/>
      <c r="E491" s="39" t="n"/>
      <c r="F491" s="39" t="n"/>
      <c r="G491" s="39" t="n"/>
      <c r="H491" s="39" t="n"/>
      <c r="I491" s="39" t="n"/>
      <c r="J491" s="39" t="n"/>
      <c r="K491" s="39" t="n"/>
      <c r="L491" s="39" t="n"/>
      <c r="M491" s="39" t="n"/>
      <c r="N491" s="39" t="n"/>
      <c r="O491" s="39" t="n"/>
      <c r="P491" s="39" t="n"/>
      <c r="Q491" s="39" t="n"/>
      <c r="R491" s="39" t="n"/>
      <c r="S491" s="39" t="n"/>
      <c r="T491" s="39" t="n"/>
      <c r="U491" s="39" t="n"/>
      <c r="V491" s="39" t="n"/>
      <c r="W491" s="39" t="n"/>
      <c r="X491" s="39" t="n"/>
      <c r="Y491" s="39" t="n"/>
      <c r="Z491" s="39" t="n"/>
    </row>
    <row r="492" ht="15.75" customHeight="1" s="198">
      <c r="A492" s="39" t="n"/>
      <c r="B492" s="39" t="n"/>
      <c r="C492" s="39" t="n"/>
      <c r="D492" s="39" t="n"/>
      <c r="E492" s="39" t="n"/>
      <c r="F492" s="39" t="n"/>
      <c r="G492" s="39" t="n"/>
      <c r="H492" s="39" t="n"/>
      <c r="I492" s="39" t="n"/>
      <c r="J492" s="39" t="n"/>
      <c r="K492" s="39" t="n"/>
      <c r="L492" s="39" t="n"/>
      <c r="M492" s="39" t="n"/>
      <c r="N492" s="39" t="n"/>
      <c r="O492" s="39" t="n"/>
      <c r="P492" s="39" t="n"/>
      <c r="Q492" s="39" t="n"/>
      <c r="R492" s="39" t="n"/>
      <c r="S492" s="39" t="n"/>
      <c r="T492" s="39" t="n"/>
      <c r="U492" s="39" t="n"/>
      <c r="V492" s="39" t="n"/>
      <c r="W492" s="39" t="n"/>
      <c r="X492" s="39" t="n"/>
      <c r="Y492" s="39" t="n"/>
      <c r="Z492" s="39" t="n"/>
    </row>
    <row r="493" ht="15.75" customHeight="1" s="198">
      <c r="A493" s="39" t="n"/>
      <c r="B493" s="39" t="n"/>
      <c r="C493" s="39" t="n"/>
      <c r="D493" s="39" t="n"/>
      <c r="E493" s="39" t="n"/>
      <c r="F493" s="39" t="n"/>
      <c r="G493" s="39" t="n"/>
      <c r="H493" s="39" t="n"/>
      <c r="I493" s="39" t="n"/>
      <c r="J493" s="39" t="n"/>
      <c r="K493" s="39" t="n"/>
      <c r="L493" s="39" t="n"/>
      <c r="M493" s="39" t="n"/>
      <c r="N493" s="39" t="n"/>
      <c r="O493" s="39" t="n"/>
      <c r="P493" s="39" t="n"/>
      <c r="Q493" s="39" t="n"/>
      <c r="R493" s="39" t="n"/>
      <c r="S493" s="39" t="n"/>
      <c r="T493" s="39" t="n"/>
      <c r="U493" s="39" t="n"/>
      <c r="V493" s="39" t="n"/>
      <c r="W493" s="39" t="n"/>
      <c r="X493" s="39" t="n"/>
      <c r="Y493" s="39" t="n"/>
      <c r="Z493" s="39" t="n"/>
    </row>
    <row r="494" ht="15.75" customHeight="1" s="198">
      <c r="A494" s="39" t="n"/>
      <c r="B494" s="39" t="n"/>
      <c r="C494" s="39" t="n"/>
      <c r="D494" s="39" t="n"/>
      <c r="E494" s="39" t="n"/>
      <c r="F494" s="39" t="n"/>
      <c r="G494" s="39" t="n"/>
      <c r="H494" s="39" t="n"/>
      <c r="I494" s="39" t="n"/>
      <c r="J494" s="39" t="n"/>
      <c r="K494" s="39" t="n"/>
      <c r="L494" s="39" t="n"/>
      <c r="M494" s="39" t="n"/>
      <c r="N494" s="39" t="n"/>
      <c r="O494" s="39" t="n"/>
      <c r="P494" s="39" t="n"/>
      <c r="Q494" s="39" t="n"/>
      <c r="R494" s="39" t="n"/>
      <c r="S494" s="39" t="n"/>
      <c r="T494" s="39" t="n"/>
      <c r="U494" s="39" t="n"/>
      <c r="V494" s="39" t="n"/>
      <c r="W494" s="39" t="n"/>
      <c r="X494" s="39" t="n"/>
      <c r="Y494" s="39" t="n"/>
      <c r="Z494" s="39" t="n"/>
    </row>
    <row r="495" ht="15.75" customHeight="1" s="198">
      <c r="A495" s="39" t="n"/>
      <c r="B495" s="39" t="n"/>
      <c r="C495" s="39" t="n"/>
      <c r="D495" s="39" t="n"/>
      <c r="E495" s="39" t="n"/>
      <c r="F495" s="39" t="n"/>
      <c r="G495" s="39" t="n"/>
      <c r="H495" s="39" t="n"/>
      <c r="I495" s="39" t="n"/>
      <c r="J495" s="39" t="n"/>
      <c r="K495" s="39" t="n"/>
      <c r="L495" s="39" t="n"/>
      <c r="M495" s="39" t="n"/>
      <c r="N495" s="39" t="n"/>
      <c r="O495" s="39" t="n"/>
      <c r="P495" s="39" t="n"/>
      <c r="Q495" s="39" t="n"/>
      <c r="R495" s="39" t="n"/>
      <c r="S495" s="39" t="n"/>
      <c r="T495" s="39" t="n"/>
      <c r="U495" s="39" t="n"/>
      <c r="V495" s="39" t="n"/>
      <c r="W495" s="39" t="n"/>
      <c r="X495" s="39" t="n"/>
      <c r="Y495" s="39" t="n"/>
      <c r="Z495" s="39" t="n"/>
    </row>
    <row r="496" ht="15.75" customHeight="1" s="198">
      <c r="A496" s="39" t="n"/>
      <c r="B496" s="39" t="n"/>
      <c r="C496" s="39" t="n"/>
      <c r="D496" s="39" t="n"/>
      <c r="E496" s="39" t="n"/>
      <c r="F496" s="39" t="n"/>
      <c r="G496" s="39" t="n"/>
      <c r="H496" s="39" t="n"/>
      <c r="I496" s="39" t="n"/>
      <c r="J496" s="39" t="n"/>
      <c r="K496" s="39" t="n"/>
      <c r="L496" s="39" t="n"/>
      <c r="M496" s="39" t="n"/>
      <c r="N496" s="39" t="n"/>
      <c r="O496" s="39" t="n"/>
      <c r="P496" s="39" t="n"/>
      <c r="Q496" s="39" t="n"/>
      <c r="R496" s="39" t="n"/>
      <c r="S496" s="39" t="n"/>
      <c r="T496" s="39" t="n"/>
      <c r="U496" s="39" t="n"/>
      <c r="V496" s="39" t="n"/>
      <c r="W496" s="39" t="n"/>
      <c r="X496" s="39" t="n"/>
      <c r="Y496" s="39" t="n"/>
      <c r="Z496" s="39" t="n"/>
    </row>
    <row r="497" ht="15.75" customHeight="1" s="198">
      <c r="A497" s="39" t="n"/>
      <c r="B497" s="39" t="n"/>
      <c r="C497" s="39" t="n"/>
      <c r="D497" s="39" t="n"/>
      <c r="E497" s="39" t="n"/>
      <c r="F497" s="39" t="n"/>
      <c r="G497" s="39" t="n"/>
      <c r="H497" s="39" t="n"/>
      <c r="I497" s="39" t="n"/>
      <c r="J497" s="39" t="n"/>
      <c r="K497" s="39" t="n"/>
      <c r="L497" s="39" t="n"/>
      <c r="M497" s="39" t="n"/>
      <c r="N497" s="39" t="n"/>
      <c r="O497" s="39" t="n"/>
      <c r="P497" s="39" t="n"/>
      <c r="Q497" s="39" t="n"/>
      <c r="R497" s="39" t="n"/>
      <c r="S497" s="39" t="n"/>
      <c r="T497" s="39" t="n"/>
      <c r="U497" s="39" t="n"/>
      <c r="V497" s="39" t="n"/>
      <c r="W497" s="39" t="n"/>
      <c r="X497" s="39" t="n"/>
      <c r="Y497" s="39" t="n"/>
      <c r="Z497" s="39" t="n"/>
    </row>
    <row r="498" ht="15.75" customHeight="1" s="198">
      <c r="A498" s="39" t="n"/>
      <c r="B498" s="39" t="n"/>
      <c r="C498" s="39" t="n"/>
      <c r="D498" s="39" t="n"/>
      <c r="E498" s="39" t="n"/>
      <c r="F498" s="39" t="n"/>
      <c r="G498" s="39" t="n"/>
      <c r="H498" s="39" t="n"/>
      <c r="I498" s="39" t="n"/>
      <c r="J498" s="39" t="n"/>
      <c r="K498" s="39" t="n"/>
      <c r="L498" s="39" t="n"/>
      <c r="M498" s="39" t="n"/>
      <c r="N498" s="39" t="n"/>
      <c r="O498" s="39" t="n"/>
      <c r="P498" s="39" t="n"/>
      <c r="Q498" s="39" t="n"/>
      <c r="R498" s="39" t="n"/>
      <c r="S498" s="39" t="n"/>
      <c r="T498" s="39" t="n"/>
      <c r="U498" s="39" t="n"/>
      <c r="V498" s="39" t="n"/>
      <c r="W498" s="39" t="n"/>
      <c r="X498" s="39" t="n"/>
      <c r="Y498" s="39" t="n"/>
      <c r="Z498" s="39" t="n"/>
    </row>
    <row r="499" ht="15.75" customHeight="1" s="198">
      <c r="A499" s="39" t="n"/>
      <c r="B499" s="39" t="n"/>
      <c r="C499" s="39" t="n"/>
      <c r="D499" s="39" t="n"/>
      <c r="E499" s="39" t="n"/>
      <c r="F499" s="39" t="n"/>
      <c r="G499" s="39" t="n"/>
      <c r="H499" s="39" t="n"/>
      <c r="I499" s="39" t="n"/>
      <c r="J499" s="39" t="n"/>
      <c r="K499" s="39" t="n"/>
      <c r="L499" s="39" t="n"/>
      <c r="M499" s="39" t="n"/>
      <c r="N499" s="39" t="n"/>
      <c r="O499" s="39" t="n"/>
      <c r="P499" s="39" t="n"/>
      <c r="Q499" s="39" t="n"/>
      <c r="R499" s="39" t="n"/>
      <c r="S499" s="39" t="n"/>
      <c r="T499" s="39" t="n"/>
      <c r="U499" s="39" t="n"/>
      <c r="V499" s="39" t="n"/>
      <c r="W499" s="39" t="n"/>
      <c r="X499" s="39" t="n"/>
      <c r="Y499" s="39" t="n"/>
      <c r="Z499" s="39" t="n"/>
    </row>
    <row r="500" ht="15.75" customHeight="1" s="198">
      <c r="A500" s="39" t="n"/>
      <c r="B500" s="39" t="n"/>
      <c r="C500" s="39" t="n"/>
      <c r="D500" s="39" t="n"/>
      <c r="E500" s="39" t="n"/>
      <c r="F500" s="39" t="n"/>
      <c r="G500" s="39" t="n"/>
      <c r="H500" s="39" t="n"/>
      <c r="I500" s="39" t="n"/>
      <c r="J500" s="39" t="n"/>
      <c r="K500" s="39" t="n"/>
      <c r="L500" s="39" t="n"/>
      <c r="M500" s="39" t="n"/>
      <c r="N500" s="39" t="n"/>
      <c r="O500" s="39" t="n"/>
      <c r="P500" s="39" t="n"/>
      <c r="Q500" s="39" t="n"/>
      <c r="R500" s="39" t="n"/>
      <c r="S500" s="39" t="n"/>
      <c r="T500" s="39" t="n"/>
      <c r="U500" s="39" t="n"/>
      <c r="V500" s="39" t="n"/>
      <c r="W500" s="39" t="n"/>
      <c r="X500" s="39" t="n"/>
      <c r="Y500" s="39" t="n"/>
      <c r="Z500" s="39" t="n"/>
    </row>
    <row r="501" ht="15.75" customHeight="1" s="198">
      <c r="A501" s="39" t="n"/>
      <c r="B501" s="39" t="n"/>
      <c r="C501" s="39" t="n"/>
      <c r="D501" s="39" t="n"/>
      <c r="E501" s="39" t="n"/>
      <c r="F501" s="39" t="n"/>
      <c r="G501" s="39" t="n"/>
      <c r="H501" s="39" t="n"/>
      <c r="I501" s="39" t="n"/>
      <c r="J501" s="39" t="n"/>
      <c r="K501" s="39" t="n"/>
      <c r="L501" s="39" t="n"/>
      <c r="M501" s="39" t="n"/>
      <c r="N501" s="39" t="n"/>
      <c r="O501" s="39" t="n"/>
      <c r="P501" s="39" t="n"/>
      <c r="Q501" s="39" t="n"/>
      <c r="R501" s="39" t="n"/>
      <c r="S501" s="39" t="n"/>
      <c r="T501" s="39" t="n"/>
      <c r="U501" s="39" t="n"/>
      <c r="V501" s="39" t="n"/>
      <c r="W501" s="39" t="n"/>
      <c r="X501" s="39" t="n"/>
      <c r="Y501" s="39" t="n"/>
      <c r="Z501" s="39" t="n"/>
    </row>
    <row r="502" ht="15.75" customHeight="1" s="198">
      <c r="A502" s="39" t="n"/>
      <c r="B502" s="39" t="n"/>
      <c r="C502" s="39" t="n"/>
      <c r="D502" s="39" t="n"/>
      <c r="E502" s="39" t="n"/>
      <c r="F502" s="39" t="n"/>
      <c r="G502" s="39" t="n"/>
      <c r="H502" s="39" t="n"/>
      <c r="I502" s="39" t="n"/>
      <c r="J502" s="39" t="n"/>
      <c r="K502" s="39" t="n"/>
      <c r="L502" s="39" t="n"/>
      <c r="M502" s="39" t="n"/>
      <c r="N502" s="39" t="n"/>
      <c r="O502" s="39" t="n"/>
      <c r="P502" s="39" t="n"/>
      <c r="Q502" s="39" t="n"/>
      <c r="R502" s="39" t="n"/>
      <c r="S502" s="39" t="n"/>
      <c r="T502" s="39" t="n"/>
      <c r="U502" s="39" t="n"/>
      <c r="V502" s="39" t="n"/>
      <c r="W502" s="39" t="n"/>
      <c r="X502" s="39" t="n"/>
      <c r="Y502" s="39" t="n"/>
      <c r="Z502" s="39" t="n"/>
    </row>
    <row r="503" ht="15.75" customHeight="1" s="198">
      <c r="A503" s="39" t="n"/>
      <c r="B503" s="39" t="n"/>
      <c r="C503" s="39" t="n"/>
      <c r="D503" s="39" t="n"/>
      <c r="E503" s="39" t="n"/>
      <c r="F503" s="39" t="n"/>
      <c r="G503" s="39" t="n"/>
      <c r="H503" s="39" t="n"/>
      <c r="I503" s="39" t="n"/>
      <c r="J503" s="39" t="n"/>
      <c r="K503" s="39" t="n"/>
      <c r="L503" s="39" t="n"/>
      <c r="M503" s="39" t="n"/>
      <c r="N503" s="39" t="n"/>
      <c r="O503" s="39" t="n"/>
      <c r="P503" s="39" t="n"/>
      <c r="Q503" s="39" t="n"/>
      <c r="R503" s="39" t="n"/>
      <c r="S503" s="39" t="n"/>
      <c r="T503" s="39" t="n"/>
      <c r="U503" s="39" t="n"/>
      <c r="V503" s="39" t="n"/>
      <c r="W503" s="39" t="n"/>
      <c r="X503" s="39" t="n"/>
      <c r="Y503" s="39" t="n"/>
      <c r="Z503" s="39" t="n"/>
    </row>
    <row r="504" ht="15.75" customHeight="1" s="198">
      <c r="A504" s="39" t="n"/>
      <c r="B504" s="39" t="n"/>
      <c r="C504" s="39" t="n"/>
      <c r="D504" s="39" t="n"/>
      <c r="E504" s="39" t="n"/>
      <c r="F504" s="39" t="n"/>
      <c r="G504" s="39" t="n"/>
      <c r="H504" s="39" t="n"/>
      <c r="I504" s="39" t="n"/>
      <c r="J504" s="39" t="n"/>
      <c r="K504" s="39" t="n"/>
      <c r="L504" s="39" t="n"/>
      <c r="M504" s="39" t="n"/>
      <c r="N504" s="39" t="n"/>
      <c r="O504" s="39" t="n"/>
      <c r="P504" s="39" t="n"/>
      <c r="Q504" s="39" t="n"/>
      <c r="R504" s="39" t="n"/>
      <c r="S504" s="39" t="n"/>
      <c r="T504" s="39" t="n"/>
      <c r="U504" s="39" t="n"/>
      <c r="V504" s="39" t="n"/>
      <c r="W504" s="39" t="n"/>
      <c r="X504" s="39" t="n"/>
      <c r="Y504" s="39" t="n"/>
      <c r="Z504" s="39" t="n"/>
    </row>
    <row r="505" ht="15.75" customHeight="1" s="198">
      <c r="A505" s="39" t="n"/>
      <c r="B505" s="39" t="n"/>
      <c r="C505" s="39" t="n"/>
      <c r="D505" s="39" t="n"/>
      <c r="E505" s="39" t="n"/>
      <c r="F505" s="39" t="n"/>
      <c r="G505" s="39" t="n"/>
      <c r="H505" s="39" t="n"/>
      <c r="I505" s="39" t="n"/>
      <c r="J505" s="39" t="n"/>
      <c r="K505" s="39" t="n"/>
      <c r="L505" s="39" t="n"/>
      <c r="M505" s="39" t="n"/>
      <c r="N505" s="39" t="n"/>
      <c r="O505" s="39" t="n"/>
      <c r="P505" s="39" t="n"/>
      <c r="Q505" s="39" t="n"/>
      <c r="R505" s="39" t="n"/>
      <c r="S505" s="39" t="n"/>
      <c r="T505" s="39" t="n"/>
      <c r="U505" s="39" t="n"/>
      <c r="V505" s="39" t="n"/>
      <c r="W505" s="39" t="n"/>
      <c r="X505" s="39" t="n"/>
      <c r="Y505" s="39" t="n"/>
      <c r="Z505" s="39" t="n"/>
    </row>
    <row r="506" ht="15.75" customHeight="1" s="198">
      <c r="A506" s="39" t="n"/>
      <c r="B506" s="39" t="n"/>
      <c r="C506" s="39" t="n"/>
      <c r="D506" s="39" t="n"/>
      <c r="E506" s="39" t="n"/>
      <c r="F506" s="39" t="n"/>
      <c r="G506" s="39" t="n"/>
      <c r="H506" s="39" t="n"/>
      <c r="I506" s="39" t="n"/>
      <c r="J506" s="39" t="n"/>
      <c r="K506" s="39" t="n"/>
      <c r="L506" s="39" t="n"/>
      <c r="M506" s="39" t="n"/>
      <c r="N506" s="39" t="n"/>
      <c r="O506" s="39" t="n"/>
      <c r="P506" s="39" t="n"/>
      <c r="Q506" s="39" t="n"/>
      <c r="R506" s="39" t="n"/>
      <c r="S506" s="39" t="n"/>
      <c r="T506" s="39" t="n"/>
      <c r="U506" s="39" t="n"/>
      <c r="V506" s="39" t="n"/>
      <c r="W506" s="39" t="n"/>
      <c r="X506" s="39" t="n"/>
      <c r="Y506" s="39" t="n"/>
      <c r="Z506" s="39" t="n"/>
    </row>
    <row r="507" ht="15.75" customHeight="1" s="198">
      <c r="A507" s="39" t="n"/>
      <c r="B507" s="39" t="n"/>
      <c r="C507" s="39" t="n"/>
      <c r="D507" s="39" t="n"/>
      <c r="E507" s="39" t="n"/>
      <c r="F507" s="39" t="n"/>
      <c r="G507" s="39" t="n"/>
      <c r="H507" s="39" t="n"/>
      <c r="I507" s="39" t="n"/>
      <c r="J507" s="39" t="n"/>
      <c r="K507" s="39" t="n"/>
      <c r="L507" s="39" t="n"/>
      <c r="M507" s="39" t="n"/>
      <c r="N507" s="39" t="n"/>
      <c r="O507" s="39" t="n"/>
      <c r="P507" s="39" t="n"/>
      <c r="Q507" s="39" t="n"/>
      <c r="R507" s="39" t="n"/>
      <c r="S507" s="39" t="n"/>
      <c r="T507" s="39" t="n"/>
      <c r="U507" s="39" t="n"/>
      <c r="V507" s="39" t="n"/>
      <c r="W507" s="39" t="n"/>
      <c r="X507" s="39" t="n"/>
      <c r="Y507" s="39" t="n"/>
      <c r="Z507" s="39" t="n"/>
    </row>
    <row r="508" ht="15.75" customHeight="1" s="198">
      <c r="A508" s="39" t="n"/>
      <c r="B508" s="39" t="n"/>
      <c r="C508" s="39" t="n"/>
      <c r="D508" s="39" t="n"/>
      <c r="E508" s="39" t="n"/>
      <c r="F508" s="39" t="n"/>
      <c r="G508" s="39" t="n"/>
      <c r="H508" s="39" t="n"/>
      <c r="I508" s="39" t="n"/>
      <c r="J508" s="39" t="n"/>
      <c r="K508" s="39" t="n"/>
      <c r="L508" s="39" t="n"/>
      <c r="M508" s="39" t="n"/>
      <c r="N508" s="39" t="n"/>
      <c r="O508" s="39" t="n"/>
      <c r="P508" s="39" t="n"/>
      <c r="Q508" s="39" t="n"/>
      <c r="R508" s="39" t="n"/>
      <c r="S508" s="39" t="n"/>
      <c r="T508" s="39" t="n"/>
      <c r="U508" s="39" t="n"/>
      <c r="V508" s="39" t="n"/>
      <c r="W508" s="39" t="n"/>
      <c r="X508" s="39" t="n"/>
      <c r="Y508" s="39" t="n"/>
      <c r="Z508" s="39" t="n"/>
    </row>
    <row r="509" ht="15.75" customHeight="1" s="198">
      <c r="A509" s="39" t="n"/>
      <c r="B509" s="39" t="n"/>
      <c r="C509" s="39" t="n"/>
      <c r="D509" s="39" t="n"/>
      <c r="E509" s="39" t="n"/>
      <c r="F509" s="39" t="n"/>
      <c r="G509" s="39" t="n"/>
      <c r="H509" s="39" t="n"/>
      <c r="I509" s="39" t="n"/>
      <c r="J509" s="39" t="n"/>
      <c r="K509" s="39" t="n"/>
      <c r="L509" s="39" t="n"/>
      <c r="M509" s="39" t="n"/>
      <c r="N509" s="39" t="n"/>
      <c r="O509" s="39" t="n"/>
      <c r="P509" s="39" t="n"/>
      <c r="Q509" s="39" t="n"/>
      <c r="R509" s="39" t="n"/>
      <c r="S509" s="39" t="n"/>
      <c r="T509" s="39" t="n"/>
      <c r="U509" s="39" t="n"/>
      <c r="V509" s="39" t="n"/>
      <c r="W509" s="39" t="n"/>
      <c r="X509" s="39" t="n"/>
      <c r="Y509" s="39" t="n"/>
      <c r="Z509" s="39" t="n"/>
    </row>
    <row r="510" ht="15.75" customHeight="1" s="198">
      <c r="A510" s="39" t="n"/>
      <c r="B510" s="39" t="n"/>
      <c r="C510" s="39" t="n"/>
      <c r="D510" s="39" t="n"/>
      <c r="E510" s="39" t="n"/>
      <c r="F510" s="39" t="n"/>
      <c r="G510" s="39" t="n"/>
      <c r="H510" s="39" t="n"/>
      <c r="I510" s="39" t="n"/>
      <c r="J510" s="39" t="n"/>
      <c r="K510" s="39" t="n"/>
      <c r="L510" s="39" t="n"/>
      <c r="M510" s="39" t="n"/>
      <c r="N510" s="39" t="n"/>
      <c r="O510" s="39" t="n"/>
      <c r="P510" s="39" t="n"/>
      <c r="Q510" s="39" t="n"/>
      <c r="R510" s="39" t="n"/>
      <c r="S510" s="39" t="n"/>
      <c r="T510" s="39" t="n"/>
      <c r="U510" s="39" t="n"/>
      <c r="V510" s="39" t="n"/>
      <c r="W510" s="39" t="n"/>
      <c r="X510" s="39" t="n"/>
      <c r="Y510" s="39" t="n"/>
      <c r="Z510" s="39" t="n"/>
    </row>
    <row r="511" ht="15.75" customHeight="1" s="198">
      <c r="A511" s="39" t="n"/>
      <c r="B511" s="39" t="n"/>
      <c r="C511" s="39" t="n"/>
      <c r="D511" s="39" t="n"/>
      <c r="E511" s="39" t="n"/>
      <c r="F511" s="39" t="n"/>
      <c r="G511" s="39" t="n"/>
      <c r="H511" s="39" t="n"/>
      <c r="I511" s="39" t="n"/>
      <c r="J511" s="39" t="n"/>
      <c r="K511" s="39" t="n"/>
      <c r="L511" s="39" t="n"/>
      <c r="M511" s="39" t="n"/>
      <c r="N511" s="39" t="n"/>
      <c r="O511" s="39" t="n"/>
      <c r="P511" s="39" t="n"/>
      <c r="Q511" s="39" t="n"/>
      <c r="R511" s="39" t="n"/>
      <c r="S511" s="39" t="n"/>
      <c r="T511" s="39" t="n"/>
      <c r="U511" s="39" t="n"/>
      <c r="V511" s="39" t="n"/>
      <c r="W511" s="39" t="n"/>
      <c r="X511" s="39" t="n"/>
      <c r="Y511" s="39" t="n"/>
      <c r="Z511" s="39" t="n"/>
    </row>
    <row r="512" ht="15.75" customHeight="1" s="198">
      <c r="A512" s="39" t="n"/>
      <c r="B512" s="39" t="n"/>
      <c r="C512" s="39" t="n"/>
      <c r="D512" s="39" t="n"/>
      <c r="E512" s="39" t="n"/>
      <c r="F512" s="39" t="n"/>
      <c r="G512" s="39" t="n"/>
      <c r="H512" s="39" t="n"/>
      <c r="I512" s="39" t="n"/>
      <c r="J512" s="39" t="n"/>
      <c r="K512" s="39" t="n"/>
      <c r="L512" s="39" t="n"/>
      <c r="M512" s="39" t="n"/>
      <c r="N512" s="39" t="n"/>
      <c r="O512" s="39" t="n"/>
      <c r="P512" s="39" t="n"/>
      <c r="Q512" s="39" t="n"/>
      <c r="R512" s="39" t="n"/>
      <c r="S512" s="39" t="n"/>
      <c r="T512" s="39" t="n"/>
      <c r="U512" s="39" t="n"/>
      <c r="V512" s="39" t="n"/>
      <c r="W512" s="39" t="n"/>
      <c r="X512" s="39" t="n"/>
      <c r="Y512" s="39" t="n"/>
      <c r="Z512" s="39" t="n"/>
    </row>
    <row r="513" ht="15.75" customHeight="1" s="198">
      <c r="A513" s="39" t="n"/>
      <c r="B513" s="39" t="n"/>
      <c r="C513" s="39" t="n"/>
      <c r="D513" s="39" t="n"/>
      <c r="E513" s="39" t="n"/>
      <c r="F513" s="39" t="n"/>
      <c r="G513" s="39" t="n"/>
      <c r="H513" s="39" t="n"/>
      <c r="I513" s="39" t="n"/>
      <c r="J513" s="39" t="n"/>
      <c r="K513" s="39" t="n"/>
      <c r="L513" s="39" t="n"/>
      <c r="M513" s="39" t="n"/>
      <c r="N513" s="39" t="n"/>
      <c r="O513" s="39" t="n"/>
      <c r="P513" s="39" t="n"/>
      <c r="Q513" s="39" t="n"/>
      <c r="R513" s="39" t="n"/>
      <c r="S513" s="39" t="n"/>
      <c r="T513" s="39" t="n"/>
      <c r="U513" s="39" t="n"/>
      <c r="V513" s="39" t="n"/>
      <c r="W513" s="39" t="n"/>
      <c r="X513" s="39" t="n"/>
      <c r="Y513" s="39" t="n"/>
      <c r="Z513" s="39" t="n"/>
    </row>
    <row r="514" ht="15.75" customHeight="1" s="198">
      <c r="A514" s="39" t="n"/>
      <c r="B514" s="39" t="n"/>
      <c r="C514" s="39" t="n"/>
      <c r="D514" s="39" t="n"/>
      <c r="E514" s="39" t="n"/>
      <c r="F514" s="39" t="n"/>
      <c r="G514" s="39" t="n"/>
      <c r="H514" s="39" t="n"/>
      <c r="I514" s="39" t="n"/>
      <c r="J514" s="39" t="n"/>
      <c r="K514" s="39" t="n"/>
      <c r="L514" s="39" t="n"/>
      <c r="M514" s="39" t="n"/>
      <c r="N514" s="39" t="n"/>
      <c r="O514" s="39" t="n"/>
      <c r="P514" s="39" t="n"/>
      <c r="Q514" s="39" t="n"/>
      <c r="R514" s="39" t="n"/>
      <c r="S514" s="39" t="n"/>
      <c r="T514" s="39" t="n"/>
      <c r="U514" s="39" t="n"/>
      <c r="V514" s="39" t="n"/>
      <c r="W514" s="39" t="n"/>
      <c r="X514" s="39" t="n"/>
      <c r="Y514" s="39" t="n"/>
      <c r="Z514" s="39" t="n"/>
    </row>
    <row r="515" ht="15.75" customHeight="1" s="198">
      <c r="A515" s="39" t="n"/>
      <c r="B515" s="39" t="n"/>
      <c r="C515" s="39" t="n"/>
      <c r="D515" s="39" t="n"/>
      <c r="E515" s="39" t="n"/>
      <c r="F515" s="39" t="n"/>
      <c r="G515" s="39" t="n"/>
      <c r="H515" s="39" t="n"/>
      <c r="I515" s="39" t="n"/>
      <c r="J515" s="39" t="n"/>
      <c r="K515" s="39" t="n"/>
      <c r="L515" s="39" t="n"/>
      <c r="M515" s="39" t="n"/>
      <c r="N515" s="39" t="n"/>
      <c r="O515" s="39" t="n"/>
      <c r="P515" s="39" t="n"/>
      <c r="Q515" s="39" t="n"/>
      <c r="R515" s="39" t="n"/>
      <c r="S515" s="39" t="n"/>
      <c r="T515" s="39" t="n"/>
      <c r="U515" s="39" t="n"/>
      <c r="V515" s="39" t="n"/>
      <c r="W515" s="39" t="n"/>
      <c r="X515" s="39" t="n"/>
      <c r="Y515" s="39" t="n"/>
      <c r="Z515" s="39" t="n"/>
    </row>
    <row r="516" ht="15.75" customHeight="1" s="198">
      <c r="A516" s="39" t="n"/>
      <c r="B516" s="39" t="n"/>
      <c r="C516" s="39" t="n"/>
      <c r="D516" s="39" t="n"/>
      <c r="E516" s="39" t="n"/>
      <c r="F516" s="39" t="n"/>
      <c r="G516" s="39" t="n"/>
      <c r="H516" s="39" t="n"/>
      <c r="I516" s="39" t="n"/>
      <c r="J516" s="39" t="n"/>
      <c r="K516" s="39" t="n"/>
      <c r="L516" s="39" t="n"/>
      <c r="M516" s="39" t="n"/>
      <c r="N516" s="39" t="n"/>
      <c r="O516" s="39" t="n"/>
      <c r="P516" s="39" t="n"/>
      <c r="Q516" s="39" t="n"/>
      <c r="R516" s="39" t="n"/>
      <c r="S516" s="39" t="n"/>
      <c r="T516" s="39" t="n"/>
      <c r="U516" s="39" t="n"/>
      <c r="V516" s="39" t="n"/>
      <c r="W516" s="39" t="n"/>
      <c r="X516" s="39" t="n"/>
      <c r="Y516" s="39" t="n"/>
      <c r="Z516" s="39" t="n"/>
    </row>
    <row r="517" ht="15.75" customHeight="1" s="198">
      <c r="A517" s="39" t="n"/>
      <c r="B517" s="39" t="n"/>
      <c r="C517" s="39" t="n"/>
      <c r="D517" s="39" t="n"/>
      <c r="E517" s="39" t="n"/>
      <c r="F517" s="39" t="n"/>
      <c r="G517" s="39" t="n"/>
      <c r="H517" s="39" t="n"/>
      <c r="I517" s="39" t="n"/>
      <c r="J517" s="39" t="n"/>
      <c r="K517" s="39" t="n"/>
      <c r="L517" s="39" t="n"/>
      <c r="M517" s="39" t="n"/>
      <c r="N517" s="39" t="n"/>
      <c r="O517" s="39" t="n"/>
      <c r="P517" s="39" t="n"/>
      <c r="Q517" s="39" t="n"/>
      <c r="R517" s="39" t="n"/>
      <c r="S517" s="39" t="n"/>
      <c r="T517" s="39" t="n"/>
      <c r="U517" s="39" t="n"/>
      <c r="V517" s="39" t="n"/>
      <c r="W517" s="39" t="n"/>
      <c r="X517" s="39" t="n"/>
      <c r="Y517" s="39" t="n"/>
      <c r="Z517" s="39" t="n"/>
    </row>
    <row r="518" ht="15.75" customHeight="1" s="198">
      <c r="A518" s="39" t="n"/>
      <c r="B518" s="39" t="n"/>
      <c r="C518" s="39" t="n"/>
      <c r="D518" s="39" t="n"/>
      <c r="E518" s="39" t="n"/>
      <c r="F518" s="39" t="n"/>
      <c r="G518" s="39" t="n"/>
      <c r="H518" s="39" t="n"/>
      <c r="I518" s="39" t="n"/>
      <c r="J518" s="39" t="n"/>
      <c r="K518" s="39" t="n"/>
      <c r="L518" s="39" t="n"/>
      <c r="M518" s="39" t="n"/>
      <c r="N518" s="39" t="n"/>
      <c r="O518" s="39" t="n"/>
      <c r="P518" s="39" t="n"/>
      <c r="Q518" s="39" t="n"/>
      <c r="R518" s="39" t="n"/>
      <c r="S518" s="39" t="n"/>
      <c r="T518" s="39" t="n"/>
      <c r="U518" s="39" t="n"/>
      <c r="V518" s="39" t="n"/>
      <c r="W518" s="39" t="n"/>
      <c r="X518" s="39" t="n"/>
      <c r="Y518" s="39" t="n"/>
      <c r="Z518" s="39" t="n"/>
    </row>
    <row r="519" ht="15.75" customHeight="1" s="198">
      <c r="A519" s="39" t="n"/>
      <c r="B519" s="39" t="n"/>
      <c r="C519" s="39" t="n"/>
      <c r="D519" s="39" t="n"/>
      <c r="E519" s="39" t="n"/>
      <c r="F519" s="39" t="n"/>
      <c r="G519" s="39" t="n"/>
      <c r="H519" s="39" t="n"/>
      <c r="I519" s="39" t="n"/>
      <c r="J519" s="39" t="n"/>
      <c r="K519" s="39" t="n"/>
      <c r="L519" s="39" t="n"/>
      <c r="M519" s="39" t="n"/>
      <c r="N519" s="39" t="n"/>
      <c r="O519" s="39" t="n"/>
      <c r="P519" s="39" t="n"/>
      <c r="Q519" s="39" t="n"/>
      <c r="R519" s="39" t="n"/>
      <c r="S519" s="39" t="n"/>
      <c r="T519" s="39" t="n"/>
      <c r="U519" s="39" t="n"/>
      <c r="V519" s="39" t="n"/>
      <c r="W519" s="39" t="n"/>
      <c r="X519" s="39" t="n"/>
      <c r="Y519" s="39" t="n"/>
      <c r="Z519" s="39" t="n"/>
    </row>
    <row r="520" ht="15.75" customHeight="1" s="198">
      <c r="A520" s="39" t="n"/>
      <c r="B520" s="39" t="n"/>
      <c r="C520" s="39" t="n"/>
      <c r="D520" s="39" t="n"/>
      <c r="E520" s="39" t="n"/>
      <c r="F520" s="39" t="n"/>
      <c r="G520" s="39" t="n"/>
      <c r="H520" s="39" t="n"/>
      <c r="I520" s="39" t="n"/>
      <c r="J520" s="39" t="n"/>
      <c r="K520" s="39" t="n"/>
      <c r="L520" s="39" t="n"/>
      <c r="M520" s="39" t="n"/>
      <c r="N520" s="39" t="n"/>
      <c r="O520" s="39" t="n"/>
      <c r="P520" s="39" t="n"/>
      <c r="Q520" s="39" t="n"/>
      <c r="R520" s="39" t="n"/>
      <c r="S520" s="39" t="n"/>
      <c r="T520" s="39" t="n"/>
      <c r="U520" s="39" t="n"/>
      <c r="V520" s="39" t="n"/>
      <c r="W520" s="39" t="n"/>
      <c r="X520" s="39" t="n"/>
      <c r="Y520" s="39" t="n"/>
      <c r="Z520" s="39" t="n"/>
    </row>
    <row r="521" ht="15.75" customHeight="1" s="198">
      <c r="A521" s="39" t="n"/>
      <c r="B521" s="39" t="n"/>
      <c r="C521" s="39" t="n"/>
      <c r="D521" s="39" t="n"/>
      <c r="E521" s="39" t="n"/>
      <c r="F521" s="39" t="n"/>
      <c r="G521" s="39" t="n"/>
      <c r="H521" s="39" t="n"/>
      <c r="I521" s="39" t="n"/>
      <c r="J521" s="39" t="n"/>
      <c r="K521" s="39" t="n"/>
      <c r="L521" s="39" t="n"/>
      <c r="M521" s="39" t="n"/>
      <c r="N521" s="39" t="n"/>
      <c r="O521" s="39" t="n"/>
      <c r="P521" s="39" t="n"/>
      <c r="Q521" s="39" t="n"/>
      <c r="R521" s="39" t="n"/>
      <c r="S521" s="39" t="n"/>
      <c r="T521" s="39" t="n"/>
      <c r="U521" s="39" t="n"/>
      <c r="V521" s="39" t="n"/>
      <c r="W521" s="39" t="n"/>
      <c r="X521" s="39" t="n"/>
      <c r="Y521" s="39" t="n"/>
      <c r="Z521" s="39" t="n"/>
    </row>
    <row r="522" ht="15.75" customHeight="1" s="198">
      <c r="A522" s="39" t="n"/>
      <c r="B522" s="39" t="n"/>
      <c r="C522" s="39" t="n"/>
      <c r="D522" s="39" t="n"/>
      <c r="E522" s="39" t="n"/>
      <c r="F522" s="39" t="n"/>
      <c r="G522" s="39" t="n"/>
      <c r="H522" s="39" t="n"/>
      <c r="I522" s="39" t="n"/>
      <c r="J522" s="39" t="n"/>
      <c r="K522" s="39" t="n"/>
      <c r="L522" s="39" t="n"/>
      <c r="M522" s="39" t="n"/>
      <c r="N522" s="39" t="n"/>
      <c r="O522" s="39" t="n"/>
      <c r="P522" s="39" t="n"/>
      <c r="Q522" s="39" t="n"/>
      <c r="R522" s="39" t="n"/>
      <c r="S522" s="39" t="n"/>
      <c r="T522" s="39" t="n"/>
      <c r="U522" s="39" t="n"/>
      <c r="V522" s="39" t="n"/>
      <c r="W522" s="39" t="n"/>
      <c r="X522" s="39" t="n"/>
      <c r="Y522" s="39" t="n"/>
      <c r="Z522" s="39" t="n"/>
    </row>
    <row r="523" ht="15.75" customHeight="1" s="198">
      <c r="A523" s="39" t="n"/>
      <c r="B523" s="39" t="n"/>
      <c r="C523" s="39" t="n"/>
      <c r="D523" s="39" t="n"/>
      <c r="E523" s="39" t="n"/>
      <c r="F523" s="39" t="n"/>
      <c r="G523" s="39" t="n"/>
      <c r="H523" s="39" t="n"/>
      <c r="I523" s="39" t="n"/>
      <c r="J523" s="39" t="n"/>
      <c r="K523" s="39" t="n"/>
      <c r="L523" s="39" t="n"/>
      <c r="M523" s="39" t="n"/>
      <c r="N523" s="39" t="n"/>
      <c r="O523" s="39" t="n"/>
      <c r="P523" s="39" t="n"/>
      <c r="Q523" s="39" t="n"/>
      <c r="R523" s="39" t="n"/>
      <c r="S523" s="39" t="n"/>
      <c r="T523" s="39" t="n"/>
      <c r="U523" s="39" t="n"/>
      <c r="V523" s="39" t="n"/>
      <c r="W523" s="39" t="n"/>
      <c r="X523" s="39" t="n"/>
      <c r="Y523" s="39" t="n"/>
      <c r="Z523" s="39" t="n"/>
    </row>
    <row r="524" ht="15.75" customHeight="1" s="198">
      <c r="A524" s="39" t="n"/>
      <c r="B524" s="39" t="n"/>
      <c r="C524" s="39" t="n"/>
      <c r="D524" s="39" t="n"/>
      <c r="E524" s="39" t="n"/>
      <c r="F524" s="39" t="n"/>
      <c r="G524" s="39" t="n"/>
      <c r="H524" s="39" t="n"/>
      <c r="I524" s="39" t="n"/>
      <c r="J524" s="39" t="n"/>
      <c r="K524" s="39" t="n"/>
      <c r="L524" s="39" t="n"/>
      <c r="M524" s="39" t="n"/>
      <c r="N524" s="39" t="n"/>
      <c r="O524" s="39" t="n"/>
      <c r="P524" s="39" t="n"/>
      <c r="Q524" s="39" t="n"/>
      <c r="R524" s="39" t="n"/>
      <c r="S524" s="39" t="n"/>
      <c r="T524" s="39" t="n"/>
      <c r="U524" s="39" t="n"/>
      <c r="V524" s="39" t="n"/>
      <c r="W524" s="39" t="n"/>
      <c r="X524" s="39" t="n"/>
      <c r="Y524" s="39" t="n"/>
      <c r="Z524" s="39" t="n"/>
    </row>
    <row r="525" ht="15.75" customHeight="1" s="198">
      <c r="A525" s="39" t="n"/>
      <c r="B525" s="39" t="n"/>
      <c r="C525" s="39" t="n"/>
      <c r="D525" s="39" t="n"/>
      <c r="E525" s="39" t="n"/>
      <c r="F525" s="39" t="n"/>
      <c r="G525" s="39" t="n"/>
      <c r="H525" s="39" t="n"/>
      <c r="I525" s="39" t="n"/>
      <c r="J525" s="39" t="n"/>
      <c r="K525" s="39" t="n"/>
      <c r="L525" s="39" t="n"/>
      <c r="M525" s="39" t="n"/>
      <c r="N525" s="39" t="n"/>
      <c r="O525" s="39" t="n"/>
      <c r="P525" s="39" t="n"/>
      <c r="Q525" s="39" t="n"/>
      <c r="R525" s="39" t="n"/>
      <c r="S525" s="39" t="n"/>
      <c r="T525" s="39" t="n"/>
      <c r="U525" s="39" t="n"/>
      <c r="V525" s="39" t="n"/>
      <c r="W525" s="39" t="n"/>
      <c r="X525" s="39" t="n"/>
      <c r="Y525" s="39" t="n"/>
      <c r="Z525" s="39" t="n"/>
    </row>
    <row r="526" ht="15.75" customHeight="1" s="198">
      <c r="A526" s="39" t="n"/>
      <c r="B526" s="39" t="n"/>
      <c r="C526" s="39" t="n"/>
      <c r="D526" s="39" t="n"/>
      <c r="E526" s="39" t="n"/>
      <c r="F526" s="39" t="n"/>
      <c r="G526" s="39" t="n"/>
      <c r="H526" s="39" t="n"/>
      <c r="I526" s="39" t="n"/>
      <c r="J526" s="39" t="n"/>
      <c r="K526" s="39" t="n"/>
      <c r="L526" s="39" t="n"/>
      <c r="M526" s="39" t="n"/>
      <c r="N526" s="39" t="n"/>
      <c r="O526" s="39" t="n"/>
      <c r="P526" s="39" t="n"/>
      <c r="Q526" s="39" t="n"/>
      <c r="R526" s="39" t="n"/>
      <c r="S526" s="39" t="n"/>
      <c r="T526" s="39" t="n"/>
      <c r="U526" s="39" t="n"/>
      <c r="V526" s="39" t="n"/>
      <c r="W526" s="39" t="n"/>
      <c r="X526" s="39" t="n"/>
      <c r="Y526" s="39" t="n"/>
      <c r="Z526" s="39" t="n"/>
    </row>
    <row r="527" ht="15.75" customHeight="1" s="198">
      <c r="A527" s="39" t="n"/>
      <c r="B527" s="39" t="n"/>
      <c r="C527" s="39" t="n"/>
      <c r="D527" s="39" t="n"/>
      <c r="E527" s="39" t="n"/>
      <c r="F527" s="39" t="n"/>
      <c r="G527" s="39" t="n"/>
      <c r="H527" s="39" t="n"/>
      <c r="I527" s="39" t="n"/>
      <c r="J527" s="39" t="n"/>
      <c r="K527" s="39" t="n"/>
      <c r="L527" s="39" t="n"/>
      <c r="M527" s="39" t="n"/>
      <c r="N527" s="39" t="n"/>
      <c r="O527" s="39" t="n"/>
      <c r="P527" s="39" t="n"/>
      <c r="Q527" s="39" t="n"/>
      <c r="R527" s="39" t="n"/>
      <c r="S527" s="39" t="n"/>
      <c r="T527" s="39" t="n"/>
      <c r="U527" s="39" t="n"/>
      <c r="V527" s="39" t="n"/>
      <c r="W527" s="39" t="n"/>
      <c r="X527" s="39" t="n"/>
      <c r="Y527" s="39" t="n"/>
      <c r="Z527" s="39" t="n"/>
    </row>
    <row r="528" ht="15.75" customHeight="1" s="198">
      <c r="A528" s="39" t="n"/>
      <c r="B528" s="39" t="n"/>
      <c r="C528" s="39" t="n"/>
      <c r="D528" s="39" t="n"/>
      <c r="E528" s="39" t="n"/>
      <c r="F528" s="39" t="n"/>
      <c r="G528" s="39" t="n"/>
      <c r="H528" s="39" t="n"/>
      <c r="I528" s="39" t="n"/>
      <c r="J528" s="39" t="n"/>
      <c r="K528" s="39" t="n"/>
      <c r="L528" s="39" t="n"/>
      <c r="M528" s="39" t="n"/>
      <c r="N528" s="39" t="n"/>
      <c r="O528" s="39" t="n"/>
      <c r="P528" s="39" t="n"/>
      <c r="Q528" s="39" t="n"/>
      <c r="R528" s="39" t="n"/>
      <c r="S528" s="39" t="n"/>
      <c r="T528" s="39" t="n"/>
      <c r="U528" s="39" t="n"/>
      <c r="V528" s="39" t="n"/>
      <c r="W528" s="39" t="n"/>
      <c r="X528" s="39" t="n"/>
      <c r="Y528" s="39" t="n"/>
      <c r="Z528" s="39" t="n"/>
    </row>
    <row r="529" ht="15.75" customHeight="1" s="198">
      <c r="A529" s="39" t="n"/>
      <c r="B529" s="39" t="n"/>
      <c r="C529" s="39" t="n"/>
      <c r="D529" s="39" t="n"/>
      <c r="E529" s="39" t="n"/>
      <c r="F529" s="39" t="n"/>
      <c r="G529" s="39" t="n"/>
      <c r="H529" s="39" t="n"/>
      <c r="I529" s="39" t="n"/>
      <c r="J529" s="39" t="n"/>
      <c r="K529" s="39" t="n"/>
      <c r="L529" s="39" t="n"/>
      <c r="M529" s="39" t="n"/>
      <c r="N529" s="39" t="n"/>
      <c r="O529" s="39" t="n"/>
      <c r="P529" s="39" t="n"/>
      <c r="Q529" s="39" t="n"/>
      <c r="R529" s="39" t="n"/>
      <c r="S529" s="39" t="n"/>
      <c r="T529" s="39" t="n"/>
      <c r="U529" s="39" t="n"/>
      <c r="V529" s="39" t="n"/>
      <c r="W529" s="39" t="n"/>
      <c r="X529" s="39" t="n"/>
      <c r="Y529" s="39" t="n"/>
      <c r="Z529" s="39" t="n"/>
    </row>
    <row r="530" ht="15.75" customHeight="1" s="198">
      <c r="A530" s="39" t="n"/>
      <c r="B530" s="39" t="n"/>
      <c r="C530" s="39" t="n"/>
      <c r="D530" s="39" t="n"/>
      <c r="E530" s="39" t="n"/>
      <c r="F530" s="39" t="n"/>
      <c r="G530" s="39" t="n"/>
      <c r="H530" s="39" t="n"/>
      <c r="I530" s="39" t="n"/>
      <c r="J530" s="39" t="n"/>
      <c r="K530" s="39" t="n"/>
      <c r="L530" s="39" t="n"/>
      <c r="M530" s="39" t="n"/>
      <c r="N530" s="39" t="n"/>
      <c r="O530" s="39" t="n"/>
      <c r="P530" s="39" t="n"/>
      <c r="Q530" s="39" t="n"/>
      <c r="R530" s="39" t="n"/>
      <c r="S530" s="39" t="n"/>
      <c r="T530" s="39" t="n"/>
      <c r="U530" s="39" t="n"/>
      <c r="V530" s="39" t="n"/>
      <c r="W530" s="39" t="n"/>
      <c r="X530" s="39" t="n"/>
      <c r="Y530" s="39" t="n"/>
      <c r="Z530" s="39" t="n"/>
    </row>
    <row r="531" ht="15.75" customHeight="1" s="198">
      <c r="A531" s="39" t="n"/>
      <c r="B531" s="39" t="n"/>
      <c r="C531" s="39" t="n"/>
      <c r="D531" s="39" t="n"/>
      <c r="E531" s="39" t="n"/>
      <c r="F531" s="39" t="n"/>
      <c r="G531" s="39" t="n"/>
      <c r="H531" s="39" t="n"/>
      <c r="I531" s="39" t="n"/>
      <c r="J531" s="39" t="n"/>
      <c r="K531" s="39" t="n"/>
      <c r="L531" s="39" t="n"/>
      <c r="M531" s="39" t="n"/>
      <c r="N531" s="39" t="n"/>
      <c r="O531" s="39" t="n"/>
      <c r="P531" s="39" t="n"/>
      <c r="Q531" s="39" t="n"/>
      <c r="R531" s="39" t="n"/>
      <c r="S531" s="39" t="n"/>
      <c r="T531" s="39" t="n"/>
      <c r="U531" s="39" t="n"/>
      <c r="V531" s="39" t="n"/>
      <c r="W531" s="39" t="n"/>
      <c r="X531" s="39" t="n"/>
      <c r="Y531" s="39" t="n"/>
      <c r="Z531" s="39" t="n"/>
    </row>
    <row r="532" ht="15.75" customHeight="1" s="198">
      <c r="A532" s="39" t="n"/>
      <c r="B532" s="39" t="n"/>
      <c r="C532" s="39" t="n"/>
      <c r="D532" s="39" t="n"/>
      <c r="E532" s="39" t="n"/>
      <c r="F532" s="39" t="n"/>
      <c r="G532" s="39" t="n"/>
      <c r="H532" s="39" t="n"/>
      <c r="I532" s="39" t="n"/>
      <c r="J532" s="39" t="n"/>
      <c r="K532" s="39" t="n"/>
      <c r="L532" s="39" t="n"/>
      <c r="M532" s="39" t="n"/>
      <c r="N532" s="39" t="n"/>
      <c r="O532" s="39" t="n"/>
      <c r="P532" s="39" t="n"/>
      <c r="Q532" s="39" t="n"/>
      <c r="R532" s="39" t="n"/>
      <c r="S532" s="39" t="n"/>
      <c r="T532" s="39" t="n"/>
      <c r="U532" s="39" t="n"/>
      <c r="V532" s="39" t="n"/>
      <c r="W532" s="39" t="n"/>
      <c r="X532" s="39" t="n"/>
      <c r="Y532" s="39" t="n"/>
      <c r="Z532" s="39" t="n"/>
    </row>
    <row r="533" ht="15.75" customHeight="1" s="198">
      <c r="A533" s="39" t="n"/>
      <c r="B533" s="39" t="n"/>
      <c r="C533" s="39" t="n"/>
      <c r="D533" s="39" t="n"/>
      <c r="E533" s="39" t="n"/>
      <c r="F533" s="39" t="n"/>
      <c r="G533" s="39" t="n"/>
      <c r="H533" s="39" t="n"/>
      <c r="I533" s="39" t="n"/>
      <c r="J533" s="39" t="n"/>
      <c r="K533" s="39" t="n"/>
      <c r="L533" s="39" t="n"/>
      <c r="M533" s="39" t="n"/>
      <c r="N533" s="39" t="n"/>
      <c r="O533" s="39" t="n"/>
      <c r="P533" s="39" t="n"/>
      <c r="Q533" s="39" t="n"/>
      <c r="R533" s="39" t="n"/>
      <c r="S533" s="39" t="n"/>
      <c r="T533" s="39" t="n"/>
      <c r="U533" s="39" t="n"/>
      <c r="V533" s="39" t="n"/>
      <c r="W533" s="39" t="n"/>
      <c r="X533" s="39" t="n"/>
      <c r="Y533" s="39" t="n"/>
      <c r="Z533" s="39" t="n"/>
    </row>
    <row r="534" ht="15.75" customHeight="1" s="198">
      <c r="A534" s="39" t="n"/>
      <c r="B534" s="39" t="n"/>
      <c r="C534" s="39" t="n"/>
      <c r="D534" s="39" t="n"/>
      <c r="E534" s="39" t="n"/>
      <c r="F534" s="39" t="n"/>
      <c r="G534" s="39" t="n"/>
      <c r="H534" s="39" t="n"/>
      <c r="I534" s="39" t="n"/>
      <c r="J534" s="39" t="n"/>
      <c r="K534" s="39" t="n"/>
      <c r="L534" s="39" t="n"/>
      <c r="M534" s="39" t="n"/>
      <c r="N534" s="39" t="n"/>
      <c r="O534" s="39" t="n"/>
      <c r="P534" s="39" t="n"/>
      <c r="Q534" s="39" t="n"/>
      <c r="R534" s="39" t="n"/>
      <c r="S534" s="39" t="n"/>
      <c r="T534" s="39" t="n"/>
      <c r="U534" s="39" t="n"/>
      <c r="V534" s="39" t="n"/>
      <c r="W534" s="39" t="n"/>
      <c r="X534" s="39" t="n"/>
      <c r="Y534" s="39" t="n"/>
      <c r="Z534" s="39" t="n"/>
    </row>
    <row r="535" ht="15.75" customHeight="1" s="198">
      <c r="A535" s="39" t="n"/>
      <c r="B535" s="39" t="n"/>
      <c r="C535" s="39" t="n"/>
      <c r="D535" s="39" t="n"/>
      <c r="E535" s="39" t="n"/>
      <c r="F535" s="39" t="n"/>
      <c r="G535" s="39" t="n"/>
      <c r="H535" s="39" t="n"/>
      <c r="I535" s="39" t="n"/>
      <c r="J535" s="39" t="n"/>
      <c r="K535" s="39" t="n"/>
      <c r="L535" s="39" t="n"/>
      <c r="M535" s="39" t="n"/>
      <c r="N535" s="39" t="n"/>
      <c r="O535" s="39" t="n"/>
      <c r="P535" s="39" t="n"/>
      <c r="Q535" s="39" t="n"/>
      <c r="R535" s="39" t="n"/>
      <c r="S535" s="39" t="n"/>
      <c r="T535" s="39" t="n"/>
      <c r="U535" s="39" t="n"/>
      <c r="V535" s="39" t="n"/>
      <c r="W535" s="39" t="n"/>
      <c r="X535" s="39" t="n"/>
      <c r="Y535" s="39" t="n"/>
      <c r="Z535" s="39" t="n"/>
    </row>
    <row r="536" ht="15.75" customHeight="1" s="198">
      <c r="A536" s="39" t="n"/>
      <c r="B536" s="39" t="n"/>
      <c r="C536" s="39" t="n"/>
      <c r="D536" s="39" t="n"/>
      <c r="E536" s="39" t="n"/>
      <c r="F536" s="39" t="n"/>
      <c r="G536" s="39" t="n"/>
      <c r="H536" s="39" t="n"/>
      <c r="I536" s="39" t="n"/>
      <c r="J536" s="39" t="n"/>
      <c r="K536" s="39" t="n"/>
      <c r="L536" s="39" t="n"/>
      <c r="M536" s="39" t="n"/>
      <c r="N536" s="39" t="n"/>
      <c r="O536" s="39" t="n"/>
      <c r="P536" s="39" t="n"/>
      <c r="Q536" s="39" t="n"/>
      <c r="R536" s="39" t="n"/>
      <c r="S536" s="39" t="n"/>
      <c r="T536" s="39" t="n"/>
      <c r="U536" s="39" t="n"/>
      <c r="V536" s="39" t="n"/>
      <c r="W536" s="39" t="n"/>
      <c r="X536" s="39" t="n"/>
      <c r="Y536" s="39" t="n"/>
      <c r="Z536" s="39" t="n"/>
    </row>
    <row r="537" ht="15.75" customHeight="1" s="198">
      <c r="A537" s="39" t="n"/>
      <c r="B537" s="39" t="n"/>
      <c r="C537" s="39" t="n"/>
      <c r="D537" s="39" t="n"/>
      <c r="E537" s="39" t="n"/>
      <c r="F537" s="39" t="n"/>
      <c r="G537" s="39" t="n"/>
      <c r="H537" s="39" t="n"/>
      <c r="I537" s="39" t="n"/>
      <c r="J537" s="39" t="n"/>
      <c r="K537" s="39" t="n"/>
      <c r="L537" s="39" t="n"/>
      <c r="M537" s="39" t="n"/>
      <c r="N537" s="39" t="n"/>
      <c r="O537" s="39" t="n"/>
      <c r="P537" s="39" t="n"/>
      <c r="Q537" s="39" t="n"/>
      <c r="R537" s="39" t="n"/>
      <c r="S537" s="39" t="n"/>
      <c r="T537" s="39" t="n"/>
      <c r="U537" s="39" t="n"/>
      <c r="V537" s="39" t="n"/>
      <c r="W537" s="39" t="n"/>
      <c r="X537" s="39" t="n"/>
      <c r="Y537" s="39" t="n"/>
      <c r="Z537" s="39" t="n"/>
    </row>
    <row r="538" ht="15.75" customHeight="1" s="198">
      <c r="A538" s="39" t="n"/>
      <c r="B538" s="39" t="n"/>
      <c r="C538" s="39" t="n"/>
      <c r="D538" s="39" t="n"/>
      <c r="E538" s="39" t="n"/>
      <c r="F538" s="39" t="n"/>
      <c r="G538" s="39" t="n"/>
      <c r="H538" s="39" t="n"/>
      <c r="I538" s="39" t="n"/>
      <c r="J538" s="39" t="n"/>
      <c r="K538" s="39" t="n"/>
      <c r="L538" s="39" t="n"/>
      <c r="M538" s="39" t="n"/>
      <c r="N538" s="39" t="n"/>
      <c r="O538" s="39" t="n"/>
      <c r="P538" s="39" t="n"/>
      <c r="Q538" s="39" t="n"/>
      <c r="R538" s="39" t="n"/>
      <c r="S538" s="39" t="n"/>
      <c r="T538" s="39" t="n"/>
      <c r="U538" s="39" t="n"/>
      <c r="V538" s="39" t="n"/>
      <c r="W538" s="39" t="n"/>
      <c r="X538" s="39" t="n"/>
      <c r="Y538" s="39" t="n"/>
      <c r="Z538" s="39" t="n"/>
    </row>
    <row r="539" ht="15.75" customHeight="1" s="198">
      <c r="A539" s="39" t="n"/>
      <c r="B539" s="39" t="n"/>
      <c r="C539" s="39" t="n"/>
      <c r="D539" s="39" t="n"/>
      <c r="E539" s="39" t="n"/>
      <c r="F539" s="39" t="n"/>
      <c r="G539" s="39" t="n"/>
      <c r="H539" s="39" t="n"/>
      <c r="I539" s="39" t="n"/>
      <c r="J539" s="39" t="n"/>
      <c r="K539" s="39" t="n"/>
      <c r="L539" s="39" t="n"/>
      <c r="M539" s="39" t="n"/>
      <c r="N539" s="39" t="n"/>
      <c r="O539" s="39" t="n"/>
      <c r="P539" s="39" t="n"/>
      <c r="Q539" s="39" t="n"/>
      <c r="R539" s="39" t="n"/>
      <c r="S539" s="39" t="n"/>
      <c r="T539" s="39" t="n"/>
      <c r="U539" s="39" t="n"/>
      <c r="V539" s="39" t="n"/>
      <c r="W539" s="39" t="n"/>
      <c r="X539" s="39" t="n"/>
      <c r="Y539" s="39" t="n"/>
      <c r="Z539" s="39" t="n"/>
    </row>
    <row r="540" ht="15.75" customHeight="1" s="198">
      <c r="A540" s="39" t="n"/>
      <c r="B540" s="39" t="n"/>
      <c r="C540" s="39" t="n"/>
      <c r="D540" s="39" t="n"/>
      <c r="E540" s="39" t="n"/>
      <c r="F540" s="39" t="n"/>
      <c r="G540" s="39" t="n"/>
      <c r="H540" s="39" t="n"/>
      <c r="I540" s="39" t="n"/>
      <c r="J540" s="39" t="n"/>
      <c r="K540" s="39" t="n"/>
      <c r="L540" s="39" t="n"/>
      <c r="M540" s="39" t="n"/>
      <c r="N540" s="39" t="n"/>
      <c r="O540" s="39" t="n"/>
      <c r="P540" s="39" t="n"/>
      <c r="Q540" s="39" t="n"/>
      <c r="R540" s="39" t="n"/>
      <c r="S540" s="39" t="n"/>
      <c r="T540" s="39" t="n"/>
      <c r="U540" s="39" t="n"/>
      <c r="V540" s="39" t="n"/>
      <c r="W540" s="39" t="n"/>
      <c r="X540" s="39" t="n"/>
      <c r="Y540" s="39" t="n"/>
      <c r="Z540" s="39" t="n"/>
    </row>
    <row r="541" ht="15.75" customHeight="1" s="198">
      <c r="A541" s="39" t="n"/>
      <c r="B541" s="39" t="n"/>
      <c r="C541" s="39" t="n"/>
      <c r="D541" s="39" t="n"/>
      <c r="E541" s="39" t="n"/>
      <c r="F541" s="39" t="n"/>
      <c r="G541" s="39" t="n"/>
      <c r="H541" s="39" t="n"/>
      <c r="I541" s="39" t="n"/>
      <c r="J541" s="39" t="n"/>
      <c r="K541" s="39" t="n"/>
      <c r="L541" s="39" t="n"/>
      <c r="M541" s="39" t="n"/>
      <c r="N541" s="39" t="n"/>
      <c r="O541" s="39" t="n"/>
      <c r="P541" s="39" t="n"/>
      <c r="Q541" s="39" t="n"/>
      <c r="R541" s="39" t="n"/>
      <c r="S541" s="39" t="n"/>
      <c r="T541" s="39" t="n"/>
      <c r="U541" s="39" t="n"/>
      <c r="V541" s="39" t="n"/>
      <c r="W541" s="39" t="n"/>
      <c r="X541" s="39" t="n"/>
      <c r="Y541" s="39" t="n"/>
      <c r="Z541" s="39" t="n"/>
    </row>
    <row r="542" ht="15.75" customHeight="1" s="198">
      <c r="A542" s="39" t="n"/>
      <c r="B542" s="39" t="n"/>
      <c r="C542" s="39" t="n"/>
      <c r="D542" s="39" t="n"/>
      <c r="E542" s="39" t="n"/>
      <c r="F542" s="39" t="n"/>
      <c r="G542" s="39" t="n"/>
      <c r="H542" s="39" t="n"/>
      <c r="I542" s="39" t="n"/>
      <c r="J542" s="39" t="n"/>
      <c r="K542" s="39" t="n"/>
      <c r="L542" s="39" t="n"/>
      <c r="M542" s="39" t="n"/>
      <c r="N542" s="39" t="n"/>
      <c r="O542" s="39" t="n"/>
      <c r="P542" s="39" t="n"/>
      <c r="Q542" s="39" t="n"/>
      <c r="R542" s="39" t="n"/>
      <c r="S542" s="39" t="n"/>
      <c r="T542" s="39" t="n"/>
      <c r="U542" s="39" t="n"/>
      <c r="V542" s="39" t="n"/>
      <c r="W542" s="39" t="n"/>
      <c r="X542" s="39" t="n"/>
      <c r="Y542" s="39" t="n"/>
      <c r="Z542" s="39" t="n"/>
    </row>
    <row r="543" ht="15.75" customHeight="1" s="198">
      <c r="A543" s="39" t="n"/>
      <c r="B543" s="39" t="n"/>
      <c r="C543" s="39" t="n"/>
      <c r="D543" s="39" t="n"/>
      <c r="E543" s="39" t="n"/>
      <c r="F543" s="39" t="n"/>
      <c r="G543" s="39" t="n"/>
      <c r="H543" s="39" t="n"/>
      <c r="I543" s="39" t="n"/>
      <c r="J543" s="39" t="n"/>
      <c r="K543" s="39" t="n"/>
      <c r="L543" s="39" t="n"/>
      <c r="M543" s="39" t="n"/>
      <c r="N543" s="39" t="n"/>
      <c r="O543" s="39" t="n"/>
      <c r="P543" s="39" t="n"/>
      <c r="Q543" s="39" t="n"/>
      <c r="R543" s="39" t="n"/>
      <c r="S543" s="39" t="n"/>
      <c r="T543" s="39" t="n"/>
      <c r="U543" s="39" t="n"/>
      <c r="V543" s="39" t="n"/>
      <c r="W543" s="39" t="n"/>
      <c r="X543" s="39" t="n"/>
      <c r="Y543" s="39" t="n"/>
      <c r="Z543" s="39" t="n"/>
    </row>
    <row r="544" ht="15.75" customHeight="1" s="198">
      <c r="A544" s="39" t="n"/>
      <c r="B544" s="39" t="n"/>
      <c r="C544" s="39" t="n"/>
      <c r="D544" s="39" t="n"/>
      <c r="E544" s="39" t="n"/>
      <c r="F544" s="39" t="n"/>
      <c r="G544" s="39" t="n"/>
      <c r="H544" s="39" t="n"/>
      <c r="I544" s="39" t="n"/>
      <c r="J544" s="39" t="n"/>
      <c r="K544" s="39" t="n"/>
      <c r="L544" s="39" t="n"/>
      <c r="M544" s="39" t="n"/>
      <c r="N544" s="39" t="n"/>
      <c r="O544" s="39" t="n"/>
      <c r="P544" s="39" t="n"/>
      <c r="Q544" s="39" t="n"/>
      <c r="R544" s="39" t="n"/>
      <c r="S544" s="39" t="n"/>
      <c r="T544" s="39" t="n"/>
      <c r="U544" s="39" t="n"/>
      <c r="V544" s="39" t="n"/>
      <c r="W544" s="39" t="n"/>
      <c r="X544" s="39" t="n"/>
      <c r="Y544" s="39" t="n"/>
      <c r="Z544" s="39" t="n"/>
    </row>
    <row r="545" ht="15.75" customHeight="1" s="198">
      <c r="A545" s="39" t="n"/>
      <c r="B545" s="39" t="n"/>
      <c r="C545" s="39" t="n"/>
      <c r="D545" s="39" t="n"/>
      <c r="E545" s="39" t="n"/>
      <c r="F545" s="39" t="n"/>
      <c r="G545" s="39" t="n"/>
      <c r="H545" s="39" t="n"/>
      <c r="I545" s="39" t="n"/>
      <c r="J545" s="39" t="n"/>
      <c r="K545" s="39" t="n"/>
      <c r="L545" s="39" t="n"/>
      <c r="M545" s="39" t="n"/>
      <c r="N545" s="39" t="n"/>
      <c r="O545" s="39" t="n"/>
      <c r="P545" s="39" t="n"/>
      <c r="Q545" s="39" t="n"/>
      <c r="R545" s="39" t="n"/>
      <c r="S545" s="39" t="n"/>
      <c r="T545" s="39" t="n"/>
      <c r="U545" s="39" t="n"/>
      <c r="V545" s="39" t="n"/>
      <c r="W545" s="39" t="n"/>
      <c r="X545" s="39" t="n"/>
      <c r="Y545" s="39" t="n"/>
      <c r="Z545" s="39" t="n"/>
    </row>
    <row r="546" ht="15.75" customHeight="1" s="198">
      <c r="A546" s="39" t="n"/>
      <c r="B546" s="39" t="n"/>
      <c r="C546" s="39" t="n"/>
      <c r="D546" s="39" t="n"/>
      <c r="E546" s="39" t="n"/>
      <c r="F546" s="39" t="n"/>
      <c r="G546" s="39" t="n"/>
      <c r="H546" s="39" t="n"/>
      <c r="I546" s="39" t="n"/>
      <c r="J546" s="39" t="n"/>
      <c r="K546" s="39" t="n"/>
      <c r="L546" s="39" t="n"/>
      <c r="M546" s="39" t="n"/>
      <c r="N546" s="39" t="n"/>
      <c r="O546" s="39" t="n"/>
      <c r="P546" s="39" t="n"/>
      <c r="Q546" s="39" t="n"/>
      <c r="R546" s="39" t="n"/>
      <c r="S546" s="39" t="n"/>
      <c r="T546" s="39" t="n"/>
      <c r="U546" s="39" t="n"/>
      <c r="V546" s="39" t="n"/>
      <c r="W546" s="39" t="n"/>
      <c r="X546" s="39" t="n"/>
      <c r="Y546" s="39" t="n"/>
      <c r="Z546" s="39" t="n"/>
    </row>
    <row r="547" ht="15.75" customHeight="1" s="198">
      <c r="A547" s="39" t="n"/>
      <c r="B547" s="39" t="n"/>
      <c r="C547" s="39" t="n"/>
      <c r="D547" s="39" t="n"/>
      <c r="E547" s="39" t="n"/>
      <c r="F547" s="39" t="n"/>
      <c r="G547" s="39" t="n"/>
      <c r="H547" s="39" t="n"/>
      <c r="I547" s="39" t="n"/>
      <c r="J547" s="39" t="n"/>
      <c r="K547" s="39" t="n"/>
      <c r="L547" s="39" t="n"/>
      <c r="M547" s="39" t="n"/>
      <c r="N547" s="39" t="n"/>
      <c r="O547" s="39" t="n"/>
      <c r="P547" s="39" t="n"/>
      <c r="Q547" s="39" t="n"/>
      <c r="R547" s="39" t="n"/>
      <c r="S547" s="39" t="n"/>
      <c r="T547" s="39" t="n"/>
      <c r="U547" s="39" t="n"/>
      <c r="V547" s="39" t="n"/>
      <c r="W547" s="39" t="n"/>
      <c r="X547" s="39" t="n"/>
      <c r="Y547" s="39" t="n"/>
      <c r="Z547" s="39" t="n"/>
    </row>
    <row r="548" ht="15.75" customHeight="1" s="198">
      <c r="A548" s="39" t="n"/>
      <c r="B548" s="39" t="n"/>
      <c r="C548" s="39" t="n"/>
      <c r="D548" s="39" t="n"/>
      <c r="E548" s="39" t="n"/>
      <c r="F548" s="39" t="n"/>
      <c r="G548" s="39" t="n"/>
      <c r="H548" s="39" t="n"/>
      <c r="I548" s="39" t="n"/>
      <c r="J548" s="39" t="n"/>
      <c r="K548" s="39" t="n"/>
      <c r="L548" s="39" t="n"/>
      <c r="M548" s="39" t="n"/>
      <c r="N548" s="39" t="n"/>
      <c r="O548" s="39" t="n"/>
      <c r="P548" s="39" t="n"/>
      <c r="Q548" s="39" t="n"/>
      <c r="R548" s="39" t="n"/>
      <c r="S548" s="39" t="n"/>
      <c r="T548" s="39" t="n"/>
      <c r="U548" s="39" t="n"/>
      <c r="V548" s="39" t="n"/>
      <c r="W548" s="39" t="n"/>
      <c r="X548" s="39" t="n"/>
      <c r="Y548" s="39" t="n"/>
      <c r="Z548" s="39" t="n"/>
    </row>
    <row r="549" ht="15.75" customHeight="1" s="198">
      <c r="A549" s="39" t="n"/>
      <c r="B549" s="39" t="n"/>
      <c r="C549" s="39" t="n"/>
      <c r="D549" s="39" t="n"/>
      <c r="E549" s="39" t="n"/>
      <c r="F549" s="39" t="n"/>
      <c r="G549" s="39" t="n"/>
      <c r="H549" s="39" t="n"/>
      <c r="I549" s="39" t="n"/>
      <c r="J549" s="39" t="n"/>
      <c r="K549" s="39" t="n"/>
      <c r="L549" s="39" t="n"/>
      <c r="M549" s="39" t="n"/>
      <c r="N549" s="39" t="n"/>
      <c r="O549" s="39" t="n"/>
      <c r="P549" s="39" t="n"/>
      <c r="Q549" s="39" t="n"/>
      <c r="R549" s="39" t="n"/>
      <c r="S549" s="39" t="n"/>
      <c r="T549" s="39" t="n"/>
      <c r="U549" s="39" t="n"/>
      <c r="V549" s="39" t="n"/>
      <c r="W549" s="39" t="n"/>
      <c r="X549" s="39" t="n"/>
      <c r="Y549" s="39" t="n"/>
      <c r="Z549" s="39" t="n"/>
    </row>
    <row r="550" ht="15.75" customHeight="1" s="198">
      <c r="A550" s="39" t="n"/>
      <c r="B550" s="39" t="n"/>
      <c r="C550" s="39" t="n"/>
      <c r="D550" s="39" t="n"/>
      <c r="E550" s="39" t="n"/>
      <c r="F550" s="39" t="n"/>
      <c r="G550" s="39" t="n"/>
      <c r="H550" s="39" t="n"/>
      <c r="I550" s="39" t="n"/>
      <c r="J550" s="39" t="n"/>
      <c r="K550" s="39" t="n"/>
      <c r="L550" s="39" t="n"/>
      <c r="M550" s="39" t="n"/>
      <c r="N550" s="39" t="n"/>
      <c r="O550" s="39" t="n"/>
      <c r="P550" s="39" t="n"/>
      <c r="Q550" s="39" t="n"/>
      <c r="R550" s="39" t="n"/>
      <c r="S550" s="39" t="n"/>
      <c r="T550" s="39" t="n"/>
      <c r="U550" s="39" t="n"/>
      <c r="V550" s="39" t="n"/>
      <c r="W550" s="39" t="n"/>
      <c r="X550" s="39" t="n"/>
      <c r="Y550" s="39" t="n"/>
      <c r="Z550" s="39" t="n"/>
    </row>
    <row r="551" ht="15.75" customHeight="1" s="198">
      <c r="A551" s="39" t="n"/>
      <c r="B551" s="39" t="n"/>
      <c r="C551" s="39" t="n"/>
      <c r="D551" s="39" t="n"/>
      <c r="E551" s="39" t="n"/>
      <c r="F551" s="39" t="n"/>
      <c r="G551" s="39" t="n"/>
      <c r="H551" s="39" t="n"/>
      <c r="I551" s="39" t="n"/>
      <c r="J551" s="39" t="n"/>
      <c r="K551" s="39" t="n"/>
      <c r="L551" s="39" t="n"/>
      <c r="M551" s="39" t="n"/>
      <c r="N551" s="39" t="n"/>
      <c r="O551" s="39" t="n"/>
      <c r="P551" s="39" t="n"/>
      <c r="Q551" s="39" t="n"/>
      <c r="R551" s="39" t="n"/>
      <c r="S551" s="39" t="n"/>
      <c r="T551" s="39" t="n"/>
      <c r="U551" s="39" t="n"/>
      <c r="V551" s="39" t="n"/>
      <c r="W551" s="39" t="n"/>
      <c r="X551" s="39" t="n"/>
      <c r="Y551" s="39" t="n"/>
      <c r="Z551" s="39" t="n"/>
    </row>
    <row r="552" ht="15.75" customHeight="1" s="198">
      <c r="A552" s="39" t="n"/>
      <c r="B552" s="39" t="n"/>
      <c r="C552" s="39" t="n"/>
      <c r="D552" s="39" t="n"/>
      <c r="E552" s="39" t="n"/>
      <c r="F552" s="39" t="n"/>
      <c r="G552" s="39" t="n"/>
      <c r="H552" s="39" t="n"/>
      <c r="I552" s="39" t="n"/>
      <c r="J552" s="39" t="n"/>
      <c r="K552" s="39" t="n"/>
      <c r="L552" s="39" t="n"/>
      <c r="M552" s="39" t="n"/>
      <c r="N552" s="39" t="n"/>
      <c r="O552" s="39" t="n"/>
      <c r="P552" s="39" t="n"/>
      <c r="Q552" s="39" t="n"/>
      <c r="R552" s="39" t="n"/>
      <c r="S552" s="39" t="n"/>
      <c r="T552" s="39" t="n"/>
      <c r="U552" s="39" t="n"/>
      <c r="V552" s="39" t="n"/>
      <c r="W552" s="39" t="n"/>
      <c r="X552" s="39" t="n"/>
      <c r="Y552" s="39" t="n"/>
      <c r="Z552" s="39" t="n"/>
    </row>
    <row r="553" ht="15.75" customHeight="1" s="198">
      <c r="A553" s="39" t="n"/>
      <c r="B553" s="39" t="n"/>
      <c r="C553" s="39" t="n"/>
      <c r="D553" s="39" t="n"/>
      <c r="E553" s="39" t="n"/>
      <c r="F553" s="39" t="n"/>
      <c r="G553" s="39" t="n"/>
      <c r="H553" s="39" t="n"/>
      <c r="I553" s="39" t="n"/>
      <c r="J553" s="39" t="n"/>
      <c r="K553" s="39" t="n"/>
      <c r="L553" s="39" t="n"/>
      <c r="M553" s="39" t="n"/>
      <c r="N553" s="39" t="n"/>
      <c r="O553" s="39" t="n"/>
      <c r="P553" s="39" t="n"/>
      <c r="Q553" s="39" t="n"/>
      <c r="R553" s="39" t="n"/>
      <c r="S553" s="39" t="n"/>
      <c r="T553" s="39" t="n"/>
      <c r="U553" s="39" t="n"/>
      <c r="V553" s="39" t="n"/>
      <c r="W553" s="39" t="n"/>
      <c r="X553" s="39" t="n"/>
      <c r="Y553" s="39" t="n"/>
      <c r="Z553" s="39" t="n"/>
    </row>
    <row r="554" ht="15.75" customHeight="1" s="198">
      <c r="A554" s="39" t="n"/>
      <c r="B554" s="39" t="n"/>
      <c r="C554" s="39" t="n"/>
      <c r="D554" s="39" t="n"/>
      <c r="E554" s="39" t="n"/>
      <c r="F554" s="39" t="n"/>
      <c r="G554" s="39" t="n"/>
      <c r="H554" s="39" t="n"/>
      <c r="I554" s="39" t="n"/>
      <c r="J554" s="39" t="n"/>
      <c r="K554" s="39" t="n"/>
      <c r="L554" s="39" t="n"/>
      <c r="M554" s="39" t="n"/>
      <c r="N554" s="39" t="n"/>
      <c r="O554" s="39" t="n"/>
      <c r="P554" s="39" t="n"/>
      <c r="Q554" s="39" t="n"/>
      <c r="R554" s="39" t="n"/>
      <c r="S554" s="39" t="n"/>
      <c r="T554" s="39" t="n"/>
      <c r="U554" s="39" t="n"/>
      <c r="V554" s="39" t="n"/>
      <c r="W554" s="39" t="n"/>
      <c r="X554" s="39" t="n"/>
      <c r="Y554" s="39" t="n"/>
      <c r="Z554" s="39" t="n"/>
    </row>
    <row r="555" ht="15.75" customHeight="1" s="198">
      <c r="A555" s="39" t="n"/>
      <c r="B555" s="39" t="n"/>
      <c r="C555" s="39" t="n"/>
      <c r="D555" s="39" t="n"/>
      <c r="E555" s="39" t="n"/>
      <c r="F555" s="39" t="n"/>
      <c r="G555" s="39" t="n"/>
      <c r="H555" s="39" t="n"/>
      <c r="I555" s="39" t="n"/>
      <c r="J555" s="39" t="n"/>
      <c r="K555" s="39" t="n"/>
      <c r="L555" s="39" t="n"/>
      <c r="M555" s="39" t="n"/>
      <c r="N555" s="39" t="n"/>
      <c r="O555" s="39" t="n"/>
      <c r="P555" s="39" t="n"/>
      <c r="Q555" s="39" t="n"/>
      <c r="R555" s="39" t="n"/>
      <c r="S555" s="39" t="n"/>
      <c r="T555" s="39" t="n"/>
      <c r="U555" s="39" t="n"/>
      <c r="V555" s="39" t="n"/>
      <c r="W555" s="39" t="n"/>
      <c r="X555" s="39" t="n"/>
      <c r="Y555" s="39" t="n"/>
      <c r="Z555" s="39" t="n"/>
    </row>
    <row r="556" ht="15.75" customHeight="1" s="198">
      <c r="A556" s="39" t="n"/>
      <c r="B556" s="39" t="n"/>
      <c r="C556" s="39" t="n"/>
      <c r="D556" s="39" t="n"/>
      <c r="E556" s="39" t="n"/>
      <c r="F556" s="39" t="n"/>
      <c r="G556" s="39" t="n"/>
      <c r="H556" s="39" t="n"/>
      <c r="I556" s="39" t="n"/>
      <c r="J556" s="39" t="n"/>
      <c r="K556" s="39" t="n"/>
      <c r="L556" s="39" t="n"/>
      <c r="M556" s="39" t="n"/>
      <c r="N556" s="39" t="n"/>
      <c r="O556" s="39" t="n"/>
      <c r="P556" s="39" t="n"/>
      <c r="Q556" s="39" t="n"/>
      <c r="R556" s="39" t="n"/>
      <c r="S556" s="39" t="n"/>
      <c r="T556" s="39" t="n"/>
      <c r="U556" s="39" t="n"/>
      <c r="V556" s="39" t="n"/>
      <c r="W556" s="39" t="n"/>
      <c r="X556" s="39" t="n"/>
      <c r="Y556" s="39" t="n"/>
      <c r="Z556" s="39" t="n"/>
    </row>
    <row r="557" ht="15.75" customHeight="1" s="198">
      <c r="A557" s="39" t="n"/>
      <c r="B557" s="39" t="n"/>
      <c r="C557" s="39" t="n"/>
      <c r="D557" s="39" t="n"/>
      <c r="E557" s="39" t="n"/>
      <c r="F557" s="39" t="n"/>
      <c r="G557" s="39" t="n"/>
      <c r="H557" s="39" t="n"/>
      <c r="I557" s="39" t="n"/>
      <c r="J557" s="39" t="n"/>
      <c r="K557" s="39" t="n"/>
      <c r="L557" s="39" t="n"/>
      <c r="M557" s="39" t="n"/>
      <c r="N557" s="39" t="n"/>
      <c r="O557" s="39" t="n"/>
      <c r="P557" s="39" t="n"/>
      <c r="Q557" s="39" t="n"/>
      <c r="R557" s="39" t="n"/>
      <c r="S557" s="39" t="n"/>
      <c r="T557" s="39" t="n"/>
      <c r="U557" s="39" t="n"/>
      <c r="V557" s="39" t="n"/>
      <c r="W557" s="39" t="n"/>
      <c r="X557" s="39" t="n"/>
      <c r="Y557" s="39" t="n"/>
      <c r="Z557" s="39" t="n"/>
    </row>
    <row r="558" ht="15.75" customHeight="1" s="198">
      <c r="A558" s="39" t="n"/>
      <c r="B558" s="39" t="n"/>
      <c r="C558" s="39" t="n"/>
      <c r="D558" s="39" t="n"/>
      <c r="E558" s="39" t="n"/>
      <c r="F558" s="39" t="n"/>
      <c r="G558" s="39" t="n"/>
      <c r="H558" s="39" t="n"/>
      <c r="I558" s="39" t="n"/>
      <c r="J558" s="39" t="n"/>
      <c r="K558" s="39" t="n"/>
      <c r="L558" s="39" t="n"/>
      <c r="M558" s="39" t="n"/>
      <c r="N558" s="39" t="n"/>
      <c r="O558" s="39" t="n"/>
      <c r="P558" s="39" t="n"/>
      <c r="Q558" s="39" t="n"/>
      <c r="R558" s="39" t="n"/>
      <c r="S558" s="39" t="n"/>
      <c r="T558" s="39" t="n"/>
      <c r="U558" s="39" t="n"/>
      <c r="V558" s="39" t="n"/>
      <c r="W558" s="39" t="n"/>
      <c r="X558" s="39" t="n"/>
      <c r="Y558" s="39" t="n"/>
      <c r="Z558" s="39" t="n"/>
    </row>
    <row r="559" ht="15.75" customHeight="1" s="198">
      <c r="A559" s="39" t="n"/>
      <c r="B559" s="39" t="n"/>
      <c r="C559" s="39" t="n"/>
      <c r="D559" s="39" t="n"/>
      <c r="E559" s="39" t="n"/>
      <c r="F559" s="39" t="n"/>
      <c r="G559" s="39" t="n"/>
      <c r="H559" s="39" t="n"/>
      <c r="I559" s="39" t="n"/>
      <c r="J559" s="39" t="n"/>
      <c r="K559" s="39" t="n"/>
      <c r="L559" s="39" t="n"/>
      <c r="M559" s="39" t="n"/>
      <c r="N559" s="39" t="n"/>
      <c r="O559" s="39" t="n"/>
      <c r="P559" s="39" t="n"/>
      <c r="Q559" s="39" t="n"/>
      <c r="R559" s="39" t="n"/>
      <c r="S559" s="39" t="n"/>
      <c r="T559" s="39" t="n"/>
      <c r="U559" s="39" t="n"/>
      <c r="V559" s="39" t="n"/>
      <c r="W559" s="39" t="n"/>
      <c r="X559" s="39" t="n"/>
      <c r="Y559" s="39" t="n"/>
      <c r="Z559" s="39" t="n"/>
    </row>
    <row r="560" ht="15.75" customHeight="1" s="198">
      <c r="A560" s="39" t="n"/>
      <c r="B560" s="39" t="n"/>
      <c r="C560" s="39" t="n"/>
      <c r="D560" s="39" t="n"/>
      <c r="E560" s="39" t="n"/>
      <c r="F560" s="39" t="n"/>
      <c r="G560" s="39" t="n"/>
      <c r="H560" s="39" t="n"/>
      <c r="I560" s="39" t="n"/>
      <c r="J560" s="39" t="n"/>
      <c r="K560" s="39" t="n"/>
      <c r="L560" s="39" t="n"/>
      <c r="M560" s="39" t="n"/>
      <c r="N560" s="39" t="n"/>
      <c r="O560" s="39" t="n"/>
      <c r="P560" s="39" t="n"/>
      <c r="Q560" s="39" t="n"/>
      <c r="R560" s="39" t="n"/>
      <c r="S560" s="39" t="n"/>
      <c r="T560" s="39" t="n"/>
      <c r="U560" s="39" t="n"/>
      <c r="V560" s="39" t="n"/>
      <c r="W560" s="39" t="n"/>
      <c r="X560" s="39" t="n"/>
      <c r="Y560" s="39" t="n"/>
      <c r="Z560" s="39" t="n"/>
    </row>
    <row r="561" ht="15.75" customHeight="1" s="198">
      <c r="A561" s="39" t="n"/>
      <c r="B561" s="39" t="n"/>
      <c r="C561" s="39" t="n"/>
      <c r="D561" s="39" t="n"/>
      <c r="E561" s="39" t="n"/>
      <c r="F561" s="39" t="n"/>
      <c r="G561" s="39" t="n"/>
      <c r="H561" s="39" t="n"/>
      <c r="I561" s="39" t="n"/>
      <c r="J561" s="39" t="n"/>
      <c r="K561" s="39" t="n"/>
      <c r="L561" s="39" t="n"/>
      <c r="M561" s="39" t="n"/>
      <c r="N561" s="39" t="n"/>
      <c r="O561" s="39" t="n"/>
      <c r="P561" s="39" t="n"/>
      <c r="Q561" s="39" t="n"/>
      <c r="R561" s="39" t="n"/>
      <c r="S561" s="39" t="n"/>
      <c r="T561" s="39" t="n"/>
      <c r="U561" s="39" t="n"/>
      <c r="V561" s="39" t="n"/>
      <c r="W561" s="39" t="n"/>
      <c r="X561" s="39" t="n"/>
      <c r="Y561" s="39" t="n"/>
      <c r="Z561" s="39" t="n"/>
    </row>
    <row r="562" ht="15.75" customHeight="1" s="198">
      <c r="A562" s="39" t="n"/>
      <c r="B562" s="39" t="n"/>
      <c r="C562" s="39" t="n"/>
      <c r="D562" s="39" t="n"/>
      <c r="E562" s="39" t="n"/>
      <c r="F562" s="39" t="n"/>
      <c r="G562" s="39" t="n"/>
      <c r="H562" s="39" t="n"/>
      <c r="I562" s="39" t="n"/>
      <c r="J562" s="39" t="n"/>
      <c r="K562" s="39" t="n"/>
      <c r="L562" s="39" t="n"/>
      <c r="M562" s="39" t="n"/>
      <c r="N562" s="39" t="n"/>
      <c r="O562" s="39" t="n"/>
      <c r="P562" s="39" t="n"/>
      <c r="Q562" s="39" t="n"/>
      <c r="R562" s="39" t="n"/>
      <c r="S562" s="39" t="n"/>
      <c r="T562" s="39" t="n"/>
      <c r="U562" s="39" t="n"/>
      <c r="V562" s="39" t="n"/>
      <c r="W562" s="39" t="n"/>
      <c r="X562" s="39" t="n"/>
      <c r="Y562" s="39" t="n"/>
      <c r="Z562" s="39" t="n"/>
    </row>
    <row r="563" ht="15.75" customHeight="1" s="198">
      <c r="A563" s="39" t="n"/>
      <c r="B563" s="39" t="n"/>
      <c r="C563" s="39" t="n"/>
      <c r="D563" s="39" t="n"/>
      <c r="E563" s="39" t="n"/>
      <c r="F563" s="39" t="n"/>
      <c r="G563" s="39" t="n"/>
      <c r="H563" s="39" t="n"/>
      <c r="I563" s="39" t="n"/>
      <c r="J563" s="39" t="n"/>
      <c r="K563" s="39" t="n"/>
      <c r="L563" s="39" t="n"/>
      <c r="M563" s="39" t="n"/>
      <c r="N563" s="39" t="n"/>
      <c r="O563" s="39" t="n"/>
      <c r="P563" s="39" t="n"/>
      <c r="Q563" s="39" t="n"/>
      <c r="R563" s="39" t="n"/>
      <c r="S563" s="39" t="n"/>
      <c r="T563" s="39" t="n"/>
      <c r="U563" s="39" t="n"/>
      <c r="V563" s="39" t="n"/>
      <c r="W563" s="39" t="n"/>
      <c r="X563" s="39" t="n"/>
      <c r="Y563" s="39" t="n"/>
      <c r="Z563" s="39" t="n"/>
    </row>
    <row r="564" ht="15.75" customHeight="1" s="198">
      <c r="A564" s="39" t="n"/>
      <c r="B564" s="39" t="n"/>
      <c r="C564" s="39" t="n"/>
      <c r="D564" s="39" t="n"/>
      <c r="E564" s="39" t="n"/>
      <c r="F564" s="39" t="n"/>
      <c r="G564" s="39" t="n"/>
      <c r="H564" s="39" t="n"/>
      <c r="I564" s="39" t="n"/>
      <c r="J564" s="39" t="n"/>
      <c r="K564" s="39" t="n"/>
      <c r="L564" s="39" t="n"/>
      <c r="M564" s="39" t="n"/>
      <c r="N564" s="39" t="n"/>
      <c r="O564" s="39" t="n"/>
      <c r="P564" s="39" t="n"/>
      <c r="Q564" s="39" t="n"/>
      <c r="R564" s="39" t="n"/>
      <c r="S564" s="39" t="n"/>
      <c r="T564" s="39" t="n"/>
      <c r="U564" s="39" t="n"/>
      <c r="V564" s="39" t="n"/>
      <c r="W564" s="39" t="n"/>
      <c r="X564" s="39" t="n"/>
      <c r="Y564" s="39" t="n"/>
      <c r="Z564" s="39" t="n"/>
    </row>
    <row r="565" ht="15.75" customHeight="1" s="198">
      <c r="A565" s="39" t="n"/>
      <c r="B565" s="39" t="n"/>
      <c r="C565" s="39" t="n"/>
      <c r="D565" s="39" t="n"/>
      <c r="E565" s="39" t="n"/>
      <c r="F565" s="39" t="n"/>
      <c r="G565" s="39" t="n"/>
      <c r="H565" s="39" t="n"/>
      <c r="I565" s="39" t="n"/>
      <c r="J565" s="39" t="n"/>
      <c r="K565" s="39" t="n"/>
      <c r="L565" s="39" t="n"/>
      <c r="M565" s="39" t="n"/>
      <c r="N565" s="39" t="n"/>
      <c r="O565" s="39" t="n"/>
      <c r="P565" s="39" t="n"/>
      <c r="Q565" s="39" t="n"/>
      <c r="R565" s="39" t="n"/>
      <c r="S565" s="39" t="n"/>
      <c r="T565" s="39" t="n"/>
      <c r="U565" s="39" t="n"/>
      <c r="V565" s="39" t="n"/>
      <c r="W565" s="39" t="n"/>
      <c r="X565" s="39" t="n"/>
      <c r="Y565" s="39" t="n"/>
      <c r="Z565" s="39" t="n"/>
    </row>
    <row r="566" ht="15.75" customHeight="1" s="198">
      <c r="A566" s="39" t="n"/>
      <c r="B566" s="39" t="n"/>
      <c r="C566" s="39" t="n"/>
      <c r="D566" s="39" t="n"/>
      <c r="E566" s="39" t="n"/>
      <c r="F566" s="39" t="n"/>
      <c r="G566" s="39" t="n"/>
      <c r="H566" s="39" t="n"/>
      <c r="I566" s="39" t="n"/>
      <c r="J566" s="39" t="n"/>
      <c r="K566" s="39" t="n"/>
      <c r="L566" s="39" t="n"/>
      <c r="M566" s="39" t="n"/>
      <c r="N566" s="39" t="n"/>
      <c r="O566" s="39" t="n"/>
      <c r="P566" s="39" t="n"/>
      <c r="Q566" s="39" t="n"/>
      <c r="R566" s="39" t="n"/>
      <c r="S566" s="39" t="n"/>
      <c r="T566" s="39" t="n"/>
      <c r="U566" s="39" t="n"/>
      <c r="V566" s="39" t="n"/>
      <c r="W566" s="39" t="n"/>
      <c r="X566" s="39" t="n"/>
      <c r="Y566" s="39" t="n"/>
      <c r="Z566" s="39" t="n"/>
    </row>
    <row r="567" ht="15.75" customHeight="1" s="198">
      <c r="A567" s="39" t="n"/>
      <c r="B567" s="39" t="n"/>
      <c r="C567" s="39" t="n"/>
      <c r="D567" s="39" t="n"/>
      <c r="E567" s="39" t="n"/>
      <c r="F567" s="39" t="n"/>
      <c r="G567" s="39" t="n"/>
      <c r="H567" s="39" t="n"/>
      <c r="I567" s="39" t="n"/>
      <c r="J567" s="39" t="n"/>
      <c r="K567" s="39" t="n"/>
      <c r="L567" s="39" t="n"/>
      <c r="M567" s="39" t="n"/>
      <c r="N567" s="39" t="n"/>
      <c r="O567" s="39" t="n"/>
      <c r="P567" s="39" t="n"/>
      <c r="Q567" s="39" t="n"/>
      <c r="R567" s="39" t="n"/>
      <c r="S567" s="39" t="n"/>
      <c r="T567" s="39" t="n"/>
      <c r="U567" s="39" t="n"/>
      <c r="V567" s="39" t="n"/>
      <c r="W567" s="39" t="n"/>
      <c r="X567" s="39" t="n"/>
      <c r="Y567" s="39" t="n"/>
      <c r="Z567" s="39" t="n"/>
    </row>
    <row r="568" ht="15.75" customHeight="1" s="198">
      <c r="A568" s="39" t="n"/>
      <c r="B568" s="39" t="n"/>
      <c r="C568" s="39" t="n"/>
      <c r="D568" s="39" t="n"/>
      <c r="E568" s="39" t="n"/>
      <c r="F568" s="39" t="n"/>
      <c r="G568" s="39" t="n"/>
      <c r="H568" s="39" t="n"/>
      <c r="I568" s="39" t="n"/>
      <c r="J568" s="39" t="n"/>
      <c r="K568" s="39" t="n"/>
      <c r="L568" s="39" t="n"/>
      <c r="M568" s="39" t="n"/>
      <c r="N568" s="39" t="n"/>
      <c r="O568" s="39" t="n"/>
      <c r="P568" s="39" t="n"/>
      <c r="Q568" s="39" t="n"/>
      <c r="R568" s="39" t="n"/>
      <c r="S568" s="39" t="n"/>
      <c r="T568" s="39" t="n"/>
      <c r="U568" s="39" t="n"/>
      <c r="V568" s="39" t="n"/>
      <c r="W568" s="39" t="n"/>
      <c r="X568" s="39" t="n"/>
      <c r="Y568" s="39" t="n"/>
      <c r="Z568" s="39" t="n"/>
    </row>
    <row r="569" ht="15.75" customHeight="1" s="198">
      <c r="A569" s="39" t="n"/>
      <c r="B569" s="39" t="n"/>
      <c r="C569" s="39" t="n"/>
      <c r="D569" s="39" t="n"/>
      <c r="E569" s="39" t="n"/>
      <c r="F569" s="39" t="n"/>
      <c r="G569" s="39" t="n"/>
      <c r="H569" s="39" t="n"/>
      <c r="I569" s="39" t="n"/>
      <c r="J569" s="39" t="n"/>
      <c r="K569" s="39" t="n"/>
      <c r="L569" s="39" t="n"/>
      <c r="M569" s="39" t="n"/>
      <c r="N569" s="39" t="n"/>
      <c r="O569" s="39" t="n"/>
      <c r="P569" s="39" t="n"/>
      <c r="Q569" s="39" t="n"/>
      <c r="R569" s="39" t="n"/>
      <c r="S569" s="39" t="n"/>
      <c r="T569" s="39" t="n"/>
      <c r="U569" s="39" t="n"/>
      <c r="V569" s="39" t="n"/>
      <c r="W569" s="39" t="n"/>
      <c r="X569" s="39" t="n"/>
      <c r="Y569" s="39" t="n"/>
      <c r="Z569" s="39" t="n"/>
    </row>
    <row r="570" ht="15.75" customHeight="1" s="198">
      <c r="A570" s="39" t="n"/>
      <c r="B570" s="39" t="n"/>
      <c r="C570" s="39" t="n"/>
      <c r="D570" s="39" t="n"/>
      <c r="E570" s="39" t="n"/>
      <c r="F570" s="39" t="n"/>
      <c r="G570" s="39" t="n"/>
      <c r="H570" s="39" t="n"/>
      <c r="I570" s="39" t="n"/>
      <c r="J570" s="39" t="n"/>
      <c r="K570" s="39" t="n"/>
      <c r="L570" s="39" t="n"/>
      <c r="M570" s="39" t="n"/>
      <c r="N570" s="39" t="n"/>
      <c r="O570" s="39" t="n"/>
      <c r="P570" s="39" t="n"/>
      <c r="Q570" s="39" t="n"/>
      <c r="R570" s="39" t="n"/>
      <c r="S570" s="39" t="n"/>
      <c r="T570" s="39" t="n"/>
      <c r="U570" s="39" t="n"/>
      <c r="V570" s="39" t="n"/>
      <c r="W570" s="39" t="n"/>
      <c r="X570" s="39" t="n"/>
      <c r="Y570" s="39" t="n"/>
      <c r="Z570" s="39" t="n"/>
    </row>
    <row r="571" ht="15.75" customHeight="1" s="198">
      <c r="A571" s="39" t="n"/>
      <c r="B571" s="39" t="n"/>
      <c r="C571" s="39" t="n"/>
      <c r="D571" s="39" t="n"/>
      <c r="E571" s="39" t="n"/>
      <c r="F571" s="39" t="n"/>
      <c r="G571" s="39" t="n"/>
      <c r="H571" s="39" t="n"/>
      <c r="I571" s="39" t="n"/>
      <c r="J571" s="39" t="n"/>
      <c r="K571" s="39" t="n"/>
      <c r="L571" s="39" t="n"/>
      <c r="M571" s="39" t="n"/>
      <c r="N571" s="39" t="n"/>
      <c r="O571" s="39" t="n"/>
      <c r="P571" s="39" t="n"/>
      <c r="Q571" s="39" t="n"/>
      <c r="R571" s="39" t="n"/>
      <c r="S571" s="39" t="n"/>
      <c r="T571" s="39" t="n"/>
      <c r="U571" s="39" t="n"/>
      <c r="V571" s="39" t="n"/>
      <c r="W571" s="39" t="n"/>
      <c r="X571" s="39" t="n"/>
      <c r="Y571" s="39" t="n"/>
      <c r="Z571" s="39" t="n"/>
    </row>
    <row r="572" ht="15.75" customHeight="1" s="198">
      <c r="A572" s="39" t="n"/>
      <c r="B572" s="39" t="n"/>
      <c r="C572" s="39" t="n"/>
      <c r="D572" s="39" t="n"/>
      <c r="E572" s="39" t="n"/>
      <c r="F572" s="39" t="n"/>
      <c r="G572" s="39" t="n"/>
      <c r="H572" s="39" t="n"/>
      <c r="I572" s="39" t="n"/>
      <c r="J572" s="39" t="n"/>
      <c r="K572" s="39" t="n"/>
      <c r="L572" s="39" t="n"/>
      <c r="M572" s="39" t="n"/>
      <c r="N572" s="39" t="n"/>
      <c r="O572" s="39" t="n"/>
      <c r="P572" s="39" t="n"/>
      <c r="Q572" s="39" t="n"/>
      <c r="R572" s="39" t="n"/>
      <c r="S572" s="39" t="n"/>
      <c r="T572" s="39" t="n"/>
      <c r="U572" s="39" t="n"/>
      <c r="V572" s="39" t="n"/>
      <c r="W572" s="39" t="n"/>
      <c r="X572" s="39" t="n"/>
      <c r="Y572" s="39" t="n"/>
      <c r="Z572" s="39" t="n"/>
    </row>
    <row r="573" ht="15.75" customHeight="1" s="198">
      <c r="A573" s="39" t="n"/>
      <c r="B573" s="39" t="n"/>
      <c r="C573" s="39" t="n"/>
      <c r="D573" s="39" t="n"/>
      <c r="E573" s="39" t="n"/>
      <c r="F573" s="39" t="n"/>
      <c r="G573" s="39" t="n"/>
      <c r="H573" s="39" t="n"/>
      <c r="I573" s="39" t="n"/>
      <c r="J573" s="39" t="n"/>
      <c r="K573" s="39" t="n"/>
      <c r="L573" s="39" t="n"/>
      <c r="M573" s="39" t="n"/>
      <c r="N573" s="39" t="n"/>
      <c r="O573" s="39" t="n"/>
      <c r="P573" s="39" t="n"/>
      <c r="Q573" s="39" t="n"/>
      <c r="R573" s="39" t="n"/>
      <c r="S573" s="39" t="n"/>
      <c r="T573" s="39" t="n"/>
      <c r="U573" s="39" t="n"/>
      <c r="V573" s="39" t="n"/>
      <c r="W573" s="39" t="n"/>
      <c r="X573" s="39" t="n"/>
      <c r="Y573" s="39" t="n"/>
      <c r="Z573" s="39" t="n"/>
    </row>
    <row r="574" ht="15.75" customHeight="1" s="198">
      <c r="A574" s="39" t="n"/>
      <c r="B574" s="39" t="n"/>
      <c r="C574" s="39" t="n"/>
      <c r="D574" s="39" t="n"/>
      <c r="E574" s="39" t="n"/>
      <c r="F574" s="39" t="n"/>
      <c r="G574" s="39" t="n"/>
      <c r="H574" s="39" t="n"/>
      <c r="I574" s="39" t="n"/>
      <c r="J574" s="39" t="n"/>
      <c r="K574" s="39" t="n"/>
      <c r="L574" s="39" t="n"/>
      <c r="M574" s="39" t="n"/>
      <c r="N574" s="39" t="n"/>
      <c r="O574" s="39" t="n"/>
      <c r="P574" s="39" t="n"/>
      <c r="Q574" s="39" t="n"/>
      <c r="R574" s="39" t="n"/>
      <c r="S574" s="39" t="n"/>
      <c r="T574" s="39" t="n"/>
      <c r="U574" s="39" t="n"/>
      <c r="V574" s="39" t="n"/>
      <c r="W574" s="39" t="n"/>
      <c r="X574" s="39" t="n"/>
      <c r="Y574" s="39" t="n"/>
      <c r="Z574" s="39" t="n"/>
    </row>
    <row r="575" ht="15.75" customHeight="1" s="198">
      <c r="A575" s="39" t="n"/>
      <c r="B575" s="39" t="n"/>
      <c r="C575" s="39" t="n"/>
      <c r="D575" s="39" t="n"/>
      <c r="E575" s="39" t="n"/>
      <c r="F575" s="39" t="n"/>
      <c r="G575" s="39" t="n"/>
      <c r="H575" s="39" t="n"/>
      <c r="I575" s="39" t="n"/>
      <c r="J575" s="39" t="n"/>
      <c r="K575" s="39" t="n"/>
      <c r="L575" s="39" t="n"/>
      <c r="M575" s="39" t="n"/>
      <c r="N575" s="39" t="n"/>
      <c r="O575" s="39" t="n"/>
      <c r="P575" s="39" t="n"/>
      <c r="Q575" s="39" t="n"/>
      <c r="R575" s="39" t="n"/>
      <c r="S575" s="39" t="n"/>
      <c r="T575" s="39" t="n"/>
      <c r="U575" s="39" t="n"/>
      <c r="V575" s="39" t="n"/>
      <c r="W575" s="39" t="n"/>
      <c r="X575" s="39" t="n"/>
      <c r="Y575" s="39" t="n"/>
      <c r="Z575" s="39" t="n"/>
    </row>
    <row r="576" ht="15.75" customHeight="1" s="198">
      <c r="A576" s="39" t="n"/>
      <c r="B576" s="39" t="n"/>
      <c r="C576" s="39" t="n"/>
      <c r="D576" s="39" t="n"/>
      <c r="E576" s="39" t="n"/>
      <c r="F576" s="39" t="n"/>
      <c r="G576" s="39" t="n"/>
      <c r="H576" s="39" t="n"/>
      <c r="I576" s="39" t="n"/>
      <c r="J576" s="39" t="n"/>
      <c r="K576" s="39" t="n"/>
      <c r="L576" s="39" t="n"/>
      <c r="M576" s="39" t="n"/>
      <c r="N576" s="39" t="n"/>
      <c r="O576" s="39" t="n"/>
      <c r="P576" s="39" t="n"/>
      <c r="Q576" s="39" t="n"/>
      <c r="R576" s="39" t="n"/>
      <c r="S576" s="39" t="n"/>
      <c r="T576" s="39" t="n"/>
      <c r="U576" s="39" t="n"/>
      <c r="V576" s="39" t="n"/>
      <c r="W576" s="39" t="n"/>
      <c r="X576" s="39" t="n"/>
      <c r="Y576" s="39" t="n"/>
      <c r="Z576" s="39" t="n"/>
    </row>
    <row r="577" ht="15.75" customHeight="1" s="198">
      <c r="A577" s="39" t="n"/>
      <c r="B577" s="39" t="n"/>
      <c r="C577" s="39" t="n"/>
      <c r="D577" s="39" t="n"/>
      <c r="E577" s="39" t="n"/>
      <c r="F577" s="39" t="n"/>
      <c r="G577" s="39" t="n"/>
      <c r="H577" s="39" t="n"/>
      <c r="I577" s="39" t="n"/>
      <c r="J577" s="39" t="n"/>
      <c r="K577" s="39" t="n"/>
      <c r="L577" s="39" t="n"/>
      <c r="M577" s="39" t="n"/>
      <c r="N577" s="39" t="n"/>
      <c r="O577" s="39" t="n"/>
      <c r="P577" s="39" t="n"/>
      <c r="Q577" s="39" t="n"/>
      <c r="R577" s="39" t="n"/>
      <c r="S577" s="39" t="n"/>
      <c r="T577" s="39" t="n"/>
      <c r="U577" s="39" t="n"/>
      <c r="V577" s="39" t="n"/>
      <c r="W577" s="39" t="n"/>
      <c r="X577" s="39" t="n"/>
      <c r="Y577" s="39" t="n"/>
      <c r="Z577" s="39" t="n"/>
    </row>
    <row r="578" ht="15.75" customHeight="1" s="198">
      <c r="A578" s="39" t="n"/>
      <c r="B578" s="39" t="n"/>
      <c r="C578" s="39" t="n"/>
      <c r="D578" s="39" t="n"/>
      <c r="E578" s="39" t="n"/>
      <c r="F578" s="39" t="n"/>
      <c r="G578" s="39" t="n"/>
      <c r="H578" s="39" t="n"/>
      <c r="I578" s="39" t="n"/>
      <c r="J578" s="39" t="n"/>
      <c r="K578" s="39" t="n"/>
      <c r="L578" s="39" t="n"/>
      <c r="M578" s="39" t="n"/>
      <c r="N578" s="39" t="n"/>
      <c r="O578" s="39" t="n"/>
      <c r="P578" s="39" t="n"/>
      <c r="Q578" s="39" t="n"/>
      <c r="R578" s="39" t="n"/>
      <c r="S578" s="39" t="n"/>
      <c r="T578" s="39" t="n"/>
      <c r="U578" s="39" t="n"/>
      <c r="V578" s="39" t="n"/>
      <c r="W578" s="39" t="n"/>
      <c r="X578" s="39" t="n"/>
      <c r="Y578" s="39" t="n"/>
      <c r="Z578" s="39" t="n"/>
    </row>
    <row r="579" ht="15.75" customHeight="1" s="198">
      <c r="A579" s="39" t="n"/>
      <c r="B579" s="39" t="n"/>
      <c r="C579" s="39" t="n"/>
      <c r="D579" s="39" t="n"/>
      <c r="E579" s="39" t="n"/>
      <c r="F579" s="39" t="n"/>
      <c r="G579" s="39" t="n"/>
      <c r="H579" s="39" t="n"/>
      <c r="I579" s="39" t="n"/>
      <c r="J579" s="39" t="n"/>
      <c r="K579" s="39" t="n"/>
      <c r="L579" s="39" t="n"/>
      <c r="M579" s="39" t="n"/>
      <c r="N579" s="39" t="n"/>
      <c r="O579" s="39" t="n"/>
      <c r="P579" s="39" t="n"/>
      <c r="Q579" s="39" t="n"/>
      <c r="R579" s="39" t="n"/>
      <c r="S579" s="39" t="n"/>
      <c r="T579" s="39" t="n"/>
      <c r="U579" s="39" t="n"/>
      <c r="V579" s="39" t="n"/>
      <c r="W579" s="39" t="n"/>
      <c r="X579" s="39" t="n"/>
      <c r="Y579" s="39" t="n"/>
      <c r="Z579" s="39" t="n"/>
    </row>
    <row r="580" ht="15.75" customHeight="1" s="198">
      <c r="A580" s="39" t="n"/>
      <c r="B580" s="39" t="n"/>
      <c r="C580" s="39" t="n"/>
      <c r="D580" s="39" t="n"/>
      <c r="E580" s="39" t="n"/>
      <c r="F580" s="39" t="n"/>
      <c r="G580" s="39" t="n"/>
      <c r="H580" s="39" t="n"/>
      <c r="I580" s="39" t="n"/>
      <c r="J580" s="39" t="n"/>
      <c r="K580" s="39" t="n"/>
      <c r="L580" s="39" t="n"/>
      <c r="M580" s="39" t="n"/>
      <c r="N580" s="39" t="n"/>
      <c r="O580" s="39" t="n"/>
      <c r="P580" s="39" t="n"/>
      <c r="Q580" s="39" t="n"/>
      <c r="R580" s="39" t="n"/>
      <c r="S580" s="39" t="n"/>
      <c r="T580" s="39" t="n"/>
      <c r="U580" s="39" t="n"/>
      <c r="V580" s="39" t="n"/>
      <c r="W580" s="39" t="n"/>
      <c r="X580" s="39" t="n"/>
      <c r="Y580" s="39" t="n"/>
      <c r="Z580" s="39" t="n"/>
    </row>
    <row r="581" ht="15.75" customHeight="1" s="198">
      <c r="A581" s="39" t="n"/>
      <c r="B581" s="39" t="n"/>
      <c r="C581" s="39" t="n"/>
      <c r="D581" s="39" t="n"/>
      <c r="E581" s="39" t="n"/>
      <c r="F581" s="39" t="n"/>
      <c r="G581" s="39" t="n"/>
      <c r="H581" s="39" t="n"/>
      <c r="I581" s="39" t="n"/>
      <c r="J581" s="39" t="n"/>
      <c r="K581" s="39" t="n"/>
      <c r="L581" s="39" t="n"/>
      <c r="M581" s="39" t="n"/>
      <c r="N581" s="39" t="n"/>
      <c r="O581" s="39" t="n"/>
      <c r="P581" s="39" t="n"/>
      <c r="Q581" s="39" t="n"/>
      <c r="R581" s="39" t="n"/>
      <c r="S581" s="39" t="n"/>
      <c r="T581" s="39" t="n"/>
      <c r="U581" s="39" t="n"/>
      <c r="V581" s="39" t="n"/>
      <c r="W581" s="39" t="n"/>
      <c r="X581" s="39" t="n"/>
      <c r="Y581" s="39" t="n"/>
      <c r="Z581" s="39" t="n"/>
    </row>
    <row r="582" ht="15.75" customHeight="1" s="198">
      <c r="A582" s="39" t="n"/>
      <c r="B582" s="39" t="n"/>
      <c r="C582" s="39" t="n"/>
      <c r="D582" s="39" t="n"/>
      <c r="E582" s="39" t="n"/>
      <c r="F582" s="39" t="n"/>
      <c r="G582" s="39" t="n"/>
      <c r="H582" s="39" t="n"/>
      <c r="I582" s="39" t="n"/>
      <c r="J582" s="39" t="n"/>
      <c r="K582" s="39" t="n"/>
      <c r="L582" s="39" t="n"/>
      <c r="M582" s="39" t="n"/>
      <c r="N582" s="39" t="n"/>
      <c r="O582" s="39" t="n"/>
      <c r="P582" s="39" t="n"/>
      <c r="Q582" s="39" t="n"/>
      <c r="R582" s="39" t="n"/>
      <c r="S582" s="39" t="n"/>
      <c r="T582" s="39" t="n"/>
      <c r="U582" s="39" t="n"/>
      <c r="V582" s="39" t="n"/>
      <c r="W582" s="39" t="n"/>
      <c r="X582" s="39" t="n"/>
      <c r="Y582" s="39" t="n"/>
      <c r="Z582" s="39" t="n"/>
    </row>
    <row r="583" ht="15.75" customHeight="1" s="198">
      <c r="A583" s="39" t="n"/>
      <c r="B583" s="39" t="n"/>
      <c r="C583" s="39" t="n"/>
      <c r="D583" s="39" t="n"/>
      <c r="E583" s="39" t="n"/>
      <c r="F583" s="39" t="n"/>
      <c r="G583" s="39" t="n"/>
      <c r="H583" s="39" t="n"/>
      <c r="I583" s="39" t="n"/>
      <c r="J583" s="39" t="n"/>
      <c r="K583" s="39" t="n"/>
      <c r="L583" s="39" t="n"/>
      <c r="M583" s="39" t="n"/>
      <c r="N583" s="39" t="n"/>
      <c r="O583" s="39" t="n"/>
      <c r="P583" s="39" t="n"/>
      <c r="Q583" s="39" t="n"/>
      <c r="R583" s="39" t="n"/>
      <c r="S583" s="39" t="n"/>
      <c r="T583" s="39" t="n"/>
      <c r="U583" s="39" t="n"/>
      <c r="V583" s="39" t="n"/>
      <c r="W583" s="39" t="n"/>
      <c r="X583" s="39" t="n"/>
      <c r="Y583" s="39" t="n"/>
      <c r="Z583" s="39" t="n"/>
    </row>
    <row r="584" ht="15.75" customHeight="1" s="198">
      <c r="A584" s="39" t="n"/>
      <c r="B584" s="39" t="n"/>
      <c r="C584" s="39" t="n"/>
      <c r="D584" s="39" t="n"/>
      <c r="E584" s="39" t="n"/>
      <c r="F584" s="39" t="n"/>
      <c r="G584" s="39" t="n"/>
      <c r="H584" s="39" t="n"/>
      <c r="I584" s="39" t="n"/>
      <c r="J584" s="39" t="n"/>
      <c r="K584" s="39" t="n"/>
      <c r="L584" s="39" t="n"/>
      <c r="M584" s="39" t="n"/>
      <c r="N584" s="39" t="n"/>
      <c r="O584" s="39" t="n"/>
      <c r="P584" s="39" t="n"/>
      <c r="Q584" s="39" t="n"/>
      <c r="R584" s="39" t="n"/>
      <c r="S584" s="39" t="n"/>
      <c r="T584" s="39" t="n"/>
      <c r="U584" s="39" t="n"/>
      <c r="V584" s="39" t="n"/>
      <c r="W584" s="39" t="n"/>
      <c r="X584" s="39" t="n"/>
      <c r="Y584" s="39" t="n"/>
      <c r="Z584" s="39" t="n"/>
    </row>
    <row r="585" ht="15.75" customHeight="1" s="198">
      <c r="A585" s="39" t="n"/>
      <c r="B585" s="39" t="n"/>
      <c r="C585" s="39" t="n"/>
      <c r="D585" s="39" t="n"/>
      <c r="E585" s="39" t="n"/>
      <c r="F585" s="39" t="n"/>
      <c r="G585" s="39" t="n"/>
      <c r="H585" s="39" t="n"/>
      <c r="I585" s="39" t="n"/>
      <c r="J585" s="39" t="n"/>
      <c r="K585" s="39" t="n"/>
      <c r="L585" s="39" t="n"/>
      <c r="M585" s="39" t="n"/>
      <c r="N585" s="39" t="n"/>
      <c r="O585" s="39" t="n"/>
      <c r="P585" s="39" t="n"/>
      <c r="Q585" s="39" t="n"/>
      <c r="R585" s="39" t="n"/>
      <c r="S585" s="39" t="n"/>
      <c r="T585" s="39" t="n"/>
      <c r="U585" s="39" t="n"/>
      <c r="V585" s="39" t="n"/>
      <c r="W585" s="39" t="n"/>
      <c r="X585" s="39" t="n"/>
      <c r="Y585" s="39" t="n"/>
      <c r="Z585" s="39" t="n"/>
    </row>
    <row r="586" ht="15.75" customHeight="1" s="198">
      <c r="A586" s="39" t="n"/>
      <c r="B586" s="39" t="n"/>
      <c r="C586" s="39" t="n"/>
      <c r="D586" s="39" t="n"/>
      <c r="E586" s="39" t="n"/>
      <c r="F586" s="39" t="n"/>
      <c r="G586" s="39" t="n"/>
      <c r="H586" s="39" t="n"/>
      <c r="I586" s="39" t="n"/>
      <c r="J586" s="39" t="n"/>
      <c r="K586" s="39" t="n"/>
      <c r="L586" s="39" t="n"/>
      <c r="M586" s="39" t="n"/>
      <c r="N586" s="39" t="n"/>
      <c r="O586" s="39" t="n"/>
      <c r="P586" s="39" t="n"/>
      <c r="Q586" s="39" t="n"/>
      <c r="R586" s="39" t="n"/>
      <c r="S586" s="39" t="n"/>
      <c r="T586" s="39" t="n"/>
      <c r="U586" s="39" t="n"/>
      <c r="V586" s="39" t="n"/>
      <c r="W586" s="39" t="n"/>
      <c r="X586" s="39" t="n"/>
      <c r="Y586" s="39" t="n"/>
      <c r="Z586" s="39" t="n"/>
    </row>
    <row r="587" ht="15.75" customHeight="1" s="198">
      <c r="A587" s="39" t="n"/>
      <c r="B587" s="39" t="n"/>
      <c r="C587" s="39" t="n"/>
      <c r="D587" s="39" t="n"/>
      <c r="E587" s="39" t="n"/>
      <c r="F587" s="39" t="n"/>
      <c r="G587" s="39" t="n"/>
      <c r="H587" s="39" t="n"/>
      <c r="I587" s="39" t="n"/>
      <c r="J587" s="39" t="n"/>
      <c r="K587" s="39" t="n"/>
      <c r="L587" s="39" t="n"/>
      <c r="M587" s="39" t="n"/>
      <c r="N587" s="39" t="n"/>
      <c r="O587" s="39" t="n"/>
      <c r="P587" s="39" t="n"/>
      <c r="Q587" s="39" t="n"/>
      <c r="R587" s="39" t="n"/>
      <c r="S587" s="39" t="n"/>
      <c r="T587" s="39" t="n"/>
      <c r="U587" s="39" t="n"/>
      <c r="V587" s="39" t="n"/>
      <c r="W587" s="39" t="n"/>
      <c r="X587" s="39" t="n"/>
      <c r="Y587" s="39" t="n"/>
      <c r="Z587" s="39" t="n"/>
    </row>
    <row r="588" ht="15.75" customHeight="1" s="198">
      <c r="A588" s="39" t="n"/>
      <c r="B588" s="39" t="n"/>
      <c r="C588" s="39" t="n"/>
      <c r="D588" s="39" t="n"/>
      <c r="E588" s="39" t="n"/>
      <c r="F588" s="39" t="n"/>
      <c r="G588" s="39" t="n"/>
      <c r="H588" s="39" t="n"/>
      <c r="I588" s="39" t="n"/>
      <c r="J588" s="39" t="n"/>
      <c r="K588" s="39" t="n"/>
      <c r="L588" s="39" t="n"/>
      <c r="M588" s="39" t="n"/>
      <c r="N588" s="39" t="n"/>
      <c r="O588" s="39" t="n"/>
      <c r="P588" s="39" t="n"/>
      <c r="Q588" s="39" t="n"/>
      <c r="R588" s="39" t="n"/>
      <c r="S588" s="39" t="n"/>
      <c r="T588" s="39" t="n"/>
      <c r="U588" s="39" t="n"/>
      <c r="V588" s="39" t="n"/>
      <c r="W588" s="39" t="n"/>
      <c r="X588" s="39" t="n"/>
      <c r="Y588" s="39" t="n"/>
      <c r="Z588" s="39" t="n"/>
    </row>
    <row r="589" ht="15.75" customHeight="1" s="198">
      <c r="A589" s="39" t="n"/>
      <c r="B589" s="39" t="n"/>
      <c r="C589" s="39" t="n"/>
      <c r="D589" s="39" t="n"/>
      <c r="E589" s="39" t="n"/>
      <c r="F589" s="39" t="n"/>
      <c r="G589" s="39" t="n"/>
      <c r="H589" s="39" t="n"/>
      <c r="I589" s="39" t="n"/>
      <c r="J589" s="39" t="n"/>
      <c r="K589" s="39" t="n"/>
      <c r="L589" s="39" t="n"/>
      <c r="M589" s="39" t="n"/>
      <c r="N589" s="39" t="n"/>
      <c r="O589" s="39" t="n"/>
      <c r="P589" s="39" t="n"/>
      <c r="Q589" s="39" t="n"/>
      <c r="R589" s="39" t="n"/>
      <c r="S589" s="39" t="n"/>
      <c r="T589" s="39" t="n"/>
      <c r="U589" s="39" t="n"/>
      <c r="V589" s="39" t="n"/>
      <c r="W589" s="39" t="n"/>
      <c r="X589" s="39" t="n"/>
      <c r="Y589" s="39" t="n"/>
      <c r="Z589" s="39" t="n"/>
    </row>
    <row r="590" ht="15.75" customHeight="1" s="198">
      <c r="A590" s="39" t="n"/>
      <c r="B590" s="39" t="n"/>
      <c r="C590" s="39" t="n"/>
      <c r="D590" s="39" t="n"/>
      <c r="E590" s="39" t="n"/>
      <c r="F590" s="39" t="n"/>
      <c r="G590" s="39" t="n"/>
      <c r="H590" s="39" t="n"/>
      <c r="I590" s="39" t="n"/>
      <c r="J590" s="39" t="n"/>
      <c r="K590" s="39" t="n"/>
      <c r="L590" s="39" t="n"/>
      <c r="M590" s="39" t="n"/>
      <c r="N590" s="39" t="n"/>
      <c r="O590" s="39" t="n"/>
      <c r="P590" s="39" t="n"/>
      <c r="Q590" s="39" t="n"/>
      <c r="R590" s="39" t="n"/>
      <c r="S590" s="39" t="n"/>
      <c r="T590" s="39" t="n"/>
      <c r="U590" s="39" t="n"/>
      <c r="V590" s="39" t="n"/>
      <c r="W590" s="39" t="n"/>
      <c r="X590" s="39" t="n"/>
      <c r="Y590" s="39" t="n"/>
      <c r="Z590" s="39" t="n"/>
    </row>
    <row r="591" ht="15.75" customHeight="1" s="198">
      <c r="A591" s="39" t="n"/>
      <c r="B591" s="39" t="n"/>
      <c r="C591" s="39" t="n"/>
      <c r="D591" s="39" t="n"/>
      <c r="E591" s="39" t="n"/>
      <c r="F591" s="39" t="n"/>
      <c r="G591" s="39" t="n"/>
      <c r="H591" s="39" t="n"/>
      <c r="I591" s="39" t="n"/>
      <c r="J591" s="39" t="n"/>
      <c r="K591" s="39" t="n"/>
      <c r="L591" s="39" t="n"/>
      <c r="M591" s="39" t="n"/>
      <c r="N591" s="39" t="n"/>
      <c r="O591" s="39" t="n"/>
      <c r="P591" s="39" t="n"/>
      <c r="Q591" s="39" t="n"/>
      <c r="R591" s="39" t="n"/>
      <c r="S591" s="39" t="n"/>
      <c r="T591" s="39" t="n"/>
      <c r="U591" s="39" t="n"/>
      <c r="V591" s="39" t="n"/>
      <c r="W591" s="39" t="n"/>
      <c r="X591" s="39" t="n"/>
      <c r="Y591" s="39" t="n"/>
      <c r="Z591" s="39" t="n"/>
    </row>
    <row r="592" ht="15.75" customHeight="1" s="198">
      <c r="A592" s="39" t="n"/>
      <c r="B592" s="39" t="n"/>
      <c r="C592" s="39" t="n"/>
      <c r="D592" s="39" t="n"/>
      <c r="E592" s="39" t="n"/>
      <c r="F592" s="39" t="n"/>
      <c r="G592" s="39" t="n"/>
      <c r="H592" s="39" t="n"/>
      <c r="I592" s="39" t="n"/>
      <c r="J592" s="39" t="n"/>
      <c r="K592" s="39" t="n"/>
      <c r="L592" s="39" t="n"/>
      <c r="M592" s="39" t="n"/>
      <c r="N592" s="39" t="n"/>
      <c r="O592" s="39" t="n"/>
      <c r="P592" s="39" t="n"/>
      <c r="Q592" s="39" t="n"/>
      <c r="R592" s="39" t="n"/>
      <c r="S592" s="39" t="n"/>
      <c r="T592" s="39" t="n"/>
      <c r="U592" s="39" t="n"/>
      <c r="V592" s="39" t="n"/>
      <c r="W592" s="39" t="n"/>
      <c r="X592" s="39" t="n"/>
      <c r="Y592" s="39" t="n"/>
      <c r="Z592" s="39" t="n"/>
    </row>
    <row r="593" ht="15.75" customHeight="1" s="198">
      <c r="A593" s="39" t="n"/>
      <c r="B593" s="39" t="n"/>
      <c r="C593" s="39" t="n"/>
      <c r="D593" s="39" t="n"/>
      <c r="E593" s="39" t="n"/>
      <c r="F593" s="39" t="n"/>
      <c r="G593" s="39" t="n"/>
      <c r="H593" s="39" t="n"/>
      <c r="I593" s="39" t="n"/>
      <c r="J593" s="39" t="n"/>
      <c r="K593" s="39" t="n"/>
      <c r="L593" s="39" t="n"/>
      <c r="M593" s="39" t="n"/>
      <c r="N593" s="39" t="n"/>
      <c r="O593" s="39" t="n"/>
      <c r="P593" s="39" t="n"/>
      <c r="Q593" s="39" t="n"/>
      <c r="R593" s="39" t="n"/>
      <c r="S593" s="39" t="n"/>
      <c r="T593" s="39" t="n"/>
      <c r="U593" s="39" t="n"/>
      <c r="V593" s="39" t="n"/>
      <c r="W593" s="39" t="n"/>
      <c r="X593" s="39" t="n"/>
      <c r="Y593" s="39" t="n"/>
      <c r="Z593" s="39" t="n"/>
    </row>
    <row r="594" ht="15.75" customHeight="1" s="198">
      <c r="A594" s="39" t="n"/>
      <c r="B594" s="39" t="n"/>
      <c r="C594" s="39" t="n"/>
      <c r="D594" s="39" t="n"/>
      <c r="E594" s="39" t="n"/>
      <c r="F594" s="39" t="n"/>
      <c r="G594" s="39" t="n"/>
      <c r="H594" s="39" t="n"/>
      <c r="I594" s="39" t="n"/>
      <c r="J594" s="39" t="n"/>
      <c r="K594" s="39" t="n"/>
      <c r="L594" s="39" t="n"/>
      <c r="M594" s="39" t="n"/>
      <c r="N594" s="39" t="n"/>
      <c r="O594" s="39" t="n"/>
      <c r="P594" s="39" t="n"/>
      <c r="Q594" s="39" t="n"/>
      <c r="R594" s="39" t="n"/>
      <c r="S594" s="39" t="n"/>
      <c r="T594" s="39" t="n"/>
      <c r="U594" s="39" t="n"/>
      <c r="V594" s="39" t="n"/>
      <c r="W594" s="39" t="n"/>
      <c r="X594" s="39" t="n"/>
      <c r="Y594" s="39" t="n"/>
      <c r="Z594" s="39" t="n"/>
    </row>
    <row r="595" ht="15.75" customHeight="1" s="198">
      <c r="A595" s="39" t="n"/>
      <c r="B595" s="39" t="n"/>
      <c r="C595" s="39" t="n"/>
      <c r="D595" s="39" t="n"/>
      <c r="E595" s="39" t="n"/>
      <c r="F595" s="39" t="n"/>
      <c r="G595" s="39" t="n"/>
      <c r="H595" s="39" t="n"/>
      <c r="I595" s="39" t="n"/>
      <c r="J595" s="39" t="n"/>
      <c r="K595" s="39" t="n"/>
      <c r="L595" s="39" t="n"/>
      <c r="M595" s="39" t="n"/>
      <c r="N595" s="39" t="n"/>
      <c r="O595" s="39" t="n"/>
      <c r="P595" s="39" t="n"/>
      <c r="Q595" s="39" t="n"/>
      <c r="R595" s="39" t="n"/>
      <c r="S595" s="39" t="n"/>
      <c r="T595" s="39" t="n"/>
      <c r="U595" s="39" t="n"/>
      <c r="V595" s="39" t="n"/>
      <c r="W595" s="39" t="n"/>
      <c r="X595" s="39" t="n"/>
      <c r="Y595" s="39" t="n"/>
      <c r="Z595" s="39" t="n"/>
    </row>
    <row r="596" ht="15.75" customHeight="1" s="198">
      <c r="A596" s="39" t="n"/>
      <c r="B596" s="39" t="n"/>
      <c r="C596" s="39" t="n"/>
      <c r="D596" s="39" t="n"/>
      <c r="E596" s="39" t="n"/>
      <c r="F596" s="39" t="n"/>
      <c r="G596" s="39" t="n"/>
      <c r="H596" s="39" t="n"/>
      <c r="I596" s="39" t="n"/>
      <c r="J596" s="39" t="n"/>
      <c r="K596" s="39" t="n"/>
      <c r="L596" s="39" t="n"/>
      <c r="M596" s="39" t="n"/>
      <c r="N596" s="39" t="n"/>
      <c r="O596" s="39" t="n"/>
      <c r="P596" s="39" t="n"/>
      <c r="Q596" s="39" t="n"/>
      <c r="R596" s="39" t="n"/>
      <c r="S596" s="39" t="n"/>
      <c r="T596" s="39" t="n"/>
      <c r="U596" s="39" t="n"/>
      <c r="V596" s="39" t="n"/>
      <c r="W596" s="39" t="n"/>
      <c r="X596" s="39" t="n"/>
      <c r="Y596" s="39" t="n"/>
      <c r="Z596" s="39" t="n"/>
    </row>
    <row r="597" ht="15.75" customHeight="1" s="198">
      <c r="A597" s="39" t="n"/>
      <c r="B597" s="39" t="n"/>
      <c r="C597" s="39" t="n"/>
      <c r="D597" s="39" t="n"/>
      <c r="E597" s="39" t="n"/>
      <c r="F597" s="39" t="n"/>
      <c r="G597" s="39" t="n"/>
      <c r="H597" s="39" t="n"/>
      <c r="I597" s="39" t="n"/>
      <c r="J597" s="39" t="n"/>
      <c r="K597" s="39" t="n"/>
      <c r="L597" s="39" t="n"/>
      <c r="M597" s="39" t="n"/>
      <c r="N597" s="39" t="n"/>
      <c r="O597" s="39" t="n"/>
      <c r="P597" s="39" t="n"/>
      <c r="Q597" s="39" t="n"/>
      <c r="R597" s="39" t="n"/>
      <c r="S597" s="39" t="n"/>
      <c r="T597" s="39" t="n"/>
      <c r="U597" s="39" t="n"/>
      <c r="V597" s="39" t="n"/>
      <c r="W597" s="39" t="n"/>
      <c r="X597" s="39" t="n"/>
      <c r="Y597" s="39" t="n"/>
      <c r="Z597" s="39" t="n"/>
    </row>
    <row r="598" ht="15.75" customHeight="1" s="198">
      <c r="A598" s="39" t="n"/>
      <c r="B598" s="39" t="n"/>
      <c r="C598" s="39" t="n"/>
      <c r="D598" s="39" t="n"/>
      <c r="E598" s="39" t="n"/>
      <c r="F598" s="39" t="n"/>
      <c r="G598" s="39" t="n"/>
      <c r="H598" s="39" t="n"/>
      <c r="I598" s="39" t="n"/>
      <c r="J598" s="39" t="n"/>
      <c r="K598" s="39" t="n"/>
      <c r="L598" s="39" t="n"/>
      <c r="M598" s="39" t="n"/>
      <c r="N598" s="39" t="n"/>
      <c r="O598" s="39" t="n"/>
      <c r="P598" s="39" t="n"/>
      <c r="Q598" s="39" t="n"/>
      <c r="R598" s="39" t="n"/>
      <c r="S598" s="39" t="n"/>
      <c r="T598" s="39" t="n"/>
      <c r="U598" s="39" t="n"/>
      <c r="V598" s="39" t="n"/>
      <c r="W598" s="39" t="n"/>
      <c r="X598" s="39" t="n"/>
      <c r="Y598" s="39" t="n"/>
      <c r="Z598" s="39" t="n"/>
    </row>
    <row r="599" ht="15.75" customHeight="1" s="198">
      <c r="A599" s="39" t="n"/>
      <c r="B599" s="39" t="n"/>
      <c r="C599" s="39" t="n"/>
      <c r="D599" s="39" t="n"/>
      <c r="E599" s="39" t="n"/>
      <c r="F599" s="39" t="n"/>
      <c r="G599" s="39" t="n"/>
      <c r="H599" s="39" t="n"/>
      <c r="I599" s="39" t="n"/>
      <c r="J599" s="39" t="n"/>
      <c r="K599" s="39" t="n"/>
      <c r="L599" s="39" t="n"/>
      <c r="M599" s="39" t="n"/>
      <c r="N599" s="39" t="n"/>
      <c r="O599" s="39" t="n"/>
      <c r="P599" s="39" t="n"/>
      <c r="Q599" s="39" t="n"/>
      <c r="R599" s="39" t="n"/>
      <c r="S599" s="39" t="n"/>
      <c r="T599" s="39" t="n"/>
      <c r="U599" s="39" t="n"/>
      <c r="V599" s="39" t="n"/>
      <c r="W599" s="39" t="n"/>
      <c r="X599" s="39" t="n"/>
      <c r="Y599" s="39" t="n"/>
      <c r="Z599" s="39" t="n"/>
    </row>
    <row r="600" ht="15.75" customHeight="1" s="198">
      <c r="A600" s="39" t="n"/>
      <c r="B600" s="39" t="n"/>
      <c r="C600" s="39" t="n"/>
      <c r="D600" s="39" t="n"/>
      <c r="E600" s="39" t="n"/>
      <c r="F600" s="39" t="n"/>
      <c r="G600" s="39" t="n"/>
      <c r="H600" s="39" t="n"/>
      <c r="I600" s="39" t="n"/>
      <c r="J600" s="39" t="n"/>
      <c r="K600" s="39" t="n"/>
      <c r="L600" s="39" t="n"/>
      <c r="M600" s="39" t="n"/>
      <c r="N600" s="39" t="n"/>
      <c r="O600" s="39" t="n"/>
      <c r="P600" s="39" t="n"/>
      <c r="Q600" s="39" t="n"/>
      <c r="R600" s="39" t="n"/>
      <c r="S600" s="39" t="n"/>
      <c r="T600" s="39" t="n"/>
      <c r="U600" s="39" t="n"/>
      <c r="V600" s="39" t="n"/>
      <c r="W600" s="39" t="n"/>
      <c r="X600" s="39" t="n"/>
      <c r="Y600" s="39" t="n"/>
      <c r="Z600" s="39" t="n"/>
    </row>
    <row r="601" ht="15.75" customHeight="1" s="198">
      <c r="A601" s="39" t="n"/>
      <c r="B601" s="39" t="n"/>
      <c r="C601" s="39" t="n"/>
      <c r="D601" s="39" t="n"/>
      <c r="E601" s="39" t="n"/>
      <c r="F601" s="39" t="n"/>
      <c r="G601" s="39" t="n"/>
      <c r="H601" s="39" t="n"/>
      <c r="I601" s="39" t="n"/>
      <c r="J601" s="39" t="n"/>
      <c r="K601" s="39" t="n"/>
      <c r="L601" s="39" t="n"/>
      <c r="M601" s="39" t="n"/>
      <c r="N601" s="39" t="n"/>
      <c r="O601" s="39" t="n"/>
      <c r="P601" s="39" t="n"/>
      <c r="Q601" s="39" t="n"/>
      <c r="R601" s="39" t="n"/>
      <c r="S601" s="39" t="n"/>
      <c r="T601" s="39" t="n"/>
      <c r="U601" s="39" t="n"/>
      <c r="V601" s="39" t="n"/>
      <c r="W601" s="39" t="n"/>
      <c r="X601" s="39" t="n"/>
      <c r="Y601" s="39" t="n"/>
      <c r="Z601" s="39" t="n"/>
    </row>
    <row r="602" ht="15.75" customHeight="1" s="198">
      <c r="A602" s="39" t="n"/>
      <c r="B602" s="39" t="n"/>
      <c r="C602" s="39" t="n"/>
      <c r="D602" s="39" t="n"/>
      <c r="E602" s="39" t="n"/>
      <c r="F602" s="39" t="n"/>
      <c r="G602" s="39" t="n"/>
      <c r="H602" s="39" t="n"/>
      <c r="I602" s="39" t="n"/>
      <c r="J602" s="39" t="n"/>
      <c r="K602" s="39" t="n"/>
      <c r="L602" s="39" t="n"/>
      <c r="M602" s="39" t="n"/>
      <c r="N602" s="39" t="n"/>
      <c r="O602" s="39" t="n"/>
      <c r="P602" s="39" t="n"/>
      <c r="Q602" s="39" t="n"/>
      <c r="R602" s="39" t="n"/>
      <c r="S602" s="39" t="n"/>
      <c r="T602" s="39" t="n"/>
      <c r="U602" s="39" t="n"/>
      <c r="V602" s="39" t="n"/>
      <c r="W602" s="39" t="n"/>
      <c r="X602" s="39" t="n"/>
      <c r="Y602" s="39" t="n"/>
      <c r="Z602" s="39" t="n"/>
    </row>
    <row r="603" ht="15.75" customHeight="1" s="198">
      <c r="A603" s="39" t="n"/>
      <c r="B603" s="39" t="n"/>
      <c r="C603" s="39" t="n"/>
      <c r="D603" s="39" t="n"/>
      <c r="E603" s="39" t="n"/>
      <c r="F603" s="39" t="n"/>
      <c r="G603" s="39" t="n"/>
      <c r="H603" s="39" t="n"/>
      <c r="I603" s="39" t="n"/>
      <c r="J603" s="39" t="n"/>
      <c r="K603" s="39" t="n"/>
      <c r="L603" s="39" t="n"/>
      <c r="M603" s="39" t="n"/>
      <c r="N603" s="39" t="n"/>
      <c r="O603" s="39" t="n"/>
      <c r="P603" s="39" t="n"/>
      <c r="Q603" s="39" t="n"/>
      <c r="R603" s="39" t="n"/>
      <c r="S603" s="39" t="n"/>
      <c r="T603" s="39" t="n"/>
      <c r="U603" s="39" t="n"/>
      <c r="V603" s="39" t="n"/>
      <c r="W603" s="39" t="n"/>
      <c r="X603" s="39" t="n"/>
      <c r="Y603" s="39" t="n"/>
      <c r="Z603" s="39" t="n"/>
    </row>
    <row r="604" ht="15.75" customHeight="1" s="198">
      <c r="A604" s="39" t="n"/>
      <c r="B604" s="39" t="n"/>
      <c r="C604" s="39" t="n"/>
      <c r="D604" s="39" t="n"/>
      <c r="E604" s="39" t="n"/>
      <c r="F604" s="39" t="n"/>
      <c r="G604" s="39" t="n"/>
      <c r="H604" s="39" t="n"/>
      <c r="I604" s="39" t="n"/>
      <c r="J604" s="39" t="n"/>
      <c r="K604" s="39" t="n"/>
      <c r="L604" s="39" t="n"/>
      <c r="M604" s="39" t="n"/>
      <c r="N604" s="39" t="n"/>
      <c r="O604" s="39" t="n"/>
      <c r="P604" s="39" t="n"/>
      <c r="Q604" s="39" t="n"/>
      <c r="R604" s="39" t="n"/>
      <c r="S604" s="39" t="n"/>
      <c r="T604" s="39" t="n"/>
      <c r="U604" s="39" t="n"/>
      <c r="V604" s="39" t="n"/>
      <c r="W604" s="39" t="n"/>
      <c r="X604" s="39" t="n"/>
      <c r="Y604" s="39" t="n"/>
      <c r="Z604" s="39" t="n"/>
    </row>
    <row r="605" ht="15.75" customHeight="1" s="198">
      <c r="A605" s="39" t="n"/>
      <c r="B605" s="39" t="n"/>
      <c r="C605" s="39" t="n"/>
      <c r="D605" s="39" t="n"/>
      <c r="E605" s="39" t="n"/>
      <c r="F605" s="39" t="n"/>
      <c r="G605" s="39" t="n"/>
      <c r="H605" s="39" t="n"/>
      <c r="I605" s="39" t="n"/>
      <c r="J605" s="39" t="n"/>
      <c r="K605" s="39" t="n"/>
      <c r="L605" s="39" t="n"/>
      <c r="M605" s="39" t="n"/>
      <c r="N605" s="39" t="n"/>
      <c r="O605" s="39" t="n"/>
      <c r="P605" s="39" t="n"/>
      <c r="Q605" s="39" t="n"/>
      <c r="R605" s="39" t="n"/>
      <c r="S605" s="39" t="n"/>
      <c r="T605" s="39" t="n"/>
      <c r="U605" s="39" t="n"/>
      <c r="V605" s="39" t="n"/>
      <c r="W605" s="39" t="n"/>
      <c r="X605" s="39" t="n"/>
      <c r="Y605" s="39" t="n"/>
      <c r="Z605" s="39" t="n"/>
    </row>
    <row r="606" ht="15.75" customHeight="1" s="198">
      <c r="A606" s="39" t="n"/>
      <c r="B606" s="39" t="n"/>
      <c r="C606" s="39" t="n"/>
      <c r="D606" s="39" t="n"/>
      <c r="E606" s="39" t="n"/>
      <c r="F606" s="39" t="n"/>
      <c r="G606" s="39" t="n"/>
      <c r="H606" s="39" t="n"/>
      <c r="I606" s="39" t="n"/>
      <c r="J606" s="39" t="n"/>
      <c r="K606" s="39" t="n"/>
      <c r="L606" s="39" t="n"/>
      <c r="M606" s="39" t="n"/>
      <c r="N606" s="39" t="n"/>
      <c r="O606" s="39" t="n"/>
      <c r="P606" s="39" t="n"/>
      <c r="Q606" s="39" t="n"/>
      <c r="R606" s="39" t="n"/>
      <c r="S606" s="39" t="n"/>
      <c r="T606" s="39" t="n"/>
      <c r="U606" s="39" t="n"/>
      <c r="V606" s="39" t="n"/>
      <c r="W606" s="39" t="n"/>
      <c r="X606" s="39" t="n"/>
      <c r="Y606" s="39" t="n"/>
      <c r="Z606" s="39" t="n"/>
    </row>
    <row r="607" ht="15.75" customHeight="1" s="198">
      <c r="A607" s="39" t="n"/>
      <c r="B607" s="39" t="n"/>
      <c r="C607" s="39" t="n"/>
      <c r="D607" s="39" t="n"/>
      <c r="E607" s="39" t="n"/>
      <c r="F607" s="39" t="n"/>
      <c r="G607" s="39" t="n"/>
      <c r="H607" s="39" t="n"/>
      <c r="I607" s="39" t="n"/>
      <c r="J607" s="39" t="n"/>
      <c r="K607" s="39" t="n"/>
      <c r="L607" s="39" t="n"/>
      <c r="M607" s="39" t="n"/>
      <c r="N607" s="39" t="n"/>
      <c r="O607" s="39" t="n"/>
      <c r="P607" s="39" t="n"/>
      <c r="Q607" s="39" t="n"/>
      <c r="R607" s="39" t="n"/>
      <c r="S607" s="39" t="n"/>
      <c r="T607" s="39" t="n"/>
      <c r="U607" s="39" t="n"/>
      <c r="V607" s="39" t="n"/>
      <c r="W607" s="39" t="n"/>
      <c r="X607" s="39" t="n"/>
      <c r="Y607" s="39" t="n"/>
      <c r="Z607" s="39" t="n"/>
    </row>
    <row r="608" ht="15.75" customHeight="1" s="198">
      <c r="A608" s="39" t="n"/>
      <c r="B608" s="39" t="n"/>
      <c r="C608" s="39" t="n"/>
      <c r="D608" s="39" t="n"/>
      <c r="E608" s="39" t="n"/>
      <c r="F608" s="39" t="n"/>
      <c r="G608" s="39" t="n"/>
      <c r="H608" s="39" t="n"/>
      <c r="I608" s="39" t="n"/>
      <c r="J608" s="39" t="n"/>
      <c r="K608" s="39" t="n"/>
      <c r="L608" s="39" t="n"/>
      <c r="M608" s="39" t="n"/>
      <c r="N608" s="39" t="n"/>
      <c r="O608" s="39" t="n"/>
      <c r="P608" s="39" t="n"/>
      <c r="Q608" s="39" t="n"/>
      <c r="R608" s="39" t="n"/>
      <c r="S608" s="39" t="n"/>
      <c r="T608" s="39" t="n"/>
      <c r="U608" s="39" t="n"/>
      <c r="V608" s="39" t="n"/>
      <c r="W608" s="39" t="n"/>
      <c r="X608" s="39" t="n"/>
      <c r="Y608" s="39" t="n"/>
      <c r="Z608" s="39" t="n"/>
    </row>
    <row r="609" ht="15.75" customHeight="1" s="198">
      <c r="A609" s="39" t="n"/>
      <c r="B609" s="39" t="n"/>
      <c r="C609" s="39" t="n"/>
      <c r="D609" s="39" t="n"/>
      <c r="E609" s="39" t="n"/>
      <c r="F609" s="39" t="n"/>
      <c r="G609" s="39" t="n"/>
      <c r="H609" s="39" t="n"/>
      <c r="I609" s="39" t="n"/>
      <c r="J609" s="39" t="n"/>
      <c r="K609" s="39" t="n"/>
      <c r="L609" s="39" t="n"/>
      <c r="M609" s="39" t="n"/>
      <c r="N609" s="39" t="n"/>
      <c r="O609" s="39" t="n"/>
      <c r="P609" s="39" t="n"/>
      <c r="Q609" s="39" t="n"/>
      <c r="R609" s="39" t="n"/>
      <c r="S609" s="39" t="n"/>
      <c r="T609" s="39" t="n"/>
      <c r="U609" s="39" t="n"/>
      <c r="V609" s="39" t="n"/>
      <c r="W609" s="39" t="n"/>
      <c r="X609" s="39" t="n"/>
      <c r="Y609" s="39" t="n"/>
      <c r="Z609" s="39" t="n"/>
    </row>
    <row r="610" ht="15.75" customHeight="1" s="198">
      <c r="A610" s="39" t="n"/>
      <c r="B610" s="39" t="n"/>
      <c r="C610" s="39" t="n"/>
      <c r="D610" s="39" t="n"/>
      <c r="E610" s="39" t="n"/>
      <c r="F610" s="39" t="n"/>
      <c r="G610" s="39" t="n"/>
      <c r="H610" s="39" t="n"/>
      <c r="I610" s="39" t="n"/>
      <c r="J610" s="39" t="n"/>
      <c r="K610" s="39" t="n"/>
      <c r="L610" s="39" t="n"/>
      <c r="M610" s="39" t="n"/>
      <c r="N610" s="39" t="n"/>
      <c r="O610" s="39" t="n"/>
      <c r="P610" s="39" t="n"/>
      <c r="Q610" s="39" t="n"/>
      <c r="R610" s="39" t="n"/>
      <c r="S610" s="39" t="n"/>
      <c r="T610" s="39" t="n"/>
      <c r="U610" s="39" t="n"/>
      <c r="V610" s="39" t="n"/>
      <c r="W610" s="39" t="n"/>
      <c r="X610" s="39" t="n"/>
      <c r="Y610" s="39" t="n"/>
      <c r="Z610" s="39" t="n"/>
    </row>
    <row r="611" ht="15.75" customHeight="1" s="198">
      <c r="A611" s="39" t="n"/>
      <c r="B611" s="39" t="n"/>
      <c r="C611" s="39" t="n"/>
      <c r="D611" s="39" t="n"/>
      <c r="E611" s="39" t="n"/>
      <c r="F611" s="39" t="n"/>
      <c r="G611" s="39" t="n"/>
      <c r="H611" s="39" t="n"/>
      <c r="I611" s="39" t="n"/>
      <c r="J611" s="39" t="n"/>
      <c r="K611" s="39" t="n"/>
      <c r="L611" s="39" t="n"/>
      <c r="M611" s="39" t="n"/>
      <c r="N611" s="39" t="n"/>
      <c r="O611" s="39" t="n"/>
      <c r="P611" s="39" t="n"/>
      <c r="Q611" s="39" t="n"/>
      <c r="R611" s="39" t="n"/>
      <c r="S611" s="39" t="n"/>
      <c r="T611" s="39" t="n"/>
      <c r="U611" s="39" t="n"/>
      <c r="V611" s="39" t="n"/>
      <c r="W611" s="39" t="n"/>
      <c r="X611" s="39" t="n"/>
      <c r="Y611" s="39" t="n"/>
      <c r="Z611" s="39" t="n"/>
    </row>
    <row r="612" ht="15.75" customHeight="1" s="198">
      <c r="A612" s="39" t="n"/>
      <c r="B612" s="39" t="n"/>
      <c r="C612" s="39" t="n"/>
      <c r="D612" s="39" t="n"/>
      <c r="E612" s="39" t="n"/>
      <c r="F612" s="39" t="n"/>
      <c r="G612" s="39" t="n"/>
      <c r="H612" s="39" t="n"/>
      <c r="I612" s="39" t="n"/>
      <c r="J612" s="39" t="n"/>
      <c r="K612" s="39" t="n"/>
      <c r="L612" s="39" t="n"/>
      <c r="M612" s="39" t="n"/>
      <c r="N612" s="39" t="n"/>
      <c r="O612" s="39" t="n"/>
      <c r="P612" s="39" t="n"/>
      <c r="Q612" s="39" t="n"/>
      <c r="R612" s="39" t="n"/>
      <c r="S612" s="39" t="n"/>
      <c r="T612" s="39" t="n"/>
      <c r="U612" s="39" t="n"/>
      <c r="V612" s="39" t="n"/>
      <c r="W612" s="39" t="n"/>
      <c r="X612" s="39" t="n"/>
      <c r="Y612" s="39" t="n"/>
      <c r="Z612" s="39" t="n"/>
    </row>
    <row r="613" ht="15.75" customHeight="1" s="198">
      <c r="A613" s="39" t="n"/>
      <c r="B613" s="39" t="n"/>
      <c r="C613" s="39" t="n"/>
      <c r="D613" s="39" t="n"/>
      <c r="E613" s="39" t="n"/>
      <c r="F613" s="39" t="n"/>
      <c r="G613" s="39" t="n"/>
      <c r="H613" s="39" t="n"/>
      <c r="I613" s="39" t="n"/>
      <c r="J613" s="39" t="n"/>
      <c r="K613" s="39" t="n"/>
      <c r="L613" s="39" t="n"/>
      <c r="M613" s="39" t="n"/>
      <c r="N613" s="39" t="n"/>
      <c r="O613" s="39" t="n"/>
      <c r="P613" s="39" t="n"/>
      <c r="Q613" s="39" t="n"/>
      <c r="R613" s="39" t="n"/>
      <c r="S613" s="39" t="n"/>
      <c r="T613" s="39" t="n"/>
      <c r="U613" s="39" t="n"/>
      <c r="V613" s="39" t="n"/>
      <c r="W613" s="39" t="n"/>
      <c r="X613" s="39" t="n"/>
      <c r="Y613" s="39" t="n"/>
      <c r="Z613" s="39" t="n"/>
    </row>
    <row r="614" ht="15.75" customHeight="1" s="198">
      <c r="A614" s="39" t="n"/>
      <c r="B614" s="39" t="n"/>
      <c r="C614" s="39" t="n"/>
      <c r="D614" s="39" t="n"/>
      <c r="E614" s="39" t="n"/>
      <c r="F614" s="39" t="n"/>
      <c r="G614" s="39" t="n"/>
      <c r="H614" s="39" t="n"/>
      <c r="I614" s="39" t="n"/>
      <c r="J614" s="39" t="n"/>
      <c r="K614" s="39" t="n"/>
      <c r="L614" s="39" t="n"/>
      <c r="M614" s="39" t="n"/>
      <c r="N614" s="39" t="n"/>
      <c r="O614" s="39" t="n"/>
      <c r="P614" s="39" t="n"/>
      <c r="Q614" s="39" t="n"/>
      <c r="R614" s="39" t="n"/>
      <c r="S614" s="39" t="n"/>
      <c r="T614" s="39" t="n"/>
      <c r="U614" s="39" t="n"/>
      <c r="V614" s="39" t="n"/>
      <c r="W614" s="39" t="n"/>
      <c r="X614" s="39" t="n"/>
      <c r="Y614" s="39" t="n"/>
      <c r="Z614" s="39" t="n"/>
    </row>
    <row r="615" ht="15.75" customHeight="1" s="198">
      <c r="A615" s="39" t="n"/>
      <c r="B615" s="39" t="n"/>
      <c r="C615" s="39" t="n"/>
      <c r="D615" s="39" t="n"/>
      <c r="E615" s="39" t="n"/>
      <c r="F615" s="39" t="n"/>
      <c r="G615" s="39" t="n"/>
      <c r="H615" s="39" t="n"/>
      <c r="I615" s="39" t="n"/>
      <c r="J615" s="39" t="n"/>
      <c r="K615" s="39" t="n"/>
      <c r="L615" s="39" t="n"/>
      <c r="M615" s="39" t="n"/>
      <c r="N615" s="39" t="n"/>
      <c r="O615" s="39" t="n"/>
      <c r="P615" s="39" t="n"/>
      <c r="Q615" s="39" t="n"/>
      <c r="R615" s="39" t="n"/>
      <c r="S615" s="39" t="n"/>
      <c r="T615" s="39" t="n"/>
      <c r="U615" s="39" t="n"/>
      <c r="V615" s="39" t="n"/>
      <c r="W615" s="39" t="n"/>
      <c r="X615" s="39" t="n"/>
      <c r="Y615" s="39" t="n"/>
      <c r="Z615" s="39" t="n"/>
    </row>
    <row r="616" ht="15.75" customHeight="1" s="198">
      <c r="A616" s="39" t="n"/>
      <c r="B616" s="39" t="n"/>
      <c r="C616" s="39" t="n"/>
      <c r="D616" s="39" t="n"/>
      <c r="E616" s="39" t="n"/>
      <c r="F616" s="39" t="n"/>
      <c r="G616" s="39" t="n"/>
      <c r="H616" s="39" t="n"/>
      <c r="I616" s="39" t="n"/>
      <c r="J616" s="39" t="n"/>
      <c r="K616" s="39" t="n"/>
      <c r="L616" s="39" t="n"/>
      <c r="M616" s="39" t="n"/>
      <c r="N616" s="39" t="n"/>
      <c r="O616" s="39" t="n"/>
      <c r="P616" s="39" t="n"/>
      <c r="Q616" s="39" t="n"/>
      <c r="R616" s="39" t="n"/>
      <c r="S616" s="39" t="n"/>
      <c r="T616" s="39" t="n"/>
      <c r="U616" s="39" t="n"/>
      <c r="V616" s="39" t="n"/>
      <c r="W616" s="39" t="n"/>
      <c r="X616" s="39" t="n"/>
      <c r="Y616" s="39" t="n"/>
      <c r="Z616" s="39" t="n"/>
    </row>
    <row r="617" ht="15.75" customHeight="1" s="198">
      <c r="A617" s="39" t="n"/>
      <c r="B617" s="39" t="n"/>
      <c r="C617" s="39" t="n"/>
      <c r="D617" s="39" t="n"/>
      <c r="E617" s="39" t="n"/>
      <c r="F617" s="39" t="n"/>
      <c r="G617" s="39" t="n"/>
      <c r="H617" s="39" t="n"/>
      <c r="I617" s="39" t="n"/>
      <c r="J617" s="39" t="n"/>
      <c r="K617" s="39" t="n"/>
      <c r="L617" s="39" t="n"/>
      <c r="M617" s="39" t="n"/>
      <c r="N617" s="39" t="n"/>
      <c r="O617" s="39" t="n"/>
      <c r="P617" s="39" t="n"/>
      <c r="Q617" s="39" t="n"/>
      <c r="R617" s="39" t="n"/>
      <c r="S617" s="39" t="n"/>
      <c r="T617" s="39" t="n"/>
      <c r="U617" s="39" t="n"/>
      <c r="V617" s="39" t="n"/>
      <c r="W617" s="39" t="n"/>
      <c r="X617" s="39" t="n"/>
      <c r="Y617" s="39" t="n"/>
      <c r="Z617" s="39" t="n"/>
    </row>
    <row r="618" ht="15.75" customHeight="1" s="198">
      <c r="A618" s="39" t="n"/>
      <c r="B618" s="39" t="n"/>
      <c r="C618" s="39" t="n"/>
      <c r="D618" s="39" t="n"/>
      <c r="E618" s="39" t="n"/>
      <c r="F618" s="39" t="n"/>
      <c r="G618" s="39" t="n"/>
      <c r="H618" s="39" t="n"/>
      <c r="I618" s="39" t="n"/>
      <c r="J618" s="39" t="n"/>
      <c r="K618" s="39" t="n"/>
      <c r="L618" s="39" t="n"/>
      <c r="M618" s="39" t="n"/>
      <c r="N618" s="39" t="n"/>
      <c r="O618" s="39" t="n"/>
      <c r="P618" s="39" t="n"/>
      <c r="Q618" s="39" t="n"/>
      <c r="R618" s="39" t="n"/>
      <c r="S618" s="39" t="n"/>
      <c r="T618" s="39" t="n"/>
      <c r="U618" s="39" t="n"/>
      <c r="V618" s="39" t="n"/>
      <c r="W618" s="39" t="n"/>
      <c r="X618" s="39" t="n"/>
      <c r="Y618" s="39" t="n"/>
      <c r="Z618" s="39" t="n"/>
    </row>
    <row r="619" ht="15.75" customHeight="1" s="198">
      <c r="A619" s="39" t="n"/>
      <c r="B619" s="39" t="n"/>
      <c r="C619" s="39" t="n"/>
      <c r="D619" s="39" t="n"/>
      <c r="E619" s="39" t="n"/>
      <c r="F619" s="39" t="n"/>
      <c r="G619" s="39" t="n"/>
      <c r="H619" s="39" t="n"/>
      <c r="I619" s="39" t="n"/>
      <c r="J619" s="39" t="n"/>
      <c r="K619" s="39" t="n"/>
      <c r="L619" s="39" t="n"/>
      <c r="M619" s="39" t="n"/>
      <c r="N619" s="39" t="n"/>
      <c r="O619" s="39" t="n"/>
      <c r="P619" s="39" t="n"/>
      <c r="Q619" s="39" t="n"/>
      <c r="R619" s="39" t="n"/>
      <c r="S619" s="39" t="n"/>
      <c r="T619" s="39" t="n"/>
      <c r="U619" s="39" t="n"/>
      <c r="V619" s="39" t="n"/>
      <c r="W619" s="39" t="n"/>
      <c r="X619" s="39" t="n"/>
      <c r="Y619" s="39" t="n"/>
      <c r="Z619" s="39" t="n"/>
    </row>
    <row r="620" ht="15.75" customHeight="1" s="198">
      <c r="A620" s="39" t="n"/>
      <c r="B620" s="39" t="n"/>
      <c r="C620" s="39" t="n"/>
      <c r="D620" s="39" t="n"/>
      <c r="E620" s="39" t="n"/>
      <c r="F620" s="39" t="n"/>
      <c r="G620" s="39" t="n"/>
      <c r="H620" s="39" t="n"/>
      <c r="I620" s="39" t="n"/>
      <c r="J620" s="39" t="n"/>
      <c r="K620" s="39" t="n"/>
      <c r="L620" s="39" t="n"/>
      <c r="M620" s="39" t="n"/>
      <c r="N620" s="39" t="n"/>
      <c r="O620" s="39" t="n"/>
      <c r="P620" s="39" t="n"/>
      <c r="Q620" s="39" t="n"/>
      <c r="R620" s="39" t="n"/>
      <c r="S620" s="39" t="n"/>
      <c r="T620" s="39" t="n"/>
      <c r="U620" s="39" t="n"/>
      <c r="V620" s="39" t="n"/>
      <c r="W620" s="39" t="n"/>
      <c r="X620" s="39" t="n"/>
      <c r="Y620" s="39" t="n"/>
      <c r="Z620" s="39" t="n"/>
    </row>
    <row r="621" ht="15.75" customHeight="1" s="198">
      <c r="A621" s="39" t="n"/>
      <c r="B621" s="39" t="n"/>
      <c r="C621" s="39" t="n"/>
      <c r="D621" s="39" t="n"/>
      <c r="E621" s="39" t="n"/>
      <c r="F621" s="39" t="n"/>
      <c r="G621" s="39" t="n"/>
      <c r="H621" s="39" t="n"/>
      <c r="I621" s="39" t="n"/>
      <c r="J621" s="39" t="n"/>
      <c r="K621" s="39" t="n"/>
      <c r="L621" s="39" t="n"/>
      <c r="M621" s="39" t="n"/>
      <c r="N621" s="39" t="n"/>
      <c r="O621" s="39" t="n"/>
      <c r="P621" s="39" t="n"/>
      <c r="Q621" s="39" t="n"/>
      <c r="R621" s="39" t="n"/>
      <c r="S621" s="39" t="n"/>
      <c r="T621" s="39" t="n"/>
      <c r="U621" s="39" t="n"/>
      <c r="V621" s="39" t="n"/>
      <c r="W621" s="39" t="n"/>
      <c r="X621" s="39" t="n"/>
      <c r="Y621" s="39" t="n"/>
      <c r="Z621" s="39" t="n"/>
    </row>
    <row r="622" ht="15.75" customHeight="1" s="198">
      <c r="A622" s="39" t="n"/>
      <c r="B622" s="39" t="n"/>
      <c r="C622" s="39" t="n"/>
      <c r="D622" s="39" t="n"/>
      <c r="E622" s="39" t="n"/>
      <c r="F622" s="39" t="n"/>
      <c r="G622" s="39" t="n"/>
      <c r="H622" s="39" t="n"/>
      <c r="I622" s="39" t="n"/>
      <c r="J622" s="39" t="n"/>
      <c r="K622" s="39" t="n"/>
      <c r="L622" s="39" t="n"/>
      <c r="M622" s="39" t="n"/>
      <c r="N622" s="39" t="n"/>
      <c r="O622" s="39" t="n"/>
      <c r="P622" s="39" t="n"/>
      <c r="Q622" s="39" t="n"/>
      <c r="R622" s="39" t="n"/>
      <c r="S622" s="39" t="n"/>
      <c r="T622" s="39" t="n"/>
      <c r="U622" s="39" t="n"/>
      <c r="V622" s="39" t="n"/>
      <c r="W622" s="39" t="n"/>
      <c r="X622" s="39" t="n"/>
      <c r="Y622" s="39" t="n"/>
      <c r="Z622" s="39" t="n"/>
    </row>
    <row r="623" ht="15.75" customHeight="1" s="198">
      <c r="A623" s="39" t="n"/>
      <c r="B623" s="39" t="n"/>
      <c r="C623" s="39" t="n"/>
      <c r="D623" s="39" t="n"/>
      <c r="E623" s="39" t="n"/>
      <c r="F623" s="39" t="n"/>
      <c r="G623" s="39" t="n"/>
      <c r="H623" s="39" t="n"/>
      <c r="I623" s="39" t="n"/>
      <c r="J623" s="39" t="n"/>
      <c r="K623" s="39" t="n"/>
      <c r="L623" s="39" t="n"/>
      <c r="M623" s="39" t="n"/>
      <c r="N623" s="39" t="n"/>
      <c r="O623" s="39" t="n"/>
      <c r="P623" s="39" t="n"/>
      <c r="Q623" s="39" t="n"/>
      <c r="R623" s="39" t="n"/>
      <c r="S623" s="39" t="n"/>
      <c r="T623" s="39" t="n"/>
      <c r="U623" s="39" t="n"/>
      <c r="V623" s="39" t="n"/>
      <c r="W623" s="39" t="n"/>
      <c r="X623" s="39" t="n"/>
      <c r="Y623" s="39" t="n"/>
      <c r="Z623" s="39" t="n"/>
    </row>
    <row r="624" ht="15.75" customHeight="1" s="198">
      <c r="A624" s="39" t="n"/>
      <c r="B624" s="39" t="n"/>
      <c r="C624" s="39" t="n"/>
      <c r="D624" s="39" t="n"/>
      <c r="E624" s="39" t="n"/>
      <c r="F624" s="39" t="n"/>
      <c r="G624" s="39" t="n"/>
      <c r="H624" s="39" t="n"/>
      <c r="I624" s="39" t="n"/>
      <c r="J624" s="39" t="n"/>
      <c r="K624" s="39" t="n"/>
      <c r="L624" s="39" t="n"/>
      <c r="M624" s="39" t="n"/>
      <c r="N624" s="39" t="n"/>
      <c r="O624" s="39" t="n"/>
      <c r="P624" s="39" t="n"/>
      <c r="Q624" s="39" t="n"/>
      <c r="R624" s="39" t="n"/>
      <c r="S624" s="39" t="n"/>
      <c r="T624" s="39" t="n"/>
      <c r="U624" s="39" t="n"/>
      <c r="V624" s="39" t="n"/>
      <c r="W624" s="39" t="n"/>
      <c r="X624" s="39" t="n"/>
      <c r="Y624" s="39" t="n"/>
      <c r="Z624" s="39" t="n"/>
    </row>
    <row r="625" ht="15.75" customHeight="1" s="198">
      <c r="A625" s="39" t="n"/>
      <c r="B625" s="39" t="n"/>
      <c r="C625" s="39" t="n"/>
      <c r="D625" s="39" t="n"/>
      <c r="E625" s="39" t="n"/>
      <c r="F625" s="39" t="n"/>
      <c r="G625" s="39" t="n"/>
      <c r="H625" s="39" t="n"/>
      <c r="I625" s="39" t="n"/>
      <c r="J625" s="39" t="n"/>
      <c r="K625" s="39" t="n"/>
      <c r="L625" s="39" t="n"/>
      <c r="M625" s="39" t="n"/>
      <c r="N625" s="39" t="n"/>
      <c r="O625" s="39" t="n"/>
      <c r="P625" s="39" t="n"/>
      <c r="Q625" s="39" t="n"/>
      <c r="R625" s="39" t="n"/>
      <c r="S625" s="39" t="n"/>
      <c r="T625" s="39" t="n"/>
      <c r="U625" s="39" t="n"/>
      <c r="V625" s="39" t="n"/>
      <c r="W625" s="39" t="n"/>
      <c r="X625" s="39" t="n"/>
      <c r="Y625" s="39" t="n"/>
      <c r="Z625" s="39" t="n"/>
    </row>
    <row r="626" ht="15.75" customHeight="1" s="198">
      <c r="A626" s="39" t="n"/>
      <c r="B626" s="39" t="n"/>
      <c r="C626" s="39" t="n"/>
      <c r="D626" s="39" t="n"/>
      <c r="E626" s="39" t="n"/>
      <c r="F626" s="39" t="n"/>
      <c r="G626" s="39" t="n"/>
      <c r="H626" s="39" t="n"/>
      <c r="I626" s="39" t="n"/>
      <c r="J626" s="39" t="n"/>
      <c r="K626" s="39" t="n"/>
      <c r="L626" s="39" t="n"/>
      <c r="M626" s="39" t="n"/>
      <c r="N626" s="39" t="n"/>
      <c r="O626" s="39" t="n"/>
      <c r="P626" s="39" t="n"/>
      <c r="Q626" s="39" t="n"/>
      <c r="R626" s="39" t="n"/>
      <c r="S626" s="39" t="n"/>
      <c r="T626" s="39" t="n"/>
      <c r="U626" s="39" t="n"/>
      <c r="V626" s="39" t="n"/>
      <c r="W626" s="39" t="n"/>
      <c r="X626" s="39" t="n"/>
      <c r="Y626" s="39" t="n"/>
      <c r="Z626" s="39" t="n"/>
    </row>
    <row r="627" ht="15.75" customHeight="1" s="198">
      <c r="A627" s="39" t="n"/>
      <c r="B627" s="39" t="n"/>
      <c r="C627" s="39" t="n"/>
      <c r="D627" s="39" t="n"/>
      <c r="E627" s="39" t="n"/>
      <c r="F627" s="39" t="n"/>
      <c r="G627" s="39" t="n"/>
      <c r="H627" s="39" t="n"/>
      <c r="I627" s="39" t="n"/>
      <c r="J627" s="39" t="n"/>
      <c r="K627" s="39" t="n"/>
      <c r="L627" s="39" t="n"/>
      <c r="M627" s="39" t="n"/>
      <c r="N627" s="39" t="n"/>
      <c r="O627" s="39" t="n"/>
      <c r="P627" s="39" t="n"/>
      <c r="Q627" s="39" t="n"/>
      <c r="R627" s="39" t="n"/>
      <c r="S627" s="39" t="n"/>
      <c r="T627" s="39" t="n"/>
      <c r="U627" s="39" t="n"/>
      <c r="V627" s="39" t="n"/>
      <c r="W627" s="39" t="n"/>
      <c r="X627" s="39" t="n"/>
      <c r="Y627" s="39" t="n"/>
      <c r="Z627" s="39" t="n"/>
    </row>
    <row r="628" ht="15.75" customHeight="1" s="198">
      <c r="A628" s="39" t="n"/>
      <c r="B628" s="39" t="n"/>
      <c r="C628" s="39" t="n"/>
      <c r="D628" s="39" t="n"/>
      <c r="E628" s="39" t="n"/>
      <c r="F628" s="39" t="n"/>
      <c r="G628" s="39" t="n"/>
      <c r="H628" s="39" t="n"/>
      <c r="I628" s="39" t="n"/>
      <c r="J628" s="39" t="n"/>
      <c r="K628" s="39" t="n"/>
      <c r="L628" s="39" t="n"/>
      <c r="M628" s="39" t="n"/>
      <c r="N628" s="39" t="n"/>
      <c r="O628" s="39" t="n"/>
      <c r="P628" s="39" t="n"/>
      <c r="Q628" s="39" t="n"/>
      <c r="R628" s="39" t="n"/>
      <c r="S628" s="39" t="n"/>
      <c r="T628" s="39" t="n"/>
      <c r="U628" s="39" t="n"/>
      <c r="V628" s="39" t="n"/>
      <c r="W628" s="39" t="n"/>
      <c r="X628" s="39" t="n"/>
      <c r="Y628" s="39" t="n"/>
      <c r="Z628" s="39" t="n"/>
    </row>
    <row r="629" ht="15.75" customHeight="1" s="198">
      <c r="A629" s="39" t="n"/>
      <c r="B629" s="39" t="n"/>
      <c r="C629" s="39" t="n"/>
      <c r="D629" s="39" t="n"/>
      <c r="E629" s="39" t="n"/>
      <c r="F629" s="39" t="n"/>
      <c r="G629" s="39" t="n"/>
      <c r="H629" s="39" t="n"/>
      <c r="I629" s="39" t="n"/>
      <c r="J629" s="39" t="n"/>
      <c r="K629" s="39" t="n"/>
      <c r="L629" s="39" t="n"/>
      <c r="M629" s="39" t="n"/>
      <c r="N629" s="39" t="n"/>
      <c r="O629" s="39" t="n"/>
      <c r="P629" s="39" t="n"/>
      <c r="Q629" s="39" t="n"/>
      <c r="R629" s="39" t="n"/>
      <c r="S629" s="39" t="n"/>
      <c r="T629" s="39" t="n"/>
      <c r="U629" s="39" t="n"/>
      <c r="V629" s="39" t="n"/>
      <c r="W629" s="39" t="n"/>
      <c r="X629" s="39" t="n"/>
      <c r="Y629" s="39" t="n"/>
      <c r="Z629" s="39" t="n"/>
    </row>
    <row r="630" ht="15.75" customHeight="1" s="198">
      <c r="A630" s="39" t="n"/>
      <c r="B630" s="39" t="n"/>
      <c r="C630" s="39" t="n"/>
      <c r="D630" s="39" t="n"/>
      <c r="E630" s="39" t="n"/>
      <c r="F630" s="39" t="n"/>
      <c r="G630" s="39" t="n"/>
      <c r="H630" s="39" t="n"/>
      <c r="I630" s="39" t="n"/>
      <c r="J630" s="39" t="n"/>
      <c r="K630" s="39" t="n"/>
      <c r="L630" s="39" t="n"/>
      <c r="M630" s="39" t="n"/>
      <c r="N630" s="39" t="n"/>
      <c r="O630" s="39" t="n"/>
      <c r="P630" s="39" t="n"/>
      <c r="Q630" s="39" t="n"/>
      <c r="R630" s="39" t="n"/>
      <c r="S630" s="39" t="n"/>
      <c r="T630" s="39" t="n"/>
      <c r="U630" s="39" t="n"/>
      <c r="V630" s="39" t="n"/>
      <c r="W630" s="39" t="n"/>
      <c r="X630" s="39" t="n"/>
      <c r="Y630" s="39" t="n"/>
      <c r="Z630" s="39" t="n"/>
    </row>
    <row r="631" ht="15.75" customHeight="1" s="198">
      <c r="A631" s="39" t="n"/>
      <c r="B631" s="39" t="n"/>
      <c r="C631" s="39" t="n"/>
      <c r="D631" s="39" t="n"/>
      <c r="E631" s="39" t="n"/>
      <c r="F631" s="39" t="n"/>
      <c r="G631" s="39" t="n"/>
      <c r="H631" s="39" t="n"/>
      <c r="I631" s="39" t="n"/>
      <c r="J631" s="39" t="n"/>
      <c r="K631" s="39" t="n"/>
      <c r="L631" s="39" t="n"/>
      <c r="M631" s="39" t="n"/>
      <c r="N631" s="39" t="n"/>
      <c r="O631" s="39" t="n"/>
      <c r="P631" s="39" t="n"/>
      <c r="Q631" s="39" t="n"/>
      <c r="R631" s="39" t="n"/>
      <c r="S631" s="39" t="n"/>
      <c r="T631" s="39" t="n"/>
      <c r="U631" s="39" t="n"/>
      <c r="V631" s="39" t="n"/>
      <c r="W631" s="39" t="n"/>
      <c r="X631" s="39" t="n"/>
      <c r="Y631" s="39" t="n"/>
      <c r="Z631" s="39" t="n"/>
    </row>
    <row r="632" ht="15.75" customHeight="1" s="198">
      <c r="A632" s="39" t="n"/>
      <c r="B632" s="39" t="n"/>
      <c r="C632" s="39" t="n"/>
      <c r="D632" s="39" t="n"/>
      <c r="E632" s="39" t="n"/>
      <c r="F632" s="39" t="n"/>
      <c r="G632" s="39" t="n"/>
      <c r="H632" s="39" t="n"/>
      <c r="I632" s="39" t="n"/>
      <c r="J632" s="39" t="n"/>
      <c r="K632" s="39" t="n"/>
      <c r="L632" s="39" t="n"/>
      <c r="M632" s="39" t="n"/>
      <c r="N632" s="39" t="n"/>
      <c r="O632" s="39" t="n"/>
      <c r="P632" s="39" t="n"/>
      <c r="Q632" s="39" t="n"/>
      <c r="R632" s="39" t="n"/>
      <c r="S632" s="39" t="n"/>
      <c r="T632" s="39" t="n"/>
      <c r="U632" s="39" t="n"/>
      <c r="V632" s="39" t="n"/>
      <c r="W632" s="39" t="n"/>
      <c r="X632" s="39" t="n"/>
      <c r="Y632" s="39" t="n"/>
      <c r="Z632" s="39" t="n"/>
    </row>
    <row r="633" ht="15.75" customHeight="1" s="198">
      <c r="A633" s="39" t="n"/>
      <c r="B633" s="39" t="n"/>
      <c r="C633" s="39" t="n"/>
      <c r="D633" s="39" t="n"/>
      <c r="E633" s="39" t="n"/>
      <c r="F633" s="39" t="n"/>
      <c r="G633" s="39" t="n"/>
      <c r="H633" s="39" t="n"/>
      <c r="I633" s="39" t="n"/>
      <c r="J633" s="39" t="n"/>
      <c r="K633" s="39" t="n"/>
      <c r="L633" s="39" t="n"/>
      <c r="M633" s="39" t="n"/>
      <c r="N633" s="39" t="n"/>
      <c r="O633" s="39" t="n"/>
      <c r="P633" s="39" t="n"/>
      <c r="Q633" s="39" t="n"/>
      <c r="R633" s="39" t="n"/>
      <c r="S633" s="39" t="n"/>
      <c r="T633" s="39" t="n"/>
      <c r="U633" s="39" t="n"/>
      <c r="V633" s="39" t="n"/>
      <c r="W633" s="39" t="n"/>
      <c r="X633" s="39" t="n"/>
      <c r="Y633" s="39" t="n"/>
      <c r="Z633" s="39" t="n"/>
    </row>
    <row r="634" ht="15.75" customHeight="1" s="198">
      <c r="A634" s="39" t="n"/>
      <c r="B634" s="39" t="n"/>
      <c r="C634" s="39" t="n"/>
      <c r="D634" s="39" t="n"/>
      <c r="E634" s="39" t="n"/>
      <c r="F634" s="39" t="n"/>
      <c r="G634" s="39" t="n"/>
      <c r="H634" s="39" t="n"/>
      <c r="I634" s="39" t="n"/>
      <c r="J634" s="39" t="n"/>
      <c r="K634" s="39" t="n"/>
      <c r="L634" s="39" t="n"/>
      <c r="M634" s="39" t="n"/>
      <c r="N634" s="39" t="n"/>
      <c r="O634" s="39" t="n"/>
      <c r="P634" s="39" t="n"/>
      <c r="Q634" s="39" t="n"/>
      <c r="R634" s="39" t="n"/>
      <c r="S634" s="39" t="n"/>
      <c r="T634" s="39" t="n"/>
      <c r="U634" s="39" t="n"/>
      <c r="V634" s="39" t="n"/>
      <c r="W634" s="39" t="n"/>
      <c r="X634" s="39" t="n"/>
      <c r="Y634" s="39" t="n"/>
      <c r="Z634" s="39" t="n"/>
    </row>
    <row r="635" ht="15.75" customHeight="1" s="198">
      <c r="A635" s="39" t="n"/>
      <c r="B635" s="39" t="n"/>
      <c r="C635" s="39" t="n"/>
      <c r="D635" s="39" t="n"/>
      <c r="E635" s="39" t="n"/>
      <c r="F635" s="39" t="n"/>
      <c r="G635" s="39" t="n"/>
      <c r="H635" s="39" t="n"/>
      <c r="I635" s="39" t="n"/>
      <c r="J635" s="39" t="n"/>
      <c r="K635" s="39" t="n"/>
      <c r="L635" s="39" t="n"/>
      <c r="M635" s="39" t="n"/>
      <c r="N635" s="39" t="n"/>
      <c r="O635" s="39" t="n"/>
      <c r="P635" s="39" t="n"/>
      <c r="Q635" s="39" t="n"/>
      <c r="R635" s="39" t="n"/>
      <c r="S635" s="39" t="n"/>
      <c r="T635" s="39" t="n"/>
      <c r="U635" s="39" t="n"/>
      <c r="V635" s="39" t="n"/>
      <c r="W635" s="39" t="n"/>
      <c r="X635" s="39" t="n"/>
      <c r="Y635" s="39" t="n"/>
      <c r="Z635" s="39" t="n"/>
    </row>
    <row r="636" ht="15.75" customHeight="1" s="198">
      <c r="A636" s="39" t="n"/>
      <c r="B636" s="39" t="n"/>
      <c r="C636" s="39" t="n"/>
      <c r="D636" s="39" t="n"/>
      <c r="E636" s="39" t="n"/>
      <c r="F636" s="39" t="n"/>
      <c r="G636" s="39" t="n"/>
      <c r="H636" s="39" t="n"/>
      <c r="I636" s="39" t="n"/>
      <c r="J636" s="39" t="n"/>
      <c r="K636" s="39" t="n"/>
      <c r="L636" s="39" t="n"/>
      <c r="M636" s="39" t="n"/>
      <c r="N636" s="39" t="n"/>
      <c r="O636" s="39" t="n"/>
      <c r="P636" s="39" t="n"/>
      <c r="Q636" s="39" t="n"/>
      <c r="R636" s="39" t="n"/>
      <c r="S636" s="39" t="n"/>
      <c r="T636" s="39" t="n"/>
      <c r="U636" s="39" t="n"/>
      <c r="V636" s="39" t="n"/>
      <c r="W636" s="39" t="n"/>
      <c r="X636" s="39" t="n"/>
      <c r="Y636" s="39" t="n"/>
      <c r="Z636" s="39" t="n"/>
    </row>
    <row r="637" ht="15.75" customHeight="1" s="198">
      <c r="A637" s="39" t="n"/>
      <c r="B637" s="39" t="n"/>
      <c r="C637" s="39" t="n"/>
      <c r="D637" s="39" t="n"/>
      <c r="E637" s="39" t="n"/>
      <c r="F637" s="39" t="n"/>
      <c r="G637" s="39" t="n"/>
      <c r="H637" s="39" t="n"/>
      <c r="I637" s="39" t="n"/>
      <c r="J637" s="39" t="n"/>
      <c r="K637" s="39" t="n"/>
      <c r="L637" s="39" t="n"/>
      <c r="M637" s="39" t="n"/>
      <c r="N637" s="39" t="n"/>
      <c r="O637" s="39" t="n"/>
      <c r="P637" s="39" t="n"/>
      <c r="Q637" s="39" t="n"/>
      <c r="R637" s="39" t="n"/>
      <c r="S637" s="39" t="n"/>
      <c r="T637" s="39" t="n"/>
      <c r="U637" s="39" t="n"/>
      <c r="V637" s="39" t="n"/>
      <c r="W637" s="39" t="n"/>
      <c r="X637" s="39" t="n"/>
      <c r="Y637" s="39" t="n"/>
      <c r="Z637" s="39" t="n"/>
    </row>
    <row r="638" ht="15.75" customHeight="1" s="198">
      <c r="A638" s="39" t="n"/>
      <c r="B638" s="39" t="n"/>
      <c r="C638" s="39" t="n"/>
      <c r="D638" s="39" t="n"/>
      <c r="E638" s="39" t="n"/>
      <c r="F638" s="39" t="n"/>
      <c r="G638" s="39" t="n"/>
      <c r="H638" s="39" t="n"/>
      <c r="I638" s="39" t="n"/>
      <c r="J638" s="39" t="n"/>
      <c r="K638" s="39" t="n"/>
      <c r="L638" s="39" t="n"/>
      <c r="M638" s="39" t="n"/>
      <c r="N638" s="39" t="n"/>
      <c r="O638" s="39" t="n"/>
      <c r="P638" s="39" t="n"/>
      <c r="Q638" s="39" t="n"/>
      <c r="R638" s="39" t="n"/>
      <c r="S638" s="39" t="n"/>
      <c r="T638" s="39" t="n"/>
      <c r="U638" s="39" t="n"/>
      <c r="V638" s="39" t="n"/>
      <c r="W638" s="39" t="n"/>
      <c r="X638" s="39" t="n"/>
      <c r="Y638" s="39" t="n"/>
      <c r="Z638" s="39" t="n"/>
    </row>
    <row r="639" ht="15.75" customHeight="1" s="198">
      <c r="A639" s="39" t="n"/>
      <c r="B639" s="39" t="n"/>
      <c r="C639" s="39" t="n"/>
      <c r="D639" s="39" t="n"/>
      <c r="E639" s="39" t="n"/>
      <c r="F639" s="39" t="n"/>
      <c r="G639" s="39" t="n"/>
      <c r="H639" s="39" t="n"/>
      <c r="I639" s="39" t="n"/>
      <c r="J639" s="39" t="n"/>
      <c r="K639" s="39" t="n"/>
      <c r="L639" s="39" t="n"/>
      <c r="M639" s="39" t="n"/>
      <c r="N639" s="39" t="n"/>
      <c r="O639" s="39" t="n"/>
      <c r="P639" s="39" t="n"/>
      <c r="Q639" s="39" t="n"/>
      <c r="R639" s="39" t="n"/>
      <c r="S639" s="39" t="n"/>
      <c r="T639" s="39" t="n"/>
      <c r="U639" s="39" t="n"/>
      <c r="V639" s="39" t="n"/>
      <c r="W639" s="39" t="n"/>
      <c r="X639" s="39" t="n"/>
      <c r="Y639" s="39" t="n"/>
      <c r="Z639" s="39" t="n"/>
    </row>
    <row r="640" ht="15.75" customHeight="1" s="198">
      <c r="A640" s="39" t="n"/>
      <c r="B640" s="39" t="n"/>
      <c r="C640" s="39" t="n"/>
      <c r="D640" s="39" t="n"/>
      <c r="E640" s="39" t="n"/>
      <c r="F640" s="39" t="n"/>
      <c r="G640" s="39" t="n"/>
      <c r="H640" s="39" t="n"/>
      <c r="I640" s="39" t="n"/>
      <c r="J640" s="39" t="n"/>
      <c r="K640" s="39" t="n"/>
      <c r="L640" s="39" t="n"/>
      <c r="M640" s="39" t="n"/>
      <c r="N640" s="39" t="n"/>
      <c r="O640" s="39" t="n"/>
      <c r="P640" s="39" t="n"/>
      <c r="Q640" s="39" t="n"/>
      <c r="R640" s="39" t="n"/>
      <c r="S640" s="39" t="n"/>
      <c r="T640" s="39" t="n"/>
      <c r="U640" s="39" t="n"/>
      <c r="V640" s="39" t="n"/>
      <c r="W640" s="39" t="n"/>
      <c r="X640" s="39" t="n"/>
      <c r="Y640" s="39" t="n"/>
      <c r="Z640" s="39" t="n"/>
    </row>
    <row r="641" ht="15.75" customHeight="1" s="198">
      <c r="A641" s="39" t="n"/>
      <c r="B641" s="39" t="n"/>
      <c r="C641" s="39" t="n"/>
      <c r="D641" s="39" t="n"/>
      <c r="E641" s="39" t="n"/>
      <c r="F641" s="39" t="n"/>
      <c r="G641" s="39" t="n"/>
      <c r="H641" s="39" t="n"/>
      <c r="I641" s="39" t="n"/>
      <c r="J641" s="39" t="n"/>
      <c r="K641" s="39" t="n"/>
      <c r="L641" s="39" t="n"/>
      <c r="M641" s="39" t="n"/>
      <c r="N641" s="39" t="n"/>
      <c r="O641" s="39" t="n"/>
      <c r="P641" s="39" t="n"/>
      <c r="Q641" s="39" t="n"/>
      <c r="R641" s="39" t="n"/>
      <c r="S641" s="39" t="n"/>
      <c r="T641" s="39" t="n"/>
      <c r="U641" s="39" t="n"/>
      <c r="V641" s="39" t="n"/>
      <c r="W641" s="39" t="n"/>
      <c r="X641" s="39" t="n"/>
      <c r="Y641" s="39" t="n"/>
      <c r="Z641" s="39" t="n"/>
    </row>
    <row r="642" ht="15.75" customHeight="1" s="198">
      <c r="A642" s="39" t="n"/>
      <c r="B642" s="39" t="n"/>
      <c r="C642" s="39" t="n"/>
      <c r="D642" s="39" t="n"/>
      <c r="E642" s="39" t="n"/>
      <c r="F642" s="39" t="n"/>
      <c r="G642" s="39" t="n"/>
      <c r="H642" s="39" t="n"/>
      <c r="I642" s="39" t="n"/>
      <c r="J642" s="39" t="n"/>
      <c r="K642" s="39" t="n"/>
      <c r="L642" s="39" t="n"/>
      <c r="M642" s="39" t="n"/>
      <c r="N642" s="39" t="n"/>
      <c r="O642" s="39" t="n"/>
      <c r="P642" s="39" t="n"/>
      <c r="Q642" s="39" t="n"/>
      <c r="R642" s="39" t="n"/>
      <c r="S642" s="39" t="n"/>
      <c r="T642" s="39" t="n"/>
      <c r="U642" s="39" t="n"/>
      <c r="V642" s="39" t="n"/>
      <c r="W642" s="39" t="n"/>
      <c r="X642" s="39" t="n"/>
      <c r="Y642" s="39" t="n"/>
      <c r="Z642" s="39" t="n"/>
    </row>
    <row r="643" ht="15.75" customHeight="1" s="198">
      <c r="A643" s="39" t="n"/>
      <c r="B643" s="39" t="n"/>
      <c r="C643" s="39" t="n"/>
      <c r="D643" s="39" t="n"/>
      <c r="E643" s="39" t="n"/>
      <c r="F643" s="39" t="n"/>
      <c r="G643" s="39" t="n"/>
      <c r="H643" s="39" t="n"/>
      <c r="I643" s="39" t="n"/>
      <c r="J643" s="39" t="n"/>
      <c r="K643" s="39" t="n"/>
      <c r="L643" s="39" t="n"/>
      <c r="M643" s="39" t="n"/>
      <c r="N643" s="39" t="n"/>
      <c r="O643" s="39" t="n"/>
      <c r="P643" s="39" t="n"/>
      <c r="Q643" s="39" t="n"/>
      <c r="R643" s="39" t="n"/>
      <c r="S643" s="39" t="n"/>
      <c r="T643" s="39" t="n"/>
      <c r="U643" s="39" t="n"/>
      <c r="V643" s="39" t="n"/>
      <c r="W643" s="39" t="n"/>
      <c r="X643" s="39" t="n"/>
      <c r="Y643" s="39" t="n"/>
      <c r="Z643" s="39" t="n"/>
    </row>
    <row r="644" ht="15.75" customHeight="1" s="198">
      <c r="A644" s="39" t="n"/>
      <c r="B644" s="39" t="n"/>
      <c r="C644" s="39" t="n"/>
      <c r="D644" s="39" t="n"/>
      <c r="E644" s="39" t="n"/>
      <c r="F644" s="39" t="n"/>
      <c r="G644" s="39" t="n"/>
      <c r="H644" s="39" t="n"/>
      <c r="I644" s="39" t="n"/>
      <c r="J644" s="39" t="n"/>
      <c r="K644" s="39" t="n"/>
      <c r="L644" s="39" t="n"/>
      <c r="M644" s="39" t="n"/>
      <c r="N644" s="39" t="n"/>
      <c r="O644" s="39" t="n"/>
      <c r="P644" s="39" t="n"/>
      <c r="Q644" s="39" t="n"/>
      <c r="R644" s="39" t="n"/>
      <c r="S644" s="39" t="n"/>
      <c r="T644" s="39" t="n"/>
      <c r="U644" s="39" t="n"/>
      <c r="V644" s="39" t="n"/>
      <c r="W644" s="39" t="n"/>
      <c r="X644" s="39" t="n"/>
      <c r="Y644" s="39" t="n"/>
      <c r="Z644" s="39" t="n"/>
    </row>
    <row r="645" ht="15.75" customHeight="1" s="198">
      <c r="A645" s="39" t="n"/>
      <c r="B645" s="39" t="n"/>
      <c r="C645" s="39" t="n"/>
      <c r="D645" s="39" t="n"/>
      <c r="E645" s="39" t="n"/>
      <c r="F645" s="39" t="n"/>
      <c r="G645" s="39" t="n"/>
      <c r="H645" s="39" t="n"/>
      <c r="I645" s="39" t="n"/>
      <c r="J645" s="39" t="n"/>
      <c r="K645" s="39" t="n"/>
      <c r="L645" s="39" t="n"/>
      <c r="M645" s="39" t="n"/>
      <c r="N645" s="39" t="n"/>
      <c r="O645" s="39" t="n"/>
      <c r="P645" s="39" t="n"/>
      <c r="Q645" s="39" t="n"/>
      <c r="R645" s="39" t="n"/>
      <c r="S645" s="39" t="n"/>
      <c r="T645" s="39" t="n"/>
      <c r="U645" s="39" t="n"/>
      <c r="V645" s="39" t="n"/>
      <c r="W645" s="39" t="n"/>
      <c r="X645" s="39" t="n"/>
      <c r="Y645" s="39" t="n"/>
      <c r="Z645" s="39" t="n"/>
    </row>
    <row r="646" ht="15.75" customHeight="1" s="198">
      <c r="A646" s="39" t="n"/>
      <c r="B646" s="39" t="n"/>
      <c r="C646" s="39" t="n"/>
      <c r="D646" s="39" t="n"/>
      <c r="E646" s="39" t="n"/>
      <c r="F646" s="39" t="n"/>
      <c r="G646" s="39" t="n"/>
      <c r="H646" s="39" t="n"/>
      <c r="I646" s="39" t="n"/>
      <c r="J646" s="39" t="n"/>
      <c r="K646" s="39" t="n"/>
      <c r="L646" s="39" t="n"/>
      <c r="M646" s="39" t="n"/>
      <c r="N646" s="39" t="n"/>
      <c r="O646" s="39" t="n"/>
      <c r="P646" s="39" t="n"/>
      <c r="Q646" s="39" t="n"/>
      <c r="R646" s="39" t="n"/>
      <c r="S646" s="39" t="n"/>
      <c r="T646" s="39" t="n"/>
      <c r="U646" s="39" t="n"/>
      <c r="V646" s="39" t="n"/>
      <c r="W646" s="39" t="n"/>
      <c r="X646" s="39" t="n"/>
      <c r="Y646" s="39" t="n"/>
      <c r="Z646" s="39" t="n"/>
    </row>
    <row r="647" ht="15.75" customHeight="1" s="198">
      <c r="A647" s="39" t="n"/>
      <c r="B647" s="39" t="n"/>
      <c r="C647" s="39" t="n"/>
      <c r="D647" s="39" t="n"/>
      <c r="E647" s="39" t="n"/>
      <c r="F647" s="39" t="n"/>
      <c r="G647" s="39" t="n"/>
      <c r="H647" s="39" t="n"/>
      <c r="I647" s="39" t="n"/>
      <c r="J647" s="39" t="n"/>
      <c r="K647" s="39" t="n"/>
      <c r="L647" s="39" t="n"/>
      <c r="M647" s="39" t="n"/>
      <c r="N647" s="39" t="n"/>
      <c r="O647" s="39" t="n"/>
      <c r="P647" s="39" t="n"/>
      <c r="Q647" s="39" t="n"/>
      <c r="R647" s="39" t="n"/>
      <c r="S647" s="39" t="n"/>
      <c r="T647" s="39" t="n"/>
      <c r="U647" s="39" t="n"/>
      <c r="V647" s="39" t="n"/>
      <c r="W647" s="39" t="n"/>
      <c r="X647" s="39" t="n"/>
      <c r="Y647" s="39" t="n"/>
      <c r="Z647" s="39" t="n"/>
    </row>
    <row r="648" ht="15.75" customHeight="1" s="198">
      <c r="A648" s="39" t="n"/>
      <c r="B648" s="39" t="n"/>
      <c r="C648" s="39" t="n"/>
      <c r="D648" s="39" t="n"/>
      <c r="E648" s="39" t="n"/>
      <c r="F648" s="39" t="n"/>
      <c r="G648" s="39" t="n"/>
      <c r="H648" s="39" t="n"/>
      <c r="I648" s="39" t="n"/>
      <c r="J648" s="39" t="n"/>
      <c r="K648" s="39" t="n"/>
      <c r="L648" s="39" t="n"/>
      <c r="M648" s="39" t="n"/>
      <c r="N648" s="39" t="n"/>
      <c r="O648" s="39" t="n"/>
      <c r="P648" s="39" t="n"/>
      <c r="Q648" s="39" t="n"/>
      <c r="R648" s="39" t="n"/>
      <c r="S648" s="39" t="n"/>
      <c r="T648" s="39" t="n"/>
      <c r="U648" s="39" t="n"/>
      <c r="V648" s="39" t="n"/>
      <c r="W648" s="39" t="n"/>
      <c r="X648" s="39" t="n"/>
      <c r="Y648" s="39" t="n"/>
      <c r="Z648" s="39" t="n"/>
    </row>
    <row r="649" ht="15.75" customHeight="1" s="198">
      <c r="A649" s="39" t="n"/>
      <c r="B649" s="39" t="n"/>
      <c r="C649" s="39" t="n"/>
      <c r="D649" s="39" t="n"/>
      <c r="E649" s="39" t="n"/>
      <c r="F649" s="39" t="n"/>
      <c r="G649" s="39" t="n"/>
      <c r="H649" s="39" t="n"/>
      <c r="I649" s="39" t="n"/>
      <c r="J649" s="39" t="n"/>
      <c r="K649" s="39" t="n"/>
      <c r="L649" s="39" t="n"/>
      <c r="M649" s="39" t="n"/>
      <c r="N649" s="39" t="n"/>
      <c r="O649" s="39" t="n"/>
      <c r="P649" s="39" t="n"/>
      <c r="Q649" s="39" t="n"/>
      <c r="R649" s="39" t="n"/>
      <c r="S649" s="39" t="n"/>
      <c r="T649" s="39" t="n"/>
      <c r="U649" s="39" t="n"/>
      <c r="V649" s="39" t="n"/>
      <c r="W649" s="39" t="n"/>
      <c r="X649" s="39" t="n"/>
      <c r="Y649" s="39" t="n"/>
      <c r="Z649" s="39" t="n"/>
    </row>
    <row r="650" ht="15.75" customHeight="1" s="198">
      <c r="A650" s="39" t="n"/>
      <c r="B650" s="39" t="n"/>
      <c r="C650" s="39" t="n"/>
      <c r="D650" s="39" t="n"/>
      <c r="E650" s="39" t="n"/>
      <c r="F650" s="39" t="n"/>
      <c r="G650" s="39" t="n"/>
      <c r="H650" s="39" t="n"/>
      <c r="I650" s="39" t="n"/>
      <c r="J650" s="39" t="n"/>
      <c r="K650" s="39" t="n"/>
      <c r="L650" s="39" t="n"/>
      <c r="M650" s="39" t="n"/>
      <c r="N650" s="39" t="n"/>
      <c r="O650" s="39" t="n"/>
      <c r="P650" s="39" t="n"/>
      <c r="Q650" s="39" t="n"/>
      <c r="R650" s="39" t="n"/>
      <c r="S650" s="39" t="n"/>
      <c r="T650" s="39" t="n"/>
      <c r="U650" s="39" t="n"/>
      <c r="V650" s="39" t="n"/>
      <c r="W650" s="39" t="n"/>
      <c r="X650" s="39" t="n"/>
      <c r="Y650" s="39" t="n"/>
      <c r="Z650" s="39" t="n"/>
    </row>
    <row r="651" ht="15.75" customHeight="1" s="198">
      <c r="A651" s="39" t="n"/>
      <c r="B651" s="39" t="n"/>
      <c r="C651" s="39" t="n"/>
      <c r="D651" s="39" t="n"/>
      <c r="E651" s="39" t="n"/>
      <c r="F651" s="39" t="n"/>
      <c r="G651" s="39" t="n"/>
      <c r="H651" s="39" t="n"/>
      <c r="I651" s="39" t="n"/>
      <c r="J651" s="39" t="n"/>
      <c r="K651" s="39" t="n"/>
      <c r="L651" s="39" t="n"/>
      <c r="M651" s="39" t="n"/>
      <c r="N651" s="39" t="n"/>
      <c r="O651" s="39" t="n"/>
      <c r="P651" s="39" t="n"/>
      <c r="Q651" s="39" t="n"/>
      <c r="R651" s="39" t="n"/>
      <c r="S651" s="39" t="n"/>
      <c r="T651" s="39" t="n"/>
      <c r="U651" s="39" t="n"/>
      <c r="V651" s="39" t="n"/>
      <c r="W651" s="39" t="n"/>
      <c r="X651" s="39" t="n"/>
      <c r="Y651" s="39" t="n"/>
      <c r="Z651" s="39" t="n"/>
    </row>
    <row r="652" ht="15.75" customHeight="1" s="198">
      <c r="A652" s="39" t="n"/>
      <c r="B652" s="39" t="n"/>
      <c r="C652" s="39" t="n"/>
      <c r="D652" s="39" t="n"/>
      <c r="E652" s="39" t="n"/>
      <c r="F652" s="39" t="n"/>
      <c r="G652" s="39" t="n"/>
      <c r="H652" s="39" t="n"/>
      <c r="I652" s="39" t="n"/>
      <c r="J652" s="39" t="n"/>
      <c r="K652" s="39" t="n"/>
      <c r="L652" s="39" t="n"/>
      <c r="M652" s="39" t="n"/>
      <c r="N652" s="39" t="n"/>
      <c r="O652" s="39" t="n"/>
      <c r="P652" s="39" t="n"/>
      <c r="Q652" s="39" t="n"/>
      <c r="R652" s="39" t="n"/>
      <c r="S652" s="39" t="n"/>
      <c r="T652" s="39" t="n"/>
      <c r="U652" s="39" t="n"/>
      <c r="V652" s="39" t="n"/>
      <c r="W652" s="39" t="n"/>
      <c r="X652" s="39" t="n"/>
      <c r="Y652" s="39" t="n"/>
      <c r="Z652" s="39" t="n"/>
    </row>
    <row r="653" ht="15.75" customHeight="1" s="198">
      <c r="A653" s="39" t="n"/>
      <c r="B653" s="39" t="n"/>
      <c r="C653" s="39" t="n"/>
      <c r="D653" s="39" t="n"/>
      <c r="E653" s="39" t="n"/>
      <c r="F653" s="39" t="n"/>
      <c r="G653" s="39" t="n"/>
      <c r="H653" s="39" t="n"/>
      <c r="I653" s="39" t="n"/>
      <c r="J653" s="39" t="n"/>
      <c r="K653" s="39" t="n"/>
      <c r="L653" s="39" t="n"/>
      <c r="M653" s="39" t="n"/>
      <c r="N653" s="39" t="n"/>
      <c r="O653" s="39" t="n"/>
      <c r="P653" s="39" t="n"/>
      <c r="Q653" s="39" t="n"/>
      <c r="R653" s="39" t="n"/>
      <c r="S653" s="39" t="n"/>
      <c r="T653" s="39" t="n"/>
      <c r="U653" s="39" t="n"/>
      <c r="V653" s="39" t="n"/>
      <c r="W653" s="39" t="n"/>
      <c r="X653" s="39" t="n"/>
      <c r="Y653" s="39" t="n"/>
      <c r="Z653" s="39" t="n"/>
    </row>
    <row r="654" ht="15.75" customHeight="1" s="198">
      <c r="A654" s="39" t="n"/>
      <c r="B654" s="39" t="n"/>
      <c r="C654" s="39" t="n"/>
      <c r="D654" s="39" t="n"/>
      <c r="E654" s="39" t="n"/>
      <c r="F654" s="39" t="n"/>
      <c r="G654" s="39" t="n"/>
      <c r="H654" s="39" t="n"/>
      <c r="I654" s="39" t="n"/>
      <c r="J654" s="39" t="n"/>
      <c r="K654" s="39" t="n"/>
      <c r="L654" s="39" t="n"/>
      <c r="M654" s="39" t="n"/>
      <c r="N654" s="39" t="n"/>
      <c r="O654" s="39" t="n"/>
      <c r="P654" s="39" t="n"/>
      <c r="Q654" s="39" t="n"/>
      <c r="R654" s="39" t="n"/>
      <c r="S654" s="39" t="n"/>
      <c r="T654" s="39" t="n"/>
      <c r="U654" s="39" t="n"/>
      <c r="V654" s="39" t="n"/>
      <c r="W654" s="39" t="n"/>
      <c r="X654" s="39" t="n"/>
      <c r="Y654" s="39" t="n"/>
      <c r="Z654" s="39" t="n"/>
    </row>
    <row r="655" ht="15.75" customHeight="1" s="198">
      <c r="A655" s="39" t="n"/>
      <c r="B655" s="39" t="n"/>
      <c r="C655" s="39" t="n"/>
      <c r="D655" s="39" t="n"/>
      <c r="E655" s="39" t="n"/>
      <c r="F655" s="39" t="n"/>
      <c r="G655" s="39" t="n"/>
      <c r="H655" s="39" t="n"/>
      <c r="I655" s="39" t="n"/>
      <c r="J655" s="39" t="n"/>
      <c r="K655" s="39" t="n"/>
      <c r="L655" s="39" t="n"/>
      <c r="M655" s="39" t="n"/>
      <c r="N655" s="39" t="n"/>
      <c r="O655" s="39" t="n"/>
      <c r="P655" s="39" t="n"/>
      <c r="Q655" s="39" t="n"/>
      <c r="R655" s="39" t="n"/>
      <c r="S655" s="39" t="n"/>
      <c r="T655" s="39" t="n"/>
      <c r="U655" s="39" t="n"/>
      <c r="V655" s="39" t="n"/>
      <c r="W655" s="39" t="n"/>
      <c r="X655" s="39" t="n"/>
      <c r="Y655" s="39" t="n"/>
      <c r="Z655" s="39" t="n"/>
    </row>
    <row r="656" ht="15.75" customHeight="1" s="198">
      <c r="A656" s="39" t="n"/>
      <c r="B656" s="39" t="n"/>
      <c r="C656" s="39" t="n"/>
      <c r="D656" s="39" t="n"/>
      <c r="E656" s="39" t="n"/>
      <c r="F656" s="39" t="n"/>
      <c r="G656" s="39" t="n"/>
      <c r="H656" s="39" t="n"/>
      <c r="I656" s="39" t="n"/>
      <c r="J656" s="39" t="n"/>
      <c r="K656" s="39" t="n"/>
      <c r="L656" s="39" t="n"/>
      <c r="M656" s="39" t="n"/>
      <c r="N656" s="39" t="n"/>
      <c r="O656" s="39" t="n"/>
      <c r="P656" s="39" t="n"/>
      <c r="Q656" s="39" t="n"/>
      <c r="R656" s="39" t="n"/>
      <c r="S656" s="39" t="n"/>
      <c r="T656" s="39" t="n"/>
      <c r="U656" s="39" t="n"/>
      <c r="V656" s="39" t="n"/>
      <c r="W656" s="39" t="n"/>
      <c r="X656" s="39" t="n"/>
      <c r="Y656" s="39" t="n"/>
      <c r="Z656" s="39" t="n"/>
    </row>
    <row r="657" ht="15.75" customHeight="1" s="198">
      <c r="A657" s="39" t="n"/>
      <c r="B657" s="39" t="n"/>
      <c r="C657" s="39" t="n"/>
      <c r="D657" s="39" t="n"/>
      <c r="E657" s="39" t="n"/>
      <c r="F657" s="39" t="n"/>
      <c r="G657" s="39" t="n"/>
      <c r="H657" s="39" t="n"/>
      <c r="I657" s="39" t="n"/>
      <c r="J657" s="39" t="n"/>
      <c r="K657" s="39" t="n"/>
      <c r="L657" s="39" t="n"/>
      <c r="M657" s="39" t="n"/>
      <c r="N657" s="39" t="n"/>
      <c r="O657" s="39" t="n"/>
      <c r="P657" s="39" t="n"/>
      <c r="Q657" s="39" t="n"/>
      <c r="R657" s="39" t="n"/>
      <c r="S657" s="39" t="n"/>
      <c r="T657" s="39" t="n"/>
      <c r="U657" s="39" t="n"/>
      <c r="V657" s="39" t="n"/>
      <c r="W657" s="39" t="n"/>
      <c r="X657" s="39" t="n"/>
      <c r="Y657" s="39" t="n"/>
      <c r="Z657" s="39" t="n"/>
    </row>
    <row r="658" ht="15.75" customHeight="1" s="198">
      <c r="A658" s="39" t="n"/>
      <c r="B658" s="39" t="n"/>
      <c r="C658" s="39" t="n"/>
      <c r="D658" s="39" t="n"/>
      <c r="E658" s="39" t="n"/>
      <c r="F658" s="39" t="n"/>
      <c r="G658" s="39" t="n"/>
      <c r="H658" s="39" t="n"/>
      <c r="I658" s="39" t="n"/>
      <c r="J658" s="39" t="n"/>
      <c r="K658" s="39" t="n"/>
      <c r="L658" s="39" t="n"/>
      <c r="M658" s="39" t="n"/>
      <c r="N658" s="39" t="n"/>
      <c r="O658" s="39" t="n"/>
      <c r="P658" s="39" t="n"/>
      <c r="Q658" s="39" t="n"/>
      <c r="R658" s="39" t="n"/>
      <c r="S658" s="39" t="n"/>
      <c r="T658" s="39" t="n"/>
      <c r="U658" s="39" t="n"/>
      <c r="V658" s="39" t="n"/>
      <c r="W658" s="39" t="n"/>
      <c r="X658" s="39" t="n"/>
      <c r="Y658" s="39" t="n"/>
      <c r="Z658" s="39" t="n"/>
    </row>
    <row r="659" ht="15.75" customHeight="1" s="198">
      <c r="A659" s="39" t="n"/>
      <c r="B659" s="39" t="n"/>
      <c r="C659" s="39" t="n"/>
      <c r="D659" s="39" t="n"/>
      <c r="E659" s="39" t="n"/>
      <c r="F659" s="39" t="n"/>
      <c r="G659" s="39" t="n"/>
      <c r="H659" s="39" t="n"/>
      <c r="I659" s="39" t="n"/>
      <c r="J659" s="39" t="n"/>
      <c r="K659" s="39" t="n"/>
      <c r="L659" s="39" t="n"/>
      <c r="M659" s="39" t="n"/>
      <c r="N659" s="39" t="n"/>
      <c r="O659" s="39" t="n"/>
      <c r="P659" s="39" t="n"/>
      <c r="Q659" s="39" t="n"/>
      <c r="R659" s="39" t="n"/>
      <c r="S659" s="39" t="n"/>
      <c r="T659" s="39" t="n"/>
      <c r="U659" s="39" t="n"/>
      <c r="V659" s="39" t="n"/>
      <c r="W659" s="39" t="n"/>
      <c r="X659" s="39" t="n"/>
      <c r="Y659" s="39" t="n"/>
      <c r="Z659" s="39" t="n"/>
    </row>
    <row r="660" ht="15.75" customHeight="1" s="198">
      <c r="A660" s="39" t="n"/>
      <c r="B660" s="39" t="n"/>
      <c r="C660" s="39" t="n"/>
      <c r="D660" s="39" t="n"/>
      <c r="E660" s="39" t="n"/>
      <c r="F660" s="39" t="n"/>
      <c r="G660" s="39" t="n"/>
      <c r="H660" s="39" t="n"/>
      <c r="I660" s="39" t="n"/>
      <c r="J660" s="39" t="n"/>
      <c r="K660" s="39" t="n"/>
      <c r="L660" s="39" t="n"/>
      <c r="M660" s="39" t="n"/>
      <c r="N660" s="39" t="n"/>
      <c r="O660" s="39" t="n"/>
      <c r="P660" s="39" t="n"/>
      <c r="Q660" s="39" t="n"/>
      <c r="R660" s="39" t="n"/>
      <c r="S660" s="39" t="n"/>
      <c r="T660" s="39" t="n"/>
      <c r="U660" s="39" t="n"/>
      <c r="V660" s="39" t="n"/>
      <c r="W660" s="39" t="n"/>
      <c r="X660" s="39" t="n"/>
      <c r="Y660" s="39" t="n"/>
      <c r="Z660" s="39" t="n"/>
    </row>
    <row r="661" ht="15.75" customHeight="1" s="198">
      <c r="A661" s="39" t="n"/>
      <c r="B661" s="39" t="n"/>
      <c r="C661" s="39" t="n"/>
      <c r="D661" s="39" t="n"/>
      <c r="E661" s="39" t="n"/>
      <c r="F661" s="39" t="n"/>
      <c r="G661" s="39" t="n"/>
      <c r="H661" s="39" t="n"/>
      <c r="I661" s="39" t="n"/>
      <c r="J661" s="39" t="n"/>
      <c r="K661" s="39" t="n"/>
      <c r="L661" s="39" t="n"/>
      <c r="M661" s="39" t="n"/>
      <c r="N661" s="39" t="n"/>
      <c r="O661" s="39" t="n"/>
      <c r="P661" s="39" t="n"/>
      <c r="Q661" s="39" t="n"/>
      <c r="R661" s="39" t="n"/>
      <c r="S661" s="39" t="n"/>
      <c r="T661" s="39" t="n"/>
      <c r="U661" s="39" t="n"/>
      <c r="V661" s="39" t="n"/>
      <c r="W661" s="39" t="n"/>
      <c r="X661" s="39" t="n"/>
      <c r="Y661" s="39" t="n"/>
      <c r="Z661" s="39" t="n"/>
    </row>
    <row r="662" ht="15.75" customHeight="1" s="198">
      <c r="A662" s="39" t="n"/>
      <c r="B662" s="39" t="n"/>
      <c r="C662" s="39" t="n"/>
      <c r="D662" s="39" t="n"/>
      <c r="E662" s="39" t="n"/>
      <c r="F662" s="39" t="n"/>
      <c r="G662" s="39" t="n"/>
      <c r="H662" s="39" t="n"/>
      <c r="I662" s="39" t="n"/>
      <c r="J662" s="39" t="n"/>
      <c r="K662" s="39" t="n"/>
      <c r="L662" s="39" t="n"/>
      <c r="M662" s="39" t="n"/>
      <c r="N662" s="39" t="n"/>
      <c r="O662" s="39" t="n"/>
      <c r="P662" s="39" t="n"/>
      <c r="Q662" s="39" t="n"/>
      <c r="R662" s="39" t="n"/>
      <c r="S662" s="39" t="n"/>
      <c r="T662" s="39" t="n"/>
      <c r="U662" s="39" t="n"/>
      <c r="V662" s="39" t="n"/>
      <c r="W662" s="39" t="n"/>
      <c r="X662" s="39" t="n"/>
      <c r="Y662" s="39" t="n"/>
      <c r="Z662" s="39" t="n"/>
    </row>
    <row r="663" ht="15.75" customHeight="1" s="198">
      <c r="A663" s="39" t="n"/>
      <c r="B663" s="39" t="n"/>
      <c r="C663" s="39" t="n"/>
      <c r="D663" s="39" t="n"/>
      <c r="E663" s="39" t="n"/>
      <c r="F663" s="39" t="n"/>
      <c r="G663" s="39" t="n"/>
      <c r="H663" s="39" t="n"/>
      <c r="I663" s="39" t="n"/>
      <c r="J663" s="39" t="n"/>
      <c r="K663" s="39" t="n"/>
      <c r="L663" s="39" t="n"/>
      <c r="M663" s="39" t="n"/>
      <c r="N663" s="39" t="n"/>
      <c r="O663" s="39" t="n"/>
      <c r="P663" s="39" t="n"/>
      <c r="Q663" s="39" t="n"/>
      <c r="R663" s="39" t="n"/>
      <c r="S663" s="39" t="n"/>
      <c r="T663" s="39" t="n"/>
      <c r="U663" s="39" t="n"/>
      <c r="V663" s="39" t="n"/>
      <c r="W663" s="39" t="n"/>
      <c r="X663" s="39" t="n"/>
      <c r="Y663" s="39" t="n"/>
      <c r="Z663" s="39" t="n"/>
    </row>
    <row r="664" ht="15.75" customHeight="1" s="198">
      <c r="A664" s="39" t="n"/>
      <c r="B664" s="39" t="n"/>
      <c r="C664" s="39" t="n"/>
      <c r="D664" s="39" t="n"/>
      <c r="E664" s="39" t="n"/>
      <c r="F664" s="39" t="n"/>
      <c r="G664" s="39" t="n"/>
      <c r="H664" s="39" t="n"/>
      <c r="I664" s="39" t="n"/>
      <c r="J664" s="39" t="n"/>
      <c r="K664" s="39" t="n"/>
      <c r="L664" s="39" t="n"/>
      <c r="M664" s="39" t="n"/>
      <c r="N664" s="39" t="n"/>
      <c r="O664" s="39" t="n"/>
      <c r="P664" s="39" t="n"/>
      <c r="Q664" s="39" t="n"/>
      <c r="R664" s="39" t="n"/>
      <c r="S664" s="39" t="n"/>
      <c r="T664" s="39" t="n"/>
      <c r="U664" s="39" t="n"/>
      <c r="V664" s="39" t="n"/>
      <c r="W664" s="39" t="n"/>
      <c r="X664" s="39" t="n"/>
      <c r="Y664" s="39" t="n"/>
      <c r="Z664" s="39" t="n"/>
    </row>
    <row r="665" ht="15.75" customHeight="1" s="198">
      <c r="A665" s="39" t="n"/>
      <c r="B665" s="39" t="n"/>
      <c r="C665" s="39" t="n"/>
      <c r="D665" s="39" t="n"/>
      <c r="E665" s="39" t="n"/>
      <c r="F665" s="39" t="n"/>
      <c r="G665" s="39" t="n"/>
      <c r="H665" s="39" t="n"/>
      <c r="I665" s="39" t="n"/>
      <c r="J665" s="39" t="n"/>
      <c r="K665" s="39" t="n"/>
      <c r="L665" s="39" t="n"/>
      <c r="M665" s="39" t="n"/>
      <c r="N665" s="39" t="n"/>
      <c r="O665" s="39" t="n"/>
      <c r="P665" s="39" t="n"/>
      <c r="Q665" s="39" t="n"/>
      <c r="R665" s="39" t="n"/>
      <c r="S665" s="39" t="n"/>
      <c r="T665" s="39" t="n"/>
      <c r="U665" s="39" t="n"/>
      <c r="V665" s="39" t="n"/>
      <c r="W665" s="39" t="n"/>
      <c r="X665" s="39" t="n"/>
      <c r="Y665" s="39" t="n"/>
      <c r="Z665" s="39" t="n"/>
    </row>
    <row r="666" ht="15.75" customHeight="1" s="198">
      <c r="A666" s="39" t="n"/>
      <c r="B666" s="39" t="n"/>
      <c r="C666" s="39" t="n"/>
      <c r="D666" s="39" t="n"/>
      <c r="E666" s="39" t="n"/>
      <c r="F666" s="39" t="n"/>
      <c r="G666" s="39" t="n"/>
      <c r="H666" s="39" t="n"/>
      <c r="I666" s="39" t="n"/>
      <c r="J666" s="39" t="n"/>
      <c r="K666" s="39" t="n"/>
      <c r="L666" s="39" t="n"/>
      <c r="M666" s="39" t="n"/>
      <c r="N666" s="39" t="n"/>
      <c r="O666" s="39" t="n"/>
      <c r="P666" s="39" t="n"/>
      <c r="Q666" s="39" t="n"/>
      <c r="R666" s="39" t="n"/>
      <c r="S666" s="39" t="n"/>
      <c r="T666" s="39" t="n"/>
      <c r="U666" s="39" t="n"/>
      <c r="V666" s="39" t="n"/>
      <c r="W666" s="39" t="n"/>
      <c r="X666" s="39" t="n"/>
      <c r="Y666" s="39" t="n"/>
      <c r="Z666" s="39" t="n"/>
    </row>
    <row r="667" ht="15.75" customHeight="1" s="198">
      <c r="A667" s="39" t="n"/>
      <c r="B667" s="39" t="n"/>
      <c r="C667" s="39" t="n"/>
      <c r="D667" s="39" t="n"/>
      <c r="E667" s="39" t="n"/>
      <c r="F667" s="39" t="n"/>
      <c r="G667" s="39" t="n"/>
      <c r="H667" s="39" t="n"/>
      <c r="I667" s="39" t="n"/>
      <c r="J667" s="39" t="n"/>
      <c r="K667" s="39" t="n"/>
      <c r="L667" s="39" t="n"/>
      <c r="M667" s="39" t="n"/>
      <c r="N667" s="39" t="n"/>
      <c r="O667" s="39" t="n"/>
      <c r="P667" s="39" t="n"/>
      <c r="Q667" s="39" t="n"/>
      <c r="R667" s="39" t="n"/>
      <c r="S667" s="39" t="n"/>
      <c r="T667" s="39" t="n"/>
      <c r="U667" s="39" t="n"/>
      <c r="V667" s="39" t="n"/>
      <c r="W667" s="39" t="n"/>
      <c r="X667" s="39" t="n"/>
      <c r="Y667" s="39" t="n"/>
      <c r="Z667" s="39" t="n"/>
    </row>
    <row r="668" ht="15.75" customHeight="1" s="198">
      <c r="A668" s="39" t="n"/>
      <c r="B668" s="39" t="n"/>
      <c r="C668" s="39" t="n"/>
      <c r="D668" s="39" t="n"/>
      <c r="E668" s="39" t="n"/>
      <c r="F668" s="39" t="n"/>
      <c r="G668" s="39" t="n"/>
      <c r="H668" s="39" t="n"/>
      <c r="I668" s="39" t="n"/>
      <c r="J668" s="39" t="n"/>
      <c r="K668" s="39" t="n"/>
      <c r="L668" s="39" t="n"/>
      <c r="M668" s="39" t="n"/>
      <c r="N668" s="39" t="n"/>
      <c r="O668" s="39" t="n"/>
      <c r="P668" s="39" t="n"/>
      <c r="Q668" s="39" t="n"/>
      <c r="R668" s="39" t="n"/>
      <c r="S668" s="39" t="n"/>
      <c r="T668" s="39" t="n"/>
      <c r="U668" s="39" t="n"/>
      <c r="V668" s="39" t="n"/>
      <c r="W668" s="39" t="n"/>
      <c r="X668" s="39" t="n"/>
      <c r="Y668" s="39" t="n"/>
      <c r="Z668" s="39" t="n"/>
    </row>
    <row r="669" ht="15.75" customHeight="1" s="198">
      <c r="A669" s="39" t="n"/>
      <c r="B669" s="39" t="n"/>
      <c r="C669" s="39" t="n"/>
      <c r="D669" s="39" t="n"/>
      <c r="E669" s="39" t="n"/>
      <c r="F669" s="39" t="n"/>
      <c r="G669" s="39" t="n"/>
      <c r="H669" s="39" t="n"/>
      <c r="I669" s="39" t="n"/>
      <c r="J669" s="39" t="n"/>
      <c r="K669" s="39" t="n"/>
      <c r="L669" s="39" t="n"/>
      <c r="M669" s="39" t="n"/>
      <c r="N669" s="39" t="n"/>
      <c r="O669" s="39" t="n"/>
      <c r="P669" s="39" t="n"/>
      <c r="Q669" s="39" t="n"/>
      <c r="R669" s="39" t="n"/>
      <c r="S669" s="39" t="n"/>
      <c r="T669" s="39" t="n"/>
      <c r="U669" s="39" t="n"/>
      <c r="V669" s="39" t="n"/>
      <c r="W669" s="39" t="n"/>
      <c r="X669" s="39" t="n"/>
      <c r="Y669" s="39" t="n"/>
      <c r="Z669" s="39" t="n"/>
    </row>
    <row r="670" ht="15.75" customHeight="1" s="198">
      <c r="A670" s="39" t="n"/>
      <c r="B670" s="39" t="n"/>
      <c r="C670" s="39" t="n"/>
      <c r="D670" s="39" t="n"/>
      <c r="E670" s="39" t="n"/>
      <c r="F670" s="39" t="n"/>
      <c r="G670" s="39" t="n"/>
      <c r="H670" s="39" t="n"/>
      <c r="I670" s="39" t="n"/>
      <c r="J670" s="39" t="n"/>
      <c r="K670" s="39" t="n"/>
      <c r="L670" s="39" t="n"/>
      <c r="M670" s="39" t="n"/>
      <c r="N670" s="39" t="n"/>
      <c r="O670" s="39" t="n"/>
      <c r="P670" s="39" t="n"/>
      <c r="Q670" s="39" t="n"/>
      <c r="R670" s="39" t="n"/>
      <c r="S670" s="39" t="n"/>
      <c r="T670" s="39" t="n"/>
      <c r="U670" s="39" t="n"/>
      <c r="V670" s="39" t="n"/>
      <c r="W670" s="39" t="n"/>
      <c r="X670" s="39" t="n"/>
      <c r="Y670" s="39" t="n"/>
      <c r="Z670" s="39" t="n"/>
    </row>
    <row r="671" ht="15.75" customHeight="1" s="198">
      <c r="A671" s="39" t="n"/>
      <c r="B671" s="39" t="n"/>
      <c r="C671" s="39" t="n"/>
      <c r="D671" s="39" t="n"/>
      <c r="E671" s="39" t="n"/>
      <c r="F671" s="39" t="n"/>
      <c r="G671" s="39" t="n"/>
      <c r="H671" s="39" t="n"/>
      <c r="I671" s="39" t="n"/>
      <c r="J671" s="39" t="n"/>
      <c r="K671" s="39" t="n"/>
      <c r="L671" s="39" t="n"/>
      <c r="M671" s="39" t="n"/>
      <c r="N671" s="39" t="n"/>
      <c r="O671" s="39" t="n"/>
      <c r="P671" s="39" t="n"/>
      <c r="Q671" s="39" t="n"/>
      <c r="R671" s="39" t="n"/>
      <c r="S671" s="39" t="n"/>
      <c r="T671" s="39" t="n"/>
      <c r="U671" s="39" t="n"/>
      <c r="V671" s="39" t="n"/>
      <c r="W671" s="39" t="n"/>
      <c r="X671" s="39" t="n"/>
      <c r="Y671" s="39" t="n"/>
      <c r="Z671" s="39" t="n"/>
    </row>
    <row r="672" ht="15.75" customHeight="1" s="198">
      <c r="A672" s="39" t="n"/>
      <c r="B672" s="39" t="n"/>
      <c r="C672" s="39" t="n"/>
      <c r="D672" s="39" t="n"/>
      <c r="E672" s="39" t="n"/>
      <c r="F672" s="39" t="n"/>
      <c r="G672" s="39" t="n"/>
      <c r="H672" s="39" t="n"/>
      <c r="I672" s="39" t="n"/>
      <c r="J672" s="39" t="n"/>
      <c r="K672" s="39" t="n"/>
      <c r="L672" s="39" t="n"/>
      <c r="M672" s="39" t="n"/>
      <c r="N672" s="39" t="n"/>
      <c r="O672" s="39" t="n"/>
      <c r="P672" s="39" t="n"/>
      <c r="Q672" s="39" t="n"/>
      <c r="R672" s="39" t="n"/>
      <c r="S672" s="39" t="n"/>
      <c r="T672" s="39" t="n"/>
      <c r="U672" s="39" t="n"/>
      <c r="V672" s="39" t="n"/>
      <c r="W672" s="39" t="n"/>
      <c r="X672" s="39" t="n"/>
      <c r="Y672" s="39" t="n"/>
      <c r="Z672" s="39" t="n"/>
    </row>
    <row r="673" ht="15.75" customHeight="1" s="198">
      <c r="A673" s="39" t="n"/>
      <c r="B673" s="39" t="n"/>
      <c r="C673" s="39" t="n"/>
      <c r="D673" s="39" t="n"/>
      <c r="E673" s="39" t="n"/>
      <c r="F673" s="39" t="n"/>
      <c r="G673" s="39" t="n"/>
      <c r="H673" s="39" t="n"/>
      <c r="I673" s="39" t="n"/>
      <c r="J673" s="39" t="n"/>
      <c r="K673" s="39" t="n"/>
      <c r="L673" s="39" t="n"/>
      <c r="M673" s="39" t="n"/>
      <c r="N673" s="39" t="n"/>
      <c r="O673" s="39" t="n"/>
      <c r="P673" s="39" t="n"/>
      <c r="Q673" s="39" t="n"/>
      <c r="R673" s="39" t="n"/>
      <c r="S673" s="39" t="n"/>
      <c r="T673" s="39" t="n"/>
      <c r="U673" s="39" t="n"/>
      <c r="V673" s="39" t="n"/>
      <c r="W673" s="39" t="n"/>
      <c r="X673" s="39" t="n"/>
      <c r="Y673" s="39" t="n"/>
      <c r="Z673" s="39" t="n"/>
    </row>
    <row r="674" ht="15.75" customHeight="1" s="198">
      <c r="A674" s="39" t="n"/>
      <c r="B674" s="39" t="n"/>
      <c r="C674" s="39" t="n"/>
      <c r="D674" s="39" t="n"/>
      <c r="E674" s="39" t="n"/>
      <c r="F674" s="39" t="n"/>
      <c r="G674" s="39" t="n"/>
      <c r="H674" s="39" t="n"/>
      <c r="I674" s="39" t="n"/>
      <c r="J674" s="39" t="n"/>
      <c r="K674" s="39" t="n"/>
      <c r="L674" s="39" t="n"/>
      <c r="M674" s="39" t="n"/>
      <c r="N674" s="39" t="n"/>
      <c r="O674" s="39" t="n"/>
      <c r="P674" s="39" t="n"/>
      <c r="Q674" s="39" t="n"/>
      <c r="R674" s="39" t="n"/>
      <c r="S674" s="39" t="n"/>
      <c r="T674" s="39" t="n"/>
      <c r="U674" s="39" t="n"/>
      <c r="V674" s="39" t="n"/>
      <c r="W674" s="39" t="n"/>
      <c r="X674" s="39" t="n"/>
      <c r="Y674" s="39" t="n"/>
      <c r="Z674" s="39" t="n"/>
    </row>
    <row r="675" ht="15.75" customHeight="1" s="198">
      <c r="A675" s="39" t="n"/>
      <c r="B675" s="39" t="n"/>
      <c r="C675" s="39" t="n"/>
      <c r="D675" s="39" t="n"/>
      <c r="E675" s="39" t="n"/>
      <c r="F675" s="39" t="n"/>
      <c r="G675" s="39" t="n"/>
      <c r="H675" s="39" t="n"/>
      <c r="I675" s="39" t="n"/>
      <c r="J675" s="39" t="n"/>
      <c r="K675" s="39" t="n"/>
      <c r="L675" s="39" t="n"/>
      <c r="M675" s="39" t="n"/>
      <c r="N675" s="39" t="n"/>
      <c r="O675" s="39" t="n"/>
      <c r="P675" s="39" t="n"/>
      <c r="Q675" s="39" t="n"/>
      <c r="R675" s="39" t="n"/>
      <c r="S675" s="39" t="n"/>
      <c r="T675" s="39" t="n"/>
      <c r="U675" s="39" t="n"/>
      <c r="V675" s="39" t="n"/>
      <c r="W675" s="39" t="n"/>
      <c r="X675" s="39" t="n"/>
      <c r="Y675" s="39" t="n"/>
      <c r="Z675" s="39" t="n"/>
    </row>
    <row r="676" ht="15.75" customHeight="1" s="198">
      <c r="A676" s="39" t="n"/>
      <c r="B676" s="39" t="n"/>
      <c r="C676" s="39" t="n"/>
      <c r="D676" s="39" t="n"/>
      <c r="E676" s="39" t="n"/>
      <c r="F676" s="39" t="n"/>
      <c r="G676" s="39" t="n"/>
      <c r="H676" s="39" t="n"/>
      <c r="I676" s="39" t="n"/>
      <c r="J676" s="39" t="n"/>
      <c r="K676" s="39" t="n"/>
      <c r="L676" s="39" t="n"/>
      <c r="M676" s="39" t="n"/>
      <c r="N676" s="39" t="n"/>
      <c r="O676" s="39" t="n"/>
      <c r="P676" s="39" t="n"/>
      <c r="Q676" s="39" t="n"/>
      <c r="R676" s="39" t="n"/>
      <c r="S676" s="39" t="n"/>
      <c r="T676" s="39" t="n"/>
      <c r="U676" s="39" t="n"/>
      <c r="V676" s="39" t="n"/>
      <c r="W676" s="39" t="n"/>
      <c r="X676" s="39" t="n"/>
      <c r="Y676" s="39" t="n"/>
      <c r="Z676" s="39" t="n"/>
    </row>
    <row r="677" ht="15.75" customHeight="1" s="198">
      <c r="A677" s="39" t="n"/>
      <c r="B677" s="39" t="n"/>
      <c r="C677" s="39" t="n"/>
      <c r="D677" s="39" t="n"/>
      <c r="E677" s="39" t="n"/>
      <c r="F677" s="39" t="n"/>
      <c r="G677" s="39" t="n"/>
      <c r="H677" s="39" t="n"/>
      <c r="I677" s="39" t="n"/>
      <c r="J677" s="39" t="n"/>
      <c r="K677" s="39" t="n"/>
      <c r="L677" s="39" t="n"/>
      <c r="M677" s="39" t="n"/>
      <c r="N677" s="39" t="n"/>
      <c r="O677" s="39" t="n"/>
      <c r="P677" s="39" t="n"/>
      <c r="Q677" s="39" t="n"/>
      <c r="R677" s="39" t="n"/>
      <c r="S677" s="39" t="n"/>
      <c r="T677" s="39" t="n"/>
      <c r="U677" s="39" t="n"/>
      <c r="V677" s="39" t="n"/>
      <c r="W677" s="39" t="n"/>
      <c r="X677" s="39" t="n"/>
      <c r="Y677" s="39" t="n"/>
      <c r="Z677" s="39" t="n"/>
    </row>
    <row r="678" ht="15.75" customHeight="1" s="198">
      <c r="A678" s="39" t="n"/>
      <c r="B678" s="39" t="n"/>
      <c r="C678" s="39" t="n"/>
      <c r="D678" s="39" t="n"/>
      <c r="E678" s="39" t="n"/>
      <c r="F678" s="39" t="n"/>
      <c r="G678" s="39" t="n"/>
      <c r="H678" s="39" t="n"/>
      <c r="I678" s="39" t="n"/>
      <c r="J678" s="39" t="n"/>
      <c r="K678" s="39" t="n"/>
      <c r="L678" s="39" t="n"/>
      <c r="M678" s="39" t="n"/>
      <c r="N678" s="39" t="n"/>
      <c r="O678" s="39" t="n"/>
      <c r="P678" s="39" t="n"/>
      <c r="Q678" s="39" t="n"/>
      <c r="R678" s="39" t="n"/>
      <c r="S678" s="39" t="n"/>
      <c r="T678" s="39" t="n"/>
      <c r="U678" s="39" t="n"/>
      <c r="V678" s="39" t="n"/>
      <c r="W678" s="39" t="n"/>
      <c r="X678" s="39" t="n"/>
      <c r="Y678" s="39" t="n"/>
      <c r="Z678" s="39" t="n"/>
    </row>
    <row r="679" ht="15.75" customHeight="1" s="198">
      <c r="A679" s="39" t="n"/>
      <c r="B679" s="39" t="n"/>
      <c r="C679" s="39" t="n"/>
      <c r="D679" s="39" t="n"/>
      <c r="E679" s="39" t="n"/>
      <c r="F679" s="39" t="n"/>
      <c r="G679" s="39" t="n"/>
      <c r="H679" s="39" t="n"/>
      <c r="I679" s="39" t="n"/>
      <c r="J679" s="39" t="n"/>
      <c r="K679" s="39" t="n"/>
      <c r="L679" s="39" t="n"/>
      <c r="M679" s="39" t="n"/>
      <c r="N679" s="39" t="n"/>
      <c r="O679" s="39" t="n"/>
      <c r="P679" s="39" t="n"/>
      <c r="Q679" s="39" t="n"/>
      <c r="R679" s="39" t="n"/>
      <c r="S679" s="39" t="n"/>
      <c r="T679" s="39" t="n"/>
      <c r="U679" s="39" t="n"/>
      <c r="V679" s="39" t="n"/>
      <c r="W679" s="39" t="n"/>
      <c r="X679" s="39" t="n"/>
      <c r="Y679" s="39" t="n"/>
      <c r="Z679" s="39" t="n"/>
    </row>
    <row r="680" ht="15.75" customHeight="1" s="198">
      <c r="A680" s="39" t="n"/>
      <c r="B680" s="39" t="n"/>
      <c r="C680" s="39" t="n"/>
      <c r="D680" s="39" t="n"/>
      <c r="E680" s="39" t="n"/>
      <c r="F680" s="39" t="n"/>
      <c r="G680" s="39" t="n"/>
      <c r="H680" s="39" t="n"/>
      <c r="I680" s="39" t="n"/>
      <c r="J680" s="39" t="n"/>
      <c r="K680" s="39" t="n"/>
      <c r="L680" s="39" t="n"/>
      <c r="M680" s="39" t="n"/>
      <c r="N680" s="39" t="n"/>
      <c r="O680" s="39" t="n"/>
      <c r="P680" s="39" t="n"/>
      <c r="Q680" s="39" t="n"/>
      <c r="R680" s="39" t="n"/>
      <c r="S680" s="39" t="n"/>
      <c r="T680" s="39" t="n"/>
      <c r="U680" s="39" t="n"/>
      <c r="V680" s="39" t="n"/>
      <c r="W680" s="39" t="n"/>
      <c r="X680" s="39" t="n"/>
      <c r="Y680" s="39" t="n"/>
      <c r="Z680" s="39" t="n"/>
    </row>
    <row r="681" ht="15.75" customHeight="1" s="198">
      <c r="A681" s="39" t="n"/>
      <c r="B681" s="39" t="n"/>
      <c r="C681" s="39" t="n"/>
      <c r="D681" s="39" t="n"/>
      <c r="E681" s="39" t="n"/>
      <c r="F681" s="39" t="n"/>
      <c r="G681" s="39" t="n"/>
      <c r="H681" s="39" t="n"/>
      <c r="I681" s="39" t="n"/>
      <c r="J681" s="39" t="n"/>
      <c r="K681" s="39" t="n"/>
      <c r="L681" s="39" t="n"/>
      <c r="M681" s="39" t="n"/>
      <c r="N681" s="39" t="n"/>
      <c r="O681" s="39" t="n"/>
      <c r="P681" s="39" t="n"/>
      <c r="Q681" s="39" t="n"/>
      <c r="R681" s="39" t="n"/>
      <c r="S681" s="39" t="n"/>
      <c r="T681" s="39" t="n"/>
      <c r="U681" s="39" t="n"/>
      <c r="V681" s="39" t="n"/>
      <c r="W681" s="39" t="n"/>
      <c r="X681" s="39" t="n"/>
      <c r="Y681" s="39" t="n"/>
      <c r="Z681" s="39" t="n"/>
    </row>
    <row r="682" ht="15.75" customHeight="1" s="198">
      <c r="A682" s="39" t="n"/>
      <c r="B682" s="39" t="n"/>
      <c r="C682" s="39" t="n"/>
      <c r="D682" s="39" t="n"/>
      <c r="E682" s="39" t="n"/>
      <c r="F682" s="39" t="n"/>
      <c r="G682" s="39" t="n"/>
      <c r="H682" s="39" t="n"/>
      <c r="I682" s="39" t="n"/>
      <c r="J682" s="39" t="n"/>
      <c r="K682" s="39" t="n"/>
      <c r="L682" s="39" t="n"/>
      <c r="M682" s="39" t="n"/>
      <c r="N682" s="39" t="n"/>
      <c r="O682" s="39" t="n"/>
      <c r="P682" s="39" t="n"/>
      <c r="Q682" s="39" t="n"/>
      <c r="R682" s="39" t="n"/>
      <c r="S682" s="39" t="n"/>
      <c r="T682" s="39" t="n"/>
      <c r="U682" s="39" t="n"/>
      <c r="V682" s="39" t="n"/>
      <c r="W682" s="39" t="n"/>
      <c r="X682" s="39" t="n"/>
      <c r="Y682" s="39" t="n"/>
      <c r="Z682" s="39" t="n"/>
    </row>
    <row r="683" ht="15.75" customHeight="1" s="198">
      <c r="A683" s="39" t="n"/>
      <c r="B683" s="39" t="n"/>
      <c r="C683" s="39" t="n"/>
      <c r="D683" s="39" t="n"/>
      <c r="E683" s="39" t="n"/>
      <c r="F683" s="39" t="n"/>
      <c r="G683" s="39" t="n"/>
      <c r="H683" s="39" t="n"/>
      <c r="I683" s="39" t="n"/>
      <c r="J683" s="39" t="n"/>
      <c r="K683" s="39" t="n"/>
      <c r="L683" s="39" t="n"/>
      <c r="M683" s="39" t="n"/>
      <c r="N683" s="39" t="n"/>
      <c r="O683" s="39" t="n"/>
      <c r="P683" s="39" t="n"/>
      <c r="Q683" s="39" t="n"/>
      <c r="R683" s="39" t="n"/>
      <c r="S683" s="39" t="n"/>
      <c r="T683" s="39" t="n"/>
      <c r="U683" s="39" t="n"/>
      <c r="V683" s="39" t="n"/>
      <c r="W683" s="39" t="n"/>
      <c r="X683" s="39" t="n"/>
      <c r="Y683" s="39" t="n"/>
      <c r="Z683" s="39" t="n"/>
    </row>
    <row r="684" ht="15.75" customHeight="1" s="198">
      <c r="A684" s="39" t="n"/>
      <c r="B684" s="39" t="n"/>
      <c r="C684" s="39" t="n"/>
      <c r="D684" s="39" t="n"/>
      <c r="E684" s="39" t="n"/>
      <c r="F684" s="39" t="n"/>
      <c r="G684" s="39" t="n"/>
      <c r="H684" s="39" t="n"/>
      <c r="I684" s="39" t="n"/>
      <c r="J684" s="39" t="n"/>
      <c r="K684" s="39" t="n"/>
      <c r="L684" s="39" t="n"/>
      <c r="M684" s="39" t="n"/>
      <c r="N684" s="39" t="n"/>
      <c r="O684" s="39" t="n"/>
      <c r="P684" s="39" t="n"/>
      <c r="Q684" s="39" t="n"/>
      <c r="R684" s="39" t="n"/>
      <c r="S684" s="39" t="n"/>
      <c r="T684" s="39" t="n"/>
      <c r="U684" s="39" t="n"/>
      <c r="V684" s="39" t="n"/>
      <c r="W684" s="39" t="n"/>
      <c r="X684" s="39" t="n"/>
      <c r="Y684" s="39" t="n"/>
      <c r="Z684" s="39" t="n"/>
    </row>
    <row r="685" ht="15.75" customHeight="1" s="198">
      <c r="A685" s="39" t="n"/>
      <c r="B685" s="39" t="n"/>
      <c r="C685" s="39" t="n"/>
      <c r="D685" s="39" t="n"/>
      <c r="E685" s="39" t="n"/>
      <c r="F685" s="39" t="n"/>
      <c r="G685" s="39" t="n"/>
      <c r="H685" s="39" t="n"/>
      <c r="I685" s="39" t="n"/>
      <c r="J685" s="39" t="n"/>
      <c r="K685" s="39" t="n"/>
      <c r="L685" s="39" t="n"/>
      <c r="M685" s="39" t="n"/>
      <c r="N685" s="39" t="n"/>
      <c r="O685" s="39" t="n"/>
      <c r="P685" s="39" t="n"/>
      <c r="Q685" s="39" t="n"/>
      <c r="R685" s="39" t="n"/>
      <c r="S685" s="39" t="n"/>
      <c r="T685" s="39" t="n"/>
      <c r="U685" s="39" t="n"/>
      <c r="V685" s="39" t="n"/>
      <c r="W685" s="39" t="n"/>
      <c r="X685" s="39" t="n"/>
      <c r="Y685" s="39" t="n"/>
      <c r="Z685" s="39" t="n"/>
    </row>
    <row r="686" ht="15.75" customHeight="1" s="198">
      <c r="A686" s="39" t="n"/>
      <c r="B686" s="39" t="n"/>
      <c r="C686" s="39" t="n"/>
      <c r="D686" s="39" t="n"/>
      <c r="E686" s="39" t="n"/>
      <c r="F686" s="39" t="n"/>
      <c r="G686" s="39" t="n"/>
      <c r="H686" s="39" t="n"/>
      <c r="I686" s="39" t="n"/>
      <c r="J686" s="39" t="n"/>
      <c r="K686" s="39" t="n"/>
      <c r="L686" s="39" t="n"/>
      <c r="M686" s="39" t="n"/>
      <c r="N686" s="39" t="n"/>
      <c r="O686" s="39" t="n"/>
      <c r="P686" s="39" t="n"/>
      <c r="Q686" s="39" t="n"/>
      <c r="R686" s="39" t="n"/>
      <c r="S686" s="39" t="n"/>
      <c r="T686" s="39" t="n"/>
      <c r="U686" s="39" t="n"/>
      <c r="V686" s="39" t="n"/>
      <c r="W686" s="39" t="n"/>
      <c r="X686" s="39" t="n"/>
      <c r="Y686" s="39" t="n"/>
      <c r="Z686" s="39" t="n"/>
    </row>
    <row r="687" ht="15.75" customHeight="1" s="198">
      <c r="A687" s="39" t="n"/>
      <c r="B687" s="39" t="n"/>
      <c r="C687" s="39" t="n"/>
      <c r="D687" s="39" t="n"/>
      <c r="E687" s="39" t="n"/>
      <c r="F687" s="39" t="n"/>
      <c r="G687" s="39" t="n"/>
      <c r="H687" s="39" t="n"/>
      <c r="I687" s="39" t="n"/>
      <c r="J687" s="39" t="n"/>
      <c r="K687" s="39" t="n"/>
      <c r="L687" s="39" t="n"/>
      <c r="M687" s="39" t="n"/>
      <c r="N687" s="39" t="n"/>
      <c r="O687" s="39" t="n"/>
      <c r="P687" s="39" t="n"/>
      <c r="Q687" s="39" t="n"/>
      <c r="R687" s="39" t="n"/>
      <c r="S687" s="39" t="n"/>
      <c r="T687" s="39" t="n"/>
      <c r="U687" s="39" t="n"/>
      <c r="V687" s="39" t="n"/>
      <c r="W687" s="39" t="n"/>
      <c r="X687" s="39" t="n"/>
      <c r="Y687" s="39" t="n"/>
      <c r="Z687" s="39" t="n"/>
    </row>
    <row r="688" ht="15.75" customHeight="1" s="198">
      <c r="A688" s="39" t="n"/>
      <c r="B688" s="39" t="n"/>
      <c r="C688" s="39" t="n"/>
      <c r="D688" s="39" t="n"/>
      <c r="E688" s="39" t="n"/>
      <c r="F688" s="39" t="n"/>
      <c r="G688" s="39" t="n"/>
      <c r="H688" s="39" t="n"/>
      <c r="I688" s="39" t="n"/>
      <c r="J688" s="39" t="n"/>
      <c r="K688" s="39" t="n"/>
      <c r="L688" s="39" t="n"/>
      <c r="M688" s="39" t="n"/>
      <c r="N688" s="39" t="n"/>
      <c r="O688" s="39" t="n"/>
      <c r="P688" s="39" t="n"/>
      <c r="Q688" s="39" t="n"/>
      <c r="R688" s="39" t="n"/>
      <c r="S688" s="39" t="n"/>
      <c r="T688" s="39" t="n"/>
      <c r="U688" s="39" t="n"/>
      <c r="V688" s="39" t="n"/>
      <c r="W688" s="39" t="n"/>
      <c r="X688" s="39" t="n"/>
      <c r="Y688" s="39" t="n"/>
      <c r="Z688" s="39" t="n"/>
    </row>
    <row r="689" ht="15.75" customHeight="1" s="198">
      <c r="A689" s="39" t="n"/>
      <c r="B689" s="39" t="n"/>
      <c r="C689" s="39" t="n"/>
      <c r="D689" s="39" t="n"/>
      <c r="E689" s="39" t="n"/>
      <c r="F689" s="39" t="n"/>
      <c r="G689" s="39" t="n"/>
      <c r="H689" s="39" t="n"/>
      <c r="I689" s="39" t="n"/>
      <c r="J689" s="39" t="n"/>
      <c r="K689" s="39" t="n"/>
      <c r="L689" s="39" t="n"/>
      <c r="M689" s="39" t="n"/>
      <c r="N689" s="39" t="n"/>
      <c r="O689" s="39" t="n"/>
      <c r="P689" s="39" t="n"/>
      <c r="Q689" s="39" t="n"/>
      <c r="R689" s="39" t="n"/>
      <c r="S689" s="39" t="n"/>
      <c r="T689" s="39" t="n"/>
      <c r="U689" s="39" t="n"/>
      <c r="V689" s="39" t="n"/>
      <c r="W689" s="39" t="n"/>
      <c r="X689" s="39" t="n"/>
      <c r="Y689" s="39" t="n"/>
      <c r="Z689" s="39" t="n"/>
    </row>
    <row r="690" ht="15.75" customHeight="1" s="198">
      <c r="A690" s="39" t="n"/>
      <c r="B690" s="39" t="n"/>
      <c r="C690" s="39" t="n"/>
      <c r="D690" s="39" t="n"/>
      <c r="E690" s="39" t="n"/>
      <c r="F690" s="39" t="n"/>
      <c r="G690" s="39" t="n"/>
      <c r="H690" s="39" t="n"/>
      <c r="I690" s="39" t="n"/>
      <c r="J690" s="39" t="n"/>
      <c r="K690" s="39" t="n"/>
      <c r="L690" s="39" t="n"/>
      <c r="M690" s="39" t="n"/>
      <c r="N690" s="39" t="n"/>
      <c r="O690" s="39" t="n"/>
      <c r="P690" s="39" t="n"/>
      <c r="Q690" s="39" t="n"/>
      <c r="R690" s="39" t="n"/>
      <c r="S690" s="39" t="n"/>
      <c r="T690" s="39" t="n"/>
      <c r="U690" s="39" t="n"/>
      <c r="V690" s="39" t="n"/>
      <c r="W690" s="39" t="n"/>
      <c r="X690" s="39" t="n"/>
      <c r="Y690" s="39" t="n"/>
      <c r="Z690" s="39" t="n"/>
    </row>
    <row r="691" ht="15.75" customHeight="1" s="198">
      <c r="A691" s="39" t="n"/>
      <c r="B691" s="39" t="n"/>
      <c r="C691" s="39" t="n"/>
      <c r="D691" s="39" t="n"/>
      <c r="E691" s="39" t="n"/>
      <c r="F691" s="39" t="n"/>
      <c r="G691" s="39" t="n"/>
      <c r="H691" s="39" t="n"/>
      <c r="I691" s="39" t="n"/>
      <c r="J691" s="39" t="n"/>
      <c r="K691" s="39" t="n"/>
      <c r="L691" s="39" t="n"/>
      <c r="M691" s="39" t="n"/>
      <c r="N691" s="39" t="n"/>
      <c r="O691" s="39" t="n"/>
      <c r="P691" s="39" t="n"/>
      <c r="Q691" s="39" t="n"/>
      <c r="R691" s="39" t="n"/>
      <c r="S691" s="39" t="n"/>
      <c r="T691" s="39" t="n"/>
      <c r="U691" s="39" t="n"/>
      <c r="V691" s="39" t="n"/>
      <c r="W691" s="39" t="n"/>
      <c r="X691" s="39" t="n"/>
      <c r="Y691" s="39" t="n"/>
      <c r="Z691" s="39" t="n"/>
    </row>
    <row r="692" ht="15.75" customHeight="1" s="198">
      <c r="A692" s="39" t="n"/>
      <c r="B692" s="39" t="n"/>
      <c r="C692" s="39" t="n"/>
      <c r="D692" s="39" t="n"/>
      <c r="E692" s="39" t="n"/>
      <c r="F692" s="39" t="n"/>
      <c r="G692" s="39" t="n"/>
      <c r="H692" s="39" t="n"/>
      <c r="I692" s="39" t="n"/>
      <c r="J692" s="39" t="n"/>
      <c r="K692" s="39" t="n"/>
      <c r="L692" s="39" t="n"/>
      <c r="M692" s="39" t="n"/>
      <c r="N692" s="39" t="n"/>
      <c r="O692" s="39" t="n"/>
      <c r="P692" s="39" t="n"/>
      <c r="Q692" s="39" t="n"/>
      <c r="R692" s="39" t="n"/>
      <c r="S692" s="39" t="n"/>
      <c r="T692" s="39" t="n"/>
      <c r="U692" s="39" t="n"/>
      <c r="V692" s="39" t="n"/>
      <c r="W692" s="39" t="n"/>
      <c r="X692" s="39" t="n"/>
      <c r="Y692" s="39" t="n"/>
      <c r="Z692" s="39" t="n"/>
    </row>
    <row r="693" ht="15.75" customHeight="1" s="198">
      <c r="A693" s="39" t="n"/>
      <c r="B693" s="39" t="n"/>
      <c r="C693" s="39" t="n"/>
      <c r="D693" s="39" t="n"/>
      <c r="E693" s="39" t="n"/>
      <c r="F693" s="39" t="n"/>
      <c r="G693" s="39" t="n"/>
      <c r="H693" s="39" t="n"/>
      <c r="I693" s="39" t="n"/>
      <c r="J693" s="39" t="n"/>
      <c r="K693" s="39" t="n"/>
      <c r="L693" s="39" t="n"/>
      <c r="M693" s="39" t="n"/>
      <c r="N693" s="39" t="n"/>
      <c r="O693" s="39" t="n"/>
      <c r="P693" s="39" t="n"/>
      <c r="Q693" s="39" t="n"/>
      <c r="R693" s="39" t="n"/>
      <c r="S693" s="39" t="n"/>
      <c r="T693" s="39" t="n"/>
      <c r="U693" s="39" t="n"/>
      <c r="V693" s="39" t="n"/>
      <c r="W693" s="39" t="n"/>
      <c r="X693" s="39" t="n"/>
      <c r="Y693" s="39" t="n"/>
      <c r="Z693" s="39" t="n"/>
    </row>
    <row r="694" ht="15.75" customHeight="1" s="198">
      <c r="A694" s="39" t="n"/>
      <c r="B694" s="39" t="n"/>
      <c r="C694" s="39" t="n"/>
      <c r="D694" s="39" t="n"/>
      <c r="E694" s="39" t="n"/>
      <c r="F694" s="39" t="n"/>
      <c r="G694" s="39" t="n"/>
      <c r="H694" s="39" t="n"/>
      <c r="I694" s="39" t="n"/>
      <c r="J694" s="39" t="n"/>
      <c r="K694" s="39" t="n"/>
      <c r="L694" s="39" t="n"/>
      <c r="M694" s="39" t="n"/>
      <c r="N694" s="39" t="n"/>
      <c r="O694" s="39" t="n"/>
      <c r="P694" s="39" t="n"/>
      <c r="Q694" s="39" t="n"/>
      <c r="R694" s="39" t="n"/>
      <c r="S694" s="39" t="n"/>
      <c r="T694" s="39" t="n"/>
      <c r="U694" s="39" t="n"/>
      <c r="V694" s="39" t="n"/>
      <c r="W694" s="39" t="n"/>
      <c r="X694" s="39" t="n"/>
      <c r="Y694" s="39" t="n"/>
      <c r="Z694" s="39" t="n"/>
    </row>
    <row r="695" ht="15.75" customHeight="1" s="198">
      <c r="A695" s="39" t="n"/>
      <c r="B695" s="39" t="n"/>
      <c r="C695" s="39" t="n"/>
      <c r="D695" s="39" t="n"/>
      <c r="E695" s="39" t="n"/>
      <c r="F695" s="39" t="n"/>
      <c r="G695" s="39" t="n"/>
      <c r="H695" s="39" t="n"/>
      <c r="I695" s="39" t="n"/>
      <c r="J695" s="39" t="n"/>
      <c r="K695" s="39" t="n"/>
      <c r="L695" s="39" t="n"/>
      <c r="M695" s="39" t="n"/>
      <c r="N695" s="39" t="n"/>
      <c r="O695" s="39" t="n"/>
      <c r="P695" s="39" t="n"/>
      <c r="Q695" s="39" t="n"/>
      <c r="R695" s="39" t="n"/>
      <c r="S695" s="39" t="n"/>
      <c r="T695" s="39" t="n"/>
      <c r="U695" s="39" t="n"/>
      <c r="V695" s="39" t="n"/>
      <c r="W695" s="39" t="n"/>
      <c r="X695" s="39" t="n"/>
      <c r="Y695" s="39" t="n"/>
      <c r="Z695" s="39" t="n"/>
    </row>
    <row r="696" ht="15.75" customHeight="1" s="198">
      <c r="A696" s="39" t="n"/>
      <c r="B696" s="39" t="n"/>
      <c r="C696" s="39" t="n"/>
      <c r="D696" s="39" t="n"/>
      <c r="E696" s="39" t="n"/>
      <c r="F696" s="39" t="n"/>
      <c r="G696" s="39" t="n"/>
      <c r="H696" s="39" t="n"/>
      <c r="I696" s="39" t="n"/>
      <c r="J696" s="39" t="n"/>
      <c r="K696" s="39" t="n"/>
      <c r="L696" s="39" t="n"/>
      <c r="M696" s="39" t="n"/>
      <c r="N696" s="39" t="n"/>
      <c r="O696" s="39" t="n"/>
      <c r="P696" s="39" t="n"/>
      <c r="Q696" s="39" t="n"/>
      <c r="R696" s="39" t="n"/>
      <c r="S696" s="39" t="n"/>
      <c r="T696" s="39" t="n"/>
      <c r="U696" s="39" t="n"/>
      <c r="V696" s="39" t="n"/>
      <c r="W696" s="39" t="n"/>
      <c r="X696" s="39" t="n"/>
      <c r="Y696" s="39" t="n"/>
      <c r="Z696" s="39" t="n"/>
    </row>
    <row r="697" ht="15.75" customHeight="1" s="198">
      <c r="A697" s="39" t="n"/>
      <c r="B697" s="39" t="n"/>
      <c r="C697" s="39" t="n"/>
      <c r="D697" s="39" t="n"/>
      <c r="E697" s="39" t="n"/>
      <c r="F697" s="39" t="n"/>
      <c r="G697" s="39" t="n"/>
      <c r="H697" s="39" t="n"/>
      <c r="I697" s="39" t="n"/>
      <c r="J697" s="39" t="n"/>
      <c r="K697" s="39" t="n"/>
      <c r="L697" s="39" t="n"/>
      <c r="M697" s="39" t="n"/>
      <c r="N697" s="39" t="n"/>
      <c r="O697" s="39" t="n"/>
      <c r="P697" s="39" t="n"/>
      <c r="Q697" s="39" t="n"/>
      <c r="R697" s="39" t="n"/>
      <c r="S697" s="39" t="n"/>
      <c r="T697" s="39" t="n"/>
      <c r="U697" s="39" t="n"/>
      <c r="V697" s="39" t="n"/>
      <c r="W697" s="39" t="n"/>
      <c r="X697" s="39" t="n"/>
      <c r="Y697" s="39" t="n"/>
      <c r="Z697" s="39" t="n"/>
    </row>
    <row r="698" ht="15.75" customHeight="1" s="198">
      <c r="A698" s="39" t="n"/>
      <c r="B698" s="39" t="n"/>
      <c r="C698" s="39" t="n"/>
      <c r="D698" s="39" t="n"/>
      <c r="E698" s="39" t="n"/>
      <c r="F698" s="39" t="n"/>
      <c r="G698" s="39" t="n"/>
      <c r="H698" s="39" t="n"/>
      <c r="I698" s="39" t="n"/>
      <c r="J698" s="39" t="n"/>
      <c r="K698" s="39" t="n"/>
      <c r="L698" s="39" t="n"/>
      <c r="M698" s="39" t="n"/>
      <c r="N698" s="39" t="n"/>
      <c r="O698" s="39" t="n"/>
      <c r="P698" s="39" t="n"/>
      <c r="Q698" s="39" t="n"/>
      <c r="R698" s="39" t="n"/>
      <c r="S698" s="39" t="n"/>
      <c r="T698" s="39" t="n"/>
      <c r="U698" s="39" t="n"/>
      <c r="V698" s="39" t="n"/>
      <c r="W698" s="39" t="n"/>
      <c r="X698" s="39" t="n"/>
      <c r="Y698" s="39" t="n"/>
      <c r="Z698" s="39" t="n"/>
    </row>
    <row r="699" ht="15.75" customHeight="1" s="198">
      <c r="A699" s="39" t="n"/>
      <c r="B699" s="39" t="n"/>
      <c r="C699" s="39" t="n"/>
      <c r="D699" s="39" t="n"/>
      <c r="E699" s="39" t="n"/>
      <c r="F699" s="39" t="n"/>
      <c r="G699" s="39" t="n"/>
      <c r="H699" s="39" t="n"/>
      <c r="I699" s="39" t="n"/>
      <c r="J699" s="39" t="n"/>
      <c r="K699" s="39" t="n"/>
      <c r="L699" s="39" t="n"/>
      <c r="M699" s="39" t="n"/>
      <c r="N699" s="39" t="n"/>
      <c r="O699" s="39" t="n"/>
      <c r="P699" s="39" t="n"/>
      <c r="Q699" s="39" t="n"/>
      <c r="R699" s="39" t="n"/>
      <c r="S699" s="39" t="n"/>
      <c r="T699" s="39" t="n"/>
      <c r="U699" s="39" t="n"/>
      <c r="V699" s="39" t="n"/>
      <c r="W699" s="39" t="n"/>
      <c r="X699" s="39" t="n"/>
      <c r="Y699" s="39" t="n"/>
      <c r="Z699" s="39" t="n"/>
    </row>
    <row r="700" ht="15.75" customHeight="1" s="198">
      <c r="A700" s="39" t="n"/>
      <c r="B700" s="39" t="n"/>
      <c r="C700" s="39" t="n"/>
      <c r="D700" s="39" t="n"/>
      <c r="E700" s="39" t="n"/>
      <c r="F700" s="39" t="n"/>
      <c r="G700" s="39" t="n"/>
      <c r="H700" s="39" t="n"/>
      <c r="I700" s="39" t="n"/>
      <c r="J700" s="39" t="n"/>
      <c r="K700" s="39" t="n"/>
      <c r="L700" s="39" t="n"/>
      <c r="M700" s="39" t="n"/>
      <c r="N700" s="39" t="n"/>
      <c r="O700" s="39" t="n"/>
      <c r="P700" s="39" t="n"/>
      <c r="Q700" s="39" t="n"/>
      <c r="R700" s="39" t="n"/>
      <c r="S700" s="39" t="n"/>
      <c r="T700" s="39" t="n"/>
      <c r="U700" s="39" t="n"/>
      <c r="V700" s="39" t="n"/>
      <c r="W700" s="39" t="n"/>
      <c r="X700" s="39" t="n"/>
      <c r="Y700" s="39" t="n"/>
      <c r="Z700" s="39" t="n"/>
    </row>
    <row r="701" ht="15.75" customHeight="1" s="198">
      <c r="A701" s="39" t="n"/>
      <c r="B701" s="39" t="n"/>
      <c r="C701" s="39" t="n"/>
      <c r="D701" s="39" t="n"/>
      <c r="E701" s="39" t="n"/>
      <c r="F701" s="39" t="n"/>
      <c r="G701" s="39" t="n"/>
      <c r="H701" s="39" t="n"/>
      <c r="I701" s="39" t="n"/>
      <c r="J701" s="39" t="n"/>
      <c r="K701" s="39" t="n"/>
      <c r="L701" s="39" t="n"/>
      <c r="M701" s="39" t="n"/>
      <c r="N701" s="39" t="n"/>
      <c r="O701" s="39" t="n"/>
      <c r="P701" s="39" t="n"/>
      <c r="Q701" s="39" t="n"/>
      <c r="R701" s="39" t="n"/>
      <c r="S701" s="39" t="n"/>
      <c r="T701" s="39" t="n"/>
      <c r="U701" s="39" t="n"/>
      <c r="V701" s="39" t="n"/>
      <c r="W701" s="39" t="n"/>
      <c r="X701" s="39" t="n"/>
      <c r="Y701" s="39" t="n"/>
      <c r="Z701" s="39" t="n"/>
    </row>
    <row r="702" ht="15.75" customHeight="1" s="198">
      <c r="A702" s="39" t="n"/>
      <c r="B702" s="39" t="n"/>
      <c r="C702" s="39" t="n"/>
      <c r="D702" s="39" t="n"/>
      <c r="E702" s="39" t="n"/>
      <c r="F702" s="39" t="n"/>
      <c r="G702" s="39" t="n"/>
      <c r="H702" s="39" t="n"/>
      <c r="I702" s="39" t="n"/>
      <c r="J702" s="39" t="n"/>
      <c r="K702" s="39" t="n"/>
      <c r="L702" s="39" t="n"/>
      <c r="M702" s="39" t="n"/>
      <c r="N702" s="39" t="n"/>
      <c r="O702" s="39" t="n"/>
      <c r="P702" s="39" t="n"/>
      <c r="Q702" s="39" t="n"/>
      <c r="R702" s="39" t="n"/>
      <c r="S702" s="39" t="n"/>
      <c r="T702" s="39" t="n"/>
      <c r="U702" s="39" t="n"/>
      <c r="V702" s="39" t="n"/>
      <c r="W702" s="39" t="n"/>
      <c r="X702" s="39" t="n"/>
      <c r="Y702" s="39" t="n"/>
      <c r="Z702" s="39" t="n"/>
    </row>
    <row r="703" ht="15.75" customHeight="1" s="198">
      <c r="A703" s="39" t="n"/>
      <c r="B703" s="39" t="n"/>
      <c r="C703" s="39" t="n"/>
      <c r="D703" s="39" t="n"/>
      <c r="E703" s="39" t="n"/>
      <c r="F703" s="39" t="n"/>
      <c r="G703" s="39" t="n"/>
      <c r="H703" s="39" t="n"/>
      <c r="I703" s="39" t="n"/>
      <c r="J703" s="39" t="n"/>
      <c r="K703" s="39" t="n"/>
      <c r="L703" s="39" t="n"/>
      <c r="M703" s="39" t="n"/>
      <c r="N703" s="39" t="n"/>
      <c r="O703" s="39" t="n"/>
      <c r="P703" s="39" t="n"/>
      <c r="Q703" s="39" t="n"/>
      <c r="R703" s="39" t="n"/>
      <c r="S703" s="39" t="n"/>
      <c r="T703" s="39" t="n"/>
      <c r="U703" s="39" t="n"/>
      <c r="V703" s="39" t="n"/>
      <c r="W703" s="39" t="n"/>
      <c r="X703" s="39" t="n"/>
      <c r="Y703" s="39" t="n"/>
      <c r="Z703" s="39" t="n"/>
    </row>
    <row r="704" ht="15.75" customHeight="1" s="198">
      <c r="A704" s="39" t="n"/>
      <c r="B704" s="39" t="n"/>
      <c r="C704" s="39" t="n"/>
      <c r="D704" s="39" t="n"/>
      <c r="E704" s="39" t="n"/>
      <c r="F704" s="39" t="n"/>
      <c r="G704" s="39" t="n"/>
      <c r="H704" s="39" t="n"/>
      <c r="I704" s="39" t="n"/>
      <c r="J704" s="39" t="n"/>
      <c r="K704" s="39" t="n"/>
      <c r="L704" s="39" t="n"/>
      <c r="M704" s="39" t="n"/>
      <c r="N704" s="39" t="n"/>
      <c r="O704" s="39" t="n"/>
      <c r="P704" s="39" t="n"/>
      <c r="Q704" s="39" t="n"/>
      <c r="R704" s="39" t="n"/>
      <c r="S704" s="39" t="n"/>
      <c r="T704" s="39" t="n"/>
      <c r="U704" s="39" t="n"/>
      <c r="V704" s="39" t="n"/>
      <c r="W704" s="39" t="n"/>
      <c r="X704" s="39" t="n"/>
      <c r="Y704" s="39" t="n"/>
      <c r="Z704" s="39" t="n"/>
    </row>
    <row r="705" ht="15.75" customHeight="1" s="198">
      <c r="A705" s="39" t="n"/>
      <c r="B705" s="39" t="n"/>
      <c r="C705" s="39" t="n"/>
      <c r="D705" s="39" t="n"/>
      <c r="E705" s="39" t="n"/>
      <c r="F705" s="39" t="n"/>
      <c r="G705" s="39" t="n"/>
      <c r="H705" s="39" t="n"/>
      <c r="I705" s="39" t="n"/>
      <c r="J705" s="39" t="n"/>
      <c r="K705" s="39" t="n"/>
      <c r="L705" s="39" t="n"/>
      <c r="M705" s="39" t="n"/>
      <c r="N705" s="39" t="n"/>
      <c r="O705" s="39" t="n"/>
      <c r="P705" s="39" t="n"/>
      <c r="Q705" s="39" t="n"/>
      <c r="R705" s="39" t="n"/>
      <c r="S705" s="39" t="n"/>
      <c r="T705" s="39" t="n"/>
      <c r="U705" s="39" t="n"/>
      <c r="V705" s="39" t="n"/>
      <c r="W705" s="39" t="n"/>
      <c r="X705" s="39" t="n"/>
      <c r="Y705" s="39" t="n"/>
      <c r="Z705" s="39" t="n"/>
    </row>
    <row r="706" ht="15.75" customHeight="1" s="198">
      <c r="A706" s="39" t="n"/>
      <c r="B706" s="39" t="n"/>
      <c r="C706" s="39" t="n"/>
      <c r="D706" s="39" t="n"/>
      <c r="E706" s="39" t="n"/>
      <c r="F706" s="39" t="n"/>
      <c r="G706" s="39" t="n"/>
      <c r="H706" s="39" t="n"/>
      <c r="I706" s="39" t="n"/>
      <c r="J706" s="39" t="n"/>
      <c r="K706" s="39" t="n"/>
      <c r="L706" s="39" t="n"/>
      <c r="M706" s="39" t="n"/>
      <c r="N706" s="39" t="n"/>
      <c r="O706" s="39" t="n"/>
      <c r="P706" s="39" t="n"/>
      <c r="Q706" s="39" t="n"/>
      <c r="R706" s="39" t="n"/>
      <c r="S706" s="39" t="n"/>
      <c r="T706" s="39" t="n"/>
      <c r="U706" s="39" t="n"/>
      <c r="V706" s="39" t="n"/>
      <c r="W706" s="39" t="n"/>
      <c r="X706" s="39" t="n"/>
      <c r="Y706" s="39" t="n"/>
      <c r="Z706" s="39" t="n"/>
    </row>
    <row r="707" ht="15.75" customHeight="1" s="198">
      <c r="A707" s="39" t="n"/>
      <c r="B707" s="39" t="n"/>
      <c r="C707" s="39" t="n"/>
      <c r="D707" s="39" t="n"/>
      <c r="E707" s="39" t="n"/>
      <c r="F707" s="39" t="n"/>
      <c r="G707" s="39" t="n"/>
      <c r="H707" s="39" t="n"/>
      <c r="I707" s="39" t="n"/>
      <c r="J707" s="39" t="n"/>
      <c r="K707" s="39" t="n"/>
      <c r="L707" s="39" t="n"/>
      <c r="M707" s="39" t="n"/>
      <c r="N707" s="39" t="n"/>
      <c r="O707" s="39" t="n"/>
      <c r="P707" s="39" t="n"/>
      <c r="Q707" s="39" t="n"/>
      <c r="R707" s="39" t="n"/>
      <c r="S707" s="39" t="n"/>
      <c r="T707" s="39" t="n"/>
      <c r="U707" s="39" t="n"/>
      <c r="V707" s="39" t="n"/>
      <c r="W707" s="39" t="n"/>
      <c r="X707" s="39" t="n"/>
      <c r="Y707" s="39" t="n"/>
      <c r="Z707" s="39" t="n"/>
    </row>
    <row r="708" ht="15.75" customHeight="1" s="198">
      <c r="A708" s="39" t="n"/>
      <c r="B708" s="39" t="n"/>
      <c r="C708" s="39" t="n"/>
      <c r="D708" s="39" t="n"/>
      <c r="E708" s="39" t="n"/>
      <c r="F708" s="39" t="n"/>
      <c r="G708" s="39" t="n"/>
      <c r="H708" s="39" t="n"/>
      <c r="I708" s="39" t="n"/>
      <c r="J708" s="39" t="n"/>
      <c r="K708" s="39" t="n"/>
      <c r="L708" s="39" t="n"/>
      <c r="M708" s="39" t="n"/>
      <c r="N708" s="39" t="n"/>
      <c r="O708" s="39" t="n"/>
      <c r="P708" s="39" t="n"/>
      <c r="Q708" s="39" t="n"/>
      <c r="R708" s="39" t="n"/>
      <c r="S708" s="39" t="n"/>
      <c r="T708" s="39" t="n"/>
      <c r="U708" s="39" t="n"/>
      <c r="V708" s="39" t="n"/>
      <c r="W708" s="39" t="n"/>
      <c r="X708" s="39" t="n"/>
      <c r="Y708" s="39" t="n"/>
      <c r="Z708" s="39" t="n"/>
    </row>
    <row r="709" ht="15.75" customHeight="1" s="198">
      <c r="A709" s="39" t="n"/>
      <c r="B709" s="39" t="n"/>
      <c r="C709" s="39" t="n"/>
      <c r="D709" s="39" t="n"/>
      <c r="E709" s="39" t="n"/>
      <c r="F709" s="39" t="n"/>
      <c r="G709" s="39" t="n"/>
      <c r="H709" s="39" t="n"/>
      <c r="I709" s="39" t="n"/>
      <c r="J709" s="39" t="n"/>
      <c r="K709" s="39" t="n"/>
      <c r="L709" s="39" t="n"/>
      <c r="M709" s="39" t="n"/>
      <c r="N709" s="39" t="n"/>
      <c r="O709" s="39" t="n"/>
      <c r="P709" s="39" t="n"/>
      <c r="Q709" s="39" t="n"/>
      <c r="R709" s="39" t="n"/>
      <c r="S709" s="39" t="n"/>
      <c r="T709" s="39" t="n"/>
      <c r="U709" s="39" t="n"/>
      <c r="V709" s="39" t="n"/>
      <c r="W709" s="39" t="n"/>
      <c r="X709" s="39" t="n"/>
      <c r="Y709" s="39" t="n"/>
      <c r="Z709" s="39" t="n"/>
    </row>
    <row r="710" ht="15.75" customHeight="1" s="198">
      <c r="A710" s="39" t="n"/>
      <c r="B710" s="39" t="n"/>
      <c r="C710" s="39" t="n"/>
      <c r="D710" s="39" t="n"/>
      <c r="E710" s="39" t="n"/>
      <c r="F710" s="39" t="n"/>
      <c r="G710" s="39" t="n"/>
      <c r="H710" s="39" t="n"/>
      <c r="I710" s="39" t="n"/>
      <c r="J710" s="39" t="n"/>
      <c r="K710" s="39" t="n"/>
      <c r="L710" s="39" t="n"/>
      <c r="M710" s="39" t="n"/>
      <c r="N710" s="39" t="n"/>
      <c r="O710" s="39" t="n"/>
      <c r="P710" s="39" t="n"/>
      <c r="Q710" s="39" t="n"/>
      <c r="R710" s="39" t="n"/>
      <c r="S710" s="39" t="n"/>
      <c r="T710" s="39" t="n"/>
      <c r="U710" s="39" t="n"/>
      <c r="V710" s="39" t="n"/>
      <c r="W710" s="39" t="n"/>
      <c r="X710" s="39" t="n"/>
      <c r="Y710" s="39" t="n"/>
      <c r="Z710" s="39" t="n"/>
    </row>
    <row r="711" ht="15.75" customHeight="1" s="198">
      <c r="A711" s="39" t="n"/>
      <c r="B711" s="39" t="n"/>
      <c r="C711" s="39" t="n"/>
      <c r="D711" s="39" t="n"/>
      <c r="E711" s="39" t="n"/>
      <c r="F711" s="39" t="n"/>
      <c r="G711" s="39" t="n"/>
      <c r="H711" s="39" t="n"/>
      <c r="I711" s="39" t="n"/>
      <c r="J711" s="39" t="n"/>
      <c r="K711" s="39" t="n"/>
      <c r="L711" s="39" t="n"/>
      <c r="M711" s="39" t="n"/>
      <c r="N711" s="39" t="n"/>
      <c r="O711" s="39" t="n"/>
      <c r="P711" s="39" t="n"/>
      <c r="Q711" s="39" t="n"/>
      <c r="R711" s="39" t="n"/>
      <c r="S711" s="39" t="n"/>
      <c r="T711" s="39" t="n"/>
      <c r="U711" s="39" t="n"/>
      <c r="V711" s="39" t="n"/>
      <c r="W711" s="39" t="n"/>
      <c r="X711" s="39" t="n"/>
      <c r="Y711" s="39" t="n"/>
      <c r="Z711" s="39" t="n"/>
    </row>
    <row r="712" ht="15.75" customHeight="1" s="198">
      <c r="A712" s="39" t="n"/>
      <c r="B712" s="39" t="n"/>
      <c r="C712" s="39" t="n"/>
      <c r="D712" s="39" t="n"/>
      <c r="E712" s="39" t="n"/>
      <c r="F712" s="39" t="n"/>
      <c r="G712" s="39" t="n"/>
      <c r="H712" s="39" t="n"/>
      <c r="I712" s="39" t="n"/>
      <c r="J712" s="39" t="n"/>
      <c r="K712" s="39" t="n"/>
      <c r="L712" s="39" t="n"/>
      <c r="M712" s="39" t="n"/>
      <c r="N712" s="39" t="n"/>
      <c r="O712" s="39" t="n"/>
      <c r="P712" s="39" t="n"/>
      <c r="Q712" s="39" t="n"/>
      <c r="R712" s="39" t="n"/>
      <c r="S712" s="39" t="n"/>
      <c r="T712" s="39" t="n"/>
      <c r="U712" s="39" t="n"/>
      <c r="V712" s="39" t="n"/>
      <c r="W712" s="39" t="n"/>
      <c r="X712" s="39" t="n"/>
      <c r="Y712" s="39" t="n"/>
      <c r="Z712" s="39" t="n"/>
    </row>
    <row r="713" ht="15.75" customHeight="1" s="198">
      <c r="A713" s="39" t="n"/>
      <c r="B713" s="39" t="n"/>
      <c r="C713" s="39" t="n"/>
      <c r="D713" s="39" t="n"/>
      <c r="E713" s="39" t="n"/>
      <c r="F713" s="39" t="n"/>
      <c r="G713" s="39" t="n"/>
      <c r="H713" s="39" t="n"/>
      <c r="I713" s="39" t="n"/>
      <c r="J713" s="39" t="n"/>
      <c r="K713" s="39" t="n"/>
      <c r="L713" s="39" t="n"/>
      <c r="M713" s="39" t="n"/>
      <c r="N713" s="39" t="n"/>
      <c r="O713" s="39" t="n"/>
      <c r="P713" s="39" t="n"/>
      <c r="Q713" s="39" t="n"/>
      <c r="R713" s="39" t="n"/>
      <c r="S713" s="39" t="n"/>
      <c r="T713" s="39" t="n"/>
      <c r="U713" s="39" t="n"/>
      <c r="V713" s="39" t="n"/>
      <c r="W713" s="39" t="n"/>
      <c r="X713" s="39" t="n"/>
      <c r="Y713" s="39" t="n"/>
      <c r="Z713" s="39" t="n"/>
    </row>
    <row r="714" ht="15.75" customHeight="1" s="198">
      <c r="A714" s="39" t="n"/>
      <c r="B714" s="39" t="n"/>
      <c r="C714" s="39" t="n"/>
      <c r="D714" s="39" t="n"/>
      <c r="E714" s="39" t="n"/>
      <c r="F714" s="39" t="n"/>
      <c r="G714" s="39" t="n"/>
      <c r="H714" s="39" t="n"/>
      <c r="I714" s="39" t="n"/>
      <c r="J714" s="39" t="n"/>
      <c r="K714" s="39" t="n"/>
      <c r="L714" s="39" t="n"/>
      <c r="M714" s="39" t="n"/>
      <c r="N714" s="39" t="n"/>
      <c r="O714" s="39" t="n"/>
      <c r="P714" s="39" t="n"/>
      <c r="Q714" s="39" t="n"/>
      <c r="R714" s="39" t="n"/>
      <c r="S714" s="39" t="n"/>
      <c r="T714" s="39" t="n"/>
      <c r="U714" s="39" t="n"/>
      <c r="V714" s="39" t="n"/>
      <c r="W714" s="39" t="n"/>
      <c r="X714" s="39" t="n"/>
      <c r="Y714" s="39" t="n"/>
      <c r="Z714" s="39" t="n"/>
    </row>
    <row r="715" ht="15.75" customHeight="1" s="198">
      <c r="A715" s="39" t="n"/>
      <c r="B715" s="39" t="n"/>
      <c r="C715" s="39" t="n"/>
      <c r="D715" s="39" t="n"/>
      <c r="E715" s="39" t="n"/>
      <c r="F715" s="39" t="n"/>
      <c r="G715" s="39" t="n"/>
      <c r="H715" s="39" t="n"/>
      <c r="I715" s="39" t="n"/>
      <c r="J715" s="39" t="n"/>
      <c r="K715" s="39" t="n"/>
      <c r="L715" s="39" t="n"/>
      <c r="M715" s="39" t="n"/>
      <c r="N715" s="39" t="n"/>
      <c r="O715" s="39" t="n"/>
      <c r="P715" s="39" t="n"/>
      <c r="Q715" s="39" t="n"/>
      <c r="R715" s="39" t="n"/>
      <c r="S715" s="39" t="n"/>
      <c r="T715" s="39" t="n"/>
      <c r="U715" s="39" t="n"/>
      <c r="V715" s="39" t="n"/>
      <c r="W715" s="39" t="n"/>
      <c r="X715" s="39" t="n"/>
      <c r="Y715" s="39" t="n"/>
      <c r="Z715" s="39" t="n"/>
    </row>
    <row r="716" ht="15.75" customHeight="1" s="198">
      <c r="A716" s="39" t="n"/>
      <c r="B716" s="39" t="n"/>
      <c r="C716" s="39" t="n"/>
      <c r="D716" s="39" t="n"/>
      <c r="E716" s="39" t="n"/>
      <c r="F716" s="39" t="n"/>
      <c r="G716" s="39" t="n"/>
      <c r="H716" s="39" t="n"/>
      <c r="I716" s="39" t="n"/>
      <c r="J716" s="39" t="n"/>
      <c r="K716" s="39" t="n"/>
      <c r="L716" s="39" t="n"/>
      <c r="M716" s="39" t="n"/>
      <c r="N716" s="39" t="n"/>
      <c r="O716" s="39" t="n"/>
      <c r="P716" s="39" t="n"/>
      <c r="Q716" s="39" t="n"/>
      <c r="R716" s="39" t="n"/>
      <c r="S716" s="39" t="n"/>
      <c r="T716" s="39" t="n"/>
      <c r="U716" s="39" t="n"/>
      <c r="V716" s="39" t="n"/>
      <c r="W716" s="39" t="n"/>
      <c r="X716" s="39" t="n"/>
      <c r="Y716" s="39" t="n"/>
      <c r="Z716" s="39" t="n"/>
    </row>
    <row r="717" ht="15.75" customHeight="1" s="198">
      <c r="A717" s="39" t="n"/>
      <c r="B717" s="39" t="n"/>
      <c r="C717" s="39" t="n"/>
      <c r="D717" s="39" t="n"/>
      <c r="E717" s="39" t="n"/>
      <c r="F717" s="39" t="n"/>
      <c r="G717" s="39" t="n"/>
      <c r="H717" s="39" t="n"/>
      <c r="I717" s="39" t="n"/>
      <c r="J717" s="39" t="n"/>
      <c r="K717" s="39" t="n"/>
      <c r="L717" s="39" t="n"/>
      <c r="M717" s="39" t="n"/>
      <c r="N717" s="39" t="n"/>
      <c r="O717" s="39" t="n"/>
      <c r="P717" s="39" t="n"/>
      <c r="Q717" s="39" t="n"/>
      <c r="R717" s="39" t="n"/>
      <c r="S717" s="39" t="n"/>
      <c r="T717" s="39" t="n"/>
      <c r="U717" s="39" t="n"/>
      <c r="V717" s="39" t="n"/>
      <c r="W717" s="39" t="n"/>
      <c r="X717" s="39" t="n"/>
      <c r="Y717" s="39" t="n"/>
      <c r="Z717" s="39" t="n"/>
    </row>
    <row r="718" ht="15.75" customHeight="1" s="198">
      <c r="A718" s="39" t="n"/>
      <c r="B718" s="39" t="n"/>
      <c r="C718" s="39" t="n"/>
      <c r="D718" s="39" t="n"/>
      <c r="E718" s="39" t="n"/>
      <c r="F718" s="39" t="n"/>
      <c r="G718" s="39" t="n"/>
      <c r="H718" s="39" t="n"/>
      <c r="I718" s="39" t="n"/>
      <c r="J718" s="39" t="n"/>
      <c r="K718" s="39" t="n"/>
      <c r="L718" s="39" t="n"/>
      <c r="M718" s="39" t="n"/>
      <c r="N718" s="39" t="n"/>
      <c r="O718" s="39" t="n"/>
      <c r="P718" s="39" t="n"/>
      <c r="Q718" s="39" t="n"/>
      <c r="R718" s="39" t="n"/>
      <c r="S718" s="39" t="n"/>
      <c r="T718" s="39" t="n"/>
      <c r="U718" s="39" t="n"/>
      <c r="V718" s="39" t="n"/>
      <c r="W718" s="39" t="n"/>
      <c r="X718" s="39" t="n"/>
      <c r="Y718" s="39" t="n"/>
      <c r="Z718" s="39" t="n"/>
    </row>
    <row r="719" ht="15.75" customHeight="1" s="198">
      <c r="A719" s="39" t="n"/>
      <c r="B719" s="39" t="n"/>
      <c r="C719" s="39" t="n"/>
      <c r="D719" s="39" t="n"/>
      <c r="E719" s="39" t="n"/>
      <c r="F719" s="39" t="n"/>
      <c r="G719" s="39" t="n"/>
      <c r="H719" s="39" t="n"/>
      <c r="I719" s="39" t="n"/>
      <c r="J719" s="39" t="n"/>
      <c r="K719" s="39" t="n"/>
      <c r="L719" s="39" t="n"/>
      <c r="M719" s="39" t="n"/>
      <c r="N719" s="39" t="n"/>
      <c r="O719" s="39" t="n"/>
      <c r="P719" s="39" t="n"/>
      <c r="Q719" s="39" t="n"/>
      <c r="R719" s="39" t="n"/>
      <c r="S719" s="39" t="n"/>
      <c r="T719" s="39" t="n"/>
      <c r="U719" s="39" t="n"/>
      <c r="V719" s="39" t="n"/>
      <c r="W719" s="39" t="n"/>
      <c r="X719" s="39" t="n"/>
      <c r="Y719" s="39" t="n"/>
      <c r="Z719" s="39" t="n"/>
    </row>
    <row r="720" ht="15.75" customHeight="1" s="198">
      <c r="A720" s="39" t="n"/>
      <c r="B720" s="39" t="n"/>
      <c r="C720" s="39" t="n"/>
      <c r="D720" s="39" t="n"/>
      <c r="E720" s="39" t="n"/>
      <c r="F720" s="39" t="n"/>
      <c r="G720" s="39" t="n"/>
      <c r="H720" s="39" t="n"/>
      <c r="I720" s="39" t="n"/>
      <c r="J720" s="39" t="n"/>
      <c r="K720" s="39" t="n"/>
      <c r="L720" s="39" t="n"/>
      <c r="M720" s="39" t="n"/>
      <c r="N720" s="39" t="n"/>
      <c r="O720" s="39" t="n"/>
      <c r="P720" s="39" t="n"/>
      <c r="Q720" s="39" t="n"/>
      <c r="R720" s="39" t="n"/>
      <c r="S720" s="39" t="n"/>
      <c r="T720" s="39" t="n"/>
      <c r="U720" s="39" t="n"/>
      <c r="V720" s="39" t="n"/>
      <c r="W720" s="39" t="n"/>
      <c r="X720" s="39" t="n"/>
      <c r="Y720" s="39" t="n"/>
      <c r="Z720" s="39" t="n"/>
    </row>
    <row r="721" ht="15.75" customHeight="1" s="198">
      <c r="A721" s="39" t="n"/>
      <c r="B721" s="39" t="n"/>
      <c r="C721" s="39" t="n"/>
      <c r="D721" s="39" t="n"/>
      <c r="E721" s="39" t="n"/>
      <c r="F721" s="39" t="n"/>
      <c r="G721" s="39" t="n"/>
      <c r="H721" s="39" t="n"/>
      <c r="I721" s="39" t="n"/>
      <c r="J721" s="39" t="n"/>
      <c r="K721" s="39" t="n"/>
      <c r="L721" s="39" t="n"/>
      <c r="M721" s="39" t="n"/>
      <c r="N721" s="39" t="n"/>
      <c r="O721" s="39" t="n"/>
      <c r="P721" s="39" t="n"/>
      <c r="Q721" s="39" t="n"/>
      <c r="R721" s="39" t="n"/>
      <c r="S721" s="39" t="n"/>
      <c r="T721" s="39" t="n"/>
      <c r="U721" s="39" t="n"/>
      <c r="V721" s="39" t="n"/>
      <c r="W721" s="39" t="n"/>
      <c r="X721" s="39" t="n"/>
      <c r="Y721" s="39" t="n"/>
      <c r="Z721" s="39" t="n"/>
    </row>
    <row r="722" ht="15.75" customHeight="1" s="198">
      <c r="A722" s="39" t="n"/>
      <c r="B722" s="39" t="n"/>
      <c r="C722" s="39" t="n"/>
      <c r="D722" s="39" t="n"/>
      <c r="E722" s="39" t="n"/>
      <c r="F722" s="39" t="n"/>
      <c r="G722" s="39" t="n"/>
      <c r="H722" s="39" t="n"/>
      <c r="I722" s="39" t="n"/>
      <c r="J722" s="39" t="n"/>
      <c r="K722" s="39" t="n"/>
      <c r="L722" s="39" t="n"/>
      <c r="M722" s="39" t="n"/>
      <c r="N722" s="39" t="n"/>
      <c r="O722" s="39" t="n"/>
      <c r="P722" s="39" t="n"/>
      <c r="Q722" s="39" t="n"/>
      <c r="R722" s="39" t="n"/>
      <c r="S722" s="39" t="n"/>
      <c r="T722" s="39" t="n"/>
      <c r="U722" s="39" t="n"/>
      <c r="V722" s="39" t="n"/>
      <c r="W722" s="39" t="n"/>
      <c r="X722" s="39" t="n"/>
      <c r="Y722" s="39" t="n"/>
      <c r="Z722" s="39" t="n"/>
    </row>
    <row r="723" ht="15.75" customHeight="1" s="198">
      <c r="A723" s="39" t="n"/>
      <c r="B723" s="39" t="n"/>
      <c r="C723" s="39" t="n"/>
      <c r="D723" s="39" t="n"/>
      <c r="E723" s="39" t="n"/>
      <c r="F723" s="39" t="n"/>
      <c r="G723" s="39" t="n"/>
      <c r="H723" s="39" t="n"/>
      <c r="I723" s="39" t="n"/>
      <c r="J723" s="39" t="n"/>
      <c r="K723" s="39" t="n"/>
      <c r="L723" s="39" t="n"/>
      <c r="M723" s="39" t="n"/>
      <c r="N723" s="39" t="n"/>
      <c r="O723" s="39" t="n"/>
      <c r="P723" s="39" t="n"/>
      <c r="Q723" s="39" t="n"/>
      <c r="R723" s="39" t="n"/>
      <c r="S723" s="39" t="n"/>
      <c r="T723" s="39" t="n"/>
      <c r="U723" s="39" t="n"/>
      <c r="V723" s="39" t="n"/>
      <c r="W723" s="39" t="n"/>
      <c r="X723" s="39" t="n"/>
      <c r="Y723" s="39" t="n"/>
      <c r="Z723" s="39" t="n"/>
    </row>
    <row r="724" ht="15.75" customHeight="1" s="198">
      <c r="A724" s="39" t="n"/>
      <c r="B724" s="39" t="n"/>
      <c r="C724" s="39" t="n"/>
      <c r="D724" s="39" t="n"/>
      <c r="E724" s="39" t="n"/>
      <c r="F724" s="39" t="n"/>
      <c r="G724" s="39" t="n"/>
      <c r="H724" s="39" t="n"/>
      <c r="I724" s="39" t="n"/>
      <c r="J724" s="39" t="n"/>
      <c r="K724" s="39" t="n"/>
      <c r="L724" s="39" t="n"/>
      <c r="M724" s="39" t="n"/>
      <c r="N724" s="39" t="n"/>
      <c r="O724" s="39" t="n"/>
      <c r="P724" s="39" t="n"/>
      <c r="Q724" s="39" t="n"/>
      <c r="R724" s="39" t="n"/>
      <c r="S724" s="39" t="n"/>
      <c r="T724" s="39" t="n"/>
      <c r="U724" s="39" t="n"/>
      <c r="V724" s="39" t="n"/>
      <c r="W724" s="39" t="n"/>
      <c r="X724" s="39" t="n"/>
      <c r="Y724" s="39" t="n"/>
      <c r="Z724" s="39" t="n"/>
    </row>
    <row r="725" ht="15.75" customHeight="1" s="198">
      <c r="A725" s="39" t="n"/>
      <c r="B725" s="39" t="n"/>
      <c r="C725" s="39" t="n"/>
      <c r="D725" s="39" t="n"/>
      <c r="E725" s="39" t="n"/>
      <c r="F725" s="39" t="n"/>
      <c r="G725" s="39" t="n"/>
      <c r="H725" s="39" t="n"/>
      <c r="I725" s="39" t="n"/>
      <c r="J725" s="39" t="n"/>
      <c r="K725" s="39" t="n"/>
      <c r="L725" s="39" t="n"/>
      <c r="M725" s="39" t="n"/>
      <c r="N725" s="39" t="n"/>
      <c r="O725" s="39" t="n"/>
      <c r="P725" s="39" t="n"/>
      <c r="Q725" s="39" t="n"/>
      <c r="R725" s="39" t="n"/>
      <c r="S725" s="39" t="n"/>
      <c r="T725" s="39" t="n"/>
      <c r="U725" s="39" t="n"/>
      <c r="V725" s="39" t="n"/>
      <c r="W725" s="39" t="n"/>
      <c r="X725" s="39" t="n"/>
      <c r="Y725" s="39" t="n"/>
      <c r="Z725" s="39" t="n"/>
    </row>
    <row r="726" ht="15.75" customHeight="1" s="198">
      <c r="A726" s="39" t="n"/>
      <c r="B726" s="39" t="n"/>
      <c r="C726" s="39" t="n"/>
      <c r="D726" s="39" t="n"/>
      <c r="E726" s="39" t="n"/>
      <c r="F726" s="39" t="n"/>
      <c r="G726" s="39" t="n"/>
      <c r="H726" s="39" t="n"/>
      <c r="I726" s="39" t="n"/>
      <c r="J726" s="39" t="n"/>
      <c r="K726" s="39" t="n"/>
      <c r="L726" s="39" t="n"/>
      <c r="M726" s="39" t="n"/>
      <c r="N726" s="39" t="n"/>
      <c r="O726" s="39" t="n"/>
      <c r="P726" s="39" t="n"/>
      <c r="Q726" s="39" t="n"/>
      <c r="R726" s="39" t="n"/>
      <c r="S726" s="39" t="n"/>
      <c r="T726" s="39" t="n"/>
      <c r="U726" s="39" t="n"/>
      <c r="V726" s="39" t="n"/>
      <c r="W726" s="39" t="n"/>
      <c r="X726" s="39" t="n"/>
      <c r="Y726" s="39" t="n"/>
      <c r="Z726" s="39" t="n"/>
    </row>
    <row r="727" ht="15.75" customHeight="1" s="198">
      <c r="A727" s="39" t="n"/>
      <c r="B727" s="39" t="n"/>
      <c r="C727" s="39" t="n"/>
      <c r="D727" s="39" t="n"/>
      <c r="E727" s="39" t="n"/>
      <c r="F727" s="39" t="n"/>
      <c r="G727" s="39" t="n"/>
      <c r="H727" s="39" t="n"/>
      <c r="I727" s="39" t="n"/>
      <c r="J727" s="39" t="n"/>
      <c r="K727" s="39" t="n"/>
      <c r="L727" s="39" t="n"/>
      <c r="M727" s="39" t="n"/>
      <c r="N727" s="39" t="n"/>
      <c r="O727" s="39" t="n"/>
      <c r="P727" s="39" t="n"/>
      <c r="Q727" s="39" t="n"/>
      <c r="R727" s="39" t="n"/>
      <c r="S727" s="39" t="n"/>
      <c r="T727" s="39" t="n"/>
      <c r="U727" s="39" t="n"/>
      <c r="V727" s="39" t="n"/>
      <c r="W727" s="39" t="n"/>
      <c r="X727" s="39" t="n"/>
      <c r="Y727" s="39" t="n"/>
      <c r="Z727" s="39" t="n"/>
    </row>
    <row r="728" ht="15.75" customHeight="1" s="198">
      <c r="A728" s="39" t="n"/>
      <c r="B728" s="39" t="n"/>
      <c r="C728" s="39" t="n"/>
      <c r="D728" s="39" t="n"/>
      <c r="E728" s="39" t="n"/>
      <c r="F728" s="39" t="n"/>
      <c r="G728" s="39" t="n"/>
      <c r="H728" s="39" t="n"/>
      <c r="I728" s="39" t="n"/>
      <c r="J728" s="39" t="n"/>
      <c r="K728" s="39" t="n"/>
      <c r="L728" s="39" t="n"/>
      <c r="M728" s="39" t="n"/>
      <c r="N728" s="39" t="n"/>
      <c r="O728" s="39" t="n"/>
      <c r="P728" s="39" t="n"/>
      <c r="Q728" s="39" t="n"/>
      <c r="R728" s="39" t="n"/>
      <c r="S728" s="39" t="n"/>
      <c r="T728" s="39" t="n"/>
      <c r="U728" s="39" t="n"/>
      <c r="V728" s="39" t="n"/>
      <c r="W728" s="39" t="n"/>
      <c r="X728" s="39" t="n"/>
      <c r="Y728" s="39" t="n"/>
      <c r="Z728" s="39" t="n"/>
    </row>
    <row r="729" ht="15.75" customHeight="1" s="198">
      <c r="A729" s="39" t="n"/>
      <c r="B729" s="39" t="n"/>
      <c r="C729" s="39" t="n"/>
      <c r="D729" s="39" t="n"/>
      <c r="E729" s="39" t="n"/>
      <c r="F729" s="39" t="n"/>
      <c r="G729" s="39" t="n"/>
      <c r="H729" s="39" t="n"/>
      <c r="I729" s="39" t="n"/>
      <c r="J729" s="39" t="n"/>
      <c r="K729" s="39" t="n"/>
      <c r="L729" s="39" t="n"/>
      <c r="M729" s="39" t="n"/>
      <c r="N729" s="39" t="n"/>
      <c r="O729" s="39" t="n"/>
      <c r="P729" s="39" t="n"/>
      <c r="Q729" s="39" t="n"/>
      <c r="R729" s="39" t="n"/>
      <c r="S729" s="39" t="n"/>
      <c r="T729" s="39" t="n"/>
      <c r="U729" s="39" t="n"/>
      <c r="V729" s="39" t="n"/>
      <c r="W729" s="39" t="n"/>
      <c r="X729" s="39" t="n"/>
      <c r="Y729" s="39" t="n"/>
      <c r="Z729" s="39" t="n"/>
    </row>
    <row r="730" ht="15.75" customHeight="1" s="198">
      <c r="A730" s="39" t="n"/>
      <c r="B730" s="39" t="n"/>
      <c r="C730" s="39" t="n"/>
      <c r="D730" s="39" t="n"/>
      <c r="E730" s="39" t="n"/>
      <c r="F730" s="39" t="n"/>
      <c r="G730" s="39" t="n"/>
      <c r="H730" s="39" t="n"/>
      <c r="I730" s="39" t="n"/>
      <c r="J730" s="39" t="n"/>
      <c r="K730" s="39" t="n"/>
      <c r="L730" s="39" t="n"/>
      <c r="M730" s="39" t="n"/>
      <c r="N730" s="39" t="n"/>
      <c r="O730" s="39" t="n"/>
      <c r="P730" s="39" t="n"/>
      <c r="Q730" s="39" t="n"/>
      <c r="R730" s="39" t="n"/>
      <c r="S730" s="39" t="n"/>
      <c r="T730" s="39" t="n"/>
      <c r="U730" s="39" t="n"/>
      <c r="V730" s="39" t="n"/>
      <c r="W730" s="39" t="n"/>
      <c r="X730" s="39" t="n"/>
      <c r="Y730" s="39" t="n"/>
      <c r="Z730" s="39" t="n"/>
    </row>
    <row r="731" ht="15.75" customHeight="1" s="198">
      <c r="A731" s="39" t="n"/>
      <c r="B731" s="39" t="n"/>
      <c r="C731" s="39" t="n"/>
      <c r="D731" s="39" t="n"/>
      <c r="E731" s="39" t="n"/>
      <c r="F731" s="39" t="n"/>
      <c r="G731" s="39" t="n"/>
      <c r="H731" s="39" t="n"/>
      <c r="I731" s="39" t="n"/>
      <c r="J731" s="39" t="n"/>
      <c r="K731" s="39" t="n"/>
      <c r="L731" s="39" t="n"/>
      <c r="M731" s="39" t="n"/>
      <c r="N731" s="39" t="n"/>
      <c r="O731" s="39" t="n"/>
      <c r="P731" s="39" t="n"/>
      <c r="Q731" s="39" t="n"/>
      <c r="R731" s="39" t="n"/>
      <c r="S731" s="39" t="n"/>
      <c r="T731" s="39" t="n"/>
      <c r="U731" s="39" t="n"/>
      <c r="V731" s="39" t="n"/>
      <c r="W731" s="39" t="n"/>
      <c r="X731" s="39" t="n"/>
      <c r="Y731" s="39" t="n"/>
      <c r="Z731" s="39" t="n"/>
    </row>
    <row r="732" ht="15.75" customHeight="1" s="198">
      <c r="A732" s="39" t="n"/>
      <c r="B732" s="39" t="n"/>
      <c r="C732" s="39" t="n"/>
      <c r="D732" s="39" t="n"/>
      <c r="E732" s="39" t="n"/>
      <c r="F732" s="39" t="n"/>
      <c r="G732" s="39" t="n"/>
      <c r="H732" s="39" t="n"/>
      <c r="I732" s="39" t="n"/>
      <c r="J732" s="39" t="n"/>
      <c r="K732" s="39" t="n"/>
      <c r="L732" s="39" t="n"/>
      <c r="M732" s="39" t="n"/>
      <c r="N732" s="39" t="n"/>
      <c r="O732" s="39" t="n"/>
      <c r="P732" s="39" t="n"/>
      <c r="Q732" s="39" t="n"/>
      <c r="R732" s="39" t="n"/>
      <c r="S732" s="39" t="n"/>
      <c r="T732" s="39" t="n"/>
      <c r="U732" s="39" t="n"/>
      <c r="V732" s="39" t="n"/>
      <c r="W732" s="39" t="n"/>
      <c r="X732" s="39" t="n"/>
      <c r="Y732" s="39" t="n"/>
      <c r="Z732" s="39" t="n"/>
    </row>
    <row r="733" ht="15.75" customHeight="1" s="198">
      <c r="A733" s="39" t="n"/>
      <c r="B733" s="39" t="n"/>
      <c r="C733" s="39" t="n"/>
      <c r="D733" s="39" t="n"/>
      <c r="E733" s="39" t="n"/>
      <c r="F733" s="39" t="n"/>
      <c r="G733" s="39" t="n"/>
      <c r="H733" s="39" t="n"/>
      <c r="I733" s="39" t="n"/>
      <c r="J733" s="39" t="n"/>
      <c r="K733" s="39" t="n"/>
      <c r="L733" s="39" t="n"/>
      <c r="M733" s="39" t="n"/>
      <c r="N733" s="39" t="n"/>
      <c r="O733" s="39" t="n"/>
      <c r="P733" s="39" t="n"/>
      <c r="Q733" s="39" t="n"/>
      <c r="R733" s="39" t="n"/>
      <c r="S733" s="39" t="n"/>
      <c r="T733" s="39" t="n"/>
      <c r="U733" s="39" t="n"/>
      <c r="V733" s="39" t="n"/>
      <c r="W733" s="39" t="n"/>
      <c r="X733" s="39" t="n"/>
      <c r="Y733" s="39" t="n"/>
      <c r="Z733" s="39" t="n"/>
    </row>
    <row r="734" ht="15.75" customHeight="1" s="198">
      <c r="A734" s="39" t="n"/>
      <c r="B734" s="39" t="n"/>
      <c r="C734" s="39" t="n"/>
      <c r="D734" s="39" t="n"/>
      <c r="E734" s="39" t="n"/>
      <c r="F734" s="39" t="n"/>
      <c r="G734" s="39" t="n"/>
      <c r="H734" s="39" t="n"/>
      <c r="I734" s="39" t="n"/>
      <c r="J734" s="39" t="n"/>
      <c r="K734" s="39" t="n"/>
      <c r="L734" s="39" t="n"/>
      <c r="M734" s="39" t="n"/>
      <c r="N734" s="39" t="n"/>
      <c r="O734" s="39" t="n"/>
      <c r="P734" s="39" t="n"/>
      <c r="Q734" s="39" t="n"/>
      <c r="R734" s="39" t="n"/>
      <c r="S734" s="39" t="n"/>
      <c r="T734" s="39" t="n"/>
      <c r="U734" s="39" t="n"/>
      <c r="V734" s="39" t="n"/>
      <c r="W734" s="39" t="n"/>
      <c r="X734" s="39" t="n"/>
      <c r="Y734" s="39" t="n"/>
      <c r="Z734" s="39" t="n"/>
    </row>
    <row r="735" ht="15.75" customHeight="1" s="198">
      <c r="A735" s="39" t="n"/>
      <c r="B735" s="39" t="n"/>
      <c r="C735" s="39" t="n"/>
      <c r="D735" s="39" t="n"/>
      <c r="E735" s="39" t="n"/>
      <c r="F735" s="39" t="n"/>
      <c r="G735" s="39" t="n"/>
      <c r="H735" s="39" t="n"/>
      <c r="I735" s="39" t="n"/>
      <c r="J735" s="39" t="n"/>
      <c r="K735" s="39" t="n"/>
      <c r="L735" s="39" t="n"/>
      <c r="M735" s="39" t="n"/>
      <c r="N735" s="39" t="n"/>
      <c r="O735" s="39" t="n"/>
      <c r="P735" s="39" t="n"/>
      <c r="Q735" s="39" t="n"/>
      <c r="R735" s="39" t="n"/>
      <c r="S735" s="39" t="n"/>
      <c r="T735" s="39" t="n"/>
      <c r="U735" s="39" t="n"/>
      <c r="V735" s="39" t="n"/>
      <c r="W735" s="39" t="n"/>
      <c r="X735" s="39" t="n"/>
      <c r="Y735" s="39" t="n"/>
      <c r="Z735" s="39" t="n"/>
    </row>
    <row r="736" ht="15.75" customHeight="1" s="198">
      <c r="A736" s="39" t="n"/>
      <c r="B736" s="39" t="n"/>
      <c r="C736" s="39" t="n"/>
      <c r="D736" s="39" t="n"/>
      <c r="E736" s="39" t="n"/>
      <c r="F736" s="39" t="n"/>
      <c r="G736" s="39" t="n"/>
      <c r="H736" s="39" t="n"/>
      <c r="I736" s="39" t="n"/>
      <c r="J736" s="39" t="n"/>
      <c r="K736" s="39" t="n"/>
      <c r="L736" s="39" t="n"/>
      <c r="M736" s="39" t="n"/>
      <c r="N736" s="39" t="n"/>
      <c r="O736" s="39" t="n"/>
      <c r="P736" s="39" t="n"/>
      <c r="Q736" s="39" t="n"/>
      <c r="R736" s="39" t="n"/>
      <c r="S736" s="39" t="n"/>
      <c r="T736" s="39" t="n"/>
      <c r="U736" s="39" t="n"/>
      <c r="V736" s="39" t="n"/>
      <c r="W736" s="39" t="n"/>
      <c r="X736" s="39" t="n"/>
      <c r="Y736" s="39" t="n"/>
      <c r="Z736" s="39" t="n"/>
    </row>
    <row r="737" ht="15.75" customHeight="1" s="198">
      <c r="A737" s="39" t="n"/>
      <c r="B737" s="39" t="n"/>
      <c r="C737" s="39" t="n"/>
      <c r="D737" s="39" t="n"/>
      <c r="E737" s="39" t="n"/>
      <c r="F737" s="39" t="n"/>
      <c r="G737" s="39" t="n"/>
      <c r="H737" s="39" t="n"/>
      <c r="I737" s="39" t="n"/>
      <c r="J737" s="39" t="n"/>
      <c r="K737" s="39" t="n"/>
      <c r="L737" s="39" t="n"/>
      <c r="M737" s="39" t="n"/>
      <c r="N737" s="39" t="n"/>
      <c r="O737" s="39" t="n"/>
      <c r="P737" s="39" t="n"/>
      <c r="Q737" s="39" t="n"/>
      <c r="R737" s="39" t="n"/>
      <c r="S737" s="39" t="n"/>
      <c r="T737" s="39" t="n"/>
      <c r="U737" s="39" t="n"/>
      <c r="V737" s="39" t="n"/>
      <c r="W737" s="39" t="n"/>
      <c r="X737" s="39" t="n"/>
      <c r="Y737" s="39" t="n"/>
      <c r="Z737" s="39" t="n"/>
    </row>
    <row r="738" ht="15.75" customHeight="1" s="198">
      <c r="A738" s="39" t="n"/>
      <c r="B738" s="39" t="n"/>
      <c r="C738" s="39" t="n"/>
      <c r="D738" s="39" t="n"/>
      <c r="E738" s="39" t="n"/>
      <c r="F738" s="39" t="n"/>
      <c r="G738" s="39" t="n"/>
      <c r="H738" s="39" t="n"/>
      <c r="I738" s="39" t="n"/>
      <c r="J738" s="39" t="n"/>
      <c r="K738" s="39" t="n"/>
      <c r="L738" s="39" t="n"/>
      <c r="M738" s="39" t="n"/>
      <c r="N738" s="39" t="n"/>
      <c r="O738" s="39" t="n"/>
      <c r="P738" s="39" t="n"/>
      <c r="Q738" s="39" t="n"/>
      <c r="R738" s="39" t="n"/>
      <c r="S738" s="39" t="n"/>
      <c r="T738" s="39" t="n"/>
      <c r="U738" s="39" t="n"/>
      <c r="V738" s="39" t="n"/>
      <c r="W738" s="39" t="n"/>
      <c r="X738" s="39" t="n"/>
      <c r="Y738" s="39" t="n"/>
      <c r="Z738" s="39" t="n"/>
    </row>
    <row r="739" ht="15.75" customHeight="1" s="198">
      <c r="A739" s="39" t="n"/>
      <c r="B739" s="39" t="n"/>
      <c r="C739" s="39" t="n"/>
      <c r="D739" s="39" t="n"/>
      <c r="E739" s="39" t="n"/>
      <c r="F739" s="39" t="n"/>
      <c r="G739" s="39" t="n"/>
      <c r="H739" s="39" t="n"/>
      <c r="I739" s="39" t="n"/>
      <c r="J739" s="39" t="n"/>
      <c r="K739" s="39" t="n"/>
      <c r="L739" s="39" t="n"/>
      <c r="M739" s="39" t="n"/>
      <c r="N739" s="39" t="n"/>
      <c r="O739" s="39" t="n"/>
      <c r="P739" s="39" t="n"/>
      <c r="Q739" s="39" t="n"/>
      <c r="R739" s="39" t="n"/>
      <c r="S739" s="39" t="n"/>
      <c r="T739" s="39" t="n"/>
      <c r="U739" s="39" t="n"/>
      <c r="V739" s="39" t="n"/>
      <c r="W739" s="39" t="n"/>
      <c r="X739" s="39" t="n"/>
      <c r="Y739" s="39" t="n"/>
      <c r="Z739" s="39" t="n"/>
    </row>
    <row r="740" ht="15.75" customHeight="1" s="198">
      <c r="A740" s="39" t="n"/>
      <c r="B740" s="39" t="n"/>
      <c r="C740" s="39" t="n"/>
      <c r="D740" s="39" t="n"/>
      <c r="E740" s="39" t="n"/>
      <c r="F740" s="39" t="n"/>
      <c r="G740" s="39" t="n"/>
      <c r="H740" s="39" t="n"/>
      <c r="I740" s="39" t="n"/>
      <c r="J740" s="39" t="n"/>
      <c r="K740" s="39" t="n"/>
      <c r="L740" s="39" t="n"/>
      <c r="M740" s="39" t="n"/>
      <c r="N740" s="39" t="n"/>
      <c r="O740" s="39" t="n"/>
      <c r="P740" s="39" t="n"/>
      <c r="Q740" s="39" t="n"/>
      <c r="R740" s="39" t="n"/>
      <c r="S740" s="39" t="n"/>
      <c r="T740" s="39" t="n"/>
      <c r="U740" s="39" t="n"/>
      <c r="V740" s="39" t="n"/>
      <c r="W740" s="39" t="n"/>
      <c r="X740" s="39" t="n"/>
      <c r="Y740" s="39" t="n"/>
      <c r="Z740" s="39" t="n"/>
    </row>
    <row r="741" ht="15.75" customHeight="1" s="198">
      <c r="A741" s="39" t="n"/>
      <c r="B741" s="39" t="n"/>
      <c r="C741" s="39" t="n"/>
      <c r="D741" s="39" t="n"/>
      <c r="E741" s="39" t="n"/>
      <c r="F741" s="39" t="n"/>
      <c r="G741" s="39" t="n"/>
      <c r="H741" s="39" t="n"/>
      <c r="I741" s="39" t="n"/>
      <c r="J741" s="39" t="n"/>
      <c r="K741" s="39" t="n"/>
      <c r="L741" s="39" t="n"/>
      <c r="M741" s="39" t="n"/>
      <c r="N741" s="39" t="n"/>
      <c r="O741" s="39" t="n"/>
      <c r="P741" s="39" t="n"/>
      <c r="Q741" s="39" t="n"/>
      <c r="R741" s="39" t="n"/>
      <c r="S741" s="39" t="n"/>
      <c r="T741" s="39" t="n"/>
      <c r="U741" s="39" t="n"/>
      <c r="V741" s="39" t="n"/>
      <c r="W741" s="39" t="n"/>
      <c r="X741" s="39" t="n"/>
      <c r="Y741" s="39" t="n"/>
      <c r="Z741" s="39" t="n"/>
    </row>
    <row r="742" ht="15.75" customHeight="1" s="198">
      <c r="A742" s="39" t="n"/>
      <c r="B742" s="39" t="n"/>
      <c r="C742" s="39" t="n"/>
      <c r="D742" s="39" t="n"/>
      <c r="E742" s="39" t="n"/>
      <c r="F742" s="39" t="n"/>
      <c r="G742" s="39" t="n"/>
      <c r="H742" s="39" t="n"/>
      <c r="I742" s="39" t="n"/>
      <c r="J742" s="39" t="n"/>
      <c r="K742" s="39" t="n"/>
      <c r="L742" s="39" t="n"/>
      <c r="M742" s="39" t="n"/>
      <c r="N742" s="39" t="n"/>
      <c r="O742" s="39" t="n"/>
      <c r="P742" s="39" t="n"/>
      <c r="Q742" s="39" t="n"/>
      <c r="R742" s="39" t="n"/>
      <c r="S742" s="39" t="n"/>
      <c r="T742" s="39" t="n"/>
      <c r="U742" s="39" t="n"/>
      <c r="V742" s="39" t="n"/>
      <c r="W742" s="39" t="n"/>
      <c r="X742" s="39" t="n"/>
      <c r="Y742" s="39" t="n"/>
      <c r="Z742" s="39" t="n"/>
    </row>
    <row r="743" ht="15.75" customHeight="1" s="198">
      <c r="A743" s="39" t="n"/>
      <c r="B743" s="39" t="n"/>
      <c r="C743" s="39" t="n"/>
      <c r="D743" s="39" t="n"/>
      <c r="E743" s="39" t="n"/>
      <c r="F743" s="39" t="n"/>
      <c r="G743" s="39" t="n"/>
      <c r="H743" s="39" t="n"/>
      <c r="I743" s="39" t="n"/>
      <c r="J743" s="39" t="n"/>
      <c r="K743" s="39" t="n"/>
      <c r="L743" s="39" t="n"/>
      <c r="M743" s="39" t="n"/>
      <c r="N743" s="39" t="n"/>
      <c r="O743" s="39" t="n"/>
      <c r="P743" s="39" t="n"/>
      <c r="Q743" s="39" t="n"/>
      <c r="R743" s="39" t="n"/>
      <c r="S743" s="39" t="n"/>
      <c r="T743" s="39" t="n"/>
      <c r="U743" s="39" t="n"/>
      <c r="V743" s="39" t="n"/>
      <c r="W743" s="39" t="n"/>
      <c r="X743" s="39" t="n"/>
      <c r="Y743" s="39" t="n"/>
      <c r="Z743" s="39" t="n"/>
    </row>
    <row r="744" ht="15.75" customHeight="1" s="198">
      <c r="A744" s="39" t="n"/>
      <c r="B744" s="39" t="n"/>
      <c r="C744" s="39" t="n"/>
      <c r="D744" s="39" t="n"/>
      <c r="E744" s="39" t="n"/>
      <c r="F744" s="39" t="n"/>
      <c r="G744" s="39" t="n"/>
      <c r="H744" s="39" t="n"/>
      <c r="I744" s="39" t="n"/>
      <c r="J744" s="39" t="n"/>
      <c r="K744" s="39" t="n"/>
      <c r="L744" s="39" t="n"/>
      <c r="M744" s="39" t="n"/>
      <c r="N744" s="39" t="n"/>
      <c r="O744" s="39" t="n"/>
      <c r="P744" s="39" t="n"/>
      <c r="Q744" s="39" t="n"/>
      <c r="R744" s="39" t="n"/>
      <c r="S744" s="39" t="n"/>
      <c r="T744" s="39" t="n"/>
      <c r="U744" s="39" t="n"/>
      <c r="V744" s="39" t="n"/>
      <c r="W744" s="39" t="n"/>
      <c r="X744" s="39" t="n"/>
      <c r="Y744" s="39" t="n"/>
      <c r="Z744" s="39" t="n"/>
    </row>
    <row r="745" ht="15.75" customHeight="1" s="198">
      <c r="A745" s="39" t="n"/>
      <c r="B745" s="39" t="n"/>
      <c r="C745" s="39" t="n"/>
      <c r="D745" s="39" t="n"/>
      <c r="E745" s="39" t="n"/>
      <c r="F745" s="39" t="n"/>
      <c r="G745" s="39" t="n"/>
      <c r="H745" s="39" t="n"/>
      <c r="I745" s="39" t="n"/>
      <c r="J745" s="39" t="n"/>
      <c r="K745" s="39" t="n"/>
      <c r="L745" s="39" t="n"/>
      <c r="M745" s="39" t="n"/>
      <c r="N745" s="39" t="n"/>
      <c r="O745" s="39" t="n"/>
      <c r="P745" s="39" t="n"/>
      <c r="Q745" s="39" t="n"/>
      <c r="R745" s="39" t="n"/>
      <c r="S745" s="39" t="n"/>
      <c r="T745" s="39" t="n"/>
      <c r="U745" s="39" t="n"/>
      <c r="V745" s="39" t="n"/>
      <c r="W745" s="39" t="n"/>
      <c r="X745" s="39" t="n"/>
      <c r="Y745" s="39" t="n"/>
      <c r="Z745" s="39" t="n"/>
    </row>
    <row r="746" ht="15.75" customHeight="1" s="198">
      <c r="A746" s="39" t="n"/>
      <c r="B746" s="39" t="n"/>
      <c r="C746" s="39" t="n"/>
      <c r="D746" s="39" t="n"/>
      <c r="E746" s="39" t="n"/>
      <c r="F746" s="39" t="n"/>
      <c r="G746" s="39" t="n"/>
      <c r="H746" s="39" t="n"/>
      <c r="I746" s="39" t="n"/>
      <c r="J746" s="39" t="n"/>
      <c r="K746" s="39" t="n"/>
      <c r="L746" s="39" t="n"/>
      <c r="M746" s="39" t="n"/>
      <c r="N746" s="39" t="n"/>
      <c r="O746" s="39" t="n"/>
      <c r="P746" s="39" t="n"/>
      <c r="Q746" s="39" t="n"/>
      <c r="R746" s="39" t="n"/>
      <c r="S746" s="39" t="n"/>
      <c r="T746" s="39" t="n"/>
      <c r="U746" s="39" t="n"/>
      <c r="V746" s="39" t="n"/>
      <c r="W746" s="39" t="n"/>
      <c r="X746" s="39" t="n"/>
      <c r="Y746" s="39" t="n"/>
      <c r="Z746" s="39" t="n"/>
    </row>
    <row r="747" ht="15.75" customHeight="1" s="198">
      <c r="A747" s="39" t="n"/>
      <c r="B747" s="39" t="n"/>
      <c r="C747" s="39" t="n"/>
      <c r="D747" s="39" t="n"/>
      <c r="E747" s="39" t="n"/>
      <c r="F747" s="39" t="n"/>
      <c r="G747" s="39" t="n"/>
      <c r="H747" s="39" t="n"/>
      <c r="I747" s="39" t="n"/>
      <c r="J747" s="39" t="n"/>
      <c r="K747" s="39" t="n"/>
      <c r="L747" s="39" t="n"/>
      <c r="M747" s="39" t="n"/>
      <c r="N747" s="39" t="n"/>
      <c r="O747" s="39" t="n"/>
      <c r="P747" s="39" t="n"/>
      <c r="Q747" s="39" t="n"/>
      <c r="R747" s="39" t="n"/>
      <c r="S747" s="39" t="n"/>
      <c r="T747" s="39" t="n"/>
      <c r="U747" s="39" t="n"/>
      <c r="V747" s="39" t="n"/>
      <c r="W747" s="39" t="n"/>
      <c r="X747" s="39" t="n"/>
      <c r="Y747" s="39" t="n"/>
      <c r="Z747" s="39" t="n"/>
    </row>
    <row r="748" ht="15.75" customHeight="1" s="198">
      <c r="A748" s="39" t="n"/>
      <c r="B748" s="39" t="n"/>
      <c r="C748" s="39" t="n"/>
      <c r="D748" s="39" t="n"/>
      <c r="E748" s="39" t="n"/>
      <c r="F748" s="39" t="n"/>
      <c r="G748" s="39" t="n"/>
      <c r="H748" s="39" t="n"/>
      <c r="I748" s="39" t="n"/>
      <c r="J748" s="39" t="n"/>
      <c r="K748" s="39" t="n"/>
      <c r="L748" s="39" t="n"/>
      <c r="M748" s="39" t="n"/>
      <c r="N748" s="39" t="n"/>
      <c r="O748" s="39" t="n"/>
      <c r="P748" s="39" t="n"/>
      <c r="Q748" s="39" t="n"/>
      <c r="R748" s="39" t="n"/>
      <c r="S748" s="39" t="n"/>
      <c r="T748" s="39" t="n"/>
      <c r="U748" s="39" t="n"/>
      <c r="V748" s="39" t="n"/>
      <c r="W748" s="39" t="n"/>
      <c r="X748" s="39" t="n"/>
      <c r="Y748" s="39" t="n"/>
      <c r="Z748" s="39" t="n"/>
    </row>
    <row r="749" ht="15.75" customHeight="1" s="198">
      <c r="A749" s="39" t="n"/>
      <c r="B749" s="39" t="n"/>
      <c r="C749" s="39" t="n"/>
      <c r="D749" s="39" t="n"/>
      <c r="E749" s="39" t="n"/>
      <c r="F749" s="39" t="n"/>
      <c r="G749" s="39" t="n"/>
      <c r="H749" s="39" t="n"/>
      <c r="I749" s="39" t="n"/>
      <c r="J749" s="39" t="n"/>
      <c r="K749" s="39" t="n"/>
      <c r="L749" s="39" t="n"/>
      <c r="M749" s="39" t="n"/>
      <c r="N749" s="39" t="n"/>
      <c r="O749" s="39" t="n"/>
      <c r="P749" s="39" t="n"/>
      <c r="Q749" s="39" t="n"/>
      <c r="R749" s="39" t="n"/>
      <c r="S749" s="39" t="n"/>
      <c r="T749" s="39" t="n"/>
      <c r="U749" s="39" t="n"/>
      <c r="V749" s="39" t="n"/>
      <c r="W749" s="39" t="n"/>
      <c r="X749" s="39" t="n"/>
      <c r="Y749" s="39" t="n"/>
      <c r="Z749" s="39" t="n"/>
    </row>
    <row r="750" ht="15.75" customHeight="1" s="198">
      <c r="A750" s="39" t="n"/>
      <c r="B750" s="39" t="n"/>
      <c r="C750" s="39" t="n"/>
      <c r="D750" s="39" t="n"/>
      <c r="E750" s="39" t="n"/>
      <c r="F750" s="39" t="n"/>
      <c r="G750" s="39" t="n"/>
      <c r="H750" s="39" t="n"/>
      <c r="I750" s="39" t="n"/>
      <c r="J750" s="39" t="n"/>
      <c r="K750" s="39" t="n"/>
      <c r="L750" s="39" t="n"/>
      <c r="M750" s="39" t="n"/>
      <c r="N750" s="39" t="n"/>
      <c r="O750" s="39" t="n"/>
      <c r="P750" s="39" t="n"/>
      <c r="Q750" s="39" t="n"/>
      <c r="R750" s="39" t="n"/>
      <c r="S750" s="39" t="n"/>
      <c r="T750" s="39" t="n"/>
      <c r="U750" s="39" t="n"/>
      <c r="V750" s="39" t="n"/>
      <c r="W750" s="39" t="n"/>
      <c r="X750" s="39" t="n"/>
      <c r="Y750" s="39" t="n"/>
      <c r="Z750" s="39" t="n"/>
    </row>
    <row r="751" ht="15.75" customHeight="1" s="198">
      <c r="A751" s="39" t="n"/>
      <c r="B751" s="39" t="n"/>
      <c r="C751" s="39" t="n"/>
      <c r="D751" s="39" t="n"/>
      <c r="E751" s="39" t="n"/>
      <c r="F751" s="39" t="n"/>
      <c r="G751" s="39" t="n"/>
      <c r="H751" s="39" t="n"/>
      <c r="I751" s="39" t="n"/>
      <c r="J751" s="39" t="n"/>
      <c r="K751" s="39" t="n"/>
      <c r="L751" s="39" t="n"/>
      <c r="M751" s="39" t="n"/>
      <c r="N751" s="39" t="n"/>
      <c r="O751" s="39" t="n"/>
      <c r="P751" s="39" t="n"/>
      <c r="Q751" s="39" t="n"/>
      <c r="R751" s="39" t="n"/>
      <c r="S751" s="39" t="n"/>
      <c r="T751" s="39" t="n"/>
      <c r="U751" s="39" t="n"/>
      <c r="V751" s="39" t="n"/>
      <c r="W751" s="39" t="n"/>
      <c r="X751" s="39" t="n"/>
      <c r="Y751" s="39" t="n"/>
      <c r="Z751" s="39" t="n"/>
    </row>
    <row r="752" ht="15.75" customHeight="1" s="198">
      <c r="A752" s="39" t="n"/>
      <c r="B752" s="39" t="n"/>
      <c r="C752" s="39" t="n"/>
      <c r="D752" s="39" t="n"/>
      <c r="E752" s="39" t="n"/>
      <c r="F752" s="39" t="n"/>
      <c r="G752" s="39" t="n"/>
      <c r="H752" s="39" t="n"/>
      <c r="I752" s="39" t="n"/>
      <c r="J752" s="39" t="n"/>
      <c r="K752" s="39" t="n"/>
      <c r="L752" s="39" t="n"/>
      <c r="M752" s="39" t="n"/>
      <c r="N752" s="39" t="n"/>
      <c r="O752" s="39" t="n"/>
      <c r="P752" s="39" t="n"/>
      <c r="Q752" s="39" t="n"/>
      <c r="R752" s="39" t="n"/>
      <c r="S752" s="39" t="n"/>
      <c r="T752" s="39" t="n"/>
      <c r="U752" s="39" t="n"/>
      <c r="V752" s="39" t="n"/>
      <c r="W752" s="39" t="n"/>
      <c r="X752" s="39" t="n"/>
      <c r="Y752" s="39" t="n"/>
      <c r="Z752" s="39" t="n"/>
    </row>
    <row r="753" ht="15.75" customHeight="1" s="198">
      <c r="A753" s="39" t="n"/>
      <c r="B753" s="39" t="n"/>
      <c r="C753" s="39" t="n"/>
      <c r="D753" s="39" t="n"/>
      <c r="E753" s="39" t="n"/>
      <c r="F753" s="39" t="n"/>
      <c r="G753" s="39" t="n"/>
      <c r="H753" s="39" t="n"/>
      <c r="I753" s="39" t="n"/>
      <c r="J753" s="39" t="n"/>
      <c r="K753" s="39" t="n"/>
      <c r="L753" s="39" t="n"/>
      <c r="M753" s="39" t="n"/>
      <c r="N753" s="39" t="n"/>
      <c r="O753" s="39" t="n"/>
      <c r="P753" s="39" t="n"/>
      <c r="Q753" s="39" t="n"/>
      <c r="R753" s="39" t="n"/>
      <c r="S753" s="39" t="n"/>
      <c r="T753" s="39" t="n"/>
      <c r="U753" s="39" t="n"/>
      <c r="V753" s="39" t="n"/>
      <c r="W753" s="39" t="n"/>
      <c r="X753" s="39" t="n"/>
      <c r="Y753" s="39" t="n"/>
      <c r="Z753" s="39" t="n"/>
    </row>
    <row r="754" ht="15.75" customHeight="1" s="198">
      <c r="A754" s="39" t="n"/>
      <c r="B754" s="39" t="n"/>
      <c r="C754" s="39" t="n"/>
      <c r="D754" s="39" t="n"/>
      <c r="E754" s="39" t="n"/>
      <c r="F754" s="39" t="n"/>
      <c r="G754" s="39" t="n"/>
      <c r="H754" s="39" t="n"/>
      <c r="I754" s="39" t="n"/>
      <c r="J754" s="39" t="n"/>
      <c r="K754" s="39" t="n"/>
      <c r="L754" s="39" t="n"/>
      <c r="M754" s="39" t="n"/>
      <c r="N754" s="39" t="n"/>
      <c r="O754" s="39" t="n"/>
      <c r="P754" s="39" t="n"/>
      <c r="Q754" s="39" t="n"/>
      <c r="R754" s="39" t="n"/>
      <c r="S754" s="39" t="n"/>
      <c r="T754" s="39" t="n"/>
      <c r="U754" s="39" t="n"/>
      <c r="V754" s="39" t="n"/>
      <c r="W754" s="39" t="n"/>
      <c r="X754" s="39" t="n"/>
      <c r="Y754" s="39" t="n"/>
      <c r="Z754" s="39" t="n"/>
    </row>
    <row r="755" ht="15.75" customHeight="1" s="198">
      <c r="A755" s="39" t="n"/>
      <c r="B755" s="39" t="n"/>
      <c r="C755" s="39" t="n"/>
      <c r="D755" s="39" t="n"/>
      <c r="E755" s="39" t="n"/>
      <c r="F755" s="39" t="n"/>
      <c r="G755" s="39" t="n"/>
      <c r="H755" s="39" t="n"/>
      <c r="I755" s="39" t="n"/>
      <c r="J755" s="39" t="n"/>
      <c r="K755" s="39" t="n"/>
      <c r="L755" s="39" t="n"/>
      <c r="M755" s="39" t="n"/>
      <c r="N755" s="39" t="n"/>
      <c r="O755" s="39" t="n"/>
      <c r="P755" s="39" t="n"/>
      <c r="Q755" s="39" t="n"/>
      <c r="R755" s="39" t="n"/>
      <c r="S755" s="39" t="n"/>
      <c r="T755" s="39" t="n"/>
      <c r="U755" s="39" t="n"/>
      <c r="V755" s="39" t="n"/>
      <c r="W755" s="39" t="n"/>
      <c r="X755" s="39" t="n"/>
      <c r="Y755" s="39" t="n"/>
      <c r="Z755" s="39" t="n"/>
    </row>
    <row r="756" ht="15.75" customHeight="1" s="198">
      <c r="A756" s="39" t="n"/>
      <c r="B756" s="39" t="n"/>
      <c r="C756" s="39" t="n"/>
      <c r="D756" s="39" t="n"/>
      <c r="E756" s="39" t="n"/>
      <c r="F756" s="39" t="n"/>
      <c r="G756" s="39" t="n"/>
      <c r="H756" s="39" t="n"/>
      <c r="I756" s="39" t="n"/>
      <c r="J756" s="39" t="n"/>
      <c r="K756" s="39" t="n"/>
      <c r="L756" s="39" t="n"/>
      <c r="M756" s="39" t="n"/>
      <c r="N756" s="39" t="n"/>
      <c r="O756" s="39" t="n"/>
      <c r="P756" s="39" t="n"/>
      <c r="Q756" s="39" t="n"/>
      <c r="R756" s="39" t="n"/>
      <c r="S756" s="39" t="n"/>
      <c r="T756" s="39" t="n"/>
      <c r="U756" s="39" t="n"/>
      <c r="V756" s="39" t="n"/>
      <c r="W756" s="39" t="n"/>
      <c r="X756" s="39" t="n"/>
      <c r="Y756" s="39" t="n"/>
      <c r="Z756" s="39" t="n"/>
    </row>
    <row r="757" ht="15.75" customHeight="1" s="198">
      <c r="A757" s="39" t="n"/>
      <c r="B757" s="39" t="n"/>
      <c r="C757" s="39" t="n"/>
      <c r="D757" s="39" t="n"/>
      <c r="E757" s="39" t="n"/>
      <c r="F757" s="39" t="n"/>
      <c r="G757" s="39" t="n"/>
      <c r="H757" s="39" t="n"/>
      <c r="I757" s="39" t="n"/>
      <c r="J757" s="39" t="n"/>
      <c r="K757" s="39" t="n"/>
      <c r="L757" s="39" t="n"/>
      <c r="M757" s="39" t="n"/>
      <c r="N757" s="39" t="n"/>
      <c r="O757" s="39" t="n"/>
      <c r="P757" s="39" t="n"/>
      <c r="Q757" s="39" t="n"/>
      <c r="R757" s="39" t="n"/>
      <c r="S757" s="39" t="n"/>
      <c r="T757" s="39" t="n"/>
      <c r="U757" s="39" t="n"/>
      <c r="V757" s="39" t="n"/>
      <c r="W757" s="39" t="n"/>
      <c r="X757" s="39" t="n"/>
      <c r="Y757" s="39" t="n"/>
      <c r="Z757" s="39" t="n"/>
    </row>
    <row r="758" ht="15.75" customHeight="1" s="198">
      <c r="A758" s="39" t="n"/>
      <c r="B758" s="39" t="n"/>
      <c r="C758" s="39" t="n"/>
      <c r="D758" s="39" t="n"/>
      <c r="E758" s="39" t="n"/>
      <c r="F758" s="39" t="n"/>
      <c r="G758" s="39" t="n"/>
      <c r="H758" s="39" t="n"/>
      <c r="I758" s="39" t="n"/>
      <c r="J758" s="39" t="n"/>
      <c r="K758" s="39" t="n"/>
      <c r="L758" s="39" t="n"/>
      <c r="M758" s="39" t="n"/>
      <c r="N758" s="39" t="n"/>
      <c r="O758" s="39" t="n"/>
      <c r="P758" s="39" t="n"/>
      <c r="Q758" s="39" t="n"/>
      <c r="R758" s="39" t="n"/>
      <c r="S758" s="39" t="n"/>
      <c r="T758" s="39" t="n"/>
      <c r="U758" s="39" t="n"/>
      <c r="V758" s="39" t="n"/>
      <c r="W758" s="39" t="n"/>
      <c r="X758" s="39" t="n"/>
      <c r="Y758" s="39" t="n"/>
      <c r="Z758" s="39" t="n"/>
    </row>
    <row r="759" ht="15.75" customHeight="1" s="198">
      <c r="A759" s="39" t="n"/>
      <c r="B759" s="39" t="n"/>
      <c r="C759" s="39" t="n"/>
      <c r="D759" s="39" t="n"/>
      <c r="E759" s="39" t="n"/>
      <c r="F759" s="39" t="n"/>
      <c r="G759" s="39" t="n"/>
      <c r="H759" s="39" t="n"/>
      <c r="I759" s="39" t="n"/>
      <c r="J759" s="39" t="n"/>
      <c r="K759" s="39" t="n"/>
      <c r="L759" s="39" t="n"/>
      <c r="M759" s="39" t="n"/>
      <c r="N759" s="39" t="n"/>
      <c r="O759" s="39" t="n"/>
      <c r="P759" s="39" t="n"/>
      <c r="Q759" s="39" t="n"/>
      <c r="R759" s="39" t="n"/>
      <c r="S759" s="39" t="n"/>
      <c r="T759" s="39" t="n"/>
      <c r="U759" s="39" t="n"/>
      <c r="V759" s="39" t="n"/>
      <c r="W759" s="39" t="n"/>
      <c r="X759" s="39" t="n"/>
      <c r="Y759" s="39" t="n"/>
      <c r="Z759" s="39" t="n"/>
    </row>
    <row r="760" ht="15.75" customHeight="1" s="198">
      <c r="A760" s="39" t="n"/>
      <c r="B760" s="39" t="n"/>
      <c r="C760" s="39" t="n"/>
      <c r="D760" s="39" t="n"/>
      <c r="E760" s="39" t="n"/>
      <c r="F760" s="39" t="n"/>
      <c r="G760" s="39" t="n"/>
      <c r="H760" s="39" t="n"/>
      <c r="I760" s="39" t="n"/>
      <c r="J760" s="39" t="n"/>
      <c r="K760" s="39" t="n"/>
      <c r="L760" s="39" t="n"/>
      <c r="M760" s="39" t="n"/>
      <c r="N760" s="39" t="n"/>
      <c r="O760" s="39" t="n"/>
      <c r="P760" s="39" t="n"/>
      <c r="Q760" s="39" t="n"/>
      <c r="R760" s="39" t="n"/>
      <c r="S760" s="39" t="n"/>
      <c r="T760" s="39" t="n"/>
      <c r="U760" s="39" t="n"/>
      <c r="V760" s="39" t="n"/>
      <c r="W760" s="39" t="n"/>
      <c r="X760" s="39" t="n"/>
      <c r="Y760" s="39" t="n"/>
      <c r="Z760" s="39" t="n"/>
    </row>
    <row r="761" ht="15.75" customHeight="1" s="198">
      <c r="A761" s="39" t="n"/>
      <c r="B761" s="39" t="n"/>
      <c r="C761" s="39" t="n"/>
      <c r="D761" s="39" t="n"/>
      <c r="E761" s="39" t="n"/>
      <c r="F761" s="39" t="n"/>
      <c r="G761" s="39" t="n"/>
      <c r="H761" s="39" t="n"/>
      <c r="I761" s="39" t="n"/>
      <c r="J761" s="39" t="n"/>
      <c r="K761" s="39" t="n"/>
      <c r="L761" s="39" t="n"/>
      <c r="M761" s="39" t="n"/>
      <c r="N761" s="39" t="n"/>
      <c r="O761" s="39" t="n"/>
      <c r="P761" s="39" t="n"/>
      <c r="Q761" s="39" t="n"/>
      <c r="R761" s="39" t="n"/>
      <c r="S761" s="39" t="n"/>
      <c r="T761" s="39" t="n"/>
      <c r="U761" s="39" t="n"/>
      <c r="V761" s="39" t="n"/>
      <c r="W761" s="39" t="n"/>
      <c r="X761" s="39" t="n"/>
      <c r="Y761" s="39" t="n"/>
      <c r="Z761" s="39" t="n"/>
    </row>
    <row r="762" ht="15.75" customHeight="1" s="198">
      <c r="A762" s="39" t="n"/>
      <c r="B762" s="39" t="n"/>
      <c r="C762" s="39" t="n"/>
      <c r="D762" s="39" t="n"/>
      <c r="E762" s="39" t="n"/>
      <c r="F762" s="39" t="n"/>
      <c r="G762" s="39" t="n"/>
      <c r="H762" s="39" t="n"/>
      <c r="I762" s="39" t="n"/>
      <c r="J762" s="39" t="n"/>
      <c r="K762" s="39" t="n"/>
      <c r="L762" s="39" t="n"/>
      <c r="M762" s="39" t="n"/>
      <c r="N762" s="39" t="n"/>
      <c r="O762" s="39" t="n"/>
      <c r="P762" s="39" t="n"/>
      <c r="Q762" s="39" t="n"/>
      <c r="R762" s="39" t="n"/>
      <c r="S762" s="39" t="n"/>
      <c r="T762" s="39" t="n"/>
      <c r="U762" s="39" t="n"/>
      <c r="V762" s="39" t="n"/>
      <c r="W762" s="39" t="n"/>
      <c r="X762" s="39" t="n"/>
      <c r="Y762" s="39" t="n"/>
      <c r="Z762" s="39" t="n"/>
    </row>
    <row r="763" ht="15.75" customHeight="1" s="198">
      <c r="A763" s="39" t="n"/>
      <c r="B763" s="39" t="n"/>
      <c r="C763" s="39" t="n"/>
      <c r="D763" s="39" t="n"/>
      <c r="E763" s="39" t="n"/>
      <c r="F763" s="39" t="n"/>
      <c r="G763" s="39" t="n"/>
      <c r="H763" s="39" t="n"/>
      <c r="I763" s="39" t="n"/>
      <c r="J763" s="39" t="n"/>
      <c r="K763" s="39" t="n"/>
      <c r="L763" s="39" t="n"/>
      <c r="M763" s="39" t="n"/>
      <c r="N763" s="39" t="n"/>
      <c r="O763" s="39" t="n"/>
      <c r="P763" s="39" t="n"/>
      <c r="Q763" s="39" t="n"/>
      <c r="R763" s="39" t="n"/>
      <c r="S763" s="39" t="n"/>
      <c r="T763" s="39" t="n"/>
      <c r="U763" s="39" t="n"/>
      <c r="V763" s="39" t="n"/>
      <c r="W763" s="39" t="n"/>
      <c r="X763" s="39" t="n"/>
      <c r="Y763" s="39" t="n"/>
      <c r="Z763" s="39" t="n"/>
    </row>
    <row r="764" ht="15.75" customHeight="1" s="198">
      <c r="A764" s="39" t="n"/>
      <c r="B764" s="39" t="n"/>
      <c r="C764" s="39" t="n"/>
      <c r="D764" s="39" t="n"/>
      <c r="E764" s="39" t="n"/>
      <c r="F764" s="39" t="n"/>
      <c r="G764" s="39" t="n"/>
      <c r="H764" s="39" t="n"/>
      <c r="I764" s="39" t="n"/>
      <c r="J764" s="39" t="n"/>
      <c r="K764" s="39" t="n"/>
      <c r="L764" s="39" t="n"/>
      <c r="M764" s="39" t="n"/>
      <c r="N764" s="39" t="n"/>
      <c r="O764" s="39" t="n"/>
      <c r="P764" s="39" t="n"/>
      <c r="Q764" s="39" t="n"/>
      <c r="R764" s="39" t="n"/>
      <c r="S764" s="39" t="n"/>
      <c r="T764" s="39" t="n"/>
      <c r="U764" s="39" t="n"/>
      <c r="V764" s="39" t="n"/>
      <c r="W764" s="39" t="n"/>
      <c r="X764" s="39" t="n"/>
      <c r="Y764" s="39" t="n"/>
      <c r="Z764" s="39" t="n"/>
    </row>
    <row r="765" ht="15.75" customHeight="1" s="198">
      <c r="A765" s="39" t="n"/>
      <c r="B765" s="39" t="n"/>
      <c r="C765" s="39" t="n"/>
      <c r="D765" s="39" t="n"/>
      <c r="E765" s="39" t="n"/>
      <c r="F765" s="39" t="n"/>
      <c r="G765" s="39" t="n"/>
      <c r="H765" s="39" t="n"/>
      <c r="I765" s="39" t="n"/>
      <c r="J765" s="39" t="n"/>
      <c r="K765" s="39" t="n"/>
      <c r="L765" s="39" t="n"/>
      <c r="M765" s="39" t="n"/>
      <c r="N765" s="39" t="n"/>
      <c r="O765" s="39" t="n"/>
      <c r="P765" s="39" t="n"/>
      <c r="Q765" s="39" t="n"/>
      <c r="R765" s="39" t="n"/>
      <c r="S765" s="39" t="n"/>
      <c r="T765" s="39" t="n"/>
      <c r="U765" s="39" t="n"/>
      <c r="V765" s="39" t="n"/>
      <c r="W765" s="39" t="n"/>
      <c r="X765" s="39" t="n"/>
      <c r="Y765" s="39" t="n"/>
      <c r="Z765" s="39" t="n"/>
    </row>
    <row r="766" ht="15.75" customHeight="1" s="198">
      <c r="A766" s="39" t="n"/>
      <c r="B766" s="39" t="n"/>
      <c r="C766" s="39" t="n"/>
      <c r="D766" s="39" t="n"/>
      <c r="E766" s="39" t="n"/>
      <c r="F766" s="39" t="n"/>
      <c r="G766" s="39" t="n"/>
      <c r="H766" s="39" t="n"/>
      <c r="I766" s="39" t="n"/>
      <c r="J766" s="39" t="n"/>
      <c r="K766" s="39" t="n"/>
      <c r="L766" s="39" t="n"/>
      <c r="M766" s="39" t="n"/>
      <c r="N766" s="39" t="n"/>
      <c r="O766" s="39" t="n"/>
      <c r="P766" s="39" t="n"/>
      <c r="Q766" s="39" t="n"/>
      <c r="R766" s="39" t="n"/>
      <c r="S766" s="39" t="n"/>
      <c r="T766" s="39" t="n"/>
      <c r="U766" s="39" t="n"/>
      <c r="V766" s="39" t="n"/>
      <c r="W766" s="39" t="n"/>
      <c r="X766" s="39" t="n"/>
      <c r="Y766" s="39" t="n"/>
      <c r="Z766" s="39" t="n"/>
    </row>
    <row r="767" ht="15.75" customHeight="1" s="198">
      <c r="A767" s="39" t="n"/>
      <c r="B767" s="39" t="n"/>
      <c r="C767" s="39" t="n"/>
      <c r="D767" s="39" t="n"/>
      <c r="E767" s="39" t="n"/>
      <c r="F767" s="39" t="n"/>
      <c r="G767" s="39" t="n"/>
      <c r="H767" s="39" t="n"/>
      <c r="I767" s="39" t="n"/>
      <c r="J767" s="39" t="n"/>
      <c r="K767" s="39" t="n"/>
      <c r="L767" s="39" t="n"/>
      <c r="M767" s="39" t="n"/>
      <c r="N767" s="39" t="n"/>
      <c r="O767" s="39" t="n"/>
      <c r="P767" s="39" t="n"/>
      <c r="Q767" s="39" t="n"/>
      <c r="R767" s="39" t="n"/>
      <c r="S767" s="39" t="n"/>
      <c r="T767" s="39" t="n"/>
      <c r="U767" s="39" t="n"/>
      <c r="V767" s="39" t="n"/>
      <c r="W767" s="39" t="n"/>
      <c r="X767" s="39" t="n"/>
      <c r="Y767" s="39" t="n"/>
      <c r="Z767" s="39" t="n"/>
    </row>
    <row r="768" ht="15.75" customHeight="1" s="198">
      <c r="A768" s="39" t="n"/>
      <c r="B768" s="39" t="n"/>
      <c r="C768" s="39" t="n"/>
      <c r="D768" s="39" t="n"/>
      <c r="E768" s="39" t="n"/>
      <c r="F768" s="39" t="n"/>
      <c r="G768" s="39" t="n"/>
      <c r="H768" s="39" t="n"/>
      <c r="I768" s="39" t="n"/>
      <c r="J768" s="39" t="n"/>
      <c r="K768" s="39" t="n"/>
      <c r="L768" s="39" t="n"/>
      <c r="M768" s="39" t="n"/>
      <c r="N768" s="39" t="n"/>
      <c r="O768" s="39" t="n"/>
      <c r="P768" s="39" t="n"/>
      <c r="Q768" s="39" t="n"/>
      <c r="R768" s="39" t="n"/>
      <c r="S768" s="39" t="n"/>
      <c r="T768" s="39" t="n"/>
      <c r="U768" s="39" t="n"/>
      <c r="V768" s="39" t="n"/>
      <c r="W768" s="39" t="n"/>
      <c r="X768" s="39" t="n"/>
      <c r="Y768" s="39" t="n"/>
      <c r="Z768" s="39" t="n"/>
    </row>
    <row r="769" ht="15.75" customHeight="1" s="198">
      <c r="A769" s="39" t="n"/>
      <c r="B769" s="39" t="n"/>
      <c r="C769" s="39" t="n"/>
      <c r="D769" s="39" t="n"/>
      <c r="E769" s="39" t="n"/>
      <c r="F769" s="39" t="n"/>
      <c r="G769" s="39" t="n"/>
      <c r="H769" s="39" t="n"/>
      <c r="I769" s="39" t="n"/>
      <c r="J769" s="39" t="n"/>
      <c r="K769" s="39" t="n"/>
      <c r="L769" s="39" t="n"/>
      <c r="M769" s="39" t="n"/>
      <c r="N769" s="39" t="n"/>
      <c r="O769" s="39" t="n"/>
      <c r="P769" s="39" t="n"/>
      <c r="Q769" s="39" t="n"/>
      <c r="R769" s="39" t="n"/>
      <c r="S769" s="39" t="n"/>
      <c r="T769" s="39" t="n"/>
      <c r="U769" s="39" t="n"/>
      <c r="V769" s="39" t="n"/>
      <c r="W769" s="39" t="n"/>
      <c r="X769" s="39" t="n"/>
      <c r="Y769" s="39" t="n"/>
      <c r="Z769" s="39" t="n"/>
    </row>
    <row r="770" ht="15.75" customHeight="1" s="198">
      <c r="A770" s="39" t="n"/>
      <c r="B770" s="39" t="n"/>
      <c r="C770" s="39" t="n"/>
      <c r="D770" s="39" t="n"/>
      <c r="E770" s="39" t="n"/>
      <c r="F770" s="39" t="n"/>
      <c r="G770" s="39" t="n"/>
      <c r="H770" s="39" t="n"/>
      <c r="I770" s="39" t="n"/>
      <c r="J770" s="39" t="n"/>
      <c r="K770" s="39" t="n"/>
      <c r="L770" s="39" t="n"/>
      <c r="M770" s="39" t="n"/>
      <c r="N770" s="39" t="n"/>
      <c r="O770" s="39" t="n"/>
      <c r="P770" s="39" t="n"/>
      <c r="Q770" s="39" t="n"/>
      <c r="R770" s="39" t="n"/>
      <c r="S770" s="39" t="n"/>
      <c r="T770" s="39" t="n"/>
      <c r="U770" s="39" t="n"/>
      <c r="V770" s="39" t="n"/>
      <c r="W770" s="39" t="n"/>
      <c r="X770" s="39" t="n"/>
      <c r="Y770" s="39" t="n"/>
      <c r="Z770" s="39" t="n"/>
    </row>
    <row r="771" ht="15.75" customHeight="1" s="198">
      <c r="A771" s="39" t="n"/>
      <c r="B771" s="39" t="n"/>
      <c r="C771" s="39" t="n"/>
      <c r="D771" s="39" t="n"/>
      <c r="E771" s="39" t="n"/>
      <c r="F771" s="39" t="n"/>
      <c r="G771" s="39" t="n"/>
      <c r="H771" s="39" t="n"/>
      <c r="I771" s="39" t="n"/>
      <c r="J771" s="39" t="n"/>
      <c r="K771" s="39" t="n"/>
      <c r="L771" s="39" t="n"/>
      <c r="M771" s="39" t="n"/>
      <c r="N771" s="39" t="n"/>
      <c r="O771" s="39" t="n"/>
      <c r="P771" s="39" t="n"/>
      <c r="Q771" s="39" t="n"/>
      <c r="R771" s="39" t="n"/>
      <c r="S771" s="39" t="n"/>
      <c r="T771" s="39" t="n"/>
      <c r="U771" s="39" t="n"/>
      <c r="V771" s="39" t="n"/>
      <c r="W771" s="39" t="n"/>
      <c r="X771" s="39" t="n"/>
      <c r="Y771" s="39" t="n"/>
      <c r="Z771" s="39" t="n"/>
    </row>
    <row r="772" ht="15.75" customHeight="1" s="198">
      <c r="A772" s="39" t="n"/>
      <c r="B772" s="39" t="n"/>
      <c r="C772" s="39" t="n"/>
      <c r="D772" s="39" t="n"/>
      <c r="E772" s="39" t="n"/>
      <c r="F772" s="39" t="n"/>
      <c r="G772" s="39" t="n"/>
      <c r="H772" s="39" t="n"/>
      <c r="I772" s="39" t="n"/>
      <c r="J772" s="39" t="n"/>
      <c r="K772" s="39" t="n"/>
      <c r="L772" s="39" t="n"/>
      <c r="M772" s="39" t="n"/>
      <c r="N772" s="39" t="n"/>
      <c r="O772" s="39" t="n"/>
      <c r="P772" s="39" t="n"/>
      <c r="Q772" s="39" t="n"/>
      <c r="R772" s="39" t="n"/>
      <c r="S772" s="39" t="n"/>
      <c r="T772" s="39" t="n"/>
      <c r="U772" s="39" t="n"/>
      <c r="V772" s="39" t="n"/>
      <c r="W772" s="39" t="n"/>
      <c r="X772" s="39" t="n"/>
      <c r="Y772" s="39" t="n"/>
      <c r="Z772" s="39" t="n"/>
    </row>
    <row r="773" ht="15.75" customHeight="1" s="198">
      <c r="A773" s="39" t="n"/>
      <c r="B773" s="39" t="n"/>
      <c r="C773" s="39" t="n"/>
      <c r="D773" s="39" t="n"/>
      <c r="E773" s="39" t="n"/>
      <c r="F773" s="39" t="n"/>
      <c r="G773" s="39" t="n"/>
      <c r="H773" s="39" t="n"/>
      <c r="I773" s="39" t="n"/>
      <c r="J773" s="39" t="n"/>
      <c r="K773" s="39" t="n"/>
      <c r="L773" s="39" t="n"/>
      <c r="M773" s="39" t="n"/>
      <c r="N773" s="39" t="n"/>
      <c r="O773" s="39" t="n"/>
      <c r="P773" s="39" t="n"/>
      <c r="Q773" s="39" t="n"/>
      <c r="R773" s="39" t="n"/>
      <c r="S773" s="39" t="n"/>
      <c r="T773" s="39" t="n"/>
      <c r="U773" s="39" t="n"/>
      <c r="V773" s="39" t="n"/>
      <c r="W773" s="39" t="n"/>
      <c r="X773" s="39" t="n"/>
      <c r="Y773" s="39" t="n"/>
      <c r="Z773" s="39" t="n"/>
    </row>
    <row r="774" ht="15.75" customHeight="1" s="198">
      <c r="A774" s="39" t="n"/>
      <c r="B774" s="39" t="n"/>
      <c r="C774" s="39" t="n"/>
      <c r="D774" s="39" t="n"/>
      <c r="E774" s="39" t="n"/>
      <c r="F774" s="39" t="n"/>
      <c r="G774" s="39" t="n"/>
      <c r="H774" s="39" t="n"/>
      <c r="I774" s="39" t="n"/>
      <c r="J774" s="39" t="n"/>
      <c r="K774" s="39" t="n"/>
      <c r="L774" s="39" t="n"/>
      <c r="M774" s="39" t="n"/>
      <c r="N774" s="39" t="n"/>
      <c r="O774" s="39" t="n"/>
      <c r="P774" s="39" t="n"/>
      <c r="Q774" s="39" t="n"/>
      <c r="R774" s="39" t="n"/>
      <c r="S774" s="39" t="n"/>
      <c r="T774" s="39" t="n"/>
      <c r="U774" s="39" t="n"/>
      <c r="V774" s="39" t="n"/>
      <c r="W774" s="39" t="n"/>
      <c r="X774" s="39" t="n"/>
      <c r="Y774" s="39" t="n"/>
      <c r="Z774" s="39" t="n"/>
    </row>
    <row r="775" ht="15.75" customHeight="1" s="198">
      <c r="A775" s="39" t="n"/>
      <c r="B775" s="39" t="n"/>
      <c r="C775" s="39" t="n"/>
      <c r="D775" s="39" t="n"/>
      <c r="E775" s="39" t="n"/>
      <c r="F775" s="39" t="n"/>
      <c r="G775" s="39" t="n"/>
      <c r="H775" s="39" t="n"/>
      <c r="I775" s="39" t="n"/>
      <c r="J775" s="39" t="n"/>
      <c r="K775" s="39" t="n"/>
      <c r="L775" s="39" t="n"/>
      <c r="M775" s="39" t="n"/>
      <c r="N775" s="39" t="n"/>
      <c r="O775" s="39" t="n"/>
      <c r="P775" s="39" t="n"/>
      <c r="Q775" s="39" t="n"/>
      <c r="R775" s="39" t="n"/>
      <c r="S775" s="39" t="n"/>
      <c r="T775" s="39" t="n"/>
      <c r="U775" s="39" t="n"/>
      <c r="V775" s="39" t="n"/>
      <c r="W775" s="39" t="n"/>
      <c r="X775" s="39" t="n"/>
      <c r="Y775" s="39" t="n"/>
      <c r="Z775" s="39" t="n"/>
    </row>
    <row r="776" ht="15.75" customHeight="1" s="198">
      <c r="A776" s="39" t="n"/>
      <c r="B776" s="39" t="n"/>
      <c r="C776" s="39" t="n"/>
      <c r="D776" s="39" t="n"/>
      <c r="E776" s="39" t="n"/>
      <c r="F776" s="39" t="n"/>
      <c r="G776" s="39" t="n"/>
      <c r="H776" s="39" t="n"/>
      <c r="I776" s="39" t="n"/>
      <c r="J776" s="39" t="n"/>
      <c r="K776" s="39" t="n"/>
      <c r="L776" s="39" t="n"/>
      <c r="M776" s="39" t="n"/>
      <c r="N776" s="39" t="n"/>
      <c r="O776" s="39" t="n"/>
      <c r="P776" s="39" t="n"/>
      <c r="Q776" s="39" t="n"/>
      <c r="R776" s="39" t="n"/>
      <c r="S776" s="39" t="n"/>
      <c r="T776" s="39" t="n"/>
      <c r="U776" s="39" t="n"/>
      <c r="V776" s="39" t="n"/>
      <c r="W776" s="39" t="n"/>
      <c r="X776" s="39" t="n"/>
      <c r="Y776" s="39" t="n"/>
      <c r="Z776" s="39" t="n"/>
    </row>
    <row r="777" ht="15.75" customHeight="1" s="198">
      <c r="A777" s="39" t="n"/>
      <c r="B777" s="39" t="n"/>
      <c r="C777" s="39" t="n"/>
      <c r="D777" s="39" t="n"/>
      <c r="E777" s="39" t="n"/>
      <c r="F777" s="39" t="n"/>
      <c r="G777" s="39" t="n"/>
      <c r="H777" s="39" t="n"/>
      <c r="I777" s="39" t="n"/>
      <c r="J777" s="39" t="n"/>
      <c r="K777" s="39" t="n"/>
      <c r="L777" s="39" t="n"/>
      <c r="M777" s="39" t="n"/>
      <c r="N777" s="39" t="n"/>
      <c r="O777" s="39" t="n"/>
      <c r="P777" s="39" t="n"/>
      <c r="Q777" s="39" t="n"/>
      <c r="R777" s="39" t="n"/>
      <c r="S777" s="39" t="n"/>
      <c r="T777" s="39" t="n"/>
      <c r="U777" s="39" t="n"/>
      <c r="V777" s="39" t="n"/>
      <c r="W777" s="39" t="n"/>
      <c r="X777" s="39" t="n"/>
      <c r="Y777" s="39" t="n"/>
      <c r="Z777" s="39" t="n"/>
    </row>
    <row r="778" ht="15.75" customHeight="1" s="198">
      <c r="A778" s="39" t="n"/>
      <c r="B778" s="39" t="n"/>
      <c r="C778" s="39" t="n"/>
      <c r="D778" s="39" t="n"/>
      <c r="E778" s="39" t="n"/>
      <c r="F778" s="39" t="n"/>
      <c r="G778" s="39" t="n"/>
      <c r="H778" s="39" t="n"/>
      <c r="I778" s="39" t="n"/>
      <c r="J778" s="39" t="n"/>
      <c r="K778" s="39" t="n"/>
      <c r="L778" s="39" t="n"/>
      <c r="M778" s="39" t="n"/>
      <c r="N778" s="39" t="n"/>
      <c r="O778" s="39" t="n"/>
      <c r="P778" s="39" t="n"/>
      <c r="Q778" s="39" t="n"/>
      <c r="R778" s="39" t="n"/>
      <c r="S778" s="39" t="n"/>
      <c r="T778" s="39" t="n"/>
      <c r="U778" s="39" t="n"/>
      <c r="V778" s="39" t="n"/>
      <c r="W778" s="39" t="n"/>
      <c r="X778" s="39" t="n"/>
      <c r="Y778" s="39" t="n"/>
      <c r="Z778" s="39" t="n"/>
    </row>
    <row r="779" ht="15.75" customHeight="1" s="198">
      <c r="A779" s="39" t="n"/>
      <c r="B779" s="39" t="n"/>
      <c r="C779" s="39" t="n"/>
      <c r="D779" s="39" t="n"/>
      <c r="E779" s="39" t="n"/>
      <c r="F779" s="39" t="n"/>
      <c r="G779" s="39" t="n"/>
      <c r="H779" s="39" t="n"/>
      <c r="I779" s="39" t="n"/>
      <c r="J779" s="39" t="n"/>
      <c r="K779" s="39" t="n"/>
      <c r="L779" s="39" t="n"/>
      <c r="M779" s="39" t="n"/>
      <c r="N779" s="39" t="n"/>
      <c r="O779" s="39" t="n"/>
      <c r="P779" s="39" t="n"/>
      <c r="Q779" s="39" t="n"/>
      <c r="R779" s="39" t="n"/>
      <c r="S779" s="39" t="n"/>
      <c r="T779" s="39" t="n"/>
      <c r="U779" s="39" t="n"/>
      <c r="V779" s="39" t="n"/>
      <c r="W779" s="39" t="n"/>
      <c r="X779" s="39" t="n"/>
      <c r="Y779" s="39" t="n"/>
      <c r="Z779" s="39" t="n"/>
    </row>
    <row r="780" ht="15.75" customHeight="1" s="198">
      <c r="A780" s="39" t="n"/>
      <c r="B780" s="39" t="n"/>
      <c r="C780" s="39" t="n"/>
      <c r="D780" s="39" t="n"/>
      <c r="E780" s="39" t="n"/>
      <c r="F780" s="39" t="n"/>
      <c r="G780" s="39" t="n"/>
      <c r="H780" s="39" t="n"/>
      <c r="I780" s="39" t="n"/>
      <c r="J780" s="39" t="n"/>
      <c r="K780" s="39" t="n"/>
      <c r="L780" s="39" t="n"/>
      <c r="M780" s="39" t="n"/>
      <c r="N780" s="39" t="n"/>
      <c r="O780" s="39" t="n"/>
      <c r="P780" s="39" t="n"/>
      <c r="Q780" s="39" t="n"/>
      <c r="R780" s="39" t="n"/>
      <c r="S780" s="39" t="n"/>
      <c r="T780" s="39" t="n"/>
      <c r="U780" s="39" t="n"/>
      <c r="V780" s="39" t="n"/>
      <c r="W780" s="39" t="n"/>
      <c r="X780" s="39" t="n"/>
      <c r="Y780" s="39" t="n"/>
      <c r="Z780" s="39" t="n"/>
    </row>
    <row r="781" ht="15.75" customHeight="1" s="198">
      <c r="A781" s="39" t="n"/>
      <c r="B781" s="39" t="n"/>
      <c r="C781" s="39" t="n"/>
      <c r="D781" s="39" t="n"/>
      <c r="E781" s="39" t="n"/>
      <c r="F781" s="39" t="n"/>
      <c r="G781" s="39" t="n"/>
      <c r="H781" s="39" t="n"/>
      <c r="I781" s="39" t="n"/>
      <c r="J781" s="39" t="n"/>
      <c r="K781" s="39" t="n"/>
      <c r="L781" s="39" t="n"/>
      <c r="M781" s="39" t="n"/>
      <c r="N781" s="39" t="n"/>
      <c r="O781" s="39" t="n"/>
      <c r="P781" s="39" t="n"/>
      <c r="Q781" s="39" t="n"/>
      <c r="R781" s="39" t="n"/>
      <c r="S781" s="39" t="n"/>
      <c r="T781" s="39" t="n"/>
      <c r="U781" s="39" t="n"/>
      <c r="V781" s="39" t="n"/>
      <c r="W781" s="39" t="n"/>
      <c r="X781" s="39" t="n"/>
      <c r="Y781" s="39" t="n"/>
      <c r="Z781" s="39" t="n"/>
    </row>
    <row r="782" ht="15.75" customHeight="1" s="198">
      <c r="A782" s="39" t="n"/>
      <c r="B782" s="39" t="n"/>
      <c r="C782" s="39" t="n"/>
      <c r="D782" s="39" t="n"/>
      <c r="E782" s="39" t="n"/>
      <c r="F782" s="39" t="n"/>
      <c r="G782" s="39" t="n"/>
      <c r="H782" s="39" t="n"/>
      <c r="I782" s="39" t="n"/>
      <c r="J782" s="39" t="n"/>
      <c r="K782" s="39" t="n"/>
      <c r="L782" s="39" t="n"/>
      <c r="M782" s="39" t="n"/>
      <c r="N782" s="39" t="n"/>
      <c r="O782" s="39" t="n"/>
      <c r="P782" s="39" t="n"/>
      <c r="Q782" s="39" t="n"/>
      <c r="R782" s="39" t="n"/>
      <c r="S782" s="39" t="n"/>
      <c r="T782" s="39" t="n"/>
      <c r="U782" s="39" t="n"/>
      <c r="V782" s="39" t="n"/>
      <c r="W782" s="39" t="n"/>
      <c r="X782" s="39" t="n"/>
      <c r="Y782" s="39" t="n"/>
      <c r="Z782" s="39" t="n"/>
    </row>
    <row r="783" ht="15.75" customHeight="1" s="198">
      <c r="A783" s="39" t="n"/>
      <c r="B783" s="39" t="n"/>
      <c r="C783" s="39" t="n"/>
      <c r="D783" s="39" t="n"/>
      <c r="E783" s="39" t="n"/>
      <c r="F783" s="39" t="n"/>
      <c r="G783" s="39" t="n"/>
      <c r="H783" s="39" t="n"/>
      <c r="I783" s="39" t="n"/>
      <c r="J783" s="39" t="n"/>
      <c r="K783" s="39" t="n"/>
      <c r="L783" s="39" t="n"/>
      <c r="M783" s="39" t="n"/>
      <c r="N783" s="39" t="n"/>
      <c r="O783" s="39" t="n"/>
      <c r="P783" s="39" t="n"/>
      <c r="Q783" s="39" t="n"/>
      <c r="R783" s="39" t="n"/>
      <c r="S783" s="39" t="n"/>
      <c r="T783" s="39" t="n"/>
      <c r="U783" s="39" t="n"/>
      <c r="V783" s="39" t="n"/>
      <c r="W783" s="39" t="n"/>
      <c r="X783" s="39" t="n"/>
      <c r="Y783" s="39" t="n"/>
      <c r="Z783" s="39" t="n"/>
    </row>
    <row r="784" ht="15.75" customHeight="1" s="198">
      <c r="A784" s="39" t="n"/>
      <c r="B784" s="39" t="n"/>
      <c r="C784" s="39" t="n"/>
      <c r="D784" s="39" t="n"/>
      <c r="E784" s="39" t="n"/>
      <c r="F784" s="39" t="n"/>
      <c r="G784" s="39" t="n"/>
      <c r="H784" s="39" t="n"/>
      <c r="I784" s="39" t="n"/>
      <c r="J784" s="39" t="n"/>
      <c r="K784" s="39" t="n"/>
      <c r="L784" s="39" t="n"/>
      <c r="M784" s="39" t="n"/>
      <c r="N784" s="39" t="n"/>
      <c r="O784" s="39" t="n"/>
      <c r="P784" s="39" t="n"/>
      <c r="Q784" s="39" t="n"/>
      <c r="R784" s="39" t="n"/>
      <c r="S784" s="39" t="n"/>
      <c r="T784" s="39" t="n"/>
      <c r="U784" s="39" t="n"/>
      <c r="V784" s="39" t="n"/>
      <c r="W784" s="39" t="n"/>
      <c r="X784" s="39" t="n"/>
      <c r="Y784" s="39" t="n"/>
      <c r="Z784" s="39" t="n"/>
    </row>
    <row r="785" ht="15.75" customHeight="1" s="198">
      <c r="A785" s="39" t="n"/>
      <c r="B785" s="39" t="n"/>
      <c r="C785" s="39" t="n"/>
      <c r="D785" s="39" t="n"/>
      <c r="E785" s="39" t="n"/>
      <c r="F785" s="39" t="n"/>
      <c r="G785" s="39" t="n"/>
      <c r="H785" s="39" t="n"/>
      <c r="I785" s="39" t="n"/>
      <c r="J785" s="39" t="n"/>
      <c r="K785" s="39" t="n"/>
      <c r="L785" s="39" t="n"/>
      <c r="M785" s="39" t="n"/>
      <c r="N785" s="39" t="n"/>
      <c r="O785" s="39" t="n"/>
      <c r="P785" s="39" t="n"/>
      <c r="Q785" s="39" t="n"/>
      <c r="R785" s="39" t="n"/>
      <c r="S785" s="39" t="n"/>
      <c r="T785" s="39" t="n"/>
      <c r="U785" s="39" t="n"/>
      <c r="V785" s="39" t="n"/>
      <c r="W785" s="39" t="n"/>
      <c r="X785" s="39" t="n"/>
      <c r="Y785" s="39" t="n"/>
      <c r="Z785" s="39" t="n"/>
    </row>
    <row r="786" ht="15.75" customHeight="1" s="198">
      <c r="A786" s="39" t="n"/>
      <c r="B786" s="39" t="n"/>
      <c r="C786" s="39" t="n"/>
      <c r="D786" s="39" t="n"/>
      <c r="E786" s="39" t="n"/>
      <c r="F786" s="39" t="n"/>
      <c r="G786" s="39" t="n"/>
      <c r="H786" s="39" t="n"/>
      <c r="I786" s="39" t="n"/>
      <c r="J786" s="39" t="n"/>
      <c r="K786" s="39" t="n"/>
      <c r="L786" s="39" t="n"/>
      <c r="M786" s="39" t="n"/>
      <c r="N786" s="39" t="n"/>
      <c r="O786" s="39" t="n"/>
      <c r="P786" s="39" t="n"/>
      <c r="Q786" s="39" t="n"/>
      <c r="R786" s="39" t="n"/>
      <c r="S786" s="39" t="n"/>
      <c r="T786" s="39" t="n"/>
      <c r="U786" s="39" t="n"/>
      <c r="V786" s="39" t="n"/>
      <c r="W786" s="39" t="n"/>
      <c r="X786" s="39" t="n"/>
      <c r="Y786" s="39" t="n"/>
      <c r="Z786" s="39" t="n"/>
    </row>
    <row r="787" ht="15.75" customHeight="1" s="198">
      <c r="A787" s="39" t="n"/>
      <c r="B787" s="39" t="n"/>
      <c r="C787" s="39" t="n"/>
      <c r="D787" s="39" t="n"/>
      <c r="E787" s="39" t="n"/>
      <c r="F787" s="39" t="n"/>
      <c r="G787" s="39" t="n"/>
      <c r="H787" s="39" t="n"/>
      <c r="I787" s="39" t="n"/>
      <c r="J787" s="39" t="n"/>
      <c r="K787" s="39" t="n"/>
      <c r="L787" s="39" t="n"/>
      <c r="M787" s="39" t="n"/>
      <c r="N787" s="39" t="n"/>
      <c r="O787" s="39" t="n"/>
      <c r="P787" s="39" t="n"/>
      <c r="Q787" s="39" t="n"/>
      <c r="R787" s="39" t="n"/>
      <c r="S787" s="39" t="n"/>
      <c r="T787" s="39" t="n"/>
      <c r="U787" s="39" t="n"/>
      <c r="V787" s="39" t="n"/>
      <c r="W787" s="39" t="n"/>
      <c r="X787" s="39" t="n"/>
      <c r="Y787" s="39" t="n"/>
      <c r="Z787" s="39" t="n"/>
    </row>
    <row r="788" ht="15.75" customHeight="1" s="198">
      <c r="A788" s="39" t="n"/>
      <c r="B788" s="39" t="n"/>
      <c r="C788" s="39" t="n"/>
      <c r="D788" s="39" t="n"/>
      <c r="E788" s="39" t="n"/>
      <c r="F788" s="39" t="n"/>
      <c r="G788" s="39" t="n"/>
      <c r="H788" s="39" t="n"/>
      <c r="I788" s="39" t="n"/>
      <c r="J788" s="39" t="n"/>
      <c r="K788" s="39" t="n"/>
      <c r="L788" s="39" t="n"/>
      <c r="M788" s="39" t="n"/>
      <c r="N788" s="39" t="n"/>
      <c r="O788" s="39" t="n"/>
      <c r="P788" s="39" t="n"/>
      <c r="Q788" s="39" t="n"/>
      <c r="R788" s="39" t="n"/>
      <c r="S788" s="39" t="n"/>
      <c r="T788" s="39" t="n"/>
      <c r="U788" s="39" t="n"/>
      <c r="V788" s="39" t="n"/>
      <c r="W788" s="39" t="n"/>
      <c r="X788" s="39" t="n"/>
      <c r="Y788" s="39" t="n"/>
      <c r="Z788" s="39" t="n"/>
    </row>
    <row r="789" ht="15.75" customHeight="1" s="198">
      <c r="A789" s="39" t="n"/>
      <c r="B789" s="39" t="n"/>
      <c r="C789" s="39" t="n"/>
      <c r="D789" s="39" t="n"/>
      <c r="E789" s="39" t="n"/>
      <c r="F789" s="39" t="n"/>
      <c r="G789" s="39" t="n"/>
      <c r="H789" s="39" t="n"/>
      <c r="I789" s="39" t="n"/>
      <c r="J789" s="39" t="n"/>
      <c r="K789" s="39" t="n"/>
      <c r="L789" s="39" t="n"/>
      <c r="M789" s="39" t="n"/>
      <c r="N789" s="39" t="n"/>
      <c r="O789" s="39" t="n"/>
      <c r="P789" s="39" t="n"/>
      <c r="Q789" s="39" t="n"/>
      <c r="R789" s="39" t="n"/>
      <c r="S789" s="39" t="n"/>
      <c r="T789" s="39" t="n"/>
      <c r="U789" s="39" t="n"/>
      <c r="V789" s="39" t="n"/>
      <c r="W789" s="39" t="n"/>
      <c r="X789" s="39" t="n"/>
      <c r="Y789" s="39" t="n"/>
      <c r="Z789" s="39" t="n"/>
    </row>
    <row r="790" ht="15.75" customHeight="1" s="198">
      <c r="A790" s="39" t="n"/>
      <c r="B790" s="39" t="n"/>
      <c r="C790" s="39" t="n"/>
      <c r="D790" s="39" t="n"/>
      <c r="E790" s="39" t="n"/>
      <c r="F790" s="39" t="n"/>
      <c r="G790" s="39" t="n"/>
      <c r="H790" s="39" t="n"/>
      <c r="I790" s="39" t="n"/>
      <c r="J790" s="39" t="n"/>
      <c r="K790" s="39" t="n"/>
      <c r="L790" s="39" t="n"/>
      <c r="M790" s="39" t="n"/>
      <c r="N790" s="39" t="n"/>
      <c r="O790" s="39" t="n"/>
      <c r="P790" s="39" t="n"/>
      <c r="Q790" s="39" t="n"/>
      <c r="R790" s="39" t="n"/>
      <c r="S790" s="39" t="n"/>
      <c r="T790" s="39" t="n"/>
      <c r="U790" s="39" t="n"/>
      <c r="V790" s="39" t="n"/>
      <c r="W790" s="39" t="n"/>
      <c r="X790" s="39" t="n"/>
      <c r="Y790" s="39" t="n"/>
      <c r="Z790" s="39" t="n"/>
    </row>
    <row r="791" ht="15.75" customHeight="1" s="198">
      <c r="A791" s="39" t="n"/>
      <c r="B791" s="39" t="n"/>
      <c r="C791" s="39" t="n"/>
      <c r="D791" s="39" t="n"/>
      <c r="E791" s="39" t="n"/>
      <c r="F791" s="39" t="n"/>
      <c r="G791" s="39" t="n"/>
      <c r="H791" s="39" t="n"/>
      <c r="I791" s="39" t="n"/>
      <c r="J791" s="39" t="n"/>
      <c r="K791" s="39" t="n"/>
      <c r="L791" s="39" t="n"/>
      <c r="M791" s="39" t="n"/>
      <c r="N791" s="39" t="n"/>
      <c r="O791" s="39" t="n"/>
      <c r="P791" s="39" t="n"/>
      <c r="Q791" s="39" t="n"/>
      <c r="R791" s="39" t="n"/>
      <c r="S791" s="39" t="n"/>
      <c r="T791" s="39" t="n"/>
      <c r="U791" s="39" t="n"/>
      <c r="V791" s="39" t="n"/>
      <c r="W791" s="39" t="n"/>
      <c r="X791" s="39" t="n"/>
      <c r="Y791" s="39" t="n"/>
      <c r="Z791" s="39" t="n"/>
    </row>
    <row r="792" ht="15.75" customHeight="1" s="198">
      <c r="A792" s="39" t="n"/>
      <c r="B792" s="39" t="n"/>
      <c r="C792" s="39" t="n"/>
      <c r="D792" s="39" t="n"/>
      <c r="E792" s="39" t="n"/>
      <c r="F792" s="39" t="n"/>
      <c r="G792" s="39" t="n"/>
      <c r="H792" s="39" t="n"/>
      <c r="I792" s="39" t="n"/>
      <c r="J792" s="39" t="n"/>
      <c r="K792" s="39" t="n"/>
      <c r="L792" s="39" t="n"/>
      <c r="M792" s="39" t="n"/>
      <c r="N792" s="39" t="n"/>
      <c r="O792" s="39" t="n"/>
      <c r="P792" s="39" t="n"/>
      <c r="Q792" s="39" t="n"/>
      <c r="R792" s="39" t="n"/>
      <c r="S792" s="39" t="n"/>
      <c r="T792" s="39" t="n"/>
      <c r="U792" s="39" t="n"/>
      <c r="V792" s="39" t="n"/>
      <c r="W792" s="39" t="n"/>
      <c r="X792" s="39" t="n"/>
      <c r="Y792" s="39" t="n"/>
      <c r="Z792" s="39" t="n"/>
    </row>
    <row r="793" ht="15.75" customHeight="1" s="198">
      <c r="A793" s="39" t="n"/>
      <c r="B793" s="39" t="n"/>
      <c r="C793" s="39" t="n"/>
      <c r="D793" s="39" t="n"/>
      <c r="E793" s="39" t="n"/>
      <c r="F793" s="39" t="n"/>
      <c r="G793" s="39" t="n"/>
      <c r="H793" s="39" t="n"/>
      <c r="I793" s="39" t="n"/>
      <c r="J793" s="39" t="n"/>
      <c r="K793" s="39" t="n"/>
      <c r="L793" s="39" t="n"/>
      <c r="M793" s="39" t="n"/>
      <c r="N793" s="39" t="n"/>
      <c r="O793" s="39" t="n"/>
      <c r="P793" s="39" t="n"/>
      <c r="Q793" s="39" t="n"/>
      <c r="R793" s="39" t="n"/>
      <c r="S793" s="39" t="n"/>
      <c r="T793" s="39" t="n"/>
      <c r="U793" s="39" t="n"/>
      <c r="V793" s="39" t="n"/>
      <c r="W793" s="39" t="n"/>
      <c r="X793" s="39" t="n"/>
      <c r="Y793" s="39" t="n"/>
      <c r="Z793" s="39" t="n"/>
    </row>
    <row r="794" ht="15.75" customHeight="1" s="198">
      <c r="A794" s="39" t="n"/>
      <c r="B794" s="39" t="n"/>
      <c r="C794" s="39" t="n"/>
      <c r="D794" s="39" t="n"/>
      <c r="E794" s="39" t="n"/>
      <c r="F794" s="39" t="n"/>
      <c r="G794" s="39" t="n"/>
      <c r="H794" s="39" t="n"/>
      <c r="I794" s="39" t="n"/>
      <c r="J794" s="39" t="n"/>
      <c r="K794" s="39" t="n"/>
      <c r="L794" s="39" t="n"/>
      <c r="M794" s="39" t="n"/>
      <c r="N794" s="39" t="n"/>
      <c r="O794" s="39" t="n"/>
      <c r="P794" s="39" t="n"/>
      <c r="Q794" s="39" t="n"/>
      <c r="R794" s="39" t="n"/>
      <c r="S794" s="39" t="n"/>
      <c r="T794" s="39" t="n"/>
      <c r="U794" s="39" t="n"/>
      <c r="V794" s="39" t="n"/>
      <c r="W794" s="39" t="n"/>
      <c r="X794" s="39" t="n"/>
      <c r="Y794" s="39" t="n"/>
      <c r="Z794" s="39" t="n"/>
    </row>
    <row r="795" ht="15.75" customHeight="1" s="198">
      <c r="A795" s="39" t="n"/>
      <c r="B795" s="39" t="n"/>
      <c r="C795" s="39" t="n"/>
      <c r="D795" s="39" t="n"/>
      <c r="E795" s="39" t="n"/>
      <c r="F795" s="39" t="n"/>
      <c r="G795" s="39" t="n"/>
      <c r="H795" s="39" t="n"/>
      <c r="I795" s="39" t="n"/>
      <c r="J795" s="39" t="n"/>
      <c r="K795" s="39" t="n"/>
      <c r="L795" s="39" t="n"/>
      <c r="M795" s="39" t="n"/>
      <c r="N795" s="39" t="n"/>
      <c r="O795" s="39" t="n"/>
      <c r="P795" s="39" t="n"/>
      <c r="Q795" s="39" t="n"/>
      <c r="R795" s="39" t="n"/>
      <c r="S795" s="39" t="n"/>
      <c r="T795" s="39" t="n"/>
      <c r="U795" s="39" t="n"/>
      <c r="V795" s="39" t="n"/>
      <c r="W795" s="39" t="n"/>
      <c r="X795" s="39" t="n"/>
      <c r="Y795" s="39" t="n"/>
      <c r="Z795" s="39" t="n"/>
    </row>
    <row r="796" ht="15.75" customHeight="1" s="198">
      <c r="A796" s="39" t="n"/>
      <c r="B796" s="39" t="n"/>
      <c r="C796" s="39" t="n"/>
      <c r="D796" s="39" t="n"/>
      <c r="E796" s="39" t="n"/>
      <c r="F796" s="39" t="n"/>
      <c r="G796" s="39" t="n"/>
      <c r="H796" s="39" t="n"/>
      <c r="I796" s="39" t="n"/>
      <c r="J796" s="39" t="n"/>
      <c r="K796" s="39" t="n"/>
      <c r="L796" s="39" t="n"/>
      <c r="M796" s="39" t="n"/>
      <c r="N796" s="39" t="n"/>
      <c r="O796" s="39" t="n"/>
      <c r="P796" s="39" t="n"/>
      <c r="Q796" s="39" t="n"/>
      <c r="R796" s="39" t="n"/>
      <c r="S796" s="39" t="n"/>
      <c r="T796" s="39" t="n"/>
      <c r="U796" s="39" t="n"/>
      <c r="V796" s="39" t="n"/>
      <c r="W796" s="39" t="n"/>
      <c r="X796" s="39" t="n"/>
      <c r="Y796" s="39" t="n"/>
      <c r="Z796" s="39" t="n"/>
    </row>
    <row r="797" ht="15.75" customHeight="1" s="198">
      <c r="A797" s="39" t="n"/>
      <c r="B797" s="39" t="n"/>
      <c r="C797" s="39" t="n"/>
      <c r="D797" s="39" t="n"/>
      <c r="E797" s="39" t="n"/>
      <c r="F797" s="39" t="n"/>
      <c r="G797" s="39" t="n"/>
      <c r="H797" s="39" t="n"/>
      <c r="I797" s="39" t="n"/>
      <c r="J797" s="39" t="n"/>
      <c r="K797" s="39" t="n"/>
      <c r="L797" s="39" t="n"/>
      <c r="M797" s="39" t="n"/>
      <c r="N797" s="39" t="n"/>
      <c r="O797" s="39" t="n"/>
      <c r="P797" s="39" t="n"/>
      <c r="Q797" s="39" t="n"/>
      <c r="R797" s="39" t="n"/>
      <c r="S797" s="39" t="n"/>
      <c r="T797" s="39" t="n"/>
      <c r="U797" s="39" t="n"/>
      <c r="V797" s="39" t="n"/>
      <c r="W797" s="39" t="n"/>
      <c r="X797" s="39" t="n"/>
      <c r="Y797" s="39" t="n"/>
      <c r="Z797" s="39" t="n"/>
    </row>
    <row r="798" ht="15.75" customHeight="1" s="198">
      <c r="A798" s="39" t="n"/>
      <c r="B798" s="39" t="n"/>
      <c r="C798" s="39" t="n"/>
      <c r="D798" s="39" t="n"/>
      <c r="E798" s="39" t="n"/>
      <c r="F798" s="39" t="n"/>
      <c r="G798" s="39" t="n"/>
      <c r="H798" s="39" t="n"/>
      <c r="I798" s="39" t="n"/>
      <c r="J798" s="39" t="n"/>
      <c r="K798" s="39" t="n"/>
      <c r="L798" s="39" t="n"/>
      <c r="M798" s="39" t="n"/>
      <c r="N798" s="39" t="n"/>
      <c r="O798" s="39" t="n"/>
      <c r="P798" s="39" t="n"/>
      <c r="Q798" s="39" t="n"/>
      <c r="R798" s="39" t="n"/>
      <c r="S798" s="39" t="n"/>
      <c r="T798" s="39" t="n"/>
      <c r="U798" s="39" t="n"/>
      <c r="V798" s="39" t="n"/>
      <c r="W798" s="39" t="n"/>
      <c r="X798" s="39" t="n"/>
      <c r="Y798" s="39" t="n"/>
      <c r="Z798" s="39" t="n"/>
    </row>
    <row r="799" ht="15.75" customHeight="1" s="198">
      <c r="A799" s="39" t="n"/>
      <c r="B799" s="39" t="n"/>
      <c r="C799" s="39" t="n"/>
      <c r="D799" s="39" t="n"/>
      <c r="E799" s="39" t="n"/>
      <c r="F799" s="39" t="n"/>
      <c r="G799" s="39" t="n"/>
      <c r="H799" s="39" t="n"/>
      <c r="I799" s="39" t="n"/>
      <c r="J799" s="39" t="n"/>
      <c r="K799" s="39" t="n"/>
      <c r="L799" s="39" t="n"/>
      <c r="M799" s="39" t="n"/>
      <c r="N799" s="39" t="n"/>
      <c r="O799" s="39" t="n"/>
      <c r="P799" s="39" t="n"/>
      <c r="Q799" s="39" t="n"/>
      <c r="R799" s="39" t="n"/>
      <c r="S799" s="39" t="n"/>
      <c r="T799" s="39" t="n"/>
      <c r="U799" s="39" t="n"/>
      <c r="V799" s="39" t="n"/>
      <c r="W799" s="39" t="n"/>
      <c r="X799" s="39" t="n"/>
      <c r="Y799" s="39" t="n"/>
      <c r="Z799" s="39" t="n"/>
    </row>
    <row r="800" ht="15.75" customHeight="1" s="198">
      <c r="A800" s="39" t="n"/>
      <c r="B800" s="39" t="n"/>
      <c r="C800" s="39" t="n"/>
      <c r="D800" s="39" t="n"/>
      <c r="E800" s="39" t="n"/>
      <c r="F800" s="39" t="n"/>
      <c r="G800" s="39" t="n"/>
      <c r="H800" s="39" t="n"/>
      <c r="I800" s="39" t="n"/>
      <c r="J800" s="39" t="n"/>
      <c r="K800" s="39" t="n"/>
      <c r="L800" s="39" t="n"/>
      <c r="M800" s="39" t="n"/>
      <c r="N800" s="39" t="n"/>
      <c r="O800" s="39" t="n"/>
      <c r="P800" s="39" t="n"/>
      <c r="Q800" s="39" t="n"/>
      <c r="R800" s="39" t="n"/>
      <c r="S800" s="39" t="n"/>
      <c r="T800" s="39" t="n"/>
      <c r="U800" s="39" t="n"/>
      <c r="V800" s="39" t="n"/>
      <c r="W800" s="39" t="n"/>
      <c r="X800" s="39" t="n"/>
      <c r="Y800" s="39" t="n"/>
      <c r="Z800" s="39" t="n"/>
    </row>
    <row r="801" ht="15.75" customHeight="1" s="198">
      <c r="A801" s="39" t="n"/>
      <c r="B801" s="39" t="n"/>
      <c r="C801" s="39" t="n"/>
      <c r="D801" s="39" t="n"/>
      <c r="E801" s="39" t="n"/>
      <c r="F801" s="39" t="n"/>
      <c r="G801" s="39" t="n"/>
      <c r="H801" s="39" t="n"/>
      <c r="I801" s="39" t="n"/>
      <c r="J801" s="39" t="n"/>
      <c r="K801" s="39" t="n"/>
      <c r="L801" s="39" t="n"/>
      <c r="M801" s="39" t="n"/>
      <c r="N801" s="39" t="n"/>
      <c r="O801" s="39" t="n"/>
      <c r="P801" s="39" t="n"/>
      <c r="Q801" s="39" t="n"/>
      <c r="R801" s="39" t="n"/>
      <c r="S801" s="39" t="n"/>
      <c r="T801" s="39" t="n"/>
      <c r="U801" s="39" t="n"/>
      <c r="V801" s="39" t="n"/>
      <c r="W801" s="39" t="n"/>
      <c r="X801" s="39" t="n"/>
      <c r="Y801" s="39" t="n"/>
      <c r="Z801" s="39" t="n"/>
    </row>
    <row r="802" ht="15.75" customHeight="1" s="198">
      <c r="A802" s="39" t="n"/>
      <c r="B802" s="39" t="n"/>
      <c r="C802" s="39" t="n"/>
      <c r="D802" s="39" t="n"/>
      <c r="E802" s="39" t="n"/>
      <c r="F802" s="39" t="n"/>
      <c r="G802" s="39" t="n"/>
      <c r="H802" s="39" t="n"/>
      <c r="I802" s="39" t="n"/>
      <c r="J802" s="39" t="n"/>
      <c r="K802" s="39" t="n"/>
      <c r="L802" s="39" t="n"/>
      <c r="M802" s="39" t="n"/>
      <c r="N802" s="39" t="n"/>
      <c r="O802" s="39" t="n"/>
      <c r="P802" s="39" t="n"/>
      <c r="Q802" s="39" t="n"/>
      <c r="R802" s="39" t="n"/>
      <c r="S802" s="39" t="n"/>
      <c r="T802" s="39" t="n"/>
      <c r="U802" s="39" t="n"/>
      <c r="V802" s="39" t="n"/>
      <c r="W802" s="39" t="n"/>
      <c r="X802" s="39" t="n"/>
      <c r="Y802" s="39" t="n"/>
      <c r="Z802" s="39" t="n"/>
    </row>
    <row r="803" ht="15.75" customHeight="1" s="198">
      <c r="A803" s="39" t="n"/>
      <c r="B803" s="39" t="n"/>
      <c r="C803" s="39" t="n"/>
      <c r="D803" s="39" t="n"/>
      <c r="E803" s="39" t="n"/>
      <c r="F803" s="39" t="n"/>
      <c r="G803" s="39" t="n"/>
      <c r="H803" s="39" t="n"/>
      <c r="I803" s="39" t="n"/>
      <c r="J803" s="39" t="n"/>
      <c r="K803" s="39" t="n"/>
      <c r="L803" s="39" t="n"/>
      <c r="M803" s="39" t="n"/>
      <c r="N803" s="39" t="n"/>
      <c r="O803" s="39" t="n"/>
      <c r="P803" s="39" t="n"/>
      <c r="Q803" s="39" t="n"/>
      <c r="R803" s="39" t="n"/>
      <c r="S803" s="39" t="n"/>
      <c r="T803" s="39" t="n"/>
      <c r="U803" s="39" t="n"/>
      <c r="V803" s="39" t="n"/>
      <c r="W803" s="39" t="n"/>
      <c r="X803" s="39" t="n"/>
      <c r="Y803" s="39" t="n"/>
      <c r="Z803" s="39" t="n"/>
    </row>
    <row r="804" ht="15.75" customHeight="1" s="198">
      <c r="A804" s="39" t="n"/>
      <c r="B804" s="39" t="n"/>
      <c r="C804" s="39" t="n"/>
      <c r="D804" s="39" t="n"/>
      <c r="E804" s="39" t="n"/>
      <c r="F804" s="39" t="n"/>
      <c r="G804" s="39" t="n"/>
      <c r="H804" s="39" t="n"/>
      <c r="I804" s="39" t="n"/>
      <c r="J804" s="39" t="n"/>
      <c r="K804" s="39" t="n"/>
      <c r="L804" s="39" t="n"/>
      <c r="M804" s="39" t="n"/>
      <c r="N804" s="39" t="n"/>
      <c r="O804" s="39" t="n"/>
      <c r="P804" s="39" t="n"/>
      <c r="Q804" s="39" t="n"/>
      <c r="R804" s="39" t="n"/>
      <c r="S804" s="39" t="n"/>
      <c r="T804" s="39" t="n"/>
      <c r="U804" s="39" t="n"/>
      <c r="V804" s="39" t="n"/>
      <c r="W804" s="39" t="n"/>
      <c r="X804" s="39" t="n"/>
      <c r="Y804" s="39" t="n"/>
      <c r="Z804" s="39" t="n"/>
    </row>
    <row r="805" ht="15.75" customHeight="1" s="198">
      <c r="A805" s="39" t="n"/>
      <c r="B805" s="39" t="n"/>
      <c r="C805" s="39" t="n"/>
      <c r="D805" s="39" t="n"/>
      <c r="E805" s="39" t="n"/>
      <c r="F805" s="39" t="n"/>
      <c r="G805" s="39" t="n"/>
      <c r="H805" s="39" t="n"/>
      <c r="I805" s="39" t="n"/>
      <c r="J805" s="39" t="n"/>
      <c r="K805" s="39" t="n"/>
      <c r="L805" s="39" t="n"/>
      <c r="M805" s="39" t="n"/>
      <c r="N805" s="39" t="n"/>
      <c r="O805" s="39" t="n"/>
      <c r="P805" s="39" t="n"/>
      <c r="Q805" s="39" t="n"/>
      <c r="R805" s="39" t="n"/>
      <c r="S805" s="39" t="n"/>
      <c r="T805" s="39" t="n"/>
      <c r="U805" s="39" t="n"/>
      <c r="V805" s="39" t="n"/>
      <c r="W805" s="39" t="n"/>
      <c r="X805" s="39" t="n"/>
      <c r="Y805" s="39" t="n"/>
      <c r="Z805" s="39" t="n"/>
    </row>
    <row r="806" ht="15.75" customHeight="1" s="198">
      <c r="A806" s="39" t="n"/>
      <c r="B806" s="39" t="n"/>
      <c r="C806" s="39" t="n"/>
      <c r="D806" s="39" t="n"/>
      <c r="E806" s="39" t="n"/>
      <c r="F806" s="39" t="n"/>
      <c r="G806" s="39" t="n"/>
      <c r="H806" s="39" t="n"/>
      <c r="I806" s="39" t="n"/>
      <c r="J806" s="39" t="n"/>
      <c r="K806" s="39" t="n"/>
      <c r="L806" s="39" t="n"/>
      <c r="M806" s="39" t="n"/>
      <c r="N806" s="39" t="n"/>
      <c r="O806" s="39" t="n"/>
      <c r="P806" s="39" t="n"/>
      <c r="Q806" s="39" t="n"/>
      <c r="R806" s="39" t="n"/>
      <c r="S806" s="39" t="n"/>
      <c r="T806" s="39" t="n"/>
      <c r="U806" s="39" t="n"/>
      <c r="V806" s="39" t="n"/>
      <c r="W806" s="39" t="n"/>
      <c r="X806" s="39" t="n"/>
      <c r="Y806" s="39" t="n"/>
      <c r="Z806" s="39" t="n"/>
    </row>
    <row r="807" ht="15.75" customHeight="1" s="198">
      <c r="A807" s="39" t="n"/>
      <c r="B807" s="39" t="n"/>
      <c r="C807" s="39" t="n"/>
      <c r="D807" s="39" t="n"/>
      <c r="E807" s="39" t="n"/>
      <c r="F807" s="39" t="n"/>
      <c r="G807" s="39" t="n"/>
      <c r="H807" s="39" t="n"/>
      <c r="I807" s="39" t="n"/>
      <c r="J807" s="39" t="n"/>
      <c r="K807" s="39" t="n"/>
      <c r="L807" s="39" t="n"/>
      <c r="M807" s="39" t="n"/>
      <c r="N807" s="39" t="n"/>
      <c r="O807" s="39" t="n"/>
      <c r="P807" s="39" t="n"/>
      <c r="Q807" s="39" t="n"/>
      <c r="R807" s="39" t="n"/>
      <c r="S807" s="39" t="n"/>
      <c r="T807" s="39" t="n"/>
      <c r="U807" s="39" t="n"/>
      <c r="V807" s="39" t="n"/>
      <c r="W807" s="39" t="n"/>
      <c r="X807" s="39" t="n"/>
      <c r="Y807" s="39" t="n"/>
      <c r="Z807" s="39" t="n"/>
    </row>
    <row r="808" ht="15.75" customHeight="1" s="198">
      <c r="A808" s="39" t="n"/>
      <c r="B808" s="39" t="n"/>
      <c r="C808" s="39" t="n"/>
      <c r="D808" s="39" t="n"/>
      <c r="E808" s="39" t="n"/>
      <c r="F808" s="39" t="n"/>
      <c r="G808" s="39" t="n"/>
      <c r="H808" s="39" t="n"/>
      <c r="I808" s="39" t="n"/>
      <c r="J808" s="39" t="n"/>
      <c r="K808" s="39" t="n"/>
      <c r="L808" s="39" t="n"/>
      <c r="M808" s="39" t="n"/>
      <c r="N808" s="39" t="n"/>
      <c r="O808" s="39" t="n"/>
      <c r="P808" s="39" t="n"/>
      <c r="Q808" s="39" t="n"/>
      <c r="R808" s="39" t="n"/>
      <c r="S808" s="39" t="n"/>
      <c r="T808" s="39" t="n"/>
      <c r="U808" s="39" t="n"/>
      <c r="V808" s="39" t="n"/>
      <c r="W808" s="39" t="n"/>
      <c r="X808" s="39" t="n"/>
      <c r="Y808" s="39" t="n"/>
      <c r="Z808" s="39" t="n"/>
    </row>
    <row r="809" ht="15.75" customHeight="1" s="198">
      <c r="A809" s="39" t="n"/>
      <c r="B809" s="39" t="n"/>
      <c r="C809" s="39" t="n"/>
      <c r="D809" s="39" t="n"/>
      <c r="E809" s="39" t="n"/>
      <c r="F809" s="39" t="n"/>
      <c r="G809" s="39" t="n"/>
      <c r="H809" s="39" t="n"/>
      <c r="I809" s="39" t="n"/>
      <c r="J809" s="39" t="n"/>
      <c r="K809" s="39" t="n"/>
      <c r="L809" s="39" t="n"/>
      <c r="M809" s="39" t="n"/>
      <c r="N809" s="39" t="n"/>
      <c r="O809" s="39" t="n"/>
      <c r="P809" s="39" t="n"/>
      <c r="Q809" s="39" t="n"/>
      <c r="R809" s="39" t="n"/>
      <c r="S809" s="39" t="n"/>
      <c r="T809" s="39" t="n"/>
      <c r="U809" s="39" t="n"/>
      <c r="V809" s="39" t="n"/>
      <c r="W809" s="39" t="n"/>
      <c r="X809" s="39" t="n"/>
      <c r="Y809" s="39" t="n"/>
      <c r="Z809" s="39" t="n"/>
    </row>
    <row r="810" ht="15.75" customHeight="1" s="198">
      <c r="A810" s="39" t="n"/>
      <c r="B810" s="39" t="n"/>
      <c r="C810" s="39" t="n"/>
      <c r="D810" s="39" t="n"/>
      <c r="E810" s="39" t="n"/>
      <c r="F810" s="39" t="n"/>
      <c r="G810" s="39" t="n"/>
      <c r="H810" s="39" t="n"/>
      <c r="I810" s="39" t="n"/>
      <c r="J810" s="39" t="n"/>
      <c r="K810" s="39" t="n"/>
      <c r="L810" s="39" t="n"/>
      <c r="M810" s="39" t="n"/>
      <c r="N810" s="39" t="n"/>
      <c r="O810" s="39" t="n"/>
      <c r="P810" s="39" t="n"/>
      <c r="Q810" s="39" t="n"/>
      <c r="R810" s="39" t="n"/>
      <c r="S810" s="39" t="n"/>
      <c r="T810" s="39" t="n"/>
      <c r="U810" s="39" t="n"/>
      <c r="V810" s="39" t="n"/>
      <c r="W810" s="39" t="n"/>
      <c r="X810" s="39" t="n"/>
      <c r="Y810" s="39" t="n"/>
      <c r="Z810" s="39" t="n"/>
    </row>
    <row r="811" ht="15.75" customHeight="1" s="198">
      <c r="A811" s="39" t="n"/>
      <c r="B811" s="39" t="n"/>
      <c r="C811" s="39" t="n"/>
      <c r="D811" s="39" t="n"/>
      <c r="E811" s="39" t="n"/>
      <c r="F811" s="39" t="n"/>
      <c r="G811" s="39" t="n"/>
      <c r="H811" s="39" t="n"/>
      <c r="I811" s="39" t="n"/>
      <c r="J811" s="39" t="n"/>
      <c r="K811" s="39" t="n"/>
      <c r="L811" s="39" t="n"/>
      <c r="M811" s="39" t="n"/>
      <c r="N811" s="39" t="n"/>
      <c r="O811" s="39" t="n"/>
      <c r="P811" s="39" t="n"/>
      <c r="Q811" s="39" t="n"/>
      <c r="R811" s="39" t="n"/>
      <c r="S811" s="39" t="n"/>
      <c r="T811" s="39" t="n"/>
      <c r="U811" s="39" t="n"/>
      <c r="V811" s="39" t="n"/>
      <c r="W811" s="39" t="n"/>
      <c r="X811" s="39" t="n"/>
      <c r="Y811" s="39" t="n"/>
      <c r="Z811" s="39" t="n"/>
    </row>
    <row r="812" ht="15.75" customHeight="1" s="198">
      <c r="A812" s="39" t="n"/>
      <c r="B812" s="39" t="n"/>
      <c r="C812" s="39" t="n"/>
      <c r="D812" s="39" t="n"/>
      <c r="E812" s="39" t="n"/>
      <c r="F812" s="39" t="n"/>
      <c r="G812" s="39" t="n"/>
      <c r="H812" s="39" t="n"/>
      <c r="I812" s="39" t="n"/>
      <c r="J812" s="39" t="n"/>
      <c r="K812" s="39" t="n"/>
      <c r="L812" s="39" t="n"/>
      <c r="M812" s="39" t="n"/>
      <c r="N812" s="39" t="n"/>
      <c r="O812" s="39" t="n"/>
      <c r="P812" s="39" t="n"/>
      <c r="Q812" s="39" t="n"/>
      <c r="R812" s="39" t="n"/>
      <c r="S812" s="39" t="n"/>
      <c r="T812" s="39" t="n"/>
      <c r="U812" s="39" t="n"/>
      <c r="V812" s="39" t="n"/>
      <c r="W812" s="39" t="n"/>
      <c r="X812" s="39" t="n"/>
      <c r="Y812" s="39" t="n"/>
      <c r="Z812" s="39" t="n"/>
    </row>
    <row r="813" ht="15.75" customHeight="1" s="198">
      <c r="A813" s="39" t="n"/>
      <c r="B813" s="39" t="n"/>
      <c r="C813" s="39" t="n"/>
      <c r="D813" s="39" t="n"/>
      <c r="E813" s="39" t="n"/>
      <c r="F813" s="39" t="n"/>
      <c r="G813" s="39" t="n"/>
      <c r="H813" s="39" t="n"/>
      <c r="I813" s="39" t="n"/>
      <c r="J813" s="39" t="n"/>
      <c r="K813" s="39" t="n"/>
      <c r="L813" s="39" t="n"/>
      <c r="M813" s="39" t="n"/>
      <c r="N813" s="39" t="n"/>
      <c r="O813" s="39" t="n"/>
      <c r="P813" s="39" t="n"/>
      <c r="Q813" s="39" t="n"/>
      <c r="R813" s="39" t="n"/>
      <c r="S813" s="39" t="n"/>
      <c r="T813" s="39" t="n"/>
      <c r="U813" s="39" t="n"/>
      <c r="V813" s="39" t="n"/>
      <c r="W813" s="39" t="n"/>
      <c r="X813" s="39" t="n"/>
      <c r="Y813" s="39" t="n"/>
      <c r="Z813" s="39" t="n"/>
    </row>
    <row r="814" ht="15.75" customHeight="1" s="198">
      <c r="A814" s="39" t="n"/>
      <c r="B814" s="39" t="n"/>
      <c r="C814" s="39" t="n"/>
      <c r="D814" s="39" t="n"/>
      <c r="E814" s="39" t="n"/>
      <c r="F814" s="39" t="n"/>
      <c r="G814" s="39" t="n"/>
      <c r="H814" s="39" t="n"/>
      <c r="I814" s="39" t="n"/>
      <c r="J814" s="39" t="n"/>
      <c r="K814" s="39" t="n"/>
      <c r="L814" s="39" t="n"/>
      <c r="M814" s="39" t="n"/>
      <c r="N814" s="39" t="n"/>
      <c r="O814" s="39" t="n"/>
      <c r="P814" s="39" t="n"/>
      <c r="Q814" s="39" t="n"/>
      <c r="R814" s="39" t="n"/>
      <c r="S814" s="39" t="n"/>
      <c r="T814" s="39" t="n"/>
      <c r="U814" s="39" t="n"/>
      <c r="V814" s="39" t="n"/>
      <c r="W814" s="39" t="n"/>
      <c r="X814" s="39" t="n"/>
      <c r="Y814" s="39" t="n"/>
      <c r="Z814" s="39" t="n"/>
    </row>
    <row r="815" ht="15.75" customHeight="1" s="198">
      <c r="A815" s="39" t="n"/>
      <c r="B815" s="39" t="n"/>
      <c r="C815" s="39" t="n"/>
      <c r="D815" s="39" t="n"/>
      <c r="E815" s="39" t="n"/>
      <c r="F815" s="39" t="n"/>
      <c r="G815" s="39" t="n"/>
      <c r="H815" s="39" t="n"/>
      <c r="I815" s="39" t="n"/>
      <c r="J815" s="39" t="n"/>
      <c r="K815" s="39" t="n"/>
      <c r="L815" s="39" t="n"/>
      <c r="M815" s="39" t="n"/>
      <c r="N815" s="39" t="n"/>
      <c r="O815" s="39" t="n"/>
      <c r="P815" s="39" t="n"/>
      <c r="Q815" s="39" t="n"/>
      <c r="R815" s="39" t="n"/>
      <c r="S815" s="39" t="n"/>
      <c r="T815" s="39" t="n"/>
      <c r="U815" s="39" t="n"/>
      <c r="V815" s="39" t="n"/>
      <c r="W815" s="39" t="n"/>
      <c r="X815" s="39" t="n"/>
      <c r="Y815" s="39" t="n"/>
      <c r="Z815" s="39" t="n"/>
    </row>
    <row r="816" ht="15.75" customHeight="1" s="198">
      <c r="A816" s="39" t="n"/>
      <c r="B816" s="39" t="n"/>
      <c r="C816" s="39" t="n"/>
      <c r="D816" s="39" t="n"/>
      <c r="E816" s="39" t="n"/>
      <c r="F816" s="39" t="n"/>
      <c r="G816" s="39" t="n"/>
      <c r="H816" s="39" t="n"/>
      <c r="I816" s="39" t="n"/>
      <c r="J816" s="39" t="n"/>
      <c r="K816" s="39" t="n"/>
      <c r="L816" s="39" t="n"/>
      <c r="M816" s="39" t="n"/>
      <c r="N816" s="39" t="n"/>
      <c r="O816" s="39" t="n"/>
      <c r="P816" s="39" t="n"/>
      <c r="Q816" s="39" t="n"/>
      <c r="R816" s="39" t="n"/>
      <c r="S816" s="39" t="n"/>
      <c r="T816" s="39" t="n"/>
      <c r="U816" s="39" t="n"/>
      <c r="V816" s="39" t="n"/>
      <c r="W816" s="39" t="n"/>
      <c r="X816" s="39" t="n"/>
      <c r="Y816" s="39" t="n"/>
      <c r="Z816" s="39" t="n"/>
    </row>
    <row r="817" ht="15.75" customHeight="1" s="198">
      <c r="A817" s="39" t="n"/>
      <c r="B817" s="39" t="n"/>
      <c r="C817" s="39" t="n"/>
      <c r="D817" s="39" t="n"/>
      <c r="E817" s="39" t="n"/>
      <c r="F817" s="39" t="n"/>
      <c r="G817" s="39" t="n"/>
      <c r="H817" s="39" t="n"/>
      <c r="I817" s="39" t="n"/>
      <c r="J817" s="39" t="n"/>
      <c r="K817" s="39" t="n"/>
      <c r="L817" s="39" t="n"/>
      <c r="M817" s="39" t="n"/>
      <c r="N817" s="39" t="n"/>
      <c r="O817" s="39" t="n"/>
      <c r="P817" s="39" t="n"/>
      <c r="Q817" s="39" t="n"/>
      <c r="R817" s="39" t="n"/>
      <c r="S817" s="39" t="n"/>
      <c r="T817" s="39" t="n"/>
      <c r="U817" s="39" t="n"/>
      <c r="V817" s="39" t="n"/>
      <c r="W817" s="39" t="n"/>
      <c r="X817" s="39" t="n"/>
      <c r="Y817" s="39" t="n"/>
      <c r="Z817" s="39" t="n"/>
    </row>
    <row r="818" ht="15.75" customHeight="1" s="198">
      <c r="A818" s="39" t="n"/>
      <c r="B818" s="39" t="n"/>
      <c r="C818" s="39" t="n"/>
      <c r="D818" s="39" t="n"/>
      <c r="E818" s="39" t="n"/>
      <c r="F818" s="39" t="n"/>
      <c r="G818" s="39" t="n"/>
      <c r="H818" s="39" t="n"/>
      <c r="I818" s="39" t="n"/>
      <c r="J818" s="39" t="n"/>
      <c r="K818" s="39" t="n"/>
      <c r="L818" s="39" t="n"/>
      <c r="M818" s="39" t="n"/>
      <c r="N818" s="39" t="n"/>
      <c r="O818" s="39" t="n"/>
      <c r="P818" s="39" t="n"/>
      <c r="Q818" s="39" t="n"/>
      <c r="R818" s="39" t="n"/>
      <c r="S818" s="39" t="n"/>
      <c r="T818" s="39" t="n"/>
      <c r="U818" s="39" t="n"/>
      <c r="V818" s="39" t="n"/>
      <c r="W818" s="39" t="n"/>
      <c r="X818" s="39" t="n"/>
      <c r="Y818" s="39" t="n"/>
      <c r="Z818" s="39" t="n"/>
    </row>
    <row r="819" ht="15.75" customHeight="1" s="198">
      <c r="A819" s="39" t="n"/>
      <c r="B819" s="39" t="n"/>
      <c r="C819" s="39" t="n"/>
      <c r="D819" s="39" t="n"/>
      <c r="E819" s="39" t="n"/>
      <c r="F819" s="39" t="n"/>
      <c r="G819" s="39" t="n"/>
      <c r="H819" s="39" t="n"/>
      <c r="I819" s="39" t="n"/>
      <c r="J819" s="39" t="n"/>
      <c r="K819" s="39" t="n"/>
      <c r="L819" s="39" t="n"/>
      <c r="M819" s="39" t="n"/>
      <c r="N819" s="39" t="n"/>
      <c r="O819" s="39" t="n"/>
      <c r="P819" s="39" t="n"/>
      <c r="Q819" s="39" t="n"/>
      <c r="R819" s="39" t="n"/>
      <c r="S819" s="39" t="n"/>
      <c r="T819" s="39" t="n"/>
      <c r="U819" s="39" t="n"/>
      <c r="V819" s="39" t="n"/>
      <c r="W819" s="39" t="n"/>
      <c r="X819" s="39" t="n"/>
      <c r="Y819" s="39" t="n"/>
      <c r="Z819" s="39" t="n"/>
    </row>
    <row r="820" ht="15.75" customHeight="1" s="198">
      <c r="A820" s="39" t="n"/>
      <c r="B820" s="39" t="n"/>
      <c r="C820" s="39" t="n"/>
      <c r="D820" s="39" t="n"/>
      <c r="E820" s="39" t="n"/>
      <c r="F820" s="39" t="n"/>
      <c r="G820" s="39" t="n"/>
      <c r="H820" s="39" t="n"/>
      <c r="I820" s="39" t="n"/>
      <c r="J820" s="39" t="n"/>
      <c r="K820" s="39" t="n"/>
      <c r="L820" s="39" t="n"/>
      <c r="M820" s="39" t="n"/>
      <c r="N820" s="39" t="n"/>
      <c r="O820" s="39" t="n"/>
      <c r="P820" s="39" t="n"/>
      <c r="Q820" s="39" t="n"/>
      <c r="R820" s="39" t="n"/>
      <c r="S820" s="39" t="n"/>
      <c r="T820" s="39" t="n"/>
      <c r="U820" s="39" t="n"/>
      <c r="V820" s="39" t="n"/>
      <c r="W820" s="39" t="n"/>
      <c r="X820" s="39" t="n"/>
      <c r="Y820" s="39" t="n"/>
      <c r="Z820" s="39" t="n"/>
    </row>
    <row r="821" ht="15.75" customHeight="1" s="198">
      <c r="A821" s="39" t="n"/>
      <c r="B821" s="39" t="n"/>
      <c r="C821" s="39" t="n"/>
      <c r="D821" s="39" t="n"/>
      <c r="E821" s="39" t="n"/>
      <c r="F821" s="39" t="n"/>
      <c r="G821" s="39" t="n"/>
      <c r="H821" s="39" t="n"/>
      <c r="I821" s="39" t="n"/>
      <c r="J821" s="39" t="n"/>
      <c r="K821" s="39" t="n"/>
      <c r="L821" s="39" t="n"/>
      <c r="M821" s="39" t="n"/>
      <c r="N821" s="39" t="n"/>
      <c r="O821" s="39" t="n"/>
      <c r="P821" s="39" t="n"/>
      <c r="Q821" s="39" t="n"/>
      <c r="R821" s="39" t="n"/>
      <c r="S821" s="39" t="n"/>
      <c r="T821" s="39" t="n"/>
      <c r="U821" s="39" t="n"/>
      <c r="V821" s="39" t="n"/>
      <c r="W821" s="39" t="n"/>
      <c r="X821" s="39" t="n"/>
      <c r="Y821" s="39" t="n"/>
      <c r="Z821" s="39" t="n"/>
    </row>
    <row r="822" ht="15.75" customHeight="1" s="198">
      <c r="A822" s="39" t="n"/>
      <c r="B822" s="39" t="n"/>
      <c r="C822" s="39" t="n"/>
      <c r="D822" s="39" t="n"/>
      <c r="E822" s="39" t="n"/>
      <c r="F822" s="39" t="n"/>
      <c r="G822" s="39" t="n"/>
      <c r="H822" s="39" t="n"/>
      <c r="I822" s="39" t="n"/>
      <c r="J822" s="39" t="n"/>
      <c r="K822" s="39" t="n"/>
      <c r="L822" s="39" t="n"/>
      <c r="M822" s="39" t="n"/>
      <c r="N822" s="39" t="n"/>
      <c r="O822" s="39" t="n"/>
      <c r="P822" s="39" t="n"/>
      <c r="Q822" s="39" t="n"/>
      <c r="R822" s="39" t="n"/>
      <c r="S822" s="39" t="n"/>
      <c r="T822" s="39" t="n"/>
      <c r="U822" s="39" t="n"/>
      <c r="V822" s="39" t="n"/>
      <c r="W822" s="39" t="n"/>
      <c r="X822" s="39" t="n"/>
      <c r="Y822" s="39" t="n"/>
      <c r="Z822" s="39" t="n"/>
    </row>
    <row r="823" ht="15.75" customHeight="1" s="198">
      <c r="A823" s="39" t="n"/>
      <c r="B823" s="39" t="n"/>
      <c r="C823" s="39" t="n"/>
      <c r="D823" s="39" t="n"/>
      <c r="E823" s="39" t="n"/>
      <c r="F823" s="39" t="n"/>
      <c r="G823" s="39" t="n"/>
      <c r="H823" s="39" t="n"/>
      <c r="I823" s="39" t="n"/>
      <c r="J823" s="39" t="n"/>
      <c r="K823" s="39" t="n"/>
      <c r="L823" s="39" t="n"/>
      <c r="M823" s="39" t="n"/>
      <c r="N823" s="39" t="n"/>
      <c r="O823" s="39" t="n"/>
      <c r="P823" s="39" t="n"/>
      <c r="Q823" s="39" t="n"/>
      <c r="R823" s="39" t="n"/>
      <c r="S823" s="39" t="n"/>
      <c r="T823" s="39" t="n"/>
      <c r="U823" s="39" t="n"/>
      <c r="V823" s="39" t="n"/>
      <c r="W823" s="39" t="n"/>
      <c r="X823" s="39" t="n"/>
      <c r="Y823" s="39" t="n"/>
      <c r="Z823" s="39" t="n"/>
    </row>
    <row r="824" ht="15.75" customHeight="1" s="198">
      <c r="A824" s="39" t="n"/>
      <c r="B824" s="39" t="n"/>
      <c r="C824" s="39" t="n"/>
      <c r="D824" s="39" t="n"/>
      <c r="E824" s="39" t="n"/>
      <c r="F824" s="39" t="n"/>
      <c r="G824" s="39" t="n"/>
      <c r="H824" s="39" t="n"/>
      <c r="I824" s="39" t="n"/>
      <c r="J824" s="39" t="n"/>
      <c r="K824" s="39" t="n"/>
      <c r="L824" s="39" t="n"/>
      <c r="M824" s="39" t="n"/>
      <c r="N824" s="39" t="n"/>
      <c r="O824" s="39" t="n"/>
      <c r="P824" s="39" t="n"/>
      <c r="Q824" s="39" t="n"/>
      <c r="R824" s="39" t="n"/>
      <c r="S824" s="39" t="n"/>
      <c r="T824" s="39" t="n"/>
      <c r="U824" s="39" t="n"/>
      <c r="V824" s="39" t="n"/>
      <c r="W824" s="39" t="n"/>
      <c r="X824" s="39" t="n"/>
      <c r="Y824" s="39" t="n"/>
      <c r="Z824" s="39" t="n"/>
    </row>
    <row r="825" ht="15.75" customHeight="1" s="198">
      <c r="A825" s="39" t="n"/>
      <c r="B825" s="39" t="n"/>
      <c r="C825" s="39" t="n"/>
      <c r="D825" s="39" t="n"/>
      <c r="E825" s="39" t="n"/>
      <c r="F825" s="39" t="n"/>
      <c r="G825" s="39" t="n"/>
      <c r="H825" s="39" t="n"/>
      <c r="I825" s="39" t="n"/>
      <c r="J825" s="39" t="n"/>
      <c r="K825" s="39" t="n"/>
      <c r="L825" s="39" t="n"/>
      <c r="M825" s="39" t="n"/>
      <c r="N825" s="39" t="n"/>
      <c r="O825" s="39" t="n"/>
      <c r="P825" s="39" t="n"/>
      <c r="Q825" s="39" t="n"/>
      <c r="R825" s="39" t="n"/>
      <c r="S825" s="39" t="n"/>
      <c r="T825" s="39" t="n"/>
      <c r="U825" s="39" t="n"/>
      <c r="V825" s="39" t="n"/>
      <c r="W825" s="39" t="n"/>
      <c r="X825" s="39" t="n"/>
      <c r="Y825" s="39" t="n"/>
      <c r="Z825" s="39" t="n"/>
    </row>
    <row r="826" ht="15.75" customHeight="1" s="198">
      <c r="A826" s="39" t="n"/>
      <c r="B826" s="39" t="n"/>
      <c r="C826" s="39" t="n"/>
      <c r="D826" s="39" t="n"/>
      <c r="E826" s="39" t="n"/>
      <c r="F826" s="39" t="n"/>
      <c r="G826" s="39" t="n"/>
      <c r="H826" s="39" t="n"/>
      <c r="I826" s="39" t="n"/>
      <c r="J826" s="39" t="n"/>
      <c r="K826" s="39" t="n"/>
      <c r="L826" s="39" t="n"/>
      <c r="M826" s="39" t="n"/>
      <c r="N826" s="39" t="n"/>
      <c r="O826" s="39" t="n"/>
      <c r="P826" s="39" t="n"/>
      <c r="Q826" s="39" t="n"/>
      <c r="R826" s="39" t="n"/>
      <c r="S826" s="39" t="n"/>
      <c r="T826" s="39" t="n"/>
      <c r="U826" s="39" t="n"/>
      <c r="V826" s="39" t="n"/>
      <c r="W826" s="39" t="n"/>
      <c r="X826" s="39" t="n"/>
      <c r="Y826" s="39" t="n"/>
      <c r="Z826" s="39" t="n"/>
    </row>
    <row r="827" ht="15.75" customHeight="1" s="198">
      <c r="A827" s="39" t="n"/>
      <c r="B827" s="39" t="n"/>
      <c r="C827" s="39" t="n"/>
      <c r="D827" s="39" t="n"/>
      <c r="E827" s="39" t="n"/>
      <c r="F827" s="39" t="n"/>
      <c r="G827" s="39" t="n"/>
      <c r="H827" s="39" t="n"/>
      <c r="I827" s="39" t="n"/>
      <c r="J827" s="39" t="n"/>
      <c r="K827" s="39" t="n"/>
      <c r="L827" s="39" t="n"/>
      <c r="M827" s="39" t="n"/>
      <c r="N827" s="39" t="n"/>
      <c r="O827" s="39" t="n"/>
      <c r="P827" s="39" t="n"/>
      <c r="Q827" s="39" t="n"/>
      <c r="R827" s="39" t="n"/>
      <c r="S827" s="39" t="n"/>
      <c r="T827" s="39" t="n"/>
      <c r="U827" s="39" t="n"/>
      <c r="V827" s="39" t="n"/>
      <c r="W827" s="39" t="n"/>
      <c r="X827" s="39" t="n"/>
      <c r="Y827" s="39" t="n"/>
      <c r="Z827" s="39" t="n"/>
    </row>
    <row r="828" ht="15.75" customHeight="1" s="198">
      <c r="A828" s="39" t="n"/>
      <c r="B828" s="39" t="n"/>
      <c r="C828" s="39" t="n"/>
      <c r="D828" s="39" t="n"/>
      <c r="E828" s="39" t="n"/>
      <c r="F828" s="39" t="n"/>
      <c r="G828" s="39" t="n"/>
      <c r="H828" s="39" t="n"/>
      <c r="I828" s="39" t="n"/>
      <c r="J828" s="39" t="n"/>
      <c r="K828" s="39" t="n"/>
      <c r="L828" s="39" t="n"/>
      <c r="M828" s="39" t="n"/>
      <c r="N828" s="39" t="n"/>
      <c r="O828" s="39" t="n"/>
      <c r="P828" s="39" t="n"/>
      <c r="Q828" s="39" t="n"/>
      <c r="R828" s="39" t="n"/>
      <c r="S828" s="39" t="n"/>
      <c r="T828" s="39" t="n"/>
      <c r="U828" s="39" t="n"/>
      <c r="V828" s="39" t="n"/>
      <c r="W828" s="39" t="n"/>
      <c r="X828" s="39" t="n"/>
      <c r="Y828" s="39" t="n"/>
      <c r="Z828" s="39" t="n"/>
    </row>
    <row r="829" ht="15.75" customHeight="1" s="198">
      <c r="A829" s="39" t="n"/>
      <c r="B829" s="39" t="n"/>
      <c r="C829" s="39" t="n"/>
      <c r="D829" s="39" t="n"/>
      <c r="E829" s="39" t="n"/>
      <c r="F829" s="39" t="n"/>
      <c r="G829" s="39" t="n"/>
      <c r="H829" s="39" t="n"/>
      <c r="I829" s="39" t="n"/>
      <c r="J829" s="39" t="n"/>
      <c r="K829" s="39" t="n"/>
      <c r="L829" s="39" t="n"/>
      <c r="M829" s="39" t="n"/>
      <c r="N829" s="39" t="n"/>
      <c r="O829" s="39" t="n"/>
      <c r="P829" s="39" t="n"/>
      <c r="Q829" s="39" t="n"/>
      <c r="R829" s="39" t="n"/>
      <c r="S829" s="39" t="n"/>
      <c r="T829" s="39" t="n"/>
      <c r="U829" s="39" t="n"/>
      <c r="V829" s="39" t="n"/>
      <c r="W829" s="39" t="n"/>
      <c r="X829" s="39" t="n"/>
      <c r="Y829" s="39" t="n"/>
      <c r="Z829" s="39" t="n"/>
    </row>
    <row r="830" ht="15.75" customHeight="1" s="198">
      <c r="A830" s="39" t="n"/>
      <c r="B830" s="39" t="n"/>
      <c r="C830" s="39" t="n"/>
      <c r="D830" s="39" t="n"/>
      <c r="E830" s="39" t="n"/>
      <c r="F830" s="39" t="n"/>
      <c r="G830" s="39" t="n"/>
      <c r="H830" s="39" t="n"/>
      <c r="I830" s="39" t="n"/>
      <c r="J830" s="39" t="n"/>
      <c r="K830" s="39" t="n"/>
      <c r="L830" s="39" t="n"/>
      <c r="M830" s="39" t="n"/>
      <c r="N830" s="39" t="n"/>
      <c r="O830" s="39" t="n"/>
      <c r="P830" s="39" t="n"/>
      <c r="Q830" s="39" t="n"/>
      <c r="R830" s="39" t="n"/>
      <c r="S830" s="39" t="n"/>
      <c r="T830" s="39" t="n"/>
      <c r="U830" s="39" t="n"/>
      <c r="V830" s="39" t="n"/>
      <c r="W830" s="39" t="n"/>
      <c r="X830" s="39" t="n"/>
      <c r="Y830" s="39" t="n"/>
      <c r="Z830" s="39" t="n"/>
    </row>
    <row r="831" ht="15.75" customHeight="1" s="198">
      <c r="A831" s="39" t="n"/>
      <c r="B831" s="39" t="n"/>
      <c r="C831" s="39" t="n"/>
      <c r="D831" s="39" t="n"/>
      <c r="E831" s="39" t="n"/>
      <c r="F831" s="39" t="n"/>
      <c r="G831" s="39" t="n"/>
      <c r="H831" s="39" t="n"/>
      <c r="I831" s="39" t="n"/>
      <c r="J831" s="39" t="n"/>
      <c r="K831" s="39" t="n"/>
      <c r="L831" s="39" t="n"/>
      <c r="M831" s="39" t="n"/>
      <c r="N831" s="39" t="n"/>
      <c r="O831" s="39" t="n"/>
      <c r="P831" s="39" t="n"/>
      <c r="Q831" s="39" t="n"/>
      <c r="R831" s="39" t="n"/>
      <c r="S831" s="39" t="n"/>
      <c r="T831" s="39" t="n"/>
      <c r="U831" s="39" t="n"/>
      <c r="V831" s="39" t="n"/>
      <c r="W831" s="39" t="n"/>
      <c r="X831" s="39" t="n"/>
      <c r="Y831" s="39" t="n"/>
      <c r="Z831" s="39" t="n"/>
    </row>
    <row r="832" ht="15.75" customHeight="1" s="198">
      <c r="A832" s="39" t="n"/>
      <c r="B832" s="39" t="n"/>
      <c r="C832" s="39" t="n"/>
      <c r="D832" s="39" t="n"/>
      <c r="E832" s="39" t="n"/>
      <c r="F832" s="39" t="n"/>
      <c r="G832" s="39" t="n"/>
      <c r="H832" s="39" t="n"/>
      <c r="I832" s="39" t="n"/>
      <c r="J832" s="39" t="n"/>
      <c r="K832" s="39" t="n"/>
      <c r="L832" s="39" t="n"/>
      <c r="M832" s="39" t="n"/>
      <c r="N832" s="39" t="n"/>
      <c r="O832" s="39" t="n"/>
      <c r="P832" s="39" t="n"/>
      <c r="Q832" s="39" t="n"/>
      <c r="R832" s="39" t="n"/>
      <c r="S832" s="39" t="n"/>
      <c r="T832" s="39" t="n"/>
      <c r="U832" s="39" t="n"/>
      <c r="V832" s="39" t="n"/>
      <c r="W832" s="39" t="n"/>
      <c r="X832" s="39" t="n"/>
      <c r="Y832" s="39" t="n"/>
      <c r="Z832" s="39" t="n"/>
    </row>
    <row r="833" ht="15.75" customHeight="1" s="198">
      <c r="A833" s="39" t="n"/>
      <c r="B833" s="39" t="n"/>
      <c r="C833" s="39" t="n"/>
      <c r="D833" s="39" t="n"/>
      <c r="E833" s="39" t="n"/>
      <c r="F833" s="39" t="n"/>
      <c r="G833" s="39" t="n"/>
      <c r="H833" s="39" t="n"/>
      <c r="I833" s="39" t="n"/>
      <c r="J833" s="39" t="n"/>
      <c r="K833" s="39" t="n"/>
      <c r="L833" s="39" t="n"/>
      <c r="M833" s="39" t="n"/>
      <c r="N833" s="39" t="n"/>
      <c r="O833" s="39" t="n"/>
      <c r="P833" s="39" t="n"/>
      <c r="Q833" s="39" t="n"/>
      <c r="R833" s="39" t="n"/>
      <c r="S833" s="39" t="n"/>
      <c r="T833" s="39" t="n"/>
      <c r="U833" s="39" t="n"/>
      <c r="V833" s="39" t="n"/>
      <c r="W833" s="39" t="n"/>
      <c r="X833" s="39" t="n"/>
      <c r="Y833" s="39" t="n"/>
      <c r="Z833" s="39" t="n"/>
    </row>
    <row r="834" ht="15.75" customHeight="1" s="198">
      <c r="A834" s="39" t="n"/>
      <c r="B834" s="39" t="n"/>
      <c r="C834" s="39" t="n"/>
      <c r="D834" s="39" t="n"/>
      <c r="E834" s="39" t="n"/>
      <c r="F834" s="39" t="n"/>
      <c r="G834" s="39" t="n"/>
      <c r="H834" s="39" t="n"/>
      <c r="I834" s="39" t="n"/>
      <c r="J834" s="39" t="n"/>
      <c r="K834" s="39" t="n"/>
      <c r="L834" s="39" t="n"/>
      <c r="M834" s="39" t="n"/>
      <c r="N834" s="39" t="n"/>
      <c r="O834" s="39" t="n"/>
      <c r="P834" s="39" t="n"/>
      <c r="Q834" s="39" t="n"/>
      <c r="R834" s="39" t="n"/>
      <c r="S834" s="39" t="n"/>
      <c r="T834" s="39" t="n"/>
      <c r="U834" s="39" t="n"/>
      <c r="V834" s="39" t="n"/>
      <c r="W834" s="39" t="n"/>
      <c r="X834" s="39" t="n"/>
      <c r="Y834" s="39" t="n"/>
      <c r="Z834" s="39" t="n"/>
    </row>
    <row r="835" ht="15.75" customHeight="1" s="198">
      <c r="A835" s="39" t="n"/>
      <c r="B835" s="39" t="n"/>
      <c r="C835" s="39" t="n"/>
      <c r="D835" s="39" t="n"/>
      <c r="E835" s="39" t="n"/>
      <c r="F835" s="39" t="n"/>
      <c r="G835" s="39" t="n"/>
      <c r="H835" s="39" t="n"/>
      <c r="I835" s="39" t="n"/>
      <c r="J835" s="39" t="n"/>
      <c r="K835" s="39" t="n"/>
      <c r="L835" s="39" t="n"/>
      <c r="M835" s="39" t="n"/>
      <c r="N835" s="39" t="n"/>
      <c r="O835" s="39" t="n"/>
      <c r="P835" s="39" t="n"/>
      <c r="Q835" s="39" t="n"/>
      <c r="R835" s="39" t="n"/>
      <c r="S835" s="39" t="n"/>
      <c r="T835" s="39" t="n"/>
      <c r="U835" s="39" t="n"/>
      <c r="V835" s="39" t="n"/>
      <c r="W835" s="39" t="n"/>
      <c r="X835" s="39" t="n"/>
      <c r="Y835" s="39" t="n"/>
      <c r="Z835" s="39" t="n"/>
    </row>
    <row r="836" ht="15.75" customHeight="1" s="198">
      <c r="A836" s="39" t="n"/>
      <c r="B836" s="39" t="n"/>
      <c r="C836" s="39" t="n"/>
      <c r="D836" s="39" t="n"/>
      <c r="E836" s="39" t="n"/>
      <c r="F836" s="39" t="n"/>
      <c r="G836" s="39" t="n"/>
      <c r="H836" s="39" t="n"/>
      <c r="I836" s="39" t="n"/>
      <c r="J836" s="39" t="n"/>
      <c r="K836" s="39" t="n"/>
      <c r="L836" s="39" t="n"/>
      <c r="M836" s="39" t="n"/>
      <c r="N836" s="39" t="n"/>
      <c r="O836" s="39" t="n"/>
      <c r="P836" s="39" t="n"/>
      <c r="Q836" s="39" t="n"/>
      <c r="R836" s="39" t="n"/>
      <c r="S836" s="39" t="n"/>
      <c r="T836" s="39" t="n"/>
      <c r="U836" s="39" t="n"/>
      <c r="V836" s="39" t="n"/>
      <c r="W836" s="39" t="n"/>
      <c r="X836" s="39" t="n"/>
      <c r="Y836" s="39" t="n"/>
      <c r="Z836" s="39" t="n"/>
    </row>
    <row r="837" ht="15.75" customHeight="1" s="198">
      <c r="A837" s="39" t="n"/>
      <c r="B837" s="39" t="n"/>
      <c r="C837" s="39" t="n"/>
      <c r="D837" s="39" t="n"/>
      <c r="E837" s="39" t="n"/>
      <c r="F837" s="39" t="n"/>
      <c r="G837" s="39" t="n"/>
      <c r="H837" s="39" t="n"/>
      <c r="I837" s="39" t="n"/>
      <c r="J837" s="39" t="n"/>
      <c r="K837" s="39" t="n"/>
      <c r="L837" s="39" t="n"/>
      <c r="M837" s="39" t="n"/>
      <c r="N837" s="39" t="n"/>
      <c r="O837" s="39" t="n"/>
      <c r="P837" s="39" t="n"/>
      <c r="Q837" s="39" t="n"/>
      <c r="R837" s="39" t="n"/>
      <c r="S837" s="39" t="n"/>
      <c r="T837" s="39" t="n"/>
      <c r="U837" s="39" t="n"/>
      <c r="V837" s="39" t="n"/>
      <c r="W837" s="39" t="n"/>
      <c r="X837" s="39" t="n"/>
      <c r="Y837" s="39" t="n"/>
      <c r="Z837" s="39" t="n"/>
    </row>
    <row r="838" ht="15.75" customHeight="1" s="198">
      <c r="A838" s="39" t="n"/>
      <c r="B838" s="39" t="n"/>
      <c r="C838" s="39" t="n"/>
      <c r="D838" s="39" t="n"/>
      <c r="E838" s="39" t="n"/>
      <c r="F838" s="39" t="n"/>
      <c r="G838" s="39" t="n"/>
      <c r="H838" s="39" t="n"/>
      <c r="I838" s="39" t="n"/>
      <c r="J838" s="39" t="n"/>
      <c r="K838" s="39" t="n"/>
      <c r="L838" s="39" t="n"/>
      <c r="M838" s="39" t="n"/>
      <c r="N838" s="39" t="n"/>
      <c r="O838" s="39" t="n"/>
      <c r="P838" s="39" t="n"/>
      <c r="Q838" s="39" t="n"/>
      <c r="R838" s="39" t="n"/>
      <c r="S838" s="39" t="n"/>
      <c r="T838" s="39" t="n"/>
      <c r="U838" s="39" t="n"/>
      <c r="V838" s="39" t="n"/>
      <c r="W838" s="39" t="n"/>
      <c r="X838" s="39" t="n"/>
      <c r="Y838" s="39" t="n"/>
      <c r="Z838" s="39" t="n"/>
    </row>
    <row r="839" ht="15.75" customHeight="1" s="198">
      <c r="A839" s="39" t="n"/>
      <c r="B839" s="39" t="n"/>
      <c r="C839" s="39" t="n"/>
      <c r="D839" s="39" t="n"/>
      <c r="E839" s="39" t="n"/>
      <c r="F839" s="39" t="n"/>
      <c r="G839" s="39" t="n"/>
      <c r="H839" s="39" t="n"/>
      <c r="I839" s="39" t="n"/>
      <c r="J839" s="39" t="n"/>
      <c r="K839" s="39" t="n"/>
      <c r="L839" s="39" t="n"/>
      <c r="M839" s="39" t="n"/>
      <c r="N839" s="39" t="n"/>
      <c r="O839" s="39" t="n"/>
      <c r="P839" s="39" t="n"/>
      <c r="Q839" s="39" t="n"/>
      <c r="R839" s="39" t="n"/>
      <c r="S839" s="39" t="n"/>
      <c r="T839" s="39" t="n"/>
      <c r="U839" s="39" t="n"/>
      <c r="V839" s="39" t="n"/>
      <c r="W839" s="39" t="n"/>
      <c r="X839" s="39" t="n"/>
      <c r="Y839" s="39" t="n"/>
      <c r="Z839" s="39" t="n"/>
    </row>
    <row r="840" ht="15.75" customHeight="1" s="198">
      <c r="A840" s="39" t="n"/>
      <c r="B840" s="39" t="n"/>
      <c r="C840" s="39" t="n"/>
      <c r="D840" s="39" t="n"/>
      <c r="E840" s="39" t="n"/>
      <c r="F840" s="39" t="n"/>
      <c r="G840" s="39" t="n"/>
      <c r="H840" s="39" t="n"/>
      <c r="I840" s="39" t="n"/>
      <c r="J840" s="39" t="n"/>
      <c r="K840" s="39" t="n"/>
      <c r="L840" s="39" t="n"/>
      <c r="M840" s="39" t="n"/>
      <c r="N840" s="39" t="n"/>
      <c r="O840" s="39" t="n"/>
      <c r="P840" s="39" t="n"/>
      <c r="Q840" s="39" t="n"/>
      <c r="R840" s="39" t="n"/>
      <c r="S840" s="39" t="n"/>
      <c r="T840" s="39" t="n"/>
      <c r="U840" s="39" t="n"/>
      <c r="V840" s="39" t="n"/>
      <c r="W840" s="39" t="n"/>
      <c r="X840" s="39" t="n"/>
      <c r="Y840" s="39" t="n"/>
      <c r="Z840" s="39" t="n"/>
    </row>
    <row r="841" ht="15.75" customHeight="1" s="198">
      <c r="A841" s="39" t="n"/>
      <c r="B841" s="39" t="n"/>
      <c r="C841" s="39" t="n"/>
      <c r="D841" s="39" t="n"/>
      <c r="E841" s="39" t="n"/>
      <c r="F841" s="39" t="n"/>
      <c r="G841" s="39" t="n"/>
      <c r="H841" s="39" t="n"/>
      <c r="I841" s="39" t="n"/>
      <c r="J841" s="39" t="n"/>
      <c r="K841" s="39" t="n"/>
      <c r="L841" s="39" t="n"/>
      <c r="M841" s="39" t="n"/>
      <c r="N841" s="39" t="n"/>
      <c r="O841" s="39" t="n"/>
      <c r="P841" s="39" t="n"/>
      <c r="Q841" s="39" t="n"/>
      <c r="R841" s="39" t="n"/>
      <c r="S841" s="39" t="n"/>
      <c r="T841" s="39" t="n"/>
      <c r="U841" s="39" t="n"/>
      <c r="V841" s="39" t="n"/>
      <c r="W841" s="39" t="n"/>
      <c r="X841" s="39" t="n"/>
      <c r="Y841" s="39" t="n"/>
      <c r="Z841" s="39" t="n"/>
    </row>
    <row r="842" ht="15.75" customHeight="1" s="198">
      <c r="A842" s="39" t="n"/>
      <c r="B842" s="39" t="n"/>
      <c r="C842" s="39" t="n"/>
      <c r="D842" s="39" t="n"/>
      <c r="E842" s="39" t="n"/>
      <c r="F842" s="39" t="n"/>
      <c r="G842" s="39" t="n"/>
      <c r="H842" s="39" t="n"/>
      <c r="I842" s="39" t="n"/>
      <c r="J842" s="39" t="n"/>
      <c r="K842" s="39" t="n"/>
      <c r="L842" s="39" t="n"/>
      <c r="M842" s="39" t="n"/>
      <c r="N842" s="39" t="n"/>
      <c r="O842" s="39" t="n"/>
      <c r="P842" s="39" t="n"/>
      <c r="Q842" s="39" t="n"/>
      <c r="R842" s="39" t="n"/>
      <c r="S842" s="39" t="n"/>
      <c r="T842" s="39" t="n"/>
      <c r="U842" s="39" t="n"/>
      <c r="V842" s="39" t="n"/>
      <c r="W842" s="39" t="n"/>
      <c r="X842" s="39" t="n"/>
      <c r="Y842" s="39" t="n"/>
      <c r="Z842" s="39" t="n"/>
    </row>
    <row r="843" ht="15.75" customHeight="1" s="198">
      <c r="A843" s="39" t="n"/>
      <c r="B843" s="39" t="n"/>
      <c r="C843" s="39" t="n"/>
      <c r="D843" s="39" t="n"/>
      <c r="E843" s="39" t="n"/>
      <c r="F843" s="39" t="n"/>
      <c r="G843" s="39" t="n"/>
      <c r="H843" s="39" t="n"/>
      <c r="I843" s="39" t="n"/>
      <c r="J843" s="39" t="n"/>
      <c r="K843" s="39" t="n"/>
      <c r="L843" s="39" t="n"/>
      <c r="M843" s="39" t="n"/>
      <c r="N843" s="39" t="n"/>
      <c r="O843" s="39" t="n"/>
      <c r="P843" s="39" t="n"/>
      <c r="Q843" s="39" t="n"/>
      <c r="R843" s="39" t="n"/>
      <c r="S843" s="39" t="n"/>
      <c r="T843" s="39" t="n"/>
      <c r="U843" s="39" t="n"/>
      <c r="V843" s="39" t="n"/>
      <c r="W843" s="39" t="n"/>
      <c r="X843" s="39" t="n"/>
      <c r="Y843" s="39" t="n"/>
      <c r="Z843" s="39" t="n"/>
    </row>
    <row r="844" ht="15.75" customHeight="1" s="198">
      <c r="A844" s="39" t="n"/>
      <c r="B844" s="39" t="n"/>
      <c r="C844" s="39" t="n"/>
      <c r="D844" s="39" t="n"/>
      <c r="E844" s="39" t="n"/>
      <c r="F844" s="39" t="n"/>
      <c r="G844" s="39" t="n"/>
      <c r="H844" s="39" t="n"/>
      <c r="I844" s="39" t="n"/>
      <c r="J844" s="39" t="n"/>
      <c r="K844" s="39" t="n"/>
      <c r="L844" s="39" t="n"/>
      <c r="M844" s="39" t="n"/>
      <c r="N844" s="39" t="n"/>
      <c r="O844" s="39" t="n"/>
      <c r="P844" s="39" t="n"/>
      <c r="Q844" s="39" t="n"/>
      <c r="R844" s="39" t="n"/>
      <c r="S844" s="39" t="n"/>
      <c r="T844" s="39" t="n"/>
      <c r="U844" s="39" t="n"/>
      <c r="V844" s="39" t="n"/>
      <c r="W844" s="39" t="n"/>
      <c r="X844" s="39" t="n"/>
      <c r="Y844" s="39" t="n"/>
      <c r="Z844" s="39" t="n"/>
    </row>
    <row r="845" ht="15.75" customHeight="1" s="198">
      <c r="A845" s="39" t="n"/>
      <c r="B845" s="39" t="n"/>
      <c r="C845" s="39" t="n"/>
      <c r="D845" s="39" t="n"/>
      <c r="E845" s="39" t="n"/>
      <c r="F845" s="39" t="n"/>
      <c r="G845" s="39" t="n"/>
      <c r="H845" s="39" t="n"/>
      <c r="I845" s="39" t="n"/>
      <c r="J845" s="39" t="n"/>
      <c r="K845" s="39" t="n"/>
      <c r="L845" s="39" t="n"/>
      <c r="M845" s="39" t="n"/>
      <c r="N845" s="39" t="n"/>
      <c r="O845" s="39" t="n"/>
      <c r="P845" s="39" t="n"/>
      <c r="Q845" s="39" t="n"/>
      <c r="R845" s="39" t="n"/>
      <c r="S845" s="39" t="n"/>
      <c r="T845" s="39" t="n"/>
      <c r="U845" s="39" t="n"/>
      <c r="V845" s="39" t="n"/>
      <c r="W845" s="39" t="n"/>
      <c r="X845" s="39" t="n"/>
      <c r="Y845" s="39" t="n"/>
      <c r="Z845" s="39" t="n"/>
    </row>
    <row r="846" ht="15.75" customHeight="1" s="198">
      <c r="A846" s="39" t="n"/>
      <c r="B846" s="39" t="n"/>
      <c r="C846" s="39" t="n"/>
      <c r="D846" s="39" t="n"/>
      <c r="E846" s="39" t="n"/>
      <c r="F846" s="39" t="n"/>
      <c r="G846" s="39" t="n"/>
      <c r="H846" s="39" t="n"/>
      <c r="I846" s="39" t="n"/>
      <c r="J846" s="39" t="n"/>
      <c r="K846" s="39" t="n"/>
      <c r="L846" s="39" t="n"/>
      <c r="M846" s="39" t="n"/>
      <c r="N846" s="39" t="n"/>
      <c r="O846" s="39" t="n"/>
      <c r="P846" s="39" t="n"/>
      <c r="Q846" s="39" t="n"/>
      <c r="R846" s="39" t="n"/>
      <c r="S846" s="39" t="n"/>
      <c r="T846" s="39" t="n"/>
      <c r="U846" s="39" t="n"/>
      <c r="V846" s="39" t="n"/>
      <c r="W846" s="39" t="n"/>
      <c r="X846" s="39" t="n"/>
      <c r="Y846" s="39" t="n"/>
      <c r="Z846" s="39" t="n"/>
    </row>
    <row r="847" ht="15.75" customHeight="1" s="198">
      <c r="A847" s="39" t="n"/>
      <c r="B847" s="39" t="n"/>
      <c r="C847" s="39" t="n"/>
      <c r="D847" s="39" t="n"/>
      <c r="E847" s="39" t="n"/>
      <c r="F847" s="39" t="n"/>
      <c r="G847" s="39" t="n"/>
      <c r="H847" s="39" t="n"/>
      <c r="I847" s="39" t="n"/>
      <c r="J847" s="39" t="n"/>
      <c r="K847" s="39" t="n"/>
      <c r="L847" s="39" t="n"/>
      <c r="M847" s="39" t="n"/>
      <c r="N847" s="39" t="n"/>
      <c r="O847" s="39" t="n"/>
      <c r="P847" s="39" t="n"/>
      <c r="Q847" s="39" t="n"/>
      <c r="R847" s="39" t="n"/>
      <c r="S847" s="39" t="n"/>
      <c r="T847" s="39" t="n"/>
      <c r="U847" s="39" t="n"/>
      <c r="V847" s="39" t="n"/>
      <c r="W847" s="39" t="n"/>
      <c r="X847" s="39" t="n"/>
      <c r="Y847" s="39" t="n"/>
      <c r="Z847" s="39" t="n"/>
    </row>
    <row r="848" ht="15.75" customHeight="1" s="198">
      <c r="A848" s="39" t="n"/>
      <c r="B848" s="39" t="n"/>
      <c r="C848" s="39" t="n"/>
      <c r="D848" s="39" t="n"/>
      <c r="E848" s="39" t="n"/>
      <c r="F848" s="39" t="n"/>
      <c r="G848" s="39" t="n"/>
      <c r="H848" s="39" t="n"/>
      <c r="I848" s="39" t="n"/>
      <c r="J848" s="39" t="n"/>
      <c r="K848" s="39" t="n"/>
      <c r="L848" s="39" t="n"/>
      <c r="M848" s="39" t="n"/>
      <c r="N848" s="39" t="n"/>
      <c r="O848" s="39" t="n"/>
      <c r="P848" s="39" t="n"/>
      <c r="Q848" s="39" t="n"/>
      <c r="R848" s="39" t="n"/>
      <c r="S848" s="39" t="n"/>
      <c r="T848" s="39" t="n"/>
      <c r="U848" s="39" t="n"/>
      <c r="V848" s="39" t="n"/>
      <c r="W848" s="39" t="n"/>
      <c r="X848" s="39" t="n"/>
      <c r="Y848" s="39" t="n"/>
      <c r="Z848" s="39" t="n"/>
    </row>
    <row r="849" ht="15.75" customHeight="1" s="198">
      <c r="A849" s="39" t="n"/>
      <c r="B849" s="39" t="n"/>
      <c r="C849" s="39" t="n"/>
      <c r="D849" s="39" t="n"/>
      <c r="E849" s="39" t="n"/>
      <c r="F849" s="39" t="n"/>
      <c r="G849" s="39" t="n"/>
      <c r="H849" s="39" t="n"/>
      <c r="I849" s="39" t="n"/>
      <c r="J849" s="39" t="n"/>
      <c r="K849" s="39" t="n"/>
      <c r="L849" s="39" t="n"/>
      <c r="M849" s="39" t="n"/>
      <c r="N849" s="39" t="n"/>
      <c r="O849" s="39" t="n"/>
      <c r="P849" s="39" t="n"/>
      <c r="Q849" s="39" t="n"/>
      <c r="R849" s="39" t="n"/>
      <c r="S849" s="39" t="n"/>
      <c r="T849" s="39" t="n"/>
      <c r="U849" s="39" t="n"/>
      <c r="V849" s="39" t="n"/>
      <c r="W849" s="39" t="n"/>
      <c r="X849" s="39" t="n"/>
      <c r="Y849" s="39" t="n"/>
      <c r="Z849" s="39" t="n"/>
    </row>
    <row r="850" ht="15.75" customHeight="1" s="198">
      <c r="A850" s="39" t="n"/>
      <c r="B850" s="39" t="n"/>
      <c r="C850" s="39" t="n"/>
      <c r="D850" s="39" t="n"/>
      <c r="E850" s="39" t="n"/>
      <c r="F850" s="39" t="n"/>
      <c r="G850" s="39" t="n"/>
      <c r="H850" s="39" t="n"/>
      <c r="I850" s="39" t="n"/>
      <c r="J850" s="39" t="n"/>
      <c r="K850" s="39" t="n"/>
      <c r="L850" s="39" t="n"/>
      <c r="M850" s="39" t="n"/>
      <c r="N850" s="39" t="n"/>
      <c r="O850" s="39" t="n"/>
      <c r="P850" s="39" t="n"/>
      <c r="Q850" s="39" t="n"/>
      <c r="R850" s="39" t="n"/>
      <c r="S850" s="39" t="n"/>
      <c r="T850" s="39" t="n"/>
      <c r="U850" s="39" t="n"/>
      <c r="V850" s="39" t="n"/>
      <c r="W850" s="39" t="n"/>
      <c r="X850" s="39" t="n"/>
      <c r="Y850" s="39" t="n"/>
      <c r="Z850" s="39" t="n"/>
    </row>
    <row r="851" ht="15.75" customHeight="1" s="198">
      <c r="A851" s="39" t="n"/>
      <c r="B851" s="39" t="n"/>
      <c r="C851" s="39" t="n"/>
      <c r="D851" s="39" t="n"/>
      <c r="E851" s="39" t="n"/>
      <c r="F851" s="39" t="n"/>
      <c r="G851" s="39" t="n"/>
      <c r="H851" s="39" t="n"/>
      <c r="I851" s="39" t="n"/>
      <c r="J851" s="39" t="n"/>
      <c r="K851" s="39" t="n"/>
      <c r="L851" s="39" t="n"/>
      <c r="M851" s="39" t="n"/>
      <c r="N851" s="39" t="n"/>
      <c r="O851" s="39" t="n"/>
      <c r="P851" s="39" t="n"/>
      <c r="Q851" s="39" t="n"/>
      <c r="R851" s="39" t="n"/>
      <c r="S851" s="39" t="n"/>
      <c r="T851" s="39" t="n"/>
      <c r="U851" s="39" t="n"/>
      <c r="V851" s="39" t="n"/>
      <c r="W851" s="39" t="n"/>
      <c r="X851" s="39" t="n"/>
      <c r="Y851" s="39" t="n"/>
      <c r="Z851" s="39" t="n"/>
    </row>
    <row r="852" ht="15.75" customHeight="1" s="198">
      <c r="A852" s="39" t="n"/>
      <c r="B852" s="39" t="n"/>
      <c r="C852" s="39" t="n"/>
      <c r="D852" s="39" t="n"/>
      <c r="E852" s="39" t="n"/>
      <c r="F852" s="39" t="n"/>
      <c r="G852" s="39" t="n"/>
      <c r="H852" s="39" t="n"/>
      <c r="I852" s="39" t="n"/>
      <c r="J852" s="39" t="n"/>
      <c r="K852" s="39" t="n"/>
      <c r="L852" s="39" t="n"/>
      <c r="M852" s="39" t="n"/>
      <c r="N852" s="39" t="n"/>
      <c r="O852" s="39" t="n"/>
      <c r="P852" s="39" t="n"/>
      <c r="Q852" s="39" t="n"/>
      <c r="R852" s="39" t="n"/>
      <c r="S852" s="39" t="n"/>
      <c r="T852" s="39" t="n"/>
      <c r="U852" s="39" t="n"/>
      <c r="V852" s="39" t="n"/>
      <c r="W852" s="39" t="n"/>
      <c r="X852" s="39" t="n"/>
      <c r="Y852" s="39" t="n"/>
      <c r="Z852" s="39" t="n"/>
    </row>
    <row r="853" ht="15.75" customHeight="1" s="198">
      <c r="A853" s="39" t="n"/>
      <c r="B853" s="39" t="n"/>
      <c r="C853" s="39" t="n"/>
      <c r="D853" s="39" t="n"/>
      <c r="E853" s="39" t="n"/>
      <c r="F853" s="39" t="n"/>
      <c r="G853" s="39" t="n"/>
      <c r="H853" s="39" t="n"/>
      <c r="I853" s="39" t="n"/>
      <c r="J853" s="39" t="n"/>
      <c r="K853" s="39" t="n"/>
      <c r="L853" s="39" t="n"/>
      <c r="M853" s="39" t="n"/>
      <c r="N853" s="39" t="n"/>
      <c r="O853" s="39" t="n"/>
      <c r="P853" s="39" t="n"/>
      <c r="Q853" s="39" t="n"/>
      <c r="R853" s="39" t="n"/>
      <c r="S853" s="39" t="n"/>
      <c r="T853" s="39" t="n"/>
      <c r="U853" s="39" t="n"/>
      <c r="V853" s="39" t="n"/>
      <c r="W853" s="39" t="n"/>
      <c r="X853" s="39" t="n"/>
      <c r="Y853" s="39" t="n"/>
      <c r="Z853" s="39" t="n"/>
    </row>
    <row r="854" ht="15.75" customHeight="1" s="198">
      <c r="A854" s="39" t="n"/>
      <c r="B854" s="39" t="n"/>
      <c r="C854" s="39" t="n"/>
      <c r="D854" s="39" t="n"/>
      <c r="E854" s="39" t="n"/>
      <c r="F854" s="39" t="n"/>
      <c r="G854" s="39" t="n"/>
      <c r="H854" s="39" t="n"/>
      <c r="I854" s="39" t="n"/>
      <c r="J854" s="39" t="n"/>
      <c r="K854" s="39" t="n"/>
      <c r="L854" s="39" t="n"/>
      <c r="M854" s="39" t="n"/>
      <c r="N854" s="39" t="n"/>
      <c r="O854" s="39" t="n"/>
      <c r="P854" s="39" t="n"/>
      <c r="Q854" s="39" t="n"/>
      <c r="R854" s="39" t="n"/>
      <c r="S854" s="39" t="n"/>
      <c r="T854" s="39" t="n"/>
      <c r="U854" s="39" t="n"/>
      <c r="V854" s="39" t="n"/>
      <c r="W854" s="39" t="n"/>
      <c r="X854" s="39" t="n"/>
      <c r="Y854" s="39" t="n"/>
      <c r="Z854" s="39" t="n"/>
    </row>
    <row r="855" ht="15.75" customHeight="1" s="198">
      <c r="A855" s="39" t="n"/>
      <c r="B855" s="39" t="n"/>
      <c r="C855" s="39" t="n"/>
      <c r="D855" s="39" t="n"/>
      <c r="E855" s="39" t="n"/>
      <c r="F855" s="39" t="n"/>
      <c r="G855" s="39" t="n"/>
      <c r="H855" s="39" t="n"/>
      <c r="I855" s="39" t="n"/>
      <c r="J855" s="39" t="n"/>
      <c r="K855" s="39" t="n"/>
      <c r="L855" s="39" t="n"/>
      <c r="M855" s="39" t="n"/>
      <c r="N855" s="39" t="n"/>
      <c r="O855" s="39" t="n"/>
      <c r="P855" s="39" t="n"/>
      <c r="Q855" s="39" t="n"/>
      <c r="R855" s="39" t="n"/>
      <c r="S855" s="39" t="n"/>
      <c r="T855" s="39" t="n"/>
      <c r="U855" s="39" t="n"/>
      <c r="V855" s="39" t="n"/>
      <c r="W855" s="39" t="n"/>
      <c r="X855" s="39" t="n"/>
      <c r="Y855" s="39" t="n"/>
      <c r="Z855" s="39" t="n"/>
    </row>
    <row r="856" ht="15.75" customHeight="1" s="198">
      <c r="A856" s="39" t="n"/>
      <c r="B856" s="39" t="n"/>
      <c r="C856" s="39" t="n"/>
      <c r="D856" s="39" t="n"/>
      <c r="E856" s="39" t="n"/>
      <c r="F856" s="39" t="n"/>
      <c r="G856" s="39" t="n"/>
      <c r="H856" s="39" t="n"/>
      <c r="I856" s="39" t="n"/>
      <c r="J856" s="39" t="n"/>
      <c r="K856" s="39" t="n"/>
      <c r="L856" s="39" t="n"/>
      <c r="M856" s="39" t="n"/>
      <c r="N856" s="39" t="n"/>
      <c r="O856" s="39" t="n"/>
      <c r="P856" s="39" t="n"/>
      <c r="Q856" s="39" t="n"/>
      <c r="R856" s="39" t="n"/>
      <c r="S856" s="39" t="n"/>
      <c r="T856" s="39" t="n"/>
      <c r="U856" s="39" t="n"/>
      <c r="V856" s="39" t="n"/>
      <c r="W856" s="39" t="n"/>
      <c r="X856" s="39" t="n"/>
      <c r="Y856" s="39" t="n"/>
      <c r="Z856" s="39" t="n"/>
    </row>
    <row r="857" ht="15.75" customHeight="1" s="198">
      <c r="A857" s="39" t="n"/>
      <c r="B857" s="39" t="n"/>
      <c r="C857" s="39" t="n"/>
      <c r="D857" s="39" t="n"/>
      <c r="E857" s="39" t="n"/>
      <c r="F857" s="39" t="n"/>
      <c r="G857" s="39" t="n"/>
      <c r="H857" s="39" t="n"/>
      <c r="I857" s="39" t="n"/>
      <c r="J857" s="39" t="n"/>
      <c r="K857" s="39" t="n"/>
      <c r="L857" s="39" t="n"/>
      <c r="M857" s="39" t="n"/>
      <c r="N857" s="39" t="n"/>
      <c r="O857" s="39" t="n"/>
      <c r="P857" s="39" t="n"/>
      <c r="Q857" s="39" t="n"/>
      <c r="R857" s="39" t="n"/>
      <c r="S857" s="39" t="n"/>
      <c r="T857" s="39" t="n"/>
      <c r="U857" s="39" t="n"/>
      <c r="V857" s="39" t="n"/>
      <c r="W857" s="39" t="n"/>
      <c r="X857" s="39" t="n"/>
      <c r="Y857" s="39" t="n"/>
      <c r="Z857" s="39" t="n"/>
    </row>
    <row r="858" ht="15.75" customHeight="1" s="198">
      <c r="A858" s="39" t="n"/>
      <c r="B858" s="39" t="n"/>
      <c r="C858" s="39" t="n"/>
      <c r="D858" s="39" t="n"/>
      <c r="E858" s="39" t="n"/>
      <c r="F858" s="39" t="n"/>
      <c r="G858" s="39" t="n"/>
      <c r="H858" s="39" t="n"/>
      <c r="I858" s="39" t="n"/>
      <c r="J858" s="39" t="n"/>
      <c r="K858" s="39" t="n"/>
      <c r="L858" s="39" t="n"/>
      <c r="M858" s="39" t="n"/>
      <c r="N858" s="39" t="n"/>
      <c r="O858" s="39" t="n"/>
      <c r="P858" s="39" t="n"/>
      <c r="Q858" s="39" t="n"/>
      <c r="R858" s="39" t="n"/>
      <c r="S858" s="39" t="n"/>
      <c r="T858" s="39" t="n"/>
      <c r="U858" s="39" t="n"/>
      <c r="V858" s="39" t="n"/>
      <c r="W858" s="39" t="n"/>
      <c r="X858" s="39" t="n"/>
      <c r="Y858" s="39" t="n"/>
      <c r="Z858" s="39" t="n"/>
    </row>
    <row r="859" ht="15.75" customHeight="1" s="198">
      <c r="A859" s="39" t="n"/>
      <c r="B859" s="39" t="n"/>
      <c r="C859" s="39" t="n"/>
      <c r="D859" s="39" t="n"/>
      <c r="E859" s="39" t="n"/>
      <c r="F859" s="39" t="n"/>
      <c r="G859" s="39" t="n"/>
      <c r="H859" s="39" t="n"/>
      <c r="I859" s="39" t="n"/>
      <c r="J859" s="39" t="n"/>
      <c r="K859" s="39" t="n"/>
      <c r="L859" s="39" t="n"/>
      <c r="M859" s="39" t="n"/>
      <c r="N859" s="39" t="n"/>
      <c r="O859" s="39" t="n"/>
      <c r="P859" s="39" t="n"/>
      <c r="Q859" s="39" t="n"/>
      <c r="R859" s="39" t="n"/>
      <c r="S859" s="39" t="n"/>
      <c r="T859" s="39" t="n"/>
      <c r="U859" s="39" t="n"/>
      <c r="V859" s="39" t="n"/>
      <c r="W859" s="39" t="n"/>
      <c r="X859" s="39" t="n"/>
      <c r="Y859" s="39" t="n"/>
      <c r="Z859" s="39" t="n"/>
    </row>
    <row r="860" ht="15.75" customHeight="1" s="198">
      <c r="A860" s="39" t="n"/>
      <c r="B860" s="39" t="n"/>
      <c r="C860" s="39" t="n"/>
      <c r="D860" s="39" t="n"/>
      <c r="E860" s="39" t="n"/>
      <c r="F860" s="39" t="n"/>
      <c r="G860" s="39" t="n"/>
      <c r="H860" s="39" t="n"/>
      <c r="I860" s="39" t="n"/>
      <c r="J860" s="39" t="n"/>
      <c r="K860" s="39" t="n"/>
      <c r="L860" s="39" t="n"/>
      <c r="M860" s="39" t="n"/>
      <c r="N860" s="39" t="n"/>
      <c r="O860" s="39" t="n"/>
      <c r="P860" s="39" t="n"/>
      <c r="Q860" s="39" t="n"/>
      <c r="R860" s="39" t="n"/>
      <c r="S860" s="39" t="n"/>
      <c r="T860" s="39" t="n"/>
      <c r="U860" s="39" t="n"/>
      <c r="V860" s="39" t="n"/>
      <c r="W860" s="39" t="n"/>
      <c r="X860" s="39" t="n"/>
      <c r="Y860" s="39" t="n"/>
      <c r="Z860" s="39" t="n"/>
    </row>
    <row r="861" ht="15.75" customHeight="1" s="198">
      <c r="A861" s="39" t="n"/>
      <c r="B861" s="39" t="n"/>
      <c r="C861" s="39" t="n"/>
      <c r="D861" s="39" t="n"/>
      <c r="E861" s="39" t="n"/>
      <c r="F861" s="39" t="n"/>
      <c r="G861" s="39" t="n"/>
      <c r="H861" s="39" t="n"/>
      <c r="I861" s="39" t="n"/>
      <c r="J861" s="39" t="n"/>
      <c r="K861" s="39" t="n"/>
      <c r="L861" s="39" t="n"/>
      <c r="M861" s="39" t="n"/>
      <c r="N861" s="39" t="n"/>
      <c r="O861" s="39" t="n"/>
      <c r="P861" s="39" t="n"/>
      <c r="Q861" s="39" t="n"/>
      <c r="R861" s="39" t="n"/>
      <c r="S861" s="39" t="n"/>
      <c r="T861" s="39" t="n"/>
      <c r="U861" s="39" t="n"/>
      <c r="V861" s="39" t="n"/>
      <c r="W861" s="39" t="n"/>
      <c r="X861" s="39" t="n"/>
      <c r="Y861" s="39" t="n"/>
      <c r="Z861" s="39" t="n"/>
    </row>
    <row r="862" ht="15.75" customHeight="1" s="198">
      <c r="A862" s="39" t="n"/>
      <c r="B862" s="39" t="n"/>
      <c r="C862" s="39" t="n"/>
      <c r="D862" s="39" t="n"/>
      <c r="E862" s="39" t="n"/>
      <c r="F862" s="39" t="n"/>
      <c r="G862" s="39" t="n"/>
      <c r="H862" s="39" t="n"/>
      <c r="I862" s="39" t="n"/>
      <c r="J862" s="39" t="n"/>
      <c r="K862" s="39" t="n"/>
      <c r="L862" s="39" t="n"/>
      <c r="M862" s="39" t="n"/>
      <c r="N862" s="39" t="n"/>
      <c r="O862" s="39" t="n"/>
      <c r="P862" s="39" t="n"/>
      <c r="Q862" s="39" t="n"/>
      <c r="R862" s="39" t="n"/>
      <c r="S862" s="39" t="n"/>
      <c r="T862" s="39" t="n"/>
      <c r="U862" s="39" t="n"/>
      <c r="V862" s="39" t="n"/>
      <c r="W862" s="39" t="n"/>
      <c r="X862" s="39" t="n"/>
      <c r="Y862" s="39" t="n"/>
      <c r="Z862" s="39" t="n"/>
    </row>
    <row r="863" ht="15.75" customHeight="1" s="198">
      <c r="A863" s="39" t="n"/>
      <c r="B863" s="39" t="n"/>
      <c r="C863" s="39" t="n"/>
      <c r="D863" s="39" t="n"/>
      <c r="E863" s="39" t="n"/>
      <c r="F863" s="39" t="n"/>
      <c r="G863" s="39" t="n"/>
      <c r="H863" s="39" t="n"/>
      <c r="I863" s="39" t="n"/>
      <c r="J863" s="39" t="n"/>
      <c r="K863" s="39" t="n"/>
      <c r="L863" s="39" t="n"/>
      <c r="M863" s="39" t="n"/>
      <c r="N863" s="39" t="n"/>
      <c r="O863" s="39" t="n"/>
      <c r="P863" s="39" t="n"/>
      <c r="Q863" s="39" t="n"/>
      <c r="R863" s="39" t="n"/>
      <c r="S863" s="39" t="n"/>
      <c r="T863" s="39" t="n"/>
      <c r="U863" s="39" t="n"/>
      <c r="V863" s="39" t="n"/>
      <c r="W863" s="39" t="n"/>
      <c r="X863" s="39" t="n"/>
      <c r="Y863" s="39" t="n"/>
      <c r="Z863" s="39" t="n"/>
    </row>
    <row r="864" ht="15.75" customHeight="1" s="198">
      <c r="A864" s="39" t="n"/>
      <c r="B864" s="39" t="n"/>
      <c r="C864" s="39" t="n"/>
      <c r="D864" s="39" t="n"/>
      <c r="E864" s="39" t="n"/>
      <c r="F864" s="39" t="n"/>
      <c r="G864" s="39" t="n"/>
      <c r="H864" s="39" t="n"/>
      <c r="I864" s="39" t="n"/>
      <c r="J864" s="39" t="n"/>
      <c r="K864" s="39" t="n"/>
      <c r="L864" s="39" t="n"/>
      <c r="M864" s="39" t="n"/>
      <c r="N864" s="39" t="n"/>
      <c r="O864" s="39" t="n"/>
      <c r="P864" s="39" t="n"/>
      <c r="Q864" s="39" t="n"/>
      <c r="R864" s="39" t="n"/>
      <c r="S864" s="39" t="n"/>
      <c r="T864" s="39" t="n"/>
      <c r="U864" s="39" t="n"/>
      <c r="V864" s="39" t="n"/>
      <c r="W864" s="39" t="n"/>
      <c r="X864" s="39" t="n"/>
      <c r="Y864" s="39" t="n"/>
      <c r="Z864" s="39" t="n"/>
    </row>
    <row r="865" ht="15.75" customHeight="1" s="198">
      <c r="A865" s="39" t="n"/>
      <c r="B865" s="39" t="n"/>
      <c r="C865" s="39" t="n"/>
      <c r="D865" s="39" t="n"/>
      <c r="E865" s="39" t="n"/>
      <c r="F865" s="39" t="n"/>
      <c r="G865" s="39" t="n"/>
      <c r="H865" s="39" t="n"/>
      <c r="I865" s="39" t="n"/>
      <c r="J865" s="39" t="n"/>
      <c r="K865" s="39" t="n"/>
      <c r="L865" s="39" t="n"/>
      <c r="M865" s="39" t="n"/>
      <c r="N865" s="39" t="n"/>
      <c r="O865" s="39" t="n"/>
      <c r="P865" s="39" t="n"/>
      <c r="Q865" s="39" t="n"/>
      <c r="R865" s="39" t="n"/>
      <c r="S865" s="39" t="n"/>
      <c r="T865" s="39" t="n"/>
      <c r="U865" s="39" t="n"/>
      <c r="V865" s="39" t="n"/>
      <c r="W865" s="39" t="n"/>
      <c r="X865" s="39" t="n"/>
      <c r="Y865" s="39" t="n"/>
      <c r="Z865" s="39" t="n"/>
    </row>
    <row r="866" ht="15.75" customHeight="1" s="198">
      <c r="A866" s="39" t="n"/>
      <c r="B866" s="39" t="n"/>
      <c r="C866" s="39" t="n"/>
      <c r="D866" s="39" t="n"/>
      <c r="E866" s="39" t="n"/>
      <c r="F866" s="39" t="n"/>
      <c r="G866" s="39" t="n"/>
      <c r="H866" s="39" t="n"/>
      <c r="I866" s="39" t="n"/>
      <c r="J866" s="39" t="n"/>
      <c r="K866" s="39" t="n"/>
      <c r="L866" s="39" t="n"/>
      <c r="M866" s="39" t="n"/>
      <c r="N866" s="39" t="n"/>
      <c r="O866" s="39" t="n"/>
      <c r="P866" s="39" t="n"/>
      <c r="Q866" s="39" t="n"/>
      <c r="R866" s="39" t="n"/>
      <c r="S866" s="39" t="n"/>
      <c r="T866" s="39" t="n"/>
      <c r="U866" s="39" t="n"/>
      <c r="V866" s="39" t="n"/>
      <c r="W866" s="39" t="n"/>
      <c r="X866" s="39" t="n"/>
      <c r="Y866" s="39" t="n"/>
      <c r="Z866" s="39" t="n"/>
    </row>
    <row r="867" ht="15.75" customHeight="1" s="198">
      <c r="A867" s="39" t="n"/>
      <c r="B867" s="39" t="n"/>
      <c r="C867" s="39" t="n"/>
      <c r="D867" s="39" t="n"/>
      <c r="E867" s="39" t="n"/>
      <c r="F867" s="39" t="n"/>
      <c r="G867" s="39" t="n"/>
      <c r="H867" s="39" t="n"/>
      <c r="I867" s="39" t="n"/>
      <c r="J867" s="39" t="n"/>
      <c r="K867" s="39" t="n"/>
      <c r="L867" s="39" t="n"/>
      <c r="M867" s="39" t="n"/>
      <c r="N867" s="39" t="n"/>
      <c r="O867" s="39" t="n"/>
      <c r="P867" s="39" t="n"/>
      <c r="Q867" s="39" t="n"/>
      <c r="R867" s="39" t="n"/>
      <c r="S867" s="39" t="n"/>
      <c r="T867" s="39" t="n"/>
      <c r="U867" s="39" t="n"/>
      <c r="V867" s="39" t="n"/>
      <c r="W867" s="39" t="n"/>
      <c r="X867" s="39" t="n"/>
      <c r="Y867" s="39" t="n"/>
      <c r="Z867" s="39" t="n"/>
    </row>
    <row r="868" ht="15.75" customHeight="1" s="198">
      <c r="A868" s="39" t="n"/>
      <c r="B868" s="39" t="n"/>
      <c r="C868" s="39" t="n"/>
      <c r="D868" s="39" t="n"/>
      <c r="E868" s="39" t="n"/>
      <c r="F868" s="39" t="n"/>
      <c r="G868" s="39" t="n"/>
      <c r="H868" s="39" t="n"/>
      <c r="I868" s="39" t="n"/>
      <c r="J868" s="39" t="n"/>
      <c r="K868" s="39" t="n"/>
      <c r="L868" s="39" t="n"/>
      <c r="M868" s="39" t="n"/>
      <c r="N868" s="39" t="n"/>
      <c r="O868" s="39" t="n"/>
      <c r="P868" s="39" t="n"/>
      <c r="Q868" s="39" t="n"/>
      <c r="R868" s="39" t="n"/>
      <c r="S868" s="39" t="n"/>
      <c r="T868" s="39" t="n"/>
      <c r="U868" s="39" t="n"/>
      <c r="V868" s="39" t="n"/>
      <c r="W868" s="39" t="n"/>
      <c r="X868" s="39" t="n"/>
      <c r="Y868" s="39" t="n"/>
      <c r="Z868" s="39" t="n"/>
    </row>
    <row r="869" ht="15.75" customHeight="1" s="198">
      <c r="A869" s="39" t="n"/>
      <c r="B869" s="39" t="n"/>
      <c r="C869" s="39" t="n"/>
      <c r="D869" s="39" t="n"/>
      <c r="E869" s="39" t="n"/>
      <c r="F869" s="39" t="n"/>
      <c r="G869" s="39" t="n"/>
      <c r="H869" s="39" t="n"/>
      <c r="I869" s="39" t="n"/>
      <c r="J869" s="39" t="n"/>
      <c r="K869" s="39" t="n"/>
      <c r="L869" s="39" t="n"/>
      <c r="M869" s="39" t="n"/>
      <c r="N869" s="39" t="n"/>
      <c r="O869" s="39" t="n"/>
      <c r="P869" s="39" t="n"/>
      <c r="Q869" s="39" t="n"/>
      <c r="R869" s="39" t="n"/>
      <c r="S869" s="39" t="n"/>
      <c r="T869" s="39" t="n"/>
      <c r="U869" s="39" t="n"/>
      <c r="V869" s="39" t="n"/>
      <c r="W869" s="39" t="n"/>
      <c r="X869" s="39" t="n"/>
      <c r="Y869" s="39" t="n"/>
      <c r="Z869" s="39" t="n"/>
    </row>
    <row r="870" ht="15.75" customHeight="1" s="198">
      <c r="A870" s="39" t="n"/>
      <c r="B870" s="39" t="n"/>
      <c r="C870" s="39" t="n"/>
      <c r="D870" s="39" t="n"/>
      <c r="E870" s="39" t="n"/>
      <c r="F870" s="39" t="n"/>
      <c r="G870" s="39" t="n"/>
      <c r="H870" s="39" t="n"/>
      <c r="I870" s="39" t="n"/>
      <c r="J870" s="39" t="n"/>
      <c r="K870" s="39" t="n"/>
      <c r="L870" s="39" t="n"/>
      <c r="M870" s="39" t="n"/>
      <c r="N870" s="39" t="n"/>
      <c r="O870" s="39" t="n"/>
      <c r="P870" s="39" t="n"/>
      <c r="Q870" s="39" t="n"/>
      <c r="R870" s="39" t="n"/>
      <c r="S870" s="39" t="n"/>
      <c r="T870" s="39" t="n"/>
      <c r="U870" s="39" t="n"/>
      <c r="V870" s="39" t="n"/>
      <c r="W870" s="39" t="n"/>
      <c r="X870" s="39" t="n"/>
      <c r="Y870" s="39" t="n"/>
      <c r="Z870" s="39" t="n"/>
    </row>
    <row r="871" ht="15.75" customHeight="1" s="198">
      <c r="A871" s="39" t="n"/>
      <c r="B871" s="39" t="n"/>
      <c r="C871" s="39" t="n"/>
      <c r="D871" s="39" t="n"/>
      <c r="E871" s="39" t="n"/>
      <c r="F871" s="39" t="n"/>
      <c r="G871" s="39" t="n"/>
      <c r="H871" s="39" t="n"/>
      <c r="I871" s="39" t="n"/>
      <c r="J871" s="39" t="n"/>
      <c r="K871" s="39" t="n"/>
      <c r="L871" s="39" t="n"/>
      <c r="M871" s="39" t="n"/>
      <c r="N871" s="39" t="n"/>
      <c r="O871" s="39" t="n"/>
      <c r="P871" s="39" t="n"/>
      <c r="Q871" s="39" t="n"/>
      <c r="R871" s="39" t="n"/>
      <c r="S871" s="39" t="n"/>
      <c r="T871" s="39" t="n"/>
      <c r="U871" s="39" t="n"/>
      <c r="V871" s="39" t="n"/>
      <c r="W871" s="39" t="n"/>
      <c r="X871" s="39" t="n"/>
      <c r="Y871" s="39" t="n"/>
      <c r="Z871" s="39" t="n"/>
    </row>
    <row r="872" ht="15.75" customHeight="1" s="198">
      <c r="A872" s="39" t="n"/>
      <c r="B872" s="39" t="n"/>
      <c r="C872" s="39" t="n"/>
      <c r="D872" s="39" t="n"/>
      <c r="E872" s="39" t="n"/>
      <c r="F872" s="39" t="n"/>
      <c r="G872" s="39" t="n"/>
      <c r="H872" s="39" t="n"/>
      <c r="I872" s="39" t="n"/>
      <c r="J872" s="39" t="n"/>
      <c r="K872" s="39" t="n"/>
      <c r="L872" s="39" t="n"/>
      <c r="M872" s="39" t="n"/>
      <c r="N872" s="39" t="n"/>
      <c r="O872" s="39" t="n"/>
      <c r="P872" s="39" t="n"/>
      <c r="Q872" s="39" t="n"/>
      <c r="R872" s="39" t="n"/>
      <c r="S872" s="39" t="n"/>
      <c r="T872" s="39" t="n"/>
      <c r="U872" s="39" t="n"/>
      <c r="V872" s="39" t="n"/>
      <c r="W872" s="39" t="n"/>
      <c r="X872" s="39" t="n"/>
      <c r="Y872" s="39" t="n"/>
      <c r="Z872" s="39" t="n"/>
    </row>
    <row r="873" ht="15.75" customHeight="1" s="198">
      <c r="A873" s="39" t="n"/>
      <c r="B873" s="39" t="n"/>
      <c r="C873" s="39" t="n"/>
      <c r="D873" s="39" t="n"/>
      <c r="E873" s="39" t="n"/>
      <c r="F873" s="39" t="n"/>
      <c r="G873" s="39" t="n"/>
      <c r="H873" s="39" t="n"/>
      <c r="I873" s="39" t="n"/>
      <c r="J873" s="39" t="n"/>
      <c r="K873" s="39" t="n"/>
      <c r="L873" s="39" t="n"/>
      <c r="M873" s="39" t="n"/>
      <c r="N873" s="39" t="n"/>
      <c r="O873" s="39" t="n"/>
      <c r="P873" s="39" t="n"/>
      <c r="Q873" s="39" t="n"/>
      <c r="R873" s="39" t="n"/>
      <c r="S873" s="39" t="n"/>
      <c r="T873" s="39" t="n"/>
      <c r="U873" s="39" t="n"/>
      <c r="V873" s="39" t="n"/>
      <c r="W873" s="39" t="n"/>
      <c r="X873" s="39" t="n"/>
      <c r="Y873" s="39" t="n"/>
      <c r="Z873" s="39" t="n"/>
    </row>
    <row r="874" ht="15.75" customHeight="1" s="198">
      <c r="A874" s="39" t="n"/>
      <c r="B874" s="39" t="n"/>
      <c r="C874" s="39" t="n"/>
      <c r="D874" s="39" t="n"/>
      <c r="E874" s="39" t="n"/>
      <c r="F874" s="39" t="n"/>
      <c r="G874" s="39" t="n"/>
      <c r="H874" s="39" t="n"/>
      <c r="I874" s="39" t="n"/>
      <c r="J874" s="39" t="n"/>
      <c r="K874" s="39" t="n"/>
      <c r="L874" s="39" t="n"/>
      <c r="M874" s="39" t="n"/>
      <c r="N874" s="39" t="n"/>
      <c r="O874" s="39" t="n"/>
      <c r="P874" s="39" t="n"/>
      <c r="Q874" s="39" t="n"/>
      <c r="R874" s="39" t="n"/>
      <c r="S874" s="39" t="n"/>
      <c r="T874" s="39" t="n"/>
      <c r="U874" s="39" t="n"/>
      <c r="V874" s="39" t="n"/>
      <c r="W874" s="39" t="n"/>
      <c r="X874" s="39" t="n"/>
      <c r="Y874" s="39" t="n"/>
      <c r="Z874" s="39" t="n"/>
    </row>
    <row r="875" ht="15.75" customHeight="1" s="198">
      <c r="A875" s="39" t="n"/>
      <c r="B875" s="39" t="n"/>
      <c r="C875" s="39" t="n"/>
      <c r="D875" s="39" t="n"/>
      <c r="E875" s="39" t="n"/>
      <c r="F875" s="39" t="n"/>
      <c r="G875" s="39" t="n"/>
      <c r="H875" s="39" t="n"/>
      <c r="I875" s="39" t="n"/>
      <c r="J875" s="39" t="n"/>
      <c r="K875" s="39" t="n"/>
      <c r="L875" s="39" t="n"/>
      <c r="M875" s="39" t="n"/>
      <c r="N875" s="39" t="n"/>
      <c r="O875" s="39" t="n"/>
      <c r="P875" s="39" t="n"/>
      <c r="Q875" s="39" t="n"/>
      <c r="R875" s="39" t="n"/>
      <c r="S875" s="39" t="n"/>
      <c r="T875" s="39" t="n"/>
      <c r="U875" s="39" t="n"/>
      <c r="V875" s="39" t="n"/>
      <c r="W875" s="39" t="n"/>
      <c r="X875" s="39" t="n"/>
      <c r="Y875" s="39" t="n"/>
      <c r="Z875" s="39" t="n"/>
    </row>
    <row r="876" ht="15.75" customHeight="1" s="198">
      <c r="A876" s="39" t="n"/>
      <c r="B876" s="39" t="n"/>
      <c r="C876" s="39" t="n"/>
      <c r="D876" s="39" t="n"/>
      <c r="E876" s="39" t="n"/>
      <c r="F876" s="39" t="n"/>
      <c r="G876" s="39" t="n"/>
      <c r="H876" s="39" t="n"/>
      <c r="I876" s="39" t="n"/>
      <c r="J876" s="39" t="n"/>
      <c r="K876" s="39" t="n"/>
      <c r="L876" s="39" t="n"/>
      <c r="M876" s="39" t="n"/>
      <c r="N876" s="39" t="n"/>
      <c r="O876" s="39" t="n"/>
      <c r="P876" s="39" t="n"/>
      <c r="Q876" s="39" t="n"/>
      <c r="R876" s="39" t="n"/>
      <c r="S876" s="39" t="n"/>
      <c r="T876" s="39" t="n"/>
      <c r="U876" s="39" t="n"/>
      <c r="V876" s="39" t="n"/>
      <c r="W876" s="39" t="n"/>
      <c r="X876" s="39" t="n"/>
      <c r="Y876" s="39" t="n"/>
      <c r="Z876" s="39" t="n"/>
    </row>
    <row r="877" ht="15.75" customHeight="1" s="198">
      <c r="A877" s="39" t="n"/>
      <c r="B877" s="39" t="n"/>
      <c r="C877" s="39" t="n"/>
      <c r="D877" s="39" t="n"/>
      <c r="E877" s="39" t="n"/>
      <c r="F877" s="39" t="n"/>
      <c r="G877" s="39" t="n"/>
      <c r="H877" s="39" t="n"/>
      <c r="I877" s="39" t="n"/>
      <c r="J877" s="39" t="n"/>
      <c r="K877" s="39" t="n"/>
      <c r="L877" s="39" t="n"/>
      <c r="M877" s="39" t="n"/>
      <c r="N877" s="39" t="n"/>
      <c r="O877" s="39" t="n"/>
      <c r="P877" s="39" t="n"/>
      <c r="Q877" s="39" t="n"/>
      <c r="R877" s="39" t="n"/>
      <c r="S877" s="39" t="n"/>
      <c r="T877" s="39" t="n"/>
      <c r="U877" s="39" t="n"/>
      <c r="V877" s="39" t="n"/>
      <c r="W877" s="39" t="n"/>
      <c r="X877" s="39" t="n"/>
      <c r="Y877" s="39" t="n"/>
      <c r="Z877" s="39" t="n"/>
    </row>
    <row r="878" ht="15.75" customHeight="1" s="198">
      <c r="A878" s="39" t="n"/>
      <c r="B878" s="39" t="n"/>
      <c r="C878" s="39" t="n"/>
      <c r="D878" s="39" t="n"/>
      <c r="E878" s="39" t="n"/>
      <c r="F878" s="39" t="n"/>
      <c r="G878" s="39" t="n"/>
      <c r="H878" s="39" t="n"/>
      <c r="I878" s="39" t="n"/>
      <c r="J878" s="39" t="n"/>
      <c r="K878" s="39" t="n"/>
      <c r="L878" s="39" t="n"/>
      <c r="M878" s="39" t="n"/>
      <c r="N878" s="39" t="n"/>
      <c r="O878" s="39" t="n"/>
      <c r="P878" s="39" t="n"/>
      <c r="Q878" s="39" t="n"/>
      <c r="R878" s="39" t="n"/>
      <c r="S878" s="39" t="n"/>
      <c r="T878" s="39" t="n"/>
      <c r="U878" s="39" t="n"/>
      <c r="V878" s="39" t="n"/>
      <c r="W878" s="39" t="n"/>
      <c r="X878" s="39" t="n"/>
      <c r="Y878" s="39" t="n"/>
      <c r="Z878" s="39" t="n"/>
    </row>
    <row r="879" ht="15.75" customHeight="1" s="198">
      <c r="A879" s="39" t="n"/>
      <c r="B879" s="39" t="n"/>
      <c r="C879" s="39" t="n"/>
      <c r="D879" s="39" t="n"/>
      <c r="E879" s="39" t="n"/>
      <c r="F879" s="39" t="n"/>
      <c r="G879" s="39" t="n"/>
      <c r="H879" s="39" t="n"/>
      <c r="I879" s="39" t="n"/>
      <c r="J879" s="39" t="n"/>
      <c r="K879" s="39" t="n"/>
      <c r="L879" s="39" t="n"/>
      <c r="M879" s="39" t="n"/>
      <c r="N879" s="39" t="n"/>
      <c r="O879" s="39" t="n"/>
      <c r="P879" s="39" t="n"/>
      <c r="Q879" s="39" t="n"/>
      <c r="R879" s="39" t="n"/>
      <c r="S879" s="39" t="n"/>
      <c r="T879" s="39" t="n"/>
      <c r="U879" s="39" t="n"/>
      <c r="V879" s="39" t="n"/>
      <c r="W879" s="39" t="n"/>
      <c r="X879" s="39" t="n"/>
      <c r="Y879" s="39" t="n"/>
      <c r="Z879" s="39" t="n"/>
    </row>
    <row r="880" ht="15.75" customHeight="1" s="198">
      <c r="A880" s="39" t="n"/>
      <c r="B880" s="39" t="n"/>
      <c r="C880" s="39" t="n"/>
      <c r="D880" s="39" t="n"/>
      <c r="E880" s="39" t="n"/>
      <c r="F880" s="39" t="n"/>
      <c r="G880" s="39" t="n"/>
      <c r="H880" s="39" t="n"/>
      <c r="I880" s="39" t="n"/>
      <c r="J880" s="39" t="n"/>
      <c r="K880" s="39" t="n"/>
      <c r="L880" s="39" t="n"/>
      <c r="M880" s="39" t="n"/>
      <c r="N880" s="39" t="n"/>
      <c r="O880" s="39" t="n"/>
      <c r="P880" s="39" t="n"/>
      <c r="Q880" s="39" t="n"/>
      <c r="R880" s="39" t="n"/>
      <c r="S880" s="39" t="n"/>
      <c r="T880" s="39" t="n"/>
      <c r="U880" s="39" t="n"/>
      <c r="V880" s="39" t="n"/>
      <c r="W880" s="39" t="n"/>
      <c r="X880" s="39" t="n"/>
      <c r="Y880" s="39" t="n"/>
      <c r="Z880" s="39" t="n"/>
    </row>
    <row r="881" ht="15.75" customHeight="1" s="198">
      <c r="A881" s="39" t="n"/>
      <c r="B881" s="39" t="n"/>
      <c r="C881" s="39" t="n"/>
      <c r="D881" s="39" t="n"/>
      <c r="E881" s="39" t="n"/>
      <c r="F881" s="39" t="n"/>
      <c r="G881" s="39" t="n"/>
      <c r="H881" s="39" t="n"/>
      <c r="I881" s="39" t="n"/>
      <c r="J881" s="39" t="n"/>
      <c r="K881" s="39" t="n"/>
      <c r="L881" s="39" t="n"/>
      <c r="M881" s="39" t="n"/>
      <c r="N881" s="39" t="n"/>
      <c r="O881" s="39" t="n"/>
      <c r="P881" s="39" t="n"/>
      <c r="Q881" s="39" t="n"/>
      <c r="R881" s="39" t="n"/>
      <c r="S881" s="39" t="n"/>
      <c r="T881" s="39" t="n"/>
      <c r="U881" s="39" t="n"/>
      <c r="V881" s="39" t="n"/>
      <c r="W881" s="39" t="n"/>
      <c r="X881" s="39" t="n"/>
      <c r="Y881" s="39" t="n"/>
      <c r="Z881" s="39" t="n"/>
    </row>
    <row r="882" ht="15.75" customHeight="1" s="198">
      <c r="A882" s="39" t="n"/>
      <c r="B882" s="39" t="n"/>
      <c r="C882" s="39" t="n"/>
      <c r="D882" s="39" t="n"/>
      <c r="E882" s="39" t="n"/>
      <c r="F882" s="39" t="n"/>
      <c r="G882" s="39" t="n"/>
      <c r="H882" s="39" t="n"/>
      <c r="I882" s="39" t="n"/>
      <c r="J882" s="39" t="n"/>
      <c r="K882" s="39" t="n"/>
      <c r="L882" s="39" t="n"/>
      <c r="M882" s="39" t="n"/>
      <c r="N882" s="39" t="n"/>
      <c r="O882" s="39" t="n"/>
      <c r="P882" s="39" t="n"/>
      <c r="Q882" s="39" t="n"/>
      <c r="R882" s="39" t="n"/>
      <c r="S882" s="39" t="n"/>
      <c r="T882" s="39" t="n"/>
      <c r="U882" s="39" t="n"/>
      <c r="V882" s="39" t="n"/>
      <c r="W882" s="39" t="n"/>
      <c r="X882" s="39" t="n"/>
      <c r="Y882" s="39" t="n"/>
      <c r="Z882" s="39" t="n"/>
    </row>
    <row r="883" ht="15.75" customHeight="1" s="198">
      <c r="A883" s="39" t="n"/>
      <c r="B883" s="39" t="n"/>
      <c r="C883" s="39" t="n"/>
      <c r="D883" s="39" t="n"/>
      <c r="E883" s="39" t="n"/>
      <c r="F883" s="39" t="n"/>
      <c r="G883" s="39" t="n"/>
      <c r="H883" s="39" t="n"/>
      <c r="I883" s="39" t="n"/>
      <c r="J883" s="39" t="n"/>
      <c r="K883" s="39" t="n"/>
      <c r="L883" s="39" t="n"/>
      <c r="M883" s="39" t="n"/>
      <c r="N883" s="39" t="n"/>
      <c r="O883" s="39" t="n"/>
      <c r="P883" s="39" t="n"/>
      <c r="Q883" s="39" t="n"/>
      <c r="R883" s="39" t="n"/>
      <c r="S883" s="39" t="n"/>
      <c r="T883" s="39" t="n"/>
      <c r="U883" s="39" t="n"/>
      <c r="V883" s="39" t="n"/>
      <c r="W883" s="39" t="n"/>
      <c r="X883" s="39" t="n"/>
      <c r="Y883" s="39" t="n"/>
      <c r="Z883" s="39" t="n"/>
    </row>
    <row r="884" ht="15.75" customHeight="1" s="198">
      <c r="A884" s="39" t="n"/>
      <c r="B884" s="39" t="n"/>
      <c r="C884" s="39" t="n"/>
      <c r="D884" s="39" t="n"/>
      <c r="E884" s="39" t="n"/>
      <c r="F884" s="39" t="n"/>
      <c r="G884" s="39" t="n"/>
      <c r="H884" s="39" t="n"/>
      <c r="I884" s="39" t="n"/>
      <c r="J884" s="39" t="n"/>
      <c r="K884" s="39" t="n"/>
      <c r="L884" s="39" t="n"/>
      <c r="M884" s="39" t="n"/>
      <c r="N884" s="39" t="n"/>
      <c r="O884" s="39" t="n"/>
      <c r="P884" s="39" t="n"/>
      <c r="Q884" s="39" t="n"/>
      <c r="R884" s="39" t="n"/>
      <c r="S884" s="39" t="n"/>
      <c r="T884" s="39" t="n"/>
      <c r="U884" s="39" t="n"/>
      <c r="V884" s="39" t="n"/>
      <c r="W884" s="39" t="n"/>
      <c r="X884" s="39" t="n"/>
      <c r="Y884" s="39" t="n"/>
      <c r="Z884" s="39" t="n"/>
    </row>
    <row r="885" ht="15.75" customHeight="1" s="198">
      <c r="A885" s="39" t="n"/>
      <c r="B885" s="39" t="n"/>
      <c r="C885" s="39" t="n"/>
      <c r="D885" s="39" t="n"/>
      <c r="E885" s="39" t="n"/>
      <c r="F885" s="39" t="n"/>
      <c r="G885" s="39" t="n"/>
      <c r="H885" s="39" t="n"/>
      <c r="I885" s="39" t="n"/>
      <c r="J885" s="39" t="n"/>
      <c r="K885" s="39" t="n"/>
      <c r="L885" s="39" t="n"/>
      <c r="M885" s="39" t="n"/>
      <c r="N885" s="39" t="n"/>
      <c r="O885" s="39" t="n"/>
      <c r="P885" s="39" t="n"/>
      <c r="Q885" s="39" t="n"/>
      <c r="R885" s="39" t="n"/>
      <c r="S885" s="39" t="n"/>
      <c r="T885" s="39" t="n"/>
      <c r="U885" s="39" t="n"/>
      <c r="V885" s="39" t="n"/>
      <c r="W885" s="39" t="n"/>
      <c r="X885" s="39" t="n"/>
      <c r="Y885" s="39" t="n"/>
      <c r="Z885" s="39" t="n"/>
    </row>
    <row r="886" ht="15.75" customHeight="1" s="198">
      <c r="A886" s="39" t="n"/>
      <c r="B886" s="39" t="n"/>
      <c r="C886" s="39" t="n"/>
      <c r="D886" s="39" t="n"/>
      <c r="E886" s="39" t="n"/>
      <c r="F886" s="39" t="n"/>
      <c r="G886" s="39" t="n"/>
      <c r="H886" s="39" t="n"/>
      <c r="I886" s="39" t="n"/>
      <c r="J886" s="39" t="n"/>
      <c r="K886" s="39" t="n"/>
      <c r="L886" s="39" t="n"/>
      <c r="M886" s="39" t="n"/>
      <c r="N886" s="39" t="n"/>
      <c r="O886" s="39" t="n"/>
      <c r="P886" s="39" t="n"/>
      <c r="Q886" s="39" t="n"/>
      <c r="R886" s="39" t="n"/>
      <c r="S886" s="39" t="n"/>
      <c r="T886" s="39" t="n"/>
      <c r="U886" s="39" t="n"/>
      <c r="V886" s="39" t="n"/>
      <c r="W886" s="39" t="n"/>
      <c r="X886" s="39" t="n"/>
      <c r="Y886" s="39" t="n"/>
      <c r="Z886" s="39" t="n"/>
    </row>
    <row r="887" ht="15.75" customHeight="1" s="198">
      <c r="A887" s="39" t="n"/>
      <c r="B887" s="39" t="n"/>
      <c r="C887" s="39" t="n"/>
      <c r="D887" s="39" t="n"/>
      <c r="E887" s="39" t="n"/>
      <c r="F887" s="39" t="n"/>
      <c r="G887" s="39" t="n"/>
      <c r="H887" s="39" t="n"/>
      <c r="I887" s="39" t="n"/>
      <c r="J887" s="39" t="n"/>
      <c r="K887" s="39" t="n"/>
      <c r="L887" s="39" t="n"/>
      <c r="M887" s="39" t="n"/>
      <c r="N887" s="39" t="n"/>
      <c r="O887" s="39" t="n"/>
      <c r="P887" s="39" t="n"/>
      <c r="Q887" s="39" t="n"/>
      <c r="R887" s="39" t="n"/>
      <c r="S887" s="39" t="n"/>
      <c r="T887" s="39" t="n"/>
      <c r="U887" s="39" t="n"/>
      <c r="V887" s="39" t="n"/>
      <c r="W887" s="39" t="n"/>
      <c r="X887" s="39" t="n"/>
      <c r="Y887" s="39" t="n"/>
      <c r="Z887" s="39" t="n"/>
    </row>
    <row r="888" ht="15.75" customHeight="1" s="198">
      <c r="A888" s="39" t="n"/>
      <c r="B888" s="39" t="n"/>
      <c r="C888" s="39" t="n"/>
      <c r="D888" s="39" t="n"/>
      <c r="E888" s="39" t="n"/>
      <c r="F888" s="39" t="n"/>
      <c r="G888" s="39" t="n"/>
      <c r="H888" s="39" t="n"/>
      <c r="I888" s="39" t="n"/>
      <c r="J888" s="39" t="n"/>
      <c r="K888" s="39" t="n"/>
      <c r="L888" s="39" t="n"/>
      <c r="M888" s="39" t="n"/>
      <c r="N888" s="39" t="n"/>
      <c r="O888" s="39" t="n"/>
      <c r="P888" s="39" t="n"/>
      <c r="Q888" s="39" t="n"/>
      <c r="R888" s="39" t="n"/>
      <c r="S888" s="39" t="n"/>
      <c r="T888" s="39" t="n"/>
      <c r="U888" s="39" t="n"/>
      <c r="V888" s="39" t="n"/>
      <c r="W888" s="39" t="n"/>
      <c r="X888" s="39" t="n"/>
      <c r="Y888" s="39" t="n"/>
      <c r="Z888" s="39" t="n"/>
    </row>
    <row r="889" ht="15.75" customHeight="1" s="198">
      <c r="A889" s="39" t="n"/>
      <c r="B889" s="39" t="n"/>
      <c r="C889" s="39" t="n"/>
      <c r="D889" s="39" t="n"/>
      <c r="E889" s="39" t="n"/>
      <c r="F889" s="39" t="n"/>
      <c r="G889" s="39" t="n"/>
      <c r="H889" s="39" t="n"/>
      <c r="I889" s="39" t="n"/>
      <c r="J889" s="39" t="n"/>
      <c r="K889" s="39" t="n"/>
      <c r="L889" s="39" t="n"/>
      <c r="M889" s="39" t="n"/>
      <c r="N889" s="39" t="n"/>
      <c r="O889" s="39" t="n"/>
      <c r="P889" s="39" t="n"/>
      <c r="Q889" s="39" t="n"/>
      <c r="R889" s="39" t="n"/>
      <c r="S889" s="39" t="n"/>
      <c r="T889" s="39" t="n"/>
      <c r="U889" s="39" t="n"/>
      <c r="V889" s="39" t="n"/>
      <c r="W889" s="39" t="n"/>
      <c r="X889" s="39" t="n"/>
      <c r="Y889" s="39" t="n"/>
      <c r="Z889" s="39" t="n"/>
    </row>
    <row r="890" ht="15.75" customHeight="1" s="198">
      <c r="A890" s="39" t="n"/>
      <c r="B890" s="39" t="n"/>
      <c r="C890" s="39" t="n"/>
      <c r="D890" s="39" t="n"/>
      <c r="E890" s="39" t="n"/>
      <c r="F890" s="39" t="n"/>
      <c r="G890" s="39" t="n"/>
      <c r="H890" s="39" t="n"/>
      <c r="I890" s="39" t="n"/>
      <c r="J890" s="39" t="n"/>
      <c r="K890" s="39" t="n"/>
      <c r="L890" s="39" t="n"/>
      <c r="M890" s="39" t="n"/>
      <c r="N890" s="39" t="n"/>
      <c r="O890" s="39" t="n"/>
      <c r="P890" s="39" t="n"/>
      <c r="Q890" s="39" t="n"/>
      <c r="R890" s="39" t="n"/>
      <c r="S890" s="39" t="n"/>
      <c r="T890" s="39" t="n"/>
      <c r="U890" s="39" t="n"/>
      <c r="V890" s="39" t="n"/>
      <c r="W890" s="39" t="n"/>
      <c r="X890" s="39" t="n"/>
      <c r="Y890" s="39" t="n"/>
      <c r="Z890" s="39" t="n"/>
    </row>
    <row r="891" ht="15.75" customHeight="1" s="198">
      <c r="A891" s="39" t="n"/>
      <c r="B891" s="39" t="n"/>
      <c r="C891" s="39" t="n"/>
      <c r="D891" s="39" t="n"/>
      <c r="E891" s="39" t="n"/>
      <c r="F891" s="39" t="n"/>
      <c r="G891" s="39" t="n"/>
      <c r="H891" s="39" t="n"/>
      <c r="I891" s="39" t="n"/>
      <c r="J891" s="39" t="n"/>
      <c r="K891" s="39" t="n"/>
      <c r="L891" s="39" t="n"/>
      <c r="M891" s="39" t="n"/>
      <c r="N891" s="39" t="n"/>
      <c r="O891" s="39" t="n"/>
      <c r="P891" s="39" t="n"/>
      <c r="Q891" s="39" t="n"/>
      <c r="R891" s="39" t="n"/>
      <c r="S891" s="39" t="n"/>
      <c r="T891" s="39" t="n"/>
      <c r="U891" s="39" t="n"/>
      <c r="V891" s="39" t="n"/>
      <c r="W891" s="39" t="n"/>
      <c r="X891" s="39" t="n"/>
      <c r="Y891" s="39" t="n"/>
      <c r="Z891" s="39" t="n"/>
    </row>
    <row r="892" ht="15.75" customHeight="1" s="198">
      <c r="A892" s="39" t="n"/>
      <c r="B892" s="39" t="n"/>
      <c r="C892" s="39" t="n"/>
      <c r="D892" s="39" t="n"/>
      <c r="E892" s="39" t="n"/>
      <c r="F892" s="39" t="n"/>
      <c r="G892" s="39" t="n"/>
      <c r="H892" s="39" t="n"/>
      <c r="I892" s="39" t="n"/>
      <c r="J892" s="39" t="n"/>
      <c r="K892" s="39" t="n"/>
      <c r="L892" s="39" t="n"/>
      <c r="M892" s="39" t="n"/>
      <c r="N892" s="39" t="n"/>
      <c r="O892" s="39" t="n"/>
      <c r="P892" s="39" t="n"/>
      <c r="Q892" s="39" t="n"/>
      <c r="R892" s="39" t="n"/>
      <c r="S892" s="39" t="n"/>
      <c r="T892" s="39" t="n"/>
      <c r="U892" s="39" t="n"/>
      <c r="V892" s="39" t="n"/>
      <c r="W892" s="39" t="n"/>
      <c r="X892" s="39" t="n"/>
      <c r="Y892" s="39" t="n"/>
      <c r="Z892" s="39" t="n"/>
    </row>
    <row r="893" ht="15.75" customHeight="1" s="198">
      <c r="A893" s="39" t="n"/>
      <c r="B893" s="39" t="n"/>
      <c r="C893" s="39" t="n"/>
      <c r="D893" s="39" t="n"/>
      <c r="E893" s="39" t="n"/>
      <c r="F893" s="39" t="n"/>
      <c r="G893" s="39" t="n"/>
      <c r="H893" s="39" t="n"/>
      <c r="I893" s="39" t="n"/>
      <c r="J893" s="39" t="n"/>
      <c r="K893" s="39" t="n"/>
      <c r="L893" s="39" t="n"/>
      <c r="M893" s="39" t="n"/>
      <c r="N893" s="39" t="n"/>
      <c r="O893" s="39" t="n"/>
      <c r="P893" s="39" t="n"/>
      <c r="Q893" s="39" t="n"/>
      <c r="R893" s="39" t="n"/>
      <c r="S893" s="39" t="n"/>
      <c r="T893" s="39" t="n"/>
      <c r="U893" s="39" t="n"/>
      <c r="V893" s="39" t="n"/>
      <c r="W893" s="39" t="n"/>
      <c r="X893" s="39" t="n"/>
      <c r="Y893" s="39" t="n"/>
      <c r="Z893" s="39" t="n"/>
    </row>
    <row r="894" ht="15.75" customHeight="1" s="198">
      <c r="A894" s="39" t="n"/>
      <c r="B894" s="39" t="n"/>
      <c r="C894" s="39" t="n"/>
      <c r="D894" s="39" t="n"/>
      <c r="E894" s="39" t="n"/>
      <c r="F894" s="39" t="n"/>
      <c r="G894" s="39" t="n"/>
      <c r="H894" s="39" t="n"/>
      <c r="I894" s="39" t="n"/>
      <c r="J894" s="39" t="n"/>
      <c r="K894" s="39" t="n"/>
      <c r="L894" s="39" t="n"/>
      <c r="M894" s="39" t="n"/>
      <c r="N894" s="39" t="n"/>
      <c r="O894" s="39" t="n"/>
      <c r="P894" s="39" t="n"/>
      <c r="Q894" s="39" t="n"/>
      <c r="R894" s="39" t="n"/>
      <c r="S894" s="39" t="n"/>
      <c r="T894" s="39" t="n"/>
      <c r="U894" s="39" t="n"/>
      <c r="V894" s="39" t="n"/>
      <c r="W894" s="39" t="n"/>
      <c r="X894" s="39" t="n"/>
      <c r="Y894" s="39" t="n"/>
      <c r="Z894" s="39" t="n"/>
    </row>
    <row r="895" ht="15.75" customHeight="1" s="198">
      <c r="A895" s="39" t="n"/>
      <c r="B895" s="39" t="n"/>
      <c r="C895" s="39" t="n"/>
      <c r="D895" s="39" t="n"/>
      <c r="E895" s="39" t="n"/>
      <c r="F895" s="39" t="n"/>
      <c r="G895" s="39" t="n"/>
      <c r="H895" s="39" t="n"/>
      <c r="I895" s="39" t="n"/>
      <c r="J895" s="39" t="n"/>
      <c r="K895" s="39" t="n"/>
      <c r="L895" s="39" t="n"/>
      <c r="M895" s="39" t="n"/>
      <c r="N895" s="39" t="n"/>
      <c r="O895" s="39" t="n"/>
      <c r="P895" s="39" t="n"/>
      <c r="Q895" s="39" t="n"/>
      <c r="R895" s="39" t="n"/>
      <c r="S895" s="39" t="n"/>
      <c r="T895" s="39" t="n"/>
      <c r="U895" s="39" t="n"/>
      <c r="V895" s="39" t="n"/>
      <c r="W895" s="39" t="n"/>
      <c r="X895" s="39" t="n"/>
      <c r="Y895" s="39" t="n"/>
      <c r="Z895" s="39" t="n"/>
    </row>
    <row r="896" ht="15.75" customHeight="1" s="198">
      <c r="A896" s="39" t="n"/>
      <c r="B896" s="39" t="n"/>
      <c r="C896" s="39" t="n"/>
      <c r="D896" s="39" t="n"/>
      <c r="E896" s="39" t="n"/>
      <c r="F896" s="39" t="n"/>
      <c r="G896" s="39" t="n"/>
      <c r="H896" s="39" t="n"/>
      <c r="I896" s="39" t="n"/>
      <c r="J896" s="39" t="n"/>
      <c r="K896" s="39" t="n"/>
      <c r="L896" s="39" t="n"/>
      <c r="M896" s="39" t="n"/>
      <c r="N896" s="39" t="n"/>
      <c r="O896" s="39" t="n"/>
      <c r="P896" s="39" t="n"/>
      <c r="Q896" s="39" t="n"/>
      <c r="R896" s="39" t="n"/>
      <c r="S896" s="39" t="n"/>
      <c r="T896" s="39" t="n"/>
      <c r="U896" s="39" t="n"/>
      <c r="V896" s="39" t="n"/>
      <c r="W896" s="39" t="n"/>
      <c r="X896" s="39" t="n"/>
      <c r="Y896" s="39" t="n"/>
      <c r="Z896" s="39" t="n"/>
    </row>
    <row r="897" ht="15.75" customHeight="1" s="198">
      <c r="A897" s="39" t="n"/>
      <c r="B897" s="39" t="n"/>
      <c r="C897" s="39" t="n"/>
      <c r="D897" s="39" t="n"/>
      <c r="E897" s="39" t="n"/>
      <c r="F897" s="39" t="n"/>
      <c r="G897" s="39" t="n"/>
      <c r="H897" s="39" t="n"/>
      <c r="I897" s="39" t="n"/>
      <c r="J897" s="39" t="n"/>
      <c r="K897" s="39" t="n"/>
      <c r="L897" s="39" t="n"/>
      <c r="M897" s="39" t="n"/>
      <c r="N897" s="39" t="n"/>
      <c r="O897" s="39" t="n"/>
      <c r="P897" s="39" t="n"/>
      <c r="Q897" s="39" t="n"/>
      <c r="R897" s="39" t="n"/>
      <c r="S897" s="39" t="n"/>
      <c r="T897" s="39" t="n"/>
      <c r="U897" s="39" t="n"/>
      <c r="V897" s="39" t="n"/>
      <c r="W897" s="39" t="n"/>
      <c r="X897" s="39" t="n"/>
      <c r="Y897" s="39" t="n"/>
      <c r="Z897" s="39" t="n"/>
    </row>
    <row r="898" ht="15.75" customHeight="1" s="198">
      <c r="A898" s="39" t="n"/>
      <c r="B898" s="39" t="n"/>
      <c r="C898" s="39" t="n"/>
      <c r="D898" s="39" t="n"/>
      <c r="E898" s="39" t="n"/>
      <c r="F898" s="39" t="n"/>
      <c r="G898" s="39" t="n"/>
      <c r="H898" s="39" t="n"/>
      <c r="I898" s="39" t="n"/>
      <c r="J898" s="39" t="n"/>
      <c r="K898" s="39" t="n"/>
      <c r="L898" s="39" t="n"/>
      <c r="M898" s="39" t="n"/>
      <c r="N898" s="39" t="n"/>
      <c r="O898" s="39" t="n"/>
      <c r="P898" s="39" t="n"/>
      <c r="Q898" s="39" t="n"/>
      <c r="R898" s="39" t="n"/>
      <c r="S898" s="39" t="n"/>
      <c r="T898" s="39" t="n"/>
      <c r="U898" s="39" t="n"/>
      <c r="V898" s="39" t="n"/>
      <c r="W898" s="39" t="n"/>
      <c r="X898" s="39" t="n"/>
      <c r="Y898" s="39" t="n"/>
      <c r="Z898" s="39" t="n"/>
    </row>
    <row r="899" ht="15.75" customHeight="1" s="198">
      <c r="A899" s="39" t="n"/>
      <c r="B899" s="39" t="n"/>
      <c r="C899" s="39" t="n"/>
      <c r="D899" s="39" t="n"/>
      <c r="E899" s="39" t="n"/>
      <c r="F899" s="39" t="n"/>
      <c r="G899" s="39" t="n"/>
      <c r="H899" s="39" t="n"/>
      <c r="I899" s="39" t="n"/>
      <c r="J899" s="39" t="n"/>
      <c r="K899" s="39" t="n"/>
      <c r="L899" s="39" t="n"/>
      <c r="M899" s="39" t="n"/>
      <c r="N899" s="39" t="n"/>
      <c r="O899" s="39" t="n"/>
      <c r="P899" s="39" t="n"/>
      <c r="Q899" s="39" t="n"/>
      <c r="R899" s="39" t="n"/>
      <c r="S899" s="39" t="n"/>
      <c r="T899" s="39" t="n"/>
      <c r="U899" s="39" t="n"/>
      <c r="V899" s="39" t="n"/>
      <c r="W899" s="39" t="n"/>
      <c r="X899" s="39" t="n"/>
      <c r="Y899" s="39" t="n"/>
      <c r="Z899" s="39" t="n"/>
    </row>
    <row r="900" ht="15.75" customHeight="1" s="198">
      <c r="A900" s="39" t="n"/>
      <c r="B900" s="39" t="n"/>
      <c r="C900" s="39" t="n"/>
      <c r="D900" s="39" t="n"/>
      <c r="E900" s="39" t="n"/>
      <c r="F900" s="39" t="n"/>
      <c r="G900" s="39" t="n"/>
      <c r="H900" s="39" t="n"/>
      <c r="I900" s="39" t="n"/>
      <c r="J900" s="39" t="n"/>
      <c r="K900" s="39" t="n"/>
      <c r="L900" s="39" t="n"/>
      <c r="M900" s="39" t="n"/>
      <c r="N900" s="39" t="n"/>
      <c r="O900" s="39" t="n"/>
      <c r="P900" s="39" t="n"/>
      <c r="Q900" s="39" t="n"/>
      <c r="R900" s="39" t="n"/>
      <c r="S900" s="39" t="n"/>
      <c r="T900" s="39" t="n"/>
      <c r="U900" s="39" t="n"/>
      <c r="V900" s="39" t="n"/>
      <c r="W900" s="39" t="n"/>
      <c r="X900" s="39" t="n"/>
      <c r="Y900" s="39" t="n"/>
      <c r="Z900" s="39" t="n"/>
    </row>
    <row r="901" ht="15.75" customHeight="1" s="198">
      <c r="A901" s="39" t="n"/>
      <c r="B901" s="39" t="n"/>
      <c r="C901" s="39" t="n"/>
      <c r="D901" s="39" t="n"/>
      <c r="E901" s="39" t="n"/>
      <c r="F901" s="39" t="n"/>
      <c r="G901" s="39" t="n"/>
      <c r="H901" s="39" t="n"/>
      <c r="I901" s="39" t="n"/>
      <c r="J901" s="39" t="n"/>
      <c r="K901" s="39" t="n"/>
      <c r="L901" s="39" t="n"/>
      <c r="M901" s="39" t="n"/>
      <c r="N901" s="39" t="n"/>
      <c r="O901" s="39" t="n"/>
      <c r="P901" s="39" t="n"/>
      <c r="Q901" s="39" t="n"/>
      <c r="R901" s="39" t="n"/>
      <c r="S901" s="39" t="n"/>
      <c r="T901" s="39" t="n"/>
      <c r="U901" s="39" t="n"/>
      <c r="V901" s="39" t="n"/>
      <c r="W901" s="39" t="n"/>
      <c r="X901" s="39" t="n"/>
      <c r="Y901" s="39" t="n"/>
      <c r="Z901" s="39" t="n"/>
    </row>
    <row r="902" ht="15.75" customHeight="1" s="198">
      <c r="A902" s="39" t="n"/>
      <c r="B902" s="39" t="n"/>
      <c r="C902" s="39" t="n"/>
      <c r="D902" s="39" t="n"/>
      <c r="E902" s="39" t="n"/>
      <c r="F902" s="39" t="n"/>
      <c r="G902" s="39" t="n"/>
      <c r="H902" s="39" t="n"/>
      <c r="I902" s="39" t="n"/>
      <c r="J902" s="39" t="n"/>
      <c r="K902" s="39" t="n"/>
      <c r="L902" s="39" t="n"/>
      <c r="M902" s="39" t="n"/>
      <c r="N902" s="39" t="n"/>
      <c r="O902" s="39" t="n"/>
      <c r="P902" s="39" t="n"/>
      <c r="Q902" s="39" t="n"/>
      <c r="R902" s="39" t="n"/>
      <c r="S902" s="39" t="n"/>
      <c r="T902" s="39" t="n"/>
      <c r="U902" s="39" t="n"/>
      <c r="V902" s="39" t="n"/>
      <c r="W902" s="39" t="n"/>
      <c r="X902" s="39" t="n"/>
      <c r="Y902" s="39" t="n"/>
      <c r="Z902" s="39" t="n"/>
    </row>
    <row r="903" ht="15.75" customHeight="1" s="198">
      <c r="A903" s="39" t="n"/>
      <c r="B903" s="39" t="n"/>
      <c r="C903" s="39" t="n"/>
      <c r="D903" s="39" t="n"/>
      <c r="E903" s="39" t="n"/>
      <c r="F903" s="39" t="n"/>
      <c r="G903" s="39" t="n"/>
      <c r="H903" s="39" t="n"/>
      <c r="I903" s="39" t="n"/>
      <c r="J903" s="39" t="n"/>
      <c r="K903" s="39" t="n"/>
      <c r="L903" s="39" t="n"/>
      <c r="M903" s="39" t="n"/>
      <c r="N903" s="39" t="n"/>
      <c r="O903" s="39" t="n"/>
      <c r="P903" s="39" t="n"/>
      <c r="Q903" s="39" t="n"/>
      <c r="R903" s="39" t="n"/>
      <c r="S903" s="39" t="n"/>
      <c r="T903" s="39" t="n"/>
      <c r="U903" s="39" t="n"/>
      <c r="V903" s="39" t="n"/>
      <c r="W903" s="39" t="n"/>
      <c r="X903" s="39" t="n"/>
      <c r="Y903" s="39" t="n"/>
      <c r="Z903" s="39" t="n"/>
    </row>
    <row r="904" ht="15.75" customHeight="1" s="198">
      <c r="A904" s="39" t="n"/>
      <c r="B904" s="39" t="n"/>
      <c r="C904" s="39" t="n"/>
      <c r="D904" s="39" t="n"/>
      <c r="E904" s="39" t="n"/>
      <c r="F904" s="39" t="n"/>
      <c r="G904" s="39" t="n"/>
      <c r="H904" s="39" t="n"/>
      <c r="I904" s="39" t="n"/>
      <c r="J904" s="39" t="n"/>
      <c r="K904" s="39" t="n"/>
      <c r="L904" s="39" t="n"/>
      <c r="M904" s="39" t="n"/>
      <c r="N904" s="39" t="n"/>
      <c r="O904" s="39" t="n"/>
      <c r="P904" s="39" t="n"/>
      <c r="Q904" s="39" t="n"/>
      <c r="R904" s="39" t="n"/>
      <c r="S904" s="39" t="n"/>
      <c r="T904" s="39" t="n"/>
      <c r="U904" s="39" t="n"/>
      <c r="V904" s="39" t="n"/>
      <c r="W904" s="39" t="n"/>
      <c r="X904" s="39" t="n"/>
      <c r="Y904" s="39" t="n"/>
      <c r="Z904" s="39" t="n"/>
    </row>
    <row r="905" ht="15.75" customHeight="1" s="198">
      <c r="A905" s="39" t="n"/>
      <c r="B905" s="39" t="n"/>
      <c r="C905" s="39" t="n"/>
      <c r="D905" s="39" t="n"/>
      <c r="E905" s="39" t="n"/>
      <c r="F905" s="39" t="n"/>
      <c r="G905" s="39" t="n"/>
      <c r="H905" s="39" t="n"/>
      <c r="I905" s="39" t="n"/>
      <c r="J905" s="39" t="n"/>
      <c r="K905" s="39" t="n"/>
      <c r="L905" s="39" t="n"/>
      <c r="M905" s="39" t="n"/>
      <c r="N905" s="39" t="n"/>
      <c r="O905" s="39" t="n"/>
      <c r="P905" s="39" t="n"/>
      <c r="Q905" s="39" t="n"/>
      <c r="R905" s="39" t="n"/>
      <c r="S905" s="39" t="n"/>
      <c r="T905" s="39" t="n"/>
      <c r="U905" s="39" t="n"/>
      <c r="V905" s="39" t="n"/>
      <c r="W905" s="39" t="n"/>
      <c r="X905" s="39" t="n"/>
      <c r="Y905" s="39" t="n"/>
      <c r="Z905" s="39" t="n"/>
    </row>
    <row r="906" ht="15.75" customHeight="1" s="198">
      <c r="A906" s="39" t="n"/>
      <c r="B906" s="39" t="n"/>
      <c r="C906" s="39" t="n"/>
      <c r="D906" s="39" t="n"/>
      <c r="E906" s="39" t="n"/>
      <c r="F906" s="39" t="n"/>
      <c r="G906" s="39" t="n"/>
      <c r="H906" s="39" t="n"/>
      <c r="I906" s="39" t="n"/>
      <c r="J906" s="39" t="n"/>
      <c r="K906" s="39" t="n"/>
      <c r="L906" s="39" t="n"/>
      <c r="M906" s="39" t="n"/>
      <c r="N906" s="39" t="n"/>
      <c r="O906" s="39" t="n"/>
      <c r="P906" s="39" t="n"/>
      <c r="Q906" s="39" t="n"/>
      <c r="R906" s="39" t="n"/>
      <c r="S906" s="39" t="n"/>
      <c r="T906" s="39" t="n"/>
      <c r="U906" s="39" t="n"/>
      <c r="V906" s="39" t="n"/>
      <c r="W906" s="39" t="n"/>
      <c r="X906" s="39" t="n"/>
      <c r="Y906" s="39" t="n"/>
      <c r="Z906" s="39" t="n"/>
    </row>
    <row r="907" ht="15.75" customHeight="1" s="198">
      <c r="A907" s="39" t="n"/>
      <c r="B907" s="39" t="n"/>
      <c r="C907" s="39" t="n"/>
      <c r="D907" s="39" t="n"/>
      <c r="E907" s="39" t="n"/>
      <c r="F907" s="39" t="n"/>
      <c r="G907" s="39" t="n"/>
      <c r="H907" s="39" t="n"/>
      <c r="I907" s="39" t="n"/>
      <c r="J907" s="39" t="n"/>
      <c r="K907" s="39" t="n"/>
      <c r="L907" s="39" t="n"/>
      <c r="M907" s="39" t="n"/>
      <c r="N907" s="39" t="n"/>
      <c r="O907" s="39" t="n"/>
      <c r="P907" s="39" t="n"/>
      <c r="Q907" s="39" t="n"/>
      <c r="R907" s="39" t="n"/>
      <c r="S907" s="39" t="n"/>
      <c r="T907" s="39" t="n"/>
      <c r="U907" s="39" t="n"/>
      <c r="V907" s="39" t="n"/>
      <c r="W907" s="39" t="n"/>
      <c r="X907" s="39" t="n"/>
      <c r="Y907" s="39" t="n"/>
      <c r="Z907" s="39" t="n"/>
    </row>
    <row r="908" ht="15.75" customHeight="1" s="198">
      <c r="A908" s="39" t="n"/>
      <c r="B908" s="39" t="n"/>
      <c r="C908" s="39" t="n"/>
      <c r="D908" s="39" t="n"/>
      <c r="E908" s="39" t="n"/>
      <c r="F908" s="39" t="n"/>
      <c r="G908" s="39" t="n"/>
      <c r="H908" s="39" t="n"/>
      <c r="I908" s="39" t="n"/>
      <c r="J908" s="39" t="n"/>
      <c r="K908" s="39" t="n"/>
      <c r="L908" s="39" t="n"/>
      <c r="M908" s="39" t="n"/>
      <c r="N908" s="39" t="n"/>
      <c r="O908" s="39" t="n"/>
      <c r="P908" s="39" t="n"/>
      <c r="Q908" s="39" t="n"/>
      <c r="R908" s="39" t="n"/>
      <c r="S908" s="39" t="n"/>
      <c r="T908" s="39" t="n"/>
      <c r="U908" s="39" t="n"/>
      <c r="V908" s="39" t="n"/>
      <c r="W908" s="39" t="n"/>
      <c r="X908" s="39" t="n"/>
      <c r="Y908" s="39" t="n"/>
      <c r="Z908" s="39" t="n"/>
    </row>
    <row r="909" ht="15.75" customHeight="1" s="198">
      <c r="A909" s="39" t="n"/>
      <c r="B909" s="39" t="n"/>
      <c r="C909" s="39" t="n"/>
      <c r="D909" s="39" t="n"/>
      <c r="E909" s="39" t="n"/>
      <c r="F909" s="39" t="n"/>
      <c r="G909" s="39" t="n"/>
      <c r="H909" s="39" t="n"/>
      <c r="I909" s="39" t="n"/>
      <c r="J909" s="39" t="n"/>
      <c r="K909" s="39" t="n"/>
      <c r="L909" s="39" t="n"/>
      <c r="M909" s="39" t="n"/>
      <c r="N909" s="39" t="n"/>
      <c r="O909" s="39" t="n"/>
      <c r="P909" s="39" t="n"/>
      <c r="Q909" s="39" t="n"/>
      <c r="R909" s="39" t="n"/>
      <c r="S909" s="39" t="n"/>
      <c r="T909" s="39" t="n"/>
      <c r="U909" s="39" t="n"/>
      <c r="V909" s="39" t="n"/>
      <c r="W909" s="39" t="n"/>
      <c r="X909" s="39" t="n"/>
      <c r="Y909" s="39" t="n"/>
      <c r="Z909" s="39" t="n"/>
    </row>
    <row r="910" ht="15.75" customHeight="1" s="198">
      <c r="A910" s="39" t="n"/>
      <c r="B910" s="39" t="n"/>
      <c r="C910" s="39" t="n"/>
      <c r="D910" s="39" t="n"/>
      <c r="E910" s="39" t="n"/>
      <c r="F910" s="39" t="n"/>
      <c r="G910" s="39" t="n"/>
      <c r="H910" s="39" t="n"/>
      <c r="I910" s="39" t="n"/>
      <c r="J910" s="39" t="n"/>
      <c r="K910" s="39" t="n"/>
      <c r="L910" s="39" t="n"/>
      <c r="M910" s="39" t="n"/>
      <c r="N910" s="39" t="n"/>
      <c r="O910" s="39" t="n"/>
      <c r="P910" s="39" t="n"/>
      <c r="Q910" s="39" t="n"/>
      <c r="R910" s="39" t="n"/>
      <c r="S910" s="39" t="n"/>
      <c r="T910" s="39" t="n"/>
      <c r="U910" s="39" t="n"/>
      <c r="V910" s="39" t="n"/>
      <c r="W910" s="39" t="n"/>
      <c r="X910" s="39" t="n"/>
      <c r="Y910" s="39" t="n"/>
      <c r="Z910" s="39" t="n"/>
    </row>
    <row r="911" ht="15.75" customHeight="1" s="198">
      <c r="A911" s="39" t="n"/>
      <c r="B911" s="39" t="n"/>
      <c r="C911" s="39" t="n"/>
      <c r="D911" s="39" t="n"/>
      <c r="E911" s="39" t="n"/>
      <c r="F911" s="39" t="n"/>
      <c r="G911" s="39" t="n"/>
      <c r="H911" s="39" t="n"/>
      <c r="I911" s="39" t="n"/>
      <c r="J911" s="39" t="n"/>
      <c r="K911" s="39" t="n"/>
      <c r="L911" s="39" t="n"/>
      <c r="M911" s="39" t="n"/>
      <c r="N911" s="39" t="n"/>
      <c r="O911" s="39" t="n"/>
      <c r="P911" s="39" t="n"/>
      <c r="Q911" s="39" t="n"/>
      <c r="R911" s="39" t="n"/>
      <c r="S911" s="39" t="n"/>
      <c r="T911" s="39" t="n"/>
      <c r="U911" s="39" t="n"/>
      <c r="V911" s="39" t="n"/>
      <c r="W911" s="39" t="n"/>
      <c r="X911" s="39" t="n"/>
      <c r="Y911" s="39" t="n"/>
      <c r="Z911" s="39" t="n"/>
    </row>
    <row r="912" ht="15.75" customHeight="1" s="198">
      <c r="A912" s="39" t="n"/>
      <c r="B912" s="39" t="n"/>
      <c r="C912" s="39" t="n"/>
      <c r="D912" s="39" t="n"/>
      <c r="E912" s="39" t="n"/>
      <c r="F912" s="39" t="n"/>
      <c r="G912" s="39" t="n"/>
      <c r="H912" s="39" t="n"/>
      <c r="I912" s="39" t="n"/>
      <c r="J912" s="39" t="n"/>
      <c r="K912" s="39" t="n"/>
      <c r="L912" s="39" t="n"/>
      <c r="M912" s="39" t="n"/>
      <c r="N912" s="39" t="n"/>
      <c r="O912" s="39" t="n"/>
      <c r="P912" s="39" t="n"/>
      <c r="Q912" s="39" t="n"/>
      <c r="R912" s="39" t="n"/>
      <c r="S912" s="39" t="n"/>
      <c r="T912" s="39" t="n"/>
      <c r="U912" s="39" t="n"/>
      <c r="V912" s="39" t="n"/>
      <c r="W912" s="39" t="n"/>
      <c r="X912" s="39" t="n"/>
      <c r="Y912" s="39" t="n"/>
      <c r="Z912" s="39" t="n"/>
    </row>
    <row r="913" ht="15.75" customHeight="1" s="198">
      <c r="A913" s="39" t="n"/>
      <c r="B913" s="39" t="n"/>
      <c r="C913" s="39" t="n"/>
      <c r="D913" s="39" t="n"/>
      <c r="E913" s="39" t="n"/>
      <c r="F913" s="39" t="n"/>
      <c r="G913" s="39" t="n"/>
      <c r="H913" s="39" t="n"/>
      <c r="I913" s="39" t="n"/>
      <c r="J913" s="39" t="n"/>
      <c r="K913" s="39" t="n"/>
      <c r="L913" s="39" t="n"/>
      <c r="M913" s="39" t="n"/>
      <c r="N913" s="39" t="n"/>
      <c r="O913" s="39" t="n"/>
      <c r="P913" s="39" t="n"/>
      <c r="Q913" s="39" t="n"/>
      <c r="R913" s="39" t="n"/>
      <c r="S913" s="39" t="n"/>
      <c r="T913" s="39" t="n"/>
      <c r="U913" s="39" t="n"/>
      <c r="V913" s="39" t="n"/>
      <c r="W913" s="39" t="n"/>
      <c r="X913" s="39" t="n"/>
      <c r="Y913" s="39" t="n"/>
      <c r="Z913" s="39" t="n"/>
    </row>
    <row r="914" ht="15.75" customHeight="1" s="198">
      <c r="A914" s="39" t="n"/>
      <c r="B914" s="39" t="n"/>
      <c r="C914" s="39" t="n"/>
      <c r="D914" s="39" t="n"/>
      <c r="E914" s="39" t="n"/>
      <c r="F914" s="39" t="n"/>
      <c r="G914" s="39" t="n"/>
      <c r="H914" s="39" t="n"/>
      <c r="I914" s="39" t="n"/>
      <c r="J914" s="39" t="n"/>
      <c r="K914" s="39" t="n"/>
      <c r="L914" s="39" t="n"/>
      <c r="M914" s="39" t="n"/>
      <c r="N914" s="39" t="n"/>
      <c r="O914" s="39" t="n"/>
      <c r="P914" s="39" t="n"/>
      <c r="Q914" s="39" t="n"/>
      <c r="R914" s="39" t="n"/>
      <c r="S914" s="39" t="n"/>
      <c r="T914" s="39" t="n"/>
      <c r="U914" s="39" t="n"/>
      <c r="V914" s="39" t="n"/>
      <c r="W914" s="39" t="n"/>
      <c r="X914" s="39" t="n"/>
      <c r="Y914" s="39" t="n"/>
      <c r="Z914" s="39" t="n"/>
    </row>
    <row r="915" ht="15.75" customHeight="1" s="198">
      <c r="A915" s="39" t="n"/>
      <c r="B915" s="39" t="n"/>
      <c r="C915" s="39" t="n"/>
      <c r="D915" s="39" t="n"/>
      <c r="E915" s="39" t="n"/>
      <c r="F915" s="39" t="n"/>
      <c r="G915" s="39" t="n"/>
      <c r="H915" s="39" t="n"/>
      <c r="I915" s="39" t="n"/>
      <c r="J915" s="39" t="n"/>
      <c r="K915" s="39" t="n"/>
      <c r="L915" s="39" t="n"/>
      <c r="M915" s="39" t="n"/>
      <c r="N915" s="39" t="n"/>
      <c r="O915" s="39" t="n"/>
      <c r="P915" s="39" t="n"/>
      <c r="Q915" s="39" t="n"/>
      <c r="R915" s="39" t="n"/>
      <c r="S915" s="39" t="n"/>
      <c r="T915" s="39" t="n"/>
      <c r="U915" s="39" t="n"/>
      <c r="V915" s="39" t="n"/>
      <c r="W915" s="39" t="n"/>
      <c r="X915" s="39" t="n"/>
      <c r="Y915" s="39" t="n"/>
      <c r="Z915" s="39" t="n"/>
    </row>
    <row r="916" ht="15.75" customHeight="1" s="198">
      <c r="A916" s="39" t="n"/>
      <c r="B916" s="39" t="n"/>
      <c r="C916" s="39" t="n"/>
      <c r="D916" s="39" t="n"/>
      <c r="E916" s="39" t="n"/>
      <c r="F916" s="39" t="n"/>
      <c r="G916" s="39" t="n"/>
      <c r="H916" s="39" t="n"/>
      <c r="I916" s="39" t="n"/>
      <c r="J916" s="39" t="n"/>
      <c r="K916" s="39" t="n"/>
      <c r="L916" s="39" t="n"/>
      <c r="M916" s="39" t="n"/>
      <c r="N916" s="39" t="n"/>
      <c r="O916" s="39" t="n"/>
      <c r="P916" s="39" t="n"/>
      <c r="Q916" s="39" t="n"/>
      <c r="R916" s="39" t="n"/>
      <c r="S916" s="39" t="n"/>
      <c r="T916" s="39" t="n"/>
      <c r="U916" s="39" t="n"/>
      <c r="V916" s="39" t="n"/>
      <c r="W916" s="39" t="n"/>
      <c r="X916" s="39" t="n"/>
      <c r="Y916" s="39" t="n"/>
      <c r="Z916" s="39" t="n"/>
    </row>
    <row r="917" ht="15.75" customHeight="1" s="198">
      <c r="A917" s="39" t="n"/>
      <c r="B917" s="39" t="n"/>
      <c r="C917" s="39" t="n"/>
      <c r="D917" s="39" t="n"/>
      <c r="E917" s="39" t="n"/>
      <c r="F917" s="39" t="n"/>
      <c r="G917" s="39" t="n"/>
      <c r="H917" s="39" t="n"/>
      <c r="I917" s="39" t="n"/>
      <c r="J917" s="39" t="n"/>
      <c r="K917" s="39" t="n"/>
      <c r="L917" s="39" t="n"/>
      <c r="M917" s="39" t="n"/>
      <c r="N917" s="39" t="n"/>
      <c r="O917" s="39" t="n"/>
      <c r="P917" s="39" t="n"/>
      <c r="Q917" s="39" t="n"/>
      <c r="R917" s="39" t="n"/>
      <c r="S917" s="39" t="n"/>
      <c r="T917" s="39" t="n"/>
      <c r="U917" s="39" t="n"/>
      <c r="V917" s="39" t="n"/>
      <c r="W917" s="39" t="n"/>
      <c r="X917" s="39" t="n"/>
      <c r="Y917" s="39" t="n"/>
      <c r="Z917" s="39" t="n"/>
    </row>
    <row r="918" ht="15.75" customHeight="1" s="198">
      <c r="A918" s="39" t="n"/>
      <c r="B918" s="39" t="n"/>
      <c r="C918" s="39" t="n"/>
      <c r="D918" s="39" t="n"/>
      <c r="E918" s="39" t="n"/>
      <c r="F918" s="39" t="n"/>
      <c r="G918" s="39" t="n"/>
      <c r="H918" s="39" t="n"/>
      <c r="I918" s="39" t="n"/>
      <c r="J918" s="39" t="n"/>
      <c r="K918" s="39" t="n"/>
      <c r="L918" s="39" t="n"/>
      <c r="M918" s="39" t="n"/>
      <c r="N918" s="39" t="n"/>
      <c r="O918" s="39" t="n"/>
      <c r="P918" s="39" t="n"/>
      <c r="Q918" s="39" t="n"/>
      <c r="R918" s="39" t="n"/>
      <c r="S918" s="39" t="n"/>
      <c r="T918" s="39" t="n"/>
      <c r="U918" s="39" t="n"/>
      <c r="V918" s="39" t="n"/>
      <c r="W918" s="39" t="n"/>
      <c r="X918" s="39" t="n"/>
      <c r="Y918" s="39" t="n"/>
      <c r="Z918" s="39" t="n"/>
    </row>
    <row r="919" ht="15.75" customHeight="1" s="198">
      <c r="A919" s="39" t="n"/>
      <c r="B919" s="39" t="n"/>
      <c r="C919" s="39" t="n"/>
      <c r="D919" s="39" t="n"/>
      <c r="E919" s="39" t="n"/>
      <c r="F919" s="39" t="n"/>
      <c r="G919" s="39" t="n"/>
      <c r="H919" s="39" t="n"/>
      <c r="I919" s="39" t="n"/>
      <c r="J919" s="39" t="n"/>
      <c r="K919" s="39" t="n"/>
      <c r="L919" s="39" t="n"/>
      <c r="M919" s="39" t="n"/>
      <c r="N919" s="39" t="n"/>
      <c r="O919" s="39" t="n"/>
      <c r="P919" s="39" t="n"/>
      <c r="Q919" s="39" t="n"/>
      <c r="R919" s="39" t="n"/>
      <c r="S919" s="39" t="n"/>
      <c r="T919" s="39" t="n"/>
      <c r="U919" s="39" t="n"/>
      <c r="V919" s="39" t="n"/>
      <c r="W919" s="39" t="n"/>
      <c r="X919" s="39" t="n"/>
      <c r="Y919" s="39" t="n"/>
      <c r="Z919" s="39" t="n"/>
    </row>
    <row r="920" ht="15.75" customHeight="1" s="198">
      <c r="A920" s="39" t="n"/>
      <c r="B920" s="39" t="n"/>
      <c r="C920" s="39" t="n"/>
      <c r="D920" s="39" t="n"/>
      <c r="E920" s="39" t="n"/>
      <c r="F920" s="39" t="n"/>
      <c r="G920" s="39" t="n"/>
      <c r="H920" s="39" t="n"/>
      <c r="I920" s="39" t="n"/>
      <c r="J920" s="39" t="n"/>
      <c r="K920" s="39" t="n"/>
      <c r="L920" s="39" t="n"/>
      <c r="M920" s="39" t="n"/>
      <c r="N920" s="39" t="n"/>
      <c r="O920" s="39" t="n"/>
      <c r="P920" s="39" t="n"/>
      <c r="Q920" s="39" t="n"/>
      <c r="R920" s="39" t="n"/>
      <c r="S920" s="39" t="n"/>
      <c r="T920" s="39" t="n"/>
      <c r="U920" s="39" t="n"/>
      <c r="V920" s="39" t="n"/>
      <c r="W920" s="39" t="n"/>
      <c r="X920" s="39" t="n"/>
      <c r="Y920" s="39" t="n"/>
      <c r="Z920" s="39" t="n"/>
    </row>
    <row r="921" ht="15.75" customHeight="1" s="198">
      <c r="A921" s="39" t="n"/>
      <c r="B921" s="39" t="n"/>
      <c r="C921" s="39" t="n"/>
      <c r="D921" s="39" t="n"/>
      <c r="E921" s="39" t="n"/>
      <c r="F921" s="39" t="n"/>
      <c r="G921" s="39" t="n"/>
      <c r="H921" s="39" t="n"/>
      <c r="I921" s="39" t="n"/>
      <c r="J921" s="39" t="n"/>
      <c r="K921" s="39" t="n"/>
      <c r="L921" s="39" t="n"/>
      <c r="M921" s="39" t="n"/>
      <c r="N921" s="39" t="n"/>
      <c r="O921" s="39" t="n"/>
      <c r="P921" s="39" t="n"/>
      <c r="Q921" s="39" t="n"/>
      <c r="R921" s="39" t="n"/>
      <c r="S921" s="39" t="n"/>
      <c r="T921" s="39" t="n"/>
      <c r="U921" s="39" t="n"/>
      <c r="V921" s="39" t="n"/>
      <c r="W921" s="39" t="n"/>
      <c r="X921" s="39" t="n"/>
      <c r="Y921" s="39" t="n"/>
      <c r="Z921" s="39" t="n"/>
    </row>
    <row r="922" ht="15.75" customHeight="1" s="198">
      <c r="A922" s="39" t="n"/>
      <c r="B922" s="39" t="n"/>
      <c r="C922" s="39" t="n"/>
      <c r="D922" s="39" t="n"/>
      <c r="E922" s="39" t="n"/>
      <c r="F922" s="39" t="n"/>
      <c r="G922" s="39" t="n"/>
      <c r="H922" s="39" t="n"/>
      <c r="I922" s="39" t="n"/>
      <c r="J922" s="39" t="n"/>
      <c r="K922" s="39" t="n"/>
      <c r="L922" s="39" t="n"/>
      <c r="M922" s="39" t="n"/>
      <c r="N922" s="39" t="n"/>
      <c r="O922" s="39" t="n"/>
      <c r="P922" s="39" t="n"/>
      <c r="Q922" s="39" t="n"/>
      <c r="R922" s="39" t="n"/>
      <c r="S922" s="39" t="n"/>
      <c r="T922" s="39" t="n"/>
      <c r="U922" s="39" t="n"/>
      <c r="V922" s="39" t="n"/>
      <c r="W922" s="39" t="n"/>
      <c r="X922" s="39" t="n"/>
      <c r="Y922" s="39" t="n"/>
      <c r="Z922" s="39" t="n"/>
    </row>
    <row r="923" ht="15.75" customHeight="1" s="198">
      <c r="A923" s="39" t="n"/>
      <c r="B923" s="39" t="n"/>
      <c r="C923" s="39" t="n"/>
      <c r="D923" s="39" t="n"/>
      <c r="E923" s="39" t="n"/>
      <c r="F923" s="39" t="n"/>
      <c r="G923" s="39" t="n"/>
      <c r="H923" s="39" t="n"/>
      <c r="I923" s="39" t="n"/>
      <c r="J923" s="39" t="n"/>
      <c r="K923" s="39" t="n"/>
      <c r="L923" s="39" t="n"/>
      <c r="M923" s="39" t="n"/>
      <c r="N923" s="39" t="n"/>
      <c r="O923" s="39" t="n"/>
      <c r="P923" s="39" t="n"/>
      <c r="Q923" s="39" t="n"/>
      <c r="R923" s="39" t="n"/>
      <c r="S923" s="39" t="n"/>
      <c r="T923" s="39" t="n"/>
      <c r="U923" s="39" t="n"/>
      <c r="V923" s="39" t="n"/>
      <c r="W923" s="39" t="n"/>
      <c r="X923" s="39" t="n"/>
      <c r="Y923" s="39" t="n"/>
      <c r="Z923" s="39" t="n"/>
    </row>
    <row r="924" ht="15.75" customHeight="1" s="198">
      <c r="A924" s="39" t="n"/>
      <c r="B924" s="39" t="n"/>
      <c r="C924" s="39" t="n"/>
      <c r="D924" s="39" t="n"/>
      <c r="E924" s="39" t="n"/>
      <c r="F924" s="39" t="n"/>
      <c r="G924" s="39" t="n"/>
      <c r="H924" s="39" t="n"/>
      <c r="I924" s="39" t="n"/>
      <c r="J924" s="39" t="n"/>
      <c r="K924" s="39" t="n"/>
      <c r="L924" s="39" t="n"/>
      <c r="M924" s="39" t="n"/>
      <c r="N924" s="39" t="n"/>
      <c r="O924" s="39" t="n"/>
      <c r="P924" s="39" t="n"/>
      <c r="Q924" s="39" t="n"/>
      <c r="R924" s="39" t="n"/>
      <c r="S924" s="39" t="n"/>
      <c r="T924" s="39" t="n"/>
      <c r="U924" s="39" t="n"/>
      <c r="V924" s="39" t="n"/>
      <c r="W924" s="39" t="n"/>
      <c r="X924" s="39" t="n"/>
      <c r="Y924" s="39" t="n"/>
      <c r="Z924" s="39" t="n"/>
    </row>
    <row r="925" ht="15.75" customHeight="1" s="198">
      <c r="A925" s="39" t="n"/>
      <c r="B925" s="39" t="n"/>
      <c r="C925" s="39" t="n"/>
      <c r="D925" s="39" t="n"/>
      <c r="E925" s="39" t="n"/>
      <c r="F925" s="39" t="n"/>
      <c r="G925" s="39" t="n"/>
      <c r="H925" s="39" t="n"/>
      <c r="I925" s="39" t="n"/>
      <c r="J925" s="39" t="n"/>
      <c r="K925" s="39" t="n"/>
      <c r="L925" s="39" t="n"/>
      <c r="M925" s="39" t="n"/>
      <c r="N925" s="39" t="n"/>
      <c r="O925" s="39" t="n"/>
      <c r="P925" s="39" t="n"/>
      <c r="Q925" s="39" t="n"/>
      <c r="R925" s="39" t="n"/>
      <c r="S925" s="39" t="n"/>
      <c r="T925" s="39" t="n"/>
      <c r="U925" s="39" t="n"/>
      <c r="V925" s="39" t="n"/>
      <c r="W925" s="39" t="n"/>
      <c r="X925" s="39" t="n"/>
      <c r="Y925" s="39" t="n"/>
      <c r="Z925" s="39" t="n"/>
    </row>
    <row r="926" ht="15.75" customHeight="1" s="198">
      <c r="A926" s="39" t="n"/>
      <c r="B926" s="39" t="n"/>
      <c r="C926" s="39" t="n"/>
      <c r="D926" s="39" t="n"/>
      <c r="E926" s="39" t="n"/>
      <c r="F926" s="39" t="n"/>
      <c r="G926" s="39" t="n"/>
      <c r="H926" s="39" t="n"/>
      <c r="I926" s="39" t="n"/>
      <c r="J926" s="39" t="n"/>
      <c r="K926" s="39" t="n"/>
      <c r="L926" s="39" t="n"/>
      <c r="M926" s="39" t="n"/>
      <c r="N926" s="39" t="n"/>
      <c r="O926" s="39" t="n"/>
      <c r="P926" s="39" t="n"/>
      <c r="Q926" s="39" t="n"/>
      <c r="R926" s="39" t="n"/>
      <c r="S926" s="39" t="n"/>
      <c r="T926" s="39" t="n"/>
      <c r="U926" s="39" t="n"/>
      <c r="V926" s="39" t="n"/>
      <c r="W926" s="39" t="n"/>
      <c r="X926" s="39" t="n"/>
      <c r="Y926" s="39" t="n"/>
      <c r="Z926" s="39" t="n"/>
    </row>
    <row r="927" ht="15.75" customHeight="1" s="198">
      <c r="A927" s="39" t="n"/>
      <c r="B927" s="39" t="n"/>
      <c r="C927" s="39" t="n"/>
      <c r="D927" s="39" t="n"/>
      <c r="E927" s="39" t="n"/>
      <c r="F927" s="39" t="n"/>
      <c r="G927" s="39" t="n"/>
      <c r="H927" s="39" t="n"/>
      <c r="I927" s="39" t="n"/>
      <c r="J927" s="39" t="n"/>
      <c r="K927" s="39" t="n"/>
      <c r="L927" s="39" t="n"/>
      <c r="M927" s="39" t="n"/>
      <c r="N927" s="39" t="n"/>
      <c r="O927" s="39" t="n"/>
      <c r="P927" s="39" t="n"/>
      <c r="Q927" s="39" t="n"/>
      <c r="R927" s="39" t="n"/>
      <c r="S927" s="39" t="n"/>
      <c r="T927" s="39" t="n"/>
      <c r="U927" s="39" t="n"/>
      <c r="V927" s="39" t="n"/>
      <c r="W927" s="39" t="n"/>
      <c r="X927" s="39" t="n"/>
      <c r="Y927" s="39" t="n"/>
      <c r="Z927" s="39" t="n"/>
    </row>
    <row r="928" ht="15.75" customHeight="1" s="198">
      <c r="A928" s="39" t="n"/>
      <c r="B928" s="39" t="n"/>
      <c r="C928" s="39" t="n"/>
      <c r="D928" s="39" t="n"/>
      <c r="E928" s="39" t="n"/>
      <c r="F928" s="39" t="n"/>
      <c r="G928" s="39" t="n"/>
      <c r="H928" s="39" t="n"/>
      <c r="I928" s="39" t="n"/>
      <c r="J928" s="39" t="n"/>
      <c r="K928" s="39" t="n"/>
      <c r="L928" s="39" t="n"/>
      <c r="M928" s="39" t="n"/>
      <c r="N928" s="39" t="n"/>
      <c r="O928" s="39" t="n"/>
      <c r="P928" s="39" t="n"/>
      <c r="Q928" s="39" t="n"/>
      <c r="R928" s="39" t="n"/>
      <c r="S928" s="39" t="n"/>
      <c r="T928" s="39" t="n"/>
      <c r="U928" s="39" t="n"/>
      <c r="V928" s="39" t="n"/>
      <c r="W928" s="39" t="n"/>
      <c r="X928" s="39" t="n"/>
      <c r="Y928" s="39" t="n"/>
      <c r="Z928" s="39" t="n"/>
    </row>
    <row r="929" ht="15.75" customHeight="1" s="198">
      <c r="A929" s="39" t="n"/>
      <c r="B929" s="39" t="n"/>
      <c r="C929" s="39" t="n"/>
      <c r="D929" s="39" t="n"/>
      <c r="E929" s="39" t="n"/>
      <c r="F929" s="39" t="n"/>
      <c r="G929" s="39" t="n"/>
      <c r="H929" s="39" t="n"/>
      <c r="I929" s="39" t="n"/>
      <c r="J929" s="39" t="n"/>
      <c r="K929" s="39" t="n"/>
      <c r="L929" s="39" t="n"/>
      <c r="M929" s="39" t="n"/>
      <c r="N929" s="39" t="n"/>
      <c r="O929" s="39" t="n"/>
      <c r="P929" s="39" t="n"/>
      <c r="Q929" s="39" t="n"/>
      <c r="R929" s="39" t="n"/>
      <c r="S929" s="39" t="n"/>
      <c r="T929" s="39" t="n"/>
      <c r="U929" s="39" t="n"/>
      <c r="V929" s="39" t="n"/>
      <c r="W929" s="39" t="n"/>
      <c r="X929" s="39" t="n"/>
      <c r="Y929" s="39" t="n"/>
      <c r="Z929" s="39" t="n"/>
    </row>
    <row r="930" ht="15.75" customHeight="1" s="198">
      <c r="A930" s="39" t="n"/>
      <c r="B930" s="39" t="n"/>
      <c r="C930" s="39" t="n"/>
      <c r="D930" s="39" t="n"/>
      <c r="E930" s="39" t="n"/>
      <c r="F930" s="39" t="n"/>
      <c r="G930" s="39" t="n"/>
      <c r="H930" s="39" t="n"/>
      <c r="I930" s="39" t="n"/>
      <c r="J930" s="39" t="n"/>
      <c r="K930" s="39" t="n"/>
      <c r="L930" s="39" t="n"/>
      <c r="M930" s="39" t="n"/>
      <c r="N930" s="39" t="n"/>
      <c r="O930" s="39" t="n"/>
      <c r="P930" s="39" t="n"/>
      <c r="Q930" s="39" t="n"/>
      <c r="R930" s="39" t="n"/>
      <c r="S930" s="39" t="n"/>
      <c r="T930" s="39" t="n"/>
      <c r="U930" s="39" t="n"/>
      <c r="V930" s="39" t="n"/>
      <c r="W930" s="39" t="n"/>
      <c r="X930" s="39" t="n"/>
      <c r="Y930" s="39" t="n"/>
      <c r="Z930" s="39" t="n"/>
    </row>
    <row r="931" ht="15.75" customHeight="1" s="198">
      <c r="A931" s="39" t="n"/>
      <c r="B931" s="39" t="n"/>
      <c r="C931" s="39" t="n"/>
      <c r="D931" s="39" t="n"/>
      <c r="E931" s="39" t="n"/>
      <c r="F931" s="39" t="n"/>
      <c r="G931" s="39" t="n"/>
      <c r="H931" s="39" t="n"/>
      <c r="I931" s="39" t="n"/>
      <c r="J931" s="39" t="n"/>
      <c r="K931" s="39" t="n"/>
      <c r="L931" s="39" t="n"/>
      <c r="M931" s="39" t="n"/>
      <c r="N931" s="39" t="n"/>
      <c r="O931" s="39" t="n"/>
      <c r="P931" s="39" t="n"/>
      <c r="Q931" s="39" t="n"/>
      <c r="R931" s="39" t="n"/>
      <c r="S931" s="39" t="n"/>
      <c r="T931" s="39" t="n"/>
      <c r="U931" s="39" t="n"/>
      <c r="V931" s="39" t="n"/>
      <c r="W931" s="39" t="n"/>
      <c r="X931" s="39" t="n"/>
      <c r="Y931" s="39" t="n"/>
      <c r="Z931" s="39" t="n"/>
    </row>
    <row r="932" ht="15.75" customHeight="1" s="198">
      <c r="A932" s="39" t="n"/>
      <c r="B932" s="39" t="n"/>
      <c r="C932" s="39" t="n"/>
      <c r="D932" s="39" t="n"/>
      <c r="E932" s="39" t="n"/>
      <c r="F932" s="39" t="n"/>
      <c r="G932" s="39" t="n"/>
      <c r="H932" s="39" t="n"/>
      <c r="I932" s="39" t="n"/>
      <c r="J932" s="39" t="n"/>
      <c r="K932" s="39" t="n"/>
      <c r="L932" s="39" t="n"/>
      <c r="M932" s="39" t="n"/>
      <c r="N932" s="39" t="n"/>
      <c r="O932" s="39" t="n"/>
      <c r="P932" s="39" t="n"/>
      <c r="Q932" s="39" t="n"/>
      <c r="R932" s="39" t="n"/>
      <c r="S932" s="39" t="n"/>
      <c r="T932" s="39" t="n"/>
      <c r="U932" s="39" t="n"/>
      <c r="V932" s="39" t="n"/>
      <c r="W932" s="39" t="n"/>
      <c r="X932" s="39" t="n"/>
      <c r="Y932" s="39" t="n"/>
      <c r="Z932" s="39" t="n"/>
    </row>
    <row r="933" ht="15.75" customHeight="1" s="198">
      <c r="A933" s="39" t="n"/>
      <c r="B933" s="39" t="n"/>
      <c r="C933" s="39" t="n"/>
      <c r="D933" s="39" t="n"/>
      <c r="E933" s="39" t="n"/>
      <c r="F933" s="39" t="n"/>
      <c r="G933" s="39" t="n"/>
      <c r="H933" s="39" t="n"/>
      <c r="I933" s="39" t="n"/>
      <c r="J933" s="39" t="n"/>
      <c r="K933" s="39" t="n"/>
      <c r="L933" s="39" t="n"/>
      <c r="M933" s="39" t="n"/>
      <c r="N933" s="39" t="n"/>
      <c r="O933" s="39" t="n"/>
      <c r="P933" s="39" t="n"/>
      <c r="Q933" s="39" t="n"/>
      <c r="R933" s="39" t="n"/>
      <c r="S933" s="39" t="n"/>
      <c r="T933" s="39" t="n"/>
      <c r="U933" s="39" t="n"/>
      <c r="V933" s="39" t="n"/>
      <c r="W933" s="39" t="n"/>
      <c r="X933" s="39" t="n"/>
      <c r="Y933" s="39" t="n"/>
      <c r="Z933" s="39" t="n"/>
    </row>
    <row r="934" ht="15.75" customHeight="1" s="198">
      <c r="A934" s="39" t="n"/>
      <c r="B934" s="39" t="n"/>
      <c r="C934" s="39" t="n"/>
      <c r="D934" s="39" t="n"/>
      <c r="E934" s="39" t="n"/>
      <c r="F934" s="39" t="n"/>
      <c r="G934" s="39" t="n"/>
      <c r="H934" s="39" t="n"/>
      <c r="I934" s="39" t="n"/>
      <c r="J934" s="39" t="n"/>
      <c r="K934" s="39" t="n"/>
      <c r="L934" s="39" t="n"/>
      <c r="M934" s="39" t="n"/>
      <c r="N934" s="39" t="n"/>
      <c r="O934" s="39" t="n"/>
      <c r="P934" s="39" t="n"/>
      <c r="Q934" s="39" t="n"/>
      <c r="R934" s="39" t="n"/>
      <c r="S934" s="39" t="n"/>
      <c r="T934" s="39" t="n"/>
      <c r="U934" s="39" t="n"/>
      <c r="V934" s="39" t="n"/>
      <c r="W934" s="39" t="n"/>
      <c r="X934" s="39" t="n"/>
      <c r="Y934" s="39" t="n"/>
      <c r="Z934" s="39" t="n"/>
    </row>
    <row r="935" ht="15.75" customHeight="1" s="198">
      <c r="A935" s="39" t="n"/>
      <c r="B935" s="39" t="n"/>
      <c r="C935" s="39" t="n"/>
      <c r="D935" s="39" t="n"/>
      <c r="E935" s="39" t="n"/>
      <c r="F935" s="39" t="n"/>
      <c r="G935" s="39" t="n"/>
      <c r="H935" s="39" t="n"/>
      <c r="I935" s="39" t="n"/>
      <c r="J935" s="39" t="n"/>
      <c r="K935" s="39" t="n"/>
      <c r="L935" s="39" t="n"/>
      <c r="M935" s="39" t="n"/>
      <c r="N935" s="39" t="n"/>
      <c r="O935" s="39" t="n"/>
      <c r="P935" s="39" t="n"/>
      <c r="Q935" s="39" t="n"/>
      <c r="R935" s="39" t="n"/>
      <c r="S935" s="39" t="n"/>
      <c r="T935" s="39" t="n"/>
      <c r="U935" s="39" t="n"/>
      <c r="V935" s="39" t="n"/>
      <c r="W935" s="39" t="n"/>
      <c r="X935" s="39" t="n"/>
      <c r="Y935" s="39" t="n"/>
      <c r="Z935" s="39" t="n"/>
    </row>
    <row r="936" ht="15.75" customHeight="1" s="198">
      <c r="A936" s="39" t="n"/>
      <c r="B936" s="39" t="n"/>
      <c r="C936" s="39" t="n"/>
      <c r="D936" s="39" t="n"/>
      <c r="E936" s="39" t="n"/>
      <c r="F936" s="39" t="n"/>
      <c r="G936" s="39" t="n"/>
      <c r="H936" s="39" t="n"/>
      <c r="I936" s="39" t="n"/>
      <c r="J936" s="39" t="n"/>
      <c r="K936" s="39" t="n"/>
      <c r="L936" s="39" t="n"/>
      <c r="M936" s="39" t="n"/>
      <c r="N936" s="39" t="n"/>
      <c r="O936" s="39" t="n"/>
      <c r="P936" s="39" t="n"/>
      <c r="Q936" s="39" t="n"/>
      <c r="R936" s="39" t="n"/>
      <c r="S936" s="39" t="n"/>
      <c r="T936" s="39" t="n"/>
      <c r="U936" s="39" t="n"/>
      <c r="V936" s="39" t="n"/>
      <c r="W936" s="39" t="n"/>
      <c r="X936" s="39" t="n"/>
      <c r="Y936" s="39" t="n"/>
      <c r="Z936" s="39" t="n"/>
    </row>
    <row r="937" ht="15.75" customHeight="1" s="198">
      <c r="A937" s="39" t="n"/>
      <c r="B937" s="39" t="n"/>
      <c r="C937" s="39" t="n"/>
      <c r="D937" s="39" t="n"/>
      <c r="E937" s="39" t="n"/>
      <c r="F937" s="39" t="n"/>
      <c r="G937" s="39" t="n"/>
      <c r="H937" s="39" t="n"/>
      <c r="I937" s="39" t="n"/>
      <c r="J937" s="39" t="n"/>
      <c r="K937" s="39" t="n"/>
      <c r="L937" s="39" t="n"/>
      <c r="M937" s="39" t="n"/>
      <c r="N937" s="39" t="n"/>
      <c r="O937" s="39" t="n"/>
      <c r="P937" s="39" t="n"/>
      <c r="Q937" s="39" t="n"/>
      <c r="R937" s="39" t="n"/>
      <c r="S937" s="39" t="n"/>
      <c r="T937" s="39" t="n"/>
      <c r="U937" s="39" t="n"/>
      <c r="V937" s="39" t="n"/>
      <c r="W937" s="39" t="n"/>
      <c r="X937" s="39" t="n"/>
      <c r="Y937" s="39" t="n"/>
      <c r="Z937" s="39" t="n"/>
    </row>
    <row r="938" ht="15.75" customHeight="1" s="198">
      <c r="A938" s="39" t="n"/>
      <c r="B938" s="39" t="n"/>
      <c r="C938" s="39" t="n"/>
      <c r="D938" s="39" t="n"/>
      <c r="E938" s="39" t="n"/>
      <c r="F938" s="39" t="n"/>
      <c r="G938" s="39" t="n"/>
      <c r="H938" s="39" t="n"/>
      <c r="I938" s="39" t="n"/>
      <c r="J938" s="39" t="n"/>
      <c r="K938" s="39" t="n"/>
      <c r="L938" s="39" t="n"/>
      <c r="M938" s="39" t="n"/>
      <c r="N938" s="39" t="n"/>
      <c r="O938" s="39" t="n"/>
      <c r="P938" s="39" t="n"/>
      <c r="Q938" s="39" t="n"/>
      <c r="R938" s="39" t="n"/>
      <c r="S938" s="39" t="n"/>
      <c r="T938" s="39" t="n"/>
      <c r="U938" s="39" t="n"/>
      <c r="V938" s="39" t="n"/>
      <c r="W938" s="39" t="n"/>
      <c r="X938" s="39" t="n"/>
      <c r="Y938" s="39" t="n"/>
      <c r="Z938" s="39" t="n"/>
    </row>
    <row r="939" ht="15.75" customHeight="1" s="198">
      <c r="A939" s="39" t="n"/>
      <c r="B939" s="39" t="n"/>
      <c r="C939" s="39" t="n"/>
      <c r="D939" s="39" t="n"/>
      <c r="E939" s="39" t="n"/>
      <c r="F939" s="39" t="n"/>
      <c r="G939" s="39" t="n"/>
      <c r="H939" s="39" t="n"/>
      <c r="I939" s="39" t="n"/>
      <c r="J939" s="39" t="n"/>
      <c r="K939" s="39" t="n"/>
      <c r="L939" s="39" t="n"/>
      <c r="M939" s="39" t="n"/>
      <c r="N939" s="39" t="n"/>
      <c r="O939" s="39" t="n"/>
      <c r="P939" s="39" t="n"/>
      <c r="Q939" s="39" t="n"/>
      <c r="R939" s="39" t="n"/>
      <c r="S939" s="39" t="n"/>
      <c r="T939" s="39" t="n"/>
      <c r="U939" s="39" t="n"/>
      <c r="V939" s="39" t="n"/>
      <c r="W939" s="39" t="n"/>
      <c r="X939" s="39" t="n"/>
      <c r="Y939" s="39" t="n"/>
      <c r="Z939" s="39" t="n"/>
    </row>
    <row r="940" ht="15.75" customHeight="1" s="198">
      <c r="A940" s="39" t="n"/>
      <c r="B940" s="39" t="n"/>
      <c r="C940" s="39" t="n"/>
      <c r="D940" s="39" t="n"/>
      <c r="E940" s="39" t="n"/>
      <c r="F940" s="39" t="n"/>
      <c r="G940" s="39" t="n"/>
      <c r="H940" s="39" t="n"/>
      <c r="I940" s="39" t="n"/>
      <c r="J940" s="39" t="n"/>
      <c r="K940" s="39" t="n"/>
      <c r="L940" s="39" t="n"/>
      <c r="M940" s="39" t="n"/>
      <c r="N940" s="39" t="n"/>
      <c r="O940" s="39" t="n"/>
      <c r="P940" s="39" t="n"/>
      <c r="Q940" s="39" t="n"/>
      <c r="R940" s="39" t="n"/>
      <c r="S940" s="39" t="n"/>
      <c r="T940" s="39" t="n"/>
      <c r="U940" s="39" t="n"/>
      <c r="V940" s="39" t="n"/>
      <c r="W940" s="39" t="n"/>
      <c r="X940" s="39" t="n"/>
      <c r="Y940" s="39" t="n"/>
      <c r="Z940" s="39" t="n"/>
    </row>
    <row r="941" ht="15.75" customHeight="1" s="198">
      <c r="A941" s="39" t="n"/>
      <c r="B941" s="39" t="n"/>
      <c r="C941" s="39" t="n"/>
      <c r="D941" s="39" t="n"/>
      <c r="E941" s="39" t="n"/>
      <c r="F941" s="39" t="n"/>
      <c r="G941" s="39" t="n"/>
      <c r="H941" s="39" t="n"/>
      <c r="I941" s="39" t="n"/>
      <c r="J941" s="39" t="n"/>
      <c r="K941" s="39" t="n"/>
      <c r="L941" s="39" t="n"/>
      <c r="M941" s="39" t="n"/>
      <c r="N941" s="39" t="n"/>
      <c r="O941" s="39" t="n"/>
      <c r="P941" s="39" t="n"/>
      <c r="Q941" s="39" t="n"/>
      <c r="R941" s="39" t="n"/>
      <c r="S941" s="39" t="n"/>
      <c r="T941" s="39" t="n"/>
      <c r="U941" s="39" t="n"/>
      <c r="V941" s="39" t="n"/>
      <c r="W941" s="39" t="n"/>
      <c r="X941" s="39" t="n"/>
      <c r="Y941" s="39" t="n"/>
      <c r="Z941" s="39" t="n"/>
    </row>
    <row r="942" ht="15.75" customHeight="1" s="198">
      <c r="A942" s="39" t="n"/>
      <c r="B942" s="39" t="n"/>
      <c r="C942" s="39" t="n"/>
      <c r="D942" s="39" t="n"/>
      <c r="E942" s="39" t="n"/>
      <c r="F942" s="39" t="n"/>
      <c r="G942" s="39" t="n"/>
      <c r="H942" s="39" t="n"/>
      <c r="I942" s="39" t="n"/>
      <c r="J942" s="39" t="n"/>
      <c r="K942" s="39" t="n"/>
      <c r="L942" s="39" t="n"/>
      <c r="M942" s="39" t="n"/>
      <c r="N942" s="39" t="n"/>
      <c r="O942" s="39" t="n"/>
      <c r="P942" s="39" t="n"/>
      <c r="Q942" s="39" t="n"/>
      <c r="R942" s="39" t="n"/>
      <c r="S942" s="39" t="n"/>
      <c r="T942" s="39" t="n"/>
      <c r="U942" s="39" t="n"/>
      <c r="V942" s="39" t="n"/>
      <c r="W942" s="39" t="n"/>
      <c r="X942" s="39" t="n"/>
      <c r="Y942" s="39" t="n"/>
      <c r="Z942" s="39" t="n"/>
    </row>
    <row r="943" ht="15.75" customHeight="1" s="198">
      <c r="A943" s="39" t="n"/>
      <c r="B943" s="39" t="n"/>
      <c r="C943" s="39" t="n"/>
      <c r="D943" s="39" t="n"/>
      <c r="E943" s="39" t="n"/>
      <c r="F943" s="39" t="n"/>
      <c r="G943" s="39" t="n"/>
      <c r="H943" s="39" t="n"/>
      <c r="I943" s="39" t="n"/>
      <c r="J943" s="39" t="n"/>
      <c r="K943" s="39" t="n"/>
      <c r="L943" s="39" t="n"/>
      <c r="M943" s="39" t="n"/>
      <c r="N943" s="39" t="n"/>
      <c r="O943" s="39" t="n"/>
      <c r="P943" s="39" t="n"/>
      <c r="Q943" s="39" t="n"/>
      <c r="R943" s="39" t="n"/>
      <c r="S943" s="39" t="n"/>
      <c r="T943" s="39" t="n"/>
      <c r="U943" s="39" t="n"/>
      <c r="V943" s="39" t="n"/>
      <c r="W943" s="39" t="n"/>
      <c r="X943" s="39" t="n"/>
      <c r="Y943" s="39" t="n"/>
      <c r="Z943" s="39" t="n"/>
    </row>
    <row r="944" ht="15.75" customHeight="1" s="198">
      <c r="A944" s="39" t="n"/>
      <c r="B944" s="39" t="n"/>
      <c r="C944" s="39" t="n"/>
      <c r="D944" s="39" t="n"/>
      <c r="E944" s="39" t="n"/>
      <c r="F944" s="39" t="n"/>
      <c r="G944" s="39" t="n"/>
      <c r="H944" s="39" t="n"/>
      <c r="I944" s="39" t="n"/>
      <c r="J944" s="39" t="n"/>
      <c r="K944" s="39" t="n"/>
      <c r="L944" s="39" t="n"/>
      <c r="M944" s="39" t="n"/>
      <c r="N944" s="39" t="n"/>
      <c r="O944" s="39" t="n"/>
      <c r="P944" s="39" t="n"/>
      <c r="Q944" s="39" t="n"/>
      <c r="R944" s="39" t="n"/>
      <c r="S944" s="39" t="n"/>
      <c r="T944" s="39" t="n"/>
      <c r="U944" s="39" t="n"/>
      <c r="V944" s="39" t="n"/>
      <c r="W944" s="39" t="n"/>
      <c r="X944" s="39" t="n"/>
      <c r="Y944" s="39" t="n"/>
      <c r="Z944" s="39" t="n"/>
    </row>
    <row r="945" ht="15.75" customHeight="1" s="198">
      <c r="A945" s="39" t="n"/>
      <c r="B945" s="39" t="n"/>
      <c r="C945" s="39" t="n"/>
      <c r="D945" s="39" t="n"/>
      <c r="E945" s="39" t="n"/>
      <c r="F945" s="39" t="n"/>
      <c r="G945" s="39" t="n"/>
      <c r="H945" s="39" t="n"/>
      <c r="I945" s="39" t="n"/>
      <c r="J945" s="39" t="n"/>
      <c r="K945" s="39" t="n"/>
      <c r="L945" s="39" t="n"/>
      <c r="M945" s="39" t="n"/>
      <c r="N945" s="39" t="n"/>
      <c r="O945" s="39" t="n"/>
      <c r="P945" s="39" t="n"/>
      <c r="Q945" s="39" t="n"/>
      <c r="R945" s="39" t="n"/>
      <c r="S945" s="39" t="n"/>
      <c r="T945" s="39" t="n"/>
      <c r="U945" s="39" t="n"/>
      <c r="V945" s="39" t="n"/>
      <c r="W945" s="39" t="n"/>
      <c r="X945" s="39" t="n"/>
      <c r="Y945" s="39" t="n"/>
      <c r="Z945" s="39" t="n"/>
    </row>
    <row r="946" ht="15.75" customHeight="1" s="198">
      <c r="A946" s="39" t="n"/>
      <c r="B946" s="39" t="n"/>
      <c r="C946" s="39" t="n"/>
      <c r="D946" s="39" t="n"/>
      <c r="E946" s="39" t="n"/>
      <c r="F946" s="39" t="n"/>
      <c r="G946" s="39" t="n"/>
      <c r="H946" s="39" t="n"/>
      <c r="I946" s="39" t="n"/>
      <c r="J946" s="39" t="n"/>
      <c r="K946" s="39" t="n"/>
      <c r="L946" s="39" t="n"/>
      <c r="M946" s="39" t="n"/>
      <c r="N946" s="39" t="n"/>
      <c r="O946" s="39" t="n"/>
      <c r="P946" s="39" t="n"/>
      <c r="Q946" s="39" t="n"/>
      <c r="R946" s="39" t="n"/>
      <c r="S946" s="39" t="n"/>
      <c r="T946" s="39" t="n"/>
      <c r="U946" s="39" t="n"/>
      <c r="V946" s="39" t="n"/>
      <c r="W946" s="39" t="n"/>
      <c r="X946" s="39" t="n"/>
      <c r="Y946" s="39" t="n"/>
      <c r="Z946" s="39" t="n"/>
    </row>
    <row r="947" ht="15.75" customHeight="1" s="198">
      <c r="A947" s="39" t="n"/>
      <c r="B947" s="39" t="n"/>
      <c r="C947" s="39" t="n"/>
      <c r="D947" s="39" t="n"/>
      <c r="E947" s="39" t="n"/>
      <c r="F947" s="39" t="n"/>
      <c r="G947" s="39" t="n"/>
      <c r="H947" s="39" t="n"/>
      <c r="I947" s="39" t="n"/>
      <c r="J947" s="39" t="n"/>
      <c r="K947" s="39" t="n"/>
      <c r="L947" s="39" t="n"/>
      <c r="M947" s="39" t="n"/>
      <c r="N947" s="39" t="n"/>
      <c r="O947" s="39" t="n"/>
      <c r="P947" s="39" t="n"/>
      <c r="Q947" s="39" t="n"/>
      <c r="R947" s="39" t="n"/>
      <c r="S947" s="39" t="n"/>
      <c r="T947" s="39" t="n"/>
      <c r="U947" s="39" t="n"/>
      <c r="V947" s="39" t="n"/>
      <c r="W947" s="39" t="n"/>
      <c r="X947" s="39" t="n"/>
      <c r="Y947" s="39" t="n"/>
      <c r="Z947" s="39" t="n"/>
    </row>
    <row r="948" ht="15.75" customHeight="1" s="198">
      <c r="A948" s="39" t="n"/>
      <c r="B948" s="39" t="n"/>
      <c r="C948" s="39" t="n"/>
      <c r="D948" s="39" t="n"/>
      <c r="E948" s="39" t="n"/>
      <c r="F948" s="39" t="n"/>
      <c r="G948" s="39" t="n"/>
      <c r="H948" s="39" t="n"/>
      <c r="I948" s="39" t="n"/>
      <c r="J948" s="39" t="n"/>
      <c r="K948" s="39" t="n"/>
      <c r="L948" s="39" t="n"/>
      <c r="M948" s="39" t="n"/>
      <c r="N948" s="39" t="n"/>
      <c r="O948" s="39" t="n"/>
      <c r="P948" s="39" t="n"/>
      <c r="Q948" s="39" t="n"/>
      <c r="R948" s="39" t="n"/>
      <c r="S948" s="39" t="n"/>
      <c r="T948" s="39" t="n"/>
      <c r="U948" s="39" t="n"/>
      <c r="V948" s="39" t="n"/>
      <c r="W948" s="39" t="n"/>
      <c r="X948" s="39" t="n"/>
      <c r="Y948" s="39" t="n"/>
      <c r="Z948" s="39" t="n"/>
    </row>
    <row r="949" ht="15.75" customHeight="1" s="198">
      <c r="A949" s="39" t="n"/>
      <c r="B949" s="39" t="n"/>
      <c r="C949" s="39" t="n"/>
      <c r="D949" s="39" t="n"/>
      <c r="E949" s="39" t="n"/>
      <c r="F949" s="39" t="n"/>
      <c r="G949" s="39" t="n"/>
      <c r="H949" s="39" t="n"/>
      <c r="I949" s="39" t="n"/>
      <c r="J949" s="39" t="n"/>
      <c r="K949" s="39" t="n"/>
      <c r="L949" s="39" t="n"/>
      <c r="M949" s="39" t="n"/>
      <c r="N949" s="39" t="n"/>
      <c r="O949" s="39" t="n"/>
      <c r="P949" s="39" t="n"/>
      <c r="Q949" s="39" t="n"/>
      <c r="R949" s="39" t="n"/>
      <c r="S949" s="39" t="n"/>
      <c r="T949" s="39" t="n"/>
      <c r="U949" s="39" t="n"/>
      <c r="V949" s="39" t="n"/>
      <c r="W949" s="39" t="n"/>
      <c r="X949" s="39" t="n"/>
      <c r="Y949" s="39" t="n"/>
      <c r="Z949" s="39" t="n"/>
    </row>
    <row r="950" ht="15.75" customHeight="1" s="198">
      <c r="A950" s="39" t="n"/>
      <c r="B950" s="39" t="n"/>
      <c r="C950" s="39" t="n"/>
      <c r="D950" s="39" t="n"/>
      <c r="E950" s="39" t="n"/>
      <c r="F950" s="39" t="n"/>
      <c r="G950" s="39" t="n"/>
      <c r="H950" s="39" t="n"/>
      <c r="I950" s="39" t="n"/>
      <c r="J950" s="39" t="n"/>
      <c r="K950" s="39" t="n"/>
      <c r="L950" s="39" t="n"/>
      <c r="M950" s="39" t="n"/>
      <c r="N950" s="39" t="n"/>
      <c r="O950" s="39" t="n"/>
      <c r="P950" s="39" t="n"/>
      <c r="Q950" s="39" t="n"/>
      <c r="R950" s="39" t="n"/>
      <c r="S950" s="39" t="n"/>
      <c r="T950" s="39" t="n"/>
      <c r="U950" s="39" t="n"/>
      <c r="V950" s="39" t="n"/>
      <c r="W950" s="39" t="n"/>
      <c r="X950" s="39" t="n"/>
      <c r="Y950" s="39" t="n"/>
      <c r="Z950" s="39" t="n"/>
    </row>
    <row r="951" ht="15.75" customHeight="1" s="198">
      <c r="A951" s="39" t="n"/>
      <c r="B951" s="39" t="n"/>
      <c r="C951" s="39" t="n"/>
      <c r="D951" s="39" t="n"/>
      <c r="E951" s="39" t="n"/>
      <c r="F951" s="39" t="n"/>
      <c r="G951" s="39" t="n"/>
      <c r="H951" s="39" t="n"/>
      <c r="I951" s="39" t="n"/>
      <c r="J951" s="39" t="n"/>
      <c r="K951" s="39" t="n"/>
      <c r="L951" s="39" t="n"/>
      <c r="M951" s="39" t="n"/>
      <c r="N951" s="39" t="n"/>
      <c r="O951" s="39" t="n"/>
      <c r="P951" s="39" t="n"/>
      <c r="Q951" s="39" t="n"/>
      <c r="R951" s="39" t="n"/>
      <c r="S951" s="39" t="n"/>
      <c r="T951" s="39" t="n"/>
      <c r="U951" s="39" t="n"/>
      <c r="V951" s="39" t="n"/>
      <c r="W951" s="39" t="n"/>
      <c r="X951" s="39" t="n"/>
      <c r="Y951" s="39" t="n"/>
      <c r="Z951" s="39" t="n"/>
    </row>
    <row r="952" ht="15.75" customHeight="1" s="198">
      <c r="A952" s="39" t="n"/>
      <c r="B952" s="39" t="n"/>
      <c r="C952" s="39" t="n"/>
      <c r="D952" s="39" t="n"/>
      <c r="E952" s="39" t="n"/>
      <c r="F952" s="39" t="n"/>
      <c r="G952" s="39" t="n"/>
      <c r="H952" s="39" t="n"/>
      <c r="I952" s="39" t="n"/>
      <c r="J952" s="39" t="n"/>
      <c r="K952" s="39" t="n"/>
      <c r="L952" s="39" t="n"/>
      <c r="M952" s="39" t="n"/>
      <c r="N952" s="39" t="n"/>
      <c r="O952" s="39" t="n"/>
      <c r="P952" s="39" t="n"/>
      <c r="Q952" s="39" t="n"/>
      <c r="R952" s="39" t="n"/>
      <c r="S952" s="39" t="n"/>
      <c r="T952" s="39" t="n"/>
      <c r="U952" s="39" t="n"/>
      <c r="V952" s="39" t="n"/>
      <c r="W952" s="39" t="n"/>
      <c r="X952" s="39" t="n"/>
      <c r="Y952" s="39" t="n"/>
      <c r="Z952" s="39" t="n"/>
    </row>
    <row r="953" ht="15.75" customHeight="1" s="198">
      <c r="A953" s="39" t="n"/>
      <c r="B953" s="39" t="n"/>
      <c r="C953" s="39" t="n"/>
      <c r="D953" s="39" t="n"/>
      <c r="E953" s="39" t="n"/>
      <c r="F953" s="39" t="n"/>
      <c r="G953" s="39" t="n"/>
      <c r="H953" s="39" t="n"/>
      <c r="I953" s="39" t="n"/>
      <c r="J953" s="39" t="n"/>
      <c r="K953" s="39" t="n"/>
      <c r="L953" s="39" t="n"/>
      <c r="M953" s="39" t="n"/>
      <c r="N953" s="39" t="n"/>
      <c r="O953" s="39" t="n"/>
      <c r="P953" s="39" t="n"/>
      <c r="Q953" s="39" t="n"/>
      <c r="R953" s="39" t="n"/>
      <c r="S953" s="39" t="n"/>
      <c r="T953" s="39" t="n"/>
      <c r="U953" s="39" t="n"/>
      <c r="V953" s="39" t="n"/>
      <c r="W953" s="39" t="n"/>
      <c r="X953" s="39" t="n"/>
      <c r="Y953" s="39" t="n"/>
      <c r="Z953" s="39" t="n"/>
    </row>
    <row r="954" ht="15.75" customHeight="1" s="198">
      <c r="A954" s="39" t="n"/>
      <c r="B954" s="39" t="n"/>
      <c r="C954" s="39" t="n"/>
      <c r="D954" s="39" t="n"/>
      <c r="E954" s="39" t="n"/>
      <c r="F954" s="39" t="n"/>
      <c r="G954" s="39" t="n"/>
      <c r="H954" s="39" t="n"/>
      <c r="I954" s="39" t="n"/>
      <c r="J954" s="39" t="n"/>
      <c r="K954" s="39" t="n"/>
      <c r="L954" s="39" t="n"/>
      <c r="M954" s="39" t="n"/>
      <c r="N954" s="39" t="n"/>
      <c r="O954" s="39" t="n"/>
      <c r="P954" s="39" t="n"/>
      <c r="Q954" s="39" t="n"/>
      <c r="R954" s="39" t="n"/>
      <c r="S954" s="39" t="n"/>
      <c r="T954" s="39" t="n"/>
      <c r="U954" s="39" t="n"/>
      <c r="V954" s="39" t="n"/>
      <c r="W954" s="39" t="n"/>
      <c r="X954" s="39" t="n"/>
      <c r="Y954" s="39" t="n"/>
      <c r="Z954" s="39" t="n"/>
    </row>
    <row r="955" ht="15.75" customHeight="1" s="198">
      <c r="A955" s="39" t="n"/>
      <c r="B955" s="39" t="n"/>
      <c r="C955" s="39" t="n"/>
      <c r="D955" s="39" t="n"/>
      <c r="E955" s="39" t="n"/>
      <c r="F955" s="39" t="n"/>
      <c r="G955" s="39" t="n"/>
      <c r="H955" s="39" t="n"/>
      <c r="I955" s="39" t="n"/>
      <c r="J955" s="39" t="n"/>
      <c r="K955" s="39" t="n"/>
      <c r="L955" s="39" t="n"/>
      <c r="M955" s="39" t="n"/>
      <c r="N955" s="39" t="n"/>
      <c r="O955" s="39" t="n"/>
      <c r="P955" s="39" t="n"/>
      <c r="Q955" s="39" t="n"/>
      <c r="R955" s="39" t="n"/>
      <c r="S955" s="39" t="n"/>
      <c r="T955" s="39" t="n"/>
      <c r="U955" s="39" t="n"/>
      <c r="V955" s="39" t="n"/>
      <c r="W955" s="39" t="n"/>
      <c r="X955" s="39" t="n"/>
      <c r="Y955" s="39" t="n"/>
      <c r="Z955" s="39" t="n"/>
    </row>
    <row r="956" ht="15.75" customHeight="1" s="198">
      <c r="A956" s="39" t="n"/>
      <c r="B956" s="39" t="n"/>
      <c r="C956" s="39" t="n"/>
      <c r="D956" s="39" t="n"/>
      <c r="E956" s="39" t="n"/>
      <c r="F956" s="39" t="n"/>
      <c r="G956" s="39" t="n"/>
      <c r="H956" s="39" t="n"/>
      <c r="I956" s="39" t="n"/>
      <c r="J956" s="39" t="n"/>
      <c r="K956" s="39" t="n"/>
      <c r="L956" s="39" t="n"/>
      <c r="M956" s="39" t="n"/>
      <c r="N956" s="39" t="n"/>
      <c r="O956" s="39" t="n"/>
      <c r="P956" s="39" t="n"/>
      <c r="Q956" s="39" t="n"/>
      <c r="R956" s="39" t="n"/>
      <c r="S956" s="39" t="n"/>
      <c r="T956" s="39" t="n"/>
      <c r="U956" s="39" t="n"/>
      <c r="V956" s="39" t="n"/>
      <c r="W956" s="39" t="n"/>
      <c r="X956" s="39" t="n"/>
      <c r="Y956" s="39" t="n"/>
      <c r="Z956" s="39" t="n"/>
    </row>
    <row r="957" ht="15.75" customHeight="1" s="198">
      <c r="A957" s="39" t="n"/>
      <c r="B957" s="39" t="n"/>
      <c r="C957" s="39" t="n"/>
      <c r="D957" s="39" t="n"/>
      <c r="E957" s="39" t="n"/>
      <c r="F957" s="39" t="n"/>
      <c r="G957" s="39" t="n"/>
      <c r="H957" s="39" t="n"/>
      <c r="I957" s="39" t="n"/>
      <c r="J957" s="39" t="n"/>
      <c r="K957" s="39" t="n"/>
      <c r="L957" s="39" t="n"/>
      <c r="M957" s="39" t="n"/>
      <c r="N957" s="39" t="n"/>
      <c r="O957" s="39" t="n"/>
      <c r="P957" s="39" t="n"/>
      <c r="Q957" s="39" t="n"/>
      <c r="R957" s="39" t="n"/>
      <c r="S957" s="39" t="n"/>
      <c r="T957" s="39" t="n"/>
      <c r="U957" s="39" t="n"/>
      <c r="V957" s="39" t="n"/>
      <c r="W957" s="39" t="n"/>
      <c r="X957" s="39" t="n"/>
      <c r="Y957" s="39" t="n"/>
      <c r="Z957" s="39" t="n"/>
    </row>
    <row r="958" ht="15.75" customHeight="1" s="198">
      <c r="A958" s="39" t="n"/>
      <c r="B958" s="39" t="n"/>
      <c r="C958" s="39" t="n"/>
      <c r="D958" s="39" t="n"/>
      <c r="E958" s="39" t="n"/>
      <c r="F958" s="39" t="n"/>
      <c r="G958" s="39" t="n"/>
      <c r="H958" s="39" t="n"/>
      <c r="I958" s="39" t="n"/>
      <c r="J958" s="39" t="n"/>
      <c r="K958" s="39" t="n"/>
      <c r="L958" s="39" t="n"/>
      <c r="M958" s="39" t="n"/>
      <c r="N958" s="39" t="n"/>
      <c r="O958" s="39" t="n"/>
      <c r="P958" s="39" t="n"/>
      <c r="Q958" s="39" t="n"/>
      <c r="R958" s="39" t="n"/>
      <c r="S958" s="39" t="n"/>
      <c r="T958" s="39" t="n"/>
      <c r="U958" s="39" t="n"/>
      <c r="V958" s="39" t="n"/>
      <c r="W958" s="39" t="n"/>
      <c r="X958" s="39" t="n"/>
      <c r="Y958" s="39" t="n"/>
      <c r="Z958" s="39" t="n"/>
    </row>
    <row r="959" ht="15.75" customHeight="1" s="198">
      <c r="A959" s="39" t="n"/>
      <c r="B959" s="39" t="n"/>
      <c r="C959" s="39" t="n"/>
      <c r="D959" s="39" t="n"/>
      <c r="E959" s="39" t="n"/>
      <c r="F959" s="39" t="n"/>
      <c r="G959" s="39" t="n"/>
      <c r="H959" s="39" t="n"/>
      <c r="I959" s="39" t="n"/>
      <c r="J959" s="39" t="n"/>
      <c r="K959" s="39" t="n"/>
      <c r="L959" s="39" t="n"/>
      <c r="M959" s="39" t="n"/>
      <c r="N959" s="39" t="n"/>
      <c r="O959" s="39" t="n"/>
      <c r="P959" s="39" t="n"/>
      <c r="Q959" s="39" t="n"/>
      <c r="R959" s="39" t="n"/>
      <c r="S959" s="39" t="n"/>
      <c r="T959" s="39" t="n"/>
      <c r="U959" s="39" t="n"/>
      <c r="V959" s="39" t="n"/>
      <c r="W959" s="39" t="n"/>
      <c r="X959" s="39" t="n"/>
      <c r="Y959" s="39" t="n"/>
      <c r="Z959" s="39" t="n"/>
    </row>
    <row r="960" ht="15.75" customHeight="1" s="198">
      <c r="A960" s="39" t="n"/>
      <c r="B960" s="39" t="n"/>
      <c r="C960" s="39" t="n"/>
      <c r="D960" s="39" t="n"/>
      <c r="E960" s="39" t="n"/>
      <c r="F960" s="39" t="n"/>
      <c r="G960" s="39" t="n"/>
      <c r="H960" s="39" t="n"/>
      <c r="I960" s="39" t="n"/>
      <c r="J960" s="39" t="n"/>
      <c r="K960" s="39" t="n"/>
      <c r="L960" s="39" t="n"/>
      <c r="M960" s="39" t="n"/>
      <c r="N960" s="39" t="n"/>
      <c r="O960" s="39" t="n"/>
      <c r="P960" s="39" t="n"/>
      <c r="Q960" s="39" t="n"/>
      <c r="R960" s="39" t="n"/>
      <c r="S960" s="39" t="n"/>
      <c r="T960" s="39" t="n"/>
      <c r="U960" s="39" t="n"/>
      <c r="V960" s="39" t="n"/>
      <c r="W960" s="39" t="n"/>
      <c r="X960" s="39" t="n"/>
      <c r="Y960" s="39" t="n"/>
      <c r="Z960" s="39" t="n"/>
    </row>
    <row r="961" ht="15.75" customHeight="1" s="198">
      <c r="A961" s="39" t="n"/>
      <c r="B961" s="39" t="n"/>
      <c r="C961" s="39" t="n"/>
      <c r="D961" s="39" t="n"/>
      <c r="E961" s="39" t="n"/>
      <c r="F961" s="39" t="n"/>
      <c r="G961" s="39" t="n"/>
      <c r="H961" s="39" t="n"/>
      <c r="I961" s="39" t="n"/>
      <c r="J961" s="39" t="n"/>
      <c r="K961" s="39" t="n"/>
      <c r="L961" s="39" t="n"/>
      <c r="M961" s="39" t="n"/>
      <c r="N961" s="39" t="n"/>
      <c r="O961" s="39" t="n"/>
      <c r="P961" s="39" t="n"/>
      <c r="Q961" s="39" t="n"/>
      <c r="R961" s="39" t="n"/>
      <c r="S961" s="39" t="n"/>
      <c r="T961" s="39" t="n"/>
      <c r="U961" s="39" t="n"/>
      <c r="V961" s="39" t="n"/>
      <c r="W961" s="39" t="n"/>
      <c r="X961" s="39" t="n"/>
      <c r="Y961" s="39" t="n"/>
      <c r="Z961" s="39" t="n"/>
    </row>
    <row r="962" ht="15.75" customHeight="1" s="198">
      <c r="A962" s="39" t="n"/>
      <c r="B962" s="39" t="n"/>
      <c r="C962" s="39" t="n"/>
      <c r="D962" s="39" t="n"/>
      <c r="E962" s="39" t="n"/>
      <c r="F962" s="39" t="n"/>
      <c r="G962" s="39" t="n"/>
      <c r="H962" s="39" t="n"/>
      <c r="I962" s="39" t="n"/>
      <c r="J962" s="39" t="n"/>
      <c r="K962" s="39" t="n"/>
      <c r="L962" s="39" t="n"/>
      <c r="M962" s="39" t="n"/>
      <c r="N962" s="39" t="n"/>
      <c r="O962" s="39" t="n"/>
      <c r="P962" s="39" t="n"/>
      <c r="Q962" s="39" t="n"/>
      <c r="R962" s="39" t="n"/>
      <c r="S962" s="39" t="n"/>
      <c r="T962" s="39" t="n"/>
      <c r="U962" s="39" t="n"/>
      <c r="V962" s="39" t="n"/>
      <c r="W962" s="39" t="n"/>
      <c r="X962" s="39" t="n"/>
      <c r="Y962" s="39" t="n"/>
      <c r="Z962" s="39" t="n"/>
    </row>
    <row r="963" ht="15.75" customHeight="1" s="198">
      <c r="A963" s="39" t="n"/>
      <c r="B963" s="39" t="n"/>
      <c r="C963" s="39" t="n"/>
      <c r="D963" s="39" t="n"/>
      <c r="E963" s="39" t="n"/>
      <c r="F963" s="39" t="n"/>
      <c r="G963" s="39" t="n"/>
      <c r="H963" s="39" t="n"/>
      <c r="I963" s="39" t="n"/>
      <c r="J963" s="39" t="n"/>
      <c r="K963" s="39" t="n"/>
      <c r="L963" s="39" t="n"/>
      <c r="M963" s="39" t="n"/>
      <c r="N963" s="39" t="n"/>
      <c r="O963" s="39" t="n"/>
      <c r="P963" s="39" t="n"/>
      <c r="Q963" s="39" t="n"/>
      <c r="R963" s="39" t="n"/>
      <c r="S963" s="39" t="n"/>
      <c r="T963" s="39" t="n"/>
      <c r="U963" s="39" t="n"/>
      <c r="V963" s="39" t="n"/>
      <c r="W963" s="39" t="n"/>
      <c r="X963" s="39" t="n"/>
      <c r="Y963" s="39" t="n"/>
      <c r="Z963" s="39" t="n"/>
    </row>
    <row r="964" ht="15.75" customHeight="1" s="198">
      <c r="A964" s="39" t="n"/>
      <c r="B964" s="39" t="n"/>
      <c r="C964" s="39" t="n"/>
      <c r="D964" s="39" t="n"/>
      <c r="E964" s="39" t="n"/>
      <c r="F964" s="39" t="n"/>
      <c r="G964" s="39" t="n"/>
      <c r="H964" s="39" t="n"/>
      <c r="I964" s="39" t="n"/>
      <c r="J964" s="39" t="n"/>
      <c r="K964" s="39" t="n"/>
      <c r="L964" s="39" t="n"/>
      <c r="M964" s="39" t="n"/>
      <c r="N964" s="39" t="n"/>
      <c r="O964" s="39" t="n"/>
      <c r="P964" s="39" t="n"/>
      <c r="Q964" s="39" t="n"/>
      <c r="R964" s="39" t="n"/>
      <c r="S964" s="39" t="n"/>
      <c r="T964" s="39" t="n"/>
      <c r="U964" s="39" t="n"/>
      <c r="V964" s="39" t="n"/>
      <c r="W964" s="39" t="n"/>
      <c r="X964" s="39" t="n"/>
      <c r="Y964" s="39" t="n"/>
      <c r="Z964" s="39" t="n"/>
    </row>
    <row r="965" ht="15.75" customHeight="1" s="198">
      <c r="A965" s="39" t="n"/>
      <c r="B965" s="39" t="n"/>
      <c r="C965" s="39" t="n"/>
      <c r="D965" s="39" t="n"/>
      <c r="E965" s="39" t="n"/>
      <c r="F965" s="39" t="n"/>
      <c r="G965" s="39" t="n"/>
      <c r="H965" s="39" t="n"/>
      <c r="I965" s="39" t="n"/>
      <c r="J965" s="39" t="n"/>
      <c r="K965" s="39" t="n"/>
      <c r="L965" s="39" t="n"/>
      <c r="M965" s="39" t="n"/>
      <c r="N965" s="39" t="n"/>
      <c r="O965" s="39" t="n"/>
      <c r="P965" s="39" t="n"/>
      <c r="Q965" s="39" t="n"/>
      <c r="R965" s="39" t="n"/>
      <c r="S965" s="39" t="n"/>
      <c r="T965" s="39" t="n"/>
      <c r="U965" s="39" t="n"/>
      <c r="V965" s="39" t="n"/>
      <c r="W965" s="39" t="n"/>
      <c r="X965" s="39" t="n"/>
      <c r="Y965" s="39" t="n"/>
      <c r="Z965" s="39" t="n"/>
    </row>
    <row r="966" ht="15.75" customHeight="1" s="198">
      <c r="A966" s="39" t="n"/>
      <c r="B966" s="39" t="n"/>
      <c r="C966" s="39" t="n"/>
      <c r="D966" s="39" t="n"/>
      <c r="E966" s="39" t="n"/>
      <c r="F966" s="39" t="n"/>
      <c r="G966" s="39" t="n"/>
      <c r="H966" s="39" t="n"/>
      <c r="I966" s="39" t="n"/>
      <c r="J966" s="39" t="n"/>
      <c r="K966" s="39" t="n"/>
      <c r="L966" s="39" t="n"/>
      <c r="M966" s="39" t="n"/>
      <c r="N966" s="39" t="n"/>
      <c r="O966" s="39" t="n"/>
      <c r="P966" s="39" t="n"/>
      <c r="Q966" s="39" t="n"/>
      <c r="R966" s="39" t="n"/>
      <c r="S966" s="39" t="n"/>
      <c r="T966" s="39" t="n"/>
      <c r="U966" s="39" t="n"/>
      <c r="V966" s="39" t="n"/>
      <c r="W966" s="39" t="n"/>
      <c r="X966" s="39" t="n"/>
      <c r="Y966" s="39" t="n"/>
      <c r="Z966" s="39" t="n"/>
    </row>
    <row r="967" ht="15.75" customHeight="1" s="198">
      <c r="A967" s="39" t="n"/>
      <c r="B967" s="39" t="n"/>
      <c r="C967" s="39" t="n"/>
      <c r="D967" s="39" t="n"/>
      <c r="E967" s="39" t="n"/>
      <c r="F967" s="39" t="n"/>
      <c r="G967" s="39" t="n"/>
      <c r="H967" s="39" t="n"/>
      <c r="I967" s="39" t="n"/>
      <c r="J967" s="39" t="n"/>
      <c r="K967" s="39" t="n"/>
      <c r="L967" s="39" t="n"/>
      <c r="M967" s="39" t="n"/>
      <c r="N967" s="39" t="n"/>
      <c r="O967" s="39" t="n"/>
      <c r="P967" s="39" t="n"/>
      <c r="Q967" s="39" t="n"/>
      <c r="R967" s="39" t="n"/>
      <c r="S967" s="39" t="n"/>
      <c r="T967" s="39" t="n"/>
      <c r="U967" s="39" t="n"/>
      <c r="V967" s="39" t="n"/>
      <c r="W967" s="39" t="n"/>
      <c r="X967" s="39" t="n"/>
      <c r="Y967" s="39" t="n"/>
      <c r="Z967" s="39" t="n"/>
    </row>
    <row r="968" ht="15.75" customHeight="1" s="198">
      <c r="A968" s="39" t="n"/>
      <c r="B968" s="39" t="n"/>
      <c r="C968" s="39" t="n"/>
      <c r="D968" s="39" t="n"/>
      <c r="E968" s="39" t="n"/>
      <c r="F968" s="39" t="n"/>
      <c r="G968" s="39" t="n"/>
      <c r="H968" s="39" t="n"/>
      <c r="I968" s="39" t="n"/>
      <c r="J968" s="39" t="n"/>
      <c r="K968" s="39" t="n"/>
      <c r="L968" s="39" t="n"/>
      <c r="M968" s="39" t="n"/>
      <c r="N968" s="39" t="n"/>
      <c r="O968" s="39" t="n"/>
      <c r="P968" s="39" t="n"/>
      <c r="Q968" s="39" t="n"/>
      <c r="R968" s="39" t="n"/>
      <c r="S968" s="39" t="n"/>
      <c r="T968" s="39" t="n"/>
      <c r="U968" s="39" t="n"/>
      <c r="V968" s="39" t="n"/>
      <c r="W968" s="39" t="n"/>
      <c r="X968" s="39" t="n"/>
      <c r="Y968" s="39" t="n"/>
      <c r="Z968" s="39" t="n"/>
    </row>
    <row r="969" ht="15.75" customHeight="1" s="198">
      <c r="A969" s="39" t="n"/>
      <c r="B969" s="39" t="n"/>
      <c r="C969" s="39" t="n"/>
      <c r="D969" s="39" t="n"/>
      <c r="E969" s="39" t="n"/>
      <c r="F969" s="39" t="n"/>
      <c r="G969" s="39" t="n"/>
      <c r="H969" s="39" t="n"/>
      <c r="I969" s="39" t="n"/>
      <c r="J969" s="39" t="n"/>
      <c r="K969" s="39" t="n"/>
      <c r="L969" s="39" t="n"/>
      <c r="M969" s="39" t="n"/>
      <c r="N969" s="39" t="n"/>
      <c r="O969" s="39" t="n"/>
      <c r="P969" s="39" t="n"/>
      <c r="Q969" s="39" t="n"/>
      <c r="R969" s="39" t="n"/>
      <c r="S969" s="39" t="n"/>
      <c r="T969" s="39" t="n"/>
      <c r="U969" s="39" t="n"/>
      <c r="V969" s="39" t="n"/>
      <c r="W969" s="39" t="n"/>
      <c r="X969" s="39" t="n"/>
      <c r="Y969" s="39" t="n"/>
      <c r="Z969" s="39" t="n"/>
    </row>
    <row r="970" ht="15.75" customHeight="1" s="198">
      <c r="A970" s="39" t="n"/>
      <c r="B970" s="39" t="n"/>
      <c r="C970" s="39" t="n"/>
      <c r="D970" s="39" t="n"/>
      <c r="E970" s="39" t="n"/>
      <c r="F970" s="39" t="n"/>
      <c r="G970" s="39" t="n"/>
      <c r="H970" s="39" t="n"/>
      <c r="I970" s="39" t="n"/>
      <c r="J970" s="39" t="n"/>
      <c r="K970" s="39" t="n"/>
      <c r="L970" s="39" t="n"/>
      <c r="M970" s="39" t="n"/>
      <c r="N970" s="39" t="n"/>
      <c r="O970" s="39" t="n"/>
      <c r="P970" s="39" t="n"/>
      <c r="Q970" s="39" t="n"/>
      <c r="R970" s="39" t="n"/>
      <c r="S970" s="39" t="n"/>
      <c r="T970" s="39" t="n"/>
      <c r="U970" s="39" t="n"/>
      <c r="V970" s="39" t="n"/>
      <c r="W970" s="39" t="n"/>
      <c r="X970" s="39" t="n"/>
      <c r="Y970" s="39" t="n"/>
      <c r="Z970" s="39" t="n"/>
    </row>
    <row r="971" ht="15.75" customHeight="1" s="198">
      <c r="A971" s="39" t="n"/>
      <c r="B971" s="39" t="n"/>
      <c r="C971" s="39" t="n"/>
      <c r="D971" s="39" t="n"/>
      <c r="E971" s="39" t="n"/>
      <c r="F971" s="39" t="n"/>
      <c r="G971" s="39" t="n"/>
      <c r="H971" s="39" t="n"/>
      <c r="I971" s="39" t="n"/>
      <c r="J971" s="39" t="n"/>
      <c r="K971" s="39" t="n"/>
      <c r="L971" s="39" t="n"/>
      <c r="M971" s="39" t="n"/>
      <c r="N971" s="39" t="n"/>
      <c r="O971" s="39" t="n"/>
      <c r="P971" s="39" t="n"/>
      <c r="Q971" s="39" t="n"/>
      <c r="R971" s="39" t="n"/>
      <c r="S971" s="39" t="n"/>
      <c r="T971" s="39" t="n"/>
      <c r="U971" s="39" t="n"/>
      <c r="V971" s="39" t="n"/>
      <c r="W971" s="39" t="n"/>
      <c r="X971" s="39" t="n"/>
      <c r="Y971" s="39" t="n"/>
      <c r="Z971" s="39" t="n"/>
    </row>
    <row r="972" ht="15.75" customHeight="1" s="198">
      <c r="A972" s="39" t="n"/>
      <c r="B972" s="39" t="n"/>
      <c r="C972" s="39" t="n"/>
      <c r="D972" s="39" t="n"/>
      <c r="E972" s="39" t="n"/>
      <c r="F972" s="39" t="n"/>
      <c r="G972" s="39" t="n"/>
      <c r="H972" s="39" t="n"/>
      <c r="I972" s="39" t="n"/>
      <c r="J972" s="39" t="n"/>
      <c r="K972" s="39" t="n"/>
      <c r="L972" s="39" t="n"/>
      <c r="M972" s="39" t="n"/>
      <c r="N972" s="39" t="n"/>
      <c r="O972" s="39" t="n"/>
      <c r="P972" s="39" t="n"/>
      <c r="Q972" s="39" t="n"/>
      <c r="R972" s="39" t="n"/>
      <c r="S972" s="39" t="n"/>
      <c r="T972" s="39" t="n"/>
      <c r="U972" s="39" t="n"/>
      <c r="V972" s="39" t="n"/>
      <c r="W972" s="39" t="n"/>
      <c r="X972" s="39" t="n"/>
      <c r="Y972" s="39" t="n"/>
      <c r="Z972" s="39" t="n"/>
    </row>
    <row r="973" ht="15.75" customHeight="1" s="198">
      <c r="A973" s="39" t="n"/>
      <c r="B973" s="39" t="n"/>
      <c r="C973" s="39" t="n"/>
      <c r="D973" s="39" t="n"/>
      <c r="E973" s="39" t="n"/>
      <c r="F973" s="39" t="n"/>
      <c r="G973" s="39" t="n"/>
      <c r="H973" s="39" t="n"/>
      <c r="I973" s="39" t="n"/>
      <c r="J973" s="39" t="n"/>
      <c r="K973" s="39" t="n"/>
      <c r="L973" s="39" t="n"/>
      <c r="M973" s="39" t="n"/>
      <c r="N973" s="39" t="n"/>
      <c r="O973" s="39" t="n"/>
      <c r="P973" s="39" t="n"/>
      <c r="Q973" s="39" t="n"/>
      <c r="R973" s="39" t="n"/>
      <c r="S973" s="39" t="n"/>
      <c r="T973" s="39" t="n"/>
      <c r="U973" s="39" t="n"/>
      <c r="V973" s="39" t="n"/>
      <c r="W973" s="39" t="n"/>
      <c r="X973" s="39" t="n"/>
      <c r="Y973" s="39" t="n"/>
      <c r="Z973" s="39" t="n"/>
    </row>
    <row r="974" ht="15.75" customHeight="1" s="198">
      <c r="A974" s="39" t="n"/>
      <c r="B974" s="39" t="n"/>
      <c r="C974" s="39" t="n"/>
      <c r="D974" s="39" t="n"/>
      <c r="E974" s="39" t="n"/>
      <c r="F974" s="39" t="n"/>
      <c r="G974" s="39" t="n"/>
      <c r="H974" s="39" t="n"/>
      <c r="I974" s="39" t="n"/>
      <c r="J974" s="39" t="n"/>
      <c r="K974" s="39" t="n"/>
      <c r="L974" s="39" t="n"/>
      <c r="M974" s="39" t="n"/>
      <c r="N974" s="39" t="n"/>
      <c r="O974" s="39" t="n"/>
      <c r="P974" s="39" t="n"/>
      <c r="Q974" s="39" t="n"/>
      <c r="R974" s="39" t="n"/>
      <c r="S974" s="39" t="n"/>
      <c r="T974" s="39" t="n"/>
      <c r="U974" s="39" t="n"/>
      <c r="V974" s="39" t="n"/>
      <c r="W974" s="39" t="n"/>
      <c r="X974" s="39" t="n"/>
      <c r="Y974" s="39" t="n"/>
      <c r="Z974" s="39" t="n"/>
    </row>
    <row r="975" ht="15.75" customHeight="1" s="198">
      <c r="A975" s="39" t="n"/>
      <c r="B975" s="39" t="n"/>
      <c r="C975" s="39" t="n"/>
      <c r="D975" s="39" t="n"/>
      <c r="E975" s="39" t="n"/>
      <c r="F975" s="39" t="n"/>
      <c r="G975" s="39" t="n"/>
      <c r="H975" s="39" t="n"/>
      <c r="I975" s="39" t="n"/>
      <c r="J975" s="39" t="n"/>
      <c r="K975" s="39" t="n"/>
      <c r="L975" s="39" t="n"/>
      <c r="M975" s="39" t="n"/>
      <c r="N975" s="39" t="n"/>
      <c r="O975" s="39" t="n"/>
      <c r="P975" s="39" t="n"/>
      <c r="Q975" s="39" t="n"/>
      <c r="R975" s="39" t="n"/>
      <c r="S975" s="39" t="n"/>
      <c r="T975" s="39" t="n"/>
      <c r="U975" s="39" t="n"/>
      <c r="V975" s="39" t="n"/>
      <c r="W975" s="39" t="n"/>
      <c r="X975" s="39" t="n"/>
      <c r="Y975" s="39" t="n"/>
      <c r="Z975" s="39" t="n"/>
    </row>
    <row r="976" ht="15.75" customHeight="1" s="198">
      <c r="A976" s="39" t="n"/>
      <c r="B976" s="39" t="n"/>
      <c r="C976" s="39" t="n"/>
      <c r="D976" s="39" t="n"/>
      <c r="E976" s="39" t="n"/>
      <c r="F976" s="39" t="n"/>
      <c r="G976" s="39" t="n"/>
      <c r="H976" s="39" t="n"/>
      <c r="I976" s="39" t="n"/>
      <c r="J976" s="39" t="n"/>
      <c r="K976" s="39" t="n"/>
      <c r="L976" s="39" t="n"/>
      <c r="M976" s="39" t="n"/>
      <c r="N976" s="39" t="n"/>
      <c r="O976" s="39" t="n"/>
      <c r="P976" s="39" t="n"/>
      <c r="Q976" s="39" t="n"/>
      <c r="R976" s="39" t="n"/>
      <c r="S976" s="39" t="n"/>
      <c r="T976" s="39" t="n"/>
      <c r="U976" s="39" t="n"/>
      <c r="V976" s="39" t="n"/>
      <c r="W976" s="39" t="n"/>
      <c r="X976" s="39" t="n"/>
      <c r="Y976" s="39" t="n"/>
      <c r="Z976" s="39" t="n"/>
    </row>
    <row r="977" ht="15.75" customHeight="1" s="198">
      <c r="A977" s="39" t="n"/>
      <c r="B977" s="39" t="n"/>
      <c r="C977" s="39" t="n"/>
      <c r="D977" s="39" t="n"/>
      <c r="E977" s="39" t="n"/>
      <c r="F977" s="39" t="n"/>
      <c r="G977" s="39" t="n"/>
      <c r="H977" s="39" t="n"/>
      <c r="I977" s="39" t="n"/>
      <c r="J977" s="39" t="n"/>
      <c r="K977" s="39" t="n"/>
      <c r="L977" s="39" t="n"/>
      <c r="M977" s="39" t="n"/>
      <c r="N977" s="39" t="n"/>
      <c r="O977" s="39" t="n"/>
      <c r="P977" s="39" t="n"/>
      <c r="Q977" s="39" t="n"/>
      <c r="R977" s="39" t="n"/>
      <c r="S977" s="39" t="n"/>
      <c r="T977" s="39" t="n"/>
      <c r="U977" s="39" t="n"/>
      <c r="V977" s="39" t="n"/>
      <c r="W977" s="39" t="n"/>
      <c r="X977" s="39" t="n"/>
      <c r="Y977" s="39" t="n"/>
      <c r="Z977" s="39" t="n"/>
    </row>
    <row r="978" ht="15.75" customHeight="1" s="198">
      <c r="A978" s="39" t="n"/>
      <c r="B978" s="39" t="n"/>
      <c r="C978" s="39" t="n"/>
      <c r="D978" s="39" t="n"/>
      <c r="E978" s="39" t="n"/>
      <c r="F978" s="39" t="n"/>
      <c r="G978" s="39" t="n"/>
      <c r="H978" s="39" t="n"/>
      <c r="I978" s="39" t="n"/>
      <c r="J978" s="39" t="n"/>
      <c r="K978" s="39" t="n"/>
      <c r="L978" s="39" t="n"/>
      <c r="M978" s="39" t="n"/>
      <c r="N978" s="39" t="n"/>
      <c r="O978" s="39" t="n"/>
      <c r="P978" s="39" t="n"/>
      <c r="Q978" s="39" t="n"/>
      <c r="R978" s="39" t="n"/>
      <c r="S978" s="39" t="n"/>
      <c r="T978" s="39" t="n"/>
      <c r="U978" s="39" t="n"/>
      <c r="V978" s="39" t="n"/>
      <c r="W978" s="39" t="n"/>
      <c r="X978" s="39" t="n"/>
      <c r="Y978" s="39" t="n"/>
      <c r="Z978" s="39" t="n"/>
    </row>
    <row r="979" ht="15.75" customHeight="1" s="198">
      <c r="A979" s="39" t="n"/>
      <c r="B979" s="39" t="n"/>
      <c r="C979" s="39" t="n"/>
      <c r="D979" s="39" t="n"/>
      <c r="E979" s="39" t="n"/>
      <c r="F979" s="39" t="n"/>
      <c r="G979" s="39" t="n"/>
      <c r="H979" s="39" t="n"/>
      <c r="I979" s="39" t="n"/>
      <c r="J979" s="39" t="n"/>
      <c r="K979" s="39" t="n"/>
      <c r="L979" s="39" t="n"/>
      <c r="M979" s="39" t="n"/>
      <c r="N979" s="39" t="n"/>
      <c r="O979" s="39" t="n"/>
      <c r="P979" s="39" t="n"/>
      <c r="Q979" s="39" t="n"/>
      <c r="R979" s="39" t="n"/>
      <c r="S979" s="39" t="n"/>
      <c r="T979" s="39" t="n"/>
      <c r="U979" s="39" t="n"/>
      <c r="V979" s="39" t="n"/>
      <c r="W979" s="39" t="n"/>
      <c r="X979" s="39" t="n"/>
      <c r="Y979" s="39" t="n"/>
      <c r="Z979" s="39" t="n"/>
    </row>
    <row r="980" ht="15.75" customHeight="1" s="198">
      <c r="A980" s="39" t="n"/>
      <c r="B980" s="39" t="n"/>
      <c r="C980" s="39" t="n"/>
      <c r="D980" s="39" t="n"/>
      <c r="E980" s="39" t="n"/>
      <c r="F980" s="39" t="n"/>
      <c r="G980" s="39" t="n"/>
      <c r="H980" s="39" t="n"/>
      <c r="I980" s="39" t="n"/>
      <c r="J980" s="39" t="n"/>
      <c r="K980" s="39" t="n"/>
      <c r="L980" s="39" t="n"/>
      <c r="M980" s="39" t="n"/>
      <c r="N980" s="39" t="n"/>
      <c r="O980" s="39" t="n"/>
      <c r="P980" s="39" t="n"/>
      <c r="Q980" s="39" t="n"/>
      <c r="R980" s="39" t="n"/>
      <c r="S980" s="39" t="n"/>
      <c r="T980" s="39" t="n"/>
      <c r="U980" s="39" t="n"/>
      <c r="V980" s="39" t="n"/>
      <c r="W980" s="39" t="n"/>
      <c r="X980" s="39" t="n"/>
      <c r="Y980" s="39" t="n"/>
      <c r="Z980" s="39" t="n"/>
    </row>
    <row r="981" ht="15.75" customHeight="1" s="198">
      <c r="A981" s="39" t="n"/>
      <c r="B981" s="39" t="n"/>
      <c r="C981" s="39" t="n"/>
      <c r="D981" s="39" t="n"/>
      <c r="E981" s="39" t="n"/>
      <c r="F981" s="39" t="n"/>
      <c r="G981" s="39" t="n"/>
      <c r="H981" s="39" t="n"/>
      <c r="I981" s="39" t="n"/>
      <c r="J981" s="39" t="n"/>
      <c r="K981" s="39" t="n"/>
      <c r="L981" s="39" t="n"/>
      <c r="M981" s="39" t="n"/>
      <c r="N981" s="39" t="n"/>
      <c r="O981" s="39" t="n"/>
      <c r="P981" s="39" t="n"/>
      <c r="Q981" s="39" t="n"/>
      <c r="R981" s="39" t="n"/>
      <c r="S981" s="39" t="n"/>
      <c r="T981" s="39" t="n"/>
      <c r="U981" s="39" t="n"/>
      <c r="V981" s="39" t="n"/>
      <c r="W981" s="39" t="n"/>
      <c r="X981" s="39" t="n"/>
      <c r="Y981" s="39" t="n"/>
      <c r="Z981" s="39" t="n"/>
    </row>
    <row r="982" ht="15.75" customHeight="1" s="198">
      <c r="A982" s="39" t="n"/>
      <c r="B982" s="39" t="n"/>
      <c r="C982" s="39" t="n"/>
      <c r="D982" s="39" t="n"/>
      <c r="E982" s="39" t="n"/>
      <c r="F982" s="39" t="n"/>
      <c r="G982" s="39" t="n"/>
      <c r="H982" s="39" t="n"/>
      <c r="I982" s="39" t="n"/>
      <c r="J982" s="39" t="n"/>
      <c r="K982" s="39" t="n"/>
      <c r="L982" s="39" t="n"/>
      <c r="M982" s="39" t="n"/>
      <c r="N982" s="39" t="n"/>
      <c r="O982" s="39" t="n"/>
      <c r="P982" s="39" t="n"/>
      <c r="Q982" s="39" t="n"/>
      <c r="R982" s="39" t="n"/>
      <c r="S982" s="39" t="n"/>
      <c r="T982" s="39" t="n"/>
      <c r="U982" s="39" t="n"/>
      <c r="V982" s="39" t="n"/>
      <c r="W982" s="39" t="n"/>
      <c r="X982" s="39" t="n"/>
      <c r="Y982" s="39" t="n"/>
      <c r="Z982" s="39" t="n"/>
    </row>
    <row r="983" ht="15.75" customHeight="1" s="198">
      <c r="A983" s="39" t="n"/>
      <c r="B983" s="39" t="n"/>
      <c r="C983" s="39" t="n"/>
      <c r="D983" s="39" t="n"/>
      <c r="E983" s="39" t="n"/>
      <c r="F983" s="39" t="n"/>
      <c r="G983" s="39" t="n"/>
      <c r="H983" s="39" t="n"/>
      <c r="I983" s="39" t="n"/>
      <c r="J983" s="39" t="n"/>
      <c r="K983" s="39" t="n"/>
      <c r="L983" s="39" t="n"/>
      <c r="M983" s="39" t="n"/>
      <c r="N983" s="39" t="n"/>
      <c r="O983" s="39" t="n"/>
      <c r="P983" s="39" t="n"/>
      <c r="Q983" s="39" t="n"/>
      <c r="R983" s="39" t="n"/>
      <c r="S983" s="39" t="n"/>
      <c r="T983" s="39" t="n"/>
      <c r="U983" s="39" t="n"/>
      <c r="V983" s="39" t="n"/>
      <c r="W983" s="39" t="n"/>
      <c r="X983" s="39" t="n"/>
      <c r="Y983" s="39" t="n"/>
      <c r="Z983" s="39" t="n"/>
    </row>
    <row r="984" ht="15.75" customHeight="1" s="198">
      <c r="A984" s="39" t="n"/>
      <c r="B984" s="39" t="n"/>
      <c r="C984" s="39" t="n"/>
      <c r="D984" s="39" t="n"/>
      <c r="E984" s="39" t="n"/>
      <c r="F984" s="39" t="n"/>
      <c r="G984" s="39" t="n"/>
      <c r="H984" s="39" t="n"/>
      <c r="I984" s="39" t="n"/>
      <c r="J984" s="39" t="n"/>
      <c r="K984" s="39" t="n"/>
      <c r="L984" s="39" t="n"/>
      <c r="M984" s="39" t="n"/>
      <c r="N984" s="39" t="n"/>
      <c r="O984" s="39" t="n"/>
      <c r="P984" s="39" t="n"/>
      <c r="Q984" s="39" t="n"/>
      <c r="R984" s="39" t="n"/>
      <c r="S984" s="39" t="n"/>
      <c r="T984" s="39" t="n"/>
      <c r="U984" s="39" t="n"/>
      <c r="V984" s="39" t="n"/>
      <c r="W984" s="39" t="n"/>
      <c r="X984" s="39" t="n"/>
      <c r="Y984" s="39" t="n"/>
      <c r="Z984" s="39" t="n"/>
    </row>
    <row r="985" ht="15.75" customHeight="1" s="198">
      <c r="A985" s="39" t="n"/>
      <c r="B985" s="39" t="n"/>
      <c r="C985" s="39" t="n"/>
      <c r="D985" s="39" t="n"/>
      <c r="E985" s="39" t="n"/>
      <c r="F985" s="39" t="n"/>
      <c r="G985" s="39" t="n"/>
      <c r="H985" s="39" t="n"/>
      <c r="I985" s="39" t="n"/>
      <c r="J985" s="39" t="n"/>
      <c r="K985" s="39" t="n"/>
      <c r="L985" s="39" t="n"/>
      <c r="M985" s="39" t="n"/>
      <c r="N985" s="39" t="n"/>
      <c r="O985" s="39" t="n"/>
      <c r="P985" s="39" t="n"/>
      <c r="Q985" s="39" t="n"/>
      <c r="R985" s="39" t="n"/>
      <c r="S985" s="39" t="n"/>
      <c r="T985" s="39" t="n"/>
      <c r="U985" s="39" t="n"/>
      <c r="V985" s="39" t="n"/>
      <c r="W985" s="39" t="n"/>
      <c r="X985" s="39" t="n"/>
      <c r="Y985" s="39" t="n"/>
      <c r="Z985" s="39" t="n"/>
    </row>
    <row r="986" ht="15.75" customHeight="1" s="198">
      <c r="A986" s="39" t="n"/>
      <c r="B986" s="39" t="n"/>
      <c r="C986" s="39" t="n"/>
      <c r="D986" s="39" t="n"/>
      <c r="E986" s="39" t="n"/>
      <c r="F986" s="39" t="n"/>
      <c r="G986" s="39" t="n"/>
      <c r="H986" s="39" t="n"/>
      <c r="I986" s="39" t="n"/>
      <c r="J986" s="39" t="n"/>
      <c r="K986" s="39" t="n"/>
      <c r="L986" s="39" t="n"/>
      <c r="M986" s="39" t="n"/>
      <c r="N986" s="39" t="n"/>
      <c r="O986" s="39" t="n"/>
      <c r="P986" s="39" t="n"/>
      <c r="Q986" s="39" t="n"/>
      <c r="R986" s="39" t="n"/>
      <c r="S986" s="39" t="n"/>
      <c r="T986" s="39" t="n"/>
      <c r="U986" s="39" t="n"/>
      <c r="V986" s="39" t="n"/>
      <c r="W986" s="39" t="n"/>
      <c r="X986" s="39" t="n"/>
      <c r="Y986" s="39" t="n"/>
      <c r="Z986" s="39" t="n"/>
    </row>
    <row r="987" ht="15.75" customHeight="1" s="198">
      <c r="A987" s="39" t="n"/>
      <c r="B987" s="39" t="n"/>
      <c r="C987" s="39" t="n"/>
      <c r="D987" s="39" t="n"/>
      <c r="E987" s="39" t="n"/>
      <c r="F987" s="39" t="n"/>
      <c r="G987" s="39" t="n"/>
      <c r="H987" s="39" t="n"/>
      <c r="I987" s="39" t="n"/>
      <c r="J987" s="39" t="n"/>
      <c r="K987" s="39" t="n"/>
      <c r="L987" s="39" t="n"/>
      <c r="M987" s="39" t="n"/>
      <c r="N987" s="39" t="n"/>
      <c r="O987" s="39" t="n"/>
      <c r="P987" s="39" t="n"/>
      <c r="Q987" s="39" t="n"/>
      <c r="R987" s="39" t="n"/>
      <c r="S987" s="39" t="n"/>
      <c r="T987" s="39" t="n"/>
      <c r="U987" s="39" t="n"/>
      <c r="V987" s="39" t="n"/>
      <c r="W987" s="39" t="n"/>
      <c r="X987" s="39" t="n"/>
      <c r="Y987" s="39" t="n"/>
      <c r="Z987" s="39" t="n"/>
    </row>
    <row r="988" ht="15.75" customHeight="1" s="198">
      <c r="A988" s="39" t="n"/>
      <c r="B988" s="39" t="n"/>
      <c r="C988" s="39" t="n"/>
      <c r="D988" s="39" t="n"/>
      <c r="E988" s="39" t="n"/>
      <c r="F988" s="39" t="n"/>
      <c r="G988" s="39" t="n"/>
      <c r="H988" s="39" t="n"/>
      <c r="I988" s="39" t="n"/>
      <c r="J988" s="39" t="n"/>
      <c r="K988" s="39" t="n"/>
      <c r="L988" s="39" t="n"/>
      <c r="M988" s="39" t="n"/>
      <c r="N988" s="39" t="n"/>
      <c r="O988" s="39" t="n"/>
      <c r="P988" s="39" t="n"/>
      <c r="Q988" s="39" t="n"/>
      <c r="R988" s="39" t="n"/>
      <c r="S988" s="39" t="n"/>
      <c r="T988" s="39" t="n"/>
      <c r="U988" s="39" t="n"/>
      <c r="V988" s="39" t="n"/>
      <c r="W988" s="39" t="n"/>
      <c r="X988" s="39" t="n"/>
      <c r="Y988" s="39" t="n"/>
      <c r="Z988" s="39" t="n"/>
    </row>
    <row r="989" ht="15.75" customHeight="1" s="198">
      <c r="A989" s="39" t="n"/>
      <c r="B989" s="39" t="n"/>
      <c r="C989" s="39" t="n"/>
      <c r="D989" s="39" t="n"/>
      <c r="E989" s="39" t="n"/>
      <c r="F989" s="39" t="n"/>
      <c r="G989" s="39" t="n"/>
      <c r="H989" s="39" t="n"/>
      <c r="I989" s="39" t="n"/>
      <c r="J989" s="39" t="n"/>
      <c r="K989" s="39" t="n"/>
      <c r="L989" s="39" t="n"/>
      <c r="M989" s="39" t="n"/>
      <c r="N989" s="39" t="n"/>
      <c r="O989" s="39" t="n"/>
      <c r="P989" s="39" t="n"/>
      <c r="Q989" s="39" t="n"/>
      <c r="R989" s="39" t="n"/>
      <c r="S989" s="39" t="n"/>
      <c r="T989" s="39" t="n"/>
      <c r="U989" s="39" t="n"/>
      <c r="V989" s="39" t="n"/>
      <c r="W989" s="39" t="n"/>
      <c r="X989" s="39" t="n"/>
      <c r="Y989" s="39" t="n"/>
      <c r="Z989" s="39" t="n"/>
    </row>
    <row r="990" ht="15.75" customHeight="1" s="198">
      <c r="A990" s="39" t="n"/>
      <c r="B990" s="39" t="n"/>
      <c r="C990" s="39" t="n"/>
      <c r="D990" s="39" t="n"/>
      <c r="E990" s="39" t="n"/>
      <c r="F990" s="39" t="n"/>
      <c r="G990" s="39" t="n"/>
      <c r="H990" s="39" t="n"/>
      <c r="I990" s="39" t="n"/>
      <c r="J990" s="39" t="n"/>
      <c r="K990" s="39" t="n"/>
      <c r="L990" s="39" t="n"/>
      <c r="M990" s="39" t="n"/>
      <c r="N990" s="39" t="n"/>
      <c r="O990" s="39" t="n"/>
      <c r="P990" s="39" t="n"/>
      <c r="Q990" s="39" t="n"/>
      <c r="R990" s="39" t="n"/>
      <c r="S990" s="39" t="n"/>
      <c r="T990" s="39" t="n"/>
      <c r="U990" s="39" t="n"/>
      <c r="V990" s="39" t="n"/>
      <c r="W990" s="39" t="n"/>
      <c r="X990" s="39" t="n"/>
      <c r="Y990" s="39" t="n"/>
      <c r="Z990" s="39" t="n"/>
    </row>
    <row r="991" ht="15.75" customHeight="1" s="198">
      <c r="A991" s="39" t="n"/>
      <c r="B991" s="39" t="n"/>
      <c r="C991" s="39" t="n"/>
      <c r="D991" s="39" t="n"/>
      <c r="E991" s="39" t="n"/>
      <c r="F991" s="39" t="n"/>
      <c r="G991" s="39" t="n"/>
      <c r="H991" s="39" t="n"/>
      <c r="I991" s="39" t="n"/>
      <c r="J991" s="39" t="n"/>
      <c r="K991" s="39" t="n"/>
      <c r="L991" s="39" t="n"/>
      <c r="M991" s="39" t="n"/>
      <c r="N991" s="39" t="n"/>
      <c r="O991" s="39" t="n"/>
      <c r="P991" s="39" t="n"/>
      <c r="Q991" s="39" t="n"/>
      <c r="R991" s="39" t="n"/>
      <c r="S991" s="39" t="n"/>
      <c r="T991" s="39" t="n"/>
      <c r="U991" s="39" t="n"/>
      <c r="V991" s="39" t="n"/>
      <c r="W991" s="39" t="n"/>
      <c r="X991" s="39" t="n"/>
      <c r="Y991" s="39" t="n"/>
      <c r="Z991" s="39" t="n"/>
    </row>
    <row r="992" ht="15.75" customHeight="1" s="198">
      <c r="A992" s="39" t="n"/>
      <c r="B992" s="39" t="n"/>
      <c r="C992" s="39" t="n"/>
      <c r="D992" s="39" t="n"/>
      <c r="E992" s="39" t="n"/>
      <c r="F992" s="39" t="n"/>
      <c r="G992" s="39" t="n"/>
      <c r="H992" s="39" t="n"/>
      <c r="I992" s="39" t="n"/>
      <c r="J992" s="39" t="n"/>
      <c r="K992" s="39" t="n"/>
      <c r="L992" s="39" t="n"/>
      <c r="M992" s="39" t="n"/>
      <c r="N992" s="39" t="n"/>
      <c r="O992" s="39" t="n"/>
      <c r="P992" s="39" t="n"/>
      <c r="Q992" s="39" t="n"/>
      <c r="R992" s="39" t="n"/>
      <c r="S992" s="39" t="n"/>
      <c r="T992" s="39" t="n"/>
      <c r="U992" s="39" t="n"/>
      <c r="V992" s="39" t="n"/>
      <c r="W992" s="39" t="n"/>
      <c r="X992" s="39" t="n"/>
      <c r="Y992" s="39" t="n"/>
      <c r="Z992" s="39" t="n"/>
    </row>
    <row r="993" ht="15.75" customHeight="1" s="198">
      <c r="A993" s="39" t="n"/>
      <c r="B993" s="39" t="n"/>
      <c r="C993" s="39" t="n"/>
      <c r="D993" s="39" t="n"/>
      <c r="E993" s="39" t="n"/>
      <c r="F993" s="39" t="n"/>
      <c r="G993" s="39" t="n"/>
      <c r="H993" s="39" t="n"/>
      <c r="I993" s="39" t="n"/>
      <c r="J993" s="39" t="n"/>
      <c r="K993" s="39" t="n"/>
      <c r="L993" s="39" t="n"/>
      <c r="M993" s="39" t="n"/>
      <c r="N993" s="39" t="n"/>
      <c r="O993" s="39" t="n"/>
      <c r="P993" s="39" t="n"/>
      <c r="Q993" s="39" t="n"/>
      <c r="R993" s="39" t="n"/>
      <c r="S993" s="39" t="n"/>
      <c r="T993" s="39" t="n"/>
      <c r="U993" s="39" t="n"/>
      <c r="V993" s="39" t="n"/>
      <c r="W993" s="39" t="n"/>
      <c r="X993" s="39" t="n"/>
      <c r="Y993" s="39" t="n"/>
      <c r="Z993" s="39" t="n"/>
    </row>
    <row r="994" ht="15.75" customHeight="1" s="198">
      <c r="A994" s="39" t="n"/>
      <c r="B994" s="39" t="n"/>
      <c r="C994" s="39" t="n"/>
      <c r="D994" s="39" t="n"/>
      <c r="E994" s="39" t="n"/>
      <c r="F994" s="39" t="n"/>
      <c r="G994" s="39" t="n"/>
      <c r="H994" s="39" t="n"/>
      <c r="I994" s="39" t="n"/>
      <c r="J994" s="39" t="n"/>
      <c r="K994" s="39" t="n"/>
      <c r="L994" s="39" t="n"/>
      <c r="M994" s="39" t="n"/>
      <c r="N994" s="39" t="n"/>
      <c r="O994" s="39" t="n"/>
      <c r="P994" s="39" t="n"/>
      <c r="Q994" s="39" t="n"/>
      <c r="R994" s="39" t="n"/>
      <c r="S994" s="39" t="n"/>
      <c r="T994" s="39" t="n"/>
      <c r="U994" s="39" t="n"/>
      <c r="V994" s="39" t="n"/>
      <c r="W994" s="39" t="n"/>
      <c r="X994" s="39" t="n"/>
      <c r="Y994" s="39" t="n"/>
      <c r="Z994" s="39" t="n"/>
    </row>
    <row r="995" ht="15.75" customHeight="1" s="198">
      <c r="A995" s="39" t="n"/>
      <c r="B995" s="39" t="n"/>
      <c r="C995" s="39" t="n"/>
      <c r="D995" s="39" t="n"/>
      <c r="E995" s="39" t="n"/>
      <c r="F995" s="39" t="n"/>
      <c r="G995" s="39" t="n"/>
      <c r="H995" s="39" t="n"/>
      <c r="I995" s="39" t="n"/>
      <c r="J995" s="39" t="n"/>
      <c r="K995" s="39" t="n"/>
      <c r="L995" s="39" t="n"/>
      <c r="M995" s="39" t="n"/>
      <c r="N995" s="39" t="n"/>
      <c r="O995" s="39" t="n"/>
      <c r="P995" s="39" t="n"/>
      <c r="Q995" s="39" t="n"/>
      <c r="R995" s="39" t="n"/>
      <c r="S995" s="39" t="n"/>
      <c r="T995" s="39" t="n"/>
      <c r="U995" s="39" t="n"/>
      <c r="V995" s="39" t="n"/>
      <c r="W995" s="39" t="n"/>
      <c r="X995" s="39" t="n"/>
      <c r="Y995" s="39" t="n"/>
      <c r="Z995" s="39" t="n"/>
    </row>
    <row r="996" ht="15.75" customHeight="1" s="198">
      <c r="A996" s="39" t="n"/>
      <c r="B996" s="39" t="n"/>
      <c r="C996" s="39" t="n"/>
      <c r="D996" s="39" t="n"/>
      <c r="E996" s="39" t="n"/>
      <c r="F996" s="39" t="n"/>
      <c r="G996" s="39" t="n"/>
      <c r="H996" s="39" t="n"/>
      <c r="I996" s="39" t="n"/>
      <c r="J996" s="39" t="n"/>
      <c r="K996" s="39" t="n"/>
      <c r="L996" s="39" t="n"/>
      <c r="M996" s="39" t="n"/>
      <c r="N996" s="39" t="n"/>
      <c r="O996" s="39" t="n"/>
      <c r="P996" s="39" t="n"/>
      <c r="Q996" s="39" t="n"/>
      <c r="R996" s="39" t="n"/>
      <c r="S996" s="39" t="n"/>
      <c r="T996" s="39" t="n"/>
      <c r="U996" s="39" t="n"/>
      <c r="V996" s="39" t="n"/>
      <c r="W996" s="39" t="n"/>
      <c r="X996" s="39" t="n"/>
      <c r="Y996" s="39" t="n"/>
      <c r="Z996" s="39" t="n"/>
    </row>
    <row r="997" ht="15.75" customHeight="1" s="198">
      <c r="A997" s="39" t="n"/>
      <c r="B997" s="39" t="n"/>
      <c r="C997" s="39" t="n"/>
      <c r="D997" s="39" t="n"/>
      <c r="E997" s="39" t="n"/>
      <c r="F997" s="39" t="n"/>
      <c r="G997" s="39" t="n"/>
      <c r="H997" s="39" t="n"/>
      <c r="I997" s="39" t="n"/>
      <c r="J997" s="39" t="n"/>
      <c r="K997" s="39" t="n"/>
      <c r="L997" s="39" t="n"/>
      <c r="M997" s="39" t="n"/>
      <c r="N997" s="39" t="n"/>
      <c r="O997" s="39" t="n"/>
      <c r="P997" s="39" t="n"/>
      <c r="Q997" s="39" t="n"/>
      <c r="R997" s="39" t="n"/>
      <c r="S997" s="39" t="n"/>
      <c r="T997" s="39" t="n"/>
      <c r="U997" s="39" t="n"/>
      <c r="V997" s="39" t="n"/>
      <c r="W997" s="39" t="n"/>
      <c r="X997" s="39" t="n"/>
      <c r="Y997" s="39" t="n"/>
      <c r="Z997" s="39" t="n"/>
    </row>
    <row r="998" ht="15.75" customHeight="1" s="198">
      <c r="A998" s="39" t="n"/>
      <c r="B998" s="39" t="n"/>
      <c r="C998" s="39" t="n"/>
      <c r="D998" s="39" t="n"/>
      <c r="E998" s="39" t="n"/>
      <c r="F998" s="39" t="n"/>
      <c r="G998" s="39" t="n"/>
      <c r="H998" s="39" t="n"/>
      <c r="I998" s="39" t="n"/>
      <c r="J998" s="39" t="n"/>
      <c r="K998" s="39" t="n"/>
      <c r="L998" s="39" t="n"/>
      <c r="M998" s="39" t="n"/>
      <c r="N998" s="39" t="n"/>
      <c r="O998" s="39" t="n"/>
      <c r="P998" s="39" t="n"/>
      <c r="Q998" s="39" t="n"/>
      <c r="R998" s="39" t="n"/>
      <c r="S998" s="39" t="n"/>
      <c r="T998" s="39" t="n"/>
      <c r="U998" s="39" t="n"/>
      <c r="V998" s="39" t="n"/>
      <c r="W998" s="39" t="n"/>
      <c r="X998" s="39" t="n"/>
      <c r="Y998" s="39" t="n"/>
      <c r="Z998" s="39" t="n"/>
    </row>
    <row r="999" ht="15.75" customHeight="1" s="198">
      <c r="A999" s="39" t="n"/>
      <c r="B999" s="39" t="n"/>
      <c r="C999" s="39" t="n"/>
      <c r="D999" s="39" t="n"/>
      <c r="E999" s="39" t="n"/>
      <c r="F999" s="39" t="n"/>
      <c r="G999" s="39" t="n"/>
      <c r="H999" s="39" t="n"/>
      <c r="I999" s="39" t="n"/>
      <c r="J999" s="39" t="n"/>
      <c r="K999" s="39" t="n"/>
      <c r="L999" s="39" t="n"/>
      <c r="M999" s="39" t="n"/>
      <c r="N999" s="39" t="n"/>
      <c r="O999" s="39" t="n"/>
      <c r="P999" s="39" t="n"/>
      <c r="Q999" s="39" t="n"/>
      <c r="R999" s="39" t="n"/>
      <c r="S999" s="39" t="n"/>
      <c r="T999" s="39" t="n"/>
      <c r="U999" s="39" t="n"/>
      <c r="V999" s="39" t="n"/>
      <c r="W999" s="39" t="n"/>
      <c r="X999" s="39" t="n"/>
      <c r="Y999" s="39" t="n"/>
      <c r="Z999" s="39" t="n"/>
    </row>
    <row r="1000" ht="15.75" customHeight="1" s="198">
      <c r="A1000" s="39" t="n"/>
      <c r="B1000" s="39" t="n"/>
      <c r="C1000" s="39" t="n"/>
      <c r="D1000" s="39" t="n"/>
      <c r="E1000" s="39" t="n"/>
      <c r="F1000" s="39" t="n"/>
      <c r="G1000" s="39" t="n"/>
      <c r="H1000" s="39" t="n"/>
      <c r="I1000" s="39" t="n"/>
      <c r="J1000" s="39" t="n"/>
      <c r="K1000" s="39" t="n"/>
      <c r="L1000" s="39" t="n"/>
      <c r="M1000" s="39" t="n"/>
      <c r="N1000" s="39" t="n"/>
      <c r="O1000" s="39" t="n"/>
      <c r="P1000" s="39" t="n"/>
      <c r="Q1000" s="39" t="n"/>
      <c r="R1000" s="39" t="n"/>
      <c r="S1000" s="39" t="n"/>
      <c r="T1000" s="39" t="n"/>
      <c r="U1000" s="39" t="n"/>
      <c r="V1000" s="39" t="n"/>
      <c r="W1000" s="39" t="n"/>
      <c r="X1000" s="39" t="n"/>
      <c r="Y1000" s="39" t="n"/>
      <c r="Z1000" s="39" t="n"/>
    </row>
  </sheetData>
  <pageMargins left="0.236111111111111" right="0.236111111111111" top="0.75" bottom="0.75" header="0" footer="0"/>
  <pageSetup orientation="landscape"/>
  <headerFooter>
    <oddHeader/>
    <oddFooter>&amp;CPage &amp;P of</oddFooter>
    <evenHeader/>
    <evenFooter/>
    <firstHeader/>
    <firstFooter/>
  </headerFooter>
</worksheet>
</file>

<file path=xl/worksheets/sheet25.xml><?xml version="1.0" encoding="utf-8"?>
<worksheet xmlns="http://schemas.openxmlformats.org/spreadsheetml/2006/main">
  <sheetPr>
    <tabColor rgb="FF507867"/>
    <outlinePr summaryBelow="1" summaryRight="1"/>
    <pageSetUpPr/>
  </sheetPr>
  <dimension ref="A1:U700"/>
  <sheetViews>
    <sheetView workbookViewId="0">
      <selection activeCell="A1" sqref="A1"/>
    </sheetView>
  </sheetViews>
  <sheetFormatPr baseColWidth="8" defaultColWidth="12.63" defaultRowHeight="15" customHeight="1"/>
  <cols>
    <col width="29.63" customWidth="1" style="198" min="1" max="1"/>
    <col width="13.13" customWidth="1" style="198" min="2" max="3"/>
    <col width="16.38" customWidth="1" style="198" min="4" max="4"/>
    <col width="23.88" customWidth="1" style="198" min="5" max="5"/>
    <col width="37.5" customWidth="1" style="198" min="6" max="6"/>
    <col width="19" customWidth="1" style="198" min="7" max="7"/>
    <col width="21.5" customWidth="1" style="198" min="8" max="8"/>
    <col width="25.75" customWidth="1" style="198" min="9" max="9"/>
    <col width="9.130000000000001" customWidth="1" style="198" min="10" max="21"/>
  </cols>
  <sheetData>
    <row r="1" ht="12.75" customHeight="1" s="198">
      <c r="A1" s="91" t="inlineStr">
        <is>
          <t>Country</t>
        </is>
      </c>
      <c r="B1" s="91" t="inlineStr">
        <is>
          <t>Country code</t>
        </is>
      </c>
      <c r="C1" s="92" t="inlineStr">
        <is>
          <t>Ecosystem</t>
        </is>
      </c>
      <c r="D1" s="102" t="inlineStr">
        <is>
          <t>Extent</t>
        </is>
      </c>
      <c r="E1" s="102" t="inlineStr">
        <is>
          <t>Extent historic</t>
        </is>
      </c>
      <c r="F1" s="102" t="inlineStr">
        <is>
          <t>Unprotected extent</t>
        </is>
      </c>
      <c r="G1" s="85" t="inlineStr">
        <is>
          <t>Source extent</t>
        </is>
      </c>
      <c r="H1" s="85" t="inlineStr">
        <is>
          <t>Source extent historic</t>
        </is>
      </c>
      <c r="I1" s="85" t="inlineStr">
        <is>
          <t>Source unprotected extent</t>
        </is>
      </c>
      <c r="J1" s="197" t="n"/>
      <c r="K1" s="197" t="n"/>
      <c r="L1" s="197" t="n"/>
      <c r="M1" s="197" t="n"/>
      <c r="N1" s="197" t="n"/>
      <c r="O1" s="197" t="n"/>
      <c r="P1" s="197" t="n"/>
      <c r="Q1" s="197" t="n"/>
      <c r="R1" s="197" t="n"/>
      <c r="S1" s="197" t="n"/>
      <c r="T1" s="197" t="n"/>
      <c r="U1" s="197" t="n"/>
    </row>
    <row r="2" ht="12.75" customHeight="1" s="198">
      <c r="A2" s="101" t="inlineStr">
        <is>
          <t>United States</t>
        </is>
      </c>
      <c r="B2" s="62">
        <f t="array" ref="B2">INDEX(Countries!$D$2:$D$255, MATCH(A2, Countries!$B$2:$B$255, 0))
</f>
        <v/>
      </c>
      <c r="C2" s="89" t="inlineStr">
        <is>
          <t>Mangrove</t>
        </is>
      </c>
      <c r="D2" s="54">
        <f t="array" ref="D2">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
      </c>
      <c r="E2" s="54">
        <f t="array" ref="E2">if($C2="Mangrove",index('Mangrove extent'!$A$5:$X1000,match($A2,'Mangrove extent'!$A$5:$A1000,0),match('Mangrove extent'!$C$4,'Mangrove extent'!$A$5:$X$5,0)), if($C2="Seagrass", "NoData", IF($C2="Salt marsh", "NoData")))</f>
        <v/>
      </c>
      <c r="F2" s="54">
        <f t="array" ref="F2">if($C2="Mangrove",index('Mangrove protected area'!$A$5:$AG1000,match($A2,'Mangrove protected area'!$A$5:$A1000,0),match('Mangrove protected area'!$B$4,'Mangrove protected area'!$A$5:$AG$5,0)), "NoData")</f>
        <v/>
      </c>
      <c r="G2" s="101" t="inlineStr">
        <is>
          <t>Global Mangrove Watch dataset for mangrove extent v4</t>
        </is>
      </c>
      <c r="H2" s="101" t="inlineStr">
        <is>
          <t>Global Mangrove Watch dataset for mangrove extent v4</t>
        </is>
      </c>
      <c r="I2" s="101" t="inlineStr">
        <is>
          <t>Global Mangrove Watch dataset for mangrove extent v4</t>
        </is>
      </c>
      <c r="J2" s="197" t="n"/>
      <c r="K2" s="197" t="n"/>
      <c r="L2" s="197" t="n"/>
      <c r="M2" s="197" t="n"/>
      <c r="N2" s="197" t="n"/>
      <c r="O2" s="197" t="n"/>
      <c r="P2" s="197" t="n"/>
      <c r="Q2" s="197" t="n"/>
      <c r="R2" s="197" t="n"/>
      <c r="S2" s="197" t="n"/>
      <c r="T2" s="197" t="n"/>
      <c r="U2" s="197" t="n"/>
    </row>
    <row r="3" ht="12.75" customHeight="1" s="198">
      <c r="A3" s="101" t="inlineStr">
        <is>
          <t>Indonesia</t>
        </is>
      </c>
      <c r="B3" s="62">
        <f t="array" ref="B3">INDEX(Countries!$D$2:$D$255, MATCH(A3, Countries!$B$2:$B$255, 0))
</f>
        <v/>
      </c>
      <c r="C3" s="89" t="inlineStr">
        <is>
          <t>Mangrove</t>
        </is>
      </c>
      <c r="D3" s="54">
        <f t="array" ref="D3">if($C3="Mangrove",index('Mangrove extent'!$A$5:$X1000,match($A3,'Mangrove extent'!$A$5:$A1000,0),match('Mangrove extent'!$B$4,'Mangrove extent'!$A$5:$X$5,0)), if($C3="Seagrass", index('Seagrass extent'!$A$5:$I$257,match($A3,'Seagrass extent'!$A$5:$A1000,0),match('Seagrass extent'!$B$4,'Seagrass extent'!$A$5:$I$5,0)),"" ))</f>
        <v/>
      </c>
      <c r="E3" s="54">
        <f t="array" ref="E3">if($C3="Mangrove",index('Mangrove extent'!$A$5:$X1000,match($A3,'Mangrove extent'!$A$5:$A1000,0),match('Mangrove extent'!$C$4,'Mangrove extent'!$A$5:$X$5,0)), if($C3="Seagrass", "NoData", IF($C3="Salt marsh", "NoData")))</f>
        <v/>
      </c>
      <c r="F3" s="54">
        <f t="array" ref="F3">if($C3="Mangrove",index('Mangrove protected area'!$A$5:$AG1000,match($A3,'Mangrove protected area'!$A$5:$A1000,0),match('Mangrove protected area'!$B$4,'Mangrove protected area'!$A$5:$AG$5,0)), "NoData")</f>
        <v/>
      </c>
      <c r="G3" s="101" t="inlineStr">
        <is>
          <t>Global Mangrove Watch dataset for mangrove extent v4</t>
        </is>
      </c>
      <c r="H3" s="101" t="inlineStr">
        <is>
          <t>Global Mangrove Watch dataset for mangrove extent v4</t>
        </is>
      </c>
      <c r="I3" s="101" t="inlineStr">
        <is>
          <t>Global Mangrove Watch dataset for mangrove extent v4</t>
        </is>
      </c>
      <c r="J3" s="197" t="n"/>
      <c r="K3" s="197" t="n"/>
      <c r="L3" s="197" t="n"/>
      <c r="M3" s="197" t="n"/>
      <c r="N3" s="197" t="n"/>
      <c r="O3" s="197" t="n"/>
      <c r="P3" s="197" t="n"/>
      <c r="Q3" s="197" t="n"/>
      <c r="R3" s="197" t="n"/>
      <c r="S3" s="197" t="n"/>
      <c r="T3" s="197" t="n"/>
      <c r="U3" s="197" t="n"/>
    </row>
    <row r="4" ht="12.75" customHeight="1" s="198">
      <c r="A4" s="101" t="inlineStr">
        <is>
          <t>Australia</t>
        </is>
      </c>
      <c r="B4" s="62">
        <f t="array" ref="B4">INDEX(Countries!$D$2:$D$255, MATCH(A4, Countries!$B$2:$B$255, 0))
</f>
        <v/>
      </c>
      <c r="C4" s="89" t="inlineStr">
        <is>
          <t>Mangrove</t>
        </is>
      </c>
      <c r="D4" s="54">
        <f t="array" ref="D4">if($C4="Mangrove",index('Mangrove extent'!$A$5:$X1000,match($A4,'Mangrove extent'!$A$5:$A1000,0),match('Mangrove extent'!$B$4,'Mangrove extent'!$A$5:$X$5,0)), if($C4="Seagrass", index('Seagrass extent'!$A$5:$I$257,match($A4,'Seagrass extent'!$A$5:$A1000,0),match('Seagrass extent'!$B$4,'Seagrass extent'!$A$5:$I$5,0)),"" ))</f>
        <v/>
      </c>
      <c r="E4" s="54">
        <f t="array" ref="E4">if($C4="Mangrove",index('Mangrove extent'!$A$5:$X1000,match($A4,'Mangrove extent'!$A$5:$A1000,0),match('Mangrove extent'!$C$4,'Mangrove extent'!$A$5:$X$5,0)), if($C4="Seagrass", "NoData", IF($C4="Salt marsh", "NoData")))</f>
        <v/>
      </c>
      <c r="F4" s="54">
        <f t="array" ref="F4">if($C4="Mangrove",index('Mangrove protected area'!$A$5:$AG1000,match($A4,'Mangrove protected area'!$A$5:$A1000,0),match('Mangrove protected area'!$B$4,'Mangrove protected area'!$A$5:$AG$5,0)), "NoData")</f>
        <v/>
      </c>
      <c r="G4" s="101" t="inlineStr">
        <is>
          <t>Global Mangrove Watch dataset for mangrove extent v4</t>
        </is>
      </c>
      <c r="H4" s="101" t="inlineStr">
        <is>
          <t>Global Mangrove Watch dataset for mangrove extent v4</t>
        </is>
      </c>
      <c r="I4" s="101" t="inlineStr">
        <is>
          <t>Global Mangrove Watch dataset for mangrove extent v4</t>
        </is>
      </c>
      <c r="J4" s="197" t="n"/>
      <c r="K4" s="197" t="n"/>
      <c r="L4" s="197" t="n"/>
      <c r="M4" s="197" t="n"/>
      <c r="N4" s="197" t="n"/>
      <c r="O4" s="197" t="n"/>
      <c r="P4" s="197" t="n"/>
      <c r="Q4" s="197" t="n"/>
      <c r="R4" s="197" t="n"/>
      <c r="S4" s="197" t="n"/>
      <c r="T4" s="197" t="n"/>
      <c r="U4" s="197" t="n"/>
    </row>
    <row r="5" ht="12.75" customHeight="1" s="198">
      <c r="A5" s="101" t="inlineStr">
        <is>
          <t>The Bahamas</t>
        </is>
      </c>
      <c r="B5" s="62">
        <f t="array" ref="B5">INDEX(Countries!$D$2:$D$255, MATCH(A5, Countries!$B$2:$B$255, 0))
</f>
        <v/>
      </c>
      <c r="C5" s="89" t="inlineStr">
        <is>
          <t>Mangrove</t>
        </is>
      </c>
      <c r="D5" s="54">
        <f t="array" ref="D5">if($C5="Mangrove",index('Mangrove extent'!$A$5:$X1000,match($A5,'Mangrove extent'!$A$5:$A1000,0),match('Mangrove extent'!$B$4,'Mangrove extent'!$A$5:$X$5,0)), if($C5="Seagrass", index('Seagrass extent'!$A$5:$I$257,match($A5,'Seagrass extent'!$A$5:$A1000,0),match('Seagrass extent'!$B$4,'Seagrass extent'!$A$5:$I$5,0)),"" ))</f>
        <v/>
      </c>
      <c r="E5" s="54">
        <f t="array" ref="E5">if($C5="Mangrove",index('Mangrove extent'!$A$5:$X1000,match($A5,'Mangrove extent'!$A$5:$A1000,0),match('Mangrove extent'!$C$4,'Mangrove extent'!$A$5:$X$5,0)), if($C5="Seagrass", "NoData", IF($C5="Salt marsh", "NoData")))</f>
        <v/>
      </c>
      <c r="F5" s="54">
        <f t="array" ref="F5">if($C5="Mangrove",index('Mangrove protected area'!$A$5:$AG1000,match($A5,'Mangrove protected area'!$A$5:$A1000,0),match('Mangrove protected area'!$B$4,'Mangrove protected area'!$A$5:$AG$5,0)), "NoData")</f>
        <v/>
      </c>
      <c r="G5" s="101" t="inlineStr">
        <is>
          <t>Global Mangrove Watch dataset for mangrove extent v4</t>
        </is>
      </c>
      <c r="H5" s="101" t="inlineStr">
        <is>
          <t>Global Mangrove Watch dataset for mangrove extent v4</t>
        </is>
      </c>
      <c r="I5" s="101" t="inlineStr">
        <is>
          <t>Global Mangrove Watch dataset for mangrove extent v4</t>
        </is>
      </c>
      <c r="J5" s="197" t="n"/>
      <c r="K5" s="197" t="n"/>
      <c r="L5" s="197" t="n"/>
      <c r="M5" s="197" t="n"/>
      <c r="N5" s="197" t="n"/>
      <c r="O5" s="197" t="n"/>
      <c r="P5" s="197" t="n"/>
      <c r="Q5" s="197" t="n"/>
      <c r="R5" s="197" t="n"/>
      <c r="S5" s="197" t="n"/>
      <c r="T5" s="197" t="n"/>
      <c r="U5" s="197" t="n"/>
    </row>
    <row r="6" ht="12.75" customHeight="1" s="198">
      <c r="A6" s="101" t="inlineStr">
        <is>
          <t>Kenya</t>
        </is>
      </c>
      <c r="B6" s="62">
        <f t="array" ref="B6">INDEX(Countries!$D$2:$D$255, MATCH(A6, Countries!$B$2:$B$255, 0))
</f>
        <v/>
      </c>
      <c r="C6" s="89" t="inlineStr">
        <is>
          <t>Mangrove</t>
        </is>
      </c>
      <c r="D6" s="54">
        <f t="array" ref="D6">if($C6="Mangrove",index('Mangrove extent'!$A$5:$X1000,match($A6,'Mangrove extent'!$A$5:$A1000,0),match('Mangrove extent'!$B$4,'Mangrove extent'!$A$5:$X$5,0)), if($C6="Seagrass", index('Seagrass extent'!$A$5:$I$257,match($A6,'Seagrass extent'!$A$5:$A1000,0),match('Seagrass extent'!$B$4,'Seagrass extent'!$A$5:$I$5,0)),"" ))</f>
        <v/>
      </c>
      <c r="E6" s="54">
        <f t="array" ref="E6">if($C6="Mangrove",index('Mangrove extent'!$A$5:$X1000,match($A6,'Mangrove extent'!$A$5:$A1000,0),match('Mangrove extent'!$C$4,'Mangrove extent'!$A$5:$X$5,0)), if($C6="Seagrass", "NoData", IF($C6="Salt marsh", "NoData")))</f>
        <v/>
      </c>
      <c r="F6" s="54">
        <f t="array" ref="F6">if($C6="Mangrove",index('Mangrove protected area'!$A$5:$AG1000,match($A6,'Mangrove protected area'!$A$5:$A1000,0),match('Mangrove protected area'!$B$4,'Mangrove protected area'!$A$5:$AG$5,0)), "NoData")</f>
        <v/>
      </c>
      <c r="G6" s="101" t="inlineStr">
        <is>
          <t>Global Mangrove Watch dataset for mangrove extent v4</t>
        </is>
      </c>
      <c r="H6" s="101" t="inlineStr">
        <is>
          <t>Global Mangrove Watch dataset for mangrove extent v4</t>
        </is>
      </c>
      <c r="I6" s="101" t="inlineStr">
        <is>
          <t>Global Mangrove Watch dataset for mangrove extent v4</t>
        </is>
      </c>
      <c r="J6" s="197" t="n"/>
      <c r="K6" s="197" t="n"/>
      <c r="L6" s="197" t="n"/>
      <c r="M6" s="197" t="n"/>
      <c r="N6" s="197" t="n"/>
      <c r="O6" s="197" t="n"/>
      <c r="P6" s="197" t="n"/>
      <c r="Q6" s="197" t="n"/>
      <c r="R6" s="197" t="n"/>
      <c r="S6" s="197" t="n"/>
      <c r="T6" s="197" t="n"/>
      <c r="U6" s="197" t="n"/>
    </row>
    <row r="7" ht="12.75" customHeight="1" s="198">
      <c r="A7" s="101" t="inlineStr">
        <is>
          <t>Mexico</t>
        </is>
      </c>
      <c r="B7" s="62">
        <f t="array" ref="B7">INDEX(Countries!$D$2:$D$255, MATCH(A7, Countries!$B$2:$B$255, 0))
</f>
        <v/>
      </c>
      <c r="C7" s="89" t="inlineStr">
        <is>
          <t>Mangrove</t>
        </is>
      </c>
      <c r="D7" s="54">
        <f t="array" ref="D7">if($C7="Mangrove",index('Mangrove extent'!$A$5:$X1000,match($A7,'Mangrove extent'!$A$5:$A1000,0),match('Mangrove extent'!$B$4,'Mangrove extent'!$A$5:$X$5,0)), if($C7="Seagrass", index('Seagrass extent'!$A$5:$I$257,match($A7,'Seagrass extent'!$A$5:$A1000,0),match('Seagrass extent'!$B$4,'Seagrass extent'!$A$5:$I$5,0)),"" ))</f>
        <v/>
      </c>
      <c r="E7" s="54">
        <f t="array" ref="E7">if($C7="Mangrove",index('Mangrove extent'!$A$5:$X1000,match($A7,'Mangrove extent'!$A$5:$A1000,0),match('Mangrove extent'!$C$4,'Mangrove extent'!$A$5:$X$5,0)), if($C7="Seagrass", "NoData", IF($C7="Salt marsh", "NoData")))</f>
        <v/>
      </c>
      <c r="F7" s="54">
        <f t="array" ref="F7">if($C7="Mangrove",index('Mangrove protected area'!$A$5:$AG1000,match($A7,'Mangrove protected area'!$A$5:$A1000,0),match('Mangrove protected area'!$B$4,'Mangrove protected area'!$A$5:$AG$5,0)), "NoData")</f>
        <v/>
      </c>
      <c r="G7" s="101" t="inlineStr">
        <is>
          <t>Global Mangrove Watch dataset for mangrove extent v4</t>
        </is>
      </c>
      <c r="H7" s="101" t="inlineStr">
        <is>
          <t>Global Mangrove Watch dataset for mangrove extent v4</t>
        </is>
      </c>
      <c r="I7" s="101" t="inlineStr">
        <is>
          <t>Global Mangrove Watch dataset for mangrove extent v4</t>
        </is>
      </c>
      <c r="J7" s="197" t="n"/>
      <c r="K7" s="197" t="n"/>
      <c r="L7" s="197" t="n"/>
      <c r="M7" s="197" t="n"/>
      <c r="N7" s="197" t="n"/>
      <c r="O7" s="197" t="n"/>
      <c r="P7" s="197" t="n"/>
      <c r="Q7" s="197" t="n"/>
      <c r="R7" s="197" t="n"/>
      <c r="S7" s="197" t="n"/>
      <c r="T7" s="197" t="n"/>
      <c r="U7" s="197" t="n"/>
    </row>
    <row r="8" ht="12.75" customHeight="1" s="198">
      <c r="A8" s="101" t="inlineStr">
        <is>
          <t>Colombia</t>
        </is>
      </c>
      <c r="B8" s="62">
        <f t="array" ref="B8">INDEX(Countries!$D$2:$D$255, MATCH(A8, Countries!$B$2:$B$255, 0))
</f>
        <v/>
      </c>
      <c r="C8" s="89" t="inlineStr">
        <is>
          <t>Mangrove</t>
        </is>
      </c>
      <c r="D8" s="54">
        <f t="array" ref="D8">if($C8="Mangrove",index('Mangrove extent'!$A$5:$X1000,match($A8,'Mangrove extent'!$A$5:$A1000,0),match('Mangrove extent'!$B$4,'Mangrove extent'!$A$5:$X$5,0)), if($C8="Seagrass", index('Seagrass extent'!$A$5:$I$257,match($A8,'Seagrass extent'!$A$5:$A1000,0),match('Seagrass extent'!$B$4,'Seagrass extent'!$A$5:$I$5,0)),"" ))</f>
        <v/>
      </c>
      <c r="E8" s="54">
        <f t="array" ref="E8">if($C8="Mangrove",index('Mangrove extent'!$A$5:$X1000,match($A8,'Mangrove extent'!$A$5:$A1000,0),match('Mangrove extent'!$C$4,'Mangrove extent'!$A$5:$X$5,0)), if($C8="Seagrass", "NoData", IF($C8="Salt marsh", "NoData")))</f>
        <v/>
      </c>
      <c r="F8" s="54">
        <f t="array" ref="F8">if($C8="Mangrove",index('Mangrove protected area'!$A$5:$AG1000,match($A8,'Mangrove protected area'!$A$5:$A1000,0),match('Mangrove protected area'!$B$4,'Mangrove protected area'!$A$5:$AG$5,0)), "NoData")</f>
        <v/>
      </c>
      <c r="G8" s="101" t="inlineStr">
        <is>
          <t>Global Mangrove Watch dataset for mangrove extent v4</t>
        </is>
      </c>
      <c r="H8" s="101" t="inlineStr">
        <is>
          <t>Global Mangrove Watch dataset for mangrove extent v4</t>
        </is>
      </c>
      <c r="I8" s="101" t="inlineStr">
        <is>
          <t>Global Mangrove Watch dataset for mangrove extent v4</t>
        </is>
      </c>
      <c r="J8" s="197" t="n"/>
      <c r="K8" s="197" t="n"/>
      <c r="L8" s="197" t="n"/>
      <c r="M8" s="197" t="n"/>
      <c r="N8" s="197" t="n"/>
      <c r="O8" s="197" t="n"/>
      <c r="P8" s="197" t="n"/>
      <c r="Q8" s="197" t="n"/>
      <c r="R8" s="197" t="n"/>
      <c r="S8" s="197" t="n"/>
      <c r="T8" s="197" t="n"/>
      <c r="U8" s="197" t="n"/>
    </row>
    <row r="9" ht="12.75" customHeight="1" s="198">
      <c r="A9" s="101" t="inlineStr">
        <is>
          <t>India</t>
        </is>
      </c>
      <c r="B9" s="62">
        <f t="array" ref="B9">INDEX(Countries!$D$2:$D$255, MATCH(A9, Countries!$B$2:$B$255, 0))
</f>
        <v/>
      </c>
      <c r="C9" s="89" t="inlineStr">
        <is>
          <t>Mangrove</t>
        </is>
      </c>
      <c r="D9" s="54">
        <f t="array" ref="D9">if($C9="Mangrove",index('Mangrove extent'!$A$5:$X1000,match($A9,'Mangrove extent'!$A$5:$A1000,0),match('Mangrove extent'!$B$4,'Mangrove extent'!$A$5:$X$5,0)), if($C9="Seagrass", index('Seagrass extent'!$A$5:$I$257,match($A9,'Seagrass extent'!$A$5:$A1000,0),match('Seagrass extent'!$B$4,'Seagrass extent'!$A$5:$I$5,0)),"" ))</f>
        <v/>
      </c>
      <c r="E9" s="54">
        <f t="array" ref="E9">if($C9="Mangrove",index('Mangrove extent'!$A$5:$X1000,match($A9,'Mangrove extent'!$A$5:$A1000,0),match('Mangrove extent'!$C$4,'Mangrove extent'!$A$5:$X$5,0)), if($C9="Seagrass", "NoData", IF($C9="Salt marsh", "NoData")))</f>
        <v/>
      </c>
      <c r="F9" s="54">
        <f t="array" ref="F9">if($C9="Mangrove",index('Mangrove protected area'!$A$5:$AG1000,match($A9,'Mangrove protected area'!$A$5:$A1000,0),match('Mangrove protected area'!$B$4,'Mangrove protected area'!$A$5:$AG$5,0)), "NoData")</f>
        <v/>
      </c>
      <c r="G9" s="101" t="inlineStr">
        <is>
          <t>Global Mangrove Watch dataset for mangrove extent v4</t>
        </is>
      </c>
      <c r="H9" s="101" t="inlineStr">
        <is>
          <t>Global Mangrove Watch dataset for mangrove extent v4</t>
        </is>
      </c>
      <c r="I9" s="101" t="inlineStr">
        <is>
          <t>Global Mangrove Watch dataset for mangrove extent v4</t>
        </is>
      </c>
      <c r="J9" s="197" t="n"/>
      <c r="K9" s="197" t="n"/>
      <c r="L9" s="197" t="n"/>
      <c r="M9" s="197" t="n"/>
      <c r="N9" s="197" t="n"/>
      <c r="O9" s="197" t="n"/>
      <c r="P9" s="197" t="n"/>
      <c r="Q9" s="197" t="n"/>
      <c r="R9" s="197" t="n"/>
      <c r="S9" s="197" t="n"/>
      <c r="T9" s="197" t="n"/>
      <c r="U9" s="197" t="n"/>
    </row>
    <row r="10" ht="12.75" customHeight="1" s="198">
      <c r="A10" s="101" t="inlineStr">
        <is>
          <t>China</t>
        </is>
      </c>
      <c r="B10" s="62">
        <f t="array" ref="B10">INDEX(Countries!$D$2:$D$255, MATCH(A10, Countries!$B$2:$B$255, 0))
</f>
        <v/>
      </c>
      <c r="C10" s="89" t="inlineStr">
        <is>
          <t>Mangrove</t>
        </is>
      </c>
      <c r="D10" s="54">
        <f t="array" ref="D10">if($C10="Mangrove",index('Mangrove extent'!$A$5:$X1000,match($A10,'Mangrove extent'!$A$5:$A1000,0),match('Mangrove extent'!$B$4,'Mangrove extent'!$A$5:$X$5,0)), if($C10="Seagrass", index('Seagrass extent'!$A$5:$I$257,match($A10,'Seagrass extent'!$A$5:$A1000,0),match('Seagrass extent'!$B$4,'Seagrass extent'!$A$5:$I$5,0)),"" ))</f>
        <v/>
      </c>
      <c r="E10" s="54">
        <f t="array" ref="E10">if($C10="Mangrove",index('Mangrove extent'!$A$5:$X1000,match($A10,'Mangrove extent'!$A$5:$A1000,0),match('Mangrove extent'!$C$4,'Mangrove extent'!$A$5:$X$5,0)), if($C10="Seagrass", "NoData", IF($C10="Salt marsh", "NoData")))</f>
        <v/>
      </c>
      <c r="F10" s="54">
        <f t="array" ref="F10">if($C10="Mangrove",index('Mangrove protected area'!$A$5:$AG1000,match($A10,'Mangrove protected area'!$A$5:$A1000,0),match('Mangrove protected area'!$B$4,'Mangrove protected area'!$A$5:$AG$5,0)), "NoData")</f>
        <v/>
      </c>
      <c r="G10" s="101" t="inlineStr">
        <is>
          <t>Global Mangrove Watch dataset for mangrove extent v4</t>
        </is>
      </c>
      <c r="H10" s="101" t="inlineStr">
        <is>
          <t>Global Mangrove Watch dataset for mangrove extent v4</t>
        </is>
      </c>
      <c r="I10" s="101" t="inlineStr">
        <is>
          <t>Global Mangrove Watch dataset for mangrove extent v4</t>
        </is>
      </c>
      <c r="J10" s="197" t="n"/>
      <c r="K10" s="197" t="n"/>
      <c r="L10" s="197" t="n"/>
      <c r="M10" s="197" t="n"/>
      <c r="N10" s="197" t="n"/>
      <c r="O10" s="197" t="n"/>
      <c r="P10" s="197" t="n"/>
      <c r="Q10" s="197" t="n"/>
      <c r="R10" s="197" t="n"/>
      <c r="S10" s="197" t="n"/>
      <c r="T10" s="197" t="n"/>
      <c r="U10" s="197" t="n"/>
    </row>
    <row r="11" ht="12.75" customHeight="1" s="198">
      <c r="A11" s="101" t="inlineStr">
        <is>
          <t>American Samoa</t>
        </is>
      </c>
      <c r="B11" s="62">
        <f t="array" ref="B11">INDEX(Countries!$D$2:$D$255, MATCH(A11, Countries!$B$2:$B$255, 0))
</f>
        <v/>
      </c>
      <c r="C11" s="89" t="inlineStr">
        <is>
          <t>Mangrove</t>
        </is>
      </c>
      <c r="D11" s="54">
        <f t="array" ref="D11">if($C11="Mangrove",index('Mangrove extent'!$A$5:$X1000,match($A11,'Mangrove extent'!$A$5:$A1000,0),match('Mangrove extent'!$B$4,'Mangrove extent'!$A$5:$X$5,0)), if($C11="Seagrass", index('Seagrass extent'!$A$5:$I$257,match($A11,'Seagrass extent'!$A$5:$A1000,0),match('Seagrass extent'!$B$4,'Seagrass extent'!$A$5:$I$5,0)),"" ))</f>
        <v/>
      </c>
      <c r="E11" s="54">
        <f t="array" ref="E11">if($C11="Mangrove",index('Mangrove extent'!$A$5:$X1000,match($A11,'Mangrove extent'!$A$5:$A1000,0),match('Mangrove extent'!$C$4,'Mangrove extent'!$A$5:$X$5,0)), if($C11="Seagrass", "NoData", IF($C11="Salt marsh", "NoData")))</f>
        <v/>
      </c>
      <c r="F11" s="54">
        <f t="array" ref="F11">if($C11="Mangrove",index('Mangrove protected area'!$A$5:$AG1000,match($A11,'Mangrove protected area'!$A$5:$A1000,0),match('Mangrove protected area'!$B$4,'Mangrove protected area'!$A$5:$AG$5,0)), "NoData")</f>
        <v/>
      </c>
      <c r="G11" s="101" t="inlineStr">
        <is>
          <t>Global Mangrove Watch dataset for mangrove extent v4</t>
        </is>
      </c>
      <c r="H11" s="101" t="inlineStr">
        <is>
          <t>Global Mangrove Watch dataset for mangrove extent v4</t>
        </is>
      </c>
      <c r="I11" s="101" t="inlineStr">
        <is>
          <t>Global Mangrove Watch dataset for mangrove extent v4</t>
        </is>
      </c>
      <c r="J11" s="197" t="n"/>
      <c r="K11" s="197" t="n"/>
      <c r="L11" s="197" t="n"/>
      <c r="M11" s="197" t="n"/>
      <c r="N11" s="197" t="n"/>
      <c r="O11" s="197" t="n"/>
      <c r="P11" s="197" t="n"/>
      <c r="Q11" s="197" t="n"/>
      <c r="R11" s="197" t="n"/>
      <c r="S11" s="197" t="n"/>
      <c r="T11" s="197" t="n"/>
      <c r="U11" s="197" t="n"/>
    </row>
    <row r="12" ht="12.75" customHeight="1" s="198">
      <c r="A12" s="101" t="inlineStr">
        <is>
          <t>Angola</t>
        </is>
      </c>
      <c r="B12" s="62">
        <f t="array" ref="B12">INDEX(Countries!$D$2:$D$255, MATCH(A12, Countries!$B$2:$B$255, 0))
</f>
        <v/>
      </c>
      <c r="C12" s="89" t="inlineStr">
        <is>
          <t>Mangrove</t>
        </is>
      </c>
      <c r="D12" s="54">
        <f t="array" ref="D12">if($C12="Mangrove",index('Mangrove extent'!$A$5:$X1000,match($A12,'Mangrove extent'!$A$5:$A1000,0),match('Mangrove extent'!$B$4,'Mangrove extent'!$A$5:$X$5,0)), if($C12="Seagrass", index('Seagrass extent'!$A$5:$I$257,match($A12,'Seagrass extent'!$A$5:$A1000,0),match('Seagrass extent'!$B$4,'Seagrass extent'!$A$5:$I$5,0)),"" ))</f>
        <v/>
      </c>
      <c r="E12" s="54">
        <f t="array" ref="E12">if($C12="Mangrove",index('Mangrove extent'!$A$5:$X1000,match($A12,'Mangrove extent'!$A$5:$A1000,0),match('Mangrove extent'!$C$4,'Mangrove extent'!$A$5:$X$5,0)), if($C12="Seagrass", "NoData", IF($C12="Salt marsh", "NoData")))</f>
        <v/>
      </c>
      <c r="F12" s="54">
        <f t="array" ref="F12">if($C12="Mangrove",index('Mangrove protected area'!$A$5:$AG1000,match($A12,'Mangrove protected area'!$A$5:$A1000,0),match('Mangrove protected area'!$B$4,'Mangrove protected area'!$A$5:$AG$5,0)), "NoData")</f>
        <v/>
      </c>
      <c r="G12" s="101" t="inlineStr">
        <is>
          <t>Global Mangrove Watch dataset for mangrove extent v4</t>
        </is>
      </c>
      <c r="H12" s="101" t="inlineStr">
        <is>
          <t>Global Mangrove Watch dataset for mangrove extent v4</t>
        </is>
      </c>
      <c r="I12" s="101" t="inlineStr">
        <is>
          <t>Global Mangrove Watch dataset for mangrove extent v4</t>
        </is>
      </c>
      <c r="J12" s="197" t="n"/>
      <c r="K12" s="197" t="n"/>
      <c r="L12" s="197" t="n"/>
      <c r="M12" s="197" t="n"/>
      <c r="N12" s="197" t="n"/>
      <c r="O12" s="197" t="n"/>
      <c r="P12" s="197" t="n"/>
      <c r="Q12" s="197" t="n"/>
      <c r="R12" s="197" t="n"/>
      <c r="S12" s="197" t="n"/>
      <c r="T12" s="197" t="n"/>
      <c r="U12" s="197" t="n"/>
    </row>
    <row r="13" ht="12.75" customHeight="1" s="198">
      <c r="A13" s="101" t="inlineStr">
        <is>
          <t>Anguilla</t>
        </is>
      </c>
      <c r="B13" s="62">
        <f t="array" ref="B13">INDEX(Countries!$D$2:$D$255, MATCH(A13, Countries!$B$2:$B$255, 0))
</f>
        <v/>
      </c>
      <c r="C13" s="89" t="inlineStr">
        <is>
          <t>Mangrove</t>
        </is>
      </c>
      <c r="D13" s="54">
        <f t="array" ref="D13">if($C13="Mangrove",index('Mangrove extent'!$A$5:$X1000,match($A13,'Mangrove extent'!$A$5:$A1000,0),match('Mangrove extent'!$B$4,'Mangrove extent'!$A$5:$X$5,0)), if($C13="Seagrass", index('Seagrass extent'!$A$5:$I$257,match($A13,'Seagrass extent'!$A$5:$A1000,0),match('Seagrass extent'!$B$4,'Seagrass extent'!$A$5:$I$5,0)),"" ))</f>
        <v/>
      </c>
      <c r="E13" s="54">
        <f t="array" ref="E13">if($C13="Mangrove",index('Mangrove extent'!$A$5:$X1000,match($A13,'Mangrove extent'!$A$5:$A1000,0),match('Mangrove extent'!$C$4,'Mangrove extent'!$A$5:$X$5,0)), if($C13="Seagrass", "NoData", IF($C13="Salt marsh", "NoData")))</f>
        <v/>
      </c>
      <c r="F13" s="54">
        <f t="array" ref="F13">if($C13="Mangrove",index('Mangrove protected area'!$A$5:$AG1000,match($A13,'Mangrove protected area'!$A$5:$A1000,0),match('Mangrove protected area'!$B$4,'Mangrove protected area'!$A$5:$AG$5,0)), "NoData")</f>
        <v/>
      </c>
      <c r="G13" s="101" t="inlineStr">
        <is>
          <t>Global Mangrove Watch dataset for mangrove extent v4</t>
        </is>
      </c>
      <c r="H13" s="101" t="inlineStr">
        <is>
          <t>Global Mangrove Watch dataset for mangrove extent v4</t>
        </is>
      </c>
      <c r="I13" s="101" t="inlineStr">
        <is>
          <t>Global Mangrove Watch dataset for mangrove extent v4</t>
        </is>
      </c>
      <c r="J13" s="197" t="n"/>
      <c r="K13" s="197" t="n"/>
      <c r="L13" s="197" t="n"/>
      <c r="M13" s="197" t="n"/>
      <c r="N13" s="197" t="n"/>
      <c r="O13" s="197" t="n"/>
      <c r="P13" s="197" t="n"/>
      <c r="Q13" s="197" t="n"/>
      <c r="R13" s="197" t="n"/>
      <c r="S13" s="197" t="n"/>
      <c r="T13" s="197" t="n"/>
      <c r="U13" s="197" t="n"/>
    </row>
    <row r="14" ht="12.75" customHeight="1" s="198">
      <c r="A14" s="101" t="inlineStr">
        <is>
          <t>Antigua and Barbuda</t>
        </is>
      </c>
      <c r="B14" s="62">
        <f t="array" ref="B14">INDEX(Countries!$D$2:$D$255, MATCH(A14, Countries!$B$2:$B$255, 0))
</f>
        <v/>
      </c>
      <c r="C14" s="89" t="inlineStr">
        <is>
          <t>Mangrove</t>
        </is>
      </c>
      <c r="D14" s="54">
        <f t="array" ref="D14">if($C14="Mangrove",index('Mangrove extent'!$A$5:$X1000,match($A14,'Mangrove extent'!$A$5:$A1000,0),match('Mangrove extent'!$B$4,'Mangrove extent'!$A$5:$X$5,0)), if($C14="Seagrass", index('Seagrass extent'!$A$5:$I$257,match($A14,'Seagrass extent'!$A$5:$A1000,0),match('Seagrass extent'!$B$4,'Seagrass extent'!$A$5:$I$5,0)),"" ))</f>
        <v/>
      </c>
      <c r="E14" s="54">
        <f t="array" ref="E14">if($C14="Mangrove",index('Mangrove extent'!$A$5:$X1000,match($A14,'Mangrove extent'!$A$5:$A1000,0),match('Mangrove extent'!$C$4,'Mangrove extent'!$A$5:$X$5,0)), if($C14="Seagrass", "NoData", IF($C14="Salt marsh", "NoData")))</f>
        <v/>
      </c>
      <c r="F14" s="54">
        <f t="array" ref="F14">if($C14="Mangrove",index('Mangrove protected area'!$A$5:$AG1000,match($A14,'Mangrove protected area'!$A$5:$A1000,0),match('Mangrove protected area'!$B$4,'Mangrove protected area'!$A$5:$AG$5,0)), "NoData")</f>
        <v/>
      </c>
      <c r="G14" s="101" t="inlineStr">
        <is>
          <t>Global Mangrove Watch dataset for mangrove extent v4</t>
        </is>
      </c>
      <c r="H14" s="101" t="inlineStr">
        <is>
          <t>Global Mangrove Watch dataset for mangrove extent v4</t>
        </is>
      </c>
      <c r="I14" s="101" t="inlineStr">
        <is>
          <t>Global Mangrove Watch dataset for mangrove extent v4</t>
        </is>
      </c>
      <c r="J14" s="197" t="n"/>
      <c r="K14" s="197" t="n"/>
      <c r="L14" s="197" t="n"/>
      <c r="M14" s="197" t="n"/>
      <c r="N14" s="197" t="n"/>
      <c r="O14" s="197" t="n"/>
      <c r="P14" s="197" t="n"/>
      <c r="Q14" s="197" t="n"/>
      <c r="R14" s="197" t="n"/>
      <c r="S14" s="197" t="n"/>
      <c r="T14" s="197" t="n"/>
      <c r="U14" s="197" t="n"/>
    </row>
    <row r="15" ht="12.75" customHeight="1" s="198">
      <c r="A15" s="101" t="inlineStr">
        <is>
          <t>Bahrain</t>
        </is>
      </c>
      <c r="B15" s="62">
        <f t="array" ref="B15">INDEX(Countries!$D$2:$D$255, MATCH(A15, Countries!$B$2:$B$255, 0))
</f>
        <v/>
      </c>
      <c r="C15" s="89" t="inlineStr">
        <is>
          <t>Mangrove</t>
        </is>
      </c>
      <c r="D15" s="54">
        <f t="array" ref="D15">if($C15="Mangrove",index('Mangrove extent'!$A$5:$X1000,match($A15,'Mangrove extent'!$A$5:$A1000,0),match('Mangrove extent'!$B$4,'Mangrove extent'!$A$5:$X$5,0)), if($C15="Seagrass", index('Seagrass extent'!$A$5:$I$257,match($A15,'Seagrass extent'!$A$5:$A1000,0),match('Seagrass extent'!$B$4,'Seagrass extent'!$A$5:$I$5,0)),"" ))</f>
        <v/>
      </c>
      <c r="E15" s="54">
        <f t="array" ref="E15">if($C15="Mangrove",index('Mangrove extent'!$A$5:$X1000,match($A15,'Mangrove extent'!$A$5:$A1000,0),match('Mangrove extent'!$C$4,'Mangrove extent'!$A$5:$X$5,0)), if($C15="Seagrass", "NoData", IF($C15="Salt marsh", "NoData")))</f>
        <v/>
      </c>
      <c r="F15" s="54">
        <f t="array" ref="F15">if($C15="Mangrove",index('Mangrove protected area'!$A$5:$AG1000,match($A15,'Mangrove protected area'!$A$5:$A1000,0),match('Mangrove protected area'!$B$4,'Mangrove protected area'!$A$5:$AG$5,0)), "NoData")</f>
        <v/>
      </c>
      <c r="G15" s="101" t="inlineStr">
        <is>
          <t>Global Mangrove Watch dataset for mangrove extent v4</t>
        </is>
      </c>
      <c r="H15" s="101" t="inlineStr">
        <is>
          <t>Global Mangrove Watch dataset for mangrove extent v4</t>
        </is>
      </c>
      <c r="I15" s="101" t="inlineStr">
        <is>
          <t>Global Mangrove Watch dataset for mangrove extent v4</t>
        </is>
      </c>
      <c r="J15" s="197" t="n"/>
      <c r="K15" s="197" t="n"/>
      <c r="L15" s="197" t="n"/>
      <c r="M15" s="197" t="n"/>
      <c r="N15" s="197" t="n"/>
      <c r="O15" s="197" t="n"/>
      <c r="P15" s="197" t="n"/>
      <c r="Q15" s="197" t="n"/>
      <c r="R15" s="197" t="n"/>
      <c r="S15" s="197" t="n"/>
      <c r="T15" s="197" t="n"/>
      <c r="U15" s="197" t="n"/>
    </row>
    <row r="16" ht="12.75" customHeight="1" s="198">
      <c r="A16" s="101" t="inlineStr">
        <is>
          <t>Bangladesh</t>
        </is>
      </c>
      <c r="B16" s="62">
        <f t="array" ref="B16">INDEX(Countries!$D$2:$D$255, MATCH(A16, Countries!$B$2:$B$255, 0))
</f>
        <v/>
      </c>
      <c r="C16" s="89" t="inlineStr">
        <is>
          <t>Mangrove</t>
        </is>
      </c>
      <c r="D16" s="54">
        <f t="array" ref="D16">if($C16="Mangrove",index('Mangrove extent'!$A$5:$X1000,match($A16,'Mangrove extent'!$A$5:$A1000,0),match('Mangrove extent'!$B$4,'Mangrove extent'!$A$5:$X$5,0)), if($C16="Seagrass", index('Seagrass extent'!$A$5:$I$257,match($A16,'Seagrass extent'!$A$5:$A1000,0),match('Seagrass extent'!$B$4,'Seagrass extent'!$A$5:$I$5,0)),"" ))</f>
        <v/>
      </c>
      <c r="E16" s="54">
        <f t="array" ref="E16">if($C16="Mangrove",index('Mangrove extent'!$A$5:$X1000,match($A16,'Mangrove extent'!$A$5:$A1000,0),match('Mangrove extent'!$C$4,'Mangrove extent'!$A$5:$X$5,0)), if($C16="Seagrass", "NoData", IF($C16="Salt marsh", "NoData")))</f>
        <v/>
      </c>
      <c r="F16" s="54">
        <f t="array" ref="F16">if($C16="Mangrove",index('Mangrove protected area'!$A$5:$AG1000,match($A16,'Mangrove protected area'!$A$5:$A1000,0),match('Mangrove protected area'!$B$4,'Mangrove protected area'!$A$5:$AG$5,0)), "NoData")</f>
        <v/>
      </c>
      <c r="G16" s="101" t="inlineStr">
        <is>
          <t>Global Mangrove Watch dataset for mangrove extent v4</t>
        </is>
      </c>
      <c r="H16" s="101" t="inlineStr">
        <is>
          <t>Global Mangrove Watch dataset for mangrove extent v4</t>
        </is>
      </c>
      <c r="I16" s="101" t="inlineStr">
        <is>
          <t>Global Mangrove Watch dataset for mangrove extent v4</t>
        </is>
      </c>
      <c r="J16" s="197" t="n"/>
      <c r="K16" s="197" t="n"/>
      <c r="L16" s="197" t="n"/>
      <c r="M16" s="197" t="n"/>
      <c r="N16" s="197" t="n"/>
      <c r="O16" s="197" t="n"/>
      <c r="P16" s="197" t="n"/>
      <c r="Q16" s="197" t="n"/>
      <c r="R16" s="197" t="n"/>
      <c r="S16" s="197" t="n"/>
      <c r="T16" s="197" t="n"/>
      <c r="U16" s="197" t="n"/>
    </row>
    <row r="17" ht="12.75" customHeight="1" s="198">
      <c r="A17" s="101" t="inlineStr">
        <is>
          <t>Barbados</t>
        </is>
      </c>
      <c r="B17" s="62">
        <f t="array" ref="B17">INDEX(Countries!$D$2:$D$255, MATCH(A17, Countries!$B$2:$B$255, 0))
</f>
        <v/>
      </c>
      <c r="C17" s="89" t="inlineStr">
        <is>
          <t>Mangrove</t>
        </is>
      </c>
      <c r="D17" s="54">
        <f t="array" ref="D17">if($C17="Mangrove",index('Mangrove extent'!$A$5:$X1000,match($A17,'Mangrove extent'!$A$5:$A1000,0),match('Mangrove extent'!$B$4,'Mangrove extent'!$A$5:$X$5,0)), if($C17="Seagrass", index('Seagrass extent'!$A$5:$I$257,match($A17,'Seagrass extent'!$A$5:$A1000,0),match('Seagrass extent'!$B$4,'Seagrass extent'!$A$5:$I$5,0)),"" ))</f>
        <v/>
      </c>
      <c r="E17" s="54">
        <f t="array" ref="E17">if($C17="Mangrove",index('Mangrove extent'!$A$5:$X1000,match($A17,'Mangrove extent'!$A$5:$A1000,0),match('Mangrove extent'!$C$4,'Mangrove extent'!$A$5:$X$5,0)), if($C17="Seagrass", "NoData", IF($C17="Salt marsh", "NoData")))</f>
        <v/>
      </c>
      <c r="F17" s="54">
        <f t="array" ref="F17">if($C17="Mangrove",index('Mangrove protected area'!$A$5:$AG1000,match($A17,'Mangrove protected area'!$A$5:$A1000,0),match('Mangrove protected area'!$B$4,'Mangrove protected area'!$A$5:$AG$5,0)), "NoData")</f>
        <v/>
      </c>
      <c r="G17" s="101" t="inlineStr">
        <is>
          <t>Global Mangrove Watch dataset for mangrove extent v4</t>
        </is>
      </c>
      <c r="H17" s="101" t="inlineStr">
        <is>
          <t>Global Mangrove Watch dataset for mangrove extent v4</t>
        </is>
      </c>
      <c r="I17" s="101" t="inlineStr">
        <is>
          <t>Global Mangrove Watch dataset for mangrove extent v4</t>
        </is>
      </c>
      <c r="J17" s="197" t="n"/>
      <c r="K17" s="197" t="n"/>
      <c r="L17" s="197" t="n"/>
      <c r="M17" s="197" t="n"/>
      <c r="N17" s="197" t="n"/>
      <c r="O17" s="197" t="n"/>
      <c r="P17" s="197" t="n"/>
      <c r="Q17" s="197" t="n"/>
      <c r="R17" s="197" t="n"/>
      <c r="S17" s="197" t="n"/>
      <c r="T17" s="197" t="n"/>
      <c r="U17" s="197" t="n"/>
    </row>
    <row r="18" ht="12.75" customHeight="1" s="198">
      <c r="A18" s="101" t="inlineStr">
        <is>
          <t>Belize</t>
        </is>
      </c>
      <c r="B18" s="62">
        <f t="array" ref="B18">INDEX(Countries!$D$2:$D$255, MATCH(A18, Countries!$B$2:$B$255, 0))
</f>
        <v/>
      </c>
      <c r="C18" s="89" t="inlineStr">
        <is>
          <t>Mangrove</t>
        </is>
      </c>
      <c r="D18" s="54">
        <f t="array" ref="D18">if($C18="Mangrove",index('Mangrove extent'!$A$5:$X1000,match($A18,'Mangrove extent'!$A$5:$A1000,0),match('Mangrove extent'!$B$4,'Mangrove extent'!$A$5:$X$5,0)), if($C18="Seagrass", index('Seagrass extent'!$A$5:$I$257,match($A18,'Seagrass extent'!$A$5:$A1000,0),match('Seagrass extent'!$B$4,'Seagrass extent'!$A$5:$I$5,0)),"" ))</f>
        <v/>
      </c>
      <c r="E18" s="54">
        <f t="array" ref="E18">if($C18="Mangrove",index('Mangrove extent'!$A$5:$X1000,match($A18,'Mangrove extent'!$A$5:$A1000,0),match('Mangrove extent'!$C$4,'Mangrove extent'!$A$5:$X$5,0)), if($C18="Seagrass", "NoData", IF($C18="Salt marsh", "NoData")))</f>
        <v/>
      </c>
      <c r="F18" s="54">
        <f t="array" ref="F18">if($C18="Mangrove",index('Mangrove protected area'!$A$5:$AG1000,match($A18,'Mangrove protected area'!$A$5:$A1000,0),match('Mangrove protected area'!$B$4,'Mangrove protected area'!$A$5:$AG$5,0)), "NoData")</f>
        <v/>
      </c>
      <c r="G18" s="101" t="inlineStr">
        <is>
          <t>Global Mangrove Watch dataset for mangrove extent v4</t>
        </is>
      </c>
      <c r="H18" s="101" t="inlineStr">
        <is>
          <t>Global Mangrove Watch dataset for mangrove extent v4</t>
        </is>
      </c>
      <c r="I18" s="101" t="inlineStr">
        <is>
          <t>Global Mangrove Watch dataset for mangrove extent v4</t>
        </is>
      </c>
      <c r="J18" s="197" t="n"/>
      <c r="K18" s="197" t="n"/>
      <c r="L18" s="197" t="n"/>
      <c r="M18" s="197" t="n"/>
      <c r="N18" s="197" t="n"/>
      <c r="O18" s="197" t="n"/>
      <c r="P18" s="197" t="n"/>
      <c r="Q18" s="197" t="n"/>
      <c r="R18" s="197" t="n"/>
      <c r="S18" s="197" t="n"/>
      <c r="T18" s="197" t="n"/>
      <c r="U18" s="197" t="n"/>
    </row>
    <row r="19" ht="12.75" customHeight="1" s="198">
      <c r="A19" s="101" t="inlineStr">
        <is>
          <t>Benin</t>
        </is>
      </c>
      <c r="B19" s="62">
        <f t="array" ref="B19">INDEX(Countries!$D$2:$D$255, MATCH(A19, Countries!$B$2:$B$255, 0))
</f>
        <v/>
      </c>
      <c r="C19" s="89" t="inlineStr">
        <is>
          <t>Mangrove</t>
        </is>
      </c>
      <c r="D19" s="54">
        <f t="array" ref="D19">if($C19="Mangrove",index('Mangrove extent'!$A$5:$X1000,match($A19,'Mangrove extent'!$A$5:$A1000,0),match('Mangrove extent'!$B$4,'Mangrove extent'!$A$5:$X$5,0)), if($C19="Seagrass", index('Seagrass extent'!$A$5:$I$257,match($A19,'Seagrass extent'!$A$5:$A1000,0),match('Seagrass extent'!$B$4,'Seagrass extent'!$A$5:$I$5,0)),"" ))</f>
        <v/>
      </c>
      <c r="E19" s="54">
        <f t="array" ref="E19">if($C19="Mangrove",index('Mangrove extent'!$A$5:$X1000,match($A19,'Mangrove extent'!$A$5:$A1000,0),match('Mangrove extent'!$C$4,'Mangrove extent'!$A$5:$X$5,0)), if($C19="Seagrass", "NoData", IF($C19="Salt marsh", "NoData")))</f>
        <v/>
      </c>
      <c r="F19" s="54">
        <f t="array" ref="F19">if($C19="Mangrove",index('Mangrove protected area'!$A$5:$AG1000,match($A19,'Mangrove protected area'!$A$5:$A1000,0),match('Mangrove protected area'!$B$4,'Mangrove protected area'!$A$5:$AG$5,0)), "NoData")</f>
        <v/>
      </c>
      <c r="G19" s="101" t="inlineStr">
        <is>
          <t>Global Mangrove Watch dataset for mangrove extent v4</t>
        </is>
      </c>
      <c r="H19" s="101" t="inlineStr">
        <is>
          <t>Global Mangrove Watch dataset for mangrove extent v4</t>
        </is>
      </c>
      <c r="I19" s="101" t="inlineStr">
        <is>
          <t>Global Mangrove Watch dataset for mangrove extent v4</t>
        </is>
      </c>
      <c r="J19" s="197" t="n"/>
      <c r="K19" s="197" t="n"/>
      <c r="L19" s="197" t="n"/>
      <c r="M19" s="197" t="n"/>
      <c r="N19" s="197" t="n"/>
      <c r="O19" s="197" t="n"/>
      <c r="P19" s="197" t="n"/>
      <c r="Q19" s="197" t="n"/>
      <c r="R19" s="197" t="n"/>
      <c r="S19" s="197" t="n"/>
      <c r="T19" s="197" t="n"/>
      <c r="U19" s="197" t="n"/>
    </row>
    <row r="20" ht="12.75" customHeight="1" s="198">
      <c r="A20" s="101" t="inlineStr">
        <is>
          <t>Bermuda</t>
        </is>
      </c>
      <c r="B20" s="62">
        <f t="array" ref="B20">INDEX(Countries!$D$2:$D$255, MATCH(A20, Countries!$B$2:$B$255, 0))
</f>
        <v/>
      </c>
      <c r="C20" s="89" t="inlineStr">
        <is>
          <t>Mangrove</t>
        </is>
      </c>
      <c r="D20" s="54">
        <f t="array" ref="D20">if($C20="Mangrove",index('Mangrove extent'!$A$5:$X1000,match($A20,'Mangrove extent'!$A$5:$A1000,0),match('Mangrove extent'!$B$4,'Mangrove extent'!$A$5:$X$5,0)), if($C20="Seagrass", index('Seagrass extent'!$A$5:$I$257,match($A20,'Seagrass extent'!$A$5:$A1000,0),match('Seagrass extent'!$B$4,'Seagrass extent'!$A$5:$I$5,0)),"" ))</f>
        <v/>
      </c>
      <c r="E20" s="54">
        <f t="array" ref="E20">if($C20="Mangrove",index('Mangrove extent'!$A$5:$X1000,match($A20,'Mangrove extent'!$A$5:$A1000,0),match('Mangrove extent'!$C$4,'Mangrove extent'!$A$5:$X$5,0)), if($C20="Seagrass", "NoData", IF($C20="Salt marsh", "NoData")))</f>
        <v/>
      </c>
      <c r="F20" s="54">
        <f t="array" ref="F20">if($C20="Mangrove",index('Mangrove protected area'!$A$5:$AG1000,match($A20,'Mangrove protected area'!$A$5:$A1000,0),match('Mangrove protected area'!$B$4,'Mangrove protected area'!$A$5:$AG$5,0)), "NoData")</f>
        <v/>
      </c>
      <c r="G20" s="101" t="inlineStr">
        <is>
          <t>Global Mangrove Watch dataset for mangrove extent v4</t>
        </is>
      </c>
      <c r="H20" s="101" t="inlineStr">
        <is>
          <t>Global Mangrove Watch dataset for mangrove extent v4</t>
        </is>
      </c>
      <c r="I20" s="101" t="inlineStr">
        <is>
          <t>Global Mangrove Watch dataset for mangrove extent v4</t>
        </is>
      </c>
      <c r="J20" s="197" t="n"/>
      <c r="K20" s="197" t="n"/>
      <c r="L20" s="197" t="n"/>
      <c r="M20" s="197" t="n"/>
      <c r="N20" s="197" t="n"/>
      <c r="O20" s="197" t="n"/>
      <c r="P20" s="197" t="n"/>
      <c r="Q20" s="197" t="n"/>
      <c r="R20" s="197" t="n"/>
      <c r="S20" s="197" t="n"/>
      <c r="T20" s="197" t="n"/>
      <c r="U20" s="197" t="n"/>
    </row>
    <row r="21" ht="12.75" customHeight="1" s="198">
      <c r="A21" s="101" t="inlineStr">
        <is>
          <t>Bonaire, Sint Eustatius and Saba</t>
        </is>
      </c>
      <c r="B21" s="62">
        <f t="array" ref="B21">INDEX(Countries!$D$2:$D$255, MATCH(A21, Countries!$B$2:$B$255, 0))
</f>
        <v/>
      </c>
      <c r="C21" s="89" t="inlineStr">
        <is>
          <t>Mangrove</t>
        </is>
      </c>
      <c r="D21" s="54">
        <f t="array" ref="D21">if($C21="Mangrove",index('Mangrove extent'!$A$5:$X1000,match($A21,'Mangrove extent'!$A$5:$A1000,0),match('Mangrove extent'!$B$4,'Mangrove extent'!$A$5:$X$5,0)), if($C21="Seagrass", index('Seagrass extent'!$A$5:$I$257,match($A21,'Seagrass extent'!$A$5:$A1000,0),match('Seagrass extent'!$B$4,'Seagrass extent'!$A$5:$I$5,0)),"" ))</f>
        <v/>
      </c>
      <c r="E21" s="54">
        <f t="array" ref="E21">if($C21="Mangrove",index('Mangrove extent'!$A$5:$X1000,match($A21,'Mangrove extent'!$A$5:$A1000,0),match('Mangrove extent'!$C$4,'Mangrove extent'!$A$5:$X$5,0)), if($C21="Seagrass", "NoData", IF($C21="Salt marsh", "NoData")))</f>
        <v/>
      </c>
      <c r="F21" s="54">
        <f t="array" ref="F21">if($C21="Mangrove",index('Mangrove protected area'!$A$5:$AG1000,match($A21,'Mangrove protected area'!$A$5:$A1000,0),match('Mangrove protected area'!$B$4,'Mangrove protected area'!$A$5:$AG$5,0)), "NoData")</f>
        <v/>
      </c>
      <c r="G21" s="101" t="inlineStr">
        <is>
          <t>Global Mangrove Watch dataset for mangrove extent v4</t>
        </is>
      </c>
      <c r="H21" s="101" t="inlineStr">
        <is>
          <t>Global Mangrove Watch dataset for mangrove extent v4</t>
        </is>
      </c>
      <c r="I21" s="101" t="inlineStr">
        <is>
          <t>Global Mangrove Watch dataset for mangrove extent v4</t>
        </is>
      </c>
      <c r="J21" s="197" t="n"/>
      <c r="K21" s="197" t="n"/>
      <c r="L21" s="197" t="n"/>
      <c r="M21" s="197" t="n"/>
      <c r="N21" s="197" t="n"/>
      <c r="O21" s="197" t="n"/>
      <c r="P21" s="197" t="n"/>
      <c r="Q21" s="197" t="n"/>
      <c r="R21" s="197" t="n"/>
      <c r="S21" s="197" t="n"/>
      <c r="T21" s="197" t="n"/>
      <c r="U21" s="197" t="n"/>
    </row>
    <row r="22" ht="12.75" customHeight="1" s="198">
      <c r="A22" s="101" t="inlineStr">
        <is>
          <t>Brazil</t>
        </is>
      </c>
      <c r="B22" s="62">
        <f t="array" ref="B22">INDEX(Countries!$D$2:$D$255, MATCH(A22, Countries!$B$2:$B$255, 0))
</f>
        <v/>
      </c>
      <c r="C22" s="89" t="inlineStr">
        <is>
          <t>Mangrove</t>
        </is>
      </c>
      <c r="D22" s="54">
        <f t="array" ref="D22">if($C22="Mangrove",index('Mangrove extent'!$A$5:$X1000,match($A22,'Mangrove extent'!$A$5:$A1000,0),match('Mangrove extent'!$B$4,'Mangrove extent'!$A$5:$X$5,0)), if($C22="Seagrass", index('Seagrass extent'!$A$5:$I$257,match($A22,'Seagrass extent'!$A$5:$A1000,0),match('Seagrass extent'!$B$4,'Seagrass extent'!$A$5:$I$5,0)),"" ))</f>
        <v/>
      </c>
      <c r="E22" s="54">
        <f t="array" ref="E22">if($C22="Mangrove",index('Mangrove extent'!$A$5:$X1000,match($A22,'Mangrove extent'!$A$5:$A1000,0),match('Mangrove extent'!$C$4,'Mangrove extent'!$A$5:$X$5,0)), if($C22="Seagrass", "NoData", IF($C22="Salt marsh", "NoData")))</f>
        <v/>
      </c>
      <c r="F22" s="54">
        <f t="array" ref="F22">if($C22="Mangrove",index('Mangrove protected area'!$A$5:$AG1000,match($A22,'Mangrove protected area'!$A$5:$A1000,0),match('Mangrove protected area'!$B$4,'Mangrove protected area'!$A$5:$AG$5,0)), "NoData")</f>
        <v/>
      </c>
      <c r="G22" s="101" t="inlineStr">
        <is>
          <t>Global Mangrove Watch dataset for mangrove extent v4</t>
        </is>
      </c>
      <c r="H22" s="101" t="inlineStr">
        <is>
          <t>Global Mangrove Watch dataset for mangrove extent v4</t>
        </is>
      </c>
      <c r="I22" s="101" t="inlineStr">
        <is>
          <t>Global Mangrove Watch dataset for mangrove extent v4</t>
        </is>
      </c>
      <c r="J22" s="197" t="n"/>
      <c r="K22" s="197" t="n"/>
      <c r="L22" s="197" t="n"/>
      <c r="M22" s="197" t="n"/>
      <c r="N22" s="197" t="n"/>
      <c r="O22" s="197" t="n"/>
      <c r="P22" s="197" t="n"/>
      <c r="Q22" s="197" t="n"/>
      <c r="R22" s="197" t="n"/>
      <c r="S22" s="197" t="n"/>
      <c r="T22" s="197" t="n"/>
      <c r="U22" s="197" t="n"/>
    </row>
    <row r="23" ht="12.75" customHeight="1" s="198">
      <c r="A23" s="101" t="inlineStr">
        <is>
          <t>British virgin islands</t>
        </is>
      </c>
      <c r="B23" s="62">
        <f t="array" ref="B23">INDEX(Countries!$D$2:$D$255, MATCH(A23, Countries!$B$2:$B$255, 0))
</f>
        <v/>
      </c>
      <c r="C23" s="89" t="inlineStr">
        <is>
          <t>Mangrove</t>
        </is>
      </c>
      <c r="D23" s="54">
        <f t="array" ref="D23">if($C23="Mangrove",index('Mangrove extent'!$A$5:$X1000,match($A23,'Mangrove extent'!$A$5:$A1000,0),match('Mangrove extent'!$B$4,'Mangrove extent'!$A$5:$X$5,0)), if($C23="Seagrass", index('Seagrass extent'!$A$5:$I$257,match($A23,'Seagrass extent'!$A$5:$A1000,0),match('Seagrass extent'!$B$4,'Seagrass extent'!$A$5:$I$5,0)),"" ))</f>
        <v/>
      </c>
      <c r="E23" s="54">
        <f t="array" ref="E23">if($C23="Mangrove",index('Mangrove extent'!$A$5:$X1000,match($A23,'Mangrove extent'!$A$5:$A1000,0),match('Mangrove extent'!$C$4,'Mangrove extent'!$A$5:$X$5,0)), if($C23="Seagrass", "NoData", IF($C23="Salt marsh", "NoData")))</f>
        <v/>
      </c>
      <c r="F23" s="54">
        <f t="array" ref="F23">if($C23="Mangrove",index('Mangrove protected area'!$A$5:$AG1000,match($A23,'Mangrove protected area'!$A$5:$A1000,0),match('Mangrove protected area'!$B$4,'Mangrove protected area'!$A$5:$AG$5,0)), "NoData")</f>
        <v/>
      </c>
      <c r="G23" s="101" t="inlineStr">
        <is>
          <t>Global Mangrove Watch dataset for mangrove extent v4</t>
        </is>
      </c>
      <c r="H23" s="101" t="inlineStr">
        <is>
          <t>Global Mangrove Watch dataset for mangrove extent v4</t>
        </is>
      </c>
      <c r="I23" s="101" t="inlineStr">
        <is>
          <t>Global Mangrove Watch dataset for mangrove extent v4</t>
        </is>
      </c>
      <c r="J23" s="197" t="n"/>
      <c r="K23" s="197" t="n"/>
      <c r="L23" s="197" t="n"/>
      <c r="M23" s="197" t="n"/>
      <c r="N23" s="197" t="n"/>
      <c r="O23" s="197" t="n"/>
      <c r="P23" s="197" t="n"/>
      <c r="Q23" s="197" t="n"/>
      <c r="R23" s="197" t="n"/>
      <c r="S23" s="197" t="n"/>
      <c r="T23" s="197" t="n"/>
      <c r="U23" s="197" t="n"/>
    </row>
    <row r="24" ht="12.75" customHeight="1" s="198">
      <c r="A24" s="101" t="inlineStr">
        <is>
          <t>Brunei Darussalam</t>
        </is>
      </c>
      <c r="B24" s="62">
        <f t="array" ref="B24">INDEX(Countries!$D$2:$D$255, MATCH(A24, Countries!$B$2:$B$255, 0))
</f>
        <v/>
      </c>
      <c r="C24" s="89" t="inlineStr">
        <is>
          <t>Mangrove</t>
        </is>
      </c>
      <c r="D24" s="54">
        <f t="array" ref="D24">if($C24="Mangrove",index('Mangrove extent'!$A$5:$X1000,match($A24,'Mangrove extent'!$A$5:$A1000,0),match('Mangrove extent'!$B$4,'Mangrove extent'!$A$5:$X$5,0)), if($C24="Seagrass", index('Seagrass extent'!$A$5:$I$257,match($A24,'Seagrass extent'!$A$5:$A1000,0),match('Seagrass extent'!$B$4,'Seagrass extent'!$A$5:$I$5,0)),"" ))</f>
        <v/>
      </c>
      <c r="E24" s="54">
        <f t="array" ref="E24">if($C24="Mangrove",index('Mangrove extent'!$A$5:$X1000,match($A24,'Mangrove extent'!$A$5:$A1000,0),match('Mangrove extent'!$C$4,'Mangrove extent'!$A$5:$X$5,0)), if($C24="Seagrass", "NoData", IF($C24="Salt marsh", "NoData")))</f>
        <v/>
      </c>
      <c r="F24" s="54">
        <f t="array" ref="F24">if($C24="Mangrove",index('Mangrove protected area'!$A$5:$AG1000,match($A24,'Mangrove protected area'!$A$5:$A1000,0),match('Mangrove protected area'!$B$4,'Mangrove protected area'!$A$5:$AG$5,0)), "NoData")</f>
        <v/>
      </c>
      <c r="G24" s="101" t="inlineStr">
        <is>
          <t>Global Mangrove Watch dataset for mangrove extent v4</t>
        </is>
      </c>
      <c r="H24" s="101" t="inlineStr">
        <is>
          <t>Global Mangrove Watch dataset for mangrove extent v4</t>
        </is>
      </c>
      <c r="I24" s="101" t="inlineStr">
        <is>
          <t>Global Mangrove Watch dataset for mangrove extent v4</t>
        </is>
      </c>
      <c r="J24" s="197" t="n"/>
      <c r="K24" s="197" t="n"/>
      <c r="L24" s="197" t="n"/>
      <c r="M24" s="197" t="n"/>
      <c r="N24" s="197" t="n"/>
      <c r="O24" s="197" t="n"/>
      <c r="P24" s="197" t="n"/>
      <c r="Q24" s="197" t="n"/>
      <c r="R24" s="197" t="n"/>
      <c r="S24" s="197" t="n"/>
      <c r="T24" s="197" t="n"/>
      <c r="U24" s="197" t="n"/>
    </row>
    <row r="25" ht="12.75" customHeight="1" s="198">
      <c r="A25" s="101" t="inlineStr">
        <is>
          <t>Cambodia</t>
        </is>
      </c>
      <c r="B25" s="62">
        <f t="array" ref="B25">INDEX(Countries!$D$2:$D$255, MATCH(A25, Countries!$B$2:$B$255, 0))
</f>
        <v/>
      </c>
      <c r="C25" s="89" t="inlineStr">
        <is>
          <t>Mangrove</t>
        </is>
      </c>
      <c r="D25" s="54">
        <f t="array" ref="D25">if($C25="Mangrove",index('Mangrove extent'!$A$5:$X1000,match($A25,'Mangrove extent'!$A$5:$A1000,0),match('Mangrove extent'!$B$4,'Mangrove extent'!$A$5:$X$5,0)), if($C25="Seagrass", index('Seagrass extent'!$A$5:$I$257,match($A25,'Seagrass extent'!$A$5:$A1000,0),match('Seagrass extent'!$B$4,'Seagrass extent'!$A$5:$I$5,0)),"" ))</f>
        <v/>
      </c>
      <c r="E25" s="54">
        <f t="array" ref="E25">if($C25="Mangrove",index('Mangrove extent'!$A$5:$X1000,match($A25,'Mangrove extent'!$A$5:$A1000,0),match('Mangrove extent'!$C$4,'Mangrove extent'!$A$5:$X$5,0)), if($C25="Seagrass", "NoData", IF($C25="Salt marsh", "NoData")))</f>
        <v/>
      </c>
      <c r="F25" s="54">
        <f t="array" ref="F25">if($C25="Mangrove",index('Mangrove protected area'!$A$5:$AG1000,match($A25,'Mangrove protected area'!$A$5:$A1000,0),match('Mangrove protected area'!$B$4,'Mangrove protected area'!$A$5:$AG$5,0)), "NoData")</f>
        <v/>
      </c>
      <c r="G25" s="101" t="inlineStr">
        <is>
          <t>Global Mangrove Watch dataset for mangrove extent v4</t>
        </is>
      </c>
      <c r="H25" s="101" t="inlineStr">
        <is>
          <t>Global Mangrove Watch dataset for mangrove extent v4</t>
        </is>
      </c>
      <c r="I25" s="101" t="inlineStr">
        <is>
          <t>Global Mangrove Watch dataset for mangrove extent v4</t>
        </is>
      </c>
      <c r="J25" s="197" t="n"/>
      <c r="K25" s="197" t="n"/>
      <c r="L25" s="197" t="n"/>
      <c r="M25" s="197" t="n"/>
      <c r="N25" s="197" t="n"/>
      <c r="O25" s="197" t="n"/>
      <c r="P25" s="197" t="n"/>
      <c r="Q25" s="197" t="n"/>
      <c r="R25" s="197" t="n"/>
      <c r="S25" s="197" t="n"/>
      <c r="T25" s="197" t="n"/>
      <c r="U25" s="197" t="n"/>
    </row>
    <row r="26" ht="12.75" customHeight="1" s="198">
      <c r="A26" s="101" t="inlineStr">
        <is>
          <t>Cameroon</t>
        </is>
      </c>
      <c r="B26" s="62">
        <f t="array" ref="B26">INDEX(Countries!$D$2:$D$255, MATCH(A26, Countries!$B$2:$B$255, 0))
</f>
        <v/>
      </c>
      <c r="C26" s="89" t="inlineStr">
        <is>
          <t>Mangrove</t>
        </is>
      </c>
      <c r="D26" s="54">
        <f t="array" ref="D26">if($C26="Mangrove",index('Mangrove extent'!$A$5:$X1000,match($A26,'Mangrove extent'!$A$5:$A1000,0),match('Mangrove extent'!$B$4,'Mangrove extent'!$A$5:$X$5,0)), if($C26="Seagrass", index('Seagrass extent'!$A$5:$I$257,match($A26,'Seagrass extent'!$A$5:$A1000,0),match('Seagrass extent'!$B$4,'Seagrass extent'!$A$5:$I$5,0)),"" ))</f>
        <v/>
      </c>
      <c r="E26" s="54">
        <f t="array" ref="E26">if($C26="Mangrove",index('Mangrove extent'!$A$5:$X1000,match($A26,'Mangrove extent'!$A$5:$A1000,0),match('Mangrove extent'!$C$4,'Mangrove extent'!$A$5:$X$5,0)), if($C26="Seagrass", "NoData", IF($C26="Salt marsh", "NoData")))</f>
        <v/>
      </c>
      <c r="F26" s="54">
        <f t="array" ref="F26">if($C26="Mangrove",index('Mangrove protected area'!$A$5:$AG1000,match($A26,'Mangrove protected area'!$A$5:$A1000,0),match('Mangrove protected area'!$B$4,'Mangrove protected area'!$A$5:$AG$5,0)), "NoData")</f>
        <v/>
      </c>
      <c r="G26" s="101" t="inlineStr">
        <is>
          <t>Global Mangrove Watch dataset for mangrove extent v4</t>
        </is>
      </c>
      <c r="H26" s="101" t="inlineStr">
        <is>
          <t>Global Mangrove Watch dataset for mangrove extent v4</t>
        </is>
      </c>
      <c r="I26" s="101" t="inlineStr">
        <is>
          <t>Global Mangrove Watch dataset for mangrove extent v4</t>
        </is>
      </c>
      <c r="J26" s="197" t="n"/>
      <c r="K26" s="197" t="n"/>
      <c r="L26" s="197" t="n"/>
      <c r="M26" s="197" t="n"/>
      <c r="N26" s="197" t="n"/>
      <c r="O26" s="197" t="n"/>
      <c r="P26" s="197" t="n"/>
      <c r="Q26" s="197" t="n"/>
      <c r="R26" s="197" t="n"/>
      <c r="S26" s="197" t="n"/>
      <c r="T26" s="197" t="n"/>
      <c r="U26" s="197" t="n"/>
    </row>
    <row r="27" ht="12.75" customHeight="1" s="198">
      <c r="A27" s="101" t="inlineStr">
        <is>
          <t>Cayman Islands</t>
        </is>
      </c>
      <c r="B27" s="62">
        <f t="array" ref="B27">INDEX(Countries!$D$2:$D$255, MATCH(A27, Countries!$B$2:$B$255, 0))
</f>
        <v/>
      </c>
      <c r="C27" s="89" t="inlineStr">
        <is>
          <t>Mangrove</t>
        </is>
      </c>
      <c r="D27" s="54">
        <f t="array" ref="D27">if($C27="Mangrove",index('Mangrove extent'!$A$5:$X1000,match($A27,'Mangrove extent'!$A$5:$A1000,0),match('Mangrove extent'!$B$4,'Mangrove extent'!$A$5:$X$5,0)), if($C27="Seagrass", index('Seagrass extent'!$A$5:$I$257,match($A27,'Seagrass extent'!$A$5:$A1000,0),match('Seagrass extent'!$B$4,'Seagrass extent'!$A$5:$I$5,0)),"" ))</f>
        <v/>
      </c>
      <c r="E27" s="54">
        <f t="array" ref="E27">if($C27="Mangrove",index('Mangrove extent'!$A$5:$X1000,match($A27,'Mangrove extent'!$A$5:$A1000,0),match('Mangrove extent'!$C$4,'Mangrove extent'!$A$5:$X$5,0)), if($C27="Seagrass", "NoData", IF($C27="Salt marsh", "NoData")))</f>
        <v/>
      </c>
      <c r="F27" s="54">
        <f t="array" ref="F27">if($C27="Mangrove",index('Mangrove protected area'!$A$5:$AG1000,match($A27,'Mangrove protected area'!$A$5:$A1000,0),match('Mangrove protected area'!$B$4,'Mangrove protected area'!$A$5:$AG$5,0)), "NoData")</f>
        <v/>
      </c>
      <c r="G27" s="101" t="inlineStr">
        <is>
          <t>Global Mangrove Watch dataset for mangrove extent v4</t>
        </is>
      </c>
      <c r="H27" s="101" t="inlineStr">
        <is>
          <t>Global Mangrove Watch dataset for mangrove extent v4</t>
        </is>
      </c>
      <c r="I27" s="101" t="inlineStr">
        <is>
          <t>Global Mangrove Watch dataset for mangrove extent v4</t>
        </is>
      </c>
      <c r="J27" s="197" t="n"/>
      <c r="K27" s="197" t="n"/>
      <c r="L27" s="197" t="n"/>
      <c r="M27" s="197" t="n"/>
      <c r="N27" s="197" t="n"/>
      <c r="O27" s="197" t="n"/>
      <c r="P27" s="197" t="n"/>
      <c r="Q27" s="197" t="n"/>
      <c r="R27" s="197" t="n"/>
      <c r="S27" s="197" t="n"/>
      <c r="T27" s="197" t="n"/>
      <c r="U27" s="197" t="n"/>
    </row>
    <row r="28" ht="12.75" customHeight="1" s="198">
      <c r="A28" s="101" t="inlineStr">
        <is>
          <t>Comoros</t>
        </is>
      </c>
      <c r="B28" s="62">
        <f t="array" ref="B28">INDEX(Countries!$D$2:$D$255, MATCH(A28, Countries!$B$2:$B$255, 0))
</f>
        <v/>
      </c>
      <c r="C28" s="89" t="inlineStr">
        <is>
          <t>Mangrove</t>
        </is>
      </c>
      <c r="D28" s="54">
        <f t="array" ref="D28">if($C28="Mangrove",index('Mangrove extent'!$A$5:$X1000,match($A28,'Mangrove extent'!$A$5:$A1000,0),match('Mangrove extent'!$B$4,'Mangrove extent'!$A$5:$X$5,0)), if($C28="Seagrass", index('Seagrass extent'!$A$5:$I$257,match($A28,'Seagrass extent'!$A$5:$A1000,0),match('Seagrass extent'!$B$4,'Seagrass extent'!$A$5:$I$5,0)),"" ))</f>
        <v/>
      </c>
      <c r="E28" s="54">
        <f t="array" ref="E28">if($C28="Mangrove",index('Mangrove extent'!$A$5:$X1000,match($A28,'Mangrove extent'!$A$5:$A1000,0),match('Mangrove extent'!$C$4,'Mangrove extent'!$A$5:$X$5,0)), if($C28="Seagrass", "NoData", IF($C28="Salt marsh", "NoData")))</f>
        <v/>
      </c>
      <c r="F28" s="54">
        <f t="array" ref="F28">if($C28="Mangrove",index('Mangrove protected area'!$A$5:$AG1000,match($A28,'Mangrove protected area'!$A$5:$A1000,0),match('Mangrove protected area'!$B$4,'Mangrove protected area'!$A$5:$AG$5,0)), "NoData")</f>
        <v/>
      </c>
      <c r="G28" s="101" t="inlineStr">
        <is>
          <t>Global Mangrove Watch dataset for mangrove extent v4</t>
        </is>
      </c>
      <c r="H28" s="101" t="inlineStr">
        <is>
          <t>Global Mangrove Watch dataset for mangrove extent v4</t>
        </is>
      </c>
      <c r="I28" s="101" t="inlineStr">
        <is>
          <t>Global Mangrove Watch dataset for mangrove extent v4</t>
        </is>
      </c>
      <c r="J28" s="197" t="n"/>
      <c r="K28" s="197" t="n"/>
      <c r="L28" s="197" t="n"/>
      <c r="M28" s="197" t="n"/>
      <c r="N28" s="197" t="n"/>
      <c r="O28" s="197" t="n"/>
      <c r="P28" s="197" t="n"/>
      <c r="Q28" s="197" t="n"/>
      <c r="R28" s="197" t="n"/>
      <c r="S28" s="197" t="n"/>
      <c r="T28" s="197" t="n"/>
      <c r="U28" s="197" t="n"/>
    </row>
    <row r="29" ht="12.75" customHeight="1" s="198">
      <c r="A29" s="101" t="inlineStr">
        <is>
          <t>Cook Islands</t>
        </is>
      </c>
      <c r="B29" s="62">
        <f t="array" ref="B29">INDEX(Countries!$D$2:$D$255, MATCH(A29, Countries!$B$2:$B$255, 0))
</f>
        <v/>
      </c>
      <c r="C29" s="89" t="inlineStr">
        <is>
          <t>Mangrove</t>
        </is>
      </c>
      <c r="D29" s="54">
        <f t="array" ref="D29">if($C29="Mangrove",index('Mangrove extent'!$A$5:$X1000,match($A29,'Mangrove extent'!$A$5:$A1000,0),match('Mangrove extent'!$B$4,'Mangrove extent'!$A$5:$X$5,0)), if($C29="Seagrass", index('Seagrass extent'!$A$5:$I$257,match($A29,'Seagrass extent'!$A$5:$A1000,0),match('Seagrass extent'!$B$4,'Seagrass extent'!$A$5:$I$5,0)),"" ))</f>
        <v/>
      </c>
      <c r="E29" s="54">
        <f t="array" ref="E29">if($C29="Mangrove",index('Mangrove extent'!$A$5:$X1000,match($A29,'Mangrove extent'!$A$5:$A1000,0),match('Mangrove extent'!$C$4,'Mangrove extent'!$A$5:$X$5,0)), if($C29="Seagrass", "NoData", IF($C29="Salt marsh", "NoData")))</f>
        <v/>
      </c>
      <c r="F29" s="54">
        <f t="array" ref="F29">if($C29="Mangrove",index('Mangrove protected area'!$A$5:$AG1000,match($A29,'Mangrove protected area'!$A$5:$A1000,0),match('Mangrove protected area'!$B$4,'Mangrove protected area'!$A$5:$AG$5,0)), "NoData")</f>
        <v/>
      </c>
      <c r="G29" s="101" t="inlineStr">
        <is>
          <t>Global Mangrove Watch dataset for mangrove extent v4</t>
        </is>
      </c>
      <c r="H29" s="101" t="inlineStr">
        <is>
          <t>Global Mangrove Watch dataset for mangrove extent v4</t>
        </is>
      </c>
      <c r="I29" s="101" t="inlineStr">
        <is>
          <t>Global Mangrove Watch dataset for mangrove extent v4</t>
        </is>
      </c>
      <c r="J29" s="197" t="n"/>
      <c r="K29" s="197" t="n"/>
      <c r="L29" s="197" t="n"/>
      <c r="M29" s="197" t="n"/>
      <c r="N29" s="197" t="n"/>
      <c r="O29" s="197" t="n"/>
      <c r="P29" s="197" t="n"/>
      <c r="Q29" s="197" t="n"/>
      <c r="R29" s="197" t="n"/>
      <c r="S29" s="197" t="n"/>
      <c r="T29" s="197" t="n"/>
      <c r="U29" s="197" t="n"/>
    </row>
    <row r="30" ht="12.75" customHeight="1" s="198">
      <c r="A30" s="101" t="inlineStr">
        <is>
          <t>Costa Rica</t>
        </is>
      </c>
      <c r="B30" s="62">
        <f t="array" ref="B30">INDEX(Countries!$D$2:$D$255, MATCH(A30, Countries!$B$2:$B$255, 0))
</f>
        <v/>
      </c>
      <c r="C30" s="89" t="inlineStr">
        <is>
          <t>Mangrove</t>
        </is>
      </c>
      <c r="D30" s="54">
        <f t="array" ref="D30">if($C30="Mangrove",index('Mangrove extent'!$A$5:$X1000,match($A30,'Mangrove extent'!$A$5:$A1000,0),match('Mangrove extent'!$B$4,'Mangrove extent'!$A$5:$X$5,0)), if($C30="Seagrass", index('Seagrass extent'!$A$5:$I$257,match($A30,'Seagrass extent'!$A$5:$A1000,0),match('Seagrass extent'!$B$4,'Seagrass extent'!$A$5:$I$5,0)),"" ))</f>
        <v/>
      </c>
      <c r="E30" s="54">
        <f t="array" ref="E30">if($C30="Mangrove",index('Mangrove extent'!$A$5:$X1000,match($A30,'Mangrove extent'!$A$5:$A1000,0),match('Mangrove extent'!$C$4,'Mangrove extent'!$A$5:$X$5,0)), if($C30="Seagrass", "NoData", IF($C30="Salt marsh", "NoData")))</f>
        <v/>
      </c>
      <c r="F30" s="54">
        <f t="array" ref="F30">if($C30="Mangrove",index('Mangrove protected area'!$A$5:$AG1000,match($A30,'Mangrove protected area'!$A$5:$A1000,0),match('Mangrove protected area'!$B$4,'Mangrove protected area'!$A$5:$AG$5,0)), "NoData")</f>
        <v/>
      </c>
      <c r="G30" s="101" t="inlineStr">
        <is>
          <t>Global Mangrove Watch dataset for mangrove extent v4</t>
        </is>
      </c>
      <c r="H30" s="101" t="inlineStr">
        <is>
          <t>Global Mangrove Watch dataset for mangrove extent v4</t>
        </is>
      </c>
      <c r="I30" s="101" t="inlineStr">
        <is>
          <t>Global Mangrove Watch dataset for mangrove extent v4</t>
        </is>
      </c>
      <c r="J30" s="197" t="n"/>
      <c r="K30" s="197" t="n"/>
      <c r="L30" s="197" t="n"/>
      <c r="M30" s="197" t="n"/>
      <c r="N30" s="197" t="n"/>
      <c r="O30" s="197" t="n"/>
      <c r="P30" s="197" t="n"/>
      <c r="Q30" s="197" t="n"/>
      <c r="R30" s="197" t="n"/>
      <c r="S30" s="197" t="n"/>
      <c r="T30" s="197" t="n"/>
      <c r="U30" s="197" t="n"/>
    </row>
    <row r="31" ht="12.75" customHeight="1" s="198">
      <c r="A31" s="101" t="inlineStr">
        <is>
          <t>Côte d'Ivoire</t>
        </is>
      </c>
      <c r="B31" s="62">
        <f t="array" ref="B31">INDEX(Countries!$D$2:$D$255, MATCH(A31, Countries!$B$2:$B$255, 0))
</f>
        <v/>
      </c>
      <c r="C31" s="89" t="inlineStr">
        <is>
          <t>Mangrove</t>
        </is>
      </c>
      <c r="D31" s="54">
        <f t="array" ref="D31">if($C31="Mangrove",index('Mangrove extent'!$A$5:$X1000,match($A31,'Mangrove extent'!$A$5:$A1000,0),match('Mangrove extent'!$B$4,'Mangrove extent'!$A$5:$X$5,0)), if($C31="Seagrass", index('Seagrass extent'!$A$5:$I$257,match($A31,'Seagrass extent'!$A$5:$A1000,0),match('Seagrass extent'!$B$4,'Seagrass extent'!$A$5:$I$5,0)),"" ))</f>
        <v/>
      </c>
      <c r="E31" s="54">
        <f t="array" ref="E31">if($C31="Mangrove",index('Mangrove extent'!$A$5:$X1000,match($A31,'Mangrove extent'!$A$5:$A1000,0),match('Mangrove extent'!$C$4,'Mangrove extent'!$A$5:$X$5,0)), if($C31="Seagrass", "NoData", IF($C31="Salt marsh", "NoData")))</f>
        <v/>
      </c>
      <c r="F31" s="54">
        <f t="array" ref="F31">if($C31="Mangrove",index('Mangrove protected area'!$A$5:$AG1000,match($A31,'Mangrove protected area'!$A$5:$A1000,0),match('Mangrove protected area'!$B$4,'Mangrove protected area'!$A$5:$AG$5,0)), "NoData")</f>
        <v/>
      </c>
      <c r="G31" s="101" t="inlineStr">
        <is>
          <t>Global Mangrove Watch dataset for mangrove extent v4</t>
        </is>
      </c>
      <c r="H31" s="101" t="inlineStr">
        <is>
          <t>Global Mangrove Watch dataset for mangrove extent v4</t>
        </is>
      </c>
      <c r="I31" s="101" t="inlineStr">
        <is>
          <t>Global Mangrove Watch dataset for mangrove extent v4</t>
        </is>
      </c>
      <c r="J31" s="197" t="n"/>
      <c r="K31" s="197" t="n"/>
      <c r="L31" s="197" t="n"/>
      <c r="M31" s="197" t="n"/>
      <c r="N31" s="197" t="n"/>
      <c r="O31" s="197" t="n"/>
      <c r="P31" s="197" t="n"/>
      <c r="Q31" s="197" t="n"/>
      <c r="R31" s="197" t="n"/>
      <c r="S31" s="197" t="n"/>
      <c r="T31" s="197" t="n"/>
      <c r="U31" s="197" t="n"/>
    </row>
    <row r="32" ht="12.75" customHeight="1" s="198">
      <c r="A32" s="101" t="inlineStr">
        <is>
          <t>Cuba</t>
        </is>
      </c>
      <c r="B32" s="62">
        <f t="array" ref="B32">INDEX(Countries!$D$2:$D$255, MATCH(A32, Countries!$B$2:$B$255, 0))
</f>
        <v/>
      </c>
      <c r="C32" s="89" t="inlineStr">
        <is>
          <t>Mangrove</t>
        </is>
      </c>
      <c r="D32" s="54">
        <f t="array" ref="D32">if($C32="Mangrove",index('Mangrove extent'!$A$5:$X1000,match($A32,'Mangrove extent'!$A$5:$A1000,0),match('Mangrove extent'!$B$4,'Mangrove extent'!$A$5:$X$5,0)), if($C32="Seagrass", index('Seagrass extent'!$A$5:$I$257,match($A32,'Seagrass extent'!$A$5:$A1000,0),match('Seagrass extent'!$B$4,'Seagrass extent'!$A$5:$I$5,0)),"" ))</f>
        <v/>
      </c>
      <c r="E32" s="54">
        <f t="array" ref="E32">if($C32="Mangrove",index('Mangrove extent'!$A$5:$X1000,match($A32,'Mangrove extent'!$A$5:$A1000,0),match('Mangrove extent'!$C$4,'Mangrove extent'!$A$5:$X$5,0)), if($C32="Seagrass", "NoData", IF($C32="Salt marsh", "NoData")))</f>
        <v/>
      </c>
      <c r="F32" s="54">
        <f t="array" ref="F32">if($C32="Mangrove",index('Mangrove protected area'!$A$5:$AG1000,match($A32,'Mangrove protected area'!$A$5:$A1000,0),match('Mangrove protected area'!$B$4,'Mangrove protected area'!$A$5:$AG$5,0)), "NoData")</f>
        <v/>
      </c>
      <c r="G32" s="101" t="inlineStr">
        <is>
          <t>Global Mangrove Watch dataset for mangrove extent v4</t>
        </is>
      </c>
      <c r="H32" s="101" t="inlineStr">
        <is>
          <t>Global Mangrove Watch dataset for mangrove extent v4</t>
        </is>
      </c>
      <c r="I32" s="101" t="inlineStr">
        <is>
          <t>Global Mangrove Watch dataset for mangrove extent v4</t>
        </is>
      </c>
      <c r="J32" s="197" t="n"/>
      <c r="K32" s="197" t="n"/>
      <c r="L32" s="197" t="n"/>
      <c r="M32" s="197" t="n"/>
      <c r="N32" s="197" t="n"/>
      <c r="O32" s="197" t="n"/>
      <c r="P32" s="197" t="n"/>
      <c r="Q32" s="197" t="n"/>
      <c r="R32" s="197" t="n"/>
      <c r="S32" s="197" t="n"/>
      <c r="T32" s="197" t="n"/>
      <c r="U32" s="197" t="n"/>
    </row>
    <row r="33" ht="12.75" customHeight="1" s="198">
      <c r="A33" s="101" t="inlineStr">
        <is>
          <t>Curaçao</t>
        </is>
      </c>
      <c r="B33" s="62">
        <f t="array" ref="B33">INDEX(Countries!$D$2:$D$255, MATCH(A33, Countries!$B$2:$B$255, 0))
</f>
        <v/>
      </c>
      <c r="C33" s="89" t="inlineStr">
        <is>
          <t>Mangrove</t>
        </is>
      </c>
      <c r="D33" s="54">
        <f t="array" ref="D33">if($C33="Mangrove",index('Mangrove extent'!$A$5:$X1000,match($A33,'Mangrove extent'!$A$5:$A1000,0),match('Mangrove extent'!$B$4,'Mangrove extent'!$A$5:$X$5,0)), if($C33="Seagrass", index('Seagrass extent'!$A$5:$I$257,match($A33,'Seagrass extent'!$A$5:$A1000,0),match('Seagrass extent'!$B$4,'Seagrass extent'!$A$5:$I$5,0)),"" ))</f>
        <v/>
      </c>
      <c r="E33" s="54">
        <f t="array" ref="E33">if($C33="Mangrove",index('Mangrove extent'!$A$5:$X1000,match($A33,'Mangrove extent'!$A$5:$A1000,0),match('Mangrove extent'!$C$4,'Mangrove extent'!$A$5:$X$5,0)), if($C33="Seagrass", "NoData", IF($C33="Salt marsh", "NoData")))</f>
        <v/>
      </c>
      <c r="F33" s="54">
        <f t="array" ref="F33">if($C33="Mangrove",index('Mangrove protected area'!$A$5:$AG1000,match($A33,'Mangrove protected area'!$A$5:$A1000,0),match('Mangrove protected area'!$B$4,'Mangrove protected area'!$A$5:$AG$5,0)), "NoData")</f>
        <v/>
      </c>
      <c r="G33" s="101" t="inlineStr">
        <is>
          <t>Global Mangrove Watch dataset for mangrove extent v4</t>
        </is>
      </c>
      <c r="H33" s="101" t="inlineStr">
        <is>
          <t>Global Mangrove Watch dataset for mangrove extent v4</t>
        </is>
      </c>
      <c r="I33" s="101" t="inlineStr">
        <is>
          <t>Global Mangrove Watch dataset for mangrove extent v4</t>
        </is>
      </c>
      <c r="J33" s="197" t="n"/>
      <c r="K33" s="197" t="n"/>
      <c r="L33" s="197" t="n"/>
      <c r="M33" s="197" t="n"/>
      <c r="N33" s="197" t="n"/>
      <c r="O33" s="197" t="n"/>
      <c r="P33" s="197" t="n"/>
      <c r="Q33" s="197" t="n"/>
      <c r="R33" s="197" t="n"/>
      <c r="S33" s="197" t="n"/>
      <c r="T33" s="197" t="n"/>
      <c r="U33" s="197" t="n"/>
    </row>
    <row r="34" ht="12.75" customHeight="1" s="198">
      <c r="A34" s="101" t="inlineStr">
        <is>
          <t>Democratic republic of the congo</t>
        </is>
      </c>
      <c r="B34" s="62">
        <f t="array" ref="B34">INDEX(Countries!$D$2:$D$255, MATCH(A34, Countries!$B$2:$B$255, 0))
</f>
        <v/>
      </c>
      <c r="C34" s="89" t="inlineStr">
        <is>
          <t>Mangrove</t>
        </is>
      </c>
      <c r="D34" s="54">
        <f t="array" ref="D34">if($C34="Mangrove",index('Mangrove extent'!$A$5:$X1000,match($A34,'Mangrove extent'!$A$5:$A1000,0),match('Mangrove extent'!$B$4,'Mangrove extent'!$A$5:$X$5,0)), if($C34="Seagrass", index('Seagrass extent'!$A$5:$I$257,match($A34,'Seagrass extent'!$A$5:$A1000,0),match('Seagrass extent'!$B$4,'Seagrass extent'!$A$5:$I$5,0)),"" ))</f>
        <v/>
      </c>
      <c r="E34" s="54">
        <f t="array" ref="E34">if($C34="Mangrove",index('Mangrove extent'!$A$5:$X1000,match($A34,'Mangrove extent'!$A$5:$A1000,0),match('Mangrove extent'!$C$4,'Mangrove extent'!$A$5:$X$5,0)), if($C34="Seagrass", "NoData", IF($C34="Salt marsh", "NoData")))</f>
        <v/>
      </c>
      <c r="F34" s="54">
        <f t="array" ref="F34">if($C34="Mangrove",index('Mangrove protected area'!$A$5:$AG1000,match($A34,'Mangrove protected area'!$A$5:$A1000,0),match('Mangrove protected area'!$B$4,'Mangrove protected area'!$A$5:$AG$5,0)), "NoData")</f>
        <v/>
      </c>
      <c r="G34" s="101" t="inlineStr">
        <is>
          <t>Global Mangrove Watch dataset for mangrove extent v4</t>
        </is>
      </c>
      <c r="H34" s="101" t="inlineStr">
        <is>
          <t>Global Mangrove Watch dataset for mangrove extent v4</t>
        </is>
      </c>
      <c r="I34" s="101" t="inlineStr">
        <is>
          <t>Global Mangrove Watch dataset for mangrove extent v4</t>
        </is>
      </c>
      <c r="J34" s="197" t="n"/>
      <c r="K34" s="197" t="n"/>
      <c r="L34" s="197" t="n"/>
      <c r="M34" s="197" t="n"/>
      <c r="N34" s="197" t="n"/>
      <c r="O34" s="197" t="n"/>
      <c r="P34" s="197" t="n"/>
      <c r="Q34" s="197" t="n"/>
      <c r="R34" s="197" t="n"/>
      <c r="S34" s="197" t="n"/>
      <c r="T34" s="197" t="n"/>
      <c r="U34" s="197" t="n"/>
    </row>
    <row r="35" ht="12.75" customHeight="1" s="198">
      <c r="A35" s="101" t="inlineStr">
        <is>
          <t>Djibouti</t>
        </is>
      </c>
      <c r="B35" s="62">
        <f t="array" ref="B35">INDEX(Countries!$D$2:$D$255, MATCH(A35, Countries!$B$2:$B$255, 0))
</f>
        <v/>
      </c>
      <c r="C35" s="89" t="inlineStr">
        <is>
          <t>Mangrove</t>
        </is>
      </c>
      <c r="D35" s="54">
        <f t="array" ref="D35">if($C35="Mangrove",index('Mangrove extent'!$A$5:$X1000,match($A35,'Mangrove extent'!$A$5:$A1000,0),match('Mangrove extent'!$B$4,'Mangrove extent'!$A$5:$X$5,0)), if($C35="Seagrass", index('Seagrass extent'!$A$5:$I$257,match($A35,'Seagrass extent'!$A$5:$A1000,0),match('Seagrass extent'!$B$4,'Seagrass extent'!$A$5:$I$5,0)),"" ))</f>
        <v/>
      </c>
      <c r="E35" s="54">
        <f t="array" ref="E35">if($C35="Mangrove",index('Mangrove extent'!$A$5:$X1000,match($A35,'Mangrove extent'!$A$5:$A1000,0),match('Mangrove extent'!$C$4,'Mangrove extent'!$A$5:$X$5,0)), if($C35="Seagrass", "NoData", IF($C35="Salt marsh", "NoData")))</f>
        <v/>
      </c>
      <c r="F35" s="54">
        <f t="array" ref="F35">if($C35="Mangrove",index('Mangrove protected area'!$A$5:$AG1000,match($A35,'Mangrove protected area'!$A$5:$A1000,0),match('Mangrove protected area'!$B$4,'Mangrove protected area'!$A$5:$AG$5,0)), "NoData")</f>
        <v/>
      </c>
      <c r="G35" s="101" t="inlineStr">
        <is>
          <t>Global Mangrove Watch dataset for mangrove extent v4</t>
        </is>
      </c>
      <c r="H35" s="101" t="inlineStr">
        <is>
          <t>Global Mangrove Watch dataset for mangrove extent v4</t>
        </is>
      </c>
      <c r="I35" s="101" t="inlineStr">
        <is>
          <t>Global Mangrove Watch dataset for mangrove extent v4</t>
        </is>
      </c>
      <c r="J35" s="197" t="n"/>
      <c r="K35" s="197" t="n"/>
      <c r="L35" s="197" t="n"/>
      <c r="M35" s="197" t="n"/>
      <c r="N35" s="197" t="n"/>
      <c r="O35" s="197" t="n"/>
      <c r="P35" s="197" t="n"/>
      <c r="Q35" s="197" t="n"/>
      <c r="R35" s="197" t="n"/>
      <c r="S35" s="197" t="n"/>
      <c r="T35" s="197" t="n"/>
      <c r="U35" s="197" t="n"/>
    </row>
    <row r="36" ht="12.75" customHeight="1" s="198">
      <c r="A36" s="101" t="inlineStr">
        <is>
          <t>Dominica</t>
        </is>
      </c>
      <c r="B36" s="62">
        <f t="array" ref="B36">INDEX(Countries!$D$2:$D$255, MATCH(A36, Countries!$B$2:$B$255, 0))
</f>
        <v/>
      </c>
      <c r="C36" s="89" t="inlineStr">
        <is>
          <t>Mangrove</t>
        </is>
      </c>
      <c r="D36" s="54">
        <f t="array" ref="D36">if($C36="Mangrove",index('Mangrove extent'!$A$5:$X1000,match($A36,'Mangrove extent'!$A$5:$A1000,0),match('Mangrove extent'!$B$4,'Mangrove extent'!$A$5:$X$5,0)), if($C36="Seagrass", index('Seagrass extent'!$A$5:$I$257,match($A36,'Seagrass extent'!$A$5:$A1000,0),match('Seagrass extent'!$B$4,'Seagrass extent'!$A$5:$I$5,0)),"" ))</f>
        <v/>
      </c>
      <c r="E36" s="54">
        <f t="array" ref="E36">if($C36="Mangrove",index('Mangrove extent'!$A$5:$X1000,match($A36,'Mangrove extent'!$A$5:$A1000,0),match('Mangrove extent'!$C$4,'Mangrove extent'!$A$5:$X$5,0)), if($C36="Seagrass", "NoData", IF($C36="Salt marsh", "NoData")))</f>
        <v/>
      </c>
      <c r="F36" s="54">
        <f t="array" ref="F36">if($C36="Mangrove",index('Mangrove protected area'!$A$5:$AG1000,match($A36,'Mangrove protected area'!$A$5:$A1000,0),match('Mangrove protected area'!$B$4,'Mangrove protected area'!$A$5:$AG$5,0)), "NoData")</f>
        <v/>
      </c>
      <c r="G36" s="101" t="inlineStr">
        <is>
          <t>Global Mangrove Watch dataset for mangrove extent v4</t>
        </is>
      </c>
      <c r="H36" s="101" t="inlineStr">
        <is>
          <t>Global Mangrove Watch dataset for mangrove extent v4</t>
        </is>
      </c>
      <c r="I36" s="101" t="inlineStr">
        <is>
          <t>Global Mangrove Watch dataset for mangrove extent v4</t>
        </is>
      </c>
      <c r="J36" s="197" t="n"/>
      <c r="K36" s="197" t="n"/>
      <c r="L36" s="197" t="n"/>
      <c r="M36" s="197" t="n"/>
      <c r="N36" s="197" t="n"/>
      <c r="O36" s="197" t="n"/>
      <c r="P36" s="197" t="n"/>
      <c r="Q36" s="197" t="n"/>
      <c r="R36" s="197" t="n"/>
      <c r="S36" s="197" t="n"/>
      <c r="T36" s="197" t="n"/>
      <c r="U36" s="197" t="n"/>
    </row>
    <row r="37" ht="12.75" customHeight="1" s="198">
      <c r="A37" s="101" t="inlineStr">
        <is>
          <t>Dominican Republic</t>
        </is>
      </c>
      <c r="B37" s="62">
        <f t="array" ref="B37">INDEX(Countries!$D$2:$D$255, MATCH(A37, Countries!$B$2:$B$255, 0))
</f>
        <v/>
      </c>
      <c r="C37" s="89" t="inlineStr">
        <is>
          <t>Mangrove</t>
        </is>
      </c>
      <c r="D37" s="54">
        <f t="array" ref="D37">if($C37="Mangrove",index('Mangrove extent'!$A$5:$X1000,match($A37,'Mangrove extent'!$A$5:$A1000,0),match('Mangrove extent'!$B$4,'Mangrove extent'!$A$5:$X$5,0)), if($C37="Seagrass", index('Seagrass extent'!$A$5:$I$257,match($A37,'Seagrass extent'!$A$5:$A1000,0),match('Seagrass extent'!$B$4,'Seagrass extent'!$A$5:$I$5,0)),"" ))</f>
        <v/>
      </c>
      <c r="E37" s="54">
        <f t="array" ref="E37">if($C37="Mangrove",index('Mangrove extent'!$A$5:$X1000,match($A37,'Mangrove extent'!$A$5:$A1000,0),match('Mangrove extent'!$C$4,'Mangrove extent'!$A$5:$X$5,0)), if($C37="Seagrass", "NoData", IF($C37="Salt marsh", "NoData")))</f>
        <v/>
      </c>
      <c r="F37" s="54">
        <f t="array" ref="F37">if($C37="Mangrove",index('Mangrove protected area'!$A$5:$AG1000,match($A37,'Mangrove protected area'!$A$5:$A1000,0),match('Mangrove protected area'!$B$4,'Mangrove protected area'!$A$5:$AG$5,0)), "NoData")</f>
        <v/>
      </c>
      <c r="G37" s="101" t="inlineStr">
        <is>
          <t>Global Mangrove Watch dataset for mangrove extent v4</t>
        </is>
      </c>
      <c r="H37" s="101" t="inlineStr">
        <is>
          <t>Global Mangrove Watch dataset for mangrove extent v4</t>
        </is>
      </c>
      <c r="I37" s="101" t="inlineStr">
        <is>
          <t>Global Mangrove Watch dataset for mangrove extent v4</t>
        </is>
      </c>
      <c r="J37" s="197" t="n"/>
      <c r="K37" s="197" t="n"/>
      <c r="L37" s="197" t="n"/>
      <c r="M37" s="197" t="n"/>
      <c r="N37" s="197" t="n"/>
      <c r="O37" s="197" t="n"/>
      <c r="P37" s="197" t="n"/>
      <c r="Q37" s="197" t="n"/>
      <c r="R37" s="197" t="n"/>
      <c r="S37" s="197" t="n"/>
      <c r="T37" s="197" t="n"/>
      <c r="U37" s="197" t="n"/>
    </row>
    <row r="38" ht="12.75" customHeight="1" s="198">
      <c r="A38" s="101" t="inlineStr">
        <is>
          <t>Ecuador</t>
        </is>
      </c>
      <c r="B38" s="62">
        <f t="array" ref="B38">INDEX(Countries!$D$2:$D$255, MATCH(A38, Countries!$B$2:$B$255, 0))
</f>
        <v/>
      </c>
      <c r="C38" s="89" t="inlineStr">
        <is>
          <t>Mangrove</t>
        </is>
      </c>
      <c r="D38" s="54">
        <f t="array" ref="D38">if($C38="Mangrove",index('Mangrove extent'!$A$5:$X1000,match($A38,'Mangrove extent'!$A$5:$A1000,0),match('Mangrove extent'!$B$4,'Mangrove extent'!$A$5:$X$5,0)), if($C38="Seagrass", index('Seagrass extent'!$A$5:$I$257,match($A38,'Seagrass extent'!$A$5:$A1000,0),match('Seagrass extent'!$B$4,'Seagrass extent'!$A$5:$I$5,0)),"" ))</f>
        <v/>
      </c>
      <c r="E38" s="54">
        <f t="array" ref="E38">if($C38="Mangrove",index('Mangrove extent'!$A$5:$X1000,match($A38,'Mangrove extent'!$A$5:$A1000,0),match('Mangrove extent'!$C$4,'Mangrove extent'!$A$5:$X$5,0)), if($C38="Seagrass", "NoData", IF($C38="Salt marsh", "NoData")))</f>
        <v/>
      </c>
      <c r="F38" s="54">
        <f t="array" ref="F38">if($C38="Mangrove",index('Mangrove protected area'!$A$5:$AG1000,match($A38,'Mangrove protected area'!$A$5:$A1000,0),match('Mangrove protected area'!$B$4,'Mangrove protected area'!$A$5:$AG$5,0)), "NoData")</f>
        <v/>
      </c>
      <c r="G38" s="101" t="inlineStr">
        <is>
          <t>Global Mangrove Watch dataset for mangrove extent v4</t>
        </is>
      </c>
      <c r="H38" s="101" t="inlineStr">
        <is>
          <t>Global Mangrove Watch dataset for mangrove extent v4</t>
        </is>
      </c>
      <c r="I38" s="101" t="inlineStr">
        <is>
          <t>Global Mangrove Watch dataset for mangrove extent v4</t>
        </is>
      </c>
      <c r="J38" s="197" t="n"/>
      <c r="K38" s="197" t="n"/>
      <c r="L38" s="197" t="n"/>
      <c r="M38" s="197" t="n"/>
      <c r="N38" s="197" t="n"/>
      <c r="O38" s="197" t="n"/>
      <c r="P38" s="197" t="n"/>
      <c r="Q38" s="197" t="n"/>
      <c r="R38" s="197" t="n"/>
      <c r="S38" s="197" t="n"/>
      <c r="T38" s="197" t="n"/>
      <c r="U38" s="197" t="n"/>
    </row>
    <row r="39" ht="12.75" customHeight="1" s="198">
      <c r="A39" s="101" t="inlineStr">
        <is>
          <t>Egypt</t>
        </is>
      </c>
      <c r="B39" s="62">
        <f t="array" ref="B39">INDEX(Countries!$D$2:$D$255, MATCH(A39, Countries!$B$2:$B$255, 0))
</f>
        <v/>
      </c>
      <c r="C39" s="89" t="inlineStr">
        <is>
          <t>Mangrove</t>
        </is>
      </c>
      <c r="D39" s="54">
        <f t="array" ref="D39">if($C39="Mangrove",index('Mangrove extent'!$A$5:$X1000,match($A39,'Mangrove extent'!$A$5:$A1000,0),match('Mangrove extent'!$B$4,'Mangrove extent'!$A$5:$X$5,0)), if($C39="Seagrass", index('Seagrass extent'!$A$5:$I$257,match($A39,'Seagrass extent'!$A$5:$A1000,0),match('Seagrass extent'!$B$4,'Seagrass extent'!$A$5:$I$5,0)),"" ))</f>
        <v/>
      </c>
      <c r="E39" s="54">
        <f t="array" ref="E39">if($C39="Mangrove",index('Mangrove extent'!$A$5:$X1000,match($A39,'Mangrove extent'!$A$5:$A1000,0),match('Mangrove extent'!$C$4,'Mangrove extent'!$A$5:$X$5,0)), if($C39="Seagrass", "NoData", IF($C39="Salt marsh", "NoData")))</f>
        <v/>
      </c>
      <c r="F39" s="54">
        <f t="array" ref="F39">if($C39="Mangrove",index('Mangrove protected area'!$A$5:$AG1000,match($A39,'Mangrove protected area'!$A$5:$A1000,0),match('Mangrove protected area'!$B$4,'Mangrove protected area'!$A$5:$AG$5,0)), "NoData")</f>
        <v/>
      </c>
      <c r="G39" s="101" t="inlineStr">
        <is>
          <t>Global Mangrove Watch dataset for mangrove extent v4</t>
        </is>
      </c>
      <c r="H39" s="101" t="inlineStr">
        <is>
          <t>Global Mangrove Watch dataset for mangrove extent v4</t>
        </is>
      </c>
      <c r="I39" s="101" t="inlineStr">
        <is>
          <t>Global Mangrove Watch dataset for mangrove extent v4</t>
        </is>
      </c>
      <c r="J39" s="197" t="n"/>
      <c r="K39" s="197" t="n"/>
      <c r="L39" s="197" t="n"/>
      <c r="M39" s="197" t="n"/>
      <c r="N39" s="197" t="n"/>
      <c r="O39" s="197" t="n"/>
      <c r="P39" s="197" t="n"/>
      <c r="Q39" s="197" t="n"/>
      <c r="R39" s="197" t="n"/>
      <c r="S39" s="197" t="n"/>
      <c r="T39" s="197" t="n"/>
      <c r="U39" s="197" t="n"/>
    </row>
    <row r="40" ht="12.75" customHeight="1" s="198">
      <c r="A40" s="101" t="inlineStr">
        <is>
          <t>El Salvador</t>
        </is>
      </c>
      <c r="B40" s="62">
        <f t="array" ref="B40">INDEX(Countries!$D$2:$D$255, MATCH(A40, Countries!$B$2:$B$255, 0))
</f>
        <v/>
      </c>
      <c r="C40" s="89" t="inlineStr">
        <is>
          <t>Mangrove</t>
        </is>
      </c>
      <c r="D40" s="54">
        <f t="array" ref="D40">if($C40="Mangrove",index('Mangrove extent'!$A$5:$X1000,match($A40,'Mangrove extent'!$A$5:$A1000,0),match('Mangrove extent'!$B$4,'Mangrove extent'!$A$5:$X$5,0)), if($C40="Seagrass", index('Seagrass extent'!$A$5:$I$257,match($A40,'Seagrass extent'!$A$5:$A1000,0),match('Seagrass extent'!$B$4,'Seagrass extent'!$A$5:$I$5,0)),"" ))</f>
        <v/>
      </c>
      <c r="E40" s="54">
        <f t="array" ref="E40">if($C40="Mangrove",index('Mangrove extent'!$A$5:$X1000,match($A40,'Mangrove extent'!$A$5:$A1000,0),match('Mangrove extent'!$C$4,'Mangrove extent'!$A$5:$X$5,0)), if($C40="Seagrass", "NoData", IF($C40="Salt marsh", "NoData")))</f>
        <v/>
      </c>
      <c r="F40" s="54">
        <f t="array" ref="F40">if($C40="Mangrove",index('Mangrove protected area'!$A$5:$AG1000,match($A40,'Mangrove protected area'!$A$5:$A1000,0),match('Mangrove protected area'!$B$4,'Mangrove protected area'!$A$5:$AG$5,0)), "NoData")</f>
        <v/>
      </c>
      <c r="G40" s="101" t="inlineStr">
        <is>
          <t>Global Mangrove Watch dataset for mangrove extent v4</t>
        </is>
      </c>
      <c r="H40" s="101" t="inlineStr">
        <is>
          <t>Global Mangrove Watch dataset for mangrove extent v4</t>
        </is>
      </c>
      <c r="I40" s="101" t="inlineStr">
        <is>
          <t>Global Mangrove Watch dataset for mangrove extent v4</t>
        </is>
      </c>
      <c r="J40" s="197" t="n"/>
      <c r="K40" s="197" t="n"/>
      <c r="L40" s="197" t="n"/>
      <c r="M40" s="197" t="n"/>
      <c r="N40" s="197" t="n"/>
      <c r="O40" s="197" t="n"/>
      <c r="P40" s="197" t="n"/>
      <c r="Q40" s="197" t="n"/>
      <c r="R40" s="197" t="n"/>
      <c r="S40" s="197" t="n"/>
      <c r="T40" s="197" t="n"/>
      <c r="U40" s="197" t="n"/>
    </row>
    <row r="41" ht="12.75" customHeight="1" s="198">
      <c r="A41" s="101" t="inlineStr">
        <is>
          <t>Equatorial Guinea</t>
        </is>
      </c>
      <c r="B41" s="62">
        <f t="array" ref="B41">INDEX(Countries!$D$2:$D$255, MATCH(A41, Countries!$B$2:$B$255, 0))
</f>
        <v/>
      </c>
      <c r="C41" s="89" t="inlineStr">
        <is>
          <t>Mangrove</t>
        </is>
      </c>
      <c r="D41" s="54">
        <f t="array" ref="D41">if($C41="Mangrove",index('Mangrove extent'!$A$5:$X1000,match($A41,'Mangrove extent'!$A$5:$A1000,0),match('Mangrove extent'!$B$4,'Mangrove extent'!$A$5:$X$5,0)), if($C41="Seagrass", index('Seagrass extent'!$A$5:$I$257,match($A41,'Seagrass extent'!$A$5:$A1000,0),match('Seagrass extent'!$B$4,'Seagrass extent'!$A$5:$I$5,0)),"" ))</f>
        <v/>
      </c>
      <c r="E41" s="54">
        <f t="array" ref="E41">if($C41="Mangrove",index('Mangrove extent'!$A$5:$X1000,match($A41,'Mangrove extent'!$A$5:$A1000,0),match('Mangrove extent'!$C$4,'Mangrove extent'!$A$5:$X$5,0)), if($C41="Seagrass", "NoData", IF($C41="Salt marsh", "NoData")))</f>
        <v/>
      </c>
      <c r="F41" s="54">
        <f t="array" ref="F41">if($C41="Mangrove",index('Mangrove protected area'!$A$5:$AG1000,match($A41,'Mangrove protected area'!$A$5:$A1000,0),match('Mangrove protected area'!$B$4,'Mangrove protected area'!$A$5:$AG$5,0)), "NoData")</f>
        <v/>
      </c>
      <c r="G41" s="101" t="inlineStr">
        <is>
          <t>Global Mangrove Watch dataset for mangrove extent v4</t>
        </is>
      </c>
      <c r="H41" s="101" t="inlineStr">
        <is>
          <t>Global Mangrove Watch dataset for mangrove extent v4</t>
        </is>
      </c>
      <c r="I41" s="101" t="inlineStr">
        <is>
          <t>Global Mangrove Watch dataset for mangrove extent v4</t>
        </is>
      </c>
      <c r="J41" s="197" t="n"/>
      <c r="K41" s="197" t="n"/>
      <c r="L41" s="197" t="n"/>
      <c r="M41" s="197" t="n"/>
      <c r="N41" s="197" t="n"/>
      <c r="O41" s="197" t="n"/>
      <c r="P41" s="197" t="n"/>
      <c r="Q41" s="197" t="n"/>
      <c r="R41" s="197" t="n"/>
      <c r="S41" s="197" t="n"/>
      <c r="T41" s="197" t="n"/>
      <c r="U41" s="197" t="n"/>
    </row>
    <row r="42" ht="12.75" customHeight="1" s="198">
      <c r="A42" s="101" t="inlineStr">
        <is>
          <t>Eritrea</t>
        </is>
      </c>
      <c r="B42" s="62">
        <f t="array" ref="B42">INDEX(Countries!$D$2:$D$255, MATCH(A42, Countries!$B$2:$B$255, 0))
</f>
        <v/>
      </c>
      <c r="C42" s="89" t="inlineStr">
        <is>
          <t>Mangrove</t>
        </is>
      </c>
      <c r="D42" s="54">
        <f t="array" ref="D42">if($C42="Mangrove",index('Mangrove extent'!$A$5:$X1000,match($A42,'Mangrove extent'!$A$5:$A1000,0),match('Mangrove extent'!$B$4,'Mangrove extent'!$A$5:$X$5,0)), if($C42="Seagrass", index('Seagrass extent'!$A$5:$I$257,match($A42,'Seagrass extent'!$A$5:$A1000,0),match('Seagrass extent'!$B$4,'Seagrass extent'!$A$5:$I$5,0)),"" ))</f>
        <v/>
      </c>
      <c r="E42" s="54">
        <f t="array" ref="E42">if($C42="Mangrove",index('Mangrove extent'!$A$5:$X1000,match($A42,'Mangrove extent'!$A$5:$A1000,0),match('Mangrove extent'!$C$4,'Mangrove extent'!$A$5:$X$5,0)), if($C42="Seagrass", "NoData", IF($C42="Salt marsh", "NoData")))</f>
        <v/>
      </c>
      <c r="F42" s="54">
        <f t="array" ref="F42">if($C42="Mangrove",index('Mangrove protected area'!$A$5:$AG1000,match($A42,'Mangrove protected area'!$A$5:$A1000,0),match('Mangrove protected area'!$B$4,'Mangrove protected area'!$A$5:$AG$5,0)), "NoData")</f>
        <v/>
      </c>
      <c r="G42" s="101" t="inlineStr">
        <is>
          <t>Global Mangrove Watch dataset for mangrove extent v4</t>
        </is>
      </c>
      <c r="H42" s="101" t="inlineStr">
        <is>
          <t>Global Mangrove Watch dataset for mangrove extent v4</t>
        </is>
      </c>
      <c r="I42" s="101" t="inlineStr">
        <is>
          <t>Global Mangrove Watch dataset for mangrove extent v4</t>
        </is>
      </c>
      <c r="J42" s="197" t="n"/>
      <c r="K42" s="197" t="n"/>
      <c r="L42" s="197" t="n"/>
      <c r="M42" s="197" t="n"/>
      <c r="N42" s="197" t="n"/>
      <c r="O42" s="197" t="n"/>
      <c r="P42" s="197" t="n"/>
      <c r="Q42" s="197" t="n"/>
      <c r="R42" s="197" t="n"/>
      <c r="S42" s="197" t="n"/>
      <c r="T42" s="197" t="n"/>
      <c r="U42" s="197" t="n"/>
    </row>
    <row r="43" ht="12.75" customHeight="1" s="198">
      <c r="A43" s="101" t="inlineStr">
        <is>
          <t>Fiji</t>
        </is>
      </c>
      <c r="B43" s="62">
        <f t="array" ref="B43">INDEX(Countries!$D$2:$D$255, MATCH(A43, Countries!$B$2:$B$255, 0))
</f>
        <v/>
      </c>
      <c r="C43" s="89" t="inlineStr">
        <is>
          <t>Mangrove</t>
        </is>
      </c>
      <c r="D43" s="54">
        <f t="array" ref="D43">if($C43="Mangrove",index('Mangrove extent'!$A$5:$X1000,match($A43,'Mangrove extent'!$A$5:$A1000,0),match('Mangrove extent'!$B$4,'Mangrove extent'!$A$5:$X$5,0)), if($C43="Seagrass", index('Seagrass extent'!$A$5:$I$257,match($A43,'Seagrass extent'!$A$5:$A1000,0),match('Seagrass extent'!$B$4,'Seagrass extent'!$A$5:$I$5,0)),"" ))</f>
        <v/>
      </c>
      <c r="E43" s="54">
        <f t="array" ref="E43">if($C43="Mangrove",index('Mangrove extent'!$A$5:$X1000,match($A43,'Mangrove extent'!$A$5:$A1000,0),match('Mangrove extent'!$C$4,'Mangrove extent'!$A$5:$X$5,0)), if($C43="Seagrass", "NoData", IF($C43="Salt marsh", "NoData")))</f>
        <v/>
      </c>
      <c r="F43" s="54">
        <f t="array" ref="F43">if($C43="Mangrove",index('Mangrove protected area'!$A$5:$AG1000,match($A43,'Mangrove protected area'!$A$5:$A1000,0),match('Mangrove protected area'!$B$4,'Mangrove protected area'!$A$5:$AG$5,0)), "NoData")</f>
        <v/>
      </c>
      <c r="G43" s="101" t="inlineStr">
        <is>
          <t>Global Mangrove Watch dataset for mangrove extent v4</t>
        </is>
      </c>
      <c r="H43" s="101" t="inlineStr">
        <is>
          <t>Global Mangrove Watch dataset for mangrove extent v4</t>
        </is>
      </c>
      <c r="I43" s="101" t="inlineStr">
        <is>
          <t>Global Mangrove Watch dataset for mangrove extent v4</t>
        </is>
      </c>
      <c r="J43" s="197" t="n"/>
      <c r="K43" s="197" t="n"/>
      <c r="L43" s="197" t="n"/>
      <c r="M43" s="197" t="n"/>
      <c r="N43" s="197" t="n"/>
      <c r="O43" s="197" t="n"/>
      <c r="P43" s="197" t="n"/>
      <c r="Q43" s="197" t="n"/>
      <c r="R43" s="197" t="n"/>
      <c r="S43" s="197" t="n"/>
      <c r="T43" s="197" t="n"/>
      <c r="U43" s="197" t="n"/>
    </row>
    <row r="44" ht="12.75" customHeight="1" s="198">
      <c r="A44" s="101" t="inlineStr">
        <is>
          <t>French Guiana</t>
        </is>
      </c>
      <c r="B44" s="62">
        <f t="array" ref="B44">INDEX(Countries!$D$2:$D$255, MATCH(A44, Countries!$B$2:$B$255, 0))
</f>
        <v/>
      </c>
      <c r="C44" s="89" t="inlineStr">
        <is>
          <t>Mangrove</t>
        </is>
      </c>
      <c r="D44" s="54">
        <f t="array" ref="D44">if($C44="Mangrove",index('Mangrove extent'!$A$5:$X1000,match($A44,'Mangrove extent'!$A$5:$A1000,0),match('Mangrove extent'!$B$4,'Mangrove extent'!$A$5:$X$5,0)), if($C44="Seagrass", index('Seagrass extent'!$A$5:$I$257,match($A44,'Seagrass extent'!$A$5:$A1000,0),match('Seagrass extent'!$B$4,'Seagrass extent'!$A$5:$I$5,0)),"" ))</f>
        <v/>
      </c>
      <c r="E44" s="54">
        <f t="array" ref="E44">if($C44="Mangrove",index('Mangrove extent'!$A$5:$X1000,match($A44,'Mangrove extent'!$A$5:$A1000,0),match('Mangrove extent'!$C$4,'Mangrove extent'!$A$5:$X$5,0)), if($C44="Seagrass", "NoData", IF($C44="Salt marsh", "NoData")))</f>
        <v/>
      </c>
      <c r="F44" s="54">
        <f t="array" ref="F44">if($C44="Mangrove",index('Mangrove protected area'!$A$5:$AG1000,match($A44,'Mangrove protected area'!$A$5:$A1000,0),match('Mangrove protected area'!$B$4,'Mangrove protected area'!$A$5:$AG$5,0)), "NoData")</f>
        <v/>
      </c>
      <c r="G44" s="101" t="inlineStr">
        <is>
          <t>Global Mangrove Watch dataset for mangrove extent v4</t>
        </is>
      </c>
      <c r="H44" s="101" t="inlineStr">
        <is>
          <t>Global Mangrove Watch dataset for mangrove extent v4</t>
        </is>
      </c>
      <c r="I44" s="101" t="inlineStr">
        <is>
          <t>Global Mangrove Watch dataset for mangrove extent v4</t>
        </is>
      </c>
      <c r="J44" s="197" t="n"/>
      <c r="K44" s="197" t="n"/>
      <c r="L44" s="197" t="n"/>
      <c r="M44" s="197" t="n"/>
      <c r="N44" s="197" t="n"/>
      <c r="O44" s="197" t="n"/>
      <c r="P44" s="197" t="n"/>
      <c r="Q44" s="197" t="n"/>
      <c r="R44" s="197" t="n"/>
      <c r="S44" s="197" t="n"/>
      <c r="T44" s="197" t="n"/>
      <c r="U44" s="197" t="n"/>
    </row>
    <row r="45" ht="12.75" customHeight="1" s="198">
      <c r="A45" s="101" t="inlineStr">
        <is>
          <t>French Polynesia</t>
        </is>
      </c>
      <c r="B45" s="62">
        <f t="array" ref="B45">INDEX(Countries!$D$2:$D$255, MATCH(A45, Countries!$B$2:$B$255, 0))
</f>
        <v/>
      </c>
      <c r="C45" s="89" t="inlineStr">
        <is>
          <t>Mangrove</t>
        </is>
      </c>
      <c r="D45" s="54">
        <f t="array" ref="D45">if($C45="Mangrove",index('Mangrove extent'!$A$5:$X1000,match($A45,'Mangrove extent'!$A$5:$A1000,0),match('Mangrove extent'!$B$4,'Mangrove extent'!$A$5:$X$5,0)), if($C45="Seagrass", index('Seagrass extent'!$A$5:$I$257,match($A45,'Seagrass extent'!$A$5:$A1000,0),match('Seagrass extent'!$B$4,'Seagrass extent'!$A$5:$I$5,0)),"" ))</f>
        <v/>
      </c>
      <c r="E45" s="54">
        <f t="array" ref="E45">if($C45="Mangrove",index('Mangrove extent'!$A$5:$X1000,match($A45,'Mangrove extent'!$A$5:$A1000,0),match('Mangrove extent'!$C$4,'Mangrove extent'!$A$5:$X$5,0)), if($C45="Seagrass", "NoData", IF($C45="Salt marsh", "NoData")))</f>
        <v/>
      </c>
      <c r="F45" s="54">
        <f t="array" ref="F45">if($C45="Mangrove",index('Mangrove protected area'!$A$5:$AG1000,match($A45,'Mangrove protected area'!$A$5:$A1000,0),match('Mangrove protected area'!$B$4,'Mangrove protected area'!$A$5:$AG$5,0)), "NoData")</f>
        <v/>
      </c>
      <c r="G45" s="101" t="inlineStr">
        <is>
          <t>Global Mangrove Watch dataset for mangrove extent v4</t>
        </is>
      </c>
      <c r="H45" s="101" t="inlineStr">
        <is>
          <t>Global Mangrove Watch dataset for mangrove extent v4</t>
        </is>
      </c>
      <c r="I45" s="101" t="inlineStr">
        <is>
          <t>Global Mangrove Watch dataset for mangrove extent v4</t>
        </is>
      </c>
      <c r="J45" s="197" t="n"/>
      <c r="K45" s="197" t="n"/>
      <c r="L45" s="197" t="n"/>
      <c r="M45" s="197" t="n"/>
      <c r="N45" s="197" t="n"/>
      <c r="O45" s="197" t="n"/>
      <c r="P45" s="197" t="n"/>
      <c r="Q45" s="197" t="n"/>
      <c r="R45" s="197" t="n"/>
      <c r="S45" s="197" t="n"/>
      <c r="T45" s="197" t="n"/>
      <c r="U45" s="197" t="n"/>
    </row>
    <row r="46" ht="12.75" customHeight="1" s="198">
      <c r="A46" s="101" t="inlineStr">
        <is>
          <t>French Southern Territories</t>
        </is>
      </c>
      <c r="B46" s="62">
        <f t="array" ref="B46">INDEX(Countries!$D$2:$D$255, MATCH(A46, Countries!$B$2:$B$255, 0))
</f>
        <v/>
      </c>
      <c r="C46" s="89" t="inlineStr">
        <is>
          <t>Mangrove</t>
        </is>
      </c>
      <c r="D46" s="54">
        <f t="array" ref="D46">if($C46="Mangrove",index('Mangrove extent'!$A$5:$X1000,match($A46,'Mangrove extent'!$A$5:$A1000,0),match('Mangrove extent'!$B$4,'Mangrove extent'!$A$5:$X$5,0)), if($C46="Seagrass", index('Seagrass extent'!$A$5:$I$257,match($A46,'Seagrass extent'!$A$5:$A1000,0),match('Seagrass extent'!$B$4,'Seagrass extent'!$A$5:$I$5,0)),"" ))</f>
        <v/>
      </c>
      <c r="E46" s="54">
        <f t="array" ref="E46">if($C46="Mangrove",index('Mangrove extent'!$A$5:$X1000,match($A46,'Mangrove extent'!$A$5:$A1000,0),match('Mangrove extent'!$C$4,'Mangrove extent'!$A$5:$X$5,0)), if($C46="Seagrass", "NoData", IF($C46="Salt marsh", "NoData")))</f>
        <v/>
      </c>
      <c r="F46" s="54">
        <f t="array" ref="F46">if($C46="Mangrove",index('Mangrove protected area'!$A$5:$AG1000,match($A46,'Mangrove protected area'!$A$5:$A1000,0),match('Mangrove protected area'!$B$4,'Mangrove protected area'!$A$5:$AG$5,0)), "NoData")</f>
        <v/>
      </c>
      <c r="G46" s="101" t="inlineStr">
        <is>
          <t>Global Mangrove Watch dataset for mangrove extent v4</t>
        </is>
      </c>
      <c r="H46" s="101" t="inlineStr">
        <is>
          <t>Global Mangrove Watch dataset for mangrove extent v4</t>
        </is>
      </c>
      <c r="I46" s="101" t="inlineStr">
        <is>
          <t>Global Mangrove Watch dataset for mangrove extent v4</t>
        </is>
      </c>
      <c r="J46" s="197" t="n"/>
      <c r="K46" s="197" t="n"/>
      <c r="L46" s="197" t="n"/>
      <c r="M46" s="197" t="n"/>
      <c r="N46" s="197" t="n"/>
      <c r="O46" s="197" t="n"/>
      <c r="P46" s="197" t="n"/>
      <c r="Q46" s="197" t="n"/>
      <c r="R46" s="197" t="n"/>
      <c r="S46" s="197" t="n"/>
      <c r="T46" s="197" t="n"/>
      <c r="U46" s="197" t="n"/>
    </row>
    <row r="47" ht="12.75" customHeight="1" s="198">
      <c r="A47" s="101" t="inlineStr">
        <is>
          <t>Gabon</t>
        </is>
      </c>
      <c r="B47" s="62">
        <f t="array" ref="B47">INDEX(Countries!$D$2:$D$255, MATCH(A47, Countries!$B$2:$B$255, 0))
</f>
        <v/>
      </c>
      <c r="C47" s="89" t="inlineStr">
        <is>
          <t>Mangrove</t>
        </is>
      </c>
      <c r="D47" s="54">
        <f t="array" ref="D47">if($C47="Mangrove",index('Mangrove extent'!$A$5:$X1000,match($A47,'Mangrove extent'!$A$5:$A1000,0),match('Mangrove extent'!$B$4,'Mangrove extent'!$A$5:$X$5,0)), if($C47="Seagrass", index('Seagrass extent'!$A$5:$I$257,match($A47,'Seagrass extent'!$A$5:$A1000,0),match('Seagrass extent'!$B$4,'Seagrass extent'!$A$5:$I$5,0)),"" ))</f>
        <v/>
      </c>
      <c r="E47" s="54">
        <f t="array" ref="E47">if($C47="Mangrove",index('Mangrove extent'!$A$5:$X1000,match($A47,'Mangrove extent'!$A$5:$A1000,0),match('Mangrove extent'!$C$4,'Mangrove extent'!$A$5:$X$5,0)), if($C47="Seagrass", "NoData", IF($C47="Salt marsh", "NoData")))</f>
        <v/>
      </c>
      <c r="F47" s="54">
        <f t="array" ref="F47">if($C47="Mangrove",index('Mangrove protected area'!$A$5:$AG1000,match($A47,'Mangrove protected area'!$A$5:$A1000,0),match('Mangrove protected area'!$B$4,'Mangrove protected area'!$A$5:$AG$5,0)), "NoData")</f>
        <v/>
      </c>
      <c r="G47" s="101" t="inlineStr">
        <is>
          <t>Global Mangrove Watch dataset for mangrove extent v4</t>
        </is>
      </c>
      <c r="H47" s="101" t="inlineStr">
        <is>
          <t>Global Mangrove Watch dataset for mangrove extent v4</t>
        </is>
      </c>
      <c r="I47" s="101" t="inlineStr">
        <is>
          <t>Global Mangrove Watch dataset for mangrove extent v4</t>
        </is>
      </c>
      <c r="J47" s="197" t="n"/>
      <c r="K47" s="197" t="n"/>
      <c r="L47" s="197" t="n"/>
      <c r="M47" s="197" t="n"/>
      <c r="N47" s="197" t="n"/>
      <c r="O47" s="197" t="n"/>
      <c r="P47" s="197" t="n"/>
      <c r="Q47" s="197" t="n"/>
      <c r="R47" s="197" t="n"/>
      <c r="S47" s="197" t="n"/>
      <c r="T47" s="197" t="n"/>
      <c r="U47" s="197" t="n"/>
    </row>
    <row r="48" ht="12.75" customHeight="1" s="198">
      <c r="A48" s="101" t="inlineStr">
        <is>
          <t>Gambia</t>
        </is>
      </c>
      <c r="B48" s="62">
        <f t="array" ref="B48">INDEX(Countries!$D$2:$D$255, MATCH(A48, Countries!$B$2:$B$255, 0))
</f>
        <v/>
      </c>
      <c r="C48" s="89" t="inlineStr">
        <is>
          <t>Mangrove</t>
        </is>
      </c>
      <c r="D48" s="54">
        <f t="array" ref="D48">if($C48="Mangrove",index('Mangrove extent'!$A$5:$X1000,match($A48,'Mangrove extent'!$A$5:$A1000,0),match('Mangrove extent'!$B$4,'Mangrove extent'!$A$5:$X$5,0)), if($C48="Seagrass", index('Seagrass extent'!$A$5:$I$257,match($A48,'Seagrass extent'!$A$5:$A1000,0),match('Seagrass extent'!$B$4,'Seagrass extent'!$A$5:$I$5,0)),"" ))</f>
        <v/>
      </c>
      <c r="E48" s="54">
        <f t="array" ref="E48">if($C48="Mangrove",index('Mangrove extent'!$A$5:$X1000,match($A48,'Mangrove extent'!$A$5:$A1000,0),match('Mangrove extent'!$C$4,'Mangrove extent'!$A$5:$X$5,0)), if($C48="Seagrass", "NoData", IF($C48="Salt marsh", "NoData")))</f>
        <v/>
      </c>
      <c r="F48" s="54">
        <f t="array" ref="F48">if($C48="Mangrove",index('Mangrove protected area'!$A$5:$AG1000,match($A48,'Mangrove protected area'!$A$5:$A1000,0),match('Mangrove protected area'!$B$4,'Mangrove protected area'!$A$5:$AG$5,0)), "NoData")</f>
        <v/>
      </c>
      <c r="G48" s="101" t="inlineStr">
        <is>
          <t>Global Mangrove Watch dataset for mangrove extent v4</t>
        </is>
      </c>
      <c r="H48" s="101" t="inlineStr">
        <is>
          <t>Global Mangrove Watch dataset for mangrove extent v4</t>
        </is>
      </c>
      <c r="I48" s="101" t="inlineStr">
        <is>
          <t>Global Mangrove Watch dataset for mangrove extent v4</t>
        </is>
      </c>
      <c r="J48" s="197" t="n"/>
      <c r="K48" s="197" t="n"/>
      <c r="L48" s="197" t="n"/>
      <c r="M48" s="197" t="n"/>
      <c r="N48" s="197" t="n"/>
      <c r="O48" s="197" t="n"/>
      <c r="P48" s="197" t="n"/>
      <c r="Q48" s="197" t="n"/>
      <c r="R48" s="197" t="n"/>
      <c r="S48" s="197" t="n"/>
      <c r="T48" s="197" t="n"/>
      <c r="U48" s="197" t="n"/>
    </row>
    <row r="49" ht="12.75" customHeight="1" s="198">
      <c r="A49" s="101" t="inlineStr">
        <is>
          <t>Ghana</t>
        </is>
      </c>
      <c r="B49" s="62">
        <f t="array" ref="B49">INDEX(Countries!$D$2:$D$255, MATCH(A49, Countries!$B$2:$B$255, 0))
</f>
        <v/>
      </c>
      <c r="C49" s="89" t="inlineStr">
        <is>
          <t>Mangrove</t>
        </is>
      </c>
      <c r="D49" s="54">
        <f t="array" ref="D49">if($C49="Mangrove",index('Mangrove extent'!$A$5:$X1000,match($A49,'Mangrove extent'!$A$5:$A1000,0),match('Mangrove extent'!$B$4,'Mangrove extent'!$A$5:$X$5,0)), if($C49="Seagrass", index('Seagrass extent'!$A$5:$I$257,match($A49,'Seagrass extent'!$A$5:$A1000,0),match('Seagrass extent'!$B$4,'Seagrass extent'!$A$5:$I$5,0)),"" ))</f>
        <v/>
      </c>
      <c r="E49" s="54">
        <f t="array" ref="E49">if($C49="Mangrove",index('Mangrove extent'!$A$5:$X1000,match($A49,'Mangrove extent'!$A$5:$A1000,0),match('Mangrove extent'!$C$4,'Mangrove extent'!$A$5:$X$5,0)), if($C49="Seagrass", "NoData", IF($C49="Salt marsh", "NoData")))</f>
        <v/>
      </c>
      <c r="F49" s="54">
        <f t="array" ref="F49">if($C49="Mangrove",index('Mangrove protected area'!$A$5:$AG1000,match($A49,'Mangrove protected area'!$A$5:$A1000,0),match('Mangrove protected area'!$B$4,'Mangrove protected area'!$A$5:$AG$5,0)), "NoData")</f>
        <v/>
      </c>
      <c r="G49" s="101" t="inlineStr">
        <is>
          <t>Global Mangrove Watch dataset for mangrove extent v4</t>
        </is>
      </c>
      <c r="H49" s="101" t="inlineStr">
        <is>
          <t>Global Mangrove Watch dataset for mangrove extent v4</t>
        </is>
      </c>
      <c r="I49" s="101" t="inlineStr">
        <is>
          <t>Global Mangrove Watch dataset for mangrove extent v4</t>
        </is>
      </c>
      <c r="J49" s="197" t="n"/>
      <c r="K49" s="197" t="n"/>
      <c r="L49" s="197" t="n"/>
      <c r="M49" s="197" t="n"/>
      <c r="N49" s="197" t="n"/>
      <c r="O49" s="197" t="n"/>
      <c r="P49" s="197" t="n"/>
      <c r="Q49" s="197" t="n"/>
      <c r="R49" s="197" t="n"/>
      <c r="S49" s="197" t="n"/>
      <c r="T49" s="197" t="n"/>
      <c r="U49" s="197" t="n"/>
    </row>
    <row r="50" ht="12.75" customHeight="1" s="198">
      <c r="A50" s="101" t="inlineStr">
        <is>
          <t>Grenada</t>
        </is>
      </c>
      <c r="B50" s="62">
        <f t="array" ref="B50">INDEX(Countries!$D$2:$D$255, MATCH(A50, Countries!$B$2:$B$255, 0))
</f>
        <v/>
      </c>
      <c r="C50" s="89" t="inlineStr">
        <is>
          <t>Mangrove</t>
        </is>
      </c>
      <c r="D50" s="54">
        <f t="array" ref="D50">if($C50="Mangrove",index('Mangrove extent'!$A$5:$X1000,match($A50,'Mangrove extent'!$A$5:$A1000,0),match('Mangrove extent'!$B$4,'Mangrove extent'!$A$5:$X$5,0)), if($C50="Seagrass", index('Seagrass extent'!$A$5:$I$257,match($A50,'Seagrass extent'!$A$5:$A1000,0),match('Seagrass extent'!$B$4,'Seagrass extent'!$A$5:$I$5,0)),"" ))</f>
        <v/>
      </c>
      <c r="E50" s="54">
        <f t="array" ref="E50">if($C50="Mangrove",index('Mangrove extent'!$A$5:$X1000,match($A50,'Mangrove extent'!$A$5:$A1000,0),match('Mangrove extent'!$C$4,'Mangrove extent'!$A$5:$X$5,0)), if($C50="Seagrass", "NoData", IF($C50="Salt marsh", "NoData")))</f>
        <v/>
      </c>
      <c r="F50" s="54">
        <f t="array" ref="F50">if($C50="Mangrove",index('Mangrove protected area'!$A$5:$AG1000,match($A50,'Mangrove protected area'!$A$5:$A1000,0),match('Mangrove protected area'!$B$4,'Mangrove protected area'!$A$5:$AG$5,0)), "NoData")</f>
        <v/>
      </c>
      <c r="G50" s="101" t="inlineStr">
        <is>
          <t>Global Mangrove Watch dataset for mangrove extent v4</t>
        </is>
      </c>
      <c r="H50" s="101" t="inlineStr">
        <is>
          <t>Global Mangrove Watch dataset for mangrove extent v4</t>
        </is>
      </c>
      <c r="I50" s="101" t="inlineStr">
        <is>
          <t>Global Mangrove Watch dataset for mangrove extent v4</t>
        </is>
      </c>
      <c r="J50" s="197" t="n"/>
      <c r="K50" s="197" t="n"/>
      <c r="L50" s="197" t="n"/>
      <c r="M50" s="197" t="n"/>
      <c r="N50" s="197" t="n"/>
      <c r="O50" s="197" t="n"/>
      <c r="P50" s="197" t="n"/>
      <c r="Q50" s="197" t="n"/>
      <c r="R50" s="197" t="n"/>
      <c r="S50" s="197" t="n"/>
      <c r="T50" s="197" t="n"/>
      <c r="U50" s="197" t="n"/>
    </row>
    <row r="51" ht="12.75" customHeight="1" s="198">
      <c r="A51" s="101" t="inlineStr">
        <is>
          <t>Guadeloupe</t>
        </is>
      </c>
      <c r="B51" s="62">
        <f t="array" ref="B51">INDEX(Countries!$D$2:$D$255, MATCH(A51, Countries!$B$2:$B$255, 0))
</f>
        <v/>
      </c>
      <c r="C51" s="89" t="inlineStr">
        <is>
          <t>Mangrove</t>
        </is>
      </c>
      <c r="D51" s="54">
        <f t="array" ref="D51">if($C51="Mangrove",index('Mangrove extent'!$A$5:$X1000,match($A51,'Mangrove extent'!$A$5:$A1000,0),match('Mangrove extent'!$B$4,'Mangrove extent'!$A$5:$X$5,0)), if($C51="Seagrass", index('Seagrass extent'!$A$5:$I$257,match($A51,'Seagrass extent'!$A$5:$A1000,0),match('Seagrass extent'!$B$4,'Seagrass extent'!$A$5:$I$5,0)),"" ))</f>
        <v/>
      </c>
      <c r="E51" s="54">
        <f t="array" ref="E51">if($C51="Mangrove",index('Mangrove extent'!$A$5:$X1000,match($A51,'Mangrove extent'!$A$5:$A1000,0),match('Mangrove extent'!$C$4,'Mangrove extent'!$A$5:$X$5,0)), if($C51="Seagrass", "NoData", IF($C51="Salt marsh", "NoData")))</f>
        <v/>
      </c>
      <c r="F51" s="54">
        <f t="array" ref="F51">if($C51="Mangrove",index('Mangrove protected area'!$A$5:$AG1000,match($A51,'Mangrove protected area'!$A$5:$A1000,0),match('Mangrove protected area'!$B$4,'Mangrove protected area'!$A$5:$AG$5,0)), "NoData")</f>
        <v/>
      </c>
      <c r="G51" s="101" t="inlineStr">
        <is>
          <t>Global Mangrove Watch dataset for mangrove extent v4</t>
        </is>
      </c>
      <c r="H51" s="101" t="inlineStr">
        <is>
          <t>Global Mangrove Watch dataset for mangrove extent v4</t>
        </is>
      </c>
      <c r="I51" s="101" t="inlineStr">
        <is>
          <t>Global Mangrove Watch dataset for mangrove extent v4</t>
        </is>
      </c>
      <c r="J51" s="197" t="n"/>
      <c r="K51" s="197" t="n"/>
      <c r="L51" s="197" t="n"/>
      <c r="M51" s="197" t="n"/>
      <c r="N51" s="197" t="n"/>
      <c r="O51" s="197" t="n"/>
      <c r="P51" s="197" t="n"/>
      <c r="Q51" s="197" t="n"/>
      <c r="R51" s="197" t="n"/>
      <c r="S51" s="197" t="n"/>
      <c r="T51" s="197" t="n"/>
      <c r="U51" s="197" t="n"/>
    </row>
    <row r="52" ht="12.75" customHeight="1" s="198">
      <c r="A52" s="101" t="inlineStr">
        <is>
          <t>Guam</t>
        </is>
      </c>
      <c r="B52" s="62">
        <f t="array" ref="B52">INDEX(Countries!$D$2:$D$255, MATCH(A52, Countries!$B$2:$B$255, 0))
</f>
        <v/>
      </c>
      <c r="C52" s="89" t="inlineStr">
        <is>
          <t>Mangrove</t>
        </is>
      </c>
      <c r="D52" s="54">
        <f t="array" ref="D52">if($C52="Mangrove",index('Mangrove extent'!$A$5:$X1000,match($A52,'Mangrove extent'!$A$5:$A1000,0),match('Mangrove extent'!$B$4,'Mangrove extent'!$A$5:$X$5,0)), if($C52="Seagrass", index('Seagrass extent'!$A$5:$I$257,match($A52,'Seagrass extent'!$A$5:$A1000,0),match('Seagrass extent'!$B$4,'Seagrass extent'!$A$5:$I$5,0)),"" ))</f>
        <v/>
      </c>
      <c r="E52" s="54">
        <f t="array" ref="E52">if($C52="Mangrove",index('Mangrove extent'!$A$5:$X1000,match($A52,'Mangrove extent'!$A$5:$A1000,0),match('Mangrove extent'!$C$4,'Mangrove extent'!$A$5:$X$5,0)), if($C52="Seagrass", "NoData", IF($C52="Salt marsh", "NoData")))</f>
        <v/>
      </c>
      <c r="F52" s="54">
        <f t="array" ref="F52">if($C52="Mangrove",index('Mangrove protected area'!$A$5:$AG1000,match($A52,'Mangrove protected area'!$A$5:$A1000,0),match('Mangrove protected area'!$B$4,'Mangrove protected area'!$A$5:$AG$5,0)), "NoData")</f>
        <v/>
      </c>
      <c r="G52" s="101" t="inlineStr">
        <is>
          <t>Global Mangrove Watch dataset for mangrove extent v4</t>
        </is>
      </c>
      <c r="H52" s="101" t="inlineStr">
        <is>
          <t>Global Mangrove Watch dataset for mangrove extent v4</t>
        </is>
      </c>
      <c r="I52" s="101" t="inlineStr">
        <is>
          <t>Global Mangrove Watch dataset for mangrove extent v4</t>
        </is>
      </c>
      <c r="J52" s="197" t="n"/>
      <c r="K52" s="197" t="n"/>
      <c r="L52" s="197" t="n"/>
      <c r="M52" s="197" t="n"/>
      <c r="N52" s="197" t="n"/>
      <c r="O52" s="197" t="n"/>
      <c r="P52" s="197" t="n"/>
      <c r="Q52" s="197" t="n"/>
      <c r="R52" s="197" t="n"/>
      <c r="S52" s="197" t="n"/>
      <c r="T52" s="197" t="n"/>
      <c r="U52" s="197" t="n"/>
    </row>
    <row r="53" ht="12.75" customHeight="1" s="198">
      <c r="A53" s="101" t="inlineStr">
        <is>
          <t>Guatemala</t>
        </is>
      </c>
      <c r="B53" s="62">
        <f t="array" ref="B53">INDEX(Countries!$D$2:$D$255, MATCH(A53, Countries!$B$2:$B$255, 0))
</f>
        <v/>
      </c>
      <c r="C53" s="89" t="inlineStr">
        <is>
          <t>Mangrove</t>
        </is>
      </c>
      <c r="D53" s="54">
        <f t="array" ref="D53">if($C53="Mangrove",index('Mangrove extent'!$A$5:$X1000,match($A53,'Mangrove extent'!$A$5:$A1000,0),match('Mangrove extent'!$B$4,'Mangrove extent'!$A$5:$X$5,0)), if($C53="Seagrass", index('Seagrass extent'!$A$5:$I$257,match($A53,'Seagrass extent'!$A$5:$A1000,0),match('Seagrass extent'!$B$4,'Seagrass extent'!$A$5:$I$5,0)),"" ))</f>
        <v/>
      </c>
      <c r="E53" s="54">
        <f t="array" ref="E53">if($C53="Mangrove",index('Mangrove extent'!$A$5:$X1000,match($A53,'Mangrove extent'!$A$5:$A1000,0),match('Mangrove extent'!$C$4,'Mangrove extent'!$A$5:$X$5,0)), if($C53="Seagrass", "NoData", IF($C53="Salt marsh", "NoData")))</f>
        <v/>
      </c>
      <c r="F53" s="54">
        <f t="array" ref="F53">if($C53="Mangrove",index('Mangrove protected area'!$A$5:$AG1000,match($A53,'Mangrove protected area'!$A$5:$A1000,0),match('Mangrove protected area'!$B$4,'Mangrove protected area'!$A$5:$AG$5,0)), "NoData")</f>
        <v/>
      </c>
      <c r="G53" s="101" t="inlineStr">
        <is>
          <t>Global Mangrove Watch dataset for mangrove extent v4</t>
        </is>
      </c>
      <c r="H53" s="101" t="inlineStr">
        <is>
          <t>Global Mangrove Watch dataset for mangrove extent v4</t>
        </is>
      </c>
      <c r="I53" s="101" t="inlineStr">
        <is>
          <t>Global Mangrove Watch dataset for mangrove extent v4</t>
        </is>
      </c>
      <c r="J53" s="197" t="n"/>
      <c r="K53" s="197" t="n"/>
      <c r="L53" s="197" t="n"/>
      <c r="M53" s="197" t="n"/>
      <c r="N53" s="197" t="n"/>
      <c r="O53" s="197" t="n"/>
      <c r="P53" s="197" t="n"/>
      <c r="Q53" s="197" t="n"/>
      <c r="R53" s="197" t="n"/>
      <c r="S53" s="197" t="n"/>
      <c r="T53" s="197" t="n"/>
      <c r="U53" s="197" t="n"/>
    </row>
    <row r="54" ht="12.75" customHeight="1" s="198">
      <c r="A54" s="101" t="inlineStr">
        <is>
          <t>Guinea</t>
        </is>
      </c>
      <c r="B54" s="62">
        <f t="array" ref="B54">INDEX(Countries!$D$2:$D$255, MATCH(A54, Countries!$B$2:$B$255, 0))
</f>
        <v/>
      </c>
      <c r="C54" s="89" t="inlineStr">
        <is>
          <t>Mangrove</t>
        </is>
      </c>
      <c r="D54" s="54">
        <f t="array" ref="D54">if($C54="Mangrove",index('Mangrove extent'!$A$5:$X1000,match($A54,'Mangrove extent'!$A$5:$A1000,0),match('Mangrove extent'!$B$4,'Mangrove extent'!$A$5:$X$5,0)), if($C54="Seagrass", index('Seagrass extent'!$A$5:$I$257,match($A54,'Seagrass extent'!$A$5:$A1000,0),match('Seagrass extent'!$B$4,'Seagrass extent'!$A$5:$I$5,0)),"" ))</f>
        <v/>
      </c>
      <c r="E54" s="54">
        <f t="array" ref="E54">if($C54="Mangrove",index('Mangrove extent'!$A$5:$X1000,match($A54,'Mangrove extent'!$A$5:$A1000,0),match('Mangrove extent'!$C$4,'Mangrove extent'!$A$5:$X$5,0)), if($C54="Seagrass", "NoData", IF($C54="Salt marsh", "NoData")))</f>
        <v/>
      </c>
      <c r="F54" s="54">
        <f t="array" ref="F54">if($C54="Mangrove",index('Mangrove protected area'!$A$5:$AG1000,match($A54,'Mangrove protected area'!$A$5:$A1000,0),match('Mangrove protected area'!$B$4,'Mangrove protected area'!$A$5:$AG$5,0)), "NoData")</f>
        <v/>
      </c>
      <c r="G54" s="101" t="inlineStr">
        <is>
          <t>Global Mangrove Watch dataset for mangrove extent v4</t>
        </is>
      </c>
      <c r="H54" s="101" t="inlineStr">
        <is>
          <t>Global Mangrove Watch dataset for mangrove extent v4</t>
        </is>
      </c>
      <c r="I54" s="101" t="inlineStr">
        <is>
          <t>Global Mangrove Watch dataset for mangrove extent v4</t>
        </is>
      </c>
      <c r="J54" s="197" t="n"/>
      <c r="K54" s="197" t="n"/>
      <c r="L54" s="197" t="n"/>
      <c r="M54" s="197" t="n"/>
      <c r="N54" s="197" t="n"/>
      <c r="O54" s="197" t="n"/>
      <c r="P54" s="197" t="n"/>
      <c r="Q54" s="197" t="n"/>
      <c r="R54" s="197" t="n"/>
      <c r="S54" s="197" t="n"/>
      <c r="T54" s="197" t="n"/>
      <c r="U54" s="197" t="n"/>
    </row>
    <row r="55" ht="12.75" customHeight="1" s="198">
      <c r="A55" s="101" t="inlineStr">
        <is>
          <t>Guinea-Bissau</t>
        </is>
      </c>
      <c r="B55" s="62">
        <f t="array" ref="B55">INDEX(Countries!$D$2:$D$255, MATCH(A55, Countries!$B$2:$B$255, 0))
</f>
        <v/>
      </c>
      <c r="C55" s="89" t="inlineStr">
        <is>
          <t>Mangrove</t>
        </is>
      </c>
      <c r="D55" s="54">
        <f t="array" ref="D55">if($C55="Mangrove",index('Mangrove extent'!$A$5:$X1000,match($A55,'Mangrove extent'!$A$5:$A1000,0),match('Mangrove extent'!$B$4,'Mangrove extent'!$A$5:$X$5,0)), if($C55="Seagrass", index('Seagrass extent'!$A$5:$I$257,match($A55,'Seagrass extent'!$A$5:$A1000,0),match('Seagrass extent'!$B$4,'Seagrass extent'!$A$5:$I$5,0)),"" ))</f>
        <v/>
      </c>
      <c r="E55" s="54">
        <f t="array" ref="E55">if($C55="Mangrove",index('Mangrove extent'!$A$5:$X1000,match($A55,'Mangrove extent'!$A$5:$A1000,0),match('Mangrove extent'!$C$4,'Mangrove extent'!$A$5:$X$5,0)), if($C55="Seagrass", "NoData", IF($C55="Salt marsh", "NoData")))</f>
        <v/>
      </c>
      <c r="F55" s="54">
        <f t="array" ref="F55">if($C55="Mangrove",index('Mangrove protected area'!$A$5:$AG1000,match($A55,'Mangrove protected area'!$A$5:$A1000,0),match('Mangrove protected area'!$B$4,'Mangrove protected area'!$A$5:$AG$5,0)), "NoData")</f>
        <v/>
      </c>
      <c r="G55" s="101" t="inlineStr">
        <is>
          <t>Global Mangrove Watch dataset for mangrove extent v4</t>
        </is>
      </c>
      <c r="H55" s="101" t="inlineStr">
        <is>
          <t>Global Mangrove Watch dataset for mangrove extent v4</t>
        </is>
      </c>
      <c r="I55" s="101" t="inlineStr">
        <is>
          <t>Global Mangrove Watch dataset for mangrove extent v4</t>
        </is>
      </c>
      <c r="J55" s="197" t="n"/>
      <c r="K55" s="197" t="n"/>
      <c r="L55" s="197" t="n"/>
      <c r="M55" s="197" t="n"/>
      <c r="N55" s="197" t="n"/>
      <c r="O55" s="197" t="n"/>
      <c r="P55" s="197" t="n"/>
      <c r="Q55" s="197" t="n"/>
      <c r="R55" s="197" t="n"/>
      <c r="S55" s="197" t="n"/>
      <c r="T55" s="197" t="n"/>
      <c r="U55" s="197" t="n"/>
    </row>
    <row r="56" ht="12.75" customHeight="1" s="198">
      <c r="A56" s="101" t="inlineStr">
        <is>
          <t>Guyana</t>
        </is>
      </c>
      <c r="B56" s="62">
        <f t="array" ref="B56">INDEX(Countries!$D$2:$D$255, MATCH(A56, Countries!$B$2:$B$255, 0))
</f>
        <v/>
      </c>
      <c r="C56" s="89" t="inlineStr">
        <is>
          <t>Mangrove</t>
        </is>
      </c>
      <c r="D56" s="54">
        <f t="array" ref="D56">if($C56="Mangrove",index('Mangrove extent'!$A$5:$X1000,match($A56,'Mangrove extent'!$A$5:$A1000,0),match('Mangrove extent'!$B$4,'Mangrove extent'!$A$5:$X$5,0)), if($C56="Seagrass", index('Seagrass extent'!$A$5:$I$257,match($A56,'Seagrass extent'!$A$5:$A1000,0),match('Seagrass extent'!$B$4,'Seagrass extent'!$A$5:$I$5,0)),"" ))</f>
        <v/>
      </c>
      <c r="E56" s="54">
        <f t="array" ref="E56">if($C56="Mangrove",index('Mangrove extent'!$A$5:$X1000,match($A56,'Mangrove extent'!$A$5:$A1000,0),match('Mangrove extent'!$C$4,'Mangrove extent'!$A$5:$X$5,0)), if($C56="Seagrass", "NoData", IF($C56="Salt marsh", "NoData")))</f>
        <v/>
      </c>
      <c r="F56" s="54">
        <f t="array" ref="F56">if($C56="Mangrove",index('Mangrove protected area'!$A$5:$AG1000,match($A56,'Mangrove protected area'!$A$5:$A1000,0),match('Mangrove protected area'!$B$4,'Mangrove protected area'!$A$5:$AG$5,0)), "NoData")</f>
        <v/>
      </c>
      <c r="G56" s="101" t="inlineStr">
        <is>
          <t>Global Mangrove Watch dataset for mangrove extent v4</t>
        </is>
      </c>
      <c r="H56" s="101" t="inlineStr">
        <is>
          <t>Global Mangrove Watch dataset for mangrove extent v4</t>
        </is>
      </c>
      <c r="I56" s="101" t="inlineStr">
        <is>
          <t>Global Mangrove Watch dataset for mangrove extent v4</t>
        </is>
      </c>
      <c r="J56" s="197" t="n"/>
      <c r="K56" s="197" t="n"/>
      <c r="L56" s="197" t="n"/>
      <c r="M56" s="197" t="n"/>
      <c r="N56" s="197" t="n"/>
      <c r="O56" s="197" t="n"/>
      <c r="P56" s="197" t="n"/>
      <c r="Q56" s="197" t="n"/>
      <c r="R56" s="197" t="n"/>
      <c r="S56" s="197" t="n"/>
      <c r="T56" s="197" t="n"/>
      <c r="U56" s="197" t="n"/>
    </row>
    <row r="57" ht="12.75" customHeight="1" s="198">
      <c r="A57" s="101" t="inlineStr">
        <is>
          <t>Haiti</t>
        </is>
      </c>
      <c r="B57" s="62">
        <f t="array" ref="B57">INDEX(Countries!$D$2:$D$255, MATCH(A57, Countries!$B$2:$B$255, 0))
</f>
        <v/>
      </c>
      <c r="C57" s="89" t="inlineStr">
        <is>
          <t>Mangrove</t>
        </is>
      </c>
      <c r="D57" s="54">
        <f t="array" ref="D57">if($C57="Mangrove",index('Mangrove extent'!$A$5:$X1000,match($A57,'Mangrove extent'!$A$5:$A1000,0),match('Mangrove extent'!$B$4,'Mangrove extent'!$A$5:$X$5,0)), if($C57="Seagrass", index('Seagrass extent'!$A$5:$I$257,match($A57,'Seagrass extent'!$A$5:$A1000,0),match('Seagrass extent'!$B$4,'Seagrass extent'!$A$5:$I$5,0)),"" ))</f>
        <v/>
      </c>
      <c r="E57" s="54">
        <f t="array" ref="E57">if($C57="Mangrove",index('Mangrove extent'!$A$5:$X1000,match($A57,'Mangrove extent'!$A$5:$A1000,0),match('Mangrove extent'!$C$4,'Mangrove extent'!$A$5:$X$5,0)), if($C57="Seagrass", "NoData", IF($C57="Salt marsh", "NoData")))</f>
        <v/>
      </c>
      <c r="F57" s="54">
        <f t="array" ref="F57">if($C57="Mangrove",index('Mangrove protected area'!$A$5:$AG1000,match($A57,'Mangrove protected area'!$A$5:$A1000,0),match('Mangrove protected area'!$B$4,'Mangrove protected area'!$A$5:$AG$5,0)), "NoData")</f>
        <v/>
      </c>
      <c r="G57" s="101" t="inlineStr">
        <is>
          <t>Global Mangrove Watch dataset for mangrove extent v4</t>
        </is>
      </c>
      <c r="H57" s="101" t="inlineStr">
        <is>
          <t>Global Mangrove Watch dataset for mangrove extent v4</t>
        </is>
      </c>
      <c r="I57" s="101" t="inlineStr">
        <is>
          <t>Global Mangrove Watch dataset for mangrove extent v4</t>
        </is>
      </c>
      <c r="J57" s="197" t="n"/>
      <c r="K57" s="197" t="n"/>
      <c r="L57" s="197" t="n"/>
      <c r="M57" s="197" t="n"/>
      <c r="N57" s="197" t="n"/>
      <c r="O57" s="197" t="n"/>
      <c r="P57" s="197" t="n"/>
      <c r="Q57" s="197" t="n"/>
      <c r="R57" s="197" t="n"/>
      <c r="S57" s="197" t="n"/>
      <c r="T57" s="197" t="n"/>
      <c r="U57" s="197" t="n"/>
    </row>
    <row r="58" ht="12.75" customHeight="1" s="198">
      <c r="A58" s="101" t="inlineStr">
        <is>
          <t>Honduras</t>
        </is>
      </c>
      <c r="B58" s="62">
        <f t="array" ref="B58">INDEX(Countries!$D$2:$D$255, MATCH(A58, Countries!$B$2:$B$255, 0))
</f>
        <v/>
      </c>
      <c r="C58" s="89" t="inlineStr">
        <is>
          <t>Mangrove</t>
        </is>
      </c>
      <c r="D58" s="54">
        <f t="array" ref="D58">if($C58="Mangrove",index('Mangrove extent'!$A$5:$X1000,match($A58,'Mangrove extent'!$A$5:$A1000,0),match('Mangrove extent'!$B$4,'Mangrove extent'!$A$5:$X$5,0)), if($C58="Seagrass", index('Seagrass extent'!$A$5:$I$257,match($A58,'Seagrass extent'!$A$5:$A1000,0),match('Seagrass extent'!$B$4,'Seagrass extent'!$A$5:$I$5,0)),"" ))</f>
        <v/>
      </c>
      <c r="E58" s="54">
        <f t="array" ref="E58">if($C58="Mangrove",index('Mangrove extent'!$A$5:$X1000,match($A58,'Mangrove extent'!$A$5:$A1000,0),match('Mangrove extent'!$C$4,'Mangrove extent'!$A$5:$X$5,0)), if($C58="Seagrass", "NoData", IF($C58="Salt marsh", "NoData")))</f>
        <v/>
      </c>
      <c r="F58" s="54">
        <f t="array" ref="F58">if($C58="Mangrove",index('Mangrove protected area'!$A$5:$AG1000,match($A58,'Mangrove protected area'!$A$5:$A1000,0),match('Mangrove protected area'!$B$4,'Mangrove protected area'!$A$5:$AG$5,0)), "NoData")</f>
        <v/>
      </c>
      <c r="G58" s="101" t="inlineStr">
        <is>
          <t>Global Mangrove Watch dataset for mangrove extent v4</t>
        </is>
      </c>
      <c r="H58" s="101" t="inlineStr">
        <is>
          <t>Global Mangrove Watch dataset for mangrove extent v4</t>
        </is>
      </c>
      <c r="I58" s="101" t="inlineStr">
        <is>
          <t>Global Mangrove Watch dataset for mangrove extent v4</t>
        </is>
      </c>
      <c r="J58" s="197" t="n"/>
      <c r="K58" s="197" t="n"/>
      <c r="L58" s="197" t="n"/>
      <c r="M58" s="197" t="n"/>
      <c r="N58" s="197" t="n"/>
      <c r="O58" s="197" t="n"/>
      <c r="P58" s="197" t="n"/>
      <c r="Q58" s="197" t="n"/>
      <c r="R58" s="197" t="n"/>
      <c r="S58" s="197" t="n"/>
      <c r="T58" s="197" t="n"/>
      <c r="U58" s="197" t="n"/>
    </row>
    <row r="59" ht="12.75" customHeight="1" s="198">
      <c r="A59" s="101" t="inlineStr">
        <is>
          <t>Iran (Islamic Republic of)</t>
        </is>
      </c>
      <c r="B59" s="62">
        <f t="array" ref="B59">INDEX(Countries!$D$2:$D$255, MATCH(A59, Countries!$B$2:$B$255, 0))
</f>
        <v/>
      </c>
      <c r="C59" s="89" t="inlineStr">
        <is>
          <t>Mangrove</t>
        </is>
      </c>
      <c r="D59" s="54">
        <f t="array" ref="D59">if($C59="Mangrove",index('Mangrove extent'!$A$5:$X1000,match($A59,'Mangrove extent'!$A$5:$A1000,0),match('Mangrove extent'!$B$4,'Mangrove extent'!$A$5:$X$5,0)), if($C59="Seagrass", index('Seagrass extent'!$A$5:$I$257,match($A59,'Seagrass extent'!$A$5:$A1000,0),match('Seagrass extent'!$B$4,'Seagrass extent'!$A$5:$I$5,0)),"" ))</f>
        <v/>
      </c>
      <c r="E59" s="54">
        <f t="array" ref="E59">if($C59="Mangrove",index('Mangrove extent'!$A$5:$X1000,match($A59,'Mangrove extent'!$A$5:$A1000,0),match('Mangrove extent'!$C$4,'Mangrove extent'!$A$5:$X$5,0)), if($C59="Seagrass", "NoData", IF($C59="Salt marsh", "NoData")))</f>
        <v/>
      </c>
      <c r="F59" s="54">
        <f t="array" ref="F59">if($C59="Mangrove",index('Mangrove protected area'!$A$5:$AG1000,match($A59,'Mangrove protected area'!$A$5:$A1000,0),match('Mangrove protected area'!$B$4,'Mangrove protected area'!$A$5:$AG$5,0)), "NoData")</f>
        <v/>
      </c>
      <c r="G59" s="101" t="inlineStr">
        <is>
          <t>Global Mangrove Watch dataset for mangrove extent v4</t>
        </is>
      </c>
      <c r="H59" s="101" t="inlineStr">
        <is>
          <t>Global Mangrove Watch dataset for mangrove extent v4</t>
        </is>
      </c>
      <c r="I59" s="101" t="inlineStr">
        <is>
          <t>Global Mangrove Watch dataset for mangrove extent v4</t>
        </is>
      </c>
      <c r="J59" s="197" t="n"/>
      <c r="K59" s="197" t="n"/>
      <c r="L59" s="197" t="n"/>
      <c r="M59" s="197" t="n"/>
      <c r="N59" s="197" t="n"/>
      <c r="O59" s="197" t="n"/>
      <c r="P59" s="197" t="n"/>
      <c r="Q59" s="197" t="n"/>
      <c r="R59" s="197" t="n"/>
      <c r="S59" s="197" t="n"/>
      <c r="T59" s="197" t="n"/>
      <c r="U59" s="197" t="n"/>
    </row>
    <row r="60" ht="12.75" customHeight="1" s="198">
      <c r="A60" s="101" t="inlineStr">
        <is>
          <t>Jamaica</t>
        </is>
      </c>
      <c r="B60" s="62">
        <f t="array" ref="B60">INDEX(Countries!$D$2:$D$255, MATCH(A60, Countries!$B$2:$B$255, 0))
</f>
        <v/>
      </c>
      <c r="C60" s="89" t="inlineStr">
        <is>
          <t>Mangrove</t>
        </is>
      </c>
      <c r="D60" s="54">
        <f t="array" ref="D60">if($C60="Mangrove",index('Mangrove extent'!$A$5:$X1000,match($A60,'Mangrove extent'!$A$5:$A1000,0),match('Mangrove extent'!$B$4,'Mangrove extent'!$A$5:$X$5,0)), if($C60="Seagrass", index('Seagrass extent'!$A$5:$I$257,match($A60,'Seagrass extent'!$A$5:$A1000,0),match('Seagrass extent'!$B$4,'Seagrass extent'!$A$5:$I$5,0)),"" ))</f>
        <v/>
      </c>
      <c r="E60" s="54">
        <f t="array" ref="E60">if($C60="Mangrove",index('Mangrove extent'!$A$5:$X1000,match($A60,'Mangrove extent'!$A$5:$A1000,0),match('Mangrove extent'!$C$4,'Mangrove extent'!$A$5:$X$5,0)), if($C60="Seagrass", "NoData", IF($C60="Salt marsh", "NoData")))</f>
        <v/>
      </c>
      <c r="F60" s="54">
        <f t="array" ref="F60">if($C60="Mangrove",index('Mangrove protected area'!$A$5:$AG1000,match($A60,'Mangrove protected area'!$A$5:$A1000,0),match('Mangrove protected area'!$B$4,'Mangrove protected area'!$A$5:$AG$5,0)), "NoData")</f>
        <v/>
      </c>
      <c r="G60" s="101" t="inlineStr">
        <is>
          <t>Global Mangrove Watch dataset for mangrove extent v4</t>
        </is>
      </c>
      <c r="H60" s="101" t="inlineStr">
        <is>
          <t>Global Mangrove Watch dataset for mangrove extent v4</t>
        </is>
      </c>
      <c r="I60" s="101" t="inlineStr">
        <is>
          <t>Global Mangrove Watch dataset for mangrove extent v4</t>
        </is>
      </c>
      <c r="J60" s="197" t="n"/>
      <c r="K60" s="197" t="n"/>
      <c r="L60" s="197" t="n"/>
      <c r="M60" s="197" t="n"/>
      <c r="N60" s="197" t="n"/>
      <c r="O60" s="197" t="n"/>
      <c r="P60" s="197" t="n"/>
      <c r="Q60" s="197" t="n"/>
      <c r="R60" s="197" t="n"/>
      <c r="S60" s="197" t="n"/>
      <c r="T60" s="197" t="n"/>
      <c r="U60" s="197" t="n"/>
    </row>
    <row r="61" ht="12.75" customHeight="1" s="198">
      <c r="A61" s="101" t="inlineStr">
        <is>
          <t>Japan</t>
        </is>
      </c>
      <c r="B61" s="62">
        <f t="array" ref="B61">INDEX(Countries!$D$2:$D$255, MATCH(A61, Countries!$B$2:$B$255, 0))
</f>
        <v/>
      </c>
      <c r="C61" s="89" t="inlineStr">
        <is>
          <t>Mangrove</t>
        </is>
      </c>
      <c r="D61" s="54">
        <f t="array" ref="D61">if($C61="Mangrove",index('Mangrove extent'!$A$5:$X1000,match($A61,'Mangrove extent'!$A$5:$A1000,0),match('Mangrove extent'!$B$4,'Mangrove extent'!$A$5:$X$5,0)), if($C61="Seagrass", index('Seagrass extent'!$A$5:$I$257,match($A61,'Seagrass extent'!$A$5:$A1000,0),match('Seagrass extent'!$B$4,'Seagrass extent'!$A$5:$I$5,0)),"" ))</f>
        <v/>
      </c>
      <c r="E61" s="54">
        <f t="array" ref="E61">if($C61="Mangrove",index('Mangrove extent'!$A$5:$X1000,match($A61,'Mangrove extent'!$A$5:$A1000,0),match('Mangrove extent'!$C$4,'Mangrove extent'!$A$5:$X$5,0)), if($C61="Seagrass", "NoData", IF($C61="Salt marsh", "NoData")))</f>
        <v/>
      </c>
      <c r="F61" s="54">
        <f t="array" ref="F61">if($C61="Mangrove",index('Mangrove protected area'!$A$5:$AG1000,match($A61,'Mangrove protected area'!$A$5:$A1000,0),match('Mangrove protected area'!$B$4,'Mangrove protected area'!$A$5:$AG$5,0)), "NoData")</f>
        <v/>
      </c>
      <c r="G61" s="101" t="inlineStr">
        <is>
          <t>Global Mangrove Watch dataset for mangrove extent v4</t>
        </is>
      </c>
      <c r="H61" s="101" t="inlineStr">
        <is>
          <t>Global Mangrove Watch dataset for mangrove extent v4</t>
        </is>
      </c>
      <c r="I61" s="101" t="inlineStr">
        <is>
          <t>Global Mangrove Watch dataset for mangrove extent v4</t>
        </is>
      </c>
      <c r="J61" s="197" t="n"/>
      <c r="K61" s="197" t="n"/>
      <c r="L61" s="197" t="n"/>
      <c r="M61" s="197" t="n"/>
      <c r="N61" s="197" t="n"/>
      <c r="O61" s="197" t="n"/>
      <c r="P61" s="197" t="n"/>
      <c r="Q61" s="197" t="n"/>
      <c r="R61" s="197" t="n"/>
      <c r="S61" s="197" t="n"/>
      <c r="T61" s="197" t="n"/>
      <c r="U61" s="197" t="n"/>
    </row>
    <row r="62" ht="12.75" customHeight="1" s="198">
      <c r="A62" s="101" t="inlineStr">
        <is>
          <t>Kiribati</t>
        </is>
      </c>
      <c r="B62" s="62">
        <f t="array" ref="B62">INDEX(Countries!$D$2:$D$255, MATCH(A62, Countries!$B$2:$B$255, 0))
</f>
        <v/>
      </c>
      <c r="C62" s="89" t="inlineStr">
        <is>
          <t>Mangrove</t>
        </is>
      </c>
      <c r="D62" s="54">
        <f t="array" ref="D62">if($C62="Mangrove",index('Mangrove extent'!$A$5:$X1000,match($A62,'Mangrove extent'!$A$5:$A1000,0),match('Mangrove extent'!$B$4,'Mangrove extent'!$A$5:$X$5,0)), if($C62="Seagrass", index('Seagrass extent'!$A$5:$I$257,match($A62,'Seagrass extent'!$A$5:$A1000,0),match('Seagrass extent'!$B$4,'Seagrass extent'!$A$5:$I$5,0)),"" ))</f>
        <v/>
      </c>
      <c r="E62" s="54">
        <f t="array" ref="E62">if($C62="Mangrove",index('Mangrove extent'!$A$5:$X1000,match($A62,'Mangrove extent'!$A$5:$A1000,0),match('Mangrove extent'!$C$4,'Mangrove extent'!$A$5:$X$5,0)), if($C62="Seagrass", "NoData", IF($C62="Salt marsh", "NoData")))</f>
        <v/>
      </c>
      <c r="F62" s="54">
        <f t="array" ref="F62">if($C62="Mangrove",index('Mangrove protected area'!$A$5:$AG1000,match($A62,'Mangrove protected area'!$A$5:$A1000,0),match('Mangrove protected area'!$B$4,'Mangrove protected area'!$A$5:$AG$5,0)), "NoData")</f>
        <v/>
      </c>
      <c r="G62" s="101" t="inlineStr">
        <is>
          <t>Global Mangrove Watch dataset for mangrove extent v4</t>
        </is>
      </c>
      <c r="H62" s="101" t="inlineStr">
        <is>
          <t>Global Mangrove Watch dataset for mangrove extent v4</t>
        </is>
      </c>
      <c r="I62" s="101" t="inlineStr">
        <is>
          <t>Global Mangrove Watch dataset for mangrove extent v4</t>
        </is>
      </c>
      <c r="J62" s="197" t="n"/>
      <c r="K62" s="197" t="n"/>
      <c r="L62" s="197" t="n"/>
      <c r="M62" s="197" t="n"/>
      <c r="N62" s="197" t="n"/>
      <c r="O62" s="197" t="n"/>
      <c r="P62" s="197" t="n"/>
      <c r="Q62" s="197" t="n"/>
      <c r="R62" s="197" t="n"/>
      <c r="S62" s="197" t="n"/>
      <c r="T62" s="197" t="n"/>
      <c r="U62" s="197" t="n"/>
    </row>
    <row r="63" ht="12.75" customHeight="1" s="198">
      <c r="A63" s="101" t="inlineStr">
        <is>
          <t>Liberia</t>
        </is>
      </c>
      <c r="B63" s="62">
        <f t="array" ref="B63">INDEX(Countries!$D$2:$D$255, MATCH(A63, Countries!$B$2:$B$255, 0))
</f>
        <v/>
      </c>
      <c r="C63" s="89" t="inlineStr">
        <is>
          <t>Mangrove</t>
        </is>
      </c>
      <c r="D63" s="54">
        <f t="array" ref="D63">if($C63="Mangrove",index('Mangrove extent'!$A$5:$X1000,match($A63,'Mangrove extent'!$A$5:$A1000,0),match('Mangrove extent'!$B$4,'Mangrove extent'!$A$5:$X$5,0)), if($C63="Seagrass", index('Seagrass extent'!$A$5:$I$257,match($A63,'Seagrass extent'!$A$5:$A1000,0),match('Seagrass extent'!$B$4,'Seagrass extent'!$A$5:$I$5,0)),"" ))</f>
        <v/>
      </c>
      <c r="E63" s="54">
        <f t="array" ref="E63">if($C63="Mangrove",index('Mangrove extent'!$A$5:$X1000,match($A63,'Mangrove extent'!$A$5:$A1000,0),match('Mangrove extent'!$C$4,'Mangrove extent'!$A$5:$X$5,0)), if($C63="Seagrass", "NoData", IF($C63="Salt marsh", "NoData")))</f>
        <v/>
      </c>
      <c r="F63" s="54">
        <f t="array" ref="F63">if($C63="Mangrove",index('Mangrove protected area'!$A$5:$AG1000,match($A63,'Mangrove protected area'!$A$5:$A1000,0),match('Mangrove protected area'!$B$4,'Mangrove protected area'!$A$5:$AG$5,0)), "NoData")</f>
        <v/>
      </c>
      <c r="G63" s="101" t="inlineStr">
        <is>
          <t>Global Mangrove Watch dataset for mangrove extent v4</t>
        </is>
      </c>
      <c r="H63" s="101" t="inlineStr">
        <is>
          <t>Global Mangrove Watch dataset for mangrove extent v4</t>
        </is>
      </c>
      <c r="I63" s="101" t="inlineStr">
        <is>
          <t>Global Mangrove Watch dataset for mangrove extent v4</t>
        </is>
      </c>
      <c r="J63" s="197" t="n"/>
      <c r="K63" s="197" t="n"/>
      <c r="L63" s="197" t="n"/>
      <c r="M63" s="197" t="n"/>
      <c r="N63" s="197" t="n"/>
      <c r="O63" s="197" t="n"/>
      <c r="P63" s="197" t="n"/>
      <c r="Q63" s="197" t="n"/>
      <c r="R63" s="197" t="n"/>
      <c r="S63" s="197" t="n"/>
      <c r="T63" s="197" t="n"/>
      <c r="U63" s="197" t="n"/>
    </row>
    <row r="64" ht="12.75" customHeight="1" s="198">
      <c r="A64" s="101" t="inlineStr">
        <is>
          <t>Madagascar</t>
        </is>
      </c>
      <c r="B64" s="62">
        <f t="array" ref="B64">INDEX(Countries!$D$2:$D$255, MATCH(A64, Countries!$B$2:$B$255, 0))
</f>
        <v/>
      </c>
      <c r="C64" s="89" t="inlineStr">
        <is>
          <t>Mangrove</t>
        </is>
      </c>
      <c r="D64" s="54">
        <f t="array" ref="D64">if($C64="Mangrove",index('Mangrove extent'!$A$5:$X1000,match($A64,'Mangrove extent'!$A$5:$A1000,0),match('Mangrove extent'!$B$4,'Mangrove extent'!$A$5:$X$5,0)), if($C64="Seagrass", index('Seagrass extent'!$A$5:$I$257,match($A64,'Seagrass extent'!$A$5:$A1000,0),match('Seagrass extent'!$B$4,'Seagrass extent'!$A$5:$I$5,0)),"" ))</f>
        <v/>
      </c>
      <c r="E64" s="54">
        <f t="array" ref="E64">if($C64="Mangrove",index('Mangrove extent'!$A$5:$X1000,match($A64,'Mangrove extent'!$A$5:$A1000,0),match('Mangrove extent'!$C$4,'Mangrove extent'!$A$5:$X$5,0)), if($C64="Seagrass", "NoData", IF($C64="Salt marsh", "NoData")))</f>
        <v/>
      </c>
      <c r="F64" s="54">
        <f t="array" ref="F64">if($C64="Mangrove",index('Mangrove protected area'!$A$5:$AG1000,match($A64,'Mangrove protected area'!$A$5:$A1000,0),match('Mangrove protected area'!$B$4,'Mangrove protected area'!$A$5:$AG$5,0)), "NoData")</f>
        <v/>
      </c>
      <c r="G64" s="101" t="inlineStr">
        <is>
          <t>Global Mangrove Watch dataset for mangrove extent v4</t>
        </is>
      </c>
      <c r="H64" s="101" t="inlineStr">
        <is>
          <t>Global Mangrove Watch dataset for mangrove extent v4</t>
        </is>
      </c>
      <c r="I64" s="101" t="inlineStr">
        <is>
          <t>Global Mangrove Watch dataset for mangrove extent v4</t>
        </is>
      </c>
      <c r="J64" s="197" t="n"/>
      <c r="K64" s="197" t="n"/>
      <c r="L64" s="197" t="n"/>
      <c r="M64" s="197" t="n"/>
      <c r="N64" s="197" t="n"/>
      <c r="O64" s="197" t="n"/>
      <c r="P64" s="197" t="n"/>
      <c r="Q64" s="197" t="n"/>
      <c r="R64" s="197" t="n"/>
      <c r="S64" s="197" t="n"/>
      <c r="T64" s="197" t="n"/>
      <c r="U64" s="197" t="n"/>
    </row>
    <row r="65" ht="12.75" customHeight="1" s="198">
      <c r="A65" s="101" t="inlineStr">
        <is>
          <t>Malaysia</t>
        </is>
      </c>
      <c r="B65" s="62">
        <f t="array" ref="B65">INDEX(Countries!$D$2:$D$255, MATCH(A65, Countries!$B$2:$B$255, 0))
</f>
        <v/>
      </c>
      <c r="C65" s="89" t="inlineStr">
        <is>
          <t>Mangrove</t>
        </is>
      </c>
      <c r="D65" s="54">
        <f t="array" ref="D65">if($C65="Mangrove",index('Mangrove extent'!$A$5:$X1000,match($A65,'Mangrove extent'!$A$5:$A1000,0),match('Mangrove extent'!$B$4,'Mangrove extent'!$A$5:$X$5,0)), if($C65="Seagrass", index('Seagrass extent'!$A$5:$I$257,match($A65,'Seagrass extent'!$A$5:$A1000,0),match('Seagrass extent'!$B$4,'Seagrass extent'!$A$5:$I$5,0)),"" ))</f>
        <v/>
      </c>
      <c r="E65" s="54">
        <f t="array" ref="E65">if($C65="Mangrove",index('Mangrove extent'!$A$5:$X1000,match($A65,'Mangrove extent'!$A$5:$A1000,0),match('Mangrove extent'!$C$4,'Mangrove extent'!$A$5:$X$5,0)), if($C65="Seagrass", "NoData", IF($C65="Salt marsh", "NoData")))</f>
        <v/>
      </c>
      <c r="F65" s="54">
        <f t="array" ref="F65">if($C65="Mangrove",index('Mangrove protected area'!$A$5:$AG1000,match($A65,'Mangrove protected area'!$A$5:$A1000,0),match('Mangrove protected area'!$B$4,'Mangrove protected area'!$A$5:$AG$5,0)), "NoData")</f>
        <v/>
      </c>
      <c r="G65" s="101" t="inlineStr">
        <is>
          <t>Global Mangrove Watch dataset for mangrove extent v4</t>
        </is>
      </c>
      <c r="H65" s="101" t="inlineStr">
        <is>
          <t>Global Mangrove Watch dataset for mangrove extent v4</t>
        </is>
      </c>
      <c r="I65" s="101" t="inlineStr">
        <is>
          <t>Global Mangrove Watch dataset for mangrove extent v4</t>
        </is>
      </c>
      <c r="J65" s="197" t="n"/>
      <c r="K65" s="197" t="n"/>
      <c r="L65" s="197" t="n"/>
      <c r="M65" s="197" t="n"/>
      <c r="N65" s="197" t="n"/>
      <c r="O65" s="197" t="n"/>
      <c r="P65" s="197" t="n"/>
      <c r="Q65" s="197" t="n"/>
      <c r="R65" s="197" t="n"/>
      <c r="S65" s="197" t="n"/>
      <c r="T65" s="197" t="n"/>
      <c r="U65" s="197" t="n"/>
    </row>
    <row r="66" ht="12.75" customHeight="1" s="198">
      <c r="A66" s="101" t="inlineStr">
        <is>
          <t>Maldives</t>
        </is>
      </c>
      <c r="B66" s="62">
        <f t="array" ref="B66">INDEX(Countries!$D$2:$D$255, MATCH(A66, Countries!$B$2:$B$255, 0))
</f>
        <v/>
      </c>
      <c r="C66" s="89" t="inlineStr">
        <is>
          <t>Mangrove</t>
        </is>
      </c>
      <c r="D66" s="54">
        <f t="array" ref="D66">if($C66="Mangrove",index('Mangrove extent'!$A$5:$X1000,match($A66,'Mangrove extent'!$A$5:$A1000,0),match('Mangrove extent'!$B$4,'Mangrove extent'!$A$5:$X$5,0)), if($C66="Seagrass", index('Seagrass extent'!$A$5:$I$257,match($A66,'Seagrass extent'!$A$5:$A1000,0),match('Seagrass extent'!$B$4,'Seagrass extent'!$A$5:$I$5,0)),"" ))</f>
        <v/>
      </c>
      <c r="E66" s="54">
        <f t="array" ref="E66">if($C66="Mangrove",index('Mangrove extent'!$A$5:$X1000,match($A66,'Mangrove extent'!$A$5:$A1000,0),match('Mangrove extent'!$C$4,'Mangrove extent'!$A$5:$X$5,0)), if($C66="Seagrass", "NoData", IF($C66="Salt marsh", "NoData")))</f>
        <v/>
      </c>
      <c r="F66" s="54">
        <f t="array" ref="F66">if($C66="Mangrove",index('Mangrove protected area'!$A$5:$AG1000,match($A66,'Mangrove protected area'!$A$5:$A1000,0),match('Mangrove protected area'!$B$4,'Mangrove protected area'!$A$5:$AG$5,0)), "NoData")</f>
        <v/>
      </c>
      <c r="G66" s="101" t="inlineStr">
        <is>
          <t>Global Mangrove Watch dataset for mangrove extent v4</t>
        </is>
      </c>
      <c r="H66" s="101" t="inlineStr">
        <is>
          <t>Global Mangrove Watch dataset for mangrove extent v4</t>
        </is>
      </c>
      <c r="I66" s="101" t="inlineStr">
        <is>
          <t>Global Mangrove Watch dataset for mangrove extent v4</t>
        </is>
      </c>
      <c r="J66" s="197" t="n"/>
      <c r="K66" s="197" t="n"/>
      <c r="L66" s="197" t="n"/>
      <c r="M66" s="197" t="n"/>
      <c r="N66" s="197" t="n"/>
      <c r="O66" s="197" t="n"/>
      <c r="P66" s="197" t="n"/>
      <c r="Q66" s="197" t="n"/>
      <c r="R66" s="197" t="n"/>
      <c r="S66" s="197" t="n"/>
      <c r="T66" s="197" t="n"/>
      <c r="U66" s="197" t="n"/>
    </row>
    <row r="67" ht="12.75" customHeight="1" s="198">
      <c r="A67" s="101" t="inlineStr">
        <is>
          <t>Marshall Islands</t>
        </is>
      </c>
      <c r="B67" s="62">
        <f t="array" ref="B67">INDEX(Countries!$D$2:$D$255, MATCH(A67, Countries!$B$2:$B$255, 0))
</f>
        <v/>
      </c>
      <c r="C67" s="89" t="inlineStr">
        <is>
          <t>Mangrove</t>
        </is>
      </c>
      <c r="D67" s="54">
        <f t="array" ref="D67">if($C67="Mangrove",index('Mangrove extent'!$A$5:$X1000,match($A67,'Mangrove extent'!$A$5:$A1000,0),match('Mangrove extent'!$B$4,'Mangrove extent'!$A$5:$X$5,0)), if($C67="Seagrass", index('Seagrass extent'!$A$5:$I$257,match($A67,'Seagrass extent'!$A$5:$A1000,0),match('Seagrass extent'!$B$4,'Seagrass extent'!$A$5:$I$5,0)),"" ))</f>
        <v/>
      </c>
      <c r="E67" s="54">
        <f t="array" ref="E67">if($C67="Mangrove",index('Mangrove extent'!$A$5:$X1000,match($A67,'Mangrove extent'!$A$5:$A1000,0),match('Mangrove extent'!$C$4,'Mangrove extent'!$A$5:$X$5,0)), if($C67="Seagrass", "NoData", IF($C67="Salt marsh", "NoData")))</f>
        <v/>
      </c>
      <c r="F67" s="54">
        <f t="array" ref="F67">if($C67="Mangrove",index('Mangrove protected area'!$A$5:$AG1000,match($A67,'Mangrove protected area'!$A$5:$A1000,0),match('Mangrove protected area'!$B$4,'Mangrove protected area'!$A$5:$AG$5,0)), "NoData")</f>
        <v/>
      </c>
      <c r="G67" s="101" t="inlineStr">
        <is>
          <t>Global Mangrove Watch dataset for mangrove extent v4</t>
        </is>
      </c>
      <c r="H67" s="101" t="inlineStr">
        <is>
          <t>Global Mangrove Watch dataset for mangrove extent v4</t>
        </is>
      </c>
      <c r="I67" s="101" t="inlineStr">
        <is>
          <t>Global Mangrove Watch dataset for mangrove extent v4</t>
        </is>
      </c>
      <c r="J67" s="197" t="n"/>
      <c r="K67" s="197" t="n"/>
      <c r="L67" s="197" t="n"/>
      <c r="M67" s="197" t="n"/>
      <c r="N67" s="197" t="n"/>
      <c r="O67" s="197" t="n"/>
      <c r="P67" s="197" t="n"/>
      <c r="Q67" s="197" t="n"/>
      <c r="R67" s="197" t="n"/>
      <c r="S67" s="197" t="n"/>
      <c r="T67" s="197" t="n"/>
      <c r="U67" s="197" t="n"/>
    </row>
    <row r="68" ht="12.75" customHeight="1" s="198">
      <c r="A68" s="101" t="inlineStr">
        <is>
          <t>Martinique</t>
        </is>
      </c>
      <c r="B68" s="62">
        <f t="array" ref="B68">INDEX(Countries!$D$2:$D$255, MATCH(A68, Countries!$B$2:$B$255, 0))
</f>
        <v/>
      </c>
      <c r="C68" s="89" t="inlineStr">
        <is>
          <t>Mangrove</t>
        </is>
      </c>
      <c r="D68" s="54">
        <f t="array" ref="D68">if($C68="Mangrove",index('Mangrove extent'!$A$5:$X1000,match($A68,'Mangrove extent'!$A$5:$A1000,0),match('Mangrove extent'!$B$4,'Mangrove extent'!$A$5:$X$5,0)), if($C68="Seagrass", index('Seagrass extent'!$A$5:$I$257,match($A68,'Seagrass extent'!$A$5:$A1000,0),match('Seagrass extent'!$B$4,'Seagrass extent'!$A$5:$I$5,0)),"" ))</f>
        <v/>
      </c>
      <c r="E68" s="54">
        <f t="array" ref="E68">if($C68="Mangrove",index('Mangrove extent'!$A$5:$X1000,match($A68,'Mangrove extent'!$A$5:$A1000,0),match('Mangrove extent'!$C$4,'Mangrove extent'!$A$5:$X$5,0)), if($C68="Seagrass", "NoData", IF($C68="Salt marsh", "NoData")))</f>
        <v/>
      </c>
      <c r="F68" s="54">
        <f t="array" ref="F68">if($C68="Mangrove",index('Mangrove protected area'!$A$5:$AG1000,match($A68,'Mangrove protected area'!$A$5:$A1000,0),match('Mangrove protected area'!$B$4,'Mangrove protected area'!$A$5:$AG$5,0)), "NoData")</f>
        <v/>
      </c>
      <c r="G68" s="101" t="inlineStr">
        <is>
          <t>Global Mangrove Watch dataset for mangrove extent v4</t>
        </is>
      </c>
      <c r="H68" s="101" t="inlineStr">
        <is>
          <t>Global Mangrove Watch dataset for mangrove extent v4</t>
        </is>
      </c>
      <c r="I68" s="101" t="inlineStr">
        <is>
          <t>Global Mangrove Watch dataset for mangrove extent v4</t>
        </is>
      </c>
      <c r="J68" s="197" t="n"/>
      <c r="K68" s="197" t="n"/>
      <c r="L68" s="197" t="n"/>
      <c r="M68" s="197" t="n"/>
      <c r="N68" s="197" t="n"/>
      <c r="O68" s="197" t="n"/>
      <c r="P68" s="197" t="n"/>
      <c r="Q68" s="197" t="n"/>
      <c r="R68" s="197" t="n"/>
      <c r="S68" s="197" t="n"/>
      <c r="T68" s="197" t="n"/>
      <c r="U68" s="197" t="n"/>
    </row>
    <row r="69" ht="12.75" customHeight="1" s="198">
      <c r="A69" s="101" t="inlineStr">
        <is>
          <t>Mauritania</t>
        </is>
      </c>
      <c r="B69" s="62">
        <f t="array" ref="B69">INDEX(Countries!$D$2:$D$255, MATCH(A69, Countries!$B$2:$B$255, 0))
</f>
        <v/>
      </c>
      <c r="C69" s="89" t="inlineStr">
        <is>
          <t>Mangrove</t>
        </is>
      </c>
      <c r="D69" s="54">
        <f t="array" ref="D69">if($C69="Mangrove",index('Mangrove extent'!$A$5:$X1000,match($A69,'Mangrove extent'!$A$5:$A1000,0),match('Mangrove extent'!$B$4,'Mangrove extent'!$A$5:$X$5,0)), if($C69="Seagrass", index('Seagrass extent'!$A$5:$I$257,match($A69,'Seagrass extent'!$A$5:$A1000,0),match('Seagrass extent'!$B$4,'Seagrass extent'!$A$5:$I$5,0)),"" ))</f>
        <v/>
      </c>
      <c r="E69" s="54">
        <f t="array" ref="E69">if($C69="Mangrove",index('Mangrove extent'!$A$5:$X1000,match($A69,'Mangrove extent'!$A$5:$A1000,0),match('Mangrove extent'!$C$4,'Mangrove extent'!$A$5:$X$5,0)), if($C69="Seagrass", "NoData", IF($C69="Salt marsh", "NoData")))</f>
        <v/>
      </c>
      <c r="F69" s="54">
        <f t="array" ref="F69">if($C69="Mangrove",index('Mangrove protected area'!$A$5:$AG1000,match($A69,'Mangrove protected area'!$A$5:$A1000,0),match('Mangrove protected area'!$B$4,'Mangrove protected area'!$A$5:$AG$5,0)), "NoData")</f>
        <v/>
      </c>
      <c r="G69" s="101" t="inlineStr">
        <is>
          <t>Global Mangrove Watch dataset for mangrove extent v4</t>
        </is>
      </c>
      <c r="H69" s="101" t="inlineStr">
        <is>
          <t>Global Mangrove Watch dataset for mangrove extent v4</t>
        </is>
      </c>
      <c r="I69" s="101" t="inlineStr">
        <is>
          <t>Global Mangrove Watch dataset for mangrove extent v4</t>
        </is>
      </c>
      <c r="J69" s="197" t="n"/>
      <c r="K69" s="197" t="n"/>
      <c r="L69" s="197" t="n"/>
      <c r="M69" s="197" t="n"/>
      <c r="N69" s="197" t="n"/>
      <c r="O69" s="197" t="n"/>
      <c r="P69" s="197" t="n"/>
      <c r="Q69" s="197" t="n"/>
      <c r="R69" s="197" t="n"/>
      <c r="S69" s="197" t="n"/>
      <c r="T69" s="197" t="n"/>
      <c r="U69" s="197" t="n"/>
    </row>
    <row r="70" ht="12.75" customHeight="1" s="198">
      <c r="A70" s="101" t="inlineStr">
        <is>
          <t>Mauritius</t>
        </is>
      </c>
      <c r="B70" s="62">
        <f t="array" ref="B70">INDEX(Countries!$D$2:$D$255, MATCH(A70, Countries!$B$2:$B$255, 0))
</f>
        <v/>
      </c>
      <c r="C70" s="89" t="inlineStr">
        <is>
          <t>Mangrove</t>
        </is>
      </c>
      <c r="D70" s="54">
        <f t="array" ref="D70">if($C70="Mangrove",index('Mangrove extent'!$A$5:$X1000,match($A70,'Mangrove extent'!$A$5:$A1000,0),match('Mangrove extent'!$B$4,'Mangrove extent'!$A$5:$X$5,0)), if($C70="Seagrass", index('Seagrass extent'!$A$5:$I$257,match($A70,'Seagrass extent'!$A$5:$A1000,0),match('Seagrass extent'!$B$4,'Seagrass extent'!$A$5:$I$5,0)),"" ))</f>
        <v/>
      </c>
      <c r="E70" s="54">
        <f t="array" ref="E70">if($C70="Mangrove",index('Mangrove extent'!$A$5:$X1000,match($A70,'Mangrove extent'!$A$5:$A1000,0),match('Mangrove extent'!$C$4,'Mangrove extent'!$A$5:$X$5,0)), if($C70="Seagrass", "NoData", IF($C70="Salt marsh", "NoData")))</f>
        <v/>
      </c>
      <c r="F70" s="54">
        <f t="array" ref="F70">if($C70="Mangrove",index('Mangrove protected area'!$A$5:$AG1000,match($A70,'Mangrove protected area'!$A$5:$A1000,0),match('Mangrove protected area'!$B$4,'Mangrove protected area'!$A$5:$AG$5,0)), "NoData")</f>
        <v/>
      </c>
      <c r="G70" s="101" t="inlineStr">
        <is>
          <t>Global Mangrove Watch dataset for mangrove extent v4</t>
        </is>
      </c>
      <c r="H70" s="101" t="inlineStr">
        <is>
          <t>Global Mangrove Watch dataset for mangrove extent v4</t>
        </is>
      </c>
      <c r="I70" s="101" t="inlineStr">
        <is>
          <t>Global Mangrove Watch dataset for mangrove extent v4</t>
        </is>
      </c>
      <c r="J70" s="197" t="n"/>
      <c r="K70" s="197" t="n"/>
      <c r="L70" s="197" t="n"/>
      <c r="M70" s="197" t="n"/>
      <c r="N70" s="197" t="n"/>
      <c r="O70" s="197" t="n"/>
      <c r="P70" s="197" t="n"/>
      <c r="Q70" s="197" t="n"/>
      <c r="R70" s="197" t="n"/>
      <c r="S70" s="197" t="n"/>
      <c r="T70" s="197" t="n"/>
      <c r="U70" s="197" t="n"/>
    </row>
    <row r="71" ht="12.75" customHeight="1" s="198">
      <c r="A71" s="101" t="inlineStr">
        <is>
          <t>Mayotte</t>
        </is>
      </c>
      <c r="B71" s="62">
        <f t="array" ref="B71">INDEX(Countries!$D$2:$D$255, MATCH(A71, Countries!$B$2:$B$255, 0))
</f>
        <v/>
      </c>
      <c r="C71" s="89" t="inlineStr">
        <is>
          <t>Mangrove</t>
        </is>
      </c>
      <c r="D71" s="54">
        <f t="array" ref="D71">if($C71="Mangrove",index('Mangrove extent'!$A$5:$X1000,match($A71,'Mangrove extent'!$A$5:$A1000,0),match('Mangrove extent'!$B$4,'Mangrove extent'!$A$5:$X$5,0)), if($C71="Seagrass", index('Seagrass extent'!$A$5:$I$257,match($A71,'Seagrass extent'!$A$5:$A1000,0),match('Seagrass extent'!$B$4,'Seagrass extent'!$A$5:$I$5,0)),"" ))</f>
        <v/>
      </c>
      <c r="E71" s="54">
        <f t="array" ref="E71">if($C71="Mangrove",index('Mangrove extent'!$A$5:$X1000,match($A71,'Mangrove extent'!$A$5:$A1000,0),match('Mangrove extent'!$C$4,'Mangrove extent'!$A$5:$X$5,0)), if($C71="Seagrass", "NoData", IF($C71="Salt marsh", "NoData")))</f>
        <v/>
      </c>
      <c r="F71" s="54">
        <f t="array" ref="F71">if($C71="Mangrove",index('Mangrove protected area'!$A$5:$AG1000,match($A71,'Mangrove protected area'!$A$5:$A1000,0),match('Mangrove protected area'!$B$4,'Mangrove protected area'!$A$5:$AG$5,0)), "NoData")</f>
        <v/>
      </c>
      <c r="G71" s="101" t="inlineStr">
        <is>
          <t>Global Mangrove Watch dataset for mangrove extent v4</t>
        </is>
      </c>
      <c r="H71" s="101" t="inlineStr">
        <is>
          <t>Global Mangrove Watch dataset for mangrove extent v4</t>
        </is>
      </c>
      <c r="I71" s="101" t="inlineStr">
        <is>
          <t>Global Mangrove Watch dataset for mangrove extent v4</t>
        </is>
      </c>
      <c r="J71" s="197" t="n"/>
      <c r="K71" s="197" t="n"/>
      <c r="L71" s="197" t="n"/>
      <c r="M71" s="197" t="n"/>
      <c r="N71" s="197" t="n"/>
      <c r="O71" s="197" t="n"/>
      <c r="P71" s="197" t="n"/>
      <c r="Q71" s="197" t="n"/>
      <c r="R71" s="197" t="n"/>
      <c r="S71" s="197" t="n"/>
      <c r="T71" s="197" t="n"/>
      <c r="U71" s="197" t="n"/>
    </row>
    <row r="72" ht="12.75" customHeight="1" s="198">
      <c r="A72" s="101" t="inlineStr">
        <is>
          <t>Micronesia (Federated States of)</t>
        </is>
      </c>
      <c r="B72" s="62">
        <f t="array" ref="B72">INDEX(Countries!$D$2:$D$255, MATCH(A72, Countries!$B$2:$B$255, 0))
</f>
        <v/>
      </c>
      <c r="C72" s="89" t="inlineStr">
        <is>
          <t>Mangrove</t>
        </is>
      </c>
      <c r="D72" s="54">
        <f t="array" ref="D72">if($C72="Mangrove",index('Mangrove extent'!$A$5:$X1000,match($A72,'Mangrove extent'!$A$5:$A1000,0),match('Mangrove extent'!$B$4,'Mangrove extent'!$A$5:$X$5,0)), if($C72="Seagrass", index('Seagrass extent'!$A$5:$I$257,match($A72,'Seagrass extent'!$A$5:$A1000,0),match('Seagrass extent'!$B$4,'Seagrass extent'!$A$5:$I$5,0)),"" ))</f>
        <v/>
      </c>
      <c r="E72" s="54">
        <f t="array" ref="E72">if($C72="Mangrove",index('Mangrove extent'!$A$5:$X1000,match($A72,'Mangrove extent'!$A$5:$A1000,0),match('Mangrove extent'!$C$4,'Mangrove extent'!$A$5:$X$5,0)), if($C72="Seagrass", "NoData", IF($C72="Salt marsh", "NoData")))</f>
        <v/>
      </c>
      <c r="F72" s="54">
        <f t="array" ref="F72">if($C72="Mangrove",index('Mangrove protected area'!$A$5:$AG1000,match($A72,'Mangrove protected area'!$A$5:$A1000,0),match('Mangrove protected area'!$B$4,'Mangrove protected area'!$A$5:$AG$5,0)), "NoData")</f>
        <v/>
      </c>
      <c r="G72" s="101" t="inlineStr">
        <is>
          <t>Global Mangrove Watch dataset for mangrove extent v4</t>
        </is>
      </c>
      <c r="H72" s="101" t="inlineStr">
        <is>
          <t>Global Mangrove Watch dataset for mangrove extent v4</t>
        </is>
      </c>
      <c r="I72" s="101" t="inlineStr">
        <is>
          <t>Global Mangrove Watch dataset for mangrove extent v4</t>
        </is>
      </c>
      <c r="J72" s="197" t="n"/>
      <c r="K72" s="197" t="n"/>
      <c r="L72" s="197" t="n"/>
      <c r="M72" s="197" t="n"/>
      <c r="N72" s="197" t="n"/>
      <c r="O72" s="197" t="n"/>
      <c r="P72" s="197" t="n"/>
      <c r="Q72" s="197" t="n"/>
      <c r="R72" s="197" t="n"/>
      <c r="S72" s="197" t="n"/>
      <c r="T72" s="197" t="n"/>
      <c r="U72" s="197" t="n"/>
    </row>
    <row r="73" ht="12.75" customHeight="1" s="198">
      <c r="A73" s="101" t="inlineStr">
        <is>
          <t>Mozambique</t>
        </is>
      </c>
      <c r="B73" s="62">
        <f t="array" ref="B73">INDEX(Countries!$D$2:$D$255, MATCH(A73, Countries!$B$2:$B$255, 0))
</f>
        <v/>
      </c>
      <c r="C73" s="89" t="inlineStr">
        <is>
          <t>Mangrove</t>
        </is>
      </c>
      <c r="D73" s="54">
        <f t="array" ref="D73">if($C73="Mangrove",index('Mangrove extent'!$A$5:$X1000,match($A73,'Mangrove extent'!$A$5:$A1000,0),match('Mangrove extent'!$B$4,'Mangrove extent'!$A$5:$X$5,0)), if($C73="Seagrass", index('Seagrass extent'!$A$5:$I$257,match($A73,'Seagrass extent'!$A$5:$A1000,0),match('Seagrass extent'!$B$4,'Seagrass extent'!$A$5:$I$5,0)),"" ))</f>
        <v/>
      </c>
      <c r="E73" s="54">
        <f t="array" ref="E73">if($C73="Mangrove",index('Mangrove extent'!$A$5:$X1000,match($A73,'Mangrove extent'!$A$5:$A1000,0),match('Mangrove extent'!$C$4,'Mangrove extent'!$A$5:$X$5,0)), if($C73="Seagrass", "NoData", IF($C73="Salt marsh", "NoData")))</f>
        <v/>
      </c>
      <c r="F73" s="54">
        <f t="array" ref="F73">if($C73="Mangrove",index('Mangrove protected area'!$A$5:$AG1000,match($A73,'Mangrove protected area'!$A$5:$A1000,0),match('Mangrove protected area'!$B$4,'Mangrove protected area'!$A$5:$AG$5,0)), "NoData")</f>
        <v/>
      </c>
      <c r="G73" s="101" t="inlineStr">
        <is>
          <t>Global Mangrove Watch dataset for mangrove extent v4</t>
        </is>
      </c>
      <c r="H73" s="101" t="inlineStr">
        <is>
          <t>Global Mangrove Watch dataset for mangrove extent v4</t>
        </is>
      </c>
      <c r="I73" s="101" t="inlineStr">
        <is>
          <t>Global Mangrove Watch dataset for mangrove extent v4</t>
        </is>
      </c>
      <c r="J73" s="197" t="n"/>
      <c r="K73" s="197" t="n"/>
      <c r="L73" s="197" t="n"/>
      <c r="M73" s="197" t="n"/>
      <c r="N73" s="197" t="n"/>
      <c r="O73" s="197" t="n"/>
      <c r="P73" s="197" t="n"/>
      <c r="Q73" s="197" t="n"/>
      <c r="R73" s="197" t="n"/>
      <c r="S73" s="197" t="n"/>
      <c r="T73" s="197" t="n"/>
      <c r="U73" s="197" t="n"/>
    </row>
    <row r="74" ht="12.75" customHeight="1" s="198">
      <c r="A74" s="101" t="inlineStr">
        <is>
          <t>Myanmar</t>
        </is>
      </c>
      <c r="B74" s="62">
        <f t="array" ref="B74">INDEX(Countries!$D$2:$D$255, MATCH(A74, Countries!$B$2:$B$255, 0))
</f>
        <v/>
      </c>
      <c r="C74" s="89" t="inlineStr">
        <is>
          <t>Mangrove</t>
        </is>
      </c>
      <c r="D74" s="54">
        <f t="array" ref="D74">if($C74="Mangrove",index('Mangrove extent'!$A$5:$X1000,match($A74,'Mangrove extent'!$A$5:$A1000,0),match('Mangrove extent'!$B$4,'Mangrove extent'!$A$5:$X$5,0)), if($C74="Seagrass", index('Seagrass extent'!$A$5:$I$257,match($A74,'Seagrass extent'!$A$5:$A1000,0),match('Seagrass extent'!$B$4,'Seagrass extent'!$A$5:$I$5,0)),"" ))</f>
        <v/>
      </c>
      <c r="E74" s="54">
        <f t="array" ref="E74">if($C74="Mangrove",index('Mangrove extent'!$A$5:$X1000,match($A74,'Mangrove extent'!$A$5:$A1000,0),match('Mangrove extent'!$C$4,'Mangrove extent'!$A$5:$X$5,0)), if($C74="Seagrass", "NoData", IF($C74="Salt marsh", "NoData")))</f>
        <v/>
      </c>
      <c r="F74" s="54">
        <f t="array" ref="F74">if($C74="Mangrove",index('Mangrove protected area'!$A$5:$AG1000,match($A74,'Mangrove protected area'!$A$5:$A1000,0),match('Mangrove protected area'!$B$4,'Mangrove protected area'!$A$5:$AG$5,0)), "NoData")</f>
        <v/>
      </c>
      <c r="G74" s="101" t="inlineStr">
        <is>
          <t>Global Mangrove Watch dataset for mangrove extent v4</t>
        </is>
      </c>
      <c r="H74" s="101" t="inlineStr">
        <is>
          <t>Global Mangrove Watch dataset for mangrove extent v4</t>
        </is>
      </c>
      <c r="I74" s="101" t="inlineStr">
        <is>
          <t>Global Mangrove Watch dataset for mangrove extent v4</t>
        </is>
      </c>
      <c r="J74" s="197" t="n"/>
      <c r="K74" s="197" t="n"/>
      <c r="L74" s="197" t="n"/>
      <c r="M74" s="197" t="n"/>
      <c r="N74" s="197" t="n"/>
      <c r="O74" s="197" t="n"/>
      <c r="P74" s="197" t="n"/>
      <c r="Q74" s="197" t="n"/>
      <c r="R74" s="197" t="n"/>
      <c r="S74" s="197" t="n"/>
      <c r="T74" s="197" t="n"/>
      <c r="U74" s="197" t="n"/>
    </row>
    <row r="75" ht="12.75" customHeight="1" s="198">
      <c r="A75" s="101" t="inlineStr">
        <is>
          <t>New Caledonia</t>
        </is>
      </c>
      <c r="B75" s="62">
        <f t="array" ref="B75">INDEX(Countries!$D$2:$D$255, MATCH(A75, Countries!$B$2:$B$255, 0))
</f>
        <v/>
      </c>
      <c r="C75" s="89" t="inlineStr">
        <is>
          <t>Mangrove</t>
        </is>
      </c>
      <c r="D75" s="54">
        <f t="array" ref="D75">if($C75="Mangrove",index('Mangrove extent'!$A$5:$X1000,match($A75,'Mangrove extent'!$A$5:$A1000,0),match('Mangrove extent'!$B$4,'Mangrove extent'!$A$5:$X$5,0)), if($C75="Seagrass", index('Seagrass extent'!$A$5:$I$257,match($A75,'Seagrass extent'!$A$5:$A1000,0),match('Seagrass extent'!$B$4,'Seagrass extent'!$A$5:$I$5,0)),"" ))</f>
        <v/>
      </c>
      <c r="E75" s="54">
        <f t="array" ref="E75">if($C75="Mangrove",index('Mangrove extent'!$A$5:$X1000,match($A75,'Mangrove extent'!$A$5:$A1000,0),match('Mangrove extent'!$C$4,'Mangrove extent'!$A$5:$X$5,0)), if($C75="Seagrass", "NoData", IF($C75="Salt marsh", "NoData")))</f>
        <v/>
      </c>
      <c r="F75" s="54">
        <f t="array" ref="F75">if($C75="Mangrove",index('Mangrove protected area'!$A$5:$AG1000,match($A75,'Mangrove protected area'!$A$5:$A1000,0),match('Mangrove protected area'!$B$4,'Mangrove protected area'!$A$5:$AG$5,0)), "NoData")</f>
        <v/>
      </c>
      <c r="G75" s="101" t="inlineStr">
        <is>
          <t>Global Mangrove Watch dataset for mangrove extent v4</t>
        </is>
      </c>
      <c r="H75" s="101" t="inlineStr">
        <is>
          <t>Global Mangrove Watch dataset for mangrove extent v4</t>
        </is>
      </c>
      <c r="I75" s="101" t="inlineStr">
        <is>
          <t>Global Mangrove Watch dataset for mangrove extent v4</t>
        </is>
      </c>
      <c r="J75" s="197" t="n"/>
      <c r="K75" s="197" t="n"/>
      <c r="L75" s="197" t="n"/>
      <c r="M75" s="197" t="n"/>
      <c r="N75" s="197" t="n"/>
      <c r="O75" s="197" t="n"/>
      <c r="P75" s="197" t="n"/>
      <c r="Q75" s="197" t="n"/>
      <c r="R75" s="197" t="n"/>
      <c r="S75" s="197" t="n"/>
      <c r="T75" s="197" t="n"/>
      <c r="U75" s="197" t="n"/>
    </row>
    <row r="76" ht="12.75" customHeight="1" s="198">
      <c r="A76" s="101" t="inlineStr">
        <is>
          <t>New Zealand</t>
        </is>
      </c>
      <c r="B76" s="62">
        <f t="array" ref="B76">INDEX(Countries!$D$2:$D$255, MATCH(A76, Countries!$B$2:$B$255, 0))
</f>
        <v/>
      </c>
      <c r="C76" s="89" t="inlineStr">
        <is>
          <t>Mangrove</t>
        </is>
      </c>
      <c r="D76" s="54">
        <f t="array" ref="D76">if($C76="Mangrove",index('Mangrove extent'!$A$5:$X1000,match($A76,'Mangrove extent'!$A$5:$A1000,0),match('Mangrove extent'!$B$4,'Mangrove extent'!$A$5:$X$5,0)), if($C76="Seagrass", index('Seagrass extent'!$A$5:$I$257,match($A76,'Seagrass extent'!$A$5:$A1000,0),match('Seagrass extent'!$B$4,'Seagrass extent'!$A$5:$I$5,0)),"" ))</f>
        <v/>
      </c>
      <c r="E76" s="54">
        <f t="array" ref="E76">if($C76="Mangrove",index('Mangrove extent'!$A$5:$X1000,match($A76,'Mangrove extent'!$A$5:$A1000,0),match('Mangrove extent'!$C$4,'Mangrove extent'!$A$5:$X$5,0)), if($C76="Seagrass", "NoData", IF($C76="Salt marsh", "NoData")))</f>
        <v/>
      </c>
      <c r="F76" s="54">
        <f t="array" ref="F76">if($C76="Mangrove",index('Mangrove protected area'!$A$5:$AG1000,match($A76,'Mangrove protected area'!$A$5:$A1000,0),match('Mangrove protected area'!$B$4,'Mangrove protected area'!$A$5:$AG$5,0)), "NoData")</f>
        <v/>
      </c>
      <c r="G76" s="101" t="inlineStr">
        <is>
          <t>Global Mangrove Watch dataset for mangrove extent v4</t>
        </is>
      </c>
      <c r="H76" s="101" t="inlineStr">
        <is>
          <t>Global Mangrove Watch dataset for mangrove extent v4</t>
        </is>
      </c>
      <c r="I76" s="101" t="inlineStr">
        <is>
          <t>Global Mangrove Watch dataset for mangrove extent v4</t>
        </is>
      </c>
      <c r="J76" s="197" t="n"/>
      <c r="K76" s="197" t="n"/>
      <c r="L76" s="197" t="n"/>
      <c r="M76" s="197" t="n"/>
      <c r="N76" s="197" t="n"/>
      <c r="O76" s="197" t="n"/>
      <c r="P76" s="197" t="n"/>
      <c r="Q76" s="197" t="n"/>
      <c r="R76" s="197" t="n"/>
      <c r="S76" s="197" t="n"/>
      <c r="T76" s="197" t="n"/>
      <c r="U76" s="197" t="n"/>
    </row>
    <row r="77" ht="12.75" customHeight="1" s="198">
      <c r="A77" s="101" t="inlineStr">
        <is>
          <t>Nicaragua</t>
        </is>
      </c>
      <c r="B77" s="62">
        <f t="array" ref="B77">INDEX(Countries!$D$2:$D$255, MATCH(A77, Countries!$B$2:$B$255, 0))
</f>
        <v/>
      </c>
      <c r="C77" s="89" t="inlineStr">
        <is>
          <t>Mangrove</t>
        </is>
      </c>
      <c r="D77" s="54">
        <f t="array" ref="D77">if($C77="Mangrove",index('Mangrove extent'!$A$5:$X1000,match($A77,'Mangrove extent'!$A$5:$A1000,0),match('Mangrove extent'!$B$4,'Mangrove extent'!$A$5:$X$5,0)), if($C77="Seagrass", index('Seagrass extent'!$A$5:$I$257,match($A77,'Seagrass extent'!$A$5:$A1000,0),match('Seagrass extent'!$B$4,'Seagrass extent'!$A$5:$I$5,0)),"" ))</f>
        <v/>
      </c>
      <c r="E77" s="54">
        <f t="array" ref="E77">if($C77="Mangrove",index('Mangrove extent'!$A$5:$X1000,match($A77,'Mangrove extent'!$A$5:$A1000,0),match('Mangrove extent'!$C$4,'Mangrove extent'!$A$5:$X$5,0)), if($C77="Seagrass", "NoData", IF($C77="Salt marsh", "NoData")))</f>
        <v/>
      </c>
      <c r="F77" s="54">
        <f t="array" ref="F77">if($C77="Mangrove",index('Mangrove protected area'!$A$5:$AG1000,match($A77,'Mangrove protected area'!$A$5:$A1000,0),match('Mangrove protected area'!$B$4,'Mangrove protected area'!$A$5:$AG$5,0)), "NoData")</f>
        <v/>
      </c>
      <c r="G77" s="101" t="inlineStr">
        <is>
          <t>Global Mangrove Watch dataset for mangrove extent v4</t>
        </is>
      </c>
      <c r="H77" s="101" t="inlineStr">
        <is>
          <t>Global Mangrove Watch dataset for mangrove extent v4</t>
        </is>
      </c>
      <c r="I77" s="101" t="inlineStr">
        <is>
          <t>Global Mangrove Watch dataset for mangrove extent v4</t>
        </is>
      </c>
      <c r="J77" s="197" t="n"/>
      <c r="K77" s="197" t="n"/>
      <c r="L77" s="197" t="n"/>
      <c r="M77" s="197" t="n"/>
      <c r="N77" s="197" t="n"/>
      <c r="O77" s="197" t="n"/>
      <c r="P77" s="197" t="n"/>
      <c r="Q77" s="197" t="n"/>
      <c r="R77" s="197" t="n"/>
      <c r="S77" s="197" t="n"/>
      <c r="T77" s="197" t="n"/>
      <c r="U77" s="197" t="n"/>
    </row>
    <row r="78" ht="12.75" customHeight="1" s="198">
      <c r="A78" s="101" t="inlineStr">
        <is>
          <t>Nigeria</t>
        </is>
      </c>
      <c r="B78" s="62">
        <f t="array" ref="B78">INDEX(Countries!$D$2:$D$255, MATCH(A78, Countries!$B$2:$B$255, 0))
</f>
        <v/>
      </c>
      <c r="C78" s="89" t="inlineStr">
        <is>
          <t>Mangrove</t>
        </is>
      </c>
      <c r="D78" s="54">
        <f t="array" ref="D78">if($C78="Mangrove",index('Mangrove extent'!$A$5:$X1000,match($A78,'Mangrove extent'!$A$5:$A1000,0),match('Mangrove extent'!$B$4,'Mangrove extent'!$A$5:$X$5,0)), if($C78="Seagrass", index('Seagrass extent'!$A$5:$I$257,match($A78,'Seagrass extent'!$A$5:$A1000,0),match('Seagrass extent'!$B$4,'Seagrass extent'!$A$5:$I$5,0)),"" ))</f>
        <v/>
      </c>
      <c r="E78" s="54">
        <f t="array" ref="E78">if($C78="Mangrove",index('Mangrove extent'!$A$5:$X1000,match($A78,'Mangrove extent'!$A$5:$A1000,0),match('Mangrove extent'!$C$4,'Mangrove extent'!$A$5:$X$5,0)), if($C78="Seagrass", "NoData", IF($C78="Salt marsh", "NoData")))</f>
        <v/>
      </c>
      <c r="F78" s="54">
        <f t="array" ref="F78">if($C78="Mangrove",index('Mangrove protected area'!$A$5:$AG1000,match($A78,'Mangrove protected area'!$A$5:$A1000,0),match('Mangrove protected area'!$B$4,'Mangrove protected area'!$A$5:$AG$5,0)), "NoData")</f>
        <v/>
      </c>
      <c r="G78" s="101" t="inlineStr">
        <is>
          <t>Global Mangrove Watch dataset for mangrove extent v4</t>
        </is>
      </c>
      <c r="H78" s="101" t="inlineStr">
        <is>
          <t>Global Mangrove Watch dataset for mangrove extent v4</t>
        </is>
      </c>
      <c r="I78" s="101" t="inlineStr">
        <is>
          <t>Global Mangrove Watch dataset for mangrove extent v4</t>
        </is>
      </c>
      <c r="J78" s="197" t="n"/>
      <c r="K78" s="197" t="n"/>
      <c r="L78" s="197" t="n"/>
      <c r="M78" s="197" t="n"/>
      <c r="N78" s="197" t="n"/>
      <c r="O78" s="197" t="n"/>
      <c r="P78" s="197" t="n"/>
      <c r="Q78" s="197" t="n"/>
      <c r="R78" s="197" t="n"/>
      <c r="S78" s="197" t="n"/>
      <c r="T78" s="197" t="n"/>
      <c r="U78" s="197" t="n"/>
    </row>
    <row r="79" ht="12.75" customHeight="1" s="198">
      <c r="A79" s="101" t="inlineStr">
        <is>
          <t>Oman</t>
        </is>
      </c>
      <c r="B79" s="62">
        <f t="array" ref="B79">INDEX(Countries!$D$2:$D$255, MATCH(A79, Countries!$B$2:$B$255, 0))
</f>
        <v/>
      </c>
      <c r="C79" s="89" t="inlineStr">
        <is>
          <t>Mangrove</t>
        </is>
      </c>
      <c r="D79" s="54">
        <f t="array" ref="D79">if($C79="Mangrove",index('Mangrove extent'!$A$5:$X1000,match($A79,'Mangrove extent'!$A$5:$A1000,0),match('Mangrove extent'!$B$4,'Mangrove extent'!$A$5:$X$5,0)), if($C79="Seagrass", index('Seagrass extent'!$A$5:$I$257,match($A79,'Seagrass extent'!$A$5:$A1000,0),match('Seagrass extent'!$B$4,'Seagrass extent'!$A$5:$I$5,0)),"" ))</f>
        <v/>
      </c>
      <c r="E79" s="54">
        <f t="array" ref="E79">if($C79="Mangrove",index('Mangrove extent'!$A$5:$X1000,match($A79,'Mangrove extent'!$A$5:$A1000,0),match('Mangrove extent'!$C$4,'Mangrove extent'!$A$5:$X$5,0)), if($C79="Seagrass", "NoData", IF($C79="Salt marsh", "NoData")))</f>
        <v/>
      </c>
      <c r="F79" s="54">
        <f t="array" ref="F79">if($C79="Mangrove",index('Mangrove protected area'!$A$5:$AG1000,match($A79,'Mangrove protected area'!$A$5:$A1000,0),match('Mangrove protected area'!$B$4,'Mangrove protected area'!$A$5:$AG$5,0)), "NoData")</f>
        <v/>
      </c>
      <c r="G79" s="101" t="inlineStr">
        <is>
          <t>Global Mangrove Watch dataset for mangrove extent v4</t>
        </is>
      </c>
      <c r="H79" s="101" t="inlineStr">
        <is>
          <t>Global Mangrove Watch dataset for mangrove extent v4</t>
        </is>
      </c>
      <c r="I79" s="101" t="inlineStr">
        <is>
          <t>Global Mangrove Watch dataset for mangrove extent v4</t>
        </is>
      </c>
      <c r="J79" s="197" t="n"/>
      <c r="K79" s="197" t="n"/>
      <c r="L79" s="197" t="n"/>
      <c r="M79" s="197" t="n"/>
      <c r="N79" s="197" t="n"/>
      <c r="O79" s="197" t="n"/>
      <c r="P79" s="197" t="n"/>
      <c r="Q79" s="197" t="n"/>
      <c r="R79" s="197" t="n"/>
      <c r="S79" s="197" t="n"/>
      <c r="T79" s="197" t="n"/>
      <c r="U79" s="197" t="n"/>
    </row>
    <row r="80" ht="12.75" customHeight="1" s="198">
      <c r="A80" s="101" t="inlineStr">
        <is>
          <t>Pakistan</t>
        </is>
      </c>
      <c r="B80" s="62">
        <f t="array" ref="B80">INDEX(Countries!$D$2:$D$255, MATCH(A80, Countries!$B$2:$B$255, 0))
</f>
        <v/>
      </c>
      <c r="C80" s="89" t="inlineStr">
        <is>
          <t>Mangrove</t>
        </is>
      </c>
      <c r="D80" s="54">
        <f t="array" ref="D80">if($C80="Mangrove",index('Mangrove extent'!$A$5:$X1000,match($A80,'Mangrove extent'!$A$5:$A1000,0),match('Mangrove extent'!$B$4,'Mangrove extent'!$A$5:$X$5,0)), if($C80="Seagrass", index('Seagrass extent'!$A$5:$I$257,match($A80,'Seagrass extent'!$A$5:$A1000,0),match('Seagrass extent'!$B$4,'Seagrass extent'!$A$5:$I$5,0)),"" ))</f>
        <v/>
      </c>
      <c r="E80" s="54">
        <f t="array" ref="E80">if($C80="Mangrove",index('Mangrove extent'!$A$5:$X1000,match($A80,'Mangrove extent'!$A$5:$A1000,0),match('Mangrove extent'!$C$4,'Mangrove extent'!$A$5:$X$5,0)), if($C80="Seagrass", "NoData", IF($C80="Salt marsh", "NoData")))</f>
        <v/>
      </c>
      <c r="F80" s="54">
        <f t="array" ref="F80">if($C80="Mangrove",index('Mangrove protected area'!$A$5:$AG1000,match($A80,'Mangrove protected area'!$A$5:$A1000,0),match('Mangrove protected area'!$B$4,'Mangrove protected area'!$A$5:$AG$5,0)), "NoData")</f>
        <v/>
      </c>
      <c r="G80" s="101" t="inlineStr">
        <is>
          <t>Global Mangrove Watch dataset for mangrove extent v4</t>
        </is>
      </c>
      <c r="H80" s="101" t="inlineStr">
        <is>
          <t>Global Mangrove Watch dataset for mangrove extent v4</t>
        </is>
      </c>
      <c r="I80" s="101" t="inlineStr">
        <is>
          <t>Global Mangrove Watch dataset for mangrove extent v4</t>
        </is>
      </c>
      <c r="J80" s="197" t="n"/>
      <c r="K80" s="197" t="n"/>
      <c r="L80" s="197" t="n"/>
      <c r="M80" s="197" t="n"/>
      <c r="N80" s="197" t="n"/>
      <c r="O80" s="197" t="n"/>
      <c r="P80" s="197" t="n"/>
      <c r="Q80" s="197" t="n"/>
      <c r="R80" s="197" t="n"/>
      <c r="S80" s="197" t="n"/>
      <c r="T80" s="197" t="n"/>
      <c r="U80" s="197" t="n"/>
    </row>
    <row r="81" ht="12.75" customHeight="1" s="198">
      <c r="A81" s="101" t="inlineStr">
        <is>
          <t>Palau</t>
        </is>
      </c>
      <c r="B81" s="62">
        <f t="array" ref="B81">INDEX(Countries!$D$2:$D$255, MATCH(A81, Countries!$B$2:$B$255, 0))
</f>
        <v/>
      </c>
      <c r="C81" s="89" t="inlineStr">
        <is>
          <t>Mangrove</t>
        </is>
      </c>
      <c r="D81" s="54">
        <f t="array" ref="D81">if($C81="Mangrove",index('Mangrove extent'!$A$5:$X1000,match($A81,'Mangrove extent'!$A$5:$A1000,0),match('Mangrove extent'!$B$4,'Mangrove extent'!$A$5:$X$5,0)), if($C81="Seagrass", index('Seagrass extent'!$A$5:$I$257,match($A81,'Seagrass extent'!$A$5:$A1000,0),match('Seagrass extent'!$B$4,'Seagrass extent'!$A$5:$I$5,0)),"" ))</f>
        <v/>
      </c>
      <c r="E81" s="54">
        <f t="array" ref="E81">if($C81="Mangrove",index('Mangrove extent'!$A$5:$X1000,match($A81,'Mangrove extent'!$A$5:$A1000,0),match('Mangrove extent'!$C$4,'Mangrove extent'!$A$5:$X$5,0)), if($C81="Seagrass", "NoData", IF($C81="Salt marsh", "NoData")))</f>
        <v/>
      </c>
      <c r="F81" s="54">
        <f t="array" ref="F81">if($C81="Mangrove",index('Mangrove protected area'!$A$5:$AG1000,match($A81,'Mangrove protected area'!$A$5:$A1000,0),match('Mangrove protected area'!$B$4,'Mangrove protected area'!$A$5:$AG$5,0)), "NoData")</f>
        <v/>
      </c>
      <c r="G81" s="101" t="inlineStr">
        <is>
          <t>Global Mangrove Watch dataset for mangrove extent v4</t>
        </is>
      </c>
      <c r="H81" s="101" t="inlineStr">
        <is>
          <t>Global Mangrove Watch dataset for mangrove extent v4</t>
        </is>
      </c>
      <c r="I81" s="101" t="inlineStr">
        <is>
          <t>Global Mangrove Watch dataset for mangrove extent v4</t>
        </is>
      </c>
      <c r="J81" s="197" t="n"/>
      <c r="K81" s="197" t="n"/>
      <c r="L81" s="197" t="n"/>
      <c r="M81" s="197" t="n"/>
      <c r="N81" s="197" t="n"/>
      <c r="O81" s="197" t="n"/>
      <c r="P81" s="197" t="n"/>
      <c r="Q81" s="197" t="n"/>
      <c r="R81" s="197" t="n"/>
      <c r="S81" s="197" t="n"/>
      <c r="T81" s="197" t="n"/>
      <c r="U81" s="197" t="n"/>
    </row>
    <row r="82" ht="12.75" customHeight="1" s="198">
      <c r="A82" s="101" t="inlineStr">
        <is>
          <t>Panama</t>
        </is>
      </c>
      <c r="B82" s="62">
        <f t="array" ref="B82">INDEX(Countries!$D$2:$D$255, MATCH(A82, Countries!$B$2:$B$255, 0))
</f>
        <v/>
      </c>
      <c r="C82" s="89" t="inlineStr">
        <is>
          <t>Mangrove</t>
        </is>
      </c>
      <c r="D82" s="54">
        <f t="array" ref="D82">if($C82="Mangrove",index('Mangrove extent'!$A$5:$X1000,match($A82,'Mangrove extent'!$A$5:$A1000,0),match('Mangrove extent'!$B$4,'Mangrove extent'!$A$5:$X$5,0)), if($C82="Seagrass", index('Seagrass extent'!$A$5:$I$257,match($A82,'Seagrass extent'!$A$5:$A1000,0),match('Seagrass extent'!$B$4,'Seagrass extent'!$A$5:$I$5,0)),"" ))</f>
        <v/>
      </c>
      <c r="E82" s="54">
        <f t="array" ref="E82">if($C82="Mangrove",index('Mangrove extent'!$A$5:$X1000,match($A82,'Mangrove extent'!$A$5:$A1000,0),match('Mangrove extent'!$C$4,'Mangrove extent'!$A$5:$X$5,0)), if($C82="Seagrass", "NoData", IF($C82="Salt marsh", "NoData")))</f>
        <v/>
      </c>
      <c r="F82" s="54">
        <f t="array" ref="F82">if($C82="Mangrove",index('Mangrove protected area'!$A$5:$AG1000,match($A82,'Mangrove protected area'!$A$5:$A1000,0),match('Mangrove protected area'!$B$4,'Mangrove protected area'!$A$5:$AG$5,0)), "NoData")</f>
        <v/>
      </c>
      <c r="G82" s="101" t="inlineStr">
        <is>
          <t>Global Mangrove Watch dataset for mangrove extent v4</t>
        </is>
      </c>
      <c r="H82" s="101" t="inlineStr">
        <is>
          <t>Global Mangrove Watch dataset for mangrove extent v4</t>
        </is>
      </c>
      <c r="I82" s="101" t="inlineStr">
        <is>
          <t>Global Mangrove Watch dataset for mangrove extent v4</t>
        </is>
      </c>
      <c r="J82" s="197" t="n"/>
      <c r="K82" s="197" t="n"/>
      <c r="L82" s="197" t="n"/>
      <c r="M82" s="197" t="n"/>
      <c r="N82" s="197" t="n"/>
      <c r="O82" s="197" t="n"/>
      <c r="P82" s="197" t="n"/>
      <c r="Q82" s="197" t="n"/>
      <c r="R82" s="197" t="n"/>
      <c r="S82" s="197" t="n"/>
      <c r="T82" s="197" t="n"/>
      <c r="U82" s="197" t="n"/>
    </row>
    <row r="83" ht="12.75" customHeight="1" s="198">
      <c r="A83" s="101" t="inlineStr">
        <is>
          <t>Papua New Guinea</t>
        </is>
      </c>
      <c r="B83" s="62">
        <f t="array" ref="B83">INDEX(Countries!$D$2:$D$255, MATCH(A83, Countries!$B$2:$B$255, 0))
</f>
        <v/>
      </c>
      <c r="C83" s="89" t="inlineStr">
        <is>
          <t>Mangrove</t>
        </is>
      </c>
      <c r="D83" s="54">
        <f t="array" ref="D83">if($C83="Mangrove",index('Mangrove extent'!$A$5:$X1000,match($A83,'Mangrove extent'!$A$5:$A1000,0),match('Mangrove extent'!$B$4,'Mangrove extent'!$A$5:$X$5,0)), if($C83="Seagrass", index('Seagrass extent'!$A$5:$I$257,match($A83,'Seagrass extent'!$A$5:$A1000,0),match('Seagrass extent'!$B$4,'Seagrass extent'!$A$5:$I$5,0)),"" ))</f>
        <v/>
      </c>
      <c r="E83" s="54">
        <f t="array" ref="E83">if($C83="Mangrove",index('Mangrove extent'!$A$5:$X1000,match($A83,'Mangrove extent'!$A$5:$A1000,0),match('Mangrove extent'!$C$4,'Mangrove extent'!$A$5:$X$5,0)), if($C83="Seagrass", "NoData", IF($C83="Salt marsh", "NoData")))</f>
        <v/>
      </c>
      <c r="F83" s="54">
        <f t="array" ref="F83">if($C83="Mangrove",index('Mangrove protected area'!$A$5:$AG1000,match($A83,'Mangrove protected area'!$A$5:$A1000,0),match('Mangrove protected area'!$B$4,'Mangrove protected area'!$A$5:$AG$5,0)), "NoData")</f>
        <v/>
      </c>
      <c r="G83" s="101" t="inlineStr">
        <is>
          <t>Global Mangrove Watch dataset for mangrove extent v4</t>
        </is>
      </c>
      <c r="H83" s="101" t="inlineStr">
        <is>
          <t>Global Mangrove Watch dataset for mangrove extent v4</t>
        </is>
      </c>
      <c r="I83" s="101" t="inlineStr">
        <is>
          <t>Global Mangrove Watch dataset for mangrove extent v4</t>
        </is>
      </c>
      <c r="J83" s="197" t="n"/>
      <c r="K83" s="197" t="n"/>
      <c r="L83" s="197" t="n"/>
      <c r="M83" s="197" t="n"/>
      <c r="N83" s="197" t="n"/>
      <c r="O83" s="197" t="n"/>
      <c r="P83" s="197" t="n"/>
      <c r="Q83" s="197" t="n"/>
      <c r="R83" s="197" t="n"/>
      <c r="S83" s="197" t="n"/>
      <c r="T83" s="197" t="n"/>
      <c r="U83" s="197" t="n"/>
    </row>
    <row r="84" ht="12.75" customHeight="1" s="198">
      <c r="A84" s="101" t="inlineStr">
        <is>
          <t>Peru</t>
        </is>
      </c>
      <c r="B84" s="62">
        <f t="array" ref="B84">INDEX(Countries!$D$2:$D$255, MATCH(A84, Countries!$B$2:$B$255, 0))
</f>
        <v/>
      </c>
      <c r="C84" s="89" t="inlineStr">
        <is>
          <t>Mangrove</t>
        </is>
      </c>
      <c r="D84" s="54">
        <f t="array" ref="D84">if($C84="Mangrove",index('Mangrove extent'!$A$5:$X1000,match($A84,'Mangrove extent'!$A$5:$A1000,0),match('Mangrove extent'!$B$4,'Mangrove extent'!$A$5:$X$5,0)), if($C84="Seagrass", index('Seagrass extent'!$A$5:$I$257,match($A84,'Seagrass extent'!$A$5:$A1000,0),match('Seagrass extent'!$B$4,'Seagrass extent'!$A$5:$I$5,0)),"" ))</f>
        <v/>
      </c>
      <c r="E84" s="54">
        <f t="array" ref="E84">if($C84="Mangrove",index('Mangrove extent'!$A$5:$X1000,match($A84,'Mangrove extent'!$A$5:$A1000,0),match('Mangrove extent'!$C$4,'Mangrove extent'!$A$5:$X$5,0)), if($C84="Seagrass", "NoData", IF($C84="Salt marsh", "NoData")))</f>
        <v/>
      </c>
      <c r="F84" s="54">
        <f t="array" ref="F84">if($C84="Mangrove",index('Mangrove protected area'!$A$5:$AG1000,match($A84,'Mangrove protected area'!$A$5:$A1000,0),match('Mangrove protected area'!$B$4,'Mangrove protected area'!$A$5:$AG$5,0)), "NoData")</f>
        <v/>
      </c>
      <c r="G84" s="101" t="inlineStr">
        <is>
          <t>Global Mangrove Watch dataset for mangrove extent v4</t>
        </is>
      </c>
      <c r="H84" s="101" t="inlineStr">
        <is>
          <t>Global Mangrove Watch dataset for mangrove extent v4</t>
        </is>
      </c>
      <c r="I84" s="101" t="inlineStr">
        <is>
          <t>Global Mangrove Watch dataset for mangrove extent v4</t>
        </is>
      </c>
      <c r="J84" s="197" t="n"/>
      <c r="K84" s="197" t="n"/>
      <c r="L84" s="197" t="n"/>
      <c r="M84" s="197" t="n"/>
      <c r="N84" s="197" t="n"/>
      <c r="O84" s="197" t="n"/>
      <c r="P84" s="197" t="n"/>
      <c r="Q84" s="197" t="n"/>
      <c r="R84" s="197" t="n"/>
      <c r="S84" s="197" t="n"/>
      <c r="T84" s="197" t="n"/>
      <c r="U84" s="197" t="n"/>
    </row>
    <row r="85" ht="12.75" customHeight="1" s="198">
      <c r="A85" s="101" t="inlineStr">
        <is>
          <t>Philippines</t>
        </is>
      </c>
      <c r="B85" s="62">
        <f t="array" ref="B85">INDEX(Countries!$D$2:$D$255, MATCH(A85, Countries!$B$2:$B$255, 0))
</f>
        <v/>
      </c>
      <c r="C85" s="89" t="inlineStr">
        <is>
          <t>Mangrove</t>
        </is>
      </c>
      <c r="D85" s="54">
        <f t="array" ref="D85">if($C85="Mangrove",index('Mangrove extent'!$A$5:$X1000,match($A85,'Mangrove extent'!$A$5:$A1000,0),match('Mangrove extent'!$B$4,'Mangrove extent'!$A$5:$X$5,0)), if($C85="Seagrass", index('Seagrass extent'!$A$5:$I$257,match($A85,'Seagrass extent'!$A$5:$A1000,0),match('Seagrass extent'!$B$4,'Seagrass extent'!$A$5:$I$5,0)),"" ))</f>
        <v/>
      </c>
      <c r="E85" s="54">
        <f t="array" ref="E85">if($C85="Mangrove",index('Mangrove extent'!$A$5:$X1000,match($A85,'Mangrove extent'!$A$5:$A1000,0),match('Mangrove extent'!$C$4,'Mangrove extent'!$A$5:$X$5,0)), if($C85="Seagrass", "NoData", IF($C85="Salt marsh", "NoData")))</f>
        <v/>
      </c>
      <c r="F85" s="54">
        <f t="array" ref="F85">if($C85="Mangrove",index('Mangrove protected area'!$A$5:$AG1000,match($A85,'Mangrove protected area'!$A$5:$A1000,0),match('Mangrove protected area'!$B$4,'Mangrove protected area'!$A$5:$AG$5,0)), "NoData")</f>
        <v/>
      </c>
      <c r="G85" s="101" t="inlineStr">
        <is>
          <t>Global Mangrove Watch dataset for mangrove extent v4</t>
        </is>
      </c>
      <c r="H85" s="101" t="inlineStr">
        <is>
          <t>Global Mangrove Watch dataset for mangrove extent v4</t>
        </is>
      </c>
      <c r="I85" s="101" t="inlineStr">
        <is>
          <t>Global Mangrove Watch dataset for mangrove extent v4</t>
        </is>
      </c>
      <c r="J85" s="197" t="n"/>
      <c r="K85" s="197" t="n"/>
      <c r="L85" s="197" t="n"/>
      <c r="M85" s="197" t="n"/>
      <c r="N85" s="197" t="n"/>
      <c r="O85" s="197" t="n"/>
      <c r="P85" s="197" t="n"/>
      <c r="Q85" s="197" t="n"/>
      <c r="R85" s="197" t="n"/>
      <c r="S85" s="197" t="n"/>
      <c r="T85" s="197" t="n"/>
      <c r="U85" s="197" t="n"/>
    </row>
    <row r="86" ht="12.75" customHeight="1" s="198">
      <c r="A86" s="101" t="inlineStr">
        <is>
          <t>Puerto Rico</t>
        </is>
      </c>
      <c r="B86" s="62">
        <f t="array" ref="B86">INDEX(Countries!$D$2:$D$255, MATCH(A86, Countries!$B$2:$B$255, 0))
</f>
        <v/>
      </c>
      <c r="C86" s="89" t="inlineStr">
        <is>
          <t>Mangrove</t>
        </is>
      </c>
      <c r="D86" s="54">
        <f t="array" ref="D86">if($C86="Mangrove",index('Mangrove extent'!$A$5:$X1000,match($A86,'Mangrove extent'!$A$5:$A1000,0),match('Mangrove extent'!$B$4,'Mangrove extent'!$A$5:$X$5,0)), if($C86="Seagrass", index('Seagrass extent'!$A$5:$I$257,match($A86,'Seagrass extent'!$A$5:$A1000,0),match('Seagrass extent'!$B$4,'Seagrass extent'!$A$5:$I$5,0)),"" ))</f>
        <v/>
      </c>
      <c r="E86" s="54">
        <f t="array" ref="E86">if($C86="Mangrove",index('Mangrove extent'!$A$5:$X1000,match($A86,'Mangrove extent'!$A$5:$A1000,0),match('Mangrove extent'!$C$4,'Mangrove extent'!$A$5:$X$5,0)), if($C86="Seagrass", "NoData", IF($C86="Salt marsh", "NoData")))</f>
        <v/>
      </c>
      <c r="F86" s="54">
        <f t="array" ref="F86">if($C86="Mangrove",index('Mangrove protected area'!$A$5:$AG1000,match($A86,'Mangrove protected area'!$A$5:$A1000,0),match('Mangrove protected area'!$B$4,'Mangrove protected area'!$A$5:$AG$5,0)), "NoData")</f>
        <v/>
      </c>
      <c r="G86" s="101" t="inlineStr">
        <is>
          <t>Global Mangrove Watch dataset for mangrove extent v4</t>
        </is>
      </c>
      <c r="H86" s="101" t="inlineStr">
        <is>
          <t>Global Mangrove Watch dataset for mangrove extent v4</t>
        </is>
      </c>
      <c r="I86" s="101" t="inlineStr">
        <is>
          <t>Global Mangrove Watch dataset for mangrove extent v4</t>
        </is>
      </c>
      <c r="J86" s="197" t="n"/>
      <c r="K86" s="197" t="n"/>
      <c r="L86" s="197" t="n"/>
      <c r="M86" s="197" t="n"/>
      <c r="N86" s="197" t="n"/>
      <c r="O86" s="197" t="n"/>
      <c r="P86" s="197" t="n"/>
      <c r="Q86" s="197" t="n"/>
      <c r="R86" s="197" t="n"/>
      <c r="S86" s="197" t="n"/>
      <c r="T86" s="197" t="n"/>
      <c r="U86" s="197" t="n"/>
    </row>
    <row r="87" ht="12.75" customHeight="1" s="198">
      <c r="A87" s="101" t="inlineStr">
        <is>
          <t>Qatar</t>
        </is>
      </c>
      <c r="B87" s="62">
        <f t="array" ref="B87">INDEX(Countries!$D$2:$D$255, MATCH(A87, Countries!$B$2:$B$255, 0))
</f>
        <v/>
      </c>
      <c r="C87" s="89" t="inlineStr">
        <is>
          <t>Mangrove</t>
        </is>
      </c>
      <c r="D87" s="54">
        <f t="array" ref="D87">if($C87="Mangrove",index('Mangrove extent'!$A$5:$X1000,match($A87,'Mangrove extent'!$A$5:$A1000,0),match('Mangrove extent'!$B$4,'Mangrove extent'!$A$5:$X$5,0)), if($C87="Seagrass", index('Seagrass extent'!$A$5:$I$257,match($A87,'Seagrass extent'!$A$5:$A1000,0),match('Seagrass extent'!$B$4,'Seagrass extent'!$A$5:$I$5,0)),"" ))</f>
        <v/>
      </c>
      <c r="E87" s="54">
        <f t="array" ref="E87">if($C87="Mangrove",index('Mangrove extent'!$A$5:$X1000,match($A87,'Mangrove extent'!$A$5:$A1000,0),match('Mangrove extent'!$C$4,'Mangrove extent'!$A$5:$X$5,0)), if($C87="Seagrass", "NoData", IF($C87="Salt marsh", "NoData")))</f>
        <v/>
      </c>
      <c r="F87" s="54">
        <f t="array" ref="F87">if($C87="Mangrove",index('Mangrove protected area'!$A$5:$AG1000,match($A87,'Mangrove protected area'!$A$5:$A1000,0),match('Mangrove protected area'!$B$4,'Mangrove protected area'!$A$5:$AG$5,0)), "NoData")</f>
        <v/>
      </c>
      <c r="G87" s="101" t="inlineStr">
        <is>
          <t>Global Mangrove Watch dataset for mangrove extent v4</t>
        </is>
      </c>
      <c r="H87" s="101" t="inlineStr">
        <is>
          <t>Global Mangrove Watch dataset for mangrove extent v4</t>
        </is>
      </c>
      <c r="I87" s="101" t="inlineStr">
        <is>
          <t>Global Mangrove Watch dataset for mangrove extent v4</t>
        </is>
      </c>
      <c r="J87" s="197" t="n"/>
      <c r="K87" s="197" t="n"/>
      <c r="L87" s="197" t="n"/>
      <c r="M87" s="197" t="n"/>
      <c r="N87" s="197" t="n"/>
      <c r="O87" s="197" t="n"/>
      <c r="P87" s="197" t="n"/>
      <c r="Q87" s="197" t="n"/>
      <c r="R87" s="197" t="n"/>
      <c r="S87" s="197" t="n"/>
      <c r="T87" s="197" t="n"/>
      <c r="U87" s="197" t="n"/>
    </row>
    <row r="88" ht="12.75" customHeight="1" s="198">
      <c r="A88" s="101" t="inlineStr">
        <is>
          <t>Republic of Congo</t>
        </is>
      </c>
      <c r="B88" s="62">
        <f t="array" ref="B88">INDEX(Countries!$D$2:$D$255, MATCH(A88, Countries!$B$2:$B$255, 0))
</f>
        <v/>
      </c>
      <c r="C88" s="89" t="inlineStr">
        <is>
          <t>Mangrove</t>
        </is>
      </c>
      <c r="D88" s="54">
        <f t="array" ref="D88">if($C88="Mangrove",index('Mangrove extent'!$A$5:$X1000,match($A88,'Mangrove extent'!$A$5:$A1000,0),match('Mangrove extent'!$B$4,'Mangrove extent'!$A$5:$X$5,0)), if($C88="Seagrass", index('Seagrass extent'!$A$5:$I$257,match($A88,'Seagrass extent'!$A$5:$A1000,0),match('Seagrass extent'!$B$4,'Seagrass extent'!$A$5:$I$5,0)),"" ))</f>
        <v/>
      </c>
      <c r="E88" s="54">
        <f t="array" ref="E88">if($C88="Mangrove",index('Mangrove extent'!$A$5:$X1000,match($A88,'Mangrove extent'!$A$5:$A1000,0),match('Mangrove extent'!$C$4,'Mangrove extent'!$A$5:$X$5,0)), if($C88="Seagrass", "NoData", IF($C88="Salt marsh", "NoData")))</f>
        <v/>
      </c>
      <c r="F88" s="54">
        <f t="array" ref="F88">if($C88="Mangrove",index('Mangrove protected area'!$A$5:$AG1000,match($A88,'Mangrove protected area'!$A$5:$A1000,0),match('Mangrove protected area'!$B$4,'Mangrove protected area'!$A$5:$AG$5,0)), "NoData")</f>
        <v/>
      </c>
      <c r="G88" s="101" t="inlineStr">
        <is>
          <t>Global Mangrove Watch dataset for mangrove extent v4</t>
        </is>
      </c>
      <c r="H88" s="101" t="inlineStr">
        <is>
          <t>Global Mangrove Watch dataset for mangrove extent v4</t>
        </is>
      </c>
      <c r="I88" s="101" t="inlineStr">
        <is>
          <t>Global Mangrove Watch dataset for mangrove extent v4</t>
        </is>
      </c>
      <c r="J88" s="197" t="n"/>
      <c r="K88" s="197" t="n"/>
      <c r="L88" s="197" t="n"/>
      <c r="M88" s="197" t="n"/>
      <c r="N88" s="197" t="n"/>
      <c r="O88" s="197" t="n"/>
      <c r="P88" s="197" t="n"/>
      <c r="Q88" s="197" t="n"/>
      <c r="R88" s="197" t="n"/>
      <c r="S88" s="197" t="n"/>
      <c r="T88" s="197" t="n"/>
      <c r="U88" s="197" t="n"/>
    </row>
    <row r="89" ht="12.75" customHeight="1" s="198">
      <c r="A89" s="101" t="inlineStr">
        <is>
          <t>Saint Kitts and Nevis</t>
        </is>
      </c>
      <c r="B89" s="62">
        <f t="array" ref="B89">INDEX(Countries!$D$2:$D$255, MATCH(A89, Countries!$B$2:$B$255, 0))
</f>
        <v/>
      </c>
      <c r="C89" s="89" t="inlineStr">
        <is>
          <t>Mangrove</t>
        </is>
      </c>
      <c r="D89" s="54">
        <f t="array" ref="D89">if($C89="Mangrove",index('Mangrove extent'!$A$5:$X1000,match($A89,'Mangrove extent'!$A$5:$A1000,0),match('Mangrove extent'!$B$4,'Mangrove extent'!$A$5:$X$5,0)), if($C89="Seagrass", index('Seagrass extent'!$A$5:$I$257,match($A89,'Seagrass extent'!$A$5:$A1000,0),match('Seagrass extent'!$B$4,'Seagrass extent'!$A$5:$I$5,0)),"" ))</f>
        <v/>
      </c>
      <c r="E89" s="54">
        <f t="array" ref="E89">if($C89="Mangrove",index('Mangrove extent'!$A$5:$X1000,match($A89,'Mangrove extent'!$A$5:$A1000,0),match('Mangrove extent'!$C$4,'Mangrove extent'!$A$5:$X$5,0)), if($C89="Seagrass", "NoData", IF($C89="Salt marsh", "NoData")))</f>
        <v/>
      </c>
      <c r="F89" s="54">
        <f t="array" ref="F89">if($C89="Mangrove",index('Mangrove protected area'!$A$5:$AG1000,match($A89,'Mangrove protected area'!$A$5:$A1000,0),match('Mangrove protected area'!$B$4,'Mangrove protected area'!$A$5:$AG$5,0)), "NoData")</f>
        <v/>
      </c>
      <c r="G89" s="101" t="inlineStr">
        <is>
          <t>Global Mangrove Watch dataset for mangrove extent v4</t>
        </is>
      </c>
      <c r="H89" s="101" t="inlineStr">
        <is>
          <t>Global Mangrove Watch dataset for mangrove extent v4</t>
        </is>
      </c>
      <c r="I89" s="101" t="inlineStr">
        <is>
          <t>Global Mangrove Watch dataset for mangrove extent v4</t>
        </is>
      </c>
      <c r="J89" s="197" t="n"/>
      <c r="K89" s="197" t="n"/>
      <c r="L89" s="197" t="n"/>
      <c r="M89" s="197" t="n"/>
      <c r="N89" s="197" t="n"/>
      <c r="O89" s="197" t="n"/>
      <c r="P89" s="197" t="n"/>
      <c r="Q89" s="197" t="n"/>
      <c r="R89" s="197" t="n"/>
      <c r="S89" s="197" t="n"/>
      <c r="T89" s="197" t="n"/>
      <c r="U89" s="197" t="n"/>
    </row>
    <row r="90" ht="12.75" customHeight="1" s="198">
      <c r="A90" s="101" t="inlineStr">
        <is>
          <t>Saint Lucia</t>
        </is>
      </c>
      <c r="B90" s="62">
        <f t="array" ref="B90">INDEX(Countries!$D$2:$D$255, MATCH(A90, Countries!$B$2:$B$255, 0))
</f>
        <v/>
      </c>
      <c r="C90" s="89" t="inlineStr">
        <is>
          <t>Mangrove</t>
        </is>
      </c>
      <c r="D90" s="54">
        <f t="array" ref="D90">if($C90="Mangrove",index('Mangrove extent'!$A$5:$X1000,match($A90,'Mangrove extent'!$A$5:$A1000,0),match('Mangrove extent'!$B$4,'Mangrove extent'!$A$5:$X$5,0)), if($C90="Seagrass", index('Seagrass extent'!$A$5:$I$257,match($A90,'Seagrass extent'!$A$5:$A1000,0),match('Seagrass extent'!$B$4,'Seagrass extent'!$A$5:$I$5,0)),"" ))</f>
        <v/>
      </c>
      <c r="E90" s="54">
        <f t="array" ref="E90">if($C90="Mangrove",index('Mangrove extent'!$A$5:$X1000,match($A90,'Mangrove extent'!$A$5:$A1000,0),match('Mangrove extent'!$C$4,'Mangrove extent'!$A$5:$X$5,0)), if($C90="Seagrass", "NoData", IF($C90="Salt marsh", "NoData")))</f>
        <v/>
      </c>
      <c r="F90" s="54">
        <f t="array" ref="F90">if($C90="Mangrove",index('Mangrove protected area'!$A$5:$AG1000,match($A90,'Mangrove protected area'!$A$5:$A1000,0),match('Mangrove protected area'!$B$4,'Mangrove protected area'!$A$5:$AG$5,0)), "NoData")</f>
        <v/>
      </c>
      <c r="G90" s="101" t="inlineStr">
        <is>
          <t>Global Mangrove Watch dataset for mangrove extent v4</t>
        </is>
      </c>
      <c r="H90" s="101" t="inlineStr">
        <is>
          <t>Global Mangrove Watch dataset for mangrove extent v4</t>
        </is>
      </c>
      <c r="I90" s="101" t="inlineStr">
        <is>
          <t>Global Mangrove Watch dataset for mangrove extent v4</t>
        </is>
      </c>
      <c r="J90" s="197" t="n"/>
      <c r="K90" s="197" t="n"/>
      <c r="L90" s="197" t="n"/>
      <c r="M90" s="197" t="n"/>
      <c r="N90" s="197" t="n"/>
      <c r="O90" s="197" t="n"/>
      <c r="P90" s="197" t="n"/>
      <c r="Q90" s="197" t="n"/>
      <c r="R90" s="197" t="n"/>
      <c r="S90" s="197" t="n"/>
      <c r="T90" s="197" t="n"/>
      <c r="U90" s="197" t="n"/>
    </row>
    <row r="91" ht="12.75" customHeight="1" s="198">
      <c r="A91" s="101" t="inlineStr">
        <is>
          <t>Saint Vincent and the Grenadines</t>
        </is>
      </c>
      <c r="B91" s="62">
        <f t="array" ref="B91">INDEX(Countries!$D$2:$D$255, MATCH(A91, Countries!$B$2:$B$255, 0))
</f>
        <v/>
      </c>
      <c r="C91" s="89" t="inlineStr">
        <is>
          <t>Mangrove</t>
        </is>
      </c>
      <c r="D91" s="54">
        <f t="array" ref="D91">if($C91="Mangrove",index('Mangrove extent'!$A$5:$X1000,match($A91,'Mangrove extent'!$A$5:$A1000,0),match('Mangrove extent'!$B$4,'Mangrove extent'!$A$5:$X$5,0)), if($C91="Seagrass", index('Seagrass extent'!$A$5:$I$257,match($A91,'Seagrass extent'!$A$5:$A1000,0),match('Seagrass extent'!$B$4,'Seagrass extent'!$A$5:$I$5,0)),"" ))</f>
        <v/>
      </c>
      <c r="E91" s="54">
        <f t="array" ref="E91">if($C91="Mangrove",index('Mangrove extent'!$A$5:$X1000,match($A91,'Mangrove extent'!$A$5:$A1000,0),match('Mangrove extent'!$C$4,'Mangrove extent'!$A$5:$X$5,0)), if($C91="Seagrass", "NoData", IF($C91="Salt marsh", "NoData")))</f>
        <v/>
      </c>
      <c r="F91" s="54">
        <f t="array" ref="F91">if($C91="Mangrove",index('Mangrove protected area'!$A$5:$AG1000,match($A91,'Mangrove protected area'!$A$5:$A1000,0),match('Mangrove protected area'!$B$4,'Mangrove protected area'!$A$5:$AG$5,0)), "NoData")</f>
        <v/>
      </c>
      <c r="G91" s="101" t="inlineStr">
        <is>
          <t>Global Mangrove Watch dataset for mangrove extent v4</t>
        </is>
      </c>
      <c r="H91" s="101" t="inlineStr">
        <is>
          <t>Global Mangrove Watch dataset for mangrove extent v4</t>
        </is>
      </c>
      <c r="I91" s="101" t="inlineStr">
        <is>
          <t>Global Mangrove Watch dataset for mangrove extent v4</t>
        </is>
      </c>
      <c r="J91" s="197" t="n"/>
      <c r="K91" s="197" t="n"/>
      <c r="L91" s="197" t="n"/>
      <c r="M91" s="197" t="n"/>
      <c r="N91" s="197" t="n"/>
      <c r="O91" s="197" t="n"/>
      <c r="P91" s="197" t="n"/>
      <c r="Q91" s="197" t="n"/>
      <c r="R91" s="197" t="n"/>
      <c r="S91" s="197" t="n"/>
      <c r="T91" s="197" t="n"/>
      <c r="U91" s="197" t="n"/>
    </row>
    <row r="92" ht="12.75" customHeight="1" s="198">
      <c r="A92" s="101" t="inlineStr">
        <is>
          <t>Saint Martin (French Part)</t>
        </is>
      </c>
      <c r="B92" s="62">
        <f t="array" ref="B92">INDEX(Countries!$D$2:$D$255, MATCH(A92, Countries!$B$2:$B$255, 0))
</f>
        <v/>
      </c>
      <c r="C92" s="89" t="inlineStr">
        <is>
          <t>Mangrove</t>
        </is>
      </c>
      <c r="D92" s="54">
        <f t="array" ref="D92">if($C92="Mangrove",index('Mangrove extent'!$A$5:$X1000,match($A92,'Mangrove extent'!$A$5:$A1000,0),match('Mangrove extent'!$B$4,'Mangrove extent'!$A$5:$X$5,0)), if($C92="Seagrass", index('Seagrass extent'!$A$5:$I$257,match($A92,'Seagrass extent'!$A$5:$A1000,0),match('Seagrass extent'!$B$4,'Seagrass extent'!$A$5:$I$5,0)),"" ))</f>
        <v/>
      </c>
      <c r="E92" s="54">
        <f t="array" ref="E92">if($C92="Mangrove",index('Mangrove extent'!$A$5:$X1000,match($A92,'Mangrove extent'!$A$5:$A1000,0),match('Mangrove extent'!$C$4,'Mangrove extent'!$A$5:$X$5,0)), if($C92="Seagrass", "NoData", IF($C92="Salt marsh", "NoData")))</f>
        <v/>
      </c>
      <c r="F92" s="54">
        <f t="array" ref="F92">if($C92="Mangrove",index('Mangrove protected area'!$A$5:$AG1000,match($A92,'Mangrove protected area'!$A$5:$A1000,0),match('Mangrove protected area'!$B$4,'Mangrove protected area'!$A$5:$AG$5,0)), "NoData")</f>
        <v/>
      </c>
      <c r="G92" s="101" t="inlineStr">
        <is>
          <t>Global Mangrove Watch dataset for mangrove extent v4</t>
        </is>
      </c>
      <c r="H92" s="101" t="inlineStr">
        <is>
          <t>Global Mangrove Watch dataset for mangrove extent v4</t>
        </is>
      </c>
      <c r="I92" s="101" t="inlineStr">
        <is>
          <t>Global Mangrove Watch dataset for mangrove extent v4</t>
        </is>
      </c>
      <c r="J92" s="197" t="n"/>
      <c r="K92" s="197" t="n"/>
      <c r="L92" s="197" t="n"/>
      <c r="M92" s="197" t="n"/>
      <c r="N92" s="197" t="n"/>
      <c r="O92" s="197" t="n"/>
      <c r="P92" s="197" t="n"/>
      <c r="Q92" s="197" t="n"/>
      <c r="R92" s="197" t="n"/>
      <c r="S92" s="197" t="n"/>
      <c r="T92" s="197" t="n"/>
      <c r="U92" s="197" t="n"/>
    </row>
    <row r="93" ht="12.75" customHeight="1" s="198">
      <c r="A93" s="101" t="inlineStr">
        <is>
          <t>Samoa</t>
        </is>
      </c>
      <c r="B93" s="62">
        <f t="array" ref="B93">INDEX(Countries!$D$2:$D$255, MATCH(A93, Countries!$B$2:$B$255, 0))
</f>
        <v/>
      </c>
      <c r="C93" s="89" t="inlineStr">
        <is>
          <t>Mangrove</t>
        </is>
      </c>
      <c r="D93" s="54">
        <f t="array" ref="D93">if($C93="Mangrove",index('Mangrove extent'!$A$5:$X1000,match($A93,'Mangrove extent'!$A$5:$A1000,0),match('Mangrove extent'!$B$4,'Mangrove extent'!$A$5:$X$5,0)), if($C93="Seagrass", index('Seagrass extent'!$A$5:$I$257,match($A93,'Seagrass extent'!$A$5:$A1000,0),match('Seagrass extent'!$B$4,'Seagrass extent'!$A$5:$I$5,0)),"" ))</f>
        <v/>
      </c>
      <c r="E93" s="54">
        <f t="array" ref="E93">if($C93="Mangrove",index('Mangrove extent'!$A$5:$X1000,match($A93,'Mangrove extent'!$A$5:$A1000,0),match('Mangrove extent'!$C$4,'Mangrove extent'!$A$5:$X$5,0)), if($C93="Seagrass", "NoData", IF($C93="Salt marsh", "NoData")))</f>
        <v/>
      </c>
      <c r="F93" s="54">
        <f t="array" ref="F93">if($C93="Mangrove",index('Mangrove protected area'!$A$5:$AG1000,match($A93,'Mangrove protected area'!$A$5:$A1000,0),match('Mangrove protected area'!$B$4,'Mangrove protected area'!$A$5:$AG$5,0)), "NoData")</f>
        <v/>
      </c>
      <c r="G93" s="101" t="inlineStr">
        <is>
          <t>Global Mangrove Watch dataset for mangrove extent v4</t>
        </is>
      </c>
      <c r="H93" s="101" t="inlineStr">
        <is>
          <t>Global Mangrove Watch dataset for mangrove extent v4</t>
        </is>
      </c>
      <c r="I93" s="101" t="inlineStr">
        <is>
          <t>Global Mangrove Watch dataset for mangrove extent v4</t>
        </is>
      </c>
      <c r="J93" s="197" t="n"/>
      <c r="K93" s="197" t="n"/>
      <c r="L93" s="197" t="n"/>
      <c r="M93" s="197" t="n"/>
      <c r="N93" s="197" t="n"/>
      <c r="O93" s="197" t="n"/>
      <c r="P93" s="197" t="n"/>
      <c r="Q93" s="197" t="n"/>
      <c r="R93" s="197" t="n"/>
      <c r="S93" s="197" t="n"/>
      <c r="T93" s="197" t="n"/>
      <c r="U93" s="197" t="n"/>
    </row>
    <row r="94" ht="12.75" customHeight="1" s="198">
      <c r="A94" s="101" t="inlineStr">
        <is>
          <t>Sao Tome and Principe</t>
        </is>
      </c>
      <c r="B94" s="62">
        <f t="array" ref="B94">INDEX(Countries!$D$2:$D$255, MATCH(A94, Countries!$B$2:$B$255, 0))
</f>
        <v/>
      </c>
      <c r="C94" s="89" t="inlineStr">
        <is>
          <t>Mangrove</t>
        </is>
      </c>
      <c r="D94" s="54">
        <f t="array" ref="D94">if($C94="Mangrove",index('Mangrove extent'!$A$5:$X1000,match($A94,'Mangrove extent'!$A$5:$A1000,0),match('Mangrove extent'!$B$4,'Mangrove extent'!$A$5:$X$5,0)), if($C94="Seagrass", index('Seagrass extent'!$A$5:$I$257,match($A94,'Seagrass extent'!$A$5:$A1000,0),match('Seagrass extent'!$B$4,'Seagrass extent'!$A$5:$I$5,0)),"" ))</f>
        <v/>
      </c>
      <c r="E94" s="54">
        <f t="array" ref="E94">if($C94="Mangrove",index('Mangrove extent'!$A$5:$X1000,match($A94,'Mangrove extent'!$A$5:$A1000,0),match('Mangrove extent'!$C$4,'Mangrove extent'!$A$5:$X$5,0)), if($C94="Seagrass", "NoData", IF($C94="Salt marsh", "NoData")))</f>
        <v/>
      </c>
      <c r="F94" s="54">
        <f t="array" ref="F94">if($C94="Mangrove",index('Mangrove protected area'!$A$5:$AG1000,match($A94,'Mangrove protected area'!$A$5:$A1000,0),match('Mangrove protected area'!$B$4,'Mangrove protected area'!$A$5:$AG$5,0)), "NoData")</f>
        <v/>
      </c>
      <c r="G94" s="101" t="inlineStr">
        <is>
          <t>Global Mangrove Watch dataset for mangrove extent v4</t>
        </is>
      </c>
      <c r="H94" s="101" t="inlineStr">
        <is>
          <t>Global Mangrove Watch dataset for mangrove extent v4</t>
        </is>
      </c>
      <c r="I94" s="101" t="inlineStr">
        <is>
          <t>Global Mangrove Watch dataset for mangrove extent v4</t>
        </is>
      </c>
      <c r="J94" s="197" t="n"/>
      <c r="K94" s="197" t="n"/>
      <c r="L94" s="197" t="n"/>
      <c r="M94" s="197" t="n"/>
      <c r="N94" s="197" t="n"/>
      <c r="O94" s="197" t="n"/>
      <c r="P94" s="197" t="n"/>
      <c r="Q94" s="197" t="n"/>
      <c r="R94" s="197" t="n"/>
      <c r="S94" s="197" t="n"/>
      <c r="T94" s="197" t="n"/>
      <c r="U94" s="197" t="n"/>
    </row>
    <row r="95" ht="12.75" customHeight="1" s="198">
      <c r="A95" s="101" t="inlineStr">
        <is>
          <t>Saudi Arabia</t>
        </is>
      </c>
      <c r="B95" s="62">
        <f t="array" ref="B95">INDEX(Countries!$D$2:$D$255, MATCH(A95, Countries!$B$2:$B$255, 0))
</f>
        <v/>
      </c>
      <c r="C95" s="89" t="inlineStr">
        <is>
          <t>Mangrove</t>
        </is>
      </c>
      <c r="D95" s="54">
        <f t="array" ref="D95">if($C95="Mangrove",index('Mangrove extent'!$A$5:$X1000,match($A95,'Mangrove extent'!$A$5:$A1000,0),match('Mangrove extent'!$B$4,'Mangrove extent'!$A$5:$X$5,0)), if($C95="Seagrass", index('Seagrass extent'!$A$5:$I$257,match($A95,'Seagrass extent'!$A$5:$A1000,0),match('Seagrass extent'!$B$4,'Seagrass extent'!$A$5:$I$5,0)),"" ))</f>
        <v/>
      </c>
      <c r="E95" s="54">
        <f t="array" ref="E95">if($C95="Mangrove",index('Mangrove extent'!$A$5:$X1000,match($A95,'Mangrove extent'!$A$5:$A1000,0),match('Mangrove extent'!$C$4,'Mangrove extent'!$A$5:$X$5,0)), if($C95="Seagrass", "NoData", IF($C95="Salt marsh", "NoData")))</f>
        <v/>
      </c>
      <c r="F95" s="54">
        <f t="array" ref="F95">if($C95="Mangrove",index('Mangrove protected area'!$A$5:$AG1000,match($A95,'Mangrove protected area'!$A$5:$A1000,0),match('Mangrove protected area'!$B$4,'Mangrove protected area'!$A$5:$AG$5,0)), "NoData")</f>
        <v/>
      </c>
      <c r="G95" s="101" t="inlineStr">
        <is>
          <t>Global Mangrove Watch dataset for mangrove extent v4</t>
        </is>
      </c>
      <c r="H95" s="101" t="inlineStr">
        <is>
          <t>Global Mangrove Watch dataset for mangrove extent v4</t>
        </is>
      </c>
      <c r="I95" s="101" t="inlineStr">
        <is>
          <t>Global Mangrove Watch dataset for mangrove extent v4</t>
        </is>
      </c>
      <c r="J95" s="197" t="n"/>
      <c r="K95" s="197" t="n"/>
      <c r="L95" s="197" t="n"/>
      <c r="M95" s="197" t="n"/>
      <c r="N95" s="197" t="n"/>
      <c r="O95" s="197" t="n"/>
      <c r="P95" s="197" t="n"/>
      <c r="Q95" s="197" t="n"/>
      <c r="R95" s="197" t="n"/>
      <c r="S95" s="197" t="n"/>
      <c r="T95" s="197" t="n"/>
      <c r="U95" s="197" t="n"/>
    </row>
    <row r="96" ht="12.75" customHeight="1" s="198">
      <c r="A96" s="101" t="inlineStr">
        <is>
          <t>Senegal</t>
        </is>
      </c>
      <c r="B96" s="62">
        <f t="array" ref="B96">INDEX(Countries!$D$2:$D$255, MATCH(A96, Countries!$B$2:$B$255, 0))
</f>
        <v/>
      </c>
      <c r="C96" s="89" t="inlineStr">
        <is>
          <t>Mangrove</t>
        </is>
      </c>
      <c r="D96" s="54">
        <f t="array" ref="D96">if($C96="Mangrove",index('Mangrove extent'!$A$5:$X1000,match($A96,'Mangrove extent'!$A$5:$A1000,0),match('Mangrove extent'!$B$4,'Mangrove extent'!$A$5:$X$5,0)), if($C96="Seagrass", index('Seagrass extent'!$A$5:$I$257,match($A96,'Seagrass extent'!$A$5:$A1000,0),match('Seagrass extent'!$B$4,'Seagrass extent'!$A$5:$I$5,0)),"" ))</f>
        <v/>
      </c>
      <c r="E96" s="54">
        <f t="array" ref="E96">if($C96="Mangrove",index('Mangrove extent'!$A$5:$X1000,match($A96,'Mangrove extent'!$A$5:$A1000,0),match('Mangrove extent'!$C$4,'Mangrove extent'!$A$5:$X$5,0)), if($C96="Seagrass", "NoData", IF($C96="Salt marsh", "NoData")))</f>
        <v/>
      </c>
      <c r="F96" s="54">
        <f t="array" ref="F96">if($C96="Mangrove",index('Mangrove protected area'!$A$5:$AG1000,match($A96,'Mangrove protected area'!$A$5:$A1000,0),match('Mangrove protected area'!$B$4,'Mangrove protected area'!$A$5:$AG$5,0)), "NoData")</f>
        <v/>
      </c>
      <c r="G96" s="101" t="inlineStr">
        <is>
          <t>Global Mangrove Watch dataset for mangrove extent v4</t>
        </is>
      </c>
      <c r="H96" s="101" t="inlineStr">
        <is>
          <t>Global Mangrove Watch dataset for mangrove extent v4</t>
        </is>
      </c>
      <c r="I96" s="101" t="inlineStr">
        <is>
          <t>Global Mangrove Watch dataset for mangrove extent v4</t>
        </is>
      </c>
      <c r="J96" s="197" t="n"/>
      <c r="K96" s="197" t="n"/>
      <c r="L96" s="197" t="n"/>
      <c r="M96" s="197" t="n"/>
      <c r="N96" s="197" t="n"/>
      <c r="O96" s="197" t="n"/>
      <c r="P96" s="197" t="n"/>
      <c r="Q96" s="197" t="n"/>
      <c r="R96" s="197" t="n"/>
      <c r="S96" s="197" t="n"/>
      <c r="T96" s="197" t="n"/>
      <c r="U96" s="197" t="n"/>
    </row>
    <row r="97" ht="12.75" customHeight="1" s="198">
      <c r="A97" s="101" t="inlineStr">
        <is>
          <t>Seychelles</t>
        </is>
      </c>
      <c r="B97" s="62">
        <f t="array" ref="B97">INDEX(Countries!$D$2:$D$255, MATCH(A97, Countries!$B$2:$B$255, 0))
</f>
        <v/>
      </c>
      <c r="C97" s="89" t="inlineStr">
        <is>
          <t>Mangrove</t>
        </is>
      </c>
      <c r="D97" s="54">
        <f t="array" ref="D97">if($C97="Mangrove",index('Mangrove extent'!$A$5:$X1000,match($A97,'Mangrove extent'!$A$5:$A1000,0),match('Mangrove extent'!$B$4,'Mangrove extent'!$A$5:$X$5,0)), if($C97="Seagrass", index('Seagrass extent'!$A$5:$I$257,match($A97,'Seagrass extent'!$A$5:$A1000,0),match('Seagrass extent'!$B$4,'Seagrass extent'!$A$5:$I$5,0)),"" ))</f>
        <v/>
      </c>
      <c r="E97" s="54">
        <f t="array" ref="E97">if($C97="Mangrove",index('Mangrove extent'!$A$5:$X1000,match($A97,'Mangrove extent'!$A$5:$A1000,0),match('Mangrove extent'!$C$4,'Mangrove extent'!$A$5:$X$5,0)), if($C97="Seagrass", "NoData", IF($C97="Salt marsh", "NoData")))</f>
        <v/>
      </c>
      <c r="F97" s="54">
        <f t="array" ref="F97">if($C97="Mangrove",index('Mangrove protected area'!$A$5:$AG1000,match($A97,'Mangrove protected area'!$A$5:$A1000,0),match('Mangrove protected area'!$B$4,'Mangrove protected area'!$A$5:$AG$5,0)), "NoData")</f>
        <v/>
      </c>
      <c r="G97" s="101" t="inlineStr">
        <is>
          <t>Global Mangrove Watch dataset for mangrove extent v4</t>
        </is>
      </c>
      <c r="H97" s="101" t="inlineStr">
        <is>
          <t>Global Mangrove Watch dataset for mangrove extent v4</t>
        </is>
      </c>
      <c r="I97" s="101" t="inlineStr">
        <is>
          <t>Global Mangrove Watch dataset for mangrove extent v4</t>
        </is>
      </c>
      <c r="J97" s="197" t="n"/>
      <c r="K97" s="197" t="n"/>
      <c r="L97" s="197" t="n"/>
      <c r="M97" s="197" t="n"/>
      <c r="N97" s="197" t="n"/>
      <c r="O97" s="197" t="n"/>
      <c r="P97" s="197" t="n"/>
      <c r="Q97" s="197" t="n"/>
      <c r="R97" s="197" t="n"/>
      <c r="S97" s="197" t="n"/>
      <c r="T97" s="197" t="n"/>
      <c r="U97" s="197" t="n"/>
    </row>
    <row r="98" ht="12.75" customHeight="1" s="198">
      <c r="A98" s="101" t="inlineStr">
        <is>
          <t>Sierra Leone</t>
        </is>
      </c>
      <c r="B98" s="62">
        <f t="array" ref="B98">INDEX(Countries!$D$2:$D$255, MATCH(A98, Countries!$B$2:$B$255, 0))
</f>
        <v/>
      </c>
      <c r="C98" s="89" t="inlineStr">
        <is>
          <t>Mangrove</t>
        </is>
      </c>
      <c r="D98" s="54">
        <f t="array" ref="D98">if($C98="Mangrove",index('Mangrove extent'!$A$5:$X1000,match($A98,'Mangrove extent'!$A$5:$A1000,0),match('Mangrove extent'!$B$4,'Mangrove extent'!$A$5:$X$5,0)), if($C98="Seagrass", index('Seagrass extent'!$A$5:$I$257,match($A98,'Seagrass extent'!$A$5:$A1000,0),match('Seagrass extent'!$B$4,'Seagrass extent'!$A$5:$I$5,0)),"" ))</f>
        <v/>
      </c>
      <c r="E98" s="54">
        <f t="array" ref="E98">if($C98="Mangrove",index('Mangrove extent'!$A$5:$X1000,match($A98,'Mangrove extent'!$A$5:$A1000,0),match('Mangrove extent'!$C$4,'Mangrove extent'!$A$5:$X$5,0)), if($C98="Seagrass", "NoData", IF($C98="Salt marsh", "NoData")))</f>
        <v/>
      </c>
      <c r="F98" s="54">
        <f t="array" ref="F98">if($C98="Mangrove",index('Mangrove protected area'!$A$5:$AG1000,match($A98,'Mangrove protected area'!$A$5:$A1000,0),match('Mangrove protected area'!$B$4,'Mangrove protected area'!$A$5:$AG$5,0)), "NoData")</f>
        <v/>
      </c>
      <c r="G98" s="101" t="inlineStr">
        <is>
          <t>Global Mangrove Watch dataset for mangrove extent v4</t>
        </is>
      </c>
      <c r="H98" s="101" t="inlineStr">
        <is>
          <t>Global Mangrove Watch dataset for mangrove extent v4</t>
        </is>
      </c>
      <c r="I98" s="101" t="inlineStr">
        <is>
          <t>Global Mangrove Watch dataset for mangrove extent v4</t>
        </is>
      </c>
      <c r="J98" s="197" t="n"/>
      <c r="K98" s="197" t="n"/>
      <c r="L98" s="197" t="n"/>
      <c r="M98" s="197" t="n"/>
      <c r="N98" s="197" t="n"/>
      <c r="O98" s="197" t="n"/>
      <c r="P98" s="197" t="n"/>
      <c r="Q98" s="197" t="n"/>
      <c r="R98" s="197" t="n"/>
      <c r="S98" s="197" t="n"/>
      <c r="T98" s="197" t="n"/>
      <c r="U98" s="197" t="n"/>
    </row>
    <row r="99" ht="12.75" customHeight="1" s="198">
      <c r="A99" s="101" t="inlineStr">
        <is>
          <t>Singapore</t>
        </is>
      </c>
      <c r="B99" s="62">
        <f t="array" ref="B99">INDEX(Countries!$D$2:$D$255, MATCH(A99, Countries!$B$2:$B$255, 0))
</f>
        <v/>
      </c>
      <c r="C99" s="89" t="inlineStr">
        <is>
          <t>Mangrove</t>
        </is>
      </c>
      <c r="D99" s="54">
        <f t="array" ref="D99">if($C99="Mangrove",index('Mangrove extent'!$A$5:$X1000,match($A99,'Mangrove extent'!$A$5:$A1000,0),match('Mangrove extent'!$B$4,'Mangrove extent'!$A$5:$X$5,0)), if($C99="Seagrass", index('Seagrass extent'!$A$5:$I$257,match($A99,'Seagrass extent'!$A$5:$A1000,0),match('Seagrass extent'!$B$4,'Seagrass extent'!$A$5:$I$5,0)),"" ))</f>
        <v/>
      </c>
      <c r="E99" s="54">
        <f t="array" ref="E99">if($C99="Mangrove",index('Mangrove extent'!$A$5:$X1000,match($A99,'Mangrove extent'!$A$5:$A1000,0),match('Mangrove extent'!$C$4,'Mangrove extent'!$A$5:$X$5,0)), if($C99="Seagrass", "NoData", IF($C99="Salt marsh", "NoData")))</f>
        <v/>
      </c>
      <c r="F99" s="54">
        <f t="array" ref="F99">if($C99="Mangrove",index('Mangrove protected area'!$A$5:$AG1000,match($A99,'Mangrove protected area'!$A$5:$A1000,0),match('Mangrove protected area'!$B$4,'Mangrove protected area'!$A$5:$AG$5,0)), "NoData")</f>
        <v/>
      </c>
      <c r="G99" s="101" t="inlineStr">
        <is>
          <t>Global Mangrove Watch dataset for mangrove extent v4</t>
        </is>
      </c>
      <c r="H99" s="101" t="inlineStr">
        <is>
          <t>Global Mangrove Watch dataset for mangrove extent v4</t>
        </is>
      </c>
      <c r="I99" s="101" t="inlineStr">
        <is>
          <t>Global Mangrove Watch dataset for mangrove extent v4</t>
        </is>
      </c>
      <c r="J99" s="197" t="n"/>
      <c r="K99" s="197" t="n"/>
      <c r="L99" s="197" t="n"/>
      <c r="M99" s="197" t="n"/>
      <c r="N99" s="197" t="n"/>
      <c r="O99" s="197" t="n"/>
      <c r="P99" s="197" t="n"/>
      <c r="Q99" s="197" t="n"/>
      <c r="R99" s="197" t="n"/>
      <c r="S99" s="197" t="n"/>
      <c r="T99" s="197" t="n"/>
      <c r="U99" s="197" t="n"/>
    </row>
    <row r="100" ht="12.75" customHeight="1" s="198">
      <c r="A100" s="101" t="inlineStr">
        <is>
          <t>Sint Maarten (Dutch part)</t>
        </is>
      </c>
      <c r="B100" s="62">
        <f t="array" ref="B100">INDEX(Countries!$D$2:$D$255, MATCH(A100, Countries!$B$2:$B$255, 0))
</f>
        <v/>
      </c>
      <c r="C100" s="89" t="inlineStr">
        <is>
          <t>Mangrove</t>
        </is>
      </c>
      <c r="D100" s="54">
        <f t="array" ref="D100">if($C100="Mangrove",index('Mangrove extent'!$A$5:$X1000,match($A100,'Mangrove extent'!$A$5:$A1000,0),match('Mangrove extent'!$B$4,'Mangrove extent'!$A$5:$X$5,0)), if($C100="Seagrass", index('Seagrass extent'!$A$5:$I$257,match($A100,'Seagrass extent'!$A$5:$A1000,0),match('Seagrass extent'!$B$4,'Seagrass extent'!$A$5:$I$5,0)),"" ))</f>
        <v/>
      </c>
      <c r="E100" s="54">
        <f t="array" ref="E100">if($C100="Mangrove",index('Mangrove extent'!$A$5:$X1000,match($A100,'Mangrove extent'!$A$5:$A1000,0),match('Mangrove extent'!$C$4,'Mangrove extent'!$A$5:$X$5,0)), if($C100="Seagrass", "NoData", IF($C100="Salt marsh", "NoData")))</f>
        <v/>
      </c>
      <c r="F100" s="54">
        <f t="array" ref="F100">if($C100="Mangrove",index('Mangrove protected area'!$A$5:$AG1000,match($A100,'Mangrove protected area'!$A$5:$A1000,0),match('Mangrove protected area'!$B$4,'Mangrove protected area'!$A$5:$AG$5,0)), "NoData")</f>
        <v/>
      </c>
      <c r="G100" s="101" t="inlineStr">
        <is>
          <t>Global Mangrove Watch dataset for mangrove extent v4</t>
        </is>
      </c>
      <c r="H100" s="101" t="inlineStr">
        <is>
          <t>Global Mangrove Watch dataset for mangrove extent v4</t>
        </is>
      </c>
      <c r="I100" s="101" t="inlineStr">
        <is>
          <t>Global Mangrove Watch dataset for mangrove extent v4</t>
        </is>
      </c>
      <c r="J100" s="197" t="n"/>
      <c r="K100" s="197" t="n"/>
      <c r="L100" s="197" t="n"/>
      <c r="M100" s="197" t="n"/>
      <c r="N100" s="197" t="n"/>
      <c r="O100" s="197" t="n"/>
      <c r="P100" s="197" t="n"/>
      <c r="Q100" s="197" t="n"/>
      <c r="R100" s="197" t="n"/>
      <c r="S100" s="197" t="n"/>
      <c r="T100" s="197" t="n"/>
      <c r="U100" s="197" t="n"/>
    </row>
    <row r="101" ht="12.75" customHeight="1" s="198">
      <c r="A101" s="101" t="inlineStr">
        <is>
          <t>Solomon Islands</t>
        </is>
      </c>
      <c r="B101" s="62">
        <f t="array" ref="B101">INDEX(Countries!$D$2:$D$255, MATCH(A101, Countries!$B$2:$B$255, 0))
</f>
        <v/>
      </c>
      <c r="C101" s="89" t="inlineStr">
        <is>
          <t>Mangrove</t>
        </is>
      </c>
      <c r="D101" s="54">
        <f t="array" ref="D101">if($C101="Mangrove",index('Mangrove extent'!$A$5:$X1000,match($A101,'Mangrove extent'!$A$5:$A1000,0),match('Mangrove extent'!$B$4,'Mangrove extent'!$A$5:$X$5,0)), if($C101="Seagrass", index('Seagrass extent'!$A$5:$I$257,match($A101,'Seagrass extent'!$A$5:$A1000,0),match('Seagrass extent'!$B$4,'Seagrass extent'!$A$5:$I$5,0)),"" ))</f>
        <v/>
      </c>
      <c r="E101" s="54">
        <f t="array" ref="E101">if($C101="Mangrove",index('Mangrove extent'!$A$5:$X1000,match($A101,'Mangrove extent'!$A$5:$A1000,0),match('Mangrove extent'!$C$4,'Mangrove extent'!$A$5:$X$5,0)), if($C101="Seagrass", "NoData", IF($C101="Salt marsh", "NoData")))</f>
        <v/>
      </c>
      <c r="F101" s="54">
        <f t="array" ref="F101">if($C101="Mangrove",index('Mangrove protected area'!$A$5:$AG1000,match($A101,'Mangrove protected area'!$A$5:$A1000,0),match('Mangrove protected area'!$B$4,'Mangrove protected area'!$A$5:$AG$5,0)), "NoData")</f>
        <v/>
      </c>
      <c r="G101" s="101" t="inlineStr">
        <is>
          <t>Global Mangrove Watch dataset for mangrove extent v4</t>
        </is>
      </c>
      <c r="H101" s="101" t="inlineStr">
        <is>
          <t>Global Mangrove Watch dataset for mangrove extent v4</t>
        </is>
      </c>
      <c r="I101" s="101" t="inlineStr">
        <is>
          <t>Global Mangrove Watch dataset for mangrove extent v4</t>
        </is>
      </c>
      <c r="J101" s="197" t="n"/>
      <c r="K101" s="197" t="n"/>
      <c r="L101" s="197" t="n"/>
      <c r="M101" s="197" t="n"/>
      <c r="N101" s="197" t="n"/>
      <c r="O101" s="197" t="n"/>
      <c r="P101" s="197" t="n"/>
      <c r="Q101" s="197" t="n"/>
      <c r="R101" s="197" t="n"/>
      <c r="S101" s="197" t="n"/>
      <c r="T101" s="197" t="n"/>
      <c r="U101" s="197" t="n"/>
    </row>
    <row r="102" ht="12.75" customHeight="1" s="198">
      <c r="A102" s="101" t="inlineStr">
        <is>
          <t>Somalia</t>
        </is>
      </c>
      <c r="B102" s="62">
        <f t="array" ref="B102">INDEX(Countries!$D$2:$D$255, MATCH(A102, Countries!$B$2:$B$255, 0))
</f>
        <v/>
      </c>
      <c r="C102" s="89" t="inlineStr">
        <is>
          <t>Mangrove</t>
        </is>
      </c>
      <c r="D102" s="54">
        <f t="array" ref="D102">if($C102="Mangrove",index('Mangrove extent'!$A$5:$X1000,match($A102,'Mangrove extent'!$A$5:$A1000,0),match('Mangrove extent'!$B$4,'Mangrove extent'!$A$5:$X$5,0)), if($C102="Seagrass", index('Seagrass extent'!$A$5:$I$257,match($A102,'Seagrass extent'!$A$5:$A1000,0),match('Seagrass extent'!$B$4,'Seagrass extent'!$A$5:$I$5,0)),"" ))</f>
        <v/>
      </c>
      <c r="E102" s="54">
        <f t="array" ref="E102">if($C102="Mangrove",index('Mangrove extent'!$A$5:$X1000,match($A102,'Mangrove extent'!$A$5:$A1000,0),match('Mangrove extent'!$C$4,'Mangrove extent'!$A$5:$X$5,0)), if($C102="Seagrass", "NoData", IF($C102="Salt marsh", "NoData")))</f>
        <v/>
      </c>
      <c r="F102" s="54">
        <f t="array" ref="F102">if($C102="Mangrove",index('Mangrove protected area'!$A$5:$AG1000,match($A102,'Mangrove protected area'!$A$5:$A1000,0),match('Mangrove protected area'!$B$4,'Mangrove protected area'!$A$5:$AG$5,0)), "NoData")</f>
        <v/>
      </c>
      <c r="G102" s="101" t="inlineStr">
        <is>
          <t>Global Mangrove Watch dataset for mangrove extent v4</t>
        </is>
      </c>
      <c r="H102" s="101" t="inlineStr">
        <is>
          <t>Global Mangrove Watch dataset for mangrove extent v4</t>
        </is>
      </c>
      <c r="I102" s="101" t="inlineStr">
        <is>
          <t>Global Mangrove Watch dataset for mangrove extent v4</t>
        </is>
      </c>
      <c r="J102" s="197" t="n"/>
      <c r="K102" s="197" t="n"/>
      <c r="L102" s="197" t="n"/>
      <c r="M102" s="197" t="n"/>
      <c r="N102" s="197" t="n"/>
      <c r="O102" s="197" t="n"/>
      <c r="P102" s="197" t="n"/>
      <c r="Q102" s="197" t="n"/>
      <c r="R102" s="197" t="n"/>
      <c r="S102" s="197" t="n"/>
      <c r="T102" s="197" t="n"/>
      <c r="U102" s="197" t="n"/>
    </row>
    <row r="103" ht="12.75" customHeight="1" s="198">
      <c r="A103" s="101" t="inlineStr">
        <is>
          <t>South Africa</t>
        </is>
      </c>
      <c r="B103" s="62">
        <f t="array" ref="B103">INDEX(Countries!$D$2:$D$255, MATCH(A103, Countries!$B$2:$B$255, 0))
</f>
        <v/>
      </c>
      <c r="C103" s="89" t="inlineStr">
        <is>
          <t>Mangrove</t>
        </is>
      </c>
      <c r="D103" s="54">
        <f t="array" ref="D103">if($C103="Mangrove",index('Mangrove extent'!$A$5:$X1000,match($A103,'Mangrove extent'!$A$5:$A1000,0),match('Mangrove extent'!$B$4,'Mangrove extent'!$A$5:$X$5,0)), if($C103="Seagrass", index('Seagrass extent'!$A$5:$I$257,match($A103,'Seagrass extent'!$A$5:$A1000,0),match('Seagrass extent'!$B$4,'Seagrass extent'!$A$5:$I$5,0)),"" ))</f>
        <v/>
      </c>
      <c r="E103" s="54">
        <f t="array" ref="E103">if($C103="Mangrove",index('Mangrove extent'!$A$5:$X1000,match($A103,'Mangrove extent'!$A$5:$A1000,0),match('Mangrove extent'!$C$4,'Mangrove extent'!$A$5:$X$5,0)), if($C103="Seagrass", "NoData", IF($C103="Salt marsh", "NoData")))</f>
        <v/>
      </c>
      <c r="F103" s="54">
        <f t="array" ref="F103">if($C103="Mangrove",index('Mangrove protected area'!$A$5:$AG1000,match($A103,'Mangrove protected area'!$A$5:$A1000,0),match('Mangrove protected area'!$B$4,'Mangrove protected area'!$A$5:$AG$5,0)), "NoData")</f>
        <v/>
      </c>
      <c r="G103" s="101" t="inlineStr">
        <is>
          <t>Global Mangrove Watch dataset for mangrove extent v4</t>
        </is>
      </c>
      <c r="H103" s="101" t="inlineStr">
        <is>
          <t>Global Mangrove Watch dataset for mangrove extent v4</t>
        </is>
      </c>
      <c r="I103" s="101" t="inlineStr">
        <is>
          <t>Global Mangrove Watch dataset for mangrove extent v4</t>
        </is>
      </c>
      <c r="J103" s="197" t="n"/>
      <c r="K103" s="197" t="n"/>
      <c r="L103" s="197" t="n"/>
      <c r="M103" s="197" t="n"/>
      <c r="N103" s="197" t="n"/>
      <c r="O103" s="197" t="n"/>
      <c r="P103" s="197" t="n"/>
      <c r="Q103" s="197" t="n"/>
      <c r="R103" s="197" t="n"/>
      <c r="S103" s="197" t="n"/>
      <c r="T103" s="197" t="n"/>
      <c r="U103" s="197" t="n"/>
    </row>
    <row r="104" ht="12.75" customHeight="1" s="198">
      <c r="A104" s="101" t="inlineStr">
        <is>
          <t>Sri Lanka</t>
        </is>
      </c>
      <c r="B104" s="62">
        <f t="array" ref="B104">INDEX(Countries!$D$2:$D$255, MATCH(A104, Countries!$B$2:$B$255, 0))
</f>
        <v/>
      </c>
      <c r="C104" s="89" t="inlineStr">
        <is>
          <t>Mangrove</t>
        </is>
      </c>
      <c r="D104" s="54">
        <f t="array" ref="D104">if($C104="Mangrove",index('Mangrove extent'!$A$5:$X1000,match($A104,'Mangrove extent'!$A$5:$A1000,0),match('Mangrove extent'!$B$4,'Mangrove extent'!$A$5:$X$5,0)), if($C104="Seagrass", index('Seagrass extent'!$A$5:$I$257,match($A104,'Seagrass extent'!$A$5:$A1000,0),match('Seagrass extent'!$B$4,'Seagrass extent'!$A$5:$I$5,0)),"" ))</f>
        <v/>
      </c>
      <c r="E104" s="54">
        <f t="array" ref="E104">if($C104="Mangrove",index('Mangrove extent'!$A$5:$X1000,match($A104,'Mangrove extent'!$A$5:$A1000,0),match('Mangrove extent'!$C$4,'Mangrove extent'!$A$5:$X$5,0)), if($C104="Seagrass", "NoData", IF($C104="Salt marsh", "NoData")))</f>
        <v/>
      </c>
      <c r="F104" s="54">
        <f t="array" ref="F104">if($C104="Mangrove",index('Mangrove protected area'!$A$5:$AG1000,match($A104,'Mangrove protected area'!$A$5:$A1000,0),match('Mangrove protected area'!$B$4,'Mangrove protected area'!$A$5:$AG$5,0)), "NoData")</f>
        <v/>
      </c>
      <c r="G104" s="101" t="inlineStr">
        <is>
          <t>Global Mangrove Watch dataset for mangrove extent v4</t>
        </is>
      </c>
      <c r="H104" s="101" t="inlineStr">
        <is>
          <t>Global Mangrove Watch dataset for mangrove extent v4</t>
        </is>
      </c>
      <c r="I104" s="101" t="inlineStr">
        <is>
          <t>Global Mangrove Watch dataset for mangrove extent v4</t>
        </is>
      </c>
      <c r="J104" s="197" t="n"/>
      <c r="K104" s="197" t="n"/>
      <c r="L104" s="197" t="n"/>
      <c r="M104" s="197" t="n"/>
      <c r="N104" s="197" t="n"/>
      <c r="O104" s="197" t="n"/>
      <c r="P104" s="197" t="n"/>
      <c r="Q104" s="197" t="n"/>
      <c r="R104" s="197" t="n"/>
      <c r="S104" s="197" t="n"/>
      <c r="T104" s="197" t="n"/>
      <c r="U104" s="197" t="n"/>
    </row>
    <row r="105" ht="12.75" customHeight="1" s="198">
      <c r="A105" s="101" t="inlineStr">
        <is>
          <t>Sudan</t>
        </is>
      </c>
      <c r="B105" s="62">
        <f t="array" ref="B105">INDEX(Countries!$D$2:$D$255, MATCH(A105, Countries!$B$2:$B$255, 0))
</f>
        <v/>
      </c>
      <c r="C105" s="89" t="inlineStr">
        <is>
          <t>Mangrove</t>
        </is>
      </c>
      <c r="D105" s="54">
        <f t="array" ref="D105">if($C105="Mangrove",index('Mangrove extent'!$A$5:$X1000,match($A105,'Mangrove extent'!$A$5:$A1000,0),match('Mangrove extent'!$B$4,'Mangrove extent'!$A$5:$X$5,0)), if($C105="Seagrass", index('Seagrass extent'!$A$5:$I$257,match($A105,'Seagrass extent'!$A$5:$A1000,0),match('Seagrass extent'!$B$4,'Seagrass extent'!$A$5:$I$5,0)),"" ))</f>
        <v/>
      </c>
      <c r="E105" s="54">
        <f t="array" ref="E105">if($C105="Mangrove",index('Mangrove extent'!$A$5:$X1000,match($A105,'Mangrove extent'!$A$5:$A1000,0),match('Mangrove extent'!$C$4,'Mangrove extent'!$A$5:$X$5,0)), if($C105="Seagrass", "NoData", IF($C105="Salt marsh", "NoData")))</f>
        <v/>
      </c>
      <c r="F105" s="54">
        <f t="array" ref="F105">if($C105="Mangrove",index('Mangrove protected area'!$A$5:$AG1000,match($A105,'Mangrove protected area'!$A$5:$A1000,0),match('Mangrove protected area'!$B$4,'Mangrove protected area'!$A$5:$AG$5,0)), "NoData")</f>
        <v/>
      </c>
      <c r="G105" s="101" t="inlineStr">
        <is>
          <t>Global Mangrove Watch dataset for mangrove extent v4</t>
        </is>
      </c>
      <c r="H105" s="101" t="inlineStr">
        <is>
          <t>Global Mangrove Watch dataset for mangrove extent v4</t>
        </is>
      </c>
      <c r="I105" s="101" t="inlineStr">
        <is>
          <t>Global Mangrove Watch dataset for mangrove extent v4</t>
        </is>
      </c>
      <c r="J105" s="197" t="n"/>
      <c r="K105" s="197" t="n"/>
      <c r="L105" s="197" t="n"/>
      <c r="M105" s="197" t="n"/>
      <c r="N105" s="197" t="n"/>
      <c r="O105" s="197" t="n"/>
      <c r="P105" s="197" t="n"/>
      <c r="Q105" s="197" t="n"/>
      <c r="R105" s="197" t="n"/>
      <c r="S105" s="197" t="n"/>
      <c r="T105" s="197" t="n"/>
      <c r="U105" s="197" t="n"/>
    </row>
    <row r="106" ht="12.75" customHeight="1" s="198">
      <c r="A106" s="101" t="inlineStr">
        <is>
          <t>Suriname</t>
        </is>
      </c>
      <c r="B106" s="62">
        <f t="array" ref="B106">INDEX(Countries!$D$2:$D$255, MATCH(A106, Countries!$B$2:$B$255, 0))
</f>
        <v/>
      </c>
      <c r="C106" s="89" t="inlineStr">
        <is>
          <t>Mangrove</t>
        </is>
      </c>
      <c r="D106" s="54">
        <f t="array" ref="D106">if($C106="Mangrove",index('Mangrove extent'!$A$5:$X1000,match($A106,'Mangrove extent'!$A$5:$A1000,0),match('Mangrove extent'!$B$4,'Mangrove extent'!$A$5:$X$5,0)), if($C106="Seagrass", index('Seagrass extent'!$A$5:$I$257,match($A106,'Seagrass extent'!$A$5:$A1000,0),match('Seagrass extent'!$B$4,'Seagrass extent'!$A$5:$I$5,0)),"" ))</f>
        <v/>
      </c>
      <c r="E106" s="54">
        <f t="array" ref="E106">if($C106="Mangrove",index('Mangrove extent'!$A$5:$X1000,match($A106,'Mangrove extent'!$A$5:$A1000,0),match('Mangrove extent'!$C$4,'Mangrove extent'!$A$5:$X$5,0)), if($C106="Seagrass", "NoData", IF($C106="Salt marsh", "NoData")))</f>
        <v/>
      </c>
      <c r="F106" s="54">
        <f t="array" ref="F106">if($C106="Mangrove",index('Mangrove protected area'!$A$5:$AG1000,match($A106,'Mangrove protected area'!$A$5:$A1000,0),match('Mangrove protected area'!$B$4,'Mangrove protected area'!$A$5:$AG$5,0)), "NoData")</f>
        <v/>
      </c>
      <c r="G106" s="101" t="inlineStr">
        <is>
          <t>Global Mangrove Watch dataset for mangrove extent v4</t>
        </is>
      </c>
      <c r="H106" s="101" t="inlineStr">
        <is>
          <t>Global Mangrove Watch dataset for mangrove extent v4</t>
        </is>
      </c>
      <c r="I106" s="101" t="inlineStr">
        <is>
          <t>Global Mangrove Watch dataset for mangrove extent v4</t>
        </is>
      </c>
      <c r="J106" s="197" t="n"/>
      <c r="K106" s="197" t="n"/>
      <c r="L106" s="197" t="n"/>
      <c r="M106" s="197" t="n"/>
      <c r="N106" s="197" t="n"/>
      <c r="O106" s="197" t="n"/>
      <c r="P106" s="197" t="n"/>
      <c r="Q106" s="197" t="n"/>
      <c r="R106" s="197" t="n"/>
      <c r="S106" s="197" t="n"/>
      <c r="T106" s="197" t="n"/>
      <c r="U106" s="197" t="n"/>
    </row>
    <row r="107" ht="12.75" customHeight="1" s="198">
      <c r="A107" s="101" t="inlineStr">
        <is>
          <t>Taiwan</t>
        </is>
      </c>
      <c r="B107" s="62">
        <f t="array" ref="B107">INDEX(Countries!$D$2:$D$255, MATCH(A107, Countries!$B$2:$B$255, 0))
</f>
        <v/>
      </c>
      <c r="C107" s="89" t="inlineStr">
        <is>
          <t>Mangrove</t>
        </is>
      </c>
      <c r="D107" s="54">
        <f t="array" ref="D107">if($C107="Mangrove",index('Mangrove extent'!$A$5:$X1000,match($A107,'Mangrove extent'!$A$5:$A1000,0),match('Mangrove extent'!$B$4,'Mangrove extent'!$A$5:$X$5,0)), if($C107="Seagrass", index('Seagrass extent'!$A$5:$I$257,match($A107,'Seagrass extent'!$A$5:$A1000,0),match('Seagrass extent'!$B$4,'Seagrass extent'!$A$5:$I$5,0)),"" ))</f>
        <v/>
      </c>
      <c r="E107" s="54">
        <f t="array" ref="E107">if($C107="Mangrove",index('Mangrove extent'!$A$5:$X1000,match($A107,'Mangrove extent'!$A$5:$A1000,0),match('Mangrove extent'!$C$4,'Mangrove extent'!$A$5:$X$5,0)), if($C107="Seagrass", "NoData", IF($C107="Salt marsh", "NoData")))</f>
        <v/>
      </c>
      <c r="F107" s="54">
        <f t="array" ref="F107">if($C107="Mangrove",index('Mangrove protected area'!$A$5:$AG1000,match($A107,'Mangrove protected area'!$A$5:$A1000,0),match('Mangrove protected area'!$B$4,'Mangrove protected area'!$A$5:$AG$5,0)), "NoData")</f>
        <v/>
      </c>
      <c r="G107" s="101" t="inlineStr">
        <is>
          <t>Global Mangrove Watch dataset for mangrove extent v4</t>
        </is>
      </c>
      <c r="H107" s="101" t="inlineStr">
        <is>
          <t>Global Mangrove Watch dataset for mangrove extent v4</t>
        </is>
      </c>
      <c r="I107" s="101" t="inlineStr">
        <is>
          <t>Global Mangrove Watch dataset for mangrove extent v4</t>
        </is>
      </c>
      <c r="J107" s="197" t="n"/>
      <c r="K107" s="197" t="n"/>
      <c r="L107" s="197" t="n"/>
      <c r="M107" s="197" t="n"/>
      <c r="N107" s="197" t="n"/>
      <c r="O107" s="197" t="n"/>
      <c r="P107" s="197" t="n"/>
      <c r="Q107" s="197" t="n"/>
      <c r="R107" s="197" t="n"/>
      <c r="S107" s="197" t="n"/>
      <c r="T107" s="197" t="n"/>
      <c r="U107" s="197" t="n"/>
    </row>
    <row r="108" ht="12.75" customHeight="1" s="198">
      <c r="A108" s="101" t="inlineStr">
        <is>
          <t>Tanzania, United Republic of</t>
        </is>
      </c>
      <c r="B108" s="62">
        <f t="array" ref="B108">INDEX(Countries!$D$2:$D$255, MATCH(A108, Countries!$B$2:$B$255, 0))
</f>
        <v/>
      </c>
      <c r="C108" s="89" t="inlineStr">
        <is>
          <t>Mangrove</t>
        </is>
      </c>
      <c r="D108" s="54">
        <f t="array" ref="D108">if($C108="Mangrove",index('Mangrove extent'!$A$5:$X1000,match($A108,'Mangrove extent'!$A$5:$A1000,0),match('Mangrove extent'!$B$4,'Mangrove extent'!$A$5:$X$5,0)), if($C108="Seagrass", index('Seagrass extent'!$A$5:$I$257,match($A108,'Seagrass extent'!$A$5:$A1000,0),match('Seagrass extent'!$B$4,'Seagrass extent'!$A$5:$I$5,0)),"" ))</f>
        <v/>
      </c>
      <c r="E108" s="54">
        <f t="array" ref="E108">if($C108="Mangrove",index('Mangrove extent'!$A$5:$X1000,match($A108,'Mangrove extent'!$A$5:$A1000,0),match('Mangrove extent'!$C$4,'Mangrove extent'!$A$5:$X$5,0)), if($C108="Seagrass", "NoData", IF($C108="Salt marsh", "NoData")))</f>
        <v/>
      </c>
      <c r="F108" s="54">
        <f t="array" ref="F108">if($C108="Mangrove",index('Mangrove protected area'!$A$5:$AG1000,match($A108,'Mangrove protected area'!$A$5:$A1000,0),match('Mangrove protected area'!$B$4,'Mangrove protected area'!$A$5:$AG$5,0)), "NoData")</f>
        <v/>
      </c>
      <c r="G108" s="101" t="inlineStr">
        <is>
          <t>Global Mangrove Watch dataset for mangrove extent v4</t>
        </is>
      </c>
      <c r="H108" s="101" t="inlineStr">
        <is>
          <t>Global Mangrove Watch dataset for mangrove extent v4</t>
        </is>
      </c>
      <c r="I108" s="101" t="inlineStr">
        <is>
          <t>Global Mangrove Watch dataset for mangrove extent v4</t>
        </is>
      </c>
      <c r="J108" s="197" t="n"/>
      <c r="K108" s="197" t="n"/>
      <c r="L108" s="197" t="n"/>
      <c r="M108" s="197" t="n"/>
      <c r="N108" s="197" t="n"/>
      <c r="O108" s="197" t="n"/>
      <c r="P108" s="197" t="n"/>
      <c r="Q108" s="197" t="n"/>
      <c r="R108" s="197" t="n"/>
      <c r="S108" s="197" t="n"/>
      <c r="T108" s="197" t="n"/>
      <c r="U108" s="197" t="n"/>
    </row>
    <row r="109" ht="12.75" customHeight="1" s="198">
      <c r="A109" s="101" t="inlineStr">
        <is>
          <t>Thailand</t>
        </is>
      </c>
      <c r="B109" s="62">
        <f t="array" ref="B109">INDEX(Countries!$D$2:$D$255, MATCH(A109, Countries!$B$2:$B$255, 0))
</f>
        <v/>
      </c>
      <c r="C109" s="89" t="inlineStr">
        <is>
          <t>Mangrove</t>
        </is>
      </c>
      <c r="D109" s="54">
        <f t="array" ref="D109">if($C109="Mangrove",index('Mangrove extent'!$A$5:$X1000,match($A109,'Mangrove extent'!$A$5:$A1000,0),match('Mangrove extent'!$B$4,'Mangrove extent'!$A$5:$X$5,0)), if($C109="Seagrass", index('Seagrass extent'!$A$5:$I$257,match($A109,'Seagrass extent'!$A$5:$A1000,0),match('Seagrass extent'!$B$4,'Seagrass extent'!$A$5:$I$5,0)),"" ))</f>
        <v/>
      </c>
      <c r="E109" s="54">
        <f t="array" ref="E109">if($C109="Mangrove",index('Mangrove extent'!$A$5:$X1000,match($A109,'Mangrove extent'!$A$5:$A1000,0),match('Mangrove extent'!$C$4,'Mangrove extent'!$A$5:$X$5,0)), if($C109="Seagrass", "NoData", IF($C109="Salt marsh", "NoData")))</f>
        <v/>
      </c>
      <c r="F109" s="54">
        <f t="array" ref="F109">if($C109="Mangrove",index('Mangrove protected area'!$A$5:$AG1000,match($A109,'Mangrove protected area'!$A$5:$A1000,0),match('Mangrove protected area'!$B$4,'Mangrove protected area'!$A$5:$AG$5,0)), "NoData")</f>
        <v/>
      </c>
      <c r="G109" s="101" t="inlineStr">
        <is>
          <t>Global Mangrove Watch dataset for mangrove extent v4</t>
        </is>
      </c>
      <c r="H109" s="101" t="inlineStr">
        <is>
          <t>Global Mangrove Watch dataset for mangrove extent v4</t>
        </is>
      </c>
      <c r="I109" s="101" t="inlineStr">
        <is>
          <t>Global Mangrove Watch dataset for mangrove extent v4</t>
        </is>
      </c>
      <c r="J109" s="197" t="n"/>
      <c r="K109" s="197" t="n"/>
      <c r="L109" s="197" t="n"/>
      <c r="M109" s="197" t="n"/>
      <c r="N109" s="197" t="n"/>
      <c r="O109" s="197" t="n"/>
      <c r="P109" s="197" t="n"/>
      <c r="Q109" s="197" t="n"/>
      <c r="R109" s="197" t="n"/>
      <c r="S109" s="197" t="n"/>
      <c r="T109" s="197" t="n"/>
      <c r="U109" s="197" t="n"/>
    </row>
    <row r="110" ht="12.75" customHeight="1" s="198">
      <c r="A110" s="101" t="inlineStr">
        <is>
          <t>Timor-Leste</t>
        </is>
      </c>
      <c r="B110" s="62">
        <f t="array" ref="B110">INDEX(Countries!$D$2:$D$255, MATCH(A110, Countries!$B$2:$B$255, 0))
</f>
        <v/>
      </c>
      <c r="C110" s="89" t="inlineStr">
        <is>
          <t>Mangrove</t>
        </is>
      </c>
      <c r="D110" s="54">
        <f t="array" ref="D110">if($C110="Mangrove",index('Mangrove extent'!$A$5:$X1000,match($A110,'Mangrove extent'!$A$5:$A1000,0),match('Mangrove extent'!$B$4,'Mangrove extent'!$A$5:$X$5,0)), if($C110="Seagrass", index('Seagrass extent'!$A$5:$I$257,match($A110,'Seagrass extent'!$A$5:$A1000,0),match('Seagrass extent'!$B$4,'Seagrass extent'!$A$5:$I$5,0)),"" ))</f>
        <v/>
      </c>
      <c r="E110" s="54">
        <f t="array" ref="E110">if($C110="Mangrove",index('Mangrove extent'!$A$5:$X1000,match($A110,'Mangrove extent'!$A$5:$A1000,0),match('Mangrove extent'!$C$4,'Mangrove extent'!$A$5:$X$5,0)), if($C110="Seagrass", "NoData", IF($C110="Salt marsh", "NoData")))</f>
        <v/>
      </c>
      <c r="F110" s="54">
        <f t="array" ref="F110">if($C110="Mangrove",index('Mangrove protected area'!$A$5:$AG1000,match($A110,'Mangrove protected area'!$A$5:$A1000,0),match('Mangrove protected area'!$B$4,'Mangrove protected area'!$A$5:$AG$5,0)), "NoData")</f>
        <v/>
      </c>
      <c r="G110" s="101" t="inlineStr">
        <is>
          <t>Global Mangrove Watch dataset for mangrove extent v4</t>
        </is>
      </c>
      <c r="H110" s="101" t="inlineStr">
        <is>
          <t>Global Mangrove Watch dataset for mangrove extent v4</t>
        </is>
      </c>
      <c r="I110" s="101" t="inlineStr">
        <is>
          <t>Global Mangrove Watch dataset for mangrove extent v4</t>
        </is>
      </c>
      <c r="J110" s="197" t="n"/>
      <c r="K110" s="197" t="n"/>
      <c r="L110" s="197" t="n"/>
      <c r="M110" s="197" t="n"/>
      <c r="N110" s="197" t="n"/>
      <c r="O110" s="197" t="n"/>
      <c r="P110" s="197" t="n"/>
      <c r="Q110" s="197" t="n"/>
      <c r="R110" s="197" t="n"/>
      <c r="S110" s="197" t="n"/>
      <c r="T110" s="197" t="n"/>
      <c r="U110" s="197" t="n"/>
    </row>
    <row r="111" ht="12.75" customHeight="1" s="198">
      <c r="A111" s="101" t="inlineStr">
        <is>
          <t>Togo</t>
        </is>
      </c>
      <c r="B111" s="62">
        <f t="array" ref="B111">INDEX(Countries!$D$2:$D$255, MATCH(A111, Countries!$B$2:$B$255, 0))
</f>
        <v/>
      </c>
      <c r="C111" s="89" t="inlineStr">
        <is>
          <t>Mangrove</t>
        </is>
      </c>
      <c r="D111" s="54">
        <f t="array" ref="D111">if($C111="Mangrove",index('Mangrove extent'!$A$5:$X1000,match($A111,'Mangrove extent'!$A$5:$A1000,0),match('Mangrove extent'!$B$4,'Mangrove extent'!$A$5:$X$5,0)), if($C111="Seagrass", index('Seagrass extent'!$A$5:$I$257,match($A111,'Seagrass extent'!$A$5:$A1000,0),match('Seagrass extent'!$B$4,'Seagrass extent'!$A$5:$I$5,0)),"" ))</f>
        <v/>
      </c>
      <c r="E111" s="54">
        <f t="array" ref="E111">if($C111="Mangrove",index('Mangrove extent'!$A$5:$X1000,match($A111,'Mangrove extent'!$A$5:$A1000,0),match('Mangrove extent'!$C$4,'Mangrove extent'!$A$5:$X$5,0)), if($C111="Seagrass", "NoData", IF($C111="Salt marsh", "NoData")))</f>
        <v/>
      </c>
      <c r="F111" s="54">
        <f t="array" ref="F111">if($C111="Mangrove",index('Mangrove protected area'!$A$5:$AG1000,match($A111,'Mangrove protected area'!$A$5:$A1000,0),match('Mangrove protected area'!$B$4,'Mangrove protected area'!$A$5:$AG$5,0)), "NoData")</f>
        <v/>
      </c>
      <c r="G111" s="101" t="inlineStr">
        <is>
          <t>Global Mangrove Watch dataset for mangrove extent v4</t>
        </is>
      </c>
      <c r="H111" s="101" t="inlineStr">
        <is>
          <t>Global Mangrove Watch dataset for mangrove extent v4</t>
        </is>
      </c>
      <c r="I111" s="101" t="inlineStr">
        <is>
          <t>Global Mangrove Watch dataset for mangrove extent v4</t>
        </is>
      </c>
      <c r="J111" s="197" t="n"/>
      <c r="K111" s="197" t="n"/>
      <c r="L111" s="197" t="n"/>
      <c r="M111" s="197" t="n"/>
      <c r="N111" s="197" t="n"/>
      <c r="O111" s="197" t="n"/>
      <c r="P111" s="197" t="n"/>
      <c r="Q111" s="197" t="n"/>
      <c r="R111" s="197" t="n"/>
      <c r="S111" s="197" t="n"/>
      <c r="T111" s="197" t="n"/>
      <c r="U111" s="197" t="n"/>
    </row>
    <row r="112" ht="12.75" customHeight="1" s="198">
      <c r="A112" s="101" t="inlineStr">
        <is>
          <t>Tonga</t>
        </is>
      </c>
      <c r="B112" s="62">
        <f t="array" ref="B112">INDEX(Countries!$D$2:$D$255, MATCH(A112, Countries!$B$2:$B$255, 0))
</f>
        <v/>
      </c>
      <c r="C112" s="89" t="inlineStr">
        <is>
          <t>Mangrove</t>
        </is>
      </c>
      <c r="D112" s="54">
        <f t="array" ref="D112">if($C112="Mangrove",index('Mangrove extent'!$A$5:$X1000,match($A112,'Mangrove extent'!$A$5:$A1000,0),match('Mangrove extent'!$B$4,'Mangrove extent'!$A$5:$X$5,0)), if($C112="Seagrass", index('Seagrass extent'!$A$5:$I$257,match($A112,'Seagrass extent'!$A$5:$A1000,0),match('Seagrass extent'!$B$4,'Seagrass extent'!$A$5:$I$5,0)),"" ))</f>
        <v/>
      </c>
      <c r="E112" s="54">
        <f t="array" ref="E112">if($C112="Mangrove",index('Mangrove extent'!$A$5:$X1000,match($A112,'Mangrove extent'!$A$5:$A1000,0),match('Mangrove extent'!$C$4,'Mangrove extent'!$A$5:$X$5,0)), if($C112="Seagrass", "NoData", IF($C112="Salt marsh", "NoData")))</f>
        <v/>
      </c>
      <c r="F112" s="54">
        <f t="array" ref="F112">if($C112="Mangrove",index('Mangrove protected area'!$A$5:$AG1000,match($A112,'Mangrove protected area'!$A$5:$A1000,0),match('Mangrove protected area'!$B$4,'Mangrove protected area'!$A$5:$AG$5,0)), "NoData")</f>
        <v/>
      </c>
      <c r="G112" s="101" t="inlineStr">
        <is>
          <t>Global Mangrove Watch dataset for mangrove extent v4</t>
        </is>
      </c>
      <c r="H112" s="101" t="inlineStr">
        <is>
          <t>Global Mangrove Watch dataset for mangrove extent v4</t>
        </is>
      </c>
      <c r="I112" s="101" t="inlineStr">
        <is>
          <t>Global Mangrove Watch dataset for mangrove extent v4</t>
        </is>
      </c>
      <c r="J112" s="197" t="n"/>
      <c r="K112" s="197" t="n"/>
      <c r="L112" s="197" t="n"/>
      <c r="M112" s="197" t="n"/>
      <c r="N112" s="197" t="n"/>
      <c r="O112" s="197" t="n"/>
      <c r="P112" s="197" t="n"/>
      <c r="Q112" s="197" t="n"/>
      <c r="R112" s="197" t="n"/>
      <c r="S112" s="197" t="n"/>
      <c r="T112" s="197" t="n"/>
      <c r="U112" s="197" t="n"/>
    </row>
    <row r="113" ht="12.75" customHeight="1" s="198">
      <c r="A113" s="101" t="inlineStr">
        <is>
          <t>Trinidad and Tobago</t>
        </is>
      </c>
      <c r="B113" s="62">
        <f t="array" ref="B113">INDEX(Countries!$D$2:$D$255, MATCH(A113, Countries!$B$2:$B$255, 0))
</f>
        <v/>
      </c>
      <c r="C113" s="89" t="inlineStr">
        <is>
          <t>Mangrove</t>
        </is>
      </c>
      <c r="D113" s="54">
        <f t="array" ref="D113">if($C113="Mangrove",index('Mangrove extent'!$A$5:$X1000,match($A113,'Mangrove extent'!$A$5:$A1000,0),match('Mangrove extent'!$B$4,'Mangrove extent'!$A$5:$X$5,0)), if($C113="Seagrass", index('Seagrass extent'!$A$5:$I$257,match($A113,'Seagrass extent'!$A$5:$A1000,0),match('Seagrass extent'!$B$4,'Seagrass extent'!$A$5:$I$5,0)),"" ))</f>
        <v/>
      </c>
      <c r="E113" s="54">
        <f t="array" ref="E113">if($C113="Mangrove",index('Mangrove extent'!$A$5:$X1000,match($A113,'Mangrove extent'!$A$5:$A1000,0),match('Mangrove extent'!$C$4,'Mangrove extent'!$A$5:$X$5,0)), if($C113="Seagrass", "NoData", IF($C113="Salt marsh", "NoData")))</f>
        <v/>
      </c>
      <c r="F113" s="54">
        <f t="array" ref="F113">if($C113="Mangrove",index('Mangrove protected area'!$A$5:$AG1000,match($A113,'Mangrove protected area'!$A$5:$A1000,0),match('Mangrove protected area'!$B$4,'Mangrove protected area'!$A$5:$AG$5,0)), "NoData")</f>
        <v/>
      </c>
      <c r="G113" s="101" t="inlineStr">
        <is>
          <t>Global Mangrove Watch dataset for mangrove extent v4</t>
        </is>
      </c>
      <c r="H113" s="101" t="inlineStr">
        <is>
          <t>Global Mangrove Watch dataset for mangrove extent v4</t>
        </is>
      </c>
      <c r="I113" s="101" t="inlineStr">
        <is>
          <t>Global Mangrove Watch dataset for mangrove extent v4</t>
        </is>
      </c>
      <c r="J113" s="197" t="n"/>
      <c r="K113" s="197" t="n"/>
      <c r="L113" s="197" t="n"/>
      <c r="M113" s="197" t="n"/>
      <c r="N113" s="197" t="n"/>
      <c r="O113" s="197" t="n"/>
      <c r="P113" s="197" t="n"/>
      <c r="Q113" s="197" t="n"/>
      <c r="R113" s="197" t="n"/>
      <c r="S113" s="197" t="n"/>
      <c r="T113" s="197" t="n"/>
      <c r="U113" s="197" t="n"/>
    </row>
    <row r="114" ht="12.75" customHeight="1" s="198">
      <c r="A114" s="101" t="inlineStr">
        <is>
          <t>Turks and Caicos Islands</t>
        </is>
      </c>
      <c r="B114" s="62">
        <f t="array" ref="B114">INDEX(Countries!$D$2:$D$255, MATCH(A114, Countries!$B$2:$B$255, 0))
</f>
        <v/>
      </c>
      <c r="C114" s="89" t="inlineStr">
        <is>
          <t>Mangrove</t>
        </is>
      </c>
      <c r="D114" s="54">
        <f t="array" ref="D114">if($C114="Mangrove",index('Mangrove extent'!$A$5:$X1000,match($A114,'Mangrove extent'!$A$5:$A1000,0),match('Mangrove extent'!$B$4,'Mangrove extent'!$A$5:$X$5,0)), if($C114="Seagrass", index('Seagrass extent'!$A$5:$I$257,match($A114,'Seagrass extent'!$A$5:$A1000,0),match('Seagrass extent'!$B$4,'Seagrass extent'!$A$5:$I$5,0)),"" ))</f>
        <v/>
      </c>
      <c r="E114" s="54">
        <f t="array" ref="E114">if($C114="Mangrove",index('Mangrove extent'!$A$5:$X1000,match($A114,'Mangrove extent'!$A$5:$A1000,0),match('Mangrove extent'!$C$4,'Mangrove extent'!$A$5:$X$5,0)), if($C114="Seagrass", "NoData", IF($C114="Salt marsh", "NoData")))</f>
        <v/>
      </c>
      <c r="F114" s="54">
        <f t="array" ref="F114">if($C114="Mangrove",index('Mangrove protected area'!$A$5:$AG1000,match($A114,'Mangrove protected area'!$A$5:$A1000,0),match('Mangrove protected area'!$B$4,'Mangrove protected area'!$A$5:$AG$5,0)), "NoData")</f>
        <v/>
      </c>
      <c r="G114" s="101" t="inlineStr">
        <is>
          <t>Global Mangrove Watch dataset for mangrove extent v4</t>
        </is>
      </c>
      <c r="H114" s="101" t="inlineStr">
        <is>
          <t>Global Mangrove Watch dataset for mangrove extent v4</t>
        </is>
      </c>
      <c r="I114" s="101" t="inlineStr">
        <is>
          <t>Global Mangrove Watch dataset for mangrove extent v4</t>
        </is>
      </c>
      <c r="J114" s="197" t="n"/>
      <c r="K114" s="197" t="n"/>
      <c r="L114" s="197" t="n"/>
      <c r="M114" s="197" t="n"/>
      <c r="N114" s="197" t="n"/>
      <c r="O114" s="197" t="n"/>
      <c r="P114" s="197" t="n"/>
      <c r="Q114" s="197" t="n"/>
      <c r="R114" s="197" t="n"/>
      <c r="S114" s="197" t="n"/>
      <c r="T114" s="197" t="n"/>
      <c r="U114" s="197" t="n"/>
    </row>
    <row r="115" ht="12.75" customHeight="1" s="198">
      <c r="A115" s="101" t="inlineStr">
        <is>
          <t>Tuvalu</t>
        </is>
      </c>
      <c r="B115" s="62">
        <f t="array" ref="B115">INDEX(Countries!$D$2:$D$255, MATCH(A115, Countries!$B$2:$B$255, 0))
</f>
        <v/>
      </c>
      <c r="C115" s="89" t="inlineStr">
        <is>
          <t>Mangrove</t>
        </is>
      </c>
      <c r="D115" s="54">
        <f t="array" ref="D115">if($C115="Mangrove",index('Mangrove extent'!$A$5:$X1000,match($A115,'Mangrove extent'!$A$5:$A1000,0),match('Mangrove extent'!$B$4,'Mangrove extent'!$A$5:$X$5,0)), if($C115="Seagrass", index('Seagrass extent'!$A$5:$I$257,match($A115,'Seagrass extent'!$A$5:$A1000,0),match('Seagrass extent'!$B$4,'Seagrass extent'!$A$5:$I$5,0)),"" ))</f>
        <v/>
      </c>
      <c r="E115" s="54">
        <f t="array" ref="E115">if($C115="Mangrove",index('Mangrove extent'!$A$5:$X1000,match($A115,'Mangrove extent'!$A$5:$A1000,0),match('Mangrove extent'!$C$4,'Mangrove extent'!$A$5:$X$5,0)), if($C115="Seagrass", "NoData", IF($C115="Salt marsh", "NoData")))</f>
        <v/>
      </c>
      <c r="F115" s="54">
        <f t="array" ref="F115">if($C115="Mangrove",index('Mangrove protected area'!$A$5:$AG1000,match($A115,'Mangrove protected area'!$A$5:$A1000,0),match('Mangrove protected area'!$B$4,'Mangrove protected area'!$A$5:$AG$5,0)), "NoData")</f>
        <v/>
      </c>
      <c r="G115" s="101" t="inlineStr">
        <is>
          <t>Global Mangrove Watch dataset for mangrove extent v4</t>
        </is>
      </c>
      <c r="H115" s="101" t="inlineStr">
        <is>
          <t>Global Mangrove Watch dataset for mangrove extent v4</t>
        </is>
      </c>
      <c r="I115" s="101" t="inlineStr">
        <is>
          <t>Global Mangrove Watch dataset for mangrove extent v4</t>
        </is>
      </c>
      <c r="J115" s="197" t="n"/>
      <c r="K115" s="197" t="n"/>
      <c r="L115" s="197" t="n"/>
      <c r="M115" s="197" t="n"/>
      <c r="N115" s="197" t="n"/>
      <c r="O115" s="197" t="n"/>
      <c r="P115" s="197" t="n"/>
      <c r="Q115" s="197" t="n"/>
      <c r="R115" s="197" t="n"/>
      <c r="S115" s="197" t="n"/>
      <c r="T115" s="197" t="n"/>
      <c r="U115" s="197" t="n"/>
    </row>
    <row r="116" ht="12.75" customHeight="1" s="198">
      <c r="A116" s="101" t="inlineStr">
        <is>
          <t>United Arab Emirates</t>
        </is>
      </c>
      <c r="B116" s="62">
        <f t="array" ref="B116">INDEX(Countries!$D$2:$D$255, MATCH(A116, Countries!$B$2:$B$255, 0))
</f>
        <v/>
      </c>
      <c r="C116" s="89" t="inlineStr">
        <is>
          <t>Mangrove</t>
        </is>
      </c>
      <c r="D116" s="54">
        <f t="array" ref="D116">if($C116="Mangrove",index('Mangrove extent'!$A$5:$X1000,match($A116,'Mangrove extent'!$A$5:$A1000,0),match('Mangrove extent'!$B$4,'Mangrove extent'!$A$5:$X$5,0)), if($C116="Seagrass", index('Seagrass extent'!$A$5:$I$257,match($A116,'Seagrass extent'!$A$5:$A1000,0),match('Seagrass extent'!$B$4,'Seagrass extent'!$A$5:$I$5,0)),"" ))</f>
        <v/>
      </c>
      <c r="E116" s="54">
        <f t="array" ref="E116">if($C116="Mangrove",index('Mangrove extent'!$A$5:$X1000,match($A116,'Mangrove extent'!$A$5:$A1000,0),match('Mangrove extent'!$C$4,'Mangrove extent'!$A$5:$X$5,0)), if($C116="Seagrass", "NoData", IF($C116="Salt marsh", "NoData")))</f>
        <v/>
      </c>
      <c r="F116" s="54">
        <f t="array" ref="F116">if($C116="Mangrove",index('Mangrove protected area'!$A$5:$AG1000,match($A116,'Mangrove protected area'!$A$5:$A1000,0),match('Mangrove protected area'!$B$4,'Mangrove protected area'!$A$5:$AG$5,0)), "NoData")</f>
        <v/>
      </c>
      <c r="G116" s="101" t="inlineStr">
        <is>
          <t>Global Mangrove Watch dataset for mangrove extent v4</t>
        </is>
      </c>
      <c r="H116" s="101" t="inlineStr">
        <is>
          <t>Global Mangrove Watch dataset for mangrove extent v4</t>
        </is>
      </c>
      <c r="I116" s="101" t="inlineStr">
        <is>
          <t>Global Mangrove Watch dataset for mangrove extent v4</t>
        </is>
      </c>
      <c r="J116" s="197" t="n"/>
      <c r="K116" s="197" t="n"/>
      <c r="L116" s="197" t="n"/>
      <c r="M116" s="197" t="n"/>
      <c r="N116" s="197" t="n"/>
      <c r="O116" s="197" t="n"/>
      <c r="P116" s="197" t="n"/>
      <c r="Q116" s="197" t="n"/>
      <c r="R116" s="197" t="n"/>
      <c r="S116" s="197" t="n"/>
      <c r="T116" s="197" t="n"/>
      <c r="U116" s="197" t="n"/>
    </row>
    <row r="117" ht="12.75" customHeight="1" s="198">
      <c r="A117" s="101" t="inlineStr">
        <is>
          <t>Vanuatu</t>
        </is>
      </c>
      <c r="B117" s="62">
        <f t="array" ref="B117">INDEX(Countries!$D$2:$D$255, MATCH(A117, Countries!$B$2:$B$255, 0))
</f>
        <v/>
      </c>
      <c r="C117" s="89" t="inlineStr">
        <is>
          <t>Mangrove</t>
        </is>
      </c>
      <c r="D117" s="54">
        <f t="array" ref="D117">if($C117="Mangrove",index('Mangrove extent'!$A$5:$X1000,match($A117,'Mangrove extent'!$A$5:$A1000,0),match('Mangrove extent'!$B$4,'Mangrove extent'!$A$5:$X$5,0)), if($C117="Seagrass", index('Seagrass extent'!$A$5:$I$257,match($A117,'Seagrass extent'!$A$5:$A1000,0),match('Seagrass extent'!$B$4,'Seagrass extent'!$A$5:$I$5,0)),"" ))</f>
        <v/>
      </c>
      <c r="E117" s="54">
        <f t="array" ref="E117">if($C117="Mangrove",index('Mangrove extent'!$A$5:$X1000,match($A117,'Mangrove extent'!$A$5:$A1000,0),match('Mangrove extent'!$C$4,'Mangrove extent'!$A$5:$X$5,0)), if($C117="Seagrass", "NoData", IF($C117="Salt marsh", "NoData")))</f>
        <v/>
      </c>
      <c r="F117" s="54">
        <f t="array" ref="F117">if($C117="Mangrove",index('Mangrove protected area'!$A$5:$AG1000,match($A117,'Mangrove protected area'!$A$5:$A1000,0),match('Mangrove protected area'!$B$4,'Mangrove protected area'!$A$5:$AG$5,0)), "NoData")</f>
        <v/>
      </c>
      <c r="G117" s="101" t="inlineStr">
        <is>
          <t>Global Mangrove Watch dataset for mangrove extent v4</t>
        </is>
      </c>
      <c r="H117" s="101" t="inlineStr">
        <is>
          <t>Global Mangrove Watch dataset for mangrove extent v4</t>
        </is>
      </c>
      <c r="I117" s="101" t="inlineStr">
        <is>
          <t>Global Mangrove Watch dataset for mangrove extent v4</t>
        </is>
      </c>
      <c r="J117" s="197" t="n"/>
      <c r="K117" s="197" t="n"/>
      <c r="L117" s="197" t="n"/>
      <c r="M117" s="197" t="n"/>
      <c r="N117" s="197" t="n"/>
      <c r="O117" s="197" t="n"/>
      <c r="P117" s="197" t="n"/>
      <c r="Q117" s="197" t="n"/>
      <c r="R117" s="197" t="n"/>
      <c r="S117" s="197" t="n"/>
      <c r="T117" s="197" t="n"/>
      <c r="U117" s="197" t="n"/>
    </row>
    <row r="118" ht="12.75" customHeight="1" s="198">
      <c r="A118" s="101" t="inlineStr">
        <is>
          <t>Venezuela (Bolivarian Republic of)</t>
        </is>
      </c>
      <c r="B118" s="62">
        <f t="array" ref="B118">INDEX(Countries!$D$2:$D$255, MATCH(A118, Countries!$B$2:$B$255, 0))
</f>
        <v/>
      </c>
      <c r="C118" s="89" t="inlineStr">
        <is>
          <t>Mangrove</t>
        </is>
      </c>
      <c r="D118" s="54">
        <f t="array" ref="D118">if($C118="Mangrove",index('Mangrove extent'!$A$5:$X1000,match($A118,'Mangrove extent'!$A$5:$A1000,0),match('Mangrove extent'!$B$4,'Mangrove extent'!$A$5:$X$5,0)), if($C118="Seagrass", index('Seagrass extent'!$A$5:$I$257,match($A118,'Seagrass extent'!$A$5:$A1000,0),match('Seagrass extent'!$B$4,'Seagrass extent'!$A$5:$I$5,0)),"" ))</f>
        <v/>
      </c>
      <c r="E118" s="54">
        <f t="array" ref="E118">if($C118="Mangrove",index('Mangrove extent'!$A$5:$X1000,match($A118,'Mangrove extent'!$A$5:$A1000,0),match('Mangrove extent'!$C$4,'Mangrove extent'!$A$5:$X$5,0)), if($C118="Seagrass", "NoData", IF($C118="Salt marsh", "NoData")))</f>
        <v/>
      </c>
      <c r="F118" s="54">
        <f t="array" ref="F118">if($C118="Mangrove",index('Mangrove protected area'!$A$5:$AG1000,match($A118,'Mangrove protected area'!$A$5:$A1000,0),match('Mangrove protected area'!$B$4,'Mangrove protected area'!$A$5:$AG$5,0)), "NoData")</f>
        <v/>
      </c>
      <c r="G118" s="101" t="inlineStr">
        <is>
          <t>Global Mangrove Watch dataset for mangrove extent v4</t>
        </is>
      </c>
      <c r="H118" s="101" t="inlineStr">
        <is>
          <t>Global Mangrove Watch dataset for mangrove extent v4</t>
        </is>
      </c>
      <c r="I118" s="101" t="inlineStr">
        <is>
          <t>Global Mangrove Watch dataset for mangrove extent v4</t>
        </is>
      </c>
      <c r="J118" s="197" t="n"/>
      <c r="K118" s="197" t="n"/>
      <c r="L118" s="197" t="n"/>
      <c r="M118" s="197" t="n"/>
      <c r="N118" s="197" t="n"/>
      <c r="O118" s="197" t="n"/>
      <c r="P118" s="197" t="n"/>
      <c r="Q118" s="197" t="n"/>
      <c r="R118" s="197" t="n"/>
      <c r="S118" s="197" t="n"/>
      <c r="T118" s="197" t="n"/>
      <c r="U118" s="197" t="n"/>
    </row>
    <row r="119" ht="12.75" customHeight="1" s="198">
      <c r="A119" s="101" t="inlineStr">
        <is>
          <t>Viet Nam</t>
        </is>
      </c>
      <c r="B119" s="62">
        <f t="array" ref="B119">INDEX(Countries!$D$2:$D$255, MATCH(A119, Countries!$B$2:$B$255, 0))
</f>
        <v/>
      </c>
      <c r="C119" s="89" t="inlineStr">
        <is>
          <t>Mangrove</t>
        </is>
      </c>
      <c r="D119" s="54">
        <f t="array" ref="D119">if($C119="Mangrove",index('Mangrove extent'!$A$5:$X1000,match($A119,'Mangrove extent'!$A$5:$A1000,0),match('Mangrove extent'!$B$4,'Mangrove extent'!$A$5:$X$5,0)), if($C119="Seagrass", index('Seagrass extent'!$A$5:$I$257,match($A119,'Seagrass extent'!$A$5:$A1000,0),match('Seagrass extent'!$B$4,'Seagrass extent'!$A$5:$I$5,0)),"" ))</f>
        <v/>
      </c>
      <c r="E119" s="54">
        <f t="array" ref="E119">if($C119="Mangrove",index('Mangrove extent'!$A$5:$X1000,match($A119,'Mangrove extent'!$A$5:$A1000,0),match('Mangrove extent'!$C$4,'Mangrove extent'!$A$5:$X$5,0)), if($C119="Seagrass", "NoData", IF($C119="Salt marsh", "NoData")))</f>
        <v/>
      </c>
      <c r="F119" s="54">
        <f t="array" ref="F119">if($C119="Mangrove",index('Mangrove protected area'!$A$5:$AG1000,match($A119,'Mangrove protected area'!$A$5:$A1000,0),match('Mangrove protected area'!$B$4,'Mangrove protected area'!$A$5:$AG$5,0)), "NoData")</f>
        <v/>
      </c>
      <c r="G119" s="101" t="inlineStr">
        <is>
          <t>Global Mangrove Watch dataset for mangrove extent v4</t>
        </is>
      </c>
      <c r="H119" s="101" t="inlineStr">
        <is>
          <t>Global Mangrove Watch dataset for mangrove extent v4</t>
        </is>
      </c>
      <c r="I119" s="101" t="inlineStr">
        <is>
          <t>Global Mangrove Watch dataset for mangrove extent v4</t>
        </is>
      </c>
      <c r="J119" s="197" t="n"/>
      <c r="K119" s="197" t="n"/>
      <c r="L119" s="197" t="n"/>
      <c r="M119" s="197" t="n"/>
      <c r="N119" s="197" t="n"/>
      <c r="O119" s="197" t="n"/>
      <c r="P119" s="197" t="n"/>
      <c r="Q119" s="197" t="n"/>
      <c r="R119" s="197" t="n"/>
      <c r="S119" s="197" t="n"/>
      <c r="T119" s="197" t="n"/>
      <c r="U119" s="197" t="n"/>
    </row>
    <row r="120" ht="12.75" customHeight="1" s="198">
      <c r="A120" s="101" t="inlineStr">
        <is>
          <t>Virgin islands, U.s.</t>
        </is>
      </c>
      <c r="B120" s="62">
        <f t="array" ref="B120">INDEX(Countries!$D$2:$D$255, MATCH(A120, Countries!$B$2:$B$255, 0))
</f>
        <v/>
      </c>
      <c r="C120" s="89" t="inlineStr">
        <is>
          <t>Mangrove</t>
        </is>
      </c>
      <c r="D120" s="54">
        <f t="array" ref="D120">if($C120="Mangrove",index('Mangrove extent'!$A$5:$X1000,match($A120,'Mangrove extent'!$A$5:$A1000,0),match('Mangrove extent'!$B$4,'Mangrove extent'!$A$5:$X$5,0)), if($C120="Seagrass", index('Seagrass extent'!$A$5:$I$257,match($A120,'Seagrass extent'!$A$5:$A1000,0),match('Seagrass extent'!$B$4,'Seagrass extent'!$A$5:$I$5,0)),"" ))</f>
        <v/>
      </c>
      <c r="E120" s="54">
        <f t="array" ref="E120">if($C120="Mangrove",index('Mangrove extent'!$A$5:$X1000,match($A120,'Mangrove extent'!$A$5:$A1000,0),match('Mangrove extent'!$C$4,'Mangrove extent'!$A$5:$X$5,0)), if($C120="Seagrass", "NoData", IF($C120="Salt marsh", "NoData")))</f>
        <v/>
      </c>
      <c r="F120" s="54">
        <f t="array" ref="F120">if($C120="Mangrove",index('Mangrove protected area'!$A$5:$AG1000,match($A120,'Mangrove protected area'!$A$5:$A1000,0),match('Mangrove protected area'!$B$4,'Mangrove protected area'!$A$5:$AG$5,0)), "NoData")</f>
        <v/>
      </c>
      <c r="G120" s="101" t="inlineStr">
        <is>
          <t>Global Mangrove Watch dataset for mangrove extent v4</t>
        </is>
      </c>
      <c r="H120" s="101" t="inlineStr">
        <is>
          <t>Global Mangrove Watch dataset for mangrove extent v4</t>
        </is>
      </c>
      <c r="I120" s="101" t="inlineStr">
        <is>
          <t>Global Mangrove Watch dataset for mangrove extent v4</t>
        </is>
      </c>
      <c r="J120" s="197" t="n"/>
      <c r="K120" s="197" t="n"/>
      <c r="L120" s="197" t="n"/>
      <c r="M120" s="197" t="n"/>
      <c r="N120" s="197" t="n"/>
      <c r="O120" s="197" t="n"/>
      <c r="P120" s="197" t="n"/>
      <c r="Q120" s="197" t="n"/>
      <c r="R120" s="197" t="n"/>
      <c r="S120" s="197" t="n"/>
      <c r="T120" s="197" t="n"/>
      <c r="U120" s="197" t="n"/>
    </row>
    <row r="121" ht="12.75" customHeight="1" s="198">
      <c r="A121" s="101" t="inlineStr">
        <is>
          <t>Wallis and futuna</t>
        </is>
      </c>
      <c r="B121" s="62">
        <f t="array" ref="B121">INDEX(Countries!$D$2:$D$255, MATCH(A121, Countries!$B$2:$B$255, 0))
</f>
        <v/>
      </c>
      <c r="C121" s="89" t="inlineStr">
        <is>
          <t>Mangrove</t>
        </is>
      </c>
      <c r="D121" s="54">
        <f t="array" ref="D121">if($C121="Mangrove",index('Mangrove extent'!$A$5:$X1000,match($A121,'Mangrove extent'!$A$5:$A1000,0),match('Mangrove extent'!$B$4,'Mangrove extent'!$A$5:$X$5,0)), if($C121="Seagrass", index('Seagrass extent'!$A$5:$I$257,match($A121,'Seagrass extent'!$A$5:$A1000,0),match('Seagrass extent'!$B$4,'Seagrass extent'!$A$5:$I$5,0)),"" ))</f>
        <v/>
      </c>
      <c r="E121" s="54">
        <f t="array" ref="E121">if($C121="Mangrove",index('Mangrove extent'!$A$5:$X1000,match($A121,'Mangrove extent'!$A$5:$A1000,0),match('Mangrove extent'!$C$4,'Mangrove extent'!$A$5:$X$5,0)), if($C121="Seagrass", "NoData", IF($C121="Salt marsh", "NoData")))</f>
        <v/>
      </c>
      <c r="F121" s="54">
        <f t="array" ref="F121">if($C121="Mangrove",index('Mangrove protected area'!$A$5:$AG1000,match($A121,'Mangrove protected area'!$A$5:$A1000,0),match('Mangrove protected area'!$B$4,'Mangrove protected area'!$A$5:$AG$5,0)), "NoData")</f>
        <v/>
      </c>
      <c r="G121" s="101" t="inlineStr">
        <is>
          <t>Global Mangrove Watch dataset for mangrove extent v4</t>
        </is>
      </c>
      <c r="H121" s="101" t="inlineStr">
        <is>
          <t>Global Mangrove Watch dataset for mangrove extent v4</t>
        </is>
      </c>
      <c r="I121" s="101" t="inlineStr">
        <is>
          <t>Global Mangrove Watch dataset for mangrove extent v4</t>
        </is>
      </c>
      <c r="J121" s="197" t="n"/>
      <c r="K121" s="197" t="n"/>
      <c r="L121" s="197" t="n"/>
      <c r="M121" s="197" t="n"/>
      <c r="N121" s="197" t="n"/>
      <c r="O121" s="197" t="n"/>
      <c r="P121" s="197" t="n"/>
      <c r="Q121" s="197" t="n"/>
      <c r="R121" s="197" t="n"/>
      <c r="S121" s="197" t="n"/>
      <c r="T121" s="197" t="n"/>
      <c r="U121" s="197" t="n"/>
    </row>
    <row r="122" ht="12.75" customHeight="1" s="198">
      <c r="A122" s="101" t="inlineStr">
        <is>
          <t>Yemen</t>
        </is>
      </c>
      <c r="B122" s="62">
        <f t="array" ref="B122">INDEX(Countries!$D$2:$D$255, MATCH(A122, Countries!$B$2:$B$255, 0))
</f>
        <v/>
      </c>
      <c r="C122" s="89" t="inlineStr">
        <is>
          <t>Mangrove</t>
        </is>
      </c>
      <c r="D122" s="54">
        <f t="array" ref="D122">if($C122="Mangrove",index('Mangrove extent'!$A$5:$X1000,match($A122,'Mangrove extent'!$A$5:$A1000,0),match('Mangrove extent'!$B$4,'Mangrove extent'!$A$5:$X$5,0)), if($C122="Seagrass", index('Seagrass extent'!$A$5:$I$257,match($A122,'Seagrass extent'!$A$5:$A1000,0),match('Seagrass extent'!$B$4,'Seagrass extent'!$A$5:$I$5,0)),"" ))</f>
        <v/>
      </c>
      <c r="E122" s="54">
        <f t="array" ref="E122">if($C122="Mangrove",index('Mangrove extent'!$A$5:$X1000,match($A122,'Mangrove extent'!$A$5:$A1000,0),match('Mangrove extent'!$C$4,'Mangrove extent'!$A$5:$X$5,0)), if($C122="Seagrass", "NoData", IF($C122="Salt marsh", "NoData")))</f>
        <v/>
      </c>
      <c r="F122" s="54">
        <f t="array" ref="F122">if($C122="Mangrove",index('Mangrove protected area'!$A$5:$AG1000,match($A122,'Mangrove protected area'!$A$5:$A1000,0),match('Mangrove protected area'!$B$4,'Mangrove protected area'!$A$5:$AG$5,0)), "NoData")</f>
        <v/>
      </c>
      <c r="G122" s="101" t="inlineStr">
        <is>
          <t>Global Mangrove Watch dataset for mangrove extent v4</t>
        </is>
      </c>
      <c r="H122" s="101" t="inlineStr">
        <is>
          <t>Global Mangrove Watch dataset for mangrove extent v4</t>
        </is>
      </c>
      <c r="I122" s="101" t="inlineStr">
        <is>
          <t>Global Mangrove Watch dataset for mangrove extent v4</t>
        </is>
      </c>
      <c r="J122" s="197" t="n"/>
      <c r="K122" s="197" t="n"/>
      <c r="L122" s="197" t="n"/>
      <c r="M122" s="197" t="n"/>
      <c r="N122" s="197" t="n"/>
      <c r="O122" s="197" t="n"/>
      <c r="P122" s="197" t="n"/>
      <c r="Q122" s="197" t="n"/>
      <c r="R122" s="197" t="n"/>
      <c r="S122" s="197" t="n"/>
      <c r="T122" s="197" t="n"/>
      <c r="U122" s="197" t="n"/>
    </row>
    <row r="123" ht="12.75" customHeight="1" s="198">
      <c r="A123" s="101" t="inlineStr">
        <is>
          <t>Italy</t>
        </is>
      </c>
      <c r="B123" s="62">
        <f t="array" ref="B123">INDEX(Countries!$D$2:$D$255, MATCH(A123, Countries!$B$2:$B$255, 0))
</f>
        <v/>
      </c>
      <c r="C123" s="89" t="inlineStr">
        <is>
          <t>Mangrove</t>
        </is>
      </c>
      <c r="D123" s="54">
        <f t="array" ref="D123">if($C123="Mangrove",index('Mangrove extent'!$A$5:$X1000,match($A123,'Mangrove extent'!$A$5:$A1000,0),match('Mangrove extent'!$B$4,'Mangrove extent'!$A$5:$X$5,0)), if($C123="Seagrass", index('Seagrass extent'!$A$5:$I$257,match($A123,'Seagrass extent'!$A$5:$A1000,0),match('Seagrass extent'!$B$4,'Seagrass extent'!$A$5:$I$5,0)),"" ))</f>
        <v/>
      </c>
      <c r="E123" s="54">
        <f t="array" ref="E123">if($C123="Mangrove",index('Mangrove extent'!$A$5:$X1000,match($A123,'Mangrove extent'!$A$5:$A1000,0),match('Mangrove extent'!$C$4,'Mangrove extent'!$A$5:$X$5,0)), if($C123="Seagrass", "NoData", IF($C123="Salt marsh", "NoData")))</f>
        <v/>
      </c>
      <c r="F123" s="54">
        <f t="array" ref="F123">if($C123="Mangrove",index('Mangrove protected area'!$A$5:$AG1000,match($A123,'Mangrove protected area'!$A$5:$A1000,0),match('Mangrove protected area'!$B$4,'Mangrove protected area'!$A$5:$AG$5,0)), "NoData")</f>
        <v/>
      </c>
      <c r="G123" s="101" t="inlineStr">
        <is>
          <t>Global Mangrove Watch dataset for mangrove extent v4</t>
        </is>
      </c>
      <c r="H123" s="101" t="inlineStr">
        <is>
          <t>Global Mangrove Watch dataset for mangrove extent v4</t>
        </is>
      </c>
      <c r="I123" s="101" t="inlineStr">
        <is>
          <t>Global Mangrove Watch dataset for mangrove extent v4</t>
        </is>
      </c>
      <c r="J123" s="197" t="n"/>
      <c r="K123" s="197" t="n"/>
      <c r="L123" s="197" t="n"/>
      <c r="M123" s="197" t="n"/>
      <c r="N123" s="197" t="n"/>
      <c r="O123" s="197" t="n"/>
      <c r="P123" s="197" t="n"/>
      <c r="Q123" s="197" t="n"/>
      <c r="R123" s="197" t="n"/>
      <c r="S123" s="197" t="n"/>
      <c r="T123" s="197" t="n"/>
      <c r="U123" s="197" t="n"/>
    </row>
    <row r="124" ht="12.75" customHeight="1" s="198">
      <c r="A124" s="101" t="inlineStr">
        <is>
          <t>Ukraine</t>
        </is>
      </c>
      <c r="B124" s="62">
        <f t="array" ref="B124">INDEX(Countries!$D$2:$D$255, MATCH(A124, Countries!$B$2:$B$255, 0))
</f>
        <v/>
      </c>
      <c r="C124" s="89" t="inlineStr">
        <is>
          <t>Mangrove</t>
        </is>
      </c>
      <c r="D124" s="54">
        <f t="array" ref="D124">if($C124="Mangrove",index('Mangrove extent'!$A$5:$X1000,match($A124,'Mangrove extent'!$A$5:$A1000,0),match('Mangrove extent'!$B$4,'Mangrove extent'!$A$5:$X$5,0)), if($C124="Seagrass", index('Seagrass extent'!$A$5:$I$257,match($A124,'Seagrass extent'!$A$5:$A1000,0),match('Seagrass extent'!$B$4,'Seagrass extent'!$A$5:$I$5,0)),"" ))</f>
        <v/>
      </c>
      <c r="E124" s="54">
        <f t="array" ref="E124">if($C124="Mangrove",index('Mangrove extent'!$A$5:$X1000,match($A124,'Mangrove extent'!$A$5:$A1000,0),match('Mangrove extent'!$C$4,'Mangrove extent'!$A$5:$X$5,0)), if($C124="Seagrass", "NoData", IF($C124="Salt marsh", "NoData")))</f>
        <v/>
      </c>
      <c r="F124" s="54">
        <f t="array" ref="F124">if($C124="Mangrove",index('Mangrove protected area'!$A$5:$AG1000,match($A124,'Mangrove protected area'!$A$5:$A1000,0),match('Mangrove protected area'!$B$4,'Mangrove protected area'!$A$5:$AG$5,0)), "NoData")</f>
        <v/>
      </c>
      <c r="G124" s="101" t="inlineStr">
        <is>
          <t>Global Mangrove Watch dataset for mangrove extent v4</t>
        </is>
      </c>
      <c r="H124" s="101" t="inlineStr">
        <is>
          <t>Global Mangrove Watch dataset for mangrove extent v4</t>
        </is>
      </c>
      <c r="I124" s="101" t="inlineStr">
        <is>
          <t>Global Mangrove Watch dataset for mangrove extent v4</t>
        </is>
      </c>
      <c r="J124" s="197" t="n"/>
      <c r="K124" s="197" t="n"/>
      <c r="L124" s="197" t="n"/>
      <c r="M124" s="197" t="n"/>
      <c r="N124" s="197" t="n"/>
      <c r="O124" s="197" t="n"/>
      <c r="P124" s="197" t="n"/>
      <c r="Q124" s="197" t="n"/>
      <c r="R124" s="197" t="n"/>
      <c r="S124" s="197" t="n"/>
      <c r="T124" s="197" t="n"/>
      <c r="U124" s="197" t="n"/>
    </row>
    <row r="125" ht="12.75" customHeight="1" s="198">
      <c r="A125" s="101" t="inlineStr">
        <is>
          <t>Tunisia</t>
        </is>
      </c>
      <c r="B125" s="62">
        <f t="array" ref="B125">INDEX(Countries!$D$2:$D$255, MATCH(A125, Countries!$B$2:$B$255, 0))
</f>
        <v/>
      </c>
      <c r="C125" s="89" t="inlineStr">
        <is>
          <t>Mangrove</t>
        </is>
      </c>
      <c r="D125" s="54">
        <f t="array" ref="D125">if($C125="Mangrove",index('Mangrove extent'!$A$5:$X1000,match($A125,'Mangrove extent'!$A$5:$A1000,0),match('Mangrove extent'!$B$4,'Mangrove extent'!$A$5:$X$5,0)), if($C125="Seagrass", index('Seagrass extent'!$A$5:$I$257,match($A125,'Seagrass extent'!$A$5:$A1000,0),match('Seagrass extent'!$B$4,'Seagrass extent'!$A$5:$I$5,0)),"" ))</f>
        <v/>
      </c>
      <c r="E125" s="54">
        <f t="array" ref="E125">if($C125="Mangrove",index('Mangrove extent'!$A$5:$X1000,match($A125,'Mangrove extent'!$A$5:$A1000,0),match('Mangrove extent'!$C$4,'Mangrove extent'!$A$5:$X$5,0)), if($C125="Seagrass", "NoData", IF($C125="Salt marsh", "NoData")))</f>
        <v/>
      </c>
      <c r="F125" s="54">
        <f t="array" ref="F125">if($C125="Mangrove",index('Mangrove protected area'!$A$5:$AG1000,match($A125,'Mangrove protected area'!$A$5:$A1000,0),match('Mangrove protected area'!$B$4,'Mangrove protected area'!$A$5:$AG$5,0)), "NoData")</f>
        <v/>
      </c>
      <c r="G125" s="101" t="inlineStr">
        <is>
          <t>Global Mangrove Watch dataset for mangrove extent v4</t>
        </is>
      </c>
      <c r="H125" s="101" t="inlineStr">
        <is>
          <t>Global Mangrove Watch dataset for mangrove extent v4</t>
        </is>
      </c>
      <c r="I125" s="101" t="inlineStr">
        <is>
          <t>Global Mangrove Watch dataset for mangrove extent v4</t>
        </is>
      </c>
      <c r="J125" s="197" t="n"/>
      <c r="K125" s="197" t="n"/>
      <c r="L125" s="197" t="n"/>
      <c r="M125" s="197" t="n"/>
      <c r="N125" s="197" t="n"/>
      <c r="O125" s="197" t="n"/>
      <c r="P125" s="197" t="n"/>
      <c r="Q125" s="197" t="n"/>
      <c r="R125" s="197" t="n"/>
      <c r="S125" s="197" t="n"/>
      <c r="T125" s="197" t="n"/>
      <c r="U125" s="197" t="n"/>
    </row>
    <row r="126" ht="12.75" customHeight="1" s="198">
      <c r="A126" s="101" t="inlineStr">
        <is>
          <t>Spain</t>
        </is>
      </c>
      <c r="B126" s="62">
        <f t="array" ref="B126">INDEX(Countries!$D$2:$D$255, MATCH(A126, Countries!$B$2:$B$255, 0))
</f>
        <v/>
      </c>
      <c r="C126" s="89" t="inlineStr">
        <is>
          <t>Mangrove</t>
        </is>
      </c>
      <c r="D126" s="54">
        <f t="array" ref="D126">if($C126="Mangrove",index('Mangrove extent'!$A$5:$X1000,match($A126,'Mangrove extent'!$A$5:$A1000,0),match('Mangrove extent'!$B$4,'Mangrove extent'!$A$5:$X$5,0)), if($C126="Seagrass", index('Seagrass extent'!$A$5:$I$257,match($A126,'Seagrass extent'!$A$5:$A1000,0),match('Seagrass extent'!$B$4,'Seagrass extent'!$A$5:$I$5,0)),"" ))</f>
        <v/>
      </c>
      <c r="E126" s="54">
        <f t="array" ref="E126">if($C126="Mangrove",index('Mangrove extent'!$A$5:$X1000,match($A126,'Mangrove extent'!$A$5:$A1000,0),match('Mangrove extent'!$C$4,'Mangrove extent'!$A$5:$X$5,0)), if($C126="Seagrass", "NoData", IF($C126="Salt marsh", "NoData")))</f>
        <v/>
      </c>
      <c r="F126" s="54">
        <f t="array" ref="F126">if($C126="Mangrove",index('Mangrove protected area'!$A$5:$AG1000,match($A126,'Mangrove protected area'!$A$5:$A1000,0),match('Mangrove protected area'!$B$4,'Mangrove protected area'!$A$5:$AG$5,0)), "NoData")</f>
        <v/>
      </c>
      <c r="G126" s="101" t="inlineStr">
        <is>
          <t>Global Mangrove Watch dataset for mangrove extent v4</t>
        </is>
      </c>
      <c r="H126" s="101" t="inlineStr">
        <is>
          <t>Global Mangrove Watch dataset for mangrove extent v4</t>
        </is>
      </c>
      <c r="I126" s="101" t="inlineStr">
        <is>
          <t>Global Mangrove Watch dataset for mangrove extent v4</t>
        </is>
      </c>
      <c r="J126" s="197" t="n"/>
      <c r="K126" s="197" t="n"/>
      <c r="L126" s="197" t="n"/>
      <c r="M126" s="197" t="n"/>
      <c r="N126" s="197" t="n"/>
      <c r="O126" s="197" t="n"/>
      <c r="P126" s="197" t="n"/>
      <c r="Q126" s="197" t="n"/>
      <c r="R126" s="197" t="n"/>
      <c r="S126" s="197" t="n"/>
      <c r="T126" s="197" t="n"/>
      <c r="U126" s="197" t="n"/>
    </row>
    <row r="127" ht="12.75" customHeight="1" s="198">
      <c r="A127" s="101" t="inlineStr">
        <is>
          <t>Kuwait</t>
        </is>
      </c>
      <c r="B127" s="62">
        <f t="array" ref="B127">INDEX(Countries!$D$2:$D$255, MATCH(A127, Countries!$B$2:$B$255, 0))
</f>
        <v/>
      </c>
      <c r="C127" s="89" t="inlineStr">
        <is>
          <t>Mangrove</t>
        </is>
      </c>
      <c r="D127" s="54">
        <f t="array" ref="D127">if($C127="Mangrove",index('Mangrove extent'!$A$5:$X1000,match($A127,'Mangrove extent'!$A$5:$A1000,0),match('Mangrove extent'!$B$4,'Mangrove extent'!$A$5:$X$5,0)), if($C127="Seagrass", index('Seagrass extent'!$A$5:$I$257,match($A127,'Seagrass extent'!$A$5:$A1000,0),match('Seagrass extent'!$B$4,'Seagrass extent'!$A$5:$I$5,0)),"" ))</f>
        <v/>
      </c>
      <c r="E127" s="54">
        <f t="array" ref="E127">if($C127="Mangrove",index('Mangrove extent'!$A$5:$X1000,match($A127,'Mangrove extent'!$A$5:$A1000,0),match('Mangrove extent'!$C$4,'Mangrove extent'!$A$5:$X$5,0)), if($C127="Seagrass", "NoData", IF($C127="Salt marsh", "NoData")))</f>
        <v/>
      </c>
      <c r="F127" s="54">
        <f t="array" ref="F127">if($C127="Mangrove",index('Mangrove protected area'!$A$5:$AG1000,match($A127,'Mangrove protected area'!$A$5:$A1000,0),match('Mangrove protected area'!$B$4,'Mangrove protected area'!$A$5:$AG$5,0)), "NoData")</f>
        <v/>
      </c>
      <c r="G127" s="101" t="inlineStr">
        <is>
          <t>Global Mangrove Watch dataset for mangrove extent v4</t>
        </is>
      </c>
      <c r="H127" s="101" t="inlineStr">
        <is>
          <t>Global Mangrove Watch dataset for mangrove extent v4</t>
        </is>
      </c>
      <c r="I127" s="101" t="inlineStr">
        <is>
          <t>Global Mangrove Watch dataset for mangrove extent v4</t>
        </is>
      </c>
      <c r="J127" s="197" t="n"/>
      <c r="K127" s="197" t="n"/>
      <c r="L127" s="197" t="n"/>
      <c r="M127" s="197" t="n"/>
      <c r="N127" s="197" t="n"/>
      <c r="O127" s="197" t="n"/>
      <c r="P127" s="197" t="n"/>
      <c r="Q127" s="197" t="n"/>
      <c r="R127" s="197" t="n"/>
      <c r="S127" s="197" t="n"/>
      <c r="T127" s="197" t="n"/>
      <c r="U127" s="197" t="n"/>
    </row>
    <row r="128" ht="12.75" customHeight="1" s="198">
      <c r="A128" s="101" t="inlineStr">
        <is>
          <t>Denmark</t>
        </is>
      </c>
      <c r="B128" s="62">
        <f t="array" ref="B128">INDEX(Countries!$D$2:$D$255, MATCH(A128, Countries!$B$2:$B$255, 0))
</f>
        <v/>
      </c>
      <c r="C128" s="89" t="inlineStr">
        <is>
          <t>Mangrove</t>
        </is>
      </c>
      <c r="D128" s="54">
        <f t="array" ref="D128">if($C128="Mangrove",index('Mangrove extent'!$A$5:$X1000,match($A128,'Mangrove extent'!$A$5:$A1000,0),match('Mangrove extent'!$B$4,'Mangrove extent'!$A$5:$X$5,0)), if($C128="Seagrass", index('Seagrass extent'!$A$5:$I$257,match($A128,'Seagrass extent'!$A$5:$A1000,0),match('Seagrass extent'!$B$4,'Seagrass extent'!$A$5:$I$5,0)),"" ))</f>
        <v/>
      </c>
      <c r="E128" s="54">
        <f t="array" ref="E128">if($C128="Mangrove",index('Mangrove extent'!$A$5:$X1000,match($A128,'Mangrove extent'!$A$5:$A1000,0),match('Mangrove extent'!$C$4,'Mangrove extent'!$A$5:$X$5,0)), if($C128="Seagrass", "NoData", IF($C128="Salt marsh", "NoData")))</f>
        <v/>
      </c>
      <c r="F128" s="54">
        <f t="array" ref="F128">if($C128="Mangrove",index('Mangrove protected area'!$A$5:$AG1000,match($A128,'Mangrove protected area'!$A$5:$A1000,0),match('Mangrove protected area'!$B$4,'Mangrove protected area'!$A$5:$AG$5,0)), "NoData")</f>
        <v/>
      </c>
      <c r="G128" s="101" t="inlineStr">
        <is>
          <t>Global Mangrove Watch dataset for mangrove extent v4</t>
        </is>
      </c>
      <c r="H128" s="101" t="inlineStr">
        <is>
          <t>Global Mangrove Watch dataset for mangrove extent v4</t>
        </is>
      </c>
      <c r="I128" s="101" t="inlineStr">
        <is>
          <t>Global Mangrove Watch dataset for mangrove extent v4</t>
        </is>
      </c>
      <c r="J128" s="197" t="n"/>
      <c r="K128" s="197" t="n"/>
      <c r="L128" s="197" t="n"/>
      <c r="M128" s="197" t="n"/>
      <c r="N128" s="197" t="n"/>
      <c r="O128" s="197" t="n"/>
      <c r="P128" s="197" t="n"/>
      <c r="Q128" s="197" t="n"/>
      <c r="R128" s="197" t="n"/>
      <c r="S128" s="197" t="n"/>
      <c r="T128" s="197" t="n"/>
      <c r="U128" s="197" t="n"/>
    </row>
    <row r="129" ht="12.75" customHeight="1" s="198">
      <c r="A129" s="101" t="inlineStr">
        <is>
          <t>France</t>
        </is>
      </c>
      <c r="B129" s="62">
        <f t="array" ref="B129">INDEX(Countries!$D$2:$D$255, MATCH(A129, Countries!$B$2:$B$255, 0))
</f>
        <v/>
      </c>
      <c r="C129" s="89" t="inlineStr">
        <is>
          <t>Mangrove</t>
        </is>
      </c>
      <c r="D129" s="54">
        <f t="array" ref="D129">if($C129="Mangrove",index('Mangrove extent'!$A$5:$X1000,match($A129,'Mangrove extent'!$A$5:$A1000,0),match('Mangrove extent'!$B$4,'Mangrove extent'!$A$5:$X$5,0)), if($C129="Seagrass", index('Seagrass extent'!$A$5:$I$257,match($A129,'Seagrass extent'!$A$5:$A1000,0),match('Seagrass extent'!$B$4,'Seagrass extent'!$A$5:$I$5,0)),"" ))</f>
        <v/>
      </c>
      <c r="E129" s="54">
        <f t="array" ref="E129">if($C129="Mangrove",index('Mangrove extent'!$A$5:$X1000,match($A129,'Mangrove extent'!$A$5:$A1000,0),match('Mangrove extent'!$C$4,'Mangrove extent'!$A$5:$X$5,0)), if($C129="Seagrass", "NoData", IF($C129="Salt marsh", "NoData")))</f>
        <v/>
      </c>
      <c r="F129" s="54">
        <f t="array" ref="F129">if($C129="Mangrove",index('Mangrove protected area'!$A$5:$AG1000,match($A129,'Mangrove protected area'!$A$5:$A1000,0),match('Mangrove protected area'!$B$4,'Mangrove protected area'!$A$5:$AG$5,0)), "NoData")</f>
        <v/>
      </c>
      <c r="G129" s="101" t="inlineStr">
        <is>
          <t>Global Mangrove Watch dataset for mangrove extent v4</t>
        </is>
      </c>
      <c r="H129" s="101" t="inlineStr">
        <is>
          <t>Global Mangrove Watch dataset for mangrove extent v4</t>
        </is>
      </c>
      <c r="I129" s="101" t="inlineStr">
        <is>
          <t>Global Mangrove Watch dataset for mangrove extent v4</t>
        </is>
      </c>
      <c r="J129" s="197" t="n"/>
      <c r="K129" s="197" t="n"/>
      <c r="L129" s="197" t="n"/>
      <c r="M129" s="197" t="n"/>
      <c r="N129" s="197" t="n"/>
      <c r="O129" s="197" t="n"/>
      <c r="P129" s="197" t="n"/>
      <c r="Q129" s="197" t="n"/>
      <c r="R129" s="197" t="n"/>
      <c r="S129" s="197" t="n"/>
      <c r="T129" s="197" t="n"/>
      <c r="U129" s="197" t="n"/>
    </row>
    <row r="130" ht="12.75" customHeight="1" s="198">
      <c r="A130" s="101" t="inlineStr">
        <is>
          <t>Russia</t>
        </is>
      </c>
      <c r="B130" s="62">
        <f t="array" ref="B130">INDEX(Countries!$D$2:$D$255, MATCH(A130, Countries!$B$2:$B$255, 0))
</f>
        <v/>
      </c>
      <c r="C130" s="89" t="inlineStr">
        <is>
          <t>Mangrove</t>
        </is>
      </c>
      <c r="D130" s="54">
        <f t="array" ref="D130">if($C130="Mangrove",index('Mangrove extent'!$A$5:$X1000,match($A130,'Mangrove extent'!$A$5:$A1000,0),match('Mangrove extent'!$B$4,'Mangrove extent'!$A$5:$X$5,0)), if($C130="Seagrass", index('Seagrass extent'!$A$5:$I$257,match($A130,'Seagrass extent'!$A$5:$A1000,0),match('Seagrass extent'!$B$4,'Seagrass extent'!$A$5:$I$5,0)),"" ))</f>
        <v/>
      </c>
      <c r="E130" s="54">
        <f t="array" ref="E130">if($C130="Mangrove",index('Mangrove extent'!$A$5:$X1000,match($A130,'Mangrove extent'!$A$5:$A1000,0),match('Mangrove extent'!$C$4,'Mangrove extent'!$A$5:$X$5,0)), if($C130="Seagrass", "NoData", IF($C130="Salt marsh", "NoData")))</f>
        <v/>
      </c>
      <c r="F130" s="54">
        <f t="array" ref="F130">if($C130="Mangrove",index('Mangrove protected area'!$A$5:$AG1000,match($A130,'Mangrove protected area'!$A$5:$A1000,0),match('Mangrove protected area'!$B$4,'Mangrove protected area'!$A$5:$AG$5,0)), "NoData")</f>
        <v/>
      </c>
      <c r="G130" s="101" t="inlineStr">
        <is>
          <t>Global Mangrove Watch dataset for mangrove extent v4</t>
        </is>
      </c>
      <c r="H130" s="101" t="inlineStr">
        <is>
          <t>Global Mangrove Watch dataset for mangrove extent v4</t>
        </is>
      </c>
      <c r="I130" s="101" t="inlineStr">
        <is>
          <t>Global Mangrove Watch dataset for mangrove extent v4</t>
        </is>
      </c>
      <c r="J130" s="197" t="n"/>
      <c r="K130" s="197" t="n"/>
      <c r="L130" s="197" t="n"/>
      <c r="M130" s="197" t="n"/>
      <c r="N130" s="197" t="n"/>
      <c r="O130" s="197" t="n"/>
      <c r="P130" s="197" t="n"/>
      <c r="Q130" s="197" t="n"/>
      <c r="R130" s="197" t="n"/>
      <c r="S130" s="197" t="n"/>
      <c r="T130" s="197" t="n"/>
      <c r="U130" s="197" t="n"/>
    </row>
    <row r="131" ht="12.75" customHeight="1" s="198">
      <c r="A131" s="101" t="inlineStr">
        <is>
          <t>United States Minor Outlying Islands</t>
        </is>
      </c>
      <c r="B131" s="62">
        <f t="array" ref="B131">INDEX(Countries!$D$2:$D$255, MATCH(A131, Countries!$B$2:$B$255, 0))
</f>
        <v/>
      </c>
      <c r="C131" s="89" t="inlineStr">
        <is>
          <t>Mangrove</t>
        </is>
      </c>
      <c r="D131" s="54">
        <f t="array" ref="D131">if($C131="Mangrove",index('Mangrove extent'!$A$5:$X1000,match($A131,'Mangrove extent'!$A$5:$A1000,0),match('Mangrove extent'!$B$4,'Mangrove extent'!$A$5:$X$5,0)), if($C131="Seagrass", index('Seagrass extent'!$A$5:$I$257,match($A131,'Seagrass extent'!$A$5:$A1000,0),match('Seagrass extent'!$B$4,'Seagrass extent'!$A$5:$I$5,0)),"" ))</f>
        <v/>
      </c>
      <c r="E131" s="54">
        <f t="array" ref="E131">if($C131="Mangrove",index('Mangrove extent'!$A$5:$X1000,match($A131,'Mangrove extent'!$A$5:$A1000,0),match('Mangrove extent'!$C$4,'Mangrove extent'!$A$5:$X$5,0)), if($C131="Seagrass", "NoData", IF($C131="Salt marsh", "NoData")))</f>
        <v/>
      </c>
      <c r="F131" s="54">
        <f t="array" ref="F131">if($C131="Mangrove",index('Mangrove protected area'!$A$5:$AG1000,match($A131,'Mangrove protected area'!$A$5:$A1000,0),match('Mangrove protected area'!$B$4,'Mangrove protected area'!$A$5:$AG$5,0)), "NoData")</f>
        <v/>
      </c>
      <c r="G131" s="101" t="inlineStr">
        <is>
          <t>Global Mangrove Watch dataset for mangrove extent v4</t>
        </is>
      </c>
      <c r="H131" s="101" t="inlineStr">
        <is>
          <t>Global Mangrove Watch dataset for mangrove extent v4</t>
        </is>
      </c>
      <c r="I131" s="101" t="inlineStr">
        <is>
          <t>Global Mangrove Watch dataset for mangrove extent v4</t>
        </is>
      </c>
      <c r="J131" s="197" t="n"/>
      <c r="K131" s="197" t="n"/>
      <c r="L131" s="197" t="n"/>
      <c r="M131" s="197" t="n"/>
      <c r="N131" s="197" t="n"/>
      <c r="O131" s="197" t="n"/>
      <c r="P131" s="197" t="n"/>
      <c r="Q131" s="197" t="n"/>
      <c r="R131" s="197" t="n"/>
      <c r="S131" s="197" t="n"/>
      <c r="T131" s="197" t="n"/>
      <c r="U131" s="197" t="n"/>
    </row>
    <row r="132" ht="12.75" customHeight="1" s="198">
      <c r="A132" s="101" t="inlineStr">
        <is>
          <t>Greece</t>
        </is>
      </c>
      <c r="B132" s="62">
        <f t="array" ref="B132">INDEX(Countries!$D$2:$D$255, MATCH(A132, Countries!$B$2:$B$255, 0))
</f>
        <v/>
      </c>
      <c r="C132" s="89" t="inlineStr">
        <is>
          <t>Mangrove</t>
        </is>
      </c>
      <c r="D132" s="54">
        <f t="array" ref="D132">if($C132="Mangrove",index('Mangrove extent'!$A$5:$X1000,match($A132,'Mangrove extent'!$A$5:$A1000,0),match('Mangrove extent'!$B$4,'Mangrove extent'!$A$5:$X$5,0)), if($C132="Seagrass", index('Seagrass extent'!$A$5:$I$257,match($A132,'Seagrass extent'!$A$5:$A1000,0),match('Seagrass extent'!$B$4,'Seagrass extent'!$A$5:$I$5,0)),"" ))</f>
        <v/>
      </c>
      <c r="E132" s="54">
        <f t="array" ref="E132">if($C132="Mangrove",index('Mangrove extent'!$A$5:$X1000,match($A132,'Mangrove extent'!$A$5:$A1000,0),match('Mangrove extent'!$C$4,'Mangrove extent'!$A$5:$X$5,0)), if($C132="Seagrass", "NoData", IF($C132="Salt marsh", "NoData")))</f>
        <v/>
      </c>
      <c r="F132" s="54">
        <f t="array" ref="F132">if($C132="Mangrove",index('Mangrove protected area'!$A$5:$AG1000,match($A132,'Mangrove protected area'!$A$5:$A1000,0),match('Mangrove protected area'!$B$4,'Mangrove protected area'!$A$5:$AG$5,0)), "NoData")</f>
        <v/>
      </c>
      <c r="G132" s="101" t="inlineStr">
        <is>
          <t>Global Mangrove Watch dataset for mangrove extent v4</t>
        </is>
      </c>
      <c r="H132" s="101" t="inlineStr">
        <is>
          <t>Global Mangrove Watch dataset for mangrove extent v4</t>
        </is>
      </c>
      <c r="I132" s="101" t="inlineStr">
        <is>
          <t>Global Mangrove Watch dataset for mangrove extent v4</t>
        </is>
      </c>
      <c r="J132" s="197" t="n"/>
      <c r="K132" s="197" t="n"/>
      <c r="L132" s="197" t="n"/>
      <c r="M132" s="197" t="n"/>
      <c r="N132" s="197" t="n"/>
      <c r="O132" s="197" t="n"/>
      <c r="P132" s="197" t="n"/>
      <c r="Q132" s="197" t="n"/>
      <c r="R132" s="197" t="n"/>
      <c r="S132" s="197" t="n"/>
      <c r="T132" s="197" t="n"/>
      <c r="U132" s="197" t="n"/>
    </row>
    <row r="133" ht="12.75" customHeight="1" s="198">
      <c r="A133" s="101" t="inlineStr">
        <is>
          <t>Canada</t>
        </is>
      </c>
      <c r="B133" s="62">
        <f t="array" ref="B133">INDEX(Countries!$D$2:$D$255, MATCH(A133, Countries!$B$2:$B$255, 0))
</f>
        <v/>
      </c>
      <c r="C133" s="89" t="inlineStr">
        <is>
          <t>Mangrove</t>
        </is>
      </c>
      <c r="D133" s="54">
        <f t="array" ref="D133">if($C133="Mangrove",index('Mangrove extent'!$A$5:$X1000,match($A133,'Mangrove extent'!$A$5:$A1000,0),match('Mangrove extent'!$B$4,'Mangrove extent'!$A$5:$X$5,0)), if($C133="Seagrass", index('Seagrass extent'!$A$5:$I$257,match($A133,'Seagrass extent'!$A$5:$A1000,0),match('Seagrass extent'!$B$4,'Seagrass extent'!$A$5:$I$5,0)),"" ))</f>
        <v/>
      </c>
      <c r="E133" s="54">
        <f t="array" ref="E133">if($C133="Mangrove",index('Mangrove extent'!$A$5:$X1000,match($A133,'Mangrove extent'!$A$5:$A1000,0),match('Mangrove extent'!$C$4,'Mangrove extent'!$A$5:$X$5,0)), if($C133="Seagrass", "NoData", IF($C133="Salt marsh", "NoData")))</f>
        <v/>
      </c>
      <c r="F133" s="54">
        <f t="array" ref="F133">if($C133="Mangrove",index('Mangrove protected area'!$A$5:$AG1000,match($A133,'Mangrove protected area'!$A$5:$A1000,0),match('Mangrove protected area'!$B$4,'Mangrove protected area'!$A$5:$AG$5,0)), "NoData")</f>
        <v/>
      </c>
      <c r="G133" s="101" t="inlineStr">
        <is>
          <t>Global Mangrove Watch dataset for mangrove extent v4</t>
        </is>
      </c>
      <c r="H133" s="101" t="inlineStr">
        <is>
          <t>Global Mangrove Watch dataset for mangrove extent v4</t>
        </is>
      </c>
      <c r="I133" s="101" t="inlineStr">
        <is>
          <t>Global Mangrove Watch dataset for mangrove extent v4</t>
        </is>
      </c>
      <c r="J133" s="197" t="n"/>
      <c r="K133" s="197" t="n"/>
      <c r="L133" s="197" t="n"/>
      <c r="M133" s="197" t="n"/>
      <c r="N133" s="197" t="n"/>
      <c r="O133" s="197" t="n"/>
      <c r="P133" s="197" t="n"/>
      <c r="Q133" s="197" t="n"/>
      <c r="R133" s="197" t="n"/>
      <c r="S133" s="197" t="n"/>
      <c r="T133" s="197" t="n"/>
      <c r="U133" s="197" t="n"/>
    </row>
    <row r="134" ht="12.75" customHeight="1" s="198">
      <c r="A134" s="101" t="inlineStr">
        <is>
          <t>Germany</t>
        </is>
      </c>
      <c r="B134" s="62">
        <f t="array" ref="B134">INDEX(Countries!$D$2:$D$255, MATCH(A134, Countries!$B$2:$B$255, 0))
</f>
        <v/>
      </c>
      <c r="C134" s="89" t="inlineStr">
        <is>
          <t>Mangrove</t>
        </is>
      </c>
      <c r="D134" s="54">
        <f t="array" ref="D134">if($C134="Mangrove",index('Mangrove extent'!$A$5:$X1000,match($A134,'Mangrove extent'!$A$5:$A1000,0),match('Mangrove extent'!$B$4,'Mangrove extent'!$A$5:$X$5,0)), if($C134="Seagrass", index('Seagrass extent'!$A$5:$I$257,match($A134,'Seagrass extent'!$A$5:$A1000,0),match('Seagrass extent'!$B$4,'Seagrass extent'!$A$5:$I$5,0)),"" ))</f>
        <v/>
      </c>
      <c r="E134" s="54">
        <f t="array" ref="E134">if($C134="Mangrove",index('Mangrove extent'!$A$5:$X1000,match($A134,'Mangrove extent'!$A$5:$A1000,0),match('Mangrove extent'!$C$4,'Mangrove extent'!$A$5:$X$5,0)), if($C134="Seagrass", "NoData", IF($C134="Salt marsh", "NoData")))</f>
        <v/>
      </c>
      <c r="F134" s="54">
        <f t="array" ref="F134">if($C134="Mangrove",index('Mangrove protected area'!$A$5:$AG1000,match($A134,'Mangrove protected area'!$A$5:$A1000,0),match('Mangrove protected area'!$B$4,'Mangrove protected area'!$A$5:$AG$5,0)), "NoData")</f>
        <v/>
      </c>
      <c r="G134" s="101" t="inlineStr">
        <is>
          <t>Global Mangrove Watch dataset for mangrove extent v4</t>
        </is>
      </c>
      <c r="H134" s="101" t="inlineStr">
        <is>
          <t>Global Mangrove Watch dataset for mangrove extent v4</t>
        </is>
      </c>
      <c r="I134" s="101" t="inlineStr">
        <is>
          <t>Global Mangrove Watch dataset for mangrove extent v4</t>
        </is>
      </c>
      <c r="J134" s="197" t="n"/>
      <c r="K134" s="197" t="n"/>
      <c r="L134" s="197" t="n"/>
      <c r="M134" s="197" t="n"/>
      <c r="N134" s="197" t="n"/>
      <c r="O134" s="197" t="n"/>
      <c r="P134" s="197" t="n"/>
      <c r="Q134" s="197" t="n"/>
      <c r="R134" s="197" t="n"/>
      <c r="S134" s="197" t="n"/>
      <c r="T134" s="197" t="n"/>
      <c r="U134" s="197" t="n"/>
    </row>
    <row r="135" ht="12.75" customHeight="1" s="198">
      <c r="A135" s="101" t="inlineStr">
        <is>
          <t>Croatia</t>
        </is>
      </c>
      <c r="B135" s="62">
        <f t="array" ref="B135">INDEX(Countries!$D$2:$D$255, MATCH(A135, Countries!$B$2:$B$255, 0))
</f>
        <v/>
      </c>
      <c r="C135" s="89" t="inlineStr">
        <is>
          <t>Mangrove</t>
        </is>
      </c>
      <c r="D135" s="54">
        <f t="array" ref="D135">if($C135="Mangrove",index('Mangrove extent'!$A$5:$X1000,match($A135,'Mangrove extent'!$A$5:$A1000,0),match('Mangrove extent'!$B$4,'Mangrove extent'!$A$5:$X$5,0)), if($C135="Seagrass", index('Seagrass extent'!$A$5:$I$257,match($A135,'Seagrass extent'!$A$5:$A1000,0),match('Seagrass extent'!$B$4,'Seagrass extent'!$A$5:$I$5,0)),"" ))</f>
        <v/>
      </c>
      <c r="E135" s="54">
        <f t="array" ref="E135">if($C135="Mangrove",index('Mangrove extent'!$A$5:$X1000,match($A135,'Mangrove extent'!$A$5:$A1000,0),match('Mangrove extent'!$C$4,'Mangrove extent'!$A$5:$X$5,0)), if($C135="Seagrass", "NoData", IF($C135="Salt marsh", "NoData")))</f>
        <v/>
      </c>
      <c r="F135" s="54">
        <f t="array" ref="F135">if($C135="Mangrove",index('Mangrove protected area'!$A$5:$AG1000,match($A135,'Mangrove protected area'!$A$5:$A1000,0),match('Mangrove protected area'!$B$4,'Mangrove protected area'!$A$5:$AG$5,0)), "NoData")</f>
        <v/>
      </c>
      <c r="G135" s="101" t="inlineStr">
        <is>
          <t>Global Mangrove Watch dataset for mangrove extent v4</t>
        </is>
      </c>
      <c r="H135" s="101" t="inlineStr">
        <is>
          <t>Global Mangrove Watch dataset for mangrove extent v4</t>
        </is>
      </c>
      <c r="I135" s="101" t="inlineStr">
        <is>
          <t>Global Mangrove Watch dataset for mangrove extent v4</t>
        </is>
      </c>
      <c r="J135" s="197" t="n"/>
      <c r="K135" s="197" t="n"/>
      <c r="L135" s="197" t="n"/>
      <c r="M135" s="197" t="n"/>
      <c r="N135" s="197" t="n"/>
      <c r="O135" s="197" t="n"/>
      <c r="P135" s="197" t="n"/>
      <c r="Q135" s="197" t="n"/>
      <c r="R135" s="197" t="n"/>
      <c r="S135" s="197" t="n"/>
      <c r="T135" s="197" t="n"/>
      <c r="U135" s="197" t="n"/>
    </row>
    <row r="136" ht="12.75" customHeight="1" s="198">
      <c r="A136" s="101" t="inlineStr">
        <is>
          <t>United Kingdom</t>
        </is>
      </c>
      <c r="B136" s="62">
        <f t="array" ref="B136">INDEX(Countries!$D$2:$D$255, MATCH(A136, Countries!$B$2:$B$255, 0))
</f>
        <v/>
      </c>
      <c r="C136" s="89" t="inlineStr">
        <is>
          <t>Mangrove</t>
        </is>
      </c>
      <c r="D136" s="54">
        <f t="array" ref="D136">if($C136="Mangrove",index('Mangrove extent'!$A$5:$X1000,match($A136,'Mangrove extent'!$A$5:$A1000,0),match('Mangrove extent'!$B$4,'Mangrove extent'!$A$5:$X$5,0)), if($C136="Seagrass", index('Seagrass extent'!$A$5:$I$257,match($A136,'Seagrass extent'!$A$5:$A1000,0),match('Seagrass extent'!$B$4,'Seagrass extent'!$A$5:$I$5,0)),"" ))</f>
        <v/>
      </c>
      <c r="E136" s="54">
        <f t="array" ref="E136">if($C136="Mangrove",index('Mangrove extent'!$A$5:$X1000,match($A136,'Mangrove extent'!$A$5:$A1000,0),match('Mangrove extent'!$C$4,'Mangrove extent'!$A$5:$X$5,0)), if($C136="Seagrass", "NoData", IF($C136="Salt marsh", "NoData")))</f>
        <v/>
      </c>
      <c r="F136" s="54">
        <f t="array" ref="F136">if($C136="Mangrove",index('Mangrove protected area'!$A$5:$AG1000,match($A136,'Mangrove protected area'!$A$5:$A1000,0),match('Mangrove protected area'!$B$4,'Mangrove protected area'!$A$5:$AG$5,0)), "NoData")</f>
        <v/>
      </c>
      <c r="G136" s="101" t="inlineStr">
        <is>
          <t>Global Mangrove Watch dataset for mangrove extent v4</t>
        </is>
      </c>
      <c r="H136" s="101" t="inlineStr">
        <is>
          <t>Global Mangrove Watch dataset for mangrove extent v4</t>
        </is>
      </c>
      <c r="I136" s="101" t="inlineStr">
        <is>
          <t>Global Mangrove Watch dataset for mangrove extent v4</t>
        </is>
      </c>
      <c r="J136" s="197" t="n"/>
      <c r="K136" s="197" t="n"/>
      <c r="L136" s="197" t="n"/>
      <c r="M136" s="197" t="n"/>
      <c r="N136" s="197" t="n"/>
      <c r="O136" s="197" t="n"/>
      <c r="P136" s="197" t="n"/>
      <c r="Q136" s="197" t="n"/>
      <c r="R136" s="197" t="n"/>
      <c r="S136" s="197" t="n"/>
      <c r="T136" s="197" t="n"/>
      <c r="U136" s="197" t="n"/>
    </row>
    <row r="137" ht="12.75" customHeight="1" s="198">
      <c r="A137" s="101" t="inlineStr">
        <is>
          <t>Malta</t>
        </is>
      </c>
      <c r="B137" s="62">
        <f t="array" ref="B137">INDEX(Countries!$D$2:$D$255, MATCH(A137, Countries!$B$2:$B$255, 0))
</f>
        <v/>
      </c>
      <c r="C137" s="89" t="inlineStr">
        <is>
          <t>Mangrove</t>
        </is>
      </c>
      <c r="D137" s="54">
        <f t="array" ref="D137">if($C137="Mangrove",index('Mangrove extent'!$A$5:$X1000,match($A137,'Mangrove extent'!$A$5:$A1000,0),match('Mangrove extent'!$B$4,'Mangrove extent'!$A$5:$X$5,0)), if($C137="Seagrass", index('Seagrass extent'!$A$5:$I$257,match($A137,'Seagrass extent'!$A$5:$A1000,0),match('Seagrass extent'!$B$4,'Seagrass extent'!$A$5:$I$5,0)),"" ))</f>
        <v/>
      </c>
      <c r="E137" s="54">
        <f t="array" ref="E137">if($C137="Mangrove",index('Mangrove extent'!$A$5:$X1000,match($A137,'Mangrove extent'!$A$5:$A1000,0),match('Mangrove extent'!$C$4,'Mangrove extent'!$A$5:$X$5,0)), if($C137="Seagrass", "NoData", IF($C137="Salt marsh", "NoData")))</f>
        <v/>
      </c>
      <c r="F137" s="54">
        <f t="array" ref="F137">if($C137="Mangrove",index('Mangrove protected area'!$A$5:$AG1000,match($A137,'Mangrove protected area'!$A$5:$A1000,0),match('Mangrove protected area'!$B$4,'Mangrove protected area'!$A$5:$AG$5,0)), "NoData")</f>
        <v/>
      </c>
      <c r="G137" s="101" t="inlineStr">
        <is>
          <t>Global Mangrove Watch dataset for mangrove extent v4</t>
        </is>
      </c>
      <c r="H137" s="101" t="inlineStr">
        <is>
          <t>Global Mangrove Watch dataset for mangrove extent v4</t>
        </is>
      </c>
      <c r="I137" s="101" t="inlineStr">
        <is>
          <t>Global Mangrove Watch dataset for mangrove extent v4</t>
        </is>
      </c>
      <c r="J137" s="197" t="n"/>
      <c r="K137" s="197" t="n"/>
      <c r="L137" s="197" t="n"/>
      <c r="M137" s="197" t="n"/>
      <c r="N137" s="197" t="n"/>
      <c r="O137" s="197" t="n"/>
      <c r="P137" s="197" t="n"/>
      <c r="Q137" s="197" t="n"/>
      <c r="R137" s="197" t="n"/>
      <c r="S137" s="197" t="n"/>
      <c r="T137" s="197" t="n"/>
      <c r="U137" s="197" t="n"/>
    </row>
    <row r="138" ht="12.75" customHeight="1" s="198">
      <c r="A138" s="101" t="inlineStr">
        <is>
          <t>Cyprus</t>
        </is>
      </c>
      <c r="B138" s="62">
        <f t="array" ref="B138">INDEX(Countries!$D$2:$D$255, MATCH(A138, Countries!$B$2:$B$255, 0))
</f>
        <v/>
      </c>
      <c r="C138" s="89" t="inlineStr">
        <is>
          <t>Mangrove</t>
        </is>
      </c>
      <c r="D138" s="54">
        <f t="array" ref="D138">if($C138="Mangrove",index('Mangrove extent'!$A$5:$X1000,match($A138,'Mangrove extent'!$A$5:$A1000,0),match('Mangrove extent'!$B$4,'Mangrove extent'!$A$5:$X$5,0)), if($C138="Seagrass", index('Seagrass extent'!$A$5:$I$257,match($A138,'Seagrass extent'!$A$5:$A1000,0),match('Seagrass extent'!$B$4,'Seagrass extent'!$A$5:$I$5,0)),"" ))</f>
        <v/>
      </c>
      <c r="E138" s="54">
        <f t="array" ref="E138">if($C138="Mangrove",index('Mangrove extent'!$A$5:$X1000,match($A138,'Mangrove extent'!$A$5:$A1000,0),match('Mangrove extent'!$C$4,'Mangrove extent'!$A$5:$X$5,0)), if($C138="Seagrass", "NoData", IF($C138="Salt marsh", "NoData")))</f>
        <v/>
      </c>
      <c r="F138" s="54">
        <f t="array" ref="F138">if($C138="Mangrove",index('Mangrove protected area'!$A$5:$AG1000,match($A138,'Mangrove protected area'!$A$5:$A1000,0),match('Mangrove protected area'!$B$4,'Mangrove protected area'!$A$5:$AG$5,0)), "NoData")</f>
        <v/>
      </c>
      <c r="G138" s="101" t="inlineStr">
        <is>
          <t>Global Mangrove Watch dataset for mangrove extent v4</t>
        </is>
      </c>
      <c r="H138" s="101" t="inlineStr">
        <is>
          <t>Global Mangrove Watch dataset for mangrove extent v4</t>
        </is>
      </c>
      <c r="I138" s="101" t="inlineStr">
        <is>
          <t>Global Mangrove Watch dataset for mangrove extent v4</t>
        </is>
      </c>
      <c r="J138" s="197" t="n"/>
      <c r="K138" s="197" t="n"/>
      <c r="L138" s="197" t="n"/>
      <c r="M138" s="197" t="n"/>
      <c r="N138" s="197" t="n"/>
      <c r="O138" s="197" t="n"/>
      <c r="P138" s="197" t="n"/>
      <c r="Q138" s="197" t="n"/>
      <c r="R138" s="197" t="n"/>
      <c r="S138" s="197" t="n"/>
      <c r="T138" s="197" t="n"/>
      <c r="U138" s="197" t="n"/>
    </row>
    <row r="139" ht="12.75" customHeight="1" s="198">
      <c r="A139" s="101" t="inlineStr">
        <is>
          <t>Norway</t>
        </is>
      </c>
      <c r="B139" s="62">
        <f t="array" ref="B139">INDEX(Countries!$D$2:$D$255, MATCH(A139, Countries!$B$2:$B$255, 0))
</f>
        <v/>
      </c>
      <c r="C139" s="89" t="inlineStr">
        <is>
          <t>Mangrove</t>
        </is>
      </c>
      <c r="D139" s="54">
        <f t="array" ref="D139">if($C139="Mangrove",index('Mangrove extent'!$A$5:$X1000,match($A139,'Mangrove extent'!$A$5:$A1000,0),match('Mangrove extent'!$B$4,'Mangrove extent'!$A$5:$X$5,0)), if($C139="Seagrass", index('Seagrass extent'!$A$5:$I$257,match($A139,'Seagrass extent'!$A$5:$A1000,0),match('Seagrass extent'!$B$4,'Seagrass extent'!$A$5:$I$5,0)),"" ))</f>
        <v/>
      </c>
      <c r="E139" s="54">
        <f t="array" ref="E139">if($C139="Mangrove",index('Mangrove extent'!$A$5:$X1000,match($A139,'Mangrove extent'!$A$5:$A1000,0),match('Mangrove extent'!$C$4,'Mangrove extent'!$A$5:$X$5,0)), if($C139="Seagrass", "NoData", IF($C139="Salt marsh", "NoData")))</f>
        <v/>
      </c>
      <c r="F139" s="54">
        <f t="array" ref="F139">if($C139="Mangrove",index('Mangrove protected area'!$A$5:$AG1000,match($A139,'Mangrove protected area'!$A$5:$A1000,0),match('Mangrove protected area'!$B$4,'Mangrove protected area'!$A$5:$AG$5,0)), "NoData")</f>
        <v/>
      </c>
      <c r="G139" s="101" t="inlineStr">
        <is>
          <t>Global Mangrove Watch dataset for mangrove extent v4</t>
        </is>
      </c>
      <c r="H139" s="101" t="inlineStr">
        <is>
          <t>Global Mangrove Watch dataset for mangrove extent v4</t>
        </is>
      </c>
      <c r="I139" s="101" t="inlineStr">
        <is>
          <t>Global Mangrove Watch dataset for mangrove extent v4</t>
        </is>
      </c>
      <c r="J139" s="197" t="n"/>
      <c r="K139" s="197" t="n"/>
      <c r="L139" s="197" t="n"/>
      <c r="M139" s="197" t="n"/>
      <c r="N139" s="197" t="n"/>
      <c r="O139" s="197" t="n"/>
      <c r="P139" s="197" t="n"/>
      <c r="Q139" s="197" t="n"/>
      <c r="R139" s="197" t="n"/>
      <c r="S139" s="197" t="n"/>
      <c r="T139" s="197" t="n"/>
      <c r="U139" s="197" t="n"/>
    </row>
    <row r="140" ht="12.75" customHeight="1" s="198">
      <c r="A140" s="101" t="inlineStr">
        <is>
          <t>Albania</t>
        </is>
      </c>
      <c r="B140" s="62">
        <f t="array" ref="B140">INDEX(Countries!$D$2:$D$255, MATCH(A140, Countries!$B$2:$B$255, 0))
</f>
        <v/>
      </c>
      <c r="C140" s="89" t="inlineStr">
        <is>
          <t>Mangrove</t>
        </is>
      </c>
      <c r="D140" s="54">
        <f t="array" ref="D140">if($C140="Mangrove",index('Mangrove extent'!$A$5:$X1000,match($A140,'Mangrove extent'!$A$5:$A1000,0),match('Mangrove extent'!$B$4,'Mangrove extent'!$A$5:$X$5,0)), if($C140="Seagrass", index('Seagrass extent'!$A$5:$I$257,match($A140,'Seagrass extent'!$A$5:$A1000,0),match('Seagrass extent'!$B$4,'Seagrass extent'!$A$5:$I$5,0)),"" ))</f>
        <v/>
      </c>
      <c r="E140" s="54">
        <f t="array" ref="E140">if($C140="Mangrove",index('Mangrove extent'!$A$5:$X1000,match($A140,'Mangrove extent'!$A$5:$A1000,0),match('Mangrove extent'!$C$4,'Mangrove extent'!$A$5:$X$5,0)), if($C140="Seagrass", "NoData", IF($C140="Salt marsh", "NoData")))</f>
        <v/>
      </c>
      <c r="F140" s="54">
        <f t="array" ref="F140">if($C140="Mangrove",index('Mangrove protected area'!$A$5:$AG1000,match($A140,'Mangrove protected area'!$A$5:$A1000,0),match('Mangrove protected area'!$B$4,'Mangrove protected area'!$A$5:$AG$5,0)), "NoData")</f>
        <v/>
      </c>
      <c r="G140" s="101" t="inlineStr">
        <is>
          <t>Global Mangrove Watch dataset for mangrove extent v4</t>
        </is>
      </c>
      <c r="H140" s="101" t="inlineStr">
        <is>
          <t>Global Mangrove Watch dataset for mangrove extent v4</t>
        </is>
      </c>
      <c r="I140" s="101" t="inlineStr">
        <is>
          <t>Global Mangrove Watch dataset for mangrove extent v4</t>
        </is>
      </c>
      <c r="J140" s="197" t="n"/>
      <c r="K140" s="197" t="n"/>
      <c r="L140" s="197" t="n"/>
      <c r="M140" s="197" t="n"/>
      <c r="N140" s="197" t="n"/>
      <c r="O140" s="197" t="n"/>
      <c r="P140" s="197" t="n"/>
      <c r="Q140" s="197" t="n"/>
      <c r="R140" s="197" t="n"/>
      <c r="S140" s="197" t="n"/>
      <c r="T140" s="197" t="n"/>
      <c r="U140" s="197" t="n"/>
    </row>
    <row r="141" ht="12.75" customHeight="1" s="198">
      <c r="A141" s="101" t="inlineStr">
        <is>
          <t>Algeria</t>
        </is>
      </c>
      <c r="B141" s="62">
        <f t="array" ref="B141">INDEX(Countries!$D$2:$D$255, MATCH(A141, Countries!$B$2:$B$255, 0))
</f>
        <v/>
      </c>
      <c r="C141" s="89" t="inlineStr">
        <is>
          <t>Mangrove</t>
        </is>
      </c>
      <c r="D141" s="54">
        <f t="array" ref="D141">if($C141="Mangrove",index('Mangrove extent'!$A$5:$X1000,match($A141,'Mangrove extent'!$A$5:$A1000,0),match('Mangrove extent'!$B$4,'Mangrove extent'!$A$5:$X$5,0)), if($C141="Seagrass", index('Seagrass extent'!$A$5:$I$257,match($A141,'Seagrass extent'!$A$5:$A1000,0),match('Seagrass extent'!$B$4,'Seagrass extent'!$A$5:$I$5,0)),"" ))</f>
        <v/>
      </c>
      <c r="E141" s="54">
        <f t="array" ref="E141">if($C141="Mangrove",index('Mangrove extent'!$A$5:$X1000,match($A141,'Mangrove extent'!$A$5:$A1000,0),match('Mangrove extent'!$C$4,'Mangrove extent'!$A$5:$X$5,0)), if($C141="Seagrass", "NoData", IF($C141="Salt marsh", "NoData")))</f>
        <v/>
      </c>
      <c r="F141" s="54">
        <f t="array" ref="F141">if($C141="Mangrove",index('Mangrove protected area'!$A$5:$AG1000,match($A141,'Mangrove protected area'!$A$5:$A1000,0),match('Mangrove protected area'!$B$4,'Mangrove protected area'!$A$5:$AG$5,0)), "NoData")</f>
        <v/>
      </c>
      <c r="G141" s="101" t="inlineStr">
        <is>
          <t>Global Mangrove Watch dataset for mangrove extent v4</t>
        </is>
      </c>
      <c r="H141" s="101" t="inlineStr">
        <is>
          <t>Global Mangrove Watch dataset for mangrove extent v4</t>
        </is>
      </c>
      <c r="I141" s="101" t="inlineStr">
        <is>
          <t>Global Mangrove Watch dataset for mangrove extent v4</t>
        </is>
      </c>
      <c r="J141" s="197" t="n"/>
      <c r="K141" s="197" t="n"/>
      <c r="L141" s="197" t="n"/>
      <c r="M141" s="197" t="n"/>
      <c r="N141" s="197" t="n"/>
      <c r="O141" s="197" t="n"/>
      <c r="P141" s="197" t="n"/>
      <c r="Q141" s="197" t="n"/>
      <c r="R141" s="197" t="n"/>
      <c r="S141" s="197" t="n"/>
      <c r="T141" s="197" t="n"/>
      <c r="U141" s="197" t="n"/>
    </row>
    <row r="142" ht="12.75" customHeight="1" s="198">
      <c r="A142" s="101" t="inlineStr">
        <is>
          <t>Sweden</t>
        </is>
      </c>
      <c r="B142" s="62">
        <f t="array" ref="B142">INDEX(Countries!$D$2:$D$255, MATCH(A142, Countries!$B$2:$B$255, 0))
</f>
        <v/>
      </c>
      <c r="C142" s="89" t="inlineStr">
        <is>
          <t>Mangrove</t>
        </is>
      </c>
      <c r="D142" s="54">
        <f t="array" ref="D142">if($C142="Mangrove",index('Mangrove extent'!$A$5:$X1000,match($A142,'Mangrove extent'!$A$5:$A1000,0),match('Mangrove extent'!$B$4,'Mangrove extent'!$A$5:$X$5,0)), if($C142="Seagrass", index('Seagrass extent'!$A$5:$I$257,match($A142,'Seagrass extent'!$A$5:$A1000,0),match('Seagrass extent'!$B$4,'Seagrass extent'!$A$5:$I$5,0)),"" ))</f>
        <v/>
      </c>
      <c r="E142" s="54">
        <f t="array" ref="E142">if($C142="Mangrove",index('Mangrove extent'!$A$5:$X1000,match($A142,'Mangrove extent'!$A$5:$A1000,0),match('Mangrove extent'!$C$4,'Mangrove extent'!$A$5:$X$5,0)), if($C142="Seagrass", "NoData", IF($C142="Salt marsh", "NoData")))</f>
        <v/>
      </c>
      <c r="F142" s="54">
        <f t="array" ref="F142">if($C142="Mangrove",index('Mangrove protected area'!$A$5:$AG1000,match($A142,'Mangrove protected area'!$A$5:$A1000,0),match('Mangrove protected area'!$B$4,'Mangrove protected area'!$A$5:$AG$5,0)), "NoData")</f>
        <v/>
      </c>
      <c r="G142" s="101" t="inlineStr">
        <is>
          <t>Global Mangrove Watch dataset for mangrove extent v4</t>
        </is>
      </c>
      <c r="H142" s="101" t="inlineStr">
        <is>
          <t>Global Mangrove Watch dataset for mangrove extent v4</t>
        </is>
      </c>
      <c r="I142" s="101" t="inlineStr">
        <is>
          <t>Global Mangrove Watch dataset for mangrove extent v4</t>
        </is>
      </c>
      <c r="J142" s="197" t="n"/>
      <c r="K142" s="197" t="n"/>
      <c r="L142" s="197" t="n"/>
      <c r="M142" s="197" t="n"/>
      <c r="N142" s="197" t="n"/>
      <c r="O142" s="197" t="n"/>
      <c r="P142" s="197" t="n"/>
      <c r="Q142" s="197" t="n"/>
      <c r="R142" s="197" t="n"/>
      <c r="S142" s="197" t="n"/>
      <c r="T142" s="197" t="n"/>
      <c r="U142" s="197" t="n"/>
    </row>
    <row r="143" ht="12.75" customHeight="1" s="198">
      <c r="A143" s="101" t="inlineStr">
        <is>
          <t>Israel</t>
        </is>
      </c>
      <c r="B143" s="62">
        <f t="array" ref="B143">INDEX(Countries!$D$2:$D$255, MATCH(A143, Countries!$B$2:$B$255, 0))
</f>
        <v/>
      </c>
      <c r="C143" s="89" t="inlineStr">
        <is>
          <t>Mangrove</t>
        </is>
      </c>
      <c r="D143" s="54">
        <f t="array" ref="D143">if($C143="Mangrove",index('Mangrove extent'!$A$5:$X1000,match($A143,'Mangrove extent'!$A$5:$A1000,0),match('Mangrove extent'!$B$4,'Mangrove extent'!$A$5:$X$5,0)), if($C143="Seagrass", index('Seagrass extent'!$A$5:$I$257,match($A143,'Seagrass extent'!$A$5:$A1000,0),match('Seagrass extent'!$B$4,'Seagrass extent'!$A$5:$I$5,0)),"" ))</f>
        <v/>
      </c>
      <c r="E143" s="54">
        <f t="array" ref="E143">if($C143="Mangrove",index('Mangrove extent'!$A$5:$X1000,match($A143,'Mangrove extent'!$A$5:$A1000,0),match('Mangrove extent'!$C$4,'Mangrove extent'!$A$5:$X$5,0)), if($C143="Seagrass", "NoData", IF($C143="Salt marsh", "NoData")))</f>
        <v/>
      </c>
      <c r="F143" s="54">
        <f t="array" ref="F143">if($C143="Mangrove",index('Mangrove protected area'!$A$5:$AG1000,match($A143,'Mangrove protected area'!$A$5:$A1000,0),match('Mangrove protected area'!$B$4,'Mangrove protected area'!$A$5:$AG$5,0)), "NoData")</f>
        <v/>
      </c>
      <c r="G143" s="101" t="inlineStr">
        <is>
          <t>Global Mangrove Watch dataset for mangrove extent v4</t>
        </is>
      </c>
      <c r="H143" s="101" t="inlineStr">
        <is>
          <t>Global Mangrove Watch dataset for mangrove extent v4</t>
        </is>
      </c>
      <c r="I143" s="101" t="inlineStr">
        <is>
          <t>Global Mangrove Watch dataset for mangrove extent v4</t>
        </is>
      </c>
      <c r="J143" s="197" t="n"/>
      <c r="K143" s="197" t="n"/>
      <c r="L143" s="197" t="n"/>
      <c r="M143" s="197" t="n"/>
      <c r="N143" s="197" t="n"/>
      <c r="O143" s="197" t="n"/>
      <c r="P143" s="197" t="n"/>
      <c r="Q143" s="197" t="n"/>
      <c r="R143" s="197" t="n"/>
      <c r="S143" s="197" t="n"/>
      <c r="T143" s="197" t="n"/>
      <c r="U143" s="197" t="n"/>
    </row>
    <row r="144" ht="12.75" customHeight="1" s="198">
      <c r="A144" s="101" t="inlineStr">
        <is>
          <t>Montserrat</t>
        </is>
      </c>
      <c r="B144" s="62">
        <f t="array" ref="B144">INDEX(Countries!$D$2:$D$255, MATCH(A144, Countries!$B$2:$B$255, 0))
</f>
        <v/>
      </c>
      <c r="C144" s="89" t="inlineStr">
        <is>
          <t>Mangrove</t>
        </is>
      </c>
      <c r="D144" s="54">
        <f t="array" ref="D144">if($C144="Mangrove",index('Mangrove extent'!$A$5:$X1000,match($A144,'Mangrove extent'!$A$5:$A1000,0),match('Mangrove extent'!$B$4,'Mangrove extent'!$A$5:$X$5,0)), if($C144="Seagrass", index('Seagrass extent'!$A$5:$I$257,match($A144,'Seagrass extent'!$A$5:$A1000,0),match('Seagrass extent'!$B$4,'Seagrass extent'!$A$5:$I$5,0)),"" ))</f>
        <v/>
      </c>
      <c r="E144" s="54">
        <f t="array" ref="E144">if($C144="Mangrove",index('Mangrove extent'!$A$5:$X1000,match($A144,'Mangrove extent'!$A$5:$A1000,0),match('Mangrove extent'!$C$4,'Mangrove extent'!$A$5:$X$5,0)), if($C144="Seagrass", "NoData", IF($C144="Salt marsh", "NoData")))</f>
        <v/>
      </c>
      <c r="F144" s="54">
        <f t="array" ref="F144">if($C144="Mangrove",index('Mangrove protected area'!$A$5:$AG1000,match($A144,'Mangrove protected area'!$A$5:$A1000,0),match('Mangrove protected area'!$B$4,'Mangrove protected area'!$A$5:$AG$5,0)), "NoData")</f>
        <v/>
      </c>
      <c r="G144" s="101" t="inlineStr">
        <is>
          <t>Global Mangrove Watch dataset for mangrove extent v4</t>
        </is>
      </c>
      <c r="H144" s="101" t="inlineStr">
        <is>
          <t>Global Mangrove Watch dataset for mangrove extent v4</t>
        </is>
      </c>
      <c r="I144" s="101" t="inlineStr">
        <is>
          <t>Global Mangrove Watch dataset for mangrove extent v4</t>
        </is>
      </c>
      <c r="J144" s="197" t="n"/>
      <c r="K144" s="197" t="n"/>
      <c r="L144" s="197" t="n"/>
      <c r="M144" s="197" t="n"/>
      <c r="N144" s="197" t="n"/>
      <c r="O144" s="197" t="n"/>
      <c r="P144" s="197" t="n"/>
      <c r="Q144" s="197" t="n"/>
      <c r="R144" s="197" t="n"/>
      <c r="S144" s="197" t="n"/>
      <c r="T144" s="197" t="n"/>
      <c r="U144" s="197" t="n"/>
    </row>
    <row r="145" ht="12.75" customHeight="1" s="198">
      <c r="A145" s="101" t="inlineStr">
        <is>
          <t>Libya</t>
        </is>
      </c>
      <c r="B145" s="62">
        <f t="array" ref="B145">INDEX(Countries!$D$2:$D$255, MATCH(A145, Countries!$B$2:$B$255, 0))
</f>
        <v/>
      </c>
      <c r="C145" s="89" t="inlineStr">
        <is>
          <t>Mangrove</t>
        </is>
      </c>
      <c r="D145" s="54">
        <f t="array" ref="D145">if($C145="Mangrove",index('Mangrove extent'!$A$5:$X1000,match($A145,'Mangrove extent'!$A$5:$A1000,0),match('Mangrove extent'!$B$4,'Mangrove extent'!$A$5:$X$5,0)), if($C145="Seagrass", index('Seagrass extent'!$A$5:$I$257,match($A145,'Seagrass extent'!$A$5:$A1000,0),match('Seagrass extent'!$B$4,'Seagrass extent'!$A$5:$I$5,0)),"" ))</f>
        <v/>
      </c>
      <c r="E145" s="54">
        <f t="array" ref="E145">if($C145="Mangrove",index('Mangrove extent'!$A$5:$X1000,match($A145,'Mangrove extent'!$A$5:$A1000,0),match('Mangrove extent'!$C$4,'Mangrove extent'!$A$5:$X$5,0)), if($C145="Seagrass", "NoData", IF($C145="Salt marsh", "NoData")))</f>
        <v/>
      </c>
      <c r="F145" s="54">
        <f t="array" ref="F145">if($C145="Mangrove",index('Mangrove protected area'!$A$5:$AG1000,match($A145,'Mangrove protected area'!$A$5:$A1000,0),match('Mangrove protected area'!$B$4,'Mangrove protected area'!$A$5:$AG$5,0)), "NoData")</f>
        <v/>
      </c>
      <c r="G145" s="101" t="inlineStr">
        <is>
          <t>Global Mangrove Watch dataset for mangrove extent v4</t>
        </is>
      </c>
      <c r="H145" s="101" t="inlineStr">
        <is>
          <t>Global Mangrove Watch dataset for mangrove extent v4</t>
        </is>
      </c>
      <c r="I145" s="101" t="inlineStr">
        <is>
          <t>Global Mangrove Watch dataset for mangrove extent v4</t>
        </is>
      </c>
      <c r="J145" s="197" t="n"/>
      <c r="K145" s="197" t="n"/>
      <c r="L145" s="197" t="n"/>
      <c r="M145" s="197" t="n"/>
      <c r="N145" s="197" t="n"/>
      <c r="O145" s="197" t="n"/>
      <c r="P145" s="197" t="n"/>
      <c r="Q145" s="197" t="n"/>
      <c r="R145" s="197" t="n"/>
      <c r="S145" s="197" t="n"/>
      <c r="T145" s="197" t="n"/>
      <c r="U145" s="197" t="n"/>
    </row>
    <row r="146" ht="12.75" customHeight="1" s="198">
      <c r="A146" s="101" t="inlineStr">
        <is>
          <t>Netherlands</t>
        </is>
      </c>
      <c r="B146" s="62">
        <f t="array" ref="B146">INDEX(Countries!$D$2:$D$255, MATCH(A146, Countries!$B$2:$B$255, 0))
</f>
        <v/>
      </c>
      <c r="C146" s="89" t="inlineStr">
        <is>
          <t>Mangrove</t>
        </is>
      </c>
      <c r="D146" s="54">
        <f t="array" ref="D146">if($C146="Mangrove",index('Mangrove extent'!$A$5:$X1000,match($A146,'Mangrove extent'!$A$5:$A1000,0),match('Mangrove extent'!$B$4,'Mangrove extent'!$A$5:$X$5,0)), if($C146="Seagrass", index('Seagrass extent'!$A$5:$I$257,match($A146,'Seagrass extent'!$A$5:$A1000,0),match('Seagrass extent'!$B$4,'Seagrass extent'!$A$5:$I$5,0)),"" ))</f>
        <v/>
      </c>
      <c r="E146" s="54">
        <f t="array" ref="E146">if($C146="Mangrove",index('Mangrove extent'!$A$5:$X1000,match($A146,'Mangrove extent'!$A$5:$A1000,0),match('Mangrove extent'!$C$4,'Mangrove extent'!$A$5:$X$5,0)), if($C146="Seagrass", "NoData", IF($C146="Salt marsh", "NoData")))</f>
        <v/>
      </c>
      <c r="F146" s="54">
        <f t="array" ref="F146">if($C146="Mangrove",index('Mangrove protected area'!$A$5:$AG1000,match($A146,'Mangrove protected area'!$A$5:$A1000,0),match('Mangrove protected area'!$B$4,'Mangrove protected area'!$A$5:$AG$5,0)), "NoData")</f>
        <v/>
      </c>
      <c r="G146" s="101" t="inlineStr">
        <is>
          <t>Global Mangrove Watch dataset for mangrove extent v4</t>
        </is>
      </c>
      <c r="H146" s="101" t="inlineStr">
        <is>
          <t>Global Mangrove Watch dataset for mangrove extent v4</t>
        </is>
      </c>
      <c r="I146" s="101" t="inlineStr">
        <is>
          <t>Global Mangrove Watch dataset for mangrove extent v4</t>
        </is>
      </c>
      <c r="J146" s="197" t="n"/>
      <c r="K146" s="197" t="n"/>
      <c r="L146" s="197" t="n"/>
      <c r="M146" s="197" t="n"/>
      <c r="N146" s="197" t="n"/>
      <c r="O146" s="197" t="n"/>
      <c r="P146" s="197" t="n"/>
      <c r="Q146" s="197" t="n"/>
      <c r="R146" s="197" t="n"/>
      <c r="S146" s="197" t="n"/>
      <c r="T146" s="197" t="n"/>
      <c r="U146" s="197" t="n"/>
    </row>
    <row r="147" ht="12.75" customHeight="1" s="198">
      <c r="A147" s="101" t="inlineStr">
        <is>
          <t>Poland</t>
        </is>
      </c>
      <c r="B147" s="62">
        <f t="array" ref="B147">INDEX(Countries!$D$2:$D$255, MATCH(A147, Countries!$B$2:$B$255, 0))
</f>
        <v/>
      </c>
      <c r="C147" s="89" t="inlineStr">
        <is>
          <t>Mangrove</t>
        </is>
      </c>
      <c r="D147" s="54">
        <f t="array" ref="D147">if($C147="Mangrove",index('Mangrove extent'!$A$5:$X1000,match($A147,'Mangrove extent'!$A$5:$A1000,0),match('Mangrove extent'!$B$4,'Mangrove extent'!$A$5:$X$5,0)), if($C147="Seagrass", index('Seagrass extent'!$A$5:$I$257,match($A147,'Seagrass extent'!$A$5:$A1000,0),match('Seagrass extent'!$B$4,'Seagrass extent'!$A$5:$I$5,0)),"" ))</f>
        <v/>
      </c>
      <c r="E147" s="54">
        <f t="array" ref="E147">if($C147="Mangrove",index('Mangrove extent'!$A$5:$X1000,match($A147,'Mangrove extent'!$A$5:$A1000,0),match('Mangrove extent'!$C$4,'Mangrove extent'!$A$5:$X$5,0)), if($C147="Seagrass", "NoData", IF($C147="Salt marsh", "NoData")))</f>
        <v/>
      </c>
      <c r="F147" s="54">
        <f t="array" ref="F147">if($C147="Mangrove",index('Mangrove protected area'!$A$5:$AG1000,match($A147,'Mangrove protected area'!$A$5:$A1000,0),match('Mangrove protected area'!$B$4,'Mangrove protected area'!$A$5:$AG$5,0)), "NoData")</f>
        <v/>
      </c>
      <c r="G147" s="101" t="inlineStr">
        <is>
          <t>Global Mangrove Watch dataset for mangrove extent v4</t>
        </is>
      </c>
      <c r="H147" s="101" t="inlineStr">
        <is>
          <t>Global Mangrove Watch dataset for mangrove extent v4</t>
        </is>
      </c>
      <c r="I147" s="101" t="inlineStr">
        <is>
          <t>Global Mangrove Watch dataset for mangrove extent v4</t>
        </is>
      </c>
      <c r="J147" s="197" t="n"/>
      <c r="K147" s="197" t="n"/>
      <c r="L147" s="197" t="n"/>
      <c r="M147" s="197" t="n"/>
      <c r="N147" s="197" t="n"/>
      <c r="O147" s="197" t="n"/>
      <c r="P147" s="197" t="n"/>
      <c r="Q147" s="197" t="n"/>
      <c r="R147" s="197" t="n"/>
      <c r="S147" s="197" t="n"/>
      <c r="T147" s="197" t="n"/>
      <c r="U147" s="197" t="n"/>
    </row>
    <row r="148" ht="12.75" customHeight="1" s="198">
      <c r="A148" s="101" t="inlineStr">
        <is>
          <t>Turkey</t>
        </is>
      </c>
      <c r="B148" s="62">
        <f t="array" ref="B148">INDEX(Countries!$D$2:$D$255, MATCH(A148, Countries!$B$2:$B$255, 0))
</f>
        <v/>
      </c>
      <c r="C148" s="89" t="inlineStr">
        <is>
          <t>Mangrove</t>
        </is>
      </c>
      <c r="D148" s="54">
        <f t="array" ref="D148">if($C148="Mangrove",index('Mangrove extent'!$A$5:$X1000,match($A148,'Mangrove extent'!$A$5:$A1000,0),match('Mangrove extent'!$B$4,'Mangrove extent'!$A$5:$X$5,0)), if($C148="Seagrass", index('Seagrass extent'!$A$5:$I$257,match($A148,'Seagrass extent'!$A$5:$A1000,0),match('Seagrass extent'!$B$4,'Seagrass extent'!$A$5:$I$5,0)),"" ))</f>
        <v/>
      </c>
      <c r="E148" s="54">
        <f t="array" ref="E148">if($C148="Mangrove",index('Mangrove extent'!$A$5:$X1000,match($A148,'Mangrove extent'!$A$5:$A1000,0),match('Mangrove extent'!$C$4,'Mangrove extent'!$A$5:$X$5,0)), if($C148="Seagrass", "NoData", IF($C148="Salt marsh", "NoData")))</f>
        <v/>
      </c>
      <c r="F148" s="54">
        <f t="array" ref="F148">if($C148="Mangrove",index('Mangrove protected area'!$A$5:$AG1000,match($A148,'Mangrove protected area'!$A$5:$A1000,0),match('Mangrove protected area'!$B$4,'Mangrove protected area'!$A$5:$AG$5,0)), "NoData")</f>
        <v/>
      </c>
      <c r="G148" s="101" t="inlineStr">
        <is>
          <t>Global Mangrove Watch dataset for mangrove extent v4</t>
        </is>
      </c>
      <c r="H148" s="101" t="inlineStr">
        <is>
          <t>Global Mangrove Watch dataset for mangrove extent v4</t>
        </is>
      </c>
      <c r="I148" s="101" t="inlineStr">
        <is>
          <t>Global Mangrove Watch dataset for mangrove extent v4</t>
        </is>
      </c>
      <c r="J148" s="197" t="n"/>
      <c r="K148" s="197" t="n"/>
      <c r="L148" s="197" t="n"/>
      <c r="M148" s="197" t="n"/>
      <c r="N148" s="197" t="n"/>
      <c r="O148" s="197" t="n"/>
      <c r="P148" s="197" t="n"/>
      <c r="Q148" s="197" t="n"/>
      <c r="R148" s="197" t="n"/>
      <c r="S148" s="197" t="n"/>
      <c r="T148" s="197" t="n"/>
      <c r="U148" s="197" t="n"/>
    </row>
    <row r="149" ht="12.75" customHeight="1" s="198">
      <c r="A149" s="101" t="inlineStr">
        <is>
          <t>Jordan</t>
        </is>
      </c>
      <c r="B149" s="62">
        <f t="array" ref="B149">INDEX(Countries!$D$2:$D$255, MATCH(A149, Countries!$B$2:$B$255, 0))
</f>
        <v/>
      </c>
      <c r="C149" s="89" t="inlineStr">
        <is>
          <t>Mangrove</t>
        </is>
      </c>
      <c r="D149" s="54">
        <f t="array" ref="D149">if($C149="Mangrove",index('Mangrove extent'!$A$5:$X1000,match($A149,'Mangrove extent'!$A$5:$A1000,0),match('Mangrove extent'!$B$4,'Mangrove extent'!$A$5:$X$5,0)), if($C149="Seagrass", index('Seagrass extent'!$A$5:$I$257,match($A149,'Seagrass extent'!$A$5:$A1000,0),match('Seagrass extent'!$B$4,'Seagrass extent'!$A$5:$I$5,0)),"" ))</f>
        <v/>
      </c>
      <c r="E149" s="54">
        <f t="array" ref="E149">if($C149="Mangrove",index('Mangrove extent'!$A$5:$X1000,match($A149,'Mangrove extent'!$A$5:$A1000,0),match('Mangrove extent'!$C$4,'Mangrove extent'!$A$5:$X$5,0)), if($C149="Seagrass", "NoData", IF($C149="Salt marsh", "NoData")))</f>
        <v/>
      </c>
      <c r="F149" s="54">
        <f t="array" ref="F149">if($C149="Mangrove",index('Mangrove protected area'!$A$5:$AG1000,match($A149,'Mangrove protected area'!$A$5:$A1000,0),match('Mangrove protected area'!$B$4,'Mangrove protected area'!$A$5:$AG$5,0)), "NoData")</f>
        <v/>
      </c>
      <c r="G149" s="101" t="inlineStr">
        <is>
          <t>Global Mangrove Watch dataset for mangrove extent v4</t>
        </is>
      </c>
      <c r="H149" s="101" t="inlineStr">
        <is>
          <t>Global Mangrove Watch dataset for mangrove extent v4</t>
        </is>
      </c>
      <c r="I149" s="101" t="inlineStr">
        <is>
          <t>Global Mangrove Watch dataset for mangrove extent v4</t>
        </is>
      </c>
      <c r="J149" s="197" t="n"/>
      <c r="K149" s="197" t="n"/>
      <c r="L149" s="197" t="n"/>
      <c r="M149" s="197" t="n"/>
      <c r="N149" s="197" t="n"/>
      <c r="O149" s="197" t="n"/>
      <c r="P149" s="197" t="n"/>
      <c r="Q149" s="197" t="n"/>
      <c r="R149" s="197" t="n"/>
      <c r="S149" s="197" t="n"/>
      <c r="T149" s="197" t="n"/>
      <c r="U149" s="197" t="n"/>
    </row>
    <row r="150" ht="12.75" customHeight="1" s="198">
      <c r="A150" s="101" t="inlineStr">
        <is>
          <t>Slovenia</t>
        </is>
      </c>
      <c r="B150" s="62">
        <f t="array" ref="B150">INDEX(Countries!$D$2:$D$255, MATCH(A150, Countries!$B$2:$B$255, 0))
</f>
        <v/>
      </c>
      <c r="C150" s="89" t="inlineStr">
        <is>
          <t>Mangrove</t>
        </is>
      </c>
      <c r="D150" s="54">
        <f t="array" ref="D150">if($C150="Mangrove",index('Mangrove extent'!$A$5:$X1000,match($A150,'Mangrove extent'!$A$5:$A1000,0),match('Mangrove extent'!$B$4,'Mangrove extent'!$A$5:$X$5,0)), if($C150="Seagrass", index('Seagrass extent'!$A$5:$I$257,match($A150,'Seagrass extent'!$A$5:$A1000,0),match('Seagrass extent'!$B$4,'Seagrass extent'!$A$5:$I$5,0)),"" ))</f>
        <v/>
      </c>
      <c r="E150" s="54">
        <f t="array" ref="E150">if($C150="Mangrove",index('Mangrove extent'!$A$5:$X1000,match($A150,'Mangrove extent'!$A$5:$A1000,0),match('Mangrove extent'!$C$4,'Mangrove extent'!$A$5:$X$5,0)), if($C150="Seagrass", "NoData", IF($C150="Salt marsh", "NoData")))</f>
        <v/>
      </c>
      <c r="F150" s="54">
        <f t="array" ref="F150">if($C150="Mangrove",index('Mangrove protected area'!$A$5:$AG1000,match($A150,'Mangrove protected area'!$A$5:$A1000,0),match('Mangrove protected area'!$B$4,'Mangrove protected area'!$A$5:$AG$5,0)), "NoData")</f>
        <v/>
      </c>
      <c r="G150" s="101" t="inlineStr">
        <is>
          <t>Global Mangrove Watch dataset for mangrove extent v4</t>
        </is>
      </c>
      <c r="H150" s="101" t="inlineStr">
        <is>
          <t>Global Mangrove Watch dataset for mangrove extent v4</t>
        </is>
      </c>
      <c r="I150" s="101" t="inlineStr">
        <is>
          <t>Global Mangrove Watch dataset for mangrove extent v4</t>
        </is>
      </c>
      <c r="J150" s="197" t="n"/>
      <c r="K150" s="197" t="n"/>
      <c r="L150" s="197" t="n"/>
      <c r="M150" s="197" t="n"/>
      <c r="N150" s="197" t="n"/>
      <c r="O150" s="197" t="n"/>
      <c r="P150" s="197" t="n"/>
      <c r="Q150" s="197" t="n"/>
      <c r="R150" s="197" t="n"/>
      <c r="S150" s="197" t="n"/>
      <c r="T150" s="197" t="n"/>
      <c r="U150" s="197" t="n"/>
    </row>
    <row r="151" ht="12.75" customHeight="1" s="198">
      <c r="A151" s="101" t="inlineStr">
        <is>
          <t>Argentina</t>
        </is>
      </c>
      <c r="B151" s="62">
        <f t="array" ref="B151">INDEX(Countries!$D$2:$D$255, MATCH(A151, Countries!$B$2:$B$255, 0))
</f>
        <v/>
      </c>
      <c r="C151" s="89" t="inlineStr">
        <is>
          <t>Mangrove</t>
        </is>
      </c>
      <c r="D151" s="54">
        <f t="array" ref="D151">if($C151="Mangrove",index('Mangrove extent'!$A$5:$X1000,match($A151,'Mangrove extent'!$A$5:$A1000,0),match('Mangrove extent'!$B$4,'Mangrove extent'!$A$5:$X$5,0)), if($C151="Seagrass", index('Seagrass extent'!$A$5:$I$257,match($A151,'Seagrass extent'!$A$5:$A1000,0),match('Seagrass extent'!$B$4,'Seagrass extent'!$A$5:$I$5,0)),"" ))</f>
        <v/>
      </c>
      <c r="E151" s="54">
        <f t="array" ref="E151">if($C151="Mangrove",index('Mangrove extent'!$A$5:$X1000,match($A151,'Mangrove extent'!$A$5:$A1000,0),match('Mangrove extent'!$C$4,'Mangrove extent'!$A$5:$X$5,0)), if($C151="Seagrass", "NoData", IF($C151="Salt marsh", "NoData")))</f>
        <v/>
      </c>
      <c r="F151" s="54">
        <f t="array" ref="F151">if($C151="Mangrove",index('Mangrove protected area'!$A$5:$AG1000,match($A151,'Mangrove protected area'!$A$5:$A1000,0),match('Mangrove protected area'!$B$4,'Mangrove protected area'!$A$5:$AG$5,0)), "NoData")</f>
        <v/>
      </c>
      <c r="G151" s="101" t="inlineStr">
        <is>
          <t>Global Mangrove Watch dataset for mangrove extent v4</t>
        </is>
      </c>
      <c r="H151" s="101" t="inlineStr">
        <is>
          <t>Global Mangrove Watch dataset for mangrove extent v4</t>
        </is>
      </c>
      <c r="I151" s="101" t="inlineStr">
        <is>
          <t>Global Mangrove Watch dataset for mangrove extent v4</t>
        </is>
      </c>
      <c r="J151" s="197" t="n"/>
      <c r="K151" s="197" t="n"/>
      <c r="L151" s="197" t="n"/>
      <c r="M151" s="197" t="n"/>
      <c r="N151" s="197" t="n"/>
      <c r="O151" s="197" t="n"/>
      <c r="P151" s="197" t="n"/>
      <c r="Q151" s="197" t="n"/>
      <c r="R151" s="197" t="n"/>
      <c r="S151" s="197" t="n"/>
      <c r="T151" s="197" t="n"/>
      <c r="U151" s="197" t="n"/>
    </row>
    <row r="152" ht="12.75" customHeight="1" s="198">
      <c r="A152" s="101" t="inlineStr">
        <is>
          <t>Azerbaijan</t>
        </is>
      </c>
      <c r="B152" s="62">
        <f t="array" ref="B152">INDEX(Countries!$D$2:$D$255, MATCH(A152, Countries!$B$2:$B$255, 0))
</f>
        <v/>
      </c>
      <c r="C152" s="89" t="inlineStr">
        <is>
          <t>Mangrove</t>
        </is>
      </c>
      <c r="D152" s="54">
        <f t="array" ref="D152">if($C152="Mangrove",index('Mangrove extent'!$A$5:$X1000,match($A152,'Mangrove extent'!$A$5:$A1000,0),match('Mangrove extent'!$B$4,'Mangrove extent'!$A$5:$X$5,0)), if($C152="Seagrass", index('Seagrass extent'!$A$5:$I$257,match($A152,'Seagrass extent'!$A$5:$A1000,0),match('Seagrass extent'!$B$4,'Seagrass extent'!$A$5:$I$5,0)),"" ))</f>
        <v/>
      </c>
      <c r="E152" s="54">
        <f t="array" ref="E152">if($C152="Mangrove",index('Mangrove extent'!$A$5:$X1000,match($A152,'Mangrove extent'!$A$5:$A1000,0),match('Mangrove extent'!$C$4,'Mangrove extent'!$A$5:$X$5,0)), if($C152="Seagrass", "NoData", IF($C152="Salt marsh", "NoData")))</f>
        <v/>
      </c>
      <c r="F152" s="54">
        <f t="array" ref="F152">if($C152="Mangrove",index('Mangrove protected area'!$A$5:$AG1000,match($A152,'Mangrove protected area'!$A$5:$A1000,0),match('Mangrove protected area'!$B$4,'Mangrove protected area'!$A$5:$AG$5,0)), "NoData")</f>
        <v/>
      </c>
      <c r="G152" s="101" t="inlineStr">
        <is>
          <t>Global Mangrove Watch dataset for mangrove extent v4</t>
        </is>
      </c>
      <c r="H152" s="101" t="inlineStr">
        <is>
          <t>Global Mangrove Watch dataset for mangrove extent v4</t>
        </is>
      </c>
      <c r="I152" s="101" t="inlineStr">
        <is>
          <t>Global Mangrove Watch dataset for mangrove extent v4</t>
        </is>
      </c>
      <c r="J152" s="197" t="n"/>
      <c r="K152" s="197" t="n"/>
      <c r="L152" s="197" t="n"/>
      <c r="M152" s="197" t="n"/>
      <c r="N152" s="197" t="n"/>
      <c r="O152" s="197" t="n"/>
      <c r="P152" s="197" t="n"/>
      <c r="Q152" s="197" t="n"/>
      <c r="R152" s="197" t="n"/>
      <c r="S152" s="197" t="n"/>
      <c r="T152" s="197" t="n"/>
      <c r="U152" s="197" t="n"/>
    </row>
    <row r="153" ht="12.75" customHeight="1" s="198">
      <c r="A153" s="101" t="inlineStr">
        <is>
          <t>Belgium</t>
        </is>
      </c>
      <c r="B153" s="62">
        <f t="array" ref="B153">INDEX(Countries!$D$2:$D$255, MATCH(A153, Countries!$B$2:$B$255, 0))
</f>
        <v/>
      </c>
      <c r="C153" s="89" t="inlineStr">
        <is>
          <t>Mangrove</t>
        </is>
      </c>
      <c r="D153" s="54">
        <f t="array" ref="D153">if($C153="Mangrove",index('Mangrove extent'!$A$5:$X1000,match($A153,'Mangrove extent'!$A$5:$A1000,0),match('Mangrove extent'!$B$4,'Mangrove extent'!$A$5:$X$5,0)), if($C153="Seagrass", index('Seagrass extent'!$A$5:$I$257,match($A153,'Seagrass extent'!$A$5:$A1000,0),match('Seagrass extent'!$B$4,'Seagrass extent'!$A$5:$I$5,0)),"" ))</f>
        <v/>
      </c>
      <c r="E153" s="54">
        <f t="array" ref="E153">if($C153="Mangrove",index('Mangrove extent'!$A$5:$X1000,match($A153,'Mangrove extent'!$A$5:$A1000,0),match('Mangrove extent'!$C$4,'Mangrove extent'!$A$5:$X$5,0)), if($C153="Seagrass", "NoData", IF($C153="Salt marsh", "NoData")))</f>
        <v/>
      </c>
      <c r="F153" s="54">
        <f t="array" ref="F153">if($C153="Mangrove",index('Mangrove protected area'!$A$5:$AG1000,match($A153,'Mangrove protected area'!$A$5:$A1000,0),match('Mangrove protected area'!$B$4,'Mangrove protected area'!$A$5:$AG$5,0)), "NoData")</f>
        <v/>
      </c>
      <c r="G153" s="101" t="inlineStr">
        <is>
          <t>Global Mangrove Watch dataset for mangrove extent v4</t>
        </is>
      </c>
      <c r="H153" s="101" t="inlineStr">
        <is>
          <t>Global Mangrove Watch dataset for mangrove extent v4</t>
        </is>
      </c>
      <c r="I153" s="101" t="inlineStr">
        <is>
          <t>Global Mangrove Watch dataset for mangrove extent v4</t>
        </is>
      </c>
      <c r="J153" s="197" t="n"/>
      <c r="K153" s="197" t="n"/>
      <c r="L153" s="197" t="n"/>
      <c r="M153" s="197" t="n"/>
      <c r="N153" s="197" t="n"/>
      <c r="O153" s="197" t="n"/>
      <c r="P153" s="197" t="n"/>
      <c r="Q153" s="197" t="n"/>
      <c r="R153" s="197" t="n"/>
      <c r="S153" s="197" t="n"/>
      <c r="T153" s="197" t="n"/>
      <c r="U153" s="197" t="n"/>
    </row>
    <row r="154" ht="12.75" customHeight="1" s="198">
      <c r="A154" s="101" t="inlineStr">
        <is>
          <t>Bosnia and Herzegovina</t>
        </is>
      </c>
      <c r="B154" s="62">
        <f t="array" ref="B154">INDEX(Countries!$D$2:$D$255, MATCH(A154, Countries!$B$2:$B$255, 0))
</f>
        <v/>
      </c>
      <c r="C154" s="89" t="inlineStr">
        <is>
          <t>Mangrove</t>
        </is>
      </c>
      <c r="D154" s="54">
        <f t="array" ref="D154">if($C154="Mangrove",index('Mangrove extent'!$A$5:$X1000,match($A154,'Mangrove extent'!$A$5:$A1000,0),match('Mangrove extent'!$B$4,'Mangrove extent'!$A$5:$X$5,0)), if($C154="Seagrass", index('Seagrass extent'!$A$5:$I$257,match($A154,'Seagrass extent'!$A$5:$A1000,0),match('Seagrass extent'!$B$4,'Seagrass extent'!$A$5:$I$5,0)),"" ))</f>
        <v/>
      </c>
      <c r="E154" s="54">
        <f t="array" ref="E154">if($C154="Mangrove",index('Mangrove extent'!$A$5:$X1000,match($A154,'Mangrove extent'!$A$5:$A1000,0),match('Mangrove extent'!$C$4,'Mangrove extent'!$A$5:$X$5,0)), if($C154="Seagrass", "NoData", IF($C154="Salt marsh", "NoData")))</f>
        <v/>
      </c>
      <c r="F154" s="54">
        <f t="array" ref="F154">if($C154="Mangrove",index('Mangrove protected area'!$A$5:$AG1000,match($A154,'Mangrove protected area'!$A$5:$A1000,0),match('Mangrove protected area'!$B$4,'Mangrove protected area'!$A$5:$AG$5,0)), "NoData")</f>
        <v/>
      </c>
      <c r="G154" s="101" t="inlineStr">
        <is>
          <t>Global Mangrove Watch dataset for mangrove extent v4</t>
        </is>
      </c>
      <c r="H154" s="101" t="inlineStr">
        <is>
          <t>Global Mangrove Watch dataset for mangrove extent v4</t>
        </is>
      </c>
      <c r="I154" s="101" t="inlineStr">
        <is>
          <t>Global Mangrove Watch dataset for mangrove extent v4</t>
        </is>
      </c>
      <c r="J154" s="197" t="n"/>
      <c r="K154" s="197" t="n"/>
      <c r="L154" s="197" t="n"/>
      <c r="M154" s="197" t="n"/>
      <c r="N154" s="197" t="n"/>
      <c r="O154" s="197" t="n"/>
      <c r="P154" s="197" t="n"/>
      <c r="Q154" s="197" t="n"/>
      <c r="R154" s="197" t="n"/>
      <c r="S154" s="197" t="n"/>
      <c r="T154" s="197" t="n"/>
      <c r="U154" s="197" t="n"/>
    </row>
    <row r="155" ht="12.75" customHeight="1" s="198">
      <c r="A155" s="101" t="inlineStr">
        <is>
          <t>British Indian Ocean Territory</t>
        </is>
      </c>
      <c r="B155" s="62">
        <f t="array" ref="B155">INDEX(Countries!$D$2:$D$255, MATCH(A155, Countries!$B$2:$B$255, 0))
</f>
        <v/>
      </c>
      <c r="C155" s="89" t="inlineStr">
        <is>
          <t>Mangrove</t>
        </is>
      </c>
      <c r="D155" s="54">
        <f t="array" ref="D155">if($C155="Mangrove",index('Mangrove extent'!$A$5:$X1000,match($A155,'Mangrove extent'!$A$5:$A1000,0),match('Mangrove extent'!$B$4,'Mangrove extent'!$A$5:$X$5,0)), if($C155="Seagrass", index('Seagrass extent'!$A$5:$I$257,match($A155,'Seagrass extent'!$A$5:$A1000,0),match('Seagrass extent'!$B$4,'Seagrass extent'!$A$5:$I$5,0)),"" ))</f>
        <v/>
      </c>
      <c r="E155" s="54">
        <f t="array" ref="E155">if($C155="Mangrove",index('Mangrove extent'!$A$5:$X1000,match($A155,'Mangrove extent'!$A$5:$A1000,0),match('Mangrove extent'!$C$4,'Mangrove extent'!$A$5:$X$5,0)), if($C155="Seagrass", "NoData", IF($C155="Salt marsh", "NoData")))</f>
        <v/>
      </c>
      <c r="F155" s="54">
        <f t="array" ref="F155">if($C155="Mangrove",index('Mangrove protected area'!$A$5:$AG1000,match($A155,'Mangrove protected area'!$A$5:$A1000,0),match('Mangrove protected area'!$B$4,'Mangrove protected area'!$A$5:$AG$5,0)), "NoData")</f>
        <v/>
      </c>
      <c r="G155" s="101" t="inlineStr">
        <is>
          <t>Global Mangrove Watch dataset for mangrove extent v4</t>
        </is>
      </c>
      <c r="H155" s="101" t="inlineStr">
        <is>
          <t>Global Mangrove Watch dataset for mangrove extent v4</t>
        </is>
      </c>
      <c r="I155" s="101" t="inlineStr">
        <is>
          <t>Global Mangrove Watch dataset for mangrove extent v4</t>
        </is>
      </c>
      <c r="J155" s="197" t="n"/>
      <c r="K155" s="197" t="n"/>
      <c r="L155" s="197" t="n"/>
      <c r="M155" s="197" t="n"/>
      <c r="N155" s="197" t="n"/>
      <c r="O155" s="197" t="n"/>
      <c r="P155" s="197" t="n"/>
      <c r="Q155" s="197" t="n"/>
      <c r="R155" s="197" t="n"/>
      <c r="S155" s="197" t="n"/>
      <c r="T155" s="197" t="n"/>
      <c r="U155" s="197" t="n"/>
    </row>
    <row r="156" ht="12.75" customHeight="1" s="198">
      <c r="A156" s="101" t="inlineStr">
        <is>
          <t>Bulgaria</t>
        </is>
      </c>
      <c r="B156" s="62">
        <f t="array" ref="B156">INDEX(Countries!$D$2:$D$255, MATCH(A156, Countries!$B$2:$B$255, 0))
</f>
        <v/>
      </c>
      <c r="C156" s="89" t="inlineStr">
        <is>
          <t>Mangrove</t>
        </is>
      </c>
      <c r="D156" s="54">
        <f t="array" ref="D156">if($C156="Mangrove",index('Mangrove extent'!$A$5:$X1000,match($A156,'Mangrove extent'!$A$5:$A1000,0),match('Mangrove extent'!$B$4,'Mangrove extent'!$A$5:$X$5,0)), if($C156="Seagrass", index('Seagrass extent'!$A$5:$I$257,match($A156,'Seagrass extent'!$A$5:$A1000,0),match('Seagrass extent'!$B$4,'Seagrass extent'!$A$5:$I$5,0)),"" ))</f>
        <v/>
      </c>
      <c r="E156" s="54">
        <f t="array" ref="E156">if($C156="Mangrove",index('Mangrove extent'!$A$5:$X1000,match($A156,'Mangrove extent'!$A$5:$A1000,0),match('Mangrove extent'!$C$4,'Mangrove extent'!$A$5:$X$5,0)), if($C156="Seagrass", "NoData", IF($C156="Salt marsh", "NoData")))</f>
        <v/>
      </c>
      <c r="F156" s="54">
        <f t="array" ref="F156">if($C156="Mangrove",index('Mangrove protected area'!$A$5:$AG1000,match($A156,'Mangrove protected area'!$A$5:$A1000,0),match('Mangrove protected area'!$B$4,'Mangrove protected area'!$A$5:$AG$5,0)), "NoData")</f>
        <v/>
      </c>
      <c r="G156" s="101" t="inlineStr">
        <is>
          <t>Global Mangrove Watch dataset for mangrove extent v4</t>
        </is>
      </c>
      <c r="H156" s="101" t="inlineStr">
        <is>
          <t>Global Mangrove Watch dataset for mangrove extent v4</t>
        </is>
      </c>
      <c r="I156" s="101" t="inlineStr">
        <is>
          <t>Global Mangrove Watch dataset for mangrove extent v4</t>
        </is>
      </c>
      <c r="J156" s="197" t="n"/>
      <c r="K156" s="197" t="n"/>
      <c r="L156" s="197" t="n"/>
      <c r="M156" s="197" t="n"/>
      <c r="N156" s="197" t="n"/>
      <c r="O156" s="197" t="n"/>
      <c r="P156" s="197" t="n"/>
      <c r="Q156" s="197" t="n"/>
      <c r="R156" s="197" t="n"/>
      <c r="S156" s="197" t="n"/>
      <c r="T156" s="197" t="n"/>
      <c r="U156" s="197" t="n"/>
    </row>
    <row r="157" ht="12.75" customHeight="1" s="198">
      <c r="A157" s="101" t="inlineStr">
        <is>
          <t>Cabo Verde</t>
        </is>
      </c>
      <c r="B157" s="62">
        <f t="array" ref="B157">INDEX(Countries!$D$2:$D$255, MATCH(A157, Countries!$B$2:$B$255, 0))
</f>
        <v/>
      </c>
      <c r="C157" s="89" t="inlineStr">
        <is>
          <t>Mangrove</t>
        </is>
      </c>
      <c r="D157" s="54">
        <f t="array" ref="D157">if($C157="Mangrove",index('Mangrove extent'!$A$5:$X1000,match($A157,'Mangrove extent'!$A$5:$A1000,0),match('Mangrove extent'!$B$4,'Mangrove extent'!$A$5:$X$5,0)), if($C157="Seagrass", index('Seagrass extent'!$A$5:$I$257,match($A157,'Seagrass extent'!$A$5:$A1000,0),match('Seagrass extent'!$B$4,'Seagrass extent'!$A$5:$I$5,0)),"" ))</f>
        <v/>
      </c>
      <c r="E157" s="54">
        <f t="array" ref="E157">if($C157="Mangrove",index('Mangrove extent'!$A$5:$X1000,match($A157,'Mangrove extent'!$A$5:$A1000,0),match('Mangrove extent'!$C$4,'Mangrove extent'!$A$5:$X$5,0)), if($C157="Seagrass", "NoData", IF($C157="Salt marsh", "NoData")))</f>
        <v/>
      </c>
      <c r="F157" s="54">
        <f t="array" ref="F157">if($C157="Mangrove",index('Mangrove protected area'!$A$5:$AG1000,match($A157,'Mangrove protected area'!$A$5:$A1000,0),match('Mangrove protected area'!$B$4,'Mangrove protected area'!$A$5:$AG$5,0)), "NoData")</f>
        <v/>
      </c>
      <c r="G157" s="101" t="inlineStr">
        <is>
          <t>Global Mangrove Watch dataset for mangrove extent v4</t>
        </is>
      </c>
      <c r="H157" s="101" t="inlineStr">
        <is>
          <t>Global Mangrove Watch dataset for mangrove extent v4</t>
        </is>
      </c>
      <c r="I157" s="101" t="inlineStr">
        <is>
          <t>Global Mangrove Watch dataset for mangrove extent v4</t>
        </is>
      </c>
      <c r="J157" s="197" t="n"/>
      <c r="K157" s="197" t="n"/>
      <c r="L157" s="197" t="n"/>
      <c r="M157" s="197" t="n"/>
      <c r="N157" s="197" t="n"/>
      <c r="O157" s="197" t="n"/>
      <c r="P157" s="197" t="n"/>
      <c r="Q157" s="197" t="n"/>
      <c r="R157" s="197" t="n"/>
      <c r="S157" s="197" t="n"/>
      <c r="T157" s="197" t="n"/>
      <c r="U157" s="197" t="n"/>
    </row>
    <row r="158" ht="12.75" customHeight="1" s="198">
      <c r="A158" s="101" t="inlineStr">
        <is>
          <t>Chile</t>
        </is>
      </c>
      <c r="B158" s="62">
        <f t="array" ref="B158">INDEX(Countries!$D$2:$D$255, MATCH(A158, Countries!$B$2:$B$255, 0))
</f>
        <v/>
      </c>
      <c r="C158" s="89" t="inlineStr">
        <is>
          <t>Mangrove</t>
        </is>
      </c>
      <c r="D158" s="54">
        <f t="array" ref="D158">if($C158="Mangrove",index('Mangrove extent'!$A$5:$X1000,match($A158,'Mangrove extent'!$A$5:$A1000,0),match('Mangrove extent'!$B$4,'Mangrove extent'!$A$5:$X$5,0)), if($C158="Seagrass", index('Seagrass extent'!$A$5:$I$257,match($A158,'Seagrass extent'!$A$5:$A1000,0),match('Seagrass extent'!$B$4,'Seagrass extent'!$A$5:$I$5,0)),"" ))</f>
        <v/>
      </c>
      <c r="E158" s="54">
        <f t="array" ref="E158">if($C158="Mangrove",index('Mangrove extent'!$A$5:$X1000,match($A158,'Mangrove extent'!$A$5:$A1000,0),match('Mangrove extent'!$C$4,'Mangrove extent'!$A$5:$X$5,0)), if($C158="Seagrass", "NoData", IF($C158="Salt marsh", "NoData")))</f>
        <v/>
      </c>
      <c r="F158" s="54">
        <f t="array" ref="F158">if($C158="Mangrove",index('Mangrove protected area'!$A$5:$AG1000,match($A158,'Mangrove protected area'!$A$5:$A1000,0),match('Mangrove protected area'!$B$4,'Mangrove protected area'!$A$5:$AG$5,0)), "NoData")</f>
        <v/>
      </c>
      <c r="G158" s="101" t="inlineStr">
        <is>
          <t>Global Mangrove Watch dataset for mangrove extent v4</t>
        </is>
      </c>
      <c r="H158" s="101" t="inlineStr">
        <is>
          <t>Global Mangrove Watch dataset for mangrove extent v4</t>
        </is>
      </c>
      <c r="I158" s="101" t="inlineStr">
        <is>
          <t>Global Mangrove Watch dataset for mangrove extent v4</t>
        </is>
      </c>
      <c r="J158" s="197" t="n"/>
      <c r="K158" s="197" t="n"/>
      <c r="L158" s="197" t="n"/>
      <c r="M158" s="197" t="n"/>
      <c r="N158" s="197" t="n"/>
      <c r="O158" s="197" t="n"/>
      <c r="P158" s="197" t="n"/>
      <c r="Q158" s="197" t="n"/>
      <c r="R158" s="197" t="n"/>
      <c r="S158" s="197" t="n"/>
      <c r="T158" s="197" t="n"/>
      <c r="U158" s="197" t="n"/>
    </row>
    <row r="159" ht="12.75" customHeight="1" s="198">
      <c r="A159" s="101" t="inlineStr">
        <is>
          <t>Estonia</t>
        </is>
      </c>
      <c r="B159" s="62">
        <f t="array" ref="B159">INDEX(Countries!$D$2:$D$255, MATCH(A159, Countries!$B$2:$B$255, 0))
</f>
        <v/>
      </c>
      <c r="C159" s="89" t="inlineStr">
        <is>
          <t>Mangrove</t>
        </is>
      </c>
      <c r="D159" s="54">
        <f t="array" ref="D159">if($C159="Mangrove",index('Mangrove extent'!$A$5:$X1000,match($A159,'Mangrove extent'!$A$5:$A1000,0),match('Mangrove extent'!$B$4,'Mangrove extent'!$A$5:$X$5,0)), if($C159="Seagrass", index('Seagrass extent'!$A$5:$I$257,match($A159,'Seagrass extent'!$A$5:$A1000,0),match('Seagrass extent'!$B$4,'Seagrass extent'!$A$5:$I$5,0)),"" ))</f>
        <v/>
      </c>
      <c r="E159" s="54">
        <f t="array" ref="E159">if($C159="Mangrove",index('Mangrove extent'!$A$5:$X1000,match($A159,'Mangrove extent'!$A$5:$A1000,0),match('Mangrove extent'!$C$4,'Mangrove extent'!$A$5:$X$5,0)), if($C159="Seagrass", "NoData", IF($C159="Salt marsh", "NoData")))</f>
        <v/>
      </c>
      <c r="F159" s="54">
        <f t="array" ref="F159">if($C159="Mangrove",index('Mangrove protected area'!$A$5:$AG1000,match($A159,'Mangrove protected area'!$A$5:$A1000,0),match('Mangrove protected area'!$B$4,'Mangrove protected area'!$A$5:$AG$5,0)), "NoData")</f>
        <v/>
      </c>
      <c r="G159" s="101" t="inlineStr">
        <is>
          <t>Global Mangrove Watch dataset for mangrove extent v4</t>
        </is>
      </c>
      <c r="H159" s="101" t="inlineStr">
        <is>
          <t>Global Mangrove Watch dataset for mangrove extent v4</t>
        </is>
      </c>
      <c r="I159" s="101" t="inlineStr">
        <is>
          <t>Global Mangrove Watch dataset for mangrove extent v4</t>
        </is>
      </c>
      <c r="J159" s="197" t="n"/>
      <c r="K159" s="197" t="n"/>
      <c r="L159" s="197" t="n"/>
      <c r="M159" s="197" t="n"/>
      <c r="N159" s="197" t="n"/>
      <c r="O159" s="197" t="n"/>
      <c r="P159" s="197" t="n"/>
      <c r="Q159" s="197" t="n"/>
      <c r="R159" s="197" t="n"/>
      <c r="S159" s="197" t="n"/>
      <c r="T159" s="197" t="n"/>
      <c r="U159" s="197" t="n"/>
    </row>
    <row r="160" ht="12.75" customHeight="1" s="198">
      <c r="A160" s="101" t="inlineStr">
        <is>
          <t>Falkland Islands</t>
        </is>
      </c>
      <c r="B160" s="62">
        <f t="array" ref="B160">INDEX(Countries!$D$2:$D$255, MATCH(A160, Countries!$B$2:$B$255, 0))
</f>
        <v/>
      </c>
      <c r="C160" s="89" t="inlineStr">
        <is>
          <t>Mangrove</t>
        </is>
      </c>
      <c r="D160" s="54">
        <f t="array" ref="D160">if($C160="Mangrove",index('Mangrove extent'!$A$5:$X1000,match($A160,'Mangrove extent'!$A$5:$A1000,0),match('Mangrove extent'!$B$4,'Mangrove extent'!$A$5:$X$5,0)), if($C160="Seagrass", index('Seagrass extent'!$A$5:$I$257,match($A160,'Seagrass extent'!$A$5:$A1000,0),match('Seagrass extent'!$B$4,'Seagrass extent'!$A$5:$I$5,0)),"" ))</f>
        <v/>
      </c>
      <c r="E160" s="54">
        <f t="array" ref="E160">if($C160="Mangrove",index('Mangrove extent'!$A$5:$X1000,match($A160,'Mangrove extent'!$A$5:$A1000,0),match('Mangrove extent'!$C$4,'Mangrove extent'!$A$5:$X$5,0)), if($C160="Seagrass", "NoData", IF($C160="Salt marsh", "NoData")))</f>
        <v/>
      </c>
      <c r="F160" s="54">
        <f t="array" ref="F160">if($C160="Mangrove",index('Mangrove protected area'!$A$5:$AG1000,match($A160,'Mangrove protected area'!$A$5:$A1000,0),match('Mangrove protected area'!$B$4,'Mangrove protected area'!$A$5:$AG$5,0)), "NoData")</f>
        <v/>
      </c>
      <c r="G160" s="101" t="inlineStr">
        <is>
          <t>Global Mangrove Watch dataset for mangrove extent v4</t>
        </is>
      </c>
      <c r="H160" s="101" t="inlineStr">
        <is>
          <t>Global Mangrove Watch dataset for mangrove extent v4</t>
        </is>
      </c>
      <c r="I160" s="101" t="inlineStr">
        <is>
          <t>Global Mangrove Watch dataset for mangrove extent v4</t>
        </is>
      </c>
      <c r="J160" s="197" t="n"/>
      <c r="K160" s="197" t="n"/>
      <c r="L160" s="197" t="n"/>
      <c r="M160" s="197" t="n"/>
      <c r="N160" s="197" t="n"/>
      <c r="O160" s="197" t="n"/>
      <c r="P160" s="197" t="n"/>
      <c r="Q160" s="197" t="n"/>
      <c r="R160" s="197" t="n"/>
      <c r="S160" s="197" t="n"/>
      <c r="T160" s="197" t="n"/>
      <c r="U160" s="197" t="n"/>
    </row>
    <row r="161" ht="12.75" customHeight="1" s="198">
      <c r="A161" s="101" t="inlineStr">
        <is>
          <t>Faroe Islands</t>
        </is>
      </c>
      <c r="B161" s="62">
        <f t="array" ref="B161">INDEX(Countries!$D$2:$D$255, MATCH(A161, Countries!$B$2:$B$255, 0))
</f>
        <v/>
      </c>
      <c r="C161" s="89" t="inlineStr">
        <is>
          <t>Mangrove</t>
        </is>
      </c>
      <c r="D161" s="54">
        <f t="array" ref="D161">if($C161="Mangrove",index('Mangrove extent'!$A$5:$X1000,match($A161,'Mangrove extent'!$A$5:$A1000,0),match('Mangrove extent'!$B$4,'Mangrove extent'!$A$5:$X$5,0)), if($C161="Seagrass", index('Seagrass extent'!$A$5:$I$257,match($A161,'Seagrass extent'!$A$5:$A1000,0),match('Seagrass extent'!$B$4,'Seagrass extent'!$A$5:$I$5,0)),"" ))</f>
        <v/>
      </c>
      <c r="E161" s="54">
        <f t="array" ref="E161">if($C161="Mangrove",index('Mangrove extent'!$A$5:$X1000,match($A161,'Mangrove extent'!$A$5:$A1000,0),match('Mangrove extent'!$C$4,'Mangrove extent'!$A$5:$X$5,0)), if($C161="Seagrass", "NoData", IF($C161="Salt marsh", "NoData")))</f>
        <v/>
      </c>
      <c r="F161" s="54">
        <f t="array" ref="F161">if($C161="Mangrove",index('Mangrove protected area'!$A$5:$AG1000,match($A161,'Mangrove protected area'!$A$5:$A1000,0),match('Mangrove protected area'!$B$4,'Mangrove protected area'!$A$5:$AG$5,0)), "NoData")</f>
        <v/>
      </c>
      <c r="G161" s="101" t="inlineStr">
        <is>
          <t>Global Mangrove Watch dataset for mangrove extent v4</t>
        </is>
      </c>
      <c r="H161" s="101" t="inlineStr">
        <is>
          <t>Global Mangrove Watch dataset for mangrove extent v4</t>
        </is>
      </c>
      <c r="I161" s="101" t="inlineStr">
        <is>
          <t>Global Mangrove Watch dataset for mangrove extent v4</t>
        </is>
      </c>
      <c r="J161" s="197" t="n"/>
      <c r="K161" s="197" t="n"/>
      <c r="L161" s="197" t="n"/>
      <c r="M161" s="197" t="n"/>
      <c r="N161" s="197" t="n"/>
      <c r="O161" s="197" t="n"/>
      <c r="P161" s="197" t="n"/>
      <c r="Q161" s="197" t="n"/>
      <c r="R161" s="197" t="n"/>
      <c r="S161" s="197" t="n"/>
      <c r="T161" s="197" t="n"/>
      <c r="U161" s="197" t="n"/>
    </row>
    <row r="162" ht="12.75" customHeight="1" s="198">
      <c r="A162" s="101" t="inlineStr">
        <is>
          <t>Finland</t>
        </is>
      </c>
      <c r="B162" s="62">
        <f t="array" ref="B162">INDEX(Countries!$D$2:$D$255, MATCH(A162, Countries!$B$2:$B$255, 0))
</f>
        <v/>
      </c>
      <c r="C162" s="89" t="inlineStr">
        <is>
          <t>Mangrove</t>
        </is>
      </c>
      <c r="D162" s="54">
        <f t="array" ref="D162">if($C162="Mangrove",index('Mangrove extent'!$A$5:$X1000,match($A162,'Mangrove extent'!$A$5:$A1000,0),match('Mangrove extent'!$B$4,'Mangrove extent'!$A$5:$X$5,0)), if($C162="Seagrass", index('Seagrass extent'!$A$5:$I$257,match($A162,'Seagrass extent'!$A$5:$A1000,0),match('Seagrass extent'!$B$4,'Seagrass extent'!$A$5:$I$5,0)),"" ))</f>
        <v/>
      </c>
      <c r="E162" s="54">
        <f t="array" ref="E162">if($C162="Mangrove",index('Mangrove extent'!$A$5:$X1000,match($A162,'Mangrove extent'!$A$5:$A1000,0),match('Mangrove extent'!$C$4,'Mangrove extent'!$A$5:$X$5,0)), if($C162="Seagrass", "NoData", IF($C162="Salt marsh", "NoData")))</f>
        <v/>
      </c>
      <c r="F162" s="54">
        <f t="array" ref="F162">if($C162="Mangrove",index('Mangrove protected area'!$A$5:$AG1000,match($A162,'Mangrove protected area'!$A$5:$A1000,0),match('Mangrove protected area'!$B$4,'Mangrove protected area'!$A$5:$AG$5,0)), "NoData")</f>
        <v/>
      </c>
      <c r="G162" s="101" t="inlineStr">
        <is>
          <t>Global Mangrove Watch dataset for mangrove extent v4</t>
        </is>
      </c>
      <c r="H162" s="101" t="inlineStr">
        <is>
          <t>Global Mangrove Watch dataset for mangrove extent v4</t>
        </is>
      </c>
      <c r="I162" s="101" t="inlineStr">
        <is>
          <t>Global Mangrove Watch dataset for mangrove extent v4</t>
        </is>
      </c>
      <c r="J162" s="197" t="n"/>
      <c r="K162" s="197" t="n"/>
      <c r="L162" s="197" t="n"/>
      <c r="M162" s="197" t="n"/>
      <c r="N162" s="197" t="n"/>
      <c r="O162" s="197" t="n"/>
      <c r="P162" s="197" t="n"/>
      <c r="Q162" s="197" t="n"/>
      <c r="R162" s="197" t="n"/>
      <c r="S162" s="197" t="n"/>
      <c r="T162" s="197" t="n"/>
      <c r="U162" s="197" t="n"/>
    </row>
    <row r="163" ht="12.75" customHeight="1" s="198">
      <c r="A163" s="101" t="inlineStr">
        <is>
          <t>Georgia</t>
        </is>
      </c>
      <c r="B163" s="62">
        <f t="array" ref="B163">INDEX(Countries!$D$2:$D$255, MATCH(A163, Countries!$B$2:$B$255, 0))
</f>
        <v/>
      </c>
      <c r="C163" s="89" t="inlineStr">
        <is>
          <t>Mangrove</t>
        </is>
      </c>
      <c r="D163" s="54">
        <f t="array" ref="D163">if($C163="Mangrove",index('Mangrove extent'!$A$5:$X1000,match($A163,'Mangrove extent'!$A$5:$A1000,0),match('Mangrove extent'!$B$4,'Mangrove extent'!$A$5:$X$5,0)), if($C163="Seagrass", index('Seagrass extent'!$A$5:$I$257,match($A163,'Seagrass extent'!$A$5:$A1000,0),match('Seagrass extent'!$B$4,'Seagrass extent'!$A$5:$I$5,0)),"" ))</f>
        <v/>
      </c>
      <c r="E163" s="54">
        <f t="array" ref="E163">if($C163="Mangrove",index('Mangrove extent'!$A$5:$X1000,match($A163,'Mangrove extent'!$A$5:$A1000,0),match('Mangrove extent'!$C$4,'Mangrove extent'!$A$5:$X$5,0)), if($C163="Seagrass", "NoData", IF($C163="Salt marsh", "NoData")))</f>
        <v/>
      </c>
      <c r="F163" s="54">
        <f t="array" ref="F163">if($C163="Mangrove",index('Mangrove protected area'!$A$5:$AG1000,match($A163,'Mangrove protected area'!$A$5:$A1000,0),match('Mangrove protected area'!$B$4,'Mangrove protected area'!$A$5:$AG$5,0)), "NoData")</f>
        <v/>
      </c>
      <c r="G163" s="101" t="inlineStr">
        <is>
          <t>Global Mangrove Watch dataset for mangrove extent v4</t>
        </is>
      </c>
      <c r="H163" s="101" t="inlineStr">
        <is>
          <t>Global Mangrove Watch dataset for mangrove extent v4</t>
        </is>
      </c>
      <c r="I163" s="101" t="inlineStr">
        <is>
          <t>Global Mangrove Watch dataset for mangrove extent v4</t>
        </is>
      </c>
      <c r="J163" s="197" t="n"/>
      <c r="K163" s="197" t="n"/>
      <c r="L163" s="197" t="n"/>
      <c r="M163" s="197" t="n"/>
      <c r="N163" s="197" t="n"/>
      <c r="O163" s="197" t="n"/>
      <c r="P163" s="197" t="n"/>
      <c r="Q163" s="197" t="n"/>
      <c r="R163" s="197" t="n"/>
      <c r="S163" s="197" t="n"/>
      <c r="T163" s="197" t="n"/>
      <c r="U163" s="197" t="n"/>
    </row>
    <row r="164" ht="12.75" customHeight="1" s="198">
      <c r="A164" s="101" t="inlineStr">
        <is>
          <t>Gibraltar</t>
        </is>
      </c>
      <c r="B164" s="62">
        <f t="array" ref="B164">INDEX(Countries!$D$2:$D$255, MATCH(A164, Countries!$B$2:$B$255, 0))
</f>
        <v/>
      </c>
      <c r="C164" s="89" t="inlineStr">
        <is>
          <t>Mangrove</t>
        </is>
      </c>
      <c r="D164" s="54">
        <f t="array" ref="D164">if($C164="Mangrove",index('Mangrove extent'!$A$5:$X1000,match($A164,'Mangrove extent'!$A$5:$A1000,0),match('Mangrove extent'!$B$4,'Mangrove extent'!$A$5:$X$5,0)), if($C164="Seagrass", index('Seagrass extent'!$A$5:$I$257,match($A164,'Seagrass extent'!$A$5:$A1000,0),match('Seagrass extent'!$B$4,'Seagrass extent'!$A$5:$I$5,0)),"" ))</f>
        <v/>
      </c>
      <c r="E164" s="54">
        <f t="array" ref="E164">if($C164="Mangrove",index('Mangrove extent'!$A$5:$X1000,match($A164,'Mangrove extent'!$A$5:$A1000,0),match('Mangrove extent'!$C$4,'Mangrove extent'!$A$5:$X$5,0)), if($C164="Seagrass", "NoData", IF($C164="Salt marsh", "NoData")))</f>
        <v/>
      </c>
      <c r="F164" s="54">
        <f t="array" ref="F164">if($C164="Mangrove",index('Mangrove protected area'!$A$5:$AG1000,match($A164,'Mangrove protected area'!$A$5:$A1000,0),match('Mangrove protected area'!$B$4,'Mangrove protected area'!$A$5:$AG$5,0)), "NoData")</f>
        <v/>
      </c>
      <c r="G164" s="101" t="inlineStr">
        <is>
          <t>Global Mangrove Watch dataset for mangrove extent v4</t>
        </is>
      </c>
      <c r="H164" s="101" t="inlineStr">
        <is>
          <t>Global Mangrove Watch dataset for mangrove extent v4</t>
        </is>
      </c>
      <c r="I164" s="101" t="inlineStr">
        <is>
          <t>Global Mangrove Watch dataset for mangrove extent v4</t>
        </is>
      </c>
      <c r="J164" s="197" t="n"/>
      <c r="K164" s="197" t="n"/>
      <c r="L164" s="197" t="n"/>
      <c r="M164" s="197" t="n"/>
      <c r="N164" s="197" t="n"/>
      <c r="O164" s="197" t="n"/>
      <c r="P164" s="197" t="n"/>
      <c r="Q164" s="197" t="n"/>
      <c r="R164" s="197" t="n"/>
      <c r="S164" s="197" t="n"/>
      <c r="T164" s="197" t="n"/>
      <c r="U164" s="197" t="n"/>
    </row>
    <row r="165" ht="12.75" customHeight="1" s="198">
      <c r="A165" s="101" t="inlineStr">
        <is>
          <t>Greenland</t>
        </is>
      </c>
      <c r="B165" s="62">
        <f t="array" ref="B165">INDEX(Countries!$D$2:$D$255, MATCH(A165, Countries!$B$2:$B$255, 0))
</f>
        <v/>
      </c>
      <c r="C165" s="89" t="inlineStr">
        <is>
          <t>Mangrove</t>
        </is>
      </c>
      <c r="D165" s="54">
        <f t="array" ref="D165">if($C165="Mangrove",index('Mangrove extent'!$A$5:$X1000,match($A165,'Mangrove extent'!$A$5:$A1000,0),match('Mangrove extent'!$B$4,'Mangrove extent'!$A$5:$X$5,0)), if($C165="Seagrass", index('Seagrass extent'!$A$5:$I$257,match($A165,'Seagrass extent'!$A$5:$A1000,0),match('Seagrass extent'!$B$4,'Seagrass extent'!$A$5:$I$5,0)),"" ))</f>
        <v/>
      </c>
      <c r="E165" s="54">
        <f t="array" ref="E165">if($C165="Mangrove",index('Mangrove extent'!$A$5:$X1000,match($A165,'Mangrove extent'!$A$5:$A1000,0),match('Mangrove extent'!$C$4,'Mangrove extent'!$A$5:$X$5,0)), if($C165="Seagrass", "NoData", IF($C165="Salt marsh", "NoData")))</f>
        <v/>
      </c>
      <c r="F165" s="54">
        <f t="array" ref="F165">if($C165="Mangrove",index('Mangrove protected area'!$A$5:$AG1000,match($A165,'Mangrove protected area'!$A$5:$A1000,0),match('Mangrove protected area'!$B$4,'Mangrove protected area'!$A$5:$AG$5,0)), "NoData")</f>
        <v/>
      </c>
      <c r="G165" s="101" t="inlineStr">
        <is>
          <t>Global Mangrove Watch dataset for mangrove extent v4</t>
        </is>
      </c>
      <c r="H165" s="101" t="inlineStr">
        <is>
          <t>Global Mangrove Watch dataset for mangrove extent v4</t>
        </is>
      </c>
      <c r="I165" s="101" t="inlineStr">
        <is>
          <t>Global Mangrove Watch dataset for mangrove extent v4</t>
        </is>
      </c>
      <c r="J165" s="197" t="n"/>
      <c r="K165" s="197" t="n"/>
      <c r="L165" s="197" t="n"/>
      <c r="M165" s="197" t="n"/>
      <c r="N165" s="197" t="n"/>
      <c r="O165" s="197" t="n"/>
      <c r="P165" s="197" t="n"/>
      <c r="Q165" s="197" t="n"/>
      <c r="R165" s="197" t="n"/>
      <c r="S165" s="197" t="n"/>
      <c r="T165" s="197" t="n"/>
      <c r="U165" s="197" t="n"/>
    </row>
    <row r="166" ht="12.75" customHeight="1" s="198">
      <c r="A166" s="101" t="inlineStr">
        <is>
          <t>Guernsey</t>
        </is>
      </c>
      <c r="B166" s="62">
        <f t="array" ref="B166">INDEX(Countries!$D$2:$D$255, MATCH(A166, Countries!$B$2:$B$255, 0))
</f>
        <v/>
      </c>
      <c r="C166" s="89" t="inlineStr">
        <is>
          <t>Mangrove</t>
        </is>
      </c>
      <c r="D166" s="54">
        <f t="array" ref="D166">if($C166="Mangrove",index('Mangrove extent'!$A$5:$X1000,match($A166,'Mangrove extent'!$A$5:$A1000,0),match('Mangrove extent'!$B$4,'Mangrove extent'!$A$5:$X$5,0)), if($C166="Seagrass", index('Seagrass extent'!$A$5:$I$257,match($A166,'Seagrass extent'!$A$5:$A1000,0),match('Seagrass extent'!$B$4,'Seagrass extent'!$A$5:$I$5,0)),"" ))</f>
        <v/>
      </c>
      <c r="E166" s="54">
        <f t="array" ref="E166">if($C166="Mangrove",index('Mangrove extent'!$A$5:$X1000,match($A166,'Mangrove extent'!$A$5:$A1000,0),match('Mangrove extent'!$C$4,'Mangrove extent'!$A$5:$X$5,0)), if($C166="Seagrass", "NoData", IF($C166="Salt marsh", "NoData")))</f>
        <v/>
      </c>
      <c r="F166" s="54">
        <f t="array" ref="F166">if($C166="Mangrove",index('Mangrove protected area'!$A$5:$AG1000,match($A166,'Mangrove protected area'!$A$5:$A1000,0),match('Mangrove protected area'!$B$4,'Mangrove protected area'!$A$5:$AG$5,0)), "NoData")</f>
        <v/>
      </c>
      <c r="G166" s="101" t="inlineStr">
        <is>
          <t>Global Mangrove Watch dataset for mangrove extent v4</t>
        </is>
      </c>
      <c r="H166" s="101" t="inlineStr">
        <is>
          <t>Global Mangrove Watch dataset for mangrove extent v4</t>
        </is>
      </c>
      <c r="I166" s="101" t="inlineStr">
        <is>
          <t>Global Mangrove Watch dataset for mangrove extent v4</t>
        </is>
      </c>
      <c r="J166" s="197" t="n"/>
      <c r="K166" s="197" t="n"/>
      <c r="L166" s="197" t="n"/>
      <c r="M166" s="197" t="n"/>
      <c r="N166" s="197" t="n"/>
      <c r="O166" s="197" t="n"/>
      <c r="P166" s="197" t="n"/>
      <c r="Q166" s="197" t="n"/>
      <c r="R166" s="197" t="n"/>
      <c r="S166" s="197" t="n"/>
      <c r="T166" s="197" t="n"/>
      <c r="U166" s="197" t="n"/>
    </row>
    <row r="167" ht="12.75" customHeight="1" s="198">
      <c r="A167" s="101" t="inlineStr">
        <is>
          <t>Iceland</t>
        </is>
      </c>
      <c r="B167" s="62">
        <f t="array" ref="B167">INDEX(Countries!$D$2:$D$255, MATCH(A167, Countries!$B$2:$B$255, 0))
</f>
        <v/>
      </c>
      <c r="C167" s="89" t="inlineStr">
        <is>
          <t>Mangrove</t>
        </is>
      </c>
      <c r="D167" s="54">
        <f t="array" ref="D167">if($C167="Mangrove",index('Mangrove extent'!$A$5:$X1000,match($A167,'Mangrove extent'!$A$5:$A1000,0),match('Mangrove extent'!$B$4,'Mangrove extent'!$A$5:$X$5,0)), if($C167="Seagrass", index('Seagrass extent'!$A$5:$I$257,match($A167,'Seagrass extent'!$A$5:$A1000,0),match('Seagrass extent'!$B$4,'Seagrass extent'!$A$5:$I$5,0)),"" ))</f>
        <v/>
      </c>
      <c r="E167" s="54">
        <f t="array" ref="E167">if($C167="Mangrove",index('Mangrove extent'!$A$5:$X1000,match($A167,'Mangrove extent'!$A$5:$A1000,0),match('Mangrove extent'!$C$4,'Mangrove extent'!$A$5:$X$5,0)), if($C167="Seagrass", "NoData", IF($C167="Salt marsh", "NoData")))</f>
        <v/>
      </c>
      <c r="F167" s="54">
        <f t="array" ref="F167">if($C167="Mangrove",index('Mangrove protected area'!$A$5:$AG1000,match($A167,'Mangrove protected area'!$A$5:$A1000,0),match('Mangrove protected area'!$B$4,'Mangrove protected area'!$A$5:$AG$5,0)), "NoData")</f>
        <v/>
      </c>
      <c r="G167" s="101" t="inlineStr">
        <is>
          <t>Global Mangrove Watch dataset for mangrove extent v4</t>
        </is>
      </c>
      <c r="H167" s="101" t="inlineStr">
        <is>
          <t>Global Mangrove Watch dataset for mangrove extent v4</t>
        </is>
      </c>
      <c r="I167" s="101" t="inlineStr">
        <is>
          <t>Global Mangrove Watch dataset for mangrove extent v4</t>
        </is>
      </c>
      <c r="J167" s="197" t="n"/>
      <c r="K167" s="197" t="n"/>
      <c r="L167" s="197" t="n"/>
      <c r="M167" s="197" t="n"/>
      <c r="N167" s="197" t="n"/>
      <c r="O167" s="197" t="n"/>
      <c r="P167" s="197" t="n"/>
      <c r="Q167" s="197" t="n"/>
      <c r="R167" s="197" t="n"/>
      <c r="S167" s="197" t="n"/>
      <c r="T167" s="197" t="n"/>
      <c r="U167" s="197" t="n"/>
    </row>
    <row r="168" ht="12.75" customHeight="1" s="198">
      <c r="A168" s="101" t="inlineStr">
        <is>
          <t>Iraq</t>
        </is>
      </c>
      <c r="B168" s="62">
        <f t="array" ref="B168">INDEX(Countries!$D$2:$D$255, MATCH(A168, Countries!$B$2:$B$255, 0))
</f>
        <v/>
      </c>
      <c r="C168" s="89" t="inlineStr">
        <is>
          <t>Mangrove</t>
        </is>
      </c>
      <c r="D168" s="54">
        <f t="array" ref="D168">if($C168="Mangrove",index('Mangrove extent'!$A$5:$X1000,match($A168,'Mangrove extent'!$A$5:$A1000,0),match('Mangrove extent'!$B$4,'Mangrove extent'!$A$5:$X$5,0)), if($C168="Seagrass", index('Seagrass extent'!$A$5:$I$257,match($A168,'Seagrass extent'!$A$5:$A1000,0),match('Seagrass extent'!$B$4,'Seagrass extent'!$A$5:$I$5,0)),"" ))</f>
        <v/>
      </c>
      <c r="E168" s="54">
        <f t="array" ref="E168">if($C168="Mangrove",index('Mangrove extent'!$A$5:$X1000,match($A168,'Mangrove extent'!$A$5:$A1000,0),match('Mangrove extent'!$C$4,'Mangrove extent'!$A$5:$X$5,0)), if($C168="Seagrass", "NoData", IF($C168="Salt marsh", "NoData")))</f>
        <v/>
      </c>
      <c r="F168" s="54">
        <f t="array" ref="F168">if($C168="Mangrove",index('Mangrove protected area'!$A$5:$AG1000,match($A168,'Mangrove protected area'!$A$5:$A1000,0),match('Mangrove protected area'!$B$4,'Mangrove protected area'!$A$5:$AG$5,0)), "NoData")</f>
        <v/>
      </c>
      <c r="G168" s="101" t="inlineStr">
        <is>
          <t>Global Mangrove Watch dataset for mangrove extent v4</t>
        </is>
      </c>
      <c r="H168" s="101" t="inlineStr">
        <is>
          <t>Global Mangrove Watch dataset for mangrove extent v4</t>
        </is>
      </c>
      <c r="I168" s="101" t="inlineStr">
        <is>
          <t>Global Mangrove Watch dataset for mangrove extent v4</t>
        </is>
      </c>
      <c r="J168" s="197" t="n"/>
      <c r="K168" s="197" t="n"/>
      <c r="L168" s="197" t="n"/>
      <c r="M168" s="197" t="n"/>
      <c r="N168" s="197" t="n"/>
      <c r="O168" s="197" t="n"/>
      <c r="P168" s="197" t="n"/>
      <c r="Q168" s="197" t="n"/>
      <c r="R168" s="197" t="n"/>
      <c r="S168" s="197" t="n"/>
      <c r="T168" s="197" t="n"/>
      <c r="U168" s="197" t="n"/>
    </row>
    <row r="169" ht="12.75" customHeight="1" s="198">
      <c r="A169" s="101" t="inlineStr">
        <is>
          <t>Ireland</t>
        </is>
      </c>
      <c r="B169" s="62">
        <f t="array" ref="B169">INDEX(Countries!$D$2:$D$255, MATCH(A169, Countries!$B$2:$B$255, 0))
</f>
        <v/>
      </c>
      <c r="C169" s="89" t="inlineStr">
        <is>
          <t>Mangrove</t>
        </is>
      </c>
      <c r="D169" s="54">
        <f t="array" ref="D169">if($C169="Mangrove",index('Mangrove extent'!$A$5:$X1000,match($A169,'Mangrove extent'!$A$5:$A1000,0),match('Mangrove extent'!$B$4,'Mangrove extent'!$A$5:$X$5,0)), if($C169="Seagrass", index('Seagrass extent'!$A$5:$I$257,match($A169,'Seagrass extent'!$A$5:$A1000,0),match('Seagrass extent'!$B$4,'Seagrass extent'!$A$5:$I$5,0)),"" ))</f>
        <v/>
      </c>
      <c r="E169" s="54">
        <f t="array" ref="E169">if($C169="Mangrove",index('Mangrove extent'!$A$5:$X1000,match($A169,'Mangrove extent'!$A$5:$A1000,0),match('Mangrove extent'!$C$4,'Mangrove extent'!$A$5:$X$5,0)), if($C169="Seagrass", "NoData", IF($C169="Salt marsh", "NoData")))</f>
        <v/>
      </c>
      <c r="F169" s="54">
        <f t="array" ref="F169">if($C169="Mangrove",index('Mangrove protected area'!$A$5:$AG1000,match($A169,'Mangrove protected area'!$A$5:$A1000,0),match('Mangrove protected area'!$B$4,'Mangrove protected area'!$A$5:$AG$5,0)), "NoData")</f>
        <v/>
      </c>
      <c r="G169" s="101" t="inlineStr">
        <is>
          <t>Global Mangrove Watch dataset for mangrove extent v4</t>
        </is>
      </c>
      <c r="H169" s="101" t="inlineStr">
        <is>
          <t>Global Mangrove Watch dataset for mangrove extent v4</t>
        </is>
      </c>
      <c r="I169" s="101" t="inlineStr">
        <is>
          <t>Global Mangrove Watch dataset for mangrove extent v4</t>
        </is>
      </c>
      <c r="J169" s="197" t="n"/>
      <c r="K169" s="197" t="n"/>
      <c r="L169" s="197" t="n"/>
      <c r="M169" s="197" t="n"/>
      <c r="N169" s="197" t="n"/>
      <c r="O169" s="197" t="n"/>
      <c r="P169" s="197" t="n"/>
      <c r="Q169" s="197" t="n"/>
      <c r="R169" s="197" t="n"/>
      <c r="S169" s="197" t="n"/>
      <c r="T169" s="197" t="n"/>
      <c r="U169" s="197" t="n"/>
    </row>
    <row r="170" ht="12.75" customHeight="1" s="198">
      <c r="A170" s="101" t="inlineStr">
        <is>
          <t>Isle of Man</t>
        </is>
      </c>
      <c r="B170" s="62">
        <f t="array" ref="B170">INDEX(Countries!$D$2:$D$255, MATCH(A170, Countries!$B$2:$B$255, 0))
</f>
        <v/>
      </c>
      <c r="C170" s="89" t="inlineStr">
        <is>
          <t>Mangrove</t>
        </is>
      </c>
      <c r="D170" s="54">
        <f t="array" ref="D170">if($C170="Mangrove",index('Mangrove extent'!$A$5:$X1000,match($A170,'Mangrove extent'!$A$5:$A1000,0),match('Mangrove extent'!$B$4,'Mangrove extent'!$A$5:$X$5,0)), if($C170="Seagrass", index('Seagrass extent'!$A$5:$I$257,match($A170,'Seagrass extent'!$A$5:$A1000,0),match('Seagrass extent'!$B$4,'Seagrass extent'!$A$5:$I$5,0)),"" ))</f>
        <v/>
      </c>
      <c r="E170" s="54">
        <f t="array" ref="E170">if($C170="Mangrove",index('Mangrove extent'!$A$5:$X1000,match($A170,'Mangrove extent'!$A$5:$A1000,0),match('Mangrove extent'!$C$4,'Mangrove extent'!$A$5:$X$5,0)), if($C170="Seagrass", "NoData", IF($C170="Salt marsh", "NoData")))</f>
        <v/>
      </c>
      <c r="F170" s="54">
        <f t="array" ref="F170">if($C170="Mangrove",index('Mangrove protected area'!$A$5:$AG1000,match($A170,'Mangrove protected area'!$A$5:$A1000,0),match('Mangrove protected area'!$B$4,'Mangrove protected area'!$A$5:$AG$5,0)), "NoData")</f>
        <v/>
      </c>
      <c r="G170" s="101" t="inlineStr">
        <is>
          <t>Global Mangrove Watch dataset for mangrove extent v4</t>
        </is>
      </c>
      <c r="H170" s="101" t="inlineStr">
        <is>
          <t>Global Mangrove Watch dataset for mangrove extent v4</t>
        </is>
      </c>
      <c r="I170" s="101" t="inlineStr">
        <is>
          <t>Global Mangrove Watch dataset for mangrove extent v4</t>
        </is>
      </c>
      <c r="J170" s="197" t="n"/>
      <c r="K170" s="197" t="n"/>
      <c r="L170" s="197" t="n"/>
      <c r="M170" s="197" t="n"/>
      <c r="N170" s="197" t="n"/>
      <c r="O170" s="197" t="n"/>
      <c r="P170" s="197" t="n"/>
      <c r="Q170" s="197" t="n"/>
      <c r="R170" s="197" t="n"/>
      <c r="S170" s="197" t="n"/>
      <c r="T170" s="197" t="n"/>
      <c r="U170" s="197" t="n"/>
    </row>
    <row r="171" ht="12.75" customHeight="1" s="198">
      <c r="A171" s="101" t="inlineStr">
        <is>
          <t>Jersey</t>
        </is>
      </c>
      <c r="B171" s="62">
        <f t="array" ref="B171">INDEX(Countries!$D$2:$D$255, MATCH(A171, Countries!$B$2:$B$255, 0))
</f>
        <v/>
      </c>
      <c r="C171" s="89" t="inlineStr">
        <is>
          <t>Mangrove</t>
        </is>
      </c>
      <c r="D171" s="54">
        <f t="array" ref="D171">if($C171="Mangrove",index('Mangrove extent'!$A$5:$X1000,match($A171,'Mangrove extent'!$A$5:$A1000,0),match('Mangrove extent'!$B$4,'Mangrove extent'!$A$5:$X$5,0)), if($C171="Seagrass", index('Seagrass extent'!$A$5:$I$257,match($A171,'Seagrass extent'!$A$5:$A1000,0),match('Seagrass extent'!$B$4,'Seagrass extent'!$A$5:$I$5,0)),"" ))</f>
        <v/>
      </c>
      <c r="E171" s="54">
        <f t="array" ref="E171">if($C171="Mangrove",index('Mangrove extent'!$A$5:$X1000,match($A171,'Mangrove extent'!$A$5:$A1000,0),match('Mangrove extent'!$C$4,'Mangrove extent'!$A$5:$X$5,0)), if($C171="Seagrass", "NoData", IF($C171="Salt marsh", "NoData")))</f>
        <v/>
      </c>
      <c r="F171" s="54">
        <f t="array" ref="F171">if($C171="Mangrove",index('Mangrove protected area'!$A$5:$AG1000,match($A171,'Mangrove protected area'!$A$5:$A1000,0),match('Mangrove protected area'!$B$4,'Mangrove protected area'!$A$5:$AG$5,0)), "NoData")</f>
        <v/>
      </c>
      <c r="G171" s="101" t="inlineStr">
        <is>
          <t>Global Mangrove Watch dataset for mangrove extent v4</t>
        </is>
      </c>
      <c r="H171" s="101" t="inlineStr">
        <is>
          <t>Global Mangrove Watch dataset for mangrove extent v4</t>
        </is>
      </c>
      <c r="I171" s="101" t="inlineStr">
        <is>
          <t>Global Mangrove Watch dataset for mangrove extent v4</t>
        </is>
      </c>
      <c r="J171" s="197" t="n"/>
      <c r="K171" s="197" t="n"/>
      <c r="L171" s="197" t="n"/>
      <c r="M171" s="197" t="n"/>
      <c r="N171" s="197" t="n"/>
      <c r="O171" s="197" t="n"/>
      <c r="P171" s="197" t="n"/>
      <c r="Q171" s="197" t="n"/>
      <c r="R171" s="197" t="n"/>
      <c r="S171" s="197" t="n"/>
      <c r="T171" s="197" t="n"/>
      <c r="U171" s="197" t="n"/>
    </row>
    <row r="172" ht="12.75" customHeight="1" s="198">
      <c r="A172" s="101" t="inlineStr">
        <is>
          <t>Kazakhstan</t>
        </is>
      </c>
      <c r="B172" s="62">
        <f t="array" ref="B172">INDEX(Countries!$D$2:$D$255, MATCH(A172, Countries!$B$2:$B$255, 0))
</f>
        <v/>
      </c>
      <c r="C172" s="89" t="inlineStr">
        <is>
          <t>Mangrove</t>
        </is>
      </c>
      <c r="D172" s="54">
        <f t="array" ref="D172">if($C172="Mangrove",index('Mangrove extent'!$A$5:$X1000,match($A172,'Mangrove extent'!$A$5:$A1000,0),match('Mangrove extent'!$B$4,'Mangrove extent'!$A$5:$X$5,0)), if($C172="Seagrass", index('Seagrass extent'!$A$5:$I$257,match($A172,'Seagrass extent'!$A$5:$A1000,0),match('Seagrass extent'!$B$4,'Seagrass extent'!$A$5:$I$5,0)),"" ))</f>
        <v/>
      </c>
      <c r="E172" s="54">
        <f t="array" ref="E172">if($C172="Mangrove",index('Mangrove extent'!$A$5:$X1000,match($A172,'Mangrove extent'!$A$5:$A1000,0),match('Mangrove extent'!$C$4,'Mangrove extent'!$A$5:$X$5,0)), if($C172="Seagrass", "NoData", IF($C172="Salt marsh", "NoData")))</f>
        <v/>
      </c>
      <c r="F172" s="54">
        <f t="array" ref="F172">if($C172="Mangrove",index('Mangrove protected area'!$A$5:$AG1000,match($A172,'Mangrove protected area'!$A$5:$A1000,0),match('Mangrove protected area'!$B$4,'Mangrove protected area'!$A$5:$AG$5,0)), "NoData")</f>
        <v/>
      </c>
      <c r="G172" s="101" t="inlineStr">
        <is>
          <t>Global Mangrove Watch dataset for mangrove extent v4</t>
        </is>
      </c>
      <c r="H172" s="101" t="inlineStr">
        <is>
          <t>Global Mangrove Watch dataset for mangrove extent v4</t>
        </is>
      </c>
      <c r="I172" s="101" t="inlineStr">
        <is>
          <t>Global Mangrove Watch dataset for mangrove extent v4</t>
        </is>
      </c>
      <c r="J172" s="197" t="n"/>
      <c r="K172" s="197" t="n"/>
      <c r="L172" s="197" t="n"/>
      <c r="M172" s="197" t="n"/>
      <c r="N172" s="197" t="n"/>
      <c r="O172" s="197" t="n"/>
      <c r="P172" s="197" t="n"/>
      <c r="Q172" s="197" t="n"/>
      <c r="R172" s="197" t="n"/>
      <c r="S172" s="197" t="n"/>
      <c r="T172" s="197" t="n"/>
      <c r="U172" s="197" t="n"/>
    </row>
    <row r="173" ht="12.75" customHeight="1" s="198">
      <c r="A173" s="101" t="inlineStr">
        <is>
          <t>North Korea</t>
        </is>
      </c>
      <c r="B173" s="62">
        <f t="array" ref="B173">INDEX(Countries!$D$2:$D$255, MATCH(A173, Countries!$B$2:$B$255, 0))
</f>
        <v/>
      </c>
      <c r="C173" s="89" t="inlineStr">
        <is>
          <t>Mangrove</t>
        </is>
      </c>
      <c r="D173" s="54">
        <f t="array" ref="D173">if($C173="Mangrove",index('Mangrove extent'!$A$5:$X1000,match($A173,'Mangrove extent'!$A$5:$A1000,0),match('Mangrove extent'!$B$4,'Mangrove extent'!$A$5:$X$5,0)), if($C173="Seagrass", index('Seagrass extent'!$A$5:$I$257,match($A173,'Seagrass extent'!$A$5:$A1000,0),match('Seagrass extent'!$B$4,'Seagrass extent'!$A$5:$I$5,0)),"" ))</f>
        <v/>
      </c>
      <c r="E173" s="54">
        <f t="array" ref="E173">if($C173="Mangrove",index('Mangrove extent'!$A$5:$X1000,match($A173,'Mangrove extent'!$A$5:$A1000,0),match('Mangrove extent'!$C$4,'Mangrove extent'!$A$5:$X$5,0)), if($C173="Seagrass", "NoData", IF($C173="Salt marsh", "NoData")))</f>
        <v/>
      </c>
      <c r="F173" s="54">
        <f t="array" ref="F173">if($C173="Mangrove",index('Mangrove protected area'!$A$5:$AG1000,match($A173,'Mangrove protected area'!$A$5:$A1000,0),match('Mangrove protected area'!$B$4,'Mangrove protected area'!$A$5:$AG$5,0)), "NoData")</f>
        <v/>
      </c>
      <c r="G173" s="101" t="inlineStr">
        <is>
          <t>Global Mangrove Watch dataset for mangrove extent v4</t>
        </is>
      </c>
      <c r="H173" s="101" t="inlineStr">
        <is>
          <t>Global Mangrove Watch dataset for mangrove extent v4</t>
        </is>
      </c>
      <c r="I173" s="101" t="inlineStr">
        <is>
          <t>Global Mangrove Watch dataset for mangrove extent v4</t>
        </is>
      </c>
      <c r="J173" s="197" t="n"/>
      <c r="K173" s="197" t="n"/>
      <c r="L173" s="197" t="n"/>
      <c r="M173" s="197" t="n"/>
      <c r="N173" s="197" t="n"/>
      <c r="O173" s="197" t="n"/>
      <c r="P173" s="197" t="n"/>
      <c r="Q173" s="197" t="n"/>
      <c r="R173" s="197" t="n"/>
      <c r="S173" s="197" t="n"/>
      <c r="T173" s="197" t="n"/>
      <c r="U173" s="197" t="n"/>
    </row>
    <row r="174" ht="12.75" customHeight="1" s="198">
      <c r="A174" s="101" t="inlineStr">
        <is>
          <t>South Korea</t>
        </is>
      </c>
      <c r="B174" s="62">
        <f t="array" ref="B174">INDEX(Countries!$D$2:$D$255, MATCH(A174, Countries!$B$2:$B$255, 0))
</f>
        <v/>
      </c>
      <c r="C174" s="89" t="inlineStr">
        <is>
          <t>Mangrove</t>
        </is>
      </c>
      <c r="D174" s="54">
        <f t="array" ref="D174">if($C174="Mangrove",index('Mangrove extent'!$A$5:$X1000,match($A174,'Mangrove extent'!$A$5:$A1000,0),match('Mangrove extent'!$B$4,'Mangrove extent'!$A$5:$X$5,0)), if($C174="Seagrass", index('Seagrass extent'!$A$5:$I$257,match($A174,'Seagrass extent'!$A$5:$A1000,0),match('Seagrass extent'!$B$4,'Seagrass extent'!$A$5:$I$5,0)),"" ))</f>
        <v/>
      </c>
      <c r="E174" s="54">
        <f t="array" ref="E174">if($C174="Mangrove",index('Mangrove extent'!$A$5:$X1000,match($A174,'Mangrove extent'!$A$5:$A1000,0),match('Mangrove extent'!$C$4,'Mangrove extent'!$A$5:$X$5,0)), if($C174="Seagrass", "NoData", IF($C174="Salt marsh", "NoData")))</f>
        <v/>
      </c>
      <c r="F174" s="54">
        <f t="array" ref="F174">if($C174="Mangrove",index('Mangrove protected area'!$A$5:$AG1000,match($A174,'Mangrove protected area'!$A$5:$A1000,0),match('Mangrove protected area'!$B$4,'Mangrove protected area'!$A$5:$AG$5,0)), "NoData")</f>
        <v/>
      </c>
      <c r="G174" s="101" t="inlineStr">
        <is>
          <t>Global Mangrove Watch dataset for mangrove extent v4</t>
        </is>
      </c>
      <c r="H174" s="101" t="inlineStr">
        <is>
          <t>Global Mangrove Watch dataset for mangrove extent v4</t>
        </is>
      </c>
      <c r="I174" s="101" t="inlineStr">
        <is>
          <t>Global Mangrove Watch dataset for mangrove extent v4</t>
        </is>
      </c>
      <c r="J174" s="197" t="n"/>
      <c r="K174" s="197" t="n"/>
      <c r="L174" s="197" t="n"/>
      <c r="M174" s="197" t="n"/>
      <c r="N174" s="197" t="n"/>
      <c r="O174" s="197" t="n"/>
      <c r="P174" s="197" t="n"/>
      <c r="Q174" s="197" t="n"/>
      <c r="R174" s="197" t="n"/>
      <c r="S174" s="197" t="n"/>
      <c r="T174" s="197" t="n"/>
      <c r="U174" s="197" t="n"/>
    </row>
    <row r="175" ht="12.75" customHeight="1" s="198">
      <c r="A175" s="101" t="inlineStr">
        <is>
          <t>Latvia</t>
        </is>
      </c>
      <c r="B175" s="62">
        <f t="array" ref="B175">INDEX(Countries!$D$2:$D$255, MATCH(A175, Countries!$B$2:$B$255, 0))
</f>
        <v/>
      </c>
      <c r="C175" s="89" t="inlineStr">
        <is>
          <t>Mangrove</t>
        </is>
      </c>
      <c r="D175" s="54">
        <f t="array" ref="D175">if($C175="Mangrove",index('Mangrove extent'!$A$5:$X1000,match($A175,'Mangrove extent'!$A$5:$A1000,0),match('Mangrove extent'!$B$4,'Mangrove extent'!$A$5:$X$5,0)), if($C175="Seagrass", index('Seagrass extent'!$A$5:$I$257,match($A175,'Seagrass extent'!$A$5:$A1000,0),match('Seagrass extent'!$B$4,'Seagrass extent'!$A$5:$I$5,0)),"" ))</f>
        <v/>
      </c>
      <c r="E175" s="54">
        <f t="array" ref="E175">if($C175="Mangrove",index('Mangrove extent'!$A$5:$X1000,match($A175,'Mangrove extent'!$A$5:$A1000,0),match('Mangrove extent'!$C$4,'Mangrove extent'!$A$5:$X$5,0)), if($C175="Seagrass", "NoData", IF($C175="Salt marsh", "NoData")))</f>
        <v/>
      </c>
      <c r="F175" s="54">
        <f t="array" ref="F175">if($C175="Mangrove",index('Mangrove protected area'!$A$5:$AG1000,match($A175,'Mangrove protected area'!$A$5:$A1000,0),match('Mangrove protected area'!$B$4,'Mangrove protected area'!$A$5:$AG$5,0)), "NoData")</f>
        <v/>
      </c>
      <c r="G175" s="101" t="inlineStr">
        <is>
          <t>Global Mangrove Watch dataset for mangrove extent v4</t>
        </is>
      </c>
      <c r="H175" s="101" t="inlineStr">
        <is>
          <t>Global Mangrove Watch dataset for mangrove extent v4</t>
        </is>
      </c>
      <c r="I175" s="101" t="inlineStr">
        <is>
          <t>Global Mangrove Watch dataset for mangrove extent v4</t>
        </is>
      </c>
      <c r="J175" s="197" t="n"/>
      <c r="K175" s="197" t="n"/>
      <c r="L175" s="197" t="n"/>
      <c r="M175" s="197" t="n"/>
      <c r="N175" s="197" t="n"/>
      <c r="O175" s="197" t="n"/>
      <c r="P175" s="197" t="n"/>
      <c r="Q175" s="197" t="n"/>
      <c r="R175" s="197" t="n"/>
      <c r="S175" s="197" t="n"/>
      <c r="T175" s="197" t="n"/>
      <c r="U175" s="197" t="n"/>
    </row>
    <row r="176" ht="12.75" customHeight="1" s="198">
      <c r="A176" s="101" t="inlineStr">
        <is>
          <t>Lebanon</t>
        </is>
      </c>
      <c r="B176" s="62">
        <f t="array" ref="B176">INDEX(Countries!$D$2:$D$255, MATCH(A176, Countries!$B$2:$B$255, 0))
</f>
        <v/>
      </c>
      <c r="C176" s="89" t="inlineStr">
        <is>
          <t>Mangrove</t>
        </is>
      </c>
      <c r="D176" s="54">
        <f t="array" ref="D176">if($C176="Mangrove",index('Mangrove extent'!$A$5:$X1000,match($A176,'Mangrove extent'!$A$5:$A1000,0),match('Mangrove extent'!$B$4,'Mangrove extent'!$A$5:$X$5,0)), if($C176="Seagrass", index('Seagrass extent'!$A$5:$I$257,match($A176,'Seagrass extent'!$A$5:$A1000,0),match('Seagrass extent'!$B$4,'Seagrass extent'!$A$5:$I$5,0)),"" ))</f>
        <v/>
      </c>
      <c r="E176" s="54">
        <f t="array" ref="E176">if($C176="Mangrove",index('Mangrove extent'!$A$5:$X1000,match($A176,'Mangrove extent'!$A$5:$A1000,0),match('Mangrove extent'!$C$4,'Mangrove extent'!$A$5:$X$5,0)), if($C176="Seagrass", "NoData", IF($C176="Salt marsh", "NoData")))</f>
        <v/>
      </c>
      <c r="F176" s="54">
        <f t="array" ref="F176">if($C176="Mangrove",index('Mangrove protected area'!$A$5:$AG1000,match($A176,'Mangrove protected area'!$A$5:$A1000,0),match('Mangrove protected area'!$B$4,'Mangrove protected area'!$A$5:$AG$5,0)), "NoData")</f>
        <v/>
      </c>
      <c r="G176" s="101" t="inlineStr">
        <is>
          <t>Global Mangrove Watch dataset for mangrove extent v4</t>
        </is>
      </c>
      <c r="H176" s="101" t="inlineStr">
        <is>
          <t>Global Mangrove Watch dataset for mangrove extent v4</t>
        </is>
      </c>
      <c r="I176" s="101" t="inlineStr">
        <is>
          <t>Global Mangrove Watch dataset for mangrove extent v4</t>
        </is>
      </c>
      <c r="J176" s="197" t="n"/>
      <c r="K176" s="197" t="n"/>
      <c r="L176" s="197" t="n"/>
      <c r="M176" s="197" t="n"/>
      <c r="N176" s="197" t="n"/>
      <c r="O176" s="197" t="n"/>
      <c r="P176" s="197" t="n"/>
      <c r="Q176" s="197" t="n"/>
      <c r="R176" s="197" t="n"/>
      <c r="S176" s="197" t="n"/>
      <c r="T176" s="197" t="n"/>
      <c r="U176" s="197" t="n"/>
    </row>
    <row r="177" ht="12.75" customHeight="1" s="198">
      <c r="A177" s="101" t="inlineStr">
        <is>
          <t>Lithuania</t>
        </is>
      </c>
      <c r="B177" s="62">
        <f t="array" ref="B177">INDEX(Countries!$D$2:$D$255, MATCH(A177, Countries!$B$2:$B$255, 0))
</f>
        <v/>
      </c>
      <c r="C177" s="89" t="inlineStr">
        <is>
          <t>Mangrove</t>
        </is>
      </c>
      <c r="D177" s="54">
        <f t="array" ref="D177">if($C177="Mangrove",index('Mangrove extent'!$A$5:$X1000,match($A177,'Mangrove extent'!$A$5:$A1000,0),match('Mangrove extent'!$B$4,'Mangrove extent'!$A$5:$X$5,0)), if($C177="Seagrass", index('Seagrass extent'!$A$5:$I$257,match($A177,'Seagrass extent'!$A$5:$A1000,0),match('Seagrass extent'!$B$4,'Seagrass extent'!$A$5:$I$5,0)),"" ))</f>
        <v/>
      </c>
      <c r="E177" s="54">
        <f t="array" ref="E177">if($C177="Mangrove",index('Mangrove extent'!$A$5:$X1000,match($A177,'Mangrove extent'!$A$5:$A1000,0),match('Mangrove extent'!$C$4,'Mangrove extent'!$A$5:$X$5,0)), if($C177="Seagrass", "NoData", IF($C177="Salt marsh", "NoData")))</f>
        <v/>
      </c>
      <c r="F177" s="54">
        <f t="array" ref="F177">if($C177="Mangrove",index('Mangrove protected area'!$A$5:$AG1000,match($A177,'Mangrove protected area'!$A$5:$A1000,0),match('Mangrove protected area'!$B$4,'Mangrove protected area'!$A$5:$AG$5,0)), "NoData")</f>
        <v/>
      </c>
      <c r="G177" s="101" t="inlineStr">
        <is>
          <t>Global Mangrove Watch dataset for mangrove extent v4</t>
        </is>
      </c>
      <c r="H177" s="101" t="inlineStr">
        <is>
          <t>Global Mangrove Watch dataset for mangrove extent v4</t>
        </is>
      </c>
      <c r="I177" s="101" t="inlineStr">
        <is>
          <t>Global Mangrove Watch dataset for mangrove extent v4</t>
        </is>
      </c>
      <c r="J177" s="197" t="n"/>
      <c r="K177" s="197" t="n"/>
      <c r="L177" s="197" t="n"/>
      <c r="M177" s="197" t="n"/>
      <c r="N177" s="197" t="n"/>
      <c r="O177" s="197" t="n"/>
      <c r="P177" s="197" t="n"/>
      <c r="Q177" s="197" t="n"/>
      <c r="R177" s="197" t="n"/>
      <c r="S177" s="197" t="n"/>
      <c r="T177" s="197" t="n"/>
      <c r="U177" s="197" t="n"/>
    </row>
    <row r="178" ht="12.75" customHeight="1" s="198">
      <c r="A178" s="101" t="inlineStr">
        <is>
          <t>Monaco</t>
        </is>
      </c>
      <c r="B178" s="62">
        <f t="array" ref="B178">INDEX(Countries!$D$2:$D$255, MATCH(A178, Countries!$B$2:$B$255, 0))
</f>
        <v/>
      </c>
      <c r="C178" s="89" t="inlineStr">
        <is>
          <t>Mangrove</t>
        </is>
      </c>
      <c r="D178" s="54">
        <f t="array" ref="D178">if($C178="Mangrove",index('Mangrove extent'!$A$5:$X1000,match($A178,'Mangrove extent'!$A$5:$A1000,0),match('Mangrove extent'!$B$4,'Mangrove extent'!$A$5:$X$5,0)), if($C178="Seagrass", index('Seagrass extent'!$A$5:$I$257,match($A178,'Seagrass extent'!$A$5:$A1000,0),match('Seagrass extent'!$B$4,'Seagrass extent'!$A$5:$I$5,0)),"" ))</f>
        <v/>
      </c>
      <c r="E178" s="54">
        <f t="array" ref="E178">if($C178="Mangrove",index('Mangrove extent'!$A$5:$X1000,match($A178,'Mangrove extent'!$A$5:$A1000,0),match('Mangrove extent'!$C$4,'Mangrove extent'!$A$5:$X$5,0)), if($C178="Seagrass", "NoData", IF($C178="Salt marsh", "NoData")))</f>
        <v/>
      </c>
      <c r="F178" s="54">
        <f t="array" ref="F178">if($C178="Mangrove",index('Mangrove protected area'!$A$5:$AG1000,match($A178,'Mangrove protected area'!$A$5:$A1000,0),match('Mangrove protected area'!$B$4,'Mangrove protected area'!$A$5:$AG$5,0)), "NoData")</f>
        <v/>
      </c>
      <c r="G178" s="101" t="inlineStr">
        <is>
          <t>Global Mangrove Watch dataset for mangrove extent v4</t>
        </is>
      </c>
      <c r="H178" s="101" t="inlineStr">
        <is>
          <t>Global Mangrove Watch dataset for mangrove extent v4</t>
        </is>
      </c>
      <c r="I178" s="101" t="inlineStr">
        <is>
          <t>Global Mangrove Watch dataset for mangrove extent v4</t>
        </is>
      </c>
      <c r="J178" s="197" t="n"/>
      <c r="K178" s="197" t="n"/>
      <c r="L178" s="197" t="n"/>
      <c r="M178" s="197" t="n"/>
      <c r="N178" s="197" t="n"/>
      <c r="O178" s="197" t="n"/>
      <c r="P178" s="197" t="n"/>
      <c r="Q178" s="197" t="n"/>
      <c r="R178" s="197" t="n"/>
      <c r="S178" s="197" t="n"/>
      <c r="T178" s="197" t="n"/>
      <c r="U178" s="197" t="n"/>
    </row>
    <row r="179" ht="12.75" customHeight="1" s="198">
      <c r="A179" s="101" t="inlineStr">
        <is>
          <t>Montenegro</t>
        </is>
      </c>
      <c r="B179" s="62">
        <f t="array" ref="B179">INDEX(Countries!$D$2:$D$255, MATCH(A179, Countries!$B$2:$B$255, 0))
</f>
        <v/>
      </c>
      <c r="C179" s="89" t="inlineStr">
        <is>
          <t>Mangrove</t>
        </is>
      </c>
      <c r="D179" s="54">
        <f t="array" ref="D179">if($C179="Mangrove",index('Mangrove extent'!$A$5:$X1000,match($A179,'Mangrove extent'!$A$5:$A1000,0),match('Mangrove extent'!$B$4,'Mangrove extent'!$A$5:$X$5,0)), if($C179="Seagrass", index('Seagrass extent'!$A$5:$I$257,match($A179,'Seagrass extent'!$A$5:$A1000,0),match('Seagrass extent'!$B$4,'Seagrass extent'!$A$5:$I$5,0)),"" ))</f>
        <v/>
      </c>
      <c r="E179" s="54">
        <f t="array" ref="E179">if($C179="Mangrove",index('Mangrove extent'!$A$5:$X1000,match($A179,'Mangrove extent'!$A$5:$A1000,0),match('Mangrove extent'!$C$4,'Mangrove extent'!$A$5:$X$5,0)), if($C179="Seagrass", "NoData", IF($C179="Salt marsh", "NoData")))</f>
        <v/>
      </c>
      <c r="F179" s="54">
        <f t="array" ref="F179">if($C179="Mangrove",index('Mangrove protected area'!$A$5:$AG1000,match($A179,'Mangrove protected area'!$A$5:$A1000,0),match('Mangrove protected area'!$B$4,'Mangrove protected area'!$A$5:$AG$5,0)), "NoData")</f>
        <v/>
      </c>
      <c r="G179" s="101" t="inlineStr">
        <is>
          <t>Global Mangrove Watch dataset for mangrove extent v4</t>
        </is>
      </c>
      <c r="H179" s="101" t="inlineStr">
        <is>
          <t>Global Mangrove Watch dataset for mangrove extent v4</t>
        </is>
      </c>
      <c r="I179" s="101" t="inlineStr">
        <is>
          <t>Global Mangrove Watch dataset for mangrove extent v4</t>
        </is>
      </c>
      <c r="J179" s="197" t="n"/>
      <c r="K179" s="197" t="n"/>
      <c r="L179" s="197" t="n"/>
      <c r="M179" s="197" t="n"/>
      <c r="N179" s="197" t="n"/>
      <c r="O179" s="197" t="n"/>
      <c r="P179" s="197" t="n"/>
      <c r="Q179" s="197" t="n"/>
      <c r="R179" s="197" t="n"/>
      <c r="S179" s="197" t="n"/>
      <c r="T179" s="197" t="n"/>
      <c r="U179" s="197" t="n"/>
    </row>
    <row r="180" ht="12.75" customHeight="1" s="198">
      <c r="A180" s="101" t="inlineStr">
        <is>
          <t>Morocco</t>
        </is>
      </c>
      <c r="B180" s="62">
        <f t="array" ref="B180">INDEX(Countries!$D$2:$D$255, MATCH(A180, Countries!$B$2:$B$255, 0))
</f>
        <v/>
      </c>
      <c r="C180" s="89" t="inlineStr">
        <is>
          <t>Mangrove</t>
        </is>
      </c>
      <c r="D180" s="54">
        <f t="array" ref="D180">if($C180="Mangrove",index('Mangrove extent'!$A$5:$X1000,match($A180,'Mangrove extent'!$A$5:$A1000,0),match('Mangrove extent'!$B$4,'Mangrove extent'!$A$5:$X$5,0)), if($C180="Seagrass", index('Seagrass extent'!$A$5:$I$257,match($A180,'Seagrass extent'!$A$5:$A1000,0),match('Seagrass extent'!$B$4,'Seagrass extent'!$A$5:$I$5,0)),"" ))</f>
        <v/>
      </c>
      <c r="E180" s="54">
        <f t="array" ref="E180">if($C180="Mangrove",index('Mangrove extent'!$A$5:$X1000,match($A180,'Mangrove extent'!$A$5:$A1000,0),match('Mangrove extent'!$C$4,'Mangrove extent'!$A$5:$X$5,0)), if($C180="Seagrass", "NoData", IF($C180="Salt marsh", "NoData")))</f>
        <v/>
      </c>
      <c r="F180" s="54">
        <f t="array" ref="F180">if($C180="Mangrove",index('Mangrove protected area'!$A$5:$AG1000,match($A180,'Mangrove protected area'!$A$5:$A1000,0),match('Mangrove protected area'!$B$4,'Mangrove protected area'!$A$5:$AG$5,0)), "NoData")</f>
        <v/>
      </c>
      <c r="G180" s="101" t="inlineStr">
        <is>
          <t>Global Mangrove Watch dataset for mangrove extent v4</t>
        </is>
      </c>
      <c r="H180" s="101" t="inlineStr">
        <is>
          <t>Global Mangrove Watch dataset for mangrove extent v4</t>
        </is>
      </c>
      <c r="I180" s="101" t="inlineStr">
        <is>
          <t>Global Mangrove Watch dataset for mangrove extent v4</t>
        </is>
      </c>
      <c r="J180" s="197" t="n"/>
      <c r="K180" s="197" t="n"/>
      <c r="L180" s="197" t="n"/>
      <c r="M180" s="197" t="n"/>
      <c r="N180" s="197" t="n"/>
      <c r="O180" s="197" t="n"/>
      <c r="P180" s="197" t="n"/>
      <c r="Q180" s="197" t="n"/>
      <c r="R180" s="197" t="n"/>
      <c r="S180" s="197" t="n"/>
      <c r="T180" s="197" t="n"/>
      <c r="U180" s="197" t="n"/>
    </row>
    <row r="181" ht="12.75" customHeight="1" s="198">
      <c r="A181" s="101" t="inlineStr">
        <is>
          <t>Namibia</t>
        </is>
      </c>
      <c r="B181" s="62">
        <f t="array" ref="B181">INDEX(Countries!$D$2:$D$255, MATCH(A181, Countries!$B$2:$B$255, 0))
</f>
        <v/>
      </c>
      <c r="C181" s="89" t="inlineStr">
        <is>
          <t>Mangrove</t>
        </is>
      </c>
      <c r="D181" s="54">
        <f t="array" ref="D181">if($C181="Mangrove",index('Mangrove extent'!$A$5:$X1000,match($A181,'Mangrove extent'!$A$5:$A1000,0),match('Mangrove extent'!$B$4,'Mangrove extent'!$A$5:$X$5,0)), if($C181="Seagrass", index('Seagrass extent'!$A$5:$I$257,match($A181,'Seagrass extent'!$A$5:$A1000,0),match('Seagrass extent'!$B$4,'Seagrass extent'!$A$5:$I$5,0)),"" ))</f>
        <v/>
      </c>
      <c r="E181" s="54">
        <f t="array" ref="E181">if($C181="Mangrove",index('Mangrove extent'!$A$5:$X1000,match($A181,'Mangrove extent'!$A$5:$A1000,0),match('Mangrove extent'!$C$4,'Mangrove extent'!$A$5:$X$5,0)), if($C181="Seagrass", "NoData", IF($C181="Salt marsh", "NoData")))</f>
        <v/>
      </c>
      <c r="F181" s="54">
        <f t="array" ref="F181">if($C181="Mangrove",index('Mangrove protected area'!$A$5:$AG1000,match($A181,'Mangrove protected area'!$A$5:$A1000,0),match('Mangrove protected area'!$B$4,'Mangrove protected area'!$A$5:$AG$5,0)), "NoData")</f>
        <v/>
      </c>
      <c r="G181" s="101" t="inlineStr">
        <is>
          <t>Global Mangrove Watch dataset for mangrove extent v4</t>
        </is>
      </c>
      <c r="H181" s="101" t="inlineStr">
        <is>
          <t>Global Mangrove Watch dataset for mangrove extent v4</t>
        </is>
      </c>
      <c r="I181" s="101" t="inlineStr">
        <is>
          <t>Global Mangrove Watch dataset for mangrove extent v4</t>
        </is>
      </c>
      <c r="J181" s="197" t="n"/>
      <c r="K181" s="197" t="n"/>
      <c r="L181" s="197" t="n"/>
      <c r="M181" s="197" t="n"/>
      <c r="N181" s="197" t="n"/>
      <c r="O181" s="197" t="n"/>
      <c r="P181" s="197" t="n"/>
      <c r="Q181" s="197" t="n"/>
      <c r="R181" s="197" t="n"/>
      <c r="S181" s="197" t="n"/>
      <c r="T181" s="197" t="n"/>
      <c r="U181" s="197" t="n"/>
    </row>
    <row r="182" ht="12.75" customHeight="1" s="198">
      <c r="A182" s="101" t="inlineStr">
        <is>
          <t>Nauru</t>
        </is>
      </c>
      <c r="B182" s="62">
        <f t="array" ref="B182">INDEX(Countries!$D$2:$D$255, MATCH(A182, Countries!$B$2:$B$255, 0))
</f>
        <v/>
      </c>
      <c r="C182" s="89" t="inlineStr">
        <is>
          <t>Mangrove</t>
        </is>
      </c>
      <c r="D182" s="54">
        <f t="array" ref="D182">if($C182="Mangrove",index('Mangrove extent'!$A$5:$X1000,match($A182,'Mangrove extent'!$A$5:$A1000,0),match('Mangrove extent'!$B$4,'Mangrove extent'!$A$5:$X$5,0)), if($C182="Seagrass", index('Seagrass extent'!$A$5:$I$257,match($A182,'Seagrass extent'!$A$5:$A1000,0),match('Seagrass extent'!$B$4,'Seagrass extent'!$A$5:$I$5,0)),"" ))</f>
        <v/>
      </c>
      <c r="E182" s="54">
        <f t="array" ref="E182">if($C182="Mangrove",index('Mangrove extent'!$A$5:$X1000,match($A182,'Mangrove extent'!$A$5:$A1000,0),match('Mangrove extent'!$C$4,'Mangrove extent'!$A$5:$X$5,0)), if($C182="Seagrass", "NoData", IF($C182="Salt marsh", "NoData")))</f>
        <v/>
      </c>
      <c r="F182" s="54">
        <f t="array" ref="F182">if($C182="Mangrove",index('Mangrove protected area'!$A$5:$AG1000,match($A182,'Mangrove protected area'!$A$5:$A1000,0),match('Mangrove protected area'!$B$4,'Mangrove protected area'!$A$5:$AG$5,0)), "NoData")</f>
        <v/>
      </c>
      <c r="G182" s="101" t="inlineStr">
        <is>
          <t>Global Mangrove Watch dataset for mangrove extent v4</t>
        </is>
      </c>
      <c r="H182" s="101" t="inlineStr">
        <is>
          <t>Global Mangrove Watch dataset for mangrove extent v4</t>
        </is>
      </c>
      <c r="I182" s="101" t="inlineStr">
        <is>
          <t>Global Mangrove Watch dataset for mangrove extent v4</t>
        </is>
      </c>
      <c r="J182" s="197" t="n"/>
      <c r="K182" s="197" t="n"/>
      <c r="L182" s="197" t="n"/>
      <c r="M182" s="197" t="n"/>
      <c r="N182" s="197" t="n"/>
      <c r="O182" s="197" t="n"/>
      <c r="P182" s="197" t="n"/>
      <c r="Q182" s="197" t="n"/>
      <c r="R182" s="197" t="n"/>
      <c r="S182" s="197" t="n"/>
      <c r="T182" s="197" t="n"/>
      <c r="U182" s="197" t="n"/>
    </row>
    <row r="183" ht="12.75" customHeight="1" s="198">
      <c r="A183" s="101" t="inlineStr">
        <is>
          <t>Niue</t>
        </is>
      </c>
      <c r="B183" s="62">
        <f t="array" ref="B183">INDEX(Countries!$D$2:$D$255, MATCH(A183, Countries!$B$2:$B$255, 0))
</f>
        <v/>
      </c>
      <c r="C183" s="89" t="inlineStr">
        <is>
          <t>Mangrove</t>
        </is>
      </c>
      <c r="D183" s="54">
        <f t="array" ref="D183">if($C183="Mangrove",index('Mangrove extent'!$A$5:$X1000,match($A183,'Mangrove extent'!$A$5:$A1000,0),match('Mangrove extent'!$B$4,'Mangrove extent'!$A$5:$X$5,0)), if($C183="Seagrass", index('Seagrass extent'!$A$5:$I$257,match($A183,'Seagrass extent'!$A$5:$A1000,0),match('Seagrass extent'!$B$4,'Seagrass extent'!$A$5:$I$5,0)),"" ))</f>
        <v/>
      </c>
      <c r="E183" s="54">
        <f t="array" ref="E183">if($C183="Mangrove",index('Mangrove extent'!$A$5:$X1000,match($A183,'Mangrove extent'!$A$5:$A1000,0),match('Mangrove extent'!$C$4,'Mangrove extent'!$A$5:$X$5,0)), if($C183="Seagrass", "NoData", IF($C183="Salt marsh", "NoData")))</f>
        <v/>
      </c>
      <c r="F183" s="54">
        <f t="array" ref="F183">if($C183="Mangrove",index('Mangrove protected area'!$A$5:$AG1000,match($A183,'Mangrove protected area'!$A$5:$A1000,0),match('Mangrove protected area'!$B$4,'Mangrove protected area'!$A$5:$AG$5,0)), "NoData")</f>
        <v/>
      </c>
      <c r="G183" s="101" t="inlineStr">
        <is>
          <t>Global Mangrove Watch dataset for mangrove extent v4</t>
        </is>
      </c>
      <c r="H183" s="101" t="inlineStr">
        <is>
          <t>Global Mangrove Watch dataset for mangrove extent v4</t>
        </is>
      </c>
      <c r="I183" s="101" t="inlineStr">
        <is>
          <t>Global Mangrove Watch dataset for mangrove extent v4</t>
        </is>
      </c>
      <c r="J183" s="197" t="n"/>
      <c r="K183" s="197" t="n"/>
      <c r="L183" s="197" t="n"/>
      <c r="M183" s="197" t="n"/>
      <c r="N183" s="197" t="n"/>
      <c r="O183" s="197" t="n"/>
      <c r="P183" s="197" t="n"/>
      <c r="Q183" s="197" t="n"/>
      <c r="R183" s="197" t="n"/>
      <c r="S183" s="197" t="n"/>
      <c r="T183" s="197" t="n"/>
      <c r="U183" s="197" t="n"/>
    </row>
    <row r="184" ht="12.75" customHeight="1" s="198">
      <c r="A184" s="101" t="inlineStr">
        <is>
          <t>Northern Mariana Islands</t>
        </is>
      </c>
      <c r="B184" s="62">
        <f t="array" ref="B184">INDEX(Countries!$D$2:$D$255, MATCH(A184, Countries!$B$2:$B$255, 0))
</f>
        <v/>
      </c>
      <c r="C184" s="89" t="inlineStr">
        <is>
          <t>Mangrove</t>
        </is>
      </c>
      <c r="D184" s="54">
        <f t="array" ref="D184">if($C184="Mangrove",index('Mangrove extent'!$A$5:$X1000,match($A184,'Mangrove extent'!$A$5:$A1000,0),match('Mangrove extent'!$B$4,'Mangrove extent'!$A$5:$X$5,0)), if($C184="Seagrass", index('Seagrass extent'!$A$5:$I$257,match($A184,'Seagrass extent'!$A$5:$A1000,0),match('Seagrass extent'!$B$4,'Seagrass extent'!$A$5:$I$5,0)),"" ))</f>
        <v/>
      </c>
      <c r="E184" s="54">
        <f t="array" ref="E184">if($C184="Mangrove",index('Mangrove extent'!$A$5:$X1000,match($A184,'Mangrove extent'!$A$5:$A1000,0),match('Mangrove extent'!$C$4,'Mangrove extent'!$A$5:$X$5,0)), if($C184="Seagrass", "NoData", IF($C184="Salt marsh", "NoData")))</f>
        <v/>
      </c>
      <c r="F184" s="54">
        <f t="array" ref="F184">if($C184="Mangrove",index('Mangrove protected area'!$A$5:$AG1000,match($A184,'Mangrove protected area'!$A$5:$A1000,0),match('Mangrove protected area'!$B$4,'Mangrove protected area'!$A$5:$AG$5,0)), "NoData")</f>
        <v/>
      </c>
      <c r="G184" s="101" t="inlineStr">
        <is>
          <t>Global Mangrove Watch dataset for mangrove extent v4</t>
        </is>
      </c>
      <c r="H184" s="101" t="inlineStr">
        <is>
          <t>Global Mangrove Watch dataset for mangrove extent v4</t>
        </is>
      </c>
      <c r="I184" s="101" t="inlineStr">
        <is>
          <t>Global Mangrove Watch dataset for mangrove extent v4</t>
        </is>
      </c>
      <c r="J184" s="197" t="n"/>
      <c r="K184" s="197" t="n"/>
      <c r="L184" s="197" t="n"/>
      <c r="M184" s="197" t="n"/>
      <c r="N184" s="197" t="n"/>
      <c r="O184" s="197" t="n"/>
      <c r="P184" s="197" t="n"/>
      <c r="Q184" s="197" t="n"/>
      <c r="R184" s="197" t="n"/>
      <c r="S184" s="197" t="n"/>
      <c r="T184" s="197" t="n"/>
      <c r="U184" s="197" t="n"/>
    </row>
    <row r="185" ht="12.75" customHeight="1" s="198">
      <c r="A185" s="101" t="inlineStr">
        <is>
          <t>Pitcairn</t>
        </is>
      </c>
      <c r="B185" s="62">
        <f t="array" ref="B185">INDEX(Countries!$D$2:$D$255, MATCH(A185, Countries!$B$2:$B$255, 0))
</f>
        <v/>
      </c>
      <c r="C185" s="89" t="inlineStr">
        <is>
          <t>Mangrove</t>
        </is>
      </c>
      <c r="D185" s="54">
        <f t="array" ref="D185">if($C185="Mangrove",index('Mangrove extent'!$A$5:$X1000,match($A185,'Mangrove extent'!$A$5:$A1000,0),match('Mangrove extent'!$B$4,'Mangrove extent'!$A$5:$X$5,0)), if($C185="Seagrass", index('Seagrass extent'!$A$5:$I$257,match($A185,'Seagrass extent'!$A$5:$A1000,0),match('Seagrass extent'!$B$4,'Seagrass extent'!$A$5:$I$5,0)),"" ))</f>
        <v/>
      </c>
      <c r="E185" s="54">
        <f t="array" ref="E185">if($C185="Mangrove",index('Mangrove extent'!$A$5:$X1000,match($A185,'Mangrove extent'!$A$5:$A1000,0),match('Mangrove extent'!$C$4,'Mangrove extent'!$A$5:$X$5,0)), if($C185="Seagrass", "NoData", IF($C185="Salt marsh", "NoData")))</f>
        <v/>
      </c>
      <c r="F185" s="54">
        <f t="array" ref="F185">if($C185="Mangrove",index('Mangrove protected area'!$A$5:$AG1000,match($A185,'Mangrove protected area'!$A$5:$A1000,0),match('Mangrove protected area'!$B$4,'Mangrove protected area'!$A$5:$AG$5,0)), "NoData")</f>
        <v/>
      </c>
      <c r="G185" s="101" t="inlineStr">
        <is>
          <t>Global Mangrove Watch dataset for mangrove extent v4</t>
        </is>
      </c>
      <c r="H185" s="101" t="inlineStr">
        <is>
          <t>Global Mangrove Watch dataset for mangrove extent v4</t>
        </is>
      </c>
      <c r="I185" s="101" t="inlineStr">
        <is>
          <t>Global Mangrove Watch dataset for mangrove extent v4</t>
        </is>
      </c>
      <c r="J185" s="197" t="n"/>
      <c r="K185" s="197" t="n"/>
      <c r="L185" s="197" t="n"/>
      <c r="M185" s="197" t="n"/>
      <c r="N185" s="197" t="n"/>
      <c r="O185" s="197" t="n"/>
      <c r="P185" s="197" t="n"/>
      <c r="Q185" s="197" t="n"/>
      <c r="R185" s="197" t="n"/>
      <c r="S185" s="197" t="n"/>
      <c r="T185" s="197" t="n"/>
      <c r="U185" s="197" t="n"/>
    </row>
    <row r="186" ht="12.75" customHeight="1" s="198">
      <c r="A186" s="101" t="inlineStr">
        <is>
          <t>Portugal</t>
        </is>
      </c>
      <c r="B186" s="62">
        <f t="array" ref="B186">INDEX(Countries!$D$2:$D$255, MATCH(A186, Countries!$B$2:$B$255, 0))
</f>
        <v/>
      </c>
      <c r="C186" s="89" t="inlineStr">
        <is>
          <t>Mangrove</t>
        </is>
      </c>
      <c r="D186" s="54">
        <f t="array" ref="D186">if($C186="Mangrove",index('Mangrove extent'!$A$5:$X1000,match($A186,'Mangrove extent'!$A$5:$A1000,0),match('Mangrove extent'!$B$4,'Mangrove extent'!$A$5:$X$5,0)), if($C186="Seagrass", index('Seagrass extent'!$A$5:$I$257,match($A186,'Seagrass extent'!$A$5:$A1000,0),match('Seagrass extent'!$B$4,'Seagrass extent'!$A$5:$I$5,0)),"" ))</f>
        <v/>
      </c>
      <c r="E186" s="54">
        <f t="array" ref="E186">if($C186="Mangrove",index('Mangrove extent'!$A$5:$X1000,match($A186,'Mangrove extent'!$A$5:$A1000,0),match('Mangrove extent'!$C$4,'Mangrove extent'!$A$5:$X$5,0)), if($C186="Seagrass", "NoData", IF($C186="Salt marsh", "NoData")))</f>
        <v/>
      </c>
      <c r="F186" s="54">
        <f t="array" ref="F186">if($C186="Mangrove",index('Mangrove protected area'!$A$5:$AG1000,match($A186,'Mangrove protected area'!$A$5:$A1000,0),match('Mangrove protected area'!$B$4,'Mangrove protected area'!$A$5:$AG$5,0)), "NoData")</f>
        <v/>
      </c>
      <c r="G186" s="101" t="inlineStr">
        <is>
          <t>Global Mangrove Watch dataset for mangrove extent v4</t>
        </is>
      </c>
      <c r="H186" s="101" t="inlineStr">
        <is>
          <t>Global Mangrove Watch dataset for mangrove extent v4</t>
        </is>
      </c>
      <c r="I186" s="101" t="inlineStr">
        <is>
          <t>Global Mangrove Watch dataset for mangrove extent v4</t>
        </is>
      </c>
      <c r="J186" s="197" t="n"/>
      <c r="K186" s="197" t="n"/>
      <c r="L186" s="197" t="n"/>
      <c r="M186" s="197" t="n"/>
      <c r="N186" s="197" t="n"/>
      <c r="O186" s="197" t="n"/>
      <c r="P186" s="197" t="n"/>
      <c r="Q186" s="197" t="n"/>
      <c r="R186" s="197" t="n"/>
      <c r="S186" s="197" t="n"/>
      <c r="T186" s="197" t="n"/>
      <c r="U186" s="197" t="n"/>
    </row>
    <row r="187" ht="12.75" customHeight="1" s="198">
      <c r="A187" s="101" t="inlineStr">
        <is>
          <t>Réunion</t>
        </is>
      </c>
      <c r="B187" s="62">
        <f t="array" ref="B187">INDEX(Countries!$D$2:$D$255, MATCH(A187, Countries!$B$2:$B$255, 0))
</f>
        <v/>
      </c>
      <c r="C187" s="89" t="inlineStr">
        <is>
          <t>Mangrove</t>
        </is>
      </c>
      <c r="D187" s="54">
        <f t="array" ref="D187">if($C187="Mangrove",index('Mangrove extent'!$A$5:$X1000,match($A187,'Mangrove extent'!$A$5:$A1000,0),match('Mangrove extent'!$B$4,'Mangrove extent'!$A$5:$X$5,0)), if($C187="Seagrass", index('Seagrass extent'!$A$5:$I$257,match($A187,'Seagrass extent'!$A$5:$A1000,0),match('Seagrass extent'!$B$4,'Seagrass extent'!$A$5:$I$5,0)),"" ))</f>
        <v/>
      </c>
      <c r="E187" s="54">
        <f t="array" ref="E187">if($C187="Mangrove",index('Mangrove extent'!$A$5:$X1000,match($A187,'Mangrove extent'!$A$5:$A1000,0),match('Mangrove extent'!$C$4,'Mangrove extent'!$A$5:$X$5,0)), if($C187="Seagrass", "NoData", IF($C187="Salt marsh", "NoData")))</f>
        <v/>
      </c>
      <c r="F187" s="54">
        <f t="array" ref="F187">if($C187="Mangrove",index('Mangrove protected area'!$A$5:$AG1000,match($A187,'Mangrove protected area'!$A$5:$A1000,0),match('Mangrove protected area'!$B$4,'Mangrove protected area'!$A$5:$AG$5,0)), "NoData")</f>
        <v/>
      </c>
      <c r="G187" s="101" t="inlineStr">
        <is>
          <t>Global Mangrove Watch dataset for mangrove extent v4</t>
        </is>
      </c>
      <c r="H187" s="101" t="inlineStr">
        <is>
          <t>Global Mangrove Watch dataset for mangrove extent v4</t>
        </is>
      </c>
      <c r="I187" s="101" t="inlineStr">
        <is>
          <t>Global Mangrove Watch dataset for mangrove extent v4</t>
        </is>
      </c>
      <c r="J187" s="197" t="n"/>
      <c r="K187" s="197" t="n"/>
      <c r="L187" s="197" t="n"/>
      <c r="M187" s="197" t="n"/>
      <c r="N187" s="197" t="n"/>
      <c r="O187" s="197" t="n"/>
      <c r="P187" s="197" t="n"/>
      <c r="Q187" s="197" t="n"/>
      <c r="R187" s="197" t="n"/>
      <c r="S187" s="197" t="n"/>
      <c r="T187" s="197" t="n"/>
      <c r="U187" s="197" t="n"/>
    </row>
    <row r="188" ht="12.75" customHeight="1" s="198">
      <c r="A188" s="101" t="inlineStr">
        <is>
          <t>Romania</t>
        </is>
      </c>
      <c r="B188" s="62">
        <f t="array" ref="B188">INDEX(Countries!$D$2:$D$255, MATCH(A188, Countries!$B$2:$B$255, 0))
</f>
        <v/>
      </c>
      <c r="C188" s="89" t="inlineStr">
        <is>
          <t>Mangrove</t>
        </is>
      </c>
      <c r="D188" s="54">
        <f t="array" ref="D188">if($C188="Mangrove",index('Mangrove extent'!$A$5:$X1000,match($A188,'Mangrove extent'!$A$5:$A1000,0),match('Mangrove extent'!$B$4,'Mangrove extent'!$A$5:$X$5,0)), if($C188="Seagrass", index('Seagrass extent'!$A$5:$I$257,match($A188,'Seagrass extent'!$A$5:$A1000,0),match('Seagrass extent'!$B$4,'Seagrass extent'!$A$5:$I$5,0)),"" ))</f>
        <v/>
      </c>
      <c r="E188" s="54">
        <f t="array" ref="E188">if($C188="Mangrove",index('Mangrove extent'!$A$5:$X1000,match($A188,'Mangrove extent'!$A$5:$A1000,0),match('Mangrove extent'!$C$4,'Mangrove extent'!$A$5:$X$5,0)), if($C188="Seagrass", "NoData", IF($C188="Salt marsh", "NoData")))</f>
        <v/>
      </c>
      <c r="F188" s="54">
        <f t="array" ref="F188">if($C188="Mangrove",index('Mangrove protected area'!$A$5:$AG1000,match($A188,'Mangrove protected area'!$A$5:$A1000,0),match('Mangrove protected area'!$B$4,'Mangrove protected area'!$A$5:$AG$5,0)), "NoData")</f>
        <v/>
      </c>
      <c r="G188" s="101" t="inlineStr">
        <is>
          <t>Global Mangrove Watch dataset for mangrove extent v4</t>
        </is>
      </c>
      <c r="H188" s="101" t="inlineStr">
        <is>
          <t>Global Mangrove Watch dataset for mangrove extent v4</t>
        </is>
      </c>
      <c r="I188" s="101" t="inlineStr">
        <is>
          <t>Global Mangrove Watch dataset for mangrove extent v4</t>
        </is>
      </c>
      <c r="J188" s="197" t="n"/>
      <c r="K188" s="197" t="n"/>
      <c r="L188" s="197" t="n"/>
      <c r="M188" s="197" t="n"/>
      <c r="N188" s="197" t="n"/>
      <c r="O188" s="197" t="n"/>
      <c r="P188" s="197" t="n"/>
      <c r="Q188" s="197" t="n"/>
      <c r="R188" s="197" t="n"/>
      <c r="S188" s="197" t="n"/>
      <c r="T188" s="197" t="n"/>
      <c r="U188" s="197" t="n"/>
    </row>
    <row r="189" ht="12.75" customHeight="1" s="198">
      <c r="A189" s="101" t="inlineStr">
        <is>
          <t>Saint Helena</t>
        </is>
      </c>
      <c r="B189" s="62">
        <f t="array" ref="B189">INDEX(Countries!$D$2:$D$255, MATCH(A189, Countries!$B$2:$B$255, 0))
</f>
        <v/>
      </c>
      <c r="C189" s="89" t="inlineStr">
        <is>
          <t>Mangrove</t>
        </is>
      </c>
      <c r="D189" s="54">
        <f t="array" ref="D189">if($C189="Mangrove",index('Mangrove extent'!$A$5:$X1000,match($A189,'Mangrove extent'!$A$5:$A1000,0),match('Mangrove extent'!$B$4,'Mangrove extent'!$A$5:$X$5,0)), if($C189="Seagrass", index('Seagrass extent'!$A$5:$I$257,match($A189,'Seagrass extent'!$A$5:$A1000,0),match('Seagrass extent'!$B$4,'Seagrass extent'!$A$5:$I$5,0)),"" ))</f>
        <v/>
      </c>
      <c r="E189" s="54">
        <f t="array" ref="E189">if($C189="Mangrove",index('Mangrove extent'!$A$5:$X1000,match($A189,'Mangrove extent'!$A$5:$A1000,0),match('Mangrove extent'!$C$4,'Mangrove extent'!$A$5:$X$5,0)), if($C189="Seagrass", "NoData", IF($C189="Salt marsh", "NoData")))</f>
        <v/>
      </c>
      <c r="F189" s="54">
        <f t="array" ref="F189">if($C189="Mangrove",index('Mangrove protected area'!$A$5:$AG1000,match($A189,'Mangrove protected area'!$A$5:$A1000,0),match('Mangrove protected area'!$B$4,'Mangrove protected area'!$A$5:$AG$5,0)), "NoData")</f>
        <v/>
      </c>
      <c r="G189" s="101" t="inlineStr">
        <is>
          <t>Global Mangrove Watch dataset for mangrove extent v4</t>
        </is>
      </c>
      <c r="H189" s="101" t="inlineStr">
        <is>
          <t>Global Mangrove Watch dataset for mangrove extent v4</t>
        </is>
      </c>
      <c r="I189" s="101" t="inlineStr">
        <is>
          <t>Global Mangrove Watch dataset for mangrove extent v4</t>
        </is>
      </c>
      <c r="J189" s="197" t="n"/>
      <c r="K189" s="197" t="n"/>
      <c r="L189" s="197" t="n"/>
      <c r="M189" s="197" t="n"/>
      <c r="N189" s="197" t="n"/>
      <c r="O189" s="197" t="n"/>
      <c r="P189" s="197" t="n"/>
      <c r="Q189" s="197" t="n"/>
      <c r="R189" s="197" t="n"/>
      <c r="S189" s="197" t="n"/>
      <c r="T189" s="197" t="n"/>
      <c r="U189" s="197" t="n"/>
    </row>
    <row r="190" ht="12.75" customHeight="1" s="198">
      <c r="A190" s="101" t="inlineStr">
        <is>
          <t>Saint Pierre and Miquelon</t>
        </is>
      </c>
      <c r="B190" s="62">
        <f t="array" ref="B190">INDEX(Countries!$D$2:$D$255, MATCH(A190, Countries!$B$2:$B$255, 0))
</f>
        <v/>
      </c>
      <c r="C190" s="89" t="inlineStr">
        <is>
          <t>Mangrove</t>
        </is>
      </c>
      <c r="D190" s="54">
        <f t="array" ref="D190">if($C190="Mangrove",index('Mangrove extent'!$A$5:$X1000,match($A190,'Mangrove extent'!$A$5:$A1000,0),match('Mangrove extent'!$B$4,'Mangrove extent'!$A$5:$X$5,0)), if($C190="Seagrass", index('Seagrass extent'!$A$5:$I$257,match($A190,'Seagrass extent'!$A$5:$A1000,0),match('Seagrass extent'!$B$4,'Seagrass extent'!$A$5:$I$5,0)),"" ))</f>
        <v/>
      </c>
      <c r="E190" s="54">
        <f t="array" ref="E190">if($C190="Mangrove",index('Mangrove extent'!$A$5:$X1000,match($A190,'Mangrove extent'!$A$5:$A1000,0),match('Mangrove extent'!$C$4,'Mangrove extent'!$A$5:$X$5,0)), if($C190="Seagrass", "NoData", IF($C190="Salt marsh", "NoData")))</f>
        <v/>
      </c>
      <c r="F190" s="54">
        <f t="array" ref="F190">if($C190="Mangrove",index('Mangrove protected area'!$A$5:$AG1000,match($A190,'Mangrove protected area'!$A$5:$A1000,0),match('Mangrove protected area'!$B$4,'Mangrove protected area'!$A$5:$AG$5,0)), "NoData")</f>
        <v/>
      </c>
      <c r="G190" s="101" t="inlineStr">
        <is>
          <t>Global Mangrove Watch dataset for mangrove extent v4</t>
        </is>
      </c>
      <c r="H190" s="101" t="inlineStr">
        <is>
          <t>Global Mangrove Watch dataset for mangrove extent v4</t>
        </is>
      </c>
      <c r="I190" s="101" t="inlineStr">
        <is>
          <t>Global Mangrove Watch dataset for mangrove extent v4</t>
        </is>
      </c>
      <c r="J190" s="197" t="n"/>
      <c r="K190" s="197" t="n"/>
      <c r="L190" s="197" t="n"/>
      <c r="M190" s="197" t="n"/>
      <c r="N190" s="197" t="n"/>
      <c r="O190" s="197" t="n"/>
      <c r="P190" s="197" t="n"/>
      <c r="Q190" s="197" t="n"/>
      <c r="R190" s="197" t="n"/>
      <c r="S190" s="197" t="n"/>
      <c r="T190" s="197" t="n"/>
      <c r="U190" s="197" t="n"/>
    </row>
    <row r="191" ht="12.75" customHeight="1" s="198">
      <c r="A191" s="101" t="inlineStr">
        <is>
          <t>Syrian Arab Republic</t>
        </is>
      </c>
      <c r="B191" s="62">
        <f t="array" ref="B191">INDEX(Countries!$D$2:$D$255, MATCH(A191, Countries!$B$2:$B$255, 0))
</f>
        <v/>
      </c>
      <c r="C191" s="89" t="inlineStr">
        <is>
          <t>Mangrove</t>
        </is>
      </c>
      <c r="D191" s="54">
        <f t="array" ref="D191">if($C191="Mangrove",index('Mangrove extent'!$A$5:$X1000,match($A191,'Mangrove extent'!$A$5:$A1000,0),match('Mangrove extent'!$B$4,'Mangrove extent'!$A$5:$X$5,0)), if($C191="Seagrass", index('Seagrass extent'!$A$5:$I$257,match($A191,'Seagrass extent'!$A$5:$A1000,0),match('Seagrass extent'!$B$4,'Seagrass extent'!$A$5:$I$5,0)),"" ))</f>
        <v/>
      </c>
      <c r="E191" s="54">
        <f t="array" ref="E191">if($C191="Mangrove",index('Mangrove extent'!$A$5:$X1000,match($A191,'Mangrove extent'!$A$5:$A1000,0),match('Mangrove extent'!$C$4,'Mangrove extent'!$A$5:$X$5,0)), if($C191="Seagrass", "NoData", IF($C191="Salt marsh", "NoData")))</f>
        <v/>
      </c>
      <c r="F191" s="54">
        <f t="array" ref="F191">if($C191="Mangrove",index('Mangrove protected area'!$A$5:$AG1000,match($A191,'Mangrove protected area'!$A$5:$A1000,0),match('Mangrove protected area'!$B$4,'Mangrove protected area'!$A$5:$AG$5,0)), "NoData")</f>
        <v/>
      </c>
      <c r="G191" s="101" t="inlineStr">
        <is>
          <t>Global Mangrove Watch dataset for mangrove extent v4</t>
        </is>
      </c>
      <c r="H191" s="101" t="inlineStr">
        <is>
          <t>Global Mangrove Watch dataset for mangrove extent v4</t>
        </is>
      </c>
      <c r="I191" s="101" t="inlineStr">
        <is>
          <t>Global Mangrove Watch dataset for mangrove extent v4</t>
        </is>
      </c>
      <c r="J191" s="197" t="n"/>
      <c r="K191" s="197" t="n"/>
      <c r="L191" s="197" t="n"/>
      <c r="M191" s="197" t="n"/>
      <c r="N191" s="197" t="n"/>
      <c r="O191" s="197" t="n"/>
      <c r="P191" s="197" t="n"/>
      <c r="Q191" s="197" t="n"/>
      <c r="R191" s="197" t="n"/>
      <c r="S191" s="197" t="n"/>
      <c r="T191" s="197" t="n"/>
      <c r="U191" s="197" t="n"/>
    </row>
    <row r="192" ht="12.75" customHeight="1" s="198">
      <c r="A192" s="101" t="inlineStr">
        <is>
          <t>Tokelau</t>
        </is>
      </c>
      <c r="B192" s="62">
        <f t="array" ref="B192">INDEX(Countries!$D$2:$D$255, MATCH(A192, Countries!$B$2:$B$255, 0))
</f>
        <v/>
      </c>
      <c r="C192" s="89" t="inlineStr">
        <is>
          <t>Mangrove</t>
        </is>
      </c>
      <c r="D192" s="54">
        <f t="array" ref="D192">if($C192="Mangrove",index('Mangrove extent'!$A$5:$X1000,match($A192,'Mangrove extent'!$A$5:$A1000,0),match('Mangrove extent'!$B$4,'Mangrove extent'!$A$5:$X$5,0)), if($C192="Seagrass", index('Seagrass extent'!$A$5:$I$257,match($A192,'Seagrass extent'!$A$5:$A1000,0),match('Seagrass extent'!$B$4,'Seagrass extent'!$A$5:$I$5,0)),"" ))</f>
        <v/>
      </c>
      <c r="E192" s="54">
        <f t="array" ref="E192">if($C192="Mangrove",index('Mangrove extent'!$A$5:$X1000,match($A192,'Mangrove extent'!$A$5:$A1000,0),match('Mangrove extent'!$C$4,'Mangrove extent'!$A$5:$X$5,0)), if($C192="Seagrass", "NoData", IF($C192="Salt marsh", "NoData")))</f>
        <v/>
      </c>
      <c r="F192" s="54">
        <f t="array" ref="F192">if($C192="Mangrove",index('Mangrove protected area'!$A$5:$AG1000,match($A192,'Mangrove protected area'!$A$5:$A1000,0),match('Mangrove protected area'!$B$4,'Mangrove protected area'!$A$5:$AG$5,0)), "NoData")</f>
        <v/>
      </c>
      <c r="G192" s="101" t="inlineStr">
        <is>
          <t>Global Mangrove Watch dataset for mangrove extent v4</t>
        </is>
      </c>
      <c r="H192" s="101" t="inlineStr">
        <is>
          <t>Global Mangrove Watch dataset for mangrove extent v4</t>
        </is>
      </c>
      <c r="I192" s="101" t="inlineStr">
        <is>
          <t>Global Mangrove Watch dataset for mangrove extent v4</t>
        </is>
      </c>
      <c r="J192" s="197" t="n"/>
      <c r="K192" s="197" t="n"/>
      <c r="L192" s="197" t="n"/>
      <c r="M192" s="197" t="n"/>
      <c r="N192" s="197" t="n"/>
      <c r="O192" s="197" t="n"/>
      <c r="P192" s="197" t="n"/>
      <c r="Q192" s="197" t="n"/>
      <c r="R192" s="197" t="n"/>
      <c r="S192" s="197" t="n"/>
      <c r="T192" s="197" t="n"/>
      <c r="U192" s="197" t="n"/>
    </row>
    <row r="193" ht="12.75" customHeight="1" s="198">
      <c r="A193" s="101" t="inlineStr">
        <is>
          <t>Turkmenistan</t>
        </is>
      </c>
      <c r="B193" s="62">
        <f t="array" ref="B193">INDEX(Countries!$D$2:$D$255, MATCH(A193, Countries!$B$2:$B$255, 0))
</f>
        <v/>
      </c>
      <c r="C193" s="89" t="inlineStr">
        <is>
          <t>Mangrove</t>
        </is>
      </c>
      <c r="D193" s="54">
        <f t="array" ref="D193">if($C193="Mangrove",index('Mangrove extent'!$A$5:$X1000,match($A193,'Mangrove extent'!$A$5:$A1000,0),match('Mangrove extent'!$B$4,'Mangrove extent'!$A$5:$X$5,0)), if($C193="Seagrass", index('Seagrass extent'!$A$5:$I$257,match($A193,'Seagrass extent'!$A$5:$A1000,0),match('Seagrass extent'!$B$4,'Seagrass extent'!$A$5:$I$5,0)),"" ))</f>
        <v/>
      </c>
      <c r="E193" s="54">
        <f t="array" ref="E193">if($C193="Mangrove",index('Mangrove extent'!$A$5:$X1000,match($A193,'Mangrove extent'!$A$5:$A1000,0),match('Mangrove extent'!$C$4,'Mangrove extent'!$A$5:$X$5,0)), if($C193="Seagrass", "NoData", IF($C193="Salt marsh", "NoData")))</f>
        <v/>
      </c>
      <c r="F193" s="54">
        <f t="array" ref="F193">if($C193="Mangrove",index('Mangrove protected area'!$A$5:$AG1000,match($A193,'Mangrove protected area'!$A$5:$A1000,0),match('Mangrove protected area'!$B$4,'Mangrove protected area'!$A$5:$AG$5,0)), "NoData")</f>
        <v/>
      </c>
      <c r="G193" s="101" t="inlineStr">
        <is>
          <t>Global Mangrove Watch dataset for mangrove extent v4</t>
        </is>
      </c>
      <c r="H193" s="101" t="inlineStr">
        <is>
          <t>Global Mangrove Watch dataset for mangrove extent v4</t>
        </is>
      </c>
      <c r="I193" s="101" t="inlineStr">
        <is>
          <t>Global Mangrove Watch dataset for mangrove extent v4</t>
        </is>
      </c>
      <c r="J193" s="197" t="n"/>
      <c r="K193" s="197" t="n"/>
      <c r="L193" s="197" t="n"/>
      <c r="M193" s="197" t="n"/>
      <c r="N193" s="197" t="n"/>
      <c r="O193" s="197" t="n"/>
      <c r="P193" s="197" t="n"/>
      <c r="Q193" s="197" t="n"/>
      <c r="R193" s="197" t="n"/>
      <c r="S193" s="197" t="n"/>
      <c r="T193" s="197" t="n"/>
      <c r="U193" s="197" t="n"/>
    </row>
    <row r="194" ht="12.75" customHeight="1" s="198">
      <c r="A194" s="101" t="inlineStr">
        <is>
          <t>Uruguay</t>
        </is>
      </c>
      <c r="B194" s="62">
        <f t="array" ref="B194">INDEX(Countries!$D$2:$D$255, MATCH(A194, Countries!$B$2:$B$255, 0))
</f>
        <v/>
      </c>
      <c r="C194" s="89" t="inlineStr">
        <is>
          <t>Mangrove</t>
        </is>
      </c>
      <c r="D194" s="54">
        <f t="array" ref="D194">if($C194="Mangrove",index('Mangrove extent'!$A$5:$X1000,match($A194,'Mangrove extent'!$A$5:$A1000,0),match('Mangrove extent'!$B$4,'Mangrove extent'!$A$5:$X$5,0)), if($C194="Seagrass", index('Seagrass extent'!$A$5:$I$257,match($A194,'Seagrass extent'!$A$5:$A1000,0),match('Seagrass extent'!$B$4,'Seagrass extent'!$A$5:$I$5,0)),"" ))</f>
        <v/>
      </c>
      <c r="E194" s="54">
        <f t="array" ref="E194">if($C194="Mangrove",index('Mangrove extent'!$A$5:$X1000,match($A194,'Mangrove extent'!$A$5:$A1000,0),match('Mangrove extent'!$C$4,'Mangrove extent'!$A$5:$X$5,0)), if($C194="Seagrass", "NoData", IF($C194="Salt marsh", "NoData")))</f>
        <v/>
      </c>
      <c r="F194" s="54">
        <f t="array" ref="F194">if($C194="Mangrove",index('Mangrove protected area'!$A$5:$AG1000,match($A194,'Mangrove protected area'!$A$5:$A1000,0),match('Mangrove protected area'!$B$4,'Mangrove protected area'!$A$5:$AG$5,0)), "NoData")</f>
        <v/>
      </c>
      <c r="G194" s="101" t="inlineStr">
        <is>
          <t>Global Mangrove Watch dataset for mangrove extent v4</t>
        </is>
      </c>
      <c r="H194" s="101" t="inlineStr">
        <is>
          <t>Global Mangrove Watch dataset for mangrove extent v4</t>
        </is>
      </c>
      <c r="I194" s="101" t="inlineStr">
        <is>
          <t>Global Mangrove Watch dataset for mangrove extent v4</t>
        </is>
      </c>
      <c r="J194" s="197" t="n"/>
      <c r="K194" s="197" t="n"/>
      <c r="L194" s="197" t="n"/>
      <c r="M194" s="197" t="n"/>
      <c r="N194" s="197" t="n"/>
      <c r="O194" s="197" t="n"/>
      <c r="P194" s="197" t="n"/>
      <c r="Q194" s="197" t="n"/>
      <c r="R194" s="197" t="n"/>
      <c r="S194" s="197" t="n"/>
      <c r="T194" s="197" t="n"/>
      <c r="U194" s="197" t="n"/>
    </row>
    <row r="195" ht="12.75" customHeight="1" s="198">
      <c r="A195" s="101" t="inlineStr">
        <is>
          <t>Western Sahara</t>
        </is>
      </c>
      <c r="B195" s="62">
        <f t="array" ref="B195">INDEX(Countries!$D$2:$D$255, MATCH(A195, Countries!$B$2:$B$255, 0))
</f>
        <v/>
      </c>
      <c r="C195" s="89" t="inlineStr">
        <is>
          <t>Mangrove</t>
        </is>
      </c>
      <c r="D195" s="54">
        <f t="array" ref="D195">if($C195="Mangrove",index('Mangrove extent'!$A$5:$X1000,match($A195,'Mangrove extent'!$A$5:$A1000,0),match('Mangrove extent'!$B$4,'Mangrove extent'!$A$5:$X$5,0)), if($C195="Seagrass", index('Seagrass extent'!$A$5:$I$257,match($A195,'Seagrass extent'!$A$5:$A1000,0),match('Seagrass extent'!$B$4,'Seagrass extent'!$A$5:$I$5,0)),"" ))</f>
        <v/>
      </c>
      <c r="E195" s="54">
        <f t="array" ref="E195">if($C195="Mangrove",index('Mangrove extent'!$A$5:$X1000,match($A195,'Mangrove extent'!$A$5:$A1000,0),match('Mangrove extent'!$C$4,'Mangrove extent'!$A$5:$X$5,0)), if($C195="Seagrass", "NoData", IF($C195="Salt marsh", "NoData")))</f>
        <v/>
      </c>
      <c r="F195" s="54">
        <f t="array" ref="F195">if($C195="Mangrove",index('Mangrove protected area'!$A$5:$AG1000,match($A195,'Mangrove protected area'!$A$5:$A1000,0),match('Mangrove protected area'!$B$4,'Mangrove protected area'!$A$5:$AG$5,0)), "NoData")</f>
        <v/>
      </c>
      <c r="G195" s="101" t="inlineStr">
        <is>
          <t>Global Mangrove Watch dataset for mangrove extent v4</t>
        </is>
      </c>
      <c r="H195" s="101" t="inlineStr">
        <is>
          <t>Global Mangrove Watch dataset for mangrove extent v4</t>
        </is>
      </c>
      <c r="I195" s="101" t="inlineStr">
        <is>
          <t>Global Mangrove Watch dataset for mangrove extent v4</t>
        </is>
      </c>
      <c r="J195" s="197" t="n"/>
      <c r="K195" s="197" t="n"/>
      <c r="L195" s="197" t="n"/>
      <c r="M195" s="197" t="n"/>
      <c r="N195" s="197" t="n"/>
      <c r="O195" s="197" t="n"/>
      <c r="P195" s="197" t="n"/>
      <c r="Q195" s="197" t="n"/>
      <c r="R195" s="197" t="n"/>
      <c r="S195" s="197" t="n"/>
      <c r="T195" s="197" t="n"/>
      <c r="U195" s="197" t="n"/>
    </row>
    <row r="196" ht="12.75" customHeight="1" s="198">
      <c r="A196" s="101" t="inlineStr">
        <is>
          <t>Afghanistan</t>
        </is>
      </c>
      <c r="B196" s="62">
        <f t="array" ref="B196">INDEX(Countries!$D$2:$D$255, MATCH(A196, Countries!$B$2:$B$255, 0))
</f>
        <v/>
      </c>
      <c r="C196" s="89" t="inlineStr">
        <is>
          <t>Mangrove</t>
        </is>
      </c>
      <c r="D196" s="54">
        <f t="array" ref="D196">if($C196="Mangrove",index('Mangrove extent'!$A$5:$X1000,match($A196,'Mangrove extent'!$A$5:$A1000,0),match('Mangrove extent'!$B$4,'Mangrove extent'!$A$5:$X$5,0)), if($C196="Seagrass", index('Seagrass extent'!$A$5:$I$257,match($A196,'Seagrass extent'!$A$5:$A1000,0),match('Seagrass extent'!$B$4,'Seagrass extent'!$A$5:$I$5,0)),"" ))</f>
        <v/>
      </c>
      <c r="E196" s="54">
        <f t="array" ref="E196">if($C196="Mangrove",index('Mangrove extent'!$A$5:$X1000,match($A196,'Mangrove extent'!$A$5:$A1000,0),match('Mangrove extent'!$C$4,'Mangrove extent'!$A$5:$X$5,0)), if($C196="Seagrass", "NoData", IF($C196="Salt marsh", "NoData")))</f>
        <v/>
      </c>
      <c r="F196" s="54">
        <f t="array" ref="F196">if($C196="Mangrove",index('Mangrove protected area'!$A$5:$AG1000,match($A196,'Mangrove protected area'!$A$5:$A1000,0),match('Mangrove protected area'!$B$4,'Mangrove protected area'!$A$5:$AG$5,0)), "NoData")</f>
        <v/>
      </c>
      <c r="G196" s="101" t="inlineStr">
        <is>
          <t>Global Mangrove Watch dataset for mangrove extent v4</t>
        </is>
      </c>
      <c r="H196" s="101" t="inlineStr">
        <is>
          <t>Global Mangrove Watch dataset for mangrove extent v4</t>
        </is>
      </c>
      <c r="I196" s="101" t="inlineStr">
        <is>
          <t>Global Mangrove Watch dataset for mangrove extent v4</t>
        </is>
      </c>
      <c r="J196" s="197" t="n"/>
      <c r="K196" s="197" t="n"/>
      <c r="L196" s="197" t="n"/>
      <c r="M196" s="197" t="n"/>
      <c r="N196" s="197" t="n"/>
      <c r="O196" s="197" t="n"/>
      <c r="P196" s="197" t="n"/>
      <c r="Q196" s="197" t="n"/>
      <c r="R196" s="197" t="n"/>
      <c r="S196" s="197" t="n"/>
      <c r="T196" s="197" t="n"/>
      <c r="U196" s="197" t="n"/>
    </row>
    <row r="197" ht="12.75" customHeight="1" s="198">
      <c r="A197" s="101" t="inlineStr">
        <is>
          <t>Armenia</t>
        </is>
      </c>
      <c r="B197" s="62">
        <f t="array" ref="B197">INDEX(Countries!$D$2:$D$255, MATCH(A197, Countries!$B$2:$B$255, 0))
</f>
        <v/>
      </c>
      <c r="C197" s="89" t="inlineStr">
        <is>
          <t>Mangrove</t>
        </is>
      </c>
      <c r="D197" s="54">
        <f t="array" ref="D197">if($C197="Mangrove",index('Mangrove extent'!$A$5:$X1000,match($A197,'Mangrove extent'!$A$5:$A1000,0),match('Mangrove extent'!$B$4,'Mangrove extent'!$A$5:$X$5,0)), if($C197="Seagrass", index('Seagrass extent'!$A$5:$I$257,match($A197,'Seagrass extent'!$A$5:$A1000,0),match('Seagrass extent'!$B$4,'Seagrass extent'!$A$5:$I$5,0)),"" ))</f>
        <v/>
      </c>
      <c r="E197" s="54">
        <f t="array" ref="E197">if($C197="Mangrove",index('Mangrove extent'!$A$5:$X1000,match($A197,'Mangrove extent'!$A$5:$A1000,0),match('Mangrove extent'!$C$4,'Mangrove extent'!$A$5:$X$5,0)), if($C197="Seagrass", "NoData", IF($C197="Salt marsh", "NoData")))</f>
        <v/>
      </c>
      <c r="F197" s="54">
        <f t="array" ref="F197">if($C197="Mangrove",index('Mangrove protected area'!$A$5:$AG1000,match($A197,'Mangrove protected area'!$A$5:$A1000,0),match('Mangrove protected area'!$B$4,'Mangrove protected area'!$A$5:$AG$5,0)), "NoData")</f>
        <v/>
      </c>
      <c r="G197" s="101" t="inlineStr">
        <is>
          <t>Global Mangrove Watch dataset for mangrove extent v4</t>
        </is>
      </c>
      <c r="H197" s="101" t="inlineStr">
        <is>
          <t>Global Mangrove Watch dataset for mangrove extent v4</t>
        </is>
      </c>
      <c r="I197" s="101" t="inlineStr">
        <is>
          <t>Global Mangrove Watch dataset for mangrove extent v4</t>
        </is>
      </c>
      <c r="J197" s="197" t="n"/>
      <c r="K197" s="197" t="n"/>
      <c r="L197" s="197" t="n"/>
      <c r="M197" s="197" t="n"/>
      <c r="N197" s="197" t="n"/>
      <c r="O197" s="197" t="n"/>
      <c r="P197" s="197" t="n"/>
      <c r="Q197" s="197" t="n"/>
      <c r="R197" s="197" t="n"/>
      <c r="S197" s="197" t="n"/>
      <c r="T197" s="197" t="n"/>
      <c r="U197" s="197" t="n"/>
    </row>
    <row r="198" ht="12.75" customHeight="1" s="198">
      <c r="A198" s="101" t="inlineStr">
        <is>
          <t>Austria</t>
        </is>
      </c>
      <c r="B198" s="62">
        <f t="array" ref="B198">INDEX(Countries!$D$2:$D$255, MATCH(A198, Countries!$B$2:$B$255, 0))
</f>
        <v/>
      </c>
      <c r="C198" s="89" t="inlineStr">
        <is>
          <t>Mangrove</t>
        </is>
      </c>
      <c r="D198" s="54">
        <f t="array" ref="D198">if($C198="Mangrove",index('Mangrove extent'!$A$5:$X1000,match($A198,'Mangrove extent'!$A$5:$A1000,0),match('Mangrove extent'!$B$4,'Mangrove extent'!$A$5:$X$5,0)), if($C198="Seagrass", index('Seagrass extent'!$A$5:$I$257,match($A198,'Seagrass extent'!$A$5:$A1000,0),match('Seagrass extent'!$B$4,'Seagrass extent'!$A$5:$I$5,0)),"" ))</f>
        <v/>
      </c>
      <c r="E198" s="54">
        <f t="array" ref="E198">if($C198="Mangrove",index('Mangrove extent'!$A$5:$X1000,match($A198,'Mangrove extent'!$A$5:$A1000,0),match('Mangrove extent'!$C$4,'Mangrove extent'!$A$5:$X$5,0)), if($C198="Seagrass", "NoData", IF($C198="Salt marsh", "NoData")))</f>
        <v/>
      </c>
      <c r="F198" s="54">
        <f t="array" ref="F198">if($C198="Mangrove",index('Mangrove protected area'!$A$5:$AG1000,match($A198,'Mangrove protected area'!$A$5:$A1000,0),match('Mangrove protected area'!$B$4,'Mangrove protected area'!$A$5:$AG$5,0)), "NoData")</f>
        <v/>
      </c>
      <c r="G198" s="101" t="inlineStr">
        <is>
          <t>Global Mangrove Watch dataset for mangrove extent v4</t>
        </is>
      </c>
      <c r="H198" s="101" t="inlineStr">
        <is>
          <t>Global Mangrove Watch dataset for mangrove extent v4</t>
        </is>
      </c>
      <c r="I198" s="101" t="inlineStr">
        <is>
          <t>Global Mangrove Watch dataset for mangrove extent v4</t>
        </is>
      </c>
      <c r="J198" s="197" t="n"/>
      <c r="K198" s="197" t="n"/>
      <c r="L198" s="197" t="n"/>
      <c r="M198" s="197" t="n"/>
      <c r="N198" s="197" t="n"/>
      <c r="O198" s="197" t="n"/>
      <c r="P198" s="197" t="n"/>
      <c r="Q198" s="197" t="n"/>
      <c r="R198" s="197" t="n"/>
      <c r="S198" s="197" t="n"/>
      <c r="T198" s="197" t="n"/>
      <c r="U198" s="197" t="n"/>
    </row>
    <row r="199" ht="12.75" customHeight="1" s="198">
      <c r="A199" s="101" t="inlineStr">
        <is>
          <t>Burundi</t>
        </is>
      </c>
      <c r="B199" s="62">
        <f t="array" ref="B199">INDEX(Countries!$D$2:$D$255, MATCH(A199, Countries!$B$2:$B$255, 0))
</f>
        <v/>
      </c>
      <c r="C199" s="89" t="inlineStr">
        <is>
          <t>Mangrove</t>
        </is>
      </c>
      <c r="D199" s="54">
        <f t="array" ref="D199">if($C199="Mangrove",index('Mangrove extent'!$A$5:$X1000,match($A199,'Mangrove extent'!$A$5:$A1000,0),match('Mangrove extent'!$B$4,'Mangrove extent'!$A$5:$X$5,0)), if($C199="Seagrass", index('Seagrass extent'!$A$5:$I$257,match($A199,'Seagrass extent'!$A$5:$A1000,0),match('Seagrass extent'!$B$4,'Seagrass extent'!$A$5:$I$5,0)),"" ))</f>
        <v/>
      </c>
      <c r="E199" s="54">
        <f t="array" ref="E199">if($C199="Mangrove",index('Mangrove extent'!$A$5:$X1000,match($A199,'Mangrove extent'!$A$5:$A1000,0),match('Mangrove extent'!$C$4,'Mangrove extent'!$A$5:$X$5,0)), if($C199="Seagrass", "NoData", IF($C199="Salt marsh", "NoData")))</f>
        <v/>
      </c>
      <c r="F199" s="54">
        <f t="array" ref="F199">if($C199="Mangrove",index('Mangrove protected area'!$A$5:$AG1000,match($A199,'Mangrove protected area'!$A$5:$A1000,0),match('Mangrove protected area'!$B$4,'Mangrove protected area'!$A$5:$AG$5,0)), "NoData")</f>
        <v/>
      </c>
      <c r="G199" s="101" t="inlineStr">
        <is>
          <t>Global Mangrove Watch dataset for mangrove extent v4</t>
        </is>
      </c>
      <c r="H199" s="101" t="inlineStr">
        <is>
          <t>Global Mangrove Watch dataset for mangrove extent v4</t>
        </is>
      </c>
      <c r="I199" s="101" t="inlineStr">
        <is>
          <t>Global Mangrove Watch dataset for mangrove extent v4</t>
        </is>
      </c>
      <c r="J199" s="197" t="n"/>
      <c r="K199" s="197" t="n"/>
      <c r="L199" s="197" t="n"/>
      <c r="M199" s="197" t="n"/>
      <c r="N199" s="197" t="n"/>
      <c r="O199" s="197" t="n"/>
      <c r="P199" s="197" t="n"/>
      <c r="Q199" s="197" t="n"/>
      <c r="R199" s="197" t="n"/>
      <c r="S199" s="197" t="n"/>
      <c r="T199" s="197" t="n"/>
      <c r="U199" s="197" t="n"/>
    </row>
    <row r="200" ht="12.75" customHeight="1" s="198">
      <c r="A200" s="101" t="inlineStr">
        <is>
          <t>Burkina Faso</t>
        </is>
      </c>
      <c r="B200" s="62">
        <f t="array" ref="B200">INDEX(Countries!$D$2:$D$255, MATCH(A200, Countries!$B$2:$B$255, 0))
</f>
        <v/>
      </c>
      <c r="C200" s="89" t="inlineStr">
        <is>
          <t>Mangrove</t>
        </is>
      </c>
      <c r="D200" s="54">
        <f t="array" ref="D200">if($C200="Mangrove",index('Mangrove extent'!$A$5:$X1000,match($A200,'Mangrove extent'!$A$5:$A1000,0),match('Mangrove extent'!$B$4,'Mangrove extent'!$A$5:$X$5,0)), if($C200="Seagrass", index('Seagrass extent'!$A$5:$I$257,match($A200,'Seagrass extent'!$A$5:$A1000,0),match('Seagrass extent'!$B$4,'Seagrass extent'!$A$5:$I$5,0)),"" ))</f>
        <v/>
      </c>
      <c r="E200" s="54">
        <f t="array" ref="E200">if($C200="Mangrove",index('Mangrove extent'!$A$5:$X1000,match($A200,'Mangrove extent'!$A$5:$A1000,0),match('Mangrove extent'!$C$4,'Mangrove extent'!$A$5:$X$5,0)), if($C200="Seagrass", "NoData", IF($C200="Salt marsh", "NoData")))</f>
        <v/>
      </c>
      <c r="F200" s="54">
        <f t="array" ref="F200">if($C200="Mangrove",index('Mangrove protected area'!$A$5:$AG1000,match($A200,'Mangrove protected area'!$A$5:$A1000,0),match('Mangrove protected area'!$B$4,'Mangrove protected area'!$A$5:$AG$5,0)), "NoData")</f>
        <v/>
      </c>
      <c r="G200" s="101" t="inlineStr">
        <is>
          <t>Global Mangrove Watch dataset for mangrove extent v4</t>
        </is>
      </c>
      <c r="H200" s="101" t="inlineStr">
        <is>
          <t>Global Mangrove Watch dataset for mangrove extent v4</t>
        </is>
      </c>
      <c r="I200" s="101" t="inlineStr">
        <is>
          <t>Global Mangrove Watch dataset for mangrove extent v4</t>
        </is>
      </c>
      <c r="J200" s="197" t="n"/>
      <c r="K200" s="197" t="n"/>
      <c r="L200" s="197" t="n"/>
      <c r="M200" s="197" t="n"/>
      <c r="N200" s="197" t="n"/>
      <c r="O200" s="197" t="n"/>
      <c r="P200" s="197" t="n"/>
      <c r="Q200" s="197" t="n"/>
      <c r="R200" s="197" t="n"/>
      <c r="S200" s="197" t="n"/>
      <c r="T200" s="197" t="n"/>
      <c r="U200" s="197" t="n"/>
    </row>
    <row r="201" ht="12.75" customHeight="1" s="198">
      <c r="A201" s="101" t="inlineStr">
        <is>
          <t>Belarus</t>
        </is>
      </c>
      <c r="B201" s="62">
        <f t="array" ref="B201">INDEX(Countries!$D$2:$D$255, MATCH(A201, Countries!$B$2:$B$255, 0))
</f>
        <v/>
      </c>
      <c r="C201" s="89" t="inlineStr">
        <is>
          <t>Mangrove</t>
        </is>
      </c>
      <c r="D201" s="54">
        <f t="array" ref="D201">if($C201="Mangrove",index('Mangrove extent'!$A$5:$X1000,match($A201,'Mangrove extent'!$A$5:$A1000,0),match('Mangrove extent'!$B$4,'Mangrove extent'!$A$5:$X$5,0)), if($C201="Seagrass", index('Seagrass extent'!$A$5:$I$257,match($A201,'Seagrass extent'!$A$5:$A1000,0),match('Seagrass extent'!$B$4,'Seagrass extent'!$A$5:$I$5,0)),"" ))</f>
        <v/>
      </c>
      <c r="E201" s="54">
        <f t="array" ref="E201">if($C201="Mangrove",index('Mangrove extent'!$A$5:$X1000,match($A201,'Mangrove extent'!$A$5:$A1000,0),match('Mangrove extent'!$C$4,'Mangrove extent'!$A$5:$X$5,0)), if($C201="Seagrass", "NoData", IF($C201="Salt marsh", "NoData")))</f>
        <v/>
      </c>
      <c r="F201" s="54">
        <f t="array" ref="F201">if($C201="Mangrove",index('Mangrove protected area'!$A$5:$AG1000,match($A201,'Mangrove protected area'!$A$5:$A1000,0),match('Mangrove protected area'!$B$4,'Mangrove protected area'!$A$5:$AG$5,0)), "NoData")</f>
        <v/>
      </c>
      <c r="G201" s="101" t="inlineStr">
        <is>
          <t>Global Mangrove Watch dataset for mangrove extent v4</t>
        </is>
      </c>
      <c r="H201" s="101" t="inlineStr">
        <is>
          <t>Global Mangrove Watch dataset for mangrove extent v4</t>
        </is>
      </c>
      <c r="I201" s="101" t="inlineStr">
        <is>
          <t>Global Mangrove Watch dataset for mangrove extent v4</t>
        </is>
      </c>
      <c r="J201" s="197" t="n"/>
      <c r="K201" s="197" t="n"/>
      <c r="L201" s="197" t="n"/>
      <c r="M201" s="197" t="n"/>
      <c r="N201" s="197" t="n"/>
      <c r="O201" s="197" t="n"/>
      <c r="P201" s="197" t="n"/>
      <c r="Q201" s="197" t="n"/>
      <c r="R201" s="197" t="n"/>
      <c r="S201" s="197" t="n"/>
      <c r="T201" s="197" t="n"/>
      <c r="U201" s="197" t="n"/>
    </row>
    <row r="202" ht="12.75" customHeight="1" s="198">
      <c r="A202" s="101" t="inlineStr">
        <is>
          <t>Bolivia (Plurinational State of)</t>
        </is>
      </c>
      <c r="B202" s="62">
        <f t="array" ref="B202">INDEX(Countries!$D$2:$D$255, MATCH(A202, Countries!$B$2:$B$255, 0))
</f>
        <v/>
      </c>
      <c r="C202" s="89" t="inlineStr">
        <is>
          <t>Mangrove</t>
        </is>
      </c>
      <c r="D202" s="54">
        <f t="array" ref="D202">if($C202="Mangrove",index('Mangrove extent'!$A$5:$X1000,match($A202,'Mangrove extent'!$A$5:$A1000,0),match('Mangrove extent'!$B$4,'Mangrove extent'!$A$5:$X$5,0)), if($C202="Seagrass", index('Seagrass extent'!$A$5:$I$257,match($A202,'Seagrass extent'!$A$5:$A1000,0),match('Seagrass extent'!$B$4,'Seagrass extent'!$A$5:$I$5,0)),"" ))</f>
        <v/>
      </c>
      <c r="E202" s="54">
        <f t="array" ref="E202">if($C202="Mangrove",index('Mangrove extent'!$A$5:$X1000,match($A202,'Mangrove extent'!$A$5:$A1000,0),match('Mangrove extent'!$C$4,'Mangrove extent'!$A$5:$X$5,0)), if($C202="Seagrass", "NoData", IF($C202="Salt marsh", "NoData")))</f>
        <v/>
      </c>
      <c r="F202" s="54">
        <f t="array" ref="F202">if($C202="Mangrove",index('Mangrove protected area'!$A$5:$AG1000,match($A202,'Mangrove protected area'!$A$5:$A1000,0),match('Mangrove protected area'!$B$4,'Mangrove protected area'!$A$5:$AG$5,0)), "NoData")</f>
        <v/>
      </c>
      <c r="G202" s="101" t="inlineStr">
        <is>
          <t>Global Mangrove Watch dataset for mangrove extent v4</t>
        </is>
      </c>
      <c r="H202" s="101" t="inlineStr">
        <is>
          <t>Global Mangrove Watch dataset for mangrove extent v4</t>
        </is>
      </c>
      <c r="I202" s="101" t="inlineStr">
        <is>
          <t>Global Mangrove Watch dataset for mangrove extent v4</t>
        </is>
      </c>
      <c r="J202" s="197" t="n"/>
      <c r="K202" s="197" t="n"/>
      <c r="L202" s="197" t="n"/>
      <c r="M202" s="197" t="n"/>
      <c r="N202" s="197" t="n"/>
      <c r="O202" s="197" t="n"/>
      <c r="P202" s="197" t="n"/>
      <c r="Q202" s="197" t="n"/>
      <c r="R202" s="197" t="n"/>
      <c r="S202" s="197" t="n"/>
      <c r="T202" s="197" t="n"/>
      <c r="U202" s="197" t="n"/>
    </row>
    <row r="203" ht="12.75" customHeight="1" s="198">
      <c r="A203" s="101" t="inlineStr">
        <is>
          <t>Bhutan</t>
        </is>
      </c>
      <c r="B203" s="62">
        <f t="array" ref="B203">INDEX(Countries!$D$2:$D$255, MATCH(A203, Countries!$B$2:$B$255, 0))
</f>
        <v/>
      </c>
      <c r="C203" s="89" t="inlineStr">
        <is>
          <t>Mangrove</t>
        </is>
      </c>
      <c r="D203" s="54">
        <f t="array" ref="D203">if($C203="Mangrove",index('Mangrove extent'!$A$5:$X1000,match($A203,'Mangrove extent'!$A$5:$A1000,0),match('Mangrove extent'!$B$4,'Mangrove extent'!$A$5:$X$5,0)), if($C203="Seagrass", index('Seagrass extent'!$A$5:$I$257,match($A203,'Seagrass extent'!$A$5:$A1000,0),match('Seagrass extent'!$B$4,'Seagrass extent'!$A$5:$I$5,0)),"" ))</f>
        <v/>
      </c>
      <c r="E203" s="54">
        <f t="array" ref="E203">if($C203="Mangrove",index('Mangrove extent'!$A$5:$X1000,match($A203,'Mangrove extent'!$A$5:$A1000,0),match('Mangrove extent'!$C$4,'Mangrove extent'!$A$5:$X$5,0)), if($C203="Seagrass", "NoData", IF($C203="Salt marsh", "NoData")))</f>
        <v/>
      </c>
      <c r="F203" s="54">
        <f t="array" ref="F203">if($C203="Mangrove",index('Mangrove protected area'!$A$5:$AG1000,match($A203,'Mangrove protected area'!$A$5:$A1000,0),match('Mangrove protected area'!$B$4,'Mangrove protected area'!$A$5:$AG$5,0)), "NoData")</f>
        <v/>
      </c>
      <c r="G203" s="101" t="inlineStr">
        <is>
          <t>Global Mangrove Watch dataset for mangrove extent v4</t>
        </is>
      </c>
      <c r="H203" s="101" t="inlineStr">
        <is>
          <t>Global Mangrove Watch dataset for mangrove extent v4</t>
        </is>
      </c>
      <c r="I203" s="101" t="inlineStr">
        <is>
          <t>Global Mangrove Watch dataset for mangrove extent v4</t>
        </is>
      </c>
      <c r="J203" s="197" t="n"/>
      <c r="K203" s="197" t="n"/>
      <c r="L203" s="197" t="n"/>
      <c r="M203" s="197" t="n"/>
      <c r="N203" s="197" t="n"/>
      <c r="O203" s="197" t="n"/>
      <c r="P203" s="197" t="n"/>
      <c r="Q203" s="197" t="n"/>
      <c r="R203" s="197" t="n"/>
      <c r="S203" s="197" t="n"/>
      <c r="T203" s="197" t="n"/>
      <c r="U203" s="197" t="n"/>
    </row>
    <row r="204" ht="12.75" customHeight="1" s="198">
      <c r="A204" s="101" t="inlineStr">
        <is>
          <t>Botswana</t>
        </is>
      </c>
      <c r="B204" s="62">
        <f t="array" ref="B204">INDEX(Countries!$D$2:$D$255, MATCH(A204, Countries!$B$2:$B$255, 0))
</f>
        <v/>
      </c>
      <c r="C204" s="89" t="inlineStr">
        <is>
          <t>Mangrove</t>
        </is>
      </c>
      <c r="D204" s="54">
        <f t="array" ref="D204">if($C204="Mangrove",index('Mangrove extent'!$A$5:$X1000,match($A204,'Mangrove extent'!$A$5:$A1000,0),match('Mangrove extent'!$B$4,'Mangrove extent'!$A$5:$X$5,0)), if($C204="Seagrass", index('Seagrass extent'!$A$5:$I$257,match($A204,'Seagrass extent'!$A$5:$A1000,0),match('Seagrass extent'!$B$4,'Seagrass extent'!$A$5:$I$5,0)),"" ))</f>
        <v/>
      </c>
      <c r="E204" s="54">
        <f t="array" ref="E204">if($C204="Mangrove",index('Mangrove extent'!$A$5:$X1000,match($A204,'Mangrove extent'!$A$5:$A1000,0),match('Mangrove extent'!$C$4,'Mangrove extent'!$A$5:$X$5,0)), if($C204="Seagrass", "NoData", IF($C204="Salt marsh", "NoData")))</f>
        <v/>
      </c>
      <c r="F204" s="54">
        <f t="array" ref="F204">if($C204="Mangrove",index('Mangrove protected area'!$A$5:$AG1000,match($A204,'Mangrove protected area'!$A$5:$A1000,0),match('Mangrove protected area'!$B$4,'Mangrove protected area'!$A$5:$AG$5,0)), "NoData")</f>
        <v/>
      </c>
      <c r="G204" s="101" t="inlineStr">
        <is>
          <t>Global Mangrove Watch dataset for mangrove extent v4</t>
        </is>
      </c>
      <c r="H204" s="101" t="inlineStr">
        <is>
          <t>Global Mangrove Watch dataset for mangrove extent v4</t>
        </is>
      </c>
      <c r="I204" s="101" t="inlineStr">
        <is>
          <t>Global Mangrove Watch dataset for mangrove extent v4</t>
        </is>
      </c>
      <c r="J204" s="197" t="n"/>
      <c r="K204" s="197" t="n"/>
      <c r="L204" s="197" t="n"/>
      <c r="M204" s="197" t="n"/>
      <c r="N204" s="197" t="n"/>
      <c r="O204" s="197" t="n"/>
      <c r="P204" s="197" t="n"/>
      <c r="Q204" s="197" t="n"/>
      <c r="R204" s="197" t="n"/>
      <c r="S204" s="197" t="n"/>
      <c r="T204" s="197" t="n"/>
      <c r="U204" s="197" t="n"/>
    </row>
    <row r="205" ht="12.75" customHeight="1" s="198">
      <c r="A205" s="101" t="inlineStr">
        <is>
          <t>Central African Republic</t>
        </is>
      </c>
      <c r="B205" s="62">
        <f t="array" ref="B205">INDEX(Countries!$D$2:$D$255, MATCH(A205, Countries!$B$2:$B$255, 0))
</f>
        <v/>
      </c>
      <c r="C205" s="89" t="inlineStr">
        <is>
          <t>Mangrove</t>
        </is>
      </c>
      <c r="D205" s="54">
        <f t="array" ref="D205">if($C205="Mangrove",index('Mangrove extent'!$A$5:$X1000,match($A205,'Mangrove extent'!$A$5:$A1000,0),match('Mangrove extent'!$B$4,'Mangrove extent'!$A$5:$X$5,0)), if($C205="Seagrass", index('Seagrass extent'!$A$5:$I$257,match($A205,'Seagrass extent'!$A$5:$A1000,0),match('Seagrass extent'!$B$4,'Seagrass extent'!$A$5:$I$5,0)),"" ))</f>
        <v/>
      </c>
      <c r="E205" s="54">
        <f t="array" ref="E205">if($C205="Mangrove",index('Mangrove extent'!$A$5:$X1000,match($A205,'Mangrove extent'!$A$5:$A1000,0),match('Mangrove extent'!$C$4,'Mangrove extent'!$A$5:$X$5,0)), if($C205="Seagrass", "NoData", IF($C205="Salt marsh", "NoData")))</f>
        <v/>
      </c>
      <c r="F205" s="54">
        <f t="array" ref="F205">if($C205="Mangrove",index('Mangrove protected area'!$A$5:$AG1000,match($A205,'Mangrove protected area'!$A$5:$A1000,0),match('Mangrove protected area'!$B$4,'Mangrove protected area'!$A$5:$AG$5,0)), "NoData")</f>
        <v/>
      </c>
      <c r="G205" s="101" t="inlineStr">
        <is>
          <t>Global Mangrove Watch dataset for mangrove extent v4</t>
        </is>
      </c>
      <c r="H205" s="101" t="inlineStr">
        <is>
          <t>Global Mangrove Watch dataset for mangrove extent v4</t>
        </is>
      </c>
      <c r="I205" s="101" t="inlineStr">
        <is>
          <t>Global Mangrove Watch dataset for mangrove extent v4</t>
        </is>
      </c>
      <c r="J205" s="197" t="n"/>
      <c r="K205" s="197" t="n"/>
      <c r="L205" s="197" t="n"/>
      <c r="M205" s="197" t="n"/>
      <c r="N205" s="197" t="n"/>
      <c r="O205" s="197" t="n"/>
      <c r="P205" s="197" t="n"/>
      <c r="Q205" s="197" t="n"/>
      <c r="R205" s="197" t="n"/>
      <c r="S205" s="197" t="n"/>
      <c r="T205" s="197" t="n"/>
      <c r="U205" s="197" t="n"/>
    </row>
    <row r="206" ht="12.75" customHeight="1" s="198">
      <c r="A206" s="101" t="inlineStr">
        <is>
          <t>Switzerland</t>
        </is>
      </c>
      <c r="B206" s="62">
        <f t="array" ref="B206">INDEX(Countries!$D$2:$D$255, MATCH(A206, Countries!$B$2:$B$255, 0))
</f>
        <v/>
      </c>
      <c r="C206" s="89" t="inlineStr">
        <is>
          <t>Mangrove</t>
        </is>
      </c>
      <c r="D206" s="54">
        <f t="array" ref="D206">if($C206="Mangrove",index('Mangrove extent'!$A$5:$X1000,match($A206,'Mangrove extent'!$A$5:$A1000,0),match('Mangrove extent'!$B$4,'Mangrove extent'!$A$5:$X$5,0)), if($C206="Seagrass", index('Seagrass extent'!$A$5:$I$257,match($A206,'Seagrass extent'!$A$5:$A1000,0),match('Seagrass extent'!$B$4,'Seagrass extent'!$A$5:$I$5,0)),"" ))</f>
        <v/>
      </c>
      <c r="E206" s="54">
        <f t="array" ref="E206">if($C206="Mangrove",index('Mangrove extent'!$A$5:$X1000,match($A206,'Mangrove extent'!$A$5:$A1000,0),match('Mangrove extent'!$C$4,'Mangrove extent'!$A$5:$X$5,0)), if($C206="Seagrass", "NoData", IF($C206="Salt marsh", "NoData")))</f>
        <v/>
      </c>
      <c r="F206" s="54">
        <f t="array" ref="F206">if($C206="Mangrove",index('Mangrove protected area'!$A$5:$AG1000,match($A206,'Mangrove protected area'!$A$5:$A1000,0),match('Mangrove protected area'!$B$4,'Mangrove protected area'!$A$5:$AG$5,0)), "NoData")</f>
        <v/>
      </c>
      <c r="G206" s="101" t="inlineStr">
        <is>
          <t>Global Mangrove Watch dataset for mangrove extent v4</t>
        </is>
      </c>
      <c r="H206" s="101" t="inlineStr">
        <is>
          <t>Global Mangrove Watch dataset for mangrove extent v4</t>
        </is>
      </c>
      <c r="I206" s="101" t="inlineStr">
        <is>
          <t>Global Mangrove Watch dataset for mangrove extent v4</t>
        </is>
      </c>
      <c r="J206" s="197" t="n"/>
      <c r="K206" s="197" t="n"/>
      <c r="L206" s="197" t="n"/>
      <c r="M206" s="197" t="n"/>
      <c r="N206" s="197" t="n"/>
      <c r="O206" s="197" t="n"/>
      <c r="P206" s="197" t="n"/>
      <c r="Q206" s="197" t="n"/>
      <c r="R206" s="197" t="n"/>
      <c r="S206" s="197" t="n"/>
      <c r="T206" s="197" t="n"/>
      <c r="U206" s="197" t="n"/>
    </row>
    <row r="207" ht="12.75" customHeight="1" s="198">
      <c r="A207" s="101" t="inlineStr">
        <is>
          <t>Czechia</t>
        </is>
      </c>
      <c r="B207" s="62">
        <f t="array" ref="B207">INDEX(Countries!$D$2:$D$255, MATCH(A207, Countries!$B$2:$B$255, 0))
</f>
        <v/>
      </c>
      <c r="C207" s="89" t="inlineStr">
        <is>
          <t>Mangrove</t>
        </is>
      </c>
      <c r="D207" s="54">
        <f t="array" ref="D207">if($C207="Mangrove",index('Mangrove extent'!$A$5:$X1000,match($A207,'Mangrove extent'!$A$5:$A1000,0),match('Mangrove extent'!$B$4,'Mangrove extent'!$A$5:$X$5,0)), if($C207="Seagrass", index('Seagrass extent'!$A$5:$I$257,match($A207,'Seagrass extent'!$A$5:$A1000,0),match('Seagrass extent'!$B$4,'Seagrass extent'!$A$5:$I$5,0)),"" ))</f>
        <v/>
      </c>
      <c r="E207" s="54">
        <f t="array" ref="E207">if($C207="Mangrove",index('Mangrove extent'!$A$5:$X1000,match($A207,'Mangrove extent'!$A$5:$A1000,0),match('Mangrove extent'!$C$4,'Mangrove extent'!$A$5:$X$5,0)), if($C207="Seagrass", "NoData", IF($C207="Salt marsh", "NoData")))</f>
        <v/>
      </c>
      <c r="F207" s="54">
        <f t="array" ref="F207">if($C207="Mangrove",index('Mangrove protected area'!$A$5:$AG1000,match($A207,'Mangrove protected area'!$A$5:$A1000,0),match('Mangrove protected area'!$B$4,'Mangrove protected area'!$A$5:$AG$5,0)), "NoData")</f>
        <v/>
      </c>
      <c r="G207" s="101" t="inlineStr">
        <is>
          <t>Global Mangrove Watch dataset for mangrove extent v4</t>
        </is>
      </c>
      <c r="H207" s="101" t="inlineStr">
        <is>
          <t>Global Mangrove Watch dataset for mangrove extent v4</t>
        </is>
      </c>
      <c r="I207" s="101" t="inlineStr">
        <is>
          <t>Global Mangrove Watch dataset for mangrove extent v4</t>
        </is>
      </c>
      <c r="J207" s="197" t="n"/>
      <c r="K207" s="197" t="n"/>
      <c r="L207" s="197" t="n"/>
      <c r="M207" s="197" t="n"/>
      <c r="N207" s="197" t="n"/>
      <c r="O207" s="197" t="n"/>
      <c r="P207" s="197" t="n"/>
      <c r="Q207" s="197" t="n"/>
      <c r="R207" s="197" t="n"/>
      <c r="S207" s="197" t="n"/>
      <c r="T207" s="197" t="n"/>
      <c r="U207" s="197" t="n"/>
    </row>
    <row r="208" ht="12.75" customHeight="1" s="198">
      <c r="A208" s="101" t="inlineStr">
        <is>
          <t>Ethiopia</t>
        </is>
      </c>
      <c r="B208" s="62">
        <f t="array" ref="B208">INDEX(Countries!$D$2:$D$255, MATCH(A208, Countries!$B$2:$B$255, 0))
</f>
        <v/>
      </c>
      <c r="C208" s="89" t="inlineStr">
        <is>
          <t>Mangrove</t>
        </is>
      </c>
      <c r="D208" s="54">
        <f t="array" ref="D208">if($C208="Mangrove",index('Mangrove extent'!$A$5:$X1000,match($A208,'Mangrove extent'!$A$5:$A1000,0),match('Mangrove extent'!$B$4,'Mangrove extent'!$A$5:$X$5,0)), if($C208="Seagrass", index('Seagrass extent'!$A$5:$I$257,match($A208,'Seagrass extent'!$A$5:$A1000,0),match('Seagrass extent'!$B$4,'Seagrass extent'!$A$5:$I$5,0)),"" ))</f>
        <v/>
      </c>
      <c r="E208" s="54">
        <f t="array" ref="E208">if($C208="Mangrove",index('Mangrove extent'!$A$5:$X1000,match($A208,'Mangrove extent'!$A$5:$A1000,0),match('Mangrove extent'!$C$4,'Mangrove extent'!$A$5:$X$5,0)), if($C208="Seagrass", "NoData", IF($C208="Salt marsh", "NoData")))</f>
        <v/>
      </c>
      <c r="F208" s="54">
        <f t="array" ref="F208">if($C208="Mangrove",index('Mangrove protected area'!$A$5:$AG1000,match($A208,'Mangrove protected area'!$A$5:$A1000,0),match('Mangrove protected area'!$B$4,'Mangrove protected area'!$A$5:$AG$5,0)), "NoData")</f>
        <v/>
      </c>
      <c r="G208" s="101" t="inlineStr">
        <is>
          <t>Global Mangrove Watch dataset for mangrove extent v4</t>
        </is>
      </c>
      <c r="H208" s="101" t="inlineStr">
        <is>
          <t>Global Mangrove Watch dataset for mangrove extent v4</t>
        </is>
      </c>
      <c r="I208" s="101" t="inlineStr">
        <is>
          <t>Global Mangrove Watch dataset for mangrove extent v4</t>
        </is>
      </c>
      <c r="J208" s="197" t="n"/>
      <c r="K208" s="197" t="n"/>
      <c r="L208" s="197" t="n"/>
      <c r="M208" s="197" t="n"/>
      <c r="N208" s="197" t="n"/>
      <c r="O208" s="197" t="n"/>
      <c r="P208" s="197" t="n"/>
      <c r="Q208" s="197" t="n"/>
      <c r="R208" s="197" t="n"/>
      <c r="S208" s="197" t="n"/>
      <c r="T208" s="197" t="n"/>
      <c r="U208" s="197" t="n"/>
    </row>
    <row r="209" ht="12.75" customHeight="1" s="198">
      <c r="A209" s="101" t="inlineStr">
        <is>
          <t>Hungary</t>
        </is>
      </c>
      <c r="B209" s="62">
        <f t="array" ref="B209">INDEX(Countries!$D$2:$D$255, MATCH(A209, Countries!$B$2:$B$255, 0))
</f>
        <v/>
      </c>
      <c r="C209" s="89" t="inlineStr">
        <is>
          <t>Mangrove</t>
        </is>
      </c>
      <c r="D209" s="54">
        <f t="array" ref="D209">if($C209="Mangrove",index('Mangrove extent'!$A$5:$X1000,match($A209,'Mangrove extent'!$A$5:$A1000,0),match('Mangrove extent'!$B$4,'Mangrove extent'!$A$5:$X$5,0)), if($C209="Seagrass", index('Seagrass extent'!$A$5:$I$257,match($A209,'Seagrass extent'!$A$5:$A1000,0),match('Seagrass extent'!$B$4,'Seagrass extent'!$A$5:$I$5,0)),"" ))</f>
        <v/>
      </c>
      <c r="E209" s="54">
        <f t="array" ref="E209">if($C209="Mangrove",index('Mangrove extent'!$A$5:$X1000,match($A209,'Mangrove extent'!$A$5:$A1000,0),match('Mangrove extent'!$C$4,'Mangrove extent'!$A$5:$X$5,0)), if($C209="Seagrass", "NoData", IF($C209="Salt marsh", "NoData")))</f>
        <v/>
      </c>
      <c r="F209" s="54">
        <f t="array" ref="F209">if($C209="Mangrove",index('Mangrove protected area'!$A$5:$AG1000,match($A209,'Mangrove protected area'!$A$5:$A1000,0),match('Mangrove protected area'!$B$4,'Mangrove protected area'!$A$5:$AG$5,0)), "NoData")</f>
        <v/>
      </c>
      <c r="G209" s="101" t="inlineStr">
        <is>
          <t>Global Mangrove Watch dataset for mangrove extent v4</t>
        </is>
      </c>
      <c r="H209" s="101" t="inlineStr">
        <is>
          <t>Global Mangrove Watch dataset for mangrove extent v4</t>
        </is>
      </c>
      <c r="I209" s="101" t="inlineStr">
        <is>
          <t>Global Mangrove Watch dataset for mangrove extent v4</t>
        </is>
      </c>
      <c r="J209" s="197" t="n"/>
      <c r="K209" s="197" t="n"/>
      <c r="L209" s="197" t="n"/>
      <c r="M209" s="197" t="n"/>
      <c r="N209" s="197" t="n"/>
      <c r="O209" s="197" t="n"/>
      <c r="P209" s="197" t="n"/>
      <c r="Q209" s="197" t="n"/>
      <c r="R209" s="197" t="n"/>
      <c r="S209" s="197" t="n"/>
      <c r="T209" s="197" t="n"/>
      <c r="U209" s="197" t="n"/>
    </row>
    <row r="210" ht="12.75" customHeight="1" s="198">
      <c r="A210" s="101" t="inlineStr">
        <is>
          <t>Kyrgyzstan</t>
        </is>
      </c>
      <c r="B210" s="62">
        <f t="array" ref="B210">INDEX(Countries!$D$2:$D$255, MATCH(A210, Countries!$B$2:$B$255, 0))
</f>
        <v/>
      </c>
      <c r="C210" s="89" t="inlineStr">
        <is>
          <t>Mangrove</t>
        </is>
      </c>
      <c r="D210" s="54">
        <f t="array" ref="D210">if($C210="Mangrove",index('Mangrove extent'!$A$5:$X1000,match($A210,'Mangrove extent'!$A$5:$A1000,0),match('Mangrove extent'!$B$4,'Mangrove extent'!$A$5:$X$5,0)), if($C210="Seagrass", index('Seagrass extent'!$A$5:$I$257,match($A210,'Seagrass extent'!$A$5:$A1000,0),match('Seagrass extent'!$B$4,'Seagrass extent'!$A$5:$I$5,0)),"" ))</f>
        <v/>
      </c>
      <c r="E210" s="54">
        <f t="array" ref="E210">if($C210="Mangrove",index('Mangrove extent'!$A$5:$X1000,match($A210,'Mangrove extent'!$A$5:$A1000,0),match('Mangrove extent'!$C$4,'Mangrove extent'!$A$5:$X$5,0)), if($C210="Seagrass", "NoData", IF($C210="Salt marsh", "NoData")))</f>
        <v/>
      </c>
      <c r="F210" s="54">
        <f t="array" ref="F210">if($C210="Mangrove",index('Mangrove protected area'!$A$5:$AG1000,match($A210,'Mangrove protected area'!$A$5:$A1000,0),match('Mangrove protected area'!$B$4,'Mangrove protected area'!$A$5:$AG$5,0)), "NoData")</f>
        <v/>
      </c>
      <c r="G210" s="101" t="inlineStr">
        <is>
          <t>Global Mangrove Watch dataset for mangrove extent v4</t>
        </is>
      </c>
      <c r="H210" s="101" t="inlineStr">
        <is>
          <t>Global Mangrove Watch dataset for mangrove extent v4</t>
        </is>
      </c>
      <c r="I210" s="101" t="inlineStr">
        <is>
          <t>Global Mangrove Watch dataset for mangrove extent v4</t>
        </is>
      </c>
      <c r="J210" s="197" t="n"/>
      <c r="K210" s="197" t="n"/>
      <c r="L210" s="197" t="n"/>
      <c r="M210" s="197" t="n"/>
      <c r="N210" s="197" t="n"/>
      <c r="O210" s="197" t="n"/>
      <c r="P210" s="197" t="n"/>
      <c r="Q210" s="197" t="n"/>
      <c r="R210" s="197" t="n"/>
      <c r="S210" s="197" t="n"/>
      <c r="T210" s="197" t="n"/>
      <c r="U210" s="197" t="n"/>
    </row>
    <row r="211" ht="12.75" customHeight="1" s="198">
      <c r="A211" s="101" t="inlineStr">
        <is>
          <t>Laos</t>
        </is>
      </c>
      <c r="B211" s="62">
        <f t="array" ref="B211">INDEX(Countries!$D$2:$D$255, MATCH(A211, Countries!$B$2:$B$255, 0))
</f>
        <v/>
      </c>
      <c r="C211" s="89" t="inlineStr">
        <is>
          <t>Mangrove</t>
        </is>
      </c>
      <c r="D211" s="54">
        <f t="array" ref="D211">if($C211="Mangrove",index('Mangrove extent'!$A$5:$X1000,match($A211,'Mangrove extent'!$A$5:$A1000,0),match('Mangrove extent'!$B$4,'Mangrove extent'!$A$5:$X$5,0)), if($C211="Seagrass", index('Seagrass extent'!$A$5:$I$257,match($A211,'Seagrass extent'!$A$5:$A1000,0),match('Seagrass extent'!$B$4,'Seagrass extent'!$A$5:$I$5,0)),"" ))</f>
        <v/>
      </c>
      <c r="E211" s="54">
        <f t="array" ref="E211">if($C211="Mangrove",index('Mangrove extent'!$A$5:$X1000,match($A211,'Mangrove extent'!$A$5:$A1000,0),match('Mangrove extent'!$C$4,'Mangrove extent'!$A$5:$X$5,0)), if($C211="Seagrass", "NoData", IF($C211="Salt marsh", "NoData")))</f>
        <v/>
      </c>
      <c r="F211" s="54">
        <f t="array" ref="F211">if($C211="Mangrove",index('Mangrove protected area'!$A$5:$AG1000,match($A211,'Mangrove protected area'!$A$5:$A1000,0),match('Mangrove protected area'!$B$4,'Mangrove protected area'!$A$5:$AG$5,0)), "NoData")</f>
        <v/>
      </c>
      <c r="G211" s="101" t="inlineStr">
        <is>
          <t>Global Mangrove Watch dataset for mangrove extent v4</t>
        </is>
      </c>
      <c r="H211" s="101" t="inlineStr">
        <is>
          <t>Global Mangrove Watch dataset for mangrove extent v4</t>
        </is>
      </c>
      <c r="I211" s="101" t="inlineStr">
        <is>
          <t>Global Mangrove Watch dataset for mangrove extent v4</t>
        </is>
      </c>
      <c r="J211" s="197" t="n"/>
      <c r="K211" s="197" t="n"/>
      <c r="L211" s="197" t="n"/>
      <c r="M211" s="197" t="n"/>
      <c r="N211" s="197" t="n"/>
      <c r="O211" s="197" t="n"/>
      <c r="P211" s="197" t="n"/>
      <c r="Q211" s="197" t="n"/>
      <c r="R211" s="197" t="n"/>
      <c r="S211" s="197" t="n"/>
      <c r="T211" s="197" t="n"/>
      <c r="U211" s="197" t="n"/>
    </row>
    <row r="212" ht="12.75" customHeight="1" s="198">
      <c r="A212" s="101" t="inlineStr">
        <is>
          <t>Lesotho</t>
        </is>
      </c>
      <c r="B212" s="62">
        <f t="array" ref="B212">INDEX(Countries!$D$2:$D$255, MATCH(A212, Countries!$B$2:$B$255, 0))
</f>
        <v/>
      </c>
      <c r="C212" s="89" t="inlineStr">
        <is>
          <t>Mangrove</t>
        </is>
      </c>
      <c r="D212" s="54">
        <f t="array" ref="D212">if($C212="Mangrove",index('Mangrove extent'!$A$5:$X1000,match($A212,'Mangrove extent'!$A$5:$A1000,0),match('Mangrove extent'!$B$4,'Mangrove extent'!$A$5:$X$5,0)), if($C212="Seagrass", index('Seagrass extent'!$A$5:$I$257,match($A212,'Seagrass extent'!$A$5:$A1000,0),match('Seagrass extent'!$B$4,'Seagrass extent'!$A$5:$I$5,0)),"" ))</f>
        <v/>
      </c>
      <c r="E212" s="54">
        <f t="array" ref="E212">if($C212="Mangrove",index('Mangrove extent'!$A$5:$X1000,match($A212,'Mangrove extent'!$A$5:$A1000,0),match('Mangrove extent'!$C$4,'Mangrove extent'!$A$5:$X$5,0)), if($C212="Seagrass", "NoData", IF($C212="Salt marsh", "NoData")))</f>
        <v/>
      </c>
      <c r="F212" s="54">
        <f t="array" ref="F212">if($C212="Mangrove",index('Mangrove protected area'!$A$5:$AG1000,match($A212,'Mangrove protected area'!$A$5:$A1000,0),match('Mangrove protected area'!$B$4,'Mangrove protected area'!$A$5:$AG$5,0)), "NoData")</f>
        <v/>
      </c>
      <c r="G212" s="101" t="inlineStr">
        <is>
          <t>Global Mangrove Watch dataset for mangrove extent v4</t>
        </is>
      </c>
      <c r="H212" s="101" t="inlineStr">
        <is>
          <t>Global Mangrove Watch dataset for mangrove extent v4</t>
        </is>
      </c>
      <c r="I212" s="101" t="inlineStr">
        <is>
          <t>Global Mangrove Watch dataset for mangrove extent v4</t>
        </is>
      </c>
      <c r="J212" s="197" t="n"/>
      <c r="K212" s="197" t="n"/>
      <c r="L212" s="197" t="n"/>
      <c r="M212" s="197" t="n"/>
      <c r="N212" s="197" t="n"/>
      <c r="O212" s="197" t="n"/>
      <c r="P212" s="197" t="n"/>
      <c r="Q212" s="197" t="n"/>
      <c r="R212" s="197" t="n"/>
      <c r="S212" s="197" t="n"/>
      <c r="T212" s="197" t="n"/>
      <c r="U212" s="197" t="n"/>
    </row>
    <row r="213" ht="12.75" customHeight="1" s="198">
      <c r="A213" s="101" t="inlineStr">
        <is>
          <t>Luxembourg</t>
        </is>
      </c>
      <c r="B213" s="62">
        <f t="array" ref="B213">INDEX(Countries!$D$2:$D$255, MATCH(A213, Countries!$B$2:$B$255, 0))
</f>
        <v/>
      </c>
      <c r="C213" s="89" t="inlineStr">
        <is>
          <t>Mangrove</t>
        </is>
      </c>
      <c r="D213" s="54">
        <f t="array" ref="D213">if($C213="Mangrove",index('Mangrove extent'!$A$5:$X1000,match($A213,'Mangrove extent'!$A$5:$A1000,0),match('Mangrove extent'!$B$4,'Mangrove extent'!$A$5:$X$5,0)), if($C213="Seagrass", index('Seagrass extent'!$A$5:$I$257,match($A213,'Seagrass extent'!$A$5:$A1000,0),match('Seagrass extent'!$B$4,'Seagrass extent'!$A$5:$I$5,0)),"" ))</f>
        <v/>
      </c>
      <c r="E213" s="54">
        <f t="array" ref="E213">if($C213="Mangrove",index('Mangrove extent'!$A$5:$X1000,match($A213,'Mangrove extent'!$A$5:$A1000,0),match('Mangrove extent'!$C$4,'Mangrove extent'!$A$5:$X$5,0)), if($C213="Seagrass", "NoData", IF($C213="Salt marsh", "NoData")))</f>
        <v/>
      </c>
      <c r="F213" s="54">
        <f t="array" ref="F213">if($C213="Mangrove",index('Mangrove protected area'!$A$5:$AG1000,match($A213,'Mangrove protected area'!$A$5:$A1000,0),match('Mangrove protected area'!$B$4,'Mangrove protected area'!$A$5:$AG$5,0)), "NoData")</f>
        <v/>
      </c>
      <c r="G213" s="101" t="inlineStr">
        <is>
          <t>Global Mangrove Watch dataset for mangrove extent v4</t>
        </is>
      </c>
      <c r="H213" s="101" t="inlineStr">
        <is>
          <t>Global Mangrove Watch dataset for mangrove extent v4</t>
        </is>
      </c>
      <c r="I213" s="101" t="inlineStr">
        <is>
          <t>Global Mangrove Watch dataset for mangrove extent v4</t>
        </is>
      </c>
      <c r="J213" s="197" t="n"/>
      <c r="K213" s="197" t="n"/>
      <c r="L213" s="197" t="n"/>
      <c r="M213" s="197" t="n"/>
      <c r="N213" s="197" t="n"/>
      <c r="O213" s="197" t="n"/>
      <c r="P213" s="197" t="n"/>
      <c r="Q213" s="197" t="n"/>
      <c r="R213" s="197" t="n"/>
      <c r="S213" s="197" t="n"/>
      <c r="T213" s="197" t="n"/>
      <c r="U213" s="197" t="n"/>
    </row>
    <row r="214" ht="12.75" customHeight="1" s="198">
      <c r="A214" s="101" t="inlineStr">
        <is>
          <t>Moldova</t>
        </is>
      </c>
      <c r="B214" s="62">
        <f t="array" ref="B214">INDEX(Countries!$D$2:$D$255, MATCH(A214, Countries!$B$2:$B$255, 0))
</f>
        <v/>
      </c>
      <c r="C214" s="89" t="inlineStr">
        <is>
          <t>Mangrove</t>
        </is>
      </c>
      <c r="D214" s="54">
        <f t="array" ref="D214">if($C214="Mangrove",index('Mangrove extent'!$A$5:$X1000,match($A214,'Mangrove extent'!$A$5:$A1000,0),match('Mangrove extent'!$B$4,'Mangrove extent'!$A$5:$X$5,0)), if($C214="Seagrass", index('Seagrass extent'!$A$5:$I$257,match($A214,'Seagrass extent'!$A$5:$A1000,0),match('Seagrass extent'!$B$4,'Seagrass extent'!$A$5:$I$5,0)),"" ))</f>
        <v/>
      </c>
      <c r="E214" s="54">
        <f t="array" ref="E214">if($C214="Mangrove",index('Mangrove extent'!$A$5:$X1000,match($A214,'Mangrove extent'!$A$5:$A1000,0),match('Mangrove extent'!$C$4,'Mangrove extent'!$A$5:$X$5,0)), if($C214="Seagrass", "NoData", IF($C214="Salt marsh", "NoData")))</f>
        <v/>
      </c>
      <c r="F214" s="54">
        <f t="array" ref="F214">if($C214="Mangrove",index('Mangrove protected area'!$A$5:$AG1000,match($A214,'Mangrove protected area'!$A$5:$A1000,0),match('Mangrove protected area'!$B$4,'Mangrove protected area'!$A$5:$AG$5,0)), "NoData")</f>
        <v/>
      </c>
      <c r="G214" s="101" t="inlineStr">
        <is>
          <t>Global Mangrove Watch dataset for mangrove extent v4</t>
        </is>
      </c>
      <c r="H214" s="101" t="inlineStr">
        <is>
          <t>Global Mangrove Watch dataset for mangrove extent v4</t>
        </is>
      </c>
      <c r="I214" s="101" t="inlineStr">
        <is>
          <t>Global Mangrove Watch dataset for mangrove extent v4</t>
        </is>
      </c>
      <c r="J214" s="197" t="n"/>
      <c r="K214" s="197" t="n"/>
      <c r="L214" s="197" t="n"/>
      <c r="M214" s="197" t="n"/>
      <c r="N214" s="197" t="n"/>
      <c r="O214" s="197" t="n"/>
      <c r="P214" s="197" t="n"/>
      <c r="Q214" s="197" t="n"/>
      <c r="R214" s="197" t="n"/>
      <c r="S214" s="197" t="n"/>
      <c r="T214" s="197" t="n"/>
      <c r="U214" s="197" t="n"/>
    </row>
    <row r="215" ht="12.75" customHeight="1" s="198">
      <c r="A215" s="101" t="inlineStr">
        <is>
          <t>Macedonia</t>
        </is>
      </c>
      <c r="B215" s="62">
        <f t="array" ref="B215">INDEX(Countries!$D$2:$D$255, MATCH(A215, Countries!$B$2:$B$255, 0))
</f>
        <v/>
      </c>
      <c r="C215" s="89" t="inlineStr">
        <is>
          <t>Mangrove</t>
        </is>
      </c>
      <c r="D215" s="54">
        <f t="array" ref="D215">if($C215="Mangrove",index('Mangrove extent'!$A$5:$X1000,match($A215,'Mangrove extent'!$A$5:$A1000,0),match('Mangrove extent'!$B$4,'Mangrove extent'!$A$5:$X$5,0)), if($C215="Seagrass", index('Seagrass extent'!$A$5:$I$257,match($A215,'Seagrass extent'!$A$5:$A1000,0),match('Seagrass extent'!$B$4,'Seagrass extent'!$A$5:$I$5,0)),"" ))</f>
        <v/>
      </c>
      <c r="E215" s="54">
        <f t="array" ref="E215">if($C215="Mangrove",index('Mangrove extent'!$A$5:$X1000,match($A215,'Mangrove extent'!$A$5:$A1000,0),match('Mangrove extent'!$C$4,'Mangrove extent'!$A$5:$X$5,0)), if($C215="Seagrass", "NoData", IF($C215="Salt marsh", "NoData")))</f>
        <v/>
      </c>
      <c r="F215" s="54">
        <f t="array" ref="F215">if($C215="Mangrove",index('Mangrove protected area'!$A$5:$AG1000,match($A215,'Mangrove protected area'!$A$5:$A1000,0),match('Mangrove protected area'!$B$4,'Mangrove protected area'!$A$5:$AG$5,0)), "NoData")</f>
        <v/>
      </c>
      <c r="G215" s="101" t="inlineStr">
        <is>
          <t>Global Mangrove Watch dataset for mangrove extent v4</t>
        </is>
      </c>
      <c r="H215" s="101" t="inlineStr">
        <is>
          <t>Global Mangrove Watch dataset for mangrove extent v4</t>
        </is>
      </c>
      <c r="I215" s="101" t="inlineStr">
        <is>
          <t>Global Mangrove Watch dataset for mangrove extent v4</t>
        </is>
      </c>
      <c r="J215" s="197" t="n"/>
      <c r="K215" s="197" t="n"/>
      <c r="L215" s="197" t="n"/>
      <c r="M215" s="197" t="n"/>
      <c r="N215" s="197" t="n"/>
      <c r="O215" s="197" t="n"/>
      <c r="P215" s="197" t="n"/>
      <c r="Q215" s="197" t="n"/>
      <c r="R215" s="197" t="n"/>
      <c r="S215" s="197" t="n"/>
      <c r="T215" s="197" t="n"/>
      <c r="U215" s="197" t="n"/>
    </row>
    <row r="216" ht="12.75" customHeight="1" s="198">
      <c r="A216" s="101" t="inlineStr">
        <is>
          <t>Mali</t>
        </is>
      </c>
      <c r="B216" s="62">
        <f t="array" ref="B216">INDEX(Countries!$D$2:$D$255, MATCH(A216, Countries!$B$2:$B$255, 0))
</f>
        <v/>
      </c>
      <c r="C216" s="89" t="inlineStr">
        <is>
          <t>Mangrove</t>
        </is>
      </c>
      <c r="D216" s="54">
        <f t="array" ref="D216">if($C216="Mangrove",index('Mangrove extent'!$A$5:$X1000,match($A216,'Mangrove extent'!$A$5:$A1000,0),match('Mangrove extent'!$B$4,'Mangrove extent'!$A$5:$X$5,0)), if($C216="Seagrass", index('Seagrass extent'!$A$5:$I$257,match($A216,'Seagrass extent'!$A$5:$A1000,0),match('Seagrass extent'!$B$4,'Seagrass extent'!$A$5:$I$5,0)),"" ))</f>
        <v/>
      </c>
      <c r="E216" s="54">
        <f t="array" ref="E216">if($C216="Mangrove",index('Mangrove extent'!$A$5:$X1000,match($A216,'Mangrove extent'!$A$5:$A1000,0),match('Mangrove extent'!$C$4,'Mangrove extent'!$A$5:$X$5,0)), if($C216="Seagrass", "NoData", IF($C216="Salt marsh", "NoData")))</f>
        <v/>
      </c>
      <c r="F216" s="54">
        <f t="array" ref="F216">if($C216="Mangrove",index('Mangrove protected area'!$A$5:$AG1000,match($A216,'Mangrove protected area'!$A$5:$A1000,0),match('Mangrove protected area'!$B$4,'Mangrove protected area'!$A$5:$AG$5,0)), "NoData")</f>
        <v/>
      </c>
      <c r="G216" s="101" t="inlineStr">
        <is>
          <t>Global Mangrove Watch dataset for mangrove extent v4</t>
        </is>
      </c>
      <c r="H216" s="101" t="inlineStr">
        <is>
          <t>Global Mangrove Watch dataset for mangrove extent v4</t>
        </is>
      </c>
      <c r="I216" s="101" t="inlineStr">
        <is>
          <t>Global Mangrove Watch dataset for mangrove extent v4</t>
        </is>
      </c>
      <c r="J216" s="197" t="n"/>
      <c r="K216" s="197" t="n"/>
      <c r="L216" s="197" t="n"/>
      <c r="M216" s="197" t="n"/>
      <c r="N216" s="197" t="n"/>
      <c r="O216" s="197" t="n"/>
      <c r="P216" s="197" t="n"/>
      <c r="Q216" s="197" t="n"/>
      <c r="R216" s="197" t="n"/>
      <c r="S216" s="197" t="n"/>
      <c r="T216" s="197" t="n"/>
      <c r="U216" s="197" t="n"/>
    </row>
    <row r="217" ht="12.75" customHeight="1" s="198">
      <c r="A217" s="101" t="inlineStr">
        <is>
          <t>Mongolia</t>
        </is>
      </c>
      <c r="B217" s="62">
        <f t="array" ref="B217">INDEX(Countries!$D$2:$D$255, MATCH(A217, Countries!$B$2:$B$255, 0))
</f>
        <v/>
      </c>
      <c r="C217" s="89" t="inlineStr">
        <is>
          <t>Mangrove</t>
        </is>
      </c>
      <c r="D217" s="54">
        <f t="array" ref="D217">if($C217="Mangrove",index('Mangrove extent'!$A$5:$X1000,match($A217,'Mangrove extent'!$A$5:$A1000,0),match('Mangrove extent'!$B$4,'Mangrove extent'!$A$5:$X$5,0)), if($C217="Seagrass", index('Seagrass extent'!$A$5:$I$257,match($A217,'Seagrass extent'!$A$5:$A1000,0),match('Seagrass extent'!$B$4,'Seagrass extent'!$A$5:$I$5,0)),"" ))</f>
        <v/>
      </c>
      <c r="E217" s="54">
        <f t="array" ref="E217">if($C217="Mangrove",index('Mangrove extent'!$A$5:$X1000,match($A217,'Mangrove extent'!$A$5:$A1000,0),match('Mangrove extent'!$C$4,'Mangrove extent'!$A$5:$X$5,0)), if($C217="Seagrass", "NoData", IF($C217="Salt marsh", "NoData")))</f>
        <v/>
      </c>
      <c r="F217" s="54">
        <f t="array" ref="F217">if($C217="Mangrove",index('Mangrove protected area'!$A$5:$AG1000,match($A217,'Mangrove protected area'!$A$5:$A1000,0),match('Mangrove protected area'!$B$4,'Mangrove protected area'!$A$5:$AG$5,0)), "NoData")</f>
        <v/>
      </c>
      <c r="G217" s="101" t="inlineStr">
        <is>
          <t>Global Mangrove Watch dataset for mangrove extent v4</t>
        </is>
      </c>
      <c r="H217" s="101" t="inlineStr">
        <is>
          <t>Global Mangrove Watch dataset for mangrove extent v4</t>
        </is>
      </c>
      <c r="I217" s="101" t="inlineStr">
        <is>
          <t>Global Mangrove Watch dataset for mangrove extent v4</t>
        </is>
      </c>
      <c r="J217" s="197" t="n"/>
      <c r="K217" s="197" t="n"/>
      <c r="L217" s="197" t="n"/>
      <c r="M217" s="197" t="n"/>
      <c r="N217" s="197" t="n"/>
      <c r="O217" s="197" t="n"/>
      <c r="P217" s="197" t="n"/>
      <c r="Q217" s="197" t="n"/>
      <c r="R217" s="197" t="n"/>
      <c r="S217" s="197" t="n"/>
      <c r="T217" s="197" t="n"/>
      <c r="U217" s="197" t="n"/>
    </row>
    <row r="218" ht="12.75" customHeight="1" s="198">
      <c r="A218" s="101" t="inlineStr">
        <is>
          <t>Malawi</t>
        </is>
      </c>
      <c r="B218" s="62">
        <f t="array" ref="B218">INDEX(Countries!$D$2:$D$255, MATCH(A218, Countries!$B$2:$B$255, 0))
</f>
        <v/>
      </c>
      <c r="C218" s="89" t="inlineStr">
        <is>
          <t>Mangrove</t>
        </is>
      </c>
      <c r="D218" s="54">
        <f t="array" ref="D218">if($C218="Mangrove",index('Mangrove extent'!$A$5:$X1000,match($A218,'Mangrove extent'!$A$5:$A1000,0),match('Mangrove extent'!$B$4,'Mangrove extent'!$A$5:$X$5,0)), if($C218="Seagrass", index('Seagrass extent'!$A$5:$I$257,match($A218,'Seagrass extent'!$A$5:$A1000,0),match('Seagrass extent'!$B$4,'Seagrass extent'!$A$5:$I$5,0)),"" ))</f>
        <v/>
      </c>
      <c r="E218" s="54">
        <f t="array" ref="E218">if($C218="Mangrove",index('Mangrove extent'!$A$5:$X1000,match($A218,'Mangrove extent'!$A$5:$A1000,0),match('Mangrove extent'!$C$4,'Mangrove extent'!$A$5:$X$5,0)), if($C218="Seagrass", "NoData", IF($C218="Salt marsh", "NoData")))</f>
        <v/>
      </c>
      <c r="F218" s="54">
        <f t="array" ref="F218">if($C218="Mangrove",index('Mangrove protected area'!$A$5:$AG1000,match($A218,'Mangrove protected area'!$A$5:$A1000,0),match('Mangrove protected area'!$B$4,'Mangrove protected area'!$A$5:$AG$5,0)), "NoData")</f>
        <v/>
      </c>
      <c r="G218" s="101" t="inlineStr">
        <is>
          <t>Global Mangrove Watch dataset for mangrove extent v4</t>
        </is>
      </c>
      <c r="H218" s="101" t="inlineStr">
        <is>
          <t>Global Mangrove Watch dataset for mangrove extent v4</t>
        </is>
      </c>
      <c r="I218" s="101" t="inlineStr">
        <is>
          <t>Global Mangrove Watch dataset for mangrove extent v4</t>
        </is>
      </c>
      <c r="J218" s="197" t="n"/>
      <c r="K218" s="197" t="n"/>
      <c r="L218" s="197" t="n"/>
      <c r="M218" s="197" t="n"/>
      <c r="N218" s="197" t="n"/>
      <c r="O218" s="197" t="n"/>
      <c r="P218" s="197" t="n"/>
      <c r="Q218" s="197" t="n"/>
      <c r="R218" s="197" t="n"/>
      <c r="S218" s="197" t="n"/>
      <c r="T218" s="197" t="n"/>
      <c r="U218" s="197" t="n"/>
    </row>
    <row r="219" ht="12.75" customHeight="1" s="198">
      <c r="A219" s="101" t="inlineStr">
        <is>
          <t>Niger</t>
        </is>
      </c>
      <c r="B219" s="62">
        <f t="array" ref="B219">INDEX(Countries!$D$2:$D$255, MATCH(A219, Countries!$B$2:$B$255, 0))
</f>
        <v/>
      </c>
      <c r="C219" s="89" t="inlineStr">
        <is>
          <t>Mangrove</t>
        </is>
      </c>
      <c r="D219" s="54">
        <f t="array" ref="D219">if($C219="Mangrove",index('Mangrove extent'!$A$5:$X1000,match($A219,'Mangrove extent'!$A$5:$A1000,0),match('Mangrove extent'!$B$4,'Mangrove extent'!$A$5:$X$5,0)), if($C219="Seagrass", index('Seagrass extent'!$A$5:$I$257,match($A219,'Seagrass extent'!$A$5:$A1000,0),match('Seagrass extent'!$B$4,'Seagrass extent'!$A$5:$I$5,0)),"" ))</f>
        <v/>
      </c>
      <c r="E219" s="54">
        <f t="array" ref="E219">if($C219="Mangrove",index('Mangrove extent'!$A$5:$X1000,match($A219,'Mangrove extent'!$A$5:$A1000,0),match('Mangrove extent'!$C$4,'Mangrove extent'!$A$5:$X$5,0)), if($C219="Seagrass", "NoData", IF($C219="Salt marsh", "NoData")))</f>
        <v/>
      </c>
      <c r="F219" s="54">
        <f t="array" ref="F219">if($C219="Mangrove",index('Mangrove protected area'!$A$5:$AG1000,match($A219,'Mangrove protected area'!$A$5:$A1000,0),match('Mangrove protected area'!$B$4,'Mangrove protected area'!$A$5:$AG$5,0)), "NoData")</f>
        <v/>
      </c>
      <c r="G219" s="101" t="inlineStr">
        <is>
          <t>Global Mangrove Watch dataset for mangrove extent v4</t>
        </is>
      </c>
      <c r="H219" s="101" t="inlineStr">
        <is>
          <t>Global Mangrove Watch dataset for mangrove extent v4</t>
        </is>
      </c>
      <c r="I219" s="101" t="inlineStr">
        <is>
          <t>Global Mangrove Watch dataset for mangrove extent v4</t>
        </is>
      </c>
      <c r="J219" s="197" t="n"/>
      <c r="K219" s="197" t="n"/>
      <c r="L219" s="197" t="n"/>
      <c r="M219" s="197" t="n"/>
      <c r="N219" s="197" t="n"/>
      <c r="O219" s="197" t="n"/>
      <c r="P219" s="197" t="n"/>
      <c r="Q219" s="197" t="n"/>
      <c r="R219" s="197" t="n"/>
      <c r="S219" s="197" t="n"/>
      <c r="T219" s="197" t="n"/>
      <c r="U219" s="197" t="n"/>
    </row>
    <row r="220" ht="12.75" customHeight="1" s="198">
      <c r="A220" s="101" t="inlineStr">
        <is>
          <t>Nepal</t>
        </is>
      </c>
      <c r="B220" s="62">
        <f t="array" ref="B220">INDEX(Countries!$D$2:$D$255, MATCH(A220, Countries!$B$2:$B$255, 0))
</f>
        <v/>
      </c>
      <c r="C220" s="89" t="inlineStr">
        <is>
          <t>Mangrove</t>
        </is>
      </c>
      <c r="D220" s="54">
        <f t="array" ref="D220">if($C220="Mangrove",index('Mangrove extent'!$A$5:$X1000,match($A220,'Mangrove extent'!$A$5:$A1000,0),match('Mangrove extent'!$B$4,'Mangrove extent'!$A$5:$X$5,0)), if($C220="Seagrass", index('Seagrass extent'!$A$5:$I$257,match($A220,'Seagrass extent'!$A$5:$A1000,0),match('Seagrass extent'!$B$4,'Seagrass extent'!$A$5:$I$5,0)),"" ))</f>
        <v/>
      </c>
      <c r="E220" s="54">
        <f t="array" ref="E220">if($C220="Mangrove",index('Mangrove extent'!$A$5:$X1000,match($A220,'Mangrove extent'!$A$5:$A1000,0),match('Mangrove extent'!$C$4,'Mangrove extent'!$A$5:$X$5,0)), if($C220="Seagrass", "NoData", IF($C220="Salt marsh", "NoData")))</f>
        <v/>
      </c>
      <c r="F220" s="54">
        <f t="array" ref="F220">if($C220="Mangrove",index('Mangrove protected area'!$A$5:$AG1000,match($A220,'Mangrove protected area'!$A$5:$A1000,0),match('Mangrove protected area'!$B$4,'Mangrove protected area'!$A$5:$AG$5,0)), "NoData")</f>
        <v/>
      </c>
      <c r="G220" s="101" t="inlineStr">
        <is>
          <t>Global Mangrove Watch dataset for mangrove extent v4</t>
        </is>
      </c>
      <c r="H220" s="101" t="inlineStr">
        <is>
          <t>Global Mangrove Watch dataset for mangrove extent v4</t>
        </is>
      </c>
      <c r="I220" s="101" t="inlineStr">
        <is>
          <t>Global Mangrove Watch dataset for mangrove extent v4</t>
        </is>
      </c>
      <c r="J220" s="197" t="n"/>
      <c r="K220" s="197" t="n"/>
      <c r="L220" s="197" t="n"/>
      <c r="M220" s="197" t="n"/>
      <c r="N220" s="197" t="n"/>
      <c r="O220" s="197" t="n"/>
      <c r="P220" s="197" t="n"/>
      <c r="Q220" s="197" t="n"/>
      <c r="R220" s="197" t="n"/>
      <c r="S220" s="197" t="n"/>
      <c r="T220" s="197" t="n"/>
      <c r="U220" s="197" t="n"/>
    </row>
    <row r="221" ht="12.75" customHeight="1" s="198">
      <c r="A221" s="101" t="inlineStr">
        <is>
          <t>Paraguay</t>
        </is>
      </c>
      <c r="B221" s="62">
        <f t="array" ref="B221">INDEX(Countries!$D$2:$D$255, MATCH(A221, Countries!$B$2:$B$255, 0))
</f>
        <v/>
      </c>
      <c r="C221" s="89" t="inlineStr">
        <is>
          <t>Mangrove</t>
        </is>
      </c>
      <c r="D221" s="54">
        <f t="array" ref="D221">if($C221="Mangrove",index('Mangrove extent'!$A$5:$X1000,match($A221,'Mangrove extent'!$A$5:$A1000,0),match('Mangrove extent'!$B$4,'Mangrove extent'!$A$5:$X$5,0)), if($C221="Seagrass", index('Seagrass extent'!$A$5:$I$257,match($A221,'Seagrass extent'!$A$5:$A1000,0),match('Seagrass extent'!$B$4,'Seagrass extent'!$A$5:$I$5,0)),"" ))</f>
        <v/>
      </c>
      <c r="E221" s="54">
        <f t="array" ref="E221">if($C221="Mangrove",index('Mangrove extent'!$A$5:$X1000,match($A221,'Mangrove extent'!$A$5:$A1000,0),match('Mangrove extent'!$C$4,'Mangrove extent'!$A$5:$X$5,0)), if($C221="Seagrass", "NoData", IF($C221="Salt marsh", "NoData")))</f>
        <v/>
      </c>
      <c r="F221" s="54">
        <f t="array" ref="F221">if($C221="Mangrove",index('Mangrove protected area'!$A$5:$AG1000,match($A221,'Mangrove protected area'!$A$5:$A1000,0),match('Mangrove protected area'!$B$4,'Mangrove protected area'!$A$5:$AG$5,0)), "NoData")</f>
        <v/>
      </c>
      <c r="G221" s="101" t="inlineStr">
        <is>
          <t>Global Mangrove Watch dataset for mangrove extent v4</t>
        </is>
      </c>
      <c r="H221" s="101" t="inlineStr">
        <is>
          <t>Global Mangrove Watch dataset for mangrove extent v4</t>
        </is>
      </c>
      <c r="I221" s="101" t="inlineStr">
        <is>
          <t>Global Mangrove Watch dataset for mangrove extent v4</t>
        </is>
      </c>
      <c r="J221" s="197" t="n"/>
      <c r="K221" s="197" t="n"/>
      <c r="L221" s="197" t="n"/>
      <c r="M221" s="197" t="n"/>
      <c r="N221" s="197" t="n"/>
      <c r="O221" s="197" t="n"/>
      <c r="P221" s="197" t="n"/>
      <c r="Q221" s="197" t="n"/>
      <c r="R221" s="197" t="n"/>
      <c r="S221" s="197" t="n"/>
      <c r="T221" s="197" t="n"/>
      <c r="U221" s="197" t="n"/>
    </row>
    <row r="222" ht="12.75" customHeight="1" s="198">
      <c r="A222" s="101" t="inlineStr">
        <is>
          <t>Rwanda</t>
        </is>
      </c>
      <c r="B222" s="62">
        <f t="array" ref="B222">INDEX(Countries!$D$2:$D$255, MATCH(A222, Countries!$B$2:$B$255, 0))
</f>
        <v/>
      </c>
      <c r="C222" s="89" t="inlineStr">
        <is>
          <t>Mangrove</t>
        </is>
      </c>
      <c r="D222" s="54">
        <f t="array" ref="D222">if($C222="Mangrove",index('Mangrove extent'!$A$5:$X1000,match($A222,'Mangrove extent'!$A$5:$A1000,0),match('Mangrove extent'!$B$4,'Mangrove extent'!$A$5:$X$5,0)), if($C222="Seagrass", index('Seagrass extent'!$A$5:$I$257,match($A222,'Seagrass extent'!$A$5:$A1000,0),match('Seagrass extent'!$B$4,'Seagrass extent'!$A$5:$I$5,0)),"" ))</f>
        <v/>
      </c>
      <c r="E222" s="54">
        <f t="array" ref="E222">if($C222="Mangrove",index('Mangrove extent'!$A$5:$X1000,match($A222,'Mangrove extent'!$A$5:$A1000,0),match('Mangrove extent'!$C$4,'Mangrove extent'!$A$5:$X$5,0)), if($C222="Seagrass", "NoData", IF($C222="Salt marsh", "NoData")))</f>
        <v/>
      </c>
      <c r="F222" s="54">
        <f t="array" ref="F222">if($C222="Mangrove",index('Mangrove protected area'!$A$5:$AG1000,match($A222,'Mangrove protected area'!$A$5:$A1000,0),match('Mangrove protected area'!$B$4,'Mangrove protected area'!$A$5:$AG$5,0)), "NoData")</f>
        <v/>
      </c>
      <c r="G222" s="101" t="inlineStr">
        <is>
          <t>Global Mangrove Watch dataset for mangrove extent v4</t>
        </is>
      </c>
      <c r="H222" s="101" t="inlineStr">
        <is>
          <t>Global Mangrove Watch dataset for mangrove extent v4</t>
        </is>
      </c>
      <c r="I222" s="101" t="inlineStr">
        <is>
          <t>Global Mangrove Watch dataset for mangrove extent v4</t>
        </is>
      </c>
      <c r="J222" s="197" t="n"/>
      <c r="K222" s="197" t="n"/>
      <c r="L222" s="197" t="n"/>
      <c r="M222" s="197" t="n"/>
      <c r="N222" s="197" t="n"/>
      <c r="O222" s="197" t="n"/>
      <c r="P222" s="197" t="n"/>
      <c r="Q222" s="197" t="n"/>
      <c r="R222" s="197" t="n"/>
      <c r="S222" s="197" t="n"/>
      <c r="T222" s="197" t="n"/>
      <c r="U222" s="197" t="n"/>
    </row>
    <row r="223" ht="12.75" customHeight="1" s="198">
      <c r="A223" s="101" t="inlineStr">
        <is>
          <t>Serbia</t>
        </is>
      </c>
      <c r="B223" s="62">
        <f t="array" ref="B223">INDEX(Countries!$D$2:$D$255, MATCH(A223, Countries!$B$2:$B$255, 0))
</f>
        <v/>
      </c>
      <c r="C223" s="89" t="inlineStr">
        <is>
          <t>Mangrove</t>
        </is>
      </c>
      <c r="D223" s="54">
        <f t="array" ref="D223">if($C223="Mangrove",index('Mangrove extent'!$A$5:$X1000,match($A223,'Mangrove extent'!$A$5:$A1000,0),match('Mangrove extent'!$B$4,'Mangrove extent'!$A$5:$X$5,0)), if($C223="Seagrass", index('Seagrass extent'!$A$5:$I$257,match($A223,'Seagrass extent'!$A$5:$A1000,0),match('Seagrass extent'!$B$4,'Seagrass extent'!$A$5:$I$5,0)),"" ))</f>
        <v/>
      </c>
      <c r="E223" s="54">
        <f t="array" ref="E223">if($C223="Mangrove",index('Mangrove extent'!$A$5:$X1000,match($A223,'Mangrove extent'!$A$5:$A1000,0),match('Mangrove extent'!$C$4,'Mangrove extent'!$A$5:$X$5,0)), if($C223="Seagrass", "NoData", IF($C223="Salt marsh", "NoData")))</f>
        <v/>
      </c>
      <c r="F223" s="54">
        <f t="array" ref="F223">if($C223="Mangrove",index('Mangrove protected area'!$A$5:$AG1000,match($A223,'Mangrove protected area'!$A$5:$A1000,0),match('Mangrove protected area'!$B$4,'Mangrove protected area'!$A$5:$AG$5,0)), "NoData")</f>
        <v/>
      </c>
      <c r="G223" s="101" t="inlineStr">
        <is>
          <t>Global Mangrove Watch dataset for mangrove extent v4</t>
        </is>
      </c>
      <c r="H223" s="101" t="inlineStr">
        <is>
          <t>Global Mangrove Watch dataset for mangrove extent v4</t>
        </is>
      </c>
      <c r="I223" s="101" t="inlineStr">
        <is>
          <t>Global Mangrove Watch dataset for mangrove extent v4</t>
        </is>
      </c>
      <c r="J223" s="197" t="n"/>
      <c r="K223" s="197" t="n"/>
      <c r="L223" s="197" t="n"/>
      <c r="M223" s="197" t="n"/>
      <c r="N223" s="197" t="n"/>
      <c r="O223" s="197" t="n"/>
      <c r="P223" s="197" t="n"/>
      <c r="Q223" s="197" t="n"/>
      <c r="R223" s="197" t="n"/>
      <c r="S223" s="197" t="n"/>
      <c r="T223" s="197" t="n"/>
      <c r="U223" s="197" t="n"/>
    </row>
    <row r="224" ht="12.75" customHeight="1" s="198">
      <c r="A224" s="101" t="inlineStr">
        <is>
          <t>Slovakia</t>
        </is>
      </c>
      <c r="B224" s="62">
        <f t="array" ref="B224">INDEX(Countries!$D$2:$D$255, MATCH(A224, Countries!$B$2:$B$255, 0))
</f>
        <v/>
      </c>
      <c r="C224" s="89" t="inlineStr">
        <is>
          <t>Mangrove</t>
        </is>
      </c>
      <c r="D224" s="54">
        <f t="array" ref="D224">if($C224="Mangrove",index('Mangrove extent'!$A$5:$X1000,match($A224,'Mangrove extent'!$A$5:$A1000,0),match('Mangrove extent'!$B$4,'Mangrove extent'!$A$5:$X$5,0)), if($C224="Seagrass", index('Seagrass extent'!$A$5:$I$257,match($A224,'Seagrass extent'!$A$5:$A1000,0),match('Seagrass extent'!$B$4,'Seagrass extent'!$A$5:$I$5,0)),"" ))</f>
        <v/>
      </c>
      <c r="E224" s="54">
        <f t="array" ref="E224">if($C224="Mangrove",index('Mangrove extent'!$A$5:$X1000,match($A224,'Mangrove extent'!$A$5:$A1000,0),match('Mangrove extent'!$C$4,'Mangrove extent'!$A$5:$X$5,0)), if($C224="Seagrass", "NoData", IF($C224="Salt marsh", "NoData")))</f>
        <v/>
      </c>
      <c r="F224" s="54">
        <f t="array" ref="F224">if($C224="Mangrove",index('Mangrove protected area'!$A$5:$AG1000,match($A224,'Mangrove protected area'!$A$5:$A1000,0),match('Mangrove protected area'!$B$4,'Mangrove protected area'!$A$5:$AG$5,0)), "NoData")</f>
        <v/>
      </c>
      <c r="G224" s="101" t="inlineStr">
        <is>
          <t>Global Mangrove Watch dataset for mangrove extent v4</t>
        </is>
      </c>
      <c r="H224" s="101" t="inlineStr">
        <is>
          <t>Global Mangrove Watch dataset for mangrove extent v4</t>
        </is>
      </c>
      <c r="I224" s="101" t="inlineStr">
        <is>
          <t>Global Mangrove Watch dataset for mangrove extent v4</t>
        </is>
      </c>
      <c r="J224" s="197" t="n"/>
      <c r="K224" s="197" t="n"/>
      <c r="L224" s="197" t="n"/>
      <c r="M224" s="197" t="n"/>
      <c r="N224" s="197" t="n"/>
      <c r="O224" s="197" t="n"/>
      <c r="P224" s="197" t="n"/>
      <c r="Q224" s="197" t="n"/>
      <c r="R224" s="197" t="n"/>
      <c r="S224" s="197" t="n"/>
      <c r="T224" s="197" t="n"/>
      <c r="U224" s="197" t="n"/>
    </row>
    <row r="225" ht="12.75" customHeight="1" s="198">
      <c r="A225" s="101" t="inlineStr">
        <is>
          <t>Eswatini</t>
        </is>
      </c>
      <c r="B225" s="62">
        <f t="array" ref="B225">INDEX(Countries!$D$2:$D$255, MATCH(A225, Countries!$B$2:$B$255, 0))
</f>
        <v/>
      </c>
      <c r="C225" s="89" t="inlineStr">
        <is>
          <t>Mangrove</t>
        </is>
      </c>
      <c r="D225" s="54">
        <f t="array" ref="D225">if($C225="Mangrove",index('Mangrove extent'!$A$5:$X1000,match($A225,'Mangrove extent'!$A$5:$A1000,0),match('Mangrove extent'!$B$4,'Mangrove extent'!$A$5:$X$5,0)), if($C225="Seagrass", index('Seagrass extent'!$A$5:$I$257,match($A225,'Seagrass extent'!$A$5:$A1000,0),match('Seagrass extent'!$B$4,'Seagrass extent'!$A$5:$I$5,0)),"" ))</f>
        <v/>
      </c>
      <c r="E225" s="54">
        <f t="array" ref="E225">if($C225="Mangrove",index('Mangrove extent'!$A$5:$X1000,match($A225,'Mangrove extent'!$A$5:$A1000,0),match('Mangrove extent'!$C$4,'Mangrove extent'!$A$5:$X$5,0)), if($C225="Seagrass", "NoData", IF($C225="Salt marsh", "NoData")))</f>
        <v/>
      </c>
      <c r="F225" s="54">
        <f t="array" ref="F225">if($C225="Mangrove",index('Mangrove protected area'!$A$5:$AG1000,match($A225,'Mangrove protected area'!$A$5:$A1000,0),match('Mangrove protected area'!$B$4,'Mangrove protected area'!$A$5:$AG$5,0)), "NoData")</f>
        <v/>
      </c>
      <c r="G225" s="101" t="inlineStr">
        <is>
          <t>Global Mangrove Watch dataset for mangrove extent v4</t>
        </is>
      </c>
      <c r="H225" s="101" t="inlineStr">
        <is>
          <t>Global Mangrove Watch dataset for mangrove extent v4</t>
        </is>
      </c>
      <c r="I225" s="101" t="inlineStr">
        <is>
          <t>Global Mangrove Watch dataset for mangrove extent v4</t>
        </is>
      </c>
      <c r="J225" s="197" t="n"/>
      <c r="K225" s="197" t="n"/>
      <c r="L225" s="197" t="n"/>
      <c r="M225" s="197" t="n"/>
      <c r="N225" s="197" t="n"/>
      <c r="O225" s="197" t="n"/>
      <c r="P225" s="197" t="n"/>
      <c r="Q225" s="197" t="n"/>
      <c r="R225" s="197" t="n"/>
      <c r="S225" s="197" t="n"/>
      <c r="T225" s="197" t="n"/>
      <c r="U225" s="197" t="n"/>
    </row>
    <row r="226" ht="12.75" customHeight="1" s="198">
      <c r="A226" s="101" t="inlineStr">
        <is>
          <t>Chad</t>
        </is>
      </c>
      <c r="B226" s="62">
        <f t="array" ref="B226">INDEX(Countries!$D$2:$D$255, MATCH(A226, Countries!$B$2:$B$255, 0))
</f>
        <v/>
      </c>
      <c r="C226" s="89" t="inlineStr">
        <is>
          <t>Mangrove</t>
        </is>
      </c>
      <c r="D226" s="54">
        <f t="array" ref="D226">if($C226="Mangrove",index('Mangrove extent'!$A$5:$X1000,match($A226,'Mangrove extent'!$A$5:$A1000,0),match('Mangrove extent'!$B$4,'Mangrove extent'!$A$5:$X$5,0)), if($C226="Seagrass", index('Seagrass extent'!$A$5:$I$257,match($A226,'Seagrass extent'!$A$5:$A1000,0),match('Seagrass extent'!$B$4,'Seagrass extent'!$A$5:$I$5,0)),"" ))</f>
        <v/>
      </c>
      <c r="E226" s="54">
        <f t="array" ref="E226">if($C226="Mangrove",index('Mangrove extent'!$A$5:$X1000,match($A226,'Mangrove extent'!$A$5:$A1000,0),match('Mangrove extent'!$C$4,'Mangrove extent'!$A$5:$X$5,0)), if($C226="Seagrass", "NoData", IF($C226="Salt marsh", "NoData")))</f>
        <v/>
      </c>
      <c r="F226" s="54">
        <f t="array" ref="F226">if($C226="Mangrove",index('Mangrove protected area'!$A$5:$AG1000,match($A226,'Mangrove protected area'!$A$5:$A1000,0),match('Mangrove protected area'!$B$4,'Mangrove protected area'!$A$5:$AG$5,0)), "NoData")</f>
        <v/>
      </c>
      <c r="G226" s="101" t="inlineStr">
        <is>
          <t>Global Mangrove Watch dataset for mangrove extent v4</t>
        </is>
      </c>
      <c r="H226" s="101" t="inlineStr">
        <is>
          <t>Global Mangrove Watch dataset for mangrove extent v4</t>
        </is>
      </c>
      <c r="I226" s="101" t="inlineStr">
        <is>
          <t>Global Mangrove Watch dataset for mangrove extent v4</t>
        </is>
      </c>
      <c r="J226" s="197" t="n"/>
      <c r="K226" s="197" t="n"/>
      <c r="L226" s="197" t="n"/>
      <c r="M226" s="197" t="n"/>
      <c r="N226" s="197" t="n"/>
      <c r="O226" s="197" t="n"/>
      <c r="P226" s="197" t="n"/>
      <c r="Q226" s="197" t="n"/>
      <c r="R226" s="197" t="n"/>
      <c r="S226" s="197" t="n"/>
      <c r="T226" s="197" t="n"/>
      <c r="U226" s="197" t="n"/>
    </row>
    <row r="227" ht="12.75" customHeight="1" s="198">
      <c r="A227" s="101" t="inlineStr">
        <is>
          <t>Tajikistan</t>
        </is>
      </c>
      <c r="B227" s="62">
        <f t="array" ref="B227">INDEX(Countries!$D$2:$D$255, MATCH(A227, Countries!$B$2:$B$255, 0))
</f>
        <v/>
      </c>
      <c r="C227" s="89" t="inlineStr">
        <is>
          <t>Mangrove</t>
        </is>
      </c>
      <c r="D227" s="54">
        <f t="array" ref="D227">if($C227="Mangrove",index('Mangrove extent'!$A$5:$X1000,match($A227,'Mangrove extent'!$A$5:$A1000,0),match('Mangrove extent'!$B$4,'Mangrove extent'!$A$5:$X$5,0)), if($C227="Seagrass", index('Seagrass extent'!$A$5:$I$257,match($A227,'Seagrass extent'!$A$5:$A1000,0),match('Seagrass extent'!$B$4,'Seagrass extent'!$A$5:$I$5,0)),"" ))</f>
        <v/>
      </c>
      <c r="E227" s="54">
        <f t="array" ref="E227">if($C227="Mangrove",index('Mangrove extent'!$A$5:$X1000,match($A227,'Mangrove extent'!$A$5:$A1000,0),match('Mangrove extent'!$C$4,'Mangrove extent'!$A$5:$X$5,0)), if($C227="Seagrass", "NoData", IF($C227="Salt marsh", "NoData")))</f>
        <v/>
      </c>
      <c r="F227" s="54">
        <f t="array" ref="F227">if($C227="Mangrove",index('Mangrove protected area'!$A$5:$AG1000,match($A227,'Mangrove protected area'!$A$5:$A1000,0),match('Mangrove protected area'!$B$4,'Mangrove protected area'!$A$5:$AG$5,0)), "NoData")</f>
        <v/>
      </c>
      <c r="G227" s="101" t="inlineStr">
        <is>
          <t>Global Mangrove Watch dataset for mangrove extent v4</t>
        </is>
      </c>
      <c r="H227" s="101" t="inlineStr">
        <is>
          <t>Global Mangrove Watch dataset for mangrove extent v4</t>
        </is>
      </c>
      <c r="I227" s="101" t="inlineStr">
        <is>
          <t>Global Mangrove Watch dataset for mangrove extent v4</t>
        </is>
      </c>
      <c r="J227" s="197" t="n"/>
      <c r="K227" s="197" t="n"/>
      <c r="L227" s="197" t="n"/>
      <c r="M227" s="197" t="n"/>
      <c r="N227" s="197" t="n"/>
      <c r="O227" s="197" t="n"/>
      <c r="P227" s="197" t="n"/>
      <c r="Q227" s="197" t="n"/>
      <c r="R227" s="197" t="n"/>
      <c r="S227" s="197" t="n"/>
      <c r="T227" s="197" t="n"/>
      <c r="U227" s="197" t="n"/>
    </row>
    <row r="228" ht="12.75" customHeight="1" s="198">
      <c r="A228" s="101" t="inlineStr">
        <is>
          <t>Uganda</t>
        </is>
      </c>
      <c r="B228" s="62">
        <f t="array" ref="B228">INDEX(Countries!$D$2:$D$255, MATCH(A228, Countries!$B$2:$B$255, 0))
</f>
        <v/>
      </c>
      <c r="C228" s="89" t="inlineStr">
        <is>
          <t>Mangrove</t>
        </is>
      </c>
      <c r="D228" s="54">
        <f t="array" ref="D228">if($C228="Mangrove",index('Mangrove extent'!$A$5:$X1000,match($A228,'Mangrove extent'!$A$5:$A1000,0),match('Mangrove extent'!$B$4,'Mangrove extent'!$A$5:$X$5,0)), if($C228="Seagrass", index('Seagrass extent'!$A$5:$I$257,match($A228,'Seagrass extent'!$A$5:$A1000,0),match('Seagrass extent'!$B$4,'Seagrass extent'!$A$5:$I$5,0)),"" ))</f>
        <v/>
      </c>
      <c r="E228" s="54">
        <f t="array" ref="E228">if($C228="Mangrove",index('Mangrove extent'!$A$5:$X1000,match($A228,'Mangrove extent'!$A$5:$A1000,0),match('Mangrove extent'!$C$4,'Mangrove extent'!$A$5:$X$5,0)), if($C228="Seagrass", "NoData", IF($C228="Salt marsh", "NoData")))</f>
        <v/>
      </c>
      <c r="F228" s="54">
        <f t="array" ref="F228">if($C228="Mangrove",index('Mangrove protected area'!$A$5:$AG1000,match($A228,'Mangrove protected area'!$A$5:$A1000,0),match('Mangrove protected area'!$B$4,'Mangrove protected area'!$A$5:$AG$5,0)), "NoData")</f>
        <v/>
      </c>
      <c r="G228" s="101" t="inlineStr">
        <is>
          <t>Global Mangrove Watch dataset for mangrove extent v4</t>
        </is>
      </c>
      <c r="H228" s="101" t="inlineStr">
        <is>
          <t>Global Mangrove Watch dataset for mangrove extent v4</t>
        </is>
      </c>
      <c r="I228" s="101" t="inlineStr">
        <is>
          <t>Global Mangrove Watch dataset for mangrove extent v4</t>
        </is>
      </c>
      <c r="J228" s="197" t="n"/>
      <c r="K228" s="197" t="n"/>
      <c r="L228" s="197" t="n"/>
      <c r="M228" s="197" t="n"/>
      <c r="N228" s="197" t="n"/>
      <c r="O228" s="197" t="n"/>
      <c r="P228" s="197" t="n"/>
      <c r="Q228" s="197" t="n"/>
      <c r="R228" s="197" t="n"/>
      <c r="S228" s="197" t="n"/>
      <c r="T228" s="197" t="n"/>
      <c r="U228" s="197" t="n"/>
    </row>
    <row r="229" ht="12.75" customHeight="1" s="198">
      <c r="A229" s="101" t="inlineStr">
        <is>
          <t>Uzbekistan</t>
        </is>
      </c>
      <c r="B229" s="62">
        <f t="array" ref="B229">INDEX(Countries!$D$2:$D$255, MATCH(A229, Countries!$B$2:$B$255, 0))
</f>
        <v/>
      </c>
      <c r="C229" s="89" t="inlineStr">
        <is>
          <t>Mangrove</t>
        </is>
      </c>
      <c r="D229" s="54">
        <f t="array" ref="D229">if($C229="Mangrove",index('Mangrove extent'!$A$5:$X1000,match($A229,'Mangrove extent'!$A$5:$A1000,0),match('Mangrove extent'!$B$4,'Mangrove extent'!$A$5:$X$5,0)), if($C229="Seagrass", index('Seagrass extent'!$A$5:$I$257,match($A229,'Seagrass extent'!$A$5:$A1000,0),match('Seagrass extent'!$B$4,'Seagrass extent'!$A$5:$I$5,0)),"" ))</f>
        <v/>
      </c>
      <c r="E229" s="54">
        <f t="array" ref="E229">if($C229="Mangrove",index('Mangrove extent'!$A$5:$X1000,match($A229,'Mangrove extent'!$A$5:$A1000,0),match('Mangrove extent'!$C$4,'Mangrove extent'!$A$5:$X$5,0)), if($C229="Seagrass", "NoData", IF($C229="Salt marsh", "NoData")))</f>
        <v/>
      </c>
      <c r="F229" s="54">
        <f t="array" ref="F229">if($C229="Mangrove",index('Mangrove protected area'!$A$5:$AG1000,match($A229,'Mangrove protected area'!$A$5:$A1000,0),match('Mangrove protected area'!$B$4,'Mangrove protected area'!$A$5:$AG$5,0)), "NoData")</f>
        <v/>
      </c>
      <c r="G229" s="101" t="inlineStr">
        <is>
          <t>Global Mangrove Watch dataset for mangrove extent v4</t>
        </is>
      </c>
      <c r="H229" s="101" t="inlineStr">
        <is>
          <t>Global Mangrove Watch dataset for mangrove extent v4</t>
        </is>
      </c>
      <c r="I229" s="101" t="inlineStr">
        <is>
          <t>Global Mangrove Watch dataset for mangrove extent v4</t>
        </is>
      </c>
      <c r="J229" s="197" t="n"/>
      <c r="K229" s="197" t="n"/>
      <c r="L229" s="197" t="n"/>
      <c r="M229" s="197" t="n"/>
      <c r="N229" s="197" t="n"/>
      <c r="O229" s="197" t="n"/>
      <c r="P229" s="197" t="n"/>
      <c r="Q229" s="197" t="n"/>
      <c r="R229" s="197" t="n"/>
      <c r="S229" s="197" t="n"/>
      <c r="T229" s="197" t="n"/>
      <c r="U229" s="197" t="n"/>
    </row>
    <row r="230" ht="12.75" customHeight="1" s="198">
      <c r="A230" s="101" t="inlineStr">
        <is>
          <t>Zambia</t>
        </is>
      </c>
      <c r="B230" s="62">
        <f t="array" ref="B230">INDEX(Countries!$D$2:$D$255, MATCH(A230, Countries!$B$2:$B$255, 0))
</f>
        <v/>
      </c>
      <c r="C230" s="89" t="inlineStr">
        <is>
          <t>Mangrove</t>
        </is>
      </c>
      <c r="D230" s="54">
        <f t="array" ref="D230">if($C230="Mangrove",index('Mangrove extent'!$A$5:$X1000,match($A230,'Mangrove extent'!$A$5:$A1000,0),match('Mangrove extent'!$B$4,'Mangrove extent'!$A$5:$X$5,0)), if($C230="Seagrass", index('Seagrass extent'!$A$5:$I$257,match($A230,'Seagrass extent'!$A$5:$A1000,0),match('Seagrass extent'!$B$4,'Seagrass extent'!$A$5:$I$5,0)),"" ))</f>
        <v/>
      </c>
      <c r="E230" s="54">
        <f t="array" ref="E230">if($C230="Mangrove",index('Mangrove extent'!$A$5:$X1000,match($A230,'Mangrove extent'!$A$5:$A1000,0),match('Mangrove extent'!$C$4,'Mangrove extent'!$A$5:$X$5,0)), if($C230="Seagrass", "NoData", IF($C230="Salt marsh", "NoData")))</f>
        <v/>
      </c>
      <c r="F230" s="54">
        <f t="array" ref="F230">if($C230="Mangrove",index('Mangrove protected area'!$A$5:$AG1000,match($A230,'Mangrove protected area'!$A$5:$A1000,0),match('Mangrove protected area'!$B$4,'Mangrove protected area'!$A$5:$AG$5,0)), "NoData")</f>
        <v/>
      </c>
      <c r="G230" s="101" t="inlineStr">
        <is>
          <t>Global Mangrove Watch dataset for mangrove extent v4</t>
        </is>
      </c>
      <c r="H230" s="101" t="inlineStr">
        <is>
          <t>Global Mangrove Watch dataset for mangrove extent v4</t>
        </is>
      </c>
      <c r="I230" s="101" t="inlineStr">
        <is>
          <t>Global Mangrove Watch dataset for mangrove extent v4</t>
        </is>
      </c>
      <c r="J230" s="197" t="n"/>
      <c r="K230" s="197" t="n"/>
      <c r="L230" s="197" t="n"/>
      <c r="M230" s="197" t="n"/>
      <c r="N230" s="197" t="n"/>
      <c r="O230" s="197" t="n"/>
      <c r="P230" s="197" t="n"/>
      <c r="Q230" s="197" t="n"/>
      <c r="R230" s="197" t="n"/>
      <c r="S230" s="197" t="n"/>
      <c r="T230" s="197" t="n"/>
      <c r="U230" s="197" t="n"/>
    </row>
    <row r="231" ht="12.75" customHeight="1" s="198">
      <c r="A231" s="101" t="inlineStr">
        <is>
          <t>Zimbabwe</t>
        </is>
      </c>
      <c r="B231" s="62">
        <f t="array" ref="B231">INDEX(Countries!$D$2:$D$255, MATCH(A231, Countries!$B$2:$B$255, 0))
</f>
        <v/>
      </c>
      <c r="C231" s="89" t="inlineStr">
        <is>
          <t>Mangrove</t>
        </is>
      </c>
      <c r="D231" s="54">
        <f t="array" ref="D231">if($C231="Mangrove",index('Mangrove extent'!$A$5:$X1000,match($A231,'Mangrove extent'!$A$5:$A1000,0),match('Mangrove extent'!$B$4,'Mangrove extent'!$A$5:$X$5,0)), if($C231="Seagrass", index('Seagrass extent'!$A$5:$I$257,match($A231,'Seagrass extent'!$A$5:$A1000,0),match('Seagrass extent'!$B$4,'Seagrass extent'!$A$5:$I$5,0)),"" ))</f>
        <v/>
      </c>
      <c r="E231" s="54">
        <f t="array" ref="E231">if($C231="Mangrove",index('Mangrove extent'!$A$5:$X1000,match($A231,'Mangrove extent'!$A$5:$A1000,0),match('Mangrove extent'!$C$4,'Mangrove extent'!$A$5:$X$5,0)), if($C231="Seagrass", "NoData", IF($C231="Salt marsh", "NoData")))</f>
        <v/>
      </c>
      <c r="F231" s="54">
        <f t="array" ref="F231">if($C231="Mangrove",index('Mangrove protected area'!$A$5:$AG1000,match($A231,'Mangrove protected area'!$A$5:$A1000,0),match('Mangrove protected area'!$B$4,'Mangrove protected area'!$A$5:$AG$5,0)), "NoData")</f>
        <v/>
      </c>
      <c r="G231" s="101" t="inlineStr">
        <is>
          <t>Global Mangrove Watch dataset for mangrove extent v4</t>
        </is>
      </c>
      <c r="H231" s="101" t="inlineStr">
        <is>
          <t>Global Mangrove Watch dataset for mangrove extent v4</t>
        </is>
      </c>
      <c r="I231" s="101" t="inlineStr">
        <is>
          <t>Global Mangrove Watch dataset for mangrove extent v4</t>
        </is>
      </c>
      <c r="J231" s="197" t="n"/>
      <c r="K231" s="197" t="n"/>
      <c r="L231" s="197" t="n"/>
      <c r="M231" s="197" t="n"/>
      <c r="N231" s="197" t="n"/>
      <c r="O231" s="197" t="n"/>
      <c r="P231" s="197" t="n"/>
      <c r="Q231" s="197" t="n"/>
      <c r="R231" s="197" t="n"/>
      <c r="S231" s="197" t="n"/>
      <c r="T231" s="197" t="n"/>
      <c r="U231" s="197" t="n"/>
    </row>
    <row r="232" ht="12.75" customHeight="1" s="198">
      <c r="A232" s="101" t="inlineStr">
        <is>
          <t>Saint Barthélemy</t>
        </is>
      </c>
      <c r="B232" s="62">
        <f t="array" ref="B232">INDEX(Countries!$D$2:$D$255, MATCH(A232, Countries!$B$2:$B$255, 0))
</f>
        <v/>
      </c>
      <c r="C232" s="89" t="inlineStr">
        <is>
          <t>Mangrove</t>
        </is>
      </c>
      <c r="D232" s="54">
        <f t="array" ref="D232">if($C232="Mangrove",index('Mangrove extent'!$A$5:$X1000,match($A232,'Mangrove extent'!$A$5:$A1000,0),match('Mangrove extent'!$B$4,'Mangrove extent'!$A$5:$X$5,0)), if($C232="Seagrass", index('Seagrass extent'!$A$5:$I$257,match($A232,'Seagrass extent'!$A$5:$A1000,0),match('Seagrass extent'!$B$4,'Seagrass extent'!$A$5:$I$5,0)),"" ))</f>
        <v/>
      </c>
      <c r="E232" s="54">
        <f t="array" ref="E232">if($C232="Mangrove",index('Mangrove extent'!$A$5:$X1000,match($A232,'Mangrove extent'!$A$5:$A1000,0),match('Mangrove extent'!$C$4,'Mangrove extent'!$A$5:$X$5,0)), if($C232="Seagrass", "NoData", IF($C232="Salt marsh", "NoData")))</f>
        <v/>
      </c>
      <c r="F232" s="54">
        <f t="array" ref="F232">if($C232="Mangrove",index('Mangrove protected area'!$A$5:$AG1000,match($A232,'Mangrove protected area'!$A$5:$A1000,0),match('Mangrove protected area'!$B$4,'Mangrove protected area'!$A$5:$AG$5,0)), "NoData")</f>
        <v/>
      </c>
      <c r="G232" s="101" t="inlineStr">
        <is>
          <t>Global Mangrove Watch dataset for mangrove extent v4</t>
        </is>
      </c>
      <c r="H232" s="101" t="inlineStr">
        <is>
          <t>Global Mangrove Watch dataset for mangrove extent v4</t>
        </is>
      </c>
      <c r="I232" s="101" t="inlineStr">
        <is>
          <t>Global Mangrove Watch dataset for mangrove extent v4</t>
        </is>
      </c>
      <c r="J232" s="197" t="n"/>
      <c r="K232" s="197" t="n"/>
      <c r="L232" s="197" t="n"/>
      <c r="M232" s="197" t="n"/>
      <c r="N232" s="197" t="n"/>
      <c r="O232" s="197" t="n"/>
      <c r="P232" s="197" t="n"/>
      <c r="Q232" s="197" t="n"/>
      <c r="R232" s="197" t="n"/>
      <c r="S232" s="197" t="n"/>
      <c r="T232" s="197" t="n"/>
      <c r="U232" s="197" t="n"/>
    </row>
    <row r="233" ht="12.75" customHeight="1" s="198">
      <c r="A233" s="101" t="inlineStr">
        <is>
          <t>Cocos Islands</t>
        </is>
      </c>
      <c r="B233" s="62">
        <f t="array" ref="B233">INDEX(Countries!$D$2:$D$255, MATCH(A233, Countries!$B$2:$B$255, 0))
</f>
        <v/>
      </c>
      <c r="C233" s="89" t="inlineStr">
        <is>
          <t>Mangrove</t>
        </is>
      </c>
      <c r="D233" s="54">
        <f t="array" ref="D233">if($C233="Mangrove",index('Mangrove extent'!$A$5:$X1000,match($A233,'Mangrove extent'!$A$5:$A1000,0),match('Mangrove extent'!$B$4,'Mangrove extent'!$A$5:$X$5,0)), if($C233="Seagrass", index('Seagrass extent'!$A$5:$I$257,match($A233,'Seagrass extent'!$A$5:$A1000,0),match('Seagrass extent'!$B$4,'Seagrass extent'!$A$5:$I$5,0)),"" ))</f>
        <v/>
      </c>
      <c r="E233" s="54">
        <f t="array" ref="E233">if($C233="Mangrove",index('Mangrove extent'!$A$5:$X1000,match($A233,'Mangrove extent'!$A$5:$A1000,0),match('Mangrove extent'!$C$4,'Mangrove extent'!$A$5:$X$5,0)), if($C233="Seagrass", "NoData", IF($C233="Salt marsh", "NoData")))</f>
        <v/>
      </c>
      <c r="F233" s="54">
        <f t="array" ref="F233">if($C233="Mangrove",index('Mangrove protected area'!$A$5:$AG1000,match($A233,'Mangrove protected area'!$A$5:$A1000,0),match('Mangrove protected area'!$B$4,'Mangrove protected area'!$A$5:$AG$5,0)), "NoData")</f>
        <v/>
      </c>
      <c r="G233" s="101" t="inlineStr">
        <is>
          <t>Global Mangrove Watch dataset for mangrove extent v4</t>
        </is>
      </c>
      <c r="H233" s="101" t="inlineStr">
        <is>
          <t>Global Mangrove Watch dataset for mangrove extent v4</t>
        </is>
      </c>
      <c r="I233" s="101" t="inlineStr">
        <is>
          <t>Global Mangrove Watch dataset for mangrove extent v4</t>
        </is>
      </c>
      <c r="J233" s="197" t="n"/>
      <c r="K233" s="197" t="n"/>
      <c r="L233" s="197" t="n"/>
      <c r="M233" s="197" t="n"/>
      <c r="N233" s="197" t="n"/>
      <c r="O233" s="197" t="n"/>
      <c r="P233" s="197" t="n"/>
      <c r="Q233" s="197" t="n"/>
      <c r="R233" s="197" t="n"/>
      <c r="S233" s="197" t="n"/>
      <c r="T233" s="197" t="n"/>
      <c r="U233" s="197" t="n"/>
    </row>
    <row r="234" ht="12.75" customHeight="1" s="198">
      <c r="A234" s="101" t="inlineStr">
        <is>
          <t>Christmas Island</t>
        </is>
      </c>
      <c r="B234" s="62">
        <f t="array" ref="B234">INDEX(Countries!$D$2:$D$255, MATCH(A234, Countries!$B$2:$B$255, 0))
</f>
        <v/>
      </c>
      <c r="C234" s="89" t="inlineStr">
        <is>
          <t>Mangrove</t>
        </is>
      </c>
      <c r="D234" s="54">
        <f t="array" ref="D234">if($C234="Mangrove",index('Mangrove extent'!$A$5:$X1000,match($A234,'Mangrove extent'!$A$5:$A1000,0),match('Mangrove extent'!$B$4,'Mangrove extent'!$A$5:$X$5,0)), if($C234="Seagrass", index('Seagrass extent'!$A$5:$I$257,match($A234,'Seagrass extent'!$A$5:$A1000,0),match('Seagrass extent'!$B$4,'Seagrass extent'!$A$5:$I$5,0)),"" ))</f>
        <v/>
      </c>
      <c r="E234" s="54">
        <f t="array" ref="E234">if($C234="Mangrove",index('Mangrove extent'!$A$5:$X1000,match($A234,'Mangrove extent'!$A$5:$A1000,0),match('Mangrove extent'!$C$4,'Mangrove extent'!$A$5:$X$5,0)), if($C234="Seagrass", "NoData", IF($C234="Salt marsh", "NoData")))</f>
        <v/>
      </c>
      <c r="F234" s="54">
        <f t="array" ref="F234">if($C234="Mangrove",index('Mangrove protected area'!$A$5:$AG1000,match($A234,'Mangrove protected area'!$A$5:$A1000,0),match('Mangrove protected area'!$B$4,'Mangrove protected area'!$A$5:$AG$5,0)), "NoData")</f>
        <v/>
      </c>
      <c r="G234" s="101" t="inlineStr">
        <is>
          <t>Global Mangrove Watch dataset for mangrove extent v4</t>
        </is>
      </c>
      <c r="H234" s="101" t="inlineStr">
        <is>
          <t>Global Mangrove Watch dataset for mangrove extent v4</t>
        </is>
      </c>
      <c r="I234" s="101" t="inlineStr">
        <is>
          <t>Global Mangrove Watch dataset for mangrove extent v4</t>
        </is>
      </c>
      <c r="J234" s="197" t="n"/>
      <c r="K234" s="197" t="n"/>
      <c r="L234" s="197" t="n"/>
      <c r="M234" s="197" t="n"/>
      <c r="N234" s="197" t="n"/>
      <c r="O234" s="197" t="n"/>
      <c r="P234" s="197" t="n"/>
      <c r="Q234" s="197" t="n"/>
      <c r="R234" s="197" t="n"/>
      <c r="S234" s="197" t="n"/>
      <c r="T234" s="197" t="n"/>
      <c r="U234" s="197" t="n"/>
    </row>
    <row r="235" ht="12.75" customHeight="1" s="198">
      <c r="A235" s="101" t="inlineStr">
        <is>
          <t>United States</t>
        </is>
      </c>
      <c r="B235" s="62">
        <f t="array" ref="B235">INDEX(Countries!$D$2:$D$255, MATCH(A235, Countries!$B$2:$B$255, 0))
</f>
        <v/>
      </c>
      <c r="C235" s="89" t="inlineStr">
        <is>
          <t>Seagrass</t>
        </is>
      </c>
      <c r="D235" s="54">
        <f t="array" ref="D235">if($C235="Mangrove",index('Mangrove extent'!$A$5:$X1000,match($A235,'Mangrove extent'!$A$5:$A1000,0),match('Mangrove extent'!$B$4,'Mangrove extent'!$A$5:$X$5,0)), if($C235="Seagrass", index('Seagrass extent'!$A$5:$I$257,match($A235,'Seagrass extent'!$A$5:$A1000,0),match('Seagrass extent'!$B$4,'Seagrass extent'!$A$5:$I$5,0)),"" ))</f>
        <v/>
      </c>
      <c r="E235" s="54">
        <f t="array" ref="E235">if($C235="Mangrove",index('Mangrove extent'!$A$5:$X1000,match($A235,'Mangrove extent'!$A$5:$A1000,0),match('Mangrove extent'!$C$4,'Mangrove extent'!$A$5:$X$5,0)), if($C235="Seagrass", "NoData", IF($C235="Salt marsh", "NoData")))</f>
        <v/>
      </c>
      <c r="F235" s="54">
        <f t="array" ref="F235">if($C235="Mangrove",index('Mangrove protected area'!$A$5:$AG1000,match($A235,'Mangrove protected area'!$A$5:$A1000,0),match('Mangrove protected area'!$B$4,'Mangrove protected area'!$A$5:$AG$5,0)), "NoData")</f>
        <v/>
      </c>
      <c r="G235" s="101" t="inlineStr">
        <is>
          <t>Seagrass extent from WCMC</t>
        </is>
      </c>
      <c r="H235" s="101" t="n"/>
      <c r="I235" s="101" t="n"/>
      <c r="J235" s="197" t="n"/>
      <c r="K235" s="197" t="n"/>
      <c r="L235" s="197" t="n"/>
      <c r="M235" s="197" t="n"/>
      <c r="N235" s="197" t="n"/>
      <c r="O235" s="197" t="n"/>
      <c r="P235" s="197" t="n"/>
      <c r="Q235" s="197" t="n"/>
      <c r="R235" s="197" t="n"/>
      <c r="S235" s="197" t="n"/>
      <c r="T235" s="197" t="n"/>
      <c r="U235" s="197" t="n"/>
    </row>
    <row r="236" ht="12.75" customHeight="1" s="198">
      <c r="A236" s="101" t="inlineStr">
        <is>
          <t>Indonesia</t>
        </is>
      </c>
      <c r="B236" s="62">
        <f t="array" ref="B236">INDEX(Countries!$D$2:$D$255, MATCH(A236, Countries!$B$2:$B$255, 0))
</f>
        <v/>
      </c>
      <c r="C236" s="89" t="inlineStr">
        <is>
          <t>Seagrass</t>
        </is>
      </c>
      <c r="D236" s="54">
        <f t="array" ref="D236">if($C236="Mangrove",index('Mangrove extent'!$A$5:$X$128,match($A236,'Mangrove extent'!$A$5:$A1000,0),match('Mangrove extent'!$B$4,'Mangrove extent'!$A$5:$X$5,0)), if($C236="Seagrass", index('Seagrass extent'!$A$5:$I$257,match($A236,'Seagrass extent'!$A$5:$A1000,0),match('Seagrass extent'!$B$4,'Seagrass extent'!$A$5:$I$5,0)),"" ))</f>
        <v/>
      </c>
      <c r="E236" s="54">
        <f t="array" ref="E236">if($C236="Mangrove",index('Mangrove extent'!$A$5:$X1000,match($A236,'Mangrove extent'!$A$5:$A1000,0),match('Mangrove extent'!$C$4,'Mangrove extent'!$A$5:$X$5,0)), if($C236="Seagrass", "NoData", IF($C236="Salt marsh", "NoData")))</f>
        <v/>
      </c>
      <c r="F236" s="54">
        <f t="array" ref="F236">if($C236="Mangrove",index('Mangrove protected area'!$A$5:$AG1000,match($A236,'Mangrove protected area'!$A$5:$A1000,0),match('Mangrove protected area'!$B$4,'Mangrove protected area'!$A$5:$AG$5,0)), "NoData")</f>
        <v/>
      </c>
      <c r="G236" s="101" t="inlineStr">
        <is>
          <t>Seagrass extent from WCMC</t>
        </is>
      </c>
      <c r="H236" s="101" t="n"/>
      <c r="I236" s="101" t="n"/>
      <c r="J236" s="197" t="n"/>
      <c r="K236" s="197" t="n"/>
      <c r="L236" s="197" t="n"/>
      <c r="M236" s="197" t="n"/>
      <c r="N236" s="197" t="n"/>
      <c r="O236" s="197" t="n"/>
      <c r="P236" s="197" t="n"/>
      <c r="Q236" s="197" t="n"/>
      <c r="R236" s="197" t="n"/>
      <c r="S236" s="197" t="n"/>
      <c r="T236" s="197" t="n"/>
      <c r="U236" s="197" t="n"/>
    </row>
    <row r="237" ht="12.75" customHeight="1" s="198">
      <c r="A237" s="101" t="inlineStr">
        <is>
          <t>Australia</t>
        </is>
      </c>
      <c r="B237" s="62">
        <f t="array" ref="B237">INDEX(Countries!$D$2:$D$255, MATCH(A237, Countries!$B$2:$B$255, 0))
</f>
        <v/>
      </c>
      <c r="C237" s="89" t="inlineStr">
        <is>
          <t>Seagrass</t>
        </is>
      </c>
      <c r="D237" s="54">
        <f t="array" ref="D237">if($C237="Mangrove",index('Mangrove extent'!$A$5:$X$128,match($A237,'Mangrove extent'!$A$5:$A1000,0),match('Mangrove extent'!$B$4,'Mangrove extent'!$A$5:$X$5,0)), if($C237="Seagrass", index('Seagrass extent'!$A$5:$I$257,match($A237,'Seagrass extent'!$A$5:$A1000,0),match('Seagrass extent'!$B$4,'Seagrass extent'!$A$5:$I$5,0)),"" ))</f>
        <v/>
      </c>
      <c r="E237" s="54">
        <f t="array" ref="E237">if($C237="Mangrove",index('Mangrove extent'!$A$5:$X1000,match($A237,'Mangrove extent'!$A$5:$A1000,0),match('Mangrove extent'!$C$4,'Mangrove extent'!$A$5:$X$5,0)), if($C237="Seagrass", "NoData", IF($C237="Salt marsh", "NoData")))</f>
        <v/>
      </c>
      <c r="F237" s="54">
        <f t="array" ref="F237">if($C237="Mangrove",index('Mangrove protected area'!$A$5:$AG1000,match($A237,'Mangrove protected area'!$A$5:$A1000,0),match('Mangrove protected area'!$B$4,'Mangrove protected area'!$A$5:$AG$5,0)), "NoData")</f>
        <v/>
      </c>
      <c r="G237" s="101" t="inlineStr">
        <is>
          <t>Seagrass extent from WCMC</t>
        </is>
      </c>
      <c r="H237" s="101" t="n"/>
      <c r="I237" s="101" t="n"/>
      <c r="J237" s="197" t="n"/>
      <c r="K237" s="197" t="n"/>
      <c r="L237" s="197" t="n"/>
      <c r="M237" s="197" t="n"/>
      <c r="N237" s="197" t="n"/>
      <c r="O237" s="197" t="n"/>
      <c r="P237" s="197" t="n"/>
      <c r="Q237" s="197" t="n"/>
      <c r="R237" s="197" t="n"/>
      <c r="S237" s="197" t="n"/>
      <c r="T237" s="197" t="n"/>
      <c r="U237" s="197" t="n"/>
    </row>
    <row r="238" ht="12.75" customHeight="1" s="198">
      <c r="A238" s="101" t="inlineStr">
        <is>
          <t>The Bahamas</t>
        </is>
      </c>
      <c r="B238" s="62">
        <f t="array" ref="B238">INDEX(Countries!$D$2:$D$255, MATCH(A238, Countries!$B$2:$B$255, 0))
</f>
        <v/>
      </c>
      <c r="C238" s="89" t="inlineStr">
        <is>
          <t>Seagrass</t>
        </is>
      </c>
      <c r="D238" s="54">
        <f t="array" ref="D238">if($C238="Mangrove",index('Mangrove extent'!$A$5:$X$128,match($A238,'Mangrove extent'!$A$5:$A1000,0),match('Mangrove extent'!$B$4,'Mangrove extent'!$A$5:$X$5,0)), if($C238="Seagrass", index('Seagrass extent'!$A$5:$I$257,match($A238,'Seagrass extent'!$A$5:$A1000,0),match('Seagrass extent'!$B$4,'Seagrass extent'!$A$5:$I$5,0)),"" ))</f>
        <v/>
      </c>
      <c r="E238" s="54">
        <f t="array" ref="E238">if($C238="Mangrove",index('Mangrove extent'!$A$5:$X1000,match($A238,'Mangrove extent'!$A$5:$A1000,0),match('Mangrove extent'!$C$4,'Mangrove extent'!$A$5:$X$5,0)), if($C238="Seagrass", "NoData", IF($C238="Salt marsh", "NoData")))</f>
        <v/>
      </c>
      <c r="F238" s="54">
        <f t="array" ref="F238">if($C238="Mangrove",index('Mangrove protected area'!$A$5:$AG1000,match($A238,'Mangrove protected area'!$A$5:$A1000,0),match('Mangrove protected area'!$B$4,'Mangrove protected area'!$A$5:$AG$5,0)), "NoData")</f>
        <v/>
      </c>
      <c r="G238" s="101" t="inlineStr">
        <is>
          <t>Seagrass extent from WCMC</t>
        </is>
      </c>
      <c r="H238" s="101" t="n"/>
      <c r="I238" s="101" t="n"/>
      <c r="J238" s="197" t="n"/>
      <c r="K238" s="197" t="n"/>
      <c r="L238" s="197" t="n"/>
      <c r="M238" s="197" t="n"/>
      <c r="N238" s="197" t="n"/>
      <c r="O238" s="197" t="n"/>
      <c r="P238" s="197" t="n"/>
      <c r="Q238" s="197" t="n"/>
      <c r="R238" s="197" t="n"/>
      <c r="S238" s="197" t="n"/>
      <c r="T238" s="197" t="n"/>
      <c r="U238" s="197" t="n"/>
    </row>
    <row r="239" ht="12.75" customHeight="1" s="198">
      <c r="A239" s="101" t="inlineStr">
        <is>
          <t>Kenya</t>
        </is>
      </c>
      <c r="B239" s="62">
        <f t="array" ref="B239">INDEX(Countries!$D$2:$D$255, MATCH(A239, Countries!$B$2:$B$255, 0))
</f>
        <v/>
      </c>
      <c r="C239" s="89" t="inlineStr">
        <is>
          <t>Seagrass</t>
        </is>
      </c>
      <c r="D239" s="54">
        <f t="array" ref="D239">if($C239="Mangrove",index('Mangrove extent'!$A$5:$X$128,match($A239,'Mangrove extent'!$A$5:$A1000,0),match('Mangrove extent'!$B$4,'Mangrove extent'!$A$5:$X$5,0)), if($C239="Seagrass", index('Seagrass extent'!$A$5:$I$257,match($A239,'Seagrass extent'!$A$5:$A1000,0),match('Seagrass extent'!$B$4,'Seagrass extent'!$A$5:$I$5,0)),"" ))</f>
        <v/>
      </c>
      <c r="E239" s="54">
        <f t="array" ref="E239">if($C239="Mangrove",index('Mangrove extent'!$A$5:$X1000,match($A239,'Mangrove extent'!$A$5:$A1000,0),match('Mangrove extent'!$C$4,'Mangrove extent'!$A$5:$X$5,0)), if($C239="Seagrass", "NoData", IF($C239="Salt marsh", "NoData")))</f>
        <v/>
      </c>
      <c r="F239" s="54">
        <f t="array" ref="F239">if($C239="Mangrove",index('Mangrove protected area'!$A$5:$AG1000,match($A239,'Mangrove protected area'!$A$5:$A1000,0),match('Mangrove protected area'!$B$4,'Mangrove protected area'!$A$5:$AG$5,0)), "NoData")</f>
        <v/>
      </c>
      <c r="G239" s="101" t="inlineStr">
        <is>
          <t>Seagrass extent from WCMC</t>
        </is>
      </c>
      <c r="H239" s="101" t="n"/>
      <c r="I239" s="101" t="n"/>
      <c r="J239" s="197" t="n"/>
      <c r="K239" s="197" t="n"/>
      <c r="L239" s="197" t="n"/>
      <c r="M239" s="197" t="n"/>
      <c r="N239" s="197" t="n"/>
      <c r="O239" s="197" t="n"/>
      <c r="P239" s="197" t="n"/>
      <c r="Q239" s="197" t="n"/>
      <c r="R239" s="197" t="n"/>
      <c r="S239" s="197" t="n"/>
      <c r="T239" s="197" t="n"/>
      <c r="U239" s="197" t="n"/>
    </row>
    <row r="240" ht="12.75" customHeight="1" s="198">
      <c r="A240" s="101" t="inlineStr">
        <is>
          <t>Mexico</t>
        </is>
      </c>
      <c r="B240" s="62">
        <f t="array" ref="B240">INDEX(Countries!$D$2:$D$255, MATCH(A240, Countries!$B$2:$B$255, 0))
</f>
        <v/>
      </c>
      <c r="C240" s="89" t="inlineStr">
        <is>
          <t>Seagrass</t>
        </is>
      </c>
      <c r="D240" s="54">
        <f t="array" ref="D240">if($C240="Mangrove",index('Mangrove extent'!$A$5:$X$128,match($A240,'Mangrove extent'!$A$5:$A1000,0),match('Mangrove extent'!$B$4,'Mangrove extent'!$A$5:$X$5,0)), if($C240="Seagrass", index('Seagrass extent'!$A$5:$I$257,match($A240,'Seagrass extent'!$A$5:$A1000,0),match('Seagrass extent'!$B$4,'Seagrass extent'!$A$5:$I$5,0)),"" ))</f>
        <v/>
      </c>
      <c r="E240" s="54">
        <f t="array" ref="E240">if($C240="Mangrove",index('Mangrove extent'!$A$5:$X1000,match($A240,'Mangrove extent'!$A$5:$A1000,0),match('Mangrove extent'!$C$4,'Mangrove extent'!$A$5:$X$5,0)), if($C240="Seagrass", "NoData", IF($C240="Salt marsh", "NoData")))</f>
        <v/>
      </c>
      <c r="F240" s="54">
        <f t="array" ref="F240">if($C240="Mangrove",index('Mangrove protected area'!$A$5:$AG1000,match($A240,'Mangrove protected area'!$A$5:$A1000,0),match('Mangrove protected area'!$B$4,'Mangrove protected area'!$A$5:$AG$5,0)), "NoData")</f>
        <v/>
      </c>
      <c r="G240" s="101" t="inlineStr">
        <is>
          <t>Seagrass extent from WCMC</t>
        </is>
      </c>
      <c r="H240" s="101" t="n"/>
      <c r="I240" s="101" t="n"/>
      <c r="J240" s="197" t="n"/>
      <c r="K240" s="197" t="n"/>
      <c r="L240" s="197" t="n"/>
      <c r="M240" s="197" t="n"/>
      <c r="N240" s="197" t="n"/>
      <c r="O240" s="197" t="n"/>
      <c r="P240" s="197" t="n"/>
      <c r="Q240" s="197" t="n"/>
      <c r="R240" s="197" t="n"/>
      <c r="S240" s="197" t="n"/>
      <c r="T240" s="197" t="n"/>
      <c r="U240" s="197" t="n"/>
    </row>
    <row r="241" ht="12.75" customHeight="1" s="198">
      <c r="A241" s="101" t="inlineStr">
        <is>
          <t>Colombia</t>
        </is>
      </c>
      <c r="B241" s="62">
        <f t="array" ref="B241">INDEX(Countries!$D$2:$D$255, MATCH(A241, Countries!$B$2:$B$255, 0))
</f>
        <v/>
      </c>
      <c r="C241" s="89" t="inlineStr">
        <is>
          <t>Seagrass</t>
        </is>
      </c>
      <c r="D241" s="54">
        <f t="array" ref="D241">if($C241="Mangrove",index('Mangrove extent'!$A$5:$X$128,match($A241,'Mangrove extent'!$A$5:$A1000,0),match('Mangrove extent'!$B$4,'Mangrove extent'!$A$5:$X$5,0)), if($C241="Seagrass", index('Seagrass extent'!$A$5:$I$257,match($A241,'Seagrass extent'!$A$5:$A1000,0),match('Seagrass extent'!$B$4,'Seagrass extent'!$A$5:$I$5,0)),"" ))</f>
        <v/>
      </c>
      <c r="E241" s="54">
        <f t="array" ref="E241">if($C241="Mangrove",index('Mangrove extent'!$A$5:$X1000,match($A241,'Mangrove extent'!$A$5:$A1000,0),match('Mangrove extent'!$C$4,'Mangrove extent'!$A$5:$X$5,0)), if($C241="Seagrass", "NoData", IF($C241="Salt marsh", "NoData")))</f>
        <v/>
      </c>
      <c r="F241" s="54">
        <f t="array" ref="F241">if($C241="Mangrove",index('Mangrove protected area'!$A$5:$AG1000,match($A241,'Mangrove protected area'!$A$5:$A1000,0),match('Mangrove protected area'!$B$4,'Mangrove protected area'!$A$5:$AG$5,0)), "NoData")</f>
        <v/>
      </c>
      <c r="G241" s="101" t="inlineStr">
        <is>
          <t>Seagrass extent from WCMC</t>
        </is>
      </c>
      <c r="H241" s="101" t="n"/>
      <c r="I241" s="101" t="n"/>
      <c r="J241" s="197" t="n"/>
      <c r="K241" s="197" t="n"/>
      <c r="L241" s="197" t="n"/>
      <c r="M241" s="197" t="n"/>
      <c r="N241" s="197" t="n"/>
      <c r="O241" s="197" t="n"/>
      <c r="P241" s="197" t="n"/>
      <c r="Q241" s="197" t="n"/>
      <c r="R241" s="197" t="n"/>
      <c r="S241" s="197" t="n"/>
      <c r="T241" s="197" t="n"/>
      <c r="U241" s="197" t="n"/>
    </row>
    <row r="242" ht="12.75" customHeight="1" s="198">
      <c r="A242" s="101" t="inlineStr">
        <is>
          <t>India</t>
        </is>
      </c>
      <c r="B242" s="62">
        <f t="array" ref="B242">INDEX(Countries!$D$2:$D$255, MATCH(A242, Countries!$B$2:$B$255, 0))
</f>
        <v/>
      </c>
      <c r="C242" s="89" t="inlineStr">
        <is>
          <t>Seagrass</t>
        </is>
      </c>
      <c r="D242" s="54">
        <f t="array" ref="D242">if($C242="Mangrove",index('Mangrove extent'!$A$5:$X$128,match($A242,'Mangrove extent'!$A$5:$A1000,0),match('Mangrove extent'!$B$4,'Mangrove extent'!$A$5:$X$5,0)), if($C242="Seagrass", index('Seagrass extent'!$A$5:$I$257,match($A242,'Seagrass extent'!$A$5:$A1000,0),match('Seagrass extent'!$B$4,'Seagrass extent'!$A$5:$I$5,0)),"" ))</f>
        <v/>
      </c>
      <c r="E242" s="54">
        <f t="array" ref="E242">if($C242="Mangrove",index('Mangrove extent'!$A$5:$X1000,match($A242,'Mangrove extent'!$A$5:$A1000,0),match('Mangrove extent'!$C$4,'Mangrove extent'!$A$5:$X$5,0)), if($C242="Seagrass", "NoData", IF($C242="Salt marsh", "NoData")))</f>
        <v/>
      </c>
      <c r="F242" s="54">
        <f t="array" ref="F242">if($C242="Mangrove",index('Mangrove protected area'!$A$5:$AG1000,match($A242,'Mangrove protected area'!$A$5:$A1000,0),match('Mangrove protected area'!$B$4,'Mangrove protected area'!$A$5:$AG$5,0)), "NoData")</f>
        <v/>
      </c>
      <c r="G242" s="101" t="inlineStr">
        <is>
          <t>Seagrass extent from WCMC</t>
        </is>
      </c>
      <c r="H242" s="101" t="n"/>
      <c r="I242" s="101" t="n"/>
      <c r="J242" s="197" t="n"/>
      <c r="K242" s="197" t="n"/>
      <c r="L242" s="197" t="n"/>
      <c r="M242" s="197" t="n"/>
      <c r="N242" s="197" t="n"/>
      <c r="O242" s="197" t="n"/>
      <c r="P242" s="197" t="n"/>
      <c r="Q242" s="197" t="n"/>
      <c r="R242" s="197" t="n"/>
      <c r="S242" s="197" t="n"/>
      <c r="T242" s="197" t="n"/>
      <c r="U242" s="197" t="n"/>
    </row>
    <row r="243" ht="12.75" customHeight="1" s="198">
      <c r="A243" s="101" t="inlineStr">
        <is>
          <t>China</t>
        </is>
      </c>
      <c r="B243" s="62">
        <f t="array" ref="B243">INDEX(Countries!$D$2:$D$255, MATCH(A243, Countries!$B$2:$B$255, 0))
</f>
        <v/>
      </c>
      <c r="C243" s="89" t="inlineStr">
        <is>
          <t>Seagrass</t>
        </is>
      </c>
      <c r="D243" s="54">
        <f t="array" ref="D243">if($C243="Mangrove",index('Mangrove extent'!$A$5:$X$128,match($A243,'Mangrove extent'!$A$5:$A1000,0),match('Mangrove extent'!$B$4,'Mangrove extent'!$A$5:$X$5,0)), if($C243="Seagrass", index('Seagrass extent'!$A$5:$I$257,match($A243,'Seagrass extent'!$A$5:$A1000,0),match('Seagrass extent'!$B$4,'Seagrass extent'!$A$5:$I$5,0)),"" ))</f>
        <v/>
      </c>
      <c r="E243" s="54">
        <f t="array" ref="E243">if($C243="Mangrove",index('Mangrove extent'!$A$5:$X1000,match($A243,'Mangrove extent'!$A$5:$A1000,0),match('Mangrove extent'!$C$4,'Mangrove extent'!$A$5:$X$5,0)), if($C243="Seagrass", "NoData", IF($C243="Salt marsh", "NoData")))</f>
        <v/>
      </c>
      <c r="F243" s="54">
        <f t="array" ref="F243">if($C243="Mangrove",index('Mangrove protected area'!$A$5:$AG1000,match($A243,'Mangrove protected area'!$A$5:$A1000,0),match('Mangrove protected area'!$B$4,'Mangrove protected area'!$A$5:$AG$5,0)), "NoData")</f>
        <v/>
      </c>
      <c r="G243" s="101" t="inlineStr">
        <is>
          <t>Seagrass extent from WCMC</t>
        </is>
      </c>
      <c r="H243" s="101" t="n"/>
      <c r="I243" s="101" t="n"/>
      <c r="J243" s="197" t="n"/>
      <c r="K243" s="197" t="n"/>
      <c r="L243" s="197" t="n"/>
      <c r="M243" s="197" t="n"/>
      <c r="N243" s="197" t="n"/>
      <c r="O243" s="197" t="n"/>
      <c r="P243" s="197" t="n"/>
      <c r="Q243" s="197" t="n"/>
      <c r="R243" s="197" t="n"/>
      <c r="S243" s="197" t="n"/>
      <c r="T243" s="197" t="n"/>
      <c r="U243" s="197" t="n"/>
    </row>
    <row r="244" ht="12.75" customHeight="1" s="198">
      <c r="A244" s="101" t="inlineStr">
        <is>
          <t>American Samoa</t>
        </is>
      </c>
      <c r="B244" s="62">
        <f t="array" ref="B244">INDEX(Countries!$D$2:$D$255, MATCH(A244, Countries!$B$2:$B$255, 0))
</f>
        <v/>
      </c>
      <c r="C244" s="89" t="inlineStr">
        <is>
          <t>Seagrass</t>
        </is>
      </c>
      <c r="D244" s="54">
        <f t="array" ref="D244">if($C244="Mangrove",index('Mangrove extent'!$A$5:$X$128,match($A244,'Mangrove extent'!$A$5:$A1000,0),match('Mangrove extent'!$B$4,'Mangrove extent'!$A$5:$X$5,0)), if($C244="Seagrass", index('Seagrass extent'!$A$5:$I$257,match($A244,'Seagrass extent'!$A$5:$A1000,0),match('Seagrass extent'!$B$4,'Seagrass extent'!$A$5:$I$5,0)),"" ))</f>
        <v/>
      </c>
      <c r="E244" s="54">
        <f t="array" ref="E244">if($C244="Mangrove",index('Mangrove extent'!$A$5:$X1000,match($A244,'Mangrove extent'!$A$5:$A1000,0),match('Mangrove extent'!$C$4,'Mangrove extent'!$A$5:$X$5,0)), if($C244="Seagrass", "NoData", IF($C244="Salt marsh", "NoData")))</f>
        <v/>
      </c>
      <c r="F244" s="54">
        <f t="array" ref="F244">if($C244="Mangrove",index('Mangrove protected area'!$A$5:$AG1000,match($A244,'Mangrove protected area'!$A$5:$A1000,0),match('Mangrove protected area'!$B$4,'Mangrove protected area'!$A$5:$AG$5,0)), "NoData")</f>
        <v/>
      </c>
      <c r="G244" s="101" t="inlineStr">
        <is>
          <t>Seagrass extent from WCMC</t>
        </is>
      </c>
      <c r="H244" s="101" t="n"/>
      <c r="I244" s="101" t="n"/>
      <c r="J244" s="197" t="n"/>
      <c r="K244" s="197" t="n"/>
      <c r="L244" s="197" t="n"/>
      <c r="M244" s="197" t="n"/>
      <c r="N244" s="197" t="n"/>
      <c r="O244" s="197" t="n"/>
      <c r="P244" s="197" t="n"/>
      <c r="Q244" s="197" t="n"/>
      <c r="R244" s="197" t="n"/>
      <c r="S244" s="197" t="n"/>
      <c r="T244" s="197" t="n"/>
      <c r="U244" s="197" t="n"/>
    </row>
    <row r="245" ht="12.75" customHeight="1" s="198">
      <c r="A245" s="101" t="inlineStr">
        <is>
          <t>Angola</t>
        </is>
      </c>
      <c r="B245" s="62">
        <f t="array" ref="B245">INDEX(Countries!$D$2:$D$255, MATCH(A245, Countries!$B$2:$B$255, 0))
</f>
        <v/>
      </c>
      <c r="C245" s="89" t="inlineStr">
        <is>
          <t>Seagrass</t>
        </is>
      </c>
      <c r="D245" s="54">
        <f t="array" ref="D245">if($C245="Mangrove",index('Mangrove extent'!$A$5:$X$128,match($A245,'Mangrove extent'!$A$5:$A1000,0),match('Mangrove extent'!$B$4,'Mangrove extent'!$A$5:$X$5,0)), if($C245="Seagrass", index('Seagrass extent'!$A$5:$I$257,match($A245,'Seagrass extent'!$A$5:$A1000,0),match('Seagrass extent'!$B$4,'Seagrass extent'!$A$5:$I$5,0)),"" ))</f>
        <v/>
      </c>
      <c r="E245" s="54">
        <f t="array" ref="E245">if($C245="Mangrove",index('Mangrove extent'!$A$5:$X1000,match($A245,'Mangrove extent'!$A$5:$A1000,0),match('Mangrove extent'!$C$4,'Mangrove extent'!$A$5:$X$5,0)), if($C245="Seagrass", "NoData", IF($C245="Salt marsh", "NoData")))</f>
        <v/>
      </c>
      <c r="F245" s="54">
        <f t="array" ref="F245">if($C245="Mangrove",index('Mangrove protected area'!$A$5:$AG1000,match($A245,'Mangrove protected area'!$A$5:$A1000,0),match('Mangrove protected area'!$B$4,'Mangrove protected area'!$A$5:$AG$5,0)), "NoData")</f>
        <v/>
      </c>
      <c r="G245" s="101" t="inlineStr">
        <is>
          <t>Seagrass extent from WCMC</t>
        </is>
      </c>
      <c r="H245" s="101" t="n"/>
      <c r="I245" s="101" t="n"/>
      <c r="J245" s="197" t="n"/>
      <c r="K245" s="197" t="n"/>
      <c r="L245" s="197" t="n"/>
      <c r="M245" s="197" t="n"/>
      <c r="N245" s="197" t="n"/>
      <c r="O245" s="197" t="n"/>
      <c r="P245" s="197" t="n"/>
      <c r="Q245" s="197" t="n"/>
      <c r="R245" s="197" t="n"/>
      <c r="S245" s="197" t="n"/>
      <c r="T245" s="197" t="n"/>
      <c r="U245" s="197" t="n"/>
    </row>
    <row r="246" ht="12.75" customHeight="1" s="198">
      <c r="A246" s="101" t="inlineStr">
        <is>
          <t>Anguilla</t>
        </is>
      </c>
      <c r="B246" s="62">
        <f t="array" ref="B246">INDEX(Countries!$D$2:$D$255, MATCH(A246, Countries!$B$2:$B$255, 0))
</f>
        <v/>
      </c>
      <c r="C246" s="89" t="inlineStr">
        <is>
          <t>Seagrass</t>
        </is>
      </c>
      <c r="D246" s="54">
        <f t="array" ref="D246">if($C246="Mangrove",index('Mangrove extent'!$A$5:$X$128,match($A246,'Mangrove extent'!$A$5:$A1000,0),match('Mangrove extent'!$B$4,'Mangrove extent'!$A$5:$X$5,0)), if($C246="Seagrass", index('Seagrass extent'!$A$5:$I$257,match($A246,'Seagrass extent'!$A$5:$A1000,0),match('Seagrass extent'!$B$4,'Seagrass extent'!$A$5:$I$5,0)),"" ))</f>
        <v/>
      </c>
      <c r="E246" s="54">
        <f t="array" ref="E246">if($C246="Mangrove",index('Mangrove extent'!$A$5:$X1000,match($A246,'Mangrove extent'!$A$5:$A1000,0),match('Mangrove extent'!$C$4,'Mangrove extent'!$A$5:$X$5,0)), if($C246="Seagrass", "NoData", IF($C246="Salt marsh", "NoData")))</f>
        <v/>
      </c>
      <c r="F246" s="54">
        <f t="array" ref="F246">if($C246="Mangrove",index('Mangrove protected area'!$A$5:$AG1000,match($A246,'Mangrove protected area'!$A$5:$A1000,0),match('Mangrove protected area'!$B$4,'Mangrove protected area'!$A$5:$AG$5,0)), "NoData")</f>
        <v/>
      </c>
      <c r="G246" s="101" t="inlineStr">
        <is>
          <t>Seagrass extent from WCMC</t>
        </is>
      </c>
      <c r="H246" s="101" t="n"/>
      <c r="I246" s="101" t="n"/>
      <c r="J246" s="197" t="n"/>
      <c r="K246" s="197" t="n"/>
      <c r="L246" s="197" t="n"/>
      <c r="M246" s="197" t="n"/>
      <c r="N246" s="197" t="n"/>
      <c r="O246" s="197" t="n"/>
      <c r="P246" s="197" t="n"/>
      <c r="Q246" s="197" t="n"/>
      <c r="R246" s="197" t="n"/>
      <c r="S246" s="197" t="n"/>
      <c r="T246" s="197" t="n"/>
      <c r="U246" s="197" t="n"/>
    </row>
    <row r="247" ht="12.75" customHeight="1" s="198">
      <c r="A247" s="101" t="inlineStr">
        <is>
          <t>Antigua and Barbuda</t>
        </is>
      </c>
      <c r="B247" s="62">
        <f t="array" ref="B247">INDEX(Countries!$D$2:$D$255, MATCH(A247, Countries!$B$2:$B$255, 0))
</f>
        <v/>
      </c>
      <c r="C247" s="89" t="inlineStr">
        <is>
          <t>Seagrass</t>
        </is>
      </c>
      <c r="D247" s="54">
        <f t="array" ref="D247">if($C247="Mangrove",index('Mangrove extent'!$A$5:$X$128,match($A247,'Mangrove extent'!$A$5:$A1000,0),match('Mangrove extent'!$B$4,'Mangrove extent'!$A$5:$X$5,0)), if($C247="Seagrass", index('Seagrass extent'!$A$5:$I$257,match($A247,'Seagrass extent'!$A$5:$A1000,0),match('Seagrass extent'!$B$4,'Seagrass extent'!$A$5:$I$5,0)),"" ))</f>
        <v/>
      </c>
      <c r="E247" s="54">
        <f t="array" ref="E247">if($C247="Mangrove",index('Mangrove extent'!$A$5:$X1000,match($A247,'Mangrove extent'!$A$5:$A1000,0),match('Mangrove extent'!$C$4,'Mangrove extent'!$A$5:$X$5,0)), if($C247="Seagrass", "NoData", IF($C247="Salt marsh", "NoData")))</f>
        <v/>
      </c>
      <c r="F247" s="54">
        <f t="array" ref="F247">if($C247="Mangrove",index('Mangrove protected area'!$A$5:$AG1000,match($A247,'Mangrove protected area'!$A$5:$A1000,0),match('Mangrove protected area'!$B$4,'Mangrove protected area'!$A$5:$AG$5,0)), "NoData")</f>
        <v/>
      </c>
      <c r="G247" s="101" t="inlineStr">
        <is>
          <t>Seagrass extent from WCMC</t>
        </is>
      </c>
      <c r="H247" s="101" t="n"/>
      <c r="I247" s="101" t="n"/>
      <c r="J247" s="197" t="n"/>
      <c r="K247" s="197" t="n"/>
      <c r="L247" s="197" t="n"/>
      <c r="M247" s="197" t="n"/>
      <c r="N247" s="197" t="n"/>
      <c r="O247" s="197" t="n"/>
      <c r="P247" s="197" t="n"/>
      <c r="Q247" s="197" t="n"/>
      <c r="R247" s="197" t="n"/>
      <c r="S247" s="197" t="n"/>
      <c r="T247" s="197" t="n"/>
      <c r="U247" s="197" t="n"/>
    </row>
    <row r="248" ht="12.75" customHeight="1" s="198">
      <c r="A248" s="101" t="inlineStr">
        <is>
          <t>Bahrain</t>
        </is>
      </c>
      <c r="B248" s="62">
        <f t="array" ref="B248">INDEX(Countries!$D$2:$D$255, MATCH(A248, Countries!$B$2:$B$255, 0))
</f>
        <v/>
      </c>
      <c r="C248" s="89" t="inlineStr">
        <is>
          <t>Seagrass</t>
        </is>
      </c>
      <c r="D248" s="54">
        <f t="array" ref="D248">if($C248="Mangrove",index('Mangrove extent'!$A$5:$X$128,match($A248,'Mangrove extent'!$A$5:$A1000,0),match('Mangrove extent'!$B$4,'Mangrove extent'!$A$5:$X$5,0)), if($C248="Seagrass", index('Seagrass extent'!$A$5:$I$257,match($A248,'Seagrass extent'!$A$5:$A1000,0),match('Seagrass extent'!$B$4,'Seagrass extent'!$A$5:$I$5,0)),"" ))</f>
        <v/>
      </c>
      <c r="E248" s="54">
        <f t="array" ref="E248">if($C248="Mangrove",index('Mangrove extent'!$A$5:$X1000,match($A248,'Mangrove extent'!$A$5:$A1000,0),match('Mangrove extent'!$C$4,'Mangrove extent'!$A$5:$X$5,0)), if($C248="Seagrass", "NoData", IF($C248="Salt marsh", "NoData")))</f>
        <v/>
      </c>
      <c r="F248" s="54">
        <f t="array" ref="F248">if($C248="Mangrove",index('Mangrove protected area'!$A$5:$AG1000,match($A248,'Mangrove protected area'!$A$5:$A1000,0),match('Mangrove protected area'!$B$4,'Mangrove protected area'!$A$5:$AG$5,0)), "NoData")</f>
        <v/>
      </c>
      <c r="G248" s="101" t="inlineStr">
        <is>
          <t>Seagrass extent from WCMC</t>
        </is>
      </c>
      <c r="H248" s="101" t="n"/>
      <c r="I248" s="101" t="n"/>
      <c r="J248" s="197" t="n"/>
      <c r="K248" s="197" t="n"/>
      <c r="L248" s="197" t="n"/>
      <c r="M248" s="197" t="n"/>
      <c r="N248" s="197" t="n"/>
      <c r="O248" s="197" t="n"/>
      <c r="P248" s="197" t="n"/>
      <c r="Q248" s="197" t="n"/>
      <c r="R248" s="197" t="n"/>
      <c r="S248" s="197" t="n"/>
      <c r="T248" s="197" t="n"/>
      <c r="U248" s="197" t="n"/>
    </row>
    <row r="249" ht="12.75" customHeight="1" s="198">
      <c r="A249" s="101" t="inlineStr">
        <is>
          <t>Bangladesh</t>
        </is>
      </c>
      <c r="B249" s="62">
        <f t="array" ref="B249">INDEX(Countries!$D$2:$D$255, MATCH(A249, Countries!$B$2:$B$255, 0))
</f>
        <v/>
      </c>
      <c r="C249" s="89" t="inlineStr">
        <is>
          <t>Seagrass</t>
        </is>
      </c>
      <c r="D249" s="54">
        <f t="array" ref="D249">if($C249="Mangrove",index('Mangrove extent'!$A$5:$X$128,match($A249,'Mangrove extent'!$A$5:$A1000,0),match('Mangrove extent'!$B$4,'Mangrove extent'!$A$5:$X$5,0)), if($C249="Seagrass", index('Seagrass extent'!$A$5:$I$257,match($A249,'Seagrass extent'!$A$5:$A1000,0),match('Seagrass extent'!$B$4,'Seagrass extent'!$A$5:$I$5,0)),"" ))</f>
        <v/>
      </c>
      <c r="E249" s="54">
        <f t="array" ref="E249">if($C249="Mangrove",index('Mangrove extent'!$A$5:$X1000,match($A249,'Mangrove extent'!$A$5:$A1000,0),match('Mangrove extent'!$C$4,'Mangrove extent'!$A$5:$X$5,0)), if($C249="Seagrass", "NoData", IF($C249="Salt marsh", "NoData")))</f>
        <v/>
      </c>
      <c r="F249" s="54">
        <f t="array" ref="F249">if($C249="Mangrove",index('Mangrove protected area'!$A$5:$AG1000,match($A249,'Mangrove protected area'!$A$5:$A1000,0),match('Mangrove protected area'!$B$4,'Mangrove protected area'!$A$5:$AG$5,0)), "NoData")</f>
        <v/>
      </c>
      <c r="G249" s="101" t="inlineStr">
        <is>
          <t>Seagrass extent from WCMC</t>
        </is>
      </c>
      <c r="H249" s="101" t="n"/>
      <c r="I249" s="101" t="n"/>
      <c r="J249" s="197" t="n"/>
      <c r="K249" s="197" t="n"/>
      <c r="L249" s="197" t="n"/>
      <c r="M249" s="197" t="n"/>
      <c r="N249" s="197" t="n"/>
      <c r="O249" s="197" t="n"/>
      <c r="P249" s="197" t="n"/>
      <c r="Q249" s="197" t="n"/>
      <c r="R249" s="197" t="n"/>
      <c r="S249" s="197" t="n"/>
      <c r="T249" s="197" t="n"/>
      <c r="U249" s="197" t="n"/>
    </row>
    <row r="250" ht="12.75" customHeight="1" s="198">
      <c r="A250" s="101" t="inlineStr">
        <is>
          <t>Barbados</t>
        </is>
      </c>
      <c r="B250" s="62">
        <f t="array" ref="B250">INDEX(Countries!$D$2:$D$255, MATCH(A250, Countries!$B$2:$B$255, 0))
</f>
        <v/>
      </c>
      <c r="C250" s="89" t="inlineStr">
        <is>
          <t>Seagrass</t>
        </is>
      </c>
      <c r="D250" s="54">
        <f t="array" ref="D250">if($C250="Mangrove",index('Mangrove extent'!$A$5:$X$128,match($A250,'Mangrove extent'!$A$5:$A1000,0),match('Mangrove extent'!$B$4,'Mangrove extent'!$A$5:$X$5,0)), if($C250="Seagrass", index('Seagrass extent'!$A$5:$I$257,match($A250,'Seagrass extent'!$A$5:$A1000,0),match('Seagrass extent'!$B$4,'Seagrass extent'!$A$5:$I$5,0)),"" ))</f>
        <v/>
      </c>
      <c r="E250" s="54">
        <f t="array" ref="E250">if($C250="Mangrove",index('Mangrove extent'!$A$5:$X1000,match($A250,'Mangrove extent'!$A$5:$A1000,0),match('Mangrove extent'!$C$4,'Mangrove extent'!$A$5:$X$5,0)), if($C250="Seagrass", "NoData", IF($C250="Salt marsh", "NoData")))</f>
        <v/>
      </c>
      <c r="F250" s="54">
        <f t="array" ref="F250">if($C250="Mangrove",index('Mangrove protected area'!$A$5:$AG1000,match($A250,'Mangrove protected area'!$A$5:$A1000,0),match('Mangrove protected area'!$B$4,'Mangrove protected area'!$A$5:$AG$5,0)), "NoData")</f>
        <v/>
      </c>
      <c r="G250" s="101" t="inlineStr">
        <is>
          <t>Seagrass extent from WCMC</t>
        </is>
      </c>
      <c r="H250" s="101" t="n"/>
      <c r="I250" s="101" t="n"/>
      <c r="J250" s="197" t="n"/>
      <c r="K250" s="197" t="n"/>
      <c r="L250" s="197" t="n"/>
      <c r="M250" s="197" t="n"/>
      <c r="N250" s="197" t="n"/>
      <c r="O250" s="197" t="n"/>
      <c r="P250" s="197" t="n"/>
      <c r="Q250" s="197" t="n"/>
      <c r="R250" s="197" t="n"/>
      <c r="S250" s="197" t="n"/>
      <c r="T250" s="197" t="n"/>
      <c r="U250" s="197" t="n"/>
    </row>
    <row r="251" ht="12.75" customHeight="1" s="198">
      <c r="A251" s="101" t="inlineStr">
        <is>
          <t>Belize</t>
        </is>
      </c>
      <c r="B251" s="62">
        <f t="array" ref="B251">INDEX(Countries!$D$2:$D$255, MATCH(A251, Countries!$B$2:$B$255, 0))
</f>
        <v/>
      </c>
      <c r="C251" s="89" t="inlineStr">
        <is>
          <t>Seagrass</t>
        </is>
      </c>
      <c r="D251" s="54">
        <f t="array" ref="D251">if($C251="Mangrove",index('Mangrove extent'!$A$5:$X$128,match($A251,'Mangrove extent'!$A$5:$A1000,0),match('Mangrove extent'!$B$4,'Mangrove extent'!$A$5:$X$5,0)), if($C251="Seagrass", index('Seagrass extent'!$A$5:$I$257,match($A251,'Seagrass extent'!$A$5:$A1000,0),match('Seagrass extent'!$B$4,'Seagrass extent'!$A$5:$I$5,0)),"" ))</f>
        <v/>
      </c>
      <c r="E251" s="54">
        <f t="array" ref="E251">if($C251="Mangrove",index('Mangrove extent'!$A$5:$X1000,match($A251,'Mangrove extent'!$A$5:$A1000,0),match('Mangrove extent'!$C$4,'Mangrove extent'!$A$5:$X$5,0)), if($C251="Seagrass", "NoData", IF($C251="Salt marsh", "NoData")))</f>
        <v/>
      </c>
      <c r="F251" s="54">
        <f t="array" ref="F251">if($C251="Mangrove",index('Mangrove protected area'!$A$5:$AG1000,match($A251,'Mangrove protected area'!$A$5:$A1000,0),match('Mangrove protected area'!$B$4,'Mangrove protected area'!$A$5:$AG$5,0)), "NoData")</f>
        <v/>
      </c>
      <c r="G251" s="101" t="inlineStr">
        <is>
          <t>Seagrass extent from WCMC</t>
        </is>
      </c>
      <c r="H251" s="101" t="n"/>
      <c r="I251" s="101" t="n"/>
      <c r="J251" s="197" t="n"/>
      <c r="K251" s="197" t="n"/>
      <c r="L251" s="197" t="n"/>
      <c r="M251" s="197" t="n"/>
      <c r="N251" s="197" t="n"/>
      <c r="O251" s="197" t="n"/>
      <c r="P251" s="197" t="n"/>
      <c r="Q251" s="197" t="n"/>
      <c r="R251" s="197" t="n"/>
      <c r="S251" s="197" t="n"/>
      <c r="T251" s="197" t="n"/>
      <c r="U251" s="197" t="n"/>
    </row>
    <row r="252" ht="12.75" customHeight="1" s="198">
      <c r="A252" s="101" t="inlineStr">
        <is>
          <t>Benin</t>
        </is>
      </c>
      <c r="B252" s="62">
        <f t="array" ref="B252">INDEX(Countries!$D$2:$D$255, MATCH(A252, Countries!$B$2:$B$255, 0))
</f>
        <v/>
      </c>
      <c r="C252" s="89" t="inlineStr">
        <is>
          <t>Seagrass</t>
        </is>
      </c>
      <c r="D252" s="54">
        <f t="array" ref="D252">if($C252="Mangrove",index('Mangrove extent'!$A$5:$X$128,match($A252,'Mangrove extent'!$A$5:$A1000,0),match('Mangrove extent'!$B$4,'Mangrove extent'!$A$5:$X$5,0)), if($C252="Seagrass", index('Seagrass extent'!$A$5:$I$257,match($A252,'Seagrass extent'!$A$5:$A1000,0),match('Seagrass extent'!$B$4,'Seagrass extent'!$A$5:$I$5,0)),"" ))</f>
        <v/>
      </c>
      <c r="E252" s="54">
        <f t="array" ref="E252">if($C252="Mangrove",index('Mangrove extent'!$A$5:$X1000,match($A252,'Mangrove extent'!$A$5:$A1000,0),match('Mangrove extent'!$C$4,'Mangrove extent'!$A$5:$X$5,0)), if($C252="Seagrass", "NoData", IF($C252="Salt marsh", "NoData")))</f>
        <v/>
      </c>
      <c r="F252" s="54">
        <f t="array" ref="F252">if($C252="Mangrove",index('Mangrove protected area'!$A$5:$AG1000,match($A252,'Mangrove protected area'!$A$5:$A1000,0),match('Mangrove protected area'!$B$4,'Mangrove protected area'!$A$5:$AG$5,0)), "NoData")</f>
        <v/>
      </c>
      <c r="G252" s="101" t="inlineStr">
        <is>
          <t>Seagrass extent from WCMC</t>
        </is>
      </c>
      <c r="H252" s="101" t="n"/>
      <c r="I252" s="101" t="n"/>
      <c r="J252" s="197" t="n"/>
      <c r="K252" s="197" t="n"/>
      <c r="L252" s="197" t="n"/>
      <c r="M252" s="197" t="n"/>
      <c r="N252" s="197" t="n"/>
      <c r="O252" s="197" t="n"/>
      <c r="P252" s="197" t="n"/>
      <c r="Q252" s="197" t="n"/>
      <c r="R252" s="197" t="n"/>
      <c r="S252" s="197" t="n"/>
      <c r="T252" s="197" t="n"/>
      <c r="U252" s="197" t="n"/>
    </row>
    <row r="253" ht="12.75" customHeight="1" s="198">
      <c r="A253" s="101" t="inlineStr">
        <is>
          <t>Bermuda</t>
        </is>
      </c>
      <c r="B253" s="62">
        <f t="array" ref="B253">INDEX(Countries!$D$2:$D$255, MATCH(A253, Countries!$B$2:$B$255, 0))
</f>
        <v/>
      </c>
      <c r="C253" s="89" t="inlineStr">
        <is>
          <t>Seagrass</t>
        </is>
      </c>
      <c r="D253" s="54">
        <f t="array" ref="D253">if($C253="Mangrove",index('Mangrove extent'!$A$5:$X$128,match($A253,'Mangrove extent'!$A$5:$A1000,0),match('Mangrove extent'!$B$4,'Mangrove extent'!$A$5:$X$5,0)), if($C253="Seagrass", index('Seagrass extent'!$A$5:$I$257,match($A253,'Seagrass extent'!$A$5:$A1000,0),match('Seagrass extent'!$B$4,'Seagrass extent'!$A$5:$I$5,0)),"" ))</f>
        <v/>
      </c>
      <c r="E253" s="54">
        <f t="array" ref="E253">if($C253="Mangrove",index('Mangrove extent'!$A$5:$X1000,match($A253,'Mangrove extent'!$A$5:$A1000,0),match('Mangrove extent'!$C$4,'Mangrove extent'!$A$5:$X$5,0)), if($C253="Seagrass", "NoData", IF($C253="Salt marsh", "NoData")))</f>
        <v/>
      </c>
      <c r="F253" s="54">
        <f t="array" ref="F253">if($C253="Mangrove",index('Mangrove protected area'!$A$5:$AG1000,match($A253,'Mangrove protected area'!$A$5:$A1000,0),match('Mangrove protected area'!$B$4,'Mangrove protected area'!$A$5:$AG$5,0)), "NoData")</f>
        <v/>
      </c>
      <c r="G253" s="101" t="inlineStr">
        <is>
          <t>Seagrass extent from WCMC</t>
        </is>
      </c>
      <c r="H253" s="101" t="n"/>
      <c r="I253" s="101" t="n"/>
      <c r="J253" s="197" t="n"/>
      <c r="K253" s="197" t="n"/>
      <c r="L253" s="197" t="n"/>
      <c r="M253" s="197" t="n"/>
      <c r="N253" s="197" t="n"/>
      <c r="O253" s="197" t="n"/>
      <c r="P253" s="197" t="n"/>
      <c r="Q253" s="197" t="n"/>
      <c r="R253" s="197" t="n"/>
      <c r="S253" s="197" t="n"/>
      <c r="T253" s="197" t="n"/>
      <c r="U253" s="197" t="n"/>
    </row>
    <row r="254" ht="12.75" customHeight="1" s="198">
      <c r="A254" s="101" t="inlineStr">
        <is>
          <t>Bonaire, Sint Eustatius and Saba</t>
        </is>
      </c>
      <c r="B254" s="62">
        <f t="array" ref="B254">INDEX(Countries!$D$2:$D$255, MATCH(A254, Countries!$B$2:$B$255, 0))
</f>
        <v/>
      </c>
      <c r="C254" s="89" t="inlineStr">
        <is>
          <t>Seagrass</t>
        </is>
      </c>
      <c r="D254" s="54">
        <f t="array" ref="D254">if($C254="Mangrove",index('Mangrove extent'!$A$5:$X$128,match($A254,'Mangrove extent'!$A$5:$A1000,0),match('Mangrove extent'!$B$4,'Mangrove extent'!$A$5:$X$5,0)), if($C254="Seagrass", index('Seagrass extent'!$A$5:$I$257,match($A254,'Seagrass extent'!$A$5:$A1000,0),match('Seagrass extent'!$B$4,'Seagrass extent'!$A$5:$I$5,0)),"" ))</f>
        <v/>
      </c>
      <c r="E254" s="54">
        <f t="array" ref="E254">if($C254="Mangrove",index('Mangrove extent'!$A$5:$X1000,match($A254,'Mangrove extent'!$A$5:$A1000,0),match('Mangrove extent'!$C$4,'Mangrove extent'!$A$5:$X$5,0)), if($C254="Seagrass", "NoData", IF($C254="Salt marsh", "NoData")))</f>
        <v/>
      </c>
      <c r="F254" s="54">
        <f t="array" ref="F254">if($C254="Mangrove",index('Mangrove protected area'!$A$5:$AG1000,match($A254,'Mangrove protected area'!$A$5:$A1000,0),match('Mangrove protected area'!$B$4,'Mangrove protected area'!$A$5:$AG$5,0)), "NoData")</f>
        <v/>
      </c>
      <c r="G254" s="101" t="inlineStr">
        <is>
          <t>Seagrass extent from WCMC</t>
        </is>
      </c>
      <c r="H254" s="101" t="n"/>
      <c r="I254" s="101" t="n"/>
      <c r="J254" s="197" t="n"/>
      <c r="K254" s="197" t="n"/>
      <c r="L254" s="197" t="n"/>
      <c r="M254" s="197" t="n"/>
      <c r="N254" s="197" t="n"/>
      <c r="O254" s="197" t="n"/>
      <c r="P254" s="197" t="n"/>
      <c r="Q254" s="197" t="n"/>
      <c r="R254" s="197" t="n"/>
      <c r="S254" s="197" t="n"/>
      <c r="T254" s="197" t="n"/>
      <c r="U254" s="197" t="n"/>
    </row>
    <row r="255" ht="12.75" customHeight="1" s="198">
      <c r="A255" s="101" t="inlineStr">
        <is>
          <t>Brazil</t>
        </is>
      </c>
      <c r="B255" s="62">
        <f t="array" ref="B255">INDEX(Countries!$D$2:$D$255, MATCH(A255, Countries!$B$2:$B$255, 0))
</f>
        <v/>
      </c>
      <c r="C255" s="89" t="inlineStr">
        <is>
          <t>Seagrass</t>
        </is>
      </c>
      <c r="D255" s="54">
        <f t="array" ref="D255">if($C255="Mangrove",index('Mangrove extent'!$A$5:$X$128,match($A255,'Mangrove extent'!$A$5:$A1000,0),match('Mangrove extent'!$B$4,'Mangrove extent'!$A$5:$X$5,0)), if($C255="Seagrass", index('Seagrass extent'!$A$5:$I$257,match($A255,'Seagrass extent'!$A$5:$A1000,0),match('Seagrass extent'!$B$4,'Seagrass extent'!$A$5:$I$5,0)),"" ))</f>
        <v/>
      </c>
      <c r="E255" s="54">
        <f t="array" ref="E255">if($C255="Mangrove",index('Mangrove extent'!$A$5:$X1000,match($A255,'Mangrove extent'!$A$5:$A1000,0),match('Mangrove extent'!$C$4,'Mangrove extent'!$A$5:$X$5,0)), if($C255="Seagrass", "NoData", IF($C255="Salt marsh", "NoData")))</f>
        <v/>
      </c>
      <c r="F255" s="54">
        <f t="array" ref="F255">if($C255="Mangrove",index('Mangrove protected area'!$A$5:$AG1000,match($A255,'Mangrove protected area'!$A$5:$A1000,0),match('Mangrove protected area'!$B$4,'Mangrove protected area'!$A$5:$AG$5,0)), "NoData")</f>
        <v/>
      </c>
      <c r="G255" s="101" t="inlineStr">
        <is>
          <t>Seagrass extent from WCMC</t>
        </is>
      </c>
      <c r="H255" s="101" t="n"/>
      <c r="I255" s="101" t="n"/>
      <c r="J255" s="197" t="n"/>
      <c r="K255" s="197" t="n"/>
      <c r="L255" s="197" t="n"/>
      <c r="M255" s="197" t="n"/>
      <c r="N255" s="197" t="n"/>
      <c r="O255" s="197" t="n"/>
      <c r="P255" s="197" t="n"/>
      <c r="Q255" s="197" t="n"/>
      <c r="R255" s="197" t="n"/>
      <c r="S255" s="197" t="n"/>
      <c r="T255" s="197" t="n"/>
      <c r="U255" s="197" t="n"/>
    </row>
    <row r="256" ht="12.75" customHeight="1" s="198">
      <c r="A256" s="101" t="inlineStr">
        <is>
          <t>British virgin islands</t>
        </is>
      </c>
      <c r="B256" s="62">
        <f t="array" ref="B256">INDEX(Countries!$D$2:$D$255, MATCH(A256, Countries!$B$2:$B$255, 0))
</f>
        <v/>
      </c>
      <c r="C256" s="89" t="inlineStr">
        <is>
          <t>Seagrass</t>
        </is>
      </c>
      <c r="D256" s="54">
        <f t="array" ref="D256">if($C256="Mangrove",index('Mangrove extent'!$A$5:$X$128,match($A256,'Mangrove extent'!$A$5:$A1000,0),match('Mangrove extent'!$B$4,'Mangrove extent'!$A$5:$X$5,0)), if($C256="Seagrass", index('Seagrass extent'!$A$5:$I$257,match($A256,'Seagrass extent'!$A$5:$A1000,0),match('Seagrass extent'!$B$4,'Seagrass extent'!$A$5:$I$5,0)),"" ))</f>
        <v/>
      </c>
      <c r="E256" s="54">
        <f t="array" ref="E256">if($C256="Mangrove",index('Mangrove extent'!$A$5:$X1000,match($A256,'Mangrove extent'!$A$5:$A1000,0),match('Mangrove extent'!$C$4,'Mangrove extent'!$A$5:$X$5,0)), if($C256="Seagrass", "NoData", IF($C256="Salt marsh", "NoData")))</f>
        <v/>
      </c>
      <c r="F256" s="54">
        <f t="array" ref="F256">if($C256="Mangrove",index('Mangrove protected area'!$A$5:$AG1000,match($A256,'Mangrove protected area'!$A$5:$A1000,0),match('Mangrove protected area'!$B$4,'Mangrove protected area'!$A$5:$AG$5,0)), "NoData")</f>
        <v/>
      </c>
      <c r="G256" s="101" t="inlineStr">
        <is>
          <t>Seagrass extent from WCMC</t>
        </is>
      </c>
      <c r="H256" s="101" t="n"/>
      <c r="I256" s="101" t="n"/>
      <c r="J256" s="197" t="n"/>
      <c r="K256" s="197" t="n"/>
      <c r="L256" s="197" t="n"/>
      <c r="M256" s="197" t="n"/>
      <c r="N256" s="197" t="n"/>
      <c r="O256" s="197" t="n"/>
      <c r="P256" s="197" t="n"/>
      <c r="Q256" s="197" t="n"/>
      <c r="R256" s="197" t="n"/>
      <c r="S256" s="197" t="n"/>
      <c r="T256" s="197" t="n"/>
      <c r="U256" s="197" t="n"/>
    </row>
    <row r="257" ht="12.75" customHeight="1" s="198">
      <c r="A257" s="101" t="inlineStr">
        <is>
          <t>Brunei Darussalam</t>
        </is>
      </c>
      <c r="B257" s="62">
        <f t="array" ref="B257">INDEX(Countries!$D$2:$D$255, MATCH(A257, Countries!$B$2:$B$255, 0))
</f>
        <v/>
      </c>
      <c r="C257" s="89" t="inlineStr">
        <is>
          <t>Seagrass</t>
        </is>
      </c>
      <c r="D257" s="54">
        <f t="array" ref="D257">if($C257="Mangrove",index('Mangrove extent'!$A$5:$X$128,match($A257,'Mangrove extent'!$A$5:$A1000,0),match('Mangrove extent'!$B$4,'Mangrove extent'!$A$5:$X$5,0)), if($C257="Seagrass", index('Seagrass extent'!$A$5:$I$257,match($A257,'Seagrass extent'!$A$5:$A1000,0),match('Seagrass extent'!$B$4,'Seagrass extent'!$A$5:$I$5,0)),"" ))</f>
        <v/>
      </c>
      <c r="E257" s="54">
        <f t="array" ref="E257">if($C257="Mangrove",index('Mangrove extent'!$A$5:$X1000,match($A257,'Mangrove extent'!$A$5:$A1000,0),match('Mangrove extent'!$C$4,'Mangrove extent'!$A$5:$X$5,0)), if($C257="Seagrass", "NoData", IF($C257="Salt marsh", "NoData")))</f>
        <v/>
      </c>
      <c r="F257" s="54">
        <f t="array" ref="F257">if($C257="Mangrove",index('Mangrove protected area'!$A$5:$AG1000,match($A257,'Mangrove protected area'!$A$5:$A1000,0),match('Mangrove protected area'!$B$4,'Mangrove protected area'!$A$5:$AG$5,0)), "NoData")</f>
        <v/>
      </c>
      <c r="G257" s="101" t="inlineStr">
        <is>
          <t>Seagrass extent from WCMC</t>
        </is>
      </c>
      <c r="H257" s="101" t="n"/>
      <c r="I257" s="101" t="n"/>
      <c r="J257" s="197" t="n"/>
      <c r="K257" s="197" t="n"/>
      <c r="L257" s="197" t="n"/>
      <c r="M257" s="197" t="n"/>
      <c r="N257" s="197" t="n"/>
      <c r="O257" s="197" t="n"/>
      <c r="P257" s="197" t="n"/>
      <c r="Q257" s="197" t="n"/>
      <c r="R257" s="197" t="n"/>
      <c r="S257" s="197" t="n"/>
      <c r="T257" s="197" t="n"/>
      <c r="U257" s="197" t="n"/>
    </row>
    <row r="258" ht="12.75" customHeight="1" s="198">
      <c r="A258" s="101" t="inlineStr">
        <is>
          <t>Cambodia</t>
        </is>
      </c>
      <c r="B258" s="62">
        <f t="array" ref="B258">INDEX(Countries!$D$2:$D$255, MATCH(A258, Countries!$B$2:$B$255, 0))
</f>
        <v/>
      </c>
      <c r="C258" s="89" t="inlineStr">
        <is>
          <t>Seagrass</t>
        </is>
      </c>
      <c r="D258" s="54">
        <f t="array" ref="D258">if($C258="Mangrove",index('Mangrove extent'!$A$5:$X$128,match($A258,'Mangrove extent'!$A$5:$A1000,0),match('Mangrove extent'!$B$4,'Mangrove extent'!$A$5:$X$5,0)), if($C258="Seagrass", index('Seagrass extent'!$A$5:$I$257,match($A258,'Seagrass extent'!$A$5:$A1000,0),match('Seagrass extent'!$B$4,'Seagrass extent'!$A$5:$I$5,0)),"" ))</f>
        <v/>
      </c>
      <c r="E258" s="54">
        <f t="array" ref="E258">if($C258="Mangrove",index('Mangrove extent'!$A$5:$X1000,match($A258,'Mangrove extent'!$A$5:$A1000,0),match('Mangrove extent'!$C$4,'Mangrove extent'!$A$5:$X$5,0)), if($C258="Seagrass", "NoData", IF($C258="Salt marsh", "NoData")))</f>
        <v/>
      </c>
      <c r="F258" s="54">
        <f t="array" ref="F258">if($C258="Mangrove",index('Mangrove protected area'!$A$5:$AG1000,match($A258,'Mangrove protected area'!$A$5:$A1000,0),match('Mangrove protected area'!$B$4,'Mangrove protected area'!$A$5:$AG$5,0)), "NoData")</f>
        <v/>
      </c>
      <c r="G258" s="101" t="inlineStr">
        <is>
          <t>Seagrass extent from WCMC</t>
        </is>
      </c>
      <c r="H258" s="101" t="n"/>
      <c r="I258" s="101" t="n"/>
      <c r="J258" s="197" t="n"/>
      <c r="K258" s="197" t="n"/>
      <c r="L258" s="197" t="n"/>
      <c r="M258" s="197" t="n"/>
      <c r="N258" s="197" t="n"/>
      <c r="O258" s="197" t="n"/>
      <c r="P258" s="197" t="n"/>
      <c r="Q258" s="197" t="n"/>
      <c r="R258" s="197" t="n"/>
      <c r="S258" s="197" t="n"/>
      <c r="T258" s="197" t="n"/>
      <c r="U258" s="197" t="n"/>
    </row>
    <row r="259" ht="12.75" customHeight="1" s="198">
      <c r="A259" s="101" t="inlineStr">
        <is>
          <t>Cameroon</t>
        </is>
      </c>
      <c r="B259" s="62">
        <f t="array" ref="B259">INDEX(Countries!$D$2:$D$255, MATCH(A259, Countries!$B$2:$B$255, 0))
</f>
        <v/>
      </c>
      <c r="C259" s="89" t="inlineStr">
        <is>
          <t>Seagrass</t>
        </is>
      </c>
      <c r="D259" s="54">
        <f t="array" ref="D259">if($C259="Mangrove",index('Mangrove extent'!$A$5:$X$128,match($A259,'Mangrove extent'!$A$5:$A1000,0),match('Mangrove extent'!$B$4,'Mangrove extent'!$A$5:$X$5,0)), if($C259="Seagrass", index('Seagrass extent'!$A$5:$I$257,match($A259,'Seagrass extent'!$A$5:$A1000,0),match('Seagrass extent'!$B$4,'Seagrass extent'!$A$5:$I$5,0)),"" ))</f>
        <v/>
      </c>
      <c r="E259" s="54">
        <f t="array" ref="E259">if($C259="Mangrove",index('Mangrove extent'!$A$5:$X1000,match($A259,'Mangrove extent'!$A$5:$A1000,0),match('Mangrove extent'!$C$4,'Mangrove extent'!$A$5:$X$5,0)), if($C259="Seagrass", "NoData", IF($C259="Salt marsh", "NoData")))</f>
        <v/>
      </c>
      <c r="F259" s="54">
        <f t="array" ref="F259">if($C259="Mangrove",index('Mangrove protected area'!$A$5:$AG1000,match($A259,'Mangrove protected area'!$A$5:$A1000,0),match('Mangrove protected area'!$B$4,'Mangrove protected area'!$A$5:$AG$5,0)), "NoData")</f>
        <v/>
      </c>
      <c r="G259" s="101" t="inlineStr">
        <is>
          <t>Seagrass extent from WCMC</t>
        </is>
      </c>
      <c r="H259" s="101" t="n"/>
      <c r="I259" s="101" t="n"/>
      <c r="J259" s="197" t="n"/>
      <c r="K259" s="197" t="n"/>
      <c r="L259" s="197" t="n"/>
      <c r="M259" s="197" t="n"/>
      <c r="N259" s="197" t="n"/>
      <c r="O259" s="197" t="n"/>
      <c r="P259" s="197" t="n"/>
      <c r="Q259" s="197" t="n"/>
      <c r="R259" s="197" t="n"/>
      <c r="S259" s="197" t="n"/>
      <c r="T259" s="197" t="n"/>
      <c r="U259" s="197" t="n"/>
    </row>
    <row r="260" ht="12.75" customHeight="1" s="198">
      <c r="A260" s="101" t="inlineStr">
        <is>
          <t>Cayman Islands</t>
        </is>
      </c>
      <c r="B260" s="62">
        <f t="array" ref="B260">INDEX(Countries!$D$2:$D$255, MATCH(A260, Countries!$B$2:$B$255, 0))
</f>
        <v/>
      </c>
      <c r="C260" s="89" t="inlineStr">
        <is>
          <t>Seagrass</t>
        </is>
      </c>
      <c r="D260" s="54">
        <f t="array" ref="D260">if($C260="Mangrove",index('Mangrove extent'!$A$5:$X$128,match($A260,'Mangrove extent'!$A$5:$A1000,0),match('Mangrove extent'!$B$4,'Mangrove extent'!$A$5:$X$5,0)), if($C260="Seagrass", index('Seagrass extent'!$A$5:$I$257,match($A260,'Seagrass extent'!$A$5:$A1000,0),match('Seagrass extent'!$B$4,'Seagrass extent'!$A$5:$I$5,0)),"" ))</f>
        <v/>
      </c>
      <c r="E260" s="54">
        <f t="array" ref="E260">if($C260="Mangrove",index('Mangrove extent'!$A$5:$X1000,match($A260,'Mangrove extent'!$A$5:$A1000,0),match('Mangrove extent'!$C$4,'Mangrove extent'!$A$5:$X$5,0)), if($C260="Seagrass", "NoData", IF($C260="Salt marsh", "NoData")))</f>
        <v/>
      </c>
      <c r="F260" s="54">
        <f t="array" ref="F260">if($C260="Mangrove",index('Mangrove protected area'!$A$5:$AG1000,match($A260,'Mangrove protected area'!$A$5:$A1000,0),match('Mangrove protected area'!$B$4,'Mangrove protected area'!$A$5:$AG$5,0)), "NoData")</f>
        <v/>
      </c>
      <c r="G260" s="101" t="inlineStr">
        <is>
          <t>Seagrass extent from WCMC</t>
        </is>
      </c>
      <c r="H260" s="101" t="n"/>
      <c r="I260" s="101" t="n"/>
      <c r="J260" s="197" t="n"/>
      <c r="K260" s="197" t="n"/>
      <c r="L260" s="197" t="n"/>
      <c r="M260" s="197" t="n"/>
      <c r="N260" s="197" t="n"/>
      <c r="O260" s="197" t="n"/>
      <c r="P260" s="197" t="n"/>
      <c r="Q260" s="197" t="n"/>
      <c r="R260" s="197" t="n"/>
      <c r="S260" s="197" t="n"/>
      <c r="T260" s="197" t="n"/>
      <c r="U260" s="197" t="n"/>
    </row>
    <row r="261" ht="12.75" customHeight="1" s="198">
      <c r="A261" s="101" t="inlineStr">
        <is>
          <t>Comoros</t>
        </is>
      </c>
      <c r="B261" s="62">
        <f t="array" ref="B261">INDEX(Countries!$D$2:$D$255, MATCH(A261, Countries!$B$2:$B$255, 0))
</f>
        <v/>
      </c>
      <c r="C261" s="89" t="inlineStr">
        <is>
          <t>Seagrass</t>
        </is>
      </c>
      <c r="D261" s="54">
        <f t="array" ref="D261">if($C261="Mangrove",index('Mangrove extent'!$A$5:$X$128,match($A261,'Mangrove extent'!$A$5:$A1000,0),match('Mangrove extent'!$B$4,'Mangrove extent'!$A$5:$X$5,0)), if($C261="Seagrass", index('Seagrass extent'!$A$5:$I$257,match($A261,'Seagrass extent'!$A$5:$A1000,0),match('Seagrass extent'!$B$4,'Seagrass extent'!$A$5:$I$5,0)),"" ))</f>
        <v/>
      </c>
      <c r="E261" s="54">
        <f t="array" ref="E261">if($C261="Mangrove",index('Mangrove extent'!$A$5:$X1000,match($A261,'Mangrove extent'!$A$5:$A1000,0),match('Mangrove extent'!$C$4,'Mangrove extent'!$A$5:$X$5,0)), if($C261="Seagrass", "NoData", IF($C261="Salt marsh", "NoData")))</f>
        <v/>
      </c>
      <c r="F261" s="54">
        <f t="array" ref="F261">if($C261="Mangrove",index('Mangrove protected area'!$A$5:$AG1000,match($A261,'Mangrove protected area'!$A$5:$A1000,0),match('Mangrove protected area'!$B$4,'Mangrove protected area'!$A$5:$AG$5,0)), "NoData")</f>
        <v/>
      </c>
      <c r="G261" s="101" t="inlineStr">
        <is>
          <t>Seagrass extent from WCMC</t>
        </is>
      </c>
      <c r="H261" s="101" t="n"/>
      <c r="I261" s="101" t="n"/>
      <c r="J261" s="197" t="n"/>
      <c r="K261" s="197" t="n"/>
      <c r="L261" s="197" t="n"/>
      <c r="M261" s="197" t="n"/>
      <c r="N261" s="197" t="n"/>
      <c r="O261" s="197" t="n"/>
      <c r="P261" s="197" t="n"/>
      <c r="Q261" s="197" t="n"/>
      <c r="R261" s="197" t="n"/>
      <c r="S261" s="197" t="n"/>
      <c r="T261" s="197" t="n"/>
      <c r="U261" s="197" t="n"/>
    </row>
    <row r="262" ht="12.75" customHeight="1" s="198">
      <c r="A262" s="101" t="inlineStr">
        <is>
          <t>Cook Islands</t>
        </is>
      </c>
      <c r="B262" s="62">
        <f t="array" ref="B262">INDEX(Countries!$D$2:$D$255, MATCH(A262, Countries!$B$2:$B$255, 0))
</f>
        <v/>
      </c>
      <c r="C262" s="89" t="inlineStr">
        <is>
          <t>Seagrass</t>
        </is>
      </c>
      <c r="D262" s="54">
        <f t="array" ref="D262">if($C262="Mangrove",index('Mangrove extent'!$A$5:$X$128,match($A262,'Mangrove extent'!$A$5:$A1000,0),match('Mangrove extent'!$B$4,'Mangrove extent'!$A$5:$X$5,0)), if($C262="Seagrass", index('Seagrass extent'!$A$5:$I$257,match($A262,'Seagrass extent'!$A$5:$A1000,0),match('Seagrass extent'!$B$4,'Seagrass extent'!$A$5:$I$5,0)),"" ))</f>
        <v/>
      </c>
      <c r="E262" s="54">
        <f t="array" ref="E262">if($C262="Mangrove",index('Mangrove extent'!$A$5:$X1000,match($A262,'Mangrove extent'!$A$5:$A1000,0),match('Mangrove extent'!$C$4,'Mangrove extent'!$A$5:$X$5,0)), if($C262="Seagrass", "NoData", IF($C262="Salt marsh", "NoData")))</f>
        <v/>
      </c>
      <c r="F262" s="54">
        <f t="array" ref="F262">if($C262="Mangrove",index('Mangrove protected area'!$A$5:$AG1000,match($A262,'Mangrove protected area'!$A$5:$A1000,0),match('Mangrove protected area'!$B$4,'Mangrove protected area'!$A$5:$AG$5,0)), "NoData")</f>
        <v/>
      </c>
      <c r="G262" s="101" t="inlineStr">
        <is>
          <t>Seagrass extent from WCMC</t>
        </is>
      </c>
      <c r="H262" s="101" t="n"/>
      <c r="I262" s="101" t="n"/>
      <c r="J262" s="197" t="n"/>
      <c r="K262" s="197" t="n"/>
      <c r="L262" s="197" t="n"/>
      <c r="M262" s="197" t="n"/>
      <c r="N262" s="197" t="n"/>
      <c r="O262" s="197" t="n"/>
      <c r="P262" s="197" t="n"/>
      <c r="Q262" s="197" t="n"/>
      <c r="R262" s="197" t="n"/>
      <c r="S262" s="197" t="n"/>
      <c r="T262" s="197" t="n"/>
      <c r="U262" s="197" t="n"/>
    </row>
    <row r="263" ht="12.75" customHeight="1" s="198">
      <c r="A263" s="101" t="inlineStr">
        <is>
          <t>Costa Rica</t>
        </is>
      </c>
      <c r="B263" s="62">
        <f t="array" ref="B263">INDEX(Countries!$D$2:$D$255, MATCH(A263, Countries!$B$2:$B$255, 0))
</f>
        <v/>
      </c>
      <c r="C263" s="89" t="inlineStr">
        <is>
          <t>Seagrass</t>
        </is>
      </c>
      <c r="D263" s="54">
        <f t="array" ref="D263">if($C263="Mangrove",index('Mangrove extent'!$A$5:$X$128,match($A263,'Mangrove extent'!$A$5:$A1000,0),match('Mangrove extent'!$B$4,'Mangrove extent'!$A$5:$X$5,0)), if($C263="Seagrass", index('Seagrass extent'!$A$5:$I$257,match($A263,'Seagrass extent'!$A$5:$A1000,0),match('Seagrass extent'!$B$4,'Seagrass extent'!$A$5:$I$5,0)),"" ))</f>
        <v/>
      </c>
      <c r="E263" s="54">
        <f t="array" ref="E263">if($C263="Mangrove",index('Mangrove extent'!$A$5:$X1000,match($A263,'Mangrove extent'!$A$5:$A1000,0),match('Mangrove extent'!$C$4,'Mangrove extent'!$A$5:$X$5,0)), if($C263="Seagrass", "NoData", IF($C263="Salt marsh", "NoData")))</f>
        <v/>
      </c>
      <c r="F263" s="54">
        <f t="array" ref="F263">if($C263="Mangrove",index('Mangrove protected area'!$A$5:$AG1000,match($A263,'Mangrove protected area'!$A$5:$A1000,0),match('Mangrove protected area'!$B$4,'Mangrove protected area'!$A$5:$AG$5,0)), "NoData")</f>
        <v/>
      </c>
      <c r="G263" s="101" t="inlineStr">
        <is>
          <t>Seagrass extent from WCMC</t>
        </is>
      </c>
      <c r="H263" s="101" t="n"/>
      <c r="I263" s="101" t="n"/>
      <c r="J263" s="197" t="n"/>
      <c r="K263" s="197" t="n"/>
      <c r="L263" s="197" t="n"/>
      <c r="M263" s="197" t="n"/>
      <c r="N263" s="197" t="n"/>
      <c r="O263" s="197" t="n"/>
      <c r="P263" s="197" t="n"/>
      <c r="Q263" s="197" t="n"/>
      <c r="R263" s="197" t="n"/>
      <c r="S263" s="197" t="n"/>
      <c r="T263" s="197" t="n"/>
      <c r="U263" s="197" t="n"/>
    </row>
    <row r="264" ht="12.75" customHeight="1" s="198">
      <c r="A264" s="101" t="inlineStr">
        <is>
          <t>Côte d'Ivoire</t>
        </is>
      </c>
      <c r="B264" s="62">
        <f t="array" ref="B264">INDEX(Countries!$D$2:$D$255, MATCH(A264, Countries!$B$2:$B$255, 0))
</f>
        <v/>
      </c>
      <c r="C264" s="89" t="inlineStr">
        <is>
          <t>Seagrass</t>
        </is>
      </c>
      <c r="D264" s="54">
        <f t="array" ref="D264">if($C264="Mangrove",index('Mangrove extent'!$A$5:$X$128,match($A264,'Mangrove extent'!$A$5:$A1000,0),match('Mangrove extent'!$B$4,'Mangrove extent'!$A$5:$X$5,0)), if($C264="Seagrass", index('Seagrass extent'!$A$5:$I$257,match($A264,'Seagrass extent'!$A$5:$A1000,0),match('Seagrass extent'!$B$4,'Seagrass extent'!$A$5:$I$5,0)),"" ))</f>
        <v/>
      </c>
      <c r="E264" s="54">
        <f t="array" ref="E264">if($C264="Mangrove",index('Mangrove extent'!$A$5:$X1000,match($A264,'Mangrove extent'!$A$5:$A1000,0),match('Mangrove extent'!$C$4,'Mangrove extent'!$A$5:$X$5,0)), if($C264="Seagrass", "NoData", IF($C264="Salt marsh", "NoData")))</f>
        <v/>
      </c>
      <c r="F264" s="54">
        <f t="array" ref="F264">if($C264="Mangrove",index('Mangrove protected area'!$A$5:$AG1000,match($A264,'Mangrove protected area'!$A$5:$A1000,0),match('Mangrove protected area'!$B$4,'Mangrove protected area'!$A$5:$AG$5,0)), "NoData")</f>
        <v/>
      </c>
      <c r="G264" s="101" t="inlineStr">
        <is>
          <t>Seagrass extent from WCMC</t>
        </is>
      </c>
      <c r="H264" s="101" t="n"/>
      <c r="I264" s="101" t="n"/>
      <c r="J264" s="197" t="n"/>
      <c r="K264" s="197" t="n"/>
      <c r="L264" s="197" t="n"/>
      <c r="M264" s="197" t="n"/>
      <c r="N264" s="197" t="n"/>
      <c r="O264" s="197" t="n"/>
      <c r="P264" s="197" t="n"/>
      <c r="Q264" s="197" t="n"/>
      <c r="R264" s="197" t="n"/>
      <c r="S264" s="197" t="n"/>
      <c r="T264" s="197" t="n"/>
      <c r="U264" s="197" t="n"/>
    </row>
    <row r="265" ht="12.75" customHeight="1" s="198">
      <c r="A265" s="101" t="inlineStr">
        <is>
          <t>Cuba</t>
        </is>
      </c>
      <c r="B265" s="62">
        <f t="array" ref="B265">INDEX(Countries!$D$2:$D$255, MATCH(A265, Countries!$B$2:$B$255, 0))
</f>
        <v/>
      </c>
      <c r="C265" s="89" t="inlineStr">
        <is>
          <t>Seagrass</t>
        </is>
      </c>
      <c r="D265" s="54">
        <f t="array" ref="D265">if($C265="Mangrove",index('Mangrove extent'!$A$5:$X$128,match($A265,'Mangrove extent'!$A$5:$A1000,0),match('Mangrove extent'!$B$4,'Mangrove extent'!$A$5:$X$5,0)), if($C265="Seagrass", index('Seagrass extent'!$A$5:$I$257,match($A265,'Seagrass extent'!$A$5:$A1000,0),match('Seagrass extent'!$B$4,'Seagrass extent'!$A$5:$I$5,0)),"" ))</f>
        <v/>
      </c>
      <c r="E265" s="54">
        <f t="array" ref="E265">if($C265="Mangrove",index('Mangrove extent'!$A$5:$X1000,match($A265,'Mangrove extent'!$A$5:$A1000,0),match('Mangrove extent'!$C$4,'Mangrove extent'!$A$5:$X$5,0)), if($C265="Seagrass", "NoData", IF($C265="Salt marsh", "NoData")))</f>
        <v/>
      </c>
      <c r="F265" s="54">
        <f t="array" ref="F265">if($C265="Mangrove",index('Mangrove protected area'!$A$5:$AG1000,match($A265,'Mangrove protected area'!$A$5:$A1000,0),match('Mangrove protected area'!$B$4,'Mangrove protected area'!$A$5:$AG$5,0)), "NoData")</f>
        <v/>
      </c>
      <c r="G265" s="101" t="inlineStr">
        <is>
          <t>Seagrass extent from WCMC</t>
        </is>
      </c>
      <c r="H265" s="101" t="n"/>
      <c r="I265" s="101" t="n"/>
      <c r="J265" s="197" t="n"/>
      <c r="K265" s="197" t="n"/>
      <c r="L265" s="197" t="n"/>
      <c r="M265" s="197" t="n"/>
      <c r="N265" s="197" t="n"/>
      <c r="O265" s="197" t="n"/>
      <c r="P265" s="197" t="n"/>
      <c r="Q265" s="197" t="n"/>
      <c r="R265" s="197" t="n"/>
      <c r="S265" s="197" t="n"/>
      <c r="T265" s="197" t="n"/>
      <c r="U265" s="197" t="n"/>
    </row>
    <row r="266" ht="12.75" customHeight="1" s="198">
      <c r="A266" s="101" t="inlineStr">
        <is>
          <t>Curaçao</t>
        </is>
      </c>
      <c r="B266" s="62">
        <f t="array" ref="B266">INDEX(Countries!$D$2:$D$255, MATCH(A266, Countries!$B$2:$B$255, 0))
</f>
        <v/>
      </c>
      <c r="C266" s="89" t="inlineStr">
        <is>
          <t>Seagrass</t>
        </is>
      </c>
      <c r="D266" s="54">
        <f t="array" ref="D266">if($C266="Mangrove",index('Mangrove extent'!$A$5:$X$128,match($A266,'Mangrove extent'!$A$5:$A1000,0),match('Mangrove extent'!$B$4,'Mangrove extent'!$A$5:$X$5,0)), if($C266="Seagrass", index('Seagrass extent'!$A$5:$I$257,match($A266,'Seagrass extent'!$A$5:$A1000,0),match('Seagrass extent'!$B$4,'Seagrass extent'!$A$5:$I$5,0)),"" ))</f>
        <v/>
      </c>
      <c r="E266" s="54">
        <f t="array" ref="E266">if($C266="Mangrove",index('Mangrove extent'!$A$5:$X1000,match($A266,'Mangrove extent'!$A$5:$A1000,0),match('Mangrove extent'!$C$4,'Mangrove extent'!$A$5:$X$5,0)), if($C266="Seagrass", "NoData", IF($C266="Salt marsh", "NoData")))</f>
        <v/>
      </c>
      <c r="F266" s="54">
        <f t="array" ref="F266">if($C266="Mangrove",index('Mangrove protected area'!$A$5:$AG1000,match($A266,'Mangrove protected area'!$A$5:$A1000,0),match('Mangrove protected area'!$B$4,'Mangrove protected area'!$A$5:$AG$5,0)), "NoData")</f>
        <v/>
      </c>
      <c r="G266" s="101" t="inlineStr">
        <is>
          <t>Seagrass extent from WCMC</t>
        </is>
      </c>
      <c r="H266" s="101" t="n"/>
      <c r="I266" s="101" t="n"/>
      <c r="J266" s="197" t="n"/>
      <c r="K266" s="197" t="n"/>
      <c r="L266" s="197" t="n"/>
      <c r="M266" s="197" t="n"/>
      <c r="N266" s="197" t="n"/>
      <c r="O266" s="197" t="n"/>
      <c r="P266" s="197" t="n"/>
      <c r="Q266" s="197" t="n"/>
      <c r="R266" s="197" t="n"/>
      <c r="S266" s="197" t="n"/>
      <c r="T266" s="197" t="n"/>
      <c r="U266" s="197" t="n"/>
    </row>
    <row r="267" ht="12.75" customHeight="1" s="198">
      <c r="A267" s="101" t="inlineStr">
        <is>
          <t>Democratic republic of the congo</t>
        </is>
      </c>
      <c r="B267" s="62">
        <f t="array" ref="B267">INDEX(Countries!$D$2:$D$255, MATCH(A267, Countries!$B$2:$B$255, 0))
</f>
        <v/>
      </c>
      <c r="C267" s="89" t="inlineStr">
        <is>
          <t>Seagrass</t>
        </is>
      </c>
      <c r="D267" s="54">
        <f t="array" ref="D267">if($C267="Mangrove",index('Mangrove extent'!$A$5:$X$128,match($A267,'Mangrove extent'!$A$5:$A1000,0),match('Mangrove extent'!$B$4,'Mangrove extent'!$A$5:$X$5,0)), if($C267="Seagrass", index('Seagrass extent'!$A$5:$I$257,match($A267,'Seagrass extent'!$A$5:$A1000,0),match('Seagrass extent'!$B$4,'Seagrass extent'!$A$5:$I$5,0)),"" ))</f>
        <v/>
      </c>
      <c r="E267" s="54">
        <f t="array" ref="E267">if($C267="Mangrove",index('Mangrove extent'!$A$5:$X1000,match($A267,'Mangrove extent'!$A$5:$A1000,0),match('Mangrove extent'!$C$4,'Mangrove extent'!$A$5:$X$5,0)), if($C267="Seagrass", "NoData", IF($C267="Salt marsh", "NoData")))</f>
        <v/>
      </c>
      <c r="F267" s="54">
        <f t="array" ref="F267">if($C267="Mangrove",index('Mangrove protected area'!$A$5:$AG1000,match($A267,'Mangrove protected area'!$A$5:$A1000,0),match('Mangrove protected area'!$B$4,'Mangrove protected area'!$A$5:$AG$5,0)), "NoData")</f>
        <v/>
      </c>
      <c r="G267" s="101" t="inlineStr">
        <is>
          <t>Seagrass extent from WCMC</t>
        </is>
      </c>
      <c r="H267" s="101" t="n"/>
      <c r="I267" s="101" t="n"/>
      <c r="J267" s="197" t="n"/>
      <c r="K267" s="197" t="n"/>
      <c r="L267" s="197" t="n"/>
      <c r="M267" s="197" t="n"/>
      <c r="N267" s="197" t="n"/>
      <c r="O267" s="197" t="n"/>
      <c r="P267" s="197" t="n"/>
      <c r="Q267" s="197" t="n"/>
      <c r="R267" s="197" t="n"/>
      <c r="S267" s="197" t="n"/>
      <c r="T267" s="197" t="n"/>
      <c r="U267" s="197" t="n"/>
    </row>
    <row r="268" ht="12.75" customHeight="1" s="198">
      <c r="A268" s="101" t="inlineStr">
        <is>
          <t>Djibouti</t>
        </is>
      </c>
      <c r="B268" s="62">
        <f t="array" ref="B268">INDEX(Countries!$D$2:$D$255, MATCH(A268, Countries!$B$2:$B$255, 0))
</f>
        <v/>
      </c>
      <c r="C268" s="89" t="inlineStr">
        <is>
          <t>Seagrass</t>
        </is>
      </c>
      <c r="D268" s="54">
        <f t="array" ref="D268">if($C268="Mangrove",index('Mangrove extent'!$A$5:$X$128,match($A268,'Mangrove extent'!$A$5:$A1000,0),match('Mangrove extent'!$B$4,'Mangrove extent'!$A$5:$X$5,0)), if($C268="Seagrass", index('Seagrass extent'!$A$5:$I$257,match($A268,'Seagrass extent'!$A$5:$A1000,0),match('Seagrass extent'!$B$4,'Seagrass extent'!$A$5:$I$5,0)),"" ))</f>
        <v/>
      </c>
      <c r="E268" s="54">
        <f t="array" ref="E268">if($C268="Mangrove",index('Mangrove extent'!$A$5:$X1000,match($A268,'Mangrove extent'!$A$5:$A1000,0),match('Mangrove extent'!$C$4,'Mangrove extent'!$A$5:$X$5,0)), if($C268="Seagrass", "NoData", IF($C268="Salt marsh", "NoData")))</f>
        <v/>
      </c>
      <c r="F268" s="54">
        <f t="array" ref="F268">if($C268="Mangrove",index('Mangrove protected area'!$A$5:$AG1000,match($A268,'Mangrove protected area'!$A$5:$A1000,0),match('Mangrove protected area'!$B$4,'Mangrove protected area'!$A$5:$AG$5,0)), "NoData")</f>
        <v/>
      </c>
      <c r="G268" s="101" t="inlineStr">
        <is>
          <t>Seagrass extent from WCMC</t>
        </is>
      </c>
      <c r="H268" s="101" t="n"/>
      <c r="I268" s="101" t="n"/>
      <c r="J268" s="197" t="n"/>
      <c r="K268" s="197" t="n"/>
      <c r="L268" s="197" t="n"/>
      <c r="M268" s="197" t="n"/>
      <c r="N268" s="197" t="n"/>
      <c r="O268" s="197" t="n"/>
      <c r="P268" s="197" t="n"/>
      <c r="Q268" s="197" t="n"/>
      <c r="R268" s="197" t="n"/>
      <c r="S268" s="197" t="n"/>
      <c r="T268" s="197" t="n"/>
      <c r="U268" s="197" t="n"/>
    </row>
    <row r="269" ht="12.75" customHeight="1" s="198">
      <c r="A269" s="101" t="inlineStr">
        <is>
          <t>Dominica</t>
        </is>
      </c>
      <c r="B269" s="62">
        <f t="array" ref="B269">INDEX(Countries!$D$2:$D$255, MATCH(A269, Countries!$B$2:$B$255, 0))
</f>
        <v/>
      </c>
      <c r="C269" s="89" t="inlineStr">
        <is>
          <t>Seagrass</t>
        </is>
      </c>
      <c r="D269" s="54">
        <f t="array" ref="D269">if($C269="Mangrove",index('Mangrove extent'!$A$5:$X$128,match($A269,'Mangrove extent'!$A$5:$A1000,0),match('Mangrove extent'!$B$4,'Mangrove extent'!$A$5:$X$5,0)), if($C269="Seagrass", index('Seagrass extent'!$A$5:$I$257,match($A269,'Seagrass extent'!$A$5:$A1000,0),match('Seagrass extent'!$B$4,'Seagrass extent'!$A$5:$I$5,0)),"" ))</f>
        <v/>
      </c>
      <c r="E269" s="54">
        <f t="array" ref="E269">if($C269="Mangrove",index('Mangrove extent'!$A$5:$X1000,match($A269,'Mangrove extent'!$A$5:$A1000,0),match('Mangrove extent'!$C$4,'Mangrove extent'!$A$5:$X$5,0)), if($C269="Seagrass", "NoData", IF($C269="Salt marsh", "NoData")))</f>
        <v/>
      </c>
      <c r="F269" s="54">
        <f t="array" ref="F269">if($C269="Mangrove",index('Mangrove protected area'!$A$5:$AG1000,match($A269,'Mangrove protected area'!$A$5:$A1000,0),match('Mangrove protected area'!$B$4,'Mangrove protected area'!$A$5:$AG$5,0)), "NoData")</f>
        <v/>
      </c>
      <c r="G269" s="101" t="inlineStr">
        <is>
          <t>Seagrass extent from WCMC</t>
        </is>
      </c>
      <c r="H269" s="101" t="n"/>
      <c r="I269" s="101" t="n"/>
      <c r="J269" s="197" t="n"/>
      <c r="K269" s="197" t="n"/>
      <c r="L269" s="197" t="n"/>
      <c r="M269" s="197" t="n"/>
      <c r="N269" s="197" t="n"/>
      <c r="O269" s="197" t="n"/>
      <c r="P269" s="197" t="n"/>
      <c r="Q269" s="197" t="n"/>
      <c r="R269" s="197" t="n"/>
      <c r="S269" s="197" t="n"/>
      <c r="T269" s="197" t="n"/>
      <c r="U269" s="197" t="n"/>
    </row>
    <row r="270" ht="12.75" customHeight="1" s="198">
      <c r="A270" s="101" t="inlineStr">
        <is>
          <t>Dominican Republic</t>
        </is>
      </c>
      <c r="B270" s="62">
        <f t="array" ref="B270">INDEX(Countries!$D$2:$D$255, MATCH(A270, Countries!$B$2:$B$255, 0))
</f>
        <v/>
      </c>
      <c r="C270" s="89" t="inlineStr">
        <is>
          <t>Seagrass</t>
        </is>
      </c>
      <c r="D270" s="54">
        <f t="array" ref="D270">if($C270="Mangrove",index('Mangrove extent'!$A$5:$X$128,match($A270,'Mangrove extent'!$A$5:$A1000,0),match('Mangrove extent'!$B$4,'Mangrove extent'!$A$5:$X$5,0)), if($C270="Seagrass", index('Seagrass extent'!$A$5:$I$257,match($A270,'Seagrass extent'!$A$5:$A1000,0),match('Seagrass extent'!$B$4,'Seagrass extent'!$A$5:$I$5,0)),"" ))</f>
        <v/>
      </c>
      <c r="E270" s="54">
        <f t="array" ref="E270">if($C270="Mangrove",index('Mangrove extent'!$A$5:$X1000,match($A270,'Mangrove extent'!$A$5:$A1000,0),match('Mangrove extent'!$C$4,'Mangrove extent'!$A$5:$X$5,0)), if($C270="Seagrass", "NoData", IF($C270="Salt marsh", "NoData")))</f>
        <v/>
      </c>
      <c r="F270" s="54">
        <f t="array" ref="F270">if($C270="Mangrove",index('Mangrove protected area'!$A$5:$AG1000,match($A270,'Mangrove protected area'!$A$5:$A1000,0),match('Mangrove protected area'!$B$4,'Mangrove protected area'!$A$5:$AG$5,0)), "NoData")</f>
        <v/>
      </c>
      <c r="G270" s="101" t="inlineStr">
        <is>
          <t>Seagrass extent from WCMC</t>
        </is>
      </c>
      <c r="H270" s="101" t="n"/>
      <c r="I270" s="101" t="n"/>
      <c r="J270" s="197" t="n"/>
      <c r="K270" s="197" t="n"/>
      <c r="L270" s="197" t="n"/>
      <c r="M270" s="197" t="n"/>
      <c r="N270" s="197" t="n"/>
      <c r="O270" s="197" t="n"/>
      <c r="P270" s="197" t="n"/>
      <c r="Q270" s="197" t="n"/>
      <c r="R270" s="197" t="n"/>
      <c r="S270" s="197" t="n"/>
      <c r="T270" s="197" t="n"/>
      <c r="U270" s="197" t="n"/>
    </row>
    <row r="271" ht="12.75" customHeight="1" s="198">
      <c r="A271" s="101" t="inlineStr">
        <is>
          <t>Ecuador</t>
        </is>
      </c>
      <c r="B271" s="62">
        <f t="array" ref="B271">INDEX(Countries!$D$2:$D$255, MATCH(A271, Countries!$B$2:$B$255, 0))
</f>
        <v/>
      </c>
      <c r="C271" s="89" t="inlineStr">
        <is>
          <t>Seagrass</t>
        </is>
      </c>
      <c r="D271" s="54">
        <f t="array" ref="D271">if($C271="Mangrove",index('Mangrove extent'!$A$5:$X$128,match($A271,'Mangrove extent'!$A$5:$A1000,0),match('Mangrove extent'!$B$4,'Mangrove extent'!$A$5:$X$5,0)), if($C271="Seagrass", index('Seagrass extent'!$A$5:$I$257,match($A271,'Seagrass extent'!$A$5:$A1000,0),match('Seagrass extent'!$B$4,'Seagrass extent'!$A$5:$I$5,0)),"" ))</f>
        <v/>
      </c>
      <c r="E271" s="54">
        <f t="array" ref="E271">if($C271="Mangrove",index('Mangrove extent'!$A$5:$X1000,match($A271,'Mangrove extent'!$A$5:$A1000,0),match('Mangrove extent'!$C$4,'Mangrove extent'!$A$5:$X$5,0)), if($C271="Seagrass", "NoData", IF($C271="Salt marsh", "NoData")))</f>
        <v/>
      </c>
      <c r="F271" s="54">
        <f t="array" ref="F271">if($C271="Mangrove",index('Mangrove protected area'!$A$5:$AG1000,match($A271,'Mangrove protected area'!$A$5:$A1000,0),match('Mangrove protected area'!$B$4,'Mangrove protected area'!$A$5:$AG$5,0)), "NoData")</f>
        <v/>
      </c>
      <c r="G271" s="101" t="inlineStr">
        <is>
          <t>Seagrass extent from WCMC</t>
        </is>
      </c>
      <c r="H271" s="101" t="n"/>
      <c r="I271" s="101" t="n"/>
      <c r="J271" s="197" t="n"/>
      <c r="K271" s="197" t="n"/>
      <c r="L271" s="197" t="n"/>
      <c r="M271" s="197" t="n"/>
      <c r="N271" s="197" t="n"/>
      <c r="O271" s="197" t="n"/>
      <c r="P271" s="197" t="n"/>
      <c r="Q271" s="197" t="n"/>
      <c r="R271" s="197" t="n"/>
      <c r="S271" s="197" t="n"/>
      <c r="T271" s="197" t="n"/>
      <c r="U271" s="197" t="n"/>
    </row>
    <row r="272" ht="12.75" customHeight="1" s="198">
      <c r="A272" s="101" t="inlineStr">
        <is>
          <t>Egypt</t>
        </is>
      </c>
      <c r="B272" s="62">
        <f t="array" ref="B272">INDEX(Countries!$D$2:$D$255, MATCH(A272, Countries!$B$2:$B$255, 0))
</f>
        <v/>
      </c>
      <c r="C272" s="89" t="inlineStr">
        <is>
          <t>Seagrass</t>
        </is>
      </c>
      <c r="D272" s="54">
        <f t="array" ref="D272">if($C272="Mangrove",index('Mangrove extent'!$A$5:$X$128,match($A272,'Mangrove extent'!$A$5:$A1000,0),match('Mangrove extent'!$B$4,'Mangrove extent'!$A$5:$X$5,0)), if($C272="Seagrass", index('Seagrass extent'!$A$5:$I$257,match($A272,'Seagrass extent'!$A$5:$A1000,0),match('Seagrass extent'!$B$4,'Seagrass extent'!$A$5:$I$5,0)),"" ))</f>
        <v/>
      </c>
      <c r="E272" s="54">
        <f t="array" ref="E272">if($C272="Mangrove",index('Mangrove extent'!$A$5:$X1000,match($A272,'Mangrove extent'!$A$5:$A1000,0),match('Mangrove extent'!$C$4,'Mangrove extent'!$A$5:$X$5,0)), if($C272="Seagrass", "NoData", IF($C272="Salt marsh", "NoData")))</f>
        <v/>
      </c>
      <c r="F272" s="54">
        <f t="array" ref="F272">if($C272="Mangrove",index('Mangrove protected area'!$A$5:$AG1000,match($A272,'Mangrove protected area'!$A$5:$A1000,0),match('Mangrove protected area'!$B$4,'Mangrove protected area'!$A$5:$AG$5,0)), "NoData")</f>
        <v/>
      </c>
      <c r="G272" s="101" t="inlineStr">
        <is>
          <t>Seagrass extent from WCMC</t>
        </is>
      </c>
      <c r="H272" s="101" t="n"/>
      <c r="I272" s="101" t="n"/>
      <c r="J272" s="197" t="n"/>
      <c r="K272" s="197" t="n"/>
      <c r="L272" s="197" t="n"/>
      <c r="M272" s="197" t="n"/>
      <c r="N272" s="197" t="n"/>
      <c r="O272" s="197" t="n"/>
      <c r="P272" s="197" t="n"/>
      <c r="Q272" s="197" t="n"/>
      <c r="R272" s="197" t="n"/>
      <c r="S272" s="197" t="n"/>
      <c r="T272" s="197" t="n"/>
      <c r="U272" s="197" t="n"/>
    </row>
    <row r="273" ht="12.75" customHeight="1" s="198">
      <c r="A273" s="101" t="inlineStr">
        <is>
          <t>El Salvador</t>
        </is>
      </c>
      <c r="B273" s="62">
        <f t="array" ref="B273">INDEX(Countries!$D$2:$D$255, MATCH(A273, Countries!$B$2:$B$255, 0))
</f>
        <v/>
      </c>
      <c r="C273" s="89" t="inlineStr">
        <is>
          <t>Seagrass</t>
        </is>
      </c>
      <c r="D273" s="54">
        <f t="array" ref="D273">if($C273="Mangrove",index('Mangrove extent'!$A$5:$X$128,match($A273,'Mangrove extent'!$A$5:$A1000,0),match('Mangrove extent'!$B$4,'Mangrove extent'!$A$5:$X$5,0)), if($C273="Seagrass", index('Seagrass extent'!$A$5:$I$257,match($A273,'Seagrass extent'!$A$5:$A1000,0),match('Seagrass extent'!$B$4,'Seagrass extent'!$A$5:$I$5,0)),"" ))</f>
        <v/>
      </c>
      <c r="E273" s="54">
        <f t="array" ref="E273">if($C273="Mangrove",index('Mangrove extent'!$A$5:$X1000,match($A273,'Mangrove extent'!$A$5:$A1000,0),match('Mangrove extent'!$C$4,'Mangrove extent'!$A$5:$X$5,0)), if($C273="Seagrass", "NoData", IF($C273="Salt marsh", "NoData")))</f>
        <v/>
      </c>
      <c r="F273" s="54">
        <f t="array" ref="F273">if($C273="Mangrove",index('Mangrove protected area'!$A$5:$AG1000,match($A273,'Mangrove protected area'!$A$5:$A1000,0),match('Mangrove protected area'!$B$4,'Mangrove protected area'!$A$5:$AG$5,0)), "NoData")</f>
        <v/>
      </c>
      <c r="G273" s="101" t="inlineStr">
        <is>
          <t>Seagrass extent from WCMC</t>
        </is>
      </c>
      <c r="H273" s="101" t="n"/>
      <c r="I273" s="101" t="n"/>
      <c r="J273" s="197" t="n"/>
      <c r="K273" s="197" t="n"/>
      <c r="L273" s="197" t="n"/>
      <c r="M273" s="197" t="n"/>
      <c r="N273" s="197" t="n"/>
      <c r="O273" s="197" t="n"/>
      <c r="P273" s="197" t="n"/>
      <c r="Q273" s="197" t="n"/>
      <c r="R273" s="197" t="n"/>
      <c r="S273" s="197" t="n"/>
      <c r="T273" s="197" t="n"/>
      <c r="U273" s="197" t="n"/>
    </row>
    <row r="274" ht="12.75" customHeight="1" s="198">
      <c r="A274" s="101" t="inlineStr">
        <is>
          <t>Equatorial Guinea</t>
        </is>
      </c>
      <c r="B274" s="62">
        <f t="array" ref="B274">INDEX(Countries!$D$2:$D$255, MATCH(A274, Countries!$B$2:$B$255, 0))
</f>
        <v/>
      </c>
      <c r="C274" s="89" t="inlineStr">
        <is>
          <t>Seagrass</t>
        </is>
      </c>
      <c r="D274" s="54">
        <f t="array" ref="D274">if($C274="Mangrove",index('Mangrove extent'!$A$5:$X$128,match($A274,'Mangrove extent'!$A$5:$A1000,0),match('Mangrove extent'!$B$4,'Mangrove extent'!$A$5:$X$5,0)), if($C274="Seagrass", index('Seagrass extent'!$A$5:$I$257,match($A274,'Seagrass extent'!$A$5:$A1000,0),match('Seagrass extent'!$B$4,'Seagrass extent'!$A$5:$I$5,0)),"" ))</f>
        <v/>
      </c>
      <c r="E274" s="54">
        <f t="array" ref="E274">if($C274="Mangrove",index('Mangrove extent'!$A$5:$X1000,match($A274,'Mangrove extent'!$A$5:$A1000,0),match('Mangrove extent'!$C$4,'Mangrove extent'!$A$5:$X$5,0)), if($C274="Seagrass", "NoData", IF($C274="Salt marsh", "NoData")))</f>
        <v/>
      </c>
      <c r="F274" s="54">
        <f t="array" ref="F274">if($C274="Mangrove",index('Mangrove protected area'!$A$5:$AG1000,match($A274,'Mangrove protected area'!$A$5:$A1000,0),match('Mangrove protected area'!$B$4,'Mangrove protected area'!$A$5:$AG$5,0)), "NoData")</f>
        <v/>
      </c>
      <c r="G274" s="101" t="inlineStr">
        <is>
          <t>Seagrass extent from WCMC</t>
        </is>
      </c>
      <c r="H274" s="101" t="n"/>
      <c r="I274" s="101" t="n"/>
      <c r="J274" s="197" t="n"/>
      <c r="K274" s="197" t="n"/>
      <c r="L274" s="197" t="n"/>
      <c r="M274" s="197" t="n"/>
      <c r="N274" s="197" t="n"/>
      <c r="O274" s="197" t="n"/>
      <c r="P274" s="197" t="n"/>
      <c r="Q274" s="197" t="n"/>
      <c r="R274" s="197" t="n"/>
      <c r="S274" s="197" t="n"/>
      <c r="T274" s="197" t="n"/>
      <c r="U274" s="197" t="n"/>
    </row>
    <row r="275" ht="12.75" customHeight="1" s="198">
      <c r="A275" s="101" t="inlineStr">
        <is>
          <t>Eritrea</t>
        </is>
      </c>
      <c r="B275" s="62">
        <f t="array" ref="B275">INDEX(Countries!$D$2:$D$255, MATCH(A275, Countries!$B$2:$B$255, 0))
</f>
        <v/>
      </c>
      <c r="C275" s="89" t="inlineStr">
        <is>
          <t>Seagrass</t>
        </is>
      </c>
      <c r="D275" s="54">
        <f t="array" ref="D275">if($C275="Mangrove",index('Mangrove extent'!$A$5:$X$128,match($A275,'Mangrove extent'!$A$5:$A1000,0),match('Mangrove extent'!$B$4,'Mangrove extent'!$A$5:$X$5,0)), if($C275="Seagrass", index('Seagrass extent'!$A$5:$I$257,match($A275,'Seagrass extent'!$A$5:$A1000,0),match('Seagrass extent'!$B$4,'Seagrass extent'!$A$5:$I$5,0)),"" ))</f>
        <v/>
      </c>
      <c r="E275" s="54">
        <f t="array" ref="E275">if($C275="Mangrove",index('Mangrove extent'!$A$5:$X1000,match($A275,'Mangrove extent'!$A$5:$A1000,0),match('Mangrove extent'!$C$4,'Mangrove extent'!$A$5:$X$5,0)), if($C275="Seagrass", "NoData", IF($C275="Salt marsh", "NoData")))</f>
        <v/>
      </c>
      <c r="F275" s="54">
        <f t="array" ref="F275">if($C275="Mangrove",index('Mangrove protected area'!$A$5:$AG1000,match($A275,'Mangrove protected area'!$A$5:$A1000,0),match('Mangrove protected area'!$B$4,'Mangrove protected area'!$A$5:$AG$5,0)), "NoData")</f>
        <v/>
      </c>
      <c r="G275" s="101" t="inlineStr">
        <is>
          <t>Seagrass extent from WCMC</t>
        </is>
      </c>
      <c r="H275" s="101" t="n"/>
      <c r="I275" s="101" t="n"/>
      <c r="J275" s="197" t="n"/>
      <c r="K275" s="197" t="n"/>
      <c r="L275" s="197" t="n"/>
      <c r="M275" s="197" t="n"/>
      <c r="N275" s="197" t="n"/>
      <c r="O275" s="197" t="n"/>
      <c r="P275" s="197" t="n"/>
      <c r="Q275" s="197" t="n"/>
      <c r="R275" s="197" t="n"/>
      <c r="S275" s="197" t="n"/>
      <c r="T275" s="197" t="n"/>
      <c r="U275" s="197" t="n"/>
    </row>
    <row r="276" ht="12.75" customHeight="1" s="198">
      <c r="A276" s="101" t="inlineStr">
        <is>
          <t>Fiji</t>
        </is>
      </c>
      <c r="B276" s="62">
        <f t="array" ref="B276">INDEX(Countries!$D$2:$D$255, MATCH(A276, Countries!$B$2:$B$255, 0))
</f>
        <v/>
      </c>
      <c r="C276" s="89" t="inlineStr">
        <is>
          <t>Seagrass</t>
        </is>
      </c>
      <c r="D276" s="54">
        <f t="array" ref="D276">if($C276="Mangrove",index('Mangrove extent'!$A$5:$X$128,match($A276,'Mangrove extent'!$A$5:$A1000,0),match('Mangrove extent'!$B$4,'Mangrove extent'!$A$5:$X$5,0)), if($C276="Seagrass", index('Seagrass extent'!$A$5:$I$257,match($A276,'Seagrass extent'!$A$5:$A1000,0),match('Seagrass extent'!$B$4,'Seagrass extent'!$A$5:$I$5,0)),"" ))</f>
        <v/>
      </c>
      <c r="E276" s="54">
        <f t="array" ref="E276">if($C276="Mangrove",index('Mangrove extent'!$A$5:$X1000,match($A276,'Mangrove extent'!$A$5:$A1000,0),match('Mangrove extent'!$C$4,'Mangrove extent'!$A$5:$X$5,0)), if($C276="Seagrass", "NoData", IF($C276="Salt marsh", "NoData")))</f>
        <v/>
      </c>
      <c r="F276" s="54">
        <f t="array" ref="F276">if($C276="Mangrove",index('Mangrove protected area'!$A$5:$AG1000,match($A276,'Mangrove protected area'!$A$5:$A1000,0),match('Mangrove protected area'!$B$4,'Mangrove protected area'!$A$5:$AG$5,0)), "NoData")</f>
        <v/>
      </c>
      <c r="G276" s="101" t="inlineStr">
        <is>
          <t>Seagrass extent from WCMC</t>
        </is>
      </c>
      <c r="H276" s="101" t="n"/>
      <c r="I276" s="101" t="n"/>
      <c r="J276" s="197" t="n"/>
      <c r="K276" s="197" t="n"/>
      <c r="L276" s="197" t="n"/>
      <c r="M276" s="197" t="n"/>
      <c r="N276" s="197" t="n"/>
      <c r="O276" s="197" t="n"/>
      <c r="P276" s="197" t="n"/>
      <c r="Q276" s="197" t="n"/>
      <c r="R276" s="197" t="n"/>
      <c r="S276" s="197" t="n"/>
      <c r="T276" s="197" t="n"/>
      <c r="U276" s="197" t="n"/>
    </row>
    <row r="277" ht="12.75" customHeight="1" s="198">
      <c r="A277" s="101" t="inlineStr">
        <is>
          <t>French Guiana</t>
        </is>
      </c>
      <c r="B277" s="62">
        <f t="array" ref="B277">INDEX(Countries!$D$2:$D$255, MATCH(A277, Countries!$B$2:$B$255, 0))
</f>
        <v/>
      </c>
      <c r="C277" s="89" t="inlineStr">
        <is>
          <t>Seagrass</t>
        </is>
      </c>
      <c r="D277" s="54">
        <f t="array" ref="D277">if($C277="Mangrove",index('Mangrove extent'!$A$5:$X$128,match($A277,'Mangrove extent'!$A$5:$A1000,0),match('Mangrove extent'!$B$4,'Mangrove extent'!$A$5:$X$5,0)), if($C277="Seagrass", index('Seagrass extent'!$A$5:$I$257,match($A277,'Seagrass extent'!$A$5:$A1000,0),match('Seagrass extent'!$B$4,'Seagrass extent'!$A$5:$I$5,0)),"" ))</f>
        <v/>
      </c>
      <c r="E277" s="54">
        <f t="array" ref="E277">if($C277="Mangrove",index('Mangrove extent'!$A$5:$X1000,match($A277,'Mangrove extent'!$A$5:$A1000,0),match('Mangrove extent'!$C$4,'Mangrove extent'!$A$5:$X$5,0)), if($C277="Seagrass", "NoData", IF($C277="Salt marsh", "NoData")))</f>
        <v/>
      </c>
      <c r="F277" s="54">
        <f t="array" ref="F277">if($C277="Mangrove",index('Mangrove protected area'!$A$5:$AG1000,match($A277,'Mangrove protected area'!$A$5:$A1000,0),match('Mangrove protected area'!$B$4,'Mangrove protected area'!$A$5:$AG$5,0)), "NoData")</f>
        <v/>
      </c>
      <c r="G277" s="101" t="inlineStr">
        <is>
          <t>Seagrass extent from WCMC</t>
        </is>
      </c>
      <c r="H277" s="101" t="n"/>
      <c r="I277" s="101" t="n"/>
      <c r="J277" s="197" t="n"/>
      <c r="K277" s="197" t="n"/>
      <c r="L277" s="197" t="n"/>
      <c r="M277" s="197" t="n"/>
      <c r="N277" s="197" t="n"/>
      <c r="O277" s="197" t="n"/>
      <c r="P277" s="197" t="n"/>
      <c r="Q277" s="197" t="n"/>
      <c r="R277" s="197" t="n"/>
      <c r="S277" s="197" t="n"/>
      <c r="T277" s="197" t="n"/>
      <c r="U277" s="197" t="n"/>
    </row>
    <row r="278" ht="12.75" customHeight="1" s="198">
      <c r="A278" s="101" t="inlineStr">
        <is>
          <t>French Polynesia</t>
        </is>
      </c>
      <c r="B278" s="62">
        <f t="array" ref="B278">INDEX(Countries!$D$2:$D$255, MATCH(A278, Countries!$B$2:$B$255, 0))
</f>
        <v/>
      </c>
      <c r="C278" s="89" t="inlineStr">
        <is>
          <t>Seagrass</t>
        </is>
      </c>
      <c r="D278" s="54">
        <f t="array" ref="D278">if($C278="Mangrove",index('Mangrove extent'!$A$5:$X$128,match($A278,'Mangrove extent'!$A$5:$A1000,0),match('Mangrove extent'!$B$4,'Mangrove extent'!$A$5:$X$5,0)), if($C278="Seagrass", index('Seagrass extent'!$A$5:$I$257,match($A278,'Seagrass extent'!$A$5:$A1000,0),match('Seagrass extent'!$B$4,'Seagrass extent'!$A$5:$I$5,0)),"" ))</f>
        <v/>
      </c>
      <c r="E278" s="54">
        <f t="array" ref="E278">if($C278="Mangrove",index('Mangrove extent'!$A$5:$X1000,match($A278,'Mangrove extent'!$A$5:$A1000,0),match('Mangrove extent'!$C$4,'Mangrove extent'!$A$5:$X$5,0)), if($C278="Seagrass", "NoData", IF($C278="Salt marsh", "NoData")))</f>
        <v/>
      </c>
      <c r="F278" s="54">
        <f t="array" ref="F278">if($C278="Mangrove",index('Mangrove protected area'!$A$5:$AG1000,match($A278,'Mangrove protected area'!$A$5:$A1000,0),match('Mangrove protected area'!$B$4,'Mangrove protected area'!$A$5:$AG$5,0)), "NoData")</f>
        <v/>
      </c>
      <c r="G278" s="101" t="inlineStr">
        <is>
          <t>Seagrass extent from WCMC</t>
        </is>
      </c>
      <c r="H278" s="101" t="n"/>
      <c r="I278" s="101" t="n"/>
      <c r="J278" s="197" t="n"/>
      <c r="K278" s="197" t="n"/>
      <c r="L278" s="197" t="n"/>
      <c r="M278" s="197" t="n"/>
      <c r="N278" s="197" t="n"/>
      <c r="O278" s="197" t="n"/>
      <c r="P278" s="197" t="n"/>
      <c r="Q278" s="197" t="n"/>
      <c r="R278" s="197" t="n"/>
      <c r="S278" s="197" t="n"/>
      <c r="T278" s="197" t="n"/>
      <c r="U278" s="197" t="n"/>
    </row>
    <row r="279" ht="12.75" customHeight="1" s="198">
      <c r="A279" s="101" t="inlineStr">
        <is>
          <t>French Southern Territories</t>
        </is>
      </c>
      <c r="B279" s="62">
        <f t="array" ref="B279">INDEX(Countries!$D$2:$D$255, MATCH(A279, Countries!$B$2:$B$255, 0))
</f>
        <v/>
      </c>
      <c r="C279" s="89" t="inlineStr">
        <is>
          <t>Seagrass</t>
        </is>
      </c>
      <c r="D279" s="54">
        <f t="array" ref="D279">if($C279="Mangrove",index('Mangrove extent'!$A$5:$X$128,match($A279,'Mangrove extent'!$A$5:$A1000,0),match('Mangrove extent'!$B$4,'Mangrove extent'!$A$5:$X$5,0)), if($C279="Seagrass", index('Seagrass extent'!$A$5:$I$257,match($A279,'Seagrass extent'!$A$5:$A1000,0),match('Seagrass extent'!$B$4,'Seagrass extent'!$A$5:$I$5,0)),"" ))</f>
        <v/>
      </c>
      <c r="E279" s="54">
        <f t="array" ref="E279">if($C279="Mangrove",index('Mangrove extent'!$A$5:$X1000,match($A279,'Mangrove extent'!$A$5:$A1000,0),match('Mangrove extent'!$C$4,'Mangrove extent'!$A$5:$X$5,0)), if($C279="Seagrass", "NoData", IF($C279="Salt marsh", "NoData")))</f>
        <v/>
      </c>
      <c r="F279" s="54">
        <f t="array" ref="F279">if($C279="Mangrove",index('Mangrove protected area'!$A$5:$AG1000,match($A279,'Mangrove protected area'!$A$5:$A1000,0),match('Mangrove protected area'!$B$4,'Mangrove protected area'!$A$5:$AG$5,0)), "NoData")</f>
        <v/>
      </c>
      <c r="G279" s="101" t="inlineStr">
        <is>
          <t>Seagrass extent from WCMC</t>
        </is>
      </c>
      <c r="H279" s="101" t="n"/>
      <c r="I279" s="101" t="n"/>
      <c r="J279" s="197" t="n"/>
      <c r="K279" s="197" t="n"/>
      <c r="L279" s="197" t="n"/>
      <c r="M279" s="197" t="n"/>
      <c r="N279" s="197" t="n"/>
      <c r="O279" s="197" t="n"/>
      <c r="P279" s="197" t="n"/>
      <c r="Q279" s="197" t="n"/>
      <c r="R279" s="197" t="n"/>
      <c r="S279" s="197" t="n"/>
      <c r="T279" s="197" t="n"/>
      <c r="U279" s="197" t="n"/>
    </row>
    <row r="280" ht="12.75" customHeight="1" s="198">
      <c r="A280" s="101" t="inlineStr">
        <is>
          <t>Gabon</t>
        </is>
      </c>
      <c r="B280" s="62">
        <f t="array" ref="B280">INDEX(Countries!$D$2:$D$255, MATCH(A280, Countries!$B$2:$B$255, 0))
</f>
        <v/>
      </c>
      <c r="C280" s="89" t="inlineStr">
        <is>
          <t>Seagrass</t>
        </is>
      </c>
      <c r="D280" s="54">
        <f t="array" ref="D280">if($C280="Mangrove",index('Mangrove extent'!$A$5:$X$128,match($A280,'Mangrove extent'!$A$5:$A1000,0),match('Mangrove extent'!$B$4,'Mangrove extent'!$A$5:$X$5,0)), if($C280="Seagrass", index('Seagrass extent'!$A$5:$I$257,match($A280,'Seagrass extent'!$A$5:$A1000,0),match('Seagrass extent'!$B$4,'Seagrass extent'!$A$5:$I$5,0)),"" ))</f>
        <v/>
      </c>
      <c r="E280" s="54">
        <f t="array" ref="E280">if($C280="Mangrove",index('Mangrove extent'!$A$5:$X1000,match($A280,'Mangrove extent'!$A$5:$A1000,0),match('Mangrove extent'!$C$4,'Mangrove extent'!$A$5:$X$5,0)), if($C280="Seagrass", "NoData", IF($C280="Salt marsh", "NoData")))</f>
        <v/>
      </c>
      <c r="F280" s="54">
        <f t="array" ref="F280">if($C280="Mangrove",index('Mangrove protected area'!$A$5:$AG1000,match($A280,'Mangrove protected area'!$A$5:$A1000,0),match('Mangrove protected area'!$B$4,'Mangrove protected area'!$A$5:$AG$5,0)), "NoData")</f>
        <v/>
      </c>
      <c r="G280" s="101" t="inlineStr">
        <is>
          <t>Seagrass extent from WCMC</t>
        </is>
      </c>
      <c r="H280" s="101" t="n"/>
      <c r="I280" s="101" t="n"/>
      <c r="J280" s="197" t="n"/>
      <c r="K280" s="197" t="n"/>
      <c r="L280" s="197" t="n"/>
      <c r="M280" s="197" t="n"/>
      <c r="N280" s="197" t="n"/>
      <c r="O280" s="197" t="n"/>
      <c r="P280" s="197" t="n"/>
      <c r="Q280" s="197" t="n"/>
      <c r="R280" s="197" t="n"/>
      <c r="S280" s="197" t="n"/>
      <c r="T280" s="197" t="n"/>
      <c r="U280" s="197" t="n"/>
    </row>
    <row r="281" ht="12.75" customHeight="1" s="198">
      <c r="A281" s="101" t="inlineStr">
        <is>
          <t>Gambia</t>
        </is>
      </c>
      <c r="B281" s="62">
        <f t="array" ref="B281">INDEX(Countries!$D$2:$D$255, MATCH(A281, Countries!$B$2:$B$255, 0))
</f>
        <v/>
      </c>
      <c r="C281" s="89" t="inlineStr">
        <is>
          <t>Seagrass</t>
        </is>
      </c>
      <c r="D281" s="54">
        <f t="array" ref="D281">if($C281="Mangrove",index('Mangrove extent'!$A$5:$X$128,match($A281,'Mangrove extent'!$A$5:$A1000,0),match('Mangrove extent'!$B$4,'Mangrove extent'!$A$5:$X$5,0)), if($C281="Seagrass", index('Seagrass extent'!$A$5:$I$257,match($A281,'Seagrass extent'!$A$5:$A1000,0),match('Seagrass extent'!$B$4,'Seagrass extent'!$A$5:$I$5,0)),"" ))</f>
        <v/>
      </c>
      <c r="E281" s="54">
        <f t="array" ref="E281">if($C281="Mangrove",index('Mangrove extent'!$A$5:$X1000,match($A281,'Mangrove extent'!$A$5:$A1000,0),match('Mangrove extent'!$C$4,'Mangrove extent'!$A$5:$X$5,0)), if($C281="Seagrass", "NoData", IF($C281="Salt marsh", "NoData")))</f>
        <v/>
      </c>
      <c r="F281" s="54">
        <f t="array" ref="F281">if($C281="Mangrove",index('Mangrove protected area'!$A$5:$AG1000,match($A281,'Mangrove protected area'!$A$5:$A1000,0),match('Mangrove protected area'!$B$4,'Mangrove protected area'!$A$5:$AG$5,0)), "NoData")</f>
        <v/>
      </c>
      <c r="G281" s="101" t="inlineStr">
        <is>
          <t>Seagrass extent from WCMC</t>
        </is>
      </c>
      <c r="H281" s="101" t="n"/>
      <c r="I281" s="101" t="n"/>
      <c r="J281" s="197" t="n"/>
      <c r="K281" s="197" t="n"/>
      <c r="L281" s="197" t="n"/>
      <c r="M281" s="197" t="n"/>
      <c r="N281" s="197" t="n"/>
      <c r="O281" s="197" t="n"/>
      <c r="P281" s="197" t="n"/>
      <c r="Q281" s="197" t="n"/>
      <c r="R281" s="197" t="n"/>
      <c r="S281" s="197" t="n"/>
      <c r="T281" s="197" t="n"/>
      <c r="U281" s="197" t="n"/>
    </row>
    <row r="282" ht="12.75" customHeight="1" s="198">
      <c r="A282" s="101" t="inlineStr">
        <is>
          <t>Ghana</t>
        </is>
      </c>
      <c r="B282" s="62">
        <f t="array" ref="B282">INDEX(Countries!$D$2:$D$255, MATCH(A282, Countries!$B$2:$B$255, 0))
</f>
        <v/>
      </c>
      <c r="C282" s="89" t="inlineStr">
        <is>
          <t>Seagrass</t>
        </is>
      </c>
      <c r="D282" s="54">
        <f t="array" ref="D282">if($C282="Mangrove",index('Mangrove extent'!$A$5:$X$128,match($A282,'Mangrove extent'!$A$5:$A1000,0),match('Mangrove extent'!$B$4,'Mangrove extent'!$A$5:$X$5,0)), if($C282="Seagrass", index('Seagrass extent'!$A$5:$I$257,match($A282,'Seagrass extent'!$A$5:$A1000,0),match('Seagrass extent'!$B$4,'Seagrass extent'!$A$5:$I$5,0)),"" ))</f>
        <v/>
      </c>
      <c r="E282" s="54">
        <f t="array" ref="E282">if($C282="Mangrove",index('Mangrove extent'!$A$5:$X1000,match($A282,'Mangrove extent'!$A$5:$A1000,0),match('Mangrove extent'!$C$4,'Mangrove extent'!$A$5:$X$5,0)), if($C282="Seagrass", "NoData", IF($C282="Salt marsh", "NoData")))</f>
        <v/>
      </c>
      <c r="F282" s="54">
        <f t="array" ref="F282">if($C282="Mangrove",index('Mangrove protected area'!$A$5:$AG1000,match($A282,'Mangrove protected area'!$A$5:$A1000,0),match('Mangrove protected area'!$B$4,'Mangrove protected area'!$A$5:$AG$5,0)), "NoData")</f>
        <v/>
      </c>
      <c r="G282" s="101" t="inlineStr">
        <is>
          <t>Seagrass extent from WCMC</t>
        </is>
      </c>
      <c r="H282" s="101" t="n"/>
      <c r="I282" s="101" t="n"/>
      <c r="J282" s="197" t="n"/>
      <c r="K282" s="197" t="n"/>
      <c r="L282" s="197" t="n"/>
      <c r="M282" s="197" t="n"/>
      <c r="N282" s="197" t="n"/>
      <c r="O282" s="197" t="n"/>
      <c r="P282" s="197" t="n"/>
      <c r="Q282" s="197" t="n"/>
      <c r="R282" s="197" t="n"/>
      <c r="S282" s="197" t="n"/>
      <c r="T282" s="197" t="n"/>
      <c r="U282" s="197" t="n"/>
    </row>
    <row r="283" ht="12.75" customHeight="1" s="198">
      <c r="A283" s="101" t="inlineStr">
        <is>
          <t>Grenada</t>
        </is>
      </c>
      <c r="B283" s="62">
        <f t="array" ref="B283">INDEX(Countries!$D$2:$D$255, MATCH(A283, Countries!$B$2:$B$255, 0))
</f>
        <v/>
      </c>
      <c r="C283" s="89" t="inlineStr">
        <is>
          <t>Seagrass</t>
        </is>
      </c>
      <c r="D283" s="54">
        <f t="array" ref="D283">if($C283="Mangrove",index('Mangrove extent'!$A$5:$X$128,match($A283,'Mangrove extent'!$A$5:$A1000,0),match('Mangrove extent'!$B$4,'Mangrove extent'!$A$5:$X$5,0)), if($C283="Seagrass", index('Seagrass extent'!$A$5:$I$257,match($A283,'Seagrass extent'!$A$5:$A1000,0),match('Seagrass extent'!$B$4,'Seagrass extent'!$A$5:$I$5,0)),"" ))</f>
        <v/>
      </c>
      <c r="E283" s="54">
        <f t="array" ref="E283">if($C283="Mangrove",index('Mangrove extent'!$A$5:$X1000,match($A283,'Mangrove extent'!$A$5:$A1000,0),match('Mangrove extent'!$C$4,'Mangrove extent'!$A$5:$X$5,0)), if($C283="Seagrass", "NoData", IF($C283="Salt marsh", "NoData")))</f>
        <v/>
      </c>
      <c r="F283" s="54">
        <f t="array" ref="F283">if($C283="Mangrove",index('Mangrove protected area'!$A$5:$AG1000,match($A283,'Mangrove protected area'!$A$5:$A1000,0),match('Mangrove protected area'!$B$4,'Mangrove protected area'!$A$5:$AG$5,0)), "NoData")</f>
        <v/>
      </c>
      <c r="G283" s="101" t="inlineStr">
        <is>
          <t>Seagrass extent from WCMC</t>
        </is>
      </c>
      <c r="H283" s="101" t="n"/>
      <c r="I283" s="101" t="n"/>
      <c r="J283" s="197" t="n"/>
      <c r="K283" s="197" t="n"/>
      <c r="L283" s="197" t="n"/>
      <c r="M283" s="197" t="n"/>
      <c r="N283" s="197" t="n"/>
      <c r="O283" s="197" t="n"/>
      <c r="P283" s="197" t="n"/>
      <c r="Q283" s="197" t="n"/>
      <c r="R283" s="197" t="n"/>
      <c r="S283" s="197" t="n"/>
      <c r="T283" s="197" t="n"/>
      <c r="U283" s="197" t="n"/>
    </row>
    <row r="284" ht="12.75" customHeight="1" s="198">
      <c r="A284" s="101" t="inlineStr">
        <is>
          <t>Guadeloupe</t>
        </is>
      </c>
      <c r="B284" s="62">
        <f t="array" ref="B284">INDEX(Countries!$D$2:$D$255, MATCH(A284, Countries!$B$2:$B$255, 0))
</f>
        <v/>
      </c>
      <c r="C284" s="89" t="inlineStr">
        <is>
          <t>Seagrass</t>
        </is>
      </c>
      <c r="D284" s="54">
        <f t="array" ref="D284">if($C284="Mangrove",index('Mangrove extent'!$A$5:$X$128,match($A284,'Mangrove extent'!$A$5:$A1000,0),match('Mangrove extent'!$B$4,'Mangrove extent'!$A$5:$X$5,0)), if($C284="Seagrass", index('Seagrass extent'!$A$5:$I$257,match($A284,'Seagrass extent'!$A$5:$A1000,0),match('Seagrass extent'!$B$4,'Seagrass extent'!$A$5:$I$5,0)),"" ))</f>
        <v/>
      </c>
      <c r="E284" s="54">
        <f t="array" ref="E284">if($C284="Mangrove",index('Mangrove extent'!$A$5:$X1000,match($A284,'Mangrove extent'!$A$5:$A1000,0),match('Mangrove extent'!$C$4,'Mangrove extent'!$A$5:$X$5,0)), if($C284="Seagrass", "NoData", IF($C284="Salt marsh", "NoData")))</f>
        <v/>
      </c>
      <c r="F284" s="54">
        <f t="array" ref="F284">if($C284="Mangrove",index('Mangrove protected area'!$A$5:$AG1000,match($A284,'Mangrove protected area'!$A$5:$A1000,0),match('Mangrove protected area'!$B$4,'Mangrove protected area'!$A$5:$AG$5,0)), "NoData")</f>
        <v/>
      </c>
      <c r="G284" s="101" t="inlineStr">
        <is>
          <t>Seagrass extent from WCMC</t>
        </is>
      </c>
      <c r="H284" s="101" t="n"/>
      <c r="I284" s="101" t="n"/>
      <c r="J284" s="197" t="n"/>
      <c r="K284" s="197" t="n"/>
      <c r="L284" s="197" t="n"/>
      <c r="M284" s="197" t="n"/>
      <c r="N284" s="197" t="n"/>
      <c r="O284" s="197" t="n"/>
      <c r="P284" s="197" t="n"/>
      <c r="Q284" s="197" t="n"/>
      <c r="R284" s="197" t="n"/>
      <c r="S284" s="197" t="n"/>
      <c r="T284" s="197" t="n"/>
      <c r="U284" s="197" t="n"/>
    </row>
    <row r="285" ht="12.75" customHeight="1" s="198">
      <c r="A285" s="101" t="inlineStr">
        <is>
          <t>Guam</t>
        </is>
      </c>
      <c r="B285" s="62">
        <f t="array" ref="B285">INDEX(Countries!$D$2:$D$255, MATCH(A285, Countries!$B$2:$B$255, 0))
</f>
        <v/>
      </c>
      <c r="C285" s="89" t="inlineStr">
        <is>
          <t>Seagrass</t>
        </is>
      </c>
      <c r="D285" s="54">
        <f t="array" ref="D285">if($C285="Mangrove",index('Mangrove extent'!$A$5:$X$128,match($A285,'Mangrove extent'!$A$5:$A1000,0),match('Mangrove extent'!$B$4,'Mangrove extent'!$A$5:$X$5,0)), if($C285="Seagrass", index('Seagrass extent'!$A$5:$I$257,match($A285,'Seagrass extent'!$A$5:$A1000,0),match('Seagrass extent'!$B$4,'Seagrass extent'!$A$5:$I$5,0)),"" ))</f>
        <v/>
      </c>
      <c r="E285" s="54">
        <f t="array" ref="E285">if($C285="Mangrove",index('Mangrove extent'!$A$5:$X1000,match($A285,'Mangrove extent'!$A$5:$A1000,0),match('Mangrove extent'!$C$4,'Mangrove extent'!$A$5:$X$5,0)), if($C285="Seagrass", "NoData", IF($C285="Salt marsh", "NoData")))</f>
        <v/>
      </c>
      <c r="F285" s="54">
        <f t="array" ref="F285">if($C285="Mangrove",index('Mangrove protected area'!$A$5:$AG1000,match($A285,'Mangrove protected area'!$A$5:$A1000,0),match('Mangrove protected area'!$B$4,'Mangrove protected area'!$A$5:$AG$5,0)), "NoData")</f>
        <v/>
      </c>
      <c r="G285" s="101" t="inlineStr">
        <is>
          <t>Seagrass extent from WCMC</t>
        </is>
      </c>
      <c r="H285" s="101" t="n"/>
      <c r="I285" s="101" t="n"/>
      <c r="J285" s="197" t="n"/>
      <c r="K285" s="197" t="n"/>
      <c r="L285" s="197" t="n"/>
      <c r="M285" s="197" t="n"/>
      <c r="N285" s="197" t="n"/>
      <c r="O285" s="197" t="n"/>
      <c r="P285" s="197" t="n"/>
      <c r="Q285" s="197" t="n"/>
      <c r="R285" s="197" t="n"/>
      <c r="S285" s="197" t="n"/>
      <c r="T285" s="197" t="n"/>
      <c r="U285" s="197" t="n"/>
    </row>
    <row r="286" ht="12.75" customHeight="1" s="198">
      <c r="A286" s="101" t="inlineStr">
        <is>
          <t>Guatemala</t>
        </is>
      </c>
      <c r="B286" s="62">
        <f t="array" ref="B286">INDEX(Countries!$D$2:$D$255, MATCH(A286, Countries!$B$2:$B$255, 0))
</f>
        <v/>
      </c>
      <c r="C286" s="89" t="inlineStr">
        <is>
          <t>Seagrass</t>
        </is>
      </c>
      <c r="D286" s="54">
        <f t="array" ref="D286">if($C286="Mangrove",index('Mangrove extent'!$A$5:$X$128,match($A286,'Mangrove extent'!$A$5:$A1000,0),match('Mangrove extent'!$B$4,'Mangrove extent'!$A$5:$X$5,0)), if($C286="Seagrass", index('Seagrass extent'!$A$5:$I$257,match($A286,'Seagrass extent'!$A$5:$A1000,0),match('Seagrass extent'!$B$4,'Seagrass extent'!$A$5:$I$5,0)),"" ))</f>
        <v/>
      </c>
      <c r="E286" s="54">
        <f t="array" ref="E286">if($C286="Mangrove",index('Mangrove extent'!$A$5:$X1000,match($A286,'Mangrove extent'!$A$5:$A1000,0),match('Mangrove extent'!$C$4,'Mangrove extent'!$A$5:$X$5,0)), if($C286="Seagrass", "NoData", IF($C286="Salt marsh", "NoData")))</f>
        <v/>
      </c>
      <c r="F286" s="54">
        <f t="array" ref="F286">if($C286="Mangrove",index('Mangrove protected area'!$A$5:$AG1000,match($A286,'Mangrove protected area'!$A$5:$A1000,0),match('Mangrove protected area'!$B$4,'Mangrove protected area'!$A$5:$AG$5,0)), "NoData")</f>
        <v/>
      </c>
      <c r="G286" s="101" t="inlineStr">
        <is>
          <t>Seagrass extent from WCMC</t>
        </is>
      </c>
      <c r="H286" s="101" t="n"/>
      <c r="I286" s="101" t="n"/>
      <c r="J286" s="197" t="n"/>
      <c r="K286" s="197" t="n"/>
      <c r="L286" s="197" t="n"/>
      <c r="M286" s="197" t="n"/>
      <c r="N286" s="197" t="n"/>
      <c r="O286" s="197" t="n"/>
      <c r="P286" s="197" t="n"/>
      <c r="Q286" s="197" t="n"/>
      <c r="R286" s="197" t="n"/>
      <c r="S286" s="197" t="n"/>
      <c r="T286" s="197" t="n"/>
      <c r="U286" s="197" t="n"/>
    </row>
    <row r="287" ht="12.75" customHeight="1" s="198">
      <c r="A287" s="101" t="inlineStr">
        <is>
          <t>Guinea</t>
        </is>
      </c>
      <c r="B287" s="62">
        <f t="array" ref="B287">INDEX(Countries!$D$2:$D$255, MATCH(A287, Countries!$B$2:$B$255, 0))
</f>
        <v/>
      </c>
      <c r="C287" s="89" t="inlineStr">
        <is>
          <t>Seagrass</t>
        </is>
      </c>
      <c r="D287" s="54">
        <f t="array" ref="D287">if($C287="Mangrove",index('Mangrove extent'!$A$5:$X$128,match($A287,'Mangrove extent'!$A$5:$A1000,0),match('Mangrove extent'!$B$4,'Mangrove extent'!$A$5:$X$5,0)), if($C287="Seagrass", index('Seagrass extent'!$A$5:$I$257,match($A287,'Seagrass extent'!$A$5:$A1000,0),match('Seagrass extent'!$B$4,'Seagrass extent'!$A$5:$I$5,0)),"" ))</f>
        <v/>
      </c>
      <c r="E287" s="54">
        <f t="array" ref="E287">if($C287="Mangrove",index('Mangrove extent'!$A$5:$X1000,match($A287,'Mangrove extent'!$A$5:$A1000,0),match('Mangrove extent'!$C$4,'Mangrove extent'!$A$5:$X$5,0)), if($C287="Seagrass", "NoData", IF($C287="Salt marsh", "NoData")))</f>
        <v/>
      </c>
      <c r="F287" s="54">
        <f t="array" ref="F287">if($C287="Mangrove",index('Mangrove protected area'!$A$5:$AG1000,match($A287,'Mangrove protected area'!$A$5:$A1000,0),match('Mangrove protected area'!$B$4,'Mangrove protected area'!$A$5:$AG$5,0)), "NoData")</f>
        <v/>
      </c>
      <c r="G287" s="101" t="inlineStr">
        <is>
          <t>Seagrass extent from WCMC</t>
        </is>
      </c>
      <c r="H287" s="101" t="n"/>
      <c r="I287" s="101" t="n"/>
      <c r="J287" s="197" t="n"/>
      <c r="K287" s="197" t="n"/>
      <c r="L287" s="197" t="n"/>
      <c r="M287" s="197" t="n"/>
      <c r="N287" s="197" t="n"/>
      <c r="O287" s="197" t="n"/>
      <c r="P287" s="197" t="n"/>
      <c r="Q287" s="197" t="n"/>
      <c r="R287" s="197" t="n"/>
      <c r="S287" s="197" t="n"/>
      <c r="T287" s="197" t="n"/>
      <c r="U287" s="197" t="n"/>
    </row>
    <row r="288" ht="12.75" customHeight="1" s="198">
      <c r="A288" s="101" t="inlineStr">
        <is>
          <t>Guinea-Bissau</t>
        </is>
      </c>
      <c r="B288" s="62">
        <f t="array" ref="B288">INDEX(Countries!$D$2:$D$255, MATCH(A288, Countries!$B$2:$B$255, 0))
</f>
        <v/>
      </c>
      <c r="C288" s="89" t="inlineStr">
        <is>
          <t>Seagrass</t>
        </is>
      </c>
      <c r="D288" s="54">
        <f t="array" ref="D288">if($C288="Mangrove",index('Mangrove extent'!$A$5:$X$128,match($A288,'Mangrove extent'!$A$5:$A1000,0),match('Mangrove extent'!$B$4,'Mangrove extent'!$A$5:$X$5,0)), if($C288="Seagrass", index('Seagrass extent'!$A$5:$I$257,match($A288,'Seagrass extent'!$A$5:$A1000,0),match('Seagrass extent'!$B$4,'Seagrass extent'!$A$5:$I$5,0)),"" ))</f>
        <v/>
      </c>
      <c r="E288" s="54">
        <f t="array" ref="E288">if($C288="Mangrove",index('Mangrove extent'!$A$5:$X1000,match($A288,'Mangrove extent'!$A$5:$A1000,0),match('Mangrove extent'!$C$4,'Mangrove extent'!$A$5:$X$5,0)), if($C288="Seagrass", "NoData", IF($C288="Salt marsh", "NoData")))</f>
        <v/>
      </c>
      <c r="F288" s="54">
        <f t="array" ref="F288">if($C288="Mangrove",index('Mangrove protected area'!$A$5:$AG1000,match($A288,'Mangrove protected area'!$A$5:$A1000,0),match('Mangrove protected area'!$B$4,'Mangrove protected area'!$A$5:$AG$5,0)), "NoData")</f>
        <v/>
      </c>
      <c r="G288" s="101" t="inlineStr">
        <is>
          <t>Seagrass extent from WCMC</t>
        </is>
      </c>
      <c r="H288" s="101" t="n"/>
      <c r="I288" s="101" t="n"/>
      <c r="J288" s="197" t="n"/>
      <c r="K288" s="197" t="n"/>
      <c r="L288" s="197" t="n"/>
      <c r="M288" s="197" t="n"/>
      <c r="N288" s="197" t="n"/>
      <c r="O288" s="197" t="n"/>
      <c r="P288" s="197" t="n"/>
      <c r="Q288" s="197" t="n"/>
      <c r="R288" s="197" t="n"/>
      <c r="S288" s="197" t="n"/>
      <c r="T288" s="197" t="n"/>
      <c r="U288" s="197" t="n"/>
    </row>
    <row r="289" ht="12.75" customHeight="1" s="198">
      <c r="A289" s="101" t="inlineStr">
        <is>
          <t>Guyana</t>
        </is>
      </c>
      <c r="B289" s="62">
        <f t="array" ref="B289">INDEX(Countries!$D$2:$D$255, MATCH(A289, Countries!$B$2:$B$255, 0))
</f>
        <v/>
      </c>
      <c r="C289" s="89" t="inlineStr">
        <is>
          <t>Seagrass</t>
        </is>
      </c>
      <c r="D289" s="54">
        <f t="array" ref="D289">if($C289="Mangrove",index('Mangrove extent'!$A$5:$X$128,match($A289,'Mangrove extent'!$A$5:$A1000,0),match('Mangrove extent'!$B$4,'Mangrove extent'!$A$5:$X$5,0)), if($C289="Seagrass", index('Seagrass extent'!$A$5:$I$257,match($A289,'Seagrass extent'!$A$5:$A1000,0),match('Seagrass extent'!$B$4,'Seagrass extent'!$A$5:$I$5,0)),"" ))</f>
        <v/>
      </c>
      <c r="E289" s="54">
        <f t="array" ref="E289">if($C289="Mangrove",index('Mangrove extent'!$A$5:$X1000,match($A289,'Mangrove extent'!$A$5:$A1000,0),match('Mangrove extent'!$C$4,'Mangrove extent'!$A$5:$X$5,0)), if($C289="Seagrass", "NoData", IF($C289="Salt marsh", "NoData")))</f>
        <v/>
      </c>
      <c r="F289" s="54">
        <f t="array" ref="F289">if($C289="Mangrove",index('Mangrove protected area'!$A$5:$AG1000,match($A289,'Mangrove protected area'!$A$5:$A1000,0),match('Mangrove protected area'!$B$4,'Mangrove protected area'!$A$5:$AG$5,0)), "NoData")</f>
        <v/>
      </c>
      <c r="G289" s="101" t="inlineStr">
        <is>
          <t>Seagrass extent from WCMC</t>
        </is>
      </c>
      <c r="H289" s="101" t="n"/>
      <c r="I289" s="101" t="n"/>
      <c r="J289" s="197" t="n"/>
      <c r="K289" s="197" t="n"/>
      <c r="L289" s="197" t="n"/>
      <c r="M289" s="197" t="n"/>
      <c r="N289" s="197" t="n"/>
      <c r="O289" s="197" t="n"/>
      <c r="P289" s="197" t="n"/>
      <c r="Q289" s="197" t="n"/>
      <c r="R289" s="197" t="n"/>
      <c r="S289" s="197" t="n"/>
      <c r="T289" s="197" t="n"/>
      <c r="U289" s="197" t="n"/>
    </row>
    <row r="290" ht="12.75" customHeight="1" s="198">
      <c r="A290" s="101" t="inlineStr">
        <is>
          <t>Haiti</t>
        </is>
      </c>
      <c r="B290" s="62">
        <f t="array" ref="B290">INDEX(Countries!$D$2:$D$255, MATCH(A290, Countries!$B$2:$B$255, 0))
</f>
        <v/>
      </c>
      <c r="C290" s="89" t="inlineStr">
        <is>
          <t>Seagrass</t>
        </is>
      </c>
      <c r="D290" s="54">
        <f t="array" ref="D290">if($C290="Mangrove",index('Mangrove extent'!$A$5:$X$128,match($A290,'Mangrove extent'!$A$5:$A1000,0),match('Mangrove extent'!$B$4,'Mangrove extent'!$A$5:$X$5,0)), if($C290="Seagrass", index('Seagrass extent'!$A$5:$I$257,match($A290,'Seagrass extent'!$A$5:$A1000,0),match('Seagrass extent'!$B$4,'Seagrass extent'!$A$5:$I$5,0)),"" ))</f>
        <v/>
      </c>
      <c r="E290" s="54">
        <f t="array" ref="E290">if($C290="Mangrove",index('Mangrove extent'!$A$5:$X1000,match($A290,'Mangrove extent'!$A$5:$A1000,0),match('Mangrove extent'!$C$4,'Mangrove extent'!$A$5:$X$5,0)), if($C290="Seagrass", "NoData", IF($C290="Salt marsh", "NoData")))</f>
        <v/>
      </c>
      <c r="F290" s="54">
        <f t="array" ref="F290">if($C290="Mangrove",index('Mangrove protected area'!$A$5:$AG1000,match($A290,'Mangrove protected area'!$A$5:$A1000,0),match('Mangrove protected area'!$B$4,'Mangrove protected area'!$A$5:$AG$5,0)), "NoData")</f>
        <v/>
      </c>
      <c r="G290" s="101" t="inlineStr">
        <is>
          <t>Seagrass extent from WCMC</t>
        </is>
      </c>
      <c r="H290" s="101" t="n"/>
      <c r="I290" s="101" t="n"/>
      <c r="J290" s="197" t="n"/>
      <c r="K290" s="197" t="n"/>
      <c r="L290" s="197" t="n"/>
      <c r="M290" s="197" t="n"/>
      <c r="N290" s="197" t="n"/>
      <c r="O290" s="197" t="n"/>
      <c r="P290" s="197" t="n"/>
      <c r="Q290" s="197" t="n"/>
      <c r="R290" s="197" t="n"/>
      <c r="S290" s="197" t="n"/>
      <c r="T290" s="197" t="n"/>
      <c r="U290" s="197" t="n"/>
    </row>
    <row r="291" ht="12.75" customHeight="1" s="198">
      <c r="A291" s="101" t="inlineStr">
        <is>
          <t>Honduras</t>
        </is>
      </c>
      <c r="B291" s="62">
        <f t="array" ref="B291">INDEX(Countries!$D$2:$D$255, MATCH(A291, Countries!$B$2:$B$255, 0))
</f>
        <v/>
      </c>
      <c r="C291" s="89" t="inlineStr">
        <is>
          <t>Seagrass</t>
        </is>
      </c>
      <c r="D291" s="54">
        <f t="array" ref="D291">if($C291="Mangrove",index('Mangrove extent'!$A$5:$X$128,match($A291,'Mangrove extent'!$A$5:$A1000,0),match('Mangrove extent'!$B$4,'Mangrove extent'!$A$5:$X$5,0)), if($C291="Seagrass", index('Seagrass extent'!$A$5:$I$257,match($A291,'Seagrass extent'!$A$5:$A1000,0),match('Seagrass extent'!$B$4,'Seagrass extent'!$A$5:$I$5,0)),"" ))</f>
        <v/>
      </c>
      <c r="E291" s="54">
        <f t="array" ref="E291">if($C291="Mangrove",index('Mangrove extent'!$A$5:$X1000,match($A291,'Mangrove extent'!$A$5:$A1000,0),match('Mangrove extent'!$C$4,'Mangrove extent'!$A$5:$X$5,0)), if($C291="Seagrass", "NoData", IF($C291="Salt marsh", "NoData")))</f>
        <v/>
      </c>
      <c r="F291" s="54">
        <f t="array" ref="F291">if($C291="Mangrove",index('Mangrove protected area'!$A$5:$AG1000,match($A291,'Mangrove protected area'!$A$5:$A1000,0),match('Mangrove protected area'!$B$4,'Mangrove protected area'!$A$5:$AG$5,0)), "NoData")</f>
        <v/>
      </c>
      <c r="G291" s="101" t="inlineStr">
        <is>
          <t>Seagrass extent from WCMC</t>
        </is>
      </c>
      <c r="H291" s="101" t="n"/>
      <c r="I291" s="101" t="n"/>
      <c r="J291" s="197" t="n"/>
      <c r="K291" s="197" t="n"/>
      <c r="L291" s="197" t="n"/>
      <c r="M291" s="197" t="n"/>
      <c r="N291" s="197" t="n"/>
      <c r="O291" s="197" t="n"/>
      <c r="P291" s="197" t="n"/>
      <c r="Q291" s="197" t="n"/>
      <c r="R291" s="197" t="n"/>
      <c r="S291" s="197" t="n"/>
      <c r="T291" s="197" t="n"/>
      <c r="U291" s="197" t="n"/>
    </row>
    <row r="292" ht="12.75" customHeight="1" s="198">
      <c r="A292" s="101" t="inlineStr">
        <is>
          <t>Iran (Islamic Republic of)</t>
        </is>
      </c>
      <c r="B292" s="62">
        <f t="array" ref="B292">INDEX(Countries!$D$2:$D$255, MATCH(A292, Countries!$B$2:$B$255, 0))
</f>
        <v/>
      </c>
      <c r="C292" s="89" t="inlineStr">
        <is>
          <t>Seagrass</t>
        </is>
      </c>
      <c r="D292" s="54">
        <f t="array" ref="D292">if($C292="Mangrove",index('Mangrove extent'!$A$5:$X$128,match($A292,'Mangrove extent'!$A$5:$A1000,0),match('Mangrove extent'!$B$4,'Mangrove extent'!$A$5:$X$5,0)), if($C292="Seagrass", index('Seagrass extent'!$A$5:$I$257,match($A292,'Seagrass extent'!$A$5:$A1000,0),match('Seagrass extent'!$B$4,'Seagrass extent'!$A$5:$I$5,0)),"" ))</f>
        <v/>
      </c>
      <c r="E292" s="54">
        <f t="array" ref="E292">if($C292="Mangrove",index('Mangrove extent'!$A$5:$X1000,match($A292,'Mangrove extent'!$A$5:$A1000,0),match('Mangrove extent'!$C$4,'Mangrove extent'!$A$5:$X$5,0)), if($C292="Seagrass", "NoData", IF($C292="Salt marsh", "NoData")))</f>
        <v/>
      </c>
      <c r="F292" s="54">
        <f t="array" ref="F292">if($C292="Mangrove",index('Mangrove protected area'!$A$5:$AG1000,match($A292,'Mangrove protected area'!$A$5:$A1000,0),match('Mangrove protected area'!$B$4,'Mangrove protected area'!$A$5:$AG$5,0)), "NoData")</f>
        <v/>
      </c>
      <c r="G292" s="101" t="inlineStr">
        <is>
          <t>Seagrass extent from WCMC</t>
        </is>
      </c>
      <c r="H292" s="101" t="n"/>
      <c r="I292" s="101" t="n"/>
      <c r="J292" s="197" t="n"/>
      <c r="K292" s="197" t="n"/>
      <c r="L292" s="197" t="n"/>
      <c r="M292" s="197" t="n"/>
      <c r="N292" s="197" t="n"/>
      <c r="O292" s="197" t="n"/>
      <c r="P292" s="197" t="n"/>
      <c r="Q292" s="197" t="n"/>
      <c r="R292" s="197" t="n"/>
      <c r="S292" s="197" t="n"/>
      <c r="T292" s="197" t="n"/>
      <c r="U292" s="197" t="n"/>
    </row>
    <row r="293" ht="12.75" customHeight="1" s="198">
      <c r="A293" s="101" t="inlineStr">
        <is>
          <t>Jamaica</t>
        </is>
      </c>
      <c r="B293" s="62">
        <f t="array" ref="B293">INDEX(Countries!$D$2:$D$255, MATCH(A293, Countries!$B$2:$B$255, 0))
</f>
        <v/>
      </c>
      <c r="C293" s="89" t="inlineStr">
        <is>
          <t>Seagrass</t>
        </is>
      </c>
      <c r="D293" s="54">
        <f t="array" ref="D293">if($C293="Mangrove",index('Mangrove extent'!$A$5:$X$128,match($A293,'Mangrove extent'!$A$5:$A1000,0),match('Mangrove extent'!$B$4,'Mangrove extent'!$A$5:$X$5,0)), if($C293="Seagrass", index('Seagrass extent'!$A$5:$I$257,match($A293,'Seagrass extent'!$A$5:$A1000,0),match('Seagrass extent'!$B$4,'Seagrass extent'!$A$5:$I$5,0)),"" ))</f>
        <v/>
      </c>
      <c r="E293" s="54">
        <f t="array" ref="E293">if($C293="Mangrove",index('Mangrove extent'!$A$5:$X1000,match($A293,'Mangrove extent'!$A$5:$A1000,0),match('Mangrove extent'!$C$4,'Mangrove extent'!$A$5:$X$5,0)), if($C293="Seagrass", "NoData", IF($C293="Salt marsh", "NoData")))</f>
        <v/>
      </c>
      <c r="F293" s="54">
        <f t="array" ref="F293">if($C293="Mangrove",index('Mangrove protected area'!$A$5:$AG1000,match($A293,'Mangrove protected area'!$A$5:$A1000,0),match('Mangrove protected area'!$B$4,'Mangrove protected area'!$A$5:$AG$5,0)), "NoData")</f>
        <v/>
      </c>
      <c r="G293" s="101" t="inlineStr">
        <is>
          <t>Seagrass extent from WCMC</t>
        </is>
      </c>
      <c r="H293" s="101" t="n"/>
      <c r="I293" s="101" t="n"/>
      <c r="J293" s="197" t="n"/>
      <c r="K293" s="197" t="n"/>
      <c r="L293" s="197" t="n"/>
      <c r="M293" s="197" t="n"/>
      <c r="N293" s="197" t="n"/>
      <c r="O293" s="197" t="n"/>
      <c r="P293" s="197" t="n"/>
      <c r="Q293" s="197" t="n"/>
      <c r="R293" s="197" t="n"/>
      <c r="S293" s="197" t="n"/>
      <c r="T293" s="197" t="n"/>
      <c r="U293" s="197" t="n"/>
    </row>
    <row r="294" ht="12.75" customHeight="1" s="198">
      <c r="A294" s="101" t="inlineStr">
        <is>
          <t>Japan</t>
        </is>
      </c>
      <c r="B294" s="62">
        <f t="array" ref="B294">INDEX(Countries!$D$2:$D$255, MATCH(A294, Countries!$B$2:$B$255, 0))
</f>
        <v/>
      </c>
      <c r="C294" s="89" t="inlineStr">
        <is>
          <t>Seagrass</t>
        </is>
      </c>
      <c r="D294" s="54">
        <f t="array" ref="D294">if($C294="Mangrove",index('Mangrove extent'!$A$5:$X$128,match($A294,'Mangrove extent'!$A$5:$A1000,0),match('Mangrove extent'!$B$4,'Mangrove extent'!$A$5:$X$5,0)), if($C294="Seagrass", index('Seagrass extent'!$A$5:$I$257,match($A294,'Seagrass extent'!$A$5:$A1000,0),match('Seagrass extent'!$B$4,'Seagrass extent'!$A$5:$I$5,0)),"" ))</f>
        <v/>
      </c>
      <c r="E294" s="54">
        <f t="array" ref="E294">if($C294="Mangrove",index('Mangrove extent'!$A$5:$X1000,match($A294,'Mangrove extent'!$A$5:$A1000,0),match('Mangrove extent'!$C$4,'Mangrove extent'!$A$5:$X$5,0)), if($C294="Seagrass", "NoData", IF($C294="Salt marsh", "NoData")))</f>
        <v/>
      </c>
      <c r="F294" s="54">
        <f t="array" ref="F294">if($C294="Mangrove",index('Mangrove protected area'!$A$5:$AG1000,match($A294,'Mangrove protected area'!$A$5:$A1000,0),match('Mangrove protected area'!$B$4,'Mangrove protected area'!$A$5:$AG$5,0)), "NoData")</f>
        <v/>
      </c>
      <c r="G294" s="101" t="inlineStr">
        <is>
          <t>Seagrass extent from WCMC</t>
        </is>
      </c>
      <c r="H294" s="101" t="n"/>
      <c r="I294" s="101" t="n"/>
      <c r="J294" s="197" t="n"/>
      <c r="K294" s="197" t="n"/>
      <c r="L294" s="197" t="n"/>
      <c r="M294" s="197" t="n"/>
      <c r="N294" s="197" t="n"/>
      <c r="O294" s="197" t="n"/>
      <c r="P294" s="197" t="n"/>
      <c r="Q294" s="197" t="n"/>
      <c r="R294" s="197" t="n"/>
      <c r="S294" s="197" t="n"/>
      <c r="T294" s="197" t="n"/>
      <c r="U294" s="197" t="n"/>
    </row>
    <row r="295" ht="12.75" customHeight="1" s="198">
      <c r="A295" s="101" t="inlineStr">
        <is>
          <t>Kiribati</t>
        </is>
      </c>
      <c r="B295" s="62">
        <f t="array" ref="B295">INDEX(Countries!$D$2:$D$255, MATCH(A295, Countries!$B$2:$B$255, 0))
</f>
        <v/>
      </c>
      <c r="C295" s="89" t="inlineStr">
        <is>
          <t>Seagrass</t>
        </is>
      </c>
      <c r="D295" s="54">
        <f t="array" ref="D295">if($C295="Mangrove",index('Mangrove extent'!$A$5:$X$128,match($A295,'Mangrove extent'!$A$5:$A1000,0),match('Mangrove extent'!$B$4,'Mangrove extent'!$A$5:$X$5,0)), if($C295="Seagrass", index('Seagrass extent'!$A$5:$I$257,match($A295,'Seagrass extent'!$A$5:$A1000,0),match('Seagrass extent'!$B$4,'Seagrass extent'!$A$5:$I$5,0)),"" ))</f>
        <v/>
      </c>
      <c r="E295" s="54">
        <f t="array" ref="E295">if($C295="Mangrove",index('Mangrove extent'!$A$5:$X1000,match($A295,'Mangrove extent'!$A$5:$A1000,0),match('Mangrove extent'!$C$4,'Mangrove extent'!$A$5:$X$5,0)), if($C295="Seagrass", "NoData", IF($C295="Salt marsh", "NoData")))</f>
        <v/>
      </c>
      <c r="F295" s="54">
        <f t="array" ref="F295">if($C295="Mangrove",index('Mangrove protected area'!$A$5:$AG1000,match($A295,'Mangrove protected area'!$A$5:$A1000,0),match('Mangrove protected area'!$B$4,'Mangrove protected area'!$A$5:$AG$5,0)), "NoData")</f>
        <v/>
      </c>
      <c r="G295" s="101" t="inlineStr">
        <is>
          <t>Seagrass extent from WCMC</t>
        </is>
      </c>
      <c r="H295" s="101" t="n"/>
      <c r="I295" s="101" t="n"/>
      <c r="J295" s="197" t="n"/>
      <c r="K295" s="197" t="n"/>
      <c r="L295" s="197" t="n"/>
      <c r="M295" s="197" t="n"/>
      <c r="N295" s="197" t="n"/>
      <c r="O295" s="197" t="n"/>
      <c r="P295" s="197" t="n"/>
      <c r="Q295" s="197" t="n"/>
      <c r="R295" s="197" t="n"/>
      <c r="S295" s="197" t="n"/>
      <c r="T295" s="197" t="n"/>
      <c r="U295" s="197" t="n"/>
    </row>
    <row r="296" ht="12.75" customHeight="1" s="198">
      <c r="A296" s="101" t="inlineStr">
        <is>
          <t>Liberia</t>
        </is>
      </c>
      <c r="B296" s="62">
        <f t="array" ref="B296">INDEX(Countries!$D$2:$D$255, MATCH(A296, Countries!$B$2:$B$255, 0))
</f>
        <v/>
      </c>
      <c r="C296" s="89" t="inlineStr">
        <is>
          <t>Seagrass</t>
        </is>
      </c>
      <c r="D296" s="54">
        <f t="array" ref="D296">if($C296="Mangrove",index('Mangrove extent'!$A$5:$X$128,match($A296,'Mangrove extent'!$A$5:$A1000,0),match('Mangrove extent'!$B$4,'Mangrove extent'!$A$5:$X$5,0)), if($C296="Seagrass", index('Seagrass extent'!$A$5:$I$257,match($A296,'Seagrass extent'!$A$5:$A1000,0),match('Seagrass extent'!$B$4,'Seagrass extent'!$A$5:$I$5,0)),"" ))</f>
        <v/>
      </c>
      <c r="E296" s="54">
        <f t="array" ref="E296">if($C296="Mangrove",index('Mangrove extent'!$A$5:$X1000,match($A296,'Mangrove extent'!$A$5:$A1000,0),match('Mangrove extent'!$C$4,'Mangrove extent'!$A$5:$X$5,0)), if($C296="Seagrass", "NoData", IF($C296="Salt marsh", "NoData")))</f>
        <v/>
      </c>
      <c r="F296" s="54">
        <f t="array" ref="F296">if($C296="Mangrove",index('Mangrove protected area'!$A$5:$AG1000,match($A296,'Mangrove protected area'!$A$5:$A1000,0),match('Mangrove protected area'!$B$4,'Mangrove protected area'!$A$5:$AG$5,0)), "NoData")</f>
        <v/>
      </c>
      <c r="G296" s="101" t="inlineStr">
        <is>
          <t>Seagrass extent from WCMC</t>
        </is>
      </c>
      <c r="H296" s="101" t="n"/>
      <c r="I296" s="101" t="n"/>
      <c r="J296" s="197" t="n"/>
      <c r="K296" s="197" t="n"/>
      <c r="L296" s="197" t="n"/>
      <c r="M296" s="197" t="n"/>
      <c r="N296" s="197" t="n"/>
      <c r="O296" s="197" t="n"/>
      <c r="P296" s="197" t="n"/>
      <c r="Q296" s="197" t="n"/>
      <c r="R296" s="197" t="n"/>
      <c r="S296" s="197" t="n"/>
      <c r="T296" s="197" t="n"/>
      <c r="U296" s="197" t="n"/>
    </row>
    <row r="297" ht="12.75" customHeight="1" s="198">
      <c r="A297" s="101" t="inlineStr">
        <is>
          <t>Madagascar</t>
        </is>
      </c>
      <c r="B297" s="62">
        <f t="array" ref="B297">INDEX(Countries!$D$2:$D$255, MATCH(A297, Countries!$B$2:$B$255, 0))
</f>
        <v/>
      </c>
      <c r="C297" s="89" t="inlineStr">
        <is>
          <t>Seagrass</t>
        </is>
      </c>
      <c r="D297" s="54">
        <f t="array" ref="D297">if($C297="Mangrove",index('Mangrove extent'!$A$5:$X$128,match($A297,'Mangrove extent'!$A$5:$A1000,0),match('Mangrove extent'!$B$4,'Mangrove extent'!$A$5:$X$5,0)), if($C297="Seagrass", index('Seagrass extent'!$A$5:$I$257,match($A297,'Seagrass extent'!$A$5:$A1000,0),match('Seagrass extent'!$B$4,'Seagrass extent'!$A$5:$I$5,0)),"" ))</f>
        <v/>
      </c>
      <c r="E297" s="54">
        <f t="array" ref="E297">if($C297="Mangrove",index('Mangrove extent'!$A$5:$X1000,match($A297,'Mangrove extent'!$A$5:$A1000,0),match('Mangrove extent'!$C$4,'Mangrove extent'!$A$5:$X$5,0)), if($C297="Seagrass", "NoData", IF($C297="Salt marsh", "NoData")))</f>
        <v/>
      </c>
      <c r="F297" s="54">
        <f t="array" ref="F297">if($C297="Mangrove",index('Mangrove protected area'!$A$5:$AG1000,match($A297,'Mangrove protected area'!$A$5:$A1000,0),match('Mangrove protected area'!$B$4,'Mangrove protected area'!$A$5:$AG$5,0)), "NoData")</f>
        <v/>
      </c>
      <c r="G297" s="101" t="inlineStr">
        <is>
          <t>Seagrass extent from WCMC</t>
        </is>
      </c>
      <c r="H297" s="101" t="n"/>
      <c r="I297" s="101" t="n"/>
      <c r="J297" s="197" t="n"/>
      <c r="K297" s="197" t="n"/>
      <c r="L297" s="197" t="n"/>
      <c r="M297" s="197" t="n"/>
      <c r="N297" s="197" t="n"/>
      <c r="O297" s="197" t="n"/>
      <c r="P297" s="197" t="n"/>
      <c r="Q297" s="197" t="n"/>
      <c r="R297" s="197" t="n"/>
      <c r="S297" s="197" t="n"/>
      <c r="T297" s="197" t="n"/>
      <c r="U297" s="197" t="n"/>
    </row>
    <row r="298" ht="12.75" customHeight="1" s="198">
      <c r="A298" s="101" t="inlineStr">
        <is>
          <t>Malaysia</t>
        </is>
      </c>
      <c r="B298" s="62">
        <f t="array" ref="B298">INDEX(Countries!$D$2:$D$255, MATCH(A298, Countries!$B$2:$B$255, 0))
</f>
        <v/>
      </c>
      <c r="C298" s="89" t="inlineStr">
        <is>
          <t>Seagrass</t>
        </is>
      </c>
      <c r="D298" s="54">
        <f t="array" ref="D298">if($C298="Mangrove",index('Mangrove extent'!$A$5:$X$128,match($A298,'Mangrove extent'!$A$5:$A1000,0),match('Mangrove extent'!$B$4,'Mangrove extent'!$A$5:$X$5,0)), if($C298="Seagrass", index('Seagrass extent'!$A$5:$I$257,match($A298,'Seagrass extent'!$A$5:$A1000,0),match('Seagrass extent'!$B$4,'Seagrass extent'!$A$5:$I$5,0)),"" ))</f>
        <v/>
      </c>
      <c r="E298" s="54">
        <f t="array" ref="E298">if($C298="Mangrove",index('Mangrove extent'!$A$5:$X1000,match($A298,'Mangrove extent'!$A$5:$A1000,0),match('Mangrove extent'!$C$4,'Mangrove extent'!$A$5:$X$5,0)), if($C298="Seagrass", "NoData", IF($C298="Salt marsh", "NoData")))</f>
        <v/>
      </c>
      <c r="F298" s="54">
        <f t="array" ref="F298">if($C298="Mangrove",index('Mangrove protected area'!$A$5:$AG1000,match($A298,'Mangrove protected area'!$A$5:$A1000,0),match('Mangrove protected area'!$B$4,'Mangrove protected area'!$A$5:$AG$5,0)), "NoData")</f>
        <v/>
      </c>
      <c r="G298" s="101" t="inlineStr">
        <is>
          <t>Seagrass extent from WCMC</t>
        </is>
      </c>
      <c r="H298" s="101" t="n"/>
      <c r="I298" s="101" t="n"/>
      <c r="J298" s="197" t="n"/>
      <c r="K298" s="197" t="n"/>
      <c r="L298" s="197" t="n"/>
      <c r="M298" s="197" t="n"/>
      <c r="N298" s="197" t="n"/>
      <c r="O298" s="197" t="n"/>
      <c r="P298" s="197" t="n"/>
      <c r="Q298" s="197" t="n"/>
      <c r="R298" s="197" t="n"/>
      <c r="S298" s="197" t="n"/>
      <c r="T298" s="197" t="n"/>
      <c r="U298" s="197" t="n"/>
    </row>
    <row r="299" ht="12.75" customHeight="1" s="198">
      <c r="A299" s="101" t="inlineStr">
        <is>
          <t>Maldives</t>
        </is>
      </c>
      <c r="B299" s="62">
        <f t="array" ref="B299">INDEX(Countries!$D$2:$D$255, MATCH(A299, Countries!$B$2:$B$255, 0))
</f>
        <v/>
      </c>
      <c r="C299" s="89" t="inlineStr">
        <is>
          <t>Seagrass</t>
        </is>
      </c>
      <c r="D299" s="54">
        <f t="array" ref="D299">if($C299="Mangrove",index('Mangrove extent'!$A$5:$X$128,match($A299,'Mangrove extent'!$A$5:$A1000,0),match('Mangrove extent'!$B$4,'Mangrove extent'!$A$5:$X$5,0)), if($C299="Seagrass", index('Seagrass extent'!$A$5:$I$257,match($A299,'Seagrass extent'!$A$5:$A1000,0),match('Seagrass extent'!$B$4,'Seagrass extent'!$A$5:$I$5,0)),"" ))</f>
        <v/>
      </c>
      <c r="E299" s="54">
        <f t="array" ref="E299">if($C299="Mangrove",index('Mangrove extent'!$A$5:$X1000,match($A299,'Mangrove extent'!$A$5:$A1000,0),match('Mangrove extent'!$C$4,'Mangrove extent'!$A$5:$X$5,0)), if($C299="Seagrass", "NoData", IF($C299="Salt marsh", "NoData")))</f>
        <v/>
      </c>
      <c r="F299" s="54">
        <f t="array" ref="F299">if($C299="Mangrove",index('Mangrove protected area'!$A$5:$AG1000,match($A299,'Mangrove protected area'!$A$5:$A1000,0),match('Mangrove protected area'!$B$4,'Mangrove protected area'!$A$5:$AG$5,0)), "NoData")</f>
        <v/>
      </c>
      <c r="G299" s="101" t="inlineStr">
        <is>
          <t>Seagrass extent from WCMC</t>
        </is>
      </c>
      <c r="H299" s="101" t="n"/>
      <c r="I299" s="101" t="n"/>
      <c r="J299" s="197" t="n"/>
      <c r="K299" s="197" t="n"/>
      <c r="L299" s="197" t="n"/>
      <c r="M299" s="197" t="n"/>
      <c r="N299" s="197" t="n"/>
      <c r="O299" s="197" t="n"/>
      <c r="P299" s="197" t="n"/>
      <c r="Q299" s="197" t="n"/>
      <c r="R299" s="197" t="n"/>
      <c r="S299" s="197" t="n"/>
      <c r="T299" s="197" t="n"/>
      <c r="U299" s="197" t="n"/>
    </row>
    <row r="300" ht="12.75" customHeight="1" s="198">
      <c r="A300" s="101" t="inlineStr">
        <is>
          <t>Marshall Islands</t>
        </is>
      </c>
      <c r="B300" s="62">
        <f t="array" ref="B300">INDEX(Countries!$D$2:$D$255, MATCH(A300, Countries!$B$2:$B$255, 0))
</f>
        <v/>
      </c>
      <c r="C300" s="89" t="inlineStr">
        <is>
          <t>Seagrass</t>
        </is>
      </c>
      <c r="D300" s="54">
        <f t="array" ref="D300">if($C300="Mangrove",index('Mangrove extent'!$A$5:$X$128,match($A300,'Mangrove extent'!$A$5:$A1000,0),match('Mangrove extent'!$B$4,'Mangrove extent'!$A$5:$X$5,0)), if($C300="Seagrass", index('Seagrass extent'!$A$5:$I$257,match($A300,'Seagrass extent'!$A$5:$A1000,0),match('Seagrass extent'!$B$4,'Seagrass extent'!$A$5:$I$5,0)),"" ))</f>
        <v/>
      </c>
      <c r="E300" s="54">
        <f t="array" ref="E300">if($C300="Mangrove",index('Mangrove extent'!$A$5:$X1000,match($A300,'Mangrove extent'!$A$5:$A1000,0),match('Mangrove extent'!$C$4,'Mangrove extent'!$A$5:$X$5,0)), if($C300="Seagrass", "NoData", IF($C300="Salt marsh", "NoData")))</f>
        <v/>
      </c>
      <c r="F300" s="54">
        <f t="array" ref="F300">if($C300="Mangrove",index('Mangrove protected area'!$A$5:$AG1000,match($A300,'Mangrove protected area'!$A$5:$A1000,0),match('Mangrove protected area'!$B$4,'Mangrove protected area'!$A$5:$AG$5,0)), "NoData")</f>
        <v/>
      </c>
      <c r="G300" s="101" t="inlineStr">
        <is>
          <t>Seagrass extent from WCMC</t>
        </is>
      </c>
      <c r="H300" s="101" t="n"/>
      <c r="I300" s="101" t="n"/>
      <c r="J300" s="197" t="n"/>
      <c r="K300" s="197" t="n"/>
      <c r="L300" s="197" t="n"/>
      <c r="M300" s="197" t="n"/>
      <c r="N300" s="197" t="n"/>
      <c r="O300" s="197" t="n"/>
      <c r="P300" s="197" t="n"/>
      <c r="Q300" s="197" t="n"/>
      <c r="R300" s="197" t="n"/>
      <c r="S300" s="197" t="n"/>
      <c r="T300" s="197" t="n"/>
      <c r="U300" s="197" t="n"/>
    </row>
    <row r="301" ht="12.75" customHeight="1" s="198">
      <c r="A301" s="101" t="inlineStr">
        <is>
          <t>Martinique</t>
        </is>
      </c>
      <c r="B301" s="62">
        <f t="array" ref="B301">INDEX(Countries!$D$2:$D$255, MATCH(A301, Countries!$B$2:$B$255, 0))
</f>
        <v/>
      </c>
      <c r="C301" s="89" t="inlineStr">
        <is>
          <t>Seagrass</t>
        </is>
      </c>
      <c r="D301" s="54">
        <f t="array" ref="D301">if($C301="Mangrove",index('Mangrove extent'!$A$5:$X$128,match($A301,'Mangrove extent'!$A$5:$A1000,0),match('Mangrove extent'!$B$4,'Mangrove extent'!$A$5:$X$5,0)), if($C301="Seagrass", index('Seagrass extent'!$A$5:$I$257,match($A301,'Seagrass extent'!$A$5:$A1000,0),match('Seagrass extent'!$B$4,'Seagrass extent'!$A$5:$I$5,0)),"" ))</f>
        <v/>
      </c>
      <c r="E301" s="54">
        <f t="array" ref="E301">if($C301="Mangrove",index('Mangrove extent'!$A$5:$X1000,match($A301,'Mangrove extent'!$A$5:$A1000,0),match('Mangrove extent'!$C$4,'Mangrove extent'!$A$5:$X$5,0)), if($C301="Seagrass", "NoData", IF($C301="Salt marsh", "NoData")))</f>
        <v/>
      </c>
      <c r="F301" s="54">
        <f t="array" ref="F301">if($C301="Mangrove",index('Mangrove protected area'!$A$5:$AG1000,match($A301,'Mangrove protected area'!$A$5:$A1000,0),match('Mangrove protected area'!$B$4,'Mangrove protected area'!$A$5:$AG$5,0)), "NoData")</f>
        <v/>
      </c>
      <c r="G301" s="101" t="inlineStr">
        <is>
          <t>Seagrass extent from WCMC</t>
        </is>
      </c>
      <c r="H301" s="101" t="n"/>
      <c r="I301" s="101" t="n"/>
      <c r="J301" s="197" t="n"/>
      <c r="K301" s="197" t="n"/>
      <c r="L301" s="197" t="n"/>
      <c r="M301" s="197" t="n"/>
      <c r="N301" s="197" t="n"/>
      <c r="O301" s="197" t="n"/>
      <c r="P301" s="197" t="n"/>
      <c r="Q301" s="197" t="n"/>
      <c r="R301" s="197" t="n"/>
      <c r="S301" s="197" t="n"/>
      <c r="T301" s="197" t="n"/>
      <c r="U301" s="197" t="n"/>
    </row>
    <row r="302" ht="12.75" customHeight="1" s="198">
      <c r="A302" s="101" t="inlineStr">
        <is>
          <t>Mauritania</t>
        </is>
      </c>
      <c r="B302" s="62">
        <f t="array" ref="B302">INDEX(Countries!$D$2:$D$255, MATCH(A302, Countries!$B$2:$B$255, 0))
</f>
        <v/>
      </c>
      <c r="C302" s="89" t="inlineStr">
        <is>
          <t>Seagrass</t>
        </is>
      </c>
      <c r="D302" s="54">
        <f t="array" ref="D302">if($C302="Mangrove",index('Mangrove extent'!$A$5:$X$128,match($A302,'Mangrove extent'!$A$5:$A1000,0),match('Mangrove extent'!$B$4,'Mangrove extent'!$A$5:$X$5,0)), if($C302="Seagrass", index('Seagrass extent'!$A$5:$I$257,match($A302,'Seagrass extent'!$A$5:$A1000,0),match('Seagrass extent'!$B$4,'Seagrass extent'!$A$5:$I$5,0)),"" ))</f>
        <v/>
      </c>
      <c r="E302" s="54">
        <f t="array" ref="E302">if($C302="Mangrove",index('Mangrove extent'!$A$5:$X1000,match($A302,'Mangrove extent'!$A$5:$A1000,0),match('Mangrove extent'!$C$4,'Mangrove extent'!$A$5:$X$5,0)), if($C302="Seagrass", "NoData", IF($C302="Salt marsh", "NoData")))</f>
        <v/>
      </c>
      <c r="F302" s="54">
        <f t="array" ref="F302">if($C302="Mangrove",index('Mangrove protected area'!$A$5:$AG1000,match($A302,'Mangrove protected area'!$A$5:$A1000,0),match('Mangrove protected area'!$B$4,'Mangrove protected area'!$A$5:$AG$5,0)), "NoData")</f>
        <v/>
      </c>
      <c r="G302" s="101" t="inlineStr">
        <is>
          <t>Seagrass extent from WCMC</t>
        </is>
      </c>
      <c r="H302" s="101" t="n"/>
      <c r="I302" s="101" t="n"/>
      <c r="J302" s="197" t="n"/>
      <c r="K302" s="197" t="n"/>
      <c r="L302" s="197" t="n"/>
      <c r="M302" s="197" t="n"/>
      <c r="N302" s="197" t="n"/>
      <c r="O302" s="197" t="n"/>
      <c r="P302" s="197" t="n"/>
      <c r="Q302" s="197" t="n"/>
      <c r="R302" s="197" t="n"/>
      <c r="S302" s="197" t="n"/>
      <c r="T302" s="197" t="n"/>
      <c r="U302" s="197" t="n"/>
    </row>
    <row r="303" ht="12.75" customHeight="1" s="198">
      <c r="A303" s="101" t="inlineStr">
        <is>
          <t>Mauritius</t>
        </is>
      </c>
      <c r="B303" s="62">
        <f t="array" ref="B303">INDEX(Countries!$D$2:$D$255, MATCH(A303, Countries!$B$2:$B$255, 0))
</f>
        <v/>
      </c>
      <c r="C303" s="89" t="inlineStr">
        <is>
          <t>Seagrass</t>
        </is>
      </c>
      <c r="D303" s="54">
        <f t="array" ref="D303">if($C303="Mangrove",index('Mangrove extent'!$A$5:$X$128,match($A303,'Mangrove extent'!$A$5:$A1000,0),match('Mangrove extent'!$B$4,'Mangrove extent'!$A$5:$X$5,0)), if($C303="Seagrass", index('Seagrass extent'!$A$5:$I$257,match($A303,'Seagrass extent'!$A$5:$A1000,0),match('Seagrass extent'!$B$4,'Seagrass extent'!$A$5:$I$5,0)),"" ))</f>
        <v/>
      </c>
      <c r="E303" s="54">
        <f t="array" ref="E303">if($C303="Mangrove",index('Mangrove extent'!$A$5:$X1000,match($A303,'Mangrove extent'!$A$5:$A1000,0),match('Mangrove extent'!$C$4,'Mangrove extent'!$A$5:$X$5,0)), if($C303="Seagrass", "NoData", IF($C303="Salt marsh", "NoData")))</f>
        <v/>
      </c>
      <c r="F303" s="54">
        <f t="array" ref="F303">if($C303="Mangrove",index('Mangrove protected area'!$A$5:$AG1000,match($A303,'Mangrove protected area'!$A$5:$A1000,0),match('Mangrove protected area'!$B$4,'Mangrove protected area'!$A$5:$AG$5,0)), "NoData")</f>
        <v/>
      </c>
      <c r="G303" s="101" t="inlineStr">
        <is>
          <t>Seagrass extent from WCMC</t>
        </is>
      </c>
      <c r="H303" s="101" t="n"/>
      <c r="I303" s="101" t="n"/>
      <c r="J303" s="197" t="n"/>
      <c r="K303" s="197" t="n"/>
      <c r="L303" s="197" t="n"/>
      <c r="M303" s="197" t="n"/>
      <c r="N303" s="197" t="n"/>
      <c r="O303" s="197" t="n"/>
      <c r="P303" s="197" t="n"/>
      <c r="Q303" s="197" t="n"/>
      <c r="R303" s="197" t="n"/>
      <c r="S303" s="197" t="n"/>
      <c r="T303" s="197" t="n"/>
      <c r="U303" s="197" t="n"/>
    </row>
    <row r="304" ht="12.75" customHeight="1" s="198">
      <c r="A304" s="101" t="inlineStr">
        <is>
          <t>Mayotte</t>
        </is>
      </c>
      <c r="B304" s="62">
        <f t="array" ref="B304">INDEX(Countries!$D$2:$D$255, MATCH(A304, Countries!$B$2:$B$255, 0))
</f>
        <v/>
      </c>
      <c r="C304" s="89" t="inlineStr">
        <is>
          <t>Seagrass</t>
        </is>
      </c>
      <c r="D304" s="54">
        <f t="array" ref="D304">if($C304="Mangrove",index('Mangrove extent'!$A$5:$X$128,match($A304,'Mangrove extent'!$A$5:$A1000,0),match('Mangrove extent'!$B$4,'Mangrove extent'!$A$5:$X$5,0)), if($C304="Seagrass", index('Seagrass extent'!$A$5:$I$257,match($A304,'Seagrass extent'!$A$5:$A1000,0),match('Seagrass extent'!$B$4,'Seagrass extent'!$A$5:$I$5,0)),"" ))</f>
        <v/>
      </c>
      <c r="E304" s="54">
        <f t="array" ref="E304">if($C304="Mangrove",index('Mangrove extent'!$A$5:$X1000,match($A304,'Mangrove extent'!$A$5:$A1000,0),match('Mangrove extent'!$C$4,'Mangrove extent'!$A$5:$X$5,0)), if($C304="Seagrass", "NoData", IF($C304="Salt marsh", "NoData")))</f>
        <v/>
      </c>
      <c r="F304" s="54">
        <f t="array" ref="F304">if($C304="Mangrove",index('Mangrove protected area'!$A$5:$AG1000,match($A304,'Mangrove protected area'!$A$5:$A1000,0),match('Mangrove protected area'!$B$4,'Mangrove protected area'!$A$5:$AG$5,0)), "NoData")</f>
        <v/>
      </c>
      <c r="G304" s="101" t="inlineStr">
        <is>
          <t>Seagrass extent from WCMC</t>
        </is>
      </c>
      <c r="H304" s="101" t="n"/>
      <c r="I304" s="101" t="n"/>
      <c r="J304" s="197" t="n"/>
      <c r="K304" s="197" t="n"/>
      <c r="L304" s="197" t="n"/>
      <c r="M304" s="197" t="n"/>
      <c r="N304" s="197" t="n"/>
      <c r="O304" s="197" t="n"/>
      <c r="P304" s="197" t="n"/>
      <c r="Q304" s="197" t="n"/>
      <c r="R304" s="197" t="n"/>
      <c r="S304" s="197" t="n"/>
      <c r="T304" s="197" t="n"/>
      <c r="U304" s="197" t="n"/>
    </row>
    <row r="305" ht="12.75" customHeight="1" s="198">
      <c r="A305" s="101" t="inlineStr">
        <is>
          <t>Micronesia (Federated States of)</t>
        </is>
      </c>
      <c r="B305" s="62">
        <f t="array" ref="B305">INDEX(Countries!$D$2:$D$255, MATCH(A305, Countries!$B$2:$B$255, 0))
</f>
        <v/>
      </c>
      <c r="C305" s="89" t="inlineStr">
        <is>
          <t>Seagrass</t>
        </is>
      </c>
      <c r="D305" s="54">
        <f t="array" ref="D305">if($C305="Mangrove",index('Mangrove extent'!$A$5:$X$128,match($A305,'Mangrove extent'!$A$5:$A1000,0),match('Mangrove extent'!$B$4,'Mangrove extent'!$A$5:$X$5,0)), if($C305="Seagrass", index('Seagrass extent'!$A$5:$I$257,match($A305,'Seagrass extent'!$A$5:$A1000,0),match('Seagrass extent'!$B$4,'Seagrass extent'!$A$5:$I$5,0)),"" ))</f>
        <v/>
      </c>
      <c r="E305" s="54">
        <f t="array" ref="E305">if($C305="Mangrove",index('Mangrove extent'!$A$5:$X1000,match($A305,'Mangrove extent'!$A$5:$A1000,0),match('Mangrove extent'!$C$4,'Mangrove extent'!$A$5:$X$5,0)), if($C305="Seagrass", "NoData", IF($C305="Salt marsh", "NoData")))</f>
        <v/>
      </c>
      <c r="F305" s="54">
        <f t="array" ref="F305">if($C305="Mangrove",index('Mangrove protected area'!$A$5:$AG1000,match($A305,'Mangrove protected area'!$A$5:$A1000,0),match('Mangrove protected area'!$B$4,'Mangrove protected area'!$A$5:$AG$5,0)), "NoData")</f>
        <v/>
      </c>
      <c r="G305" s="101" t="inlineStr">
        <is>
          <t>Seagrass extent from WCMC</t>
        </is>
      </c>
      <c r="H305" s="101" t="n"/>
      <c r="I305" s="101" t="n"/>
      <c r="J305" s="197" t="n"/>
      <c r="K305" s="197" t="n"/>
      <c r="L305" s="197" t="n"/>
      <c r="M305" s="197" t="n"/>
      <c r="N305" s="197" t="n"/>
      <c r="O305" s="197" t="n"/>
      <c r="P305" s="197" t="n"/>
      <c r="Q305" s="197" t="n"/>
      <c r="R305" s="197" t="n"/>
      <c r="S305" s="197" t="n"/>
      <c r="T305" s="197" t="n"/>
      <c r="U305" s="197" t="n"/>
    </row>
    <row r="306" ht="12.75" customHeight="1" s="198">
      <c r="A306" s="101" t="inlineStr">
        <is>
          <t>Mozambique</t>
        </is>
      </c>
      <c r="B306" s="62">
        <f t="array" ref="B306">INDEX(Countries!$D$2:$D$255, MATCH(A306, Countries!$B$2:$B$255, 0))
</f>
        <v/>
      </c>
      <c r="C306" s="89" t="inlineStr">
        <is>
          <t>Seagrass</t>
        </is>
      </c>
      <c r="D306" s="54">
        <f t="array" ref="D306">if($C306="Mangrove",index('Mangrove extent'!$A$5:$X$128,match($A306,'Mangrove extent'!$A$5:$A1000,0),match('Mangrove extent'!$B$4,'Mangrove extent'!$A$5:$X$5,0)), if($C306="Seagrass", index('Seagrass extent'!$A$5:$I$257,match($A306,'Seagrass extent'!$A$5:$A1000,0),match('Seagrass extent'!$B$4,'Seagrass extent'!$A$5:$I$5,0)),"" ))</f>
        <v/>
      </c>
      <c r="E306" s="54">
        <f t="array" ref="E306">if($C306="Mangrove",index('Mangrove extent'!$A$5:$X1000,match($A306,'Mangrove extent'!$A$5:$A1000,0),match('Mangrove extent'!$C$4,'Mangrove extent'!$A$5:$X$5,0)), if($C306="Seagrass", "NoData", IF($C306="Salt marsh", "NoData")))</f>
        <v/>
      </c>
      <c r="F306" s="54">
        <f t="array" ref="F306">if($C306="Mangrove",index('Mangrove protected area'!$A$5:$AG1000,match($A306,'Mangrove protected area'!$A$5:$A1000,0),match('Mangrove protected area'!$B$4,'Mangrove protected area'!$A$5:$AG$5,0)), "NoData")</f>
        <v/>
      </c>
      <c r="G306" s="101" t="inlineStr">
        <is>
          <t>Seagrass extent from WCMC</t>
        </is>
      </c>
      <c r="H306" s="101" t="n"/>
      <c r="I306" s="101" t="n"/>
      <c r="J306" s="197" t="n"/>
      <c r="K306" s="197" t="n"/>
      <c r="L306" s="197" t="n"/>
      <c r="M306" s="197" t="n"/>
      <c r="N306" s="197" t="n"/>
      <c r="O306" s="197" t="n"/>
      <c r="P306" s="197" t="n"/>
      <c r="Q306" s="197" t="n"/>
      <c r="R306" s="197" t="n"/>
      <c r="S306" s="197" t="n"/>
      <c r="T306" s="197" t="n"/>
      <c r="U306" s="197" t="n"/>
    </row>
    <row r="307" ht="12.75" customHeight="1" s="198">
      <c r="A307" s="101" t="inlineStr">
        <is>
          <t>Myanmar</t>
        </is>
      </c>
      <c r="B307" s="62">
        <f t="array" ref="B307">INDEX(Countries!$D$2:$D$255, MATCH(A307, Countries!$B$2:$B$255, 0))
</f>
        <v/>
      </c>
      <c r="C307" s="89" t="inlineStr">
        <is>
          <t>Seagrass</t>
        </is>
      </c>
      <c r="D307" s="54">
        <f t="array" ref="D307">if($C307="Mangrove",index('Mangrove extent'!$A$5:$X$128,match($A307,'Mangrove extent'!$A$5:$A1000,0),match('Mangrove extent'!$B$4,'Mangrove extent'!$A$5:$X$5,0)), if($C307="Seagrass", index('Seagrass extent'!$A$5:$I$257,match($A307,'Seagrass extent'!$A$5:$A1000,0),match('Seagrass extent'!$B$4,'Seagrass extent'!$A$5:$I$5,0)),"" ))</f>
        <v/>
      </c>
      <c r="E307" s="54">
        <f t="array" ref="E307">if($C307="Mangrove",index('Mangrove extent'!$A$5:$X1000,match($A307,'Mangrove extent'!$A$5:$A1000,0),match('Mangrove extent'!$C$4,'Mangrove extent'!$A$5:$X$5,0)), if($C307="Seagrass", "NoData", IF($C307="Salt marsh", "NoData")))</f>
        <v/>
      </c>
      <c r="F307" s="54">
        <f t="array" ref="F307">if($C307="Mangrove",index('Mangrove protected area'!$A$5:$AG1000,match($A307,'Mangrove protected area'!$A$5:$A1000,0),match('Mangrove protected area'!$B$4,'Mangrove protected area'!$A$5:$AG$5,0)), "NoData")</f>
        <v/>
      </c>
      <c r="G307" s="101" t="inlineStr">
        <is>
          <t>Seagrass extent from WCMC</t>
        </is>
      </c>
      <c r="H307" s="101" t="n"/>
      <c r="I307" s="101" t="n"/>
      <c r="J307" s="197" t="n"/>
      <c r="K307" s="197" t="n"/>
      <c r="L307" s="197" t="n"/>
      <c r="M307" s="197" t="n"/>
      <c r="N307" s="197" t="n"/>
      <c r="O307" s="197" t="n"/>
      <c r="P307" s="197" t="n"/>
      <c r="Q307" s="197" t="n"/>
      <c r="R307" s="197" t="n"/>
      <c r="S307" s="197" t="n"/>
      <c r="T307" s="197" t="n"/>
      <c r="U307" s="197" t="n"/>
    </row>
    <row r="308" ht="12.75" customHeight="1" s="198">
      <c r="A308" s="101" t="inlineStr">
        <is>
          <t>New Caledonia</t>
        </is>
      </c>
      <c r="B308" s="62">
        <f t="array" ref="B308">INDEX(Countries!$D$2:$D$255, MATCH(A308, Countries!$B$2:$B$255, 0))
</f>
        <v/>
      </c>
      <c r="C308" s="89" t="inlineStr">
        <is>
          <t>Seagrass</t>
        </is>
      </c>
      <c r="D308" s="54">
        <f t="array" ref="D308">if($C308="Mangrove",index('Mangrove extent'!$A$5:$X$128,match($A308,'Mangrove extent'!$A$5:$A1000,0),match('Mangrove extent'!$B$4,'Mangrove extent'!$A$5:$X$5,0)), if($C308="Seagrass", index('Seagrass extent'!$A$5:$I$257,match($A308,'Seagrass extent'!$A$5:$A1000,0),match('Seagrass extent'!$B$4,'Seagrass extent'!$A$5:$I$5,0)),"" ))</f>
        <v/>
      </c>
      <c r="E308" s="54">
        <f t="array" ref="E308">if($C308="Mangrove",index('Mangrove extent'!$A$5:$X1000,match($A308,'Mangrove extent'!$A$5:$A1000,0),match('Mangrove extent'!$C$4,'Mangrove extent'!$A$5:$X$5,0)), if($C308="Seagrass", "NoData", IF($C308="Salt marsh", "NoData")))</f>
        <v/>
      </c>
      <c r="F308" s="54">
        <f t="array" ref="F308">if($C308="Mangrove",index('Mangrove protected area'!$A$5:$AG1000,match($A308,'Mangrove protected area'!$A$5:$A1000,0),match('Mangrove protected area'!$B$4,'Mangrove protected area'!$A$5:$AG$5,0)), "NoData")</f>
        <v/>
      </c>
      <c r="G308" s="101" t="inlineStr">
        <is>
          <t>Seagrass extent from WCMC</t>
        </is>
      </c>
      <c r="H308" s="101" t="n"/>
      <c r="I308" s="101" t="n"/>
      <c r="J308" s="197" t="n"/>
      <c r="K308" s="197" t="n"/>
      <c r="L308" s="197" t="n"/>
      <c r="M308" s="197" t="n"/>
      <c r="N308" s="197" t="n"/>
      <c r="O308" s="197" t="n"/>
      <c r="P308" s="197" t="n"/>
      <c r="Q308" s="197" t="n"/>
      <c r="R308" s="197" t="n"/>
      <c r="S308" s="197" t="n"/>
      <c r="T308" s="197" t="n"/>
      <c r="U308" s="197" t="n"/>
    </row>
    <row r="309" ht="12.75" customHeight="1" s="198">
      <c r="A309" s="101" t="inlineStr">
        <is>
          <t>New Zealand</t>
        </is>
      </c>
      <c r="B309" s="62">
        <f t="array" ref="B309">INDEX(Countries!$D$2:$D$255, MATCH(A309, Countries!$B$2:$B$255, 0))
</f>
        <v/>
      </c>
      <c r="C309" s="89" t="inlineStr">
        <is>
          <t>Seagrass</t>
        </is>
      </c>
      <c r="D309" s="54">
        <f t="array" ref="D309">if($C309="Mangrove",index('Mangrove extent'!$A$5:$X$128,match($A309,'Mangrove extent'!$A$5:$A1000,0),match('Mangrove extent'!$B$4,'Mangrove extent'!$A$5:$X$5,0)), if($C309="Seagrass", index('Seagrass extent'!$A$5:$I$257,match($A309,'Seagrass extent'!$A$5:$A1000,0),match('Seagrass extent'!$B$4,'Seagrass extent'!$A$5:$I$5,0)),"" ))</f>
        <v/>
      </c>
      <c r="E309" s="54">
        <f t="array" ref="E309">if($C309="Mangrove",index('Mangrove extent'!$A$5:$X1000,match($A309,'Mangrove extent'!$A$5:$A1000,0),match('Mangrove extent'!$C$4,'Mangrove extent'!$A$5:$X$5,0)), if($C309="Seagrass", "NoData", IF($C309="Salt marsh", "NoData")))</f>
        <v/>
      </c>
      <c r="F309" s="54">
        <f t="array" ref="F309">if($C309="Mangrove",index('Mangrove protected area'!$A$5:$AG1000,match($A309,'Mangrove protected area'!$A$5:$A1000,0),match('Mangrove protected area'!$B$4,'Mangrove protected area'!$A$5:$AG$5,0)), "NoData")</f>
        <v/>
      </c>
      <c r="G309" s="101" t="inlineStr">
        <is>
          <t>Seagrass extent from WCMC</t>
        </is>
      </c>
      <c r="H309" s="101" t="n"/>
      <c r="I309" s="101" t="n"/>
      <c r="J309" s="197" t="n"/>
      <c r="K309" s="197" t="n"/>
      <c r="L309" s="197" t="n"/>
      <c r="M309" s="197" t="n"/>
      <c r="N309" s="197" t="n"/>
      <c r="O309" s="197" t="n"/>
      <c r="P309" s="197" t="n"/>
      <c r="Q309" s="197" t="n"/>
      <c r="R309" s="197" t="n"/>
      <c r="S309" s="197" t="n"/>
      <c r="T309" s="197" t="n"/>
      <c r="U309" s="197" t="n"/>
    </row>
    <row r="310" ht="12.75" customHeight="1" s="198">
      <c r="A310" s="101" t="inlineStr">
        <is>
          <t>Nicaragua</t>
        </is>
      </c>
      <c r="B310" s="62">
        <f t="array" ref="B310">INDEX(Countries!$D$2:$D$255, MATCH(A310, Countries!$B$2:$B$255, 0))
</f>
        <v/>
      </c>
      <c r="C310" s="89" t="inlineStr">
        <is>
          <t>Seagrass</t>
        </is>
      </c>
      <c r="D310" s="54">
        <f t="array" ref="D310">if($C310="Mangrove",index('Mangrove extent'!$A$5:$X$128,match($A310,'Mangrove extent'!$A$5:$A1000,0),match('Mangrove extent'!$B$4,'Mangrove extent'!$A$5:$X$5,0)), if($C310="Seagrass", index('Seagrass extent'!$A$5:$I$257,match($A310,'Seagrass extent'!$A$5:$A1000,0),match('Seagrass extent'!$B$4,'Seagrass extent'!$A$5:$I$5,0)),"" ))</f>
        <v/>
      </c>
      <c r="E310" s="54">
        <f t="array" ref="E310">if($C310="Mangrove",index('Mangrove extent'!$A$5:$X1000,match($A310,'Mangrove extent'!$A$5:$A1000,0),match('Mangrove extent'!$C$4,'Mangrove extent'!$A$5:$X$5,0)), if($C310="Seagrass", "NoData", IF($C310="Salt marsh", "NoData")))</f>
        <v/>
      </c>
      <c r="F310" s="54">
        <f t="array" ref="F310">if($C310="Mangrove",index('Mangrove protected area'!$A$5:$AG1000,match($A310,'Mangrove protected area'!$A$5:$A1000,0),match('Mangrove protected area'!$B$4,'Mangrove protected area'!$A$5:$AG$5,0)), "NoData")</f>
        <v/>
      </c>
      <c r="G310" s="101" t="inlineStr">
        <is>
          <t>Seagrass extent from WCMC</t>
        </is>
      </c>
      <c r="H310" s="101" t="n"/>
      <c r="I310" s="101" t="n"/>
      <c r="J310" s="197" t="n"/>
      <c r="K310" s="197" t="n"/>
      <c r="L310" s="197" t="n"/>
      <c r="M310" s="197" t="n"/>
      <c r="N310" s="197" t="n"/>
      <c r="O310" s="197" t="n"/>
      <c r="P310" s="197" t="n"/>
      <c r="Q310" s="197" t="n"/>
      <c r="R310" s="197" t="n"/>
      <c r="S310" s="197" t="n"/>
      <c r="T310" s="197" t="n"/>
      <c r="U310" s="197" t="n"/>
    </row>
    <row r="311" ht="12.75" customHeight="1" s="198">
      <c r="A311" s="101" t="inlineStr">
        <is>
          <t>Nigeria</t>
        </is>
      </c>
      <c r="B311" s="62">
        <f t="array" ref="B311">INDEX(Countries!$D$2:$D$255, MATCH(A311, Countries!$B$2:$B$255, 0))
</f>
        <v/>
      </c>
      <c r="C311" s="89" t="inlineStr">
        <is>
          <t>Seagrass</t>
        </is>
      </c>
      <c r="D311" s="54">
        <f t="array" ref="D311">if($C311="Mangrove",index('Mangrove extent'!$A$5:$X$128,match($A311,'Mangrove extent'!$A$5:$A1000,0),match('Mangrove extent'!$B$4,'Mangrove extent'!$A$5:$X$5,0)), if($C311="Seagrass", index('Seagrass extent'!$A$5:$I$257,match($A311,'Seagrass extent'!$A$5:$A1000,0),match('Seagrass extent'!$B$4,'Seagrass extent'!$A$5:$I$5,0)),"" ))</f>
        <v/>
      </c>
      <c r="E311" s="54">
        <f t="array" ref="E311">if($C311="Mangrove",index('Mangrove extent'!$A$5:$X1000,match($A311,'Mangrove extent'!$A$5:$A1000,0),match('Mangrove extent'!$C$4,'Mangrove extent'!$A$5:$X$5,0)), if($C311="Seagrass", "NoData", IF($C311="Salt marsh", "NoData")))</f>
        <v/>
      </c>
      <c r="F311" s="54">
        <f t="array" ref="F311">if($C311="Mangrove",index('Mangrove protected area'!$A$5:$AG1000,match($A311,'Mangrove protected area'!$A$5:$A1000,0),match('Mangrove protected area'!$B$4,'Mangrove protected area'!$A$5:$AG$5,0)), "NoData")</f>
        <v/>
      </c>
      <c r="G311" s="101" t="inlineStr">
        <is>
          <t>Seagrass extent from WCMC</t>
        </is>
      </c>
      <c r="H311" s="101" t="n"/>
      <c r="I311" s="101" t="n"/>
      <c r="J311" s="197" t="n"/>
      <c r="K311" s="197" t="n"/>
      <c r="L311" s="197" t="n"/>
      <c r="M311" s="197" t="n"/>
      <c r="N311" s="197" t="n"/>
      <c r="O311" s="197" t="n"/>
      <c r="P311" s="197" t="n"/>
      <c r="Q311" s="197" t="n"/>
      <c r="R311" s="197" t="n"/>
      <c r="S311" s="197" t="n"/>
      <c r="T311" s="197" t="n"/>
      <c r="U311" s="197" t="n"/>
    </row>
    <row r="312" ht="12.75" customHeight="1" s="198">
      <c r="A312" s="101" t="inlineStr">
        <is>
          <t>Oman</t>
        </is>
      </c>
      <c r="B312" s="62">
        <f t="array" ref="B312">INDEX(Countries!$D$2:$D$255, MATCH(A312, Countries!$B$2:$B$255, 0))
</f>
        <v/>
      </c>
      <c r="C312" s="89" t="inlineStr">
        <is>
          <t>Seagrass</t>
        </is>
      </c>
      <c r="D312" s="54">
        <f t="array" ref="D312">if($C312="Mangrove",index('Mangrove extent'!$A$5:$X$128,match($A312,'Mangrove extent'!$A$5:$A1000,0),match('Mangrove extent'!$B$4,'Mangrove extent'!$A$5:$X$5,0)), if($C312="Seagrass", index('Seagrass extent'!$A$5:$I$257,match($A312,'Seagrass extent'!$A$5:$A1000,0),match('Seagrass extent'!$B$4,'Seagrass extent'!$A$5:$I$5,0)),"" ))</f>
        <v/>
      </c>
      <c r="E312" s="54">
        <f t="array" ref="E312">if($C312="Mangrove",index('Mangrove extent'!$A$5:$X1000,match($A312,'Mangrove extent'!$A$5:$A1000,0),match('Mangrove extent'!$C$4,'Mangrove extent'!$A$5:$X$5,0)), if($C312="Seagrass", "NoData", IF($C312="Salt marsh", "NoData")))</f>
        <v/>
      </c>
      <c r="F312" s="54">
        <f t="array" ref="F312">if($C312="Mangrove",index('Mangrove protected area'!$A$5:$AG1000,match($A312,'Mangrove protected area'!$A$5:$A1000,0),match('Mangrove protected area'!$B$4,'Mangrove protected area'!$A$5:$AG$5,0)), "NoData")</f>
        <v/>
      </c>
      <c r="G312" s="101" t="inlineStr">
        <is>
          <t>Seagrass extent from WCMC</t>
        </is>
      </c>
      <c r="H312" s="101" t="n"/>
      <c r="I312" s="101" t="n"/>
      <c r="J312" s="197" t="n"/>
      <c r="K312" s="197" t="n"/>
      <c r="L312" s="197" t="n"/>
      <c r="M312" s="197" t="n"/>
      <c r="N312" s="197" t="n"/>
      <c r="O312" s="197" t="n"/>
      <c r="P312" s="197" t="n"/>
      <c r="Q312" s="197" t="n"/>
      <c r="R312" s="197" t="n"/>
      <c r="S312" s="197" t="n"/>
      <c r="T312" s="197" t="n"/>
      <c r="U312" s="197" t="n"/>
    </row>
    <row r="313" ht="12.75" customHeight="1" s="198">
      <c r="A313" s="101" t="inlineStr">
        <is>
          <t>Pakistan</t>
        </is>
      </c>
      <c r="B313" s="62">
        <f t="array" ref="B313">INDEX(Countries!$D$2:$D$255, MATCH(A313, Countries!$B$2:$B$255, 0))
</f>
        <v/>
      </c>
      <c r="C313" s="89" t="inlineStr">
        <is>
          <t>Seagrass</t>
        </is>
      </c>
      <c r="D313" s="54">
        <f t="array" ref="D313">if($C313="Mangrove",index('Mangrove extent'!$A$5:$X$128,match($A313,'Mangrove extent'!$A$5:$A1000,0),match('Mangrove extent'!$B$4,'Mangrove extent'!$A$5:$X$5,0)), if($C313="Seagrass", index('Seagrass extent'!$A$5:$I$257,match($A313,'Seagrass extent'!$A$5:$A1000,0),match('Seagrass extent'!$B$4,'Seagrass extent'!$A$5:$I$5,0)),"" ))</f>
        <v/>
      </c>
      <c r="E313" s="54">
        <f t="array" ref="E313">if($C313="Mangrove",index('Mangrove extent'!$A$5:$X1000,match($A313,'Mangrove extent'!$A$5:$A1000,0),match('Mangrove extent'!$C$4,'Mangrove extent'!$A$5:$X$5,0)), if($C313="Seagrass", "NoData", IF($C313="Salt marsh", "NoData")))</f>
        <v/>
      </c>
      <c r="F313" s="54">
        <f t="array" ref="F313">if($C313="Mangrove",index('Mangrove protected area'!$A$5:$AG1000,match($A313,'Mangrove protected area'!$A$5:$A1000,0),match('Mangrove protected area'!$B$4,'Mangrove protected area'!$A$5:$AG$5,0)), "NoData")</f>
        <v/>
      </c>
      <c r="G313" s="101" t="inlineStr">
        <is>
          <t>Seagrass extent from WCMC</t>
        </is>
      </c>
      <c r="H313" s="101" t="n"/>
      <c r="I313" s="101" t="n"/>
      <c r="J313" s="197" t="n"/>
      <c r="K313" s="197" t="n"/>
      <c r="L313" s="197" t="n"/>
      <c r="M313" s="197" t="n"/>
      <c r="N313" s="197" t="n"/>
      <c r="O313" s="197" t="n"/>
      <c r="P313" s="197" t="n"/>
      <c r="Q313" s="197" t="n"/>
      <c r="R313" s="197" t="n"/>
      <c r="S313" s="197" t="n"/>
      <c r="T313" s="197" t="n"/>
      <c r="U313" s="197" t="n"/>
    </row>
    <row r="314" ht="12.75" customHeight="1" s="198">
      <c r="A314" s="101" t="inlineStr">
        <is>
          <t>Palau</t>
        </is>
      </c>
      <c r="B314" s="62">
        <f t="array" ref="B314">INDEX(Countries!$D$2:$D$255, MATCH(A314, Countries!$B$2:$B$255, 0))
</f>
        <v/>
      </c>
      <c r="C314" s="89" t="inlineStr">
        <is>
          <t>Seagrass</t>
        </is>
      </c>
      <c r="D314" s="54">
        <f t="array" ref="D314">if($C314="Mangrove",index('Mangrove extent'!$A$5:$X$128,match($A314,'Mangrove extent'!$A$5:$A1000,0),match('Mangrove extent'!$B$4,'Mangrove extent'!$A$5:$X$5,0)), if($C314="Seagrass", index('Seagrass extent'!$A$5:$I$257,match($A314,'Seagrass extent'!$A$5:$A1000,0),match('Seagrass extent'!$B$4,'Seagrass extent'!$A$5:$I$5,0)),"" ))</f>
        <v/>
      </c>
      <c r="E314" s="54">
        <f t="array" ref="E314">if($C314="Mangrove",index('Mangrove extent'!$A$5:$X1000,match($A314,'Mangrove extent'!$A$5:$A1000,0),match('Mangrove extent'!$C$4,'Mangrove extent'!$A$5:$X$5,0)), if($C314="Seagrass", "NoData", IF($C314="Salt marsh", "NoData")))</f>
        <v/>
      </c>
      <c r="F314" s="54">
        <f t="array" ref="F314">if($C314="Mangrove",index('Mangrove protected area'!$A$5:$AG1000,match($A314,'Mangrove protected area'!$A$5:$A1000,0),match('Mangrove protected area'!$B$4,'Mangrove protected area'!$A$5:$AG$5,0)), "NoData")</f>
        <v/>
      </c>
      <c r="G314" s="101" t="inlineStr">
        <is>
          <t>Seagrass extent from WCMC</t>
        </is>
      </c>
      <c r="H314" s="101" t="n"/>
      <c r="I314" s="101" t="n"/>
      <c r="J314" s="197" t="n"/>
      <c r="K314" s="197" t="n"/>
      <c r="L314" s="197" t="n"/>
      <c r="M314" s="197" t="n"/>
      <c r="N314" s="197" t="n"/>
      <c r="O314" s="197" t="n"/>
      <c r="P314" s="197" t="n"/>
      <c r="Q314" s="197" t="n"/>
      <c r="R314" s="197" t="n"/>
      <c r="S314" s="197" t="n"/>
      <c r="T314" s="197" t="n"/>
      <c r="U314" s="197" t="n"/>
    </row>
    <row r="315" ht="12.75" customHeight="1" s="198">
      <c r="A315" s="101" t="inlineStr">
        <is>
          <t>Panama</t>
        </is>
      </c>
      <c r="B315" s="62">
        <f t="array" ref="B315">INDEX(Countries!$D$2:$D$255, MATCH(A315, Countries!$B$2:$B$255, 0))
</f>
        <v/>
      </c>
      <c r="C315" s="89" t="inlineStr">
        <is>
          <t>Seagrass</t>
        </is>
      </c>
      <c r="D315" s="54">
        <f t="array" ref="D315">if($C315="Mangrove",index('Mangrove extent'!$A$5:$X$128,match($A315,'Mangrove extent'!$A$5:$A1000,0),match('Mangrove extent'!$B$4,'Mangrove extent'!$A$5:$X$5,0)), if($C315="Seagrass", index('Seagrass extent'!$A$5:$I$257,match($A315,'Seagrass extent'!$A$5:$A1000,0),match('Seagrass extent'!$B$4,'Seagrass extent'!$A$5:$I$5,0)),"" ))</f>
        <v/>
      </c>
      <c r="E315" s="54">
        <f t="array" ref="E315">if($C315="Mangrove",index('Mangrove extent'!$A$5:$X1000,match($A315,'Mangrove extent'!$A$5:$A1000,0),match('Mangrove extent'!$C$4,'Mangrove extent'!$A$5:$X$5,0)), if($C315="Seagrass", "NoData", IF($C315="Salt marsh", "NoData")))</f>
        <v/>
      </c>
      <c r="F315" s="54">
        <f t="array" ref="F315">if($C315="Mangrove",index('Mangrove protected area'!$A$5:$AG1000,match($A315,'Mangrove protected area'!$A$5:$A1000,0),match('Mangrove protected area'!$B$4,'Mangrove protected area'!$A$5:$AG$5,0)), "NoData")</f>
        <v/>
      </c>
      <c r="G315" s="101" t="inlineStr">
        <is>
          <t>Seagrass extent from WCMC</t>
        </is>
      </c>
      <c r="H315" s="101" t="n"/>
      <c r="I315" s="101" t="n"/>
      <c r="J315" s="197" t="n"/>
      <c r="K315" s="197" t="n"/>
      <c r="L315" s="197" t="n"/>
      <c r="M315" s="197" t="n"/>
      <c r="N315" s="197" t="n"/>
      <c r="O315" s="197" t="n"/>
      <c r="P315" s="197" t="n"/>
      <c r="Q315" s="197" t="n"/>
      <c r="R315" s="197" t="n"/>
      <c r="S315" s="197" t="n"/>
      <c r="T315" s="197" t="n"/>
      <c r="U315" s="197" t="n"/>
    </row>
    <row r="316" ht="12.75" customHeight="1" s="198">
      <c r="A316" s="101" t="inlineStr">
        <is>
          <t>Papua New Guinea</t>
        </is>
      </c>
      <c r="B316" s="62">
        <f t="array" ref="B316">INDEX(Countries!$D$2:$D$255, MATCH(A316, Countries!$B$2:$B$255, 0))
</f>
        <v/>
      </c>
      <c r="C316" s="89" t="inlineStr">
        <is>
          <t>Seagrass</t>
        </is>
      </c>
      <c r="D316" s="54">
        <f t="array" ref="D316">if($C316="Mangrove",index('Mangrove extent'!$A$5:$X$128,match($A316,'Mangrove extent'!$A$5:$A1000,0),match('Mangrove extent'!$B$4,'Mangrove extent'!$A$5:$X$5,0)), if($C316="Seagrass", index('Seagrass extent'!$A$5:$I$257,match($A316,'Seagrass extent'!$A$5:$A1000,0),match('Seagrass extent'!$B$4,'Seagrass extent'!$A$5:$I$5,0)),"" ))</f>
        <v/>
      </c>
      <c r="E316" s="54">
        <f t="array" ref="E316">if($C316="Mangrove",index('Mangrove extent'!$A$5:$X1000,match($A316,'Mangrove extent'!$A$5:$A1000,0),match('Mangrove extent'!$C$4,'Mangrove extent'!$A$5:$X$5,0)), if($C316="Seagrass", "NoData", IF($C316="Salt marsh", "NoData")))</f>
        <v/>
      </c>
      <c r="F316" s="54">
        <f t="array" ref="F316">if($C316="Mangrove",index('Mangrove protected area'!$A$5:$AG1000,match($A316,'Mangrove protected area'!$A$5:$A1000,0),match('Mangrove protected area'!$B$4,'Mangrove protected area'!$A$5:$AG$5,0)), "NoData")</f>
        <v/>
      </c>
      <c r="G316" s="101" t="inlineStr">
        <is>
          <t>Seagrass extent from WCMC</t>
        </is>
      </c>
      <c r="H316" s="101" t="n"/>
      <c r="I316" s="101" t="n"/>
      <c r="J316" s="197" t="n"/>
      <c r="K316" s="197" t="n"/>
      <c r="L316" s="197" t="n"/>
      <c r="M316" s="197" t="n"/>
      <c r="N316" s="197" t="n"/>
      <c r="O316" s="197" t="n"/>
      <c r="P316" s="197" t="n"/>
      <c r="Q316" s="197" t="n"/>
      <c r="R316" s="197" t="n"/>
      <c r="S316" s="197" t="n"/>
      <c r="T316" s="197" t="n"/>
      <c r="U316" s="197" t="n"/>
    </row>
    <row r="317" ht="12.75" customHeight="1" s="198">
      <c r="A317" s="101" t="inlineStr">
        <is>
          <t>Peru</t>
        </is>
      </c>
      <c r="B317" s="62">
        <f t="array" ref="B317">INDEX(Countries!$D$2:$D$255, MATCH(A317, Countries!$B$2:$B$255, 0))
</f>
        <v/>
      </c>
      <c r="C317" s="89" t="inlineStr">
        <is>
          <t>Seagrass</t>
        </is>
      </c>
      <c r="D317" s="54">
        <f t="array" ref="D317">if($C317="Mangrove",index('Mangrove extent'!$A$5:$X$128,match($A317,'Mangrove extent'!$A$5:$A1000,0),match('Mangrove extent'!$B$4,'Mangrove extent'!$A$5:$X$5,0)), if($C317="Seagrass", index('Seagrass extent'!$A$5:$I$257,match($A317,'Seagrass extent'!$A$5:$A1000,0),match('Seagrass extent'!$B$4,'Seagrass extent'!$A$5:$I$5,0)),"" ))</f>
        <v/>
      </c>
      <c r="E317" s="54">
        <f t="array" ref="E317">if($C317="Mangrove",index('Mangrove extent'!$A$5:$X1000,match($A317,'Mangrove extent'!$A$5:$A1000,0),match('Mangrove extent'!$C$4,'Mangrove extent'!$A$5:$X$5,0)), if($C317="Seagrass", "NoData", IF($C317="Salt marsh", "NoData")))</f>
        <v/>
      </c>
      <c r="F317" s="54">
        <f t="array" ref="F317">if($C317="Mangrove",index('Mangrove protected area'!$A$5:$AG1000,match($A317,'Mangrove protected area'!$A$5:$A1000,0),match('Mangrove protected area'!$B$4,'Mangrove protected area'!$A$5:$AG$5,0)), "NoData")</f>
        <v/>
      </c>
      <c r="G317" s="101" t="inlineStr">
        <is>
          <t>Seagrass extent from WCMC</t>
        </is>
      </c>
      <c r="H317" s="101" t="n"/>
      <c r="I317" s="101" t="n"/>
      <c r="J317" s="197" t="n"/>
      <c r="K317" s="197" t="n"/>
      <c r="L317" s="197" t="n"/>
      <c r="M317" s="197" t="n"/>
      <c r="N317" s="197" t="n"/>
      <c r="O317" s="197" t="n"/>
      <c r="P317" s="197" t="n"/>
      <c r="Q317" s="197" t="n"/>
      <c r="R317" s="197" t="n"/>
      <c r="S317" s="197" t="n"/>
      <c r="T317" s="197" t="n"/>
      <c r="U317" s="197" t="n"/>
    </row>
    <row r="318" ht="12.75" customHeight="1" s="198">
      <c r="A318" s="101" t="inlineStr">
        <is>
          <t>Philippines</t>
        </is>
      </c>
      <c r="B318" s="62">
        <f t="array" ref="B318">INDEX(Countries!$D$2:$D$255, MATCH(A318, Countries!$B$2:$B$255, 0))
</f>
        <v/>
      </c>
      <c r="C318" s="89" t="inlineStr">
        <is>
          <t>Seagrass</t>
        </is>
      </c>
      <c r="D318" s="54">
        <f t="array" ref="D318">if($C318="Mangrove",index('Mangrove extent'!$A$5:$X$128,match($A318,'Mangrove extent'!$A$5:$A1000,0),match('Mangrove extent'!$B$4,'Mangrove extent'!$A$5:$X$5,0)), if($C318="Seagrass", index('Seagrass extent'!$A$5:$I$257,match($A318,'Seagrass extent'!$A$5:$A1000,0),match('Seagrass extent'!$B$4,'Seagrass extent'!$A$5:$I$5,0)),"" ))</f>
        <v/>
      </c>
      <c r="E318" s="54">
        <f t="array" ref="E318">if($C318="Mangrove",index('Mangrove extent'!$A$5:$X1000,match($A318,'Mangrove extent'!$A$5:$A1000,0),match('Mangrove extent'!$C$4,'Mangrove extent'!$A$5:$X$5,0)), if($C318="Seagrass", "NoData", IF($C318="Salt marsh", "NoData")))</f>
        <v/>
      </c>
      <c r="F318" s="54">
        <f t="array" ref="F318">if($C318="Mangrove",index('Mangrove protected area'!$A$5:$AG1000,match($A318,'Mangrove protected area'!$A$5:$A1000,0),match('Mangrove protected area'!$B$4,'Mangrove protected area'!$A$5:$AG$5,0)), "NoData")</f>
        <v/>
      </c>
      <c r="G318" s="101" t="inlineStr">
        <is>
          <t>Seagrass extent from WCMC</t>
        </is>
      </c>
      <c r="H318" s="101" t="n"/>
      <c r="I318" s="101" t="n"/>
      <c r="J318" s="197" t="n"/>
      <c r="K318" s="197" t="n"/>
      <c r="L318" s="197" t="n"/>
      <c r="M318" s="197" t="n"/>
      <c r="N318" s="197" t="n"/>
      <c r="O318" s="197" t="n"/>
      <c r="P318" s="197" t="n"/>
      <c r="Q318" s="197" t="n"/>
      <c r="R318" s="197" t="n"/>
      <c r="S318" s="197" t="n"/>
      <c r="T318" s="197" t="n"/>
      <c r="U318" s="197" t="n"/>
    </row>
    <row r="319" ht="12.75" customHeight="1" s="198">
      <c r="A319" s="101" t="inlineStr">
        <is>
          <t>Puerto Rico</t>
        </is>
      </c>
      <c r="B319" s="62">
        <f t="array" ref="B319">INDEX(Countries!$D$2:$D$255, MATCH(A319, Countries!$B$2:$B$255, 0))
</f>
        <v/>
      </c>
      <c r="C319" s="89" t="inlineStr">
        <is>
          <t>Seagrass</t>
        </is>
      </c>
      <c r="D319" s="54">
        <f t="array" ref="D319">if($C319="Mangrove",index('Mangrove extent'!$A$5:$X$128,match($A319,'Mangrove extent'!$A$5:$A1000,0),match('Mangrove extent'!$B$4,'Mangrove extent'!$A$5:$X$5,0)), if($C319="Seagrass", index('Seagrass extent'!$A$5:$I$257,match($A319,'Seagrass extent'!$A$5:$A1000,0),match('Seagrass extent'!$B$4,'Seagrass extent'!$A$5:$I$5,0)),"" ))</f>
        <v/>
      </c>
      <c r="E319" s="54">
        <f t="array" ref="E319">if($C319="Mangrove",index('Mangrove extent'!$A$5:$X1000,match($A319,'Mangrove extent'!$A$5:$A1000,0),match('Mangrove extent'!$C$4,'Mangrove extent'!$A$5:$X$5,0)), if($C319="Seagrass", "NoData", IF($C319="Salt marsh", "NoData")))</f>
        <v/>
      </c>
      <c r="F319" s="54">
        <f t="array" ref="F319">if($C319="Mangrove",index('Mangrove protected area'!$A$5:$AG1000,match($A319,'Mangrove protected area'!$A$5:$A1000,0),match('Mangrove protected area'!$B$4,'Mangrove protected area'!$A$5:$AG$5,0)), "NoData")</f>
        <v/>
      </c>
      <c r="G319" s="101" t="inlineStr">
        <is>
          <t>Seagrass extent from WCMC</t>
        </is>
      </c>
      <c r="H319" s="101" t="n"/>
      <c r="I319" s="101" t="n"/>
      <c r="J319" s="197" t="n"/>
      <c r="K319" s="197" t="n"/>
      <c r="L319" s="197" t="n"/>
      <c r="M319" s="197" t="n"/>
      <c r="N319" s="197" t="n"/>
      <c r="O319" s="197" t="n"/>
      <c r="P319" s="197" t="n"/>
      <c r="Q319" s="197" t="n"/>
      <c r="R319" s="197" t="n"/>
      <c r="S319" s="197" t="n"/>
      <c r="T319" s="197" t="n"/>
      <c r="U319" s="197" t="n"/>
    </row>
    <row r="320" ht="12.75" customHeight="1" s="198">
      <c r="A320" s="101" t="inlineStr">
        <is>
          <t>Qatar</t>
        </is>
      </c>
      <c r="B320" s="62">
        <f t="array" ref="B320">INDEX(Countries!$D$2:$D$255, MATCH(A320, Countries!$B$2:$B$255, 0))
</f>
        <v/>
      </c>
      <c r="C320" s="89" t="inlineStr">
        <is>
          <t>Seagrass</t>
        </is>
      </c>
      <c r="D320" s="54">
        <f t="array" ref="D320">if($C320="Mangrove",index('Mangrove extent'!$A$5:$X$128,match($A320,'Mangrove extent'!$A$5:$A1000,0),match('Mangrove extent'!$B$4,'Mangrove extent'!$A$5:$X$5,0)), if($C320="Seagrass", index('Seagrass extent'!$A$5:$I$257,match($A320,'Seagrass extent'!$A$5:$A1000,0),match('Seagrass extent'!$B$4,'Seagrass extent'!$A$5:$I$5,0)),"" ))</f>
        <v/>
      </c>
      <c r="E320" s="54">
        <f t="array" ref="E320">if($C320="Mangrove",index('Mangrove extent'!$A$5:$X1000,match($A320,'Mangrove extent'!$A$5:$A1000,0),match('Mangrove extent'!$C$4,'Mangrove extent'!$A$5:$X$5,0)), if($C320="Seagrass", "NoData", IF($C320="Salt marsh", "NoData")))</f>
        <v/>
      </c>
      <c r="F320" s="54">
        <f t="array" ref="F320">if($C320="Mangrove",index('Mangrove protected area'!$A$5:$AG1000,match($A320,'Mangrove protected area'!$A$5:$A1000,0),match('Mangrove protected area'!$B$4,'Mangrove protected area'!$A$5:$AG$5,0)), "NoData")</f>
        <v/>
      </c>
      <c r="G320" s="101" t="inlineStr">
        <is>
          <t>Seagrass extent from WCMC</t>
        </is>
      </c>
      <c r="H320" s="101" t="n"/>
      <c r="I320" s="101" t="n"/>
      <c r="J320" s="197" t="n"/>
      <c r="K320" s="197" t="n"/>
      <c r="L320" s="197" t="n"/>
      <c r="M320" s="197" t="n"/>
      <c r="N320" s="197" t="n"/>
      <c r="O320" s="197" t="n"/>
      <c r="P320" s="197" t="n"/>
      <c r="Q320" s="197" t="n"/>
      <c r="R320" s="197" t="n"/>
      <c r="S320" s="197" t="n"/>
      <c r="T320" s="197" t="n"/>
      <c r="U320" s="197" t="n"/>
    </row>
    <row r="321" ht="12.75" customHeight="1" s="198">
      <c r="A321" s="101" t="inlineStr">
        <is>
          <t>Republic of Congo</t>
        </is>
      </c>
      <c r="B321" s="62">
        <f t="array" ref="B321">INDEX(Countries!$D$2:$D$255, MATCH(A321, Countries!$B$2:$B$255, 0))
</f>
        <v/>
      </c>
      <c r="C321" s="89" t="inlineStr">
        <is>
          <t>Seagrass</t>
        </is>
      </c>
      <c r="D321" s="54">
        <f t="array" ref="D321">if($C321="Mangrove",index('Mangrove extent'!$A$5:$X$128,match($A321,'Mangrove extent'!$A$5:$A1000,0),match('Mangrove extent'!$B$4,'Mangrove extent'!$A$5:$X$5,0)), if($C321="Seagrass", index('Seagrass extent'!$A$5:$I$257,match($A321,'Seagrass extent'!$A$5:$A1000,0),match('Seagrass extent'!$B$4,'Seagrass extent'!$A$5:$I$5,0)),"" ))</f>
        <v/>
      </c>
      <c r="E321" s="54">
        <f t="array" ref="E321">if($C321="Mangrove",index('Mangrove extent'!$A$5:$X1000,match($A321,'Mangrove extent'!$A$5:$A1000,0),match('Mangrove extent'!$C$4,'Mangrove extent'!$A$5:$X$5,0)), if($C321="Seagrass", "NoData", IF($C321="Salt marsh", "NoData")))</f>
        <v/>
      </c>
      <c r="F321" s="54">
        <f t="array" ref="F321">if($C321="Mangrove",index('Mangrove protected area'!$A$5:$AG1000,match($A321,'Mangrove protected area'!$A$5:$A1000,0),match('Mangrove protected area'!$B$4,'Mangrove protected area'!$A$5:$AG$5,0)), "NoData")</f>
        <v/>
      </c>
      <c r="G321" s="101" t="inlineStr">
        <is>
          <t>Seagrass extent from WCMC</t>
        </is>
      </c>
      <c r="H321" s="101" t="n"/>
      <c r="I321" s="101" t="n"/>
      <c r="J321" s="197" t="n"/>
      <c r="K321" s="197" t="n"/>
      <c r="L321" s="197" t="n"/>
      <c r="M321" s="197" t="n"/>
      <c r="N321" s="197" t="n"/>
      <c r="O321" s="197" t="n"/>
      <c r="P321" s="197" t="n"/>
      <c r="Q321" s="197" t="n"/>
      <c r="R321" s="197" t="n"/>
      <c r="S321" s="197" t="n"/>
      <c r="T321" s="197" t="n"/>
      <c r="U321" s="197" t="n"/>
    </row>
    <row r="322" ht="12.75" customHeight="1" s="198">
      <c r="A322" s="101" t="inlineStr">
        <is>
          <t>Saint Kitts and Nevis</t>
        </is>
      </c>
      <c r="B322" s="62">
        <f t="array" ref="B322">INDEX(Countries!$D$2:$D$255, MATCH(A322, Countries!$B$2:$B$255, 0))
</f>
        <v/>
      </c>
      <c r="C322" s="89" t="inlineStr">
        <is>
          <t>Seagrass</t>
        </is>
      </c>
      <c r="D322" s="54">
        <f t="array" ref="D322">if($C322="Mangrove",index('Mangrove extent'!$A$5:$X$128,match($A322,'Mangrove extent'!$A$5:$A1000,0),match('Mangrove extent'!$B$4,'Mangrove extent'!$A$5:$X$5,0)), if($C322="Seagrass", index('Seagrass extent'!$A$5:$I$257,match($A322,'Seagrass extent'!$A$5:$A1000,0),match('Seagrass extent'!$B$4,'Seagrass extent'!$A$5:$I$5,0)),"" ))</f>
        <v/>
      </c>
      <c r="E322" s="54">
        <f t="array" ref="E322">if($C322="Mangrove",index('Mangrove extent'!$A$5:$X1000,match($A322,'Mangrove extent'!$A$5:$A1000,0),match('Mangrove extent'!$C$4,'Mangrove extent'!$A$5:$X$5,0)), if($C322="Seagrass", "NoData", IF($C322="Salt marsh", "NoData")))</f>
        <v/>
      </c>
      <c r="F322" s="54">
        <f t="array" ref="F322">if($C322="Mangrove",index('Mangrove protected area'!$A$5:$AG1000,match($A322,'Mangrove protected area'!$A$5:$A1000,0),match('Mangrove protected area'!$B$4,'Mangrove protected area'!$A$5:$AG$5,0)), "NoData")</f>
        <v/>
      </c>
      <c r="G322" s="101" t="inlineStr">
        <is>
          <t>Seagrass extent from WCMC</t>
        </is>
      </c>
      <c r="H322" s="101" t="n"/>
      <c r="I322" s="101" t="n"/>
      <c r="J322" s="197" t="n"/>
      <c r="K322" s="197" t="n"/>
      <c r="L322" s="197" t="n"/>
      <c r="M322" s="197" t="n"/>
      <c r="N322" s="197" t="n"/>
      <c r="O322" s="197" t="n"/>
      <c r="P322" s="197" t="n"/>
      <c r="Q322" s="197" t="n"/>
      <c r="R322" s="197" t="n"/>
      <c r="S322" s="197" t="n"/>
      <c r="T322" s="197" t="n"/>
      <c r="U322" s="197" t="n"/>
    </row>
    <row r="323" ht="12.75" customHeight="1" s="198">
      <c r="A323" s="101" t="inlineStr">
        <is>
          <t>Saint Lucia</t>
        </is>
      </c>
      <c r="B323" s="62">
        <f t="array" ref="B323">INDEX(Countries!$D$2:$D$255, MATCH(A323, Countries!$B$2:$B$255, 0))
</f>
        <v/>
      </c>
      <c r="C323" s="89" t="inlineStr">
        <is>
          <t>Seagrass</t>
        </is>
      </c>
      <c r="D323" s="54">
        <f t="array" ref="D323">if($C323="Mangrove",index('Mangrove extent'!$A$5:$X$128,match($A323,'Mangrove extent'!$A$5:$A1000,0),match('Mangrove extent'!$B$4,'Mangrove extent'!$A$5:$X$5,0)), if($C323="Seagrass", index('Seagrass extent'!$A$5:$I$257,match($A323,'Seagrass extent'!$A$5:$A1000,0),match('Seagrass extent'!$B$4,'Seagrass extent'!$A$5:$I$5,0)),"" ))</f>
        <v/>
      </c>
      <c r="E323" s="54">
        <f t="array" ref="E323">if($C323="Mangrove",index('Mangrove extent'!$A$5:$X1000,match($A323,'Mangrove extent'!$A$5:$A1000,0),match('Mangrove extent'!$C$4,'Mangrove extent'!$A$5:$X$5,0)), if($C323="Seagrass", "NoData", IF($C323="Salt marsh", "NoData")))</f>
        <v/>
      </c>
      <c r="F323" s="54">
        <f t="array" ref="F323">if($C323="Mangrove",index('Mangrove protected area'!$A$5:$AG1000,match($A323,'Mangrove protected area'!$A$5:$A1000,0),match('Mangrove protected area'!$B$4,'Mangrove protected area'!$A$5:$AG$5,0)), "NoData")</f>
        <v/>
      </c>
      <c r="G323" s="101" t="inlineStr">
        <is>
          <t>Seagrass extent from WCMC</t>
        </is>
      </c>
      <c r="H323" s="101" t="n"/>
      <c r="I323" s="101" t="n"/>
      <c r="J323" s="197" t="n"/>
      <c r="K323" s="197" t="n"/>
      <c r="L323" s="197" t="n"/>
      <c r="M323" s="197" t="n"/>
      <c r="N323" s="197" t="n"/>
      <c r="O323" s="197" t="n"/>
      <c r="P323" s="197" t="n"/>
      <c r="Q323" s="197" t="n"/>
      <c r="R323" s="197" t="n"/>
      <c r="S323" s="197" t="n"/>
      <c r="T323" s="197" t="n"/>
      <c r="U323" s="197" t="n"/>
    </row>
    <row r="324" ht="12.75" customHeight="1" s="198">
      <c r="A324" s="101" t="inlineStr">
        <is>
          <t>Saint Vincent and the Grenadines</t>
        </is>
      </c>
      <c r="B324" s="62">
        <f t="array" ref="B324">INDEX(Countries!$D$2:$D$255, MATCH(A324, Countries!$B$2:$B$255, 0))
</f>
        <v/>
      </c>
      <c r="C324" s="89" t="inlineStr">
        <is>
          <t>Seagrass</t>
        </is>
      </c>
      <c r="D324" s="54">
        <f t="array" ref="D324">if($C324="Mangrove",index('Mangrove extent'!$A$5:$X$128,match($A324,'Mangrove extent'!$A$5:$A1000,0),match('Mangrove extent'!$B$4,'Mangrove extent'!$A$5:$X$5,0)), if($C324="Seagrass", index('Seagrass extent'!$A$5:$I$257,match($A324,'Seagrass extent'!$A$5:$A1000,0),match('Seagrass extent'!$B$4,'Seagrass extent'!$A$5:$I$5,0)),"" ))</f>
        <v/>
      </c>
      <c r="E324" s="54">
        <f t="array" ref="E324">if($C324="Mangrove",index('Mangrove extent'!$A$5:$X1000,match($A324,'Mangrove extent'!$A$5:$A1000,0),match('Mangrove extent'!$C$4,'Mangrove extent'!$A$5:$X$5,0)), if($C324="Seagrass", "NoData", IF($C324="Salt marsh", "NoData")))</f>
        <v/>
      </c>
      <c r="F324" s="54">
        <f t="array" ref="F324">if($C324="Mangrove",index('Mangrove protected area'!$A$5:$AG1000,match($A324,'Mangrove protected area'!$A$5:$A1000,0),match('Mangrove protected area'!$B$4,'Mangrove protected area'!$A$5:$AG$5,0)), "NoData")</f>
        <v/>
      </c>
      <c r="G324" s="101" t="inlineStr">
        <is>
          <t>Seagrass extent from WCMC</t>
        </is>
      </c>
      <c r="H324" s="101" t="n"/>
      <c r="I324" s="101" t="n"/>
      <c r="J324" s="197" t="n"/>
      <c r="K324" s="197" t="n"/>
      <c r="L324" s="197" t="n"/>
      <c r="M324" s="197" t="n"/>
      <c r="N324" s="197" t="n"/>
      <c r="O324" s="197" t="n"/>
      <c r="P324" s="197" t="n"/>
      <c r="Q324" s="197" t="n"/>
      <c r="R324" s="197" t="n"/>
      <c r="S324" s="197" t="n"/>
      <c r="T324" s="197" t="n"/>
      <c r="U324" s="197" t="n"/>
    </row>
    <row r="325" ht="12.75" customHeight="1" s="198">
      <c r="A325" s="101" t="inlineStr">
        <is>
          <t>Saint Martin (French Part)</t>
        </is>
      </c>
      <c r="B325" s="62">
        <f t="array" ref="B325">INDEX(Countries!$D$2:$D$255, MATCH(A325, Countries!$B$2:$B$255, 0))
</f>
        <v/>
      </c>
      <c r="C325" s="89" t="inlineStr">
        <is>
          <t>Seagrass</t>
        </is>
      </c>
      <c r="D325" s="54">
        <f t="array" ref="D325">if($C325="Mangrove",index('Mangrove extent'!$A$5:$X$128,match($A325,'Mangrove extent'!$A$5:$A1000,0),match('Mangrove extent'!$B$4,'Mangrove extent'!$A$5:$X$5,0)), if($C325="Seagrass", index('Seagrass extent'!$A$5:$I$257,match($A325,'Seagrass extent'!$A$5:$A1000,0),match('Seagrass extent'!$B$4,'Seagrass extent'!$A$5:$I$5,0)),"" ))</f>
        <v/>
      </c>
      <c r="E325" s="54">
        <f t="array" ref="E325">if($C325="Mangrove",index('Mangrove extent'!$A$5:$X1000,match($A325,'Mangrove extent'!$A$5:$A1000,0),match('Mangrove extent'!$C$4,'Mangrove extent'!$A$5:$X$5,0)), if($C325="Seagrass", "NoData", IF($C325="Salt marsh", "NoData")))</f>
        <v/>
      </c>
      <c r="F325" s="54">
        <f t="array" ref="F325">if($C325="Mangrove",index('Mangrove protected area'!$A$5:$AG1000,match($A325,'Mangrove protected area'!$A$5:$A1000,0),match('Mangrove protected area'!$B$4,'Mangrove protected area'!$A$5:$AG$5,0)), "NoData")</f>
        <v/>
      </c>
      <c r="G325" s="101" t="inlineStr">
        <is>
          <t>Seagrass extent from WCMC</t>
        </is>
      </c>
      <c r="H325" s="101" t="n"/>
      <c r="I325" s="101" t="n"/>
      <c r="J325" s="197" t="n"/>
      <c r="K325" s="197" t="n"/>
      <c r="L325" s="197" t="n"/>
      <c r="M325" s="197" t="n"/>
      <c r="N325" s="197" t="n"/>
      <c r="O325" s="197" t="n"/>
      <c r="P325" s="197" t="n"/>
      <c r="Q325" s="197" t="n"/>
      <c r="R325" s="197" t="n"/>
      <c r="S325" s="197" t="n"/>
      <c r="T325" s="197" t="n"/>
      <c r="U325" s="197" t="n"/>
    </row>
    <row r="326" ht="12.75" customHeight="1" s="198">
      <c r="A326" s="101" t="inlineStr">
        <is>
          <t>Samoa</t>
        </is>
      </c>
      <c r="B326" s="62">
        <f t="array" ref="B326">INDEX(Countries!$D$2:$D$255, MATCH(A326, Countries!$B$2:$B$255, 0))
</f>
        <v/>
      </c>
      <c r="C326" s="89" t="inlineStr">
        <is>
          <t>Seagrass</t>
        </is>
      </c>
      <c r="D326" s="54">
        <f t="array" ref="D326">if($C326="Mangrove",index('Mangrove extent'!$A$5:$X$128,match($A326,'Mangrove extent'!$A$5:$A1000,0),match('Mangrove extent'!$B$4,'Mangrove extent'!$A$5:$X$5,0)), if($C326="Seagrass", index('Seagrass extent'!$A$5:$I$257,match($A326,'Seagrass extent'!$A$5:$A1000,0),match('Seagrass extent'!$B$4,'Seagrass extent'!$A$5:$I$5,0)),"" ))</f>
        <v/>
      </c>
      <c r="E326" s="54">
        <f t="array" ref="E326">if($C326="Mangrove",index('Mangrove extent'!$A$5:$X1000,match($A326,'Mangrove extent'!$A$5:$A1000,0),match('Mangrove extent'!$C$4,'Mangrove extent'!$A$5:$X$5,0)), if($C326="Seagrass", "NoData", IF($C326="Salt marsh", "NoData")))</f>
        <v/>
      </c>
      <c r="F326" s="54">
        <f t="array" ref="F326">if($C326="Mangrove",index('Mangrove protected area'!$A$5:$AG1000,match($A326,'Mangrove protected area'!$A$5:$A1000,0),match('Mangrove protected area'!$B$4,'Mangrove protected area'!$A$5:$AG$5,0)), "NoData")</f>
        <v/>
      </c>
      <c r="G326" s="101" t="inlineStr">
        <is>
          <t>Seagrass extent from WCMC</t>
        </is>
      </c>
      <c r="H326" s="101" t="n"/>
      <c r="I326" s="101" t="n"/>
      <c r="J326" s="197" t="n"/>
      <c r="K326" s="197" t="n"/>
      <c r="L326" s="197" t="n"/>
      <c r="M326" s="197" t="n"/>
      <c r="N326" s="197" t="n"/>
      <c r="O326" s="197" t="n"/>
      <c r="P326" s="197" t="n"/>
      <c r="Q326" s="197" t="n"/>
      <c r="R326" s="197" t="n"/>
      <c r="S326" s="197" t="n"/>
      <c r="T326" s="197" t="n"/>
      <c r="U326" s="197" t="n"/>
    </row>
    <row r="327" ht="12.75" customHeight="1" s="198">
      <c r="A327" s="101" t="inlineStr">
        <is>
          <t>Sao Tome and Principe</t>
        </is>
      </c>
      <c r="B327" s="62">
        <f t="array" ref="B327">INDEX(Countries!$D$2:$D$255, MATCH(A327, Countries!$B$2:$B$255, 0))
</f>
        <v/>
      </c>
      <c r="C327" s="89" t="inlineStr">
        <is>
          <t>Seagrass</t>
        </is>
      </c>
      <c r="D327" s="54">
        <f t="array" ref="D327">if($C327="Mangrove",index('Mangrove extent'!$A$5:$X$128,match($A327,'Mangrove extent'!$A$5:$A1000,0),match('Mangrove extent'!$B$4,'Mangrove extent'!$A$5:$X$5,0)), if($C327="Seagrass", index('Seagrass extent'!$A$5:$I$257,match($A327,'Seagrass extent'!$A$5:$A1000,0),match('Seagrass extent'!$B$4,'Seagrass extent'!$A$5:$I$5,0)),"" ))</f>
        <v/>
      </c>
      <c r="E327" s="54">
        <f t="array" ref="E327">if($C327="Mangrove",index('Mangrove extent'!$A$5:$X1000,match($A327,'Mangrove extent'!$A$5:$A1000,0),match('Mangrove extent'!$C$4,'Mangrove extent'!$A$5:$X$5,0)), if($C327="Seagrass", "NoData", IF($C327="Salt marsh", "NoData")))</f>
        <v/>
      </c>
      <c r="F327" s="54">
        <f t="array" ref="F327">if($C327="Mangrove",index('Mangrove protected area'!$A$5:$AG1000,match($A327,'Mangrove protected area'!$A$5:$A1000,0),match('Mangrove protected area'!$B$4,'Mangrove protected area'!$A$5:$AG$5,0)), "NoData")</f>
        <v/>
      </c>
      <c r="G327" s="101" t="inlineStr">
        <is>
          <t>Seagrass extent from WCMC</t>
        </is>
      </c>
      <c r="H327" s="101" t="n"/>
      <c r="I327" s="101" t="n"/>
      <c r="J327" s="197" t="n"/>
      <c r="K327" s="197" t="n"/>
      <c r="L327" s="197" t="n"/>
      <c r="M327" s="197" t="n"/>
      <c r="N327" s="197" t="n"/>
      <c r="O327" s="197" t="n"/>
      <c r="P327" s="197" t="n"/>
      <c r="Q327" s="197" t="n"/>
      <c r="R327" s="197" t="n"/>
      <c r="S327" s="197" t="n"/>
      <c r="T327" s="197" t="n"/>
      <c r="U327" s="197" t="n"/>
    </row>
    <row r="328" ht="12.75" customHeight="1" s="198">
      <c r="A328" s="101" t="inlineStr">
        <is>
          <t>Saudi Arabia</t>
        </is>
      </c>
      <c r="B328" s="62">
        <f t="array" ref="B328">INDEX(Countries!$D$2:$D$255, MATCH(A328, Countries!$B$2:$B$255, 0))
</f>
        <v/>
      </c>
      <c r="C328" s="89" t="inlineStr">
        <is>
          <t>Seagrass</t>
        </is>
      </c>
      <c r="D328" s="54">
        <f t="array" ref="D328">if($C328="Mangrove",index('Mangrove extent'!$A$5:$X$128,match($A328,'Mangrove extent'!$A$5:$A1000,0),match('Mangrove extent'!$B$4,'Mangrove extent'!$A$5:$X$5,0)), if($C328="Seagrass", index('Seagrass extent'!$A$5:$I$257,match($A328,'Seagrass extent'!$A$5:$A1000,0),match('Seagrass extent'!$B$4,'Seagrass extent'!$A$5:$I$5,0)),"" ))</f>
        <v/>
      </c>
      <c r="E328" s="54">
        <f t="array" ref="E328">if($C328="Mangrove",index('Mangrove extent'!$A$5:$X1000,match($A328,'Mangrove extent'!$A$5:$A1000,0),match('Mangrove extent'!$C$4,'Mangrove extent'!$A$5:$X$5,0)), if($C328="Seagrass", "NoData", IF($C328="Salt marsh", "NoData")))</f>
        <v/>
      </c>
      <c r="F328" s="54">
        <f t="array" ref="F328">if($C328="Mangrove",index('Mangrove protected area'!$A$5:$AG1000,match($A328,'Mangrove protected area'!$A$5:$A1000,0),match('Mangrove protected area'!$B$4,'Mangrove protected area'!$A$5:$AG$5,0)), "NoData")</f>
        <v/>
      </c>
      <c r="G328" s="101" t="inlineStr">
        <is>
          <t>Seagrass extent from WCMC</t>
        </is>
      </c>
      <c r="H328" s="101" t="n"/>
      <c r="I328" s="101" t="n"/>
      <c r="J328" s="197" t="n"/>
      <c r="K328" s="197" t="n"/>
      <c r="L328" s="197" t="n"/>
      <c r="M328" s="197" t="n"/>
      <c r="N328" s="197" t="n"/>
      <c r="O328" s="197" t="n"/>
      <c r="P328" s="197" t="n"/>
      <c r="Q328" s="197" t="n"/>
      <c r="R328" s="197" t="n"/>
      <c r="S328" s="197" t="n"/>
      <c r="T328" s="197" t="n"/>
      <c r="U328" s="197" t="n"/>
    </row>
    <row r="329" ht="12.75" customHeight="1" s="198">
      <c r="A329" s="101" t="inlineStr">
        <is>
          <t>Senegal</t>
        </is>
      </c>
      <c r="B329" s="62">
        <f t="array" ref="B329">INDEX(Countries!$D$2:$D$255, MATCH(A329, Countries!$B$2:$B$255, 0))
</f>
        <v/>
      </c>
      <c r="C329" s="89" t="inlineStr">
        <is>
          <t>Seagrass</t>
        </is>
      </c>
      <c r="D329" s="54">
        <f t="array" ref="D329">if($C329="Mangrove",index('Mangrove extent'!$A$5:$X$128,match($A329,'Mangrove extent'!$A$5:$A1000,0),match('Mangrove extent'!$B$4,'Mangrove extent'!$A$5:$X$5,0)), if($C329="Seagrass", index('Seagrass extent'!$A$5:$I$257,match($A329,'Seagrass extent'!$A$5:$A1000,0),match('Seagrass extent'!$B$4,'Seagrass extent'!$A$5:$I$5,0)),"" ))</f>
        <v/>
      </c>
      <c r="E329" s="54">
        <f t="array" ref="E329">if($C329="Mangrove",index('Mangrove extent'!$A$5:$X1000,match($A329,'Mangrove extent'!$A$5:$A1000,0),match('Mangrove extent'!$C$4,'Mangrove extent'!$A$5:$X$5,0)), if($C329="Seagrass", "NoData", IF($C329="Salt marsh", "NoData")))</f>
        <v/>
      </c>
      <c r="F329" s="54">
        <f t="array" ref="F329">if($C329="Mangrove",index('Mangrove protected area'!$A$5:$AG1000,match($A329,'Mangrove protected area'!$A$5:$A1000,0),match('Mangrove protected area'!$B$4,'Mangrove protected area'!$A$5:$AG$5,0)), "NoData")</f>
        <v/>
      </c>
      <c r="G329" s="101" t="inlineStr">
        <is>
          <t>Seagrass extent from WCMC</t>
        </is>
      </c>
      <c r="H329" s="101" t="n"/>
      <c r="I329" s="101" t="n"/>
      <c r="J329" s="197" t="n"/>
      <c r="K329" s="197" t="n"/>
      <c r="L329" s="197" t="n"/>
      <c r="M329" s="197" t="n"/>
      <c r="N329" s="197" t="n"/>
      <c r="O329" s="197" t="n"/>
      <c r="P329" s="197" t="n"/>
      <c r="Q329" s="197" t="n"/>
      <c r="R329" s="197" t="n"/>
      <c r="S329" s="197" t="n"/>
      <c r="T329" s="197" t="n"/>
      <c r="U329" s="197" t="n"/>
    </row>
    <row r="330" ht="12.75" customHeight="1" s="198">
      <c r="A330" s="101" t="inlineStr">
        <is>
          <t>Seychelles</t>
        </is>
      </c>
      <c r="B330" s="62">
        <f t="array" ref="B330">INDEX(Countries!$D$2:$D$255, MATCH(A330, Countries!$B$2:$B$255, 0))
</f>
        <v/>
      </c>
      <c r="C330" s="89" t="inlineStr">
        <is>
          <t>Seagrass</t>
        </is>
      </c>
      <c r="D330" s="54">
        <f t="array" ref="D330">if($C330="Mangrove",index('Mangrove extent'!$A$5:$X$128,match($A330,'Mangrove extent'!$A$5:$A1000,0),match('Mangrove extent'!$B$4,'Mangrove extent'!$A$5:$X$5,0)), if($C330="Seagrass", index('Seagrass extent'!$A$5:$I$257,match($A330,'Seagrass extent'!$A$5:$A1000,0),match('Seagrass extent'!$B$4,'Seagrass extent'!$A$5:$I$5,0)),"" ))</f>
        <v/>
      </c>
      <c r="E330" s="54">
        <f t="array" ref="E330">if($C330="Mangrove",index('Mangrove extent'!$A$5:$X1000,match($A330,'Mangrove extent'!$A$5:$A1000,0),match('Mangrove extent'!$C$4,'Mangrove extent'!$A$5:$X$5,0)), if($C330="Seagrass", "NoData", IF($C330="Salt marsh", "NoData")))</f>
        <v/>
      </c>
      <c r="F330" s="54">
        <f t="array" ref="F330">if($C330="Mangrove",index('Mangrove protected area'!$A$5:$AG1000,match($A330,'Mangrove protected area'!$A$5:$A1000,0),match('Mangrove protected area'!$B$4,'Mangrove protected area'!$A$5:$AG$5,0)), "NoData")</f>
        <v/>
      </c>
      <c r="G330" s="101" t="inlineStr">
        <is>
          <t>Seagrass extent from WCMC</t>
        </is>
      </c>
      <c r="H330" s="101" t="n"/>
      <c r="I330" s="101" t="n"/>
      <c r="J330" s="197" t="n"/>
      <c r="K330" s="197" t="n"/>
      <c r="L330" s="197" t="n"/>
      <c r="M330" s="197" t="n"/>
      <c r="N330" s="197" t="n"/>
      <c r="O330" s="197" t="n"/>
      <c r="P330" s="197" t="n"/>
      <c r="Q330" s="197" t="n"/>
      <c r="R330" s="197" t="n"/>
      <c r="S330" s="197" t="n"/>
      <c r="T330" s="197" t="n"/>
      <c r="U330" s="197" t="n"/>
    </row>
    <row r="331" ht="12.75" customHeight="1" s="198">
      <c r="A331" s="101" t="inlineStr">
        <is>
          <t>Sierra Leone</t>
        </is>
      </c>
      <c r="B331" s="62">
        <f t="array" ref="B331">INDEX(Countries!$D$2:$D$255, MATCH(A331, Countries!$B$2:$B$255, 0))
</f>
        <v/>
      </c>
      <c r="C331" s="89" t="inlineStr">
        <is>
          <t>Seagrass</t>
        </is>
      </c>
      <c r="D331" s="54">
        <f t="array" ref="D331">if($C331="Mangrove",index('Mangrove extent'!$A$5:$X$128,match($A331,'Mangrove extent'!$A$5:$A1000,0),match('Mangrove extent'!$B$4,'Mangrove extent'!$A$5:$X$5,0)), if($C331="Seagrass", index('Seagrass extent'!$A$5:$I$257,match($A331,'Seagrass extent'!$A$5:$A1000,0),match('Seagrass extent'!$B$4,'Seagrass extent'!$A$5:$I$5,0)),"" ))</f>
        <v/>
      </c>
      <c r="E331" s="54">
        <f t="array" ref="E331">if($C331="Mangrove",index('Mangrove extent'!$A$5:$X1000,match($A331,'Mangrove extent'!$A$5:$A1000,0),match('Mangrove extent'!$C$4,'Mangrove extent'!$A$5:$X$5,0)), if($C331="Seagrass", "NoData", IF($C331="Salt marsh", "NoData")))</f>
        <v/>
      </c>
      <c r="F331" s="54">
        <f t="array" ref="F331">if($C331="Mangrove",index('Mangrove protected area'!$A$5:$AG1000,match($A331,'Mangrove protected area'!$A$5:$A1000,0),match('Mangrove protected area'!$B$4,'Mangrove protected area'!$A$5:$AG$5,0)), "NoData")</f>
        <v/>
      </c>
      <c r="G331" s="101" t="inlineStr">
        <is>
          <t>Seagrass extent from WCMC</t>
        </is>
      </c>
      <c r="H331" s="101" t="n"/>
      <c r="I331" s="101" t="n"/>
      <c r="J331" s="197" t="n"/>
      <c r="K331" s="197" t="n"/>
      <c r="L331" s="197" t="n"/>
      <c r="M331" s="197" t="n"/>
      <c r="N331" s="197" t="n"/>
      <c r="O331" s="197" t="n"/>
      <c r="P331" s="197" t="n"/>
      <c r="Q331" s="197" t="n"/>
      <c r="R331" s="197" t="n"/>
      <c r="S331" s="197" t="n"/>
      <c r="T331" s="197" t="n"/>
      <c r="U331" s="197" t="n"/>
    </row>
    <row r="332" ht="12.75" customHeight="1" s="198">
      <c r="A332" s="101" t="inlineStr">
        <is>
          <t>Singapore</t>
        </is>
      </c>
      <c r="B332" s="62">
        <f t="array" ref="B332">INDEX(Countries!$D$2:$D$255, MATCH(A332, Countries!$B$2:$B$255, 0))
</f>
        <v/>
      </c>
      <c r="C332" s="89" t="inlineStr">
        <is>
          <t>Seagrass</t>
        </is>
      </c>
      <c r="D332" s="54">
        <f t="array" ref="D332">if($C332="Mangrove",index('Mangrove extent'!$A$5:$X$128,match($A332,'Mangrove extent'!$A$5:$A1000,0),match('Mangrove extent'!$B$4,'Mangrove extent'!$A$5:$X$5,0)), if($C332="Seagrass", index('Seagrass extent'!$A$5:$I$257,match($A332,'Seagrass extent'!$A$5:$A1000,0),match('Seagrass extent'!$B$4,'Seagrass extent'!$A$5:$I$5,0)),"" ))</f>
        <v/>
      </c>
      <c r="E332" s="54">
        <f t="array" ref="E332">if($C332="Mangrove",index('Mangrove extent'!$A$5:$X1000,match($A332,'Mangrove extent'!$A$5:$A1000,0),match('Mangrove extent'!$C$4,'Mangrove extent'!$A$5:$X$5,0)), if($C332="Seagrass", "NoData", IF($C332="Salt marsh", "NoData")))</f>
        <v/>
      </c>
      <c r="F332" s="54">
        <f t="array" ref="F332">if($C332="Mangrove",index('Mangrove protected area'!$A$5:$AG1000,match($A332,'Mangrove protected area'!$A$5:$A1000,0),match('Mangrove protected area'!$B$4,'Mangrove protected area'!$A$5:$AG$5,0)), "NoData")</f>
        <v/>
      </c>
      <c r="G332" s="101" t="inlineStr">
        <is>
          <t>Seagrass extent from WCMC</t>
        </is>
      </c>
      <c r="H332" s="101" t="n"/>
      <c r="I332" s="101" t="n"/>
      <c r="J332" s="197" t="n"/>
      <c r="K332" s="197" t="n"/>
      <c r="L332" s="197" t="n"/>
      <c r="M332" s="197" t="n"/>
      <c r="N332" s="197" t="n"/>
      <c r="O332" s="197" t="n"/>
      <c r="P332" s="197" t="n"/>
      <c r="Q332" s="197" t="n"/>
      <c r="R332" s="197" t="n"/>
      <c r="S332" s="197" t="n"/>
      <c r="T332" s="197" t="n"/>
      <c r="U332" s="197" t="n"/>
    </row>
    <row r="333" ht="12.75" customHeight="1" s="198">
      <c r="A333" s="101" t="inlineStr">
        <is>
          <t>Sint Maarten (Dutch part)</t>
        </is>
      </c>
      <c r="B333" s="62">
        <f t="array" ref="B333">INDEX(Countries!$D$2:$D$255, MATCH(A333, Countries!$B$2:$B$255, 0))
</f>
        <v/>
      </c>
      <c r="C333" s="89" t="inlineStr">
        <is>
          <t>Seagrass</t>
        </is>
      </c>
      <c r="D333" s="54">
        <f t="array" ref="D333">if($C333="Mangrove",index('Mangrove extent'!$A$5:$X$128,match($A333,'Mangrove extent'!$A$5:$A1000,0),match('Mangrove extent'!$B$4,'Mangrove extent'!$A$5:$X$5,0)), if($C333="Seagrass", index('Seagrass extent'!$A$5:$I$257,match($A333,'Seagrass extent'!$A$5:$A1000,0),match('Seagrass extent'!$B$4,'Seagrass extent'!$A$5:$I$5,0)),"" ))</f>
        <v/>
      </c>
      <c r="E333" s="54">
        <f t="array" ref="E333">if($C333="Mangrove",index('Mangrove extent'!$A$5:$X1000,match($A333,'Mangrove extent'!$A$5:$A1000,0),match('Mangrove extent'!$C$4,'Mangrove extent'!$A$5:$X$5,0)), if($C333="Seagrass", "NoData", IF($C333="Salt marsh", "NoData")))</f>
        <v/>
      </c>
      <c r="F333" s="54">
        <f t="array" ref="F333">if($C333="Mangrove",index('Mangrove protected area'!$A$5:$AG1000,match($A333,'Mangrove protected area'!$A$5:$A1000,0),match('Mangrove protected area'!$B$4,'Mangrove protected area'!$A$5:$AG$5,0)), "NoData")</f>
        <v/>
      </c>
      <c r="G333" s="101" t="inlineStr">
        <is>
          <t>Seagrass extent from WCMC</t>
        </is>
      </c>
      <c r="H333" s="101" t="n"/>
      <c r="I333" s="101" t="n"/>
      <c r="J333" s="197" t="n"/>
      <c r="K333" s="197" t="n"/>
      <c r="L333" s="197" t="n"/>
      <c r="M333" s="197" t="n"/>
      <c r="N333" s="197" t="n"/>
      <c r="O333" s="197" t="n"/>
      <c r="P333" s="197" t="n"/>
      <c r="Q333" s="197" t="n"/>
      <c r="R333" s="197" t="n"/>
      <c r="S333" s="197" t="n"/>
      <c r="T333" s="197" t="n"/>
      <c r="U333" s="197" t="n"/>
    </row>
    <row r="334" ht="12.75" customHeight="1" s="198">
      <c r="A334" s="101" t="inlineStr">
        <is>
          <t>Solomon Islands</t>
        </is>
      </c>
      <c r="B334" s="62">
        <f t="array" ref="B334">INDEX(Countries!$D$2:$D$255, MATCH(A334, Countries!$B$2:$B$255, 0))
</f>
        <v/>
      </c>
      <c r="C334" s="89" t="inlineStr">
        <is>
          <t>Seagrass</t>
        </is>
      </c>
      <c r="D334" s="54">
        <f t="array" ref="D334">if($C334="Mangrove",index('Mangrove extent'!$A$5:$X$128,match($A334,'Mangrove extent'!$A$5:$A1000,0),match('Mangrove extent'!$B$4,'Mangrove extent'!$A$5:$X$5,0)), if($C334="Seagrass", index('Seagrass extent'!$A$5:$I$257,match($A334,'Seagrass extent'!$A$5:$A1000,0),match('Seagrass extent'!$B$4,'Seagrass extent'!$A$5:$I$5,0)),"" ))</f>
        <v/>
      </c>
      <c r="E334" s="54">
        <f t="array" ref="E334">if($C334="Mangrove",index('Mangrove extent'!$A$5:$X1000,match($A334,'Mangrove extent'!$A$5:$A1000,0),match('Mangrove extent'!$C$4,'Mangrove extent'!$A$5:$X$5,0)), if($C334="Seagrass", "NoData", IF($C334="Salt marsh", "NoData")))</f>
        <v/>
      </c>
      <c r="F334" s="54">
        <f t="array" ref="F334">if($C334="Mangrove",index('Mangrove protected area'!$A$5:$AG1000,match($A334,'Mangrove protected area'!$A$5:$A1000,0),match('Mangrove protected area'!$B$4,'Mangrove protected area'!$A$5:$AG$5,0)), "NoData")</f>
        <v/>
      </c>
      <c r="G334" s="101" t="inlineStr">
        <is>
          <t>Seagrass extent from WCMC</t>
        </is>
      </c>
      <c r="H334" s="101" t="n"/>
      <c r="I334" s="101" t="n"/>
      <c r="J334" s="197" t="n"/>
      <c r="K334" s="197" t="n"/>
      <c r="L334" s="197" t="n"/>
      <c r="M334" s="197" t="n"/>
      <c r="N334" s="197" t="n"/>
      <c r="O334" s="197" t="n"/>
      <c r="P334" s="197" t="n"/>
      <c r="Q334" s="197" t="n"/>
      <c r="R334" s="197" t="n"/>
      <c r="S334" s="197" t="n"/>
      <c r="T334" s="197" t="n"/>
      <c r="U334" s="197" t="n"/>
    </row>
    <row r="335" ht="12.75" customHeight="1" s="198">
      <c r="A335" s="101" t="inlineStr">
        <is>
          <t>Somalia</t>
        </is>
      </c>
      <c r="B335" s="62">
        <f t="array" ref="B335">INDEX(Countries!$D$2:$D$255, MATCH(A335, Countries!$B$2:$B$255, 0))
</f>
        <v/>
      </c>
      <c r="C335" s="89" t="inlineStr">
        <is>
          <t>Seagrass</t>
        </is>
      </c>
      <c r="D335" s="54">
        <f t="array" ref="D335">if($C335="Mangrove",index('Mangrove extent'!$A$5:$X$128,match($A335,'Mangrove extent'!$A$5:$A1000,0),match('Mangrove extent'!$B$4,'Mangrove extent'!$A$5:$X$5,0)), if($C335="Seagrass", index('Seagrass extent'!$A$5:$I$257,match($A335,'Seagrass extent'!$A$5:$A1000,0),match('Seagrass extent'!$B$4,'Seagrass extent'!$A$5:$I$5,0)),"" ))</f>
        <v/>
      </c>
      <c r="E335" s="54">
        <f t="array" ref="E335">if($C335="Mangrove",index('Mangrove extent'!$A$5:$X1000,match($A335,'Mangrove extent'!$A$5:$A1000,0),match('Mangrove extent'!$C$4,'Mangrove extent'!$A$5:$X$5,0)), if($C335="Seagrass", "NoData", IF($C335="Salt marsh", "NoData")))</f>
        <v/>
      </c>
      <c r="F335" s="54">
        <f t="array" ref="F335">if($C335="Mangrove",index('Mangrove protected area'!$A$5:$AG1000,match($A335,'Mangrove protected area'!$A$5:$A1000,0),match('Mangrove protected area'!$B$4,'Mangrove protected area'!$A$5:$AG$5,0)), "NoData")</f>
        <v/>
      </c>
      <c r="G335" s="101" t="inlineStr">
        <is>
          <t>Seagrass extent from WCMC</t>
        </is>
      </c>
      <c r="H335" s="101" t="n"/>
      <c r="I335" s="101" t="n"/>
      <c r="J335" s="197" t="n"/>
      <c r="K335" s="197" t="n"/>
      <c r="L335" s="197" t="n"/>
      <c r="M335" s="197" t="n"/>
      <c r="N335" s="197" t="n"/>
      <c r="O335" s="197" t="n"/>
      <c r="P335" s="197" t="n"/>
      <c r="Q335" s="197" t="n"/>
      <c r="R335" s="197" t="n"/>
      <c r="S335" s="197" t="n"/>
      <c r="T335" s="197" t="n"/>
      <c r="U335" s="197" t="n"/>
    </row>
    <row r="336" ht="12.75" customHeight="1" s="198">
      <c r="A336" s="101" t="inlineStr">
        <is>
          <t>South Africa</t>
        </is>
      </c>
      <c r="B336" s="62">
        <f t="array" ref="B336">INDEX(Countries!$D$2:$D$255, MATCH(A336, Countries!$B$2:$B$255, 0))
</f>
        <v/>
      </c>
      <c r="C336" s="89" t="inlineStr">
        <is>
          <t>Seagrass</t>
        </is>
      </c>
      <c r="D336" s="54">
        <f t="array" ref="D336">if($C336="Mangrove",index('Mangrove extent'!$A$5:$X$128,match($A336,'Mangrove extent'!$A$5:$A1000,0),match('Mangrove extent'!$B$4,'Mangrove extent'!$A$5:$X$5,0)), if($C336="Seagrass", index('Seagrass extent'!$A$5:$I$257,match($A336,'Seagrass extent'!$A$5:$A1000,0),match('Seagrass extent'!$B$4,'Seagrass extent'!$A$5:$I$5,0)),"" ))</f>
        <v/>
      </c>
      <c r="E336" s="54">
        <f t="array" ref="E336">if($C336="Mangrove",index('Mangrove extent'!$A$5:$X1000,match($A336,'Mangrove extent'!$A$5:$A1000,0),match('Mangrove extent'!$C$4,'Mangrove extent'!$A$5:$X$5,0)), if($C336="Seagrass", "NoData", IF($C336="Salt marsh", "NoData")))</f>
        <v/>
      </c>
      <c r="F336" s="54">
        <f t="array" ref="F336">if($C336="Mangrove",index('Mangrove protected area'!$A$5:$AG1000,match($A336,'Mangrove protected area'!$A$5:$A1000,0),match('Mangrove protected area'!$B$4,'Mangrove protected area'!$A$5:$AG$5,0)), "NoData")</f>
        <v/>
      </c>
      <c r="G336" s="101" t="inlineStr">
        <is>
          <t>Seagrass extent from WCMC</t>
        </is>
      </c>
      <c r="H336" s="101" t="n"/>
      <c r="I336" s="101" t="n"/>
      <c r="J336" s="197" t="n"/>
      <c r="K336" s="197" t="n"/>
      <c r="L336" s="197" t="n"/>
      <c r="M336" s="197" t="n"/>
      <c r="N336" s="197" t="n"/>
      <c r="O336" s="197" t="n"/>
      <c r="P336" s="197" t="n"/>
      <c r="Q336" s="197" t="n"/>
      <c r="R336" s="197" t="n"/>
      <c r="S336" s="197" t="n"/>
      <c r="T336" s="197" t="n"/>
      <c r="U336" s="197" t="n"/>
    </row>
    <row r="337" ht="12.75" customHeight="1" s="198">
      <c r="A337" s="101" t="inlineStr">
        <is>
          <t>Sri Lanka</t>
        </is>
      </c>
      <c r="B337" s="62">
        <f t="array" ref="B337">INDEX(Countries!$D$2:$D$255, MATCH(A337, Countries!$B$2:$B$255, 0))
</f>
        <v/>
      </c>
      <c r="C337" s="89" t="inlineStr">
        <is>
          <t>Seagrass</t>
        </is>
      </c>
      <c r="D337" s="54">
        <f t="array" ref="D337">if($C337="Mangrove",index('Mangrove extent'!$A$5:$X$128,match($A337,'Mangrove extent'!$A$5:$A1000,0),match('Mangrove extent'!$B$4,'Mangrove extent'!$A$5:$X$5,0)), if($C337="Seagrass", index('Seagrass extent'!$A$5:$I$257,match($A337,'Seagrass extent'!$A$5:$A1000,0),match('Seagrass extent'!$B$4,'Seagrass extent'!$A$5:$I$5,0)),"" ))</f>
        <v/>
      </c>
      <c r="E337" s="54">
        <f t="array" ref="E337">if($C337="Mangrove",index('Mangrove extent'!$A$5:$X1000,match($A337,'Mangrove extent'!$A$5:$A1000,0),match('Mangrove extent'!$C$4,'Mangrove extent'!$A$5:$X$5,0)), if($C337="Seagrass", "NoData", IF($C337="Salt marsh", "NoData")))</f>
        <v/>
      </c>
      <c r="F337" s="54">
        <f t="array" ref="F337">if($C337="Mangrove",index('Mangrove protected area'!$A$5:$AG1000,match($A337,'Mangrove protected area'!$A$5:$A1000,0),match('Mangrove protected area'!$B$4,'Mangrove protected area'!$A$5:$AG$5,0)), "NoData")</f>
        <v/>
      </c>
      <c r="G337" s="101" t="inlineStr">
        <is>
          <t>Seagrass extent from WCMC</t>
        </is>
      </c>
      <c r="H337" s="101" t="n"/>
      <c r="I337" s="101" t="n"/>
      <c r="J337" s="197" t="n"/>
      <c r="K337" s="197" t="n"/>
      <c r="L337" s="197" t="n"/>
      <c r="M337" s="197" t="n"/>
      <c r="N337" s="197" t="n"/>
      <c r="O337" s="197" t="n"/>
      <c r="P337" s="197" t="n"/>
      <c r="Q337" s="197" t="n"/>
      <c r="R337" s="197" t="n"/>
      <c r="S337" s="197" t="n"/>
      <c r="T337" s="197" t="n"/>
      <c r="U337" s="197" t="n"/>
    </row>
    <row r="338" ht="12.75" customHeight="1" s="198">
      <c r="A338" s="101" t="inlineStr">
        <is>
          <t>Sudan</t>
        </is>
      </c>
      <c r="B338" s="62">
        <f t="array" ref="B338">INDEX(Countries!$D$2:$D$255, MATCH(A338, Countries!$B$2:$B$255, 0))
</f>
        <v/>
      </c>
      <c r="C338" s="89" t="inlineStr">
        <is>
          <t>Seagrass</t>
        </is>
      </c>
      <c r="D338" s="54">
        <f t="array" ref="D338">if($C338="Mangrove",index('Mangrove extent'!$A$5:$X$128,match($A338,'Mangrove extent'!$A$5:$A1000,0),match('Mangrove extent'!$B$4,'Mangrove extent'!$A$5:$X$5,0)), if($C338="Seagrass", index('Seagrass extent'!$A$5:$I$257,match($A338,'Seagrass extent'!$A$5:$A1000,0),match('Seagrass extent'!$B$4,'Seagrass extent'!$A$5:$I$5,0)),"" ))</f>
        <v/>
      </c>
      <c r="E338" s="54">
        <f t="array" ref="E338">if($C338="Mangrove",index('Mangrove extent'!$A$5:$X1000,match($A338,'Mangrove extent'!$A$5:$A1000,0),match('Mangrove extent'!$C$4,'Mangrove extent'!$A$5:$X$5,0)), if($C338="Seagrass", "NoData", IF($C338="Salt marsh", "NoData")))</f>
        <v/>
      </c>
      <c r="F338" s="54">
        <f t="array" ref="F338">if($C338="Mangrove",index('Mangrove protected area'!$A$5:$AG1000,match($A338,'Mangrove protected area'!$A$5:$A1000,0),match('Mangrove protected area'!$B$4,'Mangrove protected area'!$A$5:$AG$5,0)), "NoData")</f>
        <v/>
      </c>
      <c r="G338" s="101" t="inlineStr">
        <is>
          <t>Seagrass extent from WCMC</t>
        </is>
      </c>
      <c r="H338" s="101" t="n"/>
      <c r="I338" s="101" t="n"/>
      <c r="J338" s="197" t="n"/>
      <c r="K338" s="197" t="n"/>
      <c r="L338" s="197" t="n"/>
      <c r="M338" s="197" t="n"/>
      <c r="N338" s="197" t="n"/>
      <c r="O338" s="197" t="n"/>
      <c r="P338" s="197" t="n"/>
      <c r="Q338" s="197" t="n"/>
      <c r="R338" s="197" t="n"/>
      <c r="S338" s="197" t="n"/>
      <c r="T338" s="197" t="n"/>
      <c r="U338" s="197" t="n"/>
    </row>
    <row r="339" ht="12.75" customHeight="1" s="198">
      <c r="A339" s="101" t="inlineStr">
        <is>
          <t>Suriname</t>
        </is>
      </c>
      <c r="B339" s="62">
        <f t="array" ref="B339">INDEX(Countries!$D$2:$D$255, MATCH(A339, Countries!$B$2:$B$255, 0))
</f>
        <v/>
      </c>
      <c r="C339" s="89" t="inlineStr">
        <is>
          <t>Seagrass</t>
        </is>
      </c>
      <c r="D339" s="54">
        <f t="array" ref="D339">if($C339="Mangrove",index('Mangrove extent'!$A$5:$X$128,match($A339,'Mangrove extent'!$A$5:$A1000,0),match('Mangrove extent'!$B$4,'Mangrove extent'!$A$5:$X$5,0)), if($C339="Seagrass", index('Seagrass extent'!$A$5:$I$257,match($A339,'Seagrass extent'!$A$5:$A1000,0),match('Seagrass extent'!$B$4,'Seagrass extent'!$A$5:$I$5,0)),"" ))</f>
        <v/>
      </c>
      <c r="E339" s="54">
        <f t="array" ref="E339">if($C339="Mangrove",index('Mangrove extent'!$A$5:$X1000,match($A339,'Mangrove extent'!$A$5:$A1000,0),match('Mangrove extent'!$C$4,'Mangrove extent'!$A$5:$X$5,0)), if($C339="Seagrass", "NoData", IF($C339="Salt marsh", "NoData")))</f>
        <v/>
      </c>
      <c r="F339" s="54">
        <f t="array" ref="F339">if($C339="Mangrove",index('Mangrove protected area'!$A$5:$AG1000,match($A339,'Mangrove protected area'!$A$5:$A1000,0),match('Mangrove protected area'!$B$4,'Mangrove protected area'!$A$5:$AG$5,0)), "NoData")</f>
        <v/>
      </c>
      <c r="G339" s="101" t="inlineStr">
        <is>
          <t>Seagrass extent from WCMC</t>
        </is>
      </c>
      <c r="H339" s="101" t="n"/>
      <c r="I339" s="101" t="n"/>
      <c r="J339" s="197" t="n"/>
      <c r="K339" s="197" t="n"/>
      <c r="L339" s="197" t="n"/>
      <c r="M339" s="197" t="n"/>
      <c r="N339" s="197" t="n"/>
      <c r="O339" s="197" t="n"/>
      <c r="P339" s="197" t="n"/>
      <c r="Q339" s="197" t="n"/>
      <c r="R339" s="197" t="n"/>
      <c r="S339" s="197" t="n"/>
      <c r="T339" s="197" t="n"/>
      <c r="U339" s="197" t="n"/>
    </row>
    <row r="340" ht="12.75" customHeight="1" s="198">
      <c r="A340" s="101" t="inlineStr">
        <is>
          <t>Taiwan</t>
        </is>
      </c>
      <c r="B340" s="62">
        <f t="array" ref="B340">INDEX(Countries!$D$2:$D$255, MATCH(A340, Countries!$B$2:$B$255, 0))
</f>
        <v/>
      </c>
      <c r="C340" s="89" t="inlineStr">
        <is>
          <t>Seagrass</t>
        </is>
      </c>
      <c r="D340" s="54">
        <f t="array" ref="D340">if($C340="Mangrove",index('Mangrove extent'!$A$5:$X$128,match($A340,'Mangrove extent'!$A$5:$A1000,0),match('Mangrove extent'!$B$4,'Mangrove extent'!$A$5:$X$5,0)), if($C340="Seagrass", index('Seagrass extent'!$A$5:$I$257,match($A340,'Seagrass extent'!$A$5:$A1000,0),match('Seagrass extent'!$B$4,'Seagrass extent'!$A$5:$I$5,0)),"" ))</f>
        <v/>
      </c>
      <c r="E340" s="54">
        <f t="array" ref="E340">if($C340="Mangrove",index('Mangrove extent'!$A$5:$X1000,match($A340,'Mangrove extent'!$A$5:$A1000,0),match('Mangrove extent'!$C$4,'Mangrove extent'!$A$5:$X$5,0)), if($C340="Seagrass", "NoData", IF($C340="Salt marsh", "NoData")))</f>
        <v/>
      </c>
      <c r="F340" s="54">
        <f t="array" ref="F340">if($C340="Mangrove",index('Mangrove protected area'!$A$5:$AG1000,match($A340,'Mangrove protected area'!$A$5:$A1000,0),match('Mangrove protected area'!$B$4,'Mangrove protected area'!$A$5:$AG$5,0)), "NoData")</f>
        <v/>
      </c>
      <c r="G340" s="101" t="inlineStr">
        <is>
          <t>Seagrass extent from WCMC</t>
        </is>
      </c>
      <c r="H340" s="101" t="n"/>
      <c r="I340" s="101" t="n"/>
      <c r="J340" s="197" t="n"/>
      <c r="K340" s="197" t="n"/>
      <c r="L340" s="197" t="n"/>
      <c r="M340" s="197" t="n"/>
      <c r="N340" s="197" t="n"/>
      <c r="O340" s="197" t="n"/>
      <c r="P340" s="197" t="n"/>
      <c r="Q340" s="197" t="n"/>
      <c r="R340" s="197" t="n"/>
      <c r="S340" s="197" t="n"/>
      <c r="T340" s="197" t="n"/>
      <c r="U340" s="197" t="n"/>
    </row>
    <row r="341" ht="12.75" customHeight="1" s="198">
      <c r="A341" s="101" t="inlineStr">
        <is>
          <t>Tanzania, United Republic of</t>
        </is>
      </c>
      <c r="B341" s="62">
        <f t="array" ref="B341">INDEX(Countries!$D$2:$D$255, MATCH(A341, Countries!$B$2:$B$255, 0))
</f>
        <v/>
      </c>
      <c r="C341" s="89" t="inlineStr">
        <is>
          <t>Seagrass</t>
        </is>
      </c>
      <c r="D341" s="54">
        <f t="array" ref="D341">if($C341="Mangrove",index('Mangrove extent'!$A$5:$X$128,match($A341,'Mangrove extent'!$A$5:$A1000,0),match('Mangrove extent'!$B$4,'Mangrove extent'!$A$5:$X$5,0)), if($C341="Seagrass", index('Seagrass extent'!$A$5:$I$257,match($A341,'Seagrass extent'!$A$5:$A1000,0),match('Seagrass extent'!$B$4,'Seagrass extent'!$A$5:$I$5,0)),"" ))</f>
        <v/>
      </c>
      <c r="E341" s="54">
        <f t="array" ref="E341">if($C341="Mangrove",index('Mangrove extent'!$A$5:$X1000,match($A341,'Mangrove extent'!$A$5:$A1000,0),match('Mangrove extent'!$C$4,'Mangrove extent'!$A$5:$X$5,0)), if($C341="Seagrass", "NoData", IF($C341="Salt marsh", "NoData")))</f>
        <v/>
      </c>
      <c r="F341" s="54">
        <f t="array" ref="F341">if($C341="Mangrove",index('Mangrove protected area'!$A$5:$AG1000,match($A341,'Mangrove protected area'!$A$5:$A1000,0),match('Mangrove protected area'!$B$4,'Mangrove protected area'!$A$5:$AG$5,0)), "NoData")</f>
        <v/>
      </c>
      <c r="G341" s="101" t="inlineStr">
        <is>
          <t>Seagrass extent from WCMC</t>
        </is>
      </c>
      <c r="H341" s="101" t="n"/>
      <c r="I341" s="101" t="n"/>
      <c r="J341" s="197" t="n"/>
      <c r="K341" s="197" t="n"/>
      <c r="L341" s="197" t="n"/>
      <c r="M341" s="197" t="n"/>
      <c r="N341" s="197" t="n"/>
      <c r="O341" s="197" t="n"/>
      <c r="P341" s="197" t="n"/>
      <c r="Q341" s="197" t="n"/>
      <c r="R341" s="197" t="n"/>
      <c r="S341" s="197" t="n"/>
      <c r="T341" s="197" t="n"/>
      <c r="U341" s="197" t="n"/>
    </row>
    <row r="342" ht="12.75" customHeight="1" s="198">
      <c r="A342" s="101" t="inlineStr">
        <is>
          <t>Thailand</t>
        </is>
      </c>
      <c r="B342" s="62">
        <f t="array" ref="B342">INDEX(Countries!$D$2:$D$255, MATCH(A342, Countries!$B$2:$B$255, 0))
</f>
        <v/>
      </c>
      <c r="C342" s="89" t="inlineStr">
        <is>
          <t>Seagrass</t>
        </is>
      </c>
      <c r="D342" s="54">
        <f t="array" ref="D342">if($C342="Mangrove",index('Mangrove extent'!$A$5:$X$128,match($A342,'Mangrove extent'!$A$5:$A1000,0),match('Mangrove extent'!$B$4,'Mangrove extent'!$A$5:$X$5,0)), if($C342="Seagrass", index('Seagrass extent'!$A$5:$I$257,match($A342,'Seagrass extent'!$A$5:$A1000,0),match('Seagrass extent'!$B$4,'Seagrass extent'!$A$5:$I$5,0)),"" ))</f>
        <v/>
      </c>
      <c r="E342" s="54">
        <f t="array" ref="E342">if($C342="Mangrove",index('Mangrove extent'!$A$5:$X1000,match($A342,'Mangrove extent'!$A$5:$A1000,0),match('Mangrove extent'!$C$4,'Mangrove extent'!$A$5:$X$5,0)), if($C342="Seagrass", "NoData", IF($C342="Salt marsh", "NoData")))</f>
        <v/>
      </c>
      <c r="F342" s="54">
        <f t="array" ref="F342">if($C342="Mangrove",index('Mangrove protected area'!$A$5:$AG1000,match($A342,'Mangrove protected area'!$A$5:$A1000,0),match('Mangrove protected area'!$B$4,'Mangrove protected area'!$A$5:$AG$5,0)), "NoData")</f>
        <v/>
      </c>
      <c r="G342" s="101" t="inlineStr">
        <is>
          <t>Seagrass extent from WCMC</t>
        </is>
      </c>
      <c r="H342" s="101" t="n"/>
      <c r="I342" s="101" t="n"/>
      <c r="J342" s="197" t="n"/>
      <c r="K342" s="197" t="n"/>
      <c r="L342" s="197" t="n"/>
      <c r="M342" s="197" t="n"/>
      <c r="N342" s="197" t="n"/>
      <c r="O342" s="197" t="n"/>
      <c r="P342" s="197" t="n"/>
      <c r="Q342" s="197" t="n"/>
      <c r="R342" s="197" t="n"/>
      <c r="S342" s="197" t="n"/>
      <c r="T342" s="197" t="n"/>
      <c r="U342" s="197" t="n"/>
    </row>
    <row r="343" ht="12.75" customHeight="1" s="198">
      <c r="A343" s="101" t="inlineStr">
        <is>
          <t>Timor-Leste</t>
        </is>
      </c>
      <c r="B343" s="62">
        <f t="array" ref="B343">INDEX(Countries!$D$2:$D$255, MATCH(A343, Countries!$B$2:$B$255, 0))
</f>
        <v/>
      </c>
      <c r="C343" s="89" t="inlineStr">
        <is>
          <t>Seagrass</t>
        </is>
      </c>
      <c r="D343" s="54">
        <f t="array" ref="D343">if($C343="Mangrove",index('Mangrove extent'!$A$5:$X$128,match($A343,'Mangrove extent'!$A$5:$A1000,0),match('Mangrove extent'!$B$4,'Mangrove extent'!$A$5:$X$5,0)), if($C343="Seagrass", index('Seagrass extent'!$A$5:$I$257,match($A343,'Seagrass extent'!$A$5:$A1000,0),match('Seagrass extent'!$B$4,'Seagrass extent'!$A$5:$I$5,0)),"" ))</f>
        <v/>
      </c>
      <c r="E343" s="54">
        <f t="array" ref="E343">if($C343="Mangrove",index('Mangrove extent'!$A$5:$X1000,match($A343,'Mangrove extent'!$A$5:$A1000,0),match('Mangrove extent'!$C$4,'Mangrove extent'!$A$5:$X$5,0)), if($C343="Seagrass", "NoData", IF($C343="Salt marsh", "NoData")))</f>
        <v/>
      </c>
      <c r="F343" s="54">
        <f t="array" ref="F343">if($C343="Mangrove",index('Mangrove protected area'!$A$5:$AG1000,match($A343,'Mangrove protected area'!$A$5:$A1000,0),match('Mangrove protected area'!$B$4,'Mangrove protected area'!$A$5:$AG$5,0)), "NoData")</f>
        <v/>
      </c>
      <c r="G343" s="101" t="inlineStr">
        <is>
          <t>Seagrass extent from WCMC</t>
        </is>
      </c>
      <c r="H343" s="101" t="n"/>
      <c r="I343" s="101" t="n"/>
      <c r="J343" s="197" t="n"/>
      <c r="K343" s="197" t="n"/>
      <c r="L343" s="197" t="n"/>
      <c r="M343" s="197" t="n"/>
      <c r="N343" s="197" t="n"/>
      <c r="O343" s="197" t="n"/>
      <c r="P343" s="197" t="n"/>
      <c r="Q343" s="197" t="n"/>
      <c r="R343" s="197" t="n"/>
      <c r="S343" s="197" t="n"/>
      <c r="T343" s="197" t="n"/>
      <c r="U343" s="197" t="n"/>
    </row>
    <row r="344" ht="12.75" customHeight="1" s="198">
      <c r="A344" s="101" t="inlineStr">
        <is>
          <t>Togo</t>
        </is>
      </c>
      <c r="B344" s="62">
        <f t="array" ref="B344">INDEX(Countries!$D$2:$D$255, MATCH(A344, Countries!$B$2:$B$255, 0))
</f>
        <v/>
      </c>
      <c r="C344" s="89" t="inlineStr">
        <is>
          <t>Seagrass</t>
        </is>
      </c>
      <c r="D344" s="54">
        <f t="array" ref="D344">if($C344="Mangrove",index('Mangrove extent'!$A$5:$X$128,match($A344,'Mangrove extent'!$A$5:$A1000,0),match('Mangrove extent'!$B$4,'Mangrove extent'!$A$5:$X$5,0)), if($C344="Seagrass", index('Seagrass extent'!$A$5:$I$257,match($A344,'Seagrass extent'!$A$5:$A1000,0),match('Seagrass extent'!$B$4,'Seagrass extent'!$A$5:$I$5,0)),"" ))</f>
        <v/>
      </c>
      <c r="E344" s="54">
        <f t="array" ref="E344">if($C344="Mangrove",index('Mangrove extent'!$A$5:$X1000,match($A344,'Mangrove extent'!$A$5:$A1000,0),match('Mangrove extent'!$C$4,'Mangrove extent'!$A$5:$X$5,0)), if($C344="Seagrass", "NoData", IF($C344="Salt marsh", "NoData")))</f>
        <v/>
      </c>
      <c r="F344" s="54">
        <f t="array" ref="F344">if($C344="Mangrove",index('Mangrove protected area'!$A$5:$AG1000,match($A344,'Mangrove protected area'!$A$5:$A1000,0),match('Mangrove protected area'!$B$4,'Mangrove protected area'!$A$5:$AG$5,0)), "NoData")</f>
        <v/>
      </c>
      <c r="G344" s="101" t="inlineStr">
        <is>
          <t>Seagrass extent from WCMC</t>
        </is>
      </c>
      <c r="H344" s="101" t="n"/>
      <c r="I344" s="101" t="n"/>
      <c r="J344" s="197" t="n"/>
      <c r="K344" s="197" t="n"/>
      <c r="L344" s="197" t="n"/>
      <c r="M344" s="197" t="n"/>
      <c r="N344" s="197" t="n"/>
      <c r="O344" s="197" t="n"/>
      <c r="P344" s="197" t="n"/>
      <c r="Q344" s="197" t="n"/>
      <c r="R344" s="197" t="n"/>
      <c r="S344" s="197" t="n"/>
      <c r="T344" s="197" t="n"/>
      <c r="U344" s="197" t="n"/>
    </row>
    <row r="345" ht="12.75" customHeight="1" s="198">
      <c r="A345" s="101" t="inlineStr">
        <is>
          <t>Tonga</t>
        </is>
      </c>
      <c r="B345" s="62">
        <f t="array" ref="B345">INDEX(Countries!$D$2:$D$255, MATCH(A345, Countries!$B$2:$B$255, 0))
</f>
        <v/>
      </c>
      <c r="C345" s="89" t="inlineStr">
        <is>
          <t>Seagrass</t>
        </is>
      </c>
      <c r="D345" s="54">
        <f t="array" ref="D345">if($C345="Mangrove",index('Mangrove extent'!$A$5:$X$128,match($A345,'Mangrove extent'!$A$5:$A1000,0),match('Mangrove extent'!$B$4,'Mangrove extent'!$A$5:$X$5,0)), if($C345="Seagrass", index('Seagrass extent'!$A$5:$I$257,match($A345,'Seagrass extent'!$A$5:$A1000,0),match('Seagrass extent'!$B$4,'Seagrass extent'!$A$5:$I$5,0)),"" ))</f>
        <v/>
      </c>
      <c r="E345" s="54">
        <f t="array" ref="E345">if($C345="Mangrove",index('Mangrove extent'!$A$5:$X1000,match($A345,'Mangrove extent'!$A$5:$A1000,0),match('Mangrove extent'!$C$4,'Mangrove extent'!$A$5:$X$5,0)), if($C345="Seagrass", "NoData", IF($C345="Salt marsh", "NoData")))</f>
        <v/>
      </c>
      <c r="F345" s="54">
        <f t="array" ref="F345">if($C345="Mangrove",index('Mangrove protected area'!$A$5:$AG1000,match($A345,'Mangrove protected area'!$A$5:$A1000,0),match('Mangrove protected area'!$B$4,'Mangrove protected area'!$A$5:$AG$5,0)), "NoData")</f>
        <v/>
      </c>
      <c r="G345" s="101" t="inlineStr">
        <is>
          <t>Seagrass extent from WCMC</t>
        </is>
      </c>
      <c r="H345" s="101" t="n"/>
      <c r="I345" s="101" t="n"/>
      <c r="J345" s="197" t="n"/>
      <c r="K345" s="197" t="n"/>
      <c r="L345" s="197" t="n"/>
      <c r="M345" s="197" t="n"/>
      <c r="N345" s="197" t="n"/>
      <c r="O345" s="197" t="n"/>
      <c r="P345" s="197" t="n"/>
      <c r="Q345" s="197" t="n"/>
      <c r="R345" s="197" t="n"/>
      <c r="S345" s="197" t="n"/>
      <c r="T345" s="197" t="n"/>
      <c r="U345" s="197" t="n"/>
    </row>
    <row r="346" ht="12.75" customHeight="1" s="198">
      <c r="A346" s="101" t="inlineStr">
        <is>
          <t>Trinidad and Tobago</t>
        </is>
      </c>
      <c r="B346" s="62">
        <f t="array" ref="B346">INDEX(Countries!$D$2:$D$255, MATCH(A346, Countries!$B$2:$B$255, 0))
</f>
        <v/>
      </c>
      <c r="C346" s="89" t="inlineStr">
        <is>
          <t>Seagrass</t>
        </is>
      </c>
      <c r="D346" s="54">
        <f t="array" ref="D346">if($C346="Mangrove",index('Mangrove extent'!$A$5:$X$128,match($A346,'Mangrove extent'!$A$5:$A1000,0),match('Mangrove extent'!$B$4,'Mangrove extent'!$A$5:$X$5,0)), if($C346="Seagrass", index('Seagrass extent'!$A$5:$I$257,match($A346,'Seagrass extent'!$A$5:$A1000,0),match('Seagrass extent'!$B$4,'Seagrass extent'!$A$5:$I$5,0)),"" ))</f>
        <v/>
      </c>
      <c r="E346" s="54">
        <f t="array" ref="E346">if($C346="Mangrove",index('Mangrove extent'!$A$5:$X1000,match($A346,'Mangrove extent'!$A$5:$A1000,0),match('Mangrove extent'!$C$4,'Mangrove extent'!$A$5:$X$5,0)), if($C346="Seagrass", "NoData", IF($C346="Salt marsh", "NoData")))</f>
        <v/>
      </c>
      <c r="F346" s="54">
        <f t="array" ref="F346">if($C346="Mangrove",index('Mangrove protected area'!$A$5:$AG1000,match($A346,'Mangrove protected area'!$A$5:$A1000,0),match('Mangrove protected area'!$B$4,'Mangrove protected area'!$A$5:$AG$5,0)), "NoData")</f>
        <v/>
      </c>
      <c r="G346" s="101" t="inlineStr">
        <is>
          <t>Seagrass extent from WCMC</t>
        </is>
      </c>
      <c r="H346" s="101" t="n"/>
      <c r="I346" s="101" t="n"/>
      <c r="J346" s="197" t="n"/>
      <c r="K346" s="197" t="n"/>
      <c r="L346" s="197" t="n"/>
      <c r="M346" s="197" t="n"/>
      <c r="N346" s="197" t="n"/>
      <c r="O346" s="197" t="n"/>
      <c r="P346" s="197" t="n"/>
      <c r="Q346" s="197" t="n"/>
      <c r="R346" s="197" t="n"/>
      <c r="S346" s="197" t="n"/>
      <c r="T346" s="197" t="n"/>
      <c r="U346" s="197" t="n"/>
    </row>
    <row r="347" ht="12.75" customHeight="1" s="198">
      <c r="A347" s="101" t="inlineStr">
        <is>
          <t>Turks and Caicos Islands</t>
        </is>
      </c>
      <c r="B347" s="62">
        <f t="array" ref="B347">INDEX(Countries!$D$2:$D$255, MATCH(A347, Countries!$B$2:$B$255, 0))
</f>
        <v/>
      </c>
      <c r="C347" s="89" t="inlineStr">
        <is>
          <t>Seagrass</t>
        </is>
      </c>
      <c r="D347" s="54">
        <f t="array" ref="D347">if($C347="Mangrove",index('Mangrove extent'!$A$5:$X$128,match($A347,'Mangrove extent'!$A$5:$A1000,0),match('Mangrove extent'!$B$4,'Mangrove extent'!$A$5:$X$5,0)), if($C347="Seagrass", index('Seagrass extent'!$A$5:$I$257,match($A347,'Seagrass extent'!$A$5:$A1000,0),match('Seagrass extent'!$B$4,'Seagrass extent'!$A$5:$I$5,0)),"" ))</f>
        <v/>
      </c>
      <c r="E347" s="54">
        <f t="array" ref="E347">if($C347="Mangrove",index('Mangrove extent'!$A$5:$X1000,match($A347,'Mangrove extent'!$A$5:$A1000,0),match('Mangrove extent'!$C$4,'Mangrove extent'!$A$5:$X$5,0)), if($C347="Seagrass", "NoData", IF($C347="Salt marsh", "NoData")))</f>
        <v/>
      </c>
      <c r="F347" s="54">
        <f t="array" ref="F347">if($C347="Mangrove",index('Mangrove protected area'!$A$5:$AG1000,match($A347,'Mangrove protected area'!$A$5:$A1000,0),match('Mangrove protected area'!$B$4,'Mangrove protected area'!$A$5:$AG$5,0)), "NoData")</f>
        <v/>
      </c>
      <c r="G347" s="101" t="inlineStr">
        <is>
          <t>Seagrass extent from WCMC</t>
        </is>
      </c>
      <c r="H347" s="101" t="n"/>
      <c r="I347" s="101" t="n"/>
      <c r="J347" s="197" t="n"/>
      <c r="K347" s="197" t="n"/>
      <c r="L347" s="197" t="n"/>
      <c r="M347" s="197" t="n"/>
      <c r="N347" s="197" t="n"/>
      <c r="O347" s="197" t="n"/>
      <c r="P347" s="197" t="n"/>
      <c r="Q347" s="197" t="n"/>
      <c r="R347" s="197" t="n"/>
      <c r="S347" s="197" t="n"/>
      <c r="T347" s="197" t="n"/>
      <c r="U347" s="197" t="n"/>
    </row>
    <row r="348" ht="12.75" customHeight="1" s="198">
      <c r="A348" s="101" t="inlineStr">
        <is>
          <t>Tuvalu</t>
        </is>
      </c>
      <c r="B348" s="62">
        <f t="array" ref="B348">INDEX(Countries!$D$2:$D$255, MATCH(A348, Countries!$B$2:$B$255, 0))
</f>
        <v/>
      </c>
      <c r="C348" s="89" t="inlineStr">
        <is>
          <t>Seagrass</t>
        </is>
      </c>
      <c r="D348" s="54">
        <f t="array" ref="D348">if($C348="Mangrove",index('Mangrove extent'!$A$5:$X$128,match($A348,'Mangrove extent'!$A$5:$A1000,0),match('Mangrove extent'!$B$4,'Mangrove extent'!$A$5:$X$5,0)), if($C348="Seagrass", index('Seagrass extent'!$A$5:$I$257,match($A348,'Seagrass extent'!$A$5:$A1000,0),match('Seagrass extent'!$B$4,'Seagrass extent'!$A$5:$I$5,0)),"" ))</f>
        <v/>
      </c>
      <c r="E348" s="54">
        <f t="array" ref="E348">if($C348="Mangrove",index('Mangrove extent'!$A$5:$X1000,match($A348,'Mangrove extent'!$A$5:$A1000,0),match('Mangrove extent'!$C$4,'Mangrove extent'!$A$5:$X$5,0)), if($C348="Seagrass", "NoData", IF($C348="Salt marsh", "NoData")))</f>
        <v/>
      </c>
      <c r="F348" s="54">
        <f t="array" ref="F348">if($C348="Mangrove",index('Mangrove protected area'!$A$5:$AG1000,match($A348,'Mangrove protected area'!$A$5:$A1000,0),match('Mangrove protected area'!$B$4,'Mangrove protected area'!$A$5:$AG$5,0)), "NoData")</f>
        <v/>
      </c>
      <c r="G348" s="101" t="inlineStr">
        <is>
          <t>Seagrass extent from WCMC</t>
        </is>
      </c>
      <c r="H348" s="101" t="n"/>
      <c r="I348" s="101" t="n"/>
      <c r="J348" s="197" t="n"/>
      <c r="K348" s="197" t="n"/>
      <c r="L348" s="197" t="n"/>
      <c r="M348" s="197" t="n"/>
      <c r="N348" s="197" t="n"/>
      <c r="O348" s="197" t="n"/>
      <c r="P348" s="197" t="n"/>
      <c r="Q348" s="197" t="n"/>
      <c r="R348" s="197" t="n"/>
      <c r="S348" s="197" t="n"/>
      <c r="T348" s="197" t="n"/>
      <c r="U348" s="197" t="n"/>
    </row>
    <row r="349" ht="12.75" customHeight="1" s="198">
      <c r="A349" s="101" t="inlineStr">
        <is>
          <t>United Arab Emirates</t>
        </is>
      </c>
      <c r="B349" s="62">
        <f t="array" ref="B349">INDEX(Countries!$D$2:$D$255, MATCH(A349, Countries!$B$2:$B$255, 0))
</f>
        <v/>
      </c>
      <c r="C349" s="89" t="inlineStr">
        <is>
          <t>Seagrass</t>
        </is>
      </c>
      <c r="D349" s="54">
        <f t="array" ref="D349">if($C349="Mangrove",index('Mangrove extent'!$A$5:$X$128,match($A349,'Mangrove extent'!$A$5:$A1000,0),match('Mangrove extent'!$B$4,'Mangrove extent'!$A$5:$X$5,0)), if($C349="Seagrass", index('Seagrass extent'!$A$5:$I$257,match($A349,'Seagrass extent'!$A$5:$A1000,0),match('Seagrass extent'!$B$4,'Seagrass extent'!$A$5:$I$5,0)),"" ))</f>
        <v/>
      </c>
      <c r="E349" s="54">
        <f t="array" ref="E349">if($C349="Mangrove",index('Mangrove extent'!$A$5:$X1000,match($A349,'Mangrove extent'!$A$5:$A1000,0),match('Mangrove extent'!$C$4,'Mangrove extent'!$A$5:$X$5,0)), if($C349="Seagrass", "NoData", IF($C349="Salt marsh", "NoData")))</f>
        <v/>
      </c>
      <c r="F349" s="54">
        <f t="array" ref="F349">if($C349="Mangrove",index('Mangrove protected area'!$A$5:$AG1000,match($A349,'Mangrove protected area'!$A$5:$A1000,0),match('Mangrove protected area'!$B$4,'Mangrove protected area'!$A$5:$AG$5,0)), "NoData")</f>
        <v/>
      </c>
      <c r="G349" s="101" t="inlineStr">
        <is>
          <t>Seagrass extent from WCMC</t>
        </is>
      </c>
      <c r="H349" s="101" t="n"/>
      <c r="I349" s="101" t="n"/>
      <c r="J349" s="197" t="n"/>
      <c r="K349" s="197" t="n"/>
      <c r="L349" s="197" t="n"/>
      <c r="M349" s="197" t="n"/>
      <c r="N349" s="197" t="n"/>
      <c r="O349" s="197" t="n"/>
      <c r="P349" s="197" t="n"/>
      <c r="Q349" s="197" t="n"/>
      <c r="R349" s="197" t="n"/>
      <c r="S349" s="197" t="n"/>
      <c r="T349" s="197" t="n"/>
      <c r="U349" s="197" t="n"/>
    </row>
    <row r="350" ht="12.75" customHeight="1" s="198">
      <c r="A350" s="101" t="inlineStr">
        <is>
          <t>Vanuatu</t>
        </is>
      </c>
      <c r="B350" s="62">
        <f t="array" ref="B350">INDEX(Countries!$D$2:$D$255, MATCH(A350, Countries!$B$2:$B$255, 0))
</f>
        <v/>
      </c>
      <c r="C350" s="89" t="inlineStr">
        <is>
          <t>Seagrass</t>
        </is>
      </c>
      <c r="D350" s="54">
        <f t="array" ref="D350">if($C350="Mangrove",index('Mangrove extent'!$A$5:$X$128,match($A350,'Mangrove extent'!$A$5:$A1000,0),match('Mangrove extent'!$B$4,'Mangrove extent'!$A$5:$X$5,0)), if($C350="Seagrass", index('Seagrass extent'!$A$5:$I$257,match($A350,'Seagrass extent'!$A$5:$A1000,0),match('Seagrass extent'!$B$4,'Seagrass extent'!$A$5:$I$5,0)),"" ))</f>
        <v/>
      </c>
      <c r="E350" s="54">
        <f t="array" ref="E350">if($C350="Mangrove",index('Mangrove extent'!$A$5:$X1000,match($A350,'Mangrove extent'!$A$5:$A1000,0),match('Mangrove extent'!$C$4,'Mangrove extent'!$A$5:$X$5,0)), if($C350="Seagrass", "NoData", IF($C350="Salt marsh", "NoData")))</f>
        <v/>
      </c>
      <c r="F350" s="54">
        <f t="array" ref="F350">if($C350="Mangrove",index('Mangrove protected area'!$A$5:$AG1000,match($A350,'Mangrove protected area'!$A$5:$A1000,0),match('Mangrove protected area'!$B$4,'Mangrove protected area'!$A$5:$AG$5,0)), "NoData")</f>
        <v/>
      </c>
      <c r="G350" s="101" t="inlineStr">
        <is>
          <t>Seagrass extent from WCMC</t>
        </is>
      </c>
      <c r="H350" s="101" t="n"/>
      <c r="I350" s="101" t="n"/>
      <c r="J350" s="197" t="n"/>
      <c r="K350" s="197" t="n"/>
      <c r="L350" s="197" t="n"/>
      <c r="M350" s="197" t="n"/>
      <c r="N350" s="197" t="n"/>
      <c r="O350" s="197" t="n"/>
      <c r="P350" s="197" t="n"/>
      <c r="Q350" s="197" t="n"/>
      <c r="R350" s="197" t="n"/>
      <c r="S350" s="197" t="n"/>
      <c r="T350" s="197" t="n"/>
      <c r="U350" s="197" t="n"/>
    </row>
    <row r="351" ht="12.75" customHeight="1" s="198">
      <c r="A351" s="101" t="inlineStr">
        <is>
          <t>Venezuela (Bolivarian Republic of)</t>
        </is>
      </c>
      <c r="B351" s="62">
        <f t="array" ref="B351">INDEX(Countries!$D$2:$D$255, MATCH(A351, Countries!$B$2:$B$255, 0))
</f>
        <v/>
      </c>
      <c r="C351" s="89" t="inlineStr">
        <is>
          <t>Seagrass</t>
        </is>
      </c>
      <c r="D351" s="54">
        <f t="array" ref="D351">if($C351="Mangrove",index('Mangrove extent'!$A$5:$X$128,match($A351,'Mangrove extent'!$A$5:$A1000,0),match('Mangrove extent'!$B$4,'Mangrove extent'!$A$5:$X$5,0)), if($C351="Seagrass", index('Seagrass extent'!$A$5:$I$257,match($A351,'Seagrass extent'!$A$5:$A1000,0),match('Seagrass extent'!$B$4,'Seagrass extent'!$A$5:$I$5,0)),"" ))</f>
        <v/>
      </c>
      <c r="E351" s="54">
        <f t="array" ref="E351">if($C351="Mangrove",index('Mangrove extent'!$A$5:$X1000,match($A351,'Mangrove extent'!$A$5:$A1000,0),match('Mangrove extent'!$C$4,'Mangrove extent'!$A$5:$X$5,0)), if($C351="Seagrass", "NoData", IF($C351="Salt marsh", "NoData")))</f>
        <v/>
      </c>
      <c r="F351" s="54">
        <f t="array" ref="F351">if($C351="Mangrove",index('Mangrove protected area'!$A$5:$AG1000,match($A351,'Mangrove protected area'!$A$5:$A1000,0),match('Mangrove protected area'!$B$4,'Mangrove protected area'!$A$5:$AG$5,0)), "NoData")</f>
        <v/>
      </c>
      <c r="G351" s="101" t="inlineStr">
        <is>
          <t>Seagrass extent from WCMC</t>
        </is>
      </c>
      <c r="H351" s="101" t="n"/>
      <c r="I351" s="101" t="n"/>
      <c r="J351" s="197" t="n"/>
      <c r="K351" s="197" t="n"/>
      <c r="L351" s="197" t="n"/>
      <c r="M351" s="197" t="n"/>
      <c r="N351" s="197" t="n"/>
      <c r="O351" s="197" t="n"/>
      <c r="P351" s="197" t="n"/>
      <c r="Q351" s="197" t="n"/>
      <c r="R351" s="197" t="n"/>
      <c r="S351" s="197" t="n"/>
      <c r="T351" s="197" t="n"/>
      <c r="U351" s="197" t="n"/>
    </row>
    <row r="352" ht="12.75" customHeight="1" s="198">
      <c r="A352" s="101" t="inlineStr">
        <is>
          <t>Viet Nam</t>
        </is>
      </c>
      <c r="B352" s="62">
        <f t="array" ref="B352">INDEX(Countries!$D$2:$D$255, MATCH(A352, Countries!$B$2:$B$255, 0))
</f>
        <v/>
      </c>
      <c r="C352" s="89" t="inlineStr">
        <is>
          <t>Seagrass</t>
        </is>
      </c>
      <c r="D352" s="54">
        <f t="array" ref="D352">if($C352="Mangrove",index('Mangrove extent'!$A$5:$X$128,match($A352,'Mangrove extent'!$A$5:$A1000,0),match('Mangrove extent'!$B$4,'Mangrove extent'!$A$5:$X$5,0)), if($C352="Seagrass", index('Seagrass extent'!$A$5:$I$257,match($A352,'Seagrass extent'!$A$5:$A1000,0),match('Seagrass extent'!$B$4,'Seagrass extent'!$A$5:$I$5,0)),"" ))</f>
        <v/>
      </c>
      <c r="E352" s="54">
        <f t="array" ref="E352">if($C352="Mangrove",index('Mangrove extent'!$A$5:$X1000,match($A352,'Mangrove extent'!$A$5:$A1000,0),match('Mangrove extent'!$C$4,'Mangrove extent'!$A$5:$X$5,0)), if($C352="Seagrass", "NoData", IF($C352="Salt marsh", "NoData")))</f>
        <v/>
      </c>
      <c r="F352" s="54">
        <f t="array" ref="F352">if($C352="Mangrove",index('Mangrove protected area'!$A$5:$AG1000,match($A352,'Mangrove protected area'!$A$5:$A1000,0),match('Mangrove protected area'!$B$4,'Mangrove protected area'!$A$5:$AG$5,0)), "NoData")</f>
        <v/>
      </c>
      <c r="G352" s="101" t="inlineStr">
        <is>
          <t>Seagrass extent from WCMC</t>
        </is>
      </c>
      <c r="H352" s="101" t="n"/>
      <c r="I352" s="101" t="n"/>
      <c r="J352" s="197" t="n"/>
      <c r="K352" s="197" t="n"/>
      <c r="L352" s="197" t="n"/>
      <c r="M352" s="197" t="n"/>
      <c r="N352" s="197" t="n"/>
      <c r="O352" s="197" t="n"/>
      <c r="P352" s="197" t="n"/>
      <c r="Q352" s="197" t="n"/>
      <c r="R352" s="197" t="n"/>
      <c r="S352" s="197" t="n"/>
      <c r="T352" s="197" t="n"/>
      <c r="U352" s="197" t="n"/>
    </row>
    <row r="353" ht="12.75" customHeight="1" s="198">
      <c r="A353" s="101" t="inlineStr">
        <is>
          <t>Virgin islands, U.s.</t>
        </is>
      </c>
      <c r="B353" s="62">
        <f t="array" ref="B353">INDEX(Countries!$D$2:$D$255, MATCH(A353, Countries!$B$2:$B$255, 0))
</f>
        <v/>
      </c>
      <c r="C353" s="89" t="inlineStr">
        <is>
          <t>Seagrass</t>
        </is>
      </c>
      <c r="D353" s="54">
        <f t="array" ref="D353">if($C353="Mangrove",index('Mangrove extent'!$A$5:$X$128,match($A353,'Mangrove extent'!$A$5:$A1000,0),match('Mangrove extent'!$B$4,'Mangrove extent'!$A$5:$X$5,0)), if($C353="Seagrass", index('Seagrass extent'!$A$5:$I$257,match($A353,'Seagrass extent'!$A$5:$A1000,0),match('Seagrass extent'!$B$4,'Seagrass extent'!$A$5:$I$5,0)),"" ))</f>
        <v/>
      </c>
      <c r="E353" s="54">
        <f t="array" ref="E353">if($C353="Mangrove",index('Mangrove extent'!$A$5:$X1000,match($A353,'Mangrove extent'!$A$5:$A1000,0),match('Mangrove extent'!$C$4,'Mangrove extent'!$A$5:$X$5,0)), if($C353="Seagrass", "NoData", IF($C353="Salt marsh", "NoData")))</f>
        <v/>
      </c>
      <c r="F353" s="54">
        <f t="array" ref="F353">if($C353="Mangrove",index('Mangrove protected area'!$A$5:$AG1000,match($A353,'Mangrove protected area'!$A$5:$A1000,0),match('Mangrove protected area'!$B$4,'Mangrove protected area'!$A$5:$AG$5,0)), "NoData")</f>
        <v/>
      </c>
      <c r="G353" s="101" t="inlineStr">
        <is>
          <t>Seagrass extent from WCMC</t>
        </is>
      </c>
      <c r="H353" s="101" t="n"/>
      <c r="I353" s="101" t="n"/>
      <c r="J353" s="197" t="n"/>
      <c r="K353" s="197" t="n"/>
      <c r="L353" s="197" t="n"/>
      <c r="M353" s="197" t="n"/>
      <c r="N353" s="197" t="n"/>
      <c r="O353" s="197" t="n"/>
      <c r="P353" s="197" t="n"/>
      <c r="Q353" s="197" t="n"/>
      <c r="R353" s="197" t="n"/>
      <c r="S353" s="197" t="n"/>
      <c r="T353" s="197" t="n"/>
      <c r="U353" s="197" t="n"/>
    </row>
    <row r="354" ht="12.75" customHeight="1" s="198">
      <c r="A354" s="101" t="inlineStr">
        <is>
          <t>Wallis and futuna</t>
        </is>
      </c>
      <c r="B354" s="62">
        <f t="array" ref="B354">INDEX(Countries!$D$2:$D$255, MATCH(A354, Countries!$B$2:$B$255, 0))
</f>
        <v/>
      </c>
      <c r="C354" s="89" t="inlineStr">
        <is>
          <t>Seagrass</t>
        </is>
      </c>
      <c r="D354" s="54">
        <f t="array" ref="D354">if($C354="Mangrove",index('Mangrove extent'!$A$5:$X$128,match($A354,'Mangrove extent'!$A$5:$A1000,0),match('Mangrove extent'!$B$4,'Mangrove extent'!$A$5:$X$5,0)), if($C354="Seagrass", index('Seagrass extent'!$A$5:$I$257,match($A354,'Seagrass extent'!$A$5:$A1000,0),match('Seagrass extent'!$B$4,'Seagrass extent'!$A$5:$I$5,0)),"" ))</f>
        <v/>
      </c>
      <c r="E354" s="54">
        <f t="array" ref="E354">if($C354="Mangrove",index('Mangrove extent'!$A$5:$X1000,match($A354,'Mangrove extent'!$A$5:$A1000,0),match('Mangrove extent'!$C$4,'Mangrove extent'!$A$5:$X$5,0)), if($C354="Seagrass", "NoData", IF($C354="Salt marsh", "NoData")))</f>
        <v/>
      </c>
      <c r="F354" s="54">
        <f t="array" ref="F354">if($C354="Mangrove",index('Mangrove protected area'!$A$5:$AG1000,match($A354,'Mangrove protected area'!$A$5:$A1000,0),match('Mangrove protected area'!$B$4,'Mangrove protected area'!$A$5:$AG$5,0)), "NoData")</f>
        <v/>
      </c>
      <c r="G354" s="101" t="inlineStr">
        <is>
          <t>Seagrass extent from WCMC</t>
        </is>
      </c>
      <c r="H354" s="101" t="n"/>
      <c r="I354" s="101" t="n"/>
      <c r="J354" s="197" t="n"/>
      <c r="K354" s="197" t="n"/>
      <c r="L354" s="197" t="n"/>
      <c r="M354" s="197" t="n"/>
      <c r="N354" s="197" t="n"/>
      <c r="O354" s="197" t="n"/>
      <c r="P354" s="197" t="n"/>
      <c r="Q354" s="197" t="n"/>
      <c r="R354" s="197" t="n"/>
      <c r="S354" s="197" t="n"/>
      <c r="T354" s="197" t="n"/>
      <c r="U354" s="197" t="n"/>
    </row>
    <row r="355" ht="12.75" customHeight="1" s="198">
      <c r="A355" s="101" t="inlineStr">
        <is>
          <t>Yemen</t>
        </is>
      </c>
      <c r="B355" s="62">
        <f t="array" ref="B355">INDEX(Countries!$D$2:$D$255, MATCH(A355, Countries!$B$2:$B$255, 0))
</f>
        <v/>
      </c>
      <c r="C355" s="89" t="inlineStr">
        <is>
          <t>Seagrass</t>
        </is>
      </c>
      <c r="D355" s="54">
        <f t="array" ref="D355">if($C355="Mangrove",index('Mangrove extent'!$A$5:$X$128,match($A355,'Mangrove extent'!$A$5:$A1000,0),match('Mangrove extent'!$B$4,'Mangrove extent'!$A$5:$X$5,0)), if($C355="Seagrass", index('Seagrass extent'!$A$5:$I$257,match($A355,'Seagrass extent'!$A$5:$A1000,0),match('Seagrass extent'!$B$4,'Seagrass extent'!$A$5:$I$5,0)),"" ))</f>
        <v/>
      </c>
      <c r="E355" s="54">
        <f t="array" ref="E355">if($C355="Mangrove",index('Mangrove extent'!$A$5:$X1000,match($A355,'Mangrove extent'!$A$5:$A1000,0),match('Mangrove extent'!$C$4,'Mangrove extent'!$A$5:$X$5,0)), if($C355="Seagrass", "NoData", IF($C355="Salt marsh", "NoData")))</f>
        <v/>
      </c>
      <c r="F355" s="54">
        <f t="array" ref="F355">if($C355="Mangrove",index('Mangrove protected area'!$A$5:$AG1000,match($A355,'Mangrove protected area'!$A$5:$A1000,0),match('Mangrove protected area'!$B$4,'Mangrove protected area'!$A$5:$AG$5,0)), "NoData")</f>
        <v/>
      </c>
      <c r="G355" s="101" t="inlineStr">
        <is>
          <t>Seagrass extent from WCMC</t>
        </is>
      </c>
      <c r="H355" s="101" t="n"/>
      <c r="I355" s="101" t="n"/>
      <c r="J355" s="197" t="n"/>
      <c r="K355" s="197" t="n"/>
      <c r="L355" s="197" t="n"/>
      <c r="M355" s="197" t="n"/>
      <c r="N355" s="197" t="n"/>
      <c r="O355" s="197" t="n"/>
      <c r="P355" s="197" t="n"/>
      <c r="Q355" s="197" t="n"/>
      <c r="R355" s="197" t="n"/>
      <c r="S355" s="197" t="n"/>
      <c r="T355" s="197" t="n"/>
      <c r="U355" s="197" t="n"/>
    </row>
    <row r="356" ht="12.75" customHeight="1" s="198">
      <c r="A356" s="101" t="inlineStr">
        <is>
          <t>Italy</t>
        </is>
      </c>
      <c r="B356" s="62">
        <f t="array" ref="B356">INDEX(Countries!$D$2:$D$255, MATCH(A356, Countries!$B$2:$B$255, 0))
</f>
        <v/>
      </c>
      <c r="C356" s="89" t="inlineStr">
        <is>
          <t>Seagrass</t>
        </is>
      </c>
      <c r="D356" s="54">
        <f t="array" ref="D356">if($C356="Mangrove",index('Mangrove extent'!$A$5:$X$128,match($A356,'Mangrove extent'!$A$5:$A1000,0),match('Mangrove extent'!$B$4,'Mangrove extent'!$A$5:$X$5,0)), if($C356="Seagrass", index('Seagrass extent'!$A$5:$I$257,match($A356,'Seagrass extent'!$A$5:$A1000,0),match('Seagrass extent'!$B$4,'Seagrass extent'!$A$5:$I$5,0)),"" ))</f>
        <v/>
      </c>
      <c r="E356" s="54">
        <f t="array" ref="E356">if($C356="Mangrove",index('Mangrove extent'!$A$5:$X1000,match($A356,'Mangrove extent'!$A$5:$A1000,0),match('Mangrove extent'!$C$4,'Mangrove extent'!$A$5:$X$5,0)), if($C356="Seagrass", "NoData", IF($C356="Salt marsh", "NoData")))</f>
        <v/>
      </c>
      <c r="F356" s="54">
        <f t="array" ref="F356">if($C356="Mangrove",index('Mangrove protected area'!$A$5:$AG1000,match($A356,'Mangrove protected area'!$A$5:$A1000,0),match('Mangrove protected area'!$B$4,'Mangrove protected area'!$A$5:$AG$5,0)), "NoData")</f>
        <v/>
      </c>
      <c r="G356" s="101" t="inlineStr">
        <is>
          <t>Seagrass extent from WCMC</t>
        </is>
      </c>
      <c r="H356" s="101" t="n"/>
      <c r="I356" s="101" t="n"/>
      <c r="J356" s="197" t="n"/>
      <c r="K356" s="197" t="n"/>
      <c r="L356" s="197" t="n"/>
      <c r="M356" s="197" t="n"/>
      <c r="N356" s="197" t="n"/>
      <c r="O356" s="197" t="n"/>
      <c r="P356" s="197" t="n"/>
      <c r="Q356" s="197" t="n"/>
      <c r="R356" s="197" t="n"/>
      <c r="S356" s="197" t="n"/>
      <c r="T356" s="197" t="n"/>
      <c r="U356" s="197" t="n"/>
    </row>
    <row r="357" ht="12.75" customHeight="1" s="198">
      <c r="A357" s="101" t="inlineStr">
        <is>
          <t>Ukraine</t>
        </is>
      </c>
      <c r="B357" s="62">
        <f t="array" ref="B357">INDEX(Countries!$D$2:$D$255, MATCH(A357, Countries!$B$2:$B$255, 0))
</f>
        <v/>
      </c>
      <c r="C357" s="89" t="inlineStr">
        <is>
          <t>Seagrass</t>
        </is>
      </c>
      <c r="D357" s="54">
        <f t="array" ref="D357">if($C357="Mangrove",index('Mangrove extent'!$A$5:$X$128,match($A357,'Mangrove extent'!$A$5:$A1000,0),match('Mangrove extent'!$B$4,'Mangrove extent'!$A$5:$X$5,0)), if($C357="Seagrass", index('Seagrass extent'!$A$5:$I$257,match($A357,'Seagrass extent'!$A$5:$A1000,0),match('Seagrass extent'!$B$4,'Seagrass extent'!$A$5:$I$5,0)),"" ))</f>
        <v/>
      </c>
      <c r="E357" s="54">
        <f t="array" ref="E357">if($C357="Mangrove",index('Mangrove extent'!$A$5:$X1000,match($A357,'Mangrove extent'!$A$5:$A1000,0),match('Mangrove extent'!$C$4,'Mangrove extent'!$A$5:$X$5,0)), if($C357="Seagrass", "NoData", IF($C357="Salt marsh", "NoData")))</f>
        <v/>
      </c>
      <c r="F357" s="54">
        <f t="array" ref="F357">if($C357="Mangrove",index('Mangrove protected area'!$A$5:$AG1000,match($A357,'Mangrove protected area'!$A$5:$A1000,0),match('Mangrove protected area'!$B$4,'Mangrove protected area'!$A$5:$AG$5,0)), "NoData")</f>
        <v/>
      </c>
      <c r="G357" s="101" t="inlineStr">
        <is>
          <t>Seagrass extent from WCMC</t>
        </is>
      </c>
      <c r="H357" s="101" t="n"/>
      <c r="I357" s="101" t="n"/>
      <c r="J357" s="197" t="n"/>
      <c r="K357" s="197" t="n"/>
      <c r="L357" s="197" t="n"/>
      <c r="M357" s="197" t="n"/>
      <c r="N357" s="197" t="n"/>
      <c r="O357" s="197" t="n"/>
      <c r="P357" s="197" t="n"/>
      <c r="Q357" s="197" t="n"/>
      <c r="R357" s="197" t="n"/>
      <c r="S357" s="197" t="n"/>
      <c r="T357" s="197" t="n"/>
      <c r="U357" s="197" t="n"/>
    </row>
    <row r="358" ht="12.75" customHeight="1" s="198">
      <c r="A358" s="101" t="inlineStr">
        <is>
          <t>Tunisia</t>
        </is>
      </c>
      <c r="B358" s="62">
        <f t="array" ref="B358">INDEX(Countries!$D$2:$D$255, MATCH(A358, Countries!$B$2:$B$255, 0))
</f>
        <v/>
      </c>
      <c r="C358" s="89" t="inlineStr">
        <is>
          <t>Seagrass</t>
        </is>
      </c>
      <c r="D358" s="54">
        <f t="array" ref="D358">if($C358="Mangrove",index('Mangrove extent'!$A$5:$X$128,match($A358,'Mangrove extent'!$A$5:$A1000,0),match('Mangrove extent'!$B$4,'Mangrove extent'!$A$5:$X$5,0)), if($C358="Seagrass", index('Seagrass extent'!$A$5:$I$257,match($A358,'Seagrass extent'!$A$5:$A1000,0),match('Seagrass extent'!$B$4,'Seagrass extent'!$A$5:$I$5,0)),"" ))</f>
        <v/>
      </c>
      <c r="E358" s="54">
        <f t="array" ref="E358">if($C358="Mangrove",index('Mangrove extent'!$A$5:$X1000,match($A358,'Mangrove extent'!$A$5:$A1000,0),match('Mangrove extent'!$C$4,'Mangrove extent'!$A$5:$X$5,0)), if($C358="Seagrass", "NoData", IF($C358="Salt marsh", "NoData")))</f>
        <v/>
      </c>
      <c r="F358" s="54">
        <f t="array" ref="F358">if($C358="Mangrove",index('Mangrove protected area'!$A$5:$AG1000,match($A358,'Mangrove protected area'!$A$5:$A1000,0),match('Mangrove protected area'!$B$4,'Mangrove protected area'!$A$5:$AG$5,0)), "NoData")</f>
        <v/>
      </c>
      <c r="G358" s="101" t="inlineStr">
        <is>
          <t>Seagrass extent from WCMC</t>
        </is>
      </c>
      <c r="H358" s="101" t="n"/>
      <c r="I358" s="101" t="n"/>
      <c r="J358" s="197" t="n"/>
      <c r="K358" s="197" t="n"/>
      <c r="L358" s="197" t="n"/>
      <c r="M358" s="197" t="n"/>
      <c r="N358" s="197" t="n"/>
      <c r="O358" s="197" t="n"/>
      <c r="P358" s="197" t="n"/>
      <c r="Q358" s="197" t="n"/>
      <c r="R358" s="197" t="n"/>
      <c r="S358" s="197" t="n"/>
      <c r="T358" s="197" t="n"/>
      <c r="U358" s="197" t="n"/>
    </row>
    <row r="359" ht="12.75" customHeight="1" s="198">
      <c r="A359" s="101" t="inlineStr">
        <is>
          <t>Spain</t>
        </is>
      </c>
      <c r="B359" s="62">
        <f t="array" ref="B359">INDEX(Countries!$D$2:$D$255, MATCH(A359, Countries!$B$2:$B$255, 0))
</f>
        <v/>
      </c>
      <c r="C359" s="89" t="inlineStr">
        <is>
          <t>Seagrass</t>
        </is>
      </c>
      <c r="D359" s="54">
        <f t="array" ref="D359">if($C359="Mangrove",index('Mangrove extent'!$A$5:$X$128,match($A359,'Mangrove extent'!$A$5:$A1000,0),match('Mangrove extent'!$B$4,'Mangrove extent'!$A$5:$X$5,0)), if($C359="Seagrass", index('Seagrass extent'!$A$5:$I$257,match($A359,'Seagrass extent'!$A$5:$A1000,0),match('Seagrass extent'!$B$4,'Seagrass extent'!$A$5:$I$5,0)),"" ))</f>
        <v/>
      </c>
      <c r="E359" s="54">
        <f t="array" ref="E359">if($C359="Mangrove",index('Mangrove extent'!$A$5:$X1000,match($A359,'Mangrove extent'!$A$5:$A1000,0),match('Mangrove extent'!$C$4,'Mangrove extent'!$A$5:$X$5,0)), if($C359="Seagrass", "NoData", IF($C359="Salt marsh", "NoData")))</f>
        <v/>
      </c>
      <c r="F359" s="54">
        <f t="array" ref="F359">if($C359="Mangrove",index('Mangrove protected area'!$A$5:$AG1000,match($A359,'Mangrove protected area'!$A$5:$A1000,0),match('Mangrove protected area'!$B$4,'Mangrove protected area'!$A$5:$AG$5,0)), "NoData")</f>
        <v/>
      </c>
      <c r="G359" s="101" t="inlineStr">
        <is>
          <t>Seagrass extent from WCMC</t>
        </is>
      </c>
      <c r="H359" s="101" t="n"/>
      <c r="I359" s="101" t="n"/>
      <c r="J359" s="197" t="n"/>
      <c r="K359" s="197" t="n"/>
      <c r="L359" s="197" t="n"/>
      <c r="M359" s="197" t="n"/>
      <c r="N359" s="197" t="n"/>
      <c r="O359" s="197" t="n"/>
      <c r="P359" s="197" t="n"/>
      <c r="Q359" s="197" t="n"/>
      <c r="R359" s="197" t="n"/>
      <c r="S359" s="197" t="n"/>
      <c r="T359" s="197" t="n"/>
      <c r="U359" s="197" t="n"/>
    </row>
    <row r="360" ht="12.75" customHeight="1" s="198">
      <c r="A360" s="101" t="inlineStr">
        <is>
          <t>Kuwait</t>
        </is>
      </c>
      <c r="B360" s="62">
        <f t="array" ref="B360">INDEX(Countries!$D$2:$D$255, MATCH(A360, Countries!$B$2:$B$255, 0))
</f>
        <v/>
      </c>
      <c r="C360" s="89" t="inlineStr">
        <is>
          <t>Seagrass</t>
        </is>
      </c>
      <c r="D360" s="54">
        <f t="array" ref="D360">if($C360="Mangrove",index('Mangrove extent'!$A$5:$X$128,match($A360,'Mangrove extent'!$A$5:$A1000,0),match('Mangrove extent'!$B$4,'Mangrove extent'!$A$5:$X$5,0)), if($C360="Seagrass", index('Seagrass extent'!$A$5:$I$257,match($A360,'Seagrass extent'!$A$5:$A1000,0),match('Seagrass extent'!$B$4,'Seagrass extent'!$A$5:$I$5,0)),"" ))</f>
        <v/>
      </c>
      <c r="E360" s="54">
        <f t="array" ref="E360">if($C360="Mangrove",index('Mangrove extent'!$A$5:$X1000,match($A360,'Mangrove extent'!$A$5:$A1000,0),match('Mangrove extent'!$C$4,'Mangrove extent'!$A$5:$X$5,0)), if($C360="Seagrass", "NoData", IF($C360="Salt marsh", "NoData")))</f>
        <v/>
      </c>
      <c r="F360" s="54">
        <f t="array" ref="F360">if($C360="Mangrove",index('Mangrove protected area'!$A$5:$AG1000,match($A360,'Mangrove protected area'!$A$5:$A1000,0),match('Mangrove protected area'!$B$4,'Mangrove protected area'!$A$5:$AG$5,0)), "NoData")</f>
        <v/>
      </c>
      <c r="G360" s="101" t="inlineStr">
        <is>
          <t>Seagrass extent from WCMC</t>
        </is>
      </c>
      <c r="H360" s="101" t="n"/>
      <c r="I360" s="101" t="n"/>
      <c r="J360" s="197" t="n"/>
      <c r="K360" s="197" t="n"/>
      <c r="L360" s="197" t="n"/>
      <c r="M360" s="197" t="n"/>
      <c r="N360" s="197" t="n"/>
      <c r="O360" s="197" t="n"/>
      <c r="P360" s="197" t="n"/>
      <c r="Q360" s="197" t="n"/>
      <c r="R360" s="197" t="n"/>
      <c r="S360" s="197" t="n"/>
      <c r="T360" s="197" t="n"/>
      <c r="U360" s="197" t="n"/>
    </row>
    <row r="361" ht="12.75" customHeight="1" s="198">
      <c r="A361" s="101" t="inlineStr">
        <is>
          <t>Denmark</t>
        </is>
      </c>
      <c r="B361" s="62">
        <f t="array" ref="B361">INDEX(Countries!$D$2:$D$255, MATCH(A361, Countries!$B$2:$B$255, 0))
</f>
        <v/>
      </c>
      <c r="C361" s="89" t="inlineStr">
        <is>
          <t>Seagrass</t>
        </is>
      </c>
      <c r="D361" s="54">
        <f t="array" ref="D361">if($C361="Mangrove",index('Mangrove extent'!$A$5:$X$128,match($A361,'Mangrove extent'!$A$5:$A1000,0),match('Mangrove extent'!$B$4,'Mangrove extent'!$A$5:$X$5,0)), if($C361="Seagrass", index('Seagrass extent'!$A$5:$I$257,match($A361,'Seagrass extent'!$A$5:$A1000,0),match('Seagrass extent'!$B$4,'Seagrass extent'!$A$5:$I$5,0)),"" ))</f>
        <v/>
      </c>
      <c r="E361" s="54">
        <f t="array" ref="E361">if($C361="Mangrove",index('Mangrove extent'!$A$5:$X1000,match($A361,'Mangrove extent'!$A$5:$A1000,0),match('Mangrove extent'!$C$4,'Mangrove extent'!$A$5:$X$5,0)), if($C361="Seagrass", "NoData", IF($C361="Salt marsh", "NoData")))</f>
        <v/>
      </c>
      <c r="F361" s="54">
        <f t="array" ref="F361">if($C361="Mangrove",index('Mangrove protected area'!$A$5:$AG1000,match($A361,'Mangrove protected area'!$A$5:$A1000,0),match('Mangrove protected area'!$B$4,'Mangrove protected area'!$A$5:$AG$5,0)), "NoData")</f>
        <v/>
      </c>
      <c r="G361" s="101" t="inlineStr">
        <is>
          <t>Seagrass extent from WCMC</t>
        </is>
      </c>
      <c r="H361" s="101" t="n"/>
      <c r="I361" s="101" t="n"/>
      <c r="J361" s="197" t="n"/>
      <c r="K361" s="197" t="n"/>
      <c r="L361" s="197" t="n"/>
      <c r="M361" s="197" t="n"/>
      <c r="N361" s="197" t="n"/>
      <c r="O361" s="197" t="n"/>
      <c r="P361" s="197" t="n"/>
      <c r="Q361" s="197" t="n"/>
      <c r="R361" s="197" t="n"/>
      <c r="S361" s="197" t="n"/>
      <c r="T361" s="197" t="n"/>
      <c r="U361" s="197" t="n"/>
    </row>
    <row r="362" ht="12.75" customHeight="1" s="198">
      <c r="A362" s="101" t="inlineStr">
        <is>
          <t>France</t>
        </is>
      </c>
      <c r="B362" s="62">
        <f t="array" ref="B362">INDEX(Countries!$D$2:$D$255, MATCH(A362, Countries!$B$2:$B$255, 0))
</f>
        <v/>
      </c>
      <c r="C362" s="89" t="inlineStr">
        <is>
          <t>Seagrass</t>
        </is>
      </c>
      <c r="D362" s="54">
        <f t="array" ref="D362">if($C362="Mangrove",index('Mangrove extent'!$A$5:$X$128,match($A362,'Mangrove extent'!$A$5:$A1000,0),match('Mangrove extent'!$B$4,'Mangrove extent'!$A$5:$X$5,0)), if($C362="Seagrass", index('Seagrass extent'!$A$5:$I$257,match($A362,'Seagrass extent'!$A$5:$A1000,0),match('Seagrass extent'!$B$4,'Seagrass extent'!$A$5:$I$5,0)),"" ))</f>
        <v/>
      </c>
      <c r="E362" s="54">
        <f t="array" ref="E362">if($C362="Mangrove",index('Mangrove extent'!$A$5:$X1000,match($A362,'Mangrove extent'!$A$5:$A1000,0),match('Mangrove extent'!$C$4,'Mangrove extent'!$A$5:$X$5,0)), if($C362="Seagrass", "NoData", IF($C362="Salt marsh", "NoData")))</f>
        <v/>
      </c>
      <c r="F362" s="54">
        <f t="array" ref="F362">if($C362="Mangrove",index('Mangrove protected area'!$A$5:$AG1000,match($A362,'Mangrove protected area'!$A$5:$A1000,0),match('Mangrove protected area'!$B$4,'Mangrove protected area'!$A$5:$AG$5,0)), "NoData")</f>
        <v/>
      </c>
      <c r="G362" s="101" t="inlineStr">
        <is>
          <t>Seagrass extent from WCMC</t>
        </is>
      </c>
      <c r="H362" s="101" t="n"/>
      <c r="I362" s="101" t="n"/>
      <c r="J362" s="197" t="n"/>
      <c r="K362" s="197" t="n"/>
      <c r="L362" s="197" t="n"/>
      <c r="M362" s="197" t="n"/>
      <c r="N362" s="197" t="n"/>
      <c r="O362" s="197" t="n"/>
      <c r="P362" s="197" t="n"/>
      <c r="Q362" s="197" t="n"/>
      <c r="R362" s="197" t="n"/>
      <c r="S362" s="197" t="n"/>
      <c r="T362" s="197" t="n"/>
      <c r="U362" s="197" t="n"/>
    </row>
    <row r="363" ht="12.75" customHeight="1" s="198">
      <c r="A363" s="101" t="inlineStr">
        <is>
          <t>Russia</t>
        </is>
      </c>
      <c r="B363" s="62">
        <f t="array" ref="B363">INDEX(Countries!$D$2:$D$255, MATCH(A363, Countries!$B$2:$B$255, 0))
</f>
        <v/>
      </c>
      <c r="C363" s="89" t="inlineStr">
        <is>
          <t>Seagrass</t>
        </is>
      </c>
      <c r="D363" s="54">
        <f t="array" ref="D363">if($C363="Mangrove",index('Mangrove extent'!$A$5:$X$128,match($A363,'Mangrove extent'!$A$5:$A1000,0),match('Mangrove extent'!$B$4,'Mangrove extent'!$A$5:$X$5,0)), if($C363="Seagrass", index('Seagrass extent'!$A$5:$I$257,match($A363,'Seagrass extent'!$A$5:$A1000,0),match('Seagrass extent'!$B$4,'Seagrass extent'!$A$5:$I$5,0)),"" ))</f>
        <v/>
      </c>
      <c r="E363" s="54">
        <f t="array" ref="E363">if($C363="Mangrove",index('Mangrove extent'!$A$5:$X1000,match($A363,'Mangrove extent'!$A$5:$A1000,0),match('Mangrove extent'!$C$4,'Mangrove extent'!$A$5:$X$5,0)), if($C363="Seagrass", "NoData", IF($C363="Salt marsh", "NoData")))</f>
        <v/>
      </c>
      <c r="F363" s="54">
        <f t="array" ref="F363">if($C363="Mangrove",index('Mangrove protected area'!$A$5:$AG1000,match($A363,'Mangrove protected area'!$A$5:$A1000,0),match('Mangrove protected area'!$B$4,'Mangrove protected area'!$A$5:$AG$5,0)), "NoData")</f>
        <v/>
      </c>
      <c r="G363" s="101" t="inlineStr">
        <is>
          <t>Seagrass extent from WCMC</t>
        </is>
      </c>
      <c r="H363" s="101" t="n"/>
      <c r="I363" s="101" t="n"/>
      <c r="J363" s="197" t="n"/>
      <c r="K363" s="197" t="n"/>
      <c r="L363" s="197" t="n"/>
      <c r="M363" s="197" t="n"/>
      <c r="N363" s="197" t="n"/>
      <c r="O363" s="197" t="n"/>
      <c r="P363" s="197" t="n"/>
      <c r="Q363" s="197" t="n"/>
      <c r="R363" s="197" t="n"/>
      <c r="S363" s="197" t="n"/>
      <c r="T363" s="197" t="n"/>
      <c r="U363" s="197" t="n"/>
    </row>
    <row r="364" ht="12.75" customHeight="1" s="198">
      <c r="A364" s="101" t="inlineStr">
        <is>
          <t>United States Minor Outlying Islands</t>
        </is>
      </c>
      <c r="B364" s="62">
        <f t="array" ref="B364">INDEX(Countries!$D$2:$D$255, MATCH(A364, Countries!$B$2:$B$255, 0))
</f>
        <v/>
      </c>
      <c r="C364" s="89" t="inlineStr">
        <is>
          <t>Seagrass</t>
        </is>
      </c>
      <c r="D364" s="54">
        <f t="array" ref="D364">if($C364="Mangrove",index('Mangrove extent'!$A$5:$X$128,match($A364,'Mangrove extent'!$A$5:$A1000,0),match('Mangrove extent'!$B$4,'Mangrove extent'!$A$5:$X$5,0)), if($C364="Seagrass", index('Seagrass extent'!$A$5:$I$257,match($A364,'Seagrass extent'!$A$5:$A1000,0),match('Seagrass extent'!$B$4,'Seagrass extent'!$A$5:$I$5,0)),"" ))</f>
        <v/>
      </c>
      <c r="E364" s="54">
        <f t="array" ref="E364">if($C364="Mangrove",index('Mangrove extent'!$A$5:$X1000,match($A364,'Mangrove extent'!$A$5:$A1000,0),match('Mangrove extent'!$C$4,'Mangrove extent'!$A$5:$X$5,0)), if($C364="Seagrass", "NoData", IF($C364="Salt marsh", "NoData")))</f>
        <v/>
      </c>
      <c r="F364" s="54">
        <f t="array" ref="F364">if($C364="Mangrove",index('Mangrove protected area'!$A$5:$AG1000,match($A364,'Mangrove protected area'!$A$5:$A1000,0),match('Mangrove protected area'!$B$4,'Mangrove protected area'!$A$5:$AG$5,0)), "NoData")</f>
        <v/>
      </c>
      <c r="G364" s="101" t="inlineStr">
        <is>
          <t>Seagrass extent from WCMC</t>
        </is>
      </c>
      <c r="H364" s="101" t="n"/>
      <c r="I364" s="101" t="n"/>
      <c r="J364" s="197" t="n"/>
      <c r="K364" s="197" t="n"/>
      <c r="L364" s="197" t="n"/>
      <c r="M364" s="197" t="n"/>
      <c r="N364" s="197" t="n"/>
      <c r="O364" s="197" t="n"/>
      <c r="P364" s="197" t="n"/>
      <c r="Q364" s="197" t="n"/>
      <c r="R364" s="197" t="n"/>
      <c r="S364" s="197" t="n"/>
      <c r="T364" s="197" t="n"/>
      <c r="U364" s="197" t="n"/>
    </row>
    <row r="365" ht="12.75" customHeight="1" s="198">
      <c r="A365" s="101" t="inlineStr">
        <is>
          <t>Greece</t>
        </is>
      </c>
      <c r="B365" s="62">
        <f t="array" ref="B365">INDEX(Countries!$D$2:$D$255, MATCH(A365, Countries!$B$2:$B$255, 0))
</f>
        <v/>
      </c>
      <c r="C365" s="89" t="inlineStr">
        <is>
          <t>Seagrass</t>
        </is>
      </c>
      <c r="D365" s="54">
        <f t="array" ref="D365">if($C365="Mangrove",index('Mangrove extent'!$A$5:$X$128,match($A365,'Mangrove extent'!$A$5:$A1000,0),match('Mangrove extent'!$B$4,'Mangrove extent'!$A$5:$X$5,0)), if($C365="Seagrass", index('Seagrass extent'!$A$5:$I$257,match($A365,'Seagrass extent'!$A$5:$A1000,0),match('Seagrass extent'!$B$4,'Seagrass extent'!$A$5:$I$5,0)),"" ))</f>
        <v/>
      </c>
      <c r="E365" s="54">
        <f t="array" ref="E365">if($C365="Mangrove",index('Mangrove extent'!$A$5:$X1000,match($A365,'Mangrove extent'!$A$5:$A1000,0),match('Mangrove extent'!$C$4,'Mangrove extent'!$A$5:$X$5,0)), if($C365="Seagrass", "NoData", IF($C365="Salt marsh", "NoData")))</f>
        <v/>
      </c>
      <c r="F365" s="54">
        <f t="array" ref="F365">if($C365="Mangrove",index('Mangrove protected area'!$A$5:$AG1000,match($A365,'Mangrove protected area'!$A$5:$A1000,0),match('Mangrove protected area'!$B$4,'Mangrove protected area'!$A$5:$AG$5,0)), "NoData")</f>
        <v/>
      </c>
      <c r="G365" s="101" t="inlineStr">
        <is>
          <t>Seagrass extent from WCMC</t>
        </is>
      </c>
      <c r="H365" s="101" t="n"/>
      <c r="I365" s="101" t="n"/>
      <c r="J365" s="197" t="n"/>
      <c r="K365" s="197" t="n"/>
      <c r="L365" s="197" t="n"/>
      <c r="M365" s="197" t="n"/>
      <c r="N365" s="197" t="n"/>
      <c r="O365" s="197" t="n"/>
      <c r="P365" s="197" t="n"/>
      <c r="Q365" s="197" t="n"/>
      <c r="R365" s="197" t="n"/>
      <c r="S365" s="197" t="n"/>
      <c r="T365" s="197" t="n"/>
      <c r="U365" s="197" t="n"/>
    </row>
    <row r="366" ht="12.75" customHeight="1" s="198">
      <c r="A366" s="101" t="inlineStr">
        <is>
          <t>Canada</t>
        </is>
      </c>
      <c r="B366" s="62">
        <f t="array" ref="B366">INDEX(Countries!$D$2:$D$255, MATCH(A366, Countries!$B$2:$B$255, 0))
</f>
        <v/>
      </c>
      <c r="C366" s="89" t="inlineStr">
        <is>
          <t>Seagrass</t>
        </is>
      </c>
      <c r="D366" s="54">
        <f t="array" ref="D366">if($C366="Mangrove",index('Mangrove extent'!$A$5:$X$128,match($A366,'Mangrove extent'!$A$5:$A1000,0),match('Mangrove extent'!$B$4,'Mangrove extent'!$A$5:$X$5,0)), if($C366="Seagrass", index('Seagrass extent'!$A$5:$I$257,match($A366,'Seagrass extent'!$A$5:$A1000,0),match('Seagrass extent'!$B$4,'Seagrass extent'!$A$5:$I$5,0)),"" ))</f>
        <v/>
      </c>
      <c r="E366" s="54">
        <f t="array" ref="E366">if($C366="Mangrove",index('Mangrove extent'!$A$5:$X1000,match($A366,'Mangrove extent'!$A$5:$A1000,0),match('Mangrove extent'!$C$4,'Mangrove extent'!$A$5:$X$5,0)), if($C366="Seagrass", "NoData", IF($C366="Salt marsh", "NoData")))</f>
        <v/>
      </c>
      <c r="F366" s="54">
        <f t="array" ref="F366">if($C366="Mangrove",index('Mangrove protected area'!$A$5:$AG1000,match($A366,'Mangrove protected area'!$A$5:$A1000,0),match('Mangrove protected area'!$B$4,'Mangrove protected area'!$A$5:$AG$5,0)), "NoData")</f>
        <v/>
      </c>
      <c r="G366" s="101" t="inlineStr">
        <is>
          <t>Seagrass extent from WCMC</t>
        </is>
      </c>
      <c r="H366" s="101" t="n"/>
      <c r="I366" s="101" t="n"/>
      <c r="J366" s="197" t="n"/>
      <c r="K366" s="197" t="n"/>
      <c r="L366" s="197" t="n"/>
      <c r="M366" s="197" t="n"/>
      <c r="N366" s="197" t="n"/>
      <c r="O366" s="197" t="n"/>
      <c r="P366" s="197" t="n"/>
      <c r="Q366" s="197" t="n"/>
      <c r="R366" s="197" t="n"/>
      <c r="S366" s="197" t="n"/>
      <c r="T366" s="197" t="n"/>
      <c r="U366" s="197" t="n"/>
    </row>
    <row r="367" ht="12.75" customHeight="1" s="198">
      <c r="A367" s="101" t="inlineStr">
        <is>
          <t>Germany</t>
        </is>
      </c>
      <c r="B367" s="62">
        <f t="array" ref="B367">INDEX(Countries!$D$2:$D$255, MATCH(A367, Countries!$B$2:$B$255, 0))
</f>
        <v/>
      </c>
      <c r="C367" s="89" t="inlineStr">
        <is>
          <t>Seagrass</t>
        </is>
      </c>
      <c r="D367" s="54">
        <f t="array" ref="D367">if($C367="Mangrove",index('Mangrove extent'!$A$5:$X$128,match($A367,'Mangrove extent'!$A$5:$A1000,0),match('Mangrove extent'!$B$4,'Mangrove extent'!$A$5:$X$5,0)), if($C367="Seagrass", index('Seagrass extent'!$A$5:$I$257,match($A367,'Seagrass extent'!$A$5:$A1000,0),match('Seagrass extent'!$B$4,'Seagrass extent'!$A$5:$I$5,0)),"" ))</f>
        <v/>
      </c>
      <c r="E367" s="54">
        <f t="array" ref="E367">if($C367="Mangrove",index('Mangrove extent'!$A$5:$X1000,match($A367,'Mangrove extent'!$A$5:$A1000,0),match('Mangrove extent'!$C$4,'Mangrove extent'!$A$5:$X$5,0)), if($C367="Seagrass", "NoData", IF($C367="Salt marsh", "NoData")))</f>
        <v/>
      </c>
      <c r="F367" s="54">
        <f t="array" ref="F367">if($C367="Mangrove",index('Mangrove protected area'!$A$5:$AG1000,match($A367,'Mangrove protected area'!$A$5:$A1000,0),match('Mangrove protected area'!$B$4,'Mangrove protected area'!$A$5:$AG$5,0)), "NoData")</f>
        <v/>
      </c>
      <c r="G367" s="101" t="inlineStr">
        <is>
          <t>Seagrass extent from WCMC</t>
        </is>
      </c>
      <c r="H367" s="101" t="n"/>
      <c r="I367" s="101" t="n"/>
      <c r="J367" s="197" t="n"/>
      <c r="K367" s="197" t="n"/>
      <c r="L367" s="197" t="n"/>
      <c r="M367" s="197" t="n"/>
      <c r="N367" s="197" t="n"/>
      <c r="O367" s="197" t="n"/>
      <c r="P367" s="197" t="n"/>
      <c r="Q367" s="197" t="n"/>
      <c r="R367" s="197" t="n"/>
      <c r="S367" s="197" t="n"/>
      <c r="T367" s="197" t="n"/>
      <c r="U367" s="197" t="n"/>
    </row>
    <row r="368" ht="12.75" customHeight="1" s="198">
      <c r="A368" s="101" t="inlineStr">
        <is>
          <t>Croatia</t>
        </is>
      </c>
      <c r="B368" s="62">
        <f t="array" ref="B368">INDEX(Countries!$D$2:$D$255, MATCH(A368, Countries!$B$2:$B$255, 0))
</f>
        <v/>
      </c>
      <c r="C368" s="89" t="inlineStr">
        <is>
          <t>Seagrass</t>
        </is>
      </c>
      <c r="D368" s="54">
        <f t="array" ref="D368">if($C368="Mangrove",index('Mangrove extent'!$A$5:$X$128,match($A368,'Mangrove extent'!$A$5:$A1000,0),match('Mangrove extent'!$B$4,'Mangrove extent'!$A$5:$X$5,0)), if($C368="Seagrass", index('Seagrass extent'!$A$5:$I$257,match($A368,'Seagrass extent'!$A$5:$A1000,0),match('Seagrass extent'!$B$4,'Seagrass extent'!$A$5:$I$5,0)),"" ))</f>
        <v/>
      </c>
      <c r="E368" s="54">
        <f t="array" ref="E368">if($C368="Mangrove",index('Mangrove extent'!$A$5:$X1000,match($A368,'Mangrove extent'!$A$5:$A1000,0),match('Mangrove extent'!$C$4,'Mangrove extent'!$A$5:$X$5,0)), if($C368="Seagrass", "NoData", IF($C368="Salt marsh", "NoData")))</f>
        <v/>
      </c>
      <c r="F368" s="54">
        <f t="array" ref="F368">if($C368="Mangrove",index('Mangrove protected area'!$A$5:$AG1000,match($A368,'Mangrove protected area'!$A$5:$A1000,0),match('Mangrove protected area'!$B$4,'Mangrove protected area'!$A$5:$AG$5,0)), "NoData")</f>
        <v/>
      </c>
      <c r="G368" s="101" t="inlineStr">
        <is>
          <t>Seagrass extent from WCMC</t>
        </is>
      </c>
      <c r="H368" s="101" t="n"/>
      <c r="I368" s="101" t="n"/>
      <c r="J368" s="197" t="n"/>
      <c r="K368" s="197" t="n"/>
      <c r="L368" s="197" t="n"/>
      <c r="M368" s="197" t="n"/>
      <c r="N368" s="197" t="n"/>
      <c r="O368" s="197" t="n"/>
      <c r="P368" s="197" t="n"/>
      <c r="Q368" s="197" t="n"/>
      <c r="R368" s="197" t="n"/>
      <c r="S368" s="197" t="n"/>
      <c r="T368" s="197" t="n"/>
      <c r="U368" s="197" t="n"/>
    </row>
    <row r="369" ht="12.75" customHeight="1" s="198">
      <c r="A369" s="101" t="inlineStr">
        <is>
          <t>United Kingdom</t>
        </is>
      </c>
      <c r="B369" s="62">
        <f t="array" ref="B369">INDEX(Countries!$D$2:$D$255, MATCH(A369, Countries!$B$2:$B$255, 0))
</f>
        <v/>
      </c>
      <c r="C369" s="89" t="inlineStr">
        <is>
          <t>Seagrass</t>
        </is>
      </c>
      <c r="D369" s="54">
        <f t="array" ref="D369">if($C369="Mangrove",index('Mangrove extent'!$A$5:$X$128,match($A369,'Mangrove extent'!$A$5:$A1000,0),match('Mangrove extent'!$B$4,'Mangrove extent'!$A$5:$X$5,0)), if($C369="Seagrass", index('Seagrass extent'!$A$5:$I$257,match($A369,'Seagrass extent'!$A$5:$A1000,0),match('Seagrass extent'!$B$4,'Seagrass extent'!$A$5:$I$5,0)),"" ))</f>
        <v/>
      </c>
      <c r="E369" s="54">
        <f t="array" ref="E369">if($C369="Mangrove",index('Mangrove extent'!$A$5:$X1000,match($A369,'Mangrove extent'!$A$5:$A1000,0),match('Mangrove extent'!$C$4,'Mangrove extent'!$A$5:$X$5,0)), if($C369="Seagrass", "NoData", IF($C369="Salt marsh", "NoData")))</f>
        <v/>
      </c>
      <c r="F369" s="54">
        <f t="array" ref="F369">if($C369="Mangrove",index('Mangrove protected area'!$A$5:$AG1000,match($A369,'Mangrove protected area'!$A$5:$A1000,0),match('Mangrove protected area'!$B$4,'Mangrove protected area'!$A$5:$AG$5,0)), "NoData")</f>
        <v/>
      </c>
      <c r="G369" s="101" t="inlineStr">
        <is>
          <t>Seagrass extent from WCMC</t>
        </is>
      </c>
      <c r="H369" s="101" t="n"/>
      <c r="I369" s="101" t="n"/>
      <c r="J369" s="197" t="n"/>
      <c r="K369" s="197" t="n"/>
      <c r="L369" s="197" t="n"/>
      <c r="M369" s="197" t="n"/>
      <c r="N369" s="197" t="n"/>
      <c r="O369" s="197" t="n"/>
      <c r="P369" s="197" t="n"/>
      <c r="Q369" s="197" t="n"/>
      <c r="R369" s="197" t="n"/>
      <c r="S369" s="197" t="n"/>
      <c r="T369" s="197" t="n"/>
      <c r="U369" s="197" t="n"/>
    </row>
    <row r="370" ht="12.75" customHeight="1" s="198">
      <c r="A370" s="101" t="inlineStr">
        <is>
          <t>Malta</t>
        </is>
      </c>
      <c r="B370" s="62">
        <f t="array" ref="B370">INDEX(Countries!$D$2:$D$255, MATCH(A370, Countries!$B$2:$B$255, 0))
</f>
        <v/>
      </c>
      <c r="C370" s="89" t="inlineStr">
        <is>
          <t>Seagrass</t>
        </is>
      </c>
      <c r="D370" s="54">
        <f t="array" ref="D370">if($C370="Mangrove",index('Mangrove extent'!$A$5:$X$128,match($A370,'Mangrove extent'!$A$5:$A1000,0),match('Mangrove extent'!$B$4,'Mangrove extent'!$A$5:$X$5,0)), if($C370="Seagrass", index('Seagrass extent'!$A$5:$I$257,match($A370,'Seagrass extent'!$A$5:$A1000,0),match('Seagrass extent'!$B$4,'Seagrass extent'!$A$5:$I$5,0)),"" ))</f>
        <v/>
      </c>
      <c r="E370" s="54">
        <f t="array" ref="E370">if($C370="Mangrove",index('Mangrove extent'!$A$5:$X1000,match($A370,'Mangrove extent'!$A$5:$A1000,0),match('Mangrove extent'!$C$4,'Mangrove extent'!$A$5:$X$5,0)), if($C370="Seagrass", "NoData", IF($C370="Salt marsh", "NoData")))</f>
        <v/>
      </c>
      <c r="F370" s="54">
        <f t="array" ref="F370">if($C370="Mangrove",index('Mangrove protected area'!$A$5:$AG1000,match($A370,'Mangrove protected area'!$A$5:$A1000,0),match('Mangrove protected area'!$B$4,'Mangrove protected area'!$A$5:$AG$5,0)), "NoData")</f>
        <v/>
      </c>
      <c r="G370" s="101" t="inlineStr">
        <is>
          <t>Seagrass extent from WCMC</t>
        </is>
      </c>
      <c r="H370" s="101" t="n"/>
      <c r="I370" s="101" t="n"/>
      <c r="J370" s="197" t="n"/>
      <c r="K370" s="197" t="n"/>
      <c r="L370" s="197" t="n"/>
      <c r="M370" s="197" t="n"/>
      <c r="N370" s="197" t="n"/>
      <c r="O370" s="197" t="n"/>
      <c r="P370" s="197" t="n"/>
      <c r="Q370" s="197" t="n"/>
      <c r="R370" s="197" t="n"/>
      <c r="S370" s="197" t="n"/>
      <c r="T370" s="197" t="n"/>
      <c r="U370" s="197" t="n"/>
    </row>
    <row r="371" ht="12.75" customHeight="1" s="198">
      <c r="A371" s="101" t="inlineStr">
        <is>
          <t>Cyprus</t>
        </is>
      </c>
      <c r="B371" s="62">
        <f t="array" ref="B371">INDEX(Countries!$D$2:$D$255, MATCH(A371, Countries!$B$2:$B$255, 0))
</f>
        <v/>
      </c>
      <c r="C371" s="89" t="inlineStr">
        <is>
          <t>Seagrass</t>
        </is>
      </c>
      <c r="D371" s="54">
        <f t="array" ref="D371">if($C371="Mangrove",index('Mangrove extent'!$A$5:$X$128,match($A371,'Mangrove extent'!$A$5:$A1000,0),match('Mangrove extent'!$B$4,'Mangrove extent'!$A$5:$X$5,0)), if($C371="Seagrass", index('Seagrass extent'!$A$5:$I$257,match($A371,'Seagrass extent'!$A$5:$A1000,0),match('Seagrass extent'!$B$4,'Seagrass extent'!$A$5:$I$5,0)),"" ))</f>
        <v/>
      </c>
      <c r="E371" s="54">
        <f t="array" ref="E371">if($C371="Mangrove",index('Mangrove extent'!$A$5:$X1000,match($A371,'Mangrove extent'!$A$5:$A1000,0),match('Mangrove extent'!$C$4,'Mangrove extent'!$A$5:$X$5,0)), if($C371="Seagrass", "NoData", IF($C371="Salt marsh", "NoData")))</f>
        <v/>
      </c>
      <c r="F371" s="54">
        <f t="array" ref="F371">if($C371="Mangrove",index('Mangrove protected area'!$A$5:$AG1000,match($A371,'Mangrove protected area'!$A$5:$A1000,0),match('Mangrove protected area'!$B$4,'Mangrove protected area'!$A$5:$AG$5,0)), "NoData")</f>
        <v/>
      </c>
      <c r="G371" s="101" t="inlineStr">
        <is>
          <t>Seagrass extent from WCMC</t>
        </is>
      </c>
      <c r="H371" s="101" t="n"/>
      <c r="I371" s="101" t="n"/>
      <c r="J371" s="197" t="n"/>
      <c r="K371" s="197" t="n"/>
      <c r="L371" s="197" t="n"/>
      <c r="M371" s="197" t="n"/>
      <c r="N371" s="197" t="n"/>
      <c r="O371" s="197" t="n"/>
      <c r="P371" s="197" t="n"/>
      <c r="Q371" s="197" t="n"/>
      <c r="R371" s="197" t="n"/>
      <c r="S371" s="197" t="n"/>
      <c r="T371" s="197" t="n"/>
      <c r="U371" s="197" t="n"/>
    </row>
    <row r="372" ht="12.75" customHeight="1" s="198">
      <c r="A372" s="101" t="inlineStr">
        <is>
          <t>Norway</t>
        </is>
      </c>
      <c r="B372" s="62">
        <f t="array" ref="B372">INDEX(Countries!$D$2:$D$255, MATCH(A372, Countries!$B$2:$B$255, 0))
</f>
        <v/>
      </c>
      <c r="C372" s="89" t="inlineStr">
        <is>
          <t>Seagrass</t>
        </is>
      </c>
      <c r="D372" s="54">
        <f t="array" ref="D372">if($C372="Mangrove",index('Mangrove extent'!$A$5:$X$128,match($A372,'Mangrove extent'!$A$5:$A1000,0),match('Mangrove extent'!$B$4,'Mangrove extent'!$A$5:$X$5,0)), if($C372="Seagrass", index('Seagrass extent'!$A$5:$I$257,match($A372,'Seagrass extent'!$A$5:$A1000,0),match('Seagrass extent'!$B$4,'Seagrass extent'!$A$5:$I$5,0)),"" ))</f>
        <v/>
      </c>
      <c r="E372" s="54">
        <f t="array" ref="E372">if($C372="Mangrove",index('Mangrove extent'!$A$5:$X1000,match($A372,'Mangrove extent'!$A$5:$A1000,0),match('Mangrove extent'!$C$4,'Mangrove extent'!$A$5:$X$5,0)), if($C372="Seagrass", "NoData", IF($C372="Salt marsh", "NoData")))</f>
        <v/>
      </c>
      <c r="F372" s="54">
        <f t="array" ref="F372">if($C372="Mangrove",index('Mangrove protected area'!$A$5:$AG1000,match($A372,'Mangrove protected area'!$A$5:$A1000,0),match('Mangrove protected area'!$B$4,'Mangrove protected area'!$A$5:$AG$5,0)), "NoData")</f>
        <v/>
      </c>
      <c r="G372" s="101" t="inlineStr">
        <is>
          <t>Seagrass extent from WCMC</t>
        </is>
      </c>
      <c r="H372" s="101" t="n"/>
      <c r="I372" s="101" t="n"/>
      <c r="J372" s="197" t="n"/>
      <c r="K372" s="197" t="n"/>
      <c r="L372" s="197" t="n"/>
      <c r="M372" s="197" t="n"/>
      <c r="N372" s="197" t="n"/>
      <c r="O372" s="197" t="n"/>
      <c r="P372" s="197" t="n"/>
      <c r="Q372" s="197" t="n"/>
      <c r="R372" s="197" t="n"/>
      <c r="S372" s="197" t="n"/>
      <c r="T372" s="197" t="n"/>
      <c r="U372" s="197" t="n"/>
    </row>
    <row r="373" ht="12.75" customHeight="1" s="198">
      <c r="A373" s="101" t="inlineStr">
        <is>
          <t>Albania</t>
        </is>
      </c>
      <c r="B373" s="62">
        <f t="array" ref="B373">INDEX(Countries!$D$2:$D$255, MATCH(A373, Countries!$B$2:$B$255, 0))
</f>
        <v/>
      </c>
      <c r="C373" s="89" t="inlineStr">
        <is>
          <t>Seagrass</t>
        </is>
      </c>
      <c r="D373" s="54">
        <f t="array" ref="D373">if($C373="Mangrove",index('Mangrove extent'!$A$5:$X$128,match($A373,'Mangrove extent'!$A$5:$A1000,0),match('Mangrove extent'!$B$4,'Mangrove extent'!$A$5:$X$5,0)), if($C373="Seagrass", index('Seagrass extent'!$A$5:$I$257,match($A373,'Seagrass extent'!$A$5:$A1000,0),match('Seagrass extent'!$B$4,'Seagrass extent'!$A$5:$I$5,0)),"" ))</f>
        <v/>
      </c>
      <c r="E373" s="54">
        <f t="array" ref="E373">if($C373="Mangrove",index('Mangrove extent'!$A$5:$X1000,match($A373,'Mangrove extent'!$A$5:$A1000,0),match('Mangrove extent'!$C$4,'Mangrove extent'!$A$5:$X$5,0)), if($C373="Seagrass", "NoData", IF($C373="Salt marsh", "NoData")))</f>
        <v/>
      </c>
      <c r="F373" s="54">
        <f t="array" ref="F373">if($C373="Mangrove",index('Mangrove protected area'!$A$5:$AG1000,match($A373,'Mangrove protected area'!$A$5:$A1000,0),match('Mangrove protected area'!$B$4,'Mangrove protected area'!$A$5:$AG$5,0)), "NoData")</f>
        <v/>
      </c>
      <c r="G373" s="101" t="inlineStr">
        <is>
          <t>Seagrass extent from WCMC</t>
        </is>
      </c>
      <c r="H373" s="101" t="n"/>
      <c r="I373" s="101" t="n"/>
      <c r="J373" s="197" t="n"/>
      <c r="K373" s="197" t="n"/>
      <c r="L373" s="197" t="n"/>
      <c r="M373" s="197" t="n"/>
      <c r="N373" s="197" t="n"/>
      <c r="O373" s="197" t="n"/>
      <c r="P373" s="197" t="n"/>
      <c r="Q373" s="197" t="n"/>
      <c r="R373" s="197" t="n"/>
      <c r="S373" s="197" t="n"/>
      <c r="T373" s="197" t="n"/>
      <c r="U373" s="197" t="n"/>
    </row>
    <row r="374" ht="12.75" customHeight="1" s="198">
      <c r="A374" s="101" t="inlineStr">
        <is>
          <t>Algeria</t>
        </is>
      </c>
      <c r="B374" s="62">
        <f t="array" ref="B374">INDEX(Countries!$D$2:$D$255, MATCH(A374, Countries!$B$2:$B$255, 0))
</f>
        <v/>
      </c>
      <c r="C374" s="89" t="inlineStr">
        <is>
          <t>Seagrass</t>
        </is>
      </c>
      <c r="D374" s="54">
        <f t="array" ref="D374">if($C374="Mangrove",index('Mangrove extent'!$A$5:$X$128,match($A374,'Mangrove extent'!$A$5:$A1000,0),match('Mangrove extent'!$B$4,'Mangrove extent'!$A$5:$X$5,0)), if($C374="Seagrass", index('Seagrass extent'!$A$5:$I$257,match($A374,'Seagrass extent'!$A$5:$A1000,0),match('Seagrass extent'!$B$4,'Seagrass extent'!$A$5:$I$5,0)),"" ))</f>
        <v/>
      </c>
      <c r="E374" s="54">
        <f t="array" ref="E374">if($C374="Mangrove",index('Mangrove extent'!$A$5:$X1000,match($A374,'Mangrove extent'!$A$5:$A1000,0),match('Mangrove extent'!$C$4,'Mangrove extent'!$A$5:$X$5,0)), if($C374="Seagrass", "NoData", IF($C374="Salt marsh", "NoData")))</f>
        <v/>
      </c>
      <c r="F374" s="54">
        <f t="array" ref="F374">if($C374="Mangrove",index('Mangrove protected area'!$A$5:$AG1000,match($A374,'Mangrove protected area'!$A$5:$A1000,0),match('Mangrove protected area'!$B$4,'Mangrove protected area'!$A$5:$AG$5,0)), "NoData")</f>
        <v/>
      </c>
      <c r="G374" s="101" t="inlineStr">
        <is>
          <t>Seagrass extent from WCMC</t>
        </is>
      </c>
      <c r="H374" s="101" t="n"/>
      <c r="I374" s="101" t="n"/>
      <c r="J374" s="197" t="n"/>
      <c r="K374" s="197" t="n"/>
      <c r="L374" s="197" t="n"/>
      <c r="M374" s="197" t="n"/>
      <c r="N374" s="197" t="n"/>
      <c r="O374" s="197" t="n"/>
      <c r="P374" s="197" t="n"/>
      <c r="Q374" s="197" t="n"/>
      <c r="R374" s="197" t="n"/>
      <c r="S374" s="197" t="n"/>
      <c r="T374" s="197" t="n"/>
      <c r="U374" s="197" t="n"/>
    </row>
    <row r="375" ht="12.75" customHeight="1" s="198">
      <c r="A375" s="101" t="inlineStr">
        <is>
          <t>Sweden</t>
        </is>
      </c>
      <c r="B375" s="62">
        <f t="array" ref="B375">INDEX(Countries!$D$2:$D$255, MATCH(A375, Countries!$B$2:$B$255, 0))
</f>
        <v/>
      </c>
      <c r="C375" s="89" t="inlineStr">
        <is>
          <t>Seagrass</t>
        </is>
      </c>
      <c r="D375" s="54">
        <f t="array" ref="D375">if($C375="Mangrove",index('Mangrove extent'!$A$5:$X$128,match($A375,'Mangrove extent'!$A$5:$A1000,0),match('Mangrove extent'!$B$4,'Mangrove extent'!$A$5:$X$5,0)), if($C375="Seagrass", index('Seagrass extent'!$A$5:$I$257,match($A375,'Seagrass extent'!$A$5:$A1000,0),match('Seagrass extent'!$B$4,'Seagrass extent'!$A$5:$I$5,0)),"" ))</f>
        <v/>
      </c>
      <c r="E375" s="54">
        <f t="array" ref="E375">if($C375="Mangrove",index('Mangrove extent'!$A$5:$X1000,match($A375,'Mangrove extent'!$A$5:$A1000,0),match('Mangrove extent'!$C$4,'Mangrove extent'!$A$5:$X$5,0)), if($C375="Seagrass", "NoData", IF($C375="Salt marsh", "NoData")))</f>
        <v/>
      </c>
      <c r="F375" s="54">
        <f t="array" ref="F375">if($C375="Mangrove",index('Mangrove protected area'!$A$5:$AG1000,match($A375,'Mangrove protected area'!$A$5:$A1000,0),match('Mangrove protected area'!$B$4,'Mangrove protected area'!$A$5:$AG$5,0)), "NoData")</f>
        <v/>
      </c>
      <c r="G375" s="101" t="inlineStr">
        <is>
          <t>Seagrass extent from WCMC</t>
        </is>
      </c>
      <c r="H375" s="101" t="n"/>
      <c r="I375" s="101" t="n"/>
      <c r="J375" s="197" t="n"/>
      <c r="K375" s="197" t="n"/>
      <c r="L375" s="197" t="n"/>
      <c r="M375" s="197" t="n"/>
      <c r="N375" s="197" t="n"/>
      <c r="O375" s="197" t="n"/>
      <c r="P375" s="197" t="n"/>
      <c r="Q375" s="197" t="n"/>
      <c r="R375" s="197" t="n"/>
      <c r="S375" s="197" t="n"/>
      <c r="T375" s="197" t="n"/>
      <c r="U375" s="197" t="n"/>
    </row>
    <row r="376" ht="12.75" customHeight="1" s="198">
      <c r="A376" s="101" t="inlineStr">
        <is>
          <t>Israel</t>
        </is>
      </c>
      <c r="B376" s="62">
        <f t="array" ref="B376">INDEX(Countries!$D$2:$D$255, MATCH(A376, Countries!$B$2:$B$255, 0))
</f>
        <v/>
      </c>
      <c r="C376" s="89" t="inlineStr">
        <is>
          <t>Seagrass</t>
        </is>
      </c>
      <c r="D376" s="54">
        <f t="array" ref="D376">if($C376="Mangrove",index('Mangrove extent'!$A$5:$X$128,match($A376,'Mangrove extent'!$A$5:$A1000,0),match('Mangrove extent'!$B$4,'Mangrove extent'!$A$5:$X$5,0)), if($C376="Seagrass", index('Seagrass extent'!$A$5:$I$257,match($A376,'Seagrass extent'!$A$5:$A1000,0),match('Seagrass extent'!$B$4,'Seagrass extent'!$A$5:$I$5,0)),"" ))</f>
        <v/>
      </c>
      <c r="E376" s="54">
        <f t="array" ref="E376">if($C376="Mangrove",index('Mangrove extent'!$A$5:$X1000,match($A376,'Mangrove extent'!$A$5:$A1000,0),match('Mangrove extent'!$C$4,'Mangrove extent'!$A$5:$X$5,0)), if($C376="Seagrass", "NoData", IF($C376="Salt marsh", "NoData")))</f>
        <v/>
      </c>
      <c r="F376" s="54">
        <f t="array" ref="F376">if($C376="Mangrove",index('Mangrove protected area'!$A$5:$AG1000,match($A376,'Mangrove protected area'!$A$5:$A1000,0),match('Mangrove protected area'!$B$4,'Mangrove protected area'!$A$5:$AG$5,0)), "NoData")</f>
        <v/>
      </c>
      <c r="G376" s="101" t="inlineStr">
        <is>
          <t>Seagrass extent from WCMC</t>
        </is>
      </c>
      <c r="H376" s="101" t="n"/>
      <c r="I376" s="101" t="n"/>
      <c r="J376" s="197" t="n"/>
      <c r="K376" s="197" t="n"/>
      <c r="L376" s="197" t="n"/>
      <c r="M376" s="197" t="n"/>
      <c r="N376" s="197" t="n"/>
      <c r="O376" s="197" t="n"/>
      <c r="P376" s="197" t="n"/>
      <c r="Q376" s="197" t="n"/>
      <c r="R376" s="197" t="n"/>
      <c r="S376" s="197" t="n"/>
      <c r="T376" s="197" t="n"/>
      <c r="U376" s="197" t="n"/>
    </row>
    <row r="377" ht="12.75" customHeight="1" s="198">
      <c r="A377" s="101" t="inlineStr">
        <is>
          <t>Montserrat</t>
        </is>
      </c>
      <c r="B377" s="62">
        <f t="array" ref="B377">INDEX(Countries!$D$2:$D$255, MATCH(A377, Countries!$B$2:$B$255, 0))
</f>
        <v/>
      </c>
      <c r="C377" s="89" t="inlineStr">
        <is>
          <t>Seagrass</t>
        </is>
      </c>
      <c r="D377" s="54">
        <f t="array" ref="D377">if($C377="Mangrove",index('Mangrove extent'!$A$5:$X$128,match($A377,'Mangrove extent'!$A$5:$A1000,0),match('Mangrove extent'!$B$4,'Mangrove extent'!$A$5:$X$5,0)), if($C377="Seagrass", index('Seagrass extent'!$A$5:$I$257,match($A377,'Seagrass extent'!$A$5:$A1000,0),match('Seagrass extent'!$B$4,'Seagrass extent'!$A$5:$I$5,0)),"" ))</f>
        <v/>
      </c>
      <c r="E377" s="54">
        <f t="array" ref="E377">if($C377="Mangrove",index('Mangrove extent'!$A$5:$X1000,match($A377,'Mangrove extent'!$A$5:$A1000,0),match('Mangrove extent'!$C$4,'Mangrove extent'!$A$5:$X$5,0)), if($C377="Seagrass", "NoData", IF($C377="Salt marsh", "NoData")))</f>
        <v/>
      </c>
      <c r="F377" s="54">
        <f t="array" ref="F377">if($C377="Mangrove",index('Mangrove protected area'!$A$5:$AG1000,match($A377,'Mangrove protected area'!$A$5:$A1000,0),match('Mangrove protected area'!$B$4,'Mangrove protected area'!$A$5:$AG$5,0)), "NoData")</f>
        <v/>
      </c>
      <c r="G377" s="101" t="inlineStr">
        <is>
          <t>Seagrass extent from WCMC</t>
        </is>
      </c>
      <c r="H377" s="101" t="n"/>
      <c r="I377" s="101" t="n"/>
      <c r="J377" s="197" t="n"/>
      <c r="K377" s="197" t="n"/>
      <c r="L377" s="197" t="n"/>
      <c r="M377" s="197" t="n"/>
      <c r="N377" s="197" t="n"/>
      <c r="O377" s="197" t="n"/>
      <c r="P377" s="197" t="n"/>
      <c r="Q377" s="197" t="n"/>
      <c r="R377" s="197" t="n"/>
      <c r="S377" s="197" t="n"/>
      <c r="T377" s="197" t="n"/>
      <c r="U377" s="197" t="n"/>
    </row>
    <row r="378" ht="12.75" customHeight="1" s="198">
      <c r="A378" s="101" t="inlineStr">
        <is>
          <t>Libya</t>
        </is>
      </c>
      <c r="B378" s="62">
        <f t="array" ref="B378">INDEX(Countries!$D$2:$D$255, MATCH(A378, Countries!$B$2:$B$255, 0))
</f>
        <v/>
      </c>
      <c r="C378" s="89" t="inlineStr">
        <is>
          <t>Seagrass</t>
        </is>
      </c>
      <c r="D378" s="54">
        <f t="array" ref="D378">if($C378="Mangrove",index('Mangrove extent'!$A$5:$X$128,match($A378,'Mangrove extent'!$A$5:$A1000,0),match('Mangrove extent'!$B$4,'Mangrove extent'!$A$5:$X$5,0)), if($C378="Seagrass", index('Seagrass extent'!$A$5:$I$257,match($A378,'Seagrass extent'!$A$5:$A1000,0),match('Seagrass extent'!$B$4,'Seagrass extent'!$A$5:$I$5,0)),"" ))</f>
        <v/>
      </c>
      <c r="E378" s="54">
        <f t="array" ref="E378">if($C378="Mangrove",index('Mangrove extent'!$A$5:$X1000,match($A378,'Mangrove extent'!$A$5:$A1000,0),match('Mangrove extent'!$C$4,'Mangrove extent'!$A$5:$X$5,0)), if($C378="Seagrass", "NoData", IF($C378="Salt marsh", "NoData")))</f>
        <v/>
      </c>
      <c r="F378" s="54">
        <f t="array" ref="F378">if($C378="Mangrove",index('Mangrove protected area'!$A$5:$AG1000,match($A378,'Mangrove protected area'!$A$5:$A1000,0),match('Mangrove protected area'!$B$4,'Mangrove protected area'!$A$5:$AG$5,0)), "NoData")</f>
        <v/>
      </c>
      <c r="G378" s="101" t="inlineStr">
        <is>
          <t>Seagrass extent from WCMC</t>
        </is>
      </c>
      <c r="H378" s="101" t="n"/>
      <c r="I378" s="101" t="n"/>
      <c r="J378" s="197" t="n"/>
      <c r="K378" s="197" t="n"/>
      <c r="L378" s="197" t="n"/>
      <c r="M378" s="197" t="n"/>
      <c r="N378" s="197" t="n"/>
      <c r="O378" s="197" t="n"/>
      <c r="P378" s="197" t="n"/>
      <c r="Q378" s="197" t="n"/>
      <c r="R378" s="197" t="n"/>
      <c r="S378" s="197" t="n"/>
      <c r="T378" s="197" t="n"/>
      <c r="U378" s="197" t="n"/>
    </row>
    <row r="379" ht="12.75" customHeight="1" s="198">
      <c r="A379" s="101" t="inlineStr">
        <is>
          <t>Netherlands</t>
        </is>
      </c>
      <c r="B379" s="62">
        <f t="array" ref="B379">INDEX(Countries!$D$2:$D$255, MATCH(A379, Countries!$B$2:$B$255, 0))
</f>
        <v/>
      </c>
      <c r="C379" s="89" t="inlineStr">
        <is>
          <t>Seagrass</t>
        </is>
      </c>
      <c r="D379" s="54">
        <f t="array" ref="D379">if($C379="Mangrove",index('Mangrove extent'!$A$5:$X$128,match($A379,'Mangrove extent'!$A$5:$A1000,0),match('Mangrove extent'!$B$4,'Mangrove extent'!$A$5:$X$5,0)), if($C379="Seagrass", index('Seagrass extent'!$A$5:$I$257,match($A379,'Seagrass extent'!$A$5:$A1000,0),match('Seagrass extent'!$B$4,'Seagrass extent'!$A$5:$I$5,0)),"" ))</f>
        <v/>
      </c>
      <c r="E379" s="54">
        <f t="array" ref="E379">if($C379="Mangrove",index('Mangrove extent'!$A$5:$X1000,match($A379,'Mangrove extent'!$A$5:$A1000,0),match('Mangrove extent'!$C$4,'Mangrove extent'!$A$5:$X$5,0)), if($C379="Seagrass", "NoData", IF($C379="Salt marsh", "NoData")))</f>
        <v/>
      </c>
      <c r="F379" s="54">
        <f t="array" ref="F379">if($C379="Mangrove",index('Mangrove protected area'!$A$5:$AG1000,match($A379,'Mangrove protected area'!$A$5:$A1000,0),match('Mangrove protected area'!$B$4,'Mangrove protected area'!$A$5:$AG$5,0)), "NoData")</f>
        <v/>
      </c>
      <c r="G379" s="101" t="inlineStr">
        <is>
          <t>Seagrass extent from WCMC</t>
        </is>
      </c>
      <c r="H379" s="101" t="n"/>
      <c r="I379" s="101" t="n"/>
      <c r="J379" s="197" t="n"/>
      <c r="K379" s="197" t="n"/>
      <c r="L379" s="197" t="n"/>
      <c r="M379" s="197" t="n"/>
      <c r="N379" s="197" t="n"/>
      <c r="O379" s="197" t="n"/>
      <c r="P379" s="197" t="n"/>
      <c r="Q379" s="197" t="n"/>
      <c r="R379" s="197" t="n"/>
      <c r="S379" s="197" t="n"/>
      <c r="T379" s="197" t="n"/>
      <c r="U379" s="197" t="n"/>
    </row>
    <row r="380" ht="12.75" customHeight="1" s="198">
      <c r="A380" s="101" t="inlineStr">
        <is>
          <t>Poland</t>
        </is>
      </c>
      <c r="B380" s="62">
        <f t="array" ref="B380">INDEX(Countries!$D$2:$D$255, MATCH(A380, Countries!$B$2:$B$255, 0))
</f>
        <v/>
      </c>
      <c r="C380" s="89" t="inlineStr">
        <is>
          <t>Seagrass</t>
        </is>
      </c>
      <c r="D380" s="54">
        <f t="array" ref="D380">if($C380="Mangrove",index('Mangrove extent'!$A$5:$X$128,match($A380,'Mangrove extent'!$A$5:$A1000,0),match('Mangrove extent'!$B$4,'Mangrove extent'!$A$5:$X$5,0)), if($C380="Seagrass", index('Seagrass extent'!$A$5:$I$257,match($A380,'Seagrass extent'!$A$5:$A1000,0),match('Seagrass extent'!$B$4,'Seagrass extent'!$A$5:$I$5,0)),"" ))</f>
        <v/>
      </c>
      <c r="E380" s="54">
        <f t="array" ref="E380">if($C380="Mangrove",index('Mangrove extent'!$A$5:$X1000,match($A380,'Mangrove extent'!$A$5:$A1000,0),match('Mangrove extent'!$C$4,'Mangrove extent'!$A$5:$X$5,0)), if($C380="Seagrass", "NoData", IF($C380="Salt marsh", "NoData")))</f>
        <v/>
      </c>
      <c r="F380" s="54">
        <f t="array" ref="F380">if($C380="Mangrove",index('Mangrove protected area'!$A$5:$AG1000,match($A380,'Mangrove protected area'!$A$5:$A1000,0),match('Mangrove protected area'!$B$4,'Mangrove protected area'!$A$5:$AG$5,0)), "NoData")</f>
        <v/>
      </c>
      <c r="G380" s="101" t="inlineStr">
        <is>
          <t>Seagrass extent from WCMC</t>
        </is>
      </c>
      <c r="H380" s="101" t="n"/>
      <c r="I380" s="101" t="n"/>
      <c r="J380" s="197" t="n"/>
      <c r="K380" s="197" t="n"/>
      <c r="L380" s="197" t="n"/>
      <c r="M380" s="197" t="n"/>
      <c r="N380" s="197" t="n"/>
      <c r="O380" s="197" t="n"/>
      <c r="P380" s="197" t="n"/>
      <c r="Q380" s="197" t="n"/>
      <c r="R380" s="197" t="n"/>
      <c r="S380" s="197" t="n"/>
      <c r="T380" s="197" t="n"/>
      <c r="U380" s="197" t="n"/>
    </row>
    <row r="381" ht="12.75" customHeight="1" s="198">
      <c r="A381" s="101" t="inlineStr">
        <is>
          <t>Turkey</t>
        </is>
      </c>
      <c r="B381" s="62">
        <f t="array" ref="B381">INDEX(Countries!$D$2:$D$255, MATCH(A381, Countries!$B$2:$B$255, 0))
</f>
        <v/>
      </c>
      <c r="C381" s="89" t="inlineStr">
        <is>
          <t>Seagrass</t>
        </is>
      </c>
      <c r="D381" s="54">
        <f t="array" ref="D381">if($C381="Mangrove",index('Mangrove extent'!$A$5:$X$128,match($A381,'Mangrove extent'!$A$5:$A1000,0),match('Mangrove extent'!$B$4,'Mangrove extent'!$A$5:$X$5,0)), if($C381="Seagrass", index('Seagrass extent'!$A$5:$I$257,match($A381,'Seagrass extent'!$A$5:$A1000,0),match('Seagrass extent'!$B$4,'Seagrass extent'!$A$5:$I$5,0)),"" ))</f>
        <v/>
      </c>
      <c r="E381" s="54">
        <f t="array" ref="E381">if($C381="Mangrove",index('Mangrove extent'!$A$5:$X1000,match($A381,'Mangrove extent'!$A$5:$A1000,0),match('Mangrove extent'!$C$4,'Mangrove extent'!$A$5:$X$5,0)), if($C381="Seagrass", "NoData", IF($C381="Salt marsh", "NoData")))</f>
        <v/>
      </c>
      <c r="F381" s="54">
        <f t="array" ref="F381">if($C381="Mangrove",index('Mangrove protected area'!$A$5:$AG1000,match($A381,'Mangrove protected area'!$A$5:$A1000,0),match('Mangrove protected area'!$B$4,'Mangrove protected area'!$A$5:$AG$5,0)), "NoData")</f>
        <v/>
      </c>
      <c r="G381" s="101" t="inlineStr">
        <is>
          <t>Seagrass extent from WCMC</t>
        </is>
      </c>
      <c r="H381" s="101" t="n"/>
      <c r="I381" s="101" t="n"/>
      <c r="J381" s="197" t="n"/>
      <c r="K381" s="197" t="n"/>
      <c r="L381" s="197" t="n"/>
      <c r="M381" s="197" t="n"/>
      <c r="N381" s="197" t="n"/>
      <c r="O381" s="197" t="n"/>
      <c r="P381" s="197" t="n"/>
      <c r="Q381" s="197" t="n"/>
      <c r="R381" s="197" t="n"/>
      <c r="S381" s="197" t="n"/>
      <c r="T381" s="197" t="n"/>
      <c r="U381" s="197" t="n"/>
    </row>
    <row r="382" ht="12.75" customHeight="1" s="198">
      <c r="A382" s="101" t="inlineStr">
        <is>
          <t>Jordan</t>
        </is>
      </c>
      <c r="B382" s="62">
        <f t="array" ref="B382">INDEX(Countries!$D$2:$D$255, MATCH(A382, Countries!$B$2:$B$255, 0))
</f>
        <v/>
      </c>
      <c r="C382" s="89" t="inlineStr">
        <is>
          <t>Seagrass</t>
        </is>
      </c>
      <c r="D382" s="54">
        <f t="array" ref="D382">if($C382="Mangrove",index('Mangrove extent'!$A$5:$X$128,match($A382,'Mangrove extent'!$A$5:$A1000,0),match('Mangrove extent'!$B$4,'Mangrove extent'!$A$5:$X$5,0)), if($C382="Seagrass", index('Seagrass extent'!$A$5:$I$257,match($A382,'Seagrass extent'!$A$5:$A1000,0),match('Seagrass extent'!$B$4,'Seagrass extent'!$A$5:$I$5,0)),"" ))</f>
        <v/>
      </c>
      <c r="E382" s="54">
        <f t="array" ref="E382">if($C382="Mangrove",index('Mangrove extent'!$A$5:$X1000,match($A382,'Mangrove extent'!$A$5:$A1000,0),match('Mangrove extent'!$C$4,'Mangrove extent'!$A$5:$X$5,0)), if($C382="Seagrass", "NoData", IF($C382="Salt marsh", "NoData")))</f>
        <v/>
      </c>
      <c r="F382" s="54">
        <f t="array" ref="F382">if($C382="Mangrove",index('Mangrove protected area'!$A$5:$AG1000,match($A382,'Mangrove protected area'!$A$5:$A1000,0),match('Mangrove protected area'!$B$4,'Mangrove protected area'!$A$5:$AG$5,0)), "NoData")</f>
        <v/>
      </c>
      <c r="G382" s="101" t="inlineStr">
        <is>
          <t>Seagrass extent from WCMC</t>
        </is>
      </c>
      <c r="H382" s="101" t="n"/>
      <c r="I382" s="101" t="n"/>
      <c r="J382" s="197" t="n"/>
      <c r="K382" s="197" t="n"/>
      <c r="L382" s="197" t="n"/>
      <c r="M382" s="197" t="n"/>
      <c r="N382" s="197" t="n"/>
      <c r="O382" s="197" t="n"/>
      <c r="P382" s="197" t="n"/>
      <c r="Q382" s="197" t="n"/>
      <c r="R382" s="197" t="n"/>
      <c r="S382" s="197" t="n"/>
      <c r="T382" s="197" t="n"/>
      <c r="U382" s="197" t="n"/>
    </row>
    <row r="383" ht="12.75" customHeight="1" s="198">
      <c r="A383" s="101" t="inlineStr">
        <is>
          <t>Slovenia</t>
        </is>
      </c>
      <c r="B383" s="62">
        <f t="array" ref="B383">INDEX(Countries!$D$2:$D$255, MATCH(A383, Countries!$B$2:$B$255, 0))
</f>
        <v/>
      </c>
      <c r="C383" s="89" t="inlineStr">
        <is>
          <t>Seagrass</t>
        </is>
      </c>
      <c r="D383" s="54">
        <f t="array" ref="D383">if($C383="Mangrove",index('Mangrove extent'!$A$5:$X$128,match($A383,'Mangrove extent'!$A$5:$A1000,0),match('Mangrove extent'!$B$4,'Mangrove extent'!$A$5:$X$5,0)), if($C383="Seagrass", index('Seagrass extent'!$A$5:$I$257,match($A383,'Seagrass extent'!$A$5:$A1000,0),match('Seagrass extent'!$B$4,'Seagrass extent'!$A$5:$I$5,0)),"" ))</f>
        <v/>
      </c>
      <c r="E383" s="54">
        <f t="array" ref="E383">if($C383="Mangrove",index('Mangrove extent'!$A$5:$X1000,match($A383,'Mangrove extent'!$A$5:$A1000,0),match('Mangrove extent'!$C$4,'Mangrove extent'!$A$5:$X$5,0)), if($C383="Seagrass", "NoData", IF($C383="Salt marsh", "NoData")))</f>
        <v/>
      </c>
      <c r="F383" s="54">
        <f t="array" ref="F383">if($C383="Mangrove",index('Mangrove protected area'!$A$5:$AG1000,match($A383,'Mangrove protected area'!$A$5:$A1000,0),match('Mangrove protected area'!$B$4,'Mangrove protected area'!$A$5:$AG$5,0)), "NoData")</f>
        <v/>
      </c>
      <c r="G383" s="101" t="inlineStr">
        <is>
          <t>Seagrass extent from WCMC</t>
        </is>
      </c>
      <c r="H383" s="101" t="n"/>
      <c r="I383" s="101" t="n"/>
      <c r="J383" s="197" t="n"/>
      <c r="K383" s="197" t="n"/>
      <c r="L383" s="197" t="n"/>
      <c r="M383" s="197" t="n"/>
      <c r="N383" s="197" t="n"/>
      <c r="O383" s="197" t="n"/>
      <c r="P383" s="197" t="n"/>
      <c r="Q383" s="197" t="n"/>
      <c r="R383" s="197" t="n"/>
      <c r="S383" s="197" t="n"/>
      <c r="T383" s="197" t="n"/>
      <c r="U383" s="197" t="n"/>
    </row>
    <row r="384" ht="12.75" customHeight="1" s="198">
      <c r="A384" s="101" t="inlineStr">
        <is>
          <t>Argentina</t>
        </is>
      </c>
      <c r="B384" s="62">
        <f t="array" ref="B384">INDEX(Countries!$D$2:$D$255, MATCH(A384, Countries!$B$2:$B$255, 0))
</f>
        <v/>
      </c>
      <c r="C384" s="89" t="inlineStr">
        <is>
          <t>Seagrass</t>
        </is>
      </c>
      <c r="D384" s="54">
        <f t="array" ref="D384">if($C384="Mangrove",index('Mangrove extent'!$A$5:$X$128,match($A384,'Mangrove extent'!$A$5:$A1000,0),match('Mangrove extent'!$B$4,'Mangrove extent'!$A$5:$X$5,0)), if($C384="Seagrass", index('Seagrass extent'!$A$5:$I$257,match($A384,'Seagrass extent'!$A$5:$A1000,0),match('Seagrass extent'!$B$4,'Seagrass extent'!$A$5:$I$5,0)),"" ))</f>
        <v/>
      </c>
      <c r="E384" s="54">
        <f t="array" ref="E384">if($C384="Mangrove",index('Mangrove extent'!$A$5:$X1000,match($A384,'Mangrove extent'!$A$5:$A1000,0),match('Mangrove extent'!$C$4,'Mangrove extent'!$A$5:$X$5,0)), if($C384="Seagrass", "NoData", IF($C384="Salt marsh", "NoData")))</f>
        <v/>
      </c>
      <c r="F384" s="54">
        <f t="array" ref="F384">if($C384="Mangrove",index('Mangrove protected area'!$A$5:$AG1000,match($A384,'Mangrove protected area'!$A$5:$A1000,0),match('Mangrove protected area'!$B$4,'Mangrove protected area'!$A$5:$AG$5,0)), "NoData")</f>
        <v/>
      </c>
      <c r="G384" s="101" t="inlineStr">
        <is>
          <t>Seagrass extent from WCMC</t>
        </is>
      </c>
      <c r="H384" s="101" t="n"/>
      <c r="I384" s="101" t="n"/>
      <c r="J384" s="197" t="n"/>
      <c r="K384" s="197" t="n"/>
      <c r="L384" s="197" t="n"/>
      <c r="M384" s="197" t="n"/>
      <c r="N384" s="197" t="n"/>
      <c r="O384" s="197" t="n"/>
      <c r="P384" s="197" t="n"/>
      <c r="Q384" s="197" t="n"/>
      <c r="R384" s="197" t="n"/>
      <c r="S384" s="197" t="n"/>
      <c r="T384" s="197" t="n"/>
      <c r="U384" s="197" t="n"/>
    </row>
    <row r="385" ht="12.75" customHeight="1" s="198">
      <c r="A385" s="101" t="inlineStr">
        <is>
          <t>Azerbaijan</t>
        </is>
      </c>
      <c r="B385" s="62">
        <f t="array" ref="B385">INDEX(Countries!$D$2:$D$255, MATCH(A385, Countries!$B$2:$B$255, 0))
</f>
        <v/>
      </c>
      <c r="C385" s="89" t="inlineStr">
        <is>
          <t>Seagrass</t>
        </is>
      </c>
      <c r="D385" s="54">
        <f t="array" ref="D385">if($C385="Mangrove",index('Mangrove extent'!$A$5:$X$128,match($A385,'Mangrove extent'!$A$5:$A1000,0),match('Mangrove extent'!$B$4,'Mangrove extent'!$A$5:$X$5,0)), if($C385="Seagrass", index('Seagrass extent'!$A$5:$I$257,match($A385,'Seagrass extent'!$A$5:$A1000,0),match('Seagrass extent'!$B$4,'Seagrass extent'!$A$5:$I$5,0)),"" ))</f>
        <v/>
      </c>
      <c r="E385" s="54">
        <f t="array" ref="E385">if($C385="Mangrove",index('Mangrove extent'!$A$5:$X1000,match($A385,'Mangrove extent'!$A$5:$A1000,0),match('Mangrove extent'!$C$4,'Mangrove extent'!$A$5:$X$5,0)), if($C385="Seagrass", "NoData", IF($C385="Salt marsh", "NoData")))</f>
        <v/>
      </c>
      <c r="F385" s="54">
        <f t="array" ref="F385">if($C385="Mangrove",index('Mangrove protected area'!$A$5:$AG1000,match($A385,'Mangrove protected area'!$A$5:$A1000,0),match('Mangrove protected area'!$B$4,'Mangrove protected area'!$A$5:$AG$5,0)), "NoData")</f>
        <v/>
      </c>
      <c r="G385" s="101" t="inlineStr">
        <is>
          <t>Seagrass extent from WCMC</t>
        </is>
      </c>
      <c r="H385" s="101" t="n"/>
      <c r="I385" s="101" t="n"/>
      <c r="J385" s="197" t="n"/>
      <c r="K385" s="197" t="n"/>
      <c r="L385" s="197" t="n"/>
      <c r="M385" s="197" t="n"/>
      <c r="N385" s="197" t="n"/>
      <c r="O385" s="197" t="n"/>
      <c r="P385" s="197" t="n"/>
      <c r="Q385" s="197" t="n"/>
      <c r="R385" s="197" t="n"/>
      <c r="S385" s="197" t="n"/>
      <c r="T385" s="197" t="n"/>
      <c r="U385" s="197" t="n"/>
    </row>
    <row r="386" ht="12.75" customHeight="1" s="198">
      <c r="A386" s="101" t="inlineStr">
        <is>
          <t>Belgium</t>
        </is>
      </c>
      <c r="B386" s="62">
        <f t="array" ref="B386">INDEX(Countries!$D$2:$D$255, MATCH(A386, Countries!$B$2:$B$255, 0))
</f>
        <v/>
      </c>
      <c r="C386" s="89" t="inlineStr">
        <is>
          <t>Seagrass</t>
        </is>
      </c>
      <c r="D386" s="54">
        <f t="array" ref="D386">if($C386="Mangrove",index('Mangrove extent'!$A$5:$X$128,match($A386,'Mangrove extent'!$A$5:$A1000,0),match('Mangrove extent'!$B$4,'Mangrove extent'!$A$5:$X$5,0)), if($C386="Seagrass", index('Seagrass extent'!$A$5:$I$257,match($A386,'Seagrass extent'!$A$5:$A1000,0),match('Seagrass extent'!$B$4,'Seagrass extent'!$A$5:$I$5,0)),"" ))</f>
        <v/>
      </c>
      <c r="E386" s="54">
        <f t="array" ref="E386">if($C386="Mangrove",index('Mangrove extent'!$A$5:$X1000,match($A386,'Mangrove extent'!$A$5:$A1000,0),match('Mangrove extent'!$C$4,'Mangrove extent'!$A$5:$X$5,0)), if($C386="Seagrass", "NoData", IF($C386="Salt marsh", "NoData")))</f>
        <v/>
      </c>
      <c r="F386" s="54">
        <f t="array" ref="F386">if($C386="Mangrove",index('Mangrove protected area'!$A$5:$AG1000,match($A386,'Mangrove protected area'!$A$5:$A1000,0),match('Mangrove protected area'!$B$4,'Mangrove protected area'!$A$5:$AG$5,0)), "NoData")</f>
        <v/>
      </c>
      <c r="G386" s="101" t="inlineStr">
        <is>
          <t>Seagrass extent from WCMC</t>
        </is>
      </c>
      <c r="H386" s="101" t="n"/>
      <c r="I386" s="101" t="n"/>
      <c r="J386" s="197" t="n"/>
      <c r="K386" s="197" t="n"/>
      <c r="L386" s="197" t="n"/>
      <c r="M386" s="197" t="n"/>
      <c r="N386" s="197" t="n"/>
      <c r="O386" s="197" t="n"/>
      <c r="P386" s="197" t="n"/>
      <c r="Q386" s="197" t="n"/>
      <c r="R386" s="197" t="n"/>
      <c r="S386" s="197" t="n"/>
      <c r="T386" s="197" t="n"/>
      <c r="U386" s="197" t="n"/>
    </row>
    <row r="387" ht="12.75" customHeight="1" s="198">
      <c r="A387" s="101" t="inlineStr">
        <is>
          <t>Bosnia and Herzegovina</t>
        </is>
      </c>
      <c r="B387" s="62">
        <f t="array" ref="B387">INDEX(Countries!$D$2:$D$255, MATCH(A387, Countries!$B$2:$B$255, 0))
</f>
        <v/>
      </c>
      <c r="C387" s="89" t="inlineStr">
        <is>
          <t>Seagrass</t>
        </is>
      </c>
      <c r="D387" s="54">
        <f t="array" ref="D387">if($C387="Mangrove",index('Mangrove extent'!$A$5:$X$128,match($A387,'Mangrove extent'!$A$5:$A1000,0),match('Mangrove extent'!$B$4,'Mangrove extent'!$A$5:$X$5,0)), if($C387="Seagrass", index('Seagrass extent'!$A$5:$I$257,match($A387,'Seagrass extent'!$A$5:$A1000,0),match('Seagrass extent'!$B$4,'Seagrass extent'!$A$5:$I$5,0)),"" ))</f>
        <v/>
      </c>
      <c r="E387" s="54">
        <f t="array" ref="E387">if($C387="Mangrove",index('Mangrove extent'!$A$5:$X1000,match($A387,'Mangrove extent'!$A$5:$A1000,0),match('Mangrove extent'!$C$4,'Mangrove extent'!$A$5:$X$5,0)), if($C387="Seagrass", "NoData", IF($C387="Salt marsh", "NoData")))</f>
        <v/>
      </c>
      <c r="F387" s="54">
        <f t="array" ref="F387">if($C387="Mangrove",index('Mangrove protected area'!$A$5:$AG1000,match($A387,'Mangrove protected area'!$A$5:$A1000,0),match('Mangrove protected area'!$B$4,'Mangrove protected area'!$A$5:$AG$5,0)), "NoData")</f>
        <v/>
      </c>
      <c r="G387" s="101" t="inlineStr">
        <is>
          <t>Seagrass extent from WCMC</t>
        </is>
      </c>
      <c r="H387" s="101" t="n"/>
      <c r="I387" s="101" t="n"/>
      <c r="J387" s="197" t="n"/>
      <c r="K387" s="197" t="n"/>
      <c r="L387" s="197" t="n"/>
      <c r="M387" s="197" t="n"/>
      <c r="N387" s="197" t="n"/>
      <c r="O387" s="197" t="n"/>
      <c r="P387" s="197" t="n"/>
      <c r="Q387" s="197" t="n"/>
      <c r="R387" s="197" t="n"/>
      <c r="S387" s="197" t="n"/>
      <c r="T387" s="197" t="n"/>
      <c r="U387" s="197" t="n"/>
    </row>
    <row r="388" ht="12.75" customHeight="1" s="198">
      <c r="A388" s="101" t="inlineStr">
        <is>
          <t>British Indian Ocean Territory</t>
        </is>
      </c>
      <c r="B388" s="62">
        <f t="array" ref="B388">INDEX(Countries!$D$2:$D$255, MATCH(A388, Countries!$B$2:$B$255, 0))
</f>
        <v/>
      </c>
      <c r="C388" s="89" t="inlineStr">
        <is>
          <t>Seagrass</t>
        </is>
      </c>
      <c r="D388" s="54">
        <f t="array" ref="D388">if($C388="Mangrove",index('Mangrove extent'!$A$5:$X$128,match($A388,'Mangrove extent'!$A$5:$A1000,0),match('Mangrove extent'!$B$4,'Mangrove extent'!$A$5:$X$5,0)), if($C388="Seagrass", index('Seagrass extent'!$A$5:$I$257,match($A388,'Seagrass extent'!$A$5:$A1000,0),match('Seagrass extent'!$B$4,'Seagrass extent'!$A$5:$I$5,0)),"" ))</f>
        <v/>
      </c>
      <c r="E388" s="54">
        <f t="array" ref="E388">if($C388="Mangrove",index('Mangrove extent'!$A$5:$X1000,match($A388,'Mangrove extent'!$A$5:$A1000,0),match('Mangrove extent'!$C$4,'Mangrove extent'!$A$5:$X$5,0)), if($C388="Seagrass", "NoData", IF($C388="Salt marsh", "NoData")))</f>
        <v/>
      </c>
      <c r="F388" s="54">
        <f t="array" ref="F388">if($C388="Mangrove",index('Mangrove protected area'!$A$5:$AG1000,match($A388,'Mangrove protected area'!$A$5:$A1000,0),match('Mangrove protected area'!$B$4,'Mangrove protected area'!$A$5:$AG$5,0)), "NoData")</f>
        <v/>
      </c>
      <c r="G388" s="101" t="inlineStr">
        <is>
          <t>Seagrass extent from WCMC</t>
        </is>
      </c>
      <c r="H388" s="101" t="n"/>
      <c r="I388" s="101" t="n"/>
      <c r="J388" s="197" t="n"/>
      <c r="K388" s="197" t="n"/>
      <c r="L388" s="197" t="n"/>
      <c r="M388" s="197" t="n"/>
      <c r="N388" s="197" t="n"/>
      <c r="O388" s="197" t="n"/>
      <c r="P388" s="197" t="n"/>
      <c r="Q388" s="197" t="n"/>
      <c r="R388" s="197" t="n"/>
      <c r="S388" s="197" t="n"/>
      <c r="T388" s="197" t="n"/>
      <c r="U388" s="197" t="n"/>
    </row>
    <row r="389" ht="12.75" customHeight="1" s="198">
      <c r="A389" s="101" t="inlineStr">
        <is>
          <t>Bulgaria</t>
        </is>
      </c>
      <c r="B389" s="62">
        <f t="array" ref="B389">INDEX(Countries!$D$2:$D$255, MATCH(A389, Countries!$B$2:$B$255, 0))
</f>
        <v/>
      </c>
      <c r="C389" s="89" t="inlineStr">
        <is>
          <t>Seagrass</t>
        </is>
      </c>
      <c r="D389" s="54">
        <f t="array" ref="D389">if($C389="Mangrove",index('Mangrove extent'!$A$5:$X$128,match($A389,'Mangrove extent'!$A$5:$A1000,0),match('Mangrove extent'!$B$4,'Mangrove extent'!$A$5:$X$5,0)), if($C389="Seagrass", index('Seagrass extent'!$A$5:$I$257,match($A389,'Seagrass extent'!$A$5:$A1000,0),match('Seagrass extent'!$B$4,'Seagrass extent'!$A$5:$I$5,0)),"" ))</f>
        <v/>
      </c>
      <c r="E389" s="54">
        <f t="array" ref="E389">if($C389="Mangrove",index('Mangrove extent'!$A$5:$X1000,match($A389,'Mangrove extent'!$A$5:$A1000,0),match('Mangrove extent'!$C$4,'Mangrove extent'!$A$5:$X$5,0)), if($C389="Seagrass", "NoData", IF($C389="Salt marsh", "NoData")))</f>
        <v/>
      </c>
      <c r="F389" s="54">
        <f t="array" ref="F389">if($C389="Mangrove",index('Mangrove protected area'!$A$5:$AG1000,match($A389,'Mangrove protected area'!$A$5:$A1000,0),match('Mangrove protected area'!$B$4,'Mangrove protected area'!$A$5:$AG$5,0)), "NoData")</f>
        <v/>
      </c>
      <c r="G389" s="101" t="inlineStr">
        <is>
          <t>Seagrass extent from WCMC</t>
        </is>
      </c>
      <c r="H389" s="101" t="n"/>
      <c r="I389" s="101" t="n"/>
      <c r="J389" s="197" t="n"/>
      <c r="K389" s="197" t="n"/>
      <c r="L389" s="197" t="n"/>
      <c r="M389" s="197" t="n"/>
      <c r="N389" s="197" t="n"/>
      <c r="O389" s="197" t="n"/>
      <c r="P389" s="197" t="n"/>
      <c r="Q389" s="197" t="n"/>
      <c r="R389" s="197" t="n"/>
      <c r="S389" s="197" t="n"/>
      <c r="T389" s="197" t="n"/>
      <c r="U389" s="197" t="n"/>
    </row>
    <row r="390" ht="12.75" customHeight="1" s="198">
      <c r="A390" s="101" t="inlineStr">
        <is>
          <t>Cabo Verde</t>
        </is>
      </c>
      <c r="B390" s="62">
        <f t="array" ref="B390">INDEX(Countries!$D$2:$D$255, MATCH(A390, Countries!$B$2:$B$255, 0))
</f>
        <v/>
      </c>
      <c r="C390" s="89" t="inlineStr">
        <is>
          <t>Seagrass</t>
        </is>
      </c>
      <c r="D390" s="54">
        <f t="array" ref="D390">if($C390="Mangrove",index('Mangrove extent'!$A$5:$X$128,match($A390,'Mangrove extent'!$A$5:$A1000,0),match('Mangrove extent'!$B$4,'Mangrove extent'!$A$5:$X$5,0)), if($C390="Seagrass", index('Seagrass extent'!$A$5:$I$257,match($A390,'Seagrass extent'!$A$5:$A1000,0),match('Seagrass extent'!$B$4,'Seagrass extent'!$A$5:$I$5,0)),"" ))</f>
        <v/>
      </c>
      <c r="E390" s="54">
        <f t="array" ref="E390">if($C390="Mangrove",index('Mangrove extent'!$A$5:$X1000,match($A390,'Mangrove extent'!$A$5:$A1000,0),match('Mangrove extent'!$C$4,'Mangrove extent'!$A$5:$X$5,0)), if($C390="Seagrass", "NoData", IF($C390="Salt marsh", "NoData")))</f>
        <v/>
      </c>
      <c r="F390" s="54">
        <f t="array" ref="F390">if($C390="Mangrove",index('Mangrove protected area'!$A$5:$AG1000,match($A390,'Mangrove protected area'!$A$5:$A1000,0),match('Mangrove protected area'!$B$4,'Mangrove protected area'!$A$5:$AG$5,0)), "NoData")</f>
        <v/>
      </c>
      <c r="G390" s="101" t="inlineStr">
        <is>
          <t>Seagrass extent from WCMC</t>
        </is>
      </c>
      <c r="H390" s="101" t="n"/>
      <c r="I390" s="101" t="n"/>
      <c r="J390" s="197" t="n"/>
      <c r="K390" s="197" t="n"/>
      <c r="L390" s="197" t="n"/>
      <c r="M390" s="197" t="n"/>
      <c r="N390" s="197" t="n"/>
      <c r="O390" s="197" t="n"/>
      <c r="P390" s="197" t="n"/>
      <c r="Q390" s="197" t="n"/>
      <c r="R390" s="197" t="n"/>
      <c r="S390" s="197" t="n"/>
      <c r="T390" s="197" t="n"/>
      <c r="U390" s="197" t="n"/>
    </row>
    <row r="391" ht="12.75" customHeight="1" s="198">
      <c r="A391" s="101" t="inlineStr">
        <is>
          <t>Chile</t>
        </is>
      </c>
      <c r="B391" s="62">
        <f t="array" ref="B391">INDEX(Countries!$D$2:$D$255, MATCH(A391, Countries!$B$2:$B$255, 0))
</f>
        <v/>
      </c>
      <c r="C391" s="89" t="inlineStr">
        <is>
          <t>Seagrass</t>
        </is>
      </c>
      <c r="D391" s="54">
        <f t="array" ref="D391">if($C391="Mangrove",index('Mangrove extent'!$A$5:$X$128,match($A391,'Mangrove extent'!$A$5:$A1000,0),match('Mangrove extent'!$B$4,'Mangrove extent'!$A$5:$X$5,0)), if($C391="Seagrass", index('Seagrass extent'!$A$5:$I$257,match($A391,'Seagrass extent'!$A$5:$A1000,0),match('Seagrass extent'!$B$4,'Seagrass extent'!$A$5:$I$5,0)),"" ))</f>
        <v/>
      </c>
      <c r="E391" s="54">
        <f t="array" ref="E391">if($C391="Mangrove",index('Mangrove extent'!$A$5:$X1000,match($A391,'Mangrove extent'!$A$5:$A1000,0),match('Mangrove extent'!$C$4,'Mangrove extent'!$A$5:$X$5,0)), if($C391="Seagrass", "NoData", IF($C391="Salt marsh", "NoData")))</f>
        <v/>
      </c>
      <c r="F391" s="54">
        <f t="array" ref="F391">if($C391="Mangrove",index('Mangrove protected area'!$A$5:$AG1000,match($A391,'Mangrove protected area'!$A$5:$A1000,0),match('Mangrove protected area'!$B$4,'Mangrove protected area'!$A$5:$AG$5,0)), "NoData")</f>
        <v/>
      </c>
      <c r="G391" s="101" t="inlineStr">
        <is>
          <t>Seagrass extent from WCMC</t>
        </is>
      </c>
      <c r="H391" s="101" t="n"/>
      <c r="I391" s="101" t="n"/>
      <c r="J391" s="197" t="n"/>
      <c r="K391" s="197" t="n"/>
      <c r="L391" s="197" t="n"/>
      <c r="M391" s="197" t="n"/>
      <c r="N391" s="197" t="n"/>
      <c r="O391" s="197" t="n"/>
      <c r="P391" s="197" t="n"/>
      <c r="Q391" s="197" t="n"/>
      <c r="R391" s="197" t="n"/>
      <c r="S391" s="197" t="n"/>
      <c r="T391" s="197" t="n"/>
      <c r="U391" s="197" t="n"/>
    </row>
    <row r="392" ht="12.75" customHeight="1" s="198">
      <c r="A392" s="101" t="inlineStr">
        <is>
          <t>Estonia</t>
        </is>
      </c>
      <c r="B392" s="62">
        <f t="array" ref="B392">INDEX(Countries!$D$2:$D$255, MATCH(A392, Countries!$B$2:$B$255, 0))
</f>
        <v/>
      </c>
      <c r="C392" s="89" t="inlineStr">
        <is>
          <t>Seagrass</t>
        </is>
      </c>
      <c r="D392" s="54">
        <f t="array" ref="D392">if($C392="Mangrove",index('Mangrove extent'!$A$5:$X$128,match($A392,'Mangrove extent'!$A$5:$A1000,0),match('Mangrove extent'!$B$4,'Mangrove extent'!$A$5:$X$5,0)), if($C392="Seagrass", index('Seagrass extent'!$A$5:$I$257,match($A392,'Seagrass extent'!$A$5:$A1000,0),match('Seagrass extent'!$B$4,'Seagrass extent'!$A$5:$I$5,0)),"" ))</f>
        <v/>
      </c>
      <c r="E392" s="54">
        <f t="array" ref="E392">if($C392="Mangrove",index('Mangrove extent'!$A$5:$X1000,match($A392,'Mangrove extent'!$A$5:$A1000,0),match('Mangrove extent'!$C$4,'Mangrove extent'!$A$5:$X$5,0)), if($C392="Seagrass", "NoData", IF($C392="Salt marsh", "NoData")))</f>
        <v/>
      </c>
      <c r="F392" s="54">
        <f t="array" ref="F392">if($C392="Mangrove",index('Mangrove protected area'!$A$5:$AG1000,match($A392,'Mangrove protected area'!$A$5:$A1000,0),match('Mangrove protected area'!$B$4,'Mangrove protected area'!$A$5:$AG$5,0)), "NoData")</f>
        <v/>
      </c>
      <c r="G392" s="101" t="inlineStr">
        <is>
          <t>Seagrass extent from WCMC</t>
        </is>
      </c>
      <c r="H392" s="101" t="n"/>
      <c r="I392" s="101" t="n"/>
      <c r="J392" s="197" t="n"/>
      <c r="K392" s="197" t="n"/>
      <c r="L392" s="197" t="n"/>
      <c r="M392" s="197" t="n"/>
      <c r="N392" s="197" t="n"/>
      <c r="O392" s="197" t="n"/>
      <c r="P392" s="197" t="n"/>
      <c r="Q392" s="197" t="n"/>
      <c r="R392" s="197" t="n"/>
      <c r="S392" s="197" t="n"/>
      <c r="T392" s="197" t="n"/>
      <c r="U392" s="197" t="n"/>
    </row>
    <row r="393" ht="12.75" customHeight="1" s="198">
      <c r="A393" s="101" t="inlineStr">
        <is>
          <t>Falkland Islands</t>
        </is>
      </c>
      <c r="B393" s="62">
        <f t="array" ref="B393">INDEX(Countries!$D$2:$D$255, MATCH(A393, Countries!$B$2:$B$255, 0))
</f>
        <v/>
      </c>
      <c r="C393" s="89" t="inlineStr">
        <is>
          <t>Seagrass</t>
        </is>
      </c>
      <c r="D393" s="54">
        <f t="array" ref="D393">if($C393="Mangrove",index('Mangrove extent'!$A$5:$X$128,match($A393,'Mangrove extent'!$A$5:$A1000,0),match('Mangrove extent'!$B$4,'Mangrove extent'!$A$5:$X$5,0)), if($C393="Seagrass", index('Seagrass extent'!$A$5:$I$257,match($A393,'Seagrass extent'!$A$5:$A1000,0),match('Seagrass extent'!$B$4,'Seagrass extent'!$A$5:$I$5,0)),"" ))</f>
        <v/>
      </c>
      <c r="E393" s="54">
        <f t="array" ref="E393">if($C393="Mangrove",index('Mangrove extent'!$A$5:$X1000,match($A393,'Mangrove extent'!$A$5:$A1000,0),match('Mangrove extent'!$C$4,'Mangrove extent'!$A$5:$X$5,0)), if($C393="Seagrass", "NoData", IF($C393="Salt marsh", "NoData")))</f>
        <v/>
      </c>
      <c r="F393" s="54">
        <f t="array" ref="F393">if($C393="Mangrove",index('Mangrove protected area'!$A$5:$AG1000,match($A393,'Mangrove protected area'!$A$5:$A1000,0),match('Mangrove protected area'!$B$4,'Mangrove protected area'!$A$5:$AG$5,0)), "NoData")</f>
        <v/>
      </c>
      <c r="G393" s="101" t="inlineStr">
        <is>
          <t>Seagrass extent from WCMC</t>
        </is>
      </c>
      <c r="H393" s="101" t="n"/>
      <c r="I393" s="101" t="n"/>
      <c r="J393" s="197" t="n"/>
      <c r="K393" s="197" t="n"/>
      <c r="L393" s="197" t="n"/>
      <c r="M393" s="197" t="n"/>
      <c r="N393" s="197" t="n"/>
      <c r="O393" s="197" t="n"/>
      <c r="P393" s="197" t="n"/>
      <c r="Q393" s="197" t="n"/>
      <c r="R393" s="197" t="n"/>
      <c r="S393" s="197" t="n"/>
      <c r="T393" s="197" t="n"/>
      <c r="U393" s="197" t="n"/>
    </row>
    <row r="394" ht="12.75" customHeight="1" s="198">
      <c r="A394" s="101" t="inlineStr">
        <is>
          <t>Faroe Islands</t>
        </is>
      </c>
      <c r="B394" s="62">
        <f t="array" ref="B394">INDEX(Countries!$D$2:$D$255, MATCH(A394, Countries!$B$2:$B$255, 0))
</f>
        <v/>
      </c>
      <c r="C394" s="89" t="inlineStr">
        <is>
          <t>Seagrass</t>
        </is>
      </c>
      <c r="D394" s="54">
        <f t="array" ref="D394">if($C394="Mangrove",index('Mangrove extent'!$A$5:$X$128,match($A394,'Mangrove extent'!$A$5:$A1000,0),match('Mangrove extent'!$B$4,'Mangrove extent'!$A$5:$X$5,0)), if($C394="Seagrass", index('Seagrass extent'!$A$5:$I$257,match($A394,'Seagrass extent'!$A$5:$A1000,0),match('Seagrass extent'!$B$4,'Seagrass extent'!$A$5:$I$5,0)),"" ))</f>
        <v/>
      </c>
      <c r="E394" s="54">
        <f t="array" ref="E394">if($C394="Mangrove",index('Mangrove extent'!$A$5:$X1000,match($A394,'Mangrove extent'!$A$5:$A1000,0),match('Mangrove extent'!$C$4,'Mangrove extent'!$A$5:$X$5,0)), if($C394="Seagrass", "NoData", IF($C394="Salt marsh", "NoData")))</f>
        <v/>
      </c>
      <c r="F394" s="54">
        <f t="array" ref="F394">if($C394="Mangrove",index('Mangrove protected area'!$A$5:$AG1000,match($A394,'Mangrove protected area'!$A$5:$A1000,0),match('Mangrove protected area'!$B$4,'Mangrove protected area'!$A$5:$AG$5,0)), "NoData")</f>
        <v/>
      </c>
      <c r="G394" s="101" t="inlineStr">
        <is>
          <t>Seagrass extent from WCMC</t>
        </is>
      </c>
      <c r="H394" s="101" t="n"/>
      <c r="I394" s="101" t="n"/>
      <c r="J394" s="197" t="n"/>
      <c r="K394" s="197" t="n"/>
      <c r="L394" s="197" t="n"/>
      <c r="M394" s="197" t="n"/>
      <c r="N394" s="197" t="n"/>
      <c r="O394" s="197" t="n"/>
      <c r="P394" s="197" t="n"/>
      <c r="Q394" s="197" t="n"/>
      <c r="R394" s="197" t="n"/>
      <c r="S394" s="197" t="n"/>
      <c r="T394" s="197" t="n"/>
      <c r="U394" s="197" t="n"/>
    </row>
    <row r="395" ht="12.75" customHeight="1" s="198">
      <c r="A395" s="101" t="inlineStr">
        <is>
          <t>Finland</t>
        </is>
      </c>
      <c r="B395" s="62">
        <f t="array" ref="B395">INDEX(Countries!$D$2:$D$255, MATCH(A395, Countries!$B$2:$B$255, 0))
</f>
        <v/>
      </c>
      <c r="C395" s="89" t="inlineStr">
        <is>
          <t>Seagrass</t>
        </is>
      </c>
      <c r="D395" s="54">
        <f t="array" ref="D395">if($C395="Mangrove",index('Mangrove extent'!$A$5:$X$128,match($A395,'Mangrove extent'!$A$5:$A1000,0),match('Mangrove extent'!$B$4,'Mangrove extent'!$A$5:$X$5,0)), if($C395="Seagrass", index('Seagrass extent'!$A$5:$I$257,match($A395,'Seagrass extent'!$A$5:$A1000,0),match('Seagrass extent'!$B$4,'Seagrass extent'!$A$5:$I$5,0)),"" ))</f>
        <v/>
      </c>
      <c r="E395" s="54">
        <f t="array" ref="E395">if($C395="Mangrove",index('Mangrove extent'!$A$5:$X1000,match($A395,'Mangrove extent'!$A$5:$A1000,0),match('Mangrove extent'!$C$4,'Mangrove extent'!$A$5:$X$5,0)), if($C395="Seagrass", "NoData", IF($C395="Salt marsh", "NoData")))</f>
        <v/>
      </c>
      <c r="F395" s="54">
        <f t="array" ref="F395">if($C395="Mangrove",index('Mangrove protected area'!$A$5:$AG1000,match($A395,'Mangrove protected area'!$A$5:$A1000,0),match('Mangrove protected area'!$B$4,'Mangrove protected area'!$A$5:$AG$5,0)), "NoData")</f>
        <v/>
      </c>
      <c r="G395" s="101" t="inlineStr">
        <is>
          <t>Seagrass extent from WCMC</t>
        </is>
      </c>
      <c r="H395" s="101" t="n"/>
      <c r="I395" s="101" t="n"/>
      <c r="J395" s="197" t="n"/>
      <c r="K395" s="197" t="n"/>
      <c r="L395" s="197" t="n"/>
      <c r="M395" s="197" t="n"/>
      <c r="N395" s="197" t="n"/>
      <c r="O395" s="197" t="n"/>
      <c r="P395" s="197" t="n"/>
      <c r="Q395" s="197" t="n"/>
      <c r="R395" s="197" t="n"/>
      <c r="S395" s="197" t="n"/>
      <c r="T395" s="197" t="n"/>
      <c r="U395" s="197" t="n"/>
    </row>
    <row r="396" ht="12.75" customHeight="1" s="198">
      <c r="A396" s="101" t="inlineStr">
        <is>
          <t>Georgia</t>
        </is>
      </c>
      <c r="B396" s="62">
        <f t="array" ref="B396">INDEX(Countries!$D$2:$D$255, MATCH(A396, Countries!$B$2:$B$255, 0))
</f>
        <v/>
      </c>
      <c r="C396" s="89" t="inlineStr">
        <is>
          <t>Seagrass</t>
        </is>
      </c>
      <c r="D396" s="54">
        <f t="array" ref="D396">if($C396="Mangrove",index('Mangrove extent'!$A$5:$X$128,match($A396,'Mangrove extent'!$A$5:$A1000,0),match('Mangrove extent'!$B$4,'Mangrove extent'!$A$5:$X$5,0)), if($C396="Seagrass", index('Seagrass extent'!$A$5:$I$257,match($A396,'Seagrass extent'!$A$5:$A1000,0),match('Seagrass extent'!$B$4,'Seagrass extent'!$A$5:$I$5,0)),"" ))</f>
        <v/>
      </c>
      <c r="E396" s="54">
        <f t="array" ref="E396">if($C396="Mangrove",index('Mangrove extent'!$A$5:$X1000,match($A396,'Mangrove extent'!$A$5:$A1000,0),match('Mangrove extent'!$C$4,'Mangrove extent'!$A$5:$X$5,0)), if($C396="Seagrass", "NoData", IF($C396="Salt marsh", "NoData")))</f>
        <v/>
      </c>
      <c r="F396" s="54">
        <f t="array" ref="F396">if($C396="Mangrove",index('Mangrove protected area'!$A$5:$AG1000,match($A396,'Mangrove protected area'!$A$5:$A1000,0),match('Mangrove protected area'!$B$4,'Mangrove protected area'!$A$5:$AG$5,0)), "NoData")</f>
        <v/>
      </c>
      <c r="G396" s="101" t="inlineStr">
        <is>
          <t>Seagrass extent from WCMC</t>
        </is>
      </c>
      <c r="H396" s="101" t="n"/>
      <c r="I396" s="101" t="n"/>
      <c r="J396" s="197" t="n"/>
      <c r="K396" s="197" t="n"/>
      <c r="L396" s="197" t="n"/>
      <c r="M396" s="197" t="n"/>
      <c r="N396" s="197" t="n"/>
      <c r="O396" s="197" t="n"/>
      <c r="P396" s="197" t="n"/>
      <c r="Q396" s="197" t="n"/>
      <c r="R396" s="197" t="n"/>
      <c r="S396" s="197" t="n"/>
      <c r="T396" s="197" t="n"/>
      <c r="U396" s="197" t="n"/>
    </row>
    <row r="397" ht="12.75" customHeight="1" s="198">
      <c r="A397" s="101" t="inlineStr">
        <is>
          <t>Gibraltar</t>
        </is>
      </c>
      <c r="B397" s="62">
        <f t="array" ref="B397">INDEX(Countries!$D$2:$D$255, MATCH(A397, Countries!$B$2:$B$255, 0))
</f>
        <v/>
      </c>
      <c r="C397" s="89" t="inlineStr">
        <is>
          <t>Seagrass</t>
        </is>
      </c>
      <c r="D397" s="54">
        <f t="array" ref="D397">if($C397="Mangrove",index('Mangrove extent'!$A$5:$X$128,match($A397,'Mangrove extent'!$A$5:$A1000,0),match('Mangrove extent'!$B$4,'Mangrove extent'!$A$5:$X$5,0)), if($C397="Seagrass", index('Seagrass extent'!$A$5:$I$257,match($A397,'Seagrass extent'!$A$5:$A1000,0),match('Seagrass extent'!$B$4,'Seagrass extent'!$A$5:$I$5,0)),"" ))</f>
        <v/>
      </c>
      <c r="E397" s="54">
        <f t="array" ref="E397">if($C397="Mangrove",index('Mangrove extent'!$A$5:$X1000,match($A397,'Mangrove extent'!$A$5:$A1000,0),match('Mangrove extent'!$C$4,'Mangrove extent'!$A$5:$X$5,0)), if($C397="Seagrass", "NoData", IF($C397="Salt marsh", "NoData")))</f>
        <v/>
      </c>
      <c r="F397" s="54">
        <f t="array" ref="F397">if($C397="Mangrove",index('Mangrove protected area'!$A$5:$AG1000,match($A397,'Mangrove protected area'!$A$5:$A1000,0),match('Mangrove protected area'!$B$4,'Mangrove protected area'!$A$5:$AG$5,0)), "NoData")</f>
        <v/>
      </c>
      <c r="G397" s="101" t="inlineStr">
        <is>
          <t>Seagrass extent from WCMC</t>
        </is>
      </c>
      <c r="H397" s="101" t="n"/>
      <c r="I397" s="101" t="n"/>
      <c r="J397" s="197" t="n"/>
      <c r="K397" s="197" t="n"/>
      <c r="L397" s="197" t="n"/>
      <c r="M397" s="197" t="n"/>
      <c r="N397" s="197" t="n"/>
      <c r="O397" s="197" t="n"/>
      <c r="P397" s="197" t="n"/>
      <c r="Q397" s="197" t="n"/>
      <c r="R397" s="197" t="n"/>
      <c r="S397" s="197" t="n"/>
      <c r="T397" s="197" t="n"/>
      <c r="U397" s="197" t="n"/>
    </row>
    <row r="398" ht="12.75" customHeight="1" s="198">
      <c r="A398" s="101" t="inlineStr">
        <is>
          <t>Greenland</t>
        </is>
      </c>
      <c r="B398" s="62">
        <f t="array" ref="B398">INDEX(Countries!$D$2:$D$255, MATCH(A398, Countries!$B$2:$B$255, 0))
</f>
        <v/>
      </c>
      <c r="C398" s="89" t="inlineStr">
        <is>
          <t>Seagrass</t>
        </is>
      </c>
      <c r="D398" s="54">
        <f t="array" ref="D398">if($C398="Mangrove",index('Mangrove extent'!$A$5:$X$128,match($A398,'Mangrove extent'!$A$5:$A1000,0),match('Mangrove extent'!$B$4,'Mangrove extent'!$A$5:$X$5,0)), if($C398="Seagrass", index('Seagrass extent'!$A$5:$I$257,match($A398,'Seagrass extent'!$A$5:$A1000,0),match('Seagrass extent'!$B$4,'Seagrass extent'!$A$5:$I$5,0)),"" ))</f>
        <v/>
      </c>
      <c r="E398" s="54">
        <f t="array" ref="E398">if($C398="Mangrove",index('Mangrove extent'!$A$5:$X1000,match($A398,'Mangrove extent'!$A$5:$A1000,0),match('Mangrove extent'!$C$4,'Mangrove extent'!$A$5:$X$5,0)), if($C398="Seagrass", "NoData", IF($C398="Salt marsh", "NoData")))</f>
        <v/>
      </c>
      <c r="F398" s="54">
        <f t="array" ref="F398">if($C398="Mangrove",index('Mangrove protected area'!$A$5:$AG1000,match($A398,'Mangrove protected area'!$A$5:$A1000,0),match('Mangrove protected area'!$B$4,'Mangrove protected area'!$A$5:$AG$5,0)), "NoData")</f>
        <v/>
      </c>
      <c r="G398" s="101" t="inlineStr">
        <is>
          <t>Seagrass extent from WCMC</t>
        </is>
      </c>
      <c r="H398" s="101" t="n"/>
      <c r="I398" s="101" t="n"/>
      <c r="J398" s="197" t="n"/>
      <c r="K398" s="197" t="n"/>
      <c r="L398" s="197" t="n"/>
      <c r="M398" s="197" t="n"/>
      <c r="N398" s="197" t="n"/>
      <c r="O398" s="197" t="n"/>
      <c r="P398" s="197" t="n"/>
      <c r="Q398" s="197" t="n"/>
      <c r="R398" s="197" t="n"/>
      <c r="S398" s="197" t="n"/>
      <c r="T398" s="197" t="n"/>
      <c r="U398" s="197" t="n"/>
    </row>
    <row r="399" ht="12.75" customHeight="1" s="198">
      <c r="A399" s="101" t="inlineStr">
        <is>
          <t>Guernsey</t>
        </is>
      </c>
      <c r="B399" s="62">
        <f t="array" ref="B399">INDEX(Countries!$D$2:$D$255, MATCH(A399, Countries!$B$2:$B$255, 0))
</f>
        <v/>
      </c>
      <c r="C399" s="89" t="inlineStr">
        <is>
          <t>Seagrass</t>
        </is>
      </c>
      <c r="D399" s="54">
        <f t="array" ref="D399">if($C399="Mangrove",index('Mangrove extent'!$A$5:$X$128,match($A399,'Mangrove extent'!$A$5:$A1000,0),match('Mangrove extent'!$B$4,'Mangrove extent'!$A$5:$X$5,0)), if($C399="Seagrass", index('Seagrass extent'!$A$5:$I$257,match($A399,'Seagrass extent'!$A$5:$A1000,0),match('Seagrass extent'!$B$4,'Seagrass extent'!$A$5:$I$5,0)),"" ))</f>
        <v/>
      </c>
      <c r="E399" s="54">
        <f t="array" ref="E399">if($C399="Mangrove",index('Mangrove extent'!$A$5:$X1000,match($A399,'Mangrove extent'!$A$5:$A1000,0),match('Mangrove extent'!$C$4,'Mangrove extent'!$A$5:$X$5,0)), if($C399="Seagrass", "NoData", IF($C399="Salt marsh", "NoData")))</f>
        <v/>
      </c>
      <c r="F399" s="54">
        <f t="array" ref="F399">if($C399="Mangrove",index('Mangrove protected area'!$A$5:$AG1000,match($A399,'Mangrove protected area'!$A$5:$A1000,0),match('Mangrove protected area'!$B$4,'Mangrove protected area'!$A$5:$AG$5,0)), "NoData")</f>
        <v/>
      </c>
      <c r="G399" s="101" t="inlineStr">
        <is>
          <t>Seagrass extent from WCMC</t>
        </is>
      </c>
      <c r="H399" s="101" t="n"/>
      <c r="I399" s="101" t="n"/>
      <c r="J399" s="197" t="n"/>
      <c r="K399" s="197" t="n"/>
      <c r="L399" s="197" t="n"/>
      <c r="M399" s="197" t="n"/>
      <c r="N399" s="197" t="n"/>
      <c r="O399" s="197" t="n"/>
      <c r="P399" s="197" t="n"/>
      <c r="Q399" s="197" t="n"/>
      <c r="R399" s="197" t="n"/>
      <c r="S399" s="197" t="n"/>
      <c r="T399" s="197" t="n"/>
      <c r="U399" s="197" t="n"/>
    </row>
    <row r="400" ht="12.75" customHeight="1" s="198">
      <c r="A400" s="101" t="inlineStr">
        <is>
          <t>Iceland</t>
        </is>
      </c>
      <c r="B400" s="62">
        <f t="array" ref="B400">INDEX(Countries!$D$2:$D$255, MATCH(A400, Countries!$B$2:$B$255, 0))
</f>
        <v/>
      </c>
      <c r="C400" s="89" t="inlineStr">
        <is>
          <t>Seagrass</t>
        </is>
      </c>
      <c r="D400" s="54">
        <f t="array" ref="D400">if($C400="Mangrove",index('Mangrove extent'!$A$5:$X$128,match($A400,'Mangrove extent'!$A$5:$A1000,0),match('Mangrove extent'!$B$4,'Mangrove extent'!$A$5:$X$5,0)), if($C400="Seagrass", index('Seagrass extent'!$A$5:$I$257,match($A400,'Seagrass extent'!$A$5:$A1000,0),match('Seagrass extent'!$B$4,'Seagrass extent'!$A$5:$I$5,0)),"" ))</f>
        <v/>
      </c>
      <c r="E400" s="54">
        <f t="array" ref="E400">if($C400="Mangrove",index('Mangrove extent'!$A$5:$X1000,match($A400,'Mangrove extent'!$A$5:$A1000,0),match('Mangrove extent'!$C$4,'Mangrove extent'!$A$5:$X$5,0)), if($C400="Seagrass", "NoData", IF($C400="Salt marsh", "NoData")))</f>
        <v/>
      </c>
      <c r="F400" s="54">
        <f t="array" ref="F400">if($C400="Mangrove",index('Mangrove protected area'!$A$5:$AG1000,match($A400,'Mangrove protected area'!$A$5:$A1000,0),match('Mangrove protected area'!$B$4,'Mangrove protected area'!$A$5:$AG$5,0)), "NoData")</f>
        <v/>
      </c>
      <c r="G400" s="101" t="inlineStr">
        <is>
          <t>Seagrass extent from WCMC</t>
        </is>
      </c>
      <c r="H400" s="101" t="n"/>
      <c r="I400" s="101" t="n"/>
      <c r="J400" s="197" t="n"/>
      <c r="K400" s="197" t="n"/>
      <c r="L400" s="197" t="n"/>
      <c r="M400" s="197" t="n"/>
      <c r="N400" s="197" t="n"/>
      <c r="O400" s="197" t="n"/>
      <c r="P400" s="197" t="n"/>
      <c r="Q400" s="197" t="n"/>
      <c r="R400" s="197" t="n"/>
      <c r="S400" s="197" t="n"/>
      <c r="T400" s="197" t="n"/>
      <c r="U400" s="197" t="n"/>
    </row>
    <row r="401" ht="12.75" customHeight="1" s="198">
      <c r="A401" s="101" t="inlineStr">
        <is>
          <t>Iraq</t>
        </is>
      </c>
      <c r="B401" s="62">
        <f t="array" ref="B401">INDEX(Countries!$D$2:$D$255, MATCH(A401, Countries!$B$2:$B$255, 0))
</f>
        <v/>
      </c>
      <c r="C401" s="89" t="inlineStr">
        <is>
          <t>Seagrass</t>
        </is>
      </c>
      <c r="D401" s="54">
        <f t="array" ref="D401">if($C401="Mangrove",index('Mangrove extent'!$A$5:$X$128,match($A401,'Mangrove extent'!$A$5:$A1000,0),match('Mangrove extent'!$B$4,'Mangrove extent'!$A$5:$X$5,0)), if($C401="Seagrass", index('Seagrass extent'!$A$5:$I$257,match($A401,'Seagrass extent'!$A$5:$A1000,0),match('Seagrass extent'!$B$4,'Seagrass extent'!$A$5:$I$5,0)),"" ))</f>
        <v/>
      </c>
      <c r="E401" s="54">
        <f t="array" ref="E401">if($C401="Mangrove",index('Mangrove extent'!$A$5:$X1000,match($A401,'Mangrove extent'!$A$5:$A1000,0),match('Mangrove extent'!$C$4,'Mangrove extent'!$A$5:$X$5,0)), if($C401="Seagrass", "NoData", IF($C401="Salt marsh", "NoData")))</f>
        <v/>
      </c>
      <c r="F401" s="54">
        <f t="array" ref="F401">if($C401="Mangrove",index('Mangrove protected area'!$A$5:$AG1000,match($A401,'Mangrove protected area'!$A$5:$A1000,0),match('Mangrove protected area'!$B$4,'Mangrove protected area'!$A$5:$AG$5,0)), "NoData")</f>
        <v/>
      </c>
      <c r="G401" s="101" t="inlineStr">
        <is>
          <t>Seagrass extent from WCMC</t>
        </is>
      </c>
      <c r="H401" s="101" t="n"/>
      <c r="I401" s="101" t="n"/>
      <c r="J401" s="197" t="n"/>
      <c r="K401" s="197" t="n"/>
      <c r="L401" s="197" t="n"/>
      <c r="M401" s="197" t="n"/>
      <c r="N401" s="197" t="n"/>
      <c r="O401" s="197" t="n"/>
      <c r="P401" s="197" t="n"/>
      <c r="Q401" s="197" t="n"/>
      <c r="R401" s="197" t="n"/>
      <c r="S401" s="197" t="n"/>
      <c r="T401" s="197" t="n"/>
      <c r="U401" s="197" t="n"/>
    </row>
    <row r="402" ht="12.75" customHeight="1" s="198">
      <c r="A402" s="101" t="inlineStr">
        <is>
          <t>Ireland</t>
        </is>
      </c>
      <c r="B402" s="62">
        <f t="array" ref="B402">INDEX(Countries!$D$2:$D$255, MATCH(A402, Countries!$B$2:$B$255, 0))
</f>
        <v/>
      </c>
      <c r="C402" s="89" t="inlineStr">
        <is>
          <t>Seagrass</t>
        </is>
      </c>
      <c r="D402" s="54">
        <f t="array" ref="D402">if($C402="Mangrove",index('Mangrove extent'!$A$5:$X$128,match($A402,'Mangrove extent'!$A$5:$A1000,0),match('Mangrove extent'!$B$4,'Mangrove extent'!$A$5:$X$5,0)), if($C402="Seagrass", index('Seagrass extent'!$A$5:$I$257,match($A402,'Seagrass extent'!$A$5:$A1000,0),match('Seagrass extent'!$B$4,'Seagrass extent'!$A$5:$I$5,0)),"" ))</f>
        <v/>
      </c>
      <c r="E402" s="54">
        <f t="array" ref="E402">if($C402="Mangrove",index('Mangrove extent'!$A$5:$X1000,match($A402,'Mangrove extent'!$A$5:$A1000,0),match('Mangrove extent'!$C$4,'Mangrove extent'!$A$5:$X$5,0)), if($C402="Seagrass", "NoData", IF($C402="Salt marsh", "NoData")))</f>
        <v/>
      </c>
      <c r="F402" s="54">
        <f t="array" ref="F402">if($C402="Mangrove",index('Mangrove protected area'!$A$5:$AG1000,match($A402,'Mangrove protected area'!$A$5:$A1000,0),match('Mangrove protected area'!$B$4,'Mangrove protected area'!$A$5:$AG$5,0)), "NoData")</f>
        <v/>
      </c>
      <c r="G402" s="101" t="inlineStr">
        <is>
          <t>Seagrass extent from WCMC</t>
        </is>
      </c>
      <c r="H402" s="101" t="n"/>
      <c r="I402" s="101" t="n"/>
      <c r="J402" s="197" t="n"/>
      <c r="K402" s="197" t="n"/>
      <c r="L402" s="197" t="n"/>
      <c r="M402" s="197" t="n"/>
      <c r="N402" s="197" t="n"/>
      <c r="O402" s="197" t="n"/>
      <c r="P402" s="197" t="n"/>
      <c r="Q402" s="197" t="n"/>
      <c r="R402" s="197" t="n"/>
      <c r="S402" s="197" t="n"/>
      <c r="T402" s="197" t="n"/>
      <c r="U402" s="197" t="n"/>
    </row>
    <row r="403" ht="12.75" customHeight="1" s="198">
      <c r="A403" s="101" t="inlineStr">
        <is>
          <t>Isle of Man</t>
        </is>
      </c>
      <c r="B403" s="62">
        <f t="array" ref="B403">INDEX(Countries!$D$2:$D$255, MATCH(A403, Countries!$B$2:$B$255, 0))
</f>
        <v/>
      </c>
      <c r="C403" s="89" t="inlineStr">
        <is>
          <t>Seagrass</t>
        </is>
      </c>
      <c r="D403" s="54">
        <f t="array" ref="D403">if($C403="Mangrove",index('Mangrove extent'!$A$5:$X$128,match($A403,'Mangrove extent'!$A$5:$A1000,0),match('Mangrove extent'!$B$4,'Mangrove extent'!$A$5:$X$5,0)), if($C403="Seagrass", index('Seagrass extent'!$A$5:$I$257,match($A403,'Seagrass extent'!$A$5:$A1000,0),match('Seagrass extent'!$B$4,'Seagrass extent'!$A$5:$I$5,0)),"" ))</f>
        <v/>
      </c>
      <c r="E403" s="54">
        <f t="array" ref="E403">if($C403="Mangrove",index('Mangrove extent'!$A$5:$X1000,match($A403,'Mangrove extent'!$A$5:$A1000,0),match('Mangrove extent'!$C$4,'Mangrove extent'!$A$5:$X$5,0)), if($C403="Seagrass", "NoData", IF($C403="Salt marsh", "NoData")))</f>
        <v/>
      </c>
      <c r="F403" s="54">
        <f t="array" ref="F403">if($C403="Mangrove",index('Mangrove protected area'!$A$5:$AG1000,match($A403,'Mangrove protected area'!$A$5:$A1000,0),match('Mangrove protected area'!$B$4,'Mangrove protected area'!$A$5:$AG$5,0)), "NoData")</f>
        <v/>
      </c>
      <c r="G403" s="101" t="inlineStr">
        <is>
          <t>Seagrass extent from WCMC</t>
        </is>
      </c>
      <c r="H403" s="101" t="n"/>
      <c r="I403" s="101" t="n"/>
      <c r="J403" s="197" t="n"/>
      <c r="K403" s="197" t="n"/>
      <c r="L403" s="197" t="n"/>
      <c r="M403" s="197" t="n"/>
      <c r="N403" s="197" t="n"/>
      <c r="O403" s="197" t="n"/>
      <c r="P403" s="197" t="n"/>
      <c r="Q403" s="197" t="n"/>
      <c r="R403" s="197" t="n"/>
      <c r="S403" s="197" t="n"/>
      <c r="T403" s="197" t="n"/>
      <c r="U403" s="197" t="n"/>
    </row>
    <row r="404" ht="12.75" customHeight="1" s="198">
      <c r="A404" s="101" t="inlineStr">
        <is>
          <t>Jersey</t>
        </is>
      </c>
      <c r="B404" s="62">
        <f t="array" ref="B404">INDEX(Countries!$D$2:$D$255, MATCH(A404, Countries!$B$2:$B$255, 0))
</f>
        <v/>
      </c>
      <c r="C404" s="89" t="inlineStr">
        <is>
          <t>Seagrass</t>
        </is>
      </c>
      <c r="D404" s="54">
        <f t="array" ref="D404">if($C404="Mangrove",index('Mangrove extent'!$A$5:$X$128,match($A404,'Mangrove extent'!$A$5:$A1000,0),match('Mangrove extent'!$B$4,'Mangrove extent'!$A$5:$X$5,0)), if($C404="Seagrass", index('Seagrass extent'!$A$5:$I$257,match($A404,'Seagrass extent'!$A$5:$A1000,0),match('Seagrass extent'!$B$4,'Seagrass extent'!$A$5:$I$5,0)),"" ))</f>
        <v/>
      </c>
      <c r="E404" s="54">
        <f t="array" ref="E404">if($C404="Mangrove",index('Mangrove extent'!$A$5:$X1000,match($A404,'Mangrove extent'!$A$5:$A1000,0),match('Mangrove extent'!$C$4,'Mangrove extent'!$A$5:$X$5,0)), if($C404="Seagrass", "NoData", IF($C404="Salt marsh", "NoData")))</f>
        <v/>
      </c>
      <c r="F404" s="54">
        <f t="array" ref="F404">if($C404="Mangrove",index('Mangrove protected area'!$A$5:$AG1000,match($A404,'Mangrove protected area'!$A$5:$A1000,0),match('Mangrove protected area'!$B$4,'Mangrove protected area'!$A$5:$AG$5,0)), "NoData")</f>
        <v/>
      </c>
      <c r="G404" s="101" t="inlineStr">
        <is>
          <t>Seagrass extent from WCMC</t>
        </is>
      </c>
      <c r="H404" s="101" t="n"/>
      <c r="I404" s="101" t="n"/>
      <c r="J404" s="197" t="n"/>
      <c r="K404" s="197" t="n"/>
      <c r="L404" s="197" t="n"/>
      <c r="M404" s="197" t="n"/>
      <c r="N404" s="197" t="n"/>
      <c r="O404" s="197" t="n"/>
      <c r="P404" s="197" t="n"/>
      <c r="Q404" s="197" t="n"/>
      <c r="R404" s="197" t="n"/>
      <c r="S404" s="197" t="n"/>
      <c r="T404" s="197" t="n"/>
      <c r="U404" s="197" t="n"/>
    </row>
    <row r="405" ht="12.75" customHeight="1" s="198">
      <c r="A405" s="101" t="inlineStr">
        <is>
          <t>Kazakhstan</t>
        </is>
      </c>
      <c r="B405" s="62">
        <f t="array" ref="B405">INDEX(Countries!$D$2:$D$255, MATCH(A405, Countries!$B$2:$B$255, 0))
</f>
        <v/>
      </c>
      <c r="C405" s="89" t="inlineStr">
        <is>
          <t>Seagrass</t>
        </is>
      </c>
      <c r="D405" s="54">
        <f t="array" ref="D405">if($C405="Mangrove",index('Mangrove extent'!$A$5:$X$128,match($A405,'Mangrove extent'!$A$5:$A1000,0),match('Mangrove extent'!$B$4,'Mangrove extent'!$A$5:$X$5,0)), if($C405="Seagrass", index('Seagrass extent'!$A$5:$I$257,match($A405,'Seagrass extent'!$A$5:$A1000,0),match('Seagrass extent'!$B$4,'Seagrass extent'!$A$5:$I$5,0)),"" ))</f>
        <v/>
      </c>
      <c r="E405" s="54">
        <f t="array" ref="E405">if($C405="Mangrove",index('Mangrove extent'!$A$5:$X1000,match($A405,'Mangrove extent'!$A$5:$A1000,0),match('Mangrove extent'!$C$4,'Mangrove extent'!$A$5:$X$5,0)), if($C405="Seagrass", "NoData", IF($C405="Salt marsh", "NoData")))</f>
        <v/>
      </c>
      <c r="F405" s="54">
        <f t="array" ref="F405">if($C405="Mangrove",index('Mangrove protected area'!$A$5:$AG1000,match($A405,'Mangrove protected area'!$A$5:$A1000,0),match('Mangrove protected area'!$B$4,'Mangrove protected area'!$A$5:$AG$5,0)), "NoData")</f>
        <v/>
      </c>
      <c r="G405" s="101" t="inlineStr">
        <is>
          <t>Seagrass extent from WCMC</t>
        </is>
      </c>
      <c r="H405" s="101" t="n"/>
      <c r="I405" s="101" t="n"/>
      <c r="J405" s="197" t="n"/>
      <c r="K405" s="197" t="n"/>
      <c r="L405" s="197" t="n"/>
      <c r="M405" s="197" t="n"/>
      <c r="N405" s="197" t="n"/>
      <c r="O405" s="197" t="n"/>
      <c r="P405" s="197" t="n"/>
      <c r="Q405" s="197" t="n"/>
      <c r="R405" s="197" t="n"/>
      <c r="S405" s="197" t="n"/>
      <c r="T405" s="197" t="n"/>
      <c r="U405" s="197" t="n"/>
    </row>
    <row r="406" ht="12.75" customHeight="1" s="198">
      <c r="A406" s="101" t="inlineStr">
        <is>
          <t>North Korea</t>
        </is>
      </c>
      <c r="B406" s="62">
        <f t="array" ref="B406">INDEX(Countries!$D$2:$D$255, MATCH(A406, Countries!$B$2:$B$255, 0))
</f>
        <v/>
      </c>
      <c r="C406" s="89" t="inlineStr">
        <is>
          <t>Seagrass</t>
        </is>
      </c>
      <c r="D406" s="54">
        <f t="array" ref="D406">if($C406="Mangrove",index('Mangrove extent'!$A$5:$X$128,match($A406,'Mangrove extent'!$A$5:$A1000,0),match('Mangrove extent'!$B$4,'Mangrove extent'!$A$5:$X$5,0)), if($C406="Seagrass", index('Seagrass extent'!$A$5:$I$257,match($A406,'Seagrass extent'!$A$5:$A1000,0),match('Seagrass extent'!$B$4,'Seagrass extent'!$A$5:$I$5,0)),"" ))</f>
        <v/>
      </c>
      <c r="E406" s="54">
        <f t="array" ref="E406">if($C406="Mangrove",index('Mangrove extent'!$A$5:$X1000,match($A406,'Mangrove extent'!$A$5:$A1000,0),match('Mangrove extent'!$C$4,'Mangrove extent'!$A$5:$X$5,0)), if($C406="Seagrass", "NoData", IF($C406="Salt marsh", "NoData")))</f>
        <v/>
      </c>
      <c r="F406" s="54">
        <f t="array" ref="F406">if($C406="Mangrove",index('Mangrove protected area'!$A$5:$AG1000,match($A406,'Mangrove protected area'!$A$5:$A1000,0),match('Mangrove protected area'!$B$4,'Mangrove protected area'!$A$5:$AG$5,0)), "NoData")</f>
        <v/>
      </c>
      <c r="G406" s="101" t="inlineStr">
        <is>
          <t>Seagrass extent from WCMC</t>
        </is>
      </c>
      <c r="H406" s="101" t="n"/>
      <c r="I406" s="101" t="n"/>
      <c r="J406" s="197" t="n"/>
      <c r="K406" s="197" t="n"/>
      <c r="L406" s="197" t="n"/>
      <c r="M406" s="197" t="n"/>
      <c r="N406" s="197" t="n"/>
      <c r="O406" s="197" t="n"/>
      <c r="P406" s="197" t="n"/>
      <c r="Q406" s="197" t="n"/>
      <c r="R406" s="197" t="n"/>
      <c r="S406" s="197" t="n"/>
      <c r="T406" s="197" t="n"/>
      <c r="U406" s="197" t="n"/>
    </row>
    <row r="407" ht="12.75" customHeight="1" s="198">
      <c r="A407" s="101" t="inlineStr">
        <is>
          <t>South Korea</t>
        </is>
      </c>
      <c r="B407" s="62">
        <f t="array" ref="B407">INDEX(Countries!$D$2:$D$255, MATCH(A407, Countries!$B$2:$B$255, 0))
</f>
        <v/>
      </c>
      <c r="C407" s="89" t="inlineStr">
        <is>
          <t>Seagrass</t>
        </is>
      </c>
      <c r="D407" s="54">
        <f t="array" ref="D407">if($C407="Mangrove",index('Mangrove extent'!$A$5:$X$128,match($A407,'Mangrove extent'!$A$5:$A1000,0),match('Mangrove extent'!$B$4,'Mangrove extent'!$A$5:$X$5,0)), if($C407="Seagrass", index('Seagrass extent'!$A$5:$I$257,match($A407,'Seagrass extent'!$A$5:$A1000,0),match('Seagrass extent'!$B$4,'Seagrass extent'!$A$5:$I$5,0)),"" ))</f>
        <v/>
      </c>
      <c r="E407" s="54">
        <f t="array" ref="E407">if($C407="Mangrove",index('Mangrove extent'!$A$5:$X1000,match($A407,'Mangrove extent'!$A$5:$A1000,0),match('Mangrove extent'!$C$4,'Mangrove extent'!$A$5:$X$5,0)), if($C407="Seagrass", "NoData", IF($C407="Salt marsh", "NoData")))</f>
        <v/>
      </c>
      <c r="F407" s="54">
        <f t="array" ref="F407">if($C407="Mangrove",index('Mangrove protected area'!$A$5:$AG1000,match($A407,'Mangrove protected area'!$A$5:$A1000,0),match('Mangrove protected area'!$B$4,'Mangrove protected area'!$A$5:$AG$5,0)), "NoData")</f>
        <v/>
      </c>
      <c r="G407" s="101" t="inlineStr">
        <is>
          <t>Seagrass extent from WCMC</t>
        </is>
      </c>
      <c r="H407" s="101" t="n"/>
      <c r="I407" s="101" t="n"/>
      <c r="J407" s="197" t="n"/>
      <c r="K407" s="197" t="n"/>
      <c r="L407" s="197" t="n"/>
      <c r="M407" s="197" t="n"/>
      <c r="N407" s="197" t="n"/>
      <c r="O407" s="197" t="n"/>
      <c r="P407" s="197" t="n"/>
      <c r="Q407" s="197" t="n"/>
      <c r="R407" s="197" t="n"/>
      <c r="S407" s="197" t="n"/>
      <c r="T407" s="197" t="n"/>
      <c r="U407" s="197" t="n"/>
    </row>
    <row r="408" ht="12.75" customHeight="1" s="198">
      <c r="A408" s="101" t="inlineStr">
        <is>
          <t>Latvia</t>
        </is>
      </c>
      <c r="B408" s="62">
        <f t="array" ref="B408">INDEX(Countries!$D$2:$D$255, MATCH(A408, Countries!$B$2:$B$255, 0))
</f>
        <v/>
      </c>
      <c r="C408" s="89" t="inlineStr">
        <is>
          <t>Seagrass</t>
        </is>
      </c>
      <c r="D408" s="54">
        <f t="array" ref="D408">if($C408="Mangrove",index('Mangrove extent'!$A$5:$X$128,match($A408,'Mangrove extent'!$A$5:$A1000,0),match('Mangrove extent'!$B$4,'Mangrove extent'!$A$5:$X$5,0)), if($C408="Seagrass", index('Seagrass extent'!$A$5:$I$257,match($A408,'Seagrass extent'!$A$5:$A1000,0),match('Seagrass extent'!$B$4,'Seagrass extent'!$A$5:$I$5,0)),"" ))</f>
        <v/>
      </c>
      <c r="E408" s="54">
        <f t="array" ref="E408">if($C408="Mangrove",index('Mangrove extent'!$A$5:$X1000,match($A408,'Mangrove extent'!$A$5:$A1000,0),match('Mangrove extent'!$C$4,'Mangrove extent'!$A$5:$X$5,0)), if($C408="Seagrass", "NoData", IF($C408="Salt marsh", "NoData")))</f>
        <v/>
      </c>
      <c r="F408" s="54">
        <f t="array" ref="F408">if($C408="Mangrove",index('Mangrove protected area'!$A$5:$AG1000,match($A408,'Mangrove protected area'!$A$5:$A1000,0),match('Mangrove protected area'!$B$4,'Mangrove protected area'!$A$5:$AG$5,0)), "NoData")</f>
        <v/>
      </c>
      <c r="G408" s="101" t="inlineStr">
        <is>
          <t>Seagrass extent from WCMC</t>
        </is>
      </c>
      <c r="H408" s="101" t="n"/>
      <c r="I408" s="101" t="n"/>
      <c r="J408" s="197" t="n"/>
      <c r="K408" s="197" t="n"/>
      <c r="L408" s="197" t="n"/>
      <c r="M408" s="197" t="n"/>
      <c r="N408" s="197" t="n"/>
      <c r="O408" s="197" t="n"/>
      <c r="P408" s="197" t="n"/>
      <c r="Q408" s="197" t="n"/>
      <c r="R408" s="197" t="n"/>
      <c r="S408" s="197" t="n"/>
      <c r="T408" s="197" t="n"/>
      <c r="U408" s="197" t="n"/>
    </row>
    <row r="409" ht="12.75" customHeight="1" s="198">
      <c r="A409" s="101" t="inlineStr">
        <is>
          <t>Lebanon</t>
        </is>
      </c>
      <c r="B409" s="62">
        <f t="array" ref="B409">INDEX(Countries!$D$2:$D$255, MATCH(A409, Countries!$B$2:$B$255, 0))
</f>
        <v/>
      </c>
      <c r="C409" s="89" t="inlineStr">
        <is>
          <t>Seagrass</t>
        </is>
      </c>
      <c r="D409" s="54">
        <f t="array" ref="D409">if($C409="Mangrove",index('Mangrove extent'!$A$5:$X$128,match($A409,'Mangrove extent'!$A$5:$A1000,0),match('Mangrove extent'!$B$4,'Mangrove extent'!$A$5:$X$5,0)), if($C409="Seagrass", index('Seagrass extent'!$A$5:$I$257,match($A409,'Seagrass extent'!$A$5:$A1000,0),match('Seagrass extent'!$B$4,'Seagrass extent'!$A$5:$I$5,0)),"" ))</f>
        <v/>
      </c>
      <c r="E409" s="54">
        <f t="array" ref="E409">if($C409="Mangrove",index('Mangrove extent'!$A$5:$X1000,match($A409,'Mangrove extent'!$A$5:$A1000,0),match('Mangrove extent'!$C$4,'Mangrove extent'!$A$5:$X$5,0)), if($C409="Seagrass", "NoData", IF($C409="Salt marsh", "NoData")))</f>
        <v/>
      </c>
      <c r="F409" s="54">
        <f t="array" ref="F409">if($C409="Mangrove",index('Mangrove protected area'!$A$5:$AG1000,match($A409,'Mangrove protected area'!$A$5:$A1000,0),match('Mangrove protected area'!$B$4,'Mangrove protected area'!$A$5:$AG$5,0)), "NoData")</f>
        <v/>
      </c>
      <c r="G409" s="101" t="inlineStr">
        <is>
          <t>Seagrass extent from WCMC</t>
        </is>
      </c>
      <c r="H409" s="101" t="n"/>
      <c r="I409" s="101" t="n"/>
      <c r="J409" s="197" t="n"/>
      <c r="K409" s="197" t="n"/>
      <c r="L409" s="197" t="n"/>
      <c r="M409" s="197" t="n"/>
      <c r="N409" s="197" t="n"/>
      <c r="O409" s="197" t="n"/>
      <c r="P409" s="197" t="n"/>
      <c r="Q409" s="197" t="n"/>
      <c r="R409" s="197" t="n"/>
      <c r="S409" s="197" t="n"/>
      <c r="T409" s="197" t="n"/>
      <c r="U409" s="197" t="n"/>
    </row>
    <row r="410" ht="12.75" customHeight="1" s="198">
      <c r="A410" s="101" t="inlineStr">
        <is>
          <t>Lithuania</t>
        </is>
      </c>
      <c r="B410" s="62">
        <f t="array" ref="B410">INDEX(Countries!$D$2:$D$255, MATCH(A410, Countries!$B$2:$B$255, 0))
</f>
        <v/>
      </c>
      <c r="C410" s="89" t="inlineStr">
        <is>
          <t>Seagrass</t>
        </is>
      </c>
      <c r="D410" s="54">
        <f t="array" ref="D410">if($C410="Mangrove",index('Mangrove extent'!$A$5:$X$128,match($A410,'Mangrove extent'!$A$5:$A1000,0),match('Mangrove extent'!$B$4,'Mangrove extent'!$A$5:$X$5,0)), if($C410="Seagrass", index('Seagrass extent'!$A$5:$I$257,match($A410,'Seagrass extent'!$A$5:$A1000,0),match('Seagrass extent'!$B$4,'Seagrass extent'!$A$5:$I$5,0)),"" ))</f>
        <v/>
      </c>
      <c r="E410" s="54">
        <f t="array" ref="E410">if($C410="Mangrove",index('Mangrove extent'!$A$5:$X1000,match($A410,'Mangrove extent'!$A$5:$A1000,0),match('Mangrove extent'!$C$4,'Mangrove extent'!$A$5:$X$5,0)), if($C410="Seagrass", "NoData", IF($C410="Salt marsh", "NoData")))</f>
        <v/>
      </c>
      <c r="F410" s="54">
        <f t="array" ref="F410">if($C410="Mangrove",index('Mangrove protected area'!$A$5:$AG1000,match($A410,'Mangrove protected area'!$A$5:$A1000,0),match('Mangrove protected area'!$B$4,'Mangrove protected area'!$A$5:$AG$5,0)), "NoData")</f>
        <v/>
      </c>
      <c r="G410" s="101" t="inlineStr">
        <is>
          <t>Seagrass extent from WCMC</t>
        </is>
      </c>
      <c r="H410" s="101" t="n"/>
      <c r="I410" s="101" t="n"/>
      <c r="J410" s="197" t="n"/>
      <c r="K410" s="197" t="n"/>
      <c r="L410" s="197" t="n"/>
      <c r="M410" s="197" t="n"/>
      <c r="N410" s="197" t="n"/>
      <c r="O410" s="197" t="n"/>
      <c r="P410" s="197" t="n"/>
      <c r="Q410" s="197" t="n"/>
      <c r="R410" s="197" t="n"/>
      <c r="S410" s="197" t="n"/>
      <c r="T410" s="197" t="n"/>
      <c r="U410" s="197" t="n"/>
    </row>
    <row r="411" ht="12.75" customHeight="1" s="198">
      <c r="A411" s="101" t="inlineStr">
        <is>
          <t>Monaco</t>
        </is>
      </c>
      <c r="B411" s="62">
        <f t="array" ref="B411">INDEX(Countries!$D$2:$D$255, MATCH(A411, Countries!$B$2:$B$255, 0))
</f>
        <v/>
      </c>
      <c r="C411" s="89" t="inlineStr">
        <is>
          <t>Seagrass</t>
        </is>
      </c>
      <c r="D411" s="54">
        <f t="array" ref="D411">if($C411="Mangrove",index('Mangrove extent'!$A$5:$X$128,match($A411,'Mangrove extent'!$A$5:$A1000,0),match('Mangrove extent'!$B$4,'Mangrove extent'!$A$5:$X$5,0)), if($C411="Seagrass", index('Seagrass extent'!$A$5:$I$257,match($A411,'Seagrass extent'!$A$5:$A1000,0),match('Seagrass extent'!$B$4,'Seagrass extent'!$A$5:$I$5,0)),"" ))</f>
        <v/>
      </c>
      <c r="E411" s="54">
        <f t="array" ref="E411">if($C411="Mangrove",index('Mangrove extent'!$A$5:$X1000,match($A411,'Mangrove extent'!$A$5:$A1000,0),match('Mangrove extent'!$C$4,'Mangrove extent'!$A$5:$X$5,0)), if($C411="Seagrass", "NoData", IF($C411="Salt marsh", "NoData")))</f>
        <v/>
      </c>
      <c r="F411" s="54">
        <f t="array" ref="F411">if($C411="Mangrove",index('Mangrove protected area'!$A$5:$AG1000,match($A411,'Mangrove protected area'!$A$5:$A1000,0),match('Mangrove protected area'!$B$4,'Mangrove protected area'!$A$5:$AG$5,0)), "NoData")</f>
        <v/>
      </c>
      <c r="G411" s="101" t="inlineStr">
        <is>
          <t>Seagrass extent from WCMC</t>
        </is>
      </c>
      <c r="H411" s="101" t="n"/>
      <c r="I411" s="101" t="n"/>
      <c r="J411" s="197" t="n"/>
      <c r="K411" s="197" t="n"/>
      <c r="L411" s="197" t="n"/>
      <c r="M411" s="197" t="n"/>
      <c r="N411" s="197" t="n"/>
      <c r="O411" s="197" t="n"/>
      <c r="P411" s="197" t="n"/>
      <c r="Q411" s="197" t="n"/>
      <c r="R411" s="197" t="n"/>
      <c r="S411" s="197" t="n"/>
      <c r="T411" s="197" t="n"/>
      <c r="U411" s="197" t="n"/>
    </row>
    <row r="412" ht="12.75" customHeight="1" s="198">
      <c r="A412" s="101" t="inlineStr">
        <is>
          <t>Montenegro</t>
        </is>
      </c>
      <c r="B412" s="62">
        <f t="array" ref="B412">INDEX(Countries!$D$2:$D$255, MATCH(A412, Countries!$B$2:$B$255, 0))
</f>
        <v/>
      </c>
      <c r="C412" s="89" t="inlineStr">
        <is>
          <t>Seagrass</t>
        </is>
      </c>
      <c r="D412" s="54">
        <f t="array" ref="D412">if($C412="Mangrove",index('Mangrove extent'!$A$5:$X$128,match($A412,'Mangrove extent'!$A$5:$A1000,0),match('Mangrove extent'!$B$4,'Mangrove extent'!$A$5:$X$5,0)), if($C412="Seagrass", index('Seagrass extent'!$A$5:$I$257,match($A412,'Seagrass extent'!$A$5:$A1000,0),match('Seagrass extent'!$B$4,'Seagrass extent'!$A$5:$I$5,0)),"" ))</f>
        <v/>
      </c>
      <c r="E412" s="54">
        <f t="array" ref="E412">if($C412="Mangrove",index('Mangrove extent'!$A$5:$X1000,match($A412,'Mangrove extent'!$A$5:$A1000,0),match('Mangrove extent'!$C$4,'Mangrove extent'!$A$5:$X$5,0)), if($C412="Seagrass", "NoData", IF($C412="Salt marsh", "NoData")))</f>
        <v/>
      </c>
      <c r="F412" s="54">
        <f t="array" ref="F412">if($C412="Mangrove",index('Mangrove protected area'!$A$5:$AG1000,match($A412,'Mangrove protected area'!$A$5:$A1000,0),match('Mangrove protected area'!$B$4,'Mangrove protected area'!$A$5:$AG$5,0)), "NoData")</f>
        <v/>
      </c>
      <c r="G412" s="101" t="inlineStr">
        <is>
          <t>Seagrass extent from WCMC</t>
        </is>
      </c>
      <c r="H412" s="101" t="n"/>
      <c r="I412" s="101" t="n"/>
      <c r="J412" s="197" t="n"/>
      <c r="K412" s="197" t="n"/>
      <c r="L412" s="197" t="n"/>
      <c r="M412" s="197" t="n"/>
      <c r="N412" s="197" t="n"/>
      <c r="O412" s="197" t="n"/>
      <c r="P412" s="197" t="n"/>
      <c r="Q412" s="197" t="n"/>
      <c r="R412" s="197" t="n"/>
      <c r="S412" s="197" t="n"/>
      <c r="T412" s="197" t="n"/>
      <c r="U412" s="197" t="n"/>
    </row>
    <row r="413" ht="12.75" customHeight="1" s="198">
      <c r="A413" s="101" t="inlineStr">
        <is>
          <t>Morocco</t>
        </is>
      </c>
      <c r="B413" s="62">
        <f t="array" ref="B413">INDEX(Countries!$D$2:$D$255, MATCH(A413, Countries!$B$2:$B$255, 0))
</f>
        <v/>
      </c>
      <c r="C413" s="89" t="inlineStr">
        <is>
          <t>Seagrass</t>
        </is>
      </c>
      <c r="D413" s="54">
        <f t="array" ref="D413">if($C413="Mangrove",index('Mangrove extent'!$A$5:$X$128,match($A413,'Mangrove extent'!$A$5:$A1000,0),match('Mangrove extent'!$B$4,'Mangrove extent'!$A$5:$X$5,0)), if($C413="Seagrass", index('Seagrass extent'!$A$5:$I$257,match($A413,'Seagrass extent'!$A$5:$A1000,0),match('Seagrass extent'!$B$4,'Seagrass extent'!$A$5:$I$5,0)),"" ))</f>
        <v/>
      </c>
      <c r="E413" s="54">
        <f t="array" ref="E413">if($C413="Mangrove",index('Mangrove extent'!$A$5:$X1000,match($A413,'Mangrove extent'!$A$5:$A1000,0),match('Mangrove extent'!$C$4,'Mangrove extent'!$A$5:$X$5,0)), if($C413="Seagrass", "NoData", IF($C413="Salt marsh", "NoData")))</f>
        <v/>
      </c>
      <c r="F413" s="54">
        <f t="array" ref="F413">if($C413="Mangrove",index('Mangrove protected area'!$A$5:$AG1000,match($A413,'Mangrove protected area'!$A$5:$A1000,0),match('Mangrove protected area'!$B$4,'Mangrove protected area'!$A$5:$AG$5,0)), "NoData")</f>
        <v/>
      </c>
      <c r="G413" s="101" t="inlineStr">
        <is>
          <t>Seagrass extent from WCMC</t>
        </is>
      </c>
      <c r="H413" s="101" t="n"/>
      <c r="I413" s="101" t="n"/>
      <c r="J413" s="197" t="n"/>
      <c r="K413" s="197" t="n"/>
      <c r="L413" s="197" t="n"/>
      <c r="M413" s="197" t="n"/>
      <c r="N413" s="197" t="n"/>
      <c r="O413" s="197" t="n"/>
      <c r="P413" s="197" t="n"/>
      <c r="Q413" s="197" t="n"/>
      <c r="R413" s="197" t="n"/>
      <c r="S413" s="197" t="n"/>
      <c r="T413" s="197" t="n"/>
      <c r="U413" s="197" t="n"/>
    </row>
    <row r="414" ht="12.75" customHeight="1" s="198">
      <c r="A414" s="101" t="inlineStr">
        <is>
          <t>Namibia</t>
        </is>
      </c>
      <c r="B414" s="62">
        <f t="array" ref="B414">INDEX(Countries!$D$2:$D$255, MATCH(A414, Countries!$B$2:$B$255, 0))
</f>
        <v/>
      </c>
      <c r="C414" s="89" t="inlineStr">
        <is>
          <t>Seagrass</t>
        </is>
      </c>
      <c r="D414" s="54">
        <f t="array" ref="D414">if($C414="Mangrove",index('Mangrove extent'!$A$5:$X$128,match($A414,'Mangrove extent'!$A$5:$A1000,0),match('Mangrove extent'!$B$4,'Mangrove extent'!$A$5:$X$5,0)), if($C414="Seagrass", index('Seagrass extent'!$A$5:$I$257,match($A414,'Seagrass extent'!$A$5:$A1000,0),match('Seagrass extent'!$B$4,'Seagrass extent'!$A$5:$I$5,0)),"" ))</f>
        <v/>
      </c>
      <c r="E414" s="54">
        <f t="array" ref="E414">if($C414="Mangrove",index('Mangrove extent'!$A$5:$X1000,match($A414,'Mangrove extent'!$A$5:$A1000,0),match('Mangrove extent'!$C$4,'Mangrove extent'!$A$5:$X$5,0)), if($C414="Seagrass", "NoData", IF($C414="Salt marsh", "NoData")))</f>
        <v/>
      </c>
      <c r="F414" s="54">
        <f t="array" ref="F414">if($C414="Mangrove",index('Mangrove protected area'!$A$5:$AG1000,match($A414,'Mangrove protected area'!$A$5:$A1000,0),match('Mangrove protected area'!$B$4,'Mangrove protected area'!$A$5:$AG$5,0)), "NoData")</f>
        <v/>
      </c>
      <c r="G414" s="101" t="inlineStr">
        <is>
          <t>Seagrass extent from WCMC</t>
        </is>
      </c>
      <c r="H414" s="101" t="n"/>
      <c r="I414" s="101" t="n"/>
      <c r="J414" s="197" t="n"/>
      <c r="K414" s="197" t="n"/>
      <c r="L414" s="197" t="n"/>
      <c r="M414" s="197" t="n"/>
      <c r="N414" s="197" t="n"/>
      <c r="O414" s="197" t="n"/>
      <c r="P414" s="197" t="n"/>
      <c r="Q414" s="197" t="n"/>
      <c r="R414" s="197" t="n"/>
      <c r="S414" s="197" t="n"/>
      <c r="T414" s="197" t="n"/>
      <c r="U414" s="197" t="n"/>
    </row>
    <row r="415" ht="12.75" customHeight="1" s="198">
      <c r="A415" s="101" t="inlineStr">
        <is>
          <t>Nauru</t>
        </is>
      </c>
      <c r="B415" s="62">
        <f t="array" ref="B415">INDEX(Countries!$D$2:$D$255, MATCH(A415, Countries!$B$2:$B$255, 0))
</f>
        <v/>
      </c>
      <c r="C415" s="89" t="inlineStr">
        <is>
          <t>Seagrass</t>
        </is>
      </c>
      <c r="D415" s="54">
        <f t="array" ref="D415">if($C415="Mangrove",index('Mangrove extent'!$A$5:$X$128,match($A415,'Mangrove extent'!$A$5:$A1000,0),match('Mangrove extent'!$B$4,'Mangrove extent'!$A$5:$X$5,0)), if($C415="Seagrass", index('Seagrass extent'!$A$5:$I$257,match($A415,'Seagrass extent'!$A$5:$A1000,0),match('Seagrass extent'!$B$4,'Seagrass extent'!$A$5:$I$5,0)),"" ))</f>
        <v/>
      </c>
      <c r="E415" s="54">
        <f t="array" ref="E415">if($C415="Mangrove",index('Mangrove extent'!$A$5:$X1000,match($A415,'Mangrove extent'!$A$5:$A1000,0),match('Mangrove extent'!$C$4,'Mangrove extent'!$A$5:$X$5,0)), if($C415="Seagrass", "NoData", IF($C415="Salt marsh", "NoData")))</f>
        <v/>
      </c>
      <c r="F415" s="54">
        <f t="array" ref="F415">if($C415="Mangrove",index('Mangrove protected area'!$A$5:$AG1000,match($A415,'Mangrove protected area'!$A$5:$A1000,0),match('Mangrove protected area'!$B$4,'Mangrove protected area'!$A$5:$AG$5,0)), "NoData")</f>
        <v/>
      </c>
      <c r="G415" s="101" t="inlineStr">
        <is>
          <t>Seagrass extent from WCMC</t>
        </is>
      </c>
      <c r="H415" s="101" t="n"/>
      <c r="I415" s="101" t="n"/>
      <c r="J415" s="197" t="n"/>
      <c r="K415" s="197" t="n"/>
      <c r="L415" s="197" t="n"/>
      <c r="M415" s="197" t="n"/>
      <c r="N415" s="197" t="n"/>
      <c r="O415" s="197" t="n"/>
      <c r="P415" s="197" t="n"/>
      <c r="Q415" s="197" t="n"/>
      <c r="R415" s="197" t="n"/>
      <c r="S415" s="197" t="n"/>
      <c r="T415" s="197" t="n"/>
      <c r="U415" s="197" t="n"/>
    </row>
    <row r="416" ht="12.75" customHeight="1" s="198">
      <c r="A416" s="101" t="inlineStr">
        <is>
          <t>Niue</t>
        </is>
      </c>
      <c r="B416" s="62">
        <f t="array" ref="B416">INDEX(Countries!$D$2:$D$255, MATCH(A416, Countries!$B$2:$B$255, 0))
</f>
        <v/>
      </c>
      <c r="C416" s="89" t="inlineStr">
        <is>
          <t>Seagrass</t>
        </is>
      </c>
      <c r="D416" s="54">
        <f t="array" ref="D416">if($C416="Mangrove",index('Mangrove extent'!$A$5:$X$128,match($A416,'Mangrove extent'!$A$5:$A1000,0),match('Mangrove extent'!$B$4,'Mangrove extent'!$A$5:$X$5,0)), if($C416="Seagrass", index('Seagrass extent'!$A$5:$I$257,match($A416,'Seagrass extent'!$A$5:$A1000,0),match('Seagrass extent'!$B$4,'Seagrass extent'!$A$5:$I$5,0)),"" ))</f>
        <v/>
      </c>
      <c r="E416" s="54">
        <f t="array" ref="E416">if($C416="Mangrove",index('Mangrove extent'!$A$5:$X1000,match($A416,'Mangrove extent'!$A$5:$A1000,0),match('Mangrove extent'!$C$4,'Mangrove extent'!$A$5:$X$5,0)), if($C416="Seagrass", "NoData", IF($C416="Salt marsh", "NoData")))</f>
        <v/>
      </c>
      <c r="F416" s="54">
        <f t="array" ref="F416">if($C416="Mangrove",index('Mangrove protected area'!$A$5:$AG1000,match($A416,'Mangrove protected area'!$A$5:$A1000,0),match('Mangrove protected area'!$B$4,'Mangrove protected area'!$A$5:$AG$5,0)), "NoData")</f>
        <v/>
      </c>
      <c r="G416" s="101" t="inlineStr">
        <is>
          <t>Seagrass extent from WCMC</t>
        </is>
      </c>
      <c r="H416" s="101" t="n"/>
      <c r="I416" s="101" t="n"/>
      <c r="J416" s="197" t="n"/>
      <c r="K416" s="197" t="n"/>
      <c r="L416" s="197" t="n"/>
      <c r="M416" s="197" t="n"/>
      <c r="N416" s="197" t="n"/>
      <c r="O416" s="197" t="n"/>
      <c r="P416" s="197" t="n"/>
      <c r="Q416" s="197" t="n"/>
      <c r="R416" s="197" t="n"/>
      <c r="S416" s="197" t="n"/>
      <c r="T416" s="197" t="n"/>
      <c r="U416" s="197" t="n"/>
    </row>
    <row r="417" ht="12.75" customHeight="1" s="198">
      <c r="A417" s="101" t="inlineStr">
        <is>
          <t>Northern Mariana Islands</t>
        </is>
      </c>
      <c r="B417" s="62">
        <f t="array" ref="B417">INDEX(Countries!$D$2:$D$255, MATCH(A417, Countries!$B$2:$B$255, 0))
</f>
        <v/>
      </c>
      <c r="C417" s="89" t="inlineStr">
        <is>
          <t>Seagrass</t>
        </is>
      </c>
      <c r="D417" s="54">
        <f t="array" ref="D417">if($C417="Mangrove",index('Mangrove extent'!$A$5:$X$128,match($A417,'Mangrove extent'!$A$5:$A1000,0),match('Mangrove extent'!$B$4,'Mangrove extent'!$A$5:$X$5,0)), if($C417="Seagrass", index('Seagrass extent'!$A$5:$I$257,match($A417,'Seagrass extent'!$A$5:$A1000,0),match('Seagrass extent'!$B$4,'Seagrass extent'!$A$5:$I$5,0)),"" ))</f>
        <v/>
      </c>
      <c r="E417" s="54">
        <f t="array" ref="E417">if($C417="Mangrove",index('Mangrove extent'!$A$5:$X1000,match($A417,'Mangrove extent'!$A$5:$A1000,0),match('Mangrove extent'!$C$4,'Mangrove extent'!$A$5:$X$5,0)), if($C417="Seagrass", "NoData", IF($C417="Salt marsh", "NoData")))</f>
        <v/>
      </c>
      <c r="F417" s="54">
        <f t="array" ref="F417">if($C417="Mangrove",index('Mangrove protected area'!$A$5:$AG1000,match($A417,'Mangrove protected area'!$A$5:$A1000,0),match('Mangrove protected area'!$B$4,'Mangrove protected area'!$A$5:$AG$5,0)), "NoData")</f>
        <v/>
      </c>
      <c r="G417" s="101" t="inlineStr">
        <is>
          <t>Seagrass extent from WCMC</t>
        </is>
      </c>
      <c r="H417" s="101" t="n"/>
      <c r="I417" s="101" t="n"/>
      <c r="J417" s="197" t="n"/>
      <c r="K417" s="197" t="n"/>
      <c r="L417" s="197" t="n"/>
      <c r="M417" s="197" t="n"/>
      <c r="N417" s="197" t="n"/>
      <c r="O417" s="197" t="n"/>
      <c r="P417" s="197" t="n"/>
      <c r="Q417" s="197" t="n"/>
      <c r="R417" s="197" t="n"/>
      <c r="S417" s="197" t="n"/>
      <c r="T417" s="197" t="n"/>
      <c r="U417" s="197" t="n"/>
    </row>
    <row r="418" ht="12.75" customHeight="1" s="198">
      <c r="A418" s="101" t="inlineStr">
        <is>
          <t>Pitcairn</t>
        </is>
      </c>
      <c r="B418" s="62">
        <f t="array" ref="B418">INDEX(Countries!$D$2:$D$255, MATCH(A418, Countries!$B$2:$B$255, 0))
</f>
        <v/>
      </c>
      <c r="C418" s="89" t="inlineStr">
        <is>
          <t>Seagrass</t>
        </is>
      </c>
      <c r="D418" s="54">
        <f t="array" ref="D418">if($C418="Mangrove",index('Mangrove extent'!$A$5:$X$128,match($A418,'Mangrove extent'!$A$5:$A1000,0),match('Mangrove extent'!$B$4,'Mangrove extent'!$A$5:$X$5,0)), if($C418="Seagrass", index('Seagrass extent'!$A$5:$I$257,match($A418,'Seagrass extent'!$A$5:$A1000,0),match('Seagrass extent'!$B$4,'Seagrass extent'!$A$5:$I$5,0)),"" ))</f>
        <v/>
      </c>
      <c r="E418" s="54">
        <f t="array" ref="E418">if($C418="Mangrove",index('Mangrove extent'!$A$5:$X1000,match($A418,'Mangrove extent'!$A$5:$A1000,0),match('Mangrove extent'!$C$4,'Mangrove extent'!$A$5:$X$5,0)), if($C418="Seagrass", "NoData", IF($C418="Salt marsh", "NoData")))</f>
        <v/>
      </c>
      <c r="F418" s="54">
        <f t="array" ref="F418">if($C418="Mangrove",index('Mangrove protected area'!$A$5:$AG1000,match($A418,'Mangrove protected area'!$A$5:$A1000,0),match('Mangrove protected area'!$B$4,'Mangrove protected area'!$A$5:$AG$5,0)), "NoData")</f>
        <v/>
      </c>
      <c r="G418" s="101" t="inlineStr">
        <is>
          <t>Seagrass extent from WCMC</t>
        </is>
      </c>
      <c r="H418" s="101" t="n"/>
      <c r="I418" s="101" t="n"/>
      <c r="J418" s="197" t="n"/>
      <c r="K418" s="197" t="n"/>
      <c r="L418" s="197" t="n"/>
      <c r="M418" s="197" t="n"/>
      <c r="N418" s="197" t="n"/>
      <c r="O418" s="197" t="n"/>
      <c r="P418" s="197" t="n"/>
      <c r="Q418" s="197" t="n"/>
      <c r="R418" s="197" t="n"/>
      <c r="S418" s="197" t="n"/>
      <c r="T418" s="197" t="n"/>
      <c r="U418" s="197" t="n"/>
    </row>
    <row r="419" ht="12.75" customHeight="1" s="198">
      <c r="A419" s="101" t="inlineStr">
        <is>
          <t>Portugal</t>
        </is>
      </c>
      <c r="B419" s="62">
        <f t="array" ref="B419">INDEX(Countries!$D$2:$D$255, MATCH(A419, Countries!$B$2:$B$255, 0))
</f>
        <v/>
      </c>
      <c r="C419" s="89" t="inlineStr">
        <is>
          <t>Seagrass</t>
        </is>
      </c>
      <c r="D419" s="54">
        <f t="array" ref="D419">if($C419="Mangrove",index('Mangrove extent'!$A$5:$X$128,match($A419,'Mangrove extent'!$A$5:$A1000,0),match('Mangrove extent'!$B$4,'Mangrove extent'!$A$5:$X$5,0)), if($C419="Seagrass", index('Seagrass extent'!$A$5:$I$257,match($A419,'Seagrass extent'!$A$5:$A1000,0),match('Seagrass extent'!$B$4,'Seagrass extent'!$A$5:$I$5,0)),"" ))</f>
        <v/>
      </c>
      <c r="E419" s="54">
        <f t="array" ref="E419">if($C419="Mangrove",index('Mangrove extent'!$A$5:$X1000,match($A419,'Mangrove extent'!$A$5:$A1000,0),match('Mangrove extent'!$C$4,'Mangrove extent'!$A$5:$X$5,0)), if($C419="Seagrass", "NoData", IF($C419="Salt marsh", "NoData")))</f>
        <v/>
      </c>
      <c r="F419" s="54">
        <f t="array" ref="F419">if($C419="Mangrove",index('Mangrove protected area'!$A$5:$AG1000,match($A419,'Mangrove protected area'!$A$5:$A1000,0),match('Mangrove protected area'!$B$4,'Mangrove protected area'!$A$5:$AG$5,0)), "NoData")</f>
        <v/>
      </c>
      <c r="G419" s="101" t="inlineStr">
        <is>
          <t>Seagrass extent from WCMC</t>
        </is>
      </c>
      <c r="H419" s="101" t="n"/>
      <c r="I419" s="101" t="n"/>
      <c r="J419" s="197" t="n"/>
      <c r="K419" s="197" t="n"/>
      <c r="L419" s="197" t="n"/>
      <c r="M419" s="197" t="n"/>
      <c r="N419" s="197" t="n"/>
      <c r="O419" s="197" t="n"/>
      <c r="P419" s="197" t="n"/>
      <c r="Q419" s="197" t="n"/>
      <c r="R419" s="197" t="n"/>
      <c r="S419" s="197" t="n"/>
      <c r="T419" s="197" t="n"/>
      <c r="U419" s="197" t="n"/>
    </row>
    <row r="420" ht="12.75" customHeight="1" s="198">
      <c r="A420" s="101" t="inlineStr">
        <is>
          <t>Réunion</t>
        </is>
      </c>
      <c r="B420" s="62">
        <f t="array" ref="B420">INDEX(Countries!$D$2:$D$255, MATCH(A420, Countries!$B$2:$B$255, 0))
</f>
        <v/>
      </c>
      <c r="C420" s="89" t="inlineStr">
        <is>
          <t>Seagrass</t>
        </is>
      </c>
      <c r="D420" s="54">
        <f t="array" ref="D420">if($C420="Mangrove",index('Mangrove extent'!$A$5:$X$128,match($A420,'Mangrove extent'!$A$5:$A1000,0),match('Mangrove extent'!$B$4,'Mangrove extent'!$A$5:$X$5,0)), if($C420="Seagrass", index('Seagrass extent'!$A$5:$I$257,match($A420,'Seagrass extent'!$A$5:$A1000,0),match('Seagrass extent'!$B$4,'Seagrass extent'!$A$5:$I$5,0)),"" ))</f>
        <v/>
      </c>
      <c r="E420" s="54">
        <f t="array" ref="E420">if($C420="Mangrove",index('Mangrove extent'!$A$5:$X1000,match($A420,'Mangrove extent'!$A$5:$A1000,0),match('Mangrove extent'!$C$4,'Mangrove extent'!$A$5:$X$5,0)), if($C420="Seagrass", "NoData", IF($C420="Salt marsh", "NoData")))</f>
        <v/>
      </c>
      <c r="F420" s="54">
        <f t="array" ref="F420">if($C420="Mangrove",index('Mangrove protected area'!$A$5:$AG1000,match($A420,'Mangrove protected area'!$A$5:$A1000,0),match('Mangrove protected area'!$B$4,'Mangrove protected area'!$A$5:$AG$5,0)), "NoData")</f>
        <v/>
      </c>
      <c r="G420" s="101" t="inlineStr">
        <is>
          <t>Seagrass extent from WCMC</t>
        </is>
      </c>
      <c r="H420" s="101" t="n"/>
      <c r="I420" s="101" t="n"/>
      <c r="J420" s="197" t="n"/>
      <c r="K420" s="197" t="n"/>
      <c r="L420" s="197" t="n"/>
      <c r="M420" s="197" t="n"/>
      <c r="N420" s="197" t="n"/>
      <c r="O420" s="197" t="n"/>
      <c r="P420" s="197" t="n"/>
      <c r="Q420" s="197" t="n"/>
      <c r="R420" s="197" t="n"/>
      <c r="S420" s="197" t="n"/>
      <c r="T420" s="197" t="n"/>
      <c r="U420" s="197" t="n"/>
    </row>
    <row r="421" ht="12.75" customHeight="1" s="198">
      <c r="A421" s="101" t="inlineStr">
        <is>
          <t>Romania</t>
        </is>
      </c>
      <c r="B421" s="62">
        <f t="array" ref="B421">INDEX(Countries!$D$2:$D$255, MATCH(A421, Countries!$B$2:$B$255, 0))
</f>
        <v/>
      </c>
      <c r="C421" s="89" t="inlineStr">
        <is>
          <t>Seagrass</t>
        </is>
      </c>
      <c r="D421" s="54">
        <f t="array" ref="D421">if($C421="Mangrove",index('Mangrove extent'!$A$5:$X$128,match($A421,'Mangrove extent'!$A$5:$A1000,0),match('Mangrove extent'!$B$4,'Mangrove extent'!$A$5:$X$5,0)), if($C421="Seagrass", index('Seagrass extent'!$A$5:$I$257,match($A421,'Seagrass extent'!$A$5:$A1000,0),match('Seagrass extent'!$B$4,'Seagrass extent'!$A$5:$I$5,0)),"" ))</f>
        <v/>
      </c>
      <c r="E421" s="54">
        <f t="array" ref="E421">if($C421="Mangrove",index('Mangrove extent'!$A$5:$X1000,match($A421,'Mangrove extent'!$A$5:$A1000,0),match('Mangrove extent'!$C$4,'Mangrove extent'!$A$5:$X$5,0)), if($C421="Seagrass", "NoData", IF($C421="Salt marsh", "NoData")))</f>
        <v/>
      </c>
      <c r="F421" s="54">
        <f t="array" ref="F421">if($C421="Mangrove",index('Mangrove protected area'!$A$5:$AG1000,match($A421,'Mangrove protected area'!$A$5:$A1000,0),match('Mangrove protected area'!$B$4,'Mangrove protected area'!$A$5:$AG$5,0)), "NoData")</f>
        <v/>
      </c>
      <c r="G421" s="101" t="inlineStr">
        <is>
          <t>Seagrass extent from WCMC</t>
        </is>
      </c>
      <c r="H421" s="101" t="n"/>
      <c r="I421" s="101" t="n"/>
      <c r="J421" s="197" t="n"/>
      <c r="K421" s="197" t="n"/>
      <c r="L421" s="197" t="n"/>
      <c r="M421" s="197" t="n"/>
      <c r="N421" s="197" t="n"/>
      <c r="O421" s="197" t="n"/>
      <c r="P421" s="197" t="n"/>
      <c r="Q421" s="197" t="n"/>
      <c r="R421" s="197" t="n"/>
      <c r="S421" s="197" t="n"/>
      <c r="T421" s="197" t="n"/>
      <c r="U421" s="197" t="n"/>
    </row>
    <row r="422" ht="12.75" customHeight="1" s="198">
      <c r="A422" s="101" t="inlineStr">
        <is>
          <t>Saint Helena</t>
        </is>
      </c>
      <c r="B422" s="62">
        <f t="array" ref="B422">INDEX(Countries!$D$2:$D$255, MATCH(A422, Countries!$B$2:$B$255, 0))
</f>
        <v/>
      </c>
      <c r="C422" s="89" t="inlineStr">
        <is>
          <t>Seagrass</t>
        </is>
      </c>
      <c r="D422" s="54">
        <f t="array" ref="D422">if($C422="Mangrove",index('Mangrove extent'!$A$5:$X$128,match($A422,'Mangrove extent'!$A$5:$A1000,0),match('Mangrove extent'!$B$4,'Mangrove extent'!$A$5:$X$5,0)), if($C422="Seagrass", index('Seagrass extent'!$A$5:$I$257,match($A422,'Seagrass extent'!$A$5:$A1000,0),match('Seagrass extent'!$B$4,'Seagrass extent'!$A$5:$I$5,0)),"" ))</f>
        <v/>
      </c>
      <c r="E422" s="54">
        <f t="array" ref="E422">if($C422="Mangrove",index('Mangrove extent'!$A$5:$X1000,match($A422,'Mangrove extent'!$A$5:$A1000,0),match('Mangrove extent'!$C$4,'Mangrove extent'!$A$5:$X$5,0)), if($C422="Seagrass", "NoData", IF($C422="Salt marsh", "NoData")))</f>
        <v/>
      </c>
      <c r="F422" s="54">
        <f t="array" ref="F422">if($C422="Mangrove",index('Mangrove protected area'!$A$5:$AG1000,match($A422,'Mangrove protected area'!$A$5:$A1000,0),match('Mangrove protected area'!$B$4,'Mangrove protected area'!$A$5:$AG$5,0)), "NoData")</f>
        <v/>
      </c>
      <c r="G422" s="101" t="inlineStr">
        <is>
          <t>Seagrass extent from WCMC</t>
        </is>
      </c>
      <c r="H422" s="101" t="n"/>
      <c r="I422" s="101" t="n"/>
      <c r="J422" s="197" t="n"/>
      <c r="K422" s="197" t="n"/>
      <c r="L422" s="197" t="n"/>
      <c r="M422" s="197" t="n"/>
      <c r="N422" s="197" t="n"/>
      <c r="O422" s="197" t="n"/>
      <c r="P422" s="197" t="n"/>
      <c r="Q422" s="197" t="n"/>
      <c r="R422" s="197" t="n"/>
      <c r="S422" s="197" t="n"/>
      <c r="T422" s="197" t="n"/>
      <c r="U422" s="197" t="n"/>
    </row>
    <row r="423" ht="12.75" customHeight="1" s="198">
      <c r="A423" s="101" t="inlineStr">
        <is>
          <t>Saint Pierre and Miquelon</t>
        </is>
      </c>
      <c r="B423" s="62">
        <f t="array" ref="B423">INDEX(Countries!$D$2:$D$255, MATCH(A423, Countries!$B$2:$B$255, 0))
</f>
        <v/>
      </c>
      <c r="C423" s="89" t="inlineStr">
        <is>
          <t>Seagrass</t>
        </is>
      </c>
      <c r="D423" s="54">
        <f t="array" ref="D423">if($C423="Mangrove",index('Mangrove extent'!$A$5:$X$128,match($A423,'Mangrove extent'!$A$5:$A1000,0),match('Mangrove extent'!$B$4,'Mangrove extent'!$A$5:$X$5,0)), if($C423="Seagrass", index('Seagrass extent'!$A$5:$I$257,match($A423,'Seagrass extent'!$A$5:$A1000,0),match('Seagrass extent'!$B$4,'Seagrass extent'!$A$5:$I$5,0)),"" ))</f>
        <v/>
      </c>
      <c r="E423" s="54">
        <f t="array" ref="E423">if($C423="Mangrove",index('Mangrove extent'!$A$5:$X1000,match($A423,'Mangrove extent'!$A$5:$A1000,0),match('Mangrove extent'!$C$4,'Mangrove extent'!$A$5:$X$5,0)), if($C423="Seagrass", "NoData", IF($C423="Salt marsh", "NoData")))</f>
        <v/>
      </c>
      <c r="F423" s="54">
        <f t="array" ref="F423">if($C423="Mangrove",index('Mangrove protected area'!$A$5:$AG1000,match($A423,'Mangrove protected area'!$A$5:$A1000,0),match('Mangrove protected area'!$B$4,'Mangrove protected area'!$A$5:$AG$5,0)), "NoData")</f>
        <v/>
      </c>
      <c r="G423" s="101" t="inlineStr">
        <is>
          <t>Seagrass extent from WCMC</t>
        </is>
      </c>
      <c r="H423" s="101" t="n"/>
      <c r="I423" s="101" t="n"/>
      <c r="J423" s="197" t="n"/>
      <c r="K423" s="197" t="n"/>
      <c r="L423" s="197" t="n"/>
      <c r="M423" s="197" t="n"/>
      <c r="N423" s="197" t="n"/>
      <c r="O423" s="197" t="n"/>
      <c r="P423" s="197" t="n"/>
      <c r="Q423" s="197" t="n"/>
      <c r="R423" s="197" t="n"/>
      <c r="S423" s="197" t="n"/>
      <c r="T423" s="197" t="n"/>
      <c r="U423" s="197" t="n"/>
    </row>
    <row r="424" ht="12.75" customHeight="1" s="198">
      <c r="A424" s="101" t="inlineStr">
        <is>
          <t>Syrian Arab Republic</t>
        </is>
      </c>
      <c r="B424" s="62">
        <f t="array" ref="B424">INDEX(Countries!$D$2:$D$255, MATCH(A424, Countries!$B$2:$B$255, 0))
</f>
        <v/>
      </c>
      <c r="C424" s="89" t="inlineStr">
        <is>
          <t>Seagrass</t>
        </is>
      </c>
      <c r="D424" s="54">
        <f t="array" ref="D424">if($C424="Mangrove",index('Mangrove extent'!$A$5:$X$128,match($A424,'Mangrove extent'!$A$5:$A1000,0),match('Mangrove extent'!$B$4,'Mangrove extent'!$A$5:$X$5,0)), if($C424="Seagrass", index('Seagrass extent'!$A$5:$I$257,match($A424,'Seagrass extent'!$A$5:$A1000,0),match('Seagrass extent'!$B$4,'Seagrass extent'!$A$5:$I$5,0)),"" ))</f>
        <v/>
      </c>
      <c r="E424" s="54">
        <f t="array" ref="E424">if($C424="Mangrove",index('Mangrove extent'!$A$5:$X1000,match($A424,'Mangrove extent'!$A$5:$A1000,0),match('Mangrove extent'!$C$4,'Mangrove extent'!$A$5:$X$5,0)), if($C424="Seagrass", "NoData", IF($C424="Salt marsh", "NoData")))</f>
        <v/>
      </c>
      <c r="F424" s="54">
        <f t="array" ref="F424">if($C424="Mangrove",index('Mangrove protected area'!$A$5:$AG1000,match($A424,'Mangrove protected area'!$A$5:$A1000,0),match('Mangrove protected area'!$B$4,'Mangrove protected area'!$A$5:$AG$5,0)), "NoData")</f>
        <v/>
      </c>
      <c r="G424" s="101" t="inlineStr">
        <is>
          <t>Seagrass extent from WCMC</t>
        </is>
      </c>
      <c r="H424" s="101" t="n"/>
      <c r="I424" s="101" t="n"/>
      <c r="J424" s="197" t="n"/>
      <c r="K424" s="197" t="n"/>
      <c r="L424" s="197" t="n"/>
      <c r="M424" s="197" t="n"/>
      <c r="N424" s="197" t="n"/>
      <c r="O424" s="197" t="n"/>
      <c r="P424" s="197" t="n"/>
      <c r="Q424" s="197" t="n"/>
      <c r="R424" s="197" t="n"/>
      <c r="S424" s="197" t="n"/>
      <c r="T424" s="197" t="n"/>
      <c r="U424" s="197" t="n"/>
    </row>
    <row r="425" ht="12.75" customHeight="1" s="198">
      <c r="A425" s="101" t="inlineStr">
        <is>
          <t>Tokelau</t>
        </is>
      </c>
      <c r="B425" s="62">
        <f t="array" ref="B425">INDEX(Countries!$D$2:$D$255, MATCH(A425, Countries!$B$2:$B$255, 0))
</f>
        <v/>
      </c>
      <c r="C425" s="89" t="inlineStr">
        <is>
          <t>Seagrass</t>
        </is>
      </c>
      <c r="D425" s="54">
        <f t="array" ref="D425">if($C425="Mangrove",index('Mangrove extent'!$A$5:$X$128,match($A425,'Mangrove extent'!$A$5:$A1000,0),match('Mangrove extent'!$B$4,'Mangrove extent'!$A$5:$X$5,0)), if($C425="Seagrass", index('Seagrass extent'!$A$5:$I$257,match($A425,'Seagrass extent'!$A$5:$A1000,0),match('Seagrass extent'!$B$4,'Seagrass extent'!$A$5:$I$5,0)),"" ))</f>
        <v/>
      </c>
      <c r="E425" s="54">
        <f t="array" ref="E425">if($C425="Mangrove",index('Mangrove extent'!$A$5:$X1000,match($A425,'Mangrove extent'!$A$5:$A1000,0),match('Mangrove extent'!$C$4,'Mangrove extent'!$A$5:$X$5,0)), if($C425="Seagrass", "NoData", IF($C425="Salt marsh", "NoData")))</f>
        <v/>
      </c>
      <c r="F425" s="54">
        <f t="array" ref="F425">if($C425="Mangrove",index('Mangrove protected area'!$A$5:$AG1000,match($A425,'Mangrove protected area'!$A$5:$A1000,0),match('Mangrove protected area'!$B$4,'Mangrove protected area'!$A$5:$AG$5,0)), "NoData")</f>
        <v/>
      </c>
      <c r="G425" s="101" t="inlineStr">
        <is>
          <t>Seagrass extent from WCMC</t>
        </is>
      </c>
      <c r="H425" s="101" t="n"/>
      <c r="I425" s="101" t="n"/>
      <c r="J425" s="197" t="n"/>
      <c r="K425" s="197" t="n"/>
      <c r="L425" s="197" t="n"/>
      <c r="M425" s="197" t="n"/>
      <c r="N425" s="197" t="n"/>
      <c r="O425" s="197" t="n"/>
      <c r="P425" s="197" t="n"/>
      <c r="Q425" s="197" t="n"/>
      <c r="R425" s="197" t="n"/>
      <c r="S425" s="197" t="n"/>
      <c r="T425" s="197" t="n"/>
      <c r="U425" s="197" t="n"/>
    </row>
    <row r="426" ht="12.75" customHeight="1" s="198">
      <c r="A426" s="101" t="inlineStr">
        <is>
          <t>Turkmenistan</t>
        </is>
      </c>
      <c r="B426" s="62">
        <f t="array" ref="B426">INDEX(Countries!$D$2:$D$255, MATCH(A426, Countries!$B$2:$B$255, 0))
</f>
        <v/>
      </c>
      <c r="C426" s="89" t="inlineStr">
        <is>
          <t>Seagrass</t>
        </is>
      </c>
      <c r="D426" s="54">
        <f t="array" ref="D426">if($C426="Mangrove",index('Mangrove extent'!$A$5:$X$128,match($A426,'Mangrove extent'!$A$5:$A1000,0),match('Mangrove extent'!$B$4,'Mangrove extent'!$A$5:$X$5,0)), if($C426="Seagrass", index('Seagrass extent'!$A$5:$I$257,match($A426,'Seagrass extent'!$A$5:$A1000,0),match('Seagrass extent'!$B$4,'Seagrass extent'!$A$5:$I$5,0)),"" ))</f>
        <v/>
      </c>
      <c r="E426" s="54">
        <f t="array" ref="E426">if($C426="Mangrove",index('Mangrove extent'!$A$5:$X1000,match($A426,'Mangrove extent'!$A$5:$A1000,0),match('Mangrove extent'!$C$4,'Mangrove extent'!$A$5:$X$5,0)), if($C426="Seagrass", "NoData", IF($C426="Salt marsh", "NoData")))</f>
        <v/>
      </c>
      <c r="F426" s="54">
        <f t="array" ref="F426">if($C426="Mangrove",index('Mangrove protected area'!$A$5:$AG1000,match($A426,'Mangrove protected area'!$A$5:$A1000,0),match('Mangrove protected area'!$B$4,'Mangrove protected area'!$A$5:$AG$5,0)), "NoData")</f>
        <v/>
      </c>
      <c r="G426" s="101" t="inlineStr">
        <is>
          <t>Seagrass extent from WCMC</t>
        </is>
      </c>
      <c r="H426" s="101" t="n"/>
      <c r="I426" s="101" t="n"/>
      <c r="J426" s="197" t="n"/>
      <c r="K426" s="197" t="n"/>
      <c r="L426" s="197" t="n"/>
      <c r="M426" s="197" t="n"/>
      <c r="N426" s="197" t="n"/>
      <c r="O426" s="197" t="n"/>
      <c r="P426" s="197" t="n"/>
      <c r="Q426" s="197" t="n"/>
      <c r="R426" s="197" t="n"/>
      <c r="S426" s="197" t="n"/>
      <c r="T426" s="197" t="n"/>
      <c r="U426" s="197" t="n"/>
    </row>
    <row r="427" ht="12.75" customHeight="1" s="198">
      <c r="A427" s="101" t="inlineStr">
        <is>
          <t>Uruguay</t>
        </is>
      </c>
      <c r="B427" s="62">
        <f t="array" ref="B427">INDEX(Countries!$D$2:$D$255, MATCH(A427, Countries!$B$2:$B$255, 0))
</f>
        <v/>
      </c>
      <c r="C427" s="89" t="inlineStr">
        <is>
          <t>Seagrass</t>
        </is>
      </c>
      <c r="D427" s="54">
        <f t="array" ref="D427">if($C427="Mangrove",index('Mangrove extent'!$A$5:$X$128,match($A427,'Mangrove extent'!$A$5:$A1000,0),match('Mangrove extent'!$B$4,'Mangrove extent'!$A$5:$X$5,0)), if($C427="Seagrass", index('Seagrass extent'!$A$5:$I$257,match($A427,'Seagrass extent'!$A$5:$A1000,0),match('Seagrass extent'!$B$4,'Seagrass extent'!$A$5:$I$5,0)),"" ))</f>
        <v/>
      </c>
      <c r="E427" s="54">
        <f t="array" ref="E427">if($C427="Mangrove",index('Mangrove extent'!$A$5:$X1000,match($A427,'Mangrove extent'!$A$5:$A1000,0),match('Mangrove extent'!$C$4,'Mangrove extent'!$A$5:$X$5,0)), if($C427="Seagrass", "NoData", IF($C427="Salt marsh", "NoData")))</f>
        <v/>
      </c>
      <c r="F427" s="54">
        <f t="array" ref="F427">if($C427="Mangrove",index('Mangrove protected area'!$A$5:$AG1000,match($A427,'Mangrove protected area'!$A$5:$A1000,0),match('Mangrove protected area'!$B$4,'Mangrove protected area'!$A$5:$AG$5,0)), "NoData")</f>
        <v/>
      </c>
      <c r="G427" s="101" t="inlineStr">
        <is>
          <t>Seagrass extent from WCMC</t>
        </is>
      </c>
      <c r="H427" s="101" t="n"/>
      <c r="I427" s="101" t="n"/>
      <c r="J427" s="197" t="n"/>
      <c r="K427" s="197" t="n"/>
      <c r="L427" s="197" t="n"/>
      <c r="M427" s="197" t="n"/>
      <c r="N427" s="197" t="n"/>
      <c r="O427" s="197" t="n"/>
      <c r="P427" s="197" t="n"/>
      <c r="Q427" s="197" t="n"/>
      <c r="R427" s="197" t="n"/>
      <c r="S427" s="197" t="n"/>
      <c r="T427" s="197" t="n"/>
      <c r="U427" s="197" t="n"/>
    </row>
    <row r="428" ht="12.75" customHeight="1" s="198">
      <c r="A428" s="101" t="inlineStr">
        <is>
          <t>Western Sahara</t>
        </is>
      </c>
      <c r="B428" s="62">
        <f t="array" ref="B428">INDEX(Countries!$D$2:$D$255, MATCH(A428, Countries!$B$2:$B$255, 0))
</f>
        <v/>
      </c>
      <c r="C428" s="89" t="inlineStr">
        <is>
          <t>Seagrass</t>
        </is>
      </c>
      <c r="D428" s="54">
        <f t="array" ref="D428">if($C428="Mangrove",index('Mangrove extent'!$A$5:$X$128,match($A428,'Mangrove extent'!$A$5:$A1000,0),match('Mangrove extent'!$B$4,'Mangrove extent'!$A$5:$X$5,0)), if($C428="Seagrass", index('Seagrass extent'!$A$5:$I$257,match($A428,'Seagrass extent'!$A$5:$A1000,0),match('Seagrass extent'!$B$4,'Seagrass extent'!$A$5:$I$5,0)),"" ))</f>
        <v/>
      </c>
      <c r="E428" s="54">
        <f t="array" ref="E428">if($C428="Mangrove",index('Mangrove extent'!$A$5:$X1000,match($A428,'Mangrove extent'!$A$5:$A1000,0),match('Mangrove extent'!$C$4,'Mangrove extent'!$A$5:$X$5,0)), if($C428="Seagrass", "NoData", IF($C428="Salt marsh", "NoData")))</f>
        <v/>
      </c>
      <c r="F428" s="54">
        <f t="array" ref="F428">if($C428="Mangrove",index('Mangrove protected area'!$A$5:$AG1000,match($A428,'Mangrove protected area'!$A$5:$A1000,0),match('Mangrove protected area'!$B$4,'Mangrove protected area'!$A$5:$AG$5,0)), "NoData")</f>
        <v/>
      </c>
      <c r="G428" s="101" t="inlineStr">
        <is>
          <t>Seagrass extent from WCMC</t>
        </is>
      </c>
      <c r="H428" s="101" t="n"/>
      <c r="I428" s="101" t="n"/>
      <c r="J428" s="197" t="n"/>
      <c r="K428" s="197" t="n"/>
      <c r="L428" s="197" t="n"/>
      <c r="M428" s="197" t="n"/>
      <c r="N428" s="197" t="n"/>
      <c r="O428" s="197" t="n"/>
      <c r="P428" s="197" t="n"/>
      <c r="Q428" s="197" t="n"/>
      <c r="R428" s="197" t="n"/>
      <c r="S428" s="197" t="n"/>
      <c r="T428" s="197" t="n"/>
      <c r="U428" s="197" t="n"/>
    </row>
    <row r="429" ht="12.75" customHeight="1" s="198">
      <c r="A429" s="101" t="inlineStr">
        <is>
          <t>Afghanistan</t>
        </is>
      </c>
      <c r="B429" s="62">
        <f t="array" ref="B429">INDEX(Countries!$D$2:$D$255, MATCH(A429, Countries!$B$2:$B$255, 0))
</f>
        <v/>
      </c>
      <c r="C429" s="89" t="inlineStr">
        <is>
          <t>Seagrass</t>
        </is>
      </c>
      <c r="D429" s="54">
        <f t="array" ref="D429">if($C429="Mangrove",index('Mangrove extent'!$A$5:$X$128,match($A429,'Mangrove extent'!$A$5:$A1000,0),match('Mangrove extent'!$B$4,'Mangrove extent'!$A$5:$X$5,0)), if($C429="Seagrass", index('Seagrass extent'!$A$5:$I$257,match($A429,'Seagrass extent'!$A$5:$A1000,0),match('Seagrass extent'!$B$4,'Seagrass extent'!$A$5:$I$5,0)),"" ))</f>
        <v/>
      </c>
      <c r="E429" s="54">
        <f t="array" ref="E429">if($C429="Mangrove",index('Mangrove extent'!$A$5:$X1000,match($A429,'Mangrove extent'!$A$5:$A1000,0),match('Mangrove extent'!$C$4,'Mangrove extent'!$A$5:$X$5,0)), if($C429="Seagrass", "NoData", IF($C429="Salt marsh", "NoData")))</f>
        <v/>
      </c>
      <c r="F429" s="54">
        <f t="array" ref="F429">if($C429="Mangrove",index('Mangrove protected area'!$A$5:$AG1000,match($A429,'Mangrove protected area'!$A$5:$A1000,0),match('Mangrove protected area'!$B$4,'Mangrove protected area'!$A$5:$AG$5,0)), "NoData")</f>
        <v/>
      </c>
      <c r="G429" s="101" t="inlineStr">
        <is>
          <t>Seagrass extent from WCMC</t>
        </is>
      </c>
      <c r="H429" s="101" t="n"/>
      <c r="I429" s="101" t="n"/>
      <c r="J429" s="197" t="n"/>
      <c r="K429" s="197" t="n"/>
      <c r="L429" s="197" t="n"/>
      <c r="M429" s="197" t="n"/>
      <c r="N429" s="197" t="n"/>
      <c r="O429" s="197" t="n"/>
      <c r="P429" s="197" t="n"/>
      <c r="Q429" s="197" t="n"/>
      <c r="R429" s="197" t="n"/>
      <c r="S429" s="197" t="n"/>
      <c r="T429" s="197" t="n"/>
      <c r="U429" s="197" t="n"/>
    </row>
    <row r="430" ht="12.75" customHeight="1" s="198">
      <c r="A430" s="101" t="inlineStr">
        <is>
          <t>Armenia</t>
        </is>
      </c>
      <c r="B430" s="62">
        <f t="array" ref="B430">INDEX(Countries!$D$2:$D$255, MATCH(A430, Countries!$B$2:$B$255, 0))
</f>
        <v/>
      </c>
      <c r="C430" s="89" t="inlineStr">
        <is>
          <t>Seagrass</t>
        </is>
      </c>
      <c r="D430" s="54">
        <f t="array" ref="D430">if($C430="Mangrove",index('Mangrove extent'!$A$5:$X$128,match($A430,'Mangrove extent'!$A$5:$A1000,0),match('Mangrove extent'!$B$4,'Mangrove extent'!$A$5:$X$5,0)), if($C430="Seagrass", index('Seagrass extent'!$A$5:$I$257,match($A430,'Seagrass extent'!$A$5:$A1000,0),match('Seagrass extent'!$B$4,'Seagrass extent'!$A$5:$I$5,0)),"" ))</f>
        <v/>
      </c>
      <c r="E430" s="54">
        <f t="array" ref="E430">if($C430="Mangrove",index('Mangrove extent'!$A$5:$X1000,match($A430,'Mangrove extent'!$A$5:$A1000,0),match('Mangrove extent'!$C$4,'Mangrove extent'!$A$5:$X$5,0)), if($C430="Seagrass", "NoData", IF($C430="Salt marsh", "NoData")))</f>
        <v/>
      </c>
      <c r="F430" s="54">
        <f t="array" ref="F430">if($C430="Mangrove",index('Mangrove protected area'!$A$5:$AG1000,match($A430,'Mangrove protected area'!$A$5:$A1000,0),match('Mangrove protected area'!$B$4,'Mangrove protected area'!$A$5:$AG$5,0)), "NoData")</f>
        <v/>
      </c>
      <c r="G430" s="101" t="inlineStr">
        <is>
          <t>Seagrass extent from WCMC</t>
        </is>
      </c>
      <c r="H430" s="101" t="n"/>
      <c r="I430" s="101" t="n"/>
      <c r="J430" s="197" t="n"/>
      <c r="K430" s="197" t="n"/>
      <c r="L430" s="197" t="n"/>
      <c r="M430" s="197" t="n"/>
      <c r="N430" s="197" t="n"/>
      <c r="O430" s="197" t="n"/>
      <c r="P430" s="197" t="n"/>
      <c r="Q430" s="197" t="n"/>
      <c r="R430" s="197" t="n"/>
      <c r="S430" s="197" t="n"/>
      <c r="T430" s="197" t="n"/>
      <c r="U430" s="197" t="n"/>
    </row>
    <row r="431" ht="12.75" customHeight="1" s="198">
      <c r="A431" s="101" t="inlineStr">
        <is>
          <t>Austria</t>
        </is>
      </c>
      <c r="B431" s="62">
        <f t="array" ref="B431">INDEX(Countries!$D$2:$D$255, MATCH(A431, Countries!$B$2:$B$255, 0))
</f>
        <v/>
      </c>
      <c r="C431" s="89" t="inlineStr">
        <is>
          <t>Seagrass</t>
        </is>
      </c>
      <c r="D431" s="54">
        <f t="array" ref="D431">if($C431="Mangrove",index('Mangrove extent'!$A$5:$X$128,match($A431,'Mangrove extent'!$A$5:$A1000,0),match('Mangrove extent'!$B$4,'Mangrove extent'!$A$5:$X$5,0)), if($C431="Seagrass", index('Seagrass extent'!$A$5:$I$257,match($A431,'Seagrass extent'!$A$5:$A1000,0),match('Seagrass extent'!$B$4,'Seagrass extent'!$A$5:$I$5,0)),"" ))</f>
        <v/>
      </c>
      <c r="E431" s="54">
        <f t="array" ref="E431">if($C431="Mangrove",index('Mangrove extent'!$A$5:$X1000,match($A431,'Mangrove extent'!$A$5:$A1000,0),match('Mangrove extent'!$C$4,'Mangrove extent'!$A$5:$X$5,0)), if($C431="Seagrass", "NoData", IF($C431="Salt marsh", "NoData")))</f>
        <v/>
      </c>
      <c r="F431" s="54">
        <f t="array" ref="F431">if($C431="Mangrove",index('Mangrove protected area'!$A$5:$AG1000,match($A431,'Mangrove protected area'!$A$5:$A1000,0),match('Mangrove protected area'!$B$4,'Mangrove protected area'!$A$5:$AG$5,0)), "NoData")</f>
        <v/>
      </c>
      <c r="G431" s="101" t="inlineStr">
        <is>
          <t>Seagrass extent from WCMC</t>
        </is>
      </c>
      <c r="H431" s="101" t="n"/>
      <c r="I431" s="101" t="n"/>
      <c r="J431" s="197" t="n"/>
      <c r="K431" s="197" t="n"/>
      <c r="L431" s="197" t="n"/>
      <c r="M431" s="197" t="n"/>
      <c r="N431" s="197" t="n"/>
      <c r="O431" s="197" t="n"/>
      <c r="P431" s="197" t="n"/>
      <c r="Q431" s="197" t="n"/>
      <c r="R431" s="197" t="n"/>
      <c r="S431" s="197" t="n"/>
      <c r="T431" s="197" t="n"/>
      <c r="U431" s="197" t="n"/>
    </row>
    <row r="432" ht="12.75" customHeight="1" s="198">
      <c r="A432" s="101" t="inlineStr">
        <is>
          <t>Burundi</t>
        </is>
      </c>
      <c r="B432" s="62">
        <f t="array" ref="B432">INDEX(Countries!$D$2:$D$255, MATCH(A432, Countries!$B$2:$B$255, 0))
</f>
        <v/>
      </c>
      <c r="C432" s="89" t="inlineStr">
        <is>
          <t>Seagrass</t>
        </is>
      </c>
      <c r="D432" s="54">
        <f t="array" ref="D432">if($C432="Mangrove",index('Mangrove extent'!$A$5:$X$128,match($A432,'Mangrove extent'!$A$5:$A1000,0),match('Mangrove extent'!$B$4,'Mangrove extent'!$A$5:$X$5,0)), if($C432="Seagrass", index('Seagrass extent'!$A$5:$I$257,match($A432,'Seagrass extent'!$A$5:$A1000,0),match('Seagrass extent'!$B$4,'Seagrass extent'!$A$5:$I$5,0)),"" ))</f>
        <v/>
      </c>
      <c r="E432" s="54">
        <f t="array" ref="E432">if($C432="Mangrove",index('Mangrove extent'!$A$5:$X1000,match($A432,'Mangrove extent'!$A$5:$A1000,0),match('Mangrove extent'!$C$4,'Mangrove extent'!$A$5:$X$5,0)), if($C432="Seagrass", "NoData", IF($C432="Salt marsh", "NoData")))</f>
        <v/>
      </c>
      <c r="F432" s="54">
        <f t="array" ref="F432">if($C432="Mangrove",index('Mangrove protected area'!$A$5:$AG1000,match($A432,'Mangrove protected area'!$A$5:$A1000,0),match('Mangrove protected area'!$B$4,'Mangrove protected area'!$A$5:$AG$5,0)), "NoData")</f>
        <v/>
      </c>
      <c r="G432" s="101" t="inlineStr">
        <is>
          <t>Seagrass extent from WCMC</t>
        </is>
      </c>
      <c r="H432" s="101" t="n"/>
      <c r="I432" s="101" t="n"/>
      <c r="J432" s="197" t="n"/>
      <c r="K432" s="197" t="n"/>
      <c r="L432" s="197" t="n"/>
      <c r="M432" s="197" t="n"/>
      <c r="N432" s="197" t="n"/>
      <c r="O432" s="197" t="n"/>
      <c r="P432" s="197" t="n"/>
      <c r="Q432" s="197" t="n"/>
      <c r="R432" s="197" t="n"/>
      <c r="S432" s="197" t="n"/>
      <c r="T432" s="197" t="n"/>
      <c r="U432" s="197" t="n"/>
    </row>
    <row r="433" ht="12.75" customHeight="1" s="198">
      <c r="A433" s="101" t="inlineStr">
        <is>
          <t>Burkina Faso</t>
        </is>
      </c>
      <c r="B433" s="62">
        <f t="array" ref="B433">INDEX(Countries!$D$2:$D$255, MATCH(A433, Countries!$B$2:$B$255, 0))
</f>
        <v/>
      </c>
      <c r="C433" s="89" t="inlineStr">
        <is>
          <t>Seagrass</t>
        </is>
      </c>
      <c r="D433" s="54">
        <f t="array" ref="D433">if($C433="Mangrove",index('Mangrove extent'!$A$5:$X$128,match($A433,'Mangrove extent'!$A$5:$A1000,0),match('Mangrove extent'!$B$4,'Mangrove extent'!$A$5:$X$5,0)), if($C433="Seagrass", index('Seagrass extent'!$A$5:$I$257,match($A433,'Seagrass extent'!$A$5:$A1000,0),match('Seagrass extent'!$B$4,'Seagrass extent'!$A$5:$I$5,0)),"" ))</f>
        <v/>
      </c>
      <c r="E433" s="54">
        <f t="array" ref="E433">if($C433="Mangrove",index('Mangrove extent'!$A$5:$X1000,match($A433,'Mangrove extent'!$A$5:$A1000,0),match('Mangrove extent'!$C$4,'Mangrove extent'!$A$5:$X$5,0)), if($C433="Seagrass", "NoData", IF($C433="Salt marsh", "NoData")))</f>
        <v/>
      </c>
      <c r="F433" s="54">
        <f t="array" ref="F433">if($C433="Mangrove",index('Mangrove protected area'!$A$5:$AG1000,match($A433,'Mangrove protected area'!$A$5:$A1000,0),match('Mangrove protected area'!$B$4,'Mangrove protected area'!$A$5:$AG$5,0)), "NoData")</f>
        <v/>
      </c>
      <c r="G433" s="101" t="inlineStr">
        <is>
          <t>Seagrass extent from WCMC</t>
        </is>
      </c>
      <c r="H433" s="101" t="n"/>
      <c r="I433" s="101" t="n"/>
      <c r="J433" s="197" t="n"/>
      <c r="K433" s="197" t="n"/>
      <c r="L433" s="197" t="n"/>
      <c r="M433" s="197" t="n"/>
      <c r="N433" s="197" t="n"/>
      <c r="O433" s="197" t="n"/>
      <c r="P433" s="197" t="n"/>
      <c r="Q433" s="197" t="n"/>
      <c r="R433" s="197" t="n"/>
      <c r="S433" s="197" t="n"/>
      <c r="T433" s="197" t="n"/>
      <c r="U433" s="197" t="n"/>
    </row>
    <row r="434" ht="12.75" customHeight="1" s="198">
      <c r="A434" s="101" t="inlineStr">
        <is>
          <t>Belarus</t>
        </is>
      </c>
      <c r="B434" s="62">
        <f t="array" ref="B434">INDEX(Countries!$D$2:$D$255, MATCH(A434, Countries!$B$2:$B$255, 0))
</f>
        <v/>
      </c>
      <c r="C434" s="89" t="inlineStr">
        <is>
          <t>Seagrass</t>
        </is>
      </c>
      <c r="D434" s="54">
        <f t="array" ref="D434">if($C434="Mangrove",index('Mangrove extent'!$A$5:$X$128,match($A434,'Mangrove extent'!$A$5:$A1000,0),match('Mangrove extent'!$B$4,'Mangrove extent'!$A$5:$X$5,0)), if($C434="Seagrass", index('Seagrass extent'!$A$5:$I$257,match($A434,'Seagrass extent'!$A$5:$A1000,0),match('Seagrass extent'!$B$4,'Seagrass extent'!$A$5:$I$5,0)),"" ))</f>
        <v/>
      </c>
      <c r="E434" s="54">
        <f t="array" ref="E434">if($C434="Mangrove",index('Mangrove extent'!$A$5:$X1000,match($A434,'Mangrove extent'!$A$5:$A1000,0),match('Mangrove extent'!$C$4,'Mangrove extent'!$A$5:$X$5,0)), if($C434="Seagrass", "NoData", IF($C434="Salt marsh", "NoData")))</f>
        <v/>
      </c>
      <c r="F434" s="54">
        <f t="array" ref="F434">if($C434="Mangrove",index('Mangrove protected area'!$A$5:$AG1000,match($A434,'Mangrove protected area'!$A$5:$A1000,0),match('Mangrove protected area'!$B$4,'Mangrove protected area'!$A$5:$AG$5,0)), "NoData")</f>
        <v/>
      </c>
      <c r="G434" s="101" t="inlineStr">
        <is>
          <t>Seagrass extent from WCMC</t>
        </is>
      </c>
      <c r="H434" s="101" t="n"/>
      <c r="I434" s="101" t="n"/>
      <c r="J434" s="197" t="n"/>
      <c r="K434" s="197" t="n"/>
      <c r="L434" s="197" t="n"/>
      <c r="M434" s="197" t="n"/>
      <c r="N434" s="197" t="n"/>
      <c r="O434" s="197" t="n"/>
      <c r="P434" s="197" t="n"/>
      <c r="Q434" s="197" t="n"/>
      <c r="R434" s="197" t="n"/>
      <c r="S434" s="197" t="n"/>
      <c r="T434" s="197" t="n"/>
      <c r="U434" s="197" t="n"/>
    </row>
    <row r="435" ht="15.75" customHeight="1" s="198">
      <c r="A435" s="101" t="inlineStr">
        <is>
          <t>Bolivia (Plurinational State of)</t>
        </is>
      </c>
      <c r="B435" s="62">
        <f t="array" ref="B435">INDEX(Countries!$D$2:$D$255, MATCH(A435, Countries!$B$2:$B$255, 0))
</f>
        <v/>
      </c>
      <c r="C435" s="89" t="inlineStr">
        <is>
          <t>Seagrass</t>
        </is>
      </c>
      <c r="D435" s="54">
        <f t="array" ref="D435">if($C435="Mangrove",index('Mangrove extent'!$A$5:$X$128,match($A435,'Mangrove extent'!$A$5:$A1000,0),match('Mangrove extent'!$B$4,'Mangrove extent'!$A$5:$X$5,0)), if($C435="Seagrass", index('Seagrass extent'!$A$5:$I$257,match($A435,'Seagrass extent'!$A$5:$A1000,0),match('Seagrass extent'!$B$4,'Seagrass extent'!$A$5:$I$5,0)),"" ))</f>
        <v/>
      </c>
      <c r="E435" s="54">
        <f t="array" ref="E435">if($C435="Mangrove",index('Mangrove extent'!$A$5:$X1000,match($A435,'Mangrove extent'!$A$5:$A1000,0),match('Mangrove extent'!$C$4,'Mangrove extent'!$A$5:$X$5,0)), if($C435="Seagrass", "NoData", IF($C435="Salt marsh", "NoData")))</f>
        <v/>
      </c>
      <c r="F435" s="54">
        <f t="array" ref="F435">if($C435="Mangrove",index('Mangrove protected area'!$A$5:$AG1000,match($A435,'Mangrove protected area'!$A$5:$A1000,0),match('Mangrove protected area'!$B$4,'Mangrove protected area'!$A$5:$AG$5,0)), "NoData")</f>
        <v/>
      </c>
      <c r="G435" s="101" t="inlineStr">
        <is>
          <t>Seagrass extent from WCMC</t>
        </is>
      </c>
      <c r="H435" s="101" t="n"/>
      <c r="I435" s="101" t="n"/>
    </row>
    <row r="436" ht="15.75" customHeight="1" s="198">
      <c r="A436" s="101" t="inlineStr">
        <is>
          <t>Bhutan</t>
        </is>
      </c>
      <c r="B436" s="62">
        <f t="array" ref="B436">INDEX(Countries!$D$2:$D$255, MATCH(A436, Countries!$B$2:$B$255, 0))
</f>
        <v/>
      </c>
      <c r="C436" s="89" t="inlineStr">
        <is>
          <t>Seagrass</t>
        </is>
      </c>
      <c r="D436" s="54">
        <f t="array" ref="D436">if($C436="Mangrove",index('Mangrove extent'!$A$5:$X$128,match($A436,'Mangrove extent'!$A$5:$A1000,0),match('Mangrove extent'!$B$4,'Mangrove extent'!$A$5:$X$5,0)), if($C436="Seagrass", index('Seagrass extent'!$A$5:$I$257,match($A436,'Seagrass extent'!$A$5:$A1000,0),match('Seagrass extent'!$B$4,'Seagrass extent'!$A$5:$I$5,0)),"" ))</f>
        <v/>
      </c>
      <c r="E436" s="54">
        <f t="array" ref="E436">if($C436="Mangrove",index('Mangrove extent'!$A$5:$X1000,match($A436,'Mangrove extent'!$A$5:$A1000,0),match('Mangrove extent'!$C$4,'Mangrove extent'!$A$5:$X$5,0)), if($C436="Seagrass", "NoData", IF($C436="Salt marsh", "NoData")))</f>
        <v/>
      </c>
      <c r="F436" s="54">
        <f t="array" ref="F436">if($C436="Mangrove",index('Mangrove protected area'!$A$5:$AG1000,match($A436,'Mangrove protected area'!$A$5:$A1000,0),match('Mangrove protected area'!$B$4,'Mangrove protected area'!$A$5:$AG$5,0)), "NoData")</f>
        <v/>
      </c>
      <c r="G436" s="101" t="inlineStr">
        <is>
          <t>Seagrass extent from WCMC</t>
        </is>
      </c>
      <c r="H436" s="101" t="n"/>
      <c r="I436" s="101" t="n"/>
    </row>
    <row r="437" ht="15.75" customHeight="1" s="198">
      <c r="A437" s="101" t="inlineStr">
        <is>
          <t>Botswana</t>
        </is>
      </c>
      <c r="B437" s="62">
        <f t="array" ref="B437">INDEX(Countries!$D$2:$D$255, MATCH(A437, Countries!$B$2:$B$255, 0))
</f>
        <v/>
      </c>
      <c r="C437" s="89" t="inlineStr">
        <is>
          <t>Seagrass</t>
        </is>
      </c>
      <c r="D437" s="54">
        <f t="array" ref="D437">if($C437="Mangrove",index('Mangrove extent'!$A$5:$X$128,match($A437,'Mangrove extent'!$A$5:$A1000,0),match('Mangrove extent'!$B$4,'Mangrove extent'!$A$5:$X$5,0)), if($C437="Seagrass", index('Seagrass extent'!$A$5:$I$257,match($A437,'Seagrass extent'!$A$5:$A1000,0),match('Seagrass extent'!$B$4,'Seagrass extent'!$A$5:$I$5,0)),"" ))</f>
        <v/>
      </c>
      <c r="E437" s="54">
        <f t="array" ref="E437">if($C437="Mangrove",index('Mangrove extent'!$A$5:$X1000,match($A437,'Mangrove extent'!$A$5:$A1000,0),match('Mangrove extent'!$C$4,'Mangrove extent'!$A$5:$X$5,0)), if($C437="Seagrass", "NoData", IF($C437="Salt marsh", "NoData")))</f>
        <v/>
      </c>
      <c r="F437" s="54">
        <f t="array" ref="F437">if($C437="Mangrove",index('Mangrove protected area'!$A$5:$AG1000,match($A437,'Mangrove protected area'!$A$5:$A1000,0),match('Mangrove protected area'!$B$4,'Mangrove protected area'!$A$5:$AG$5,0)), "NoData")</f>
        <v/>
      </c>
      <c r="G437" s="101" t="inlineStr">
        <is>
          <t>Seagrass extent from WCMC</t>
        </is>
      </c>
      <c r="H437" s="101" t="n"/>
      <c r="I437" s="101" t="n"/>
    </row>
    <row r="438" ht="15.75" customHeight="1" s="198">
      <c r="A438" s="101" t="inlineStr">
        <is>
          <t>Central African Republic</t>
        </is>
      </c>
      <c r="B438" s="62">
        <f t="array" ref="B438">INDEX(Countries!$D$2:$D$255, MATCH(A438, Countries!$B$2:$B$255, 0))
</f>
        <v/>
      </c>
      <c r="C438" s="89" t="inlineStr">
        <is>
          <t>Seagrass</t>
        </is>
      </c>
      <c r="D438" s="54">
        <f t="array" ref="D438">if($C438="Mangrove",index('Mangrove extent'!$A$5:$X$128,match($A438,'Mangrove extent'!$A$5:$A1000,0),match('Mangrove extent'!$B$4,'Mangrove extent'!$A$5:$X$5,0)), if($C438="Seagrass", index('Seagrass extent'!$A$5:$I$257,match($A438,'Seagrass extent'!$A$5:$A1000,0),match('Seagrass extent'!$B$4,'Seagrass extent'!$A$5:$I$5,0)),"" ))</f>
        <v/>
      </c>
      <c r="E438" s="54">
        <f t="array" ref="E438">if($C438="Mangrove",index('Mangrove extent'!$A$5:$X1000,match($A438,'Mangrove extent'!$A$5:$A1000,0),match('Mangrove extent'!$C$4,'Mangrove extent'!$A$5:$X$5,0)), if($C438="Seagrass", "NoData", IF($C438="Salt marsh", "NoData")))</f>
        <v/>
      </c>
      <c r="F438" s="54">
        <f t="array" ref="F438">if($C438="Mangrove",index('Mangrove protected area'!$A$5:$AG1000,match($A438,'Mangrove protected area'!$A$5:$A1000,0),match('Mangrove protected area'!$B$4,'Mangrove protected area'!$A$5:$AG$5,0)), "NoData")</f>
        <v/>
      </c>
      <c r="G438" s="101" t="inlineStr">
        <is>
          <t>Seagrass extent from WCMC</t>
        </is>
      </c>
      <c r="H438" s="101" t="n"/>
      <c r="I438" s="101" t="n"/>
    </row>
    <row r="439" ht="15.75" customHeight="1" s="198">
      <c r="A439" s="101" t="inlineStr">
        <is>
          <t>Switzerland</t>
        </is>
      </c>
      <c r="B439" s="62">
        <f t="array" ref="B439">INDEX(Countries!$D$2:$D$255, MATCH(A439, Countries!$B$2:$B$255, 0))
</f>
        <v/>
      </c>
      <c r="C439" s="89" t="inlineStr">
        <is>
          <t>Seagrass</t>
        </is>
      </c>
      <c r="D439" s="54">
        <f t="array" ref="D439">if($C439="Mangrove",index('Mangrove extent'!$A$5:$X$128,match($A439,'Mangrove extent'!$A$5:$A1000,0),match('Mangrove extent'!$B$4,'Mangrove extent'!$A$5:$X$5,0)), if($C439="Seagrass", index('Seagrass extent'!$A$5:$I$257,match($A439,'Seagrass extent'!$A$5:$A1000,0),match('Seagrass extent'!$B$4,'Seagrass extent'!$A$5:$I$5,0)),"" ))</f>
        <v/>
      </c>
      <c r="E439" s="54">
        <f t="array" ref="E439">if($C439="Mangrove",index('Mangrove extent'!$A$5:$X1000,match($A439,'Mangrove extent'!$A$5:$A1000,0),match('Mangrove extent'!$C$4,'Mangrove extent'!$A$5:$X$5,0)), if($C439="Seagrass", "NoData", IF($C439="Salt marsh", "NoData")))</f>
        <v/>
      </c>
      <c r="F439" s="54">
        <f t="array" ref="F439">if($C439="Mangrove",index('Mangrove protected area'!$A$5:$AG1000,match($A439,'Mangrove protected area'!$A$5:$A1000,0),match('Mangrove protected area'!$B$4,'Mangrove protected area'!$A$5:$AG$5,0)), "NoData")</f>
        <v/>
      </c>
      <c r="G439" s="101" t="inlineStr">
        <is>
          <t>Seagrass extent from WCMC</t>
        </is>
      </c>
      <c r="H439" s="101" t="n"/>
      <c r="I439" s="101" t="n"/>
    </row>
    <row r="440" ht="15.75" customHeight="1" s="198">
      <c r="A440" s="101" t="inlineStr">
        <is>
          <t>Czechia</t>
        </is>
      </c>
      <c r="B440" s="62">
        <f t="array" ref="B440">INDEX(Countries!$D$2:$D$255, MATCH(A440, Countries!$B$2:$B$255, 0))
</f>
        <v/>
      </c>
      <c r="C440" s="89" t="inlineStr">
        <is>
          <t>Seagrass</t>
        </is>
      </c>
      <c r="D440" s="54">
        <f t="array" ref="D440">if($C440="Mangrove",index('Mangrove extent'!$A$5:$X$128,match($A440,'Mangrove extent'!$A$5:$A1000,0),match('Mangrove extent'!$B$4,'Mangrove extent'!$A$5:$X$5,0)), if($C440="Seagrass", index('Seagrass extent'!$A$5:$I$257,match($A440,'Seagrass extent'!$A$5:$A1000,0),match('Seagrass extent'!$B$4,'Seagrass extent'!$A$5:$I$5,0)),"" ))</f>
        <v/>
      </c>
      <c r="E440" s="54">
        <f t="array" ref="E440">if($C440="Mangrove",index('Mangrove extent'!$A$5:$X1000,match($A440,'Mangrove extent'!$A$5:$A1000,0),match('Mangrove extent'!$C$4,'Mangrove extent'!$A$5:$X$5,0)), if($C440="Seagrass", "NoData", IF($C440="Salt marsh", "NoData")))</f>
        <v/>
      </c>
      <c r="F440" s="54">
        <f t="array" ref="F440">if($C440="Mangrove",index('Mangrove protected area'!$A$5:$AG1000,match($A440,'Mangrove protected area'!$A$5:$A1000,0),match('Mangrove protected area'!$B$4,'Mangrove protected area'!$A$5:$AG$5,0)), "NoData")</f>
        <v/>
      </c>
      <c r="G440" s="101" t="inlineStr">
        <is>
          <t>Seagrass extent from WCMC</t>
        </is>
      </c>
      <c r="H440" s="101" t="n"/>
      <c r="I440" s="101" t="n"/>
    </row>
    <row r="441" ht="15.75" customHeight="1" s="198">
      <c r="A441" s="101" t="inlineStr">
        <is>
          <t>Ethiopia</t>
        </is>
      </c>
      <c r="B441" s="62">
        <f t="array" ref="B441">INDEX(Countries!$D$2:$D$255, MATCH(A441, Countries!$B$2:$B$255, 0))
</f>
        <v/>
      </c>
      <c r="C441" s="89" t="inlineStr">
        <is>
          <t>Seagrass</t>
        </is>
      </c>
      <c r="D441" s="54">
        <f t="array" ref="D441">if($C441="Mangrove",index('Mangrove extent'!$A$5:$X$128,match($A441,'Mangrove extent'!$A$5:$A1000,0),match('Mangrove extent'!$B$4,'Mangrove extent'!$A$5:$X$5,0)), if($C441="Seagrass", index('Seagrass extent'!$A$5:$I$257,match($A441,'Seagrass extent'!$A$5:$A1000,0),match('Seagrass extent'!$B$4,'Seagrass extent'!$A$5:$I$5,0)),"" ))</f>
        <v/>
      </c>
      <c r="E441" s="54">
        <f t="array" ref="E441">if($C441="Mangrove",index('Mangrove extent'!$A$5:$X1000,match($A441,'Mangrove extent'!$A$5:$A1000,0),match('Mangrove extent'!$C$4,'Mangrove extent'!$A$5:$X$5,0)), if($C441="Seagrass", "NoData", IF($C441="Salt marsh", "NoData")))</f>
        <v/>
      </c>
      <c r="F441" s="54">
        <f t="array" ref="F441">if($C441="Mangrove",index('Mangrove protected area'!$A$5:$AG1000,match($A441,'Mangrove protected area'!$A$5:$A1000,0),match('Mangrove protected area'!$B$4,'Mangrove protected area'!$A$5:$AG$5,0)), "NoData")</f>
        <v/>
      </c>
      <c r="G441" s="101" t="inlineStr">
        <is>
          <t>Seagrass extent from WCMC</t>
        </is>
      </c>
      <c r="H441" s="101" t="n"/>
      <c r="I441" s="101" t="n"/>
    </row>
    <row r="442" ht="15.75" customHeight="1" s="198">
      <c r="A442" s="101" t="inlineStr">
        <is>
          <t>Hungary</t>
        </is>
      </c>
      <c r="B442" s="62">
        <f t="array" ref="B442">INDEX(Countries!$D$2:$D$255, MATCH(A442, Countries!$B$2:$B$255, 0))
</f>
        <v/>
      </c>
      <c r="C442" s="89" t="inlineStr">
        <is>
          <t>Seagrass</t>
        </is>
      </c>
      <c r="D442" s="54">
        <f t="array" ref="D442">if($C442="Mangrove",index('Mangrove extent'!$A$5:$X$128,match($A442,'Mangrove extent'!$A$5:$A1000,0),match('Mangrove extent'!$B$4,'Mangrove extent'!$A$5:$X$5,0)), if($C442="Seagrass", index('Seagrass extent'!$A$5:$I$257,match($A442,'Seagrass extent'!$A$5:$A1000,0),match('Seagrass extent'!$B$4,'Seagrass extent'!$A$5:$I$5,0)),"" ))</f>
        <v/>
      </c>
      <c r="E442" s="54">
        <f t="array" ref="E442">if($C442="Mangrove",index('Mangrove extent'!$A$5:$X1000,match($A442,'Mangrove extent'!$A$5:$A1000,0),match('Mangrove extent'!$C$4,'Mangrove extent'!$A$5:$X$5,0)), if($C442="Seagrass", "NoData", IF($C442="Salt marsh", "NoData")))</f>
        <v/>
      </c>
      <c r="F442" s="54">
        <f t="array" ref="F442">if($C442="Mangrove",index('Mangrove protected area'!$A$5:$AG1000,match($A442,'Mangrove protected area'!$A$5:$A1000,0),match('Mangrove protected area'!$B$4,'Mangrove protected area'!$A$5:$AG$5,0)), "NoData")</f>
        <v/>
      </c>
      <c r="G442" s="101" t="inlineStr">
        <is>
          <t>Seagrass extent from WCMC</t>
        </is>
      </c>
      <c r="H442" s="101" t="n"/>
      <c r="I442" s="101" t="n"/>
    </row>
    <row r="443" ht="15.75" customHeight="1" s="198">
      <c r="A443" s="101" t="inlineStr">
        <is>
          <t>Kyrgyzstan</t>
        </is>
      </c>
      <c r="B443" s="62">
        <f t="array" ref="B443">INDEX(Countries!$D$2:$D$255, MATCH(A443, Countries!$B$2:$B$255, 0))
</f>
        <v/>
      </c>
      <c r="C443" s="89" t="inlineStr">
        <is>
          <t>Seagrass</t>
        </is>
      </c>
      <c r="D443" s="54">
        <f t="array" ref="D443">if($C443="Mangrove",index('Mangrove extent'!$A$5:$X$128,match($A443,'Mangrove extent'!$A$5:$A1000,0),match('Mangrove extent'!$B$4,'Mangrove extent'!$A$5:$X$5,0)), if($C443="Seagrass", index('Seagrass extent'!$A$5:$I$257,match($A443,'Seagrass extent'!$A$5:$A1000,0),match('Seagrass extent'!$B$4,'Seagrass extent'!$A$5:$I$5,0)),"" ))</f>
        <v/>
      </c>
      <c r="E443" s="54">
        <f t="array" ref="E443">if($C443="Mangrove",index('Mangrove extent'!$A$5:$X1000,match($A443,'Mangrove extent'!$A$5:$A1000,0),match('Mangrove extent'!$C$4,'Mangrove extent'!$A$5:$X$5,0)), if($C443="Seagrass", "NoData", IF($C443="Salt marsh", "NoData")))</f>
        <v/>
      </c>
      <c r="F443" s="54">
        <f t="array" ref="F443">if($C443="Mangrove",index('Mangrove protected area'!$A$5:$AG1000,match($A443,'Mangrove protected area'!$A$5:$A1000,0),match('Mangrove protected area'!$B$4,'Mangrove protected area'!$A$5:$AG$5,0)), "NoData")</f>
        <v/>
      </c>
      <c r="G443" s="101" t="inlineStr">
        <is>
          <t>Seagrass extent from WCMC</t>
        </is>
      </c>
      <c r="H443" s="101" t="n"/>
      <c r="I443" s="101" t="n"/>
    </row>
    <row r="444" ht="15.75" customHeight="1" s="198">
      <c r="A444" s="101" t="inlineStr">
        <is>
          <t>Laos</t>
        </is>
      </c>
      <c r="B444" s="62">
        <f t="array" ref="B444">INDEX(Countries!$D$2:$D$255, MATCH(A444, Countries!$B$2:$B$255, 0))
</f>
        <v/>
      </c>
      <c r="C444" s="89" t="inlineStr">
        <is>
          <t>Seagrass</t>
        </is>
      </c>
      <c r="D444" s="54">
        <f t="array" ref="D444">if($C444="Mangrove",index('Mangrove extent'!$A$5:$X$128,match($A444,'Mangrove extent'!$A$5:$A1000,0),match('Mangrove extent'!$B$4,'Mangrove extent'!$A$5:$X$5,0)), if($C444="Seagrass", index('Seagrass extent'!$A$5:$I$257,match($A444,'Seagrass extent'!$A$5:$A1000,0),match('Seagrass extent'!$B$4,'Seagrass extent'!$A$5:$I$5,0)),"" ))</f>
        <v/>
      </c>
      <c r="E444" s="54">
        <f t="array" ref="E444">if($C444="Mangrove",index('Mangrove extent'!$A$5:$X1000,match($A444,'Mangrove extent'!$A$5:$A1000,0),match('Mangrove extent'!$C$4,'Mangrove extent'!$A$5:$X$5,0)), if($C444="Seagrass", "NoData", IF($C444="Salt marsh", "NoData")))</f>
        <v/>
      </c>
      <c r="F444" s="54">
        <f t="array" ref="F444">if($C444="Mangrove",index('Mangrove protected area'!$A$5:$AG1000,match($A444,'Mangrove protected area'!$A$5:$A1000,0),match('Mangrove protected area'!$B$4,'Mangrove protected area'!$A$5:$AG$5,0)), "NoData")</f>
        <v/>
      </c>
      <c r="G444" s="101" t="inlineStr">
        <is>
          <t>Seagrass extent from WCMC</t>
        </is>
      </c>
      <c r="H444" s="101" t="n"/>
      <c r="I444" s="101" t="n"/>
    </row>
    <row r="445" ht="15.75" customHeight="1" s="198">
      <c r="A445" s="101" t="inlineStr">
        <is>
          <t>Lesotho</t>
        </is>
      </c>
      <c r="B445" s="62">
        <f t="array" ref="B445">INDEX(Countries!$D$2:$D$255, MATCH(A445, Countries!$B$2:$B$255, 0))
</f>
        <v/>
      </c>
      <c r="C445" s="89" t="inlineStr">
        <is>
          <t>Seagrass</t>
        </is>
      </c>
      <c r="D445" s="54">
        <f t="array" ref="D445">if($C445="Mangrove",index('Mangrove extent'!$A$5:$X$128,match($A445,'Mangrove extent'!$A$5:$A1000,0),match('Mangrove extent'!$B$4,'Mangrove extent'!$A$5:$X$5,0)), if($C445="Seagrass", index('Seagrass extent'!$A$5:$I$257,match($A445,'Seagrass extent'!$A$5:$A1000,0),match('Seagrass extent'!$B$4,'Seagrass extent'!$A$5:$I$5,0)),"" ))</f>
        <v/>
      </c>
      <c r="E445" s="54">
        <f t="array" ref="E445">if($C445="Mangrove",index('Mangrove extent'!$A$5:$X1000,match($A445,'Mangrove extent'!$A$5:$A1000,0),match('Mangrove extent'!$C$4,'Mangrove extent'!$A$5:$X$5,0)), if($C445="Seagrass", "NoData", IF($C445="Salt marsh", "NoData")))</f>
        <v/>
      </c>
      <c r="F445" s="54">
        <f t="array" ref="F445">if($C445="Mangrove",index('Mangrove protected area'!$A$5:$AG1000,match($A445,'Mangrove protected area'!$A$5:$A1000,0),match('Mangrove protected area'!$B$4,'Mangrove protected area'!$A$5:$AG$5,0)), "NoData")</f>
        <v/>
      </c>
      <c r="G445" s="101" t="inlineStr">
        <is>
          <t>Seagrass extent from WCMC</t>
        </is>
      </c>
      <c r="H445" s="101" t="n"/>
      <c r="I445" s="101" t="n"/>
    </row>
    <row r="446" ht="15.75" customHeight="1" s="198">
      <c r="A446" s="101" t="inlineStr">
        <is>
          <t>Luxembourg</t>
        </is>
      </c>
      <c r="B446" s="62">
        <f t="array" ref="B446">INDEX(Countries!$D$2:$D$255, MATCH(A446, Countries!$B$2:$B$255, 0))
</f>
        <v/>
      </c>
      <c r="C446" s="89" t="inlineStr">
        <is>
          <t>Seagrass</t>
        </is>
      </c>
      <c r="D446" s="54">
        <f t="array" ref="D446">if($C446="Mangrove",index('Mangrove extent'!$A$5:$X$128,match($A446,'Mangrove extent'!$A$5:$A1000,0),match('Mangrove extent'!$B$4,'Mangrove extent'!$A$5:$X$5,0)), if($C446="Seagrass", index('Seagrass extent'!$A$5:$I$257,match($A446,'Seagrass extent'!$A$5:$A1000,0),match('Seagrass extent'!$B$4,'Seagrass extent'!$A$5:$I$5,0)),"" ))</f>
        <v/>
      </c>
      <c r="E446" s="54">
        <f t="array" ref="E446">if($C446="Mangrove",index('Mangrove extent'!$A$5:$X1000,match($A446,'Mangrove extent'!$A$5:$A1000,0),match('Mangrove extent'!$C$4,'Mangrove extent'!$A$5:$X$5,0)), if($C446="Seagrass", "NoData", IF($C446="Salt marsh", "NoData")))</f>
        <v/>
      </c>
      <c r="F446" s="54">
        <f t="array" ref="F446">if($C446="Mangrove",index('Mangrove protected area'!$A$5:$AG1000,match($A446,'Mangrove protected area'!$A$5:$A1000,0),match('Mangrove protected area'!$B$4,'Mangrove protected area'!$A$5:$AG$5,0)), "NoData")</f>
        <v/>
      </c>
      <c r="G446" s="101" t="inlineStr">
        <is>
          <t>Seagrass extent from WCMC</t>
        </is>
      </c>
      <c r="H446" s="101" t="n"/>
      <c r="I446" s="101" t="n"/>
    </row>
    <row r="447" ht="15.75" customHeight="1" s="198">
      <c r="A447" s="101" t="inlineStr">
        <is>
          <t>Moldova</t>
        </is>
      </c>
      <c r="B447" s="62">
        <f t="array" ref="B447">INDEX(Countries!$D$2:$D$255, MATCH(A447, Countries!$B$2:$B$255, 0))
</f>
        <v/>
      </c>
      <c r="C447" s="89" t="inlineStr">
        <is>
          <t>Seagrass</t>
        </is>
      </c>
      <c r="D447" s="54">
        <f t="array" ref="D447">if($C447="Mangrove",index('Mangrove extent'!$A$5:$X$128,match($A447,'Mangrove extent'!$A$5:$A1000,0),match('Mangrove extent'!$B$4,'Mangrove extent'!$A$5:$X$5,0)), if($C447="Seagrass", index('Seagrass extent'!$A$5:$I$257,match($A447,'Seagrass extent'!$A$5:$A1000,0),match('Seagrass extent'!$B$4,'Seagrass extent'!$A$5:$I$5,0)),"" ))</f>
        <v/>
      </c>
      <c r="E447" s="54">
        <f t="array" ref="E447">if($C447="Mangrove",index('Mangrove extent'!$A$5:$X1000,match($A447,'Mangrove extent'!$A$5:$A1000,0),match('Mangrove extent'!$C$4,'Mangrove extent'!$A$5:$X$5,0)), if($C447="Seagrass", "NoData", IF($C447="Salt marsh", "NoData")))</f>
        <v/>
      </c>
      <c r="F447" s="54">
        <f t="array" ref="F447">if($C447="Mangrove",index('Mangrove protected area'!$A$5:$AG1000,match($A447,'Mangrove protected area'!$A$5:$A1000,0),match('Mangrove protected area'!$B$4,'Mangrove protected area'!$A$5:$AG$5,0)), "NoData")</f>
        <v/>
      </c>
      <c r="G447" s="101" t="inlineStr">
        <is>
          <t>Seagrass extent from WCMC</t>
        </is>
      </c>
      <c r="H447" s="101" t="n"/>
      <c r="I447" s="101" t="n"/>
    </row>
    <row r="448" ht="15.75" customHeight="1" s="198">
      <c r="A448" s="101" t="inlineStr">
        <is>
          <t>Macedonia</t>
        </is>
      </c>
      <c r="B448" s="62">
        <f t="array" ref="B448">INDEX(Countries!$D$2:$D$255, MATCH(A448, Countries!$B$2:$B$255, 0))
</f>
        <v/>
      </c>
      <c r="C448" s="89" t="inlineStr">
        <is>
          <t>Seagrass</t>
        </is>
      </c>
      <c r="D448" s="54">
        <f t="array" ref="D448">if($C448="Mangrove",index('Mangrove extent'!$A$5:$X$128,match($A448,'Mangrove extent'!$A$5:$A1000,0),match('Mangrove extent'!$B$4,'Mangrove extent'!$A$5:$X$5,0)), if($C448="Seagrass", index('Seagrass extent'!$A$5:$I$257,match($A448,'Seagrass extent'!$A$5:$A1000,0),match('Seagrass extent'!$B$4,'Seagrass extent'!$A$5:$I$5,0)),"" ))</f>
        <v/>
      </c>
      <c r="E448" s="54">
        <f t="array" ref="E448">if($C448="Mangrove",index('Mangrove extent'!$A$5:$X1000,match($A448,'Mangrove extent'!$A$5:$A1000,0),match('Mangrove extent'!$C$4,'Mangrove extent'!$A$5:$X$5,0)), if($C448="Seagrass", "NoData", IF($C448="Salt marsh", "NoData")))</f>
        <v/>
      </c>
      <c r="F448" s="54">
        <f t="array" ref="F448">if($C448="Mangrove",index('Mangrove protected area'!$A$5:$AG1000,match($A448,'Mangrove protected area'!$A$5:$A1000,0),match('Mangrove protected area'!$B$4,'Mangrove protected area'!$A$5:$AG$5,0)), "NoData")</f>
        <v/>
      </c>
      <c r="G448" s="101" t="inlineStr">
        <is>
          <t>Seagrass extent from WCMC</t>
        </is>
      </c>
      <c r="H448" s="101" t="n"/>
      <c r="I448" s="101" t="n"/>
    </row>
    <row r="449" ht="15.75" customHeight="1" s="198">
      <c r="A449" s="101" t="inlineStr">
        <is>
          <t>Mali</t>
        </is>
      </c>
      <c r="B449" s="62">
        <f t="array" ref="B449">INDEX(Countries!$D$2:$D$255, MATCH(A449, Countries!$B$2:$B$255, 0))
</f>
        <v/>
      </c>
      <c r="C449" s="89" t="inlineStr">
        <is>
          <t>Seagrass</t>
        </is>
      </c>
      <c r="D449" s="54">
        <f t="array" ref="D449">if($C449="Mangrove",index('Mangrove extent'!$A$5:$X$128,match($A449,'Mangrove extent'!$A$5:$A1000,0),match('Mangrove extent'!$B$4,'Mangrove extent'!$A$5:$X$5,0)), if($C449="Seagrass", index('Seagrass extent'!$A$5:$I$257,match($A449,'Seagrass extent'!$A$5:$A1000,0),match('Seagrass extent'!$B$4,'Seagrass extent'!$A$5:$I$5,0)),"" ))</f>
        <v/>
      </c>
      <c r="E449" s="54">
        <f t="array" ref="E449">if($C449="Mangrove",index('Mangrove extent'!$A$5:$X1000,match($A449,'Mangrove extent'!$A$5:$A1000,0),match('Mangrove extent'!$C$4,'Mangrove extent'!$A$5:$X$5,0)), if($C449="Seagrass", "NoData", IF($C449="Salt marsh", "NoData")))</f>
        <v/>
      </c>
      <c r="F449" s="54">
        <f t="array" ref="F449">if($C449="Mangrove",index('Mangrove protected area'!$A$5:$AG1000,match($A449,'Mangrove protected area'!$A$5:$A1000,0),match('Mangrove protected area'!$B$4,'Mangrove protected area'!$A$5:$AG$5,0)), "NoData")</f>
        <v/>
      </c>
      <c r="G449" s="101" t="inlineStr">
        <is>
          <t>Seagrass extent from WCMC</t>
        </is>
      </c>
      <c r="H449" s="101" t="n"/>
      <c r="I449" s="101" t="n"/>
    </row>
    <row r="450" ht="15.75" customHeight="1" s="198">
      <c r="A450" s="101" t="inlineStr">
        <is>
          <t>Mongolia</t>
        </is>
      </c>
      <c r="B450" s="62">
        <f t="array" ref="B450">INDEX(Countries!$D$2:$D$255, MATCH(A450, Countries!$B$2:$B$255, 0))
</f>
        <v/>
      </c>
      <c r="C450" s="89" t="inlineStr">
        <is>
          <t>Seagrass</t>
        </is>
      </c>
      <c r="D450" s="54">
        <f t="array" ref="D450">if($C450="Mangrove",index('Mangrove extent'!$A$5:$X$128,match($A450,'Mangrove extent'!$A$5:$A1000,0),match('Mangrove extent'!$B$4,'Mangrove extent'!$A$5:$X$5,0)), if($C450="Seagrass", index('Seagrass extent'!$A$5:$I$257,match($A450,'Seagrass extent'!$A$5:$A1000,0),match('Seagrass extent'!$B$4,'Seagrass extent'!$A$5:$I$5,0)),"" ))</f>
        <v/>
      </c>
      <c r="E450" s="54">
        <f t="array" ref="E450">if($C450="Mangrove",index('Mangrove extent'!$A$5:$X1000,match($A450,'Mangrove extent'!$A$5:$A1000,0),match('Mangrove extent'!$C$4,'Mangrove extent'!$A$5:$X$5,0)), if($C450="Seagrass", "NoData", IF($C450="Salt marsh", "NoData")))</f>
        <v/>
      </c>
      <c r="F450" s="54">
        <f t="array" ref="F450">if($C450="Mangrove",index('Mangrove protected area'!$A$5:$AG1000,match($A450,'Mangrove protected area'!$A$5:$A1000,0),match('Mangrove protected area'!$B$4,'Mangrove protected area'!$A$5:$AG$5,0)), "NoData")</f>
        <v/>
      </c>
      <c r="G450" s="101" t="inlineStr">
        <is>
          <t>Seagrass extent from WCMC</t>
        </is>
      </c>
      <c r="H450" s="101" t="n"/>
      <c r="I450" s="101" t="n"/>
    </row>
    <row r="451" ht="15.75" customHeight="1" s="198">
      <c r="A451" s="101" t="inlineStr">
        <is>
          <t>Malawi</t>
        </is>
      </c>
      <c r="B451" s="62">
        <f t="array" ref="B451">INDEX(Countries!$D$2:$D$255, MATCH(A451, Countries!$B$2:$B$255, 0))
</f>
        <v/>
      </c>
      <c r="C451" s="89" t="inlineStr">
        <is>
          <t>Seagrass</t>
        </is>
      </c>
      <c r="D451" s="54">
        <f t="array" ref="D451">if($C451="Mangrove",index('Mangrove extent'!$A$5:$X$128,match($A451,'Mangrove extent'!$A$5:$A1000,0),match('Mangrove extent'!$B$4,'Mangrove extent'!$A$5:$X$5,0)), if($C451="Seagrass", index('Seagrass extent'!$A$5:$I$257,match($A451,'Seagrass extent'!$A$5:$A1000,0),match('Seagrass extent'!$B$4,'Seagrass extent'!$A$5:$I$5,0)),"" ))</f>
        <v/>
      </c>
      <c r="E451" s="54">
        <f t="array" ref="E451">if($C451="Mangrove",index('Mangrove extent'!$A$5:$X1000,match($A451,'Mangrove extent'!$A$5:$A1000,0),match('Mangrove extent'!$C$4,'Mangrove extent'!$A$5:$X$5,0)), if($C451="Seagrass", "NoData", IF($C451="Salt marsh", "NoData")))</f>
        <v/>
      </c>
      <c r="F451" s="54">
        <f t="array" ref="F451">if($C451="Mangrove",index('Mangrove protected area'!$A$5:$AG1000,match($A451,'Mangrove protected area'!$A$5:$A1000,0),match('Mangrove protected area'!$B$4,'Mangrove protected area'!$A$5:$AG$5,0)), "NoData")</f>
        <v/>
      </c>
      <c r="G451" s="101" t="inlineStr">
        <is>
          <t>Seagrass extent from WCMC</t>
        </is>
      </c>
      <c r="H451" s="101" t="n"/>
      <c r="I451" s="101" t="n"/>
    </row>
    <row r="452" ht="15.75" customHeight="1" s="198">
      <c r="A452" s="101" t="inlineStr">
        <is>
          <t>Niger</t>
        </is>
      </c>
      <c r="B452" s="62">
        <f t="array" ref="B452">INDEX(Countries!$D$2:$D$255, MATCH(A452, Countries!$B$2:$B$255, 0))
</f>
        <v/>
      </c>
      <c r="C452" s="89" t="inlineStr">
        <is>
          <t>Seagrass</t>
        </is>
      </c>
      <c r="D452" s="54">
        <f t="array" ref="D452">if($C452="Mangrove",index('Mangrove extent'!$A$5:$X$128,match($A452,'Mangrove extent'!$A$5:$A1000,0),match('Mangrove extent'!$B$4,'Mangrove extent'!$A$5:$X$5,0)), if($C452="Seagrass", index('Seagrass extent'!$A$5:$I$257,match($A452,'Seagrass extent'!$A$5:$A1000,0),match('Seagrass extent'!$B$4,'Seagrass extent'!$A$5:$I$5,0)),"" ))</f>
        <v/>
      </c>
      <c r="E452" s="54">
        <f t="array" ref="E452">if($C452="Mangrove",index('Mangrove extent'!$A$5:$X1000,match($A452,'Mangrove extent'!$A$5:$A1000,0),match('Mangrove extent'!$C$4,'Mangrove extent'!$A$5:$X$5,0)), if($C452="Seagrass", "NoData", IF($C452="Salt marsh", "NoData")))</f>
        <v/>
      </c>
      <c r="F452" s="54">
        <f t="array" ref="F452">if($C452="Mangrove",index('Mangrove protected area'!$A$5:$AG1000,match($A452,'Mangrove protected area'!$A$5:$A1000,0),match('Mangrove protected area'!$B$4,'Mangrove protected area'!$A$5:$AG$5,0)), "NoData")</f>
        <v/>
      </c>
      <c r="G452" s="101" t="inlineStr">
        <is>
          <t>Seagrass extent from WCMC</t>
        </is>
      </c>
      <c r="H452" s="101" t="n"/>
      <c r="I452" s="101" t="n"/>
    </row>
    <row r="453" ht="15.75" customHeight="1" s="198">
      <c r="A453" s="101" t="inlineStr">
        <is>
          <t>Nepal</t>
        </is>
      </c>
      <c r="B453" s="62">
        <f t="array" ref="B453">INDEX(Countries!$D$2:$D$255, MATCH(A453, Countries!$B$2:$B$255, 0))
</f>
        <v/>
      </c>
      <c r="C453" s="89" t="inlineStr">
        <is>
          <t>Seagrass</t>
        </is>
      </c>
      <c r="D453" s="54">
        <f t="array" ref="D453">if($C453="Mangrove",index('Mangrove extent'!$A$5:$X$128,match($A453,'Mangrove extent'!$A$5:$A1000,0),match('Mangrove extent'!$B$4,'Mangrove extent'!$A$5:$X$5,0)), if($C453="Seagrass", index('Seagrass extent'!$A$5:$I$257,match($A453,'Seagrass extent'!$A$5:$A1000,0),match('Seagrass extent'!$B$4,'Seagrass extent'!$A$5:$I$5,0)),"" ))</f>
        <v/>
      </c>
      <c r="E453" s="54">
        <f t="array" ref="E453">if($C453="Mangrove",index('Mangrove extent'!$A$5:$X1000,match($A453,'Mangrove extent'!$A$5:$A1000,0),match('Mangrove extent'!$C$4,'Mangrove extent'!$A$5:$X$5,0)), if($C453="Seagrass", "NoData", IF($C453="Salt marsh", "NoData")))</f>
        <v/>
      </c>
      <c r="F453" s="54">
        <f t="array" ref="F453">if($C453="Mangrove",index('Mangrove protected area'!$A$5:$AG1000,match($A453,'Mangrove protected area'!$A$5:$A1000,0),match('Mangrove protected area'!$B$4,'Mangrove protected area'!$A$5:$AG$5,0)), "NoData")</f>
        <v/>
      </c>
      <c r="G453" s="101" t="inlineStr">
        <is>
          <t>Seagrass extent from WCMC</t>
        </is>
      </c>
      <c r="H453" s="101" t="n"/>
      <c r="I453" s="101" t="n"/>
    </row>
    <row r="454" ht="15.75" customHeight="1" s="198">
      <c r="A454" s="101" t="inlineStr">
        <is>
          <t>Paraguay</t>
        </is>
      </c>
      <c r="B454" s="62">
        <f t="array" ref="B454">INDEX(Countries!$D$2:$D$255, MATCH(A454, Countries!$B$2:$B$255, 0))
</f>
        <v/>
      </c>
      <c r="C454" s="89" t="inlineStr">
        <is>
          <t>Seagrass</t>
        </is>
      </c>
      <c r="D454" s="54">
        <f t="array" ref="D454">if($C454="Mangrove",index('Mangrove extent'!$A$5:$X$128,match($A454,'Mangrove extent'!$A$5:$A1000,0),match('Mangrove extent'!$B$4,'Mangrove extent'!$A$5:$X$5,0)), if($C454="Seagrass", index('Seagrass extent'!$A$5:$I$257,match($A454,'Seagrass extent'!$A$5:$A1000,0),match('Seagrass extent'!$B$4,'Seagrass extent'!$A$5:$I$5,0)),"" ))</f>
        <v/>
      </c>
      <c r="E454" s="54">
        <f t="array" ref="E454">if($C454="Mangrove",index('Mangrove extent'!$A$5:$X1000,match($A454,'Mangrove extent'!$A$5:$A1000,0),match('Mangrove extent'!$C$4,'Mangrove extent'!$A$5:$X$5,0)), if($C454="Seagrass", "NoData", IF($C454="Salt marsh", "NoData")))</f>
        <v/>
      </c>
      <c r="F454" s="54">
        <f t="array" ref="F454">if($C454="Mangrove",index('Mangrove protected area'!$A$5:$AG1000,match($A454,'Mangrove protected area'!$A$5:$A1000,0),match('Mangrove protected area'!$B$4,'Mangrove protected area'!$A$5:$AG$5,0)), "NoData")</f>
        <v/>
      </c>
      <c r="G454" s="101" t="inlineStr">
        <is>
          <t>Seagrass extent from WCMC</t>
        </is>
      </c>
      <c r="H454" s="101" t="n"/>
      <c r="I454" s="101" t="n"/>
    </row>
    <row r="455" ht="15.75" customHeight="1" s="198">
      <c r="A455" s="101" t="inlineStr">
        <is>
          <t>Rwanda</t>
        </is>
      </c>
      <c r="B455" s="62">
        <f t="array" ref="B455">INDEX(Countries!$D$2:$D$255, MATCH(A455, Countries!$B$2:$B$255, 0))
</f>
        <v/>
      </c>
      <c r="C455" s="89" t="inlineStr">
        <is>
          <t>Seagrass</t>
        </is>
      </c>
      <c r="D455" s="54">
        <f t="array" ref="D455">if($C455="Mangrove",index('Mangrove extent'!$A$5:$X$128,match($A455,'Mangrove extent'!$A$5:$A1000,0),match('Mangrove extent'!$B$4,'Mangrove extent'!$A$5:$X$5,0)), if($C455="Seagrass", index('Seagrass extent'!$A$5:$I$257,match($A455,'Seagrass extent'!$A$5:$A1000,0),match('Seagrass extent'!$B$4,'Seagrass extent'!$A$5:$I$5,0)),"" ))</f>
        <v/>
      </c>
      <c r="E455" s="54">
        <f t="array" ref="E455">if($C455="Mangrove",index('Mangrove extent'!$A$5:$X1000,match($A455,'Mangrove extent'!$A$5:$A1000,0),match('Mangrove extent'!$C$4,'Mangrove extent'!$A$5:$X$5,0)), if($C455="Seagrass", "NoData", IF($C455="Salt marsh", "NoData")))</f>
        <v/>
      </c>
      <c r="F455" s="54">
        <f t="array" ref="F455">if($C455="Mangrove",index('Mangrove protected area'!$A$5:$AG1000,match($A455,'Mangrove protected area'!$A$5:$A1000,0),match('Mangrove protected area'!$B$4,'Mangrove protected area'!$A$5:$AG$5,0)), "NoData")</f>
        <v/>
      </c>
      <c r="G455" s="101" t="inlineStr">
        <is>
          <t>Seagrass extent from WCMC</t>
        </is>
      </c>
      <c r="H455" s="101" t="n"/>
      <c r="I455" s="101" t="n"/>
    </row>
    <row r="456" ht="15.75" customHeight="1" s="198">
      <c r="A456" s="101" t="inlineStr">
        <is>
          <t>Serbia</t>
        </is>
      </c>
      <c r="B456" s="62">
        <f t="array" ref="B456">INDEX(Countries!$D$2:$D$255, MATCH(A456, Countries!$B$2:$B$255, 0))
</f>
        <v/>
      </c>
      <c r="C456" s="89" t="inlineStr">
        <is>
          <t>Seagrass</t>
        </is>
      </c>
      <c r="D456" s="54">
        <f t="array" ref="D456">if($C456="Mangrove",index('Mangrove extent'!$A$5:$X$128,match($A456,'Mangrove extent'!$A$5:$A1000,0),match('Mangrove extent'!$B$4,'Mangrove extent'!$A$5:$X$5,0)), if($C456="Seagrass", index('Seagrass extent'!$A$5:$I$257,match($A456,'Seagrass extent'!$A$5:$A1000,0),match('Seagrass extent'!$B$4,'Seagrass extent'!$A$5:$I$5,0)),"" ))</f>
        <v/>
      </c>
      <c r="E456" s="54">
        <f t="array" ref="E456">if($C456="Mangrove",index('Mangrove extent'!$A$5:$X1000,match($A456,'Mangrove extent'!$A$5:$A1000,0),match('Mangrove extent'!$C$4,'Mangrove extent'!$A$5:$X$5,0)), if($C456="Seagrass", "NoData", IF($C456="Salt marsh", "NoData")))</f>
        <v/>
      </c>
      <c r="F456" s="54">
        <f t="array" ref="F456">if($C456="Mangrove",index('Mangrove protected area'!$A$5:$AG1000,match($A456,'Mangrove protected area'!$A$5:$A1000,0),match('Mangrove protected area'!$B$4,'Mangrove protected area'!$A$5:$AG$5,0)), "NoData")</f>
        <v/>
      </c>
      <c r="G456" s="101" t="inlineStr">
        <is>
          <t>Seagrass extent from WCMC</t>
        </is>
      </c>
      <c r="H456" s="101" t="n"/>
      <c r="I456" s="101" t="n"/>
    </row>
    <row r="457" ht="15.75" customHeight="1" s="198">
      <c r="A457" s="101" t="inlineStr">
        <is>
          <t>Slovakia</t>
        </is>
      </c>
      <c r="B457" s="62">
        <f t="array" ref="B457">INDEX(Countries!$D$2:$D$255, MATCH(A457, Countries!$B$2:$B$255, 0))
</f>
        <v/>
      </c>
      <c r="C457" s="89" t="inlineStr">
        <is>
          <t>Seagrass</t>
        </is>
      </c>
      <c r="D457" s="54">
        <f t="array" ref="D457">if($C457="Mangrove",index('Mangrove extent'!$A$5:$X$128,match($A457,'Mangrove extent'!$A$5:$A1000,0),match('Mangrove extent'!$B$4,'Mangrove extent'!$A$5:$X$5,0)), if($C457="Seagrass", index('Seagrass extent'!$A$5:$I$257,match($A457,'Seagrass extent'!$A$5:$A1000,0),match('Seagrass extent'!$B$4,'Seagrass extent'!$A$5:$I$5,0)),"" ))</f>
        <v/>
      </c>
      <c r="E457" s="54">
        <f t="array" ref="E457">if($C457="Mangrove",index('Mangrove extent'!$A$5:$X1000,match($A457,'Mangrove extent'!$A$5:$A1000,0),match('Mangrove extent'!$C$4,'Mangrove extent'!$A$5:$X$5,0)), if($C457="Seagrass", "NoData", IF($C457="Salt marsh", "NoData")))</f>
        <v/>
      </c>
      <c r="F457" s="54">
        <f t="array" ref="F457">if($C457="Mangrove",index('Mangrove protected area'!$A$5:$AG1000,match($A457,'Mangrove protected area'!$A$5:$A1000,0),match('Mangrove protected area'!$B$4,'Mangrove protected area'!$A$5:$AG$5,0)), "NoData")</f>
        <v/>
      </c>
      <c r="G457" s="101" t="inlineStr">
        <is>
          <t>Seagrass extent from WCMC</t>
        </is>
      </c>
      <c r="H457" s="101" t="n"/>
      <c r="I457" s="101" t="n"/>
    </row>
    <row r="458" ht="15.75" customHeight="1" s="198">
      <c r="A458" s="101" t="inlineStr">
        <is>
          <t>Eswatini</t>
        </is>
      </c>
      <c r="B458" s="62">
        <f t="array" ref="B458">INDEX(Countries!$D$2:$D$255, MATCH(A458, Countries!$B$2:$B$255, 0))
</f>
        <v/>
      </c>
      <c r="C458" s="89" t="inlineStr">
        <is>
          <t>Seagrass</t>
        </is>
      </c>
      <c r="D458" s="54">
        <f t="array" ref="D458">if($C458="Mangrove",index('Mangrove extent'!$A$5:$X$128,match($A458,'Mangrove extent'!$A$5:$A1000,0),match('Mangrove extent'!$B$4,'Mangrove extent'!$A$5:$X$5,0)), if($C458="Seagrass", index('Seagrass extent'!$A$5:$I$257,match($A458,'Seagrass extent'!$A$5:$A1000,0),match('Seagrass extent'!$B$4,'Seagrass extent'!$A$5:$I$5,0)),"" ))</f>
        <v/>
      </c>
      <c r="E458" s="54">
        <f t="array" ref="E458">if($C458="Mangrove",index('Mangrove extent'!$A$5:$X1000,match($A458,'Mangrove extent'!$A$5:$A1000,0),match('Mangrove extent'!$C$4,'Mangrove extent'!$A$5:$X$5,0)), if($C458="Seagrass", "NoData", IF($C458="Salt marsh", "NoData")))</f>
        <v/>
      </c>
      <c r="F458" s="54">
        <f t="array" ref="F458">if($C458="Mangrove",index('Mangrove protected area'!$A$5:$AG1000,match($A458,'Mangrove protected area'!$A$5:$A1000,0),match('Mangrove protected area'!$B$4,'Mangrove protected area'!$A$5:$AG$5,0)), "NoData")</f>
        <v/>
      </c>
      <c r="G458" s="101" t="inlineStr">
        <is>
          <t>Seagrass extent from WCMC</t>
        </is>
      </c>
      <c r="H458" s="101" t="n"/>
      <c r="I458" s="101" t="n"/>
    </row>
    <row r="459" ht="15.75" customHeight="1" s="198">
      <c r="A459" s="101" t="inlineStr">
        <is>
          <t>Chad</t>
        </is>
      </c>
      <c r="B459" s="62">
        <f t="array" ref="B459">INDEX(Countries!$D$2:$D$255, MATCH(A459, Countries!$B$2:$B$255, 0))
</f>
        <v/>
      </c>
      <c r="C459" s="89" t="inlineStr">
        <is>
          <t>Seagrass</t>
        </is>
      </c>
      <c r="D459" s="54">
        <f t="array" ref="D459">if($C459="Mangrove",index('Mangrove extent'!$A$5:$X$128,match($A459,'Mangrove extent'!$A$5:$A1000,0),match('Mangrove extent'!$B$4,'Mangrove extent'!$A$5:$X$5,0)), if($C459="Seagrass", index('Seagrass extent'!$A$5:$I$257,match($A459,'Seagrass extent'!$A$5:$A1000,0),match('Seagrass extent'!$B$4,'Seagrass extent'!$A$5:$I$5,0)),"" ))</f>
        <v/>
      </c>
      <c r="E459" s="54">
        <f t="array" ref="E459">if($C459="Mangrove",index('Mangrove extent'!$A$5:$X1000,match($A459,'Mangrove extent'!$A$5:$A1000,0),match('Mangrove extent'!$C$4,'Mangrove extent'!$A$5:$X$5,0)), if($C459="Seagrass", "NoData", IF($C459="Salt marsh", "NoData")))</f>
        <v/>
      </c>
      <c r="F459" s="54">
        <f t="array" ref="F459">if($C459="Mangrove",index('Mangrove protected area'!$A$5:$AG1000,match($A459,'Mangrove protected area'!$A$5:$A1000,0),match('Mangrove protected area'!$B$4,'Mangrove protected area'!$A$5:$AG$5,0)), "NoData")</f>
        <v/>
      </c>
      <c r="G459" s="101" t="inlineStr">
        <is>
          <t>Seagrass extent from WCMC</t>
        </is>
      </c>
      <c r="H459" s="101" t="n"/>
      <c r="I459" s="101" t="n"/>
    </row>
    <row r="460" ht="15.75" customHeight="1" s="198">
      <c r="A460" s="101" t="inlineStr">
        <is>
          <t>Tajikistan</t>
        </is>
      </c>
      <c r="B460" s="62">
        <f t="array" ref="B460">INDEX(Countries!$D$2:$D$255, MATCH(A460, Countries!$B$2:$B$255, 0))
</f>
        <v/>
      </c>
      <c r="C460" s="89" t="inlineStr">
        <is>
          <t>Seagrass</t>
        </is>
      </c>
      <c r="D460" s="54">
        <f t="array" ref="D460">if($C460="Mangrove",index('Mangrove extent'!$A$5:$X$128,match($A460,'Mangrove extent'!$A$5:$A1000,0),match('Mangrove extent'!$B$4,'Mangrove extent'!$A$5:$X$5,0)), if($C460="Seagrass", index('Seagrass extent'!$A$5:$I$257,match($A460,'Seagrass extent'!$A$5:$A1000,0),match('Seagrass extent'!$B$4,'Seagrass extent'!$A$5:$I$5,0)),"" ))</f>
        <v/>
      </c>
      <c r="E460" s="54">
        <f t="array" ref="E460">if($C460="Mangrove",index('Mangrove extent'!$A$5:$X1000,match($A460,'Mangrove extent'!$A$5:$A1000,0),match('Mangrove extent'!$C$4,'Mangrove extent'!$A$5:$X$5,0)), if($C460="Seagrass", "NoData", IF($C460="Salt marsh", "NoData")))</f>
        <v/>
      </c>
      <c r="F460" s="54">
        <f t="array" ref="F460">if($C460="Mangrove",index('Mangrove protected area'!$A$5:$AG1000,match($A460,'Mangrove protected area'!$A$5:$A1000,0),match('Mangrove protected area'!$B$4,'Mangrove protected area'!$A$5:$AG$5,0)), "NoData")</f>
        <v/>
      </c>
      <c r="G460" s="101" t="inlineStr">
        <is>
          <t>Seagrass extent from WCMC</t>
        </is>
      </c>
      <c r="H460" s="101" t="n"/>
      <c r="I460" s="101" t="n"/>
    </row>
    <row r="461" ht="15.75" customHeight="1" s="198">
      <c r="A461" s="101" t="inlineStr">
        <is>
          <t>Uganda</t>
        </is>
      </c>
      <c r="B461" s="62">
        <f t="array" ref="B461">INDEX(Countries!$D$2:$D$255, MATCH(A461, Countries!$B$2:$B$255, 0))
</f>
        <v/>
      </c>
      <c r="C461" s="89" t="inlineStr">
        <is>
          <t>Seagrass</t>
        </is>
      </c>
      <c r="D461" s="54">
        <f t="array" ref="D461">if($C461="Mangrove",index('Mangrove extent'!$A$5:$X$128,match($A461,'Mangrove extent'!$A$5:$A1000,0),match('Mangrove extent'!$B$4,'Mangrove extent'!$A$5:$X$5,0)), if($C461="Seagrass", index('Seagrass extent'!$A$5:$I$257,match($A461,'Seagrass extent'!$A$5:$A1000,0),match('Seagrass extent'!$B$4,'Seagrass extent'!$A$5:$I$5,0)),"" ))</f>
        <v/>
      </c>
      <c r="E461" s="54">
        <f t="array" ref="E461">if($C461="Mangrove",index('Mangrove extent'!$A$5:$X1000,match($A461,'Mangrove extent'!$A$5:$A1000,0),match('Mangrove extent'!$C$4,'Mangrove extent'!$A$5:$X$5,0)), if($C461="Seagrass", "NoData", IF($C461="Salt marsh", "NoData")))</f>
        <v/>
      </c>
      <c r="F461" s="54">
        <f t="array" ref="F461">if($C461="Mangrove",index('Mangrove protected area'!$A$5:$AG1000,match($A461,'Mangrove protected area'!$A$5:$A1000,0),match('Mangrove protected area'!$B$4,'Mangrove protected area'!$A$5:$AG$5,0)), "NoData")</f>
        <v/>
      </c>
      <c r="G461" s="101" t="inlineStr">
        <is>
          <t>Seagrass extent from WCMC</t>
        </is>
      </c>
      <c r="H461" s="101" t="n"/>
      <c r="I461" s="101" t="n"/>
    </row>
    <row r="462" ht="15.75" customHeight="1" s="198">
      <c r="A462" s="101" t="inlineStr">
        <is>
          <t>Uzbekistan</t>
        </is>
      </c>
      <c r="B462" s="62">
        <f t="array" ref="B462">INDEX(Countries!$D$2:$D$255, MATCH(A462, Countries!$B$2:$B$255, 0))
</f>
        <v/>
      </c>
      <c r="C462" s="89" t="inlineStr">
        <is>
          <t>Seagrass</t>
        </is>
      </c>
      <c r="D462" s="54">
        <f t="array" ref="D462">if($C462="Mangrove",index('Mangrove extent'!$A$5:$X$128,match($A462,'Mangrove extent'!$A$5:$A1000,0),match('Mangrove extent'!$B$4,'Mangrove extent'!$A$5:$X$5,0)), if($C462="Seagrass", index('Seagrass extent'!$A$5:$I$257,match($A462,'Seagrass extent'!$A$5:$A1000,0),match('Seagrass extent'!$B$4,'Seagrass extent'!$A$5:$I$5,0)),"" ))</f>
        <v/>
      </c>
      <c r="E462" s="54">
        <f t="array" ref="E462">if($C462="Mangrove",index('Mangrove extent'!$A$5:$X1000,match($A462,'Mangrove extent'!$A$5:$A1000,0),match('Mangrove extent'!$C$4,'Mangrove extent'!$A$5:$X$5,0)), if($C462="Seagrass", "NoData", IF($C462="Salt marsh", "NoData")))</f>
        <v/>
      </c>
      <c r="F462" s="54">
        <f t="array" ref="F462">if($C462="Mangrove",index('Mangrove protected area'!$A$5:$AG1000,match($A462,'Mangrove protected area'!$A$5:$A1000,0),match('Mangrove protected area'!$B$4,'Mangrove protected area'!$A$5:$AG$5,0)), "NoData")</f>
        <v/>
      </c>
      <c r="G462" s="101" t="inlineStr">
        <is>
          <t>Seagrass extent from WCMC</t>
        </is>
      </c>
      <c r="H462" s="101" t="n"/>
      <c r="I462" s="101" t="n"/>
    </row>
    <row r="463" ht="15.75" customHeight="1" s="198">
      <c r="A463" s="101" t="inlineStr">
        <is>
          <t>Zambia</t>
        </is>
      </c>
      <c r="B463" s="62">
        <f t="array" ref="B463">INDEX(Countries!$D$2:$D$255, MATCH(A463, Countries!$B$2:$B$255, 0))
</f>
        <v/>
      </c>
      <c r="C463" s="89" t="inlineStr">
        <is>
          <t>Seagrass</t>
        </is>
      </c>
      <c r="D463" s="54">
        <f t="array" ref="D463">if($C463="Mangrove",index('Mangrove extent'!$A$5:$X$128,match($A463,'Mangrove extent'!$A$5:$A1000,0),match('Mangrove extent'!$B$4,'Mangrove extent'!$A$5:$X$5,0)), if($C463="Seagrass", index('Seagrass extent'!$A$5:$I$257,match($A463,'Seagrass extent'!$A$5:$A1000,0),match('Seagrass extent'!$B$4,'Seagrass extent'!$A$5:$I$5,0)),"" ))</f>
        <v/>
      </c>
      <c r="E463" s="54">
        <f t="array" ref="E463">if($C463="Mangrove",index('Mangrove extent'!$A$5:$X1000,match($A463,'Mangrove extent'!$A$5:$A1000,0),match('Mangrove extent'!$C$4,'Mangrove extent'!$A$5:$X$5,0)), if($C463="Seagrass", "NoData", IF($C463="Salt marsh", "NoData")))</f>
        <v/>
      </c>
      <c r="F463" s="54">
        <f t="array" ref="F463">if($C463="Mangrove",index('Mangrove protected area'!$A$5:$AG1000,match($A463,'Mangrove protected area'!$A$5:$A1000,0),match('Mangrove protected area'!$B$4,'Mangrove protected area'!$A$5:$AG$5,0)), "NoData")</f>
        <v/>
      </c>
      <c r="G463" s="101" t="inlineStr">
        <is>
          <t>Seagrass extent from WCMC</t>
        </is>
      </c>
      <c r="H463" s="101" t="n"/>
      <c r="I463" s="101" t="n"/>
    </row>
    <row r="464" ht="15.75" customHeight="1" s="198">
      <c r="A464" s="101" t="inlineStr">
        <is>
          <t>Zimbabwe</t>
        </is>
      </c>
      <c r="B464" s="62">
        <f t="array" ref="B464">INDEX(Countries!$D$2:$D$255, MATCH(A464, Countries!$B$2:$B$255, 0))
</f>
        <v/>
      </c>
      <c r="C464" s="89" t="inlineStr">
        <is>
          <t>Seagrass</t>
        </is>
      </c>
      <c r="D464" s="54">
        <f t="array" ref="D464">if($C464="Mangrove",index('Mangrove extent'!$A$5:$X$128,match($A464,'Mangrove extent'!$A$5:$A1000,0),match('Mangrove extent'!$B$4,'Mangrove extent'!$A$5:$X$5,0)), if($C464="Seagrass", index('Seagrass extent'!$A$5:$I$257,match($A464,'Seagrass extent'!$A$5:$A1000,0),match('Seagrass extent'!$B$4,'Seagrass extent'!$A$5:$I$5,0)),"" ))</f>
        <v/>
      </c>
      <c r="E464" s="54">
        <f t="array" ref="E464">if($C464="Mangrove",index('Mangrove extent'!$A$5:$X1000,match($A464,'Mangrove extent'!$A$5:$A1000,0),match('Mangrove extent'!$C$4,'Mangrove extent'!$A$5:$X$5,0)), if($C464="Seagrass", "NoData", IF($C464="Salt marsh", "NoData")))</f>
        <v/>
      </c>
      <c r="F464" s="54">
        <f t="array" ref="F464">if($C464="Mangrove",index('Mangrove protected area'!$A$5:$AG1000,match($A464,'Mangrove protected area'!$A$5:$A1000,0),match('Mangrove protected area'!$B$4,'Mangrove protected area'!$A$5:$AG$5,0)), "NoData")</f>
        <v/>
      </c>
      <c r="G464" s="101" t="inlineStr">
        <is>
          <t>Seagrass extent from WCMC</t>
        </is>
      </c>
      <c r="H464" s="101" t="n"/>
      <c r="I464" s="101" t="n"/>
    </row>
    <row r="465" ht="15.75" customHeight="1" s="198">
      <c r="A465" s="101" t="inlineStr">
        <is>
          <t>Saint Barthélemy</t>
        </is>
      </c>
      <c r="B465" s="62">
        <f t="array" ref="B465">INDEX(Countries!$D$2:$D$255, MATCH(A465, Countries!$B$2:$B$255, 0))
</f>
        <v/>
      </c>
      <c r="C465" s="89" t="inlineStr">
        <is>
          <t>Seagrass</t>
        </is>
      </c>
      <c r="D465" s="54">
        <f t="array" ref="D465">if($C465="Mangrove",index('Mangrove extent'!$A$5:$X$128,match($A465,'Mangrove extent'!$A$5:$A1000,0),match('Mangrove extent'!$B$4,'Mangrove extent'!$A$5:$X$5,0)), if($C465="Seagrass", index('Seagrass extent'!$A$5:$I$257,match($A465,'Seagrass extent'!$A$5:$A1000,0),match('Seagrass extent'!$B$4,'Seagrass extent'!$A$5:$I$5,0)),"" ))</f>
        <v/>
      </c>
      <c r="E465" s="54">
        <f t="array" ref="E465">if($C465="Mangrove",index('Mangrove extent'!$A$5:$X1000,match($A465,'Mangrove extent'!$A$5:$A1000,0),match('Mangrove extent'!$C$4,'Mangrove extent'!$A$5:$X$5,0)), if($C465="Seagrass", "NoData", IF($C465="Salt marsh", "NoData")))</f>
        <v/>
      </c>
      <c r="F465" s="54">
        <f t="array" ref="F465">if($C465="Mangrove",index('Mangrove protected area'!$A$5:$AG1000,match($A465,'Mangrove protected area'!$A$5:$A1000,0),match('Mangrove protected area'!$B$4,'Mangrove protected area'!$A$5:$AG$5,0)), "NoData")</f>
        <v/>
      </c>
      <c r="G465" s="101" t="inlineStr">
        <is>
          <t>Seagrass extent from WCMC</t>
        </is>
      </c>
      <c r="H465" s="101" t="n"/>
      <c r="I465" s="101" t="n"/>
    </row>
    <row r="466" ht="15.75" customHeight="1" s="198">
      <c r="A466" s="101" t="inlineStr">
        <is>
          <t>Cocos Islands</t>
        </is>
      </c>
      <c r="B466" s="62">
        <f t="array" ref="B466">INDEX(Countries!$D$2:$D$255, MATCH(A466, Countries!$B$2:$B$255, 0))
</f>
        <v/>
      </c>
      <c r="C466" s="89" t="inlineStr">
        <is>
          <t>Seagrass</t>
        </is>
      </c>
      <c r="D466" s="54">
        <f t="array" ref="D466">if($C466="Mangrove",index('Mangrove extent'!$A$5:$X$128,match($A466,'Mangrove extent'!$A$5:$A1000,0),match('Mangrove extent'!$B$4,'Mangrove extent'!$A$5:$X$5,0)), if($C466="Seagrass", index('Seagrass extent'!$A$5:$I$257,match($A466,'Seagrass extent'!$A$5:$A1000,0),match('Seagrass extent'!$B$4,'Seagrass extent'!$A$5:$I$5,0)),"" ))</f>
        <v/>
      </c>
      <c r="E466" s="54">
        <f t="array" ref="E466">if($C466="Mangrove",index('Mangrove extent'!$A$5:$X1000,match($A466,'Mangrove extent'!$A$5:$A1000,0),match('Mangrove extent'!$C$4,'Mangrove extent'!$A$5:$X$5,0)), if($C466="Seagrass", "NoData", IF($C466="Salt marsh", "NoData")))</f>
        <v/>
      </c>
      <c r="F466" s="54">
        <f t="array" ref="F466">if($C466="Mangrove",index('Mangrove protected area'!$A$5:$AG1000,match($A466,'Mangrove protected area'!$A$5:$A1000,0),match('Mangrove protected area'!$B$4,'Mangrove protected area'!$A$5:$AG$5,0)), "NoData")</f>
        <v/>
      </c>
      <c r="G466" s="101" t="inlineStr">
        <is>
          <t>Seagrass extent from WCMC</t>
        </is>
      </c>
      <c r="H466" s="101" t="n"/>
      <c r="I466" s="101" t="n"/>
    </row>
    <row r="467" ht="15.75" customHeight="1" s="198">
      <c r="A467" s="101" t="inlineStr">
        <is>
          <t>Christmas Island</t>
        </is>
      </c>
      <c r="B467" s="62">
        <f t="array" ref="B467">INDEX(Countries!$D$2:$D$255, MATCH(A467, Countries!$B$2:$B$255, 0))
</f>
        <v/>
      </c>
      <c r="C467" s="89" t="inlineStr">
        <is>
          <t>Seagrass</t>
        </is>
      </c>
      <c r="D467" s="54">
        <f t="array" ref="D467">if($C467="Mangrove",index('Mangrove extent'!$A$5:$X$128,match($A467,'Mangrove extent'!$A$5:$A1000,0),match('Mangrove extent'!$B$4,'Mangrove extent'!$A$5:$X$5,0)), if($C467="Seagrass", index('Seagrass extent'!$A$5:$I$257,match($A467,'Seagrass extent'!$A$5:$A1000,0),match('Seagrass extent'!$B$4,'Seagrass extent'!$A$5:$I$5,0)),"" ))</f>
        <v/>
      </c>
      <c r="E467" s="54">
        <f t="array" ref="E467">if($C467="Mangrove",index('Mangrove extent'!$A$5:$X1000,match($A467,'Mangrove extent'!$A$5:$A1000,0),match('Mangrove extent'!$C$4,'Mangrove extent'!$A$5:$X$5,0)), if($C467="Seagrass", "NoData", IF($C467="Salt marsh", "NoData")))</f>
        <v/>
      </c>
      <c r="F467" s="54">
        <f t="array" ref="F467">if($C467="Mangrove",index('Mangrove protected area'!$A$5:$AG1000,match($A467,'Mangrove protected area'!$A$5:$A1000,0),match('Mangrove protected area'!$B$4,'Mangrove protected area'!$A$5:$AG$5,0)), "NoData")</f>
        <v/>
      </c>
      <c r="G467" s="101" t="inlineStr">
        <is>
          <t>Seagrass extent from WCMC</t>
        </is>
      </c>
      <c r="H467" s="101" t="n"/>
      <c r="I467" s="101" t="n"/>
    </row>
    <row r="468" ht="15.75" customHeight="1" s="198">
      <c r="A468" s="101" t="inlineStr">
        <is>
          <t>United States</t>
        </is>
      </c>
      <c r="B468" s="62">
        <f t="array" ref="B468">INDEX(Countries!$D$2:$D$255, MATCH(A468, Countries!$B$2:$B$255, 0))
</f>
        <v/>
      </c>
      <c r="C468" s="89" t="inlineStr">
        <is>
          <t>Salt marsh</t>
        </is>
      </c>
      <c r="D468" s="54">
        <f t="array" ref="D468">if($C468="Mangrove",index('Mangrove extent'!$A$5:$X$128,match($A468,'Mangrove extent'!$A$5:$A1000,0),match('Mangrove extent'!$B$4,'Mangrove extent'!$A$5:$X$5,0)), if($C468="Seagrass", index('Seagrass extent'!$A$5:$I$257,match($A468,'Seagrass extent'!$A$5:$A1000,0),match('Seagrass extent'!$B$4,'Seagrass extent'!$A$5:$I$5,0)), if($C468="Salt marsh", index('Salt marsh extent'!$A$5:$I$257,match($A468,'Salt marsh extent'!$A$5:$A1000,0),match('Salt marsh extent'!$B$4,'Salt marsh extent'!$A$5:$I$5,0)) )))</f>
        <v/>
      </c>
      <c r="E468" s="54">
        <f t="array" ref="E468">if($C468="Mangrove",index('Mangrove extent'!$A$5:$X1000,match($A468,'Mangrove extent'!$A$5:$A1000,0),match('Mangrove extent'!$C$4,'Mangrove extent'!$A$5:$X$5,0)), if($C468="Seagrass", "NoData", IF($C468="Salt marsh", "NoData")))</f>
        <v/>
      </c>
      <c r="F468" s="54">
        <f t="array" ref="F468">if($C468="Mangrove",index('Mangrove protected area'!$A$5:$AG1000,match($A468,'Mangrove protected area'!$A$5:$A1000,0),match('Mangrove protected area'!$B$4,'Mangrove protected area'!$A$5:$AG$5,0)), "NoData")</f>
        <v/>
      </c>
      <c r="G468" s="101" t="inlineStr">
        <is>
          <t>Salt marsh extent from WCMC</t>
        </is>
      </c>
      <c r="H468" s="101" t="n"/>
      <c r="I468" s="101" t="n"/>
    </row>
    <row r="469" ht="15.75" customHeight="1" s="198">
      <c r="A469" s="101" t="inlineStr">
        <is>
          <t>Indonesia</t>
        </is>
      </c>
      <c r="B469" s="62">
        <f t="array" ref="B469">INDEX(Countries!$D$2:$D$255, MATCH(A469, Countries!$B$2:$B$255, 0))
</f>
        <v/>
      </c>
      <c r="C469" s="89" t="inlineStr">
        <is>
          <t>Salt marsh</t>
        </is>
      </c>
      <c r="D469" s="54">
        <f t="array" ref="D469">if($C469="Mangrove",index('Mangrove extent'!$A$5:$X$128,match($A469,'Mangrove extent'!$A$5:$A1000,0),match('Mangrove extent'!$B$4,'Mangrove extent'!$A$5:$X$5,0)), if($C469="Seagrass", index('Seagrass extent'!$A$5:$I$257,match($A469,'Seagrass extent'!$A$5:$A1000,0),match('Seagrass extent'!$B$4,'Seagrass extent'!$A$5:$I$5,0)), if($C469="Salt marsh", index('Salt marsh extent'!$A$5:$I$257,match($A469,'Salt marsh extent'!$A$5:$A1000,0),match('Salt marsh extent'!$B$4,'Salt marsh extent'!$A$5:$I$5,0)) )))</f>
        <v/>
      </c>
      <c r="E469" s="54">
        <f t="array" ref="E469">if($C469="Mangrove",index('Mangrove extent'!$A$5:$X1000,match($A469,'Mangrove extent'!$A$5:$A1000,0),match('Mangrove extent'!$C$4,'Mangrove extent'!$A$5:$X$5,0)), if($C469="Seagrass", "NoData", IF($C469="Salt marsh", "NoData")))</f>
        <v/>
      </c>
      <c r="F469" s="54">
        <f t="array" ref="F469">if($C469="Mangrove",index('Mangrove protected area'!$A$5:$AG1000,match($A469,'Mangrove protected area'!$A$5:$A1000,0),match('Mangrove protected area'!$B$4,'Mangrove protected area'!$A$5:$AG$5,0)), "NoData")</f>
        <v/>
      </c>
      <c r="G469" s="101" t="inlineStr">
        <is>
          <t>Salt marsh extent from WCMC</t>
        </is>
      </c>
      <c r="H469" s="101" t="n"/>
      <c r="I469" s="101" t="n"/>
    </row>
    <row r="470" ht="15.75" customHeight="1" s="198">
      <c r="A470" s="101" t="inlineStr">
        <is>
          <t>Australia</t>
        </is>
      </c>
      <c r="B470" s="62">
        <f t="array" ref="B470">INDEX(Countries!$D$2:$D$255, MATCH(A470, Countries!$B$2:$B$255, 0))
</f>
        <v/>
      </c>
      <c r="C470" s="89" t="inlineStr">
        <is>
          <t>Salt marsh</t>
        </is>
      </c>
      <c r="D470" s="54">
        <f t="array" ref="D470">if($C470="Mangrove",index('Mangrove extent'!$A$5:$X$128,match($A470,'Mangrove extent'!$A$5:$A1000,0),match('Mangrove extent'!$B$4,'Mangrove extent'!$A$5:$X$5,0)), if($C470="Seagrass", index('Seagrass extent'!$A$5:$I$257,match($A470,'Seagrass extent'!$A$5:$A1000,0),match('Seagrass extent'!$B$4,'Seagrass extent'!$A$5:$I$5,0)), if($C470="Salt marsh", index('Salt marsh extent'!$A$5:$I$257,match($A470,'Salt marsh extent'!$A$5:$A1000,0),match('Salt marsh extent'!$B$4,'Salt marsh extent'!$A$5:$I$5,0)) )))</f>
        <v/>
      </c>
      <c r="E470" s="54">
        <f t="array" ref="E470">if($C470="Mangrove",index('Mangrove extent'!$A$5:$X1000,match($A470,'Mangrove extent'!$A$5:$A1000,0),match('Mangrove extent'!$C$4,'Mangrove extent'!$A$5:$X$5,0)), if($C470="Seagrass", "NoData", IF($C470="Salt marsh", "NoData")))</f>
        <v/>
      </c>
      <c r="F470" s="54">
        <f t="array" ref="F470">if($C470="Mangrove",index('Mangrove protected area'!$A$5:$AG1000,match($A470,'Mangrove protected area'!$A$5:$A1000,0),match('Mangrove protected area'!$B$4,'Mangrove protected area'!$A$5:$AG$5,0)), "NoData")</f>
        <v/>
      </c>
      <c r="G470" s="101" t="inlineStr">
        <is>
          <t>Salt marsh extent from WCMC</t>
        </is>
      </c>
      <c r="H470" s="101" t="n"/>
      <c r="I470" s="101" t="n"/>
    </row>
    <row r="471" ht="15.75" customHeight="1" s="198">
      <c r="A471" s="101" t="inlineStr">
        <is>
          <t>The Bahamas</t>
        </is>
      </c>
      <c r="B471" s="62">
        <f t="array" ref="B471">INDEX(Countries!$D$2:$D$255, MATCH(A471, Countries!$B$2:$B$255, 0))
</f>
        <v/>
      </c>
      <c r="C471" s="89" t="inlineStr">
        <is>
          <t>Salt marsh</t>
        </is>
      </c>
      <c r="D471" s="54">
        <f t="array" ref="D471">if($C471="Mangrove",index('Mangrove extent'!$A$5:$X$128,match($A471,'Mangrove extent'!$A$5:$A1000,0),match('Mangrove extent'!$B$4,'Mangrove extent'!$A$5:$X$5,0)), if($C471="Seagrass", index('Seagrass extent'!$A$5:$I$257,match($A471,'Seagrass extent'!$A$5:$A1000,0),match('Seagrass extent'!$B$4,'Seagrass extent'!$A$5:$I$5,0)), if($C471="Salt marsh", index('Salt marsh extent'!$A$5:$I$257,match($A471,'Salt marsh extent'!$A$5:$A1000,0),match('Salt marsh extent'!$B$4,'Salt marsh extent'!$A$5:$I$5,0)) )))</f>
        <v/>
      </c>
      <c r="E471" s="54">
        <f t="array" ref="E471">if($C471="Mangrove",index('Mangrove extent'!$A$5:$X1000,match($A471,'Mangrove extent'!$A$5:$A1000,0),match('Mangrove extent'!$C$4,'Mangrove extent'!$A$5:$X$5,0)), if($C471="Seagrass", "NoData", IF($C471="Salt marsh", "NoData")))</f>
        <v/>
      </c>
      <c r="F471" s="54">
        <f t="array" ref="F471">if($C471="Mangrove",index('Mangrove protected area'!$A$5:$AG1000,match($A471,'Mangrove protected area'!$A$5:$A1000,0),match('Mangrove protected area'!$B$4,'Mangrove protected area'!$A$5:$AG$5,0)), "NoData")</f>
        <v/>
      </c>
      <c r="G471" s="101" t="inlineStr">
        <is>
          <t>Salt marsh extent from WCMC</t>
        </is>
      </c>
      <c r="H471" s="101" t="n"/>
      <c r="I471" s="101" t="n"/>
    </row>
    <row r="472" ht="15.75" customHeight="1" s="198">
      <c r="A472" s="101" t="inlineStr">
        <is>
          <t>Kenya</t>
        </is>
      </c>
      <c r="B472" s="62">
        <f t="array" ref="B472">INDEX(Countries!$D$2:$D$255, MATCH(A472, Countries!$B$2:$B$255, 0))
</f>
        <v/>
      </c>
      <c r="C472" s="89" t="inlineStr">
        <is>
          <t>Salt marsh</t>
        </is>
      </c>
      <c r="D472" s="54">
        <f t="array" ref="D472">if($C472="Mangrove",index('Mangrove extent'!$A$5:$X$128,match($A472,'Mangrove extent'!$A$5:$A1000,0),match('Mangrove extent'!$B$4,'Mangrove extent'!$A$5:$X$5,0)), if($C472="Seagrass", index('Seagrass extent'!$A$5:$I$257,match($A472,'Seagrass extent'!$A$5:$A1000,0),match('Seagrass extent'!$B$4,'Seagrass extent'!$A$5:$I$5,0)), if($C472="Salt marsh", index('Salt marsh extent'!$A$5:$I$257,match($A472,'Salt marsh extent'!$A$5:$A1000,0),match('Salt marsh extent'!$B$4,'Salt marsh extent'!$A$5:$I$5,0)) )))</f>
        <v/>
      </c>
      <c r="E472" s="54">
        <f t="array" ref="E472">if($C472="Mangrove",index('Mangrove extent'!$A$5:$X1000,match($A472,'Mangrove extent'!$A$5:$A1000,0),match('Mangrove extent'!$C$4,'Mangrove extent'!$A$5:$X$5,0)), if($C472="Seagrass", "NoData", IF($C472="Salt marsh", "NoData")))</f>
        <v/>
      </c>
      <c r="F472" s="54">
        <f t="array" ref="F472">if($C472="Mangrove",index('Mangrove protected area'!$A$5:$AG1000,match($A472,'Mangrove protected area'!$A$5:$A1000,0),match('Mangrove protected area'!$B$4,'Mangrove protected area'!$A$5:$AG$5,0)), "NoData")</f>
        <v/>
      </c>
      <c r="G472" s="101" t="inlineStr">
        <is>
          <t>Salt marsh extent from WCMC</t>
        </is>
      </c>
      <c r="H472" s="101" t="n"/>
      <c r="I472" s="101" t="n"/>
    </row>
    <row r="473" ht="15.75" customHeight="1" s="198">
      <c r="A473" s="101" t="inlineStr">
        <is>
          <t>Mexico</t>
        </is>
      </c>
      <c r="B473" s="62">
        <f t="array" ref="B473">INDEX(Countries!$D$2:$D$255, MATCH(A473, Countries!$B$2:$B$255, 0))
</f>
        <v/>
      </c>
      <c r="C473" s="89" t="inlineStr">
        <is>
          <t>Salt marsh</t>
        </is>
      </c>
      <c r="D473" s="54">
        <f t="array" ref="D473">if($C473="Mangrove",index('Mangrove extent'!$A$5:$X$128,match($A473,'Mangrove extent'!$A$5:$A1000,0),match('Mangrove extent'!$B$4,'Mangrove extent'!$A$5:$X$5,0)), if($C473="Seagrass", index('Seagrass extent'!$A$5:$I$257,match($A473,'Seagrass extent'!$A$5:$A1000,0),match('Seagrass extent'!$B$4,'Seagrass extent'!$A$5:$I$5,0)), if($C473="Salt marsh", index('Salt marsh extent'!$A$5:$I$257,match($A473,'Salt marsh extent'!$A$5:$A1000,0),match('Salt marsh extent'!$B$4,'Salt marsh extent'!$A$5:$I$5,0)) )))</f>
        <v/>
      </c>
      <c r="E473" s="54">
        <f t="array" ref="E473">if($C473="Mangrove",index('Mangrove extent'!$A$5:$X1000,match($A473,'Mangrove extent'!$A$5:$A1000,0),match('Mangrove extent'!$C$4,'Mangrove extent'!$A$5:$X$5,0)), if($C473="Seagrass", "NoData", IF($C473="Salt marsh", "NoData")))</f>
        <v/>
      </c>
      <c r="F473" s="54">
        <f t="array" ref="F473">if($C473="Mangrove",index('Mangrove protected area'!$A$5:$AG1000,match($A473,'Mangrove protected area'!$A$5:$A1000,0),match('Mangrove protected area'!$B$4,'Mangrove protected area'!$A$5:$AG$5,0)), "NoData")</f>
        <v/>
      </c>
      <c r="G473" s="101" t="inlineStr">
        <is>
          <t>Salt marsh extent from WCMC</t>
        </is>
      </c>
      <c r="H473" s="101" t="n"/>
      <c r="I473" s="101" t="n"/>
    </row>
    <row r="474" ht="15.75" customHeight="1" s="198">
      <c r="A474" s="101" t="inlineStr">
        <is>
          <t>Colombia</t>
        </is>
      </c>
      <c r="B474" s="62">
        <f t="array" ref="B474">INDEX(Countries!$D$2:$D$255, MATCH(A474, Countries!$B$2:$B$255, 0))
</f>
        <v/>
      </c>
      <c r="C474" s="89" t="inlineStr">
        <is>
          <t>Salt marsh</t>
        </is>
      </c>
      <c r="D474" s="54">
        <f t="array" ref="D474">if($C474="Mangrove",index('Mangrove extent'!$A$5:$X$128,match($A474,'Mangrove extent'!$A$5:$A1000,0),match('Mangrove extent'!$B$4,'Mangrove extent'!$A$5:$X$5,0)), if($C474="Seagrass", index('Seagrass extent'!$A$5:$I$257,match($A474,'Seagrass extent'!$A$5:$A1000,0),match('Seagrass extent'!$B$4,'Seagrass extent'!$A$5:$I$5,0)), if($C474="Salt marsh", index('Salt marsh extent'!$A$5:$I$257,match($A474,'Salt marsh extent'!$A$5:$A1000,0),match('Salt marsh extent'!$B$4,'Salt marsh extent'!$A$5:$I$5,0)) )))</f>
        <v/>
      </c>
      <c r="E474" s="54">
        <f t="array" ref="E474">if($C474="Mangrove",index('Mangrove extent'!$A$5:$X1000,match($A474,'Mangrove extent'!$A$5:$A1000,0),match('Mangrove extent'!$C$4,'Mangrove extent'!$A$5:$X$5,0)), if($C474="Seagrass", "NoData", IF($C474="Salt marsh", "NoData")))</f>
        <v/>
      </c>
      <c r="F474" s="54">
        <f t="array" ref="F474">if($C474="Mangrove",index('Mangrove protected area'!$A$5:$AG1000,match($A474,'Mangrove protected area'!$A$5:$A1000,0),match('Mangrove protected area'!$B$4,'Mangrove protected area'!$A$5:$AG$5,0)), "NoData")</f>
        <v/>
      </c>
      <c r="G474" s="101" t="inlineStr">
        <is>
          <t>Salt marsh extent from WCMC</t>
        </is>
      </c>
      <c r="H474" s="101" t="n"/>
      <c r="I474" s="101" t="n"/>
    </row>
    <row r="475" ht="15.75" customHeight="1" s="198">
      <c r="A475" s="101" t="inlineStr">
        <is>
          <t>India</t>
        </is>
      </c>
      <c r="B475" s="62">
        <f t="array" ref="B475">INDEX(Countries!$D$2:$D$255, MATCH(A475, Countries!$B$2:$B$255, 0))
</f>
        <v/>
      </c>
      <c r="C475" s="89" t="inlineStr">
        <is>
          <t>Salt marsh</t>
        </is>
      </c>
      <c r="D475" s="54">
        <f t="array" ref="D475">if($C475="Mangrove",index('Mangrove extent'!$A$5:$X$128,match($A475,'Mangrove extent'!$A$5:$A1000,0),match('Mangrove extent'!$B$4,'Mangrove extent'!$A$5:$X$5,0)), if($C475="Seagrass", index('Seagrass extent'!$A$5:$I$257,match($A475,'Seagrass extent'!$A$5:$A1000,0),match('Seagrass extent'!$B$4,'Seagrass extent'!$A$5:$I$5,0)), if($C475="Salt marsh", index('Salt marsh extent'!$A$5:$I$257,match($A475,'Salt marsh extent'!$A$5:$A1000,0),match('Salt marsh extent'!$B$4,'Salt marsh extent'!$A$5:$I$5,0)) )))</f>
        <v/>
      </c>
      <c r="E475" s="54">
        <f t="array" ref="E475">if($C475="Mangrove",index('Mangrove extent'!$A$5:$X1000,match($A475,'Mangrove extent'!$A$5:$A1000,0),match('Mangrove extent'!$C$4,'Mangrove extent'!$A$5:$X$5,0)), if($C475="Seagrass", "NoData", IF($C475="Salt marsh", "NoData")))</f>
        <v/>
      </c>
      <c r="F475" s="54">
        <f t="array" ref="F475">if($C475="Mangrove",index('Mangrove protected area'!$A$5:$AG1000,match($A475,'Mangrove protected area'!$A$5:$A1000,0),match('Mangrove protected area'!$B$4,'Mangrove protected area'!$A$5:$AG$5,0)), "NoData")</f>
        <v/>
      </c>
      <c r="G475" s="101" t="inlineStr">
        <is>
          <t>Salt marsh extent from WCMC</t>
        </is>
      </c>
      <c r="H475" s="101" t="n"/>
      <c r="I475" s="101" t="n"/>
    </row>
    <row r="476" ht="15.75" customHeight="1" s="198">
      <c r="A476" s="101" t="inlineStr">
        <is>
          <t>China</t>
        </is>
      </c>
      <c r="B476" s="62">
        <f t="array" ref="B476">INDEX(Countries!$D$2:$D$255, MATCH(A476, Countries!$B$2:$B$255, 0))
</f>
        <v/>
      </c>
      <c r="C476" s="89" t="inlineStr">
        <is>
          <t>Salt marsh</t>
        </is>
      </c>
      <c r="D476" s="54">
        <f t="array" ref="D476">if($C476="Mangrove",index('Mangrove extent'!$A$5:$X$128,match($A476,'Mangrove extent'!$A$5:$A1000,0),match('Mangrove extent'!$B$4,'Mangrove extent'!$A$5:$X$5,0)), if($C476="Seagrass", index('Seagrass extent'!$A$5:$I$257,match($A476,'Seagrass extent'!$A$5:$A1000,0),match('Seagrass extent'!$B$4,'Seagrass extent'!$A$5:$I$5,0)), if($C476="Salt marsh", index('Salt marsh extent'!$A$5:$I$257,match($A476,'Salt marsh extent'!$A$5:$A1000,0),match('Salt marsh extent'!$B$4,'Salt marsh extent'!$A$5:$I$5,0)) )))</f>
        <v/>
      </c>
      <c r="E476" s="54">
        <f t="array" ref="E476">if($C476="Mangrove",index('Mangrove extent'!$A$5:$X1000,match($A476,'Mangrove extent'!$A$5:$A1000,0),match('Mangrove extent'!$C$4,'Mangrove extent'!$A$5:$X$5,0)), if($C476="Seagrass", "NoData", IF($C476="Salt marsh", "NoData")))</f>
        <v/>
      </c>
      <c r="F476" s="54">
        <f t="array" ref="F476">if($C476="Mangrove",index('Mangrove protected area'!$A$5:$AG1000,match($A476,'Mangrove protected area'!$A$5:$A1000,0),match('Mangrove protected area'!$B$4,'Mangrove protected area'!$A$5:$AG$5,0)), "NoData")</f>
        <v/>
      </c>
      <c r="G476" s="101" t="inlineStr">
        <is>
          <t>Salt marsh extent from WCMC</t>
        </is>
      </c>
      <c r="H476" s="101" t="n"/>
      <c r="I476" s="101" t="n"/>
    </row>
    <row r="477" ht="15.75" customHeight="1" s="198">
      <c r="A477" s="101" t="inlineStr">
        <is>
          <t>American Samoa</t>
        </is>
      </c>
      <c r="B477" s="62">
        <f t="array" ref="B477">INDEX(Countries!$D$2:$D$255, MATCH(A477, Countries!$B$2:$B$255, 0))
</f>
        <v/>
      </c>
      <c r="C477" s="89" t="inlineStr">
        <is>
          <t>Salt marsh</t>
        </is>
      </c>
      <c r="D477" s="54">
        <f t="array" ref="D477">if($C477="Mangrove",index('Mangrove extent'!$A$5:$X$128,match($A477,'Mangrove extent'!$A$5:$A1000,0),match('Mangrove extent'!$B$4,'Mangrove extent'!$A$5:$X$5,0)), if($C477="Seagrass", index('Seagrass extent'!$A$5:$I$257,match($A477,'Seagrass extent'!$A$5:$A1000,0),match('Seagrass extent'!$B$4,'Seagrass extent'!$A$5:$I$5,0)), if($C477="Salt marsh", index('Salt marsh extent'!$A$5:$I$257,match($A477,'Salt marsh extent'!$A$5:$A1000,0),match('Salt marsh extent'!$B$4,'Salt marsh extent'!$A$5:$I$5,0)) )))</f>
        <v/>
      </c>
      <c r="E477" s="54">
        <f t="array" ref="E477">if($C477="Mangrove",index('Mangrove extent'!$A$5:$X1000,match($A477,'Mangrove extent'!$A$5:$A1000,0),match('Mangrove extent'!$C$4,'Mangrove extent'!$A$5:$X$5,0)), if($C477="Seagrass", "NoData", IF($C477="Salt marsh", "NoData")))</f>
        <v/>
      </c>
      <c r="F477" s="54">
        <f t="array" ref="F477">if($C477="Mangrove",index('Mangrove protected area'!$A$5:$AG1000,match($A477,'Mangrove protected area'!$A$5:$A1000,0),match('Mangrove protected area'!$B$4,'Mangrove protected area'!$A$5:$AG$5,0)), "NoData")</f>
        <v/>
      </c>
      <c r="G477" s="101" t="inlineStr">
        <is>
          <t>Salt marsh extent from WCMC</t>
        </is>
      </c>
      <c r="H477" s="101" t="n"/>
      <c r="I477" s="101" t="n"/>
    </row>
    <row r="478" ht="15.75" customHeight="1" s="198">
      <c r="A478" s="101" t="inlineStr">
        <is>
          <t>Angola</t>
        </is>
      </c>
      <c r="B478" s="62">
        <f t="array" ref="B478">INDEX(Countries!$D$2:$D$255, MATCH(A478, Countries!$B$2:$B$255, 0))
</f>
        <v/>
      </c>
      <c r="C478" s="89" t="inlineStr">
        <is>
          <t>Salt marsh</t>
        </is>
      </c>
      <c r="D478" s="54">
        <f t="array" ref="D478">if($C478="Mangrove",index('Mangrove extent'!$A$5:$X$128,match($A478,'Mangrove extent'!$A$5:$A1000,0),match('Mangrove extent'!$B$4,'Mangrove extent'!$A$5:$X$5,0)), if($C478="Seagrass", index('Seagrass extent'!$A$5:$I$257,match($A478,'Seagrass extent'!$A$5:$A1000,0),match('Seagrass extent'!$B$4,'Seagrass extent'!$A$5:$I$5,0)), if($C478="Salt marsh", index('Salt marsh extent'!$A$5:$I$257,match($A478,'Salt marsh extent'!$A$5:$A1000,0),match('Salt marsh extent'!$B$4,'Salt marsh extent'!$A$5:$I$5,0)) )))</f>
        <v/>
      </c>
      <c r="E478" s="54">
        <f t="array" ref="E478">if($C478="Mangrove",index('Mangrove extent'!$A$5:$X1000,match($A478,'Mangrove extent'!$A$5:$A1000,0),match('Mangrove extent'!$C$4,'Mangrove extent'!$A$5:$X$5,0)), if($C478="Seagrass", "NoData", IF($C478="Salt marsh", "NoData")))</f>
        <v/>
      </c>
      <c r="F478" s="54">
        <f t="array" ref="F478">if($C478="Mangrove",index('Mangrove protected area'!$A$5:$AG1000,match($A478,'Mangrove protected area'!$A$5:$A1000,0),match('Mangrove protected area'!$B$4,'Mangrove protected area'!$A$5:$AG$5,0)), "NoData")</f>
        <v/>
      </c>
      <c r="G478" s="101" t="inlineStr">
        <is>
          <t>Salt marsh extent from WCMC</t>
        </is>
      </c>
      <c r="H478" s="101" t="n"/>
      <c r="I478" s="101" t="n"/>
    </row>
    <row r="479" ht="15.75" customHeight="1" s="198">
      <c r="A479" s="101" t="inlineStr">
        <is>
          <t>Anguilla</t>
        </is>
      </c>
      <c r="B479" s="62">
        <f t="array" ref="B479">INDEX(Countries!$D$2:$D$255, MATCH(A479, Countries!$B$2:$B$255, 0))
</f>
        <v/>
      </c>
      <c r="C479" s="89" t="inlineStr">
        <is>
          <t>Salt marsh</t>
        </is>
      </c>
      <c r="D479" s="54">
        <f t="array" ref="D479">if($C479="Mangrove",index('Mangrove extent'!$A$5:$X$128,match($A479,'Mangrove extent'!$A$5:$A1000,0),match('Mangrove extent'!$B$4,'Mangrove extent'!$A$5:$X$5,0)), if($C479="Seagrass", index('Seagrass extent'!$A$5:$I$257,match($A479,'Seagrass extent'!$A$5:$A1000,0),match('Seagrass extent'!$B$4,'Seagrass extent'!$A$5:$I$5,0)), if($C479="Salt marsh", index('Salt marsh extent'!$A$5:$I$257,match($A479,'Salt marsh extent'!$A$5:$A1000,0),match('Salt marsh extent'!$B$4,'Salt marsh extent'!$A$5:$I$5,0)) )))</f>
        <v/>
      </c>
      <c r="E479" s="54">
        <f t="array" ref="E479">if($C479="Mangrove",index('Mangrove extent'!$A$5:$X1000,match($A479,'Mangrove extent'!$A$5:$A1000,0),match('Mangrove extent'!$C$4,'Mangrove extent'!$A$5:$X$5,0)), if($C479="Seagrass", "NoData", IF($C479="Salt marsh", "NoData")))</f>
        <v/>
      </c>
      <c r="F479" s="54">
        <f t="array" ref="F479">if($C479="Mangrove",index('Mangrove protected area'!$A$5:$AG1000,match($A479,'Mangrove protected area'!$A$5:$A1000,0),match('Mangrove protected area'!$B$4,'Mangrove protected area'!$A$5:$AG$5,0)), "NoData")</f>
        <v/>
      </c>
      <c r="G479" s="101" t="inlineStr">
        <is>
          <t>Salt marsh extent from WCMC</t>
        </is>
      </c>
      <c r="H479" s="101" t="n"/>
      <c r="I479" s="101" t="n"/>
    </row>
    <row r="480" ht="15.75" customHeight="1" s="198">
      <c r="A480" s="101" t="inlineStr">
        <is>
          <t>Antigua and Barbuda</t>
        </is>
      </c>
      <c r="B480" s="62">
        <f t="array" ref="B480">INDEX(Countries!$D$2:$D$255, MATCH(A480, Countries!$B$2:$B$255, 0))
</f>
        <v/>
      </c>
      <c r="C480" s="89" t="inlineStr">
        <is>
          <t>Salt marsh</t>
        </is>
      </c>
      <c r="D480" s="54">
        <f t="array" ref="D480">if($C480="Mangrove",index('Mangrove extent'!$A$5:$X$128,match($A480,'Mangrove extent'!$A$5:$A1000,0),match('Mangrove extent'!$B$4,'Mangrove extent'!$A$5:$X$5,0)), if($C480="Seagrass", index('Seagrass extent'!$A$5:$I$257,match($A480,'Seagrass extent'!$A$5:$A1000,0),match('Seagrass extent'!$B$4,'Seagrass extent'!$A$5:$I$5,0)), if($C480="Salt marsh", index('Salt marsh extent'!$A$5:$I$257,match($A480,'Salt marsh extent'!$A$5:$A1000,0),match('Salt marsh extent'!$B$4,'Salt marsh extent'!$A$5:$I$5,0)) )))</f>
        <v/>
      </c>
      <c r="E480" s="54">
        <f t="array" ref="E480">if($C480="Mangrove",index('Mangrove extent'!$A$5:$X1000,match($A480,'Mangrove extent'!$A$5:$A1000,0),match('Mangrove extent'!$C$4,'Mangrove extent'!$A$5:$X$5,0)), if($C480="Seagrass", "NoData", IF($C480="Salt marsh", "NoData")))</f>
        <v/>
      </c>
      <c r="F480" s="54">
        <f t="array" ref="F480">if($C480="Mangrove",index('Mangrove protected area'!$A$5:$AG1000,match($A480,'Mangrove protected area'!$A$5:$A1000,0),match('Mangrove protected area'!$B$4,'Mangrove protected area'!$A$5:$AG$5,0)), "NoData")</f>
        <v/>
      </c>
      <c r="G480" s="101" t="inlineStr">
        <is>
          <t>Salt marsh extent from WCMC</t>
        </is>
      </c>
      <c r="H480" s="101" t="n"/>
      <c r="I480" s="101" t="n"/>
    </row>
    <row r="481" ht="15.75" customHeight="1" s="198">
      <c r="A481" s="101" t="inlineStr">
        <is>
          <t>Bahrain</t>
        </is>
      </c>
      <c r="B481" s="62">
        <f t="array" ref="B481">INDEX(Countries!$D$2:$D$255, MATCH(A481, Countries!$B$2:$B$255, 0))
</f>
        <v/>
      </c>
      <c r="C481" s="89" t="inlineStr">
        <is>
          <t>Salt marsh</t>
        </is>
      </c>
      <c r="D481" s="54">
        <f t="array" ref="D481">if($C481="Mangrove",index('Mangrove extent'!$A$5:$X$128,match($A481,'Mangrove extent'!$A$5:$A1000,0),match('Mangrove extent'!$B$4,'Mangrove extent'!$A$5:$X$5,0)), if($C481="Seagrass", index('Seagrass extent'!$A$5:$I$257,match($A481,'Seagrass extent'!$A$5:$A1000,0),match('Seagrass extent'!$B$4,'Seagrass extent'!$A$5:$I$5,0)), if($C481="Salt marsh", index('Salt marsh extent'!$A$5:$I$257,match($A481,'Salt marsh extent'!$A$5:$A1000,0),match('Salt marsh extent'!$B$4,'Salt marsh extent'!$A$5:$I$5,0)) )))</f>
        <v/>
      </c>
      <c r="E481" s="54">
        <f t="array" ref="E481">if($C481="Mangrove",index('Mangrove extent'!$A$5:$X1000,match($A481,'Mangrove extent'!$A$5:$A1000,0),match('Mangrove extent'!$C$4,'Mangrove extent'!$A$5:$X$5,0)), if($C481="Seagrass", "NoData", IF($C481="Salt marsh", "NoData")))</f>
        <v/>
      </c>
      <c r="F481" s="54">
        <f t="array" ref="F481">if($C481="Mangrove",index('Mangrove protected area'!$A$5:$AG1000,match($A481,'Mangrove protected area'!$A$5:$A1000,0),match('Mangrove protected area'!$B$4,'Mangrove protected area'!$A$5:$AG$5,0)), "NoData")</f>
        <v/>
      </c>
      <c r="G481" s="101" t="inlineStr">
        <is>
          <t>Salt marsh extent from WCMC</t>
        </is>
      </c>
      <c r="H481" s="101" t="n"/>
      <c r="I481" s="101" t="n"/>
    </row>
    <row r="482" ht="15.75" customHeight="1" s="198">
      <c r="A482" s="101" t="inlineStr">
        <is>
          <t>Bangladesh</t>
        </is>
      </c>
      <c r="B482" s="62">
        <f t="array" ref="B482">INDEX(Countries!$D$2:$D$255, MATCH(A482, Countries!$B$2:$B$255, 0))
</f>
        <v/>
      </c>
      <c r="C482" s="89" t="inlineStr">
        <is>
          <t>Salt marsh</t>
        </is>
      </c>
      <c r="D482" s="54">
        <f t="array" ref="D482">if($C482="Mangrove",index('Mangrove extent'!$A$5:$X$128,match($A482,'Mangrove extent'!$A$5:$A1000,0),match('Mangrove extent'!$B$4,'Mangrove extent'!$A$5:$X$5,0)), if($C482="Seagrass", index('Seagrass extent'!$A$5:$I$257,match($A482,'Seagrass extent'!$A$5:$A1000,0),match('Seagrass extent'!$B$4,'Seagrass extent'!$A$5:$I$5,0)), if($C482="Salt marsh", index('Salt marsh extent'!$A$5:$I$257,match($A482,'Salt marsh extent'!$A$5:$A1000,0),match('Salt marsh extent'!$B$4,'Salt marsh extent'!$A$5:$I$5,0)) )))</f>
        <v/>
      </c>
      <c r="E482" s="54">
        <f t="array" ref="E482">if($C482="Mangrove",index('Mangrove extent'!$A$5:$X1000,match($A482,'Mangrove extent'!$A$5:$A1000,0),match('Mangrove extent'!$C$4,'Mangrove extent'!$A$5:$X$5,0)), if($C482="Seagrass", "NoData", IF($C482="Salt marsh", "NoData")))</f>
        <v/>
      </c>
      <c r="F482" s="54">
        <f t="array" ref="F482">if($C482="Mangrove",index('Mangrove protected area'!$A$5:$AG1000,match($A482,'Mangrove protected area'!$A$5:$A1000,0),match('Mangrove protected area'!$B$4,'Mangrove protected area'!$A$5:$AG$5,0)), "NoData")</f>
        <v/>
      </c>
      <c r="G482" s="101" t="inlineStr">
        <is>
          <t>Salt marsh extent from WCMC</t>
        </is>
      </c>
      <c r="H482" s="101" t="n"/>
      <c r="I482" s="101" t="n"/>
    </row>
    <row r="483" ht="15.75" customHeight="1" s="198">
      <c r="A483" s="101" t="inlineStr">
        <is>
          <t>Barbados</t>
        </is>
      </c>
      <c r="B483" s="62">
        <f t="array" ref="B483">INDEX(Countries!$D$2:$D$255, MATCH(A483, Countries!$B$2:$B$255, 0))
</f>
        <v/>
      </c>
      <c r="C483" s="89" t="inlineStr">
        <is>
          <t>Salt marsh</t>
        </is>
      </c>
      <c r="D483" s="54">
        <f t="array" ref="D483">if($C483="Mangrove",index('Mangrove extent'!$A$5:$X$128,match($A483,'Mangrove extent'!$A$5:$A1000,0),match('Mangrove extent'!$B$4,'Mangrove extent'!$A$5:$X$5,0)), if($C483="Seagrass", index('Seagrass extent'!$A$5:$I$257,match($A483,'Seagrass extent'!$A$5:$A1000,0),match('Seagrass extent'!$B$4,'Seagrass extent'!$A$5:$I$5,0)), if($C483="Salt marsh", index('Salt marsh extent'!$A$5:$I$257,match($A483,'Salt marsh extent'!$A$5:$A1000,0),match('Salt marsh extent'!$B$4,'Salt marsh extent'!$A$5:$I$5,0)) )))</f>
        <v/>
      </c>
      <c r="E483" s="54">
        <f t="array" ref="E483">if($C483="Mangrove",index('Mangrove extent'!$A$5:$X1000,match($A483,'Mangrove extent'!$A$5:$A1000,0),match('Mangrove extent'!$C$4,'Mangrove extent'!$A$5:$X$5,0)), if($C483="Seagrass", "NoData", IF($C483="Salt marsh", "NoData")))</f>
        <v/>
      </c>
      <c r="F483" s="54">
        <f t="array" ref="F483">if($C483="Mangrove",index('Mangrove protected area'!$A$5:$AG1000,match($A483,'Mangrove protected area'!$A$5:$A1000,0),match('Mangrove protected area'!$B$4,'Mangrove protected area'!$A$5:$AG$5,0)), "NoData")</f>
        <v/>
      </c>
      <c r="G483" s="101" t="inlineStr">
        <is>
          <t>Salt marsh extent from WCMC</t>
        </is>
      </c>
      <c r="H483" s="101" t="n"/>
      <c r="I483" s="101" t="n"/>
    </row>
    <row r="484" ht="15.75" customHeight="1" s="198">
      <c r="A484" s="101" t="inlineStr">
        <is>
          <t>Belize</t>
        </is>
      </c>
      <c r="B484" s="62">
        <f t="array" ref="B484">INDEX(Countries!$D$2:$D$255, MATCH(A484, Countries!$B$2:$B$255, 0))
</f>
        <v/>
      </c>
      <c r="C484" s="89" t="inlineStr">
        <is>
          <t>Salt marsh</t>
        </is>
      </c>
      <c r="D484" s="54">
        <f t="array" ref="D484">if($C484="Mangrove",index('Mangrove extent'!$A$5:$X$128,match($A484,'Mangrove extent'!$A$5:$A1000,0),match('Mangrove extent'!$B$4,'Mangrove extent'!$A$5:$X$5,0)), if($C484="Seagrass", index('Seagrass extent'!$A$5:$I$257,match($A484,'Seagrass extent'!$A$5:$A1000,0),match('Seagrass extent'!$B$4,'Seagrass extent'!$A$5:$I$5,0)), if($C484="Salt marsh", index('Salt marsh extent'!$A$5:$I$257,match($A484,'Salt marsh extent'!$A$5:$A1000,0),match('Salt marsh extent'!$B$4,'Salt marsh extent'!$A$5:$I$5,0)) )))</f>
        <v/>
      </c>
      <c r="E484" s="54">
        <f t="array" ref="E484">if($C484="Mangrove",index('Mangrove extent'!$A$5:$X1000,match($A484,'Mangrove extent'!$A$5:$A1000,0),match('Mangrove extent'!$C$4,'Mangrove extent'!$A$5:$X$5,0)), if($C484="Seagrass", "NoData", IF($C484="Salt marsh", "NoData")))</f>
        <v/>
      </c>
      <c r="F484" s="54">
        <f t="array" ref="F484">if($C484="Mangrove",index('Mangrove protected area'!$A$5:$AG1000,match($A484,'Mangrove protected area'!$A$5:$A1000,0),match('Mangrove protected area'!$B$4,'Mangrove protected area'!$A$5:$AG$5,0)), "NoData")</f>
        <v/>
      </c>
      <c r="G484" s="101" t="inlineStr">
        <is>
          <t>Salt marsh extent from WCMC</t>
        </is>
      </c>
      <c r="H484" s="101" t="n"/>
      <c r="I484" s="101" t="n"/>
    </row>
    <row r="485" ht="15.75" customHeight="1" s="198">
      <c r="A485" s="101" t="inlineStr">
        <is>
          <t>Benin</t>
        </is>
      </c>
      <c r="B485" s="62">
        <f t="array" ref="B485">INDEX(Countries!$D$2:$D$255, MATCH(A485, Countries!$B$2:$B$255, 0))
</f>
        <v/>
      </c>
      <c r="C485" s="89" t="inlineStr">
        <is>
          <t>Salt marsh</t>
        </is>
      </c>
      <c r="D485" s="54">
        <f t="array" ref="D485">if($C485="Mangrove",index('Mangrove extent'!$A$5:$X$128,match($A485,'Mangrove extent'!$A$5:$A1000,0),match('Mangrove extent'!$B$4,'Mangrove extent'!$A$5:$X$5,0)), if($C485="Seagrass", index('Seagrass extent'!$A$5:$I$257,match($A485,'Seagrass extent'!$A$5:$A1000,0),match('Seagrass extent'!$B$4,'Seagrass extent'!$A$5:$I$5,0)), if($C485="Salt marsh", index('Salt marsh extent'!$A$5:$I$257,match($A485,'Salt marsh extent'!$A$5:$A1000,0),match('Salt marsh extent'!$B$4,'Salt marsh extent'!$A$5:$I$5,0)) )))</f>
        <v/>
      </c>
      <c r="E485" s="54">
        <f t="array" ref="E485">if($C485="Mangrove",index('Mangrove extent'!$A$5:$X1000,match($A485,'Mangrove extent'!$A$5:$A1000,0),match('Mangrove extent'!$C$4,'Mangrove extent'!$A$5:$X$5,0)), if($C485="Seagrass", "NoData", IF($C485="Salt marsh", "NoData")))</f>
        <v/>
      </c>
      <c r="F485" s="54">
        <f t="array" ref="F485">if($C485="Mangrove",index('Mangrove protected area'!$A$5:$AG1000,match($A485,'Mangrove protected area'!$A$5:$A1000,0),match('Mangrove protected area'!$B$4,'Mangrove protected area'!$A$5:$AG$5,0)), "NoData")</f>
        <v/>
      </c>
      <c r="G485" s="101" t="inlineStr">
        <is>
          <t>Salt marsh extent from WCMC</t>
        </is>
      </c>
      <c r="H485" s="101" t="n"/>
      <c r="I485" s="101" t="n"/>
    </row>
    <row r="486" ht="15.75" customHeight="1" s="198">
      <c r="A486" s="101" t="inlineStr">
        <is>
          <t>Bermuda</t>
        </is>
      </c>
      <c r="B486" s="62">
        <f t="array" ref="B486">INDEX(Countries!$D$2:$D$255, MATCH(A486, Countries!$B$2:$B$255, 0))
</f>
        <v/>
      </c>
      <c r="C486" s="89" t="inlineStr">
        <is>
          <t>Salt marsh</t>
        </is>
      </c>
      <c r="D486" s="54">
        <f t="array" ref="D486">if($C486="Mangrove",index('Mangrove extent'!$A$5:$X$128,match($A486,'Mangrove extent'!$A$5:$A1000,0),match('Mangrove extent'!$B$4,'Mangrove extent'!$A$5:$X$5,0)), if($C486="Seagrass", index('Seagrass extent'!$A$5:$I$257,match($A486,'Seagrass extent'!$A$5:$A1000,0),match('Seagrass extent'!$B$4,'Seagrass extent'!$A$5:$I$5,0)), if($C486="Salt marsh", index('Salt marsh extent'!$A$5:$I$257,match($A486,'Salt marsh extent'!$A$5:$A1000,0),match('Salt marsh extent'!$B$4,'Salt marsh extent'!$A$5:$I$5,0)) )))</f>
        <v/>
      </c>
      <c r="E486" s="54">
        <f t="array" ref="E486">if($C486="Mangrove",index('Mangrove extent'!$A$5:$X1000,match($A486,'Mangrove extent'!$A$5:$A1000,0),match('Mangrove extent'!$C$4,'Mangrove extent'!$A$5:$X$5,0)), if($C486="Seagrass", "NoData", IF($C486="Salt marsh", "NoData")))</f>
        <v/>
      </c>
      <c r="F486" s="54">
        <f t="array" ref="F486">if($C486="Mangrove",index('Mangrove protected area'!$A$5:$AG1000,match($A486,'Mangrove protected area'!$A$5:$A1000,0),match('Mangrove protected area'!$B$4,'Mangrove protected area'!$A$5:$AG$5,0)), "NoData")</f>
        <v/>
      </c>
      <c r="G486" s="101" t="inlineStr">
        <is>
          <t>Salt marsh extent from WCMC</t>
        </is>
      </c>
      <c r="H486" s="101" t="n"/>
      <c r="I486" s="101" t="n"/>
    </row>
    <row r="487" ht="15.75" customHeight="1" s="198">
      <c r="A487" s="101" t="inlineStr">
        <is>
          <t>Bonaire, Sint Eustatius and Saba</t>
        </is>
      </c>
      <c r="B487" s="62">
        <f t="array" ref="B487">INDEX(Countries!$D$2:$D$255, MATCH(A487, Countries!$B$2:$B$255, 0))
</f>
        <v/>
      </c>
      <c r="C487" s="89" t="inlineStr">
        <is>
          <t>Salt marsh</t>
        </is>
      </c>
      <c r="D487" s="54">
        <f t="array" ref="D487">if($C487="Mangrove",index('Mangrove extent'!$A$5:$X$128,match($A487,'Mangrove extent'!$A$5:$A1000,0),match('Mangrove extent'!$B$4,'Mangrove extent'!$A$5:$X$5,0)), if($C487="Seagrass", index('Seagrass extent'!$A$5:$I$257,match($A487,'Seagrass extent'!$A$5:$A1000,0),match('Seagrass extent'!$B$4,'Seagrass extent'!$A$5:$I$5,0)), if($C487="Salt marsh", index('Salt marsh extent'!$A$5:$I$257,match($A487,'Salt marsh extent'!$A$5:$A1000,0),match('Salt marsh extent'!$B$4,'Salt marsh extent'!$A$5:$I$5,0)) )))</f>
        <v/>
      </c>
      <c r="E487" s="54">
        <f t="array" ref="E487">if($C487="Mangrove",index('Mangrove extent'!$A$5:$X1000,match($A487,'Mangrove extent'!$A$5:$A1000,0),match('Mangrove extent'!$C$4,'Mangrove extent'!$A$5:$X$5,0)), if($C487="Seagrass", "NoData", IF($C487="Salt marsh", "NoData")))</f>
        <v/>
      </c>
      <c r="F487" s="54">
        <f t="array" ref="F487">if($C487="Mangrove",index('Mangrove protected area'!$A$5:$AG1000,match($A487,'Mangrove protected area'!$A$5:$A1000,0),match('Mangrove protected area'!$B$4,'Mangrove protected area'!$A$5:$AG$5,0)), "NoData")</f>
        <v/>
      </c>
      <c r="G487" s="101" t="inlineStr">
        <is>
          <t>Salt marsh extent from WCMC</t>
        </is>
      </c>
      <c r="H487" s="101" t="n"/>
      <c r="I487" s="101" t="n"/>
    </row>
    <row r="488" ht="15.75" customHeight="1" s="198">
      <c r="A488" s="101" t="inlineStr">
        <is>
          <t>Brazil</t>
        </is>
      </c>
      <c r="B488" s="62">
        <f t="array" ref="B488">INDEX(Countries!$D$2:$D$255, MATCH(A488, Countries!$B$2:$B$255, 0))
</f>
        <v/>
      </c>
      <c r="C488" s="89" t="inlineStr">
        <is>
          <t>Salt marsh</t>
        </is>
      </c>
      <c r="D488" s="54">
        <f t="array" ref="D488">if($C488="Mangrove",index('Mangrove extent'!$A$5:$X$128,match($A488,'Mangrove extent'!$A$5:$A1000,0),match('Mangrove extent'!$B$4,'Mangrove extent'!$A$5:$X$5,0)), if($C488="Seagrass", index('Seagrass extent'!$A$5:$I$257,match($A488,'Seagrass extent'!$A$5:$A1000,0),match('Seagrass extent'!$B$4,'Seagrass extent'!$A$5:$I$5,0)), if($C488="Salt marsh", index('Salt marsh extent'!$A$5:$I$257,match($A488,'Salt marsh extent'!$A$5:$A1000,0),match('Salt marsh extent'!$B$4,'Salt marsh extent'!$A$5:$I$5,0)) )))</f>
        <v/>
      </c>
      <c r="E488" s="54">
        <f t="array" ref="E488">if($C488="Mangrove",index('Mangrove extent'!$A$5:$X1000,match($A488,'Mangrove extent'!$A$5:$A1000,0),match('Mangrove extent'!$C$4,'Mangrove extent'!$A$5:$X$5,0)), if($C488="Seagrass", "NoData", IF($C488="Salt marsh", "NoData")))</f>
        <v/>
      </c>
      <c r="F488" s="54">
        <f t="array" ref="F488">if($C488="Mangrove",index('Mangrove protected area'!$A$5:$AG1000,match($A488,'Mangrove protected area'!$A$5:$A1000,0),match('Mangrove protected area'!$B$4,'Mangrove protected area'!$A$5:$AG$5,0)), "NoData")</f>
        <v/>
      </c>
      <c r="G488" s="101" t="inlineStr">
        <is>
          <t>Salt marsh extent from WCMC</t>
        </is>
      </c>
      <c r="H488" s="101" t="n"/>
      <c r="I488" s="101" t="n"/>
    </row>
    <row r="489" ht="15.75" customHeight="1" s="198">
      <c r="A489" s="101" t="inlineStr">
        <is>
          <t>British virgin islands</t>
        </is>
      </c>
      <c r="B489" s="62">
        <f t="array" ref="B489">INDEX(Countries!$D$2:$D$255, MATCH(A489, Countries!$B$2:$B$255, 0))
</f>
        <v/>
      </c>
      <c r="C489" s="89" t="inlineStr">
        <is>
          <t>Salt marsh</t>
        </is>
      </c>
      <c r="D489" s="54">
        <f t="array" ref="D489">if($C489="Mangrove",index('Mangrove extent'!$A$5:$X$128,match($A489,'Mangrove extent'!$A$5:$A1000,0),match('Mangrove extent'!$B$4,'Mangrove extent'!$A$5:$X$5,0)), if($C489="Seagrass", index('Seagrass extent'!$A$5:$I$257,match($A489,'Seagrass extent'!$A$5:$A1000,0),match('Seagrass extent'!$B$4,'Seagrass extent'!$A$5:$I$5,0)), if($C489="Salt marsh", index('Salt marsh extent'!$A$5:$I$257,match($A489,'Salt marsh extent'!$A$5:$A1000,0),match('Salt marsh extent'!$B$4,'Salt marsh extent'!$A$5:$I$5,0)) )))</f>
        <v/>
      </c>
      <c r="E489" s="54">
        <f t="array" ref="E489">if($C489="Mangrove",index('Mangrove extent'!$A$5:$X1000,match($A489,'Mangrove extent'!$A$5:$A1000,0),match('Mangrove extent'!$C$4,'Mangrove extent'!$A$5:$X$5,0)), if($C489="Seagrass", "NoData", IF($C489="Salt marsh", "NoData")))</f>
        <v/>
      </c>
      <c r="F489" s="54">
        <f t="array" ref="F489">if($C489="Mangrove",index('Mangrove protected area'!$A$5:$AG1000,match($A489,'Mangrove protected area'!$A$5:$A1000,0),match('Mangrove protected area'!$B$4,'Mangrove protected area'!$A$5:$AG$5,0)), "NoData")</f>
        <v/>
      </c>
      <c r="G489" s="101" t="inlineStr">
        <is>
          <t>Salt marsh extent from WCMC</t>
        </is>
      </c>
      <c r="H489" s="101" t="n"/>
      <c r="I489" s="101" t="n"/>
    </row>
    <row r="490" ht="15.75" customHeight="1" s="198">
      <c r="A490" s="101" t="inlineStr">
        <is>
          <t>Brunei Darussalam</t>
        </is>
      </c>
      <c r="B490" s="62">
        <f t="array" ref="B490">INDEX(Countries!$D$2:$D$255, MATCH(A490, Countries!$B$2:$B$255, 0))
</f>
        <v/>
      </c>
      <c r="C490" s="89" t="inlineStr">
        <is>
          <t>Salt marsh</t>
        </is>
      </c>
      <c r="D490" s="54">
        <f t="array" ref="D490">if($C490="Mangrove",index('Mangrove extent'!$A$5:$X$128,match($A490,'Mangrove extent'!$A$5:$A1000,0),match('Mangrove extent'!$B$4,'Mangrove extent'!$A$5:$X$5,0)), if($C490="Seagrass", index('Seagrass extent'!$A$5:$I$257,match($A490,'Seagrass extent'!$A$5:$A1000,0),match('Seagrass extent'!$B$4,'Seagrass extent'!$A$5:$I$5,0)), if($C490="Salt marsh", index('Salt marsh extent'!$A$5:$I$257,match($A490,'Salt marsh extent'!$A$5:$A1000,0),match('Salt marsh extent'!$B$4,'Salt marsh extent'!$A$5:$I$5,0)) )))</f>
        <v/>
      </c>
      <c r="E490" s="54">
        <f t="array" ref="E490">if($C490="Mangrove",index('Mangrove extent'!$A$5:$X1000,match($A490,'Mangrove extent'!$A$5:$A1000,0),match('Mangrove extent'!$C$4,'Mangrove extent'!$A$5:$X$5,0)), if($C490="Seagrass", "NoData", IF($C490="Salt marsh", "NoData")))</f>
        <v/>
      </c>
      <c r="F490" s="54">
        <f t="array" ref="F490">if($C490="Mangrove",index('Mangrove protected area'!$A$5:$AG1000,match($A490,'Mangrove protected area'!$A$5:$A1000,0),match('Mangrove protected area'!$B$4,'Mangrove protected area'!$A$5:$AG$5,0)), "NoData")</f>
        <v/>
      </c>
      <c r="G490" s="101" t="inlineStr">
        <is>
          <t>Salt marsh extent from WCMC</t>
        </is>
      </c>
      <c r="H490" s="101" t="n"/>
      <c r="I490" s="101" t="n"/>
    </row>
    <row r="491" ht="15.75" customHeight="1" s="198">
      <c r="A491" s="101" t="inlineStr">
        <is>
          <t>Cambodia</t>
        </is>
      </c>
      <c r="B491" s="62">
        <f t="array" ref="B491">INDEX(Countries!$D$2:$D$255, MATCH(A491, Countries!$B$2:$B$255, 0))
</f>
        <v/>
      </c>
      <c r="C491" s="89" t="inlineStr">
        <is>
          <t>Salt marsh</t>
        </is>
      </c>
      <c r="D491" s="54">
        <f t="array" ref="D491">if($C491="Mangrove",index('Mangrove extent'!$A$5:$X$128,match($A491,'Mangrove extent'!$A$5:$A1000,0),match('Mangrove extent'!$B$4,'Mangrove extent'!$A$5:$X$5,0)), if($C491="Seagrass", index('Seagrass extent'!$A$5:$I$257,match($A491,'Seagrass extent'!$A$5:$A1000,0),match('Seagrass extent'!$B$4,'Seagrass extent'!$A$5:$I$5,0)), if($C491="Salt marsh", index('Salt marsh extent'!$A$5:$I$257,match($A491,'Salt marsh extent'!$A$5:$A1000,0),match('Salt marsh extent'!$B$4,'Salt marsh extent'!$A$5:$I$5,0)) )))</f>
        <v/>
      </c>
      <c r="E491" s="54">
        <f t="array" ref="E491">if($C491="Mangrove",index('Mangrove extent'!$A$5:$X1000,match($A491,'Mangrove extent'!$A$5:$A1000,0),match('Mangrove extent'!$C$4,'Mangrove extent'!$A$5:$X$5,0)), if($C491="Seagrass", "NoData", IF($C491="Salt marsh", "NoData")))</f>
        <v/>
      </c>
      <c r="F491" s="54">
        <f t="array" ref="F491">if($C491="Mangrove",index('Mangrove protected area'!$A$5:$AG1000,match($A491,'Mangrove protected area'!$A$5:$A1000,0),match('Mangrove protected area'!$B$4,'Mangrove protected area'!$A$5:$AG$5,0)), "NoData")</f>
        <v/>
      </c>
      <c r="G491" s="101" t="inlineStr">
        <is>
          <t>Salt marsh extent from WCMC</t>
        </is>
      </c>
      <c r="H491" s="101" t="n"/>
      <c r="I491" s="101" t="n"/>
    </row>
    <row r="492" ht="15.75" customHeight="1" s="198">
      <c r="A492" s="101" t="inlineStr">
        <is>
          <t>Cameroon</t>
        </is>
      </c>
      <c r="B492" s="62">
        <f t="array" ref="B492">INDEX(Countries!$D$2:$D$255, MATCH(A492, Countries!$B$2:$B$255, 0))
</f>
        <v/>
      </c>
      <c r="C492" s="89" t="inlineStr">
        <is>
          <t>Salt marsh</t>
        </is>
      </c>
      <c r="D492" s="54">
        <f t="array" ref="D492">if($C492="Mangrove",index('Mangrove extent'!$A$5:$X$128,match($A492,'Mangrove extent'!$A$5:$A1000,0),match('Mangrove extent'!$B$4,'Mangrove extent'!$A$5:$X$5,0)), if($C492="Seagrass", index('Seagrass extent'!$A$5:$I$257,match($A492,'Seagrass extent'!$A$5:$A1000,0),match('Seagrass extent'!$B$4,'Seagrass extent'!$A$5:$I$5,0)), if($C492="Salt marsh", index('Salt marsh extent'!$A$5:$I$257,match($A492,'Salt marsh extent'!$A$5:$A1000,0),match('Salt marsh extent'!$B$4,'Salt marsh extent'!$A$5:$I$5,0)) )))</f>
        <v/>
      </c>
      <c r="E492" s="54">
        <f t="array" ref="E492">if($C492="Mangrove",index('Mangrove extent'!$A$5:$X1000,match($A492,'Mangrove extent'!$A$5:$A1000,0),match('Mangrove extent'!$C$4,'Mangrove extent'!$A$5:$X$5,0)), if($C492="Seagrass", "NoData", IF($C492="Salt marsh", "NoData")))</f>
        <v/>
      </c>
      <c r="F492" s="54">
        <f t="array" ref="F492">if($C492="Mangrove",index('Mangrove protected area'!$A$5:$AG1000,match($A492,'Mangrove protected area'!$A$5:$A1000,0),match('Mangrove protected area'!$B$4,'Mangrove protected area'!$A$5:$AG$5,0)), "NoData")</f>
        <v/>
      </c>
      <c r="G492" s="101" t="inlineStr">
        <is>
          <t>Salt marsh extent from WCMC</t>
        </is>
      </c>
      <c r="H492" s="101" t="n"/>
      <c r="I492" s="101" t="n"/>
    </row>
    <row r="493" ht="15.75" customHeight="1" s="198">
      <c r="A493" s="101" t="inlineStr">
        <is>
          <t>Cayman Islands</t>
        </is>
      </c>
      <c r="B493" s="62">
        <f t="array" ref="B493">INDEX(Countries!$D$2:$D$255, MATCH(A493, Countries!$B$2:$B$255, 0))
</f>
        <v/>
      </c>
      <c r="C493" s="89" t="inlineStr">
        <is>
          <t>Salt marsh</t>
        </is>
      </c>
      <c r="D493" s="54">
        <f t="array" ref="D493">if($C493="Mangrove",index('Mangrove extent'!$A$5:$X$128,match($A493,'Mangrove extent'!$A$5:$A1000,0),match('Mangrove extent'!$B$4,'Mangrove extent'!$A$5:$X$5,0)), if($C493="Seagrass", index('Seagrass extent'!$A$5:$I$257,match($A493,'Seagrass extent'!$A$5:$A1000,0),match('Seagrass extent'!$B$4,'Seagrass extent'!$A$5:$I$5,0)), if($C493="Salt marsh", index('Salt marsh extent'!$A$5:$I$257,match($A493,'Salt marsh extent'!$A$5:$A1000,0),match('Salt marsh extent'!$B$4,'Salt marsh extent'!$A$5:$I$5,0)) )))</f>
        <v/>
      </c>
      <c r="E493" s="54">
        <f t="array" ref="E493">if($C493="Mangrove",index('Mangrove extent'!$A$5:$X1000,match($A493,'Mangrove extent'!$A$5:$A1000,0),match('Mangrove extent'!$C$4,'Mangrove extent'!$A$5:$X$5,0)), if($C493="Seagrass", "NoData", IF($C493="Salt marsh", "NoData")))</f>
        <v/>
      </c>
      <c r="F493" s="54">
        <f t="array" ref="F493">if($C493="Mangrove",index('Mangrove protected area'!$A$5:$AG1000,match($A493,'Mangrove protected area'!$A$5:$A1000,0),match('Mangrove protected area'!$B$4,'Mangrove protected area'!$A$5:$AG$5,0)), "NoData")</f>
        <v/>
      </c>
      <c r="G493" s="101" t="inlineStr">
        <is>
          <t>Salt marsh extent from WCMC</t>
        </is>
      </c>
      <c r="H493" s="101" t="n"/>
      <c r="I493" s="101" t="n"/>
    </row>
    <row r="494" ht="15.75" customHeight="1" s="198">
      <c r="A494" s="101" t="inlineStr">
        <is>
          <t>Comoros</t>
        </is>
      </c>
      <c r="B494" s="62">
        <f t="array" ref="B494">INDEX(Countries!$D$2:$D$255, MATCH(A494, Countries!$B$2:$B$255, 0))
</f>
        <v/>
      </c>
      <c r="C494" s="89" t="inlineStr">
        <is>
          <t>Salt marsh</t>
        </is>
      </c>
      <c r="D494" s="54">
        <f t="array" ref="D494">if($C494="Mangrove",index('Mangrove extent'!$A$5:$X$128,match($A494,'Mangrove extent'!$A$5:$A1000,0),match('Mangrove extent'!$B$4,'Mangrove extent'!$A$5:$X$5,0)), if($C494="Seagrass", index('Seagrass extent'!$A$5:$I$257,match($A494,'Seagrass extent'!$A$5:$A1000,0),match('Seagrass extent'!$B$4,'Seagrass extent'!$A$5:$I$5,0)), if($C494="Salt marsh", index('Salt marsh extent'!$A$5:$I$257,match($A494,'Salt marsh extent'!$A$5:$A1000,0),match('Salt marsh extent'!$B$4,'Salt marsh extent'!$A$5:$I$5,0)) )))</f>
        <v/>
      </c>
      <c r="E494" s="54">
        <f t="array" ref="E494">if($C494="Mangrove",index('Mangrove extent'!$A$5:$X1000,match($A494,'Mangrove extent'!$A$5:$A1000,0),match('Mangrove extent'!$C$4,'Mangrove extent'!$A$5:$X$5,0)), if($C494="Seagrass", "NoData", IF($C494="Salt marsh", "NoData")))</f>
        <v/>
      </c>
      <c r="F494" s="54">
        <f t="array" ref="F494">if($C494="Mangrove",index('Mangrove protected area'!$A$5:$AG1000,match($A494,'Mangrove protected area'!$A$5:$A1000,0),match('Mangrove protected area'!$B$4,'Mangrove protected area'!$A$5:$AG$5,0)), "NoData")</f>
        <v/>
      </c>
      <c r="G494" s="101" t="inlineStr">
        <is>
          <t>Salt marsh extent from WCMC</t>
        </is>
      </c>
      <c r="H494" s="101" t="n"/>
      <c r="I494" s="101" t="n"/>
    </row>
    <row r="495" ht="15.75" customHeight="1" s="198">
      <c r="A495" s="101" t="inlineStr">
        <is>
          <t>Cook Islands</t>
        </is>
      </c>
      <c r="B495" s="62">
        <f t="array" ref="B495">INDEX(Countries!$D$2:$D$255, MATCH(A495, Countries!$B$2:$B$255, 0))
</f>
        <v/>
      </c>
      <c r="C495" s="89" t="inlineStr">
        <is>
          <t>Salt marsh</t>
        </is>
      </c>
      <c r="D495" s="54">
        <f t="array" ref="D495">if($C495="Mangrove",index('Mangrove extent'!$A$5:$X$128,match($A495,'Mangrove extent'!$A$5:$A1000,0),match('Mangrove extent'!$B$4,'Mangrove extent'!$A$5:$X$5,0)), if($C495="Seagrass", index('Seagrass extent'!$A$5:$I$257,match($A495,'Seagrass extent'!$A$5:$A1000,0),match('Seagrass extent'!$B$4,'Seagrass extent'!$A$5:$I$5,0)), if($C495="Salt marsh", index('Salt marsh extent'!$A$5:$I$257,match($A495,'Salt marsh extent'!$A$5:$A1000,0),match('Salt marsh extent'!$B$4,'Salt marsh extent'!$A$5:$I$5,0)) )))</f>
        <v/>
      </c>
      <c r="E495" s="54">
        <f t="array" ref="E495">if($C495="Mangrove",index('Mangrove extent'!$A$5:$X1000,match($A495,'Mangrove extent'!$A$5:$A1000,0),match('Mangrove extent'!$C$4,'Mangrove extent'!$A$5:$X$5,0)), if($C495="Seagrass", "NoData", IF($C495="Salt marsh", "NoData")))</f>
        <v/>
      </c>
      <c r="F495" s="54">
        <f t="array" ref="F495">if($C495="Mangrove",index('Mangrove protected area'!$A$5:$AG1000,match($A495,'Mangrove protected area'!$A$5:$A1000,0),match('Mangrove protected area'!$B$4,'Mangrove protected area'!$A$5:$AG$5,0)), "NoData")</f>
        <v/>
      </c>
      <c r="G495" s="101" t="inlineStr">
        <is>
          <t>Salt marsh extent from WCMC</t>
        </is>
      </c>
      <c r="H495" s="101" t="n"/>
      <c r="I495" s="101" t="n"/>
    </row>
    <row r="496" ht="15.75" customHeight="1" s="198">
      <c r="A496" s="101" t="inlineStr">
        <is>
          <t>Costa Rica</t>
        </is>
      </c>
      <c r="B496" s="62">
        <f t="array" ref="B496">INDEX(Countries!$D$2:$D$255, MATCH(A496, Countries!$B$2:$B$255, 0))
</f>
        <v/>
      </c>
      <c r="C496" s="89" t="inlineStr">
        <is>
          <t>Salt marsh</t>
        </is>
      </c>
      <c r="D496" s="54">
        <f t="array" ref="D496">if($C496="Mangrove",index('Mangrove extent'!$A$5:$X$128,match($A496,'Mangrove extent'!$A$5:$A1000,0),match('Mangrove extent'!$B$4,'Mangrove extent'!$A$5:$X$5,0)), if($C496="Seagrass", index('Seagrass extent'!$A$5:$I$257,match($A496,'Seagrass extent'!$A$5:$A1000,0),match('Seagrass extent'!$B$4,'Seagrass extent'!$A$5:$I$5,0)), if($C496="Salt marsh", index('Salt marsh extent'!$A$5:$I$257,match($A496,'Salt marsh extent'!$A$5:$A1000,0),match('Salt marsh extent'!$B$4,'Salt marsh extent'!$A$5:$I$5,0)) )))</f>
        <v/>
      </c>
      <c r="E496" s="54">
        <f t="array" ref="E496">if($C496="Mangrove",index('Mangrove extent'!$A$5:$X1000,match($A496,'Mangrove extent'!$A$5:$A1000,0),match('Mangrove extent'!$C$4,'Mangrove extent'!$A$5:$X$5,0)), if($C496="Seagrass", "NoData", IF($C496="Salt marsh", "NoData")))</f>
        <v/>
      </c>
      <c r="F496" s="54">
        <f t="array" ref="F496">if($C496="Mangrove",index('Mangrove protected area'!$A$5:$AG1000,match($A496,'Mangrove protected area'!$A$5:$A1000,0),match('Mangrove protected area'!$B$4,'Mangrove protected area'!$A$5:$AG$5,0)), "NoData")</f>
        <v/>
      </c>
      <c r="G496" s="101" t="inlineStr">
        <is>
          <t>Salt marsh extent from WCMC</t>
        </is>
      </c>
      <c r="H496" s="101" t="n"/>
      <c r="I496" s="101" t="n"/>
    </row>
    <row r="497" ht="15.75" customHeight="1" s="198">
      <c r="A497" s="101" t="inlineStr">
        <is>
          <t>Côte d'Ivoire</t>
        </is>
      </c>
      <c r="B497" s="62">
        <f t="array" ref="B497">INDEX(Countries!$D$2:$D$255, MATCH(A497, Countries!$B$2:$B$255, 0))
</f>
        <v/>
      </c>
      <c r="C497" s="89" t="inlineStr">
        <is>
          <t>Salt marsh</t>
        </is>
      </c>
      <c r="D497" s="54">
        <f t="array" ref="D497">if($C497="Mangrove",index('Mangrove extent'!$A$5:$X$128,match($A497,'Mangrove extent'!$A$5:$A1000,0),match('Mangrove extent'!$B$4,'Mangrove extent'!$A$5:$X$5,0)), if($C497="Seagrass", index('Seagrass extent'!$A$5:$I$257,match($A497,'Seagrass extent'!$A$5:$A1000,0),match('Seagrass extent'!$B$4,'Seagrass extent'!$A$5:$I$5,0)), if($C497="Salt marsh", index('Salt marsh extent'!$A$5:$I$257,match($A497,'Salt marsh extent'!$A$5:$A1000,0),match('Salt marsh extent'!$B$4,'Salt marsh extent'!$A$5:$I$5,0)) )))</f>
        <v/>
      </c>
      <c r="E497" s="54">
        <f t="array" ref="E497">if($C497="Mangrove",index('Mangrove extent'!$A$5:$X1000,match($A497,'Mangrove extent'!$A$5:$A1000,0),match('Mangrove extent'!$C$4,'Mangrove extent'!$A$5:$X$5,0)), if($C497="Seagrass", "NoData", IF($C497="Salt marsh", "NoData")))</f>
        <v/>
      </c>
      <c r="F497" s="54">
        <f t="array" ref="F497">if($C497="Mangrove",index('Mangrove protected area'!$A$5:$AG1000,match($A497,'Mangrove protected area'!$A$5:$A1000,0),match('Mangrove protected area'!$B$4,'Mangrove protected area'!$A$5:$AG$5,0)), "NoData")</f>
        <v/>
      </c>
      <c r="G497" s="101" t="inlineStr">
        <is>
          <t>Salt marsh extent from WCMC</t>
        </is>
      </c>
      <c r="H497" s="101" t="n"/>
      <c r="I497" s="101" t="n"/>
    </row>
    <row r="498" ht="15.75" customHeight="1" s="198">
      <c r="A498" s="101" t="inlineStr">
        <is>
          <t>Cuba</t>
        </is>
      </c>
      <c r="B498" s="62">
        <f t="array" ref="B498">INDEX(Countries!$D$2:$D$255, MATCH(A498, Countries!$B$2:$B$255, 0))
</f>
        <v/>
      </c>
      <c r="C498" s="89" t="inlineStr">
        <is>
          <t>Salt marsh</t>
        </is>
      </c>
      <c r="D498" s="54">
        <f t="array" ref="D498">if($C498="Mangrove",index('Mangrove extent'!$A$5:$X$128,match($A498,'Mangrove extent'!$A$5:$A1000,0),match('Mangrove extent'!$B$4,'Mangrove extent'!$A$5:$X$5,0)), if($C498="Seagrass", index('Seagrass extent'!$A$5:$I$257,match($A498,'Seagrass extent'!$A$5:$A1000,0),match('Seagrass extent'!$B$4,'Seagrass extent'!$A$5:$I$5,0)), if($C498="Salt marsh", index('Salt marsh extent'!$A$5:$I$257,match($A498,'Salt marsh extent'!$A$5:$A1000,0),match('Salt marsh extent'!$B$4,'Salt marsh extent'!$A$5:$I$5,0)) )))</f>
        <v/>
      </c>
      <c r="E498" s="54">
        <f t="array" ref="E498">if($C498="Mangrove",index('Mangrove extent'!$A$5:$X1000,match($A498,'Mangrove extent'!$A$5:$A1000,0),match('Mangrove extent'!$C$4,'Mangrove extent'!$A$5:$X$5,0)), if($C498="Seagrass", "NoData", IF($C498="Salt marsh", "NoData")))</f>
        <v/>
      </c>
      <c r="F498" s="54">
        <f t="array" ref="F498">if($C498="Mangrove",index('Mangrove protected area'!$A$5:$AG1000,match($A498,'Mangrove protected area'!$A$5:$A1000,0),match('Mangrove protected area'!$B$4,'Mangrove protected area'!$A$5:$AG$5,0)), "NoData")</f>
        <v/>
      </c>
      <c r="G498" s="101" t="inlineStr">
        <is>
          <t>Salt marsh extent from WCMC</t>
        </is>
      </c>
      <c r="H498" s="101" t="n"/>
      <c r="I498" s="101" t="n"/>
    </row>
    <row r="499" ht="15.75" customHeight="1" s="198">
      <c r="A499" s="101" t="inlineStr">
        <is>
          <t>Curaçao</t>
        </is>
      </c>
      <c r="B499" s="62">
        <f t="array" ref="B499">INDEX(Countries!$D$2:$D$255, MATCH(A499, Countries!$B$2:$B$255, 0))
</f>
        <v/>
      </c>
      <c r="C499" s="89" t="inlineStr">
        <is>
          <t>Salt marsh</t>
        </is>
      </c>
      <c r="D499" s="54">
        <f t="array" ref="D499">if($C499="Mangrove",index('Mangrove extent'!$A$5:$X$128,match($A499,'Mangrove extent'!$A$5:$A1000,0),match('Mangrove extent'!$B$4,'Mangrove extent'!$A$5:$X$5,0)), if($C499="Seagrass", index('Seagrass extent'!$A$5:$I$257,match($A499,'Seagrass extent'!$A$5:$A1000,0),match('Seagrass extent'!$B$4,'Seagrass extent'!$A$5:$I$5,0)), if($C499="Salt marsh", index('Salt marsh extent'!$A$5:$I$257,match($A499,'Salt marsh extent'!$A$5:$A1000,0),match('Salt marsh extent'!$B$4,'Salt marsh extent'!$A$5:$I$5,0)) )))</f>
        <v/>
      </c>
      <c r="E499" s="54">
        <f t="array" ref="E499">if($C499="Mangrove",index('Mangrove extent'!$A$5:$X1000,match($A499,'Mangrove extent'!$A$5:$A1000,0),match('Mangrove extent'!$C$4,'Mangrove extent'!$A$5:$X$5,0)), if($C499="Seagrass", "NoData", IF($C499="Salt marsh", "NoData")))</f>
        <v/>
      </c>
      <c r="F499" s="54">
        <f t="array" ref="F499">if($C499="Mangrove",index('Mangrove protected area'!$A$5:$AG1000,match($A499,'Mangrove protected area'!$A$5:$A1000,0),match('Mangrove protected area'!$B$4,'Mangrove protected area'!$A$5:$AG$5,0)), "NoData")</f>
        <v/>
      </c>
      <c r="G499" s="101" t="inlineStr">
        <is>
          <t>Salt marsh extent from WCMC</t>
        </is>
      </c>
      <c r="H499" s="101" t="n"/>
      <c r="I499" s="101" t="n"/>
    </row>
    <row r="500" ht="15.75" customHeight="1" s="198">
      <c r="A500" s="101" t="inlineStr">
        <is>
          <t>Democratic republic of the congo</t>
        </is>
      </c>
      <c r="B500" s="62">
        <f t="array" ref="B500">INDEX(Countries!$D$2:$D$255, MATCH(A500, Countries!$B$2:$B$255, 0))
</f>
        <v/>
      </c>
      <c r="C500" s="89" t="inlineStr">
        <is>
          <t>Salt marsh</t>
        </is>
      </c>
      <c r="D500" s="54">
        <f t="array" ref="D500">if($C500="Mangrove",index('Mangrove extent'!$A$5:$X$128,match($A500,'Mangrove extent'!$A$5:$A1000,0),match('Mangrove extent'!$B$4,'Mangrove extent'!$A$5:$X$5,0)), if($C500="Seagrass", index('Seagrass extent'!$A$5:$I$257,match($A500,'Seagrass extent'!$A$5:$A1000,0),match('Seagrass extent'!$B$4,'Seagrass extent'!$A$5:$I$5,0)), if($C500="Salt marsh", index('Salt marsh extent'!$A$5:$I$257,match($A500,'Salt marsh extent'!$A$5:$A1000,0),match('Salt marsh extent'!$B$4,'Salt marsh extent'!$A$5:$I$5,0)) )))</f>
        <v/>
      </c>
      <c r="E500" s="54">
        <f t="array" ref="E500">if($C500="Mangrove",index('Mangrove extent'!$A$5:$X1000,match($A500,'Mangrove extent'!$A$5:$A1000,0),match('Mangrove extent'!$C$4,'Mangrove extent'!$A$5:$X$5,0)), if($C500="Seagrass", "NoData", IF($C500="Salt marsh", "NoData")))</f>
        <v/>
      </c>
      <c r="F500" s="54">
        <f t="array" ref="F500">if($C500="Mangrove",index('Mangrove protected area'!$A$5:$AG1000,match($A500,'Mangrove protected area'!$A$5:$A1000,0),match('Mangrove protected area'!$B$4,'Mangrove protected area'!$A$5:$AG$5,0)), "NoData")</f>
        <v/>
      </c>
      <c r="G500" s="101" t="inlineStr">
        <is>
          <t>Salt marsh extent from WCMC</t>
        </is>
      </c>
      <c r="H500" s="101" t="n"/>
      <c r="I500" s="101" t="n"/>
    </row>
    <row r="501" ht="15.75" customHeight="1" s="198">
      <c r="A501" s="101" t="inlineStr">
        <is>
          <t>Djibouti</t>
        </is>
      </c>
      <c r="B501" s="62">
        <f t="array" ref="B501">INDEX(Countries!$D$2:$D$255, MATCH(A501, Countries!$B$2:$B$255, 0))
</f>
        <v/>
      </c>
      <c r="C501" s="89" t="inlineStr">
        <is>
          <t>Salt marsh</t>
        </is>
      </c>
      <c r="D501" s="54">
        <f t="array" ref="D501">if($C501="Mangrove",index('Mangrove extent'!$A$5:$X$128,match($A501,'Mangrove extent'!$A$5:$A1000,0),match('Mangrove extent'!$B$4,'Mangrove extent'!$A$5:$X$5,0)), if($C501="Seagrass", index('Seagrass extent'!$A$5:$I$257,match($A501,'Seagrass extent'!$A$5:$A1000,0),match('Seagrass extent'!$B$4,'Seagrass extent'!$A$5:$I$5,0)), if($C501="Salt marsh", index('Salt marsh extent'!$A$5:$I$257,match($A501,'Salt marsh extent'!$A$5:$A1000,0),match('Salt marsh extent'!$B$4,'Salt marsh extent'!$A$5:$I$5,0)) )))</f>
        <v/>
      </c>
      <c r="E501" s="54">
        <f t="array" ref="E501">if($C501="Mangrove",index('Mangrove extent'!$A$5:$X1000,match($A501,'Mangrove extent'!$A$5:$A1000,0),match('Mangrove extent'!$C$4,'Mangrove extent'!$A$5:$X$5,0)), if($C501="Seagrass", "NoData", IF($C501="Salt marsh", "NoData")))</f>
        <v/>
      </c>
      <c r="F501" s="54">
        <f t="array" ref="F501">if($C501="Mangrove",index('Mangrove protected area'!$A$5:$AG1000,match($A501,'Mangrove protected area'!$A$5:$A1000,0),match('Mangrove protected area'!$B$4,'Mangrove protected area'!$A$5:$AG$5,0)), "NoData")</f>
        <v/>
      </c>
      <c r="G501" s="101" t="inlineStr">
        <is>
          <t>Salt marsh extent from WCMC</t>
        </is>
      </c>
      <c r="H501" s="101" t="n"/>
      <c r="I501" s="101" t="n"/>
    </row>
    <row r="502" ht="15.75" customHeight="1" s="198">
      <c r="A502" s="101" t="inlineStr">
        <is>
          <t>Dominica</t>
        </is>
      </c>
      <c r="B502" s="62">
        <f t="array" ref="B502">INDEX(Countries!$D$2:$D$255, MATCH(A502, Countries!$B$2:$B$255, 0))
</f>
        <v/>
      </c>
      <c r="C502" s="89" t="inlineStr">
        <is>
          <t>Salt marsh</t>
        </is>
      </c>
      <c r="D502" s="54">
        <f t="array" ref="D502">if($C502="Mangrove",index('Mangrove extent'!$A$5:$X$128,match($A502,'Mangrove extent'!$A$5:$A1000,0),match('Mangrove extent'!$B$4,'Mangrove extent'!$A$5:$X$5,0)), if($C502="Seagrass", index('Seagrass extent'!$A$5:$I$257,match($A502,'Seagrass extent'!$A$5:$A1000,0),match('Seagrass extent'!$B$4,'Seagrass extent'!$A$5:$I$5,0)), if($C502="Salt marsh", index('Salt marsh extent'!$A$5:$I$257,match($A502,'Salt marsh extent'!$A$5:$A1000,0),match('Salt marsh extent'!$B$4,'Salt marsh extent'!$A$5:$I$5,0)) )))</f>
        <v/>
      </c>
      <c r="E502" s="54">
        <f t="array" ref="E502">if($C502="Mangrove",index('Mangrove extent'!$A$5:$X1000,match($A502,'Mangrove extent'!$A$5:$A1000,0),match('Mangrove extent'!$C$4,'Mangrove extent'!$A$5:$X$5,0)), if($C502="Seagrass", "NoData", IF($C502="Salt marsh", "NoData")))</f>
        <v/>
      </c>
      <c r="F502" s="54">
        <f t="array" ref="F502">if($C502="Mangrove",index('Mangrove protected area'!$A$5:$AG1000,match($A502,'Mangrove protected area'!$A$5:$A1000,0),match('Mangrove protected area'!$B$4,'Mangrove protected area'!$A$5:$AG$5,0)), "NoData")</f>
        <v/>
      </c>
      <c r="G502" s="101" t="inlineStr">
        <is>
          <t>Salt marsh extent from WCMC</t>
        </is>
      </c>
      <c r="H502" s="101" t="n"/>
      <c r="I502" s="101" t="n"/>
    </row>
    <row r="503" ht="15.75" customHeight="1" s="198">
      <c r="A503" s="101" t="inlineStr">
        <is>
          <t>Dominican Republic</t>
        </is>
      </c>
      <c r="B503" s="62">
        <f t="array" ref="B503">INDEX(Countries!$D$2:$D$255, MATCH(A503, Countries!$B$2:$B$255, 0))
</f>
        <v/>
      </c>
      <c r="C503" s="89" t="inlineStr">
        <is>
          <t>Salt marsh</t>
        </is>
      </c>
      <c r="D503" s="54">
        <f t="array" ref="D503">if($C503="Mangrove",index('Mangrove extent'!$A$5:$X$128,match($A503,'Mangrove extent'!$A$5:$A1000,0),match('Mangrove extent'!$B$4,'Mangrove extent'!$A$5:$X$5,0)), if($C503="Seagrass", index('Seagrass extent'!$A$5:$I$257,match($A503,'Seagrass extent'!$A$5:$A1000,0),match('Seagrass extent'!$B$4,'Seagrass extent'!$A$5:$I$5,0)), if($C503="Salt marsh", index('Salt marsh extent'!$A$5:$I$257,match($A503,'Salt marsh extent'!$A$5:$A1000,0),match('Salt marsh extent'!$B$4,'Salt marsh extent'!$A$5:$I$5,0)) )))</f>
        <v/>
      </c>
      <c r="E503" s="54">
        <f t="array" ref="E503">if($C503="Mangrove",index('Mangrove extent'!$A$5:$X1000,match($A503,'Mangrove extent'!$A$5:$A1000,0),match('Mangrove extent'!$C$4,'Mangrove extent'!$A$5:$X$5,0)), if($C503="Seagrass", "NoData", IF($C503="Salt marsh", "NoData")))</f>
        <v/>
      </c>
      <c r="F503" s="54">
        <f t="array" ref="F503">if($C503="Mangrove",index('Mangrove protected area'!$A$5:$AG1000,match($A503,'Mangrove protected area'!$A$5:$A1000,0),match('Mangrove protected area'!$B$4,'Mangrove protected area'!$A$5:$AG$5,0)), "NoData")</f>
        <v/>
      </c>
      <c r="G503" s="101" t="inlineStr">
        <is>
          <t>Salt marsh extent from WCMC</t>
        </is>
      </c>
      <c r="H503" s="101" t="n"/>
      <c r="I503" s="101" t="n"/>
    </row>
    <row r="504" ht="15.75" customHeight="1" s="198">
      <c r="A504" s="101" t="inlineStr">
        <is>
          <t>Ecuador</t>
        </is>
      </c>
      <c r="B504" s="62">
        <f t="array" ref="B504">INDEX(Countries!$D$2:$D$255, MATCH(A504, Countries!$B$2:$B$255, 0))
</f>
        <v/>
      </c>
      <c r="C504" s="89" t="inlineStr">
        <is>
          <t>Salt marsh</t>
        </is>
      </c>
      <c r="D504" s="54">
        <f t="array" ref="D504">if($C504="Mangrove",index('Mangrove extent'!$A$5:$X$128,match($A504,'Mangrove extent'!$A$5:$A1000,0),match('Mangrove extent'!$B$4,'Mangrove extent'!$A$5:$X$5,0)), if($C504="Seagrass", index('Seagrass extent'!$A$5:$I$257,match($A504,'Seagrass extent'!$A$5:$A1000,0),match('Seagrass extent'!$B$4,'Seagrass extent'!$A$5:$I$5,0)), if($C504="Salt marsh", index('Salt marsh extent'!$A$5:$I$257,match($A504,'Salt marsh extent'!$A$5:$A1000,0),match('Salt marsh extent'!$B$4,'Salt marsh extent'!$A$5:$I$5,0)) )))</f>
        <v/>
      </c>
      <c r="E504" s="54">
        <f t="array" ref="E504">if($C504="Mangrove",index('Mangrove extent'!$A$5:$X1000,match($A504,'Mangrove extent'!$A$5:$A1000,0),match('Mangrove extent'!$C$4,'Mangrove extent'!$A$5:$X$5,0)), if($C504="Seagrass", "NoData", IF($C504="Salt marsh", "NoData")))</f>
        <v/>
      </c>
      <c r="F504" s="54">
        <f t="array" ref="F504">if($C504="Mangrove",index('Mangrove protected area'!$A$5:$AG1000,match($A504,'Mangrove protected area'!$A$5:$A1000,0),match('Mangrove protected area'!$B$4,'Mangrove protected area'!$A$5:$AG$5,0)), "NoData")</f>
        <v/>
      </c>
      <c r="G504" s="101" t="inlineStr">
        <is>
          <t>Salt marsh extent from WCMC</t>
        </is>
      </c>
      <c r="H504" s="101" t="n"/>
      <c r="I504" s="101" t="n"/>
    </row>
    <row r="505" ht="15.75" customHeight="1" s="198">
      <c r="A505" s="101" t="inlineStr">
        <is>
          <t>Egypt</t>
        </is>
      </c>
      <c r="B505" s="62">
        <f t="array" ref="B505">INDEX(Countries!$D$2:$D$255, MATCH(A505, Countries!$B$2:$B$255, 0))
</f>
        <v/>
      </c>
      <c r="C505" s="89" t="inlineStr">
        <is>
          <t>Salt marsh</t>
        </is>
      </c>
      <c r="D505" s="54">
        <f t="array" ref="D505">if($C505="Mangrove",index('Mangrove extent'!$A$5:$X$128,match($A505,'Mangrove extent'!$A$5:$A1000,0),match('Mangrove extent'!$B$4,'Mangrove extent'!$A$5:$X$5,0)), if($C505="Seagrass", index('Seagrass extent'!$A$5:$I$257,match($A505,'Seagrass extent'!$A$5:$A1000,0),match('Seagrass extent'!$B$4,'Seagrass extent'!$A$5:$I$5,0)), if($C505="Salt marsh", index('Salt marsh extent'!$A$5:$I$257,match($A505,'Salt marsh extent'!$A$5:$A1000,0),match('Salt marsh extent'!$B$4,'Salt marsh extent'!$A$5:$I$5,0)) )))</f>
        <v/>
      </c>
      <c r="E505" s="54">
        <f t="array" ref="E505">if($C505="Mangrove",index('Mangrove extent'!$A$5:$X1000,match($A505,'Mangrove extent'!$A$5:$A1000,0),match('Mangrove extent'!$C$4,'Mangrove extent'!$A$5:$X$5,0)), if($C505="Seagrass", "NoData", IF($C505="Salt marsh", "NoData")))</f>
        <v/>
      </c>
      <c r="F505" s="54">
        <f t="array" ref="F505">if($C505="Mangrove",index('Mangrove protected area'!$A$5:$AG1000,match($A505,'Mangrove protected area'!$A$5:$A1000,0),match('Mangrove protected area'!$B$4,'Mangrove protected area'!$A$5:$AG$5,0)), "NoData")</f>
        <v/>
      </c>
      <c r="G505" s="101" t="inlineStr">
        <is>
          <t>Salt marsh extent from WCMC</t>
        </is>
      </c>
      <c r="H505" s="101" t="n"/>
      <c r="I505" s="101" t="n"/>
    </row>
    <row r="506" ht="15.75" customHeight="1" s="198">
      <c r="A506" s="101" t="inlineStr">
        <is>
          <t>El Salvador</t>
        </is>
      </c>
      <c r="B506" s="62">
        <f t="array" ref="B506">INDEX(Countries!$D$2:$D$255, MATCH(A506, Countries!$B$2:$B$255, 0))
</f>
        <v/>
      </c>
      <c r="C506" s="89" t="inlineStr">
        <is>
          <t>Salt marsh</t>
        </is>
      </c>
      <c r="D506" s="54">
        <f t="array" ref="D506">if($C506="Mangrove",index('Mangrove extent'!$A$5:$X$128,match($A506,'Mangrove extent'!$A$5:$A1000,0),match('Mangrove extent'!$B$4,'Mangrove extent'!$A$5:$X$5,0)), if($C506="Seagrass", index('Seagrass extent'!$A$5:$I$257,match($A506,'Seagrass extent'!$A$5:$A1000,0),match('Seagrass extent'!$B$4,'Seagrass extent'!$A$5:$I$5,0)), if($C506="Salt marsh", index('Salt marsh extent'!$A$5:$I$257,match($A506,'Salt marsh extent'!$A$5:$A1000,0),match('Salt marsh extent'!$B$4,'Salt marsh extent'!$A$5:$I$5,0)) )))</f>
        <v/>
      </c>
      <c r="E506" s="54">
        <f t="array" ref="E506">if($C506="Mangrove",index('Mangrove extent'!$A$5:$X1000,match($A506,'Mangrove extent'!$A$5:$A1000,0),match('Mangrove extent'!$C$4,'Mangrove extent'!$A$5:$X$5,0)), if($C506="Seagrass", "NoData", IF($C506="Salt marsh", "NoData")))</f>
        <v/>
      </c>
      <c r="F506" s="54">
        <f t="array" ref="F506">if($C506="Mangrove",index('Mangrove protected area'!$A$5:$AG1000,match($A506,'Mangrove protected area'!$A$5:$A1000,0),match('Mangrove protected area'!$B$4,'Mangrove protected area'!$A$5:$AG$5,0)), "NoData")</f>
        <v/>
      </c>
      <c r="G506" s="101" t="inlineStr">
        <is>
          <t>Salt marsh extent from WCMC</t>
        </is>
      </c>
      <c r="H506" s="101" t="n"/>
      <c r="I506" s="101" t="n"/>
    </row>
    <row r="507" ht="15.75" customHeight="1" s="198">
      <c r="A507" s="101" t="inlineStr">
        <is>
          <t>Equatorial Guinea</t>
        </is>
      </c>
      <c r="B507" s="62">
        <f t="array" ref="B507">INDEX(Countries!$D$2:$D$255, MATCH(A507, Countries!$B$2:$B$255, 0))
</f>
        <v/>
      </c>
      <c r="C507" s="89" t="inlineStr">
        <is>
          <t>Salt marsh</t>
        </is>
      </c>
      <c r="D507" s="54">
        <f t="array" ref="D507">if($C507="Mangrove",index('Mangrove extent'!$A$5:$X$128,match($A507,'Mangrove extent'!$A$5:$A1000,0),match('Mangrove extent'!$B$4,'Mangrove extent'!$A$5:$X$5,0)), if($C507="Seagrass", index('Seagrass extent'!$A$5:$I$257,match($A507,'Seagrass extent'!$A$5:$A1000,0),match('Seagrass extent'!$B$4,'Seagrass extent'!$A$5:$I$5,0)), if($C507="Salt marsh", index('Salt marsh extent'!$A$5:$I$257,match($A507,'Salt marsh extent'!$A$5:$A1000,0),match('Salt marsh extent'!$B$4,'Salt marsh extent'!$A$5:$I$5,0)) )))</f>
        <v/>
      </c>
      <c r="E507" s="54">
        <f t="array" ref="E507">if($C507="Mangrove",index('Mangrove extent'!$A$5:$X1000,match($A507,'Mangrove extent'!$A$5:$A1000,0),match('Mangrove extent'!$C$4,'Mangrove extent'!$A$5:$X$5,0)), if($C507="Seagrass", "NoData", IF($C507="Salt marsh", "NoData")))</f>
        <v/>
      </c>
      <c r="F507" s="54">
        <f t="array" ref="F507">if($C507="Mangrove",index('Mangrove protected area'!$A$5:$AG1000,match($A507,'Mangrove protected area'!$A$5:$A1000,0),match('Mangrove protected area'!$B$4,'Mangrove protected area'!$A$5:$AG$5,0)), "NoData")</f>
        <v/>
      </c>
      <c r="G507" s="101" t="inlineStr">
        <is>
          <t>Salt marsh extent from WCMC</t>
        </is>
      </c>
      <c r="H507" s="101" t="n"/>
      <c r="I507" s="101" t="n"/>
    </row>
    <row r="508" ht="15.75" customHeight="1" s="198">
      <c r="A508" s="101" t="inlineStr">
        <is>
          <t>Eritrea</t>
        </is>
      </c>
      <c r="B508" s="62">
        <f t="array" ref="B508">INDEX(Countries!$D$2:$D$255, MATCH(A508, Countries!$B$2:$B$255, 0))
</f>
        <v/>
      </c>
      <c r="C508" s="89" t="inlineStr">
        <is>
          <t>Salt marsh</t>
        </is>
      </c>
      <c r="D508" s="54">
        <f t="array" ref="D508">if($C508="Mangrove",index('Mangrove extent'!$A$5:$X$128,match($A508,'Mangrove extent'!$A$5:$A1000,0),match('Mangrove extent'!$B$4,'Mangrove extent'!$A$5:$X$5,0)), if($C508="Seagrass", index('Seagrass extent'!$A$5:$I$257,match($A508,'Seagrass extent'!$A$5:$A1000,0),match('Seagrass extent'!$B$4,'Seagrass extent'!$A$5:$I$5,0)), if($C508="Salt marsh", index('Salt marsh extent'!$A$5:$I$257,match($A508,'Salt marsh extent'!$A$5:$A1000,0),match('Salt marsh extent'!$B$4,'Salt marsh extent'!$A$5:$I$5,0)) )))</f>
        <v/>
      </c>
      <c r="E508" s="54">
        <f t="array" ref="E508">if($C508="Mangrove",index('Mangrove extent'!$A$5:$X1000,match($A508,'Mangrove extent'!$A$5:$A1000,0),match('Mangrove extent'!$C$4,'Mangrove extent'!$A$5:$X$5,0)), if($C508="Seagrass", "NoData", IF($C508="Salt marsh", "NoData")))</f>
        <v/>
      </c>
      <c r="F508" s="54">
        <f t="array" ref="F508">if($C508="Mangrove",index('Mangrove protected area'!$A$5:$AG1000,match($A508,'Mangrove protected area'!$A$5:$A1000,0),match('Mangrove protected area'!$B$4,'Mangrove protected area'!$A$5:$AG$5,0)), "NoData")</f>
        <v/>
      </c>
      <c r="G508" s="101" t="inlineStr">
        <is>
          <t>Salt marsh extent from WCMC</t>
        </is>
      </c>
      <c r="H508" s="101" t="n"/>
      <c r="I508" s="101" t="n"/>
    </row>
    <row r="509" ht="15.75" customHeight="1" s="198">
      <c r="A509" s="101" t="inlineStr">
        <is>
          <t>Fiji</t>
        </is>
      </c>
      <c r="B509" s="62">
        <f t="array" ref="B509">INDEX(Countries!$D$2:$D$255, MATCH(A509, Countries!$B$2:$B$255, 0))
</f>
        <v/>
      </c>
      <c r="C509" s="89" t="inlineStr">
        <is>
          <t>Salt marsh</t>
        </is>
      </c>
      <c r="D509" s="54">
        <f t="array" ref="D509">if($C509="Mangrove",index('Mangrove extent'!$A$5:$X$128,match($A509,'Mangrove extent'!$A$5:$A1000,0),match('Mangrove extent'!$B$4,'Mangrove extent'!$A$5:$X$5,0)), if($C509="Seagrass", index('Seagrass extent'!$A$5:$I$257,match($A509,'Seagrass extent'!$A$5:$A1000,0),match('Seagrass extent'!$B$4,'Seagrass extent'!$A$5:$I$5,0)), if($C509="Salt marsh", index('Salt marsh extent'!$A$5:$I$257,match($A509,'Salt marsh extent'!$A$5:$A1000,0),match('Salt marsh extent'!$B$4,'Salt marsh extent'!$A$5:$I$5,0)) )))</f>
        <v/>
      </c>
      <c r="E509" s="54">
        <f t="array" ref="E509">if($C509="Mangrove",index('Mangrove extent'!$A$5:$X1000,match($A509,'Mangrove extent'!$A$5:$A1000,0),match('Mangrove extent'!$C$4,'Mangrove extent'!$A$5:$X$5,0)), if($C509="Seagrass", "NoData", IF($C509="Salt marsh", "NoData")))</f>
        <v/>
      </c>
      <c r="F509" s="54">
        <f t="array" ref="F509">if($C509="Mangrove",index('Mangrove protected area'!$A$5:$AG1000,match($A509,'Mangrove protected area'!$A$5:$A1000,0),match('Mangrove protected area'!$B$4,'Mangrove protected area'!$A$5:$AG$5,0)), "NoData")</f>
        <v/>
      </c>
      <c r="G509" s="101" t="inlineStr">
        <is>
          <t>Salt marsh extent from WCMC</t>
        </is>
      </c>
      <c r="H509" s="101" t="n"/>
      <c r="I509" s="101" t="n"/>
    </row>
    <row r="510" ht="15.75" customHeight="1" s="198">
      <c r="A510" s="101" t="inlineStr">
        <is>
          <t>French Guiana</t>
        </is>
      </c>
      <c r="B510" s="62">
        <f t="array" ref="B510">INDEX(Countries!$D$2:$D$255, MATCH(A510, Countries!$B$2:$B$255, 0))
</f>
        <v/>
      </c>
      <c r="C510" s="89" t="inlineStr">
        <is>
          <t>Salt marsh</t>
        </is>
      </c>
      <c r="D510" s="54">
        <f t="array" ref="D510">if($C510="Mangrove",index('Mangrove extent'!$A$5:$X$128,match($A510,'Mangrove extent'!$A$5:$A1000,0),match('Mangrove extent'!$B$4,'Mangrove extent'!$A$5:$X$5,0)), if($C510="Seagrass", index('Seagrass extent'!$A$5:$I$257,match($A510,'Seagrass extent'!$A$5:$A1000,0),match('Seagrass extent'!$B$4,'Seagrass extent'!$A$5:$I$5,0)), if($C510="Salt marsh", index('Salt marsh extent'!$A$5:$I$257,match($A510,'Salt marsh extent'!$A$5:$A1000,0),match('Salt marsh extent'!$B$4,'Salt marsh extent'!$A$5:$I$5,0)) )))</f>
        <v/>
      </c>
      <c r="E510" s="54">
        <f t="array" ref="E510">if($C510="Mangrove",index('Mangrove extent'!$A$5:$X1000,match($A510,'Mangrove extent'!$A$5:$A1000,0),match('Mangrove extent'!$C$4,'Mangrove extent'!$A$5:$X$5,0)), if($C510="Seagrass", "NoData", IF($C510="Salt marsh", "NoData")))</f>
        <v/>
      </c>
      <c r="F510" s="54">
        <f t="array" ref="F510">if($C510="Mangrove",index('Mangrove protected area'!$A$5:$AG1000,match($A510,'Mangrove protected area'!$A$5:$A1000,0),match('Mangrove protected area'!$B$4,'Mangrove protected area'!$A$5:$AG$5,0)), "NoData")</f>
        <v/>
      </c>
      <c r="G510" s="101" t="inlineStr">
        <is>
          <t>Salt marsh extent from WCMC</t>
        </is>
      </c>
      <c r="H510" s="101" t="n"/>
      <c r="I510" s="101" t="n"/>
    </row>
    <row r="511" ht="15.75" customHeight="1" s="198">
      <c r="A511" s="101" t="inlineStr">
        <is>
          <t>French Polynesia</t>
        </is>
      </c>
      <c r="B511" s="62">
        <f t="array" ref="B511">INDEX(Countries!$D$2:$D$255, MATCH(A511, Countries!$B$2:$B$255, 0))
</f>
        <v/>
      </c>
      <c r="C511" s="89" t="inlineStr">
        <is>
          <t>Salt marsh</t>
        </is>
      </c>
      <c r="D511" s="54">
        <f t="array" ref="D511">if($C511="Mangrove",index('Mangrove extent'!$A$5:$X$128,match($A511,'Mangrove extent'!$A$5:$A1000,0),match('Mangrove extent'!$B$4,'Mangrove extent'!$A$5:$X$5,0)), if($C511="Seagrass", index('Seagrass extent'!$A$5:$I$257,match($A511,'Seagrass extent'!$A$5:$A1000,0),match('Seagrass extent'!$B$4,'Seagrass extent'!$A$5:$I$5,0)), if($C511="Salt marsh", index('Salt marsh extent'!$A$5:$I$257,match($A511,'Salt marsh extent'!$A$5:$A1000,0),match('Salt marsh extent'!$B$4,'Salt marsh extent'!$A$5:$I$5,0)) )))</f>
        <v/>
      </c>
      <c r="E511" s="54">
        <f t="array" ref="E511">if($C511="Mangrove",index('Mangrove extent'!$A$5:$X1000,match($A511,'Mangrove extent'!$A$5:$A1000,0),match('Mangrove extent'!$C$4,'Mangrove extent'!$A$5:$X$5,0)), if($C511="Seagrass", "NoData", IF($C511="Salt marsh", "NoData")))</f>
        <v/>
      </c>
      <c r="F511" s="54">
        <f t="array" ref="F511">if($C511="Mangrove",index('Mangrove protected area'!$A$5:$AG1000,match($A511,'Mangrove protected area'!$A$5:$A1000,0),match('Mangrove protected area'!$B$4,'Mangrove protected area'!$A$5:$AG$5,0)), "NoData")</f>
        <v/>
      </c>
      <c r="G511" s="101" t="inlineStr">
        <is>
          <t>Salt marsh extent from WCMC</t>
        </is>
      </c>
      <c r="H511" s="101" t="n"/>
      <c r="I511" s="101" t="n"/>
    </row>
    <row r="512" ht="15.75" customHeight="1" s="198">
      <c r="A512" s="101" t="inlineStr">
        <is>
          <t>French Southern Territories</t>
        </is>
      </c>
      <c r="B512" s="62">
        <f t="array" ref="B512">INDEX(Countries!$D$2:$D$255, MATCH(A512, Countries!$B$2:$B$255, 0))
</f>
        <v/>
      </c>
      <c r="C512" s="89" t="inlineStr">
        <is>
          <t>Salt marsh</t>
        </is>
      </c>
      <c r="D512" s="54">
        <f t="array" ref="D512">if($C512="Mangrove",index('Mangrove extent'!$A$5:$X$128,match($A512,'Mangrove extent'!$A$5:$A1000,0),match('Mangrove extent'!$B$4,'Mangrove extent'!$A$5:$X$5,0)), if($C512="Seagrass", index('Seagrass extent'!$A$5:$I$257,match($A512,'Seagrass extent'!$A$5:$A1000,0),match('Seagrass extent'!$B$4,'Seagrass extent'!$A$5:$I$5,0)), if($C512="Salt marsh", index('Salt marsh extent'!$A$5:$I$257,match($A512,'Salt marsh extent'!$A$5:$A1000,0),match('Salt marsh extent'!$B$4,'Salt marsh extent'!$A$5:$I$5,0)) )))</f>
        <v/>
      </c>
      <c r="E512" s="54">
        <f t="array" ref="E512">if($C512="Mangrove",index('Mangrove extent'!$A$5:$X1000,match($A512,'Mangrove extent'!$A$5:$A1000,0),match('Mangrove extent'!$C$4,'Mangrove extent'!$A$5:$X$5,0)), if($C512="Seagrass", "NoData", IF($C512="Salt marsh", "NoData")))</f>
        <v/>
      </c>
      <c r="F512" s="54">
        <f t="array" ref="F512">if($C512="Mangrove",index('Mangrove protected area'!$A$5:$AG1000,match($A512,'Mangrove protected area'!$A$5:$A1000,0),match('Mangrove protected area'!$B$4,'Mangrove protected area'!$A$5:$AG$5,0)), "NoData")</f>
        <v/>
      </c>
      <c r="G512" s="101" t="inlineStr">
        <is>
          <t>Salt marsh extent from WCMC</t>
        </is>
      </c>
      <c r="H512" s="101" t="n"/>
      <c r="I512" s="101" t="n"/>
    </row>
    <row r="513" ht="15.75" customHeight="1" s="198">
      <c r="A513" s="101" t="inlineStr">
        <is>
          <t>Gabon</t>
        </is>
      </c>
      <c r="B513" s="62">
        <f t="array" ref="B513">INDEX(Countries!$D$2:$D$255, MATCH(A513, Countries!$B$2:$B$255, 0))
</f>
        <v/>
      </c>
      <c r="C513" s="89" t="inlineStr">
        <is>
          <t>Salt marsh</t>
        </is>
      </c>
      <c r="D513" s="54">
        <f t="array" ref="D513">if($C513="Mangrove",index('Mangrove extent'!$A$5:$X$128,match($A513,'Mangrove extent'!$A$5:$A1000,0),match('Mangrove extent'!$B$4,'Mangrove extent'!$A$5:$X$5,0)), if($C513="Seagrass", index('Seagrass extent'!$A$5:$I$257,match($A513,'Seagrass extent'!$A$5:$A1000,0),match('Seagrass extent'!$B$4,'Seagrass extent'!$A$5:$I$5,0)), if($C513="Salt marsh", index('Salt marsh extent'!$A$5:$I$257,match($A513,'Salt marsh extent'!$A$5:$A1000,0),match('Salt marsh extent'!$B$4,'Salt marsh extent'!$A$5:$I$5,0)) )))</f>
        <v/>
      </c>
      <c r="E513" s="54">
        <f t="array" ref="E513">if($C513="Mangrove",index('Mangrove extent'!$A$5:$X1000,match($A513,'Mangrove extent'!$A$5:$A1000,0),match('Mangrove extent'!$C$4,'Mangrove extent'!$A$5:$X$5,0)), if($C513="Seagrass", "NoData", IF($C513="Salt marsh", "NoData")))</f>
        <v/>
      </c>
      <c r="F513" s="54">
        <f t="array" ref="F513">if($C513="Mangrove",index('Mangrove protected area'!$A$5:$AG1000,match($A513,'Mangrove protected area'!$A$5:$A1000,0),match('Mangrove protected area'!$B$4,'Mangrove protected area'!$A$5:$AG$5,0)), "NoData")</f>
        <v/>
      </c>
      <c r="G513" s="101" t="inlineStr">
        <is>
          <t>Salt marsh extent from WCMC</t>
        </is>
      </c>
      <c r="H513" s="101" t="n"/>
      <c r="I513" s="101" t="n"/>
    </row>
    <row r="514" ht="15.75" customHeight="1" s="198">
      <c r="A514" s="101" t="inlineStr">
        <is>
          <t>Gambia</t>
        </is>
      </c>
      <c r="B514" s="62">
        <f t="array" ref="B514">INDEX(Countries!$D$2:$D$255, MATCH(A514, Countries!$B$2:$B$255, 0))
</f>
        <v/>
      </c>
      <c r="C514" s="89" t="inlineStr">
        <is>
          <t>Salt marsh</t>
        </is>
      </c>
      <c r="D514" s="54">
        <f t="array" ref="D514">if($C514="Mangrove",index('Mangrove extent'!$A$5:$X$128,match($A514,'Mangrove extent'!$A$5:$A1000,0),match('Mangrove extent'!$B$4,'Mangrove extent'!$A$5:$X$5,0)), if($C514="Seagrass", index('Seagrass extent'!$A$5:$I$257,match($A514,'Seagrass extent'!$A$5:$A1000,0),match('Seagrass extent'!$B$4,'Seagrass extent'!$A$5:$I$5,0)), if($C514="Salt marsh", index('Salt marsh extent'!$A$5:$I$257,match($A514,'Salt marsh extent'!$A$5:$A1000,0),match('Salt marsh extent'!$B$4,'Salt marsh extent'!$A$5:$I$5,0)) )))</f>
        <v/>
      </c>
      <c r="E514" s="54">
        <f t="array" ref="E514">if($C514="Mangrove",index('Mangrove extent'!$A$5:$X1000,match($A514,'Mangrove extent'!$A$5:$A1000,0),match('Mangrove extent'!$C$4,'Mangrove extent'!$A$5:$X$5,0)), if($C514="Seagrass", "NoData", IF($C514="Salt marsh", "NoData")))</f>
        <v/>
      </c>
      <c r="F514" s="54">
        <f t="array" ref="F514">if($C514="Mangrove",index('Mangrove protected area'!$A$5:$AG1000,match($A514,'Mangrove protected area'!$A$5:$A1000,0),match('Mangrove protected area'!$B$4,'Mangrove protected area'!$A$5:$AG$5,0)), "NoData")</f>
        <v/>
      </c>
      <c r="G514" s="101" t="inlineStr">
        <is>
          <t>Salt marsh extent from WCMC</t>
        </is>
      </c>
      <c r="H514" s="101" t="n"/>
      <c r="I514" s="101" t="n"/>
    </row>
    <row r="515" ht="15.75" customHeight="1" s="198">
      <c r="A515" s="101" t="inlineStr">
        <is>
          <t>Ghana</t>
        </is>
      </c>
      <c r="B515" s="62">
        <f t="array" ref="B515">INDEX(Countries!$D$2:$D$255, MATCH(A515, Countries!$B$2:$B$255, 0))
</f>
        <v/>
      </c>
      <c r="C515" s="89" t="inlineStr">
        <is>
          <t>Salt marsh</t>
        </is>
      </c>
      <c r="D515" s="54">
        <f t="array" ref="D515">if($C515="Mangrove",index('Mangrove extent'!$A$5:$X$128,match($A515,'Mangrove extent'!$A$5:$A1000,0),match('Mangrove extent'!$B$4,'Mangrove extent'!$A$5:$X$5,0)), if($C515="Seagrass", index('Seagrass extent'!$A$5:$I$257,match($A515,'Seagrass extent'!$A$5:$A1000,0),match('Seagrass extent'!$B$4,'Seagrass extent'!$A$5:$I$5,0)), if($C515="Salt marsh", index('Salt marsh extent'!$A$5:$I$257,match($A515,'Salt marsh extent'!$A$5:$A1000,0),match('Salt marsh extent'!$B$4,'Salt marsh extent'!$A$5:$I$5,0)) )))</f>
        <v/>
      </c>
      <c r="E515" s="54">
        <f t="array" ref="E515">if($C515="Mangrove",index('Mangrove extent'!$A$5:$X1000,match($A515,'Mangrove extent'!$A$5:$A1000,0),match('Mangrove extent'!$C$4,'Mangrove extent'!$A$5:$X$5,0)), if($C515="Seagrass", "NoData", IF($C515="Salt marsh", "NoData")))</f>
        <v/>
      </c>
      <c r="F515" s="54">
        <f t="array" ref="F515">if($C515="Mangrove",index('Mangrove protected area'!$A$5:$AG1000,match($A515,'Mangrove protected area'!$A$5:$A1000,0),match('Mangrove protected area'!$B$4,'Mangrove protected area'!$A$5:$AG$5,0)), "NoData")</f>
        <v/>
      </c>
      <c r="G515" s="101" t="inlineStr">
        <is>
          <t>Salt marsh extent from WCMC</t>
        </is>
      </c>
      <c r="H515" s="101" t="n"/>
      <c r="I515" s="101" t="n"/>
    </row>
    <row r="516" ht="15.75" customHeight="1" s="198">
      <c r="A516" s="101" t="inlineStr">
        <is>
          <t>Grenada</t>
        </is>
      </c>
      <c r="B516" s="62">
        <f t="array" ref="B516">INDEX(Countries!$D$2:$D$255, MATCH(A516, Countries!$B$2:$B$255, 0))
</f>
        <v/>
      </c>
      <c r="C516" s="89" t="inlineStr">
        <is>
          <t>Salt marsh</t>
        </is>
      </c>
      <c r="D516" s="54">
        <f t="array" ref="D516">if($C516="Mangrove",index('Mangrove extent'!$A$5:$X$128,match($A516,'Mangrove extent'!$A$5:$A1000,0),match('Mangrove extent'!$B$4,'Mangrove extent'!$A$5:$X$5,0)), if($C516="Seagrass", index('Seagrass extent'!$A$5:$I$257,match($A516,'Seagrass extent'!$A$5:$A1000,0),match('Seagrass extent'!$B$4,'Seagrass extent'!$A$5:$I$5,0)), if($C516="Salt marsh", index('Salt marsh extent'!$A$5:$I$257,match($A516,'Salt marsh extent'!$A$5:$A1000,0),match('Salt marsh extent'!$B$4,'Salt marsh extent'!$A$5:$I$5,0)) )))</f>
        <v/>
      </c>
      <c r="E516" s="54">
        <f t="array" ref="E516">if($C516="Mangrove",index('Mangrove extent'!$A$5:$X1000,match($A516,'Mangrove extent'!$A$5:$A1000,0),match('Mangrove extent'!$C$4,'Mangrove extent'!$A$5:$X$5,0)), if($C516="Seagrass", "NoData", IF($C516="Salt marsh", "NoData")))</f>
        <v/>
      </c>
      <c r="F516" s="54">
        <f t="array" ref="F516">if($C516="Mangrove",index('Mangrove protected area'!$A$5:$AG1000,match($A516,'Mangrove protected area'!$A$5:$A1000,0),match('Mangrove protected area'!$B$4,'Mangrove protected area'!$A$5:$AG$5,0)), "NoData")</f>
        <v/>
      </c>
      <c r="G516" s="101" t="inlineStr">
        <is>
          <t>Salt marsh extent from WCMC</t>
        </is>
      </c>
      <c r="H516" s="101" t="n"/>
      <c r="I516" s="101" t="n"/>
    </row>
    <row r="517" ht="15.75" customHeight="1" s="198">
      <c r="A517" s="101" t="inlineStr">
        <is>
          <t>Guadeloupe</t>
        </is>
      </c>
      <c r="B517" s="62">
        <f t="array" ref="B517">INDEX(Countries!$D$2:$D$255, MATCH(A517, Countries!$B$2:$B$255, 0))
</f>
        <v/>
      </c>
      <c r="C517" s="89" t="inlineStr">
        <is>
          <t>Salt marsh</t>
        </is>
      </c>
      <c r="D517" s="54">
        <f t="array" ref="D517">if($C517="Mangrove",index('Mangrove extent'!$A$5:$X$128,match($A517,'Mangrove extent'!$A$5:$A1000,0),match('Mangrove extent'!$B$4,'Mangrove extent'!$A$5:$X$5,0)), if($C517="Seagrass", index('Seagrass extent'!$A$5:$I$257,match($A517,'Seagrass extent'!$A$5:$A1000,0),match('Seagrass extent'!$B$4,'Seagrass extent'!$A$5:$I$5,0)), if($C517="Salt marsh", index('Salt marsh extent'!$A$5:$I$257,match($A517,'Salt marsh extent'!$A$5:$A1000,0),match('Salt marsh extent'!$B$4,'Salt marsh extent'!$A$5:$I$5,0)) )))</f>
        <v/>
      </c>
      <c r="E517" s="54">
        <f t="array" ref="E517">if($C517="Mangrove",index('Mangrove extent'!$A$5:$X1000,match($A517,'Mangrove extent'!$A$5:$A1000,0),match('Mangrove extent'!$C$4,'Mangrove extent'!$A$5:$X$5,0)), if($C517="Seagrass", "NoData", IF($C517="Salt marsh", "NoData")))</f>
        <v/>
      </c>
      <c r="F517" s="54">
        <f t="array" ref="F517">if($C517="Mangrove",index('Mangrove protected area'!$A$5:$AG1000,match($A517,'Mangrove protected area'!$A$5:$A1000,0),match('Mangrove protected area'!$B$4,'Mangrove protected area'!$A$5:$AG$5,0)), "NoData")</f>
        <v/>
      </c>
      <c r="G517" s="101" t="inlineStr">
        <is>
          <t>Salt marsh extent from WCMC</t>
        </is>
      </c>
      <c r="H517" s="101" t="n"/>
      <c r="I517" s="101" t="n"/>
    </row>
    <row r="518" ht="15.75" customHeight="1" s="198">
      <c r="A518" s="101" t="inlineStr">
        <is>
          <t>Guam</t>
        </is>
      </c>
      <c r="B518" s="62">
        <f t="array" ref="B518">INDEX(Countries!$D$2:$D$255, MATCH(A518, Countries!$B$2:$B$255, 0))
</f>
        <v/>
      </c>
      <c r="C518" s="89" t="inlineStr">
        <is>
          <t>Salt marsh</t>
        </is>
      </c>
      <c r="D518" s="54">
        <f t="array" ref="D518">if($C518="Mangrove",index('Mangrove extent'!$A$5:$X$128,match($A518,'Mangrove extent'!$A$5:$A1000,0),match('Mangrove extent'!$B$4,'Mangrove extent'!$A$5:$X$5,0)), if($C518="Seagrass", index('Seagrass extent'!$A$5:$I$257,match($A518,'Seagrass extent'!$A$5:$A1000,0),match('Seagrass extent'!$B$4,'Seagrass extent'!$A$5:$I$5,0)), if($C518="Salt marsh", index('Salt marsh extent'!$A$5:$I$257,match($A518,'Salt marsh extent'!$A$5:$A1000,0),match('Salt marsh extent'!$B$4,'Salt marsh extent'!$A$5:$I$5,0)) )))</f>
        <v/>
      </c>
      <c r="E518" s="54">
        <f t="array" ref="E518">if($C518="Mangrove",index('Mangrove extent'!$A$5:$X1000,match($A518,'Mangrove extent'!$A$5:$A1000,0),match('Mangrove extent'!$C$4,'Mangrove extent'!$A$5:$X$5,0)), if($C518="Seagrass", "NoData", IF($C518="Salt marsh", "NoData")))</f>
        <v/>
      </c>
      <c r="F518" s="54">
        <f t="array" ref="F518">if($C518="Mangrove",index('Mangrove protected area'!$A$5:$AG1000,match($A518,'Mangrove protected area'!$A$5:$A1000,0),match('Mangrove protected area'!$B$4,'Mangrove protected area'!$A$5:$AG$5,0)), "NoData")</f>
        <v/>
      </c>
      <c r="G518" s="101" t="inlineStr">
        <is>
          <t>Salt marsh extent from WCMC</t>
        </is>
      </c>
      <c r="H518" s="101" t="n"/>
      <c r="I518" s="101" t="n"/>
    </row>
    <row r="519" ht="15.75" customHeight="1" s="198">
      <c r="A519" s="101" t="inlineStr">
        <is>
          <t>Guatemala</t>
        </is>
      </c>
      <c r="B519" s="62">
        <f t="array" ref="B519">INDEX(Countries!$D$2:$D$255, MATCH(A519, Countries!$B$2:$B$255, 0))
</f>
        <v/>
      </c>
      <c r="C519" s="89" t="inlineStr">
        <is>
          <t>Salt marsh</t>
        </is>
      </c>
      <c r="D519" s="54">
        <f t="array" ref="D519">if($C519="Mangrove",index('Mangrove extent'!$A$5:$X$128,match($A519,'Mangrove extent'!$A$5:$A1000,0),match('Mangrove extent'!$B$4,'Mangrove extent'!$A$5:$X$5,0)), if($C519="Seagrass", index('Seagrass extent'!$A$5:$I$257,match($A519,'Seagrass extent'!$A$5:$A1000,0),match('Seagrass extent'!$B$4,'Seagrass extent'!$A$5:$I$5,0)), if($C519="Salt marsh", index('Salt marsh extent'!$A$5:$I$257,match($A519,'Salt marsh extent'!$A$5:$A1000,0),match('Salt marsh extent'!$B$4,'Salt marsh extent'!$A$5:$I$5,0)) )))</f>
        <v/>
      </c>
      <c r="E519" s="54">
        <f t="array" ref="E519">if($C519="Mangrove",index('Mangrove extent'!$A$5:$X1000,match($A519,'Mangrove extent'!$A$5:$A1000,0),match('Mangrove extent'!$C$4,'Mangrove extent'!$A$5:$X$5,0)), if($C519="Seagrass", "NoData", IF($C519="Salt marsh", "NoData")))</f>
        <v/>
      </c>
      <c r="F519" s="54">
        <f t="array" ref="F519">if($C519="Mangrove",index('Mangrove protected area'!$A$5:$AG1000,match($A519,'Mangrove protected area'!$A$5:$A1000,0),match('Mangrove protected area'!$B$4,'Mangrove protected area'!$A$5:$AG$5,0)), "NoData")</f>
        <v/>
      </c>
      <c r="G519" s="101" t="inlineStr">
        <is>
          <t>Salt marsh extent from WCMC</t>
        </is>
      </c>
      <c r="H519" s="101" t="n"/>
      <c r="I519" s="101" t="n"/>
    </row>
    <row r="520" ht="15.75" customHeight="1" s="198">
      <c r="A520" s="101" t="inlineStr">
        <is>
          <t>Guinea</t>
        </is>
      </c>
      <c r="B520" s="62">
        <f t="array" ref="B520">INDEX(Countries!$D$2:$D$255, MATCH(A520, Countries!$B$2:$B$255, 0))
</f>
        <v/>
      </c>
      <c r="C520" s="89" t="inlineStr">
        <is>
          <t>Salt marsh</t>
        </is>
      </c>
      <c r="D520" s="54">
        <f t="array" ref="D520">if($C520="Mangrove",index('Mangrove extent'!$A$5:$X$128,match($A520,'Mangrove extent'!$A$5:$A1000,0),match('Mangrove extent'!$B$4,'Mangrove extent'!$A$5:$X$5,0)), if($C520="Seagrass", index('Seagrass extent'!$A$5:$I$257,match($A520,'Seagrass extent'!$A$5:$A1000,0),match('Seagrass extent'!$B$4,'Seagrass extent'!$A$5:$I$5,0)), if($C520="Salt marsh", index('Salt marsh extent'!$A$5:$I$257,match($A520,'Salt marsh extent'!$A$5:$A1000,0),match('Salt marsh extent'!$B$4,'Salt marsh extent'!$A$5:$I$5,0)) )))</f>
        <v/>
      </c>
      <c r="E520" s="54">
        <f t="array" ref="E520">if($C520="Mangrove",index('Mangrove extent'!$A$5:$X1000,match($A520,'Mangrove extent'!$A$5:$A1000,0),match('Mangrove extent'!$C$4,'Mangrove extent'!$A$5:$X$5,0)), if($C520="Seagrass", "NoData", IF($C520="Salt marsh", "NoData")))</f>
        <v/>
      </c>
      <c r="F520" s="54">
        <f t="array" ref="F520">if($C520="Mangrove",index('Mangrove protected area'!$A$5:$AG1000,match($A520,'Mangrove protected area'!$A$5:$A1000,0),match('Mangrove protected area'!$B$4,'Mangrove protected area'!$A$5:$AG$5,0)), "NoData")</f>
        <v/>
      </c>
      <c r="G520" s="101" t="inlineStr">
        <is>
          <t>Salt marsh extent from WCMC</t>
        </is>
      </c>
      <c r="H520" s="101" t="n"/>
      <c r="I520" s="101" t="n"/>
    </row>
    <row r="521" ht="15.75" customHeight="1" s="198">
      <c r="A521" s="101" t="inlineStr">
        <is>
          <t>Guinea-Bissau</t>
        </is>
      </c>
      <c r="B521" s="62">
        <f t="array" ref="B521">INDEX(Countries!$D$2:$D$255, MATCH(A521, Countries!$B$2:$B$255, 0))
</f>
        <v/>
      </c>
      <c r="C521" s="89" t="inlineStr">
        <is>
          <t>Salt marsh</t>
        </is>
      </c>
      <c r="D521" s="54">
        <f t="array" ref="D521">if($C521="Mangrove",index('Mangrove extent'!$A$5:$X$128,match($A521,'Mangrove extent'!$A$5:$A1000,0),match('Mangrove extent'!$B$4,'Mangrove extent'!$A$5:$X$5,0)), if($C521="Seagrass", index('Seagrass extent'!$A$5:$I$257,match($A521,'Seagrass extent'!$A$5:$A1000,0),match('Seagrass extent'!$B$4,'Seagrass extent'!$A$5:$I$5,0)), if($C521="Salt marsh", index('Salt marsh extent'!$A$5:$I$257,match($A521,'Salt marsh extent'!$A$5:$A1000,0),match('Salt marsh extent'!$B$4,'Salt marsh extent'!$A$5:$I$5,0)) )))</f>
        <v/>
      </c>
      <c r="E521" s="54">
        <f t="array" ref="E521">if($C521="Mangrove",index('Mangrove extent'!$A$5:$X1000,match($A521,'Mangrove extent'!$A$5:$A1000,0),match('Mangrove extent'!$C$4,'Mangrove extent'!$A$5:$X$5,0)), if($C521="Seagrass", "NoData", IF($C521="Salt marsh", "NoData")))</f>
        <v/>
      </c>
      <c r="F521" s="54">
        <f t="array" ref="F521">if($C521="Mangrove",index('Mangrove protected area'!$A$5:$AG1000,match($A521,'Mangrove protected area'!$A$5:$A1000,0),match('Mangrove protected area'!$B$4,'Mangrove protected area'!$A$5:$AG$5,0)), "NoData")</f>
        <v/>
      </c>
      <c r="G521" s="101" t="inlineStr">
        <is>
          <t>Salt marsh extent from WCMC</t>
        </is>
      </c>
      <c r="H521" s="101" t="n"/>
      <c r="I521" s="101" t="n"/>
    </row>
    <row r="522" ht="15.75" customHeight="1" s="198">
      <c r="A522" s="101" t="inlineStr">
        <is>
          <t>Guyana</t>
        </is>
      </c>
      <c r="B522" s="62">
        <f t="array" ref="B522">INDEX(Countries!$D$2:$D$255, MATCH(A522, Countries!$B$2:$B$255, 0))
</f>
        <v/>
      </c>
      <c r="C522" s="89" t="inlineStr">
        <is>
          <t>Salt marsh</t>
        </is>
      </c>
      <c r="D522" s="54">
        <f t="array" ref="D522">if($C522="Mangrove",index('Mangrove extent'!$A$5:$X$128,match($A522,'Mangrove extent'!$A$5:$A1000,0),match('Mangrove extent'!$B$4,'Mangrove extent'!$A$5:$X$5,0)), if($C522="Seagrass", index('Seagrass extent'!$A$5:$I$257,match($A522,'Seagrass extent'!$A$5:$A1000,0),match('Seagrass extent'!$B$4,'Seagrass extent'!$A$5:$I$5,0)), if($C522="Salt marsh", index('Salt marsh extent'!$A$5:$I$257,match($A522,'Salt marsh extent'!$A$5:$A1000,0),match('Salt marsh extent'!$B$4,'Salt marsh extent'!$A$5:$I$5,0)) )))</f>
        <v/>
      </c>
      <c r="E522" s="54">
        <f t="array" ref="E522">if($C522="Mangrove",index('Mangrove extent'!$A$5:$X1000,match($A522,'Mangrove extent'!$A$5:$A1000,0),match('Mangrove extent'!$C$4,'Mangrove extent'!$A$5:$X$5,0)), if($C522="Seagrass", "NoData", IF($C522="Salt marsh", "NoData")))</f>
        <v/>
      </c>
      <c r="F522" s="54">
        <f t="array" ref="F522">if($C522="Mangrove",index('Mangrove protected area'!$A$5:$AG1000,match($A522,'Mangrove protected area'!$A$5:$A1000,0),match('Mangrove protected area'!$B$4,'Mangrove protected area'!$A$5:$AG$5,0)), "NoData")</f>
        <v/>
      </c>
      <c r="G522" s="101" t="inlineStr">
        <is>
          <t>Salt marsh extent from WCMC</t>
        </is>
      </c>
      <c r="H522" s="101" t="n"/>
      <c r="I522" s="101" t="n"/>
    </row>
    <row r="523" ht="15.75" customHeight="1" s="198">
      <c r="A523" s="101" t="inlineStr">
        <is>
          <t>Haiti</t>
        </is>
      </c>
      <c r="B523" s="62">
        <f t="array" ref="B523">INDEX(Countries!$D$2:$D$255, MATCH(A523, Countries!$B$2:$B$255, 0))
</f>
        <v/>
      </c>
      <c r="C523" s="89" t="inlineStr">
        <is>
          <t>Salt marsh</t>
        </is>
      </c>
      <c r="D523" s="54">
        <f t="array" ref="D523">if($C523="Mangrove",index('Mangrove extent'!$A$5:$X$128,match($A523,'Mangrove extent'!$A$5:$A1000,0),match('Mangrove extent'!$B$4,'Mangrove extent'!$A$5:$X$5,0)), if($C523="Seagrass", index('Seagrass extent'!$A$5:$I$257,match($A523,'Seagrass extent'!$A$5:$A1000,0),match('Seagrass extent'!$B$4,'Seagrass extent'!$A$5:$I$5,0)), if($C523="Salt marsh", index('Salt marsh extent'!$A$5:$I$257,match($A523,'Salt marsh extent'!$A$5:$A1000,0),match('Salt marsh extent'!$B$4,'Salt marsh extent'!$A$5:$I$5,0)) )))</f>
        <v/>
      </c>
      <c r="E523" s="54">
        <f t="array" ref="E523">if($C523="Mangrove",index('Mangrove extent'!$A$5:$X1000,match($A523,'Mangrove extent'!$A$5:$A1000,0),match('Mangrove extent'!$C$4,'Mangrove extent'!$A$5:$X$5,0)), if($C523="Seagrass", "NoData", IF($C523="Salt marsh", "NoData")))</f>
        <v/>
      </c>
      <c r="F523" s="54">
        <f t="array" ref="F523">if($C523="Mangrove",index('Mangrove protected area'!$A$5:$AG1000,match($A523,'Mangrove protected area'!$A$5:$A1000,0),match('Mangrove protected area'!$B$4,'Mangrove protected area'!$A$5:$AG$5,0)), "NoData")</f>
        <v/>
      </c>
      <c r="G523" s="101" t="inlineStr">
        <is>
          <t>Salt marsh extent from WCMC</t>
        </is>
      </c>
      <c r="H523" s="101" t="n"/>
      <c r="I523" s="101" t="n"/>
    </row>
    <row r="524" ht="15.75" customHeight="1" s="198">
      <c r="A524" s="101" t="inlineStr">
        <is>
          <t>Honduras</t>
        </is>
      </c>
      <c r="B524" s="62">
        <f t="array" ref="B524">INDEX(Countries!$D$2:$D$255, MATCH(A524, Countries!$B$2:$B$255, 0))
</f>
        <v/>
      </c>
      <c r="C524" s="89" t="inlineStr">
        <is>
          <t>Salt marsh</t>
        </is>
      </c>
      <c r="D524" s="54">
        <f t="array" ref="D524">if($C524="Mangrove",index('Mangrove extent'!$A$5:$X$128,match($A524,'Mangrove extent'!$A$5:$A1000,0),match('Mangrove extent'!$B$4,'Mangrove extent'!$A$5:$X$5,0)), if($C524="Seagrass", index('Seagrass extent'!$A$5:$I$257,match($A524,'Seagrass extent'!$A$5:$A1000,0),match('Seagrass extent'!$B$4,'Seagrass extent'!$A$5:$I$5,0)), if($C524="Salt marsh", index('Salt marsh extent'!$A$5:$I$257,match($A524,'Salt marsh extent'!$A$5:$A1000,0),match('Salt marsh extent'!$B$4,'Salt marsh extent'!$A$5:$I$5,0)) )))</f>
        <v/>
      </c>
      <c r="E524" s="54">
        <f t="array" ref="E524">if($C524="Mangrove",index('Mangrove extent'!$A$5:$X1000,match($A524,'Mangrove extent'!$A$5:$A1000,0),match('Mangrove extent'!$C$4,'Mangrove extent'!$A$5:$X$5,0)), if($C524="Seagrass", "NoData", IF($C524="Salt marsh", "NoData")))</f>
        <v/>
      </c>
      <c r="F524" s="54">
        <f t="array" ref="F524">if($C524="Mangrove",index('Mangrove protected area'!$A$5:$AG1000,match($A524,'Mangrove protected area'!$A$5:$A1000,0),match('Mangrove protected area'!$B$4,'Mangrove protected area'!$A$5:$AG$5,0)), "NoData")</f>
        <v/>
      </c>
      <c r="G524" s="101" t="inlineStr">
        <is>
          <t>Salt marsh extent from WCMC</t>
        </is>
      </c>
      <c r="H524" s="101" t="n"/>
      <c r="I524" s="101" t="n"/>
    </row>
    <row r="525" ht="15.75" customHeight="1" s="198">
      <c r="A525" s="101" t="inlineStr">
        <is>
          <t>Iran (Islamic Republic of)</t>
        </is>
      </c>
      <c r="B525" s="62">
        <f t="array" ref="B525">INDEX(Countries!$D$2:$D$255, MATCH(A525, Countries!$B$2:$B$255, 0))
</f>
        <v/>
      </c>
      <c r="C525" s="89" t="inlineStr">
        <is>
          <t>Salt marsh</t>
        </is>
      </c>
      <c r="D525" s="54">
        <f t="array" ref="D525">if($C525="Mangrove",index('Mangrove extent'!$A$5:$X$128,match($A525,'Mangrove extent'!$A$5:$A1000,0),match('Mangrove extent'!$B$4,'Mangrove extent'!$A$5:$X$5,0)), if($C525="Seagrass", index('Seagrass extent'!$A$5:$I$257,match($A525,'Seagrass extent'!$A$5:$A1000,0),match('Seagrass extent'!$B$4,'Seagrass extent'!$A$5:$I$5,0)), if($C525="Salt marsh", index('Salt marsh extent'!$A$5:$I$257,match($A525,'Salt marsh extent'!$A$5:$A1000,0),match('Salt marsh extent'!$B$4,'Salt marsh extent'!$A$5:$I$5,0)) )))</f>
        <v/>
      </c>
      <c r="E525" s="54">
        <f t="array" ref="E525">if($C525="Mangrove",index('Mangrove extent'!$A$5:$X1000,match($A525,'Mangrove extent'!$A$5:$A1000,0),match('Mangrove extent'!$C$4,'Mangrove extent'!$A$5:$X$5,0)), if($C525="Seagrass", "NoData", IF($C525="Salt marsh", "NoData")))</f>
        <v/>
      </c>
      <c r="F525" s="54">
        <f t="array" ref="F525">if($C525="Mangrove",index('Mangrove protected area'!$A$5:$AG1000,match($A525,'Mangrove protected area'!$A$5:$A1000,0),match('Mangrove protected area'!$B$4,'Mangrove protected area'!$A$5:$AG$5,0)), "NoData")</f>
        <v/>
      </c>
      <c r="G525" s="101" t="inlineStr">
        <is>
          <t>Salt marsh extent from WCMC</t>
        </is>
      </c>
      <c r="H525" s="101" t="n"/>
      <c r="I525" s="101" t="n"/>
    </row>
    <row r="526" ht="15.75" customHeight="1" s="198">
      <c r="A526" s="101" t="inlineStr">
        <is>
          <t>Jamaica</t>
        </is>
      </c>
      <c r="B526" s="62">
        <f t="array" ref="B526">INDEX(Countries!$D$2:$D$255, MATCH(A526, Countries!$B$2:$B$255, 0))
</f>
        <v/>
      </c>
      <c r="C526" s="89" t="inlineStr">
        <is>
          <t>Salt marsh</t>
        </is>
      </c>
      <c r="D526" s="54">
        <f t="array" ref="D526">if($C526="Mangrove",index('Mangrove extent'!$A$5:$X$128,match($A526,'Mangrove extent'!$A$5:$A1000,0),match('Mangrove extent'!$B$4,'Mangrove extent'!$A$5:$X$5,0)), if($C526="Seagrass", index('Seagrass extent'!$A$5:$I$257,match($A526,'Seagrass extent'!$A$5:$A1000,0),match('Seagrass extent'!$B$4,'Seagrass extent'!$A$5:$I$5,0)), if($C526="Salt marsh", index('Salt marsh extent'!$A$5:$I$257,match($A526,'Salt marsh extent'!$A$5:$A1000,0),match('Salt marsh extent'!$B$4,'Salt marsh extent'!$A$5:$I$5,0)) )))</f>
        <v/>
      </c>
      <c r="E526" s="54">
        <f t="array" ref="E526">if($C526="Mangrove",index('Mangrove extent'!$A$5:$X1000,match($A526,'Mangrove extent'!$A$5:$A1000,0),match('Mangrove extent'!$C$4,'Mangrove extent'!$A$5:$X$5,0)), if($C526="Seagrass", "NoData", IF($C526="Salt marsh", "NoData")))</f>
        <v/>
      </c>
      <c r="F526" s="54">
        <f t="array" ref="F526">if($C526="Mangrove",index('Mangrove protected area'!$A$5:$AG1000,match($A526,'Mangrove protected area'!$A$5:$A1000,0),match('Mangrove protected area'!$B$4,'Mangrove protected area'!$A$5:$AG$5,0)), "NoData")</f>
        <v/>
      </c>
      <c r="G526" s="101" t="inlineStr">
        <is>
          <t>Salt marsh extent from WCMC</t>
        </is>
      </c>
      <c r="H526" s="101" t="n"/>
      <c r="I526" s="101" t="n"/>
    </row>
    <row r="527" ht="15.75" customHeight="1" s="198">
      <c r="A527" s="101" t="inlineStr">
        <is>
          <t>Japan</t>
        </is>
      </c>
      <c r="B527" s="62">
        <f t="array" ref="B527">INDEX(Countries!$D$2:$D$255, MATCH(A527, Countries!$B$2:$B$255, 0))
</f>
        <v/>
      </c>
      <c r="C527" s="89" t="inlineStr">
        <is>
          <t>Salt marsh</t>
        </is>
      </c>
      <c r="D527" s="54">
        <f t="array" ref="D527">if($C527="Mangrove",index('Mangrove extent'!$A$5:$X$128,match($A527,'Mangrove extent'!$A$5:$A1000,0),match('Mangrove extent'!$B$4,'Mangrove extent'!$A$5:$X$5,0)), if($C527="Seagrass", index('Seagrass extent'!$A$5:$I$257,match($A527,'Seagrass extent'!$A$5:$A1000,0),match('Seagrass extent'!$B$4,'Seagrass extent'!$A$5:$I$5,0)), if($C527="Salt marsh", index('Salt marsh extent'!$A$5:$I$257,match($A527,'Salt marsh extent'!$A$5:$A1000,0),match('Salt marsh extent'!$B$4,'Salt marsh extent'!$A$5:$I$5,0)) )))</f>
        <v/>
      </c>
      <c r="E527" s="54">
        <f t="array" ref="E527">if($C527="Mangrove",index('Mangrove extent'!$A$5:$X1000,match($A527,'Mangrove extent'!$A$5:$A1000,0),match('Mangrove extent'!$C$4,'Mangrove extent'!$A$5:$X$5,0)), if($C527="Seagrass", "NoData", IF($C527="Salt marsh", "NoData")))</f>
        <v/>
      </c>
      <c r="F527" s="54">
        <f t="array" ref="F527">if($C527="Mangrove",index('Mangrove protected area'!$A$5:$AG1000,match($A527,'Mangrove protected area'!$A$5:$A1000,0),match('Mangrove protected area'!$B$4,'Mangrove protected area'!$A$5:$AG$5,0)), "NoData")</f>
        <v/>
      </c>
      <c r="G527" s="101" t="inlineStr">
        <is>
          <t>Salt marsh extent from WCMC</t>
        </is>
      </c>
      <c r="H527" s="101" t="n"/>
      <c r="I527" s="101" t="n"/>
    </row>
    <row r="528" ht="15.75" customHeight="1" s="198">
      <c r="A528" s="101" t="inlineStr">
        <is>
          <t>Kiribati</t>
        </is>
      </c>
      <c r="B528" s="62">
        <f t="array" ref="B528">INDEX(Countries!$D$2:$D$255, MATCH(A528, Countries!$B$2:$B$255, 0))
</f>
        <v/>
      </c>
      <c r="C528" s="89" t="inlineStr">
        <is>
          <t>Salt marsh</t>
        </is>
      </c>
      <c r="D528" s="54">
        <f t="array" ref="D528">if($C528="Mangrove",index('Mangrove extent'!$A$5:$X$128,match($A528,'Mangrove extent'!$A$5:$A1000,0),match('Mangrove extent'!$B$4,'Mangrove extent'!$A$5:$X$5,0)), if($C528="Seagrass", index('Seagrass extent'!$A$5:$I$257,match($A528,'Seagrass extent'!$A$5:$A1000,0),match('Seagrass extent'!$B$4,'Seagrass extent'!$A$5:$I$5,0)), if($C528="Salt marsh", index('Salt marsh extent'!$A$5:$I$257,match($A528,'Salt marsh extent'!$A$5:$A1000,0),match('Salt marsh extent'!$B$4,'Salt marsh extent'!$A$5:$I$5,0)) )))</f>
        <v/>
      </c>
      <c r="E528" s="54">
        <f t="array" ref="E528">if($C528="Mangrove",index('Mangrove extent'!$A$5:$X1000,match($A528,'Mangrove extent'!$A$5:$A1000,0),match('Mangrove extent'!$C$4,'Mangrove extent'!$A$5:$X$5,0)), if($C528="Seagrass", "NoData", IF($C528="Salt marsh", "NoData")))</f>
        <v/>
      </c>
      <c r="F528" s="54">
        <f t="array" ref="F528">if($C528="Mangrove",index('Mangrove protected area'!$A$5:$AG1000,match($A528,'Mangrove protected area'!$A$5:$A1000,0),match('Mangrove protected area'!$B$4,'Mangrove protected area'!$A$5:$AG$5,0)), "NoData")</f>
        <v/>
      </c>
      <c r="G528" s="101" t="inlineStr">
        <is>
          <t>Salt marsh extent from WCMC</t>
        </is>
      </c>
      <c r="H528" s="101" t="n"/>
      <c r="I528" s="101" t="n"/>
    </row>
    <row r="529" ht="15.75" customHeight="1" s="198">
      <c r="A529" s="101" t="inlineStr">
        <is>
          <t>Liberia</t>
        </is>
      </c>
      <c r="B529" s="62">
        <f t="array" ref="B529">INDEX(Countries!$D$2:$D$255, MATCH(A529, Countries!$B$2:$B$255, 0))
</f>
        <v/>
      </c>
      <c r="C529" s="89" t="inlineStr">
        <is>
          <t>Salt marsh</t>
        </is>
      </c>
      <c r="D529" s="54">
        <f t="array" ref="D529">if($C529="Mangrove",index('Mangrove extent'!$A$5:$X$128,match($A529,'Mangrove extent'!$A$5:$A1000,0),match('Mangrove extent'!$B$4,'Mangrove extent'!$A$5:$X$5,0)), if($C529="Seagrass", index('Seagrass extent'!$A$5:$I$257,match($A529,'Seagrass extent'!$A$5:$A1000,0),match('Seagrass extent'!$B$4,'Seagrass extent'!$A$5:$I$5,0)), if($C529="Salt marsh", index('Salt marsh extent'!$A$5:$I$257,match($A529,'Salt marsh extent'!$A$5:$A1000,0),match('Salt marsh extent'!$B$4,'Salt marsh extent'!$A$5:$I$5,0)) )))</f>
        <v/>
      </c>
      <c r="E529" s="54">
        <f t="array" ref="E529">if($C529="Mangrove",index('Mangrove extent'!$A$5:$X1000,match($A529,'Mangrove extent'!$A$5:$A1000,0),match('Mangrove extent'!$C$4,'Mangrove extent'!$A$5:$X$5,0)), if($C529="Seagrass", "NoData", IF($C529="Salt marsh", "NoData")))</f>
        <v/>
      </c>
      <c r="F529" s="54">
        <f t="array" ref="F529">if($C529="Mangrove",index('Mangrove protected area'!$A$5:$AG1000,match($A529,'Mangrove protected area'!$A$5:$A1000,0),match('Mangrove protected area'!$B$4,'Mangrove protected area'!$A$5:$AG$5,0)), "NoData")</f>
        <v/>
      </c>
      <c r="G529" s="101" t="inlineStr">
        <is>
          <t>Salt marsh extent from WCMC</t>
        </is>
      </c>
      <c r="H529" s="101" t="n"/>
      <c r="I529" s="101" t="n"/>
    </row>
    <row r="530" ht="15.75" customHeight="1" s="198">
      <c r="A530" s="101" t="inlineStr">
        <is>
          <t>Madagascar</t>
        </is>
      </c>
      <c r="B530" s="62">
        <f t="array" ref="B530">INDEX(Countries!$D$2:$D$255, MATCH(A530, Countries!$B$2:$B$255, 0))
</f>
        <v/>
      </c>
      <c r="C530" s="89" t="inlineStr">
        <is>
          <t>Salt marsh</t>
        </is>
      </c>
      <c r="D530" s="54">
        <f t="array" ref="D530">if($C530="Mangrove",index('Mangrove extent'!$A$5:$X$128,match($A530,'Mangrove extent'!$A$5:$A1000,0),match('Mangrove extent'!$B$4,'Mangrove extent'!$A$5:$X$5,0)), if($C530="Seagrass", index('Seagrass extent'!$A$5:$I$257,match($A530,'Seagrass extent'!$A$5:$A1000,0),match('Seagrass extent'!$B$4,'Seagrass extent'!$A$5:$I$5,0)), if($C530="Salt marsh", index('Salt marsh extent'!$A$5:$I$257,match($A530,'Salt marsh extent'!$A$5:$A1000,0),match('Salt marsh extent'!$B$4,'Salt marsh extent'!$A$5:$I$5,0)) )))</f>
        <v/>
      </c>
      <c r="E530" s="54">
        <f t="array" ref="E530">if($C530="Mangrove",index('Mangrove extent'!$A$5:$X1000,match($A530,'Mangrove extent'!$A$5:$A1000,0),match('Mangrove extent'!$C$4,'Mangrove extent'!$A$5:$X$5,0)), if($C530="Seagrass", "NoData", IF($C530="Salt marsh", "NoData")))</f>
        <v/>
      </c>
      <c r="F530" s="54">
        <f t="array" ref="F530">if($C530="Mangrove",index('Mangrove protected area'!$A$5:$AG1000,match($A530,'Mangrove protected area'!$A$5:$A1000,0),match('Mangrove protected area'!$B$4,'Mangrove protected area'!$A$5:$AG$5,0)), "NoData")</f>
        <v/>
      </c>
      <c r="G530" s="101" t="inlineStr">
        <is>
          <t>Salt marsh extent from WCMC</t>
        </is>
      </c>
      <c r="H530" s="101" t="n"/>
      <c r="I530" s="101" t="n"/>
    </row>
    <row r="531" ht="15.75" customHeight="1" s="198">
      <c r="A531" s="101" t="inlineStr">
        <is>
          <t>Malaysia</t>
        </is>
      </c>
      <c r="B531" s="62">
        <f t="array" ref="B531">INDEX(Countries!$D$2:$D$255, MATCH(A531, Countries!$B$2:$B$255, 0))
</f>
        <v/>
      </c>
      <c r="C531" s="89" t="inlineStr">
        <is>
          <t>Salt marsh</t>
        </is>
      </c>
      <c r="D531" s="54">
        <f t="array" ref="D531">if($C531="Mangrove",index('Mangrove extent'!$A$5:$X$128,match($A531,'Mangrove extent'!$A$5:$A1000,0),match('Mangrove extent'!$B$4,'Mangrove extent'!$A$5:$X$5,0)), if($C531="Seagrass", index('Seagrass extent'!$A$5:$I$257,match($A531,'Seagrass extent'!$A$5:$A1000,0),match('Seagrass extent'!$B$4,'Seagrass extent'!$A$5:$I$5,0)), if($C531="Salt marsh", index('Salt marsh extent'!$A$5:$I$257,match($A531,'Salt marsh extent'!$A$5:$A1000,0),match('Salt marsh extent'!$B$4,'Salt marsh extent'!$A$5:$I$5,0)) )))</f>
        <v/>
      </c>
      <c r="E531" s="54">
        <f t="array" ref="E531">if($C531="Mangrove",index('Mangrove extent'!$A$5:$X1000,match($A531,'Mangrove extent'!$A$5:$A1000,0),match('Mangrove extent'!$C$4,'Mangrove extent'!$A$5:$X$5,0)), if($C531="Seagrass", "NoData", IF($C531="Salt marsh", "NoData")))</f>
        <v/>
      </c>
      <c r="F531" s="54">
        <f t="array" ref="F531">if($C531="Mangrove",index('Mangrove protected area'!$A$5:$AG1000,match($A531,'Mangrove protected area'!$A$5:$A1000,0),match('Mangrove protected area'!$B$4,'Mangrove protected area'!$A$5:$AG$5,0)), "NoData")</f>
        <v/>
      </c>
      <c r="G531" s="101" t="inlineStr">
        <is>
          <t>Salt marsh extent from WCMC</t>
        </is>
      </c>
      <c r="H531" s="101" t="n"/>
      <c r="I531" s="101" t="n"/>
    </row>
    <row r="532" ht="15.75" customHeight="1" s="198">
      <c r="A532" s="101" t="inlineStr">
        <is>
          <t>Maldives</t>
        </is>
      </c>
      <c r="B532" s="62">
        <f t="array" ref="B532">INDEX(Countries!$D$2:$D$255, MATCH(A532, Countries!$B$2:$B$255, 0))
</f>
        <v/>
      </c>
      <c r="C532" s="89" t="inlineStr">
        <is>
          <t>Salt marsh</t>
        </is>
      </c>
      <c r="D532" s="54">
        <f t="array" ref="D532">if($C532="Mangrove",index('Mangrove extent'!$A$5:$X$128,match($A532,'Mangrove extent'!$A$5:$A1000,0),match('Mangrove extent'!$B$4,'Mangrove extent'!$A$5:$X$5,0)), if($C532="Seagrass", index('Seagrass extent'!$A$5:$I$257,match($A532,'Seagrass extent'!$A$5:$A1000,0),match('Seagrass extent'!$B$4,'Seagrass extent'!$A$5:$I$5,0)), if($C532="Salt marsh", index('Salt marsh extent'!$A$5:$I$257,match($A532,'Salt marsh extent'!$A$5:$A1000,0),match('Salt marsh extent'!$B$4,'Salt marsh extent'!$A$5:$I$5,0)) )))</f>
        <v/>
      </c>
      <c r="E532" s="54">
        <f t="array" ref="E532">if($C532="Mangrove",index('Mangrove extent'!$A$5:$X1000,match($A532,'Mangrove extent'!$A$5:$A1000,0),match('Mangrove extent'!$C$4,'Mangrove extent'!$A$5:$X$5,0)), if($C532="Seagrass", "NoData", IF($C532="Salt marsh", "NoData")))</f>
        <v/>
      </c>
      <c r="F532" s="54">
        <f t="array" ref="F532">if($C532="Mangrove",index('Mangrove protected area'!$A$5:$AG1000,match($A532,'Mangrove protected area'!$A$5:$A1000,0),match('Mangrove protected area'!$B$4,'Mangrove protected area'!$A$5:$AG$5,0)), "NoData")</f>
        <v/>
      </c>
      <c r="G532" s="101" t="inlineStr">
        <is>
          <t>Salt marsh extent from WCMC</t>
        </is>
      </c>
      <c r="H532" s="101" t="n"/>
      <c r="I532" s="101" t="n"/>
    </row>
    <row r="533" ht="15.75" customHeight="1" s="198">
      <c r="A533" s="101" t="inlineStr">
        <is>
          <t>Marshall Islands</t>
        </is>
      </c>
      <c r="B533" s="62">
        <f t="array" ref="B533">INDEX(Countries!$D$2:$D$255, MATCH(A533, Countries!$B$2:$B$255, 0))
</f>
        <v/>
      </c>
      <c r="C533" s="89" t="inlineStr">
        <is>
          <t>Salt marsh</t>
        </is>
      </c>
      <c r="D533" s="54">
        <f t="array" ref="D533">if($C533="Mangrove",index('Mangrove extent'!$A$5:$X$128,match($A533,'Mangrove extent'!$A$5:$A1000,0),match('Mangrove extent'!$B$4,'Mangrove extent'!$A$5:$X$5,0)), if($C533="Seagrass", index('Seagrass extent'!$A$5:$I$257,match($A533,'Seagrass extent'!$A$5:$A1000,0),match('Seagrass extent'!$B$4,'Seagrass extent'!$A$5:$I$5,0)), if($C533="Salt marsh", index('Salt marsh extent'!$A$5:$I$257,match($A533,'Salt marsh extent'!$A$5:$A1000,0),match('Salt marsh extent'!$B$4,'Salt marsh extent'!$A$5:$I$5,0)) )))</f>
        <v/>
      </c>
      <c r="E533" s="54">
        <f t="array" ref="E533">if($C533="Mangrove",index('Mangrove extent'!$A$5:$X1000,match($A533,'Mangrove extent'!$A$5:$A1000,0),match('Mangrove extent'!$C$4,'Mangrove extent'!$A$5:$X$5,0)), if($C533="Seagrass", "NoData", IF($C533="Salt marsh", "NoData")))</f>
        <v/>
      </c>
      <c r="F533" s="54">
        <f t="array" ref="F533">if($C533="Mangrove",index('Mangrove protected area'!$A$5:$AG1000,match($A533,'Mangrove protected area'!$A$5:$A1000,0),match('Mangrove protected area'!$B$4,'Mangrove protected area'!$A$5:$AG$5,0)), "NoData")</f>
        <v/>
      </c>
      <c r="G533" s="101" t="inlineStr">
        <is>
          <t>Salt marsh extent from WCMC</t>
        </is>
      </c>
      <c r="H533" s="101" t="n"/>
      <c r="I533" s="101" t="n"/>
    </row>
    <row r="534" ht="15.75" customHeight="1" s="198">
      <c r="A534" s="101" t="inlineStr">
        <is>
          <t>Martinique</t>
        </is>
      </c>
      <c r="B534" s="62">
        <f t="array" ref="B534">INDEX(Countries!$D$2:$D$255, MATCH(A534, Countries!$B$2:$B$255, 0))
</f>
        <v/>
      </c>
      <c r="C534" s="89" t="inlineStr">
        <is>
          <t>Salt marsh</t>
        </is>
      </c>
      <c r="D534" s="54">
        <f t="array" ref="D534">if($C534="Mangrove",index('Mangrove extent'!$A$5:$X$128,match($A534,'Mangrove extent'!$A$5:$A1000,0),match('Mangrove extent'!$B$4,'Mangrove extent'!$A$5:$X$5,0)), if($C534="Seagrass", index('Seagrass extent'!$A$5:$I$257,match($A534,'Seagrass extent'!$A$5:$A1000,0),match('Seagrass extent'!$B$4,'Seagrass extent'!$A$5:$I$5,0)), if($C534="Salt marsh", index('Salt marsh extent'!$A$5:$I$257,match($A534,'Salt marsh extent'!$A$5:$A1000,0),match('Salt marsh extent'!$B$4,'Salt marsh extent'!$A$5:$I$5,0)) )))</f>
        <v/>
      </c>
      <c r="E534" s="54">
        <f t="array" ref="E534">if($C534="Mangrove",index('Mangrove extent'!$A$5:$X1000,match($A534,'Mangrove extent'!$A$5:$A1000,0),match('Mangrove extent'!$C$4,'Mangrove extent'!$A$5:$X$5,0)), if($C534="Seagrass", "NoData", IF($C534="Salt marsh", "NoData")))</f>
        <v/>
      </c>
      <c r="F534" s="54">
        <f t="array" ref="F534">if($C534="Mangrove",index('Mangrove protected area'!$A$5:$AG1000,match($A534,'Mangrove protected area'!$A$5:$A1000,0),match('Mangrove protected area'!$B$4,'Mangrove protected area'!$A$5:$AG$5,0)), "NoData")</f>
        <v/>
      </c>
      <c r="G534" s="101" t="inlineStr">
        <is>
          <t>Salt marsh extent from WCMC</t>
        </is>
      </c>
      <c r="H534" s="101" t="n"/>
      <c r="I534" s="101" t="n"/>
    </row>
    <row r="535" ht="15.75" customHeight="1" s="198">
      <c r="A535" s="101" t="inlineStr">
        <is>
          <t>Mauritania</t>
        </is>
      </c>
      <c r="B535" s="62">
        <f t="array" ref="B535">INDEX(Countries!$D$2:$D$255, MATCH(A535, Countries!$B$2:$B$255, 0))
</f>
        <v/>
      </c>
      <c r="C535" s="89" t="inlineStr">
        <is>
          <t>Salt marsh</t>
        </is>
      </c>
      <c r="D535" s="54">
        <f t="array" ref="D535">if($C535="Mangrove",index('Mangrove extent'!$A$5:$X$128,match($A535,'Mangrove extent'!$A$5:$A1000,0),match('Mangrove extent'!$B$4,'Mangrove extent'!$A$5:$X$5,0)), if($C535="Seagrass", index('Seagrass extent'!$A$5:$I$257,match($A535,'Seagrass extent'!$A$5:$A1000,0),match('Seagrass extent'!$B$4,'Seagrass extent'!$A$5:$I$5,0)), if($C535="Salt marsh", index('Salt marsh extent'!$A$5:$I$257,match($A535,'Salt marsh extent'!$A$5:$A1000,0),match('Salt marsh extent'!$B$4,'Salt marsh extent'!$A$5:$I$5,0)) )))</f>
        <v/>
      </c>
      <c r="E535" s="54">
        <f t="array" ref="E535">if($C535="Mangrove",index('Mangrove extent'!$A$5:$X1000,match($A535,'Mangrove extent'!$A$5:$A1000,0),match('Mangrove extent'!$C$4,'Mangrove extent'!$A$5:$X$5,0)), if($C535="Seagrass", "NoData", IF($C535="Salt marsh", "NoData")))</f>
        <v/>
      </c>
      <c r="F535" s="54">
        <f t="array" ref="F535">if($C535="Mangrove",index('Mangrove protected area'!$A$5:$AG1000,match($A535,'Mangrove protected area'!$A$5:$A1000,0),match('Mangrove protected area'!$B$4,'Mangrove protected area'!$A$5:$AG$5,0)), "NoData")</f>
        <v/>
      </c>
      <c r="G535" s="101" t="inlineStr">
        <is>
          <t>Salt marsh extent from WCMC</t>
        </is>
      </c>
      <c r="H535" s="101" t="n"/>
      <c r="I535" s="101" t="n"/>
    </row>
    <row r="536" ht="15.75" customHeight="1" s="198">
      <c r="A536" s="101" t="inlineStr">
        <is>
          <t>Mauritius</t>
        </is>
      </c>
      <c r="B536" s="62">
        <f t="array" ref="B536">INDEX(Countries!$D$2:$D$255, MATCH(A536, Countries!$B$2:$B$255, 0))
</f>
        <v/>
      </c>
      <c r="C536" s="89" t="inlineStr">
        <is>
          <t>Salt marsh</t>
        </is>
      </c>
      <c r="D536" s="54">
        <f t="array" ref="D536">if($C536="Mangrove",index('Mangrove extent'!$A$5:$X$128,match($A536,'Mangrove extent'!$A$5:$A1000,0),match('Mangrove extent'!$B$4,'Mangrove extent'!$A$5:$X$5,0)), if($C536="Seagrass", index('Seagrass extent'!$A$5:$I$257,match($A536,'Seagrass extent'!$A$5:$A1000,0),match('Seagrass extent'!$B$4,'Seagrass extent'!$A$5:$I$5,0)), if($C536="Salt marsh", index('Salt marsh extent'!$A$5:$I$257,match($A536,'Salt marsh extent'!$A$5:$A1000,0),match('Salt marsh extent'!$B$4,'Salt marsh extent'!$A$5:$I$5,0)) )))</f>
        <v/>
      </c>
      <c r="E536" s="54">
        <f t="array" ref="E536">if($C536="Mangrove",index('Mangrove extent'!$A$5:$X1000,match($A536,'Mangrove extent'!$A$5:$A1000,0),match('Mangrove extent'!$C$4,'Mangrove extent'!$A$5:$X$5,0)), if($C536="Seagrass", "NoData", IF($C536="Salt marsh", "NoData")))</f>
        <v/>
      </c>
      <c r="F536" s="54">
        <f t="array" ref="F536">if($C536="Mangrove",index('Mangrove protected area'!$A$5:$AG1000,match($A536,'Mangrove protected area'!$A$5:$A1000,0),match('Mangrove protected area'!$B$4,'Mangrove protected area'!$A$5:$AG$5,0)), "NoData")</f>
        <v/>
      </c>
      <c r="G536" s="101" t="inlineStr">
        <is>
          <t>Salt marsh extent from WCMC</t>
        </is>
      </c>
      <c r="H536" s="101" t="n"/>
      <c r="I536" s="101" t="n"/>
    </row>
    <row r="537" ht="15.75" customHeight="1" s="198">
      <c r="A537" s="101" t="inlineStr">
        <is>
          <t>Mayotte</t>
        </is>
      </c>
      <c r="B537" s="62">
        <f t="array" ref="B537">INDEX(Countries!$D$2:$D$255, MATCH(A537, Countries!$B$2:$B$255, 0))
</f>
        <v/>
      </c>
      <c r="C537" s="89" t="inlineStr">
        <is>
          <t>Salt marsh</t>
        </is>
      </c>
      <c r="D537" s="54">
        <f t="array" ref="D537">if($C537="Mangrove",index('Mangrove extent'!$A$5:$X$128,match($A537,'Mangrove extent'!$A$5:$A1000,0),match('Mangrove extent'!$B$4,'Mangrove extent'!$A$5:$X$5,0)), if($C537="Seagrass", index('Seagrass extent'!$A$5:$I$257,match($A537,'Seagrass extent'!$A$5:$A1000,0),match('Seagrass extent'!$B$4,'Seagrass extent'!$A$5:$I$5,0)), if($C537="Salt marsh", index('Salt marsh extent'!$A$5:$I$257,match($A537,'Salt marsh extent'!$A$5:$A1000,0),match('Salt marsh extent'!$B$4,'Salt marsh extent'!$A$5:$I$5,0)) )))</f>
        <v/>
      </c>
      <c r="E537" s="54">
        <f t="array" ref="E537">if($C537="Mangrove",index('Mangrove extent'!$A$5:$X1000,match($A537,'Mangrove extent'!$A$5:$A1000,0),match('Mangrove extent'!$C$4,'Mangrove extent'!$A$5:$X$5,0)), if($C537="Seagrass", "NoData", IF($C537="Salt marsh", "NoData")))</f>
        <v/>
      </c>
      <c r="F537" s="54">
        <f t="array" ref="F537">if($C537="Mangrove",index('Mangrove protected area'!$A$5:$AG1000,match($A537,'Mangrove protected area'!$A$5:$A1000,0),match('Mangrove protected area'!$B$4,'Mangrove protected area'!$A$5:$AG$5,0)), "NoData")</f>
        <v/>
      </c>
      <c r="G537" s="101" t="inlineStr">
        <is>
          <t>Salt marsh extent from WCMC</t>
        </is>
      </c>
      <c r="H537" s="101" t="n"/>
      <c r="I537" s="101" t="n"/>
    </row>
    <row r="538" ht="15.75" customHeight="1" s="198">
      <c r="A538" s="101" t="inlineStr">
        <is>
          <t>Micronesia (Federated States of)</t>
        </is>
      </c>
      <c r="B538" s="62">
        <f t="array" ref="B538">INDEX(Countries!$D$2:$D$255, MATCH(A538, Countries!$B$2:$B$255, 0))
</f>
        <v/>
      </c>
      <c r="C538" s="89" t="inlineStr">
        <is>
          <t>Salt marsh</t>
        </is>
      </c>
      <c r="D538" s="54">
        <f t="array" ref="D538">if($C538="Mangrove",index('Mangrove extent'!$A$5:$X$128,match($A538,'Mangrove extent'!$A$5:$A1000,0),match('Mangrove extent'!$B$4,'Mangrove extent'!$A$5:$X$5,0)), if($C538="Seagrass", index('Seagrass extent'!$A$5:$I$257,match($A538,'Seagrass extent'!$A$5:$A1000,0),match('Seagrass extent'!$B$4,'Seagrass extent'!$A$5:$I$5,0)), if($C538="Salt marsh", index('Salt marsh extent'!$A$5:$I$257,match($A538,'Salt marsh extent'!$A$5:$A1000,0),match('Salt marsh extent'!$B$4,'Salt marsh extent'!$A$5:$I$5,0)) )))</f>
        <v/>
      </c>
      <c r="E538" s="54">
        <f t="array" ref="E538">if($C538="Mangrove",index('Mangrove extent'!$A$5:$X1000,match($A538,'Mangrove extent'!$A$5:$A1000,0),match('Mangrove extent'!$C$4,'Mangrove extent'!$A$5:$X$5,0)), if($C538="Seagrass", "NoData", IF($C538="Salt marsh", "NoData")))</f>
        <v/>
      </c>
      <c r="F538" s="54">
        <f t="array" ref="F538">if($C538="Mangrove",index('Mangrove protected area'!$A$5:$AG1000,match($A538,'Mangrove protected area'!$A$5:$A1000,0),match('Mangrove protected area'!$B$4,'Mangrove protected area'!$A$5:$AG$5,0)), "NoData")</f>
        <v/>
      </c>
      <c r="G538" s="101" t="inlineStr">
        <is>
          <t>Salt marsh extent from WCMC</t>
        </is>
      </c>
      <c r="H538" s="101" t="n"/>
      <c r="I538" s="101" t="n"/>
    </row>
    <row r="539" ht="15.75" customHeight="1" s="198">
      <c r="A539" s="101" t="inlineStr">
        <is>
          <t>Mozambique</t>
        </is>
      </c>
      <c r="B539" s="62">
        <f t="array" ref="B539">INDEX(Countries!$D$2:$D$255, MATCH(A539, Countries!$B$2:$B$255, 0))
</f>
        <v/>
      </c>
      <c r="C539" s="89" t="inlineStr">
        <is>
          <t>Salt marsh</t>
        </is>
      </c>
      <c r="D539" s="54">
        <f t="array" ref="D539">if($C539="Mangrove",index('Mangrove extent'!$A$5:$X$128,match($A539,'Mangrove extent'!$A$5:$A1000,0),match('Mangrove extent'!$B$4,'Mangrove extent'!$A$5:$X$5,0)), if($C539="Seagrass", index('Seagrass extent'!$A$5:$I$257,match($A539,'Seagrass extent'!$A$5:$A1000,0),match('Seagrass extent'!$B$4,'Seagrass extent'!$A$5:$I$5,0)), if($C539="Salt marsh", index('Salt marsh extent'!$A$5:$I$257,match($A539,'Salt marsh extent'!$A$5:$A1000,0),match('Salt marsh extent'!$B$4,'Salt marsh extent'!$A$5:$I$5,0)) )))</f>
        <v/>
      </c>
      <c r="E539" s="54">
        <f t="array" ref="E539">if($C539="Mangrove",index('Mangrove extent'!$A$5:$X1000,match($A539,'Mangrove extent'!$A$5:$A1000,0),match('Mangrove extent'!$C$4,'Mangrove extent'!$A$5:$X$5,0)), if($C539="Seagrass", "NoData", IF($C539="Salt marsh", "NoData")))</f>
        <v/>
      </c>
      <c r="F539" s="54">
        <f t="array" ref="F539">if($C539="Mangrove",index('Mangrove protected area'!$A$5:$AG1000,match($A539,'Mangrove protected area'!$A$5:$A1000,0),match('Mangrove protected area'!$B$4,'Mangrove protected area'!$A$5:$AG$5,0)), "NoData")</f>
        <v/>
      </c>
      <c r="G539" s="101" t="inlineStr">
        <is>
          <t>Salt marsh extent from WCMC</t>
        </is>
      </c>
      <c r="H539" s="101" t="n"/>
      <c r="I539" s="101" t="n"/>
    </row>
    <row r="540" ht="15.75" customHeight="1" s="198">
      <c r="A540" s="101" t="inlineStr">
        <is>
          <t>Myanmar</t>
        </is>
      </c>
      <c r="B540" s="62">
        <f t="array" ref="B540">INDEX(Countries!$D$2:$D$255, MATCH(A540, Countries!$B$2:$B$255, 0))
</f>
        <v/>
      </c>
      <c r="C540" s="89" t="inlineStr">
        <is>
          <t>Salt marsh</t>
        </is>
      </c>
      <c r="D540" s="54">
        <f t="array" ref="D540">if($C540="Mangrove",index('Mangrove extent'!$A$5:$X$128,match($A540,'Mangrove extent'!$A$5:$A1000,0),match('Mangrove extent'!$B$4,'Mangrove extent'!$A$5:$X$5,0)), if($C540="Seagrass", index('Seagrass extent'!$A$5:$I$257,match($A540,'Seagrass extent'!$A$5:$A1000,0),match('Seagrass extent'!$B$4,'Seagrass extent'!$A$5:$I$5,0)), if($C540="Salt marsh", index('Salt marsh extent'!$A$5:$I$257,match($A540,'Salt marsh extent'!$A$5:$A1000,0),match('Salt marsh extent'!$B$4,'Salt marsh extent'!$A$5:$I$5,0)) )))</f>
        <v/>
      </c>
      <c r="E540" s="54">
        <f t="array" ref="E540">if($C540="Mangrove",index('Mangrove extent'!$A$5:$X1000,match($A540,'Mangrove extent'!$A$5:$A1000,0),match('Mangrove extent'!$C$4,'Mangrove extent'!$A$5:$X$5,0)), if($C540="Seagrass", "NoData", IF($C540="Salt marsh", "NoData")))</f>
        <v/>
      </c>
      <c r="F540" s="54">
        <f t="array" ref="F540">if($C540="Mangrove",index('Mangrove protected area'!$A$5:$AG1000,match($A540,'Mangrove protected area'!$A$5:$A1000,0),match('Mangrove protected area'!$B$4,'Mangrove protected area'!$A$5:$AG$5,0)), "NoData")</f>
        <v/>
      </c>
      <c r="G540" s="101" t="inlineStr">
        <is>
          <t>Salt marsh extent from WCMC</t>
        </is>
      </c>
      <c r="H540" s="101" t="n"/>
      <c r="I540" s="101" t="n"/>
    </row>
    <row r="541" ht="15.75" customHeight="1" s="198">
      <c r="A541" s="101" t="inlineStr">
        <is>
          <t>New Caledonia</t>
        </is>
      </c>
      <c r="B541" s="62">
        <f t="array" ref="B541">INDEX(Countries!$D$2:$D$255, MATCH(A541, Countries!$B$2:$B$255, 0))
</f>
        <v/>
      </c>
      <c r="C541" s="89" t="inlineStr">
        <is>
          <t>Salt marsh</t>
        </is>
      </c>
      <c r="D541" s="54">
        <f t="array" ref="D541">if($C541="Mangrove",index('Mangrove extent'!$A$5:$X$128,match($A541,'Mangrove extent'!$A$5:$A1000,0),match('Mangrove extent'!$B$4,'Mangrove extent'!$A$5:$X$5,0)), if($C541="Seagrass", index('Seagrass extent'!$A$5:$I$257,match($A541,'Seagrass extent'!$A$5:$A1000,0),match('Seagrass extent'!$B$4,'Seagrass extent'!$A$5:$I$5,0)), if($C541="Salt marsh", index('Salt marsh extent'!$A$5:$I$257,match($A541,'Salt marsh extent'!$A$5:$A1000,0),match('Salt marsh extent'!$B$4,'Salt marsh extent'!$A$5:$I$5,0)) )))</f>
        <v/>
      </c>
      <c r="E541" s="54">
        <f t="array" ref="E541">if($C541="Mangrove",index('Mangrove extent'!$A$5:$X1000,match($A541,'Mangrove extent'!$A$5:$A1000,0),match('Mangrove extent'!$C$4,'Mangrove extent'!$A$5:$X$5,0)), if($C541="Seagrass", "NoData", IF($C541="Salt marsh", "NoData")))</f>
        <v/>
      </c>
      <c r="F541" s="54">
        <f t="array" ref="F541">if($C541="Mangrove",index('Mangrove protected area'!$A$5:$AG1000,match($A541,'Mangrove protected area'!$A$5:$A1000,0),match('Mangrove protected area'!$B$4,'Mangrove protected area'!$A$5:$AG$5,0)), "NoData")</f>
        <v/>
      </c>
      <c r="G541" s="101" t="inlineStr">
        <is>
          <t>Salt marsh extent from WCMC</t>
        </is>
      </c>
      <c r="H541" s="101" t="n"/>
      <c r="I541" s="101" t="n"/>
    </row>
    <row r="542" ht="15.75" customHeight="1" s="198">
      <c r="A542" s="101" t="inlineStr">
        <is>
          <t>New Zealand</t>
        </is>
      </c>
      <c r="B542" s="62">
        <f t="array" ref="B542">INDEX(Countries!$D$2:$D$255, MATCH(A542, Countries!$B$2:$B$255, 0))
</f>
        <v/>
      </c>
      <c r="C542" s="89" t="inlineStr">
        <is>
          <t>Salt marsh</t>
        </is>
      </c>
      <c r="D542" s="54">
        <f t="array" ref="D542">if($C542="Mangrove",index('Mangrove extent'!$A$5:$X$128,match($A542,'Mangrove extent'!$A$5:$A1000,0),match('Mangrove extent'!$B$4,'Mangrove extent'!$A$5:$X$5,0)), if($C542="Seagrass", index('Seagrass extent'!$A$5:$I$257,match($A542,'Seagrass extent'!$A$5:$A1000,0),match('Seagrass extent'!$B$4,'Seagrass extent'!$A$5:$I$5,0)), if($C542="Salt marsh", index('Salt marsh extent'!$A$5:$I$257,match($A542,'Salt marsh extent'!$A$5:$A1000,0),match('Salt marsh extent'!$B$4,'Salt marsh extent'!$A$5:$I$5,0)) )))</f>
        <v/>
      </c>
      <c r="E542" s="54">
        <f t="array" ref="E542">if($C542="Mangrove",index('Mangrove extent'!$A$5:$X1000,match($A542,'Mangrove extent'!$A$5:$A1000,0),match('Mangrove extent'!$C$4,'Mangrove extent'!$A$5:$X$5,0)), if($C542="Seagrass", "NoData", IF($C542="Salt marsh", "NoData")))</f>
        <v/>
      </c>
      <c r="F542" s="54">
        <f t="array" ref="F542">if($C542="Mangrove",index('Mangrove protected area'!$A$5:$AG1000,match($A542,'Mangrove protected area'!$A$5:$A1000,0),match('Mangrove protected area'!$B$4,'Mangrove protected area'!$A$5:$AG$5,0)), "NoData")</f>
        <v/>
      </c>
      <c r="G542" s="101" t="inlineStr">
        <is>
          <t>Salt marsh extent from WCMC</t>
        </is>
      </c>
      <c r="H542" s="101" t="n"/>
      <c r="I542" s="101" t="n"/>
    </row>
    <row r="543" ht="15.75" customHeight="1" s="198">
      <c r="A543" s="101" t="inlineStr">
        <is>
          <t>Nicaragua</t>
        </is>
      </c>
      <c r="B543" s="62">
        <f t="array" ref="B543">INDEX(Countries!$D$2:$D$255, MATCH(A543, Countries!$B$2:$B$255, 0))
</f>
        <v/>
      </c>
      <c r="C543" s="89" t="inlineStr">
        <is>
          <t>Salt marsh</t>
        </is>
      </c>
      <c r="D543" s="54">
        <f t="array" ref="D543">if($C543="Mangrove",index('Mangrove extent'!$A$5:$X$128,match($A543,'Mangrove extent'!$A$5:$A1000,0),match('Mangrove extent'!$B$4,'Mangrove extent'!$A$5:$X$5,0)), if($C543="Seagrass", index('Seagrass extent'!$A$5:$I$257,match($A543,'Seagrass extent'!$A$5:$A1000,0),match('Seagrass extent'!$B$4,'Seagrass extent'!$A$5:$I$5,0)), if($C543="Salt marsh", index('Salt marsh extent'!$A$5:$I$257,match($A543,'Salt marsh extent'!$A$5:$A1000,0),match('Salt marsh extent'!$B$4,'Salt marsh extent'!$A$5:$I$5,0)) )))</f>
        <v/>
      </c>
      <c r="E543" s="54">
        <f t="array" ref="E543">if($C543="Mangrove",index('Mangrove extent'!$A$5:$X1000,match($A543,'Mangrove extent'!$A$5:$A1000,0),match('Mangrove extent'!$C$4,'Mangrove extent'!$A$5:$X$5,0)), if($C543="Seagrass", "NoData", IF($C543="Salt marsh", "NoData")))</f>
        <v/>
      </c>
      <c r="F543" s="54">
        <f t="array" ref="F543">if($C543="Mangrove",index('Mangrove protected area'!$A$5:$AG1000,match($A543,'Mangrove protected area'!$A$5:$A1000,0),match('Mangrove protected area'!$B$4,'Mangrove protected area'!$A$5:$AG$5,0)), "NoData")</f>
        <v/>
      </c>
      <c r="G543" s="101" t="inlineStr">
        <is>
          <t>Salt marsh extent from WCMC</t>
        </is>
      </c>
      <c r="H543" s="101" t="n"/>
      <c r="I543" s="101" t="n"/>
    </row>
    <row r="544" ht="15.75" customHeight="1" s="198">
      <c r="A544" s="101" t="inlineStr">
        <is>
          <t>Nigeria</t>
        </is>
      </c>
      <c r="B544" s="62">
        <f t="array" ref="B544">INDEX(Countries!$D$2:$D$255, MATCH(A544, Countries!$B$2:$B$255, 0))
</f>
        <v/>
      </c>
      <c r="C544" s="89" t="inlineStr">
        <is>
          <t>Salt marsh</t>
        </is>
      </c>
      <c r="D544" s="54">
        <f t="array" ref="D544">if($C544="Mangrove",index('Mangrove extent'!$A$5:$X$128,match($A544,'Mangrove extent'!$A$5:$A1000,0),match('Mangrove extent'!$B$4,'Mangrove extent'!$A$5:$X$5,0)), if($C544="Seagrass", index('Seagrass extent'!$A$5:$I$257,match($A544,'Seagrass extent'!$A$5:$A1000,0),match('Seagrass extent'!$B$4,'Seagrass extent'!$A$5:$I$5,0)), if($C544="Salt marsh", index('Salt marsh extent'!$A$5:$I$257,match($A544,'Salt marsh extent'!$A$5:$A1000,0),match('Salt marsh extent'!$B$4,'Salt marsh extent'!$A$5:$I$5,0)) )))</f>
        <v/>
      </c>
      <c r="E544" s="54">
        <f t="array" ref="E544">if($C544="Mangrove",index('Mangrove extent'!$A$5:$X1000,match($A544,'Mangrove extent'!$A$5:$A1000,0),match('Mangrove extent'!$C$4,'Mangrove extent'!$A$5:$X$5,0)), if($C544="Seagrass", "NoData", IF($C544="Salt marsh", "NoData")))</f>
        <v/>
      </c>
      <c r="F544" s="54">
        <f t="array" ref="F544">if($C544="Mangrove",index('Mangrove protected area'!$A$5:$AG1000,match($A544,'Mangrove protected area'!$A$5:$A1000,0),match('Mangrove protected area'!$B$4,'Mangrove protected area'!$A$5:$AG$5,0)), "NoData")</f>
        <v/>
      </c>
      <c r="G544" s="101" t="inlineStr">
        <is>
          <t>Salt marsh extent from WCMC</t>
        </is>
      </c>
      <c r="H544" s="101" t="n"/>
      <c r="I544" s="101" t="n"/>
    </row>
    <row r="545" ht="15.75" customHeight="1" s="198">
      <c r="A545" s="101" t="inlineStr">
        <is>
          <t>Oman</t>
        </is>
      </c>
      <c r="B545" s="62">
        <f t="array" ref="B545">INDEX(Countries!$D$2:$D$255, MATCH(A545, Countries!$B$2:$B$255, 0))
</f>
        <v/>
      </c>
      <c r="C545" s="89" t="inlineStr">
        <is>
          <t>Salt marsh</t>
        </is>
      </c>
      <c r="D545" s="54">
        <f t="array" ref="D545">if($C545="Mangrove",index('Mangrove extent'!$A$5:$X$128,match($A545,'Mangrove extent'!$A$5:$A1000,0),match('Mangrove extent'!$B$4,'Mangrove extent'!$A$5:$X$5,0)), if($C545="Seagrass", index('Seagrass extent'!$A$5:$I$257,match($A545,'Seagrass extent'!$A$5:$A1000,0),match('Seagrass extent'!$B$4,'Seagrass extent'!$A$5:$I$5,0)), if($C545="Salt marsh", index('Salt marsh extent'!$A$5:$I$257,match($A545,'Salt marsh extent'!$A$5:$A1000,0),match('Salt marsh extent'!$B$4,'Salt marsh extent'!$A$5:$I$5,0)) )))</f>
        <v/>
      </c>
      <c r="E545" s="54">
        <f t="array" ref="E545">if($C545="Mangrove",index('Mangrove extent'!$A$5:$X1000,match($A545,'Mangrove extent'!$A$5:$A1000,0),match('Mangrove extent'!$C$4,'Mangrove extent'!$A$5:$X$5,0)), if($C545="Seagrass", "NoData", IF($C545="Salt marsh", "NoData")))</f>
        <v/>
      </c>
      <c r="F545" s="54">
        <f t="array" ref="F545">if($C545="Mangrove",index('Mangrove protected area'!$A$5:$AG1000,match($A545,'Mangrove protected area'!$A$5:$A1000,0),match('Mangrove protected area'!$B$4,'Mangrove protected area'!$A$5:$AG$5,0)), "NoData")</f>
        <v/>
      </c>
      <c r="G545" s="101" t="inlineStr">
        <is>
          <t>Salt marsh extent from WCMC</t>
        </is>
      </c>
      <c r="H545" s="101" t="n"/>
      <c r="I545" s="101" t="n"/>
    </row>
    <row r="546" ht="15.75" customHeight="1" s="198">
      <c r="A546" s="101" t="inlineStr">
        <is>
          <t>Pakistan</t>
        </is>
      </c>
      <c r="B546" s="62">
        <f t="array" ref="B546">INDEX(Countries!$D$2:$D$255, MATCH(A546, Countries!$B$2:$B$255, 0))
</f>
        <v/>
      </c>
      <c r="C546" s="89" t="inlineStr">
        <is>
          <t>Salt marsh</t>
        </is>
      </c>
      <c r="D546" s="54">
        <f t="array" ref="D546">if($C546="Mangrove",index('Mangrove extent'!$A$5:$X$128,match($A546,'Mangrove extent'!$A$5:$A1000,0),match('Mangrove extent'!$B$4,'Mangrove extent'!$A$5:$X$5,0)), if($C546="Seagrass", index('Seagrass extent'!$A$5:$I$257,match($A546,'Seagrass extent'!$A$5:$A1000,0),match('Seagrass extent'!$B$4,'Seagrass extent'!$A$5:$I$5,0)), if($C546="Salt marsh", index('Salt marsh extent'!$A$5:$I$257,match($A546,'Salt marsh extent'!$A$5:$A1000,0),match('Salt marsh extent'!$B$4,'Salt marsh extent'!$A$5:$I$5,0)) )))</f>
        <v/>
      </c>
      <c r="E546" s="54">
        <f t="array" ref="E546">if($C546="Mangrove",index('Mangrove extent'!$A$5:$X1000,match($A546,'Mangrove extent'!$A$5:$A1000,0),match('Mangrove extent'!$C$4,'Mangrove extent'!$A$5:$X$5,0)), if($C546="Seagrass", "NoData", IF($C546="Salt marsh", "NoData")))</f>
        <v/>
      </c>
      <c r="F546" s="54">
        <f t="array" ref="F546">if($C546="Mangrove",index('Mangrove protected area'!$A$5:$AG1000,match($A546,'Mangrove protected area'!$A$5:$A1000,0),match('Mangrove protected area'!$B$4,'Mangrove protected area'!$A$5:$AG$5,0)), "NoData")</f>
        <v/>
      </c>
      <c r="G546" s="101" t="inlineStr">
        <is>
          <t>Salt marsh extent from WCMC</t>
        </is>
      </c>
      <c r="H546" s="101" t="n"/>
      <c r="I546" s="101" t="n"/>
    </row>
    <row r="547" ht="15.75" customHeight="1" s="198">
      <c r="A547" s="101" t="inlineStr">
        <is>
          <t>Palau</t>
        </is>
      </c>
      <c r="B547" s="62">
        <f t="array" ref="B547">INDEX(Countries!$D$2:$D$255, MATCH(A547, Countries!$B$2:$B$255, 0))
</f>
        <v/>
      </c>
      <c r="C547" s="89" t="inlineStr">
        <is>
          <t>Salt marsh</t>
        </is>
      </c>
      <c r="D547" s="54">
        <f t="array" ref="D547">if($C547="Mangrove",index('Mangrove extent'!$A$5:$X$128,match($A547,'Mangrove extent'!$A$5:$A1000,0),match('Mangrove extent'!$B$4,'Mangrove extent'!$A$5:$X$5,0)), if($C547="Seagrass", index('Seagrass extent'!$A$5:$I$257,match($A547,'Seagrass extent'!$A$5:$A1000,0),match('Seagrass extent'!$B$4,'Seagrass extent'!$A$5:$I$5,0)), if($C547="Salt marsh", index('Salt marsh extent'!$A$5:$I$257,match($A547,'Salt marsh extent'!$A$5:$A1000,0),match('Salt marsh extent'!$B$4,'Salt marsh extent'!$A$5:$I$5,0)) )))</f>
        <v/>
      </c>
      <c r="E547" s="54">
        <f t="array" ref="E547">if($C547="Mangrove",index('Mangrove extent'!$A$5:$X1000,match($A547,'Mangrove extent'!$A$5:$A1000,0),match('Mangrove extent'!$C$4,'Mangrove extent'!$A$5:$X$5,0)), if($C547="Seagrass", "NoData", IF($C547="Salt marsh", "NoData")))</f>
        <v/>
      </c>
      <c r="F547" s="54">
        <f t="array" ref="F547">if($C547="Mangrove",index('Mangrove protected area'!$A$5:$AG1000,match($A547,'Mangrove protected area'!$A$5:$A1000,0),match('Mangrove protected area'!$B$4,'Mangrove protected area'!$A$5:$AG$5,0)), "NoData")</f>
        <v/>
      </c>
      <c r="G547" s="101" t="inlineStr">
        <is>
          <t>Salt marsh extent from WCMC</t>
        </is>
      </c>
      <c r="H547" s="101" t="n"/>
      <c r="I547" s="101" t="n"/>
    </row>
    <row r="548" ht="15.75" customHeight="1" s="198">
      <c r="A548" s="101" t="inlineStr">
        <is>
          <t>Panama</t>
        </is>
      </c>
      <c r="B548" s="62">
        <f t="array" ref="B548">INDEX(Countries!$D$2:$D$255, MATCH(A548, Countries!$B$2:$B$255, 0))
</f>
        <v/>
      </c>
      <c r="C548" s="89" t="inlineStr">
        <is>
          <t>Salt marsh</t>
        </is>
      </c>
      <c r="D548" s="54">
        <f t="array" ref="D548">if($C548="Mangrove",index('Mangrove extent'!$A$5:$X$128,match($A548,'Mangrove extent'!$A$5:$A1000,0),match('Mangrove extent'!$B$4,'Mangrove extent'!$A$5:$X$5,0)), if($C548="Seagrass", index('Seagrass extent'!$A$5:$I$257,match($A548,'Seagrass extent'!$A$5:$A1000,0),match('Seagrass extent'!$B$4,'Seagrass extent'!$A$5:$I$5,0)), if($C548="Salt marsh", index('Salt marsh extent'!$A$5:$I$257,match($A548,'Salt marsh extent'!$A$5:$A1000,0),match('Salt marsh extent'!$B$4,'Salt marsh extent'!$A$5:$I$5,0)) )))</f>
        <v/>
      </c>
      <c r="E548" s="54">
        <f t="array" ref="E548">if($C548="Mangrove",index('Mangrove extent'!$A$5:$X1000,match($A548,'Mangrove extent'!$A$5:$A1000,0),match('Mangrove extent'!$C$4,'Mangrove extent'!$A$5:$X$5,0)), if($C548="Seagrass", "NoData", IF($C548="Salt marsh", "NoData")))</f>
        <v/>
      </c>
      <c r="F548" s="54">
        <f t="array" ref="F548">if($C548="Mangrove",index('Mangrove protected area'!$A$5:$AG1000,match($A548,'Mangrove protected area'!$A$5:$A1000,0),match('Mangrove protected area'!$B$4,'Mangrove protected area'!$A$5:$AG$5,0)), "NoData")</f>
        <v/>
      </c>
      <c r="G548" s="101" t="inlineStr">
        <is>
          <t>Salt marsh extent from WCMC</t>
        </is>
      </c>
      <c r="H548" s="101" t="n"/>
      <c r="I548" s="101" t="n"/>
    </row>
    <row r="549" ht="15.75" customHeight="1" s="198">
      <c r="A549" s="101" t="inlineStr">
        <is>
          <t>Papua New Guinea</t>
        </is>
      </c>
      <c r="B549" s="62">
        <f t="array" ref="B549">INDEX(Countries!$D$2:$D$255, MATCH(A549, Countries!$B$2:$B$255, 0))
</f>
        <v/>
      </c>
      <c r="C549" s="89" t="inlineStr">
        <is>
          <t>Salt marsh</t>
        </is>
      </c>
      <c r="D549" s="54">
        <f t="array" ref="D549">if($C549="Mangrove",index('Mangrove extent'!$A$5:$X$128,match($A549,'Mangrove extent'!$A$5:$A1000,0),match('Mangrove extent'!$B$4,'Mangrove extent'!$A$5:$X$5,0)), if($C549="Seagrass", index('Seagrass extent'!$A$5:$I$257,match($A549,'Seagrass extent'!$A$5:$A1000,0),match('Seagrass extent'!$B$4,'Seagrass extent'!$A$5:$I$5,0)), if($C549="Salt marsh", index('Salt marsh extent'!$A$5:$I$257,match($A549,'Salt marsh extent'!$A$5:$A1000,0),match('Salt marsh extent'!$B$4,'Salt marsh extent'!$A$5:$I$5,0)) )))</f>
        <v/>
      </c>
      <c r="E549" s="54">
        <f t="array" ref="E549">if($C549="Mangrove",index('Mangrove extent'!$A$5:$X1000,match($A549,'Mangrove extent'!$A$5:$A1000,0),match('Mangrove extent'!$C$4,'Mangrove extent'!$A$5:$X$5,0)), if($C549="Seagrass", "NoData", IF($C549="Salt marsh", "NoData")))</f>
        <v/>
      </c>
      <c r="F549" s="54">
        <f t="array" ref="F549">if($C549="Mangrove",index('Mangrove protected area'!$A$5:$AG1000,match($A549,'Mangrove protected area'!$A$5:$A1000,0),match('Mangrove protected area'!$B$4,'Mangrove protected area'!$A$5:$AG$5,0)), "NoData")</f>
        <v/>
      </c>
      <c r="G549" s="101" t="inlineStr">
        <is>
          <t>Salt marsh extent from WCMC</t>
        </is>
      </c>
      <c r="H549" s="101" t="n"/>
      <c r="I549" s="101" t="n"/>
    </row>
    <row r="550" ht="15.75" customHeight="1" s="198">
      <c r="A550" s="101" t="inlineStr">
        <is>
          <t>Peru</t>
        </is>
      </c>
      <c r="B550" s="62">
        <f t="array" ref="B550">INDEX(Countries!$D$2:$D$255, MATCH(A550, Countries!$B$2:$B$255, 0))
</f>
        <v/>
      </c>
      <c r="C550" s="89" t="inlineStr">
        <is>
          <t>Salt marsh</t>
        </is>
      </c>
      <c r="D550" s="54">
        <f t="array" ref="D550">if($C550="Mangrove",index('Mangrove extent'!$A$5:$X$128,match($A550,'Mangrove extent'!$A$5:$A1000,0),match('Mangrove extent'!$B$4,'Mangrove extent'!$A$5:$X$5,0)), if($C550="Seagrass", index('Seagrass extent'!$A$5:$I$257,match($A550,'Seagrass extent'!$A$5:$A1000,0),match('Seagrass extent'!$B$4,'Seagrass extent'!$A$5:$I$5,0)), if($C550="Salt marsh", index('Salt marsh extent'!$A$5:$I$257,match($A550,'Salt marsh extent'!$A$5:$A1000,0),match('Salt marsh extent'!$B$4,'Salt marsh extent'!$A$5:$I$5,0)) )))</f>
        <v/>
      </c>
      <c r="E550" s="54">
        <f t="array" ref="E550">if($C550="Mangrove",index('Mangrove extent'!$A$5:$X1000,match($A550,'Mangrove extent'!$A$5:$A1000,0),match('Mangrove extent'!$C$4,'Mangrove extent'!$A$5:$X$5,0)), if($C550="Seagrass", "NoData", IF($C550="Salt marsh", "NoData")))</f>
        <v/>
      </c>
      <c r="F550" s="54">
        <f t="array" ref="F550">if($C550="Mangrove",index('Mangrove protected area'!$A$5:$AG1000,match($A550,'Mangrove protected area'!$A$5:$A1000,0),match('Mangrove protected area'!$B$4,'Mangrove protected area'!$A$5:$AG$5,0)), "NoData")</f>
        <v/>
      </c>
      <c r="G550" s="101" t="inlineStr">
        <is>
          <t>Salt marsh extent from WCMC</t>
        </is>
      </c>
      <c r="H550" s="101" t="n"/>
      <c r="I550" s="101" t="n"/>
    </row>
    <row r="551" ht="15.75" customHeight="1" s="198">
      <c r="A551" s="101" t="inlineStr">
        <is>
          <t>Philippines</t>
        </is>
      </c>
      <c r="B551" s="62">
        <f t="array" ref="B551">INDEX(Countries!$D$2:$D$255, MATCH(A551, Countries!$B$2:$B$255, 0))
</f>
        <v/>
      </c>
      <c r="C551" s="89" t="inlineStr">
        <is>
          <t>Salt marsh</t>
        </is>
      </c>
      <c r="D551" s="54">
        <f t="array" ref="D551">if($C551="Mangrove",index('Mangrove extent'!$A$5:$X$128,match($A551,'Mangrove extent'!$A$5:$A1000,0),match('Mangrove extent'!$B$4,'Mangrove extent'!$A$5:$X$5,0)), if($C551="Seagrass", index('Seagrass extent'!$A$5:$I$257,match($A551,'Seagrass extent'!$A$5:$A1000,0),match('Seagrass extent'!$B$4,'Seagrass extent'!$A$5:$I$5,0)), if($C551="Salt marsh", index('Salt marsh extent'!$A$5:$I$257,match($A551,'Salt marsh extent'!$A$5:$A1000,0),match('Salt marsh extent'!$B$4,'Salt marsh extent'!$A$5:$I$5,0)) )))</f>
        <v/>
      </c>
      <c r="E551" s="54">
        <f t="array" ref="E551">if($C551="Mangrove",index('Mangrove extent'!$A$5:$X1000,match($A551,'Mangrove extent'!$A$5:$A1000,0),match('Mangrove extent'!$C$4,'Mangrove extent'!$A$5:$X$5,0)), if($C551="Seagrass", "NoData", IF($C551="Salt marsh", "NoData")))</f>
        <v/>
      </c>
      <c r="F551" s="54">
        <f t="array" ref="F551">if($C551="Mangrove",index('Mangrove protected area'!$A$5:$AG1000,match($A551,'Mangrove protected area'!$A$5:$A1000,0),match('Mangrove protected area'!$B$4,'Mangrove protected area'!$A$5:$AG$5,0)), "NoData")</f>
        <v/>
      </c>
      <c r="G551" s="101" t="inlineStr">
        <is>
          <t>Salt marsh extent from WCMC</t>
        </is>
      </c>
      <c r="H551" s="101" t="n"/>
      <c r="I551" s="101" t="n"/>
    </row>
    <row r="552" ht="15.75" customHeight="1" s="198">
      <c r="A552" s="101" t="inlineStr">
        <is>
          <t>Puerto Rico</t>
        </is>
      </c>
      <c r="B552" s="62">
        <f t="array" ref="B552">INDEX(Countries!$D$2:$D$255, MATCH(A552, Countries!$B$2:$B$255, 0))
</f>
        <v/>
      </c>
      <c r="C552" s="89" t="inlineStr">
        <is>
          <t>Salt marsh</t>
        </is>
      </c>
      <c r="D552" s="54">
        <f t="array" ref="D552">if($C552="Mangrove",index('Mangrove extent'!$A$5:$X$128,match($A552,'Mangrove extent'!$A$5:$A1000,0),match('Mangrove extent'!$B$4,'Mangrove extent'!$A$5:$X$5,0)), if($C552="Seagrass", index('Seagrass extent'!$A$5:$I$257,match($A552,'Seagrass extent'!$A$5:$A1000,0),match('Seagrass extent'!$B$4,'Seagrass extent'!$A$5:$I$5,0)), if($C552="Salt marsh", index('Salt marsh extent'!$A$5:$I$257,match($A552,'Salt marsh extent'!$A$5:$A1000,0),match('Salt marsh extent'!$B$4,'Salt marsh extent'!$A$5:$I$5,0)) )))</f>
        <v/>
      </c>
      <c r="E552" s="54">
        <f t="array" ref="E552">if($C552="Mangrove",index('Mangrove extent'!$A$5:$X1000,match($A552,'Mangrove extent'!$A$5:$A1000,0),match('Mangrove extent'!$C$4,'Mangrove extent'!$A$5:$X$5,0)), if($C552="Seagrass", "NoData", IF($C552="Salt marsh", "NoData")))</f>
        <v/>
      </c>
      <c r="F552" s="54">
        <f t="array" ref="F552">if($C552="Mangrove",index('Mangrove protected area'!$A$5:$AG1000,match($A552,'Mangrove protected area'!$A$5:$A1000,0),match('Mangrove protected area'!$B$4,'Mangrove protected area'!$A$5:$AG$5,0)), "NoData")</f>
        <v/>
      </c>
      <c r="G552" s="101" t="inlineStr">
        <is>
          <t>Salt marsh extent from WCMC</t>
        </is>
      </c>
      <c r="H552" s="101" t="n"/>
      <c r="I552" s="101" t="n"/>
    </row>
    <row r="553" ht="15.75" customHeight="1" s="198">
      <c r="A553" s="101" t="inlineStr">
        <is>
          <t>Qatar</t>
        </is>
      </c>
      <c r="B553" s="62">
        <f t="array" ref="B553">INDEX(Countries!$D$2:$D$255, MATCH(A553, Countries!$B$2:$B$255, 0))
</f>
        <v/>
      </c>
      <c r="C553" s="89" t="inlineStr">
        <is>
          <t>Salt marsh</t>
        </is>
      </c>
      <c r="D553" s="54">
        <f t="array" ref="D553">if($C553="Mangrove",index('Mangrove extent'!$A$5:$X$128,match($A553,'Mangrove extent'!$A$5:$A1000,0),match('Mangrove extent'!$B$4,'Mangrove extent'!$A$5:$X$5,0)), if($C553="Seagrass", index('Seagrass extent'!$A$5:$I$257,match($A553,'Seagrass extent'!$A$5:$A1000,0),match('Seagrass extent'!$B$4,'Seagrass extent'!$A$5:$I$5,0)), if($C553="Salt marsh", index('Salt marsh extent'!$A$5:$I$257,match($A553,'Salt marsh extent'!$A$5:$A1000,0),match('Salt marsh extent'!$B$4,'Salt marsh extent'!$A$5:$I$5,0)) )))</f>
        <v/>
      </c>
      <c r="E553" s="54">
        <f t="array" ref="E553">if($C553="Mangrove",index('Mangrove extent'!$A$5:$X1000,match($A553,'Mangrove extent'!$A$5:$A1000,0),match('Mangrove extent'!$C$4,'Mangrove extent'!$A$5:$X$5,0)), if($C553="Seagrass", "NoData", IF($C553="Salt marsh", "NoData")))</f>
        <v/>
      </c>
      <c r="F553" s="54">
        <f t="array" ref="F553">if($C553="Mangrove",index('Mangrove protected area'!$A$5:$AG1000,match($A553,'Mangrove protected area'!$A$5:$A1000,0),match('Mangrove protected area'!$B$4,'Mangrove protected area'!$A$5:$AG$5,0)), "NoData")</f>
        <v/>
      </c>
      <c r="G553" s="101" t="inlineStr">
        <is>
          <t>Salt marsh extent from WCMC</t>
        </is>
      </c>
      <c r="H553" s="101" t="n"/>
      <c r="I553" s="101" t="n"/>
    </row>
    <row r="554" ht="15.75" customHeight="1" s="198">
      <c r="A554" s="101" t="inlineStr">
        <is>
          <t>Republic of Congo</t>
        </is>
      </c>
      <c r="B554" s="62">
        <f t="array" ref="B554">INDEX(Countries!$D$2:$D$255, MATCH(A554, Countries!$B$2:$B$255, 0))
</f>
        <v/>
      </c>
      <c r="C554" s="89" t="inlineStr">
        <is>
          <t>Salt marsh</t>
        </is>
      </c>
      <c r="D554" s="54">
        <f t="array" ref="D554">if($C554="Mangrove",index('Mangrove extent'!$A$5:$X$128,match($A554,'Mangrove extent'!$A$5:$A1000,0),match('Mangrove extent'!$B$4,'Mangrove extent'!$A$5:$X$5,0)), if($C554="Seagrass", index('Seagrass extent'!$A$5:$I$257,match($A554,'Seagrass extent'!$A$5:$A1000,0),match('Seagrass extent'!$B$4,'Seagrass extent'!$A$5:$I$5,0)), if($C554="Salt marsh", index('Salt marsh extent'!$A$5:$I$257,match($A554,'Salt marsh extent'!$A$5:$A1000,0),match('Salt marsh extent'!$B$4,'Salt marsh extent'!$A$5:$I$5,0)) )))</f>
        <v/>
      </c>
      <c r="E554" s="54">
        <f t="array" ref="E554">if($C554="Mangrove",index('Mangrove extent'!$A$5:$X1000,match($A554,'Mangrove extent'!$A$5:$A1000,0),match('Mangrove extent'!$C$4,'Mangrove extent'!$A$5:$X$5,0)), if($C554="Seagrass", "NoData", IF($C554="Salt marsh", "NoData")))</f>
        <v/>
      </c>
      <c r="F554" s="54">
        <f t="array" ref="F554">if($C554="Mangrove",index('Mangrove protected area'!$A$5:$AG1000,match($A554,'Mangrove protected area'!$A$5:$A1000,0),match('Mangrove protected area'!$B$4,'Mangrove protected area'!$A$5:$AG$5,0)), "NoData")</f>
        <v/>
      </c>
      <c r="G554" s="101" t="inlineStr">
        <is>
          <t>Salt marsh extent from WCMC</t>
        </is>
      </c>
      <c r="H554" s="101" t="n"/>
      <c r="I554" s="101" t="n"/>
    </row>
    <row r="555" ht="15.75" customHeight="1" s="198">
      <c r="A555" s="101" t="inlineStr">
        <is>
          <t>Saint Kitts and Nevis</t>
        </is>
      </c>
      <c r="B555" s="62">
        <f t="array" ref="B555">INDEX(Countries!$D$2:$D$255, MATCH(A555, Countries!$B$2:$B$255, 0))
</f>
        <v/>
      </c>
      <c r="C555" s="89" t="inlineStr">
        <is>
          <t>Salt marsh</t>
        </is>
      </c>
      <c r="D555" s="54">
        <f t="array" ref="D555">if($C555="Mangrove",index('Mangrove extent'!$A$5:$X$128,match($A555,'Mangrove extent'!$A$5:$A1000,0),match('Mangrove extent'!$B$4,'Mangrove extent'!$A$5:$X$5,0)), if($C555="Seagrass", index('Seagrass extent'!$A$5:$I$257,match($A555,'Seagrass extent'!$A$5:$A1000,0),match('Seagrass extent'!$B$4,'Seagrass extent'!$A$5:$I$5,0)), if($C555="Salt marsh", index('Salt marsh extent'!$A$5:$I$257,match($A555,'Salt marsh extent'!$A$5:$A1000,0),match('Salt marsh extent'!$B$4,'Salt marsh extent'!$A$5:$I$5,0)) )))</f>
        <v/>
      </c>
      <c r="E555" s="54">
        <f t="array" ref="E555">if($C555="Mangrove",index('Mangrove extent'!$A$5:$X1000,match($A555,'Mangrove extent'!$A$5:$A1000,0),match('Mangrove extent'!$C$4,'Mangrove extent'!$A$5:$X$5,0)), if($C555="Seagrass", "NoData", IF($C555="Salt marsh", "NoData")))</f>
        <v/>
      </c>
      <c r="F555" s="54">
        <f t="array" ref="F555">if($C555="Mangrove",index('Mangrove protected area'!$A$5:$AG1000,match($A555,'Mangrove protected area'!$A$5:$A1000,0),match('Mangrove protected area'!$B$4,'Mangrove protected area'!$A$5:$AG$5,0)), "NoData")</f>
        <v/>
      </c>
      <c r="G555" s="101" t="inlineStr">
        <is>
          <t>Salt marsh extent from WCMC</t>
        </is>
      </c>
      <c r="H555" s="101" t="n"/>
      <c r="I555" s="101" t="n"/>
    </row>
    <row r="556" ht="15.75" customHeight="1" s="198">
      <c r="A556" s="101" t="inlineStr">
        <is>
          <t>Saint Lucia</t>
        </is>
      </c>
      <c r="B556" s="62">
        <f t="array" ref="B556">INDEX(Countries!$D$2:$D$255, MATCH(A556, Countries!$B$2:$B$255, 0))
</f>
        <v/>
      </c>
      <c r="C556" s="89" t="inlineStr">
        <is>
          <t>Salt marsh</t>
        </is>
      </c>
      <c r="D556" s="54">
        <f t="array" ref="D556">if($C556="Mangrove",index('Mangrove extent'!$A$5:$X$128,match($A556,'Mangrove extent'!$A$5:$A1000,0),match('Mangrove extent'!$B$4,'Mangrove extent'!$A$5:$X$5,0)), if($C556="Seagrass", index('Seagrass extent'!$A$5:$I$257,match($A556,'Seagrass extent'!$A$5:$A1000,0),match('Seagrass extent'!$B$4,'Seagrass extent'!$A$5:$I$5,0)), if($C556="Salt marsh", index('Salt marsh extent'!$A$5:$I$257,match($A556,'Salt marsh extent'!$A$5:$A1000,0),match('Salt marsh extent'!$B$4,'Salt marsh extent'!$A$5:$I$5,0)) )))</f>
        <v/>
      </c>
      <c r="E556" s="54">
        <f t="array" ref="E556">if($C556="Mangrove",index('Mangrove extent'!$A$5:$X1000,match($A556,'Mangrove extent'!$A$5:$A1000,0),match('Mangrove extent'!$C$4,'Mangrove extent'!$A$5:$X$5,0)), if($C556="Seagrass", "NoData", IF($C556="Salt marsh", "NoData")))</f>
        <v/>
      </c>
      <c r="F556" s="54">
        <f t="array" ref="F556">if($C556="Mangrove",index('Mangrove protected area'!$A$5:$AG1000,match($A556,'Mangrove protected area'!$A$5:$A1000,0),match('Mangrove protected area'!$B$4,'Mangrove protected area'!$A$5:$AG$5,0)), "NoData")</f>
        <v/>
      </c>
      <c r="G556" s="101" t="inlineStr">
        <is>
          <t>Salt marsh extent from WCMC</t>
        </is>
      </c>
      <c r="H556" s="101" t="n"/>
      <c r="I556" s="101" t="n"/>
    </row>
    <row r="557" ht="15.75" customHeight="1" s="198">
      <c r="A557" s="101" t="inlineStr">
        <is>
          <t>Saint Vincent and the Grenadines</t>
        </is>
      </c>
      <c r="B557" s="62">
        <f t="array" ref="B557">INDEX(Countries!$D$2:$D$255, MATCH(A557, Countries!$B$2:$B$255, 0))
</f>
        <v/>
      </c>
      <c r="C557" s="89" t="inlineStr">
        <is>
          <t>Salt marsh</t>
        </is>
      </c>
      <c r="D557" s="54">
        <f t="array" ref="D557">if($C557="Mangrove",index('Mangrove extent'!$A$5:$X$128,match($A557,'Mangrove extent'!$A$5:$A1000,0),match('Mangrove extent'!$B$4,'Mangrove extent'!$A$5:$X$5,0)), if($C557="Seagrass", index('Seagrass extent'!$A$5:$I$257,match($A557,'Seagrass extent'!$A$5:$A1000,0),match('Seagrass extent'!$B$4,'Seagrass extent'!$A$5:$I$5,0)), if($C557="Salt marsh", index('Salt marsh extent'!$A$5:$I$257,match($A557,'Salt marsh extent'!$A$5:$A1000,0),match('Salt marsh extent'!$B$4,'Salt marsh extent'!$A$5:$I$5,0)) )))</f>
        <v/>
      </c>
      <c r="E557" s="54">
        <f t="array" ref="E557">if($C557="Mangrove",index('Mangrove extent'!$A$5:$X1000,match($A557,'Mangrove extent'!$A$5:$A1000,0),match('Mangrove extent'!$C$4,'Mangrove extent'!$A$5:$X$5,0)), if($C557="Seagrass", "NoData", IF($C557="Salt marsh", "NoData")))</f>
        <v/>
      </c>
      <c r="F557" s="54">
        <f t="array" ref="F557">if($C557="Mangrove",index('Mangrove protected area'!$A$5:$AG1000,match($A557,'Mangrove protected area'!$A$5:$A1000,0),match('Mangrove protected area'!$B$4,'Mangrove protected area'!$A$5:$AG$5,0)), "NoData")</f>
        <v/>
      </c>
      <c r="G557" s="101" t="inlineStr">
        <is>
          <t>Salt marsh extent from WCMC</t>
        </is>
      </c>
      <c r="H557" s="101" t="n"/>
      <c r="I557" s="101" t="n"/>
    </row>
    <row r="558" ht="15.75" customHeight="1" s="198">
      <c r="A558" s="101" t="inlineStr">
        <is>
          <t>Saint Martin (French Part)</t>
        </is>
      </c>
      <c r="B558" s="62">
        <f t="array" ref="B558">INDEX(Countries!$D$2:$D$255, MATCH(A558, Countries!$B$2:$B$255, 0))
</f>
        <v/>
      </c>
      <c r="C558" s="89" t="inlineStr">
        <is>
          <t>Salt marsh</t>
        </is>
      </c>
      <c r="D558" s="54">
        <f t="array" ref="D558">if($C558="Mangrove",index('Mangrove extent'!$A$5:$X$128,match($A558,'Mangrove extent'!$A$5:$A1000,0),match('Mangrove extent'!$B$4,'Mangrove extent'!$A$5:$X$5,0)), if($C558="Seagrass", index('Seagrass extent'!$A$5:$I$257,match($A558,'Seagrass extent'!$A$5:$A1000,0),match('Seagrass extent'!$B$4,'Seagrass extent'!$A$5:$I$5,0)), if($C558="Salt marsh", index('Salt marsh extent'!$A$5:$I$257,match($A558,'Salt marsh extent'!$A$5:$A1000,0),match('Salt marsh extent'!$B$4,'Salt marsh extent'!$A$5:$I$5,0)) )))</f>
        <v/>
      </c>
      <c r="E558" s="54">
        <f t="array" ref="E558">if($C558="Mangrove",index('Mangrove extent'!$A$5:$X1000,match($A558,'Mangrove extent'!$A$5:$A1000,0),match('Mangrove extent'!$C$4,'Mangrove extent'!$A$5:$X$5,0)), if($C558="Seagrass", "NoData", IF($C558="Salt marsh", "NoData")))</f>
        <v/>
      </c>
      <c r="F558" s="54">
        <f t="array" ref="F558">if($C558="Mangrove",index('Mangrove protected area'!$A$5:$AG1000,match($A558,'Mangrove protected area'!$A$5:$A1000,0),match('Mangrove protected area'!$B$4,'Mangrove protected area'!$A$5:$AG$5,0)), "NoData")</f>
        <v/>
      </c>
      <c r="G558" s="101" t="inlineStr">
        <is>
          <t>Salt marsh extent from WCMC</t>
        </is>
      </c>
      <c r="H558" s="101" t="n"/>
      <c r="I558" s="101" t="n"/>
    </row>
    <row r="559" ht="15.75" customHeight="1" s="198">
      <c r="A559" s="101" t="inlineStr">
        <is>
          <t>Samoa</t>
        </is>
      </c>
      <c r="B559" s="62">
        <f t="array" ref="B559">INDEX(Countries!$D$2:$D$255, MATCH(A559, Countries!$B$2:$B$255, 0))
</f>
        <v/>
      </c>
      <c r="C559" s="89" t="inlineStr">
        <is>
          <t>Salt marsh</t>
        </is>
      </c>
      <c r="D559" s="54">
        <f t="array" ref="D559">if($C559="Mangrove",index('Mangrove extent'!$A$5:$X$128,match($A559,'Mangrove extent'!$A$5:$A1000,0),match('Mangrove extent'!$B$4,'Mangrove extent'!$A$5:$X$5,0)), if($C559="Seagrass", index('Seagrass extent'!$A$5:$I$257,match($A559,'Seagrass extent'!$A$5:$A1000,0),match('Seagrass extent'!$B$4,'Seagrass extent'!$A$5:$I$5,0)), if($C559="Salt marsh", index('Salt marsh extent'!$A$5:$I$257,match($A559,'Salt marsh extent'!$A$5:$A1000,0),match('Salt marsh extent'!$B$4,'Salt marsh extent'!$A$5:$I$5,0)) )))</f>
        <v/>
      </c>
      <c r="E559" s="54">
        <f t="array" ref="E559">if($C559="Mangrove",index('Mangrove extent'!$A$5:$X1000,match($A559,'Mangrove extent'!$A$5:$A1000,0),match('Mangrove extent'!$C$4,'Mangrove extent'!$A$5:$X$5,0)), if($C559="Seagrass", "NoData", IF($C559="Salt marsh", "NoData")))</f>
        <v/>
      </c>
      <c r="F559" s="54">
        <f t="array" ref="F559">if($C559="Mangrove",index('Mangrove protected area'!$A$5:$AG1000,match($A559,'Mangrove protected area'!$A$5:$A1000,0),match('Mangrove protected area'!$B$4,'Mangrove protected area'!$A$5:$AG$5,0)), "NoData")</f>
        <v/>
      </c>
      <c r="G559" s="101" t="inlineStr">
        <is>
          <t>Salt marsh extent from WCMC</t>
        </is>
      </c>
      <c r="H559" s="101" t="n"/>
      <c r="I559" s="101" t="n"/>
    </row>
    <row r="560" ht="15.75" customHeight="1" s="198">
      <c r="A560" s="101" t="inlineStr">
        <is>
          <t>Sao Tome and Principe</t>
        </is>
      </c>
      <c r="B560" s="62">
        <f t="array" ref="B560">INDEX(Countries!$D$2:$D$255, MATCH(A560, Countries!$B$2:$B$255, 0))
</f>
        <v/>
      </c>
      <c r="C560" s="89" t="inlineStr">
        <is>
          <t>Salt marsh</t>
        </is>
      </c>
      <c r="D560" s="54">
        <f t="array" ref="D560">if($C560="Mangrove",index('Mangrove extent'!$A$5:$X$128,match($A560,'Mangrove extent'!$A$5:$A1000,0),match('Mangrove extent'!$B$4,'Mangrove extent'!$A$5:$X$5,0)), if($C560="Seagrass", index('Seagrass extent'!$A$5:$I$257,match($A560,'Seagrass extent'!$A$5:$A1000,0),match('Seagrass extent'!$B$4,'Seagrass extent'!$A$5:$I$5,0)), if($C560="Salt marsh", index('Salt marsh extent'!$A$5:$I$257,match($A560,'Salt marsh extent'!$A$5:$A1000,0),match('Salt marsh extent'!$B$4,'Salt marsh extent'!$A$5:$I$5,0)) )))</f>
        <v/>
      </c>
      <c r="E560" s="54">
        <f t="array" ref="E560">if($C560="Mangrove",index('Mangrove extent'!$A$5:$X1000,match($A560,'Mangrove extent'!$A$5:$A1000,0),match('Mangrove extent'!$C$4,'Mangrove extent'!$A$5:$X$5,0)), if($C560="Seagrass", "NoData", IF($C560="Salt marsh", "NoData")))</f>
        <v/>
      </c>
      <c r="F560" s="54">
        <f t="array" ref="F560">if($C560="Mangrove",index('Mangrove protected area'!$A$5:$AG1000,match($A560,'Mangrove protected area'!$A$5:$A1000,0),match('Mangrove protected area'!$B$4,'Mangrove protected area'!$A$5:$AG$5,0)), "NoData")</f>
        <v/>
      </c>
      <c r="G560" s="101" t="inlineStr">
        <is>
          <t>Salt marsh extent from WCMC</t>
        </is>
      </c>
      <c r="H560" s="101" t="n"/>
      <c r="I560" s="101" t="n"/>
    </row>
    <row r="561" ht="15.75" customHeight="1" s="198">
      <c r="A561" s="101" t="inlineStr">
        <is>
          <t>Saudi Arabia</t>
        </is>
      </c>
      <c r="B561" s="62">
        <f t="array" ref="B561">INDEX(Countries!$D$2:$D$255, MATCH(A561, Countries!$B$2:$B$255, 0))
</f>
        <v/>
      </c>
      <c r="C561" s="89" t="inlineStr">
        <is>
          <t>Salt marsh</t>
        </is>
      </c>
      <c r="D561" s="54">
        <f t="array" ref="D561">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
      </c>
      <c r="E561" s="54">
        <f t="array" ref="E561">if($C561="Mangrove",index('Mangrove extent'!$A$5:$X1000,match($A561,'Mangrove extent'!$A$5:$A1000,0),match('Mangrove extent'!$C$4,'Mangrove extent'!$A$5:$X$5,0)), if($C561="Seagrass", "NoData", IF($C561="Salt marsh", "NoData")))</f>
        <v/>
      </c>
      <c r="F561" s="54">
        <f t="array" ref="F561">if($C561="Mangrove",index('Mangrove protected area'!$A$5:$AG1000,match($A561,'Mangrove protected area'!$A$5:$A1000,0),match('Mangrove protected area'!$B$4,'Mangrove protected area'!$A$5:$AG$5,0)), "NoData")</f>
        <v/>
      </c>
      <c r="G561" s="101" t="inlineStr">
        <is>
          <t>Salt marsh extent from WCMC</t>
        </is>
      </c>
      <c r="H561" s="101" t="n"/>
      <c r="I561" s="101" t="n"/>
    </row>
    <row r="562" ht="15.75" customHeight="1" s="198">
      <c r="A562" s="101" t="inlineStr">
        <is>
          <t>Senegal</t>
        </is>
      </c>
      <c r="B562" s="62">
        <f t="array" ref="B562">INDEX(Countries!$D$2:$D$255, MATCH(A562, Countries!$B$2:$B$255, 0))
</f>
        <v/>
      </c>
      <c r="C562" s="89" t="inlineStr">
        <is>
          <t>Salt marsh</t>
        </is>
      </c>
      <c r="D562" s="54">
        <f t="array" ref="D562">if($C562="Mangrove",index('Mangrove extent'!$A$5:$X$128,match($A562,'Mangrove extent'!$A$5:$A1000,0),match('Mangrove extent'!$B$4,'Mangrove extent'!$A$5:$X$5,0)), if($C562="Seagrass", index('Seagrass extent'!$A$5:$I$257,match($A562,'Seagrass extent'!$A$5:$A1000,0),match('Seagrass extent'!$B$4,'Seagrass extent'!$A$5:$I$5,0)), if($C562="Salt marsh", index('Salt marsh extent'!$A$5:$I$257,match($A562,'Salt marsh extent'!$A$5:$A1000,0),match('Salt marsh extent'!$B$4,'Salt marsh extent'!$A$5:$I$5,0)) )))</f>
        <v/>
      </c>
      <c r="E562" s="54">
        <f t="array" ref="E562">if($C562="Mangrove",index('Mangrove extent'!$A$5:$X1000,match($A562,'Mangrove extent'!$A$5:$A1000,0),match('Mangrove extent'!$C$4,'Mangrove extent'!$A$5:$X$5,0)), if($C562="Seagrass", "NoData", IF($C562="Salt marsh", "NoData")))</f>
        <v/>
      </c>
      <c r="F562" s="54">
        <f t="array" ref="F562">if($C562="Mangrove",index('Mangrove protected area'!$A$5:$AG1000,match($A562,'Mangrove protected area'!$A$5:$A1000,0),match('Mangrove protected area'!$B$4,'Mangrove protected area'!$A$5:$AG$5,0)), "NoData")</f>
        <v/>
      </c>
      <c r="G562" s="101" t="inlineStr">
        <is>
          <t>Salt marsh extent from WCMC</t>
        </is>
      </c>
      <c r="H562" s="101" t="n"/>
      <c r="I562" s="101" t="n"/>
    </row>
    <row r="563" ht="15.75" customHeight="1" s="198">
      <c r="A563" s="101" t="inlineStr">
        <is>
          <t>Seychelles</t>
        </is>
      </c>
      <c r="B563" s="62">
        <f t="array" ref="B563">INDEX(Countries!$D$2:$D$255, MATCH(A563, Countries!$B$2:$B$255, 0))
</f>
        <v/>
      </c>
      <c r="C563" s="89" t="inlineStr">
        <is>
          <t>Salt marsh</t>
        </is>
      </c>
      <c r="D563" s="54">
        <f t="array" ref="D563">if($C563="Mangrove",index('Mangrove extent'!$A$5:$X$128,match($A563,'Mangrove extent'!$A$5:$A1000,0),match('Mangrove extent'!$B$4,'Mangrove extent'!$A$5:$X$5,0)), if($C563="Seagrass", index('Seagrass extent'!$A$5:$I$257,match($A563,'Seagrass extent'!$A$5:$A1000,0),match('Seagrass extent'!$B$4,'Seagrass extent'!$A$5:$I$5,0)), if($C563="Salt marsh", index('Salt marsh extent'!$A$5:$I$257,match($A563,'Salt marsh extent'!$A$5:$A1000,0),match('Salt marsh extent'!$B$4,'Salt marsh extent'!$A$5:$I$5,0)) )))</f>
        <v/>
      </c>
      <c r="E563" s="54">
        <f t="array" ref="E563">if($C563="Mangrove",index('Mangrove extent'!$A$5:$X1000,match($A563,'Mangrove extent'!$A$5:$A1000,0),match('Mangrove extent'!$C$4,'Mangrove extent'!$A$5:$X$5,0)), if($C563="Seagrass", "NoData", IF($C563="Salt marsh", "NoData")))</f>
        <v/>
      </c>
      <c r="F563" s="54">
        <f t="array" ref="F563">if($C563="Mangrove",index('Mangrove protected area'!$A$5:$AG1000,match($A563,'Mangrove protected area'!$A$5:$A1000,0),match('Mangrove protected area'!$B$4,'Mangrove protected area'!$A$5:$AG$5,0)), "NoData")</f>
        <v/>
      </c>
      <c r="G563" s="101" t="inlineStr">
        <is>
          <t>Salt marsh extent from WCMC</t>
        </is>
      </c>
      <c r="H563" s="101" t="n"/>
      <c r="I563" s="101" t="n"/>
    </row>
    <row r="564" ht="15.75" customHeight="1" s="198">
      <c r="A564" s="101" t="inlineStr">
        <is>
          <t>Sierra Leone</t>
        </is>
      </c>
      <c r="B564" s="62">
        <f t="array" ref="B564">INDEX(Countries!$D$2:$D$255, MATCH(A564, Countries!$B$2:$B$255, 0))
</f>
        <v/>
      </c>
      <c r="C564" s="89" t="inlineStr">
        <is>
          <t>Salt marsh</t>
        </is>
      </c>
      <c r="D564" s="54">
        <f t="array" ref="D564">if($C564="Mangrove",index('Mangrove extent'!$A$5:$X$128,match($A564,'Mangrove extent'!$A$5:$A1000,0),match('Mangrove extent'!$B$4,'Mangrove extent'!$A$5:$X$5,0)), if($C564="Seagrass", index('Seagrass extent'!$A$5:$I$257,match($A564,'Seagrass extent'!$A$5:$A1000,0),match('Seagrass extent'!$B$4,'Seagrass extent'!$A$5:$I$5,0)), if($C564="Salt marsh", index('Salt marsh extent'!$A$5:$I$257,match($A564,'Salt marsh extent'!$A$5:$A1000,0),match('Salt marsh extent'!$B$4,'Salt marsh extent'!$A$5:$I$5,0)) )))</f>
        <v/>
      </c>
      <c r="E564" s="54">
        <f t="array" ref="E564">if($C564="Mangrove",index('Mangrove extent'!$A$5:$X1000,match($A564,'Mangrove extent'!$A$5:$A1000,0),match('Mangrove extent'!$C$4,'Mangrove extent'!$A$5:$X$5,0)), if($C564="Seagrass", "NoData", IF($C564="Salt marsh", "NoData")))</f>
        <v/>
      </c>
      <c r="F564" s="54">
        <f t="array" ref="F564">if($C564="Mangrove",index('Mangrove protected area'!$A$5:$AG1000,match($A564,'Mangrove protected area'!$A$5:$A1000,0),match('Mangrove protected area'!$B$4,'Mangrove protected area'!$A$5:$AG$5,0)), "NoData")</f>
        <v/>
      </c>
      <c r="G564" s="101" t="inlineStr">
        <is>
          <t>Salt marsh extent from WCMC</t>
        </is>
      </c>
      <c r="H564" s="101" t="n"/>
      <c r="I564" s="101" t="n"/>
    </row>
    <row r="565" ht="15.75" customHeight="1" s="198">
      <c r="A565" s="101" t="inlineStr">
        <is>
          <t>Singapore</t>
        </is>
      </c>
      <c r="B565" s="62">
        <f t="array" ref="B565">INDEX(Countries!$D$2:$D$255, MATCH(A565, Countries!$B$2:$B$255, 0))
</f>
        <v/>
      </c>
      <c r="C565" s="89" t="inlineStr">
        <is>
          <t>Salt marsh</t>
        </is>
      </c>
      <c r="D565" s="54">
        <f t="array" ref="D565">if($C565="Mangrove",index('Mangrove extent'!$A$5:$X$128,match($A565,'Mangrove extent'!$A$5:$A1000,0),match('Mangrove extent'!$B$4,'Mangrove extent'!$A$5:$X$5,0)), if($C565="Seagrass", index('Seagrass extent'!$A$5:$I$257,match($A565,'Seagrass extent'!$A$5:$A1000,0),match('Seagrass extent'!$B$4,'Seagrass extent'!$A$5:$I$5,0)), if($C565="Salt marsh", index('Salt marsh extent'!$A$5:$I$257,match($A565,'Salt marsh extent'!$A$5:$A1000,0),match('Salt marsh extent'!$B$4,'Salt marsh extent'!$A$5:$I$5,0)) )))</f>
        <v/>
      </c>
      <c r="E565" s="54">
        <f t="array" ref="E565">if($C565="Mangrove",index('Mangrove extent'!$A$5:$X1000,match($A565,'Mangrove extent'!$A$5:$A1000,0),match('Mangrove extent'!$C$4,'Mangrove extent'!$A$5:$X$5,0)), if($C565="Seagrass", "NoData", IF($C565="Salt marsh", "NoData")))</f>
        <v/>
      </c>
      <c r="F565" s="54">
        <f t="array" ref="F565">if($C565="Mangrove",index('Mangrove protected area'!$A$5:$AG1000,match($A565,'Mangrove protected area'!$A$5:$A1000,0),match('Mangrove protected area'!$B$4,'Mangrove protected area'!$A$5:$AG$5,0)), "NoData")</f>
        <v/>
      </c>
      <c r="G565" s="101" t="inlineStr">
        <is>
          <t>Salt marsh extent from WCMC</t>
        </is>
      </c>
      <c r="H565" s="101" t="n"/>
      <c r="I565" s="101" t="n"/>
    </row>
    <row r="566" ht="15.75" customHeight="1" s="198">
      <c r="A566" s="101" t="inlineStr">
        <is>
          <t>Sint Maarten (Dutch part)</t>
        </is>
      </c>
      <c r="B566" s="62">
        <f t="array" ref="B566">INDEX(Countries!$D$2:$D$255, MATCH(A566, Countries!$B$2:$B$255, 0))
</f>
        <v/>
      </c>
      <c r="C566" s="89" t="inlineStr">
        <is>
          <t>Salt marsh</t>
        </is>
      </c>
      <c r="D566" s="54">
        <f t="array" ref="D566">if($C566="Mangrove",index('Mangrove extent'!$A$5:$X$128,match($A566,'Mangrove extent'!$A$5:$A1000,0),match('Mangrove extent'!$B$4,'Mangrove extent'!$A$5:$X$5,0)), if($C566="Seagrass", index('Seagrass extent'!$A$5:$I$257,match($A566,'Seagrass extent'!$A$5:$A1000,0),match('Seagrass extent'!$B$4,'Seagrass extent'!$A$5:$I$5,0)), if($C566="Salt marsh", index('Salt marsh extent'!$A$5:$I$257,match($A566,'Salt marsh extent'!$A$5:$A1000,0),match('Salt marsh extent'!$B$4,'Salt marsh extent'!$A$5:$I$5,0)) )))</f>
        <v/>
      </c>
      <c r="E566" s="54">
        <f t="array" ref="E566">if($C566="Mangrove",index('Mangrove extent'!$A$5:$X1000,match($A566,'Mangrove extent'!$A$5:$A1000,0),match('Mangrove extent'!$C$4,'Mangrove extent'!$A$5:$X$5,0)), if($C566="Seagrass", "NoData", IF($C566="Salt marsh", "NoData")))</f>
        <v/>
      </c>
      <c r="F566" s="54">
        <f t="array" ref="F566">if($C566="Mangrove",index('Mangrove protected area'!$A$5:$AG1000,match($A566,'Mangrove protected area'!$A$5:$A1000,0),match('Mangrove protected area'!$B$4,'Mangrove protected area'!$A$5:$AG$5,0)), "NoData")</f>
        <v/>
      </c>
      <c r="G566" s="101" t="inlineStr">
        <is>
          <t>Salt marsh extent from WCMC</t>
        </is>
      </c>
      <c r="H566" s="101" t="n"/>
      <c r="I566" s="101" t="n"/>
    </row>
    <row r="567" ht="15.75" customHeight="1" s="198">
      <c r="A567" s="101" t="inlineStr">
        <is>
          <t>Solomon Islands</t>
        </is>
      </c>
      <c r="B567" s="62">
        <f t="array" ref="B567">INDEX(Countries!$D$2:$D$255, MATCH(A567, Countries!$B$2:$B$255, 0))
</f>
        <v/>
      </c>
      <c r="C567" s="89" t="inlineStr">
        <is>
          <t>Salt marsh</t>
        </is>
      </c>
      <c r="D567" s="54">
        <f t="array" ref="D567">if($C567="Mangrove",index('Mangrove extent'!$A$5:$X$128,match($A567,'Mangrove extent'!$A$5:$A1000,0),match('Mangrove extent'!$B$4,'Mangrove extent'!$A$5:$X$5,0)), if($C567="Seagrass", index('Seagrass extent'!$A$5:$I$257,match($A567,'Seagrass extent'!$A$5:$A1000,0),match('Seagrass extent'!$B$4,'Seagrass extent'!$A$5:$I$5,0)), if($C567="Salt marsh", index('Salt marsh extent'!$A$5:$I$257,match($A567,'Salt marsh extent'!$A$5:$A1000,0),match('Salt marsh extent'!$B$4,'Salt marsh extent'!$A$5:$I$5,0)) )))</f>
        <v/>
      </c>
      <c r="E567" s="54">
        <f t="array" ref="E567">if($C567="Mangrove",index('Mangrove extent'!$A$5:$X1000,match($A567,'Mangrove extent'!$A$5:$A1000,0),match('Mangrove extent'!$C$4,'Mangrove extent'!$A$5:$X$5,0)), if($C567="Seagrass", "NoData", IF($C567="Salt marsh", "NoData")))</f>
        <v/>
      </c>
      <c r="F567" s="54">
        <f t="array" ref="F567">if($C567="Mangrove",index('Mangrove protected area'!$A$5:$AG1000,match($A567,'Mangrove protected area'!$A$5:$A1000,0),match('Mangrove protected area'!$B$4,'Mangrove protected area'!$A$5:$AG$5,0)), "NoData")</f>
        <v/>
      </c>
      <c r="G567" s="101" t="inlineStr">
        <is>
          <t>Salt marsh extent from WCMC</t>
        </is>
      </c>
      <c r="H567" s="101" t="n"/>
      <c r="I567" s="101" t="n"/>
    </row>
    <row r="568" ht="15.75" customHeight="1" s="198">
      <c r="A568" s="101" t="inlineStr">
        <is>
          <t>Somalia</t>
        </is>
      </c>
      <c r="B568" s="62">
        <f t="array" ref="B568">INDEX(Countries!$D$2:$D$255, MATCH(A568, Countries!$B$2:$B$255, 0))
</f>
        <v/>
      </c>
      <c r="C568" s="89" t="inlineStr">
        <is>
          <t>Salt marsh</t>
        </is>
      </c>
      <c r="D568" s="54">
        <f t="array" ref="D568">if($C568="Mangrove",index('Mangrove extent'!$A$5:$X$128,match($A568,'Mangrove extent'!$A$5:$A1000,0),match('Mangrove extent'!$B$4,'Mangrove extent'!$A$5:$X$5,0)), if($C568="Seagrass", index('Seagrass extent'!$A$5:$I$257,match($A568,'Seagrass extent'!$A$5:$A1000,0),match('Seagrass extent'!$B$4,'Seagrass extent'!$A$5:$I$5,0)), if($C568="Salt marsh", index('Salt marsh extent'!$A$5:$I$257,match($A568,'Salt marsh extent'!$A$5:$A1000,0),match('Salt marsh extent'!$B$4,'Salt marsh extent'!$A$5:$I$5,0)) )))</f>
        <v/>
      </c>
      <c r="E568" s="54">
        <f t="array" ref="E568">if($C568="Mangrove",index('Mangrove extent'!$A$5:$X1000,match($A568,'Mangrove extent'!$A$5:$A1000,0),match('Mangrove extent'!$C$4,'Mangrove extent'!$A$5:$X$5,0)), if($C568="Seagrass", "NoData", IF($C568="Salt marsh", "NoData")))</f>
        <v/>
      </c>
      <c r="F568" s="54">
        <f t="array" ref="F568">if($C568="Mangrove",index('Mangrove protected area'!$A$5:$AG1000,match($A568,'Mangrove protected area'!$A$5:$A1000,0),match('Mangrove protected area'!$B$4,'Mangrove protected area'!$A$5:$AG$5,0)), "NoData")</f>
        <v/>
      </c>
      <c r="G568" s="101" t="inlineStr">
        <is>
          <t>Salt marsh extent from WCMC</t>
        </is>
      </c>
      <c r="H568" s="101" t="n"/>
      <c r="I568" s="101" t="n"/>
    </row>
    <row r="569" ht="15.75" customHeight="1" s="198">
      <c r="A569" s="101" t="inlineStr">
        <is>
          <t>South Africa</t>
        </is>
      </c>
      <c r="B569" s="62">
        <f t="array" ref="B569">INDEX(Countries!$D$2:$D$255, MATCH(A569, Countries!$B$2:$B$255, 0))
</f>
        <v/>
      </c>
      <c r="C569" s="89" t="inlineStr">
        <is>
          <t>Salt marsh</t>
        </is>
      </c>
      <c r="D569" s="54">
        <f t="array" ref="D569">if($C569="Mangrove",index('Mangrove extent'!$A$5:$X$128,match($A569,'Mangrove extent'!$A$5:$A1000,0),match('Mangrove extent'!$B$4,'Mangrove extent'!$A$5:$X$5,0)), if($C569="Seagrass", index('Seagrass extent'!$A$5:$I$257,match($A569,'Seagrass extent'!$A$5:$A1000,0),match('Seagrass extent'!$B$4,'Seagrass extent'!$A$5:$I$5,0)), if($C569="Salt marsh", index('Salt marsh extent'!$A$5:$I$257,match($A569,'Salt marsh extent'!$A$5:$A1000,0),match('Salt marsh extent'!$B$4,'Salt marsh extent'!$A$5:$I$5,0)) )))</f>
        <v/>
      </c>
      <c r="E569" s="54">
        <f t="array" ref="E569">if($C569="Mangrove",index('Mangrove extent'!$A$5:$X1000,match($A569,'Mangrove extent'!$A$5:$A1000,0),match('Mangrove extent'!$C$4,'Mangrove extent'!$A$5:$X$5,0)), if($C569="Seagrass", "NoData", IF($C569="Salt marsh", "NoData")))</f>
        <v/>
      </c>
      <c r="F569" s="54">
        <f t="array" ref="F569">if($C569="Mangrove",index('Mangrove protected area'!$A$5:$AG1000,match($A569,'Mangrove protected area'!$A$5:$A1000,0),match('Mangrove protected area'!$B$4,'Mangrove protected area'!$A$5:$AG$5,0)), "NoData")</f>
        <v/>
      </c>
      <c r="G569" s="101" t="inlineStr">
        <is>
          <t>Salt marsh extent from WCMC</t>
        </is>
      </c>
      <c r="H569" s="101" t="n"/>
      <c r="I569" s="101" t="n"/>
    </row>
    <row r="570" ht="15.75" customHeight="1" s="198">
      <c r="A570" s="101" t="inlineStr">
        <is>
          <t>Sri Lanka</t>
        </is>
      </c>
      <c r="B570" s="62">
        <f t="array" ref="B570">INDEX(Countries!$D$2:$D$255, MATCH(A570, Countries!$B$2:$B$255, 0))
</f>
        <v/>
      </c>
      <c r="C570" s="89" t="inlineStr">
        <is>
          <t>Salt marsh</t>
        </is>
      </c>
      <c r="D570" s="54">
        <f t="array" ref="D570">if($C570="Mangrove",index('Mangrove extent'!$A$5:$X$128,match($A570,'Mangrove extent'!$A$5:$A1000,0),match('Mangrove extent'!$B$4,'Mangrove extent'!$A$5:$X$5,0)), if($C570="Seagrass", index('Seagrass extent'!$A$5:$I$257,match($A570,'Seagrass extent'!$A$5:$A1000,0),match('Seagrass extent'!$B$4,'Seagrass extent'!$A$5:$I$5,0)), if($C570="Salt marsh", index('Salt marsh extent'!$A$5:$I$257,match($A570,'Salt marsh extent'!$A$5:$A1000,0),match('Salt marsh extent'!$B$4,'Salt marsh extent'!$A$5:$I$5,0)) )))</f>
        <v/>
      </c>
      <c r="E570" s="54">
        <f t="array" ref="E570">if($C570="Mangrove",index('Mangrove extent'!$A$5:$X1000,match($A570,'Mangrove extent'!$A$5:$A1000,0),match('Mangrove extent'!$C$4,'Mangrove extent'!$A$5:$X$5,0)), if($C570="Seagrass", "NoData", IF($C570="Salt marsh", "NoData")))</f>
        <v/>
      </c>
      <c r="F570" s="54">
        <f t="array" ref="F570">if($C570="Mangrove",index('Mangrove protected area'!$A$5:$AG1000,match($A570,'Mangrove protected area'!$A$5:$A1000,0),match('Mangrove protected area'!$B$4,'Mangrove protected area'!$A$5:$AG$5,0)), "NoData")</f>
        <v/>
      </c>
      <c r="G570" s="101" t="inlineStr">
        <is>
          <t>Salt marsh extent from WCMC</t>
        </is>
      </c>
      <c r="H570" s="101" t="n"/>
      <c r="I570" s="101" t="n"/>
    </row>
    <row r="571" ht="15.75" customHeight="1" s="198">
      <c r="A571" s="101" t="inlineStr">
        <is>
          <t>Sudan</t>
        </is>
      </c>
      <c r="B571" s="62">
        <f t="array" ref="B571">INDEX(Countries!$D$2:$D$255, MATCH(A571, Countries!$B$2:$B$255, 0))
</f>
        <v/>
      </c>
      <c r="C571" s="89" t="inlineStr">
        <is>
          <t>Salt marsh</t>
        </is>
      </c>
      <c r="D571" s="54">
        <f t="array" ref="D571">if($C571="Mangrove",index('Mangrove extent'!$A$5:$X$128,match($A571,'Mangrove extent'!$A$5:$A1000,0),match('Mangrove extent'!$B$4,'Mangrove extent'!$A$5:$X$5,0)), if($C571="Seagrass", index('Seagrass extent'!$A$5:$I$257,match($A571,'Seagrass extent'!$A$5:$A1000,0),match('Seagrass extent'!$B$4,'Seagrass extent'!$A$5:$I$5,0)), if($C571="Salt marsh", index('Salt marsh extent'!$A$5:$I$257,match($A571,'Salt marsh extent'!$A$5:$A1000,0),match('Salt marsh extent'!$B$4,'Salt marsh extent'!$A$5:$I$5,0)) )))</f>
        <v/>
      </c>
      <c r="E571" s="54">
        <f t="array" ref="E571">if($C571="Mangrove",index('Mangrove extent'!$A$5:$X1000,match($A571,'Mangrove extent'!$A$5:$A1000,0),match('Mangrove extent'!$C$4,'Mangrove extent'!$A$5:$X$5,0)), if($C571="Seagrass", "NoData", IF($C571="Salt marsh", "NoData")))</f>
        <v/>
      </c>
      <c r="F571" s="54">
        <f t="array" ref="F571">if($C571="Mangrove",index('Mangrove protected area'!$A$5:$AG1000,match($A571,'Mangrove protected area'!$A$5:$A1000,0),match('Mangrove protected area'!$B$4,'Mangrove protected area'!$A$5:$AG$5,0)), "NoData")</f>
        <v/>
      </c>
      <c r="G571" s="101" t="inlineStr">
        <is>
          <t>Salt marsh extent from WCMC</t>
        </is>
      </c>
      <c r="H571" s="101" t="n"/>
      <c r="I571" s="101" t="n"/>
    </row>
    <row r="572" ht="15.75" customHeight="1" s="198">
      <c r="A572" s="101" t="inlineStr">
        <is>
          <t>Suriname</t>
        </is>
      </c>
      <c r="B572" s="62">
        <f t="array" ref="B572">INDEX(Countries!$D$2:$D$255, MATCH(A572, Countries!$B$2:$B$255, 0))
</f>
        <v/>
      </c>
      <c r="C572" s="89" t="inlineStr">
        <is>
          <t>Salt marsh</t>
        </is>
      </c>
      <c r="D572" s="54">
        <f t="array" ref="D572">if($C572="Mangrove",index('Mangrove extent'!$A$5:$X$128,match($A572,'Mangrove extent'!$A$5:$A1000,0),match('Mangrove extent'!$B$4,'Mangrove extent'!$A$5:$X$5,0)), if($C572="Seagrass", index('Seagrass extent'!$A$5:$I$257,match($A572,'Seagrass extent'!$A$5:$A1000,0),match('Seagrass extent'!$B$4,'Seagrass extent'!$A$5:$I$5,0)), if($C572="Salt marsh", index('Salt marsh extent'!$A$5:$I$257,match($A572,'Salt marsh extent'!$A$5:$A1000,0),match('Salt marsh extent'!$B$4,'Salt marsh extent'!$A$5:$I$5,0)) )))</f>
        <v/>
      </c>
      <c r="E572" s="54">
        <f t="array" ref="E572">if($C572="Mangrove",index('Mangrove extent'!$A$5:$X1000,match($A572,'Mangrove extent'!$A$5:$A1000,0),match('Mangrove extent'!$C$4,'Mangrove extent'!$A$5:$X$5,0)), if($C572="Seagrass", "NoData", IF($C572="Salt marsh", "NoData")))</f>
        <v/>
      </c>
      <c r="F572" s="54">
        <f t="array" ref="F572">if($C572="Mangrove",index('Mangrove protected area'!$A$5:$AG1000,match($A572,'Mangrove protected area'!$A$5:$A1000,0),match('Mangrove protected area'!$B$4,'Mangrove protected area'!$A$5:$AG$5,0)), "NoData")</f>
        <v/>
      </c>
      <c r="G572" s="101" t="inlineStr">
        <is>
          <t>Salt marsh extent from WCMC</t>
        </is>
      </c>
      <c r="H572" s="101" t="n"/>
      <c r="I572" s="101" t="n"/>
    </row>
    <row r="573" ht="15.75" customHeight="1" s="198">
      <c r="A573" s="101" t="inlineStr">
        <is>
          <t>Taiwan</t>
        </is>
      </c>
      <c r="B573" s="62">
        <f t="array" ref="B573">INDEX(Countries!$D$2:$D$255, MATCH(A573, Countries!$B$2:$B$255, 0))
</f>
        <v/>
      </c>
      <c r="C573" s="89" t="inlineStr">
        <is>
          <t>Salt marsh</t>
        </is>
      </c>
      <c r="D573" s="54">
        <f t="array" ref="D573">if($C573="Mangrove",index('Mangrove extent'!$A$5:$X$128,match($A573,'Mangrove extent'!$A$5:$A1000,0),match('Mangrove extent'!$B$4,'Mangrove extent'!$A$5:$X$5,0)), if($C573="Seagrass", index('Seagrass extent'!$A$5:$I$257,match($A573,'Seagrass extent'!$A$5:$A1000,0),match('Seagrass extent'!$B$4,'Seagrass extent'!$A$5:$I$5,0)), if($C573="Salt marsh", index('Salt marsh extent'!$A$5:$I$257,match($A573,'Salt marsh extent'!$A$5:$A1000,0),match('Salt marsh extent'!$B$4,'Salt marsh extent'!$A$5:$I$5,0)) )))</f>
        <v/>
      </c>
      <c r="E573" s="54">
        <f t="array" ref="E573">if($C573="Mangrove",index('Mangrove extent'!$A$5:$X1000,match($A573,'Mangrove extent'!$A$5:$A1000,0),match('Mangrove extent'!$C$4,'Mangrove extent'!$A$5:$X$5,0)), if($C573="Seagrass", "NoData", IF($C573="Salt marsh", "NoData")))</f>
        <v/>
      </c>
      <c r="F573" s="54">
        <f t="array" ref="F573">if($C573="Mangrove",index('Mangrove protected area'!$A$5:$AG1000,match($A573,'Mangrove protected area'!$A$5:$A1000,0),match('Mangrove protected area'!$B$4,'Mangrove protected area'!$A$5:$AG$5,0)), "NoData")</f>
        <v/>
      </c>
      <c r="G573" s="101" t="inlineStr">
        <is>
          <t>Salt marsh extent from WCMC</t>
        </is>
      </c>
      <c r="H573" s="101" t="n"/>
      <c r="I573" s="101" t="n"/>
    </row>
    <row r="574" ht="15.75" customHeight="1" s="198">
      <c r="A574" s="101" t="inlineStr">
        <is>
          <t>Tanzania, United Republic of</t>
        </is>
      </c>
      <c r="B574" s="62">
        <f t="array" ref="B574">INDEX(Countries!$D$2:$D$255, MATCH(A574, Countries!$B$2:$B$255, 0))
</f>
        <v/>
      </c>
      <c r="C574" s="89" t="inlineStr">
        <is>
          <t>Salt marsh</t>
        </is>
      </c>
      <c r="D574" s="54">
        <f t="array" ref="D574">if($C574="Mangrove",index('Mangrove extent'!$A$5:$X$128,match($A574,'Mangrove extent'!$A$5:$A1000,0),match('Mangrove extent'!$B$4,'Mangrove extent'!$A$5:$X$5,0)), if($C574="Seagrass", index('Seagrass extent'!$A$5:$I$257,match($A574,'Seagrass extent'!$A$5:$A1000,0),match('Seagrass extent'!$B$4,'Seagrass extent'!$A$5:$I$5,0)), if($C574="Salt marsh", index('Salt marsh extent'!$A$5:$I$257,match($A574,'Salt marsh extent'!$A$5:$A1000,0),match('Salt marsh extent'!$B$4,'Salt marsh extent'!$A$5:$I$5,0)) )))</f>
        <v/>
      </c>
      <c r="E574" s="54">
        <f t="array" ref="E574">if($C574="Mangrove",index('Mangrove extent'!$A$5:$X1000,match($A574,'Mangrove extent'!$A$5:$A1000,0),match('Mangrove extent'!$C$4,'Mangrove extent'!$A$5:$X$5,0)), if($C574="Seagrass", "NoData", IF($C574="Salt marsh", "NoData")))</f>
        <v/>
      </c>
      <c r="F574" s="54">
        <f t="array" ref="F574">if($C574="Mangrove",index('Mangrove protected area'!$A$5:$AG1000,match($A574,'Mangrove protected area'!$A$5:$A1000,0),match('Mangrove protected area'!$B$4,'Mangrove protected area'!$A$5:$AG$5,0)), "NoData")</f>
        <v/>
      </c>
      <c r="G574" s="101" t="inlineStr">
        <is>
          <t>Salt marsh extent from WCMC</t>
        </is>
      </c>
      <c r="H574" s="101" t="n"/>
      <c r="I574" s="101" t="n"/>
    </row>
    <row r="575" ht="15.75" customHeight="1" s="198">
      <c r="A575" s="101" t="inlineStr">
        <is>
          <t>Thailand</t>
        </is>
      </c>
      <c r="B575" s="62">
        <f t="array" ref="B575">INDEX(Countries!$D$2:$D$255, MATCH(A575, Countries!$B$2:$B$255, 0))
</f>
        <v/>
      </c>
      <c r="C575" s="89" t="inlineStr">
        <is>
          <t>Salt marsh</t>
        </is>
      </c>
      <c r="D575" s="54">
        <f t="array" ref="D575">if($C575="Mangrove",index('Mangrove extent'!$A$5:$X$128,match($A575,'Mangrove extent'!$A$5:$A1000,0),match('Mangrove extent'!$B$4,'Mangrove extent'!$A$5:$X$5,0)), if($C575="Seagrass", index('Seagrass extent'!$A$5:$I$257,match($A575,'Seagrass extent'!$A$5:$A1000,0),match('Seagrass extent'!$B$4,'Seagrass extent'!$A$5:$I$5,0)), if($C575="Salt marsh", index('Salt marsh extent'!$A$5:$I$257,match($A575,'Salt marsh extent'!$A$5:$A1000,0),match('Salt marsh extent'!$B$4,'Salt marsh extent'!$A$5:$I$5,0)) )))</f>
        <v/>
      </c>
      <c r="E575" s="54">
        <f t="array" ref="E575">if($C575="Mangrove",index('Mangrove extent'!$A$5:$X1000,match($A575,'Mangrove extent'!$A$5:$A1000,0),match('Mangrove extent'!$C$4,'Mangrove extent'!$A$5:$X$5,0)), if($C575="Seagrass", "NoData", IF($C575="Salt marsh", "NoData")))</f>
        <v/>
      </c>
      <c r="F575" s="54">
        <f t="array" ref="F575">if($C575="Mangrove",index('Mangrove protected area'!$A$5:$AG1000,match($A575,'Mangrove protected area'!$A$5:$A1000,0),match('Mangrove protected area'!$B$4,'Mangrove protected area'!$A$5:$AG$5,0)), "NoData")</f>
        <v/>
      </c>
      <c r="G575" s="101" t="inlineStr">
        <is>
          <t>Salt marsh extent from WCMC</t>
        </is>
      </c>
      <c r="H575" s="101" t="n"/>
      <c r="I575" s="101" t="n"/>
    </row>
    <row r="576" ht="15.75" customHeight="1" s="198">
      <c r="A576" s="101" t="inlineStr">
        <is>
          <t>Timor-Leste</t>
        </is>
      </c>
      <c r="B576" s="62">
        <f t="array" ref="B576">INDEX(Countries!$D$2:$D$255, MATCH(A576, Countries!$B$2:$B$255, 0))
</f>
        <v/>
      </c>
      <c r="C576" s="89" t="inlineStr">
        <is>
          <t>Salt marsh</t>
        </is>
      </c>
      <c r="D576" s="54">
        <f t="array" ref="D576">if($C576="Mangrove",index('Mangrove extent'!$A$5:$X$128,match($A576,'Mangrove extent'!$A$5:$A1000,0),match('Mangrove extent'!$B$4,'Mangrove extent'!$A$5:$X$5,0)), if($C576="Seagrass", index('Seagrass extent'!$A$5:$I$257,match($A576,'Seagrass extent'!$A$5:$A1000,0),match('Seagrass extent'!$B$4,'Seagrass extent'!$A$5:$I$5,0)), if($C576="Salt marsh", index('Salt marsh extent'!$A$5:$I$257,match($A576,'Salt marsh extent'!$A$5:$A1000,0),match('Salt marsh extent'!$B$4,'Salt marsh extent'!$A$5:$I$5,0)) )))</f>
        <v/>
      </c>
      <c r="E576" s="54">
        <f t="array" ref="E576">if($C576="Mangrove",index('Mangrove extent'!$A$5:$X1000,match($A576,'Mangrove extent'!$A$5:$A1000,0),match('Mangrove extent'!$C$4,'Mangrove extent'!$A$5:$X$5,0)), if($C576="Seagrass", "NoData", IF($C576="Salt marsh", "NoData")))</f>
        <v/>
      </c>
      <c r="F576" s="54">
        <f t="array" ref="F576">if($C576="Mangrove",index('Mangrove protected area'!$A$5:$AG1000,match($A576,'Mangrove protected area'!$A$5:$A1000,0),match('Mangrove protected area'!$B$4,'Mangrove protected area'!$A$5:$AG$5,0)), "NoData")</f>
        <v/>
      </c>
      <c r="G576" s="101" t="inlineStr">
        <is>
          <t>Salt marsh extent from WCMC</t>
        </is>
      </c>
      <c r="H576" s="101" t="n"/>
      <c r="I576" s="101" t="n"/>
    </row>
    <row r="577" ht="15.75" customHeight="1" s="198">
      <c r="A577" s="101" t="inlineStr">
        <is>
          <t>Togo</t>
        </is>
      </c>
      <c r="B577" s="62">
        <f t="array" ref="B577">INDEX(Countries!$D$2:$D$255, MATCH(A577, Countries!$B$2:$B$255, 0))
</f>
        <v/>
      </c>
      <c r="C577" s="89" t="inlineStr">
        <is>
          <t>Salt marsh</t>
        </is>
      </c>
      <c r="D577" s="54">
        <f t="array" ref="D577">if($C577="Mangrove",index('Mangrove extent'!$A$5:$X$128,match($A577,'Mangrove extent'!$A$5:$A1000,0),match('Mangrove extent'!$B$4,'Mangrove extent'!$A$5:$X$5,0)), if($C577="Seagrass", index('Seagrass extent'!$A$5:$I$257,match($A577,'Seagrass extent'!$A$5:$A1000,0),match('Seagrass extent'!$B$4,'Seagrass extent'!$A$5:$I$5,0)), if($C577="Salt marsh", index('Salt marsh extent'!$A$5:$I$257,match($A577,'Salt marsh extent'!$A$5:$A1000,0),match('Salt marsh extent'!$B$4,'Salt marsh extent'!$A$5:$I$5,0)) )))</f>
        <v/>
      </c>
      <c r="E577" s="54">
        <f t="array" ref="E577">if($C577="Mangrove",index('Mangrove extent'!$A$5:$X1000,match($A577,'Mangrove extent'!$A$5:$A1000,0),match('Mangrove extent'!$C$4,'Mangrove extent'!$A$5:$X$5,0)), if($C577="Seagrass", "NoData", IF($C577="Salt marsh", "NoData")))</f>
        <v/>
      </c>
      <c r="F577" s="54">
        <f t="array" ref="F577">if($C577="Mangrove",index('Mangrove protected area'!$A$5:$AG1000,match($A577,'Mangrove protected area'!$A$5:$A1000,0),match('Mangrove protected area'!$B$4,'Mangrove protected area'!$A$5:$AG$5,0)), "NoData")</f>
        <v/>
      </c>
      <c r="G577" s="101" t="inlineStr">
        <is>
          <t>Salt marsh extent from WCMC</t>
        </is>
      </c>
      <c r="H577" s="101" t="n"/>
      <c r="I577" s="101" t="n"/>
    </row>
    <row r="578" ht="15.75" customHeight="1" s="198">
      <c r="A578" s="101" t="inlineStr">
        <is>
          <t>Tonga</t>
        </is>
      </c>
      <c r="B578" s="62">
        <f t="array" ref="B578">INDEX(Countries!$D$2:$D$255, MATCH(A578, Countries!$B$2:$B$255, 0))
</f>
        <v/>
      </c>
      <c r="C578" s="89" t="inlineStr">
        <is>
          <t>Salt marsh</t>
        </is>
      </c>
      <c r="D578" s="54">
        <f t="array" ref="D578">if($C578="Mangrove",index('Mangrove extent'!$A$5:$X$128,match($A578,'Mangrove extent'!$A$5:$A1000,0),match('Mangrove extent'!$B$4,'Mangrove extent'!$A$5:$X$5,0)), if($C578="Seagrass", index('Seagrass extent'!$A$5:$I$257,match($A578,'Seagrass extent'!$A$5:$A1000,0),match('Seagrass extent'!$B$4,'Seagrass extent'!$A$5:$I$5,0)), if($C578="Salt marsh", index('Salt marsh extent'!$A$5:$I$257,match($A578,'Salt marsh extent'!$A$5:$A1000,0),match('Salt marsh extent'!$B$4,'Salt marsh extent'!$A$5:$I$5,0)) )))</f>
        <v/>
      </c>
      <c r="E578" s="54">
        <f t="array" ref="E578">if($C578="Mangrove",index('Mangrove extent'!$A$5:$X1000,match($A578,'Mangrove extent'!$A$5:$A1000,0),match('Mangrove extent'!$C$4,'Mangrove extent'!$A$5:$X$5,0)), if($C578="Seagrass", "NoData", IF($C578="Salt marsh", "NoData")))</f>
        <v/>
      </c>
      <c r="F578" s="54">
        <f t="array" ref="F578">if($C578="Mangrove",index('Mangrove protected area'!$A$5:$AG1000,match($A578,'Mangrove protected area'!$A$5:$A1000,0),match('Mangrove protected area'!$B$4,'Mangrove protected area'!$A$5:$AG$5,0)), "NoData")</f>
        <v/>
      </c>
      <c r="G578" s="101" t="inlineStr">
        <is>
          <t>Salt marsh extent from WCMC</t>
        </is>
      </c>
      <c r="H578" s="101" t="n"/>
      <c r="I578" s="101" t="n"/>
    </row>
    <row r="579" ht="15.75" customHeight="1" s="198">
      <c r="A579" s="101" t="inlineStr">
        <is>
          <t>Trinidad and Tobago</t>
        </is>
      </c>
      <c r="B579" s="62">
        <f t="array" ref="B579">INDEX(Countries!$D$2:$D$255, MATCH(A579, Countries!$B$2:$B$255, 0))
</f>
        <v/>
      </c>
      <c r="C579" s="89" t="inlineStr">
        <is>
          <t>Salt marsh</t>
        </is>
      </c>
      <c r="D579" s="54">
        <f t="array" ref="D579">if($C579="Mangrove",index('Mangrove extent'!$A$5:$X$128,match($A579,'Mangrove extent'!$A$5:$A1000,0),match('Mangrove extent'!$B$4,'Mangrove extent'!$A$5:$X$5,0)), if($C579="Seagrass", index('Seagrass extent'!$A$5:$I$257,match($A579,'Seagrass extent'!$A$5:$A1000,0),match('Seagrass extent'!$B$4,'Seagrass extent'!$A$5:$I$5,0)), if($C579="Salt marsh", index('Salt marsh extent'!$A$5:$I$257,match($A579,'Salt marsh extent'!$A$5:$A1000,0),match('Salt marsh extent'!$B$4,'Salt marsh extent'!$A$5:$I$5,0)) )))</f>
        <v/>
      </c>
      <c r="E579" s="54">
        <f t="array" ref="E579">if($C579="Mangrove",index('Mangrove extent'!$A$5:$X1000,match($A579,'Mangrove extent'!$A$5:$A1000,0),match('Mangrove extent'!$C$4,'Mangrove extent'!$A$5:$X$5,0)), if($C579="Seagrass", "NoData", IF($C579="Salt marsh", "NoData")))</f>
        <v/>
      </c>
      <c r="F579" s="54">
        <f t="array" ref="F579">if($C579="Mangrove",index('Mangrove protected area'!$A$5:$AG1000,match($A579,'Mangrove protected area'!$A$5:$A1000,0),match('Mangrove protected area'!$B$4,'Mangrove protected area'!$A$5:$AG$5,0)), "NoData")</f>
        <v/>
      </c>
      <c r="G579" s="101" t="inlineStr">
        <is>
          <t>Salt marsh extent from WCMC</t>
        </is>
      </c>
      <c r="H579" s="101" t="n"/>
      <c r="I579" s="101" t="n"/>
    </row>
    <row r="580" ht="15.75" customHeight="1" s="198">
      <c r="A580" s="101" t="inlineStr">
        <is>
          <t>Turks and Caicos Islands</t>
        </is>
      </c>
      <c r="B580" s="62">
        <f t="array" ref="B580">INDEX(Countries!$D$2:$D$255, MATCH(A580, Countries!$B$2:$B$255, 0))
</f>
        <v/>
      </c>
      <c r="C580" s="89" t="inlineStr">
        <is>
          <t>Salt marsh</t>
        </is>
      </c>
      <c r="D580" s="54">
        <f t="array" ref="D580">if($C580="Mangrove",index('Mangrove extent'!$A$5:$X$128,match($A580,'Mangrove extent'!$A$5:$A1000,0),match('Mangrove extent'!$B$4,'Mangrove extent'!$A$5:$X$5,0)), if($C580="Seagrass", index('Seagrass extent'!$A$5:$I$257,match($A580,'Seagrass extent'!$A$5:$A1000,0),match('Seagrass extent'!$B$4,'Seagrass extent'!$A$5:$I$5,0)), if($C580="Salt marsh", index('Salt marsh extent'!$A$5:$I$257,match($A580,'Salt marsh extent'!$A$5:$A1000,0),match('Salt marsh extent'!$B$4,'Salt marsh extent'!$A$5:$I$5,0)) )))</f>
        <v/>
      </c>
      <c r="E580" s="54">
        <f t="array" ref="E580">if($C580="Mangrove",index('Mangrove extent'!$A$5:$X1000,match($A580,'Mangrove extent'!$A$5:$A1000,0),match('Mangrove extent'!$C$4,'Mangrove extent'!$A$5:$X$5,0)), if($C580="Seagrass", "NoData", IF($C580="Salt marsh", "NoData")))</f>
        <v/>
      </c>
      <c r="F580" s="54">
        <f t="array" ref="F580">if($C580="Mangrove",index('Mangrove protected area'!$A$5:$AG1000,match($A580,'Mangrove protected area'!$A$5:$A1000,0),match('Mangrove protected area'!$B$4,'Mangrove protected area'!$A$5:$AG$5,0)), "NoData")</f>
        <v/>
      </c>
      <c r="G580" s="101" t="inlineStr">
        <is>
          <t>Salt marsh extent from WCMC</t>
        </is>
      </c>
      <c r="H580" s="101" t="n"/>
      <c r="I580" s="101" t="n"/>
    </row>
    <row r="581" ht="15.75" customHeight="1" s="198">
      <c r="A581" s="101" t="inlineStr">
        <is>
          <t>Tuvalu</t>
        </is>
      </c>
      <c r="B581" s="62">
        <f t="array" ref="B581">INDEX(Countries!$D$2:$D$255, MATCH(A581, Countries!$B$2:$B$255, 0))
</f>
        <v/>
      </c>
      <c r="C581" s="89" t="inlineStr">
        <is>
          <t>Salt marsh</t>
        </is>
      </c>
      <c r="D581" s="54">
        <f t="array" ref="D581">if($C581="Mangrove",index('Mangrove extent'!$A$5:$X$128,match($A581,'Mangrove extent'!$A$5:$A1000,0),match('Mangrove extent'!$B$4,'Mangrove extent'!$A$5:$X$5,0)), if($C581="Seagrass", index('Seagrass extent'!$A$5:$I$257,match($A581,'Seagrass extent'!$A$5:$A1000,0),match('Seagrass extent'!$B$4,'Seagrass extent'!$A$5:$I$5,0)), if($C581="Salt marsh", index('Salt marsh extent'!$A$5:$I$257,match($A581,'Salt marsh extent'!$A$5:$A1000,0),match('Salt marsh extent'!$B$4,'Salt marsh extent'!$A$5:$I$5,0)) )))</f>
        <v/>
      </c>
      <c r="E581" s="54">
        <f t="array" ref="E581">if($C581="Mangrove",index('Mangrove extent'!$A$5:$X1000,match($A581,'Mangrove extent'!$A$5:$A1000,0),match('Mangrove extent'!$C$4,'Mangrove extent'!$A$5:$X$5,0)), if($C581="Seagrass", "NoData", IF($C581="Salt marsh", "NoData")))</f>
        <v/>
      </c>
      <c r="F581" s="54">
        <f t="array" ref="F581">if($C581="Mangrove",index('Mangrove protected area'!$A$5:$AG1000,match($A581,'Mangrove protected area'!$A$5:$A1000,0),match('Mangrove protected area'!$B$4,'Mangrove protected area'!$A$5:$AG$5,0)), "NoData")</f>
        <v/>
      </c>
      <c r="G581" s="101" t="inlineStr">
        <is>
          <t>Salt marsh extent from WCMC</t>
        </is>
      </c>
      <c r="H581" s="101" t="n"/>
      <c r="I581" s="101" t="n"/>
    </row>
    <row r="582" ht="15.75" customHeight="1" s="198">
      <c r="A582" s="101" t="inlineStr">
        <is>
          <t>United Arab Emirates</t>
        </is>
      </c>
      <c r="B582" s="62">
        <f t="array" ref="B582">INDEX(Countries!$D$2:$D$255, MATCH(A582, Countries!$B$2:$B$255, 0))
</f>
        <v/>
      </c>
      <c r="C582" s="89" t="inlineStr">
        <is>
          <t>Salt marsh</t>
        </is>
      </c>
      <c r="D582" s="54">
        <f t="array" ref="D582">if($C582="Mangrove",index('Mangrove extent'!$A$5:$X$128,match($A582,'Mangrove extent'!$A$5:$A1000,0),match('Mangrove extent'!$B$4,'Mangrove extent'!$A$5:$X$5,0)), if($C582="Seagrass", index('Seagrass extent'!$A$5:$I$257,match($A582,'Seagrass extent'!$A$5:$A1000,0),match('Seagrass extent'!$B$4,'Seagrass extent'!$A$5:$I$5,0)), if($C582="Salt marsh", index('Salt marsh extent'!$A$5:$I$257,match($A582,'Salt marsh extent'!$A$5:$A1000,0),match('Salt marsh extent'!$B$4,'Salt marsh extent'!$A$5:$I$5,0)) )))</f>
        <v/>
      </c>
      <c r="E582" s="54">
        <f t="array" ref="E582">if($C582="Mangrove",index('Mangrove extent'!$A$5:$X1000,match($A582,'Mangrove extent'!$A$5:$A1000,0),match('Mangrove extent'!$C$4,'Mangrove extent'!$A$5:$X$5,0)), if($C582="Seagrass", "NoData", IF($C582="Salt marsh", "NoData")))</f>
        <v/>
      </c>
      <c r="F582" s="54">
        <f t="array" ref="F582">if($C582="Mangrove",index('Mangrove protected area'!$A$5:$AG1000,match($A582,'Mangrove protected area'!$A$5:$A1000,0),match('Mangrove protected area'!$B$4,'Mangrove protected area'!$A$5:$AG$5,0)), "NoData")</f>
        <v/>
      </c>
      <c r="G582" s="101" t="inlineStr">
        <is>
          <t>Salt marsh extent from WCMC</t>
        </is>
      </c>
      <c r="H582" s="101" t="n"/>
      <c r="I582" s="101" t="n"/>
    </row>
    <row r="583" ht="15.75" customHeight="1" s="198">
      <c r="A583" s="101" t="inlineStr">
        <is>
          <t>Vanuatu</t>
        </is>
      </c>
      <c r="B583" s="62">
        <f t="array" ref="B583">INDEX(Countries!$D$2:$D$255, MATCH(A583, Countries!$B$2:$B$255, 0))
</f>
        <v/>
      </c>
      <c r="C583" s="89" t="inlineStr">
        <is>
          <t>Salt marsh</t>
        </is>
      </c>
      <c r="D583" s="54">
        <f t="array" ref="D583">if($C583="Mangrove",index('Mangrove extent'!$A$5:$X$128,match($A583,'Mangrove extent'!$A$5:$A1000,0),match('Mangrove extent'!$B$4,'Mangrove extent'!$A$5:$X$5,0)), if($C583="Seagrass", index('Seagrass extent'!$A$5:$I$257,match($A583,'Seagrass extent'!$A$5:$A1000,0),match('Seagrass extent'!$B$4,'Seagrass extent'!$A$5:$I$5,0)), if($C583="Salt marsh", index('Salt marsh extent'!$A$5:$I$257,match($A583,'Salt marsh extent'!$A$5:$A1000,0),match('Salt marsh extent'!$B$4,'Salt marsh extent'!$A$5:$I$5,0)) )))</f>
        <v/>
      </c>
      <c r="E583" s="54">
        <f t="array" ref="E583">if($C583="Mangrove",index('Mangrove extent'!$A$5:$X1000,match($A583,'Mangrove extent'!$A$5:$A1000,0),match('Mangrove extent'!$C$4,'Mangrove extent'!$A$5:$X$5,0)), if($C583="Seagrass", "NoData", IF($C583="Salt marsh", "NoData")))</f>
        <v/>
      </c>
      <c r="F583" s="54">
        <f t="array" ref="F583">if($C583="Mangrove",index('Mangrove protected area'!$A$5:$AG1000,match($A583,'Mangrove protected area'!$A$5:$A1000,0),match('Mangrove protected area'!$B$4,'Mangrove protected area'!$A$5:$AG$5,0)), "NoData")</f>
        <v/>
      </c>
      <c r="G583" s="101" t="inlineStr">
        <is>
          <t>Salt marsh extent from WCMC</t>
        </is>
      </c>
      <c r="H583" s="101" t="n"/>
      <c r="I583" s="101" t="n"/>
    </row>
    <row r="584" ht="15.75" customHeight="1" s="198">
      <c r="A584" s="101" t="inlineStr">
        <is>
          <t>Venezuela (Bolivarian Republic of)</t>
        </is>
      </c>
      <c r="B584" s="62">
        <f t="array" ref="B584">INDEX(Countries!$D$2:$D$255, MATCH(A584, Countries!$B$2:$B$255, 0))
</f>
        <v/>
      </c>
      <c r="C584" s="89" t="inlineStr">
        <is>
          <t>Salt marsh</t>
        </is>
      </c>
      <c r="D584" s="54">
        <f t="array" ref="D584">if($C584="Mangrove",index('Mangrove extent'!$A$5:$X$128,match($A584,'Mangrove extent'!$A$5:$A1000,0),match('Mangrove extent'!$B$4,'Mangrove extent'!$A$5:$X$5,0)), if($C584="Seagrass", index('Seagrass extent'!$A$5:$I$257,match($A584,'Seagrass extent'!$A$5:$A1000,0),match('Seagrass extent'!$B$4,'Seagrass extent'!$A$5:$I$5,0)), if($C584="Salt marsh", index('Salt marsh extent'!$A$5:$I$257,match($A584,'Salt marsh extent'!$A$5:$A1000,0),match('Salt marsh extent'!$B$4,'Salt marsh extent'!$A$5:$I$5,0)) )))</f>
        <v/>
      </c>
      <c r="E584" s="54">
        <f t="array" ref="E584">if($C584="Mangrove",index('Mangrove extent'!$A$5:$X1000,match($A584,'Mangrove extent'!$A$5:$A1000,0),match('Mangrove extent'!$C$4,'Mangrove extent'!$A$5:$X$5,0)), if($C584="Seagrass", "NoData", IF($C584="Salt marsh", "NoData")))</f>
        <v/>
      </c>
      <c r="F584" s="54">
        <f t="array" ref="F584">if($C584="Mangrove",index('Mangrove protected area'!$A$5:$AG1000,match($A584,'Mangrove protected area'!$A$5:$A1000,0),match('Mangrove protected area'!$B$4,'Mangrove protected area'!$A$5:$AG$5,0)), "NoData")</f>
        <v/>
      </c>
      <c r="G584" s="101" t="inlineStr">
        <is>
          <t>Salt marsh extent from WCMC</t>
        </is>
      </c>
      <c r="H584" s="101" t="n"/>
      <c r="I584" s="101" t="n"/>
    </row>
    <row r="585" ht="15.75" customHeight="1" s="198">
      <c r="A585" s="101" t="inlineStr">
        <is>
          <t>Viet Nam</t>
        </is>
      </c>
      <c r="B585" s="62">
        <f t="array" ref="B585">INDEX(Countries!$D$2:$D$255, MATCH(A585, Countries!$B$2:$B$255, 0))
</f>
        <v/>
      </c>
      <c r="C585" s="89" t="inlineStr">
        <is>
          <t>Salt marsh</t>
        </is>
      </c>
      <c r="D585" s="54">
        <f t="array" ref="D585">if($C585="Mangrove",index('Mangrove extent'!$A$5:$X$128,match($A585,'Mangrove extent'!$A$5:$A1000,0),match('Mangrove extent'!$B$4,'Mangrove extent'!$A$5:$X$5,0)), if($C585="Seagrass", index('Seagrass extent'!$A$5:$I$257,match($A585,'Seagrass extent'!$A$5:$A1000,0),match('Seagrass extent'!$B$4,'Seagrass extent'!$A$5:$I$5,0)), if($C585="Salt marsh", index('Salt marsh extent'!$A$5:$I$257,match($A585,'Salt marsh extent'!$A$5:$A1000,0),match('Salt marsh extent'!$B$4,'Salt marsh extent'!$A$5:$I$5,0)) )))</f>
        <v/>
      </c>
      <c r="E585" s="54">
        <f t="array" ref="E585">if($C585="Mangrove",index('Mangrove extent'!$A$5:$X1000,match($A585,'Mangrove extent'!$A$5:$A1000,0),match('Mangrove extent'!$C$4,'Mangrove extent'!$A$5:$X$5,0)), if($C585="Seagrass", "NoData", IF($C585="Salt marsh", "NoData")))</f>
        <v/>
      </c>
      <c r="F585" s="54">
        <f t="array" ref="F585">if($C585="Mangrove",index('Mangrove protected area'!$A$5:$AG1000,match($A585,'Mangrove protected area'!$A$5:$A1000,0),match('Mangrove protected area'!$B$4,'Mangrove protected area'!$A$5:$AG$5,0)), "NoData")</f>
        <v/>
      </c>
      <c r="G585" s="101" t="inlineStr">
        <is>
          <t>Salt marsh extent from WCMC</t>
        </is>
      </c>
      <c r="H585" s="101" t="n"/>
      <c r="I585" s="101" t="n"/>
    </row>
    <row r="586" ht="15.75" customHeight="1" s="198">
      <c r="A586" s="101" t="inlineStr">
        <is>
          <t>Virgin islands, U.s.</t>
        </is>
      </c>
      <c r="B586" s="62">
        <f t="array" ref="B586">INDEX(Countries!$D$2:$D$255, MATCH(A586, Countries!$B$2:$B$255, 0))
</f>
        <v/>
      </c>
      <c r="C586" s="89" t="inlineStr">
        <is>
          <t>Salt marsh</t>
        </is>
      </c>
      <c r="D586" s="54">
        <f t="array" ref="D586">if($C586="Mangrove",index('Mangrove extent'!$A$5:$X$128,match($A586,'Mangrove extent'!$A$5:$A1000,0),match('Mangrove extent'!$B$4,'Mangrove extent'!$A$5:$X$5,0)), if($C586="Seagrass", index('Seagrass extent'!$A$5:$I$257,match($A586,'Seagrass extent'!$A$5:$A1000,0),match('Seagrass extent'!$B$4,'Seagrass extent'!$A$5:$I$5,0)), if($C586="Salt marsh", index('Salt marsh extent'!$A$5:$I$257,match($A586,'Salt marsh extent'!$A$5:$A1000,0),match('Salt marsh extent'!$B$4,'Salt marsh extent'!$A$5:$I$5,0)) )))</f>
        <v/>
      </c>
      <c r="E586" s="54">
        <f t="array" ref="E586">if($C586="Mangrove",index('Mangrove extent'!$A$5:$X1000,match($A586,'Mangrove extent'!$A$5:$A1000,0),match('Mangrove extent'!$C$4,'Mangrove extent'!$A$5:$X$5,0)), if($C586="Seagrass", "NoData", IF($C586="Salt marsh", "NoData")))</f>
        <v/>
      </c>
      <c r="F586" s="54">
        <f t="array" ref="F586">if($C586="Mangrove",index('Mangrove protected area'!$A$5:$AG1000,match($A586,'Mangrove protected area'!$A$5:$A1000,0),match('Mangrove protected area'!$B$4,'Mangrove protected area'!$A$5:$AG$5,0)), "NoData")</f>
        <v/>
      </c>
      <c r="G586" s="101" t="inlineStr">
        <is>
          <t>Salt marsh extent from WCMC</t>
        </is>
      </c>
      <c r="H586" s="101" t="n"/>
      <c r="I586" s="101" t="n"/>
    </row>
    <row r="587" ht="15.75" customHeight="1" s="198">
      <c r="A587" s="101" t="inlineStr">
        <is>
          <t>Wallis and futuna</t>
        </is>
      </c>
      <c r="B587" s="62">
        <f t="array" ref="B587">INDEX(Countries!$D$2:$D$255, MATCH(A587, Countries!$B$2:$B$255, 0))
</f>
        <v/>
      </c>
      <c r="C587" s="89" t="inlineStr">
        <is>
          <t>Salt marsh</t>
        </is>
      </c>
      <c r="D587" s="54">
        <f t="array" ref="D587">if($C587="Mangrove",index('Mangrove extent'!$A$5:$X$128,match($A587,'Mangrove extent'!$A$5:$A1000,0),match('Mangrove extent'!$B$4,'Mangrove extent'!$A$5:$X$5,0)), if($C587="Seagrass", index('Seagrass extent'!$A$5:$I$257,match($A587,'Seagrass extent'!$A$5:$A1000,0),match('Seagrass extent'!$B$4,'Seagrass extent'!$A$5:$I$5,0)), if($C587="Salt marsh", index('Salt marsh extent'!$A$5:$I$257,match($A587,'Salt marsh extent'!$A$5:$A1000,0),match('Salt marsh extent'!$B$4,'Salt marsh extent'!$A$5:$I$5,0)) )))</f>
        <v/>
      </c>
      <c r="E587" s="54">
        <f t="array" ref="E587">if($C587="Mangrove",index('Mangrove extent'!$A$5:$X1000,match($A587,'Mangrove extent'!$A$5:$A1000,0),match('Mangrove extent'!$C$4,'Mangrove extent'!$A$5:$X$5,0)), if($C587="Seagrass", "NoData", IF($C587="Salt marsh", "NoData")))</f>
        <v/>
      </c>
      <c r="F587" s="54">
        <f t="array" ref="F587">if($C587="Mangrove",index('Mangrove protected area'!$A$5:$AG1000,match($A587,'Mangrove protected area'!$A$5:$A1000,0),match('Mangrove protected area'!$B$4,'Mangrove protected area'!$A$5:$AG$5,0)), "NoData")</f>
        <v/>
      </c>
      <c r="G587" s="101" t="inlineStr">
        <is>
          <t>Salt marsh extent from WCMC</t>
        </is>
      </c>
      <c r="H587" s="101" t="n"/>
      <c r="I587" s="101" t="n"/>
    </row>
    <row r="588" ht="15.75" customHeight="1" s="198">
      <c r="A588" s="101" t="inlineStr">
        <is>
          <t>Yemen</t>
        </is>
      </c>
      <c r="B588" s="62">
        <f t="array" ref="B588">INDEX(Countries!$D$2:$D$255, MATCH(A588, Countries!$B$2:$B$255, 0))
</f>
        <v/>
      </c>
      <c r="C588" s="89" t="inlineStr">
        <is>
          <t>Salt marsh</t>
        </is>
      </c>
      <c r="D588" s="54">
        <f t="array" ref="D588">if($C588="Mangrove",index('Mangrove extent'!$A$5:$X$128,match($A588,'Mangrove extent'!$A$5:$A1000,0),match('Mangrove extent'!$B$4,'Mangrove extent'!$A$5:$X$5,0)), if($C588="Seagrass", index('Seagrass extent'!$A$5:$I$257,match($A588,'Seagrass extent'!$A$5:$A1000,0),match('Seagrass extent'!$B$4,'Seagrass extent'!$A$5:$I$5,0)), if($C588="Salt marsh", index('Salt marsh extent'!$A$5:$I$257,match($A588,'Salt marsh extent'!$A$5:$A1000,0),match('Salt marsh extent'!$B$4,'Salt marsh extent'!$A$5:$I$5,0)) )))</f>
        <v/>
      </c>
      <c r="E588" s="54">
        <f t="array" ref="E588">if($C588="Mangrove",index('Mangrove extent'!$A$5:$X1000,match($A588,'Mangrove extent'!$A$5:$A1000,0),match('Mangrove extent'!$C$4,'Mangrove extent'!$A$5:$X$5,0)), if($C588="Seagrass", "NoData", IF($C588="Salt marsh", "NoData")))</f>
        <v/>
      </c>
      <c r="F588" s="54">
        <f t="array" ref="F588">if($C588="Mangrove",index('Mangrove protected area'!$A$5:$AG1000,match($A588,'Mangrove protected area'!$A$5:$A1000,0),match('Mangrove protected area'!$B$4,'Mangrove protected area'!$A$5:$AG$5,0)), "NoData")</f>
        <v/>
      </c>
      <c r="G588" s="101" t="inlineStr">
        <is>
          <t>Salt marsh extent from WCMC</t>
        </is>
      </c>
      <c r="H588" s="101" t="n"/>
      <c r="I588" s="101" t="n"/>
    </row>
    <row r="589" ht="15.75" customHeight="1" s="198">
      <c r="A589" s="101" t="inlineStr">
        <is>
          <t>Italy</t>
        </is>
      </c>
      <c r="B589" s="62">
        <f t="array" ref="B589">INDEX(Countries!$D$2:$D$255, MATCH(A589, Countries!$B$2:$B$255, 0))
</f>
        <v/>
      </c>
      <c r="C589" s="89" t="inlineStr">
        <is>
          <t>Salt marsh</t>
        </is>
      </c>
      <c r="D589" s="54">
        <f t="array" ref="D589">if($C589="Mangrove",index('Mangrove extent'!$A$5:$X$128,match($A589,'Mangrove extent'!$A$5:$A1000,0),match('Mangrove extent'!$B$4,'Mangrove extent'!$A$5:$X$5,0)), if($C589="Seagrass", index('Seagrass extent'!$A$5:$I$257,match($A589,'Seagrass extent'!$A$5:$A1000,0),match('Seagrass extent'!$B$4,'Seagrass extent'!$A$5:$I$5,0)), if($C589="Salt marsh", index('Salt marsh extent'!$A$5:$I$257,match($A589,'Salt marsh extent'!$A$5:$A1000,0),match('Salt marsh extent'!$B$4,'Salt marsh extent'!$A$5:$I$5,0)) )))</f>
        <v/>
      </c>
      <c r="E589" s="54">
        <f t="array" ref="E589">if($C589="Mangrove",index('Mangrove extent'!$A$5:$X1000,match($A589,'Mangrove extent'!$A$5:$A1000,0),match('Mangrove extent'!$C$4,'Mangrove extent'!$A$5:$X$5,0)), if($C589="Seagrass", "NoData", IF($C589="Salt marsh", "NoData")))</f>
        <v/>
      </c>
      <c r="F589" s="54">
        <f t="array" ref="F589">if($C589="Mangrove",index('Mangrove protected area'!$A$5:$AG1000,match($A589,'Mangrove protected area'!$A$5:$A1000,0),match('Mangrove protected area'!$B$4,'Mangrove protected area'!$A$5:$AG$5,0)), "NoData")</f>
        <v/>
      </c>
      <c r="G589" s="101" t="inlineStr">
        <is>
          <t>Salt marsh extent from WCMC</t>
        </is>
      </c>
      <c r="H589" s="101" t="n"/>
      <c r="I589" s="101" t="n"/>
    </row>
    <row r="590" ht="15.75" customHeight="1" s="198">
      <c r="A590" s="101" t="inlineStr">
        <is>
          <t>Ukraine</t>
        </is>
      </c>
      <c r="B590" s="62">
        <f t="array" ref="B590">INDEX(Countries!$D$2:$D$255, MATCH(A590, Countries!$B$2:$B$255, 0))
</f>
        <v/>
      </c>
      <c r="C590" s="89" t="inlineStr">
        <is>
          <t>Salt marsh</t>
        </is>
      </c>
      <c r="D590" s="54">
        <f t="array" ref="D590">if($C590="Mangrove",index('Mangrove extent'!$A$5:$X$128,match($A590,'Mangrove extent'!$A$5:$A1000,0),match('Mangrove extent'!$B$4,'Mangrove extent'!$A$5:$X$5,0)), if($C590="Seagrass", index('Seagrass extent'!$A$5:$I$257,match($A590,'Seagrass extent'!$A$5:$A1000,0),match('Seagrass extent'!$B$4,'Seagrass extent'!$A$5:$I$5,0)), if($C590="Salt marsh", index('Salt marsh extent'!$A$5:$I$257,match($A590,'Salt marsh extent'!$A$5:$A1000,0),match('Salt marsh extent'!$B$4,'Salt marsh extent'!$A$5:$I$5,0)) )))</f>
        <v/>
      </c>
      <c r="E590" s="54">
        <f t="array" ref="E590">if($C590="Mangrove",index('Mangrove extent'!$A$5:$X1000,match($A590,'Mangrove extent'!$A$5:$A1000,0),match('Mangrove extent'!$C$4,'Mangrove extent'!$A$5:$X$5,0)), if($C590="Seagrass", "NoData", IF($C590="Salt marsh", "NoData")))</f>
        <v/>
      </c>
      <c r="F590" s="54">
        <f t="array" ref="F590">if($C590="Mangrove",index('Mangrove protected area'!$A$5:$AG1000,match($A590,'Mangrove protected area'!$A$5:$A1000,0),match('Mangrove protected area'!$B$4,'Mangrove protected area'!$A$5:$AG$5,0)), "NoData")</f>
        <v/>
      </c>
      <c r="G590" s="101" t="inlineStr">
        <is>
          <t>Salt marsh extent from WCMC</t>
        </is>
      </c>
      <c r="H590" s="101" t="n"/>
      <c r="I590" s="101" t="n"/>
    </row>
    <row r="591" ht="15.75" customHeight="1" s="198">
      <c r="A591" s="101" t="inlineStr">
        <is>
          <t>Tunisia</t>
        </is>
      </c>
      <c r="B591" s="62">
        <f t="array" ref="B591">INDEX(Countries!$D$2:$D$255, MATCH(A591, Countries!$B$2:$B$255, 0))
</f>
        <v/>
      </c>
      <c r="C591" s="89" t="inlineStr">
        <is>
          <t>Salt marsh</t>
        </is>
      </c>
      <c r="D591" s="54">
        <f t="array" ref="D591">if($C591="Mangrove",index('Mangrove extent'!$A$5:$X$128,match($A591,'Mangrove extent'!$A$5:$A1000,0),match('Mangrove extent'!$B$4,'Mangrove extent'!$A$5:$X$5,0)), if($C591="Seagrass", index('Seagrass extent'!$A$5:$I$257,match($A591,'Seagrass extent'!$A$5:$A1000,0),match('Seagrass extent'!$B$4,'Seagrass extent'!$A$5:$I$5,0)), if($C591="Salt marsh", index('Salt marsh extent'!$A$5:$I$257,match($A591,'Salt marsh extent'!$A$5:$A1000,0),match('Salt marsh extent'!$B$4,'Salt marsh extent'!$A$5:$I$5,0)) )))</f>
        <v/>
      </c>
      <c r="E591" s="54">
        <f t="array" ref="E591">if($C591="Mangrove",index('Mangrove extent'!$A$5:$X1000,match($A591,'Mangrove extent'!$A$5:$A1000,0),match('Mangrove extent'!$C$4,'Mangrove extent'!$A$5:$X$5,0)), if($C591="Seagrass", "NoData", IF($C591="Salt marsh", "NoData")))</f>
        <v/>
      </c>
      <c r="F591" s="54">
        <f t="array" ref="F591">if($C591="Mangrove",index('Mangrove protected area'!$A$5:$AG1000,match($A591,'Mangrove protected area'!$A$5:$A1000,0),match('Mangrove protected area'!$B$4,'Mangrove protected area'!$A$5:$AG$5,0)), "NoData")</f>
        <v/>
      </c>
      <c r="G591" s="101" t="inlineStr">
        <is>
          <t>Salt marsh extent from WCMC</t>
        </is>
      </c>
      <c r="H591" s="101" t="n"/>
      <c r="I591" s="101" t="n"/>
    </row>
    <row r="592" ht="15.75" customHeight="1" s="198">
      <c r="A592" s="101" t="inlineStr">
        <is>
          <t>Spain</t>
        </is>
      </c>
      <c r="B592" s="62">
        <f t="array" ref="B592">INDEX(Countries!$D$2:$D$255, MATCH(A592, Countries!$B$2:$B$255, 0))
</f>
        <v/>
      </c>
      <c r="C592" s="89" t="inlineStr">
        <is>
          <t>Salt marsh</t>
        </is>
      </c>
      <c r="D592" s="54">
        <f t="array" ref="D592">if($C592="Mangrove",index('Mangrove extent'!$A$5:$X$128,match($A592,'Mangrove extent'!$A$5:$A1000,0),match('Mangrove extent'!$B$4,'Mangrove extent'!$A$5:$X$5,0)), if($C592="Seagrass", index('Seagrass extent'!$A$5:$I$257,match($A592,'Seagrass extent'!$A$5:$A1000,0),match('Seagrass extent'!$B$4,'Seagrass extent'!$A$5:$I$5,0)), if($C592="Salt marsh", index('Salt marsh extent'!$A$5:$I$257,match($A592,'Salt marsh extent'!$A$5:$A1000,0),match('Salt marsh extent'!$B$4,'Salt marsh extent'!$A$5:$I$5,0)) )))</f>
        <v/>
      </c>
      <c r="E592" s="54">
        <f t="array" ref="E592">if($C592="Mangrove",index('Mangrove extent'!$A$5:$X1000,match($A592,'Mangrove extent'!$A$5:$A1000,0),match('Mangrove extent'!$C$4,'Mangrove extent'!$A$5:$X$5,0)), if($C592="Seagrass", "NoData", IF($C592="Salt marsh", "NoData")))</f>
        <v/>
      </c>
      <c r="F592" s="54">
        <f t="array" ref="F592">if($C592="Mangrove",index('Mangrove protected area'!$A$5:$AG1000,match($A592,'Mangrove protected area'!$A$5:$A1000,0),match('Mangrove protected area'!$B$4,'Mangrove protected area'!$A$5:$AG$5,0)), "NoData")</f>
        <v/>
      </c>
      <c r="G592" s="101" t="inlineStr">
        <is>
          <t>Salt marsh extent from WCMC</t>
        </is>
      </c>
      <c r="H592" s="101" t="n"/>
      <c r="I592" s="101" t="n"/>
    </row>
    <row r="593" ht="15.75" customHeight="1" s="198">
      <c r="A593" s="101" t="inlineStr">
        <is>
          <t>Kuwait</t>
        </is>
      </c>
      <c r="B593" s="62">
        <f t="array" ref="B593">INDEX(Countries!$D$2:$D$255, MATCH(A593, Countries!$B$2:$B$255, 0))
</f>
        <v/>
      </c>
      <c r="C593" s="89" t="inlineStr">
        <is>
          <t>Salt marsh</t>
        </is>
      </c>
      <c r="D593" s="54">
        <f t="array" ref="D593">if($C593="Mangrove",index('Mangrove extent'!$A$5:$X$128,match($A593,'Mangrove extent'!$A$5:$A1000,0),match('Mangrove extent'!$B$4,'Mangrove extent'!$A$5:$X$5,0)), if($C593="Seagrass", index('Seagrass extent'!$A$5:$I$257,match($A593,'Seagrass extent'!$A$5:$A1000,0),match('Seagrass extent'!$B$4,'Seagrass extent'!$A$5:$I$5,0)), if($C593="Salt marsh", index('Salt marsh extent'!$A$5:$I$257,match($A593,'Salt marsh extent'!$A$5:$A1000,0),match('Salt marsh extent'!$B$4,'Salt marsh extent'!$A$5:$I$5,0)) )))</f>
        <v/>
      </c>
      <c r="E593" s="54">
        <f t="array" ref="E593">if($C593="Mangrove",index('Mangrove extent'!$A$5:$X1000,match($A593,'Mangrove extent'!$A$5:$A1000,0),match('Mangrove extent'!$C$4,'Mangrove extent'!$A$5:$X$5,0)), if($C593="Seagrass", "NoData", IF($C593="Salt marsh", "NoData")))</f>
        <v/>
      </c>
      <c r="F593" s="54">
        <f t="array" ref="F593">if($C593="Mangrove",index('Mangrove protected area'!$A$5:$AG1000,match($A593,'Mangrove protected area'!$A$5:$A1000,0),match('Mangrove protected area'!$B$4,'Mangrove protected area'!$A$5:$AG$5,0)), "NoData")</f>
        <v/>
      </c>
      <c r="G593" s="101" t="inlineStr">
        <is>
          <t>Salt marsh extent from WCMC</t>
        </is>
      </c>
      <c r="H593" s="101" t="n"/>
      <c r="I593" s="101" t="n"/>
    </row>
    <row r="594" ht="15.75" customHeight="1" s="198">
      <c r="A594" s="101" t="inlineStr">
        <is>
          <t>Denmark</t>
        </is>
      </c>
      <c r="B594" s="62">
        <f t="array" ref="B594">INDEX(Countries!$D$2:$D$255, MATCH(A594, Countries!$B$2:$B$255, 0))
</f>
        <v/>
      </c>
      <c r="C594" s="89" t="inlineStr">
        <is>
          <t>Salt marsh</t>
        </is>
      </c>
      <c r="D594" s="54">
        <f t="array" ref="D594">if($C594="Mangrove",index('Mangrove extent'!$A$5:$X$128,match($A594,'Mangrove extent'!$A$5:$A1000,0),match('Mangrove extent'!$B$4,'Mangrove extent'!$A$5:$X$5,0)), if($C594="Seagrass", index('Seagrass extent'!$A$5:$I$257,match($A594,'Seagrass extent'!$A$5:$A1000,0),match('Seagrass extent'!$B$4,'Seagrass extent'!$A$5:$I$5,0)), if($C594="Salt marsh", index('Salt marsh extent'!$A$5:$I$257,match($A594,'Salt marsh extent'!$A$5:$A1000,0),match('Salt marsh extent'!$B$4,'Salt marsh extent'!$A$5:$I$5,0)) )))</f>
        <v/>
      </c>
      <c r="E594" s="54">
        <f t="array" ref="E594">if($C594="Mangrove",index('Mangrove extent'!$A$5:$X1000,match($A594,'Mangrove extent'!$A$5:$A1000,0),match('Mangrove extent'!$C$4,'Mangrove extent'!$A$5:$X$5,0)), if($C594="Seagrass", "NoData", IF($C594="Salt marsh", "NoData")))</f>
        <v/>
      </c>
      <c r="F594" s="54">
        <f t="array" ref="F594">if($C594="Mangrove",index('Mangrove protected area'!$A$5:$AG1000,match($A594,'Mangrove protected area'!$A$5:$A1000,0),match('Mangrove protected area'!$B$4,'Mangrove protected area'!$A$5:$AG$5,0)), "NoData")</f>
        <v/>
      </c>
      <c r="G594" s="101" t="inlineStr">
        <is>
          <t>Salt marsh extent from WCMC</t>
        </is>
      </c>
      <c r="H594" s="101" t="n"/>
      <c r="I594" s="101" t="n"/>
    </row>
    <row r="595" ht="15.75" customHeight="1" s="198">
      <c r="A595" s="101" t="inlineStr">
        <is>
          <t>France</t>
        </is>
      </c>
      <c r="B595" s="62">
        <f t="array" ref="B595">INDEX(Countries!$D$2:$D$255, MATCH(A595, Countries!$B$2:$B$255, 0))
</f>
        <v/>
      </c>
      <c r="C595" s="89" t="inlineStr">
        <is>
          <t>Salt marsh</t>
        </is>
      </c>
      <c r="D595" s="54">
        <f t="array" ref="D595">if($C595="Mangrove",index('Mangrove extent'!$A$5:$X$128,match($A595,'Mangrove extent'!$A$5:$A1000,0),match('Mangrove extent'!$B$4,'Mangrove extent'!$A$5:$X$5,0)), if($C595="Seagrass", index('Seagrass extent'!$A$5:$I$257,match($A595,'Seagrass extent'!$A$5:$A1000,0),match('Seagrass extent'!$B$4,'Seagrass extent'!$A$5:$I$5,0)), if($C595="Salt marsh", index('Salt marsh extent'!$A$5:$I$257,match($A595,'Salt marsh extent'!$A$5:$A1000,0),match('Salt marsh extent'!$B$4,'Salt marsh extent'!$A$5:$I$5,0)) )))</f>
        <v/>
      </c>
      <c r="E595" s="54">
        <f t="array" ref="E595">if($C595="Mangrove",index('Mangrove extent'!$A$5:$X1000,match($A595,'Mangrove extent'!$A$5:$A1000,0),match('Mangrove extent'!$C$4,'Mangrove extent'!$A$5:$X$5,0)), if($C595="Seagrass", "NoData", IF($C595="Salt marsh", "NoData")))</f>
        <v/>
      </c>
      <c r="F595" s="54">
        <f t="array" ref="F595">if($C595="Mangrove",index('Mangrove protected area'!$A$5:$AG1000,match($A595,'Mangrove protected area'!$A$5:$A1000,0),match('Mangrove protected area'!$B$4,'Mangrove protected area'!$A$5:$AG$5,0)), "NoData")</f>
        <v/>
      </c>
      <c r="G595" s="101" t="inlineStr">
        <is>
          <t>Salt marsh extent from WCMC</t>
        </is>
      </c>
      <c r="H595" s="101" t="n"/>
      <c r="I595" s="101" t="n"/>
    </row>
    <row r="596" ht="15.75" customHeight="1" s="198">
      <c r="A596" s="101" t="inlineStr">
        <is>
          <t>Russia</t>
        </is>
      </c>
      <c r="B596" s="62">
        <f t="array" ref="B596">INDEX(Countries!$D$2:$D$255, MATCH(A596, Countries!$B$2:$B$255, 0))
</f>
        <v/>
      </c>
      <c r="C596" s="89" t="inlineStr">
        <is>
          <t>Salt marsh</t>
        </is>
      </c>
      <c r="D596" s="54">
        <f t="array" ref="D596">if($C596="Mangrove",index('Mangrove extent'!$A$5:$X$128,match($A596,'Mangrove extent'!$A$5:$A1000,0),match('Mangrove extent'!$B$4,'Mangrove extent'!$A$5:$X$5,0)), if($C596="Seagrass", index('Seagrass extent'!$A$5:$I$257,match($A596,'Seagrass extent'!$A$5:$A1000,0),match('Seagrass extent'!$B$4,'Seagrass extent'!$A$5:$I$5,0)), if($C596="Salt marsh", index('Salt marsh extent'!$A$5:$I$257,match($A596,'Salt marsh extent'!$A$5:$A1000,0),match('Salt marsh extent'!$B$4,'Salt marsh extent'!$A$5:$I$5,0)) )))</f>
        <v/>
      </c>
      <c r="E596" s="54">
        <f t="array" ref="E596">if($C596="Mangrove",index('Mangrove extent'!$A$5:$X1000,match($A596,'Mangrove extent'!$A$5:$A1000,0),match('Mangrove extent'!$C$4,'Mangrove extent'!$A$5:$X$5,0)), if($C596="Seagrass", "NoData", IF($C596="Salt marsh", "NoData")))</f>
        <v/>
      </c>
      <c r="F596" s="54">
        <f t="array" ref="F596">if($C596="Mangrove",index('Mangrove protected area'!$A$5:$AG1000,match($A596,'Mangrove protected area'!$A$5:$A1000,0),match('Mangrove protected area'!$B$4,'Mangrove protected area'!$A$5:$AG$5,0)), "NoData")</f>
        <v/>
      </c>
      <c r="G596" s="101" t="inlineStr">
        <is>
          <t>Salt marsh extent from WCMC</t>
        </is>
      </c>
      <c r="H596" s="101" t="n"/>
      <c r="I596" s="101" t="n"/>
    </row>
    <row r="597" ht="15.75" customHeight="1" s="198">
      <c r="A597" s="101" t="inlineStr">
        <is>
          <t>United States Minor Outlying Islands</t>
        </is>
      </c>
      <c r="B597" s="62">
        <f t="array" ref="B597">INDEX(Countries!$D$2:$D$255, MATCH(A597, Countries!$B$2:$B$255, 0))
</f>
        <v/>
      </c>
      <c r="C597" s="89" t="inlineStr">
        <is>
          <t>Salt marsh</t>
        </is>
      </c>
      <c r="D597" s="54">
        <f t="array" ref="D597">if($C597="Mangrove",index('Mangrove extent'!$A$5:$X$128,match($A597,'Mangrove extent'!$A$5:$A1000,0),match('Mangrove extent'!$B$4,'Mangrove extent'!$A$5:$X$5,0)), if($C597="Seagrass", index('Seagrass extent'!$A$5:$I$257,match($A597,'Seagrass extent'!$A$5:$A1000,0),match('Seagrass extent'!$B$4,'Seagrass extent'!$A$5:$I$5,0)), if($C597="Salt marsh", index('Salt marsh extent'!$A$5:$I$257,match($A597,'Salt marsh extent'!$A$5:$A1000,0),match('Salt marsh extent'!$B$4,'Salt marsh extent'!$A$5:$I$5,0)) )))</f>
        <v/>
      </c>
      <c r="E597" s="54">
        <f t="array" ref="E597">if($C597="Mangrove",index('Mangrove extent'!$A$5:$X1000,match($A597,'Mangrove extent'!$A$5:$A1000,0),match('Mangrove extent'!$C$4,'Mangrove extent'!$A$5:$X$5,0)), if($C597="Seagrass", "NoData", IF($C597="Salt marsh", "NoData")))</f>
        <v/>
      </c>
      <c r="F597" s="54">
        <f t="array" ref="F597">if($C597="Mangrove",index('Mangrove protected area'!$A$5:$AG1000,match($A597,'Mangrove protected area'!$A$5:$A1000,0),match('Mangrove protected area'!$B$4,'Mangrove protected area'!$A$5:$AG$5,0)), "NoData")</f>
        <v/>
      </c>
      <c r="G597" s="101" t="inlineStr">
        <is>
          <t>Salt marsh extent from WCMC</t>
        </is>
      </c>
      <c r="H597" s="101" t="n"/>
      <c r="I597" s="101" t="n"/>
    </row>
    <row r="598" ht="15.75" customHeight="1" s="198">
      <c r="A598" s="101" t="inlineStr">
        <is>
          <t>Greece</t>
        </is>
      </c>
      <c r="B598" s="62">
        <f t="array" ref="B598">INDEX(Countries!$D$2:$D$255, MATCH(A598, Countries!$B$2:$B$255, 0))
</f>
        <v/>
      </c>
      <c r="C598" s="89" t="inlineStr">
        <is>
          <t>Salt marsh</t>
        </is>
      </c>
      <c r="D598" s="54">
        <f t="array" ref="D598">if($C598="Mangrove",index('Mangrove extent'!$A$5:$X$128,match($A598,'Mangrove extent'!$A$5:$A1000,0),match('Mangrove extent'!$B$4,'Mangrove extent'!$A$5:$X$5,0)), if($C598="Seagrass", index('Seagrass extent'!$A$5:$I$257,match($A598,'Seagrass extent'!$A$5:$A1000,0),match('Seagrass extent'!$B$4,'Seagrass extent'!$A$5:$I$5,0)), if($C598="Salt marsh", index('Salt marsh extent'!$A$5:$I$257,match($A598,'Salt marsh extent'!$A$5:$A1000,0),match('Salt marsh extent'!$B$4,'Salt marsh extent'!$A$5:$I$5,0)) )))</f>
        <v/>
      </c>
      <c r="E598" s="54">
        <f t="array" ref="E598">if($C598="Mangrove",index('Mangrove extent'!$A$5:$X1000,match($A598,'Mangrove extent'!$A$5:$A1000,0),match('Mangrove extent'!$C$4,'Mangrove extent'!$A$5:$X$5,0)), if($C598="Seagrass", "NoData", IF($C598="Salt marsh", "NoData")))</f>
        <v/>
      </c>
      <c r="F598" s="54">
        <f t="array" ref="F598">if($C598="Mangrove",index('Mangrove protected area'!$A$5:$AG1000,match($A598,'Mangrove protected area'!$A$5:$A1000,0),match('Mangrove protected area'!$B$4,'Mangrove protected area'!$A$5:$AG$5,0)), "NoData")</f>
        <v/>
      </c>
      <c r="G598" s="101" t="inlineStr">
        <is>
          <t>Salt marsh extent from WCMC</t>
        </is>
      </c>
      <c r="H598" s="101" t="n"/>
      <c r="I598" s="101" t="n"/>
    </row>
    <row r="599" ht="15.75" customHeight="1" s="198">
      <c r="A599" s="101" t="inlineStr">
        <is>
          <t>Canada</t>
        </is>
      </c>
      <c r="B599" s="62">
        <f t="array" ref="B599">INDEX(Countries!$D$2:$D$255, MATCH(A599, Countries!$B$2:$B$255, 0))
</f>
        <v/>
      </c>
      <c r="C599" s="89" t="inlineStr">
        <is>
          <t>Salt marsh</t>
        </is>
      </c>
      <c r="D599" s="54">
        <f t="array" ref="D599">if($C599="Mangrove",index('Mangrove extent'!$A$5:$X$128,match($A599,'Mangrove extent'!$A$5:$A1000,0),match('Mangrove extent'!$B$4,'Mangrove extent'!$A$5:$X$5,0)), if($C599="Seagrass", index('Seagrass extent'!$A$5:$I$257,match($A599,'Seagrass extent'!$A$5:$A1000,0),match('Seagrass extent'!$B$4,'Seagrass extent'!$A$5:$I$5,0)), if($C599="Salt marsh", index('Salt marsh extent'!$A$5:$I$257,match($A599,'Salt marsh extent'!$A$5:$A1000,0),match('Salt marsh extent'!$B$4,'Salt marsh extent'!$A$5:$I$5,0)) )))</f>
        <v/>
      </c>
      <c r="E599" s="54">
        <f t="array" ref="E599">if($C599="Mangrove",index('Mangrove extent'!$A$5:$X1000,match($A599,'Mangrove extent'!$A$5:$A1000,0),match('Mangrove extent'!$C$4,'Mangrove extent'!$A$5:$X$5,0)), if($C599="Seagrass", "NoData", IF($C599="Salt marsh", "NoData")))</f>
        <v/>
      </c>
      <c r="F599" s="54">
        <f t="array" ref="F599">if($C599="Mangrove",index('Mangrove protected area'!$A$5:$AG1000,match($A599,'Mangrove protected area'!$A$5:$A1000,0),match('Mangrove protected area'!$B$4,'Mangrove protected area'!$A$5:$AG$5,0)), "NoData")</f>
        <v/>
      </c>
      <c r="G599" s="101" t="inlineStr">
        <is>
          <t>Salt marsh extent from WCMC</t>
        </is>
      </c>
      <c r="H599" s="101" t="n"/>
      <c r="I599" s="101" t="n"/>
    </row>
    <row r="600" ht="15.75" customHeight="1" s="198">
      <c r="A600" s="101" t="inlineStr">
        <is>
          <t>Germany</t>
        </is>
      </c>
      <c r="B600" s="62">
        <f t="array" ref="B600">INDEX(Countries!$D$2:$D$255, MATCH(A600, Countries!$B$2:$B$255, 0))
</f>
        <v/>
      </c>
      <c r="C600" s="89" t="inlineStr">
        <is>
          <t>Salt marsh</t>
        </is>
      </c>
      <c r="D600" s="54">
        <f t="array" ref="D600">if($C600="Mangrove",index('Mangrove extent'!$A$5:$X$128,match($A600,'Mangrove extent'!$A$5:$A1000,0),match('Mangrove extent'!$B$4,'Mangrove extent'!$A$5:$X$5,0)), if($C600="Seagrass", index('Seagrass extent'!$A$5:$I$257,match($A600,'Seagrass extent'!$A$5:$A1000,0),match('Seagrass extent'!$B$4,'Seagrass extent'!$A$5:$I$5,0)), if($C600="Salt marsh", index('Salt marsh extent'!$A$5:$I$257,match($A600,'Salt marsh extent'!$A$5:$A1000,0),match('Salt marsh extent'!$B$4,'Salt marsh extent'!$A$5:$I$5,0)) )))</f>
        <v/>
      </c>
      <c r="E600" s="54">
        <f t="array" ref="E600">if($C600="Mangrove",index('Mangrove extent'!$A$5:$X1000,match($A600,'Mangrove extent'!$A$5:$A1000,0),match('Mangrove extent'!$C$4,'Mangrove extent'!$A$5:$X$5,0)), if($C600="Seagrass", "NoData", IF($C600="Salt marsh", "NoData")))</f>
        <v/>
      </c>
      <c r="F600" s="54">
        <f t="array" ref="F600">if($C600="Mangrove",index('Mangrove protected area'!$A$5:$AG1000,match($A600,'Mangrove protected area'!$A$5:$A1000,0),match('Mangrove protected area'!$B$4,'Mangrove protected area'!$A$5:$AG$5,0)), "NoData")</f>
        <v/>
      </c>
      <c r="G600" s="101" t="inlineStr">
        <is>
          <t>Salt marsh extent from WCMC</t>
        </is>
      </c>
      <c r="H600" s="101" t="n"/>
      <c r="I600" s="101" t="n"/>
    </row>
    <row r="601" ht="15.75" customHeight="1" s="198">
      <c r="A601" s="101" t="inlineStr">
        <is>
          <t>Croatia</t>
        </is>
      </c>
      <c r="B601" s="62">
        <f t="array" ref="B601">INDEX(Countries!$D$2:$D$255, MATCH(A601, Countries!$B$2:$B$255, 0))
</f>
        <v/>
      </c>
      <c r="C601" s="89" t="inlineStr">
        <is>
          <t>Salt marsh</t>
        </is>
      </c>
      <c r="D601" s="54">
        <f t="array" ref="D601">if($C601="Mangrove",index('Mangrove extent'!$A$5:$X$128,match($A601,'Mangrove extent'!$A$5:$A1000,0),match('Mangrove extent'!$B$4,'Mangrove extent'!$A$5:$X$5,0)), if($C601="Seagrass", index('Seagrass extent'!$A$5:$I$257,match($A601,'Seagrass extent'!$A$5:$A1000,0),match('Seagrass extent'!$B$4,'Seagrass extent'!$A$5:$I$5,0)), if($C601="Salt marsh", index('Salt marsh extent'!$A$5:$I$257,match($A601,'Salt marsh extent'!$A$5:$A1000,0),match('Salt marsh extent'!$B$4,'Salt marsh extent'!$A$5:$I$5,0)) )))</f>
        <v/>
      </c>
      <c r="E601" s="54">
        <f t="array" ref="E601">if($C601="Mangrove",index('Mangrove extent'!$A$5:$X1000,match($A601,'Mangrove extent'!$A$5:$A1000,0),match('Mangrove extent'!$C$4,'Mangrove extent'!$A$5:$X$5,0)), if($C601="Seagrass", "NoData", IF($C601="Salt marsh", "NoData")))</f>
        <v/>
      </c>
      <c r="F601" s="54">
        <f t="array" ref="F601">if($C601="Mangrove",index('Mangrove protected area'!$A$5:$AG1000,match($A601,'Mangrove protected area'!$A$5:$A1000,0),match('Mangrove protected area'!$B$4,'Mangrove protected area'!$A$5:$AG$5,0)), "NoData")</f>
        <v/>
      </c>
      <c r="G601" s="101" t="inlineStr">
        <is>
          <t>Salt marsh extent from WCMC</t>
        </is>
      </c>
      <c r="H601" s="101" t="n"/>
      <c r="I601" s="101" t="n"/>
    </row>
    <row r="602" ht="15.75" customHeight="1" s="198">
      <c r="A602" s="101" t="inlineStr">
        <is>
          <t>United Kingdom</t>
        </is>
      </c>
      <c r="B602" s="62">
        <f t="array" ref="B602">INDEX(Countries!$D$2:$D$255, MATCH(A602, Countries!$B$2:$B$255, 0))
</f>
        <v/>
      </c>
      <c r="C602" s="89" t="inlineStr">
        <is>
          <t>Salt marsh</t>
        </is>
      </c>
      <c r="D602" s="54">
        <f t="array" ref="D602">if($C602="Mangrove",index('Mangrove extent'!$A$5:$X$128,match($A602,'Mangrove extent'!$A$5:$A1000,0),match('Mangrove extent'!$B$4,'Mangrove extent'!$A$5:$X$5,0)), if($C602="Seagrass", index('Seagrass extent'!$A$5:$I$257,match($A602,'Seagrass extent'!$A$5:$A1000,0),match('Seagrass extent'!$B$4,'Seagrass extent'!$A$5:$I$5,0)), if($C602="Salt marsh", index('Salt marsh extent'!$A$5:$I$257,match($A602,'Salt marsh extent'!$A$5:$A1000,0),match('Salt marsh extent'!$B$4,'Salt marsh extent'!$A$5:$I$5,0)) )))</f>
        <v/>
      </c>
      <c r="E602" s="54">
        <f t="array" ref="E602">if($C602="Mangrove",index('Mangrove extent'!$A$5:$X1000,match($A602,'Mangrove extent'!$A$5:$A1000,0),match('Mangrove extent'!$C$4,'Mangrove extent'!$A$5:$X$5,0)), if($C602="Seagrass", "NoData", IF($C602="Salt marsh", "NoData")))</f>
        <v/>
      </c>
      <c r="F602" s="54">
        <f t="array" ref="F602">if($C602="Mangrove",index('Mangrove protected area'!$A$5:$AG1000,match($A602,'Mangrove protected area'!$A$5:$A1000,0),match('Mangrove protected area'!$B$4,'Mangrove protected area'!$A$5:$AG$5,0)), "NoData")</f>
        <v/>
      </c>
      <c r="G602" s="101" t="inlineStr">
        <is>
          <t>Salt marsh extent from WCMC</t>
        </is>
      </c>
      <c r="H602" s="101" t="n"/>
      <c r="I602" s="101" t="n"/>
    </row>
    <row r="603" ht="15.75" customHeight="1" s="198">
      <c r="A603" s="101" t="inlineStr">
        <is>
          <t>Malta</t>
        </is>
      </c>
      <c r="B603" s="62">
        <f t="array" ref="B603">INDEX(Countries!$D$2:$D$255, MATCH(A603, Countries!$B$2:$B$255, 0))
</f>
        <v/>
      </c>
      <c r="C603" s="89" t="inlineStr">
        <is>
          <t>Salt marsh</t>
        </is>
      </c>
      <c r="D603" s="54">
        <f t="array" ref="D603">if($C603="Mangrove",index('Mangrove extent'!$A$5:$X$128,match($A603,'Mangrove extent'!$A$5:$A1000,0),match('Mangrove extent'!$B$4,'Mangrove extent'!$A$5:$X$5,0)), if($C603="Seagrass", index('Seagrass extent'!$A$5:$I$257,match($A603,'Seagrass extent'!$A$5:$A1000,0),match('Seagrass extent'!$B$4,'Seagrass extent'!$A$5:$I$5,0)), if($C603="Salt marsh", index('Salt marsh extent'!$A$5:$I$257,match($A603,'Salt marsh extent'!$A$5:$A1000,0),match('Salt marsh extent'!$B$4,'Salt marsh extent'!$A$5:$I$5,0)) )))</f>
        <v/>
      </c>
      <c r="E603" s="54">
        <f t="array" ref="E603">if($C603="Mangrove",index('Mangrove extent'!$A$5:$X1000,match($A603,'Mangrove extent'!$A$5:$A1000,0),match('Mangrove extent'!$C$4,'Mangrove extent'!$A$5:$X$5,0)), if($C603="Seagrass", "NoData", IF($C603="Salt marsh", "NoData")))</f>
        <v/>
      </c>
      <c r="F603" s="54">
        <f t="array" ref="F603">if($C603="Mangrove",index('Mangrove protected area'!$A$5:$AG1000,match($A603,'Mangrove protected area'!$A$5:$A1000,0),match('Mangrove protected area'!$B$4,'Mangrove protected area'!$A$5:$AG$5,0)), "NoData")</f>
        <v/>
      </c>
      <c r="G603" s="101" t="inlineStr">
        <is>
          <t>Salt marsh extent from WCMC</t>
        </is>
      </c>
      <c r="H603" s="101" t="n"/>
      <c r="I603" s="101" t="n"/>
    </row>
    <row r="604" ht="15.75" customHeight="1" s="198">
      <c r="A604" s="101" t="inlineStr">
        <is>
          <t>Cyprus</t>
        </is>
      </c>
      <c r="B604" s="62">
        <f t="array" ref="B604">INDEX(Countries!$D$2:$D$255, MATCH(A604, Countries!$B$2:$B$255, 0))
</f>
        <v/>
      </c>
      <c r="C604" s="89" t="inlineStr">
        <is>
          <t>Salt marsh</t>
        </is>
      </c>
      <c r="D604" s="54">
        <f t="array" ref="D604">if($C604="Mangrove",index('Mangrove extent'!$A$5:$X$128,match($A604,'Mangrove extent'!$A$5:$A1000,0),match('Mangrove extent'!$B$4,'Mangrove extent'!$A$5:$X$5,0)), if($C604="Seagrass", index('Seagrass extent'!$A$5:$I$257,match($A604,'Seagrass extent'!$A$5:$A1000,0),match('Seagrass extent'!$B$4,'Seagrass extent'!$A$5:$I$5,0)), if($C604="Salt marsh", index('Salt marsh extent'!$A$5:$I$257,match($A604,'Salt marsh extent'!$A$5:$A1000,0),match('Salt marsh extent'!$B$4,'Salt marsh extent'!$A$5:$I$5,0)) )))</f>
        <v/>
      </c>
      <c r="E604" s="54">
        <f t="array" ref="E604">if($C604="Mangrove",index('Mangrove extent'!$A$5:$X1000,match($A604,'Mangrove extent'!$A$5:$A1000,0),match('Mangrove extent'!$C$4,'Mangrove extent'!$A$5:$X$5,0)), if($C604="Seagrass", "NoData", IF($C604="Salt marsh", "NoData")))</f>
        <v/>
      </c>
      <c r="F604" s="54">
        <f t="array" ref="F604">if($C604="Mangrove",index('Mangrove protected area'!$A$5:$AG1000,match($A604,'Mangrove protected area'!$A$5:$A1000,0),match('Mangrove protected area'!$B$4,'Mangrove protected area'!$A$5:$AG$5,0)), "NoData")</f>
        <v/>
      </c>
      <c r="G604" s="101" t="inlineStr">
        <is>
          <t>Salt marsh extent from WCMC</t>
        </is>
      </c>
      <c r="H604" s="101" t="n"/>
      <c r="I604" s="101" t="n"/>
    </row>
    <row r="605" ht="15.75" customHeight="1" s="198">
      <c r="A605" s="101" t="inlineStr">
        <is>
          <t>Norway</t>
        </is>
      </c>
      <c r="B605" s="62">
        <f t="array" ref="B605">INDEX(Countries!$D$2:$D$255, MATCH(A605, Countries!$B$2:$B$255, 0))
</f>
        <v/>
      </c>
      <c r="C605" s="89" t="inlineStr">
        <is>
          <t>Salt marsh</t>
        </is>
      </c>
      <c r="D605" s="54">
        <f t="array" ref="D605">if($C605="Mangrove",index('Mangrove extent'!$A$5:$X$128,match($A605,'Mangrove extent'!$A$5:$A1000,0),match('Mangrove extent'!$B$4,'Mangrove extent'!$A$5:$X$5,0)), if($C605="Seagrass", index('Seagrass extent'!$A$5:$I$257,match($A605,'Seagrass extent'!$A$5:$A1000,0),match('Seagrass extent'!$B$4,'Seagrass extent'!$A$5:$I$5,0)), if($C605="Salt marsh", index('Salt marsh extent'!$A$5:$I$257,match($A605,'Salt marsh extent'!$A$5:$A1000,0),match('Salt marsh extent'!$B$4,'Salt marsh extent'!$A$5:$I$5,0)) )))</f>
        <v/>
      </c>
      <c r="E605" s="54">
        <f t="array" ref="E605">if($C605="Mangrove",index('Mangrove extent'!$A$5:$X1000,match($A605,'Mangrove extent'!$A$5:$A1000,0),match('Mangrove extent'!$C$4,'Mangrove extent'!$A$5:$X$5,0)), if($C605="Seagrass", "NoData", IF($C605="Salt marsh", "NoData")))</f>
        <v/>
      </c>
      <c r="F605" s="54">
        <f t="array" ref="F605">if($C605="Mangrove",index('Mangrove protected area'!$A$5:$AG1000,match($A605,'Mangrove protected area'!$A$5:$A1000,0),match('Mangrove protected area'!$B$4,'Mangrove protected area'!$A$5:$AG$5,0)), "NoData")</f>
        <v/>
      </c>
      <c r="G605" s="101" t="inlineStr">
        <is>
          <t>Salt marsh extent from WCMC</t>
        </is>
      </c>
      <c r="H605" s="101" t="n"/>
      <c r="I605" s="101" t="n"/>
    </row>
    <row r="606" ht="15.75" customHeight="1" s="198">
      <c r="A606" s="101" t="inlineStr">
        <is>
          <t>Albania</t>
        </is>
      </c>
      <c r="B606" s="62">
        <f t="array" ref="B606">INDEX(Countries!$D$2:$D$255, MATCH(A606, Countries!$B$2:$B$255, 0))
</f>
        <v/>
      </c>
      <c r="C606" s="89" t="inlineStr">
        <is>
          <t>Salt marsh</t>
        </is>
      </c>
      <c r="D606" s="54">
        <f t="array" ref="D606">if($C606="Mangrove",index('Mangrove extent'!$A$5:$X$128,match($A606,'Mangrove extent'!$A$5:$A1000,0),match('Mangrove extent'!$B$4,'Mangrove extent'!$A$5:$X$5,0)), if($C606="Seagrass", index('Seagrass extent'!$A$5:$I$257,match($A606,'Seagrass extent'!$A$5:$A1000,0),match('Seagrass extent'!$B$4,'Seagrass extent'!$A$5:$I$5,0)), if($C606="Salt marsh", index('Salt marsh extent'!$A$5:$I$257,match($A606,'Salt marsh extent'!$A$5:$A1000,0),match('Salt marsh extent'!$B$4,'Salt marsh extent'!$A$5:$I$5,0)) )))</f>
        <v/>
      </c>
      <c r="E606" s="54">
        <f t="array" ref="E606">if($C606="Mangrove",index('Mangrove extent'!$A$5:$X1000,match($A606,'Mangrove extent'!$A$5:$A1000,0),match('Mangrove extent'!$C$4,'Mangrove extent'!$A$5:$X$5,0)), if($C606="Seagrass", "NoData", IF($C606="Salt marsh", "NoData")))</f>
        <v/>
      </c>
      <c r="F606" s="54">
        <f t="array" ref="F606">if($C606="Mangrove",index('Mangrove protected area'!$A$5:$AG1000,match($A606,'Mangrove protected area'!$A$5:$A1000,0),match('Mangrove protected area'!$B$4,'Mangrove protected area'!$A$5:$AG$5,0)), "NoData")</f>
        <v/>
      </c>
      <c r="G606" s="101" t="inlineStr">
        <is>
          <t>Salt marsh extent from WCMC</t>
        </is>
      </c>
      <c r="H606" s="101" t="n"/>
      <c r="I606" s="101" t="n"/>
    </row>
    <row r="607" ht="15.75" customHeight="1" s="198">
      <c r="A607" s="101" t="inlineStr">
        <is>
          <t>Algeria</t>
        </is>
      </c>
      <c r="B607" s="62">
        <f t="array" ref="B607">INDEX(Countries!$D$2:$D$255, MATCH(A607, Countries!$B$2:$B$255, 0))
</f>
        <v/>
      </c>
      <c r="C607" s="89" t="inlineStr">
        <is>
          <t>Salt marsh</t>
        </is>
      </c>
      <c r="D607" s="54">
        <f t="array" ref="D607">if($C607="Mangrove",index('Mangrove extent'!$A$5:$X$128,match($A607,'Mangrove extent'!$A$5:$A1000,0),match('Mangrove extent'!$B$4,'Mangrove extent'!$A$5:$X$5,0)), if($C607="Seagrass", index('Seagrass extent'!$A$5:$I$257,match($A607,'Seagrass extent'!$A$5:$A1000,0),match('Seagrass extent'!$B$4,'Seagrass extent'!$A$5:$I$5,0)), if($C607="Salt marsh", index('Salt marsh extent'!$A$5:$I$257,match($A607,'Salt marsh extent'!$A$5:$A1000,0),match('Salt marsh extent'!$B$4,'Salt marsh extent'!$A$5:$I$5,0)) )))</f>
        <v/>
      </c>
      <c r="E607" s="54">
        <f t="array" ref="E607">if($C607="Mangrove",index('Mangrove extent'!$A$5:$X1000,match($A607,'Mangrove extent'!$A$5:$A1000,0),match('Mangrove extent'!$C$4,'Mangrove extent'!$A$5:$X$5,0)), if($C607="Seagrass", "NoData", IF($C607="Salt marsh", "NoData")))</f>
        <v/>
      </c>
      <c r="F607" s="54">
        <f t="array" ref="F607">if($C607="Mangrove",index('Mangrove protected area'!$A$5:$AG1000,match($A607,'Mangrove protected area'!$A$5:$A1000,0),match('Mangrove protected area'!$B$4,'Mangrove protected area'!$A$5:$AG$5,0)), "NoData")</f>
        <v/>
      </c>
      <c r="G607" s="101" t="inlineStr">
        <is>
          <t>Salt marsh extent from WCMC</t>
        </is>
      </c>
      <c r="H607" s="101" t="n"/>
      <c r="I607" s="101" t="n"/>
    </row>
    <row r="608" ht="15.75" customHeight="1" s="198">
      <c r="A608" s="101" t="inlineStr">
        <is>
          <t>Sweden</t>
        </is>
      </c>
      <c r="B608" s="62">
        <f t="array" ref="B608">INDEX(Countries!$D$2:$D$255, MATCH(A608, Countries!$B$2:$B$255, 0))
</f>
        <v/>
      </c>
      <c r="C608" s="89" t="inlineStr">
        <is>
          <t>Salt marsh</t>
        </is>
      </c>
      <c r="D608" s="54">
        <f t="array" ref="D608">if($C608="Mangrove",index('Mangrove extent'!$A$5:$X$128,match($A608,'Mangrove extent'!$A$5:$A1000,0),match('Mangrove extent'!$B$4,'Mangrove extent'!$A$5:$X$5,0)), if($C608="Seagrass", index('Seagrass extent'!$A$5:$I$257,match($A608,'Seagrass extent'!$A$5:$A1000,0),match('Seagrass extent'!$B$4,'Seagrass extent'!$A$5:$I$5,0)), if($C608="Salt marsh", index('Salt marsh extent'!$A$5:$I$257,match($A608,'Salt marsh extent'!$A$5:$A1000,0),match('Salt marsh extent'!$B$4,'Salt marsh extent'!$A$5:$I$5,0)) )))</f>
        <v/>
      </c>
      <c r="E608" s="54">
        <f t="array" ref="E608">if($C608="Mangrove",index('Mangrove extent'!$A$5:$X1000,match($A608,'Mangrove extent'!$A$5:$A1000,0),match('Mangrove extent'!$C$4,'Mangrove extent'!$A$5:$X$5,0)), if($C608="Seagrass", "NoData", IF($C608="Salt marsh", "NoData")))</f>
        <v/>
      </c>
      <c r="F608" s="54">
        <f t="array" ref="F608">if($C608="Mangrove",index('Mangrove protected area'!$A$5:$AG1000,match($A608,'Mangrove protected area'!$A$5:$A1000,0),match('Mangrove protected area'!$B$4,'Mangrove protected area'!$A$5:$AG$5,0)), "NoData")</f>
        <v/>
      </c>
      <c r="G608" s="101" t="inlineStr">
        <is>
          <t>Salt marsh extent from WCMC</t>
        </is>
      </c>
      <c r="H608" s="101" t="n"/>
      <c r="I608" s="101" t="n"/>
    </row>
    <row r="609" ht="15.75" customHeight="1" s="198">
      <c r="A609" s="101" t="inlineStr">
        <is>
          <t>Israel</t>
        </is>
      </c>
      <c r="B609" s="62">
        <f t="array" ref="B609">INDEX(Countries!$D$2:$D$255, MATCH(A609, Countries!$B$2:$B$255, 0))
</f>
        <v/>
      </c>
      <c r="C609" s="89" t="inlineStr">
        <is>
          <t>Salt marsh</t>
        </is>
      </c>
      <c r="D609" s="54">
        <f t="array" ref="D609">if($C609="Mangrove",index('Mangrove extent'!$A$5:$X$128,match($A609,'Mangrove extent'!$A$5:$A1000,0),match('Mangrove extent'!$B$4,'Mangrove extent'!$A$5:$X$5,0)), if($C609="Seagrass", index('Seagrass extent'!$A$5:$I$257,match($A609,'Seagrass extent'!$A$5:$A1000,0),match('Seagrass extent'!$B$4,'Seagrass extent'!$A$5:$I$5,0)), if($C609="Salt marsh", index('Salt marsh extent'!$A$5:$I$257,match($A609,'Salt marsh extent'!$A$5:$A1000,0),match('Salt marsh extent'!$B$4,'Salt marsh extent'!$A$5:$I$5,0)) )))</f>
        <v/>
      </c>
      <c r="E609" s="54">
        <f t="array" ref="E609">if($C609="Mangrove",index('Mangrove extent'!$A$5:$X1000,match($A609,'Mangrove extent'!$A$5:$A1000,0),match('Mangrove extent'!$C$4,'Mangrove extent'!$A$5:$X$5,0)), if($C609="Seagrass", "NoData", IF($C609="Salt marsh", "NoData")))</f>
        <v/>
      </c>
      <c r="F609" s="54">
        <f t="array" ref="F609">if($C609="Mangrove",index('Mangrove protected area'!$A$5:$AG1000,match($A609,'Mangrove protected area'!$A$5:$A1000,0),match('Mangrove protected area'!$B$4,'Mangrove protected area'!$A$5:$AG$5,0)), "NoData")</f>
        <v/>
      </c>
      <c r="G609" s="101" t="inlineStr">
        <is>
          <t>Salt marsh extent from WCMC</t>
        </is>
      </c>
      <c r="H609" s="101" t="n"/>
      <c r="I609" s="101" t="n"/>
    </row>
    <row r="610" ht="15.75" customHeight="1" s="198">
      <c r="A610" s="101" t="inlineStr">
        <is>
          <t>Montserrat</t>
        </is>
      </c>
      <c r="B610" s="62">
        <f t="array" ref="B610">INDEX(Countries!$D$2:$D$255, MATCH(A610, Countries!$B$2:$B$255, 0))
</f>
        <v/>
      </c>
      <c r="C610" s="89" t="inlineStr">
        <is>
          <t>Salt marsh</t>
        </is>
      </c>
      <c r="D610" s="54">
        <f t="array" ref="D610">if($C610="Mangrove",index('Mangrove extent'!$A$5:$X$128,match($A610,'Mangrove extent'!$A$5:$A1000,0),match('Mangrove extent'!$B$4,'Mangrove extent'!$A$5:$X$5,0)), if($C610="Seagrass", index('Seagrass extent'!$A$5:$I$257,match($A610,'Seagrass extent'!$A$5:$A1000,0),match('Seagrass extent'!$B$4,'Seagrass extent'!$A$5:$I$5,0)), if($C610="Salt marsh", index('Salt marsh extent'!$A$5:$I$257,match($A610,'Salt marsh extent'!$A$5:$A1000,0),match('Salt marsh extent'!$B$4,'Salt marsh extent'!$A$5:$I$5,0)) )))</f>
        <v/>
      </c>
      <c r="E610" s="54">
        <f t="array" ref="E610">if($C610="Mangrove",index('Mangrove extent'!$A$5:$X1000,match($A610,'Mangrove extent'!$A$5:$A1000,0),match('Mangrove extent'!$C$4,'Mangrove extent'!$A$5:$X$5,0)), if($C610="Seagrass", "NoData", IF($C610="Salt marsh", "NoData")))</f>
        <v/>
      </c>
      <c r="F610" s="54">
        <f t="array" ref="F610">if($C610="Mangrove",index('Mangrove protected area'!$A$5:$AG1000,match($A610,'Mangrove protected area'!$A$5:$A1000,0),match('Mangrove protected area'!$B$4,'Mangrove protected area'!$A$5:$AG$5,0)), "NoData")</f>
        <v/>
      </c>
      <c r="G610" s="101" t="inlineStr">
        <is>
          <t>Salt marsh extent from WCMC</t>
        </is>
      </c>
      <c r="H610" s="101" t="n"/>
      <c r="I610" s="101" t="n"/>
    </row>
    <row r="611" ht="15.75" customHeight="1" s="198">
      <c r="A611" s="101" t="inlineStr">
        <is>
          <t>Libya</t>
        </is>
      </c>
      <c r="B611" s="62">
        <f t="array" ref="B611">INDEX(Countries!$D$2:$D$255, MATCH(A611, Countries!$B$2:$B$255, 0))
</f>
        <v/>
      </c>
      <c r="C611" s="89" t="inlineStr">
        <is>
          <t>Salt marsh</t>
        </is>
      </c>
      <c r="D611" s="54">
        <f t="array" ref="D611">if($C611="Mangrove",index('Mangrove extent'!$A$5:$X$128,match($A611,'Mangrove extent'!$A$5:$A1000,0),match('Mangrove extent'!$B$4,'Mangrove extent'!$A$5:$X$5,0)), if($C611="Seagrass", index('Seagrass extent'!$A$5:$I$257,match($A611,'Seagrass extent'!$A$5:$A1000,0),match('Seagrass extent'!$B$4,'Seagrass extent'!$A$5:$I$5,0)), if($C611="Salt marsh", index('Salt marsh extent'!$A$5:$I$257,match($A611,'Salt marsh extent'!$A$5:$A1000,0),match('Salt marsh extent'!$B$4,'Salt marsh extent'!$A$5:$I$5,0)) )))</f>
        <v/>
      </c>
      <c r="E611" s="54">
        <f t="array" ref="E611">if($C611="Mangrove",index('Mangrove extent'!$A$5:$X1000,match($A611,'Mangrove extent'!$A$5:$A1000,0),match('Mangrove extent'!$C$4,'Mangrove extent'!$A$5:$X$5,0)), if($C611="Seagrass", "NoData", IF($C611="Salt marsh", "NoData")))</f>
        <v/>
      </c>
      <c r="F611" s="54">
        <f t="array" ref="F611">if($C611="Mangrove",index('Mangrove protected area'!$A$5:$AG1000,match($A611,'Mangrove protected area'!$A$5:$A1000,0),match('Mangrove protected area'!$B$4,'Mangrove protected area'!$A$5:$AG$5,0)), "NoData")</f>
        <v/>
      </c>
      <c r="G611" s="101" t="inlineStr">
        <is>
          <t>Salt marsh extent from WCMC</t>
        </is>
      </c>
      <c r="H611" s="101" t="n"/>
      <c r="I611" s="101" t="n"/>
    </row>
    <row r="612" ht="15.75" customHeight="1" s="198">
      <c r="A612" s="101" t="inlineStr">
        <is>
          <t>Netherlands</t>
        </is>
      </c>
      <c r="B612" s="62">
        <f t="array" ref="B612">INDEX(Countries!$D$2:$D$255, MATCH(A612, Countries!$B$2:$B$255, 0))
</f>
        <v/>
      </c>
      <c r="C612" s="89" t="inlineStr">
        <is>
          <t>Salt marsh</t>
        </is>
      </c>
      <c r="D612" s="54">
        <f t="array" ref="D612">if($C612="Mangrove",index('Mangrove extent'!$A$5:$X$128,match($A612,'Mangrove extent'!$A$5:$A1000,0),match('Mangrove extent'!$B$4,'Mangrove extent'!$A$5:$X$5,0)), if($C612="Seagrass", index('Seagrass extent'!$A$5:$I$257,match($A612,'Seagrass extent'!$A$5:$A1000,0),match('Seagrass extent'!$B$4,'Seagrass extent'!$A$5:$I$5,0)), if($C612="Salt marsh", index('Salt marsh extent'!$A$5:$I$257,match($A612,'Salt marsh extent'!$A$5:$A1000,0),match('Salt marsh extent'!$B$4,'Salt marsh extent'!$A$5:$I$5,0)) )))</f>
        <v/>
      </c>
      <c r="E612" s="54">
        <f t="array" ref="E612">if($C612="Mangrove",index('Mangrove extent'!$A$5:$X1000,match($A612,'Mangrove extent'!$A$5:$A1000,0),match('Mangrove extent'!$C$4,'Mangrove extent'!$A$5:$X$5,0)), if($C612="Seagrass", "NoData", IF($C612="Salt marsh", "NoData")))</f>
        <v/>
      </c>
      <c r="F612" s="54">
        <f t="array" ref="F612">if($C612="Mangrove",index('Mangrove protected area'!$A$5:$AG1000,match($A612,'Mangrove protected area'!$A$5:$A1000,0),match('Mangrove protected area'!$B$4,'Mangrove protected area'!$A$5:$AG$5,0)), "NoData")</f>
        <v/>
      </c>
      <c r="G612" s="101" t="inlineStr">
        <is>
          <t>Salt marsh extent from WCMC</t>
        </is>
      </c>
      <c r="H612" s="101" t="n"/>
      <c r="I612" s="101" t="n"/>
    </row>
    <row r="613" ht="15.75" customHeight="1" s="198">
      <c r="A613" s="101" t="inlineStr">
        <is>
          <t>Poland</t>
        </is>
      </c>
      <c r="B613" s="62">
        <f t="array" ref="B613">INDEX(Countries!$D$2:$D$255, MATCH(A613, Countries!$B$2:$B$255, 0))
</f>
        <v/>
      </c>
      <c r="C613" s="89" t="inlineStr">
        <is>
          <t>Salt marsh</t>
        </is>
      </c>
      <c r="D613" s="54">
        <f t="array" ref="D613">if($C613="Mangrove",index('Mangrove extent'!$A$5:$X$128,match($A613,'Mangrove extent'!$A$5:$A1000,0),match('Mangrove extent'!$B$4,'Mangrove extent'!$A$5:$X$5,0)), if($C613="Seagrass", index('Seagrass extent'!$A$5:$I$257,match($A613,'Seagrass extent'!$A$5:$A1000,0),match('Seagrass extent'!$B$4,'Seagrass extent'!$A$5:$I$5,0)), if($C613="Salt marsh", index('Salt marsh extent'!$A$5:$I$257,match($A613,'Salt marsh extent'!$A$5:$A1000,0),match('Salt marsh extent'!$B$4,'Salt marsh extent'!$A$5:$I$5,0)) )))</f>
        <v/>
      </c>
      <c r="E613" s="54">
        <f t="array" ref="E613">if($C613="Mangrove",index('Mangrove extent'!$A$5:$X1000,match($A613,'Mangrove extent'!$A$5:$A1000,0),match('Mangrove extent'!$C$4,'Mangrove extent'!$A$5:$X$5,0)), if($C613="Seagrass", "NoData", IF($C613="Salt marsh", "NoData")))</f>
        <v/>
      </c>
      <c r="F613" s="54">
        <f t="array" ref="F613">if($C613="Mangrove",index('Mangrove protected area'!$A$5:$AG1000,match($A613,'Mangrove protected area'!$A$5:$A1000,0),match('Mangrove protected area'!$B$4,'Mangrove protected area'!$A$5:$AG$5,0)), "NoData")</f>
        <v/>
      </c>
      <c r="G613" s="101" t="inlineStr">
        <is>
          <t>Salt marsh extent from WCMC</t>
        </is>
      </c>
      <c r="H613" s="101" t="n"/>
      <c r="I613" s="101" t="n"/>
    </row>
    <row r="614" ht="15.75" customHeight="1" s="198">
      <c r="A614" s="101" t="inlineStr">
        <is>
          <t>Turkey</t>
        </is>
      </c>
      <c r="B614" s="62">
        <f t="array" ref="B614">INDEX(Countries!$D$2:$D$255, MATCH(A614, Countries!$B$2:$B$255, 0))
</f>
        <v/>
      </c>
      <c r="C614" s="89" t="inlineStr">
        <is>
          <t>Salt marsh</t>
        </is>
      </c>
      <c r="D614" s="54">
        <f t="array" ref="D614">if($C614="Mangrove",index('Mangrove extent'!$A$5:$X$128,match($A614,'Mangrove extent'!$A$5:$A1000,0),match('Mangrove extent'!$B$4,'Mangrove extent'!$A$5:$X$5,0)), if($C614="Seagrass", index('Seagrass extent'!$A$5:$I$257,match($A614,'Seagrass extent'!$A$5:$A1000,0),match('Seagrass extent'!$B$4,'Seagrass extent'!$A$5:$I$5,0)), if($C614="Salt marsh", index('Salt marsh extent'!$A$5:$I$257,match($A614,'Salt marsh extent'!$A$5:$A1000,0),match('Salt marsh extent'!$B$4,'Salt marsh extent'!$A$5:$I$5,0)) )))</f>
        <v/>
      </c>
      <c r="E614" s="54">
        <f t="array" ref="E614">if($C614="Mangrove",index('Mangrove extent'!$A$5:$X1000,match($A614,'Mangrove extent'!$A$5:$A1000,0),match('Mangrove extent'!$C$4,'Mangrove extent'!$A$5:$X$5,0)), if($C614="Seagrass", "NoData", IF($C614="Salt marsh", "NoData")))</f>
        <v/>
      </c>
      <c r="F614" s="54">
        <f t="array" ref="F614">if($C614="Mangrove",index('Mangrove protected area'!$A$5:$AG1000,match($A614,'Mangrove protected area'!$A$5:$A1000,0),match('Mangrove protected area'!$B$4,'Mangrove protected area'!$A$5:$AG$5,0)), "NoData")</f>
        <v/>
      </c>
      <c r="G614" s="101" t="inlineStr">
        <is>
          <t>Salt marsh extent from WCMC</t>
        </is>
      </c>
      <c r="H614" s="101" t="n"/>
      <c r="I614" s="101" t="n"/>
    </row>
    <row r="615" ht="15.75" customHeight="1" s="198">
      <c r="A615" s="101" t="inlineStr">
        <is>
          <t>Jordan</t>
        </is>
      </c>
      <c r="B615" s="62">
        <f t="array" ref="B615">INDEX(Countries!$D$2:$D$255, MATCH(A615, Countries!$B$2:$B$255, 0))
</f>
        <v/>
      </c>
      <c r="C615" s="89" t="inlineStr">
        <is>
          <t>Salt marsh</t>
        </is>
      </c>
      <c r="D615" s="54">
        <f t="array" ref="D615">if($C615="Mangrove",index('Mangrove extent'!$A$5:$X$128,match($A615,'Mangrove extent'!$A$5:$A1000,0),match('Mangrove extent'!$B$4,'Mangrove extent'!$A$5:$X$5,0)), if($C615="Seagrass", index('Seagrass extent'!$A$5:$I$257,match($A615,'Seagrass extent'!$A$5:$A1000,0),match('Seagrass extent'!$B$4,'Seagrass extent'!$A$5:$I$5,0)), if($C615="Salt marsh", index('Salt marsh extent'!$A$5:$I$257,match($A615,'Salt marsh extent'!$A$5:$A1000,0),match('Salt marsh extent'!$B$4,'Salt marsh extent'!$A$5:$I$5,0)) )))</f>
        <v/>
      </c>
      <c r="E615" s="54">
        <f t="array" ref="E615">if($C615="Mangrove",index('Mangrove extent'!$A$5:$X1000,match($A615,'Mangrove extent'!$A$5:$A1000,0),match('Mangrove extent'!$C$4,'Mangrove extent'!$A$5:$X$5,0)), if($C615="Seagrass", "NoData", IF($C615="Salt marsh", "NoData")))</f>
        <v/>
      </c>
      <c r="F615" s="54">
        <f t="array" ref="F615">if($C615="Mangrove",index('Mangrove protected area'!$A$5:$AG1000,match($A615,'Mangrove protected area'!$A$5:$A1000,0),match('Mangrove protected area'!$B$4,'Mangrove protected area'!$A$5:$AG$5,0)), "NoData")</f>
        <v/>
      </c>
      <c r="G615" s="101" t="inlineStr">
        <is>
          <t>Salt marsh extent from WCMC</t>
        </is>
      </c>
      <c r="H615" s="101" t="n"/>
      <c r="I615" s="101" t="n"/>
    </row>
    <row r="616" ht="15.75" customHeight="1" s="198">
      <c r="A616" s="101" t="inlineStr">
        <is>
          <t>Slovenia</t>
        </is>
      </c>
      <c r="B616" s="62">
        <f t="array" ref="B616">INDEX(Countries!$D$2:$D$255, MATCH(A616, Countries!$B$2:$B$255, 0))
</f>
        <v/>
      </c>
      <c r="C616" s="89" t="inlineStr">
        <is>
          <t>Salt marsh</t>
        </is>
      </c>
      <c r="D616" s="54">
        <f t="array" ref="D616">if($C616="Mangrove",index('Mangrove extent'!$A$5:$X$128,match($A616,'Mangrove extent'!$A$5:$A1000,0),match('Mangrove extent'!$B$4,'Mangrove extent'!$A$5:$X$5,0)), if($C616="Seagrass", index('Seagrass extent'!$A$5:$I$257,match($A616,'Seagrass extent'!$A$5:$A1000,0),match('Seagrass extent'!$B$4,'Seagrass extent'!$A$5:$I$5,0)), if($C616="Salt marsh", index('Salt marsh extent'!$A$5:$I$257,match($A616,'Salt marsh extent'!$A$5:$A1000,0),match('Salt marsh extent'!$B$4,'Salt marsh extent'!$A$5:$I$5,0)) )))</f>
        <v/>
      </c>
      <c r="E616" s="54">
        <f t="array" ref="E616">if($C616="Mangrove",index('Mangrove extent'!$A$5:$X1000,match($A616,'Mangrove extent'!$A$5:$A1000,0),match('Mangrove extent'!$C$4,'Mangrove extent'!$A$5:$X$5,0)), if($C616="Seagrass", "NoData", IF($C616="Salt marsh", "NoData")))</f>
        <v/>
      </c>
      <c r="F616" s="54">
        <f t="array" ref="F616">if($C616="Mangrove",index('Mangrove protected area'!$A$5:$AG1000,match($A616,'Mangrove protected area'!$A$5:$A1000,0),match('Mangrove protected area'!$B$4,'Mangrove protected area'!$A$5:$AG$5,0)), "NoData")</f>
        <v/>
      </c>
      <c r="G616" s="101" t="inlineStr">
        <is>
          <t>Salt marsh extent from WCMC</t>
        </is>
      </c>
      <c r="H616" s="101" t="n"/>
      <c r="I616" s="101" t="n"/>
    </row>
    <row r="617" ht="15.75" customHeight="1" s="198">
      <c r="A617" s="101" t="inlineStr">
        <is>
          <t>Argentina</t>
        </is>
      </c>
      <c r="B617" s="62">
        <f t="array" ref="B617">INDEX(Countries!$D$2:$D$255, MATCH(A617, Countries!$B$2:$B$255, 0))
</f>
        <v/>
      </c>
      <c r="C617" s="89" t="inlineStr">
        <is>
          <t>Salt marsh</t>
        </is>
      </c>
      <c r="D617" s="54">
        <f t="array" ref="D617">if($C617="Mangrove",index('Mangrove extent'!$A$5:$X$128,match($A617,'Mangrove extent'!$A$5:$A1000,0),match('Mangrove extent'!$B$4,'Mangrove extent'!$A$5:$X$5,0)), if($C617="Seagrass", index('Seagrass extent'!$A$5:$I$257,match($A617,'Seagrass extent'!$A$5:$A1000,0),match('Seagrass extent'!$B$4,'Seagrass extent'!$A$5:$I$5,0)), if($C617="Salt marsh", index('Salt marsh extent'!$A$5:$I$257,match($A617,'Salt marsh extent'!$A$5:$A1000,0),match('Salt marsh extent'!$B$4,'Salt marsh extent'!$A$5:$I$5,0)) )))</f>
        <v/>
      </c>
      <c r="E617" s="54">
        <f t="array" ref="E617">if($C617="Mangrove",index('Mangrove extent'!$A$5:$X1000,match($A617,'Mangrove extent'!$A$5:$A1000,0),match('Mangrove extent'!$C$4,'Mangrove extent'!$A$5:$X$5,0)), if($C617="Seagrass", "NoData", IF($C617="Salt marsh", "NoData")))</f>
        <v/>
      </c>
      <c r="F617" s="54">
        <f t="array" ref="F617">if($C617="Mangrove",index('Mangrove protected area'!$A$5:$AG1000,match($A617,'Mangrove protected area'!$A$5:$A1000,0),match('Mangrove protected area'!$B$4,'Mangrove protected area'!$A$5:$AG$5,0)), "NoData")</f>
        <v/>
      </c>
      <c r="G617" s="101" t="inlineStr">
        <is>
          <t>Salt marsh extent from WCMC</t>
        </is>
      </c>
      <c r="H617" s="101" t="n"/>
      <c r="I617" s="101" t="n"/>
    </row>
    <row r="618" ht="15.75" customHeight="1" s="198">
      <c r="A618" s="101" t="inlineStr">
        <is>
          <t>Azerbaijan</t>
        </is>
      </c>
      <c r="B618" s="62">
        <f t="array" ref="B618">INDEX(Countries!$D$2:$D$255, MATCH(A618, Countries!$B$2:$B$255, 0))
</f>
        <v/>
      </c>
      <c r="C618" s="89" t="inlineStr">
        <is>
          <t>Salt marsh</t>
        </is>
      </c>
      <c r="D618" s="54">
        <f t="array" ref="D618">if($C618="Mangrove",index('Mangrove extent'!$A$5:$X$128,match($A618,'Mangrove extent'!$A$5:$A1000,0),match('Mangrove extent'!$B$4,'Mangrove extent'!$A$5:$X$5,0)), if($C618="Seagrass", index('Seagrass extent'!$A$5:$I$257,match($A618,'Seagrass extent'!$A$5:$A1000,0),match('Seagrass extent'!$B$4,'Seagrass extent'!$A$5:$I$5,0)), if($C618="Salt marsh", index('Salt marsh extent'!$A$5:$I$257,match($A618,'Salt marsh extent'!$A$5:$A1000,0),match('Salt marsh extent'!$B$4,'Salt marsh extent'!$A$5:$I$5,0)) )))</f>
        <v/>
      </c>
      <c r="E618" s="54">
        <f t="array" ref="E618">if($C618="Mangrove",index('Mangrove extent'!$A$5:$X1000,match($A618,'Mangrove extent'!$A$5:$A1000,0),match('Mangrove extent'!$C$4,'Mangrove extent'!$A$5:$X$5,0)), if($C618="Seagrass", "NoData", IF($C618="Salt marsh", "NoData")))</f>
        <v/>
      </c>
      <c r="F618" s="54">
        <f t="array" ref="F618">if($C618="Mangrove",index('Mangrove protected area'!$A$5:$AG1000,match($A618,'Mangrove protected area'!$A$5:$A1000,0),match('Mangrove protected area'!$B$4,'Mangrove protected area'!$A$5:$AG$5,0)), "NoData")</f>
        <v/>
      </c>
      <c r="G618" s="101" t="inlineStr">
        <is>
          <t>Salt marsh extent from WCMC</t>
        </is>
      </c>
      <c r="H618" s="101" t="n"/>
      <c r="I618" s="101" t="n"/>
    </row>
    <row r="619" ht="15.75" customHeight="1" s="198">
      <c r="A619" s="101" t="inlineStr">
        <is>
          <t>Belgium</t>
        </is>
      </c>
      <c r="B619" s="62">
        <f t="array" ref="B619">INDEX(Countries!$D$2:$D$255, MATCH(A619, Countries!$B$2:$B$255, 0))
</f>
        <v/>
      </c>
      <c r="C619" s="89" t="inlineStr">
        <is>
          <t>Salt marsh</t>
        </is>
      </c>
      <c r="D619" s="54">
        <f t="array" ref="D619">if($C619="Mangrove",index('Mangrove extent'!$A$5:$X$128,match($A619,'Mangrove extent'!$A$5:$A1000,0),match('Mangrove extent'!$B$4,'Mangrove extent'!$A$5:$X$5,0)), if($C619="Seagrass", index('Seagrass extent'!$A$5:$I$257,match($A619,'Seagrass extent'!$A$5:$A1000,0),match('Seagrass extent'!$B$4,'Seagrass extent'!$A$5:$I$5,0)), if($C619="Salt marsh", index('Salt marsh extent'!$A$5:$I$257,match($A619,'Salt marsh extent'!$A$5:$A1000,0),match('Salt marsh extent'!$B$4,'Salt marsh extent'!$A$5:$I$5,0)) )))</f>
        <v/>
      </c>
      <c r="E619" s="54">
        <f t="array" ref="E619">if($C619="Mangrove",index('Mangrove extent'!$A$5:$X1000,match($A619,'Mangrove extent'!$A$5:$A1000,0),match('Mangrove extent'!$C$4,'Mangrove extent'!$A$5:$X$5,0)), if($C619="Seagrass", "NoData", IF($C619="Salt marsh", "NoData")))</f>
        <v/>
      </c>
      <c r="F619" s="54">
        <f t="array" ref="F619">if($C619="Mangrove",index('Mangrove protected area'!$A$5:$AG1000,match($A619,'Mangrove protected area'!$A$5:$A1000,0),match('Mangrove protected area'!$B$4,'Mangrove protected area'!$A$5:$AG$5,0)), "NoData")</f>
        <v/>
      </c>
      <c r="G619" s="101" t="inlineStr">
        <is>
          <t>Salt marsh extent from WCMC</t>
        </is>
      </c>
      <c r="H619" s="101" t="n"/>
      <c r="I619" s="101" t="n"/>
    </row>
    <row r="620" ht="15.75" customHeight="1" s="198">
      <c r="A620" s="101" t="inlineStr">
        <is>
          <t>Bosnia and Herzegovina</t>
        </is>
      </c>
      <c r="B620" s="62">
        <f t="array" ref="B620">INDEX(Countries!$D$2:$D$255, MATCH(A620, Countries!$B$2:$B$255, 0))
</f>
        <v/>
      </c>
      <c r="C620" s="89" t="inlineStr">
        <is>
          <t>Salt marsh</t>
        </is>
      </c>
      <c r="D620" s="54">
        <f t="array" ref="D620">if($C620="Mangrove",index('Mangrove extent'!$A$5:$X$128,match($A620,'Mangrove extent'!$A$5:$A1000,0),match('Mangrove extent'!$B$4,'Mangrove extent'!$A$5:$X$5,0)), if($C620="Seagrass", index('Seagrass extent'!$A$5:$I$257,match($A620,'Seagrass extent'!$A$5:$A1000,0),match('Seagrass extent'!$B$4,'Seagrass extent'!$A$5:$I$5,0)), if($C620="Salt marsh", index('Salt marsh extent'!$A$5:$I$257,match($A620,'Salt marsh extent'!$A$5:$A1000,0),match('Salt marsh extent'!$B$4,'Salt marsh extent'!$A$5:$I$5,0)) )))</f>
        <v/>
      </c>
      <c r="E620" s="54">
        <f t="array" ref="E620">if($C620="Mangrove",index('Mangrove extent'!$A$5:$X1000,match($A620,'Mangrove extent'!$A$5:$A1000,0),match('Mangrove extent'!$C$4,'Mangrove extent'!$A$5:$X$5,0)), if($C620="Seagrass", "NoData", IF($C620="Salt marsh", "NoData")))</f>
        <v/>
      </c>
      <c r="F620" s="54">
        <f t="array" ref="F620">if($C620="Mangrove",index('Mangrove protected area'!$A$5:$AG1000,match($A620,'Mangrove protected area'!$A$5:$A1000,0),match('Mangrove protected area'!$B$4,'Mangrove protected area'!$A$5:$AG$5,0)), "NoData")</f>
        <v/>
      </c>
      <c r="G620" s="101" t="inlineStr">
        <is>
          <t>Salt marsh extent from WCMC</t>
        </is>
      </c>
      <c r="H620" s="101" t="n"/>
      <c r="I620" s="101" t="n"/>
    </row>
    <row r="621" ht="15.75" customHeight="1" s="198">
      <c r="A621" s="101" t="inlineStr">
        <is>
          <t>British Indian Ocean Territory</t>
        </is>
      </c>
      <c r="B621" s="62">
        <f t="array" ref="B621">INDEX(Countries!$D$2:$D$255, MATCH(A621, Countries!$B$2:$B$255, 0))
</f>
        <v/>
      </c>
      <c r="C621" s="89" t="inlineStr">
        <is>
          <t>Salt marsh</t>
        </is>
      </c>
      <c r="D621" s="54">
        <f t="array" ref="D621">if($C621="Mangrove",index('Mangrove extent'!$A$5:$X$128,match($A621,'Mangrove extent'!$A$5:$A1000,0),match('Mangrove extent'!$B$4,'Mangrove extent'!$A$5:$X$5,0)), if($C621="Seagrass", index('Seagrass extent'!$A$5:$I$257,match($A621,'Seagrass extent'!$A$5:$A1000,0),match('Seagrass extent'!$B$4,'Seagrass extent'!$A$5:$I$5,0)), if($C621="Salt marsh", index('Salt marsh extent'!$A$5:$I$257,match($A621,'Salt marsh extent'!$A$5:$A1000,0),match('Salt marsh extent'!$B$4,'Salt marsh extent'!$A$5:$I$5,0)) )))</f>
        <v/>
      </c>
      <c r="E621" s="54">
        <f t="array" ref="E621">if($C621="Mangrove",index('Mangrove extent'!$A$5:$X1000,match($A621,'Mangrove extent'!$A$5:$A1000,0),match('Mangrove extent'!$C$4,'Mangrove extent'!$A$5:$X$5,0)), if($C621="Seagrass", "NoData", IF($C621="Salt marsh", "NoData")))</f>
        <v/>
      </c>
      <c r="F621" s="54">
        <f t="array" ref="F621">if($C621="Mangrove",index('Mangrove protected area'!$A$5:$AG1000,match($A621,'Mangrove protected area'!$A$5:$A1000,0),match('Mangrove protected area'!$B$4,'Mangrove protected area'!$A$5:$AG$5,0)), "NoData")</f>
        <v/>
      </c>
      <c r="G621" s="101" t="inlineStr">
        <is>
          <t>Salt marsh extent from WCMC</t>
        </is>
      </c>
      <c r="H621" s="101" t="n"/>
      <c r="I621" s="101" t="n"/>
    </row>
    <row r="622" ht="15.75" customHeight="1" s="198">
      <c r="A622" s="101" t="inlineStr">
        <is>
          <t>Bulgaria</t>
        </is>
      </c>
      <c r="B622" s="62">
        <f t="array" ref="B622">INDEX(Countries!$D$2:$D$255, MATCH(A622, Countries!$B$2:$B$255, 0))
</f>
        <v/>
      </c>
      <c r="C622" s="89" t="inlineStr">
        <is>
          <t>Salt marsh</t>
        </is>
      </c>
      <c r="D622" s="54">
        <f t="array" ref="D622">if($C622="Mangrove",index('Mangrove extent'!$A$5:$X$128,match($A622,'Mangrove extent'!$A$5:$A1000,0),match('Mangrove extent'!$B$4,'Mangrove extent'!$A$5:$X$5,0)), if($C622="Seagrass", index('Seagrass extent'!$A$5:$I$257,match($A622,'Seagrass extent'!$A$5:$A1000,0),match('Seagrass extent'!$B$4,'Seagrass extent'!$A$5:$I$5,0)), if($C622="Salt marsh", index('Salt marsh extent'!$A$5:$I$257,match($A622,'Salt marsh extent'!$A$5:$A1000,0),match('Salt marsh extent'!$B$4,'Salt marsh extent'!$A$5:$I$5,0)) )))</f>
        <v/>
      </c>
      <c r="E622" s="54">
        <f t="array" ref="E622">if($C622="Mangrove",index('Mangrove extent'!$A$5:$X1000,match($A622,'Mangrove extent'!$A$5:$A1000,0),match('Mangrove extent'!$C$4,'Mangrove extent'!$A$5:$X$5,0)), if($C622="Seagrass", "NoData", IF($C622="Salt marsh", "NoData")))</f>
        <v/>
      </c>
      <c r="F622" s="54">
        <f t="array" ref="F622">if($C622="Mangrove",index('Mangrove protected area'!$A$5:$AG1000,match($A622,'Mangrove protected area'!$A$5:$A1000,0),match('Mangrove protected area'!$B$4,'Mangrove protected area'!$A$5:$AG$5,0)), "NoData")</f>
        <v/>
      </c>
      <c r="G622" s="101" t="inlineStr">
        <is>
          <t>Salt marsh extent from WCMC</t>
        </is>
      </c>
      <c r="H622" s="101" t="n"/>
      <c r="I622" s="101" t="n"/>
    </row>
    <row r="623" ht="15.75" customHeight="1" s="198">
      <c r="A623" s="101" t="inlineStr">
        <is>
          <t>Cabo Verde</t>
        </is>
      </c>
      <c r="B623" s="62">
        <f t="array" ref="B623">INDEX(Countries!$D$2:$D$255, MATCH(A623, Countries!$B$2:$B$255, 0))
</f>
        <v/>
      </c>
      <c r="C623" s="89" t="inlineStr">
        <is>
          <t>Salt marsh</t>
        </is>
      </c>
      <c r="D623" s="54">
        <f t="array" ref="D623">if($C623="Mangrove",index('Mangrove extent'!$A$5:$X$128,match($A623,'Mangrove extent'!$A$5:$A1000,0),match('Mangrove extent'!$B$4,'Mangrove extent'!$A$5:$X$5,0)), if($C623="Seagrass", index('Seagrass extent'!$A$5:$I$257,match($A623,'Seagrass extent'!$A$5:$A1000,0),match('Seagrass extent'!$B$4,'Seagrass extent'!$A$5:$I$5,0)), if($C623="Salt marsh", index('Salt marsh extent'!$A$5:$I$257,match($A623,'Salt marsh extent'!$A$5:$A1000,0),match('Salt marsh extent'!$B$4,'Salt marsh extent'!$A$5:$I$5,0)) )))</f>
        <v/>
      </c>
      <c r="E623" s="54">
        <f t="array" ref="E623">if($C623="Mangrove",index('Mangrove extent'!$A$5:$X1000,match($A623,'Mangrove extent'!$A$5:$A1000,0),match('Mangrove extent'!$C$4,'Mangrove extent'!$A$5:$X$5,0)), if($C623="Seagrass", "NoData", IF($C623="Salt marsh", "NoData")))</f>
        <v/>
      </c>
      <c r="F623" s="54">
        <f t="array" ref="F623">if($C623="Mangrove",index('Mangrove protected area'!$A$5:$AG1000,match($A623,'Mangrove protected area'!$A$5:$A1000,0),match('Mangrove protected area'!$B$4,'Mangrove protected area'!$A$5:$AG$5,0)), "NoData")</f>
        <v/>
      </c>
      <c r="G623" s="101" t="inlineStr">
        <is>
          <t>Salt marsh extent from WCMC</t>
        </is>
      </c>
      <c r="H623" s="101" t="n"/>
      <c r="I623" s="101" t="n"/>
    </row>
    <row r="624" ht="15.75" customHeight="1" s="198">
      <c r="A624" s="101" t="inlineStr">
        <is>
          <t>Chile</t>
        </is>
      </c>
      <c r="B624" s="62">
        <f t="array" ref="B624">INDEX(Countries!$D$2:$D$255, MATCH(A624, Countries!$B$2:$B$255, 0))
</f>
        <v/>
      </c>
      <c r="C624" s="89" t="inlineStr">
        <is>
          <t>Salt marsh</t>
        </is>
      </c>
      <c r="D624" s="54">
        <f t="array" ref="D624">if($C624="Mangrove",index('Mangrove extent'!$A$5:$X$128,match($A624,'Mangrove extent'!$A$5:$A1000,0),match('Mangrove extent'!$B$4,'Mangrove extent'!$A$5:$X$5,0)), if($C624="Seagrass", index('Seagrass extent'!$A$5:$I$257,match($A624,'Seagrass extent'!$A$5:$A1000,0),match('Seagrass extent'!$B$4,'Seagrass extent'!$A$5:$I$5,0)), if($C624="Salt marsh", index('Salt marsh extent'!$A$5:$I$257,match($A624,'Salt marsh extent'!$A$5:$A1000,0),match('Salt marsh extent'!$B$4,'Salt marsh extent'!$A$5:$I$5,0)) )))</f>
        <v/>
      </c>
      <c r="E624" s="54">
        <f t="array" ref="E624">if($C624="Mangrove",index('Mangrove extent'!$A$5:$X1000,match($A624,'Mangrove extent'!$A$5:$A1000,0),match('Mangrove extent'!$C$4,'Mangrove extent'!$A$5:$X$5,0)), if($C624="Seagrass", "NoData", IF($C624="Salt marsh", "NoData")))</f>
        <v/>
      </c>
      <c r="F624" s="54">
        <f t="array" ref="F624">if($C624="Mangrove",index('Mangrove protected area'!$A$5:$AG1000,match($A624,'Mangrove protected area'!$A$5:$A1000,0),match('Mangrove protected area'!$B$4,'Mangrove protected area'!$A$5:$AG$5,0)), "NoData")</f>
        <v/>
      </c>
      <c r="G624" s="101" t="inlineStr">
        <is>
          <t>Salt marsh extent from WCMC</t>
        </is>
      </c>
      <c r="H624" s="101" t="n"/>
      <c r="I624" s="101" t="n"/>
    </row>
    <row r="625" ht="15.75" customHeight="1" s="198">
      <c r="A625" s="101" t="inlineStr">
        <is>
          <t>Estonia</t>
        </is>
      </c>
      <c r="B625" s="62">
        <f t="array" ref="B625">INDEX(Countries!$D$2:$D$255, MATCH(A625, Countries!$B$2:$B$255, 0))
</f>
        <v/>
      </c>
      <c r="C625" s="89" t="inlineStr">
        <is>
          <t>Salt marsh</t>
        </is>
      </c>
      <c r="D625" s="54">
        <f t="array" ref="D625">if($C625="Mangrove",index('Mangrove extent'!$A$5:$X$128,match($A625,'Mangrove extent'!$A$5:$A1000,0),match('Mangrove extent'!$B$4,'Mangrove extent'!$A$5:$X$5,0)), if($C625="Seagrass", index('Seagrass extent'!$A$5:$I$257,match($A625,'Seagrass extent'!$A$5:$A1000,0),match('Seagrass extent'!$B$4,'Seagrass extent'!$A$5:$I$5,0)), if($C625="Salt marsh", index('Salt marsh extent'!$A$5:$I$257,match($A625,'Salt marsh extent'!$A$5:$A1000,0),match('Salt marsh extent'!$B$4,'Salt marsh extent'!$A$5:$I$5,0)) )))</f>
        <v/>
      </c>
      <c r="E625" s="54">
        <f t="array" ref="E625">if($C625="Mangrove",index('Mangrove extent'!$A$5:$X1000,match($A625,'Mangrove extent'!$A$5:$A1000,0),match('Mangrove extent'!$C$4,'Mangrove extent'!$A$5:$X$5,0)), if($C625="Seagrass", "NoData", IF($C625="Salt marsh", "NoData")))</f>
        <v/>
      </c>
      <c r="F625" s="54">
        <f t="array" ref="F625">if($C625="Mangrove",index('Mangrove protected area'!$A$5:$AG1000,match($A625,'Mangrove protected area'!$A$5:$A1000,0),match('Mangrove protected area'!$B$4,'Mangrove protected area'!$A$5:$AG$5,0)), "NoData")</f>
        <v/>
      </c>
      <c r="G625" s="101" t="inlineStr">
        <is>
          <t>Salt marsh extent from WCMC</t>
        </is>
      </c>
      <c r="H625" s="101" t="n"/>
      <c r="I625" s="101" t="n"/>
    </row>
    <row r="626" ht="15.75" customHeight="1" s="198">
      <c r="A626" s="101" t="inlineStr">
        <is>
          <t>Falkland Islands</t>
        </is>
      </c>
      <c r="B626" s="62">
        <f t="array" ref="B626">INDEX(Countries!$D$2:$D$255, MATCH(A626, Countries!$B$2:$B$255, 0))
</f>
        <v/>
      </c>
      <c r="C626" s="89" t="inlineStr">
        <is>
          <t>Salt marsh</t>
        </is>
      </c>
      <c r="D626" s="54">
        <f t="array" ref="D626">if($C626="Mangrove",index('Mangrove extent'!$A$5:$X$128,match($A626,'Mangrove extent'!$A$5:$A1000,0),match('Mangrove extent'!$B$4,'Mangrove extent'!$A$5:$X$5,0)), if($C626="Seagrass", index('Seagrass extent'!$A$5:$I$257,match($A626,'Seagrass extent'!$A$5:$A1000,0),match('Seagrass extent'!$B$4,'Seagrass extent'!$A$5:$I$5,0)), if($C626="Salt marsh", index('Salt marsh extent'!$A$5:$I$257,match($A626,'Salt marsh extent'!$A$5:$A1000,0),match('Salt marsh extent'!$B$4,'Salt marsh extent'!$A$5:$I$5,0)) )))</f>
        <v/>
      </c>
      <c r="E626" s="54">
        <f t="array" ref="E626">if($C626="Mangrove",index('Mangrove extent'!$A$5:$X1000,match($A626,'Mangrove extent'!$A$5:$A1000,0),match('Mangrove extent'!$C$4,'Mangrove extent'!$A$5:$X$5,0)), if($C626="Seagrass", "NoData", IF($C626="Salt marsh", "NoData")))</f>
        <v/>
      </c>
      <c r="F626" s="54">
        <f t="array" ref="F626">if($C626="Mangrove",index('Mangrove protected area'!$A$5:$AG1000,match($A626,'Mangrove protected area'!$A$5:$A1000,0),match('Mangrove protected area'!$B$4,'Mangrove protected area'!$A$5:$AG$5,0)), "NoData")</f>
        <v/>
      </c>
      <c r="G626" s="101" t="inlineStr">
        <is>
          <t>Salt marsh extent from WCMC</t>
        </is>
      </c>
      <c r="H626" s="101" t="n"/>
      <c r="I626" s="101" t="n"/>
    </row>
    <row r="627" ht="15.75" customHeight="1" s="198">
      <c r="A627" s="101" t="inlineStr">
        <is>
          <t>Faroe Islands</t>
        </is>
      </c>
      <c r="B627" s="62">
        <f t="array" ref="B627">INDEX(Countries!$D$2:$D$255, MATCH(A627, Countries!$B$2:$B$255, 0))
</f>
        <v/>
      </c>
      <c r="C627" s="89" t="inlineStr">
        <is>
          <t>Salt marsh</t>
        </is>
      </c>
      <c r="D627" s="54">
        <f t="array" ref="D627">if($C627="Mangrove",index('Mangrove extent'!$A$5:$X$128,match($A627,'Mangrove extent'!$A$5:$A1000,0),match('Mangrove extent'!$B$4,'Mangrove extent'!$A$5:$X$5,0)), if($C627="Seagrass", index('Seagrass extent'!$A$5:$I$257,match($A627,'Seagrass extent'!$A$5:$A1000,0),match('Seagrass extent'!$B$4,'Seagrass extent'!$A$5:$I$5,0)), if($C627="Salt marsh", index('Salt marsh extent'!$A$5:$I$257,match($A627,'Salt marsh extent'!$A$5:$A1000,0),match('Salt marsh extent'!$B$4,'Salt marsh extent'!$A$5:$I$5,0)) )))</f>
        <v/>
      </c>
      <c r="E627" s="54">
        <f t="array" ref="E627">if($C627="Mangrove",index('Mangrove extent'!$A$5:$X1000,match($A627,'Mangrove extent'!$A$5:$A1000,0),match('Mangrove extent'!$C$4,'Mangrove extent'!$A$5:$X$5,0)), if($C627="Seagrass", "NoData", IF($C627="Salt marsh", "NoData")))</f>
        <v/>
      </c>
      <c r="F627" s="54">
        <f t="array" ref="F627">if($C627="Mangrove",index('Mangrove protected area'!$A$5:$AG1000,match($A627,'Mangrove protected area'!$A$5:$A1000,0),match('Mangrove protected area'!$B$4,'Mangrove protected area'!$A$5:$AG$5,0)), "NoData")</f>
        <v/>
      </c>
      <c r="G627" s="101" t="inlineStr">
        <is>
          <t>Salt marsh extent from WCMC</t>
        </is>
      </c>
      <c r="H627" s="101" t="n"/>
      <c r="I627" s="101" t="n"/>
    </row>
    <row r="628" ht="15.75" customHeight="1" s="198">
      <c r="A628" s="101" t="inlineStr">
        <is>
          <t>Finland</t>
        </is>
      </c>
      <c r="B628" s="62">
        <f t="array" ref="B628">INDEX(Countries!$D$2:$D$255, MATCH(A628, Countries!$B$2:$B$255, 0))
</f>
        <v/>
      </c>
      <c r="C628" s="89" t="inlineStr">
        <is>
          <t>Salt marsh</t>
        </is>
      </c>
      <c r="D628" s="54">
        <f t="array" ref="D628">if($C628="Mangrove",index('Mangrove extent'!$A$5:$X$128,match($A628,'Mangrove extent'!$A$5:$A1000,0),match('Mangrove extent'!$B$4,'Mangrove extent'!$A$5:$X$5,0)), if($C628="Seagrass", index('Seagrass extent'!$A$5:$I$257,match($A628,'Seagrass extent'!$A$5:$A1000,0),match('Seagrass extent'!$B$4,'Seagrass extent'!$A$5:$I$5,0)), if($C628="Salt marsh", index('Salt marsh extent'!$A$5:$I$257,match($A628,'Salt marsh extent'!$A$5:$A1000,0),match('Salt marsh extent'!$B$4,'Salt marsh extent'!$A$5:$I$5,0)) )))</f>
        <v/>
      </c>
      <c r="E628" s="54">
        <f t="array" ref="E628">if($C628="Mangrove",index('Mangrove extent'!$A$5:$X1000,match($A628,'Mangrove extent'!$A$5:$A1000,0),match('Mangrove extent'!$C$4,'Mangrove extent'!$A$5:$X$5,0)), if($C628="Seagrass", "NoData", IF($C628="Salt marsh", "NoData")))</f>
        <v/>
      </c>
      <c r="F628" s="54">
        <f t="array" ref="F628">if($C628="Mangrove",index('Mangrove protected area'!$A$5:$AG1000,match($A628,'Mangrove protected area'!$A$5:$A1000,0),match('Mangrove protected area'!$B$4,'Mangrove protected area'!$A$5:$AG$5,0)), "NoData")</f>
        <v/>
      </c>
      <c r="G628" s="101" t="inlineStr">
        <is>
          <t>Salt marsh extent from WCMC</t>
        </is>
      </c>
      <c r="H628" s="101" t="n"/>
      <c r="I628" s="101" t="n"/>
    </row>
    <row r="629" ht="15.75" customHeight="1" s="198">
      <c r="A629" s="101" t="inlineStr">
        <is>
          <t>Georgia</t>
        </is>
      </c>
      <c r="B629" s="62">
        <f t="array" ref="B629">INDEX(Countries!$D$2:$D$255, MATCH(A629, Countries!$B$2:$B$255, 0))
</f>
        <v/>
      </c>
      <c r="C629" s="89" t="inlineStr">
        <is>
          <t>Salt marsh</t>
        </is>
      </c>
      <c r="D629" s="54">
        <f t="array" ref="D629">if($C629="Mangrove",index('Mangrove extent'!$A$5:$X$128,match($A629,'Mangrove extent'!$A$5:$A1000,0),match('Mangrove extent'!$B$4,'Mangrove extent'!$A$5:$X$5,0)), if($C629="Seagrass", index('Seagrass extent'!$A$5:$I$257,match($A629,'Seagrass extent'!$A$5:$A1000,0),match('Seagrass extent'!$B$4,'Seagrass extent'!$A$5:$I$5,0)), if($C629="Salt marsh", index('Salt marsh extent'!$A$5:$I$257,match($A629,'Salt marsh extent'!$A$5:$A1000,0),match('Salt marsh extent'!$B$4,'Salt marsh extent'!$A$5:$I$5,0)) )))</f>
        <v/>
      </c>
      <c r="E629" s="54">
        <f t="array" ref="E629">if($C629="Mangrove",index('Mangrove extent'!$A$5:$X1000,match($A629,'Mangrove extent'!$A$5:$A1000,0),match('Mangrove extent'!$C$4,'Mangrove extent'!$A$5:$X$5,0)), if($C629="Seagrass", "NoData", IF($C629="Salt marsh", "NoData")))</f>
        <v/>
      </c>
      <c r="F629" s="54">
        <f t="array" ref="F629">if($C629="Mangrove",index('Mangrove protected area'!$A$5:$AG1000,match($A629,'Mangrove protected area'!$A$5:$A1000,0),match('Mangrove protected area'!$B$4,'Mangrove protected area'!$A$5:$AG$5,0)), "NoData")</f>
        <v/>
      </c>
      <c r="G629" s="101" t="inlineStr">
        <is>
          <t>Salt marsh extent from WCMC</t>
        </is>
      </c>
      <c r="H629" s="101" t="n"/>
      <c r="I629" s="101" t="n"/>
    </row>
    <row r="630" ht="15.75" customHeight="1" s="198">
      <c r="A630" s="101" t="inlineStr">
        <is>
          <t>Gibraltar</t>
        </is>
      </c>
      <c r="B630" s="62">
        <f t="array" ref="B630">INDEX(Countries!$D$2:$D$255, MATCH(A630, Countries!$B$2:$B$255, 0))
</f>
        <v/>
      </c>
      <c r="C630" s="89" t="inlineStr">
        <is>
          <t>Salt marsh</t>
        </is>
      </c>
      <c r="D630" s="54">
        <f t="array" ref="D630">if($C630="Mangrove",index('Mangrove extent'!$A$5:$X$128,match($A630,'Mangrove extent'!$A$5:$A1000,0),match('Mangrove extent'!$B$4,'Mangrove extent'!$A$5:$X$5,0)), if($C630="Seagrass", index('Seagrass extent'!$A$5:$I$257,match($A630,'Seagrass extent'!$A$5:$A1000,0),match('Seagrass extent'!$B$4,'Seagrass extent'!$A$5:$I$5,0)), if($C630="Salt marsh", index('Salt marsh extent'!$A$5:$I$257,match($A630,'Salt marsh extent'!$A$5:$A1000,0),match('Salt marsh extent'!$B$4,'Salt marsh extent'!$A$5:$I$5,0)) )))</f>
        <v/>
      </c>
      <c r="E630" s="54">
        <f t="array" ref="E630">if($C630="Mangrove",index('Mangrove extent'!$A$5:$X1000,match($A630,'Mangrove extent'!$A$5:$A1000,0),match('Mangrove extent'!$C$4,'Mangrove extent'!$A$5:$X$5,0)), if($C630="Seagrass", "NoData", IF($C630="Salt marsh", "NoData")))</f>
        <v/>
      </c>
      <c r="F630" s="54">
        <f t="array" ref="F630">if($C630="Mangrove",index('Mangrove protected area'!$A$5:$AG1000,match($A630,'Mangrove protected area'!$A$5:$A1000,0),match('Mangrove protected area'!$B$4,'Mangrove protected area'!$A$5:$AG$5,0)), "NoData")</f>
        <v/>
      </c>
      <c r="G630" s="101" t="inlineStr">
        <is>
          <t>Salt marsh extent from WCMC</t>
        </is>
      </c>
      <c r="H630" s="101" t="n"/>
      <c r="I630" s="101" t="n"/>
    </row>
    <row r="631" ht="15.75" customHeight="1" s="198">
      <c r="A631" s="101" t="inlineStr">
        <is>
          <t>Greenland</t>
        </is>
      </c>
      <c r="B631" s="62">
        <f t="array" ref="B631">INDEX(Countries!$D$2:$D$255, MATCH(A631, Countries!$B$2:$B$255, 0))
</f>
        <v/>
      </c>
      <c r="C631" s="89" t="inlineStr">
        <is>
          <t>Salt marsh</t>
        </is>
      </c>
      <c r="D631" s="54">
        <f t="array" ref="D631">if($C631="Mangrove",index('Mangrove extent'!$A$5:$X$128,match($A631,'Mangrove extent'!$A$5:$A1000,0),match('Mangrove extent'!$B$4,'Mangrove extent'!$A$5:$X$5,0)), if($C631="Seagrass", index('Seagrass extent'!$A$5:$I$257,match($A631,'Seagrass extent'!$A$5:$A1000,0),match('Seagrass extent'!$B$4,'Seagrass extent'!$A$5:$I$5,0)), if($C631="Salt marsh", index('Salt marsh extent'!$A$5:$I$257,match($A631,'Salt marsh extent'!$A$5:$A1000,0),match('Salt marsh extent'!$B$4,'Salt marsh extent'!$A$5:$I$5,0)) )))</f>
        <v/>
      </c>
      <c r="E631" s="54">
        <f t="array" ref="E631">if($C631="Mangrove",index('Mangrove extent'!$A$5:$X1000,match($A631,'Mangrove extent'!$A$5:$A1000,0),match('Mangrove extent'!$C$4,'Mangrove extent'!$A$5:$X$5,0)), if($C631="Seagrass", "NoData", IF($C631="Salt marsh", "NoData")))</f>
        <v/>
      </c>
      <c r="F631" s="54">
        <f t="array" ref="F631">if($C631="Mangrove",index('Mangrove protected area'!$A$5:$AG1000,match($A631,'Mangrove protected area'!$A$5:$A1000,0),match('Mangrove protected area'!$B$4,'Mangrove protected area'!$A$5:$AG$5,0)), "NoData")</f>
        <v/>
      </c>
      <c r="G631" s="101" t="inlineStr">
        <is>
          <t>Salt marsh extent from WCMC</t>
        </is>
      </c>
      <c r="H631" s="101" t="n"/>
      <c r="I631" s="101" t="n"/>
    </row>
    <row r="632" ht="15.75" customHeight="1" s="198">
      <c r="A632" s="101" t="inlineStr">
        <is>
          <t>Guernsey</t>
        </is>
      </c>
      <c r="B632" s="62">
        <f t="array" ref="B632">INDEX(Countries!$D$2:$D$255, MATCH(A632, Countries!$B$2:$B$255, 0))
</f>
        <v/>
      </c>
      <c r="C632" s="89" t="inlineStr">
        <is>
          <t>Salt marsh</t>
        </is>
      </c>
      <c r="D632" s="54">
        <f t="array" ref="D632">if($C632="Mangrove",index('Mangrove extent'!$A$5:$X$128,match($A632,'Mangrove extent'!$A$5:$A1000,0),match('Mangrove extent'!$B$4,'Mangrove extent'!$A$5:$X$5,0)), if($C632="Seagrass", index('Seagrass extent'!$A$5:$I$257,match($A632,'Seagrass extent'!$A$5:$A1000,0),match('Seagrass extent'!$B$4,'Seagrass extent'!$A$5:$I$5,0)), if($C632="Salt marsh", index('Salt marsh extent'!$A$5:$I$257,match($A632,'Salt marsh extent'!$A$5:$A1000,0),match('Salt marsh extent'!$B$4,'Salt marsh extent'!$A$5:$I$5,0)) )))</f>
        <v/>
      </c>
      <c r="E632" s="54">
        <f t="array" ref="E632">if($C632="Mangrove",index('Mangrove extent'!$A$5:$X1000,match($A632,'Mangrove extent'!$A$5:$A1000,0),match('Mangrove extent'!$C$4,'Mangrove extent'!$A$5:$X$5,0)), if($C632="Seagrass", "NoData", IF($C632="Salt marsh", "NoData")))</f>
        <v/>
      </c>
      <c r="F632" s="54">
        <f t="array" ref="F632">if($C632="Mangrove",index('Mangrove protected area'!$A$5:$AG1000,match($A632,'Mangrove protected area'!$A$5:$A1000,0),match('Mangrove protected area'!$B$4,'Mangrove protected area'!$A$5:$AG$5,0)), "NoData")</f>
        <v/>
      </c>
      <c r="G632" s="101" t="inlineStr">
        <is>
          <t>Salt marsh extent from WCMC</t>
        </is>
      </c>
      <c r="H632" s="101" t="n"/>
      <c r="I632" s="101" t="n"/>
    </row>
    <row r="633" ht="15.75" customHeight="1" s="198">
      <c r="A633" s="101" t="inlineStr">
        <is>
          <t>Iceland</t>
        </is>
      </c>
      <c r="B633" s="62">
        <f t="array" ref="B633">INDEX(Countries!$D$2:$D$255, MATCH(A633, Countries!$B$2:$B$255, 0))
</f>
        <v/>
      </c>
      <c r="C633" s="89" t="inlineStr">
        <is>
          <t>Salt marsh</t>
        </is>
      </c>
      <c r="D633" s="54">
        <f t="array" ref="D633">if($C633="Mangrove",index('Mangrove extent'!$A$5:$X$128,match($A633,'Mangrove extent'!$A$5:$A1000,0),match('Mangrove extent'!$B$4,'Mangrove extent'!$A$5:$X$5,0)), if($C633="Seagrass", index('Seagrass extent'!$A$5:$I$257,match($A633,'Seagrass extent'!$A$5:$A1000,0),match('Seagrass extent'!$B$4,'Seagrass extent'!$A$5:$I$5,0)), if($C633="Salt marsh", index('Salt marsh extent'!$A$5:$I$257,match($A633,'Salt marsh extent'!$A$5:$A1000,0),match('Salt marsh extent'!$B$4,'Salt marsh extent'!$A$5:$I$5,0)) )))</f>
        <v/>
      </c>
      <c r="E633" s="54">
        <f t="array" ref="E633">if($C633="Mangrove",index('Mangrove extent'!$A$5:$X1000,match($A633,'Mangrove extent'!$A$5:$A1000,0),match('Mangrove extent'!$C$4,'Mangrove extent'!$A$5:$X$5,0)), if($C633="Seagrass", "NoData", IF($C633="Salt marsh", "NoData")))</f>
        <v/>
      </c>
      <c r="F633" s="54">
        <f t="array" ref="F633">if($C633="Mangrove",index('Mangrove protected area'!$A$5:$AG1000,match($A633,'Mangrove protected area'!$A$5:$A1000,0),match('Mangrove protected area'!$B$4,'Mangrove protected area'!$A$5:$AG$5,0)), "NoData")</f>
        <v/>
      </c>
      <c r="G633" s="101" t="inlineStr">
        <is>
          <t>Salt marsh extent from WCMC</t>
        </is>
      </c>
      <c r="H633" s="101" t="n"/>
      <c r="I633" s="101" t="n"/>
    </row>
    <row r="634" ht="15.75" customHeight="1" s="198">
      <c r="A634" s="101" t="inlineStr">
        <is>
          <t>Iraq</t>
        </is>
      </c>
      <c r="B634" s="62">
        <f t="array" ref="B634">INDEX(Countries!$D$2:$D$255, MATCH(A634, Countries!$B$2:$B$255, 0))
</f>
        <v/>
      </c>
      <c r="C634" s="89" t="inlineStr">
        <is>
          <t>Salt marsh</t>
        </is>
      </c>
      <c r="D634" s="54">
        <f t="array" ref="D634">if($C634="Mangrove",index('Mangrove extent'!$A$5:$X$128,match($A634,'Mangrove extent'!$A$5:$A1000,0),match('Mangrove extent'!$B$4,'Mangrove extent'!$A$5:$X$5,0)), if($C634="Seagrass", index('Seagrass extent'!$A$5:$I$257,match($A634,'Seagrass extent'!$A$5:$A1000,0),match('Seagrass extent'!$B$4,'Seagrass extent'!$A$5:$I$5,0)), if($C634="Salt marsh", index('Salt marsh extent'!$A$5:$I$257,match($A634,'Salt marsh extent'!$A$5:$A1000,0),match('Salt marsh extent'!$B$4,'Salt marsh extent'!$A$5:$I$5,0)) )))</f>
        <v/>
      </c>
      <c r="E634" s="54">
        <f t="array" ref="E634">if($C634="Mangrove",index('Mangrove extent'!$A$5:$X1000,match($A634,'Mangrove extent'!$A$5:$A1000,0),match('Mangrove extent'!$C$4,'Mangrove extent'!$A$5:$X$5,0)), if($C634="Seagrass", "NoData", IF($C634="Salt marsh", "NoData")))</f>
        <v/>
      </c>
      <c r="F634" s="54">
        <f t="array" ref="F634">if($C634="Mangrove",index('Mangrove protected area'!$A$5:$AG1000,match($A634,'Mangrove protected area'!$A$5:$A1000,0),match('Mangrove protected area'!$B$4,'Mangrove protected area'!$A$5:$AG$5,0)), "NoData")</f>
        <v/>
      </c>
      <c r="G634" s="101" t="inlineStr">
        <is>
          <t>Salt marsh extent from WCMC</t>
        </is>
      </c>
      <c r="H634" s="101" t="n"/>
      <c r="I634" s="101" t="n"/>
    </row>
    <row r="635" ht="15.75" customHeight="1" s="198">
      <c r="A635" s="101" t="inlineStr">
        <is>
          <t>Ireland</t>
        </is>
      </c>
      <c r="B635" s="62">
        <f t="array" ref="B635">INDEX(Countries!$D$2:$D$255, MATCH(A635, Countries!$B$2:$B$255, 0))
</f>
        <v/>
      </c>
      <c r="C635" s="89" t="inlineStr">
        <is>
          <t>Salt marsh</t>
        </is>
      </c>
      <c r="D635" s="54">
        <f t="array" ref="D635">if($C635="Mangrove",index('Mangrove extent'!$A$5:$X$128,match($A635,'Mangrove extent'!$A$5:$A1000,0),match('Mangrove extent'!$B$4,'Mangrove extent'!$A$5:$X$5,0)), if($C635="Seagrass", index('Seagrass extent'!$A$5:$I$257,match($A635,'Seagrass extent'!$A$5:$A1000,0),match('Seagrass extent'!$B$4,'Seagrass extent'!$A$5:$I$5,0)), if($C635="Salt marsh", index('Salt marsh extent'!$A$5:$I$257,match($A635,'Salt marsh extent'!$A$5:$A1000,0),match('Salt marsh extent'!$B$4,'Salt marsh extent'!$A$5:$I$5,0)) )))</f>
        <v/>
      </c>
      <c r="E635" s="54">
        <f t="array" ref="E635">if($C635="Mangrove",index('Mangrove extent'!$A$5:$X1000,match($A635,'Mangrove extent'!$A$5:$A1000,0),match('Mangrove extent'!$C$4,'Mangrove extent'!$A$5:$X$5,0)), if($C635="Seagrass", "NoData", IF($C635="Salt marsh", "NoData")))</f>
        <v/>
      </c>
      <c r="F635" s="54">
        <f t="array" ref="F635">if($C635="Mangrove",index('Mangrove protected area'!$A$5:$AG1000,match($A635,'Mangrove protected area'!$A$5:$A1000,0),match('Mangrove protected area'!$B$4,'Mangrove protected area'!$A$5:$AG$5,0)), "NoData")</f>
        <v/>
      </c>
      <c r="G635" s="101" t="inlineStr">
        <is>
          <t>Salt marsh extent from WCMC</t>
        </is>
      </c>
      <c r="H635" s="101" t="n"/>
      <c r="I635" s="101" t="n"/>
    </row>
    <row r="636" ht="15.75" customHeight="1" s="198">
      <c r="A636" s="101" t="inlineStr">
        <is>
          <t>Isle of Man</t>
        </is>
      </c>
      <c r="B636" s="62">
        <f t="array" ref="B636">INDEX(Countries!$D$2:$D$255, MATCH(A636, Countries!$B$2:$B$255, 0))
</f>
        <v/>
      </c>
      <c r="C636" s="89" t="inlineStr">
        <is>
          <t>Salt marsh</t>
        </is>
      </c>
      <c r="D636" s="54">
        <f t="array" ref="D636">if($C636="Mangrove",index('Mangrove extent'!$A$5:$X$128,match($A636,'Mangrove extent'!$A$5:$A1000,0),match('Mangrove extent'!$B$4,'Mangrove extent'!$A$5:$X$5,0)), if($C636="Seagrass", index('Seagrass extent'!$A$5:$I$257,match($A636,'Seagrass extent'!$A$5:$A1000,0),match('Seagrass extent'!$B$4,'Seagrass extent'!$A$5:$I$5,0)), if($C636="Salt marsh", index('Salt marsh extent'!$A$5:$I$257,match($A636,'Salt marsh extent'!$A$5:$A1000,0),match('Salt marsh extent'!$B$4,'Salt marsh extent'!$A$5:$I$5,0)) )))</f>
        <v/>
      </c>
      <c r="E636" s="54">
        <f t="array" ref="E636">if($C636="Mangrove",index('Mangrove extent'!$A$5:$X1000,match($A636,'Mangrove extent'!$A$5:$A1000,0),match('Mangrove extent'!$C$4,'Mangrove extent'!$A$5:$X$5,0)), if($C636="Seagrass", "NoData", IF($C636="Salt marsh", "NoData")))</f>
        <v/>
      </c>
      <c r="F636" s="54">
        <f t="array" ref="F636">if($C636="Mangrove",index('Mangrove protected area'!$A$5:$AG1000,match($A636,'Mangrove protected area'!$A$5:$A1000,0),match('Mangrove protected area'!$B$4,'Mangrove protected area'!$A$5:$AG$5,0)), "NoData")</f>
        <v/>
      </c>
      <c r="G636" s="101" t="inlineStr">
        <is>
          <t>Salt marsh extent from WCMC</t>
        </is>
      </c>
      <c r="H636" s="101" t="n"/>
      <c r="I636" s="101" t="n"/>
    </row>
    <row r="637" ht="15.75" customHeight="1" s="198">
      <c r="A637" s="101" t="inlineStr">
        <is>
          <t>Jersey</t>
        </is>
      </c>
      <c r="B637" s="62">
        <f t="array" ref="B637">INDEX(Countries!$D$2:$D$255, MATCH(A637, Countries!$B$2:$B$255, 0))
</f>
        <v/>
      </c>
      <c r="C637" s="89" t="inlineStr">
        <is>
          <t>Salt marsh</t>
        </is>
      </c>
      <c r="D637" s="54">
        <f t="array" ref="D637">if($C637="Mangrove",index('Mangrove extent'!$A$5:$X$128,match($A637,'Mangrove extent'!$A$5:$A1000,0),match('Mangrove extent'!$B$4,'Mangrove extent'!$A$5:$X$5,0)), if($C637="Seagrass", index('Seagrass extent'!$A$5:$I$257,match($A637,'Seagrass extent'!$A$5:$A1000,0),match('Seagrass extent'!$B$4,'Seagrass extent'!$A$5:$I$5,0)), if($C637="Salt marsh", index('Salt marsh extent'!$A$5:$I$257,match($A637,'Salt marsh extent'!$A$5:$A1000,0),match('Salt marsh extent'!$B$4,'Salt marsh extent'!$A$5:$I$5,0)) )))</f>
        <v/>
      </c>
      <c r="E637" s="54">
        <f t="array" ref="E637">if($C637="Mangrove",index('Mangrove extent'!$A$5:$X1000,match($A637,'Mangrove extent'!$A$5:$A1000,0),match('Mangrove extent'!$C$4,'Mangrove extent'!$A$5:$X$5,0)), if($C637="Seagrass", "NoData", IF($C637="Salt marsh", "NoData")))</f>
        <v/>
      </c>
      <c r="F637" s="54">
        <f t="array" ref="F637">if($C637="Mangrove",index('Mangrove protected area'!$A$5:$AG1000,match($A637,'Mangrove protected area'!$A$5:$A1000,0),match('Mangrove protected area'!$B$4,'Mangrove protected area'!$A$5:$AG$5,0)), "NoData")</f>
        <v/>
      </c>
      <c r="G637" s="101" t="inlineStr">
        <is>
          <t>Salt marsh extent from WCMC</t>
        </is>
      </c>
      <c r="H637" s="101" t="n"/>
      <c r="I637" s="101" t="n"/>
    </row>
    <row r="638" ht="15.75" customHeight="1" s="198">
      <c r="A638" s="101" t="inlineStr">
        <is>
          <t>Kazakhstan</t>
        </is>
      </c>
      <c r="B638" s="62">
        <f t="array" ref="B638">INDEX(Countries!$D$2:$D$255, MATCH(A638, Countries!$B$2:$B$255, 0))
</f>
        <v/>
      </c>
      <c r="C638" s="89" t="inlineStr">
        <is>
          <t>Salt marsh</t>
        </is>
      </c>
      <c r="D638" s="54">
        <f t="array" ref="D638">if($C638="Mangrove",index('Mangrove extent'!$A$5:$X$128,match($A638,'Mangrove extent'!$A$5:$A1000,0),match('Mangrove extent'!$B$4,'Mangrove extent'!$A$5:$X$5,0)), if($C638="Seagrass", index('Seagrass extent'!$A$5:$I$257,match($A638,'Seagrass extent'!$A$5:$A1000,0),match('Seagrass extent'!$B$4,'Seagrass extent'!$A$5:$I$5,0)), if($C638="Salt marsh", index('Salt marsh extent'!$A$5:$I$257,match($A638,'Salt marsh extent'!$A$5:$A1000,0),match('Salt marsh extent'!$B$4,'Salt marsh extent'!$A$5:$I$5,0)) )))</f>
        <v/>
      </c>
      <c r="E638" s="54">
        <f t="array" ref="E638">if($C638="Mangrove",index('Mangrove extent'!$A$5:$X1000,match($A638,'Mangrove extent'!$A$5:$A1000,0),match('Mangrove extent'!$C$4,'Mangrove extent'!$A$5:$X$5,0)), if($C638="Seagrass", "NoData", IF($C638="Salt marsh", "NoData")))</f>
        <v/>
      </c>
      <c r="F638" s="54">
        <f t="array" ref="F638">if($C638="Mangrove",index('Mangrove protected area'!$A$5:$AG1000,match($A638,'Mangrove protected area'!$A$5:$A1000,0),match('Mangrove protected area'!$B$4,'Mangrove protected area'!$A$5:$AG$5,0)), "NoData")</f>
        <v/>
      </c>
      <c r="G638" s="101" t="inlineStr">
        <is>
          <t>Salt marsh extent from WCMC</t>
        </is>
      </c>
      <c r="H638" s="101" t="n"/>
      <c r="I638" s="101" t="n"/>
    </row>
    <row r="639" ht="15.75" customHeight="1" s="198">
      <c r="A639" s="101" t="inlineStr">
        <is>
          <t>North Korea</t>
        </is>
      </c>
      <c r="B639" s="62">
        <f t="array" ref="B639">INDEX(Countries!$D$2:$D$255, MATCH(A639, Countries!$B$2:$B$255, 0))
</f>
        <v/>
      </c>
      <c r="C639" s="89" t="inlineStr">
        <is>
          <t>Salt marsh</t>
        </is>
      </c>
      <c r="D639" s="54">
        <f t="array" ref="D639">if($C639="Mangrove",index('Mangrove extent'!$A$5:$X$128,match($A639,'Mangrove extent'!$A$5:$A1000,0),match('Mangrove extent'!$B$4,'Mangrove extent'!$A$5:$X$5,0)), if($C639="Seagrass", index('Seagrass extent'!$A$5:$I$257,match($A639,'Seagrass extent'!$A$5:$A1000,0),match('Seagrass extent'!$B$4,'Seagrass extent'!$A$5:$I$5,0)), if($C639="Salt marsh", index('Salt marsh extent'!$A$5:$I$257,match($A639,'Salt marsh extent'!$A$5:$A1000,0),match('Salt marsh extent'!$B$4,'Salt marsh extent'!$A$5:$I$5,0)) )))</f>
        <v/>
      </c>
      <c r="E639" s="54">
        <f t="array" ref="E639">if($C639="Mangrove",index('Mangrove extent'!$A$5:$X1000,match($A639,'Mangrove extent'!$A$5:$A1000,0),match('Mangrove extent'!$C$4,'Mangrove extent'!$A$5:$X$5,0)), if($C639="Seagrass", "NoData", IF($C639="Salt marsh", "NoData")))</f>
        <v/>
      </c>
      <c r="F639" s="54">
        <f t="array" ref="F639">if($C639="Mangrove",index('Mangrove protected area'!$A$5:$AG1000,match($A639,'Mangrove protected area'!$A$5:$A1000,0),match('Mangrove protected area'!$B$4,'Mangrove protected area'!$A$5:$AG$5,0)), "NoData")</f>
        <v/>
      </c>
      <c r="G639" s="101" t="inlineStr">
        <is>
          <t>Salt marsh extent from WCMC</t>
        </is>
      </c>
      <c r="H639" s="101" t="n"/>
      <c r="I639" s="101" t="n"/>
    </row>
    <row r="640" ht="15.75" customHeight="1" s="198">
      <c r="A640" s="101" t="inlineStr">
        <is>
          <t>South Korea</t>
        </is>
      </c>
      <c r="B640" s="62">
        <f t="array" ref="B640">INDEX(Countries!$D$2:$D$255, MATCH(A640, Countries!$B$2:$B$255, 0))
</f>
        <v/>
      </c>
      <c r="C640" s="89" t="inlineStr">
        <is>
          <t>Salt marsh</t>
        </is>
      </c>
      <c r="D640" s="54">
        <f t="array" ref="D640">if($C640="Mangrove",index('Mangrove extent'!$A$5:$X$128,match($A640,'Mangrove extent'!$A$5:$A1000,0),match('Mangrove extent'!$B$4,'Mangrove extent'!$A$5:$X$5,0)), if($C640="Seagrass", index('Seagrass extent'!$A$5:$I$257,match($A640,'Seagrass extent'!$A$5:$A1000,0),match('Seagrass extent'!$B$4,'Seagrass extent'!$A$5:$I$5,0)), if($C640="Salt marsh", index('Salt marsh extent'!$A$5:$I$257,match($A640,'Salt marsh extent'!$A$5:$A1000,0),match('Salt marsh extent'!$B$4,'Salt marsh extent'!$A$5:$I$5,0)) )))</f>
        <v/>
      </c>
      <c r="E640" s="54">
        <f t="array" ref="E640">if($C640="Mangrove",index('Mangrove extent'!$A$5:$X1000,match($A640,'Mangrove extent'!$A$5:$A1000,0),match('Mangrove extent'!$C$4,'Mangrove extent'!$A$5:$X$5,0)), if($C640="Seagrass", "NoData", IF($C640="Salt marsh", "NoData")))</f>
        <v/>
      </c>
      <c r="F640" s="54">
        <f t="array" ref="F640">if($C640="Mangrove",index('Mangrove protected area'!$A$5:$AG1000,match($A640,'Mangrove protected area'!$A$5:$A1000,0),match('Mangrove protected area'!$B$4,'Mangrove protected area'!$A$5:$AG$5,0)), "NoData")</f>
        <v/>
      </c>
      <c r="G640" s="101" t="inlineStr">
        <is>
          <t>Salt marsh extent from WCMC</t>
        </is>
      </c>
      <c r="H640" s="101" t="n"/>
      <c r="I640" s="101" t="n"/>
    </row>
    <row r="641" ht="15.75" customHeight="1" s="198">
      <c r="A641" s="101" t="inlineStr">
        <is>
          <t>Latvia</t>
        </is>
      </c>
      <c r="B641" s="62">
        <f t="array" ref="B641">INDEX(Countries!$D$2:$D$255, MATCH(A641, Countries!$B$2:$B$255, 0))
</f>
        <v/>
      </c>
      <c r="C641" s="89" t="inlineStr">
        <is>
          <t>Salt marsh</t>
        </is>
      </c>
      <c r="D641" s="54">
        <f t="array" ref="D641">if($C641="Mangrove",index('Mangrove extent'!$A$5:$X$128,match($A641,'Mangrove extent'!$A$5:$A1000,0),match('Mangrove extent'!$B$4,'Mangrove extent'!$A$5:$X$5,0)), if($C641="Seagrass", index('Seagrass extent'!$A$5:$I$257,match($A641,'Seagrass extent'!$A$5:$A1000,0),match('Seagrass extent'!$B$4,'Seagrass extent'!$A$5:$I$5,0)), if($C641="Salt marsh", index('Salt marsh extent'!$A$5:$I$257,match($A641,'Salt marsh extent'!$A$5:$A1000,0),match('Salt marsh extent'!$B$4,'Salt marsh extent'!$A$5:$I$5,0)) )))</f>
        <v/>
      </c>
      <c r="E641" s="54">
        <f t="array" ref="E641">if($C641="Mangrove",index('Mangrove extent'!$A$5:$X1000,match($A641,'Mangrove extent'!$A$5:$A1000,0),match('Mangrove extent'!$C$4,'Mangrove extent'!$A$5:$X$5,0)), if($C641="Seagrass", "NoData", IF($C641="Salt marsh", "NoData")))</f>
        <v/>
      </c>
      <c r="F641" s="54">
        <f t="array" ref="F641">if($C641="Mangrove",index('Mangrove protected area'!$A$5:$AG1000,match($A641,'Mangrove protected area'!$A$5:$A1000,0),match('Mangrove protected area'!$B$4,'Mangrove protected area'!$A$5:$AG$5,0)), "NoData")</f>
        <v/>
      </c>
      <c r="G641" s="101" t="inlineStr">
        <is>
          <t>Salt marsh extent from WCMC</t>
        </is>
      </c>
      <c r="H641" s="101" t="n"/>
      <c r="I641" s="101" t="n"/>
    </row>
    <row r="642" ht="15.75" customHeight="1" s="198">
      <c r="A642" s="101" t="inlineStr">
        <is>
          <t>Lebanon</t>
        </is>
      </c>
      <c r="B642" s="62">
        <f t="array" ref="B642">INDEX(Countries!$D$2:$D$255, MATCH(A642, Countries!$B$2:$B$255, 0))
</f>
        <v/>
      </c>
      <c r="C642" s="89" t="inlineStr">
        <is>
          <t>Salt marsh</t>
        </is>
      </c>
      <c r="D642" s="54">
        <f t="array" ref="D642">if($C642="Mangrove",index('Mangrove extent'!$A$5:$X$128,match($A642,'Mangrove extent'!$A$5:$A1000,0),match('Mangrove extent'!$B$4,'Mangrove extent'!$A$5:$X$5,0)), if($C642="Seagrass", index('Seagrass extent'!$A$5:$I$257,match($A642,'Seagrass extent'!$A$5:$A1000,0),match('Seagrass extent'!$B$4,'Seagrass extent'!$A$5:$I$5,0)), if($C642="Salt marsh", index('Salt marsh extent'!$A$5:$I$257,match($A642,'Salt marsh extent'!$A$5:$A1000,0),match('Salt marsh extent'!$B$4,'Salt marsh extent'!$A$5:$I$5,0)) )))</f>
        <v/>
      </c>
      <c r="E642" s="54">
        <f t="array" ref="E642">if($C642="Mangrove",index('Mangrove extent'!$A$5:$X1000,match($A642,'Mangrove extent'!$A$5:$A1000,0),match('Mangrove extent'!$C$4,'Mangrove extent'!$A$5:$X$5,0)), if($C642="Seagrass", "NoData", IF($C642="Salt marsh", "NoData")))</f>
        <v/>
      </c>
      <c r="F642" s="54">
        <f t="array" ref="F642">if($C642="Mangrove",index('Mangrove protected area'!$A$5:$AG1000,match($A642,'Mangrove protected area'!$A$5:$A1000,0),match('Mangrove protected area'!$B$4,'Mangrove protected area'!$A$5:$AG$5,0)), "NoData")</f>
        <v/>
      </c>
      <c r="G642" s="101" t="inlineStr">
        <is>
          <t>Salt marsh extent from WCMC</t>
        </is>
      </c>
      <c r="H642" s="101" t="n"/>
      <c r="I642" s="101" t="n"/>
    </row>
    <row r="643" ht="15.75" customHeight="1" s="198">
      <c r="A643" s="101" t="inlineStr">
        <is>
          <t>Lithuania</t>
        </is>
      </c>
      <c r="B643" s="62">
        <f t="array" ref="B643">INDEX(Countries!$D$2:$D$255, MATCH(A643, Countries!$B$2:$B$255, 0))
</f>
        <v/>
      </c>
      <c r="C643" s="89" t="inlineStr">
        <is>
          <t>Salt marsh</t>
        </is>
      </c>
      <c r="D643" s="54">
        <f t="array" ref="D643">if($C643="Mangrove",index('Mangrove extent'!$A$5:$X$128,match($A643,'Mangrove extent'!$A$5:$A1000,0),match('Mangrove extent'!$B$4,'Mangrove extent'!$A$5:$X$5,0)), if($C643="Seagrass", index('Seagrass extent'!$A$5:$I$257,match($A643,'Seagrass extent'!$A$5:$A1000,0),match('Seagrass extent'!$B$4,'Seagrass extent'!$A$5:$I$5,0)), if($C643="Salt marsh", index('Salt marsh extent'!$A$5:$I$257,match($A643,'Salt marsh extent'!$A$5:$A1000,0),match('Salt marsh extent'!$B$4,'Salt marsh extent'!$A$5:$I$5,0)) )))</f>
        <v/>
      </c>
      <c r="E643" s="54">
        <f t="array" ref="E643">if($C643="Mangrove",index('Mangrove extent'!$A$5:$X1000,match($A643,'Mangrove extent'!$A$5:$A1000,0),match('Mangrove extent'!$C$4,'Mangrove extent'!$A$5:$X$5,0)), if($C643="Seagrass", "NoData", IF($C643="Salt marsh", "NoData")))</f>
        <v/>
      </c>
      <c r="F643" s="54">
        <f t="array" ref="F643">if($C643="Mangrove",index('Mangrove protected area'!$A$5:$AG1000,match($A643,'Mangrove protected area'!$A$5:$A1000,0),match('Mangrove protected area'!$B$4,'Mangrove protected area'!$A$5:$AG$5,0)), "NoData")</f>
        <v/>
      </c>
      <c r="G643" s="101" t="inlineStr">
        <is>
          <t>Salt marsh extent from WCMC</t>
        </is>
      </c>
      <c r="H643" s="101" t="n"/>
      <c r="I643" s="101" t="n"/>
    </row>
    <row r="644" ht="15.75" customHeight="1" s="198">
      <c r="A644" s="101" t="inlineStr">
        <is>
          <t>Monaco</t>
        </is>
      </c>
      <c r="B644" s="62">
        <f t="array" ref="B644">INDEX(Countries!$D$2:$D$255, MATCH(A644, Countries!$B$2:$B$255, 0))
</f>
        <v/>
      </c>
      <c r="C644" s="89" t="inlineStr">
        <is>
          <t>Salt marsh</t>
        </is>
      </c>
      <c r="D644" s="54">
        <f t="array" ref="D644">if($C644="Mangrove",index('Mangrove extent'!$A$5:$X$128,match($A644,'Mangrove extent'!$A$5:$A1000,0),match('Mangrove extent'!$B$4,'Mangrove extent'!$A$5:$X$5,0)), if($C644="Seagrass", index('Seagrass extent'!$A$5:$I$257,match($A644,'Seagrass extent'!$A$5:$A1000,0),match('Seagrass extent'!$B$4,'Seagrass extent'!$A$5:$I$5,0)), if($C644="Salt marsh", index('Salt marsh extent'!$A$5:$I$257,match($A644,'Salt marsh extent'!$A$5:$A1000,0),match('Salt marsh extent'!$B$4,'Salt marsh extent'!$A$5:$I$5,0)) )))</f>
        <v/>
      </c>
      <c r="E644" s="54">
        <f t="array" ref="E644">if($C644="Mangrove",index('Mangrove extent'!$A$5:$X1000,match($A644,'Mangrove extent'!$A$5:$A1000,0),match('Mangrove extent'!$C$4,'Mangrove extent'!$A$5:$X$5,0)), if($C644="Seagrass", "NoData", IF($C644="Salt marsh", "NoData")))</f>
        <v/>
      </c>
      <c r="F644" s="54">
        <f t="array" ref="F644">if($C644="Mangrove",index('Mangrove protected area'!$A$5:$AG1000,match($A644,'Mangrove protected area'!$A$5:$A1000,0),match('Mangrove protected area'!$B$4,'Mangrove protected area'!$A$5:$AG$5,0)), "NoData")</f>
        <v/>
      </c>
      <c r="G644" s="101" t="inlineStr">
        <is>
          <t>Salt marsh extent from WCMC</t>
        </is>
      </c>
      <c r="H644" s="101" t="n"/>
      <c r="I644" s="101" t="n"/>
    </row>
    <row r="645" ht="15.75" customHeight="1" s="198">
      <c r="A645" s="101" t="inlineStr">
        <is>
          <t>Montenegro</t>
        </is>
      </c>
      <c r="B645" s="62">
        <f t="array" ref="B645">INDEX(Countries!$D$2:$D$255, MATCH(A645, Countries!$B$2:$B$255, 0))
</f>
        <v/>
      </c>
      <c r="C645" s="89" t="inlineStr">
        <is>
          <t>Salt marsh</t>
        </is>
      </c>
      <c r="D645" s="54">
        <f t="array" ref="D645">if($C645="Mangrove",index('Mangrove extent'!$A$5:$X$128,match($A645,'Mangrove extent'!$A$5:$A1000,0),match('Mangrove extent'!$B$4,'Mangrove extent'!$A$5:$X$5,0)), if($C645="Seagrass", index('Seagrass extent'!$A$5:$I$257,match($A645,'Seagrass extent'!$A$5:$A1000,0),match('Seagrass extent'!$B$4,'Seagrass extent'!$A$5:$I$5,0)), if($C645="Salt marsh", index('Salt marsh extent'!$A$5:$I$257,match($A645,'Salt marsh extent'!$A$5:$A1000,0),match('Salt marsh extent'!$B$4,'Salt marsh extent'!$A$5:$I$5,0)) )))</f>
        <v/>
      </c>
      <c r="E645" s="54">
        <f t="array" ref="E645">if($C645="Mangrove",index('Mangrove extent'!$A$5:$X1000,match($A645,'Mangrove extent'!$A$5:$A1000,0),match('Mangrove extent'!$C$4,'Mangrove extent'!$A$5:$X$5,0)), if($C645="Seagrass", "NoData", IF($C645="Salt marsh", "NoData")))</f>
        <v/>
      </c>
      <c r="F645" s="54">
        <f t="array" ref="F645">if($C645="Mangrove",index('Mangrove protected area'!$A$5:$AG1000,match($A645,'Mangrove protected area'!$A$5:$A1000,0),match('Mangrove protected area'!$B$4,'Mangrove protected area'!$A$5:$AG$5,0)), "NoData")</f>
        <v/>
      </c>
      <c r="G645" s="101" t="inlineStr">
        <is>
          <t>Salt marsh extent from WCMC</t>
        </is>
      </c>
      <c r="H645" s="101" t="n"/>
      <c r="I645" s="101" t="n"/>
    </row>
    <row r="646" ht="15.75" customHeight="1" s="198">
      <c r="A646" s="101" t="inlineStr">
        <is>
          <t>Morocco</t>
        </is>
      </c>
      <c r="B646" s="62">
        <f t="array" ref="B646">INDEX(Countries!$D$2:$D$255, MATCH(A646, Countries!$B$2:$B$255, 0))
</f>
        <v/>
      </c>
      <c r="C646" s="89" t="inlineStr">
        <is>
          <t>Salt marsh</t>
        </is>
      </c>
      <c r="D646" s="54">
        <f t="array" ref="D646">if($C646="Mangrove",index('Mangrove extent'!$A$5:$X$128,match($A646,'Mangrove extent'!$A$5:$A1000,0),match('Mangrove extent'!$B$4,'Mangrove extent'!$A$5:$X$5,0)), if($C646="Seagrass", index('Seagrass extent'!$A$5:$I$257,match($A646,'Seagrass extent'!$A$5:$A1000,0),match('Seagrass extent'!$B$4,'Seagrass extent'!$A$5:$I$5,0)), if($C646="Salt marsh", index('Salt marsh extent'!$A$5:$I$257,match($A646,'Salt marsh extent'!$A$5:$A1000,0),match('Salt marsh extent'!$B$4,'Salt marsh extent'!$A$5:$I$5,0)) )))</f>
        <v/>
      </c>
      <c r="E646" s="54">
        <f t="array" ref="E646">if($C646="Mangrove",index('Mangrove extent'!$A$5:$X1000,match($A646,'Mangrove extent'!$A$5:$A1000,0),match('Mangrove extent'!$C$4,'Mangrove extent'!$A$5:$X$5,0)), if($C646="Seagrass", "NoData", IF($C646="Salt marsh", "NoData")))</f>
        <v/>
      </c>
      <c r="F646" s="54">
        <f t="array" ref="F646">if($C646="Mangrove",index('Mangrove protected area'!$A$5:$AG1000,match($A646,'Mangrove protected area'!$A$5:$A1000,0),match('Mangrove protected area'!$B$4,'Mangrove protected area'!$A$5:$AG$5,0)), "NoData")</f>
        <v/>
      </c>
      <c r="G646" s="101" t="inlineStr">
        <is>
          <t>Salt marsh extent from WCMC</t>
        </is>
      </c>
      <c r="H646" s="101" t="n"/>
      <c r="I646" s="101" t="n"/>
    </row>
    <row r="647" ht="15.75" customHeight="1" s="198">
      <c r="A647" s="101" t="inlineStr">
        <is>
          <t>Namibia</t>
        </is>
      </c>
      <c r="B647" s="62">
        <f t="array" ref="B647">INDEX(Countries!$D$2:$D$255, MATCH(A647, Countries!$B$2:$B$255, 0))
</f>
        <v/>
      </c>
      <c r="C647" s="89" t="inlineStr">
        <is>
          <t>Salt marsh</t>
        </is>
      </c>
      <c r="D647" s="54">
        <f t="array" ref="D647">if($C647="Mangrove",index('Mangrove extent'!$A$5:$X$128,match($A647,'Mangrove extent'!$A$5:$A1000,0),match('Mangrove extent'!$B$4,'Mangrove extent'!$A$5:$X$5,0)), if($C647="Seagrass", index('Seagrass extent'!$A$5:$I$257,match($A647,'Seagrass extent'!$A$5:$A1000,0),match('Seagrass extent'!$B$4,'Seagrass extent'!$A$5:$I$5,0)), if($C647="Salt marsh", index('Salt marsh extent'!$A$5:$I$257,match($A647,'Salt marsh extent'!$A$5:$A1000,0),match('Salt marsh extent'!$B$4,'Salt marsh extent'!$A$5:$I$5,0)) )))</f>
        <v/>
      </c>
      <c r="E647" s="54">
        <f t="array" ref="E647">if($C647="Mangrove",index('Mangrove extent'!$A$5:$X1000,match($A647,'Mangrove extent'!$A$5:$A1000,0),match('Mangrove extent'!$C$4,'Mangrove extent'!$A$5:$X$5,0)), if($C647="Seagrass", "NoData", IF($C647="Salt marsh", "NoData")))</f>
        <v/>
      </c>
      <c r="F647" s="54">
        <f t="array" ref="F647">if($C647="Mangrove",index('Mangrove protected area'!$A$5:$AG1000,match($A647,'Mangrove protected area'!$A$5:$A1000,0),match('Mangrove protected area'!$B$4,'Mangrove protected area'!$A$5:$AG$5,0)), "NoData")</f>
        <v/>
      </c>
      <c r="G647" s="101" t="inlineStr">
        <is>
          <t>Salt marsh extent from WCMC</t>
        </is>
      </c>
      <c r="H647" s="101" t="n"/>
      <c r="I647" s="101" t="n"/>
    </row>
    <row r="648" ht="15.75" customHeight="1" s="198">
      <c r="A648" s="101" t="inlineStr">
        <is>
          <t>Nauru</t>
        </is>
      </c>
      <c r="B648" s="62">
        <f t="array" ref="B648">INDEX(Countries!$D$2:$D$255, MATCH(A648, Countries!$B$2:$B$255, 0))
</f>
        <v/>
      </c>
      <c r="C648" s="89" t="inlineStr">
        <is>
          <t>Salt marsh</t>
        </is>
      </c>
      <c r="D648" s="54">
        <f t="array" ref="D648">if($C648="Mangrove",index('Mangrove extent'!$A$5:$X$128,match($A648,'Mangrove extent'!$A$5:$A1000,0),match('Mangrove extent'!$B$4,'Mangrove extent'!$A$5:$X$5,0)), if($C648="Seagrass", index('Seagrass extent'!$A$5:$I$257,match($A648,'Seagrass extent'!$A$5:$A1000,0),match('Seagrass extent'!$B$4,'Seagrass extent'!$A$5:$I$5,0)), if($C648="Salt marsh", index('Salt marsh extent'!$A$5:$I$257,match($A648,'Salt marsh extent'!$A$5:$A1000,0),match('Salt marsh extent'!$B$4,'Salt marsh extent'!$A$5:$I$5,0)) )))</f>
        <v/>
      </c>
      <c r="E648" s="54">
        <f t="array" ref="E648">if($C648="Mangrove",index('Mangrove extent'!$A$5:$X1000,match($A648,'Mangrove extent'!$A$5:$A1000,0),match('Mangrove extent'!$C$4,'Mangrove extent'!$A$5:$X$5,0)), if($C648="Seagrass", "NoData", IF($C648="Salt marsh", "NoData")))</f>
        <v/>
      </c>
      <c r="F648" s="54">
        <f t="array" ref="F648">if($C648="Mangrove",index('Mangrove protected area'!$A$5:$AG1000,match($A648,'Mangrove protected area'!$A$5:$A1000,0),match('Mangrove protected area'!$B$4,'Mangrove protected area'!$A$5:$AG$5,0)), "NoData")</f>
        <v/>
      </c>
      <c r="G648" s="101" t="inlineStr">
        <is>
          <t>Salt marsh extent from WCMC</t>
        </is>
      </c>
      <c r="H648" s="101" t="n"/>
      <c r="I648" s="101" t="n"/>
    </row>
    <row r="649" ht="15.75" customHeight="1" s="198">
      <c r="A649" s="101" t="inlineStr">
        <is>
          <t>Niue</t>
        </is>
      </c>
      <c r="B649" s="62">
        <f t="array" ref="B649">INDEX(Countries!$D$2:$D$255, MATCH(A649, Countries!$B$2:$B$255, 0))
</f>
        <v/>
      </c>
      <c r="C649" s="89" t="inlineStr">
        <is>
          <t>Salt marsh</t>
        </is>
      </c>
      <c r="D649" s="54">
        <f t="array" ref="D649">if($C649="Mangrove",index('Mangrove extent'!$A$5:$X$128,match($A649,'Mangrove extent'!$A$5:$A1000,0),match('Mangrove extent'!$B$4,'Mangrove extent'!$A$5:$X$5,0)), if($C649="Seagrass", index('Seagrass extent'!$A$5:$I$257,match($A649,'Seagrass extent'!$A$5:$A1000,0),match('Seagrass extent'!$B$4,'Seagrass extent'!$A$5:$I$5,0)), if($C649="Salt marsh", index('Salt marsh extent'!$A$5:$I$257,match($A649,'Salt marsh extent'!$A$5:$A1000,0),match('Salt marsh extent'!$B$4,'Salt marsh extent'!$A$5:$I$5,0)) )))</f>
        <v/>
      </c>
      <c r="E649" s="54">
        <f t="array" ref="E649">if($C649="Mangrove",index('Mangrove extent'!$A$5:$X1000,match($A649,'Mangrove extent'!$A$5:$A1000,0),match('Mangrove extent'!$C$4,'Mangrove extent'!$A$5:$X$5,0)), if($C649="Seagrass", "NoData", IF($C649="Salt marsh", "NoData")))</f>
        <v/>
      </c>
      <c r="F649" s="54">
        <f t="array" ref="F649">if($C649="Mangrove",index('Mangrove protected area'!$A$5:$AG1000,match($A649,'Mangrove protected area'!$A$5:$A1000,0),match('Mangrove protected area'!$B$4,'Mangrove protected area'!$A$5:$AG$5,0)), "NoData")</f>
        <v/>
      </c>
      <c r="G649" s="101" t="inlineStr">
        <is>
          <t>Salt marsh extent from WCMC</t>
        </is>
      </c>
      <c r="H649" s="101" t="n"/>
      <c r="I649" s="101" t="n"/>
    </row>
    <row r="650" ht="15.75" customHeight="1" s="198">
      <c r="A650" s="101" t="inlineStr">
        <is>
          <t>Northern Mariana Islands</t>
        </is>
      </c>
      <c r="B650" s="62">
        <f t="array" ref="B650">INDEX(Countries!$D$2:$D$255, MATCH(A650, Countries!$B$2:$B$255, 0))
</f>
        <v/>
      </c>
      <c r="C650" s="89" t="inlineStr">
        <is>
          <t>Salt marsh</t>
        </is>
      </c>
      <c r="D650" s="54">
        <f t="array" ref="D650">if($C650="Mangrove",index('Mangrove extent'!$A$5:$X$128,match($A650,'Mangrove extent'!$A$5:$A1000,0),match('Mangrove extent'!$B$4,'Mangrove extent'!$A$5:$X$5,0)), if($C650="Seagrass", index('Seagrass extent'!$A$5:$I$257,match($A650,'Seagrass extent'!$A$5:$A1000,0),match('Seagrass extent'!$B$4,'Seagrass extent'!$A$5:$I$5,0)), if($C650="Salt marsh", index('Salt marsh extent'!$A$5:$I$257,match($A650,'Salt marsh extent'!$A$5:$A1000,0),match('Salt marsh extent'!$B$4,'Salt marsh extent'!$A$5:$I$5,0)) )))</f>
        <v/>
      </c>
      <c r="E650" s="54">
        <f t="array" ref="E650">if($C650="Mangrove",index('Mangrove extent'!$A$5:$X1000,match($A650,'Mangrove extent'!$A$5:$A1000,0),match('Mangrove extent'!$C$4,'Mangrove extent'!$A$5:$X$5,0)), if($C650="Seagrass", "NoData", IF($C650="Salt marsh", "NoData")))</f>
        <v/>
      </c>
      <c r="F650" s="54">
        <f t="array" ref="F650">if($C650="Mangrove",index('Mangrove protected area'!$A$5:$AG1000,match($A650,'Mangrove protected area'!$A$5:$A1000,0),match('Mangrove protected area'!$B$4,'Mangrove protected area'!$A$5:$AG$5,0)), "NoData")</f>
        <v/>
      </c>
      <c r="G650" s="101" t="inlineStr">
        <is>
          <t>Salt marsh extent from WCMC</t>
        </is>
      </c>
      <c r="H650" s="101" t="n"/>
      <c r="I650" s="101" t="n"/>
    </row>
    <row r="651" ht="15.75" customHeight="1" s="198">
      <c r="A651" s="101" t="inlineStr">
        <is>
          <t>Pitcairn</t>
        </is>
      </c>
      <c r="B651" s="62">
        <f t="array" ref="B651">INDEX(Countries!$D$2:$D$255, MATCH(A651, Countries!$B$2:$B$255, 0))
</f>
        <v/>
      </c>
      <c r="C651" s="89" t="inlineStr">
        <is>
          <t>Salt marsh</t>
        </is>
      </c>
      <c r="D651" s="54">
        <f t="array" ref="D651">if($C651="Mangrove",index('Mangrove extent'!$A$5:$X$128,match($A651,'Mangrove extent'!$A$5:$A1000,0),match('Mangrove extent'!$B$4,'Mangrove extent'!$A$5:$X$5,0)), if($C651="Seagrass", index('Seagrass extent'!$A$5:$I$257,match($A651,'Seagrass extent'!$A$5:$A1000,0),match('Seagrass extent'!$B$4,'Seagrass extent'!$A$5:$I$5,0)), if($C651="Salt marsh", index('Salt marsh extent'!$A$5:$I$257,match($A651,'Salt marsh extent'!$A$5:$A1000,0),match('Salt marsh extent'!$B$4,'Salt marsh extent'!$A$5:$I$5,0)) )))</f>
        <v/>
      </c>
      <c r="E651" s="54">
        <f t="array" ref="E651">if($C651="Mangrove",index('Mangrove extent'!$A$5:$X1000,match($A651,'Mangrove extent'!$A$5:$A1000,0),match('Mangrove extent'!$C$4,'Mangrove extent'!$A$5:$X$5,0)), if($C651="Seagrass", "NoData", IF($C651="Salt marsh", "NoData")))</f>
        <v/>
      </c>
      <c r="F651" s="54">
        <f t="array" ref="F651">if($C651="Mangrove",index('Mangrove protected area'!$A$5:$AG1000,match($A651,'Mangrove protected area'!$A$5:$A1000,0),match('Mangrove protected area'!$B$4,'Mangrove protected area'!$A$5:$AG$5,0)), "NoData")</f>
        <v/>
      </c>
      <c r="G651" s="101" t="inlineStr">
        <is>
          <t>Salt marsh extent from WCMC</t>
        </is>
      </c>
      <c r="H651" s="101" t="n"/>
      <c r="I651" s="101" t="n"/>
    </row>
    <row r="652" ht="15.75" customHeight="1" s="198">
      <c r="A652" s="101" t="inlineStr">
        <is>
          <t>Portugal</t>
        </is>
      </c>
      <c r="B652" s="62">
        <f t="array" ref="B652">INDEX(Countries!$D$2:$D$255, MATCH(A652, Countries!$B$2:$B$255, 0))
</f>
        <v/>
      </c>
      <c r="C652" s="89" t="inlineStr">
        <is>
          <t>Salt marsh</t>
        </is>
      </c>
      <c r="D652" s="54">
        <f t="array" ref="D652">if($C652="Mangrove",index('Mangrove extent'!$A$5:$X$128,match($A652,'Mangrove extent'!$A$5:$A1000,0),match('Mangrove extent'!$B$4,'Mangrove extent'!$A$5:$X$5,0)), if($C652="Seagrass", index('Seagrass extent'!$A$5:$I$257,match($A652,'Seagrass extent'!$A$5:$A1000,0),match('Seagrass extent'!$B$4,'Seagrass extent'!$A$5:$I$5,0)), if($C652="Salt marsh", index('Salt marsh extent'!$A$5:$I$257,match($A652,'Salt marsh extent'!$A$5:$A1000,0),match('Salt marsh extent'!$B$4,'Salt marsh extent'!$A$5:$I$5,0)) )))</f>
        <v/>
      </c>
      <c r="E652" s="54">
        <f t="array" ref="E652">if($C652="Mangrove",index('Mangrove extent'!$A$5:$X1000,match($A652,'Mangrove extent'!$A$5:$A1000,0),match('Mangrove extent'!$C$4,'Mangrove extent'!$A$5:$X$5,0)), if($C652="Seagrass", "NoData", IF($C652="Salt marsh", "NoData")))</f>
        <v/>
      </c>
      <c r="F652" s="54">
        <f t="array" ref="F652">if($C652="Mangrove",index('Mangrove protected area'!$A$5:$AG1000,match($A652,'Mangrove protected area'!$A$5:$A1000,0),match('Mangrove protected area'!$B$4,'Mangrove protected area'!$A$5:$AG$5,0)), "NoData")</f>
        <v/>
      </c>
      <c r="G652" s="101" t="inlineStr">
        <is>
          <t>Salt marsh extent from WCMC</t>
        </is>
      </c>
      <c r="H652" s="101" t="n"/>
      <c r="I652" s="101" t="n"/>
    </row>
    <row r="653" ht="15.75" customHeight="1" s="198">
      <c r="A653" s="101" t="inlineStr">
        <is>
          <t>Réunion</t>
        </is>
      </c>
      <c r="B653" s="62">
        <f t="array" ref="B653">INDEX(Countries!$D$2:$D$255, MATCH(A653, Countries!$B$2:$B$255, 0))
</f>
        <v/>
      </c>
      <c r="C653" s="89" t="inlineStr">
        <is>
          <t>Salt marsh</t>
        </is>
      </c>
      <c r="D653" s="54">
        <f t="array" ref="D653">if($C653="Mangrove",index('Mangrove extent'!$A$5:$X$128,match($A653,'Mangrove extent'!$A$5:$A1000,0),match('Mangrove extent'!$B$4,'Mangrove extent'!$A$5:$X$5,0)), if($C653="Seagrass", index('Seagrass extent'!$A$5:$I$257,match($A653,'Seagrass extent'!$A$5:$A1000,0),match('Seagrass extent'!$B$4,'Seagrass extent'!$A$5:$I$5,0)), if($C653="Salt marsh", index('Salt marsh extent'!$A$5:$I$257,match($A653,'Salt marsh extent'!$A$5:$A1000,0),match('Salt marsh extent'!$B$4,'Salt marsh extent'!$A$5:$I$5,0)) )))</f>
        <v/>
      </c>
      <c r="E653" s="54">
        <f t="array" ref="E653">if($C653="Mangrove",index('Mangrove extent'!$A$5:$X1000,match($A653,'Mangrove extent'!$A$5:$A1000,0),match('Mangrove extent'!$C$4,'Mangrove extent'!$A$5:$X$5,0)), if($C653="Seagrass", "NoData", IF($C653="Salt marsh", "NoData")))</f>
        <v/>
      </c>
      <c r="F653" s="54">
        <f t="array" ref="F653">if($C653="Mangrove",index('Mangrove protected area'!$A$5:$AG1000,match($A653,'Mangrove protected area'!$A$5:$A1000,0),match('Mangrove protected area'!$B$4,'Mangrove protected area'!$A$5:$AG$5,0)), "NoData")</f>
        <v/>
      </c>
      <c r="G653" s="101" t="inlineStr">
        <is>
          <t>Salt marsh extent from WCMC</t>
        </is>
      </c>
      <c r="H653" s="101" t="n"/>
      <c r="I653" s="101" t="n"/>
    </row>
    <row r="654" ht="15.75" customHeight="1" s="198">
      <c r="A654" s="101" t="inlineStr">
        <is>
          <t>Romania</t>
        </is>
      </c>
      <c r="B654" s="62">
        <f t="array" ref="B654">INDEX(Countries!$D$2:$D$255, MATCH(A654, Countries!$B$2:$B$255, 0))
</f>
        <v/>
      </c>
      <c r="C654" s="89" t="inlineStr">
        <is>
          <t>Salt marsh</t>
        </is>
      </c>
      <c r="D654" s="54">
        <f t="array" ref="D654">if($C654="Mangrove",index('Mangrove extent'!$A$5:$X$128,match($A654,'Mangrove extent'!$A$5:$A1000,0),match('Mangrove extent'!$B$4,'Mangrove extent'!$A$5:$X$5,0)), if($C654="Seagrass", index('Seagrass extent'!$A$5:$I$257,match($A654,'Seagrass extent'!$A$5:$A1000,0),match('Seagrass extent'!$B$4,'Seagrass extent'!$A$5:$I$5,0)), if($C654="Salt marsh", index('Salt marsh extent'!$A$5:$I$257,match($A654,'Salt marsh extent'!$A$5:$A1000,0),match('Salt marsh extent'!$B$4,'Salt marsh extent'!$A$5:$I$5,0)) )))</f>
        <v/>
      </c>
      <c r="E654" s="54">
        <f t="array" ref="E654">if($C654="Mangrove",index('Mangrove extent'!$A$5:$X1000,match($A654,'Mangrove extent'!$A$5:$A1000,0),match('Mangrove extent'!$C$4,'Mangrove extent'!$A$5:$X$5,0)), if($C654="Seagrass", "NoData", IF($C654="Salt marsh", "NoData")))</f>
        <v/>
      </c>
      <c r="F654" s="54">
        <f t="array" ref="F654">if($C654="Mangrove",index('Mangrove protected area'!$A$5:$AG1000,match($A654,'Mangrove protected area'!$A$5:$A1000,0),match('Mangrove protected area'!$B$4,'Mangrove protected area'!$A$5:$AG$5,0)), "NoData")</f>
        <v/>
      </c>
      <c r="G654" s="101" t="inlineStr">
        <is>
          <t>Salt marsh extent from WCMC</t>
        </is>
      </c>
      <c r="H654" s="101" t="n"/>
      <c r="I654" s="101" t="n"/>
    </row>
    <row r="655" ht="15.75" customHeight="1" s="198">
      <c r="A655" s="101" t="inlineStr">
        <is>
          <t>Saint Helena</t>
        </is>
      </c>
      <c r="B655" s="62">
        <f t="array" ref="B655">INDEX(Countries!$D$2:$D$255, MATCH(A655, Countries!$B$2:$B$255, 0))
</f>
        <v/>
      </c>
      <c r="C655" s="89" t="inlineStr">
        <is>
          <t>Salt marsh</t>
        </is>
      </c>
      <c r="D655" s="54">
        <f t="array" ref="D655">if($C655="Mangrove",index('Mangrove extent'!$A$5:$X$128,match($A655,'Mangrove extent'!$A$5:$A1000,0),match('Mangrove extent'!$B$4,'Mangrove extent'!$A$5:$X$5,0)), if($C655="Seagrass", index('Seagrass extent'!$A$5:$I$257,match($A655,'Seagrass extent'!$A$5:$A1000,0),match('Seagrass extent'!$B$4,'Seagrass extent'!$A$5:$I$5,0)), if($C655="Salt marsh", index('Salt marsh extent'!$A$5:$I$257,match($A655,'Salt marsh extent'!$A$5:$A1000,0),match('Salt marsh extent'!$B$4,'Salt marsh extent'!$A$5:$I$5,0)) )))</f>
        <v/>
      </c>
      <c r="E655" s="54">
        <f t="array" ref="E655">if($C655="Mangrove",index('Mangrove extent'!$A$5:$X1000,match($A655,'Mangrove extent'!$A$5:$A1000,0),match('Mangrove extent'!$C$4,'Mangrove extent'!$A$5:$X$5,0)), if($C655="Seagrass", "NoData", IF($C655="Salt marsh", "NoData")))</f>
        <v/>
      </c>
      <c r="F655" s="54">
        <f t="array" ref="F655">if($C655="Mangrove",index('Mangrove protected area'!$A$5:$AG1000,match($A655,'Mangrove protected area'!$A$5:$A1000,0),match('Mangrove protected area'!$B$4,'Mangrove protected area'!$A$5:$AG$5,0)), "NoData")</f>
        <v/>
      </c>
      <c r="G655" s="101" t="inlineStr">
        <is>
          <t>Salt marsh extent from WCMC</t>
        </is>
      </c>
      <c r="H655" s="101" t="n"/>
      <c r="I655" s="101" t="n"/>
    </row>
    <row r="656" ht="15.75" customHeight="1" s="198">
      <c r="A656" s="101" t="inlineStr">
        <is>
          <t>Saint Pierre and Miquelon</t>
        </is>
      </c>
      <c r="B656" s="62">
        <f t="array" ref="B656">INDEX(Countries!$D$2:$D$255, MATCH(A656, Countries!$B$2:$B$255, 0))
</f>
        <v/>
      </c>
      <c r="C656" s="89" t="inlineStr">
        <is>
          <t>Salt marsh</t>
        </is>
      </c>
      <c r="D656" s="54">
        <f t="array" ref="D656">if($C656="Mangrove",index('Mangrove extent'!$A$5:$X$128,match($A656,'Mangrove extent'!$A$5:$A1000,0),match('Mangrove extent'!$B$4,'Mangrove extent'!$A$5:$X$5,0)), if($C656="Seagrass", index('Seagrass extent'!$A$5:$I$257,match($A656,'Seagrass extent'!$A$5:$A1000,0),match('Seagrass extent'!$B$4,'Seagrass extent'!$A$5:$I$5,0)), if($C656="Salt marsh", index('Salt marsh extent'!$A$5:$I$257,match($A656,'Salt marsh extent'!$A$5:$A1000,0),match('Salt marsh extent'!$B$4,'Salt marsh extent'!$A$5:$I$5,0)) )))</f>
        <v/>
      </c>
      <c r="E656" s="54">
        <f t="array" ref="E656">if($C656="Mangrove",index('Mangrove extent'!$A$5:$X1000,match($A656,'Mangrove extent'!$A$5:$A1000,0),match('Mangrove extent'!$C$4,'Mangrove extent'!$A$5:$X$5,0)), if($C656="Seagrass", "NoData", IF($C656="Salt marsh", "NoData")))</f>
        <v/>
      </c>
      <c r="F656" s="54">
        <f t="array" ref="F656">if($C656="Mangrove",index('Mangrove protected area'!$A$5:$AG1000,match($A656,'Mangrove protected area'!$A$5:$A1000,0),match('Mangrove protected area'!$B$4,'Mangrove protected area'!$A$5:$AG$5,0)), "NoData")</f>
        <v/>
      </c>
      <c r="G656" s="101" t="inlineStr">
        <is>
          <t>Salt marsh extent from WCMC</t>
        </is>
      </c>
      <c r="H656" s="101" t="n"/>
      <c r="I656" s="101" t="n"/>
    </row>
    <row r="657" ht="15.75" customHeight="1" s="198">
      <c r="A657" s="101" t="inlineStr">
        <is>
          <t>Syrian Arab Republic</t>
        </is>
      </c>
      <c r="B657" s="62">
        <f t="array" ref="B657">INDEX(Countries!$D$2:$D$255, MATCH(A657, Countries!$B$2:$B$255, 0))
</f>
        <v/>
      </c>
      <c r="C657" s="89" t="inlineStr">
        <is>
          <t>Salt marsh</t>
        </is>
      </c>
      <c r="D657" s="54">
        <f t="array" ref="D657">if($C657="Mangrove",index('Mangrove extent'!$A$5:$X$128,match($A657,'Mangrove extent'!$A$5:$A1000,0),match('Mangrove extent'!$B$4,'Mangrove extent'!$A$5:$X$5,0)), if($C657="Seagrass", index('Seagrass extent'!$A$5:$I$257,match($A657,'Seagrass extent'!$A$5:$A1000,0),match('Seagrass extent'!$B$4,'Seagrass extent'!$A$5:$I$5,0)), if($C657="Salt marsh", index('Salt marsh extent'!$A$5:$I$257,match($A657,'Salt marsh extent'!$A$5:$A1000,0),match('Salt marsh extent'!$B$4,'Salt marsh extent'!$A$5:$I$5,0)) )))</f>
        <v/>
      </c>
      <c r="E657" s="54">
        <f t="array" ref="E657">if($C657="Mangrove",index('Mangrove extent'!$A$5:$X1000,match($A657,'Mangrove extent'!$A$5:$A1000,0),match('Mangrove extent'!$C$4,'Mangrove extent'!$A$5:$X$5,0)), if($C657="Seagrass", "NoData", IF($C657="Salt marsh", "NoData")))</f>
        <v/>
      </c>
      <c r="F657" s="54">
        <f t="array" ref="F657">if($C657="Mangrove",index('Mangrove protected area'!$A$5:$AG1000,match($A657,'Mangrove protected area'!$A$5:$A1000,0),match('Mangrove protected area'!$B$4,'Mangrove protected area'!$A$5:$AG$5,0)), "NoData")</f>
        <v/>
      </c>
      <c r="G657" s="101" t="inlineStr">
        <is>
          <t>Salt marsh extent from WCMC</t>
        </is>
      </c>
      <c r="H657" s="101" t="n"/>
      <c r="I657" s="101" t="n"/>
    </row>
    <row r="658" ht="15.75" customHeight="1" s="198">
      <c r="A658" s="101" t="inlineStr">
        <is>
          <t>Tokelau</t>
        </is>
      </c>
      <c r="B658" s="62">
        <f t="array" ref="B658">INDEX(Countries!$D$2:$D$255, MATCH(A658, Countries!$B$2:$B$255, 0))
</f>
        <v/>
      </c>
      <c r="C658" s="89" t="inlineStr">
        <is>
          <t>Salt marsh</t>
        </is>
      </c>
      <c r="D658" s="54">
        <f t="array" ref="D658">if($C658="Mangrove",index('Mangrove extent'!$A$5:$X$128,match($A658,'Mangrove extent'!$A$5:$A1000,0),match('Mangrove extent'!$B$4,'Mangrove extent'!$A$5:$X$5,0)), if($C658="Seagrass", index('Seagrass extent'!$A$5:$I$257,match($A658,'Seagrass extent'!$A$5:$A1000,0),match('Seagrass extent'!$B$4,'Seagrass extent'!$A$5:$I$5,0)), if($C658="Salt marsh", index('Salt marsh extent'!$A$5:$I$257,match($A658,'Salt marsh extent'!$A$5:$A1000,0),match('Salt marsh extent'!$B$4,'Salt marsh extent'!$A$5:$I$5,0)) )))</f>
        <v/>
      </c>
      <c r="E658" s="54">
        <f t="array" ref="E658">if($C658="Mangrove",index('Mangrove extent'!$A$5:$X1000,match($A658,'Mangrove extent'!$A$5:$A1000,0),match('Mangrove extent'!$C$4,'Mangrove extent'!$A$5:$X$5,0)), if($C658="Seagrass", "NoData", IF($C658="Salt marsh", "NoData")))</f>
        <v/>
      </c>
      <c r="F658" s="54">
        <f t="array" ref="F658">if($C658="Mangrove",index('Mangrove protected area'!$A$5:$AG1000,match($A658,'Mangrove protected area'!$A$5:$A1000,0),match('Mangrove protected area'!$B$4,'Mangrove protected area'!$A$5:$AG$5,0)), "NoData")</f>
        <v/>
      </c>
      <c r="G658" s="101" t="inlineStr">
        <is>
          <t>Salt marsh extent from WCMC</t>
        </is>
      </c>
      <c r="H658" s="101" t="n"/>
      <c r="I658" s="101" t="n"/>
    </row>
    <row r="659" ht="15.75" customHeight="1" s="198">
      <c r="A659" s="101" t="inlineStr">
        <is>
          <t>Turkmenistan</t>
        </is>
      </c>
      <c r="B659" s="62">
        <f t="array" ref="B659">INDEX(Countries!$D$2:$D$255, MATCH(A659, Countries!$B$2:$B$255, 0))
</f>
        <v/>
      </c>
      <c r="C659" s="89" t="inlineStr">
        <is>
          <t>Salt marsh</t>
        </is>
      </c>
      <c r="D659" s="54">
        <f t="array" ref="D659">if($C659="Mangrove",index('Mangrove extent'!$A$5:$X$128,match($A659,'Mangrove extent'!$A$5:$A1000,0),match('Mangrove extent'!$B$4,'Mangrove extent'!$A$5:$X$5,0)), if($C659="Seagrass", index('Seagrass extent'!$A$5:$I$257,match($A659,'Seagrass extent'!$A$5:$A1000,0),match('Seagrass extent'!$B$4,'Seagrass extent'!$A$5:$I$5,0)), if($C659="Salt marsh", index('Salt marsh extent'!$A$5:$I$257,match($A659,'Salt marsh extent'!$A$5:$A1000,0),match('Salt marsh extent'!$B$4,'Salt marsh extent'!$A$5:$I$5,0)) )))</f>
        <v/>
      </c>
      <c r="E659" s="54">
        <f t="array" ref="E659">if($C659="Mangrove",index('Mangrove extent'!$A$5:$X1000,match($A659,'Mangrove extent'!$A$5:$A1000,0),match('Mangrove extent'!$C$4,'Mangrove extent'!$A$5:$X$5,0)), if($C659="Seagrass", "NoData", IF($C659="Salt marsh", "NoData")))</f>
        <v/>
      </c>
      <c r="F659" s="54">
        <f t="array" ref="F659">if($C659="Mangrove",index('Mangrove protected area'!$A$5:$AG1000,match($A659,'Mangrove protected area'!$A$5:$A1000,0),match('Mangrove protected area'!$B$4,'Mangrove protected area'!$A$5:$AG$5,0)), "NoData")</f>
        <v/>
      </c>
      <c r="G659" s="101" t="inlineStr">
        <is>
          <t>Salt marsh extent from WCMC</t>
        </is>
      </c>
      <c r="H659" s="101" t="n"/>
      <c r="I659" s="101" t="n"/>
    </row>
    <row r="660" ht="15.75" customHeight="1" s="198">
      <c r="A660" s="101" t="inlineStr">
        <is>
          <t>Uruguay</t>
        </is>
      </c>
      <c r="B660" s="62">
        <f t="array" ref="B660">INDEX(Countries!$D$2:$D$255, MATCH(A660, Countries!$B$2:$B$255, 0))
</f>
        <v/>
      </c>
      <c r="C660" s="89" t="inlineStr">
        <is>
          <t>Salt marsh</t>
        </is>
      </c>
      <c r="D660" s="54">
        <f t="array" ref="D660">if($C660="Mangrove",index('Mangrove extent'!$A$5:$X$128,match($A660,'Mangrove extent'!$A$5:$A1000,0),match('Mangrove extent'!$B$4,'Mangrove extent'!$A$5:$X$5,0)), if($C660="Seagrass", index('Seagrass extent'!$A$5:$I$257,match($A660,'Seagrass extent'!$A$5:$A1000,0),match('Seagrass extent'!$B$4,'Seagrass extent'!$A$5:$I$5,0)), if($C660="Salt marsh", index('Salt marsh extent'!$A$5:$I$257,match($A660,'Salt marsh extent'!$A$5:$A1000,0),match('Salt marsh extent'!$B$4,'Salt marsh extent'!$A$5:$I$5,0)) )))</f>
        <v/>
      </c>
      <c r="E660" s="54">
        <f t="array" ref="E660">if($C660="Mangrove",index('Mangrove extent'!$A$5:$X1000,match($A660,'Mangrove extent'!$A$5:$A1000,0),match('Mangrove extent'!$C$4,'Mangrove extent'!$A$5:$X$5,0)), if($C660="Seagrass", "NoData", IF($C660="Salt marsh", "NoData")))</f>
        <v/>
      </c>
      <c r="F660" s="54">
        <f t="array" ref="F660">if($C660="Mangrove",index('Mangrove protected area'!$A$5:$AG1000,match($A660,'Mangrove protected area'!$A$5:$A1000,0),match('Mangrove protected area'!$B$4,'Mangrove protected area'!$A$5:$AG$5,0)), "NoData")</f>
        <v/>
      </c>
      <c r="G660" s="101" t="inlineStr">
        <is>
          <t>Salt marsh extent from WCMC</t>
        </is>
      </c>
      <c r="H660" s="101" t="n"/>
      <c r="I660" s="101" t="n"/>
    </row>
    <row r="661" ht="15.75" customHeight="1" s="198">
      <c r="A661" s="101" t="inlineStr">
        <is>
          <t>Western Sahara</t>
        </is>
      </c>
      <c r="B661" s="62">
        <f t="array" ref="B661">INDEX(Countries!$D$2:$D$255, MATCH(A661, Countries!$B$2:$B$255, 0))
</f>
        <v/>
      </c>
      <c r="C661" s="89" t="inlineStr">
        <is>
          <t>Salt marsh</t>
        </is>
      </c>
      <c r="D661" s="54">
        <f t="array" ref="D661">if($C661="Mangrove",index('Mangrove extent'!$A$5:$X$128,match($A661,'Mangrove extent'!$A$5:$A1000,0),match('Mangrove extent'!$B$4,'Mangrove extent'!$A$5:$X$5,0)), if($C661="Seagrass", index('Seagrass extent'!$A$5:$I$257,match($A661,'Seagrass extent'!$A$5:$A1000,0),match('Seagrass extent'!$B$4,'Seagrass extent'!$A$5:$I$5,0)), if($C661="Salt marsh", index('Salt marsh extent'!$A$5:$I$257,match($A661,'Salt marsh extent'!$A$5:$A1000,0),match('Salt marsh extent'!$B$4,'Salt marsh extent'!$A$5:$I$5,0)) )))</f>
        <v/>
      </c>
      <c r="E661" s="54">
        <f t="array" ref="E661">if($C661="Mangrove",index('Mangrove extent'!$A$5:$X1000,match($A661,'Mangrove extent'!$A$5:$A1000,0),match('Mangrove extent'!$C$4,'Mangrove extent'!$A$5:$X$5,0)), if($C661="Seagrass", "NoData", IF($C661="Salt marsh", "NoData")))</f>
        <v/>
      </c>
      <c r="F661" s="54">
        <f t="array" ref="F661">if($C661="Mangrove",index('Mangrove protected area'!$A$5:$AG1000,match($A661,'Mangrove protected area'!$A$5:$A1000,0),match('Mangrove protected area'!$B$4,'Mangrove protected area'!$A$5:$AG$5,0)), "NoData")</f>
        <v/>
      </c>
      <c r="G661" s="101" t="inlineStr">
        <is>
          <t>Salt marsh extent from WCMC</t>
        </is>
      </c>
      <c r="H661" s="101" t="n"/>
      <c r="I661" s="101" t="n"/>
    </row>
    <row r="662" ht="15.75" customHeight="1" s="198">
      <c r="A662" s="101" t="inlineStr">
        <is>
          <t>Afghanistan</t>
        </is>
      </c>
      <c r="B662" s="62">
        <f t="array" ref="B662">INDEX(Countries!$D$2:$D$255, MATCH(A662, Countries!$B$2:$B$255, 0))
</f>
        <v/>
      </c>
      <c r="C662" s="89" t="inlineStr">
        <is>
          <t>Salt marsh</t>
        </is>
      </c>
      <c r="D662" s="54">
        <f t="array" ref="D662">if($C662="Mangrove",index('Mangrove extent'!$A$5:$X$128,match($A662,'Mangrove extent'!$A$5:$A1000,0),match('Mangrove extent'!$B$4,'Mangrove extent'!$A$5:$X$5,0)), if($C662="Seagrass", index('Seagrass extent'!$A$5:$I$257,match($A662,'Seagrass extent'!$A$5:$A1000,0),match('Seagrass extent'!$B$4,'Seagrass extent'!$A$5:$I$5,0)), if($C662="Salt marsh", index('Salt marsh extent'!$A$5:$I$257,match($A662,'Salt marsh extent'!$A$5:$A1000,0),match('Salt marsh extent'!$B$4,'Salt marsh extent'!$A$5:$I$5,0)) )))</f>
        <v/>
      </c>
      <c r="E662" s="54">
        <f t="array" ref="E662">if($C662="Mangrove",index('Mangrove extent'!$A$5:$X1000,match($A662,'Mangrove extent'!$A$5:$A1000,0),match('Mangrove extent'!$C$4,'Mangrove extent'!$A$5:$X$5,0)), if($C662="Seagrass", "NoData", IF($C662="Salt marsh", "NoData")))</f>
        <v/>
      </c>
      <c r="F662" s="54">
        <f t="array" ref="F662">if($C662="Mangrove",index('Mangrove protected area'!$A$5:$AG1000,match($A662,'Mangrove protected area'!$A$5:$A1000,0),match('Mangrove protected area'!$B$4,'Mangrove protected area'!$A$5:$AG$5,0)), "NoData")</f>
        <v/>
      </c>
      <c r="G662" s="101" t="inlineStr">
        <is>
          <t>Salt marsh extent from WCMC</t>
        </is>
      </c>
      <c r="H662" s="101" t="n"/>
      <c r="I662" s="101" t="n"/>
    </row>
    <row r="663" ht="15.75" customHeight="1" s="198">
      <c r="A663" s="101" t="inlineStr">
        <is>
          <t>Armenia</t>
        </is>
      </c>
      <c r="B663" s="62">
        <f t="array" ref="B663">INDEX(Countries!$D$2:$D$255, MATCH(A663, Countries!$B$2:$B$255, 0))
</f>
        <v/>
      </c>
      <c r="C663" s="89" t="inlineStr">
        <is>
          <t>Salt marsh</t>
        </is>
      </c>
      <c r="D663" s="54">
        <f t="array" ref="D663">if($C663="Mangrove",index('Mangrove extent'!$A$5:$X$128,match($A663,'Mangrove extent'!$A$5:$A1000,0),match('Mangrove extent'!$B$4,'Mangrove extent'!$A$5:$X$5,0)), if($C663="Seagrass", index('Seagrass extent'!$A$5:$I$257,match($A663,'Seagrass extent'!$A$5:$A1000,0),match('Seagrass extent'!$B$4,'Seagrass extent'!$A$5:$I$5,0)), if($C663="Salt marsh", index('Salt marsh extent'!$A$5:$I$257,match($A663,'Salt marsh extent'!$A$5:$A1000,0),match('Salt marsh extent'!$B$4,'Salt marsh extent'!$A$5:$I$5,0)) )))</f>
        <v/>
      </c>
      <c r="E663" s="54">
        <f t="array" ref="E663">if($C663="Mangrove",index('Mangrove extent'!$A$5:$X1000,match($A663,'Mangrove extent'!$A$5:$A1000,0),match('Mangrove extent'!$C$4,'Mangrove extent'!$A$5:$X$5,0)), if($C663="Seagrass", "NoData", IF($C663="Salt marsh", "NoData")))</f>
        <v/>
      </c>
      <c r="F663" s="54">
        <f t="array" ref="F663">if($C663="Mangrove",index('Mangrove protected area'!$A$5:$AG1000,match($A663,'Mangrove protected area'!$A$5:$A1000,0),match('Mangrove protected area'!$B$4,'Mangrove protected area'!$A$5:$AG$5,0)), "NoData")</f>
        <v/>
      </c>
      <c r="G663" s="101" t="inlineStr">
        <is>
          <t>Salt marsh extent from WCMC</t>
        </is>
      </c>
      <c r="H663" s="101" t="n"/>
      <c r="I663" s="101" t="n"/>
    </row>
    <row r="664" ht="15.75" customHeight="1" s="198">
      <c r="A664" s="101" t="inlineStr">
        <is>
          <t>Austria</t>
        </is>
      </c>
      <c r="B664" s="62">
        <f t="array" ref="B664">INDEX(Countries!$D$2:$D$255, MATCH(A664, Countries!$B$2:$B$255, 0))
</f>
        <v/>
      </c>
      <c r="C664" s="89" t="inlineStr">
        <is>
          <t>Salt marsh</t>
        </is>
      </c>
      <c r="D664" s="54">
        <f t="array" ref="D664">if($C664="Mangrove",index('Mangrove extent'!$A$5:$X$128,match($A664,'Mangrove extent'!$A$5:$A1000,0),match('Mangrove extent'!$B$4,'Mangrove extent'!$A$5:$X$5,0)), if($C664="Seagrass", index('Seagrass extent'!$A$5:$I$257,match($A664,'Seagrass extent'!$A$5:$A1000,0),match('Seagrass extent'!$B$4,'Seagrass extent'!$A$5:$I$5,0)), if($C664="Salt marsh", index('Salt marsh extent'!$A$5:$I$257,match($A664,'Salt marsh extent'!$A$5:$A1000,0),match('Salt marsh extent'!$B$4,'Salt marsh extent'!$A$5:$I$5,0)) )))</f>
        <v/>
      </c>
      <c r="E664" s="54">
        <f t="array" ref="E664">if($C664="Mangrove",index('Mangrove extent'!$A$5:$X1000,match($A664,'Mangrove extent'!$A$5:$A1000,0),match('Mangrove extent'!$C$4,'Mangrove extent'!$A$5:$X$5,0)), if($C664="Seagrass", "NoData", IF($C664="Salt marsh", "NoData")))</f>
        <v/>
      </c>
      <c r="F664" s="54">
        <f t="array" ref="F664">if($C664="Mangrove",index('Mangrove protected area'!$A$5:$AG1000,match($A664,'Mangrove protected area'!$A$5:$A1000,0),match('Mangrove protected area'!$B$4,'Mangrove protected area'!$A$5:$AG$5,0)), "NoData")</f>
        <v/>
      </c>
      <c r="G664" s="101" t="inlineStr">
        <is>
          <t>Salt marsh extent from WCMC</t>
        </is>
      </c>
      <c r="H664" s="101" t="n"/>
      <c r="I664" s="101" t="n"/>
    </row>
    <row r="665" ht="15.75" customHeight="1" s="198">
      <c r="A665" s="101" t="inlineStr">
        <is>
          <t>Burundi</t>
        </is>
      </c>
      <c r="B665" s="62">
        <f t="array" ref="B665">INDEX(Countries!$D$2:$D$255, MATCH(A665, Countries!$B$2:$B$255, 0))
</f>
        <v/>
      </c>
      <c r="C665" s="89" t="inlineStr">
        <is>
          <t>Salt marsh</t>
        </is>
      </c>
      <c r="D665" s="54">
        <f t="array" ref="D665">if($C665="Mangrove",index('Mangrove extent'!$A$5:$X$128,match($A665,'Mangrove extent'!$A$5:$A1000,0),match('Mangrove extent'!$B$4,'Mangrove extent'!$A$5:$X$5,0)), if($C665="Seagrass", index('Seagrass extent'!$A$5:$I$257,match($A665,'Seagrass extent'!$A$5:$A1000,0),match('Seagrass extent'!$B$4,'Seagrass extent'!$A$5:$I$5,0)), if($C665="Salt marsh", index('Salt marsh extent'!$A$5:$I$257,match($A665,'Salt marsh extent'!$A$5:$A1000,0),match('Salt marsh extent'!$B$4,'Salt marsh extent'!$A$5:$I$5,0)) )))</f>
        <v/>
      </c>
      <c r="E665" s="54">
        <f t="array" ref="E665">if($C665="Mangrove",index('Mangrove extent'!$A$5:$X1000,match($A665,'Mangrove extent'!$A$5:$A1000,0),match('Mangrove extent'!$C$4,'Mangrove extent'!$A$5:$X$5,0)), if($C665="Seagrass", "NoData", IF($C665="Salt marsh", "NoData")))</f>
        <v/>
      </c>
      <c r="F665" s="54">
        <f t="array" ref="F665">if($C665="Mangrove",index('Mangrove protected area'!$A$5:$AG1000,match($A665,'Mangrove protected area'!$A$5:$A1000,0),match('Mangrove protected area'!$B$4,'Mangrove protected area'!$A$5:$AG$5,0)), "NoData")</f>
        <v/>
      </c>
      <c r="G665" s="101" t="inlineStr">
        <is>
          <t>Salt marsh extent from WCMC</t>
        </is>
      </c>
      <c r="H665" s="101" t="n"/>
      <c r="I665" s="101" t="n"/>
    </row>
    <row r="666" ht="15.75" customHeight="1" s="198">
      <c r="A666" s="101" t="inlineStr">
        <is>
          <t>Burkina Faso</t>
        </is>
      </c>
      <c r="B666" s="62">
        <f t="array" ref="B666">INDEX(Countries!$D$2:$D$255, MATCH(A666, Countries!$B$2:$B$255, 0))
</f>
        <v/>
      </c>
      <c r="C666" s="89" t="inlineStr">
        <is>
          <t>Salt marsh</t>
        </is>
      </c>
      <c r="D666" s="54">
        <f t="array" ref="D666">if($C666="Mangrove",index('Mangrove extent'!$A$5:$X$128,match($A666,'Mangrove extent'!$A$5:$A1000,0),match('Mangrove extent'!$B$4,'Mangrove extent'!$A$5:$X$5,0)), if($C666="Seagrass", index('Seagrass extent'!$A$5:$I$257,match($A666,'Seagrass extent'!$A$5:$A1000,0),match('Seagrass extent'!$B$4,'Seagrass extent'!$A$5:$I$5,0)), if($C666="Salt marsh", index('Salt marsh extent'!$A$5:$I$257,match($A666,'Salt marsh extent'!$A$5:$A1000,0),match('Salt marsh extent'!$B$4,'Salt marsh extent'!$A$5:$I$5,0)) )))</f>
        <v/>
      </c>
      <c r="E666" s="54">
        <f t="array" ref="E666">if($C666="Mangrove",index('Mangrove extent'!$A$5:$X1000,match($A666,'Mangrove extent'!$A$5:$A1000,0),match('Mangrove extent'!$C$4,'Mangrove extent'!$A$5:$X$5,0)), if($C666="Seagrass", "NoData", IF($C666="Salt marsh", "NoData")))</f>
        <v/>
      </c>
      <c r="F666" s="54">
        <f t="array" ref="F666">if($C666="Mangrove",index('Mangrove protected area'!$A$5:$AG1000,match($A666,'Mangrove protected area'!$A$5:$A1000,0),match('Mangrove protected area'!$B$4,'Mangrove protected area'!$A$5:$AG$5,0)), "NoData")</f>
        <v/>
      </c>
      <c r="G666" s="101" t="inlineStr">
        <is>
          <t>Salt marsh extent from WCMC</t>
        </is>
      </c>
      <c r="H666" s="101" t="n"/>
      <c r="I666" s="101" t="n"/>
    </row>
    <row r="667" ht="15.75" customHeight="1" s="198">
      <c r="A667" s="101" t="inlineStr">
        <is>
          <t>Belarus</t>
        </is>
      </c>
      <c r="B667" s="62">
        <f t="array" ref="B667">INDEX(Countries!$D$2:$D$255, MATCH(A667, Countries!$B$2:$B$255, 0))
</f>
        <v/>
      </c>
      <c r="C667" s="89" t="inlineStr">
        <is>
          <t>Salt marsh</t>
        </is>
      </c>
      <c r="D667" s="54">
        <f t="array" ref="D667">if($C667="Mangrove",index('Mangrove extent'!$A$5:$X$128,match($A667,'Mangrove extent'!$A$5:$A1000,0),match('Mangrove extent'!$B$4,'Mangrove extent'!$A$5:$X$5,0)), if($C667="Seagrass", index('Seagrass extent'!$A$5:$I$257,match($A667,'Seagrass extent'!$A$5:$A1000,0),match('Seagrass extent'!$B$4,'Seagrass extent'!$A$5:$I$5,0)), if($C667="Salt marsh", index('Salt marsh extent'!$A$5:$I$257,match($A667,'Salt marsh extent'!$A$5:$A1000,0),match('Salt marsh extent'!$B$4,'Salt marsh extent'!$A$5:$I$5,0)) )))</f>
        <v/>
      </c>
      <c r="E667" s="54">
        <f t="array" ref="E667">if($C667="Mangrove",index('Mangrove extent'!$A$5:$X1000,match($A667,'Mangrove extent'!$A$5:$A1000,0),match('Mangrove extent'!$C$4,'Mangrove extent'!$A$5:$X$5,0)), if($C667="Seagrass", "NoData", IF($C667="Salt marsh", "NoData")))</f>
        <v/>
      </c>
      <c r="F667" s="54">
        <f t="array" ref="F667">if($C667="Mangrove",index('Mangrove protected area'!$A$5:$AG1000,match($A667,'Mangrove protected area'!$A$5:$A1000,0),match('Mangrove protected area'!$B$4,'Mangrove protected area'!$A$5:$AG$5,0)), "NoData")</f>
        <v/>
      </c>
      <c r="G667" s="101" t="inlineStr">
        <is>
          <t>Salt marsh extent from WCMC</t>
        </is>
      </c>
      <c r="H667" s="101" t="n"/>
      <c r="I667" s="101" t="n"/>
    </row>
    <row r="668" ht="15.75" customHeight="1" s="198">
      <c r="A668" s="101" t="inlineStr">
        <is>
          <t>Bolivia (Plurinational State of)</t>
        </is>
      </c>
      <c r="B668" s="62">
        <f t="array" ref="B668">INDEX(Countries!$D$2:$D$255, MATCH(A668, Countries!$B$2:$B$255, 0))
</f>
        <v/>
      </c>
      <c r="C668" s="89" t="inlineStr">
        <is>
          <t>Salt marsh</t>
        </is>
      </c>
      <c r="D668" s="54">
        <f t="array" ref="D668">if($C668="Mangrove",index('Mangrove extent'!$A$5:$X$128,match($A668,'Mangrove extent'!$A$5:$A1000,0),match('Mangrove extent'!$B$4,'Mangrove extent'!$A$5:$X$5,0)), if($C668="Seagrass", index('Seagrass extent'!$A$5:$I$257,match($A668,'Seagrass extent'!$A$5:$A1000,0),match('Seagrass extent'!$B$4,'Seagrass extent'!$A$5:$I$5,0)), if($C668="Salt marsh", index('Salt marsh extent'!$A$5:$I$257,match($A668,'Salt marsh extent'!$A$5:$A1000,0),match('Salt marsh extent'!$B$4,'Salt marsh extent'!$A$5:$I$5,0)) )))</f>
        <v/>
      </c>
      <c r="E668" s="54">
        <f t="array" ref="E668">if($C668="Mangrove",index('Mangrove extent'!$A$5:$X1000,match($A668,'Mangrove extent'!$A$5:$A1000,0),match('Mangrove extent'!$C$4,'Mangrove extent'!$A$5:$X$5,0)), if($C668="Seagrass", "NoData", IF($C668="Salt marsh", "NoData")))</f>
        <v/>
      </c>
      <c r="F668" s="54">
        <f t="array" ref="F668">if($C668="Mangrove",index('Mangrove protected area'!$A$5:$AG1000,match($A668,'Mangrove protected area'!$A$5:$A1000,0),match('Mangrove protected area'!$B$4,'Mangrove protected area'!$A$5:$AG$5,0)), "NoData")</f>
        <v/>
      </c>
      <c r="G668" s="101" t="inlineStr">
        <is>
          <t>Salt marsh extent from WCMC</t>
        </is>
      </c>
      <c r="H668" s="101" t="n"/>
      <c r="I668" s="101" t="n"/>
    </row>
    <row r="669" ht="15.75" customHeight="1" s="198">
      <c r="A669" s="101" t="inlineStr">
        <is>
          <t>Bhutan</t>
        </is>
      </c>
      <c r="B669" s="62">
        <f t="array" ref="B669">INDEX(Countries!$D$2:$D$255, MATCH(A669, Countries!$B$2:$B$255, 0))
</f>
        <v/>
      </c>
      <c r="C669" s="89" t="inlineStr">
        <is>
          <t>Salt marsh</t>
        </is>
      </c>
      <c r="D669" s="54">
        <f t="array" ref="D669">if($C669="Mangrove",index('Mangrove extent'!$A$5:$X$128,match($A669,'Mangrove extent'!$A$5:$A1000,0),match('Mangrove extent'!$B$4,'Mangrove extent'!$A$5:$X$5,0)), if($C669="Seagrass", index('Seagrass extent'!$A$5:$I$257,match($A669,'Seagrass extent'!$A$5:$A1000,0),match('Seagrass extent'!$B$4,'Seagrass extent'!$A$5:$I$5,0)), if($C669="Salt marsh", index('Salt marsh extent'!$A$5:$I$257,match($A669,'Salt marsh extent'!$A$5:$A1000,0),match('Salt marsh extent'!$B$4,'Salt marsh extent'!$A$5:$I$5,0)) )))</f>
        <v/>
      </c>
      <c r="E669" s="54">
        <f t="array" ref="E669">if($C669="Mangrove",index('Mangrove extent'!$A$5:$X1000,match($A669,'Mangrove extent'!$A$5:$A1000,0),match('Mangrove extent'!$C$4,'Mangrove extent'!$A$5:$X$5,0)), if($C669="Seagrass", "NoData", IF($C669="Salt marsh", "NoData")))</f>
        <v/>
      </c>
      <c r="F669" s="54">
        <f t="array" ref="F669">if($C669="Mangrove",index('Mangrove protected area'!$A$5:$AG1000,match($A669,'Mangrove protected area'!$A$5:$A1000,0),match('Mangrove protected area'!$B$4,'Mangrove protected area'!$A$5:$AG$5,0)), "NoData")</f>
        <v/>
      </c>
      <c r="G669" s="101" t="inlineStr">
        <is>
          <t>Salt marsh extent from WCMC</t>
        </is>
      </c>
      <c r="H669" s="101" t="n"/>
      <c r="I669" s="101" t="n"/>
    </row>
    <row r="670" ht="15.75" customHeight="1" s="198">
      <c r="A670" s="101" t="inlineStr">
        <is>
          <t>Botswana</t>
        </is>
      </c>
      <c r="B670" s="62">
        <f t="array" ref="B670">INDEX(Countries!$D$2:$D$255, MATCH(A670, Countries!$B$2:$B$255, 0))
</f>
        <v/>
      </c>
      <c r="C670" s="89" t="inlineStr">
        <is>
          <t>Salt marsh</t>
        </is>
      </c>
      <c r="D670" s="54">
        <f t="array" ref="D670">if($C670="Mangrove",index('Mangrove extent'!$A$5:$X$128,match($A670,'Mangrove extent'!$A$5:$A1000,0),match('Mangrove extent'!$B$4,'Mangrove extent'!$A$5:$X$5,0)), if($C670="Seagrass", index('Seagrass extent'!$A$5:$I$257,match($A670,'Seagrass extent'!$A$5:$A1000,0),match('Seagrass extent'!$B$4,'Seagrass extent'!$A$5:$I$5,0)), if($C670="Salt marsh", index('Salt marsh extent'!$A$5:$I$257,match($A670,'Salt marsh extent'!$A$5:$A1000,0),match('Salt marsh extent'!$B$4,'Salt marsh extent'!$A$5:$I$5,0)) )))</f>
        <v/>
      </c>
      <c r="E670" s="54">
        <f t="array" ref="E670">if($C670="Mangrove",index('Mangrove extent'!$A$5:$X1000,match($A670,'Mangrove extent'!$A$5:$A1000,0),match('Mangrove extent'!$C$4,'Mangrove extent'!$A$5:$X$5,0)), if($C670="Seagrass", "NoData", IF($C670="Salt marsh", "NoData")))</f>
        <v/>
      </c>
      <c r="F670" s="54">
        <f t="array" ref="F670">if($C670="Mangrove",index('Mangrove protected area'!$A$5:$AG1000,match($A670,'Mangrove protected area'!$A$5:$A1000,0),match('Mangrove protected area'!$B$4,'Mangrove protected area'!$A$5:$AG$5,0)), "NoData")</f>
        <v/>
      </c>
      <c r="G670" s="101" t="inlineStr">
        <is>
          <t>Salt marsh extent from WCMC</t>
        </is>
      </c>
      <c r="H670" s="101" t="n"/>
      <c r="I670" s="101" t="n"/>
    </row>
    <row r="671" ht="15.75" customHeight="1" s="198">
      <c r="A671" s="101" t="inlineStr">
        <is>
          <t>Central African Republic</t>
        </is>
      </c>
      <c r="B671" s="62">
        <f t="array" ref="B671">INDEX(Countries!$D$2:$D$255, MATCH(A671, Countries!$B$2:$B$255, 0))
</f>
        <v/>
      </c>
      <c r="C671" s="89" t="inlineStr">
        <is>
          <t>Salt marsh</t>
        </is>
      </c>
      <c r="D671" s="54">
        <f t="array" ref="D671">if($C671="Mangrove",index('Mangrove extent'!$A$5:$X$128,match($A671,'Mangrove extent'!$A$5:$A1000,0),match('Mangrove extent'!$B$4,'Mangrove extent'!$A$5:$X$5,0)), if($C671="Seagrass", index('Seagrass extent'!$A$5:$I$257,match($A671,'Seagrass extent'!$A$5:$A1000,0),match('Seagrass extent'!$B$4,'Seagrass extent'!$A$5:$I$5,0)), if($C671="Salt marsh", index('Salt marsh extent'!$A$5:$I$257,match($A671,'Salt marsh extent'!$A$5:$A1000,0),match('Salt marsh extent'!$B$4,'Salt marsh extent'!$A$5:$I$5,0)) )))</f>
        <v/>
      </c>
      <c r="E671" s="54">
        <f t="array" ref="E671">if($C671="Mangrove",index('Mangrove extent'!$A$5:$X1000,match($A671,'Mangrove extent'!$A$5:$A1000,0),match('Mangrove extent'!$C$4,'Mangrove extent'!$A$5:$X$5,0)), if($C671="Seagrass", "NoData", IF($C671="Salt marsh", "NoData")))</f>
        <v/>
      </c>
      <c r="F671" s="54">
        <f t="array" ref="F671">if($C671="Mangrove",index('Mangrove protected area'!$A$5:$AG1000,match($A671,'Mangrove protected area'!$A$5:$A1000,0),match('Mangrove protected area'!$B$4,'Mangrove protected area'!$A$5:$AG$5,0)), "NoData")</f>
        <v/>
      </c>
      <c r="G671" s="101" t="inlineStr">
        <is>
          <t>Salt marsh extent from WCMC</t>
        </is>
      </c>
      <c r="H671" s="101" t="n"/>
      <c r="I671" s="101" t="n"/>
    </row>
    <row r="672" ht="15.75" customHeight="1" s="198">
      <c r="A672" s="101" t="inlineStr">
        <is>
          <t>Switzerland</t>
        </is>
      </c>
      <c r="B672" s="62">
        <f t="array" ref="B672">INDEX(Countries!$D$2:$D$255, MATCH(A672, Countries!$B$2:$B$255, 0))
</f>
        <v/>
      </c>
      <c r="C672" s="89" t="inlineStr">
        <is>
          <t>Salt marsh</t>
        </is>
      </c>
      <c r="D672" s="54">
        <f t="array" ref="D672">if($C672="Mangrove",index('Mangrove extent'!$A$5:$X$128,match($A672,'Mangrove extent'!$A$5:$A1000,0),match('Mangrove extent'!$B$4,'Mangrove extent'!$A$5:$X$5,0)), if($C672="Seagrass", index('Seagrass extent'!$A$5:$I$257,match($A672,'Seagrass extent'!$A$5:$A1000,0),match('Seagrass extent'!$B$4,'Seagrass extent'!$A$5:$I$5,0)), if($C672="Salt marsh", index('Salt marsh extent'!$A$5:$I$257,match($A672,'Salt marsh extent'!$A$5:$A1000,0),match('Salt marsh extent'!$B$4,'Salt marsh extent'!$A$5:$I$5,0)) )))</f>
        <v/>
      </c>
      <c r="E672" s="54">
        <f t="array" ref="E672">if($C672="Mangrove",index('Mangrove extent'!$A$5:$X1000,match($A672,'Mangrove extent'!$A$5:$A1000,0),match('Mangrove extent'!$C$4,'Mangrove extent'!$A$5:$X$5,0)), if($C672="Seagrass", "NoData", IF($C672="Salt marsh", "NoData")))</f>
        <v/>
      </c>
      <c r="F672" s="54">
        <f t="array" ref="F672">if($C672="Mangrove",index('Mangrove protected area'!$A$5:$AG1000,match($A672,'Mangrove protected area'!$A$5:$A1000,0),match('Mangrove protected area'!$B$4,'Mangrove protected area'!$A$5:$AG$5,0)), "NoData")</f>
        <v/>
      </c>
      <c r="G672" s="101" t="inlineStr">
        <is>
          <t>Salt marsh extent from WCMC</t>
        </is>
      </c>
      <c r="H672" s="101" t="n"/>
      <c r="I672" s="101" t="n"/>
    </row>
    <row r="673" ht="15.75" customHeight="1" s="198">
      <c r="A673" s="101" t="inlineStr">
        <is>
          <t>Czechia</t>
        </is>
      </c>
      <c r="B673" s="62">
        <f t="array" ref="B673">INDEX(Countries!$D$2:$D$255, MATCH(A673, Countries!$B$2:$B$255, 0))
</f>
        <v/>
      </c>
      <c r="C673" s="89" t="inlineStr">
        <is>
          <t>Salt marsh</t>
        </is>
      </c>
      <c r="D673" s="54">
        <f t="array" ref="D673">if($C673="Mangrove",index('Mangrove extent'!$A$5:$X$128,match($A673,'Mangrove extent'!$A$5:$A1000,0),match('Mangrove extent'!$B$4,'Mangrove extent'!$A$5:$X$5,0)), if($C673="Seagrass", index('Seagrass extent'!$A$5:$I$257,match($A673,'Seagrass extent'!$A$5:$A1000,0),match('Seagrass extent'!$B$4,'Seagrass extent'!$A$5:$I$5,0)), if($C673="Salt marsh", index('Salt marsh extent'!$A$5:$I$257,match($A673,'Salt marsh extent'!$A$5:$A1000,0),match('Salt marsh extent'!$B$4,'Salt marsh extent'!$A$5:$I$5,0)) )))</f>
        <v/>
      </c>
      <c r="E673" s="54">
        <f t="array" ref="E673">if($C673="Mangrove",index('Mangrove extent'!$A$5:$X1000,match($A673,'Mangrove extent'!$A$5:$A1000,0),match('Mangrove extent'!$C$4,'Mangrove extent'!$A$5:$X$5,0)), if($C673="Seagrass", "NoData", IF($C673="Salt marsh", "NoData")))</f>
        <v/>
      </c>
      <c r="F673" s="54">
        <f t="array" ref="F673">if($C673="Mangrove",index('Mangrove protected area'!$A$5:$AG1000,match($A673,'Mangrove protected area'!$A$5:$A1000,0),match('Mangrove protected area'!$B$4,'Mangrove protected area'!$A$5:$AG$5,0)), "NoData")</f>
        <v/>
      </c>
      <c r="G673" s="101" t="inlineStr">
        <is>
          <t>Salt marsh extent from WCMC</t>
        </is>
      </c>
      <c r="H673" s="101" t="n"/>
      <c r="I673" s="101" t="n"/>
    </row>
    <row r="674" ht="15.75" customHeight="1" s="198">
      <c r="A674" s="101" t="inlineStr">
        <is>
          <t>Ethiopia</t>
        </is>
      </c>
      <c r="B674" s="62">
        <f t="array" ref="B674">INDEX(Countries!$D$2:$D$255, MATCH(A674, Countries!$B$2:$B$255, 0))
</f>
        <v/>
      </c>
      <c r="C674" s="89" t="inlineStr">
        <is>
          <t>Salt marsh</t>
        </is>
      </c>
      <c r="D674" s="54">
        <f t="array" ref="D674">if($C674="Mangrove",index('Mangrove extent'!$A$5:$X$128,match($A674,'Mangrove extent'!$A$5:$A1000,0),match('Mangrove extent'!$B$4,'Mangrove extent'!$A$5:$X$5,0)), if($C674="Seagrass", index('Seagrass extent'!$A$5:$I$257,match($A674,'Seagrass extent'!$A$5:$A1000,0),match('Seagrass extent'!$B$4,'Seagrass extent'!$A$5:$I$5,0)), if($C674="Salt marsh", index('Salt marsh extent'!$A$5:$I$257,match($A674,'Salt marsh extent'!$A$5:$A1000,0),match('Salt marsh extent'!$B$4,'Salt marsh extent'!$A$5:$I$5,0)) )))</f>
        <v/>
      </c>
      <c r="E674" s="54">
        <f t="array" ref="E674">if($C674="Mangrove",index('Mangrove extent'!$A$5:$X1000,match($A674,'Mangrove extent'!$A$5:$A1000,0),match('Mangrove extent'!$C$4,'Mangrove extent'!$A$5:$X$5,0)), if($C674="Seagrass", "NoData", IF($C674="Salt marsh", "NoData")))</f>
        <v/>
      </c>
      <c r="F674" s="54">
        <f t="array" ref="F674">if($C674="Mangrove",index('Mangrove protected area'!$A$5:$AG1000,match($A674,'Mangrove protected area'!$A$5:$A1000,0),match('Mangrove protected area'!$B$4,'Mangrove protected area'!$A$5:$AG$5,0)), "NoData")</f>
        <v/>
      </c>
      <c r="G674" s="101" t="inlineStr">
        <is>
          <t>Salt marsh extent from WCMC</t>
        </is>
      </c>
      <c r="H674" s="101" t="n"/>
      <c r="I674" s="101" t="n"/>
    </row>
    <row r="675" ht="15.75" customHeight="1" s="198">
      <c r="A675" s="101" t="inlineStr">
        <is>
          <t>Hungary</t>
        </is>
      </c>
      <c r="B675" s="62">
        <f t="array" ref="B675">INDEX(Countries!$D$2:$D$255, MATCH(A675, Countries!$B$2:$B$255, 0))
</f>
        <v/>
      </c>
      <c r="C675" s="89" t="inlineStr">
        <is>
          <t>Salt marsh</t>
        </is>
      </c>
      <c r="D675" s="54">
        <f t="array" ref="D675">if($C675="Mangrove",index('Mangrove extent'!$A$5:$X$128,match($A675,'Mangrove extent'!$A$5:$A1000,0),match('Mangrove extent'!$B$4,'Mangrove extent'!$A$5:$X$5,0)), if($C675="Seagrass", index('Seagrass extent'!$A$5:$I$257,match($A675,'Seagrass extent'!$A$5:$A1000,0),match('Seagrass extent'!$B$4,'Seagrass extent'!$A$5:$I$5,0)), if($C675="Salt marsh", index('Salt marsh extent'!$A$5:$I$257,match($A675,'Salt marsh extent'!$A$5:$A1000,0),match('Salt marsh extent'!$B$4,'Salt marsh extent'!$A$5:$I$5,0)) )))</f>
        <v/>
      </c>
      <c r="E675" s="54">
        <f t="array" ref="E675">if($C675="Mangrove",index('Mangrove extent'!$A$5:$X1000,match($A675,'Mangrove extent'!$A$5:$A1000,0),match('Mangrove extent'!$C$4,'Mangrove extent'!$A$5:$X$5,0)), if($C675="Seagrass", "NoData", IF($C675="Salt marsh", "NoData")))</f>
        <v/>
      </c>
      <c r="F675" s="54">
        <f t="array" ref="F675">if($C675="Mangrove",index('Mangrove protected area'!$A$5:$AG1000,match($A675,'Mangrove protected area'!$A$5:$A1000,0),match('Mangrove protected area'!$B$4,'Mangrove protected area'!$A$5:$AG$5,0)), "NoData")</f>
        <v/>
      </c>
      <c r="G675" s="101" t="inlineStr">
        <is>
          <t>Salt marsh extent from WCMC</t>
        </is>
      </c>
      <c r="H675" s="101" t="n"/>
      <c r="I675" s="101" t="n"/>
    </row>
    <row r="676" ht="15.75" customHeight="1" s="198">
      <c r="A676" s="101" t="inlineStr">
        <is>
          <t>Kyrgyzstan</t>
        </is>
      </c>
      <c r="B676" s="62">
        <f t="array" ref="B676">INDEX(Countries!$D$2:$D$255, MATCH(A676, Countries!$B$2:$B$255, 0))
</f>
        <v/>
      </c>
      <c r="C676" s="89" t="inlineStr">
        <is>
          <t>Salt marsh</t>
        </is>
      </c>
      <c r="D676" s="54">
        <f t="array" ref="D676">if($C676="Mangrove",index('Mangrove extent'!$A$5:$X$128,match($A676,'Mangrove extent'!$A$5:$A1000,0),match('Mangrove extent'!$B$4,'Mangrove extent'!$A$5:$X$5,0)), if($C676="Seagrass", index('Seagrass extent'!$A$5:$I$257,match($A676,'Seagrass extent'!$A$5:$A1000,0),match('Seagrass extent'!$B$4,'Seagrass extent'!$A$5:$I$5,0)), if($C676="Salt marsh", index('Salt marsh extent'!$A$5:$I$257,match($A676,'Salt marsh extent'!$A$5:$A1000,0),match('Salt marsh extent'!$B$4,'Salt marsh extent'!$A$5:$I$5,0)) )))</f>
        <v/>
      </c>
      <c r="E676" s="54">
        <f t="array" ref="E676">if($C676="Mangrove",index('Mangrove extent'!$A$5:$X1000,match($A676,'Mangrove extent'!$A$5:$A1000,0),match('Mangrove extent'!$C$4,'Mangrove extent'!$A$5:$X$5,0)), if($C676="Seagrass", "NoData", IF($C676="Salt marsh", "NoData")))</f>
        <v/>
      </c>
      <c r="F676" s="54">
        <f t="array" ref="F676">if($C676="Mangrove",index('Mangrove protected area'!$A$5:$AG1000,match($A676,'Mangrove protected area'!$A$5:$A1000,0),match('Mangrove protected area'!$B$4,'Mangrove protected area'!$A$5:$AG$5,0)), "NoData")</f>
        <v/>
      </c>
      <c r="G676" s="101" t="inlineStr">
        <is>
          <t>Salt marsh extent from WCMC</t>
        </is>
      </c>
      <c r="H676" s="101" t="n"/>
      <c r="I676" s="101" t="n"/>
    </row>
    <row r="677" ht="15.75" customHeight="1" s="198">
      <c r="A677" s="101" t="inlineStr">
        <is>
          <t>Laos</t>
        </is>
      </c>
      <c r="B677" s="62">
        <f t="array" ref="B677">INDEX(Countries!$D$2:$D$255, MATCH(A677, Countries!$B$2:$B$255, 0))
</f>
        <v/>
      </c>
      <c r="C677" s="89" t="inlineStr">
        <is>
          <t>Salt marsh</t>
        </is>
      </c>
      <c r="D677" s="54">
        <f t="array" ref="D677">if($C677="Mangrove",index('Mangrove extent'!$A$5:$X$128,match($A677,'Mangrove extent'!$A$5:$A1000,0),match('Mangrove extent'!$B$4,'Mangrove extent'!$A$5:$X$5,0)), if($C677="Seagrass", index('Seagrass extent'!$A$5:$I$257,match($A677,'Seagrass extent'!$A$5:$A1000,0),match('Seagrass extent'!$B$4,'Seagrass extent'!$A$5:$I$5,0)), if($C677="Salt marsh", index('Salt marsh extent'!$A$5:$I$257,match($A677,'Salt marsh extent'!$A$5:$A1000,0),match('Salt marsh extent'!$B$4,'Salt marsh extent'!$A$5:$I$5,0)) )))</f>
        <v/>
      </c>
      <c r="E677" s="54">
        <f t="array" ref="E677">if($C677="Mangrove",index('Mangrove extent'!$A$5:$X1000,match($A677,'Mangrove extent'!$A$5:$A1000,0),match('Mangrove extent'!$C$4,'Mangrove extent'!$A$5:$X$5,0)), if($C677="Seagrass", "NoData", IF($C677="Salt marsh", "NoData")))</f>
        <v/>
      </c>
      <c r="F677" s="54">
        <f t="array" ref="F677">if($C677="Mangrove",index('Mangrove protected area'!$A$5:$AG1000,match($A677,'Mangrove protected area'!$A$5:$A1000,0),match('Mangrove protected area'!$B$4,'Mangrove protected area'!$A$5:$AG$5,0)), "NoData")</f>
        <v/>
      </c>
      <c r="G677" s="101" t="inlineStr">
        <is>
          <t>Salt marsh extent from WCMC</t>
        </is>
      </c>
      <c r="H677" s="101" t="n"/>
      <c r="I677" s="101" t="n"/>
    </row>
    <row r="678" ht="15.75" customHeight="1" s="198">
      <c r="A678" s="101" t="inlineStr">
        <is>
          <t>Lesotho</t>
        </is>
      </c>
      <c r="B678" s="62">
        <f t="array" ref="B678">INDEX(Countries!$D$2:$D$255, MATCH(A678, Countries!$B$2:$B$255, 0))
</f>
        <v/>
      </c>
      <c r="C678" s="89" t="inlineStr">
        <is>
          <t>Salt marsh</t>
        </is>
      </c>
      <c r="D678" s="54">
        <f t="array" ref="D678">if($C678="Mangrove",index('Mangrove extent'!$A$5:$X$128,match($A678,'Mangrove extent'!$A$5:$A1000,0),match('Mangrove extent'!$B$4,'Mangrove extent'!$A$5:$X$5,0)), if($C678="Seagrass", index('Seagrass extent'!$A$5:$I$257,match($A678,'Seagrass extent'!$A$5:$A1000,0),match('Seagrass extent'!$B$4,'Seagrass extent'!$A$5:$I$5,0)), if($C678="Salt marsh", index('Salt marsh extent'!$A$5:$I$257,match($A678,'Salt marsh extent'!$A$5:$A1000,0),match('Salt marsh extent'!$B$4,'Salt marsh extent'!$A$5:$I$5,0)) )))</f>
        <v/>
      </c>
      <c r="E678" s="54">
        <f t="array" ref="E678">if($C678="Mangrove",index('Mangrove extent'!$A$5:$X1000,match($A678,'Mangrove extent'!$A$5:$A1000,0),match('Mangrove extent'!$C$4,'Mangrove extent'!$A$5:$X$5,0)), if($C678="Seagrass", "NoData", IF($C678="Salt marsh", "NoData")))</f>
        <v/>
      </c>
      <c r="F678" s="54">
        <f t="array" ref="F678">if($C678="Mangrove",index('Mangrove protected area'!$A$5:$AG1000,match($A678,'Mangrove protected area'!$A$5:$A1000,0),match('Mangrove protected area'!$B$4,'Mangrove protected area'!$A$5:$AG$5,0)), "NoData")</f>
        <v/>
      </c>
      <c r="G678" s="101" t="inlineStr">
        <is>
          <t>Salt marsh extent from WCMC</t>
        </is>
      </c>
      <c r="H678" s="101" t="n"/>
      <c r="I678" s="101" t="n"/>
    </row>
    <row r="679" ht="15.75" customHeight="1" s="198">
      <c r="A679" s="101" t="inlineStr">
        <is>
          <t>Luxembourg</t>
        </is>
      </c>
      <c r="B679" s="62">
        <f t="array" ref="B679">INDEX(Countries!$D$2:$D$255, MATCH(A679, Countries!$B$2:$B$255, 0))
</f>
        <v/>
      </c>
      <c r="C679" s="89" t="inlineStr">
        <is>
          <t>Salt marsh</t>
        </is>
      </c>
      <c r="D679" s="54">
        <f t="array" ref="D679">if($C679="Mangrove",index('Mangrove extent'!$A$5:$X$128,match($A679,'Mangrove extent'!$A$5:$A1000,0),match('Mangrove extent'!$B$4,'Mangrove extent'!$A$5:$X$5,0)), if($C679="Seagrass", index('Seagrass extent'!$A$5:$I$257,match($A679,'Seagrass extent'!$A$5:$A1000,0),match('Seagrass extent'!$B$4,'Seagrass extent'!$A$5:$I$5,0)), if($C679="Salt marsh", index('Salt marsh extent'!$A$5:$I$257,match($A679,'Salt marsh extent'!$A$5:$A1000,0),match('Salt marsh extent'!$B$4,'Salt marsh extent'!$A$5:$I$5,0)) )))</f>
        <v/>
      </c>
      <c r="E679" s="54">
        <f t="array" ref="E679">if($C679="Mangrove",index('Mangrove extent'!$A$5:$X1000,match($A679,'Mangrove extent'!$A$5:$A1000,0),match('Mangrove extent'!$C$4,'Mangrove extent'!$A$5:$X$5,0)), if($C679="Seagrass", "NoData", IF($C679="Salt marsh", "NoData")))</f>
        <v/>
      </c>
      <c r="F679" s="54">
        <f t="array" ref="F679">if($C679="Mangrove",index('Mangrove protected area'!$A$5:$AG1000,match($A679,'Mangrove protected area'!$A$5:$A1000,0),match('Mangrove protected area'!$B$4,'Mangrove protected area'!$A$5:$AG$5,0)), "NoData")</f>
        <v/>
      </c>
      <c r="G679" s="101" t="inlineStr">
        <is>
          <t>Salt marsh extent from WCMC</t>
        </is>
      </c>
      <c r="H679" s="101" t="n"/>
      <c r="I679" s="101" t="n"/>
    </row>
    <row r="680" ht="15.75" customHeight="1" s="198">
      <c r="A680" s="101" t="inlineStr">
        <is>
          <t>Moldova</t>
        </is>
      </c>
      <c r="B680" s="62">
        <f t="array" ref="B680">INDEX(Countries!$D$2:$D$255, MATCH(A680, Countries!$B$2:$B$255, 0))
</f>
        <v/>
      </c>
      <c r="C680" s="89" t="inlineStr">
        <is>
          <t>Salt marsh</t>
        </is>
      </c>
      <c r="D680" s="54">
        <f t="array" ref="D680">if($C680="Mangrove",index('Mangrove extent'!$A$5:$X$128,match($A680,'Mangrove extent'!$A$5:$A1000,0),match('Mangrove extent'!$B$4,'Mangrove extent'!$A$5:$X$5,0)), if($C680="Seagrass", index('Seagrass extent'!$A$5:$I$257,match($A680,'Seagrass extent'!$A$5:$A1000,0),match('Seagrass extent'!$B$4,'Seagrass extent'!$A$5:$I$5,0)), if($C680="Salt marsh", index('Salt marsh extent'!$A$5:$I$257,match($A680,'Salt marsh extent'!$A$5:$A1000,0),match('Salt marsh extent'!$B$4,'Salt marsh extent'!$A$5:$I$5,0)) )))</f>
        <v/>
      </c>
      <c r="E680" s="54">
        <f t="array" ref="E680">if($C680="Mangrove",index('Mangrove extent'!$A$5:$X1000,match($A680,'Mangrove extent'!$A$5:$A1000,0),match('Mangrove extent'!$C$4,'Mangrove extent'!$A$5:$X$5,0)), if($C680="Seagrass", "NoData", IF($C680="Salt marsh", "NoData")))</f>
        <v/>
      </c>
      <c r="F680" s="54">
        <f t="array" ref="F680">if($C680="Mangrove",index('Mangrove protected area'!$A$5:$AG1000,match($A680,'Mangrove protected area'!$A$5:$A1000,0),match('Mangrove protected area'!$B$4,'Mangrove protected area'!$A$5:$AG$5,0)), "NoData")</f>
        <v/>
      </c>
      <c r="G680" s="101" t="inlineStr">
        <is>
          <t>Salt marsh extent from WCMC</t>
        </is>
      </c>
      <c r="H680" s="101" t="n"/>
      <c r="I680" s="101" t="n"/>
    </row>
    <row r="681" ht="15.75" customHeight="1" s="198">
      <c r="A681" s="101" t="inlineStr">
        <is>
          <t>Macedonia</t>
        </is>
      </c>
      <c r="B681" s="62">
        <f t="array" ref="B681">INDEX(Countries!$D$2:$D$255, MATCH(A681, Countries!$B$2:$B$255, 0))
</f>
        <v/>
      </c>
      <c r="C681" s="89" t="inlineStr">
        <is>
          <t>Salt marsh</t>
        </is>
      </c>
      <c r="D681" s="54">
        <f t="array" ref="D681">if($C681="Mangrove",index('Mangrove extent'!$A$5:$X$128,match($A681,'Mangrove extent'!$A$5:$A1000,0),match('Mangrove extent'!$B$4,'Mangrove extent'!$A$5:$X$5,0)), if($C681="Seagrass", index('Seagrass extent'!$A$5:$I$257,match($A681,'Seagrass extent'!$A$5:$A1000,0),match('Seagrass extent'!$B$4,'Seagrass extent'!$A$5:$I$5,0)), if($C681="Salt marsh", index('Salt marsh extent'!$A$5:$I$257,match($A681,'Salt marsh extent'!$A$5:$A1000,0),match('Salt marsh extent'!$B$4,'Salt marsh extent'!$A$5:$I$5,0)) )))</f>
        <v/>
      </c>
      <c r="E681" s="54">
        <f t="array" ref="E681">if($C681="Mangrove",index('Mangrove extent'!$A$5:$X1000,match($A681,'Mangrove extent'!$A$5:$A1000,0),match('Mangrove extent'!$C$4,'Mangrove extent'!$A$5:$X$5,0)), if($C681="Seagrass", "NoData", IF($C681="Salt marsh", "NoData")))</f>
        <v/>
      </c>
      <c r="F681" s="54">
        <f t="array" ref="F681">if($C681="Mangrove",index('Mangrove protected area'!$A$5:$AG1000,match($A681,'Mangrove protected area'!$A$5:$A1000,0),match('Mangrove protected area'!$B$4,'Mangrove protected area'!$A$5:$AG$5,0)), "NoData")</f>
        <v/>
      </c>
      <c r="G681" s="101" t="inlineStr">
        <is>
          <t>Salt marsh extent from WCMC</t>
        </is>
      </c>
      <c r="H681" s="101" t="n"/>
      <c r="I681" s="101" t="n"/>
    </row>
    <row r="682" ht="15.75" customHeight="1" s="198">
      <c r="A682" s="101" t="inlineStr">
        <is>
          <t>Mali</t>
        </is>
      </c>
      <c r="B682" s="62">
        <f t="array" ref="B682">INDEX(Countries!$D$2:$D$255, MATCH(A682, Countries!$B$2:$B$255, 0))
</f>
        <v/>
      </c>
      <c r="C682" s="89" t="inlineStr">
        <is>
          <t>Salt marsh</t>
        </is>
      </c>
      <c r="D682" s="54">
        <f t="array" ref="D682">if($C682="Mangrove",index('Mangrove extent'!$A$5:$X$128,match($A682,'Mangrove extent'!$A$5:$A1000,0),match('Mangrove extent'!$B$4,'Mangrove extent'!$A$5:$X$5,0)), if($C682="Seagrass", index('Seagrass extent'!$A$5:$I$257,match($A682,'Seagrass extent'!$A$5:$A1000,0),match('Seagrass extent'!$B$4,'Seagrass extent'!$A$5:$I$5,0)), if($C682="Salt marsh", index('Salt marsh extent'!$A$5:$I$257,match($A682,'Salt marsh extent'!$A$5:$A1000,0),match('Salt marsh extent'!$B$4,'Salt marsh extent'!$A$5:$I$5,0)) )))</f>
        <v/>
      </c>
      <c r="E682" s="54">
        <f t="array" ref="E682">if($C682="Mangrove",index('Mangrove extent'!$A$5:$X1000,match($A682,'Mangrove extent'!$A$5:$A1000,0),match('Mangrove extent'!$C$4,'Mangrove extent'!$A$5:$X$5,0)), if($C682="Seagrass", "NoData", IF($C682="Salt marsh", "NoData")))</f>
        <v/>
      </c>
      <c r="F682" s="54">
        <f t="array" ref="F682">if($C682="Mangrove",index('Mangrove protected area'!$A$5:$AG1000,match($A682,'Mangrove protected area'!$A$5:$A1000,0),match('Mangrove protected area'!$B$4,'Mangrove protected area'!$A$5:$AG$5,0)), "NoData")</f>
        <v/>
      </c>
      <c r="G682" s="101" t="inlineStr">
        <is>
          <t>Salt marsh extent from WCMC</t>
        </is>
      </c>
      <c r="H682" s="101" t="n"/>
      <c r="I682" s="101" t="n"/>
    </row>
    <row r="683" ht="15.75" customHeight="1" s="198">
      <c r="A683" s="101" t="inlineStr">
        <is>
          <t>Mongolia</t>
        </is>
      </c>
      <c r="B683" s="62">
        <f t="array" ref="B683">INDEX(Countries!$D$2:$D$255, MATCH(A683, Countries!$B$2:$B$255, 0))
</f>
        <v/>
      </c>
      <c r="C683" s="89" t="inlineStr">
        <is>
          <t>Salt marsh</t>
        </is>
      </c>
      <c r="D683" s="54">
        <f t="array" ref="D683">if($C683="Mangrove",index('Mangrove extent'!$A$5:$X$128,match($A683,'Mangrove extent'!$A$5:$A1000,0),match('Mangrove extent'!$B$4,'Mangrove extent'!$A$5:$X$5,0)), if($C683="Seagrass", index('Seagrass extent'!$A$5:$I$257,match($A683,'Seagrass extent'!$A$5:$A1000,0),match('Seagrass extent'!$B$4,'Seagrass extent'!$A$5:$I$5,0)), if($C683="Salt marsh", index('Salt marsh extent'!$A$5:$I$257,match($A683,'Salt marsh extent'!$A$5:$A1000,0),match('Salt marsh extent'!$B$4,'Salt marsh extent'!$A$5:$I$5,0)) )))</f>
        <v/>
      </c>
      <c r="E683" s="54">
        <f t="array" ref="E683">if($C683="Mangrove",index('Mangrove extent'!$A$5:$X1000,match($A683,'Mangrove extent'!$A$5:$A1000,0),match('Mangrove extent'!$C$4,'Mangrove extent'!$A$5:$X$5,0)), if($C683="Seagrass", "NoData", IF($C683="Salt marsh", "NoData")))</f>
        <v/>
      </c>
      <c r="F683" s="54">
        <f t="array" ref="F683">if($C683="Mangrove",index('Mangrove protected area'!$A$5:$AG1000,match($A683,'Mangrove protected area'!$A$5:$A1000,0),match('Mangrove protected area'!$B$4,'Mangrove protected area'!$A$5:$AG$5,0)), "NoData")</f>
        <v/>
      </c>
      <c r="G683" s="101" t="inlineStr">
        <is>
          <t>Salt marsh extent from WCMC</t>
        </is>
      </c>
      <c r="H683" s="101" t="n"/>
      <c r="I683" s="101" t="n"/>
    </row>
    <row r="684" ht="15.75" customHeight="1" s="198">
      <c r="A684" s="101" t="inlineStr">
        <is>
          <t>Malawi</t>
        </is>
      </c>
      <c r="B684" s="62">
        <f t="array" ref="B684">INDEX(Countries!$D$2:$D$255, MATCH(A684, Countries!$B$2:$B$255, 0))
</f>
        <v/>
      </c>
      <c r="C684" s="89" t="inlineStr">
        <is>
          <t>Salt marsh</t>
        </is>
      </c>
      <c r="D684" s="54">
        <f t="array" ref="D684">if($C684="Mangrove",index('Mangrove extent'!$A$5:$X$128,match($A684,'Mangrove extent'!$A$5:$A1000,0),match('Mangrove extent'!$B$4,'Mangrove extent'!$A$5:$X$5,0)), if($C684="Seagrass", index('Seagrass extent'!$A$5:$I$257,match($A684,'Seagrass extent'!$A$5:$A1000,0),match('Seagrass extent'!$B$4,'Seagrass extent'!$A$5:$I$5,0)), if($C684="Salt marsh", index('Salt marsh extent'!$A$5:$I$257,match($A684,'Salt marsh extent'!$A$5:$A1000,0),match('Salt marsh extent'!$B$4,'Salt marsh extent'!$A$5:$I$5,0)) )))</f>
        <v/>
      </c>
      <c r="E684" s="54">
        <f t="array" ref="E684">if($C684="Mangrove",index('Mangrove extent'!$A$5:$X1000,match($A684,'Mangrove extent'!$A$5:$A1000,0),match('Mangrove extent'!$C$4,'Mangrove extent'!$A$5:$X$5,0)), if($C684="Seagrass", "NoData", IF($C684="Salt marsh", "NoData")))</f>
        <v/>
      </c>
      <c r="F684" s="54">
        <f t="array" ref="F684">if($C684="Mangrove",index('Mangrove protected area'!$A$5:$AG1000,match($A684,'Mangrove protected area'!$A$5:$A1000,0),match('Mangrove protected area'!$B$4,'Mangrove protected area'!$A$5:$AG$5,0)), "NoData")</f>
        <v/>
      </c>
      <c r="G684" s="101" t="inlineStr">
        <is>
          <t>Salt marsh extent from WCMC</t>
        </is>
      </c>
      <c r="H684" s="101" t="n"/>
      <c r="I684" s="101" t="n"/>
    </row>
    <row r="685" ht="15.75" customHeight="1" s="198">
      <c r="A685" s="101" t="inlineStr">
        <is>
          <t>Niger</t>
        </is>
      </c>
      <c r="B685" s="62">
        <f t="array" ref="B685">INDEX(Countries!$D$2:$D$255, MATCH(A685, Countries!$B$2:$B$255, 0))
</f>
        <v/>
      </c>
      <c r="C685" s="89" t="inlineStr">
        <is>
          <t>Salt marsh</t>
        </is>
      </c>
      <c r="D685" s="54">
        <f t="array" ref="D685">if($C685="Mangrove",index('Mangrove extent'!$A$5:$X$128,match($A685,'Mangrove extent'!$A$5:$A1000,0),match('Mangrove extent'!$B$4,'Mangrove extent'!$A$5:$X$5,0)), if($C685="Seagrass", index('Seagrass extent'!$A$5:$I$257,match($A685,'Seagrass extent'!$A$5:$A1000,0),match('Seagrass extent'!$B$4,'Seagrass extent'!$A$5:$I$5,0)), if($C685="Salt marsh", index('Salt marsh extent'!$A$5:$I$257,match($A685,'Salt marsh extent'!$A$5:$A1000,0),match('Salt marsh extent'!$B$4,'Salt marsh extent'!$A$5:$I$5,0)) )))</f>
        <v/>
      </c>
      <c r="E685" s="54">
        <f t="array" ref="E685">if($C685="Mangrove",index('Mangrove extent'!$A$5:$X1000,match($A685,'Mangrove extent'!$A$5:$A1000,0),match('Mangrove extent'!$C$4,'Mangrove extent'!$A$5:$X$5,0)), if($C685="Seagrass", "NoData", IF($C685="Salt marsh", "NoData")))</f>
        <v/>
      </c>
      <c r="F685" s="54">
        <f t="array" ref="F685">if($C685="Mangrove",index('Mangrove protected area'!$A$5:$AG1000,match($A685,'Mangrove protected area'!$A$5:$A1000,0),match('Mangrove protected area'!$B$4,'Mangrove protected area'!$A$5:$AG$5,0)), "NoData")</f>
        <v/>
      </c>
      <c r="G685" s="101" t="inlineStr">
        <is>
          <t>Salt marsh extent from WCMC</t>
        </is>
      </c>
      <c r="H685" s="101" t="n"/>
      <c r="I685" s="101" t="n"/>
    </row>
    <row r="686" ht="15.75" customHeight="1" s="198">
      <c r="A686" s="101" t="inlineStr">
        <is>
          <t>Nepal</t>
        </is>
      </c>
      <c r="B686" s="62">
        <f t="array" ref="B686">INDEX(Countries!$D$2:$D$255, MATCH(A686, Countries!$B$2:$B$255, 0))
</f>
        <v/>
      </c>
      <c r="C686" s="89" t="inlineStr">
        <is>
          <t>Salt marsh</t>
        </is>
      </c>
      <c r="D686" s="54">
        <f t="array" ref="D686">if($C686="Mangrove",index('Mangrove extent'!$A$5:$X$128,match($A686,'Mangrove extent'!$A$5:$A1000,0),match('Mangrove extent'!$B$4,'Mangrove extent'!$A$5:$X$5,0)), if($C686="Seagrass", index('Seagrass extent'!$A$5:$I$257,match($A686,'Seagrass extent'!$A$5:$A1000,0),match('Seagrass extent'!$B$4,'Seagrass extent'!$A$5:$I$5,0)), if($C686="Salt marsh", index('Salt marsh extent'!$A$5:$I$257,match($A686,'Salt marsh extent'!$A$5:$A1000,0),match('Salt marsh extent'!$B$4,'Salt marsh extent'!$A$5:$I$5,0)) )))</f>
        <v/>
      </c>
      <c r="E686" s="54">
        <f t="array" ref="E686">if($C686="Mangrove",index('Mangrove extent'!$A$5:$X1000,match($A686,'Mangrove extent'!$A$5:$A1000,0),match('Mangrove extent'!$C$4,'Mangrove extent'!$A$5:$X$5,0)), if($C686="Seagrass", "NoData", IF($C686="Salt marsh", "NoData")))</f>
        <v/>
      </c>
      <c r="F686" s="54">
        <f t="array" ref="F686">if($C686="Mangrove",index('Mangrove protected area'!$A$5:$AG1000,match($A686,'Mangrove protected area'!$A$5:$A1000,0),match('Mangrove protected area'!$B$4,'Mangrove protected area'!$A$5:$AG$5,0)), "NoData")</f>
        <v/>
      </c>
      <c r="G686" s="101" t="inlineStr">
        <is>
          <t>Salt marsh extent from WCMC</t>
        </is>
      </c>
      <c r="H686" s="101" t="n"/>
      <c r="I686" s="101" t="n"/>
    </row>
    <row r="687" ht="15.75" customHeight="1" s="198">
      <c r="A687" s="101" t="inlineStr">
        <is>
          <t>Paraguay</t>
        </is>
      </c>
      <c r="B687" s="62">
        <f t="array" ref="B687">INDEX(Countries!$D$2:$D$255, MATCH(A687, Countries!$B$2:$B$255, 0))
</f>
        <v/>
      </c>
      <c r="C687" s="89" t="inlineStr">
        <is>
          <t>Salt marsh</t>
        </is>
      </c>
      <c r="D687" s="54">
        <f t="array" ref="D687">if($C687="Mangrove",index('Mangrove extent'!$A$5:$X$128,match($A687,'Mangrove extent'!$A$5:$A1000,0),match('Mangrove extent'!$B$4,'Mangrove extent'!$A$5:$X$5,0)), if($C687="Seagrass", index('Seagrass extent'!$A$5:$I$257,match($A687,'Seagrass extent'!$A$5:$A1000,0),match('Seagrass extent'!$B$4,'Seagrass extent'!$A$5:$I$5,0)), if($C687="Salt marsh", index('Salt marsh extent'!$A$5:$I$257,match($A687,'Salt marsh extent'!$A$5:$A1000,0),match('Salt marsh extent'!$B$4,'Salt marsh extent'!$A$5:$I$5,0)) )))</f>
        <v/>
      </c>
      <c r="E687" s="54">
        <f t="array" ref="E687">if($C687="Mangrove",index('Mangrove extent'!$A$5:$X1000,match($A687,'Mangrove extent'!$A$5:$A1000,0),match('Mangrove extent'!$C$4,'Mangrove extent'!$A$5:$X$5,0)), if($C687="Seagrass", "NoData", IF($C687="Salt marsh", "NoData")))</f>
        <v/>
      </c>
      <c r="F687" s="54">
        <f t="array" ref="F687">if($C687="Mangrove",index('Mangrove protected area'!$A$5:$AG1000,match($A687,'Mangrove protected area'!$A$5:$A1000,0),match('Mangrove protected area'!$B$4,'Mangrove protected area'!$A$5:$AG$5,0)), "NoData")</f>
        <v/>
      </c>
      <c r="G687" s="101" t="inlineStr">
        <is>
          <t>Salt marsh extent from WCMC</t>
        </is>
      </c>
      <c r="H687" s="101" t="n"/>
      <c r="I687" s="101" t="n"/>
    </row>
    <row r="688" ht="15.75" customHeight="1" s="198">
      <c r="A688" s="101" t="inlineStr">
        <is>
          <t>Rwanda</t>
        </is>
      </c>
      <c r="B688" s="62">
        <f t="array" ref="B688">INDEX(Countries!$D$2:$D$255, MATCH(A688, Countries!$B$2:$B$255, 0))
</f>
        <v/>
      </c>
      <c r="C688" s="89" t="inlineStr">
        <is>
          <t>Salt marsh</t>
        </is>
      </c>
      <c r="D688" s="54">
        <f t="array" ref="D688">if($C688="Mangrove",index('Mangrove extent'!$A$5:$X$128,match($A688,'Mangrove extent'!$A$5:$A1000,0),match('Mangrove extent'!$B$4,'Mangrove extent'!$A$5:$X$5,0)), if($C688="Seagrass", index('Seagrass extent'!$A$5:$I$257,match($A688,'Seagrass extent'!$A$5:$A1000,0),match('Seagrass extent'!$B$4,'Seagrass extent'!$A$5:$I$5,0)), if($C688="Salt marsh", index('Salt marsh extent'!$A$5:$I$257,match($A688,'Salt marsh extent'!$A$5:$A1000,0),match('Salt marsh extent'!$B$4,'Salt marsh extent'!$A$5:$I$5,0)) )))</f>
        <v/>
      </c>
      <c r="E688" s="54">
        <f t="array" ref="E688">if($C688="Mangrove",index('Mangrove extent'!$A$5:$X1000,match($A688,'Mangrove extent'!$A$5:$A1000,0),match('Mangrove extent'!$C$4,'Mangrove extent'!$A$5:$X$5,0)), if($C688="Seagrass", "NoData", IF($C688="Salt marsh", "NoData")))</f>
        <v/>
      </c>
      <c r="F688" s="54">
        <f t="array" ref="F688">if($C688="Mangrove",index('Mangrove protected area'!$A$5:$AG1000,match($A688,'Mangrove protected area'!$A$5:$A1000,0),match('Mangrove protected area'!$B$4,'Mangrove protected area'!$A$5:$AG$5,0)), "NoData")</f>
        <v/>
      </c>
      <c r="G688" s="101" t="inlineStr">
        <is>
          <t>Salt marsh extent from WCMC</t>
        </is>
      </c>
      <c r="H688" s="101" t="n"/>
      <c r="I688" s="101" t="n"/>
    </row>
    <row r="689" ht="15.75" customHeight="1" s="198">
      <c r="A689" s="101" t="inlineStr">
        <is>
          <t>Serbia</t>
        </is>
      </c>
      <c r="B689" s="62">
        <f t="array" ref="B689">INDEX(Countries!$D$2:$D$255, MATCH(A689, Countries!$B$2:$B$255, 0))
</f>
        <v/>
      </c>
      <c r="C689" s="89" t="inlineStr">
        <is>
          <t>Salt marsh</t>
        </is>
      </c>
      <c r="D689" s="54">
        <f t="array" ref="D689">if($C689="Mangrove",index('Mangrove extent'!$A$5:$X$128,match($A689,'Mangrove extent'!$A$5:$A1000,0),match('Mangrove extent'!$B$4,'Mangrove extent'!$A$5:$X$5,0)), if($C689="Seagrass", index('Seagrass extent'!$A$5:$I$257,match($A689,'Seagrass extent'!$A$5:$A1000,0),match('Seagrass extent'!$B$4,'Seagrass extent'!$A$5:$I$5,0)), if($C689="Salt marsh", index('Salt marsh extent'!$A$5:$I$257,match($A689,'Salt marsh extent'!$A$5:$A1000,0),match('Salt marsh extent'!$B$4,'Salt marsh extent'!$A$5:$I$5,0)) )))</f>
        <v/>
      </c>
      <c r="E689" s="54">
        <f t="array" ref="E689">if($C689="Mangrove",index('Mangrove extent'!$A$5:$X1000,match($A689,'Mangrove extent'!$A$5:$A1000,0),match('Mangrove extent'!$C$4,'Mangrove extent'!$A$5:$X$5,0)), if($C689="Seagrass", "NoData", IF($C689="Salt marsh", "NoData")))</f>
        <v/>
      </c>
      <c r="F689" s="54">
        <f t="array" ref="F689">if($C689="Mangrove",index('Mangrove protected area'!$A$5:$AG1000,match($A689,'Mangrove protected area'!$A$5:$A1000,0),match('Mangrove protected area'!$B$4,'Mangrove protected area'!$A$5:$AG$5,0)), "NoData")</f>
        <v/>
      </c>
      <c r="G689" s="101" t="inlineStr">
        <is>
          <t>Salt marsh extent from WCMC</t>
        </is>
      </c>
      <c r="H689" s="101" t="n"/>
      <c r="I689" s="101" t="n"/>
    </row>
    <row r="690" ht="15.75" customHeight="1" s="198">
      <c r="A690" s="101" t="inlineStr">
        <is>
          <t>Slovakia</t>
        </is>
      </c>
      <c r="B690" s="62">
        <f t="array" ref="B690">INDEX(Countries!$D$2:$D$255, MATCH(A690, Countries!$B$2:$B$255, 0))
</f>
        <v/>
      </c>
      <c r="C690" s="89" t="inlineStr">
        <is>
          <t>Salt marsh</t>
        </is>
      </c>
      <c r="D690" s="54">
        <f t="array" ref="D690">if($C690="Mangrove",index('Mangrove extent'!$A$5:$X$128,match($A690,'Mangrove extent'!$A$5:$A1000,0),match('Mangrove extent'!$B$4,'Mangrove extent'!$A$5:$X$5,0)), if($C690="Seagrass", index('Seagrass extent'!$A$5:$I$257,match($A690,'Seagrass extent'!$A$5:$A1000,0),match('Seagrass extent'!$B$4,'Seagrass extent'!$A$5:$I$5,0)), if($C690="Salt marsh", index('Salt marsh extent'!$A$5:$I$257,match($A690,'Salt marsh extent'!$A$5:$A1000,0),match('Salt marsh extent'!$B$4,'Salt marsh extent'!$A$5:$I$5,0)) )))</f>
        <v/>
      </c>
      <c r="E690" s="54">
        <f t="array" ref="E690">if($C690="Mangrove",index('Mangrove extent'!$A$5:$X1000,match($A690,'Mangrove extent'!$A$5:$A1000,0),match('Mangrove extent'!$C$4,'Mangrove extent'!$A$5:$X$5,0)), if($C690="Seagrass", "NoData", IF($C690="Salt marsh", "NoData")))</f>
        <v/>
      </c>
      <c r="F690" s="54">
        <f t="array" ref="F690">if($C690="Mangrove",index('Mangrove protected area'!$A$5:$AG1000,match($A690,'Mangrove protected area'!$A$5:$A1000,0),match('Mangrove protected area'!$B$4,'Mangrove protected area'!$A$5:$AG$5,0)), "NoData")</f>
        <v/>
      </c>
      <c r="G690" s="101" t="inlineStr">
        <is>
          <t>Salt marsh extent from WCMC</t>
        </is>
      </c>
      <c r="H690" s="101" t="n"/>
      <c r="I690" s="101" t="n"/>
    </row>
    <row r="691" ht="15.75" customHeight="1" s="198">
      <c r="A691" s="101" t="inlineStr">
        <is>
          <t>Eswatini</t>
        </is>
      </c>
      <c r="B691" s="62">
        <f t="array" ref="B691">INDEX(Countries!$D$2:$D$255, MATCH(A691, Countries!$B$2:$B$255, 0))
</f>
        <v/>
      </c>
      <c r="C691" s="89" t="inlineStr">
        <is>
          <t>Salt marsh</t>
        </is>
      </c>
      <c r="D691" s="54">
        <f t="array" ref="D691">if($C691="Mangrove",index('Mangrove extent'!$A$5:$X$128,match($A691,'Mangrove extent'!$A$5:$A1000,0),match('Mangrove extent'!$B$4,'Mangrove extent'!$A$5:$X$5,0)), if($C691="Seagrass", index('Seagrass extent'!$A$5:$I$257,match($A691,'Seagrass extent'!$A$5:$A1000,0),match('Seagrass extent'!$B$4,'Seagrass extent'!$A$5:$I$5,0)), if($C691="Salt marsh", index('Salt marsh extent'!$A$5:$I$257,match($A691,'Salt marsh extent'!$A$5:$A1000,0),match('Salt marsh extent'!$B$4,'Salt marsh extent'!$A$5:$I$5,0)) )))</f>
        <v/>
      </c>
      <c r="E691" s="54">
        <f t="array" ref="E691">if($C691="Mangrove",index('Mangrove extent'!$A$5:$X1000,match($A691,'Mangrove extent'!$A$5:$A1000,0),match('Mangrove extent'!$C$4,'Mangrove extent'!$A$5:$X$5,0)), if($C691="Seagrass", "NoData", IF($C691="Salt marsh", "NoData")))</f>
        <v/>
      </c>
      <c r="F691" s="54">
        <f t="array" ref="F691">if($C691="Mangrove",index('Mangrove protected area'!$A$5:$AG1000,match($A691,'Mangrove protected area'!$A$5:$A1000,0),match('Mangrove protected area'!$B$4,'Mangrove protected area'!$A$5:$AG$5,0)), "NoData")</f>
        <v/>
      </c>
      <c r="G691" s="101" t="inlineStr">
        <is>
          <t>Salt marsh extent from WCMC</t>
        </is>
      </c>
      <c r="H691" s="101" t="n"/>
      <c r="I691" s="101" t="n"/>
    </row>
    <row r="692" ht="15.75" customHeight="1" s="198">
      <c r="A692" s="101" t="inlineStr">
        <is>
          <t>Chad</t>
        </is>
      </c>
      <c r="B692" s="62">
        <f t="array" ref="B692">INDEX(Countries!$D$2:$D$255, MATCH(A692, Countries!$B$2:$B$255, 0))
</f>
        <v/>
      </c>
      <c r="C692" s="89" t="inlineStr">
        <is>
          <t>Salt marsh</t>
        </is>
      </c>
      <c r="D692" s="54">
        <f t="array" ref="D692">if($C692="Mangrove",index('Mangrove extent'!$A$5:$X$128,match($A692,'Mangrove extent'!$A$5:$A1000,0),match('Mangrove extent'!$B$4,'Mangrove extent'!$A$5:$X$5,0)), if($C692="Seagrass", index('Seagrass extent'!$A$5:$I$257,match($A692,'Seagrass extent'!$A$5:$A1000,0),match('Seagrass extent'!$B$4,'Seagrass extent'!$A$5:$I$5,0)), if($C692="Salt marsh", index('Salt marsh extent'!$A$5:$I$257,match($A692,'Salt marsh extent'!$A$5:$A1000,0),match('Salt marsh extent'!$B$4,'Salt marsh extent'!$A$5:$I$5,0)) )))</f>
        <v/>
      </c>
      <c r="E692" s="54">
        <f t="array" ref="E692">if($C692="Mangrove",index('Mangrove extent'!$A$5:$X1000,match($A692,'Mangrove extent'!$A$5:$A1000,0),match('Mangrove extent'!$C$4,'Mangrove extent'!$A$5:$X$5,0)), if($C692="Seagrass", "NoData", IF($C692="Salt marsh", "NoData")))</f>
        <v/>
      </c>
      <c r="F692" s="54">
        <f t="array" ref="F692">if($C692="Mangrove",index('Mangrove protected area'!$A$5:$AG1000,match($A692,'Mangrove protected area'!$A$5:$A1000,0),match('Mangrove protected area'!$B$4,'Mangrove protected area'!$A$5:$AG$5,0)), "NoData")</f>
        <v/>
      </c>
      <c r="G692" s="101" t="inlineStr">
        <is>
          <t>Salt marsh extent from WCMC</t>
        </is>
      </c>
      <c r="H692" s="101" t="n"/>
      <c r="I692" s="101" t="n"/>
    </row>
    <row r="693" ht="15.75" customHeight="1" s="198">
      <c r="A693" s="101" t="inlineStr">
        <is>
          <t>Tajikistan</t>
        </is>
      </c>
      <c r="B693" s="62">
        <f t="array" ref="B693">INDEX(Countries!$D$2:$D$255, MATCH(A693, Countries!$B$2:$B$255, 0))
</f>
        <v/>
      </c>
      <c r="C693" s="89" t="inlineStr">
        <is>
          <t>Salt marsh</t>
        </is>
      </c>
      <c r="D693" s="54">
        <f t="array" ref="D693">if($C693="Mangrove",index('Mangrove extent'!$A$5:$X$128,match($A693,'Mangrove extent'!$A$5:$A1000,0),match('Mangrove extent'!$B$4,'Mangrove extent'!$A$5:$X$5,0)), if($C693="Seagrass", index('Seagrass extent'!$A$5:$I$257,match($A693,'Seagrass extent'!$A$5:$A1000,0),match('Seagrass extent'!$B$4,'Seagrass extent'!$A$5:$I$5,0)), if($C693="Salt marsh", index('Salt marsh extent'!$A$5:$I$257,match($A693,'Salt marsh extent'!$A$5:$A1000,0),match('Salt marsh extent'!$B$4,'Salt marsh extent'!$A$5:$I$5,0)) )))</f>
        <v/>
      </c>
      <c r="E693" s="54">
        <f t="array" ref="E693">if($C693="Mangrove",index('Mangrove extent'!$A$5:$X1000,match($A693,'Mangrove extent'!$A$5:$A1000,0),match('Mangrove extent'!$C$4,'Mangrove extent'!$A$5:$X$5,0)), if($C693="Seagrass", "NoData", IF($C693="Salt marsh", "NoData")))</f>
        <v/>
      </c>
      <c r="F693" s="54">
        <f t="array" ref="F693">if($C693="Mangrove",index('Mangrove protected area'!$A$5:$AG1000,match($A693,'Mangrove protected area'!$A$5:$A1000,0),match('Mangrove protected area'!$B$4,'Mangrove protected area'!$A$5:$AG$5,0)), "NoData")</f>
        <v/>
      </c>
      <c r="G693" s="101" t="inlineStr">
        <is>
          <t>Salt marsh extent from WCMC</t>
        </is>
      </c>
      <c r="H693" s="101" t="n"/>
      <c r="I693" s="101" t="n"/>
    </row>
    <row r="694" ht="15.75" customHeight="1" s="198">
      <c r="A694" s="101" t="inlineStr">
        <is>
          <t>Uganda</t>
        </is>
      </c>
      <c r="B694" s="62">
        <f t="array" ref="B694">INDEX(Countries!$D$2:$D$255, MATCH(A694, Countries!$B$2:$B$255, 0))
</f>
        <v/>
      </c>
      <c r="C694" s="89" t="inlineStr">
        <is>
          <t>Salt marsh</t>
        </is>
      </c>
      <c r="D694" s="54">
        <f t="array" ref="D694">if($C694="Mangrove",index('Mangrove extent'!$A$5:$X$128,match($A694,'Mangrove extent'!$A$5:$A1000,0),match('Mangrove extent'!$B$4,'Mangrove extent'!$A$5:$X$5,0)), if($C694="Seagrass", index('Seagrass extent'!$A$5:$I$257,match($A694,'Seagrass extent'!$A$5:$A1000,0),match('Seagrass extent'!$B$4,'Seagrass extent'!$A$5:$I$5,0)), if($C694="Salt marsh", index('Salt marsh extent'!$A$5:$I$257,match($A694,'Salt marsh extent'!$A$5:$A1000,0),match('Salt marsh extent'!$B$4,'Salt marsh extent'!$A$5:$I$5,0)) )))</f>
        <v/>
      </c>
      <c r="E694" s="54">
        <f t="array" ref="E694">if($C694="Mangrove",index('Mangrove extent'!$A$5:$X1000,match($A694,'Mangrove extent'!$A$5:$A1000,0),match('Mangrove extent'!$C$4,'Mangrove extent'!$A$5:$X$5,0)), if($C694="Seagrass", "NoData", IF($C694="Salt marsh", "NoData")))</f>
        <v/>
      </c>
      <c r="F694" s="54">
        <f t="array" ref="F694">if($C694="Mangrove",index('Mangrove protected area'!$A$5:$AG1000,match($A694,'Mangrove protected area'!$A$5:$A1000,0),match('Mangrove protected area'!$B$4,'Mangrove protected area'!$A$5:$AG$5,0)), "NoData")</f>
        <v/>
      </c>
      <c r="G694" s="101" t="inlineStr">
        <is>
          <t>Salt marsh extent from WCMC</t>
        </is>
      </c>
      <c r="H694" s="101" t="n"/>
      <c r="I694" s="101" t="n"/>
    </row>
    <row r="695" ht="15.75" customHeight="1" s="198">
      <c r="A695" s="101" t="inlineStr">
        <is>
          <t>Uzbekistan</t>
        </is>
      </c>
      <c r="B695" s="62">
        <f t="array" ref="B695">INDEX(Countries!$D$2:$D$255, MATCH(A695, Countries!$B$2:$B$255, 0))
</f>
        <v/>
      </c>
      <c r="C695" s="89" t="inlineStr">
        <is>
          <t>Salt marsh</t>
        </is>
      </c>
      <c r="D695" s="54">
        <f t="array" ref="D695">if($C695="Mangrove",index('Mangrove extent'!$A$5:$X$128,match($A695,'Mangrove extent'!$A$5:$A1000,0),match('Mangrove extent'!$B$4,'Mangrove extent'!$A$5:$X$5,0)), if($C695="Seagrass", index('Seagrass extent'!$A$5:$I$257,match($A695,'Seagrass extent'!$A$5:$A1000,0),match('Seagrass extent'!$B$4,'Seagrass extent'!$A$5:$I$5,0)), if($C695="Salt marsh", index('Salt marsh extent'!$A$5:$I$257,match($A695,'Salt marsh extent'!$A$5:$A1000,0),match('Salt marsh extent'!$B$4,'Salt marsh extent'!$A$5:$I$5,0)) )))</f>
        <v/>
      </c>
      <c r="E695" s="54">
        <f t="array" ref="E695">if($C695="Mangrove",index('Mangrove extent'!$A$5:$X1000,match($A695,'Mangrove extent'!$A$5:$A1000,0),match('Mangrove extent'!$C$4,'Mangrove extent'!$A$5:$X$5,0)), if($C695="Seagrass", "NoData", IF($C695="Salt marsh", "NoData")))</f>
        <v/>
      </c>
      <c r="F695" s="54">
        <f t="array" ref="F695">if($C695="Mangrove",index('Mangrove protected area'!$A$5:$AG1000,match($A695,'Mangrove protected area'!$A$5:$A1000,0),match('Mangrove protected area'!$B$4,'Mangrove protected area'!$A$5:$AG$5,0)), "NoData")</f>
        <v/>
      </c>
      <c r="G695" s="101" t="inlineStr">
        <is>
          <t>Salt marsh extent from WCMC</t>
        </is>
      </c>
      <c r="H695" s="101" t="n"/>
      <c r="I695" s="101" t="n"/>
    </row>
    <row r="696" ht="15.75" customHeight="1" s="198">
      <c r="A696" s="101" t="inlineStr">
        <is>
          <t>Zambia</t>
        </is>
      </c>
      <c r="B696" s="62">
        <f t="array" ref="B696">INDEX(Countries!$D$2:$D$255, MATCH(A696, Countries!$B$2:$B$255, 0))
</f>
        <v/>
      </c>
      <c r="C696" s="89" t="inlineStr">
        <is>
          <t>Salt marsh</t>
        </is>
      </c>
      <c r="D696" s="54">
        <f t="array" ref="D696">if($C696="Mangrove",index('Mangrove extent'!$A$5:$X$128,match($A696,'Mangrove extent'!$A$5:$A1000,0),match('Mangrove extent'!$B$4,'Mangrove extent'!$A$5:$X$5,0)), if($C696="Seagrass", index('Seagrass extent'!$A$5:$I$257,match($A696,'Seagrass extent'!$A$5:$A1000,0),match('Seagrass extent'!$B$4,'Seagrass extent'!$A$5:$I$5,0)), if($C696="Salt marsh", index('Salt marsh extent'!$A$5:$I$257,match($A696,'Salt marsh extent'!$A$5:$A1000,0),match('Salt marsh extent'!$B$4,'Salt marsh extent'!$A$5:$I$5,0)) )))</f>
        <v/>
      </c>
      <c r="E696" s="54">
        <f t="array" ref="E696">if($C696="Mangrove",index('Mangrove extent'!$A$5:$X1000,match($A696,'Mangrove extent'!$A$5:$A1000,0),match('Mangrove extent'!$C$4,'Mangrove extent'!$A$5:$X$5,0)), if($C696="Seagrass", "NoData", IF($C696="Salt marsh", "NoData")))</f>
        <v/>
      </c>
      <c r="F696" s="54">
        <f t="array" ref="F696">if($C696="Mangrove",index('Mangrove protected area'!$A$5:$AG1000,match($A696,'Mangrove protected area'!$A$5:$A1000,0),match('Mangrove protected area'!$B$4,'Mangrove protected area'!$A$5:$AG$5,0)), "NoData")</f>
        <v/>
      </c>
      <c r="G696" s="101" t="inlineStr">
        <is>
          <t>Salt marsh extent from WCMC</t>
        </is>
      </c>
      <c r="H696" s="101" t="n"/>
      <c r="I696" s="101" t="n"/>
    </row>
    <row r="697" ht="15.75" customHeight="1" s="198">
      <c r="A697" s="101" t="inlineStr">
        <is>
          <t>Zimbabwe</t>
        </is>
      </c>
      <c r="B697" s="62">
        <f t="array" ref="B697">INDEX(Countries!$D$2:$D$255, MATCH(A697, Countries!$B$2:$B$255, 0))
</f>
        <v/>
      </c>
      <c r="C697" s="89" t="inlineStr">
        <is>
          <t>Salt marsh</t>
        </is>
      </c>
      <c r="D697" s="54">
        <f t="array" ref="D697">if($C697="Mangrove",index('Mangrove extent'!$A$5:$X$128,match($A697,'Mangrove extent'!$A$5:$A1000,0),match('Mangrove extent'!$B$4,'Mangrove extent'!$A$5:$X$5,0)), if($C697="Seagrass", index('Seagrass extent'!$A$5:$I$257,match($A697,'Seagrass extent'!$A$5:$A1000,0),match('Seagrass extent'!$B$4,'Seagrass extent'!$A$5:$I$5,0)), if($C697="Salt marsh", index('Salt marsh extent'!$A$5:$I$257,match($A697,'Salt marsh extent'!$A$5:$A1000,0),match('Salt marsh extent'!$B$4,'Salt marsh extent'!$A$5:$I$5,0)) )))</f>
        <v/>
      </c>
      <c r="E697" s="54">
        <f t="array" ref="E697">if($C697="Mangrove",index('Mangrove extent'!$A$5:$X1000,match($A697,'Mangrove extent'!$A$5:$A1000,0),match('Mangrove extent'!$C$4,'Mangrove extent'!$A$5:$X$5,0)), if($C697="Seagrass", "NoData", IF($C697="Salt marsh", "NoData")))</f>
        <v/>
      </c>
      <c r="F697" s="54">
        <f t="array" ref="F697">if($C697="Mangrove",index('Mangrove protected area'!$A$5:$AG1000,match($A697,'Mangrove protected area'!$A$5:$A1000,0),match('Mangrove protected area'!$B$4,'Mangrove protected area'!$A$5:$AG$5,0)), "NoData")</f>
        <v/>
      </c>
      <c r="G697" s="101" t="inlineStr">
        <is>
          <t>Salt marsh extent from WCMC</t>
        </is>
      </c>
      <c r="H697" s="101" t="n"/>
      <c r="I697" s="101" t="n"/>
    </row>
    <row r="698" ht="15.75" customHeight="1" s="198">
      <c r="A698" s="101" t="inlineStr">
        <is>
          <t>Saint Barthélemy</t>
        </is>
      </c>
      <c r="B698" s="62">
        <f t="array" ref="B698">INDEX(Countries!$D$2:$D$255, MATCH(A698, Countries!$B$2:$B$255, 0))
</f>
        <v/>
      </c>
      <c r="C698" s="89" t="inlineStr">
        <is>
          <t>Salt marsh</t>
        </is>
      </c>
      <c r="D698" s="54">
        <f t="array" ref="D698">if($C698="Mangrove",index('Mangrove extent'!$A$5:$X$128,match($A698,'Mangrove extent'!$A$5:$A1000,0),match('Mangrove extent'!$B$4,'Mangrove extent'!$A$5:$X$5,0)), if($C698="Seagrass", index('Seagrass extent'!$A$5:$I$257,match($A698,'Seagrass extent'!$A$5:$A1000,0),match('Seagrass extent'!$B$4,'Seagrass extent'!$A$5:$I$5,0)), if($C698="Salt marsh", index('Salt marsh extent'!$A$5:$I$257,match($A698,'Salt marsh extent'!$A$5:$A1000,0),match('Salt marsh extent'!$B$4,'Salt marsh extent'!$A$5:$I$5,0)) )))</f>
        <v/>
      </c>
      <c r="E698" s="54">
        <f t="array" ref="E698">if($C698="Mangrove",index('Mangrove extent'!$A$5:$X1000,match($A698,'Mangrove extent'!$A$5:$A1000,0),match('Mangrove extent'!$C$4,'Mangrove extent'!$A$5:$X$5,0)), if($C698="Seagrass", "NoData", IF($C698="Salt marsh", "NoData")))</f>
        <v/>
      </c>
      <c r="F698" s="54">
        <f t="array" ref="F698">if($C698="Mangrove",index('Mangrove protected area'!$A$5:$AG1000,match($A698,'Mangrove protected area'!$A$5:$A1000,0),match('Mangrove protected area'!$B$4,'Mangrove protected area'!$A$5:$AG$5,0)), "NoData")</f>
        <v/>
      </c>
      <c r="G698" s="101" t="inlineStr">
        <is>
          <t>Salt marsh extent from WCMC</t>
        </is>
      </c>
      <c r="H698" s="101" t="n"/>
      <c r="I698" s="101" t="n"/>
    </row>
    <row r="699" ht="15.75" customHeight="1" s="198">
      <c r="A699" s="101" t="inlineStr">
        <is>
          <t>Cocos Islands</t>
        </is>
      </c>
      <c r="B699" s="62">
        <f t="array" ref="B699">INDEX(Countries!$D$2:$D$255, MATCH(A699, Countries!$B$2:$B$255, 0))
</f>
        <v/>
      </c>
      <c r="C699" s="89" t="inlineStr">
        <is>
          <t>Salt marsh</t>
        </is>
      </c>
      <c r="D699" s="54">
        <f t="array" ref="D699">if($C699="Mangrove",index('Mangrove extent'!$A$5:$X$128,match($A699,'Mangrove extent'!$A$5:$A1000,0),match('Mangrove extent'!$B$4,'Mangrove extent'!$A$5:$X$5,0)), if($C699="Seagrass", index('Seagrass extent'!$A$5:$I$257,match($A699,'Seagrass extent'!$A$5:$A1000,0),match('Seagrass extent'!$B$4,'Seagrass extent'!$A$5:$I$5,0)), if($C699="Salt marsh", index('Salt marsh extent'!$A$5:$I$257,match($A699,'Salt marsh extent'!$A$5:$A1000,0),match('Salt marsh extent'!$B$4,'Salt marsh extent'!$A$5:$I$5,0)) )))</f>
        <v/>
      </c>
      <c r="E699" s="54">
        <f t="array" ref="E699">if($C699="Mangrove",index('Mangrove extent'!$A$5:$X1000,match($A699,'Mangrove extent'!$A$5:$A1000,0),match('Mangrove extent'!$C$4,'Mangrove extent'!$A$5:$X$5,0)), if($C699="Seagrass", "NoData", IF($C699="Salt marsh", "NoData")))</f>
        <v/>
      </c>
      <c r="F699" s="54">
        <f t="array" ref="F699">if($C699="Mangrove",index('Mangrove protected area'!$A$5:$AG1000,match($A699,'Mangrove protected area'!$A$5:$A1000,0),match('Mangrove protected area'!$B$4,'Mangrove protected area'!$A$5:$AG$5,0)), "NoData")</f>
        <v/>
      </c>
      <c r="G699" s="101" t="inlineStr">
        <is>
          <t>Salt marsh extent from WCMC</t>
        </is>
      </c>
      <c r="H699" s="101" t="n"/>
      <c r="I699" s="101" t="n"/>
    </row>
    <row r="700" ht="15.75" customHeight="1" s="198">
      <c r="A700" s="101" t="inlineStr">
        <is>
          <t>Christmas Island</t>
        </is>
      </c>
      <c r="B700" s="62">
        <f t="array" ref="B700">INDEX(Countries!$D$2:$D$255, MATCH(A700, Countries!$B$2:$B$255, 0))
</f>
        <v/>
      </c>
      <c r="C700" s="89" t="inlineStr">
        <is>
          <t>Salt marsh</t>
        </is>
      </c>
      <c r="D700" s="54">
        <f t="array" ref="D700">if($C700="Mangrove",index('Mangrove extent'!$A$5:$X$128,match($A700,'Mangrove extent'!$A$5:$A1000,0),match('Mangrove extent'!$B$4,'Mangrove extent'!$A$5:$X$5,0)), if($C700="Seagrass", index('Seagrass extent'!$A$5:$I$257,match($A700,'Seagrass extent'!$A$5:$A1000,0),match('Seagrass extent'!$B$4,'Seagrass extent'!$A$5:$I$5,0)), if($C700="Salt marsh", index('Salt marsh extent'!$A$5:$I$257,match($A700,'Salt marsh extent'!$A$5:$A1000,0),match('Salt marsh extent'!$B$4,'Salt marsh extent'!$A$5:$I$5,0)) )))</f>
        <v/>
      </c>
      <c r="E700" s="54">
        <f t="array" ref="E700">if($C700="Mangrove",index('Mangrove extent'!$A$5:$X1000,match($A700,'Mangrove extent'!$A$5:$A1000,0),match('Mangrove extent'!$C$4,'Mangrove extent'!$A$5:$X$5,0)), if($C700="Seagrass", "NoData", IF($C700="Salt marsh", "NoData")))</f>
        <v/>
      </c>
      <c r="F700" s="54">
        <f t="array" ref="F700">if($C700="Mangrove",index('Mangrove protected area'!$A$5:$AG1000,match($A700,'Mangrove protected area'!$A$5:$A1000,0),match('Mangrove protected area'!$B$4,'Mangrove protected area'!$A$5:$AG$5,0)), "NoData")</f>
        <v/>
      </c>
      <c r="G700" s="101" t="inlineStr">
        <is>
          <t>Salt marsh extent from WCMC</t>
        </is>
      </c>
      <c r="H700" s="101" t="n"/>
      <c r="I700" s="101" t="n"/>
    </row>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autoFilter ref="$A$1:$I$700"/>
  <dataValidations count="3">
    <dataValidation sqref="G2:I700" showDropDown="0" showInputMessage="0" showErrorMessage="0" allowBlank="1" type="list">
      <formula1>SourceList</formula1>
    </dataValidation>
    <dataValidation sqref="C2:C700" showDropDown="0" showInputMessage="0" showErrorMessage="0" allowBlank="1" type="list">
      <formula1>Ecosystem!$B$2:$B$4</formula1>
    </dataValidation>
    <dataValidation sqref="A2:A7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6.xml><?xml version="1.0" encoding="utf-8"?>
<worksheet xmlns="http://schemas.openxmlformats.org/spreadsheetml/2006/main">
  <sheetPr>
    <tabColor rgb="FF507867"/>
    <outlinePr summaryBelow="1" summaryRight="1"/>
    <pageSetUpPr/>
  </sheetPr>
  <dimension ref="A1:Y700"/>
  <sheetViews>
    <sheetView workbookViewId="0">
      <selection activeCell="A1" sqref="A1"/>
    </sheetView>
  </sheetViews>
  <sheetFormatPr baseColWidth="8" defaultColWidth="12.63" defaultRowHeight="15" customHeight="1"/>
  <cols>
    <col width="32.75" customWidth="1" style="198" min="1" max="1"/>
    <col width="13.13" customWidth="1" style="198" min="2" max="3"/>
    <col width="18.38" customWidth="1" style="198" min="4" max="4"/>
    <col width="44.75" customWidth="1" style="198" min="5" max="5"/>
    <col width="9.130000000000001" customWidth="1" style="198" min="6" max="24"/>
    <col width="12.75" customWidth="1" style="198" min="25" max="25"/>
  </cols>
  <sheetData>
    <row r="1" ht="12.75" customHeight="1" s="198">
      <c r="A1" s="91" t="inlineStr">
        <is>
          <t>Country</t>
        </is>
      </c>
      <c r="B1" s="91" t="inlineStr">
        <is>
          <t>Country code</t>
        </is>
      </c>
      <c r="C1" s="92" t="inlineStr">
        <is>
          <t>Ecosystem</t>
        </is>
      </c>
      <c r="D1" s="91" t="inlineStr">
        <is>
          <t>Loss rate</t>
        </is>
      </c>
      <c r="E1" s="85" t="inlineStr">
        <is>
          <t>Source</t>
        </is>
      </c>
      <c r="F1" s="197" t="n"/>
      <c r="G1" s="197" t="n"/>
      <c r="H1" s="197" t="n"/>
      <c r="I1" s="197" t="n"/>
      <c r="J1" s="197" t="n"/>
      <c r="K1" s="197" t="n"/>
      <c r="L1" s="197" t="n"/>
      <c r="M1" s="197" t="n"/>
      <c r="N1" s="197" t="n"/>
      <c r="O1" s="197" t="n"/>
      <c r="P1" s="197" t="n"/>
      <c r="Q1" s="197" t="n"/>
      <c r="R1" s="197" t="n"/>
      <c r="S1" s="197" t="n"/>
      <c r="T1" s="197" t="n"/>
      <c r="U1" s="197" t="n"/>
      <c r="V1" s="197" t="n"/>
      <c r="W1" s="197" t="n"/>
      <c r="X1" s="197" t="n"/>
      <c r="Y1" s="197" t="n"/>
    </row>
    <row r="2" ht="12.75" customHeight="1" s="198">
      <c r="A2" s="62" t="inlineStr">
        <is>
          <t>United States</t>
        </is>
      </c>
      <c r="B2" s="62">
        <f t="array" ref="B2">INDEX(Countries!$D$2:$D$255, MATCH(A2, Countries!$B$2:$B$255, 0))
</f>
        <v/>
      </c>
      <c r="C2" s="89" t="inlineStr">
        <is>
          <t>Mangrove</t>
        </is>
      </c>
      <c r="D2" s="70">
        <f t="array" ref="D2">if($C2="Mangrove", index('Mangrove protected area'!$A$5:$AG1000,match($A2,'Mangrove protected area'!$A$5:$A1000,0),match('Mangrove protected area'!$C$4,'Mangrove protected area'!$A$5:$AG$5,0)),if($C2="Seagrass",'Seagrass extent'!$D$4,if($C2="Salt marsh",'Salt marsh extent'!$D$4)))</f>
        <v/>
      </c>
      <c r="E2" s="101" t="inlineStr">
        <is>
          <t>Global Mangrove Watch dataset for mangrove protected extent</t>
        </is>
      </c>
      <c r="F2" s="56" t="n"/>
      <c r="G2" s="197" t="n"/>
      <c r="H2" s="197" t="n"/>
      <c r="I2" s="197" t="n"/>
      <c r="J2" s="197" t="n"/>
      <c r="K2" s="197" t="n"/>
      <c r="L2" s="197" t="n"/>
      <c r="M2" s="197" t="n"/>
      <c r="N2" s="197" t="n"/>
      <c r="O2" s="197" t="n"/>
      <c r="P2" s="197" t="n"/>
      <c r="Q2" s="197" t="n"/>
      <c r="R2" s="197" t="n"/>
      <c r="S2" s="197" t="n"/>
      <c r="T2" s="197" t="n"/>
      <c r="U2" s="197" t="n"/>
      <c r="V2" s="197" t="n"/>
      <c r="W2" s="197" t="n"/>
      <c r="X2" s="197" t="n"/>
      <c r="Y2" s="197" t="n"/>
    </row>
    <row r="3" ht="12.75" customHeight="1" s="198">
      <c r="A3" s="62" t="inlineStr">
        <is>
          <t>Indonesia</t>
        </is>
      </c>
      <c r="B3" s="62">
        <f t="array" ref="B3">INDEX(Countries!$D$2:$D$255, MATCH(A3, Countries!$B$2:$B$255, 0))
</f>
        <v/>
      </c>
      <c r="C3" s="89" t="inlineStr">
        <is>
          <t>Mangrove</t>
        </is>
      </c>
      <c r="D3" s="70">
        <f t="array" ref="D3">if($C3="Mangrove", index('Mangrove protected area'!$A$5:$AG1000,match($A3,'Mangrove protected area'!$A$5:$A1000,0),match('Mangrove protected area'!$C$4,'Mangrove protected area'!$A$5:$AG$5,0)),if($C3="Seagrass",'Seagrass extent'!$D$4,if($C3="Salt marsh",'Salt marsh extent'!$D$4)))</f>
        <v/>
      </c>
      <c r="E3" s="101" t="inlineStr">
        <is>
          <t>Global Mangrove Watch dataset for mangrove protected extent</t>
        </is>
      </c>
      <c r="F3" s="56" t="n"/>
      <c r="G3" s="197" t="n"/>
      <c r="H3" s="197" t="n"/>
      <c r="I3" s="197" t="n"/>
      <c r="J3" s="197" t="n"/>
      <c r="K3" s="197" t="n"/>
      <c r="L3" s="197" t="n"/>
      <c r="M3" s="197" t="n"/>
      <c r="N3" s="197" t="n"/>
      <c r="O3" s="197" t="n"/>
      <c r="P3" s="197" t="n"/>
      <c r="Q3" s="197" t="n"/>
      <c r="R3" s="197" t="n"/>
      <c r="S3" s="197" t="n"/>
      <c r="T3" s="197" t="n"/>
      <c r="U3" s="197" t="n"/>
      <c r="V3" s="197" t="n"/>
      <c r="W3" s="197" t="n"/>
      <c r="X3" s="197" t="n"/>
      <c r="Y3" s="197" t="n"/>
    </row>
    <row r="4" ht="12.75" customHeight="1" s="198">
      <c r="A4" s="62" t="inlineStr">
        <is>
          <t>Australia</t>
        </is>
      </c>
      <c r="B4" s="62">
        <f t="array" ref="B4">INDEX(Countries!$D$2:$D$255, MATCH(A4, Countries!$B$2:$B$255, 0))
</f>
        <v/>
      </c>
      <c r="C4" s="89" t="inlineStr">
        <is>
          <t>Mangrove</t>
        </is>
      </c>
      <c r="D4" s="70">
        <f t="array" ref="D4">if($C4="Mangrove", index('Mangrove protected area'!$A$5:$AG1000,match($A4,'Mangrove protected area'!$A$5:$A1000,0),match('Mangrove protected area'!$C$4,'Mangrove protected area'!$A$5:$AG$5,0)),if($C4="Seagrass",'Seagrass extent'!$D$4,if($C4="Salt marsh",'Salt marsh extent'!$D$4)))</f>
        <v/>
      </c>
      <c r="E4" s="101" t="inlineStr">
        <is>
          <t>Global Mangrove Watch dataset for mangrove protected extent</t>
        </is>
      </c>
      <c r="F4" s="56" t="n"/>
      <c r="G4" s="197" t="n"/>
      <c r="H4" s="197" t="n"/>
      <c r="I4" s="197" t="n"/>
      <c r="J4" s="197" t="n"/>
      <c r="K4" s="197" t="n"/>
      <c r="L4" s="197" t="n"/>
      <c r="M4" s="197" t="n"/>
      <c r="N4" s="197" t="n"/>
      <c r="O4" s="197" t="n"/>
      <c r="P4" s="197" t="n"/>
      <c r="Q4" s="197" t="n"/>
      <c r="R4" s="197" t="n"/>
      <c r="S4" s="197" t="n"/>
      <c r="T4" s="197" t="n"/>
      <c r="U4" s="197" t="n"/>
      <c r="V4" s="197" t="n"/>
      <c r="W4" s="197" t="n"/>
      <c r="X4" s="197" t="n"/>
      <c r="Y4" s="197" t="n"/>
    </row>
    <row r="5" ht="12.75" customHeight="1" s="198">
      <c r="A5" s="62" t="inlineStr">
        <is>
          <t>The Bahamas</t>
        </is>
      </c>
      <c r="B5" s="62">
        <f t="array" ref="B5">INDEX(Countries!$D$2:$D$255, MATCH(A5, Countries!$B$2:$B$255, 0))
</f>
        <v/>
      </c>
      <c r="C5" s="89" t="inlineStr">
        <is>
          <t>Mangrove</t>
        </is>
      </c>
      <c r="D5" s="70">
        <f t="array" ref="D5">if($C5="Mangrove", index('Mangrove protected area'!$A$5:$AG1000,match($A5,'Mangrove protected area'!$A$5:$A1000,0),match('Mangrove protected area'!$C$4,'Mangrove protected area'!$A$5:$AG$5,0)),if($C5="Seagrass",'Seagrass extent'!$D$4,if($C5="Salt marsh",'Salt marsh extent'!$D$4)))</f>
        <v/>
      </c>
      <c r="E5" s="101" t="inlineStr">
        <is>
          <t>Global Mangrove Watch dataset for mangrove protected extent</t>
        </is>
      </c>
      <c r="F5" s="56" t="n"/>
      <c r="G5" s="197" t="n"/>
      <c r="H5" s="197" t="n"/>
      <c r="I5" s="197" t="n"/>
      <c r="J5" s="197" t="n"/>
      <c r="K5" s="197" t="n"/>
      <c r="L5" s="197" t="n"/>
      <c r="M5" s="197" t="n"/>
      <c r="N5" s="197" t="n"/>
      <c r="O5" s="197" t="n"/>
      <c r="P5" s="197" t="n"/>
      <c r="Q5" s="197" t="n"/>
      <c r="R5" s="197" t="n"/>
      <c r="S5" s="197" t="n"/>
      <c r="T5" s="197" t="n"/>
      <c r="U5" s="197" t="n"/>
      <c r="V5" s="197" t="n"/>
      <c r="W5" s="197" t="n"/>
      <c r="X5" s="197" t="n"/>
      <c r="Y5" s="197" t="n"/>
    </row>
    <row r="6" ht="12.75" customHeight="1" s="198">
      <c r="A6" s="62" t="inlineStr">
        <is>
          <t>Kenya</t>
        </is>
      </c>
      <c r="B6" s="62">
        <f t="array" ref="B6">INDEX(Countries!$D$2:$D$255, MATCH(A6, Countries!$B$2:$B$255, 0))
</f>
        <v/>
      </c>
      <c r="C6" s="89" t="inlineStr">
        <is>
          <t>Mangrove</t>
        </is>
      </c>
      <c r="D6" s="70">
        <f t="array" ref="D6">if($C6="Mangrove", index('Mangrove protected area'!$A$5:$AG1000,match($A6,'Mangrove protected area'!$A$5:$A1000,0),match('Mangrove protected area'!$C$4,'Mangrove protected area'!$A$5:$AG$5,0)),if($C6="Seagrass",'Seagrass extent'!$D$4,if($C6="Salt marsh",'Salt marsh extent'!$D$4)))</f>
        <v/>
      </c>
      <c r="E6" s="101" t="inlineStr">
        <is>
          <t>Global Mangrove Watch dataset for mangrove protected extent</t>
        </is>
      </c>
      <c r="F6" s="56" t="n"/>
      <c r="G6" s="197" t="n"/>
      <c r="H6" s="197" t="n"/>
      <c r="I6" s="197" t="n"/>
      <c r="J6" s="197" t="n"/>
      <c r="K6" s="197" t="n"/>
      <c r="L6" s="197" t="n"/>
      <c r="M6" s="197" t="n"/>
      <c r="N6" s="197" t="n"/>
      <c r="O6" s="197" t="n"/>
      <c r="P6" s="197" t="n"/>
      <c r="Q6" s="197" t="n"/>
      <c r="R6" s="197" t="n"/>
      <c r="S6" s="197" t="n"/>
      <c r="T6" s="197" t="n"/>
      <c r="U6" s="197" t="n"/>
      <c r="V6" s="197" t="n"/>
      <c r="W6" s="197" t="n"/>
      <c r="X6" s="197" t="n"/>
      <c r="Y6" s="197" t="n"/>
    </row>
    <row r="7" ht="12.75" customHeight="1" s="198">
      <c r="A7" s="62" t="inlineStr">
        <is>
          <t>Mexico</t>
        </is>
      </c>
      <c r="B7" s="62">
        <f t="array" ref="B7">INDEX(Countries!$D$2:$D$255, MATCH(A7, Countries!$B$2:$B$255, 0))
</f>
        <v/>
      </c>
      <c r="C7" s="89" t="inlineStr">
        <is>
          <t>Mangrove</t>
        </is>
      </c>
      <c r="D7" s="70">
        <f t="array" ref="D7">if($C7="Mangrove", index('Mangrove protected area'!$A$5:$AG1000,match($A7,'Mangrove protected area'!$A$5:$A1000,0),match('Mangrove protected area'!$C$4,'Mangrove protected area'!$A$5:$AG$5,0)),if($C7="Seagrass",'Seagrass extent'!$D$4,if($C7="Salt marsh",'Salt marsh extent'!$D$4)))</f>
        <v/>
      </c>
      <c r="E7" s="101" t="inlineStr">
        <is>
          <t>Global Mangrove Watch dataset for mangrove protected extent</t>
        </is>
      </c>
      <c r="F7" s="56" t="n"/>
      <c r="G7" s="197" t="n"/>
      <c r="H7" s="197" t="n"/>
      <c r="I7" s="197" t="n"/>
      <c r="J7" s="197" t="n"/>
      <c r="K7" s="197" t="n"/>
      <c r="L7" s="197" t="n"/>
      <c r="M7" s="197" t="n"/>
      <c r="N7" s="197" t="n"/>
      <c r="O7" s="197" t="n"/>
      <c r="P7" s="197" t="n"/>
      <c r="Q7" s="197" t="n"/>
      <c r="R7" s="197" t="n"/>
      <c r="S7" s="197" t="n"/>
      <c r="T7" s="197" t="n"/>
      <c r="U7" s="197" t="n"/>
      <c r="V7" s="197" t="n"/>
      <c r="W7" s="197" t="n"/>
      <c r="X7" s="197" t="n"/>
      <c r="Y7" s="197" t="n"/>
    </row>
    <row r="8" ht="12.75" customHeight="1" s="198">
      <c r="A8" s="62" t="inlineStr">
        <is>
          <t>Colombia</t>
        </is>
      </c>
      <c r="B8" s="62">
        <f t="array" ref="B8">INDEX(Countries!$D$2:$D$255, MATCH(A8, Countries!$B$2:$B$255, 0))
</f>
        <v/>
      </c>
      <c r="C8" s="89" t="inlineStr">
        <is>
          <t>Mangrove</t>
        </is>
      </c>
      <c r="D8" s="70">
        <f t="array" ref="D8">if($C8="Mangrove", index('Mangrove protected area'!$A$5:$AG1000,match($A8,'Mangrove protected area'!$A$5:$A1000,0),match('Mangrove protected area'!$C$4,'Mangrove protected area'!$A$5:$AG$5,0)),if($C8="Seagrass",'Seagrass extent'!$D$4,if($C8="Salt marsh",'Salt marsh extent'!$D$4)))</f>
        <v/>
      </c>
      <c r="E8" s="101" t="inlineStr">
        <is>
          <t>Global Mangrove Watch dataset for mangrove protected extent</t>
        </is>
      </c>
      <c r="F8" s="56" t="n"/>
      <c r="G8" s="197" t="n"/>
      <c r="H8" s="197" t="n"/>
      <c r="I8" s="197" t="n"/>
      <c r="J8" s="197" t="n"/>
      <c r="K8" s="197" t="n"/>
      <c r="L8" s="197" t="n"/>
      <c r="M8" s="197" t="n"/>
      <c r="N8" s="197" t="n"/>
      <c r="O8" s="197" t="n"/>
      <c r="P8" s="197" t="n"/>
      <c r="Q8" s="197" t="n"/>
      <c r="R8" s="197" t="n"/>
      <c r="S8" s="197" t="n"/>
      <c r="T8" s="197" t="n"/>
      <c r="U8" s="197" t="n"/>
      <c r="V8" s="197" t="n"/>
      <c r="W8" s="197" t="n"/>
      <c r="X8" s="197" t="n"/>
      <c r="Y8" s="197" t="n"/>
    </row>
    <row r="9" ht="12.75" customHeight="1" s="198">
      <c r="A9" s="62" t="inlineStr">
        <is>
          <t>India</t>
        </is>
      </c>
      <c r="B9" s="62">
        <f t="array" ref="B9">INDEX(Countries!$D$2:$D$255, MATCH(A9, Countries!$B$2:$B$255, 0))
</f>
        <v/>
      </c>
      <c r="C9" s="89" t="inlineStr">
        <is>
          <t>Mangrove</t>
        </is>
      </c>
      <c r="D9" s="70">
        <f t="array" ref="D9">if($C9="Mangrove", index('Mangrove protected area'!$A$5:$AG1000,match($A9,'Mangrove protected area'!$A$5:$A1000,0),match('Mangrove protected area'!$C$4,'Mangrove protected area'!$A$5:$AG$5,0)),if($C9="Seagrass",'Seagrass extent'!$D$4,if($C9="Salt marsh",'Salt marsh extent'!$D$4)))</f>
        <v/>
      </c>
      <c r="E9" s="101" t="inlineStr">
        <is>
          <t>Global Mangrove Watch dataset for mangrove protected extent</t>
        </is>
      </c>
      <c r="F9" s="56" t="n"/>
      <c r="G9" s="197" t="n"/>
      <c r="H9" s="197" t="n"/>
      <c r="I9" s="197" t="n"/>
      <c r="J9" s="197" t="n"/>
      <c r="K9" s="197" t="n"/>
      <c r="L9" s="197" t="n"/>
      <c r="M9" s="197" t="n"/>
      <c r="N9" s="197" t="n"/>
      <c r="O9" s="197" t="n"/>
      <c r="P9" s="197" t="n"/>
      <c r="Q9" s="197" t="n"/>
      <c r="R9" s="197" t="n"/>
      <c r="S9" s="197" t="n"/>
      <c r="T9" s="197" t="n"/>
      <c r="U9" s="197" t="n"/>
      <c r="V9" s="197" t="n"/>
      <c r="W9" s="197" t="n"/>
      <c r="X9" s="197" t="n"/>
      <c r="Y9" s="197" t="n"/>
    </row>
    <row r="10" ht="12.75" customHeight="1" s="198">
      <c r="A10" s="62" t="inlineStr">
        <is>
          <t>China</t>
        </is>
      </c>
      <c r="B10" s="62">
        <f t="array" ref="B10">INDEX(Countries!$D$2:$D$255, MATCH(A10, Countries!$B$2:$B$255, 0))
</f>
        <v/>
      </c>
      <c r="C10" s="89" t="inlineStr">
        <is>
          <t>Mangrove</t>
        </is>
      </c>
      <c r="D10" s="70">
        <f t="array" ref="D10">if($C10="Mangrove", index('Mangrove protected area'!$A$5:$AG1000,match($A10,'Mangrove protected area'!$A$5:$A1000,0),match('Mangrove protected area'!$C$4,'Mangrove protected area'!$A$5:$AG$5,0)),if($C10="Seagrass",'Seagrass extent'!$D$4,if($C10="Salt marsh",'Salt marsh extent'!$D$4)))</f>
        <v/>
      </c>
      <c r="E10" s="101" t="inlineStr">
        <is>
          <t>Global Mangrove Watch dataset for mangrove protected extent</t>
        </is>
      </c>
      <c r="F10" s="56" t="n"/>
      <c r="G10" s="197" t="n"/>
      <c r="H10" s="197" t="n"/>
      <c r="I10" s="197" t="n"/>
      <c r="J10" s="197" t="n"/>
      <c r="K10" s="197" t="n"/>
      <c r="L10" s="197" t="n"/>
      <c r="M10" s="197" t="n"/>
      <c r="N10" s="197" t="n"/>
      <c r="O10" s="197" t="n"/>
      <c r="P10" s="197" t="n"/>
      <c r="Q10" s="197" t="n"/>
      <c r="R10" s="197" t="n"/>
      <c r="S10" s="197" t="n"/>
      <c r="T10" s="197" t="n"/>
      <c r="U10" s="197" t="n"/>
      <c r="V10" s="197" t="n"/>
      <c r="W10" s="197" t="n"/>
      <c r="X10" s="197" t="n"/>
      <c r="Y10" s="197" t="n"/>
    </row>
    <row r="11" ht="12.75" customHeight="1" s="198">
      <c r="A11" s="62" t="inlineStr">
        <is>
          <t>American Samoa</t>
        </is>
      </c>
      <c r="B11" s="62">
        <f t="array" ref="B11">INDEX(Countries!$D$2:$D$255, MATCH(A11, Countries!$B$2:$B$255, 0))
</f>
        <v/>
      </c>
      <c r="C11" s="89" t="inlineStr">
        <is>
          <t>Mangrove</t>
        </is>
      </c>
      <c r="D11" s="70">
        <f t="array" ref="D11">if($C11="Mangrove", index('Mangrove protected area'!$A$5:$AG1000,match($A11,'Mangrove protected area'!$A$5:$A1000,0),match('Mangrove protected area'!$C$4,'Mangrove protected area'!$A$5:$AG$5,0)),if($C11="Seagrass",'Seagrass extent'!$D$4,if($C11="Salt marsh",'Salt marsh extent'!$D$4)))</f>
        <v/>
      </c>
      <c r="E11" s="101" t="inlineStr">
        <is>
          <t>Global Mangrove Watch dataset for mangrove protected extent</t>
        </is>
      </c>
      <c r="F11" s="56" t="n"/>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row>
    <row r="12" ht="12.75" customHeight="1" s="198">
      <c r="A12" s="62" t="inlineStr">
        <is>
          <t>Angola</t>
        </is>
      </c>
      <c r="B12" s="62">
        <f t="array" ref="B12">INDEX(Countries!$D$2:$D$255, MATCH(A12, Countries!$B$2:$B$255, 0))
</f>
        <v/>
      </c>
      <c r="C12" s="89" t="inlineStr">
        <is>
          <t>Mangrove</t>
        </is>
      </c>
      <c r="D12" s="70">
        <f t="array" ref="D12">if($C12="Mangrove", index('Mangrove protected area'!$A$5:$AG1000,match($A12,'Mangrove protected area'!$A$5:$A1000,0),match('Mangrove protected area'!$C$4,'Mangrove protected area'!$A$5:$AG$5,0)),if($C12="Seagrass",'Seagrass extent'!$D$4,if($C12="Salt marsh",'Salt marsh extent'!$D$4)))</f>
        <v/>
      </c>
      <c r="E12" s="101" t="inlineStr">
        <is>
          <t>Global Mangrove Watch dataset for mangrove protected extent</t>
        </is>
      </c>
      <c r="F12" s="56" t="n"/>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row>
    <row r="13" ht="12.75" customHeight="1" s="198">
      <c r="A13" s="62" t="inlineStr">
        <is>
          <t>Anguilla</t>
        </is>
      </c>
      <c r="B13" s="62">
        <f t="array" ref="B13">INDEX(Countries!$D$2:$D$255, MATCH(A13, Countries!$B$2:$B$255, 0))
</f>
        <v/>
      </c>
      <c r="C13" s="89" t="inlineStr">
        <is>
          <t>Mangrove</t>
        </is>
      </c>
      <c r="D13" s="70">
        <f t="array" ref="D13">if($C13="Mangrove", index('Mangrove protected area'!$A$5:$AG1000,match($A13,'Mangrove protected area'!$A$5:$A1000,0),match('Mangrove protected area'!$C$4,'Mangrove protected area'!$A$5:$AG$5,0)),if($C13="Seagrass",'Seagrass extent'!$D$4,if($C13="Salt marsh",'Salt marsh extent'!$D$4)))</f>
        <v/>
      </c>
      <c r="E13" s="101" t="inlineStr">
        <is>
          <t>Global Mangrove Watch dataset for mangrove protected extent</t>
        </is>
      </c>
      <c r="F13" s="56" t="n"/>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row>
    <row r="14" ht="12.75" customHeight="1" s="198">
      <c r="A14" s="101" t="inlineStr">
        <is>
          <t>Antigua and Barbuda</t>
        </is>
      </c>
      <c r="B14" s="62">
        <f t="array" ref="B14">INDEX(Countries!$D$2:$D$255, MATCH(A14, Countries!$B$2:$B$255, 0))
</f>
        <v/>
      </c>
      <c r="C14" s="89" t="inlineStr">
        <is>
          <t>Mangrove</t>
        </is>
      </c>
      <c r="D14" s="70">
        <f t="array" ref="D14">if($C14="Mangrove", index('Mangrove protected area'!$A$5:$AG1000,match($A14,'Mangrove protected area'!$A$5:$A1000,0),match('Mangrove protected area'!$C$4,'Mangrove protected area'!$A$5:$AG$5,0)),if($C14="Seagrass",'Seagrass extent'!$D$4,if($C14="Salt marsh",'Salt marsh extent'!$D$4)))</f>
        <v/>
      </c>
      <c r="E14" s="101" t="inlineStr">
        <is>
          <t>Global Mangrove Watch dataset for mangrove protected extent</t>
        </is>
      </c>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row>
    <row r="15" ht="12.75" customHeight="1" s="198">
      <c r="A15" s="101" t="inlineStr">
        <is>
          <t>Bahrain</t>
        </is>
      </c>
      <c r="B15" s="62">
        <f t="array" ref="B15">INDEX(Countries!$D$2:$D$255, MATCH(A15, Countries!$B$2:$B$255, 0))
</f>
        <v/>
      </c>
      <c r="C15" s="89" t="inlineStr">
        <is>
          <t>Mangrove</t>
        </is>
      </c>
      <c r="D15" s="70">
        <f t="array" ref="D15">if($C15="Mangrove", index('Mangrove protected area'!$A$5:$AG1000,match($A15,'Mangrove protected area'!$A$5:$A1000,0),match('Mangrove protected area'!$C$4,'Mangrove protected area'!$A$5:$AG$5,0)),if($C15="Seagrass",'Seagrass extent'!$D$4,if($C15="Salt marsh",'Salt marsh extent'!$D$4)))</f>
        <v/>
      </c>
      <c r="E15" s="101" t="inlineStr">
        <is>
          <t>Global Mangrove Watch dataset for mangrove protected extent</t>
        </is>
      </c>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c r="Y15" s="197" t="n"/>
    </row>
    <row r="16" ht="12.75" customHeight="1" s="198">
      <c r="A16" s="101" t="inlineStr">
        <is>
          <t>Bangladesh</t>
        </is>
      </c>
      <c r="B16" s="62">
        <f t="array" ref="B16">INDEX(Countries!$D$2:$D$255, MATCH(A16, Countries!$B$2:$B$255, 0))
</f>
        <v/>
      </c>
      <c r="C16" s="89" t="inlineStr">
        <is>
          <t>Mangrove</t>
        </is>
      </c>
      <c r="D16" s="70">
        <f t="array" ref="D16">if($C16="Mangrove", index('Mangrove protected area'!$A$5:$AG1000,match($A16,'Mangrove protected area'!$A$5:$A1000,0),match('Mangrove protected area'!$C$4,'Mangrove protected area'!$A$5:$AG$5,0)),if($C16="Seagrass",'Seagrass extent'!$D$4,if($C16="Salt marsh",'Salt marsh extent'!$D$4)))</f>
        <v/>
      </c>
      <c r="E16" s="101" t="inlineStr">
        <is>
          <t>Global Mangrove Watch dataset for mangrove protected extent</t>
        </is>
      </c>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row>
    <row r="17" ht="12.75" customHeight="1" s="198">
      <c r="A17" s="101" t="inlineStr">
        <is>
          <t>Barbados</t>
        </is>
      </c>
      <c r="B17" s="62">
        <f t="array" ref="B17">INDEX(Countries!$D$2:$D$255, MATCH(A17, Countries!$B$2:$B$255, 0))
</f>
        <v/>
      </c>
      <c r="C17" s="89" t="inlineStr">
        <is>
          <t>Mangrove</t>
        </is>
      </c>
      <c r="D17" s="70">
        <f t="array" ref="D17">if($C17="Mangrove", index('Mangrove protected area'!$A$5:$AG1000,match($A17,'Mangrove protected area'!$A$5:$A1000,0),match('Mangrove protected area'!$C$4,'Mangrove protected area'!$A$5:$AG$5,0)),if($C17="Seagrass",'Seagrass extent'!$D$4,if($C17="Salt marsh",'Salt marsh extent'!$D$4)))</f>
        <v/>
      </c>
      <c r="E17" s="101" t="inlineStr">
        <is>
          <t>Global Mangrove Watch dataset for mangrove protected extent</t>
        </is>
      </c>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c r="Y17" s="197" t="n"/>
    </row>
    <row r="18" ht="12.75" customHeight="1" s="198">
      <c r="A18" s="101" t="inlineStr">
        <is>
          <t>Belize</t>
        </is>
      </c>
      <c r="B18" s="62">
        <f t="array" ref="B18">INDEX(Countries!$D$2:$D$255, MATCH(A18, Countries!$B$2:$B$255, 0))
</f>
        <v/>
      </c>
      <c r="C18" s="89" t="inlineStr">
        <is>
          <t>Mangrove</t>
        </is>
      </c>
      <c r="D18" s="70">
        <f t="array" ref="D18">if($C18="Mangrove", index('Mangrove protected area'!$A$5:$AG1000,match($A18,'Mangrove protected area'!$A$5:$A1000,0),match('Mangrove protected area'!$C$4,'Mangrove protected area'!$A$5:$AG$5,0)),if($C18="Seagrass",'Seagrass extent'!$D$4,if($C18="Salt marsh",'Salt marsh extent'!$D$4)))</f>
        <v/>
      </c>
      <c r="E18" s="101" t="inlineStr">
        <is>
          <t>Global Mangrove Watch dataset for mangrove protected extent</t>
        </is>
      </c>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c r="Y18" s="197" t="n"/>
    </row>
    <row r="19" ht="12.75" customHeight="1" s="198">
      <c r="A19" s="101" t="inlineStr">
        <is>
          <t>Benin</t>
        </is>
      </c>
      <c r="B19" s="62">
        <f t="array" ref="B19">INDEX(Countries!$D$2:$D$255, MATCH(A19, Countries!$B$2:$B$255, 0))
</f>
        <v/>
      </c>
      <c r="C19" s="89" t="inlineStr">
        <is>
          <t>Mangrove</t>
        </is>
      </c>
      <c r="D19" s="70">
        <f t="array" ref="D19">if($C19="Mangrove", index('Mangrove protected area'!$A$5:$AG1000,match($A19,'Mangrove protected area'!$A$5:$A1000,0),match('Mangrove protected area'!$C$4,'Mangrove protected area'!$A$5:$AG$5,0)),if($C19="Seagrass",'Seagrass extent'!$D$4,if($C19="Salt marsh",'Salt marsh extent'!$D$4)))</f>
        <v/>
      </c>
      <c r="E19" s="101" t="inlineStr">
        <is>
          <t>Global Mangrove Watch dataset for mangrove protected extent</t>
        </is>
      </c>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c r="Y19" s="197" t="n"/>
    </row>
    <row r="20" ht="12.75" customHeight="1" s="198">
      <c r="A20" s="101" t="inlineStr">
        <is>
          <t>Bermuda</t>
        </is>
      </c>
      <c r="B20" s="62">
        <f t="array" ref="B20">INDEX(Countries!$D$2:$D$255, MATCH(A20, Countries!$B$2:$B$255, 0))
</f>
        <v/>
      </c>
      <c r="C20" s="89" t="inlineStr">
        <is>
          <t>Mangrove</t>
        </is>
      </c>
      <c r="D20" s="70">
        <f t="array" ref="D20">if($C20="Mangrove", index('Mangrove protected area'!$A$5:$AG1000,match($A20,'Mangrove protected area'!$A$5:$A1000,0),match('Mangrove protected area'!$C$4,'Mangrove protected area'!$A$5:$AG$5,0)),if($C20="Seagrass",'Seagrass extent'!$D$4,if($C20="Salt marsh",'Salt marsh extent'!$D$4)))</f>
        <v/>
      </c>
      <c r="E20" s="101" t="inlineStr">
        <is>
          <t>Global Mangrove Watch dataset for mangrove protected extent</t>
        </is>
      </c>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c r="Y20" s="197" t="n"/>
    </row>
    <row r="21" ht="12.75" customHeight="1" s="198">
      <c r="A21" s="101" t="inlineStr">
        <is>
          <t>Bonaire, Sint Eustatius and Saba</t>
        </is>
      </c>
      <c r="B21" s="62">
        <f t="array" ref="B21">INDEX(Countries!$D$2:$D$255, MATCH(A21, Countries!$B$2:$B$255, 0))
</f>
        <v/>
      </c>
      <c r="C21" s="89" t="inlineStr">
        <is>
          <t>Mangrove</t>
        </is>
      </c>
      <c r="D21" s="70">
        <f t="array" ref="D21">if($C21="Mangrove", index('Mangrove protected area'!$A$5:$AG1000,match($A21,'Mangrove protected area'!$A$5:$A1000,0),match('Mangrove protected area'!$C$4,'Mangrove protected area'!$A$5:$AG$5,0)),if($C21="Seagrass",'Seagrass extent'!$D$4,if($C21="Salt marsh",'Salt marsh extent'!$D$4)))</f>
        <v/>
      </c>
      <c r="E21" s="101" t="inlineStr">
        <is>
          <t>Global Mangrove Watch dataset for mangrove protected extent</t>
        </is>
      </c>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c r="Y21" s="197" t="n"/>
    </row>
    <row r="22" ht="12.75" customHeight="1" s="198">
      <c r="A22" s="101" t="inlineStr">
        <is>
          <t>Brazil</t>
        </is>
      </c>
      <c r="B22" s="62">
        <f t="array" ref="B22">INDEX(Countries!$D$2:$D$255, MATCH(A22, Countries!$B$2:$B$255, 0))
</f>
        <v/>
      </c>
      <c r="C22" s="89" t="inlineStr">
        <is>
          <t>Mangrove</t>
        </is>
      </c>
      <c r="D22" s="70">
        <f t="array" ref="D22">if($C22="Mangrove", index('Mangrove protected area'!$A$5:$AG1000,match($A22,'Mangrove protected area'!$A$5:$A1000,0),match('Mangrove protected area'!$C$4,'Mangrove protected area'!$A$5:$AG$5,0)),if($C22="Seagrass",'Seagrass extent'!$D$4,if($C22="Salt marsh",'Salt marsh extent'!$D$4)))</f>
        <v/>
      </c>
      <c r="E22" s="101" t="inlineStr">
        <is>
          <t>Global Mangrove Watch dataset for mangrove protected extent</t>
        </is>
      </c>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c r="Y22" s="197" t="n"/>
    </row>
    <row r="23" ht="12.75" customHeight="1" s="198">
      <c r="A23" s="101" t="inlineStr">
        <is>
          <t>British virgin islands</t>
        </is>
      </c>
      <c r="B23" s="62">
        <f t="array" ref="B23">INDEX(Countries!$D$2:$D$255, MATCH(A23, Countries!$B$2:$B$255, 0))
</f>
        <v/>
      </c>
      <c r="C23" s="89" t="inlineStr">
        <is>
          <t>Mangrove</t>
        </is>
      </c>
      <c r="D23" s="70">
        <f t="array" ref="D23">if($C23="Mangrove", index('Mangrove protected area'!$A$5:$AG1000,match($A23,'Mangrove protected area'!$A$5:$A1000,0),match('Mangrove protected area'!$C$4,'Mangrove protected area'!$A$5:$AG$5,0)),if($C23="Seagrass",'Seagrass extent'!$D$4,if($C23="Salt marsh",'Salt marsh extent'!$D$4)))</f>
        <v/>
      </c>
      <c r="E23" s="101" t="inlineStr">
        <is>
          <t>Global Mangrove Watch dataset for mangrove protected extent</t>
        </is>
      </c>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row>
    <row r="24" ht="12.75" customHeight="1" s="198">
      <c r="A24" s="101" t="inlineStr">
        <is>
          <t>Brunei Darussalam</t>
        </is>
      </c>
      <c r="B24" s="62">
        <f t="array" ref="B24">INDEX(Countries!$D$2:$D$255, MATCH(A24, Countries!$B$2:$B$255, 0))
</f>
        <v/>
      </c>
      <c r="C24" s="89" t="inlineStr">
        <is>
          <t>Mangrove</t>
        </is>
      </c>
      <c r="D24" s="70">
        <f t="array" ref="D24">if($C24="Mangrove", index('Mangrove protected area'!$A$5:$AG1000,match($A24,'Mangrove protected area'!$A$5:$A1000,0),match('Mangrove protected area'!$C$4,'Mangrove protected area'!$A$5:$AG$5,0)),if($C24="Seagrass",'Seagrass extent'!$D$4,if($C24="Salt marsh",'Salt marsh extent'!$D$4)))</f>
        <v/>
      </c>
      <c r="E24" s="101" t="inlineStr">
        <is>
          <t>Global Mangrove Watch dataset for mangrove protected extent</t>
        </is>
      </c>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row>
    <row r="25" ht="12.75" customHeight="1" s="198">
      <c r="A25" s="101" t="inlineStr">
        <is>
          <t>Cambodia</t>
        </is>
      </c>
      <c r="B25" s="62">
        <f t="array" ref="B25">INDEX(Countries!$D$2:$D$255, MATCH(A25, Countries!$B$2:$B$255, 0))
</f>
        <v/>
      </c>
      <c r="C25" s="89" t="inlineStr">
        <is>
          <t>Mangrove</t>
        </is>
      </c>
      <c r="D25" s="70">
        <f t="array" ref="D25">if($C25="Mangrove", index('Mangrove protected area'!$A$5:$AG1000,match($A25,'Mangrove protected area'!$A$5:$A1000,0),match('Mangrove protected area'!$C$4,'Mangrove protected area'!$A$5:$AG$5,0)),if($C25="Seagrass",'Seagrass extent'!$D$4,if($C25="Salt marsh",'Salt marsh extent'!$D$4)))</f>
        <v/>
      </c>
      <c r="E25" s="101" t="inlineStr">
        <is>
          <t>Global Mangrove Watch dataset for mangrove protected extent</t>
        </is>
      </c>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row>
    <row r="26" ht="12.75" customHeight="1" s="198">
      <c r="A26" s="101" t="inlineStr">
        <is>
          <t>Cameroon</t>
        </is>
      </c>
      <c r="B26" s="62">
        <f t="array" ref="B26">INDEX(Countries!$D$2:$D$255, MATCH(A26, Countries!$B$2:$B$255, 0))
</f>
        <v/>
      </c>
      <c r="C26" s="89" t="inlineStr">
        <is>
          <t>Mangrove</t>
        </is>
      </c>
      <c r="D26" s="70">
        <f t="array" ref="D26">if($C26="Mangrove", index('Mangrove protected area'!$A$5:$AG1000,match($A26,'Mangrove protected area'!$A$5:$A1000,0),match('Mangrove protected area'!$C$4,'Mangrove protected area'!$A$5:$AG$5,0)),if($C26="Seagrass",'Seagrass extent'!$D$4,if($C26="Salt marsh",'Salt marsh extent'!$D$4)))</f>
        <v/>
      </c>
      <c r="E26" s="101" t="inlineStr">
        <is>
          <t>Global Mangrove Watch dataset for mangrove protected extent</t>
        </is>
      </c>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row>
    <row r="27" ht="12.75" customHeight="1" s="198">
      <c r="A27" s="101" t="inlineStr">
        <is>
          <t>Cayman Islands</t>
        </is>
      </c>
      <c r="B27" s="62">
        <f t="array" ref="B27">INDEX(Countries!$D$2:$D$255, MATCH(A27, Countries!$B$2:$B$255, 0))
</f>
        <v/>
      </c>
      <c r="C27" s="89" t="inlineStr">
        <is>
          <t>Mangrove</t>
        </is>
      </c>
      <c r="D27" s="70">
        <f t="array" ref="D27">if($C27="Mangrove", index('Mangrove protected area'!$A$5:$AG1000,match($A27,'Mangrove protected area'!$A$5:$A1000,0),match('Mangrove protected area'!$C$4,'Mangrove protected area'!$A$5:$AG$5,0)),if($C27="Seagrass",'Seagrass extent'!$D$4,if($C27="Salt marsh",'Salt marsh extent'!$D$4)))</f>
        <v/>
      </c>
      <c r="E27" s="101" t="inlineStr">
        <is>
          <t>Global Mangrove Watch dataset for mangrove protected extent</t>
        </is>
      </c>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row>
    <row r="28" ht="12.75" customHeight="1" s="198">
      <c r="A28" s="101" t="inlineStr">
        <is>
          <t>Comoros</t>
        </is>
      </c>
      <c r="B28" s="62">
        <f t="array" ref="B28">INDEX(Countries!$D$2:$D$255, MATCH(A28, Countries!$B$2:$B$255, 0))
</f>
        <v/>
      </c>
      <c r="C28" s="89" t="inlineStr">
        <is>
          <t>Mangrove</t>
        </is>
      </c>
      <c r="D28" s="70">
        <f t="array" ref="D28">if($C28="Mangrove", index('Mangrove protected area'!$A$5:$AG1000,match($A28,'Mangrove protected area'!$A$5:$A1000,0),match('Mangrove protected area'!$C$4,'Mangrove protected area'!$A$5:$AG$5,0)),if($C28="Seagrass",'Seagrass extent'!$D$4,if($C28="Salt marsh",'Salt marsh extent'!$D$4)))</f>
        <v/>
      </c>
      <c r="E28" s="101" t="inlineStr">
        <is>
          <t>Global Mangrove Watch dataset for mangrove protected extent</t>
        </is>
      </c>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row>
    <row r="29" ht="12.75" customHeight="1" s="198">
      <c r="A29" s="101" t="inlineStr">
        <is>
          <t>Cook Islands</t>
        </is>
      </c>
      <c r="B29" s="62">
        <f t="array" ref="B29">INDEX(Countries!$D$2:$D$255, MATCH(A29, Countries!$B$2:$B$255, 0))
</f>
        <v/>
      </c>
      <c r="C29" s="89" t="inlineStr">
        <is>
          <t>Mangrove</t>
        </is>
      </c>
      <c r="D29" s="70">
        <f t="array" ref="D29">if($C29="Mangrove", index('Mangrove protected area'!$A$5:$AG1000,match($A29,'Mangrove protected area'!$A$5:$A1000,0),match('Mangrove protected area'!$C$4,'Mangrove protected area'!$A$5:$AG$5,0)),if($C29="Seagrass",'Seagrass extent'!$D$4,if($C29="Salt marsh",'Salt marsh extent'!$D$4)))</f>
        <v/>
      </c>
      <c r="E29" s="101" t="inlineStr">
        <is>
          <t>Global Mangrove Watch dataset for mangrove protected extent</t>
        </is>
      </c>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row>
    <row r="30" ht="12.75" customHeight="1" s="198">
      <c r="A30" s="101" t="inlineStr">
        <is>
          <t>Costa Rica</t>
        </is>
      </c>
      <c r="B30" s="62">
        <f t="array" ref="B30">INDEX(Countries!$D$2:$D$255, MATCH(A30, Countries!$B$2:$B$255, 0))
</f>
        <v/>
      </c>
      <c r="C30" s="89" t="inlineStr">
        <is>
          <t>Mangrove</t>
        </is>
      </c>
      <c r="D30" s="70">
        <f t="array" ref="D30">if($C30="Mangrove", index('Mangrove protected area'!$A$5:$AG1000,match($A30,'Mangrove protected area'!$A$5:$A1000,0),match('Mangrove protected area'!$C$4,'Mangrove protected area'!$A$5:$AG$5,0)),if($C30="Seagrass",'Seagrass extent'!$D$4,if($C30="Salt marsh",'Salt marsh extent'!$D$4)))</f>
        <v/>
      </c>
      <c r="E30" s="101" t="inlineStr">
        <is>
          <t>Global Mangrove Watch dataset for mangrove protected extent</t>
        </is>
      </c>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row>
    <row r="31" ht="12.75" customHeight="1" s="198">
      <c r="A31" s="101" t="inlineStr">
        <is>
          <t>Côte d'Ivoire</t>
        </is>
      </c>
      <c r="B31" s="62">
        <f t="array" ref="B31">INDEX(Countries!$D$2:$D$255, MATCH(A31, Countries!$B$2:$B$255, 0))
</f>
        <v/>
      </c>
      <c r="C31" s="89" t="inlineStr">
        <is>
          <t>Mangrove</t>
        </is>
      </c>
      <c r="D31" s="70">
        <f t="array" ref="D31">if($C31="Mangrove", index('Mangrove protected area'!$A$5:$AG1000,match($A31,'Mangrove protected area'!$A$5:$A1000,0),match('Mangrove protected area'!$C$4,'Mangrove protected area'!$A$5:$AG$5,0)),if($C31="Seagrass",'Seagrass extent'!$D$4,if($C31="Salt marsh",'Salt marsh extent'!$D$4)))</f>
        <v/>
      </c>
      <c r="E31" s="101" t="inlineStr">
        <is>
          <t>Global Mangrove Watch dataset for mangrove protected extent</t>
        </is>
      </c>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row>
    <row r="32" ht="12.75" customHeight="1" s="198">
      <c r="A32" s="101" t="inlineStr">
        <is>
          <t>Cuba</t>
        </is>
      </c>
      <c r="B32" s="62">
        <f t="array" ref="B32">INDEX(Countries!$D$2:$D$255, MATCH(A32, Countries!$B$2:$B$255, 0))
</f>
        <v/>
      </c>
      <c r="C32" s="89" t="inlineStr">
        <is>
          <t>Mangrove</t>
        </is>
      </c>
      <c r="D32" s="70">
        <f t="array" ref="D32">if($C32="Mangrove", index('Mangrove protected area'!$A$5:$AG1000,match($A32,'Mangrove protected area'!$A$5:$A1000,0),match('Mangrove protected area'!$C$4,'Mangrove protected area'!$A$5:$AG$5,0)),if($C32="Seagrass",'Seagrass extent'!$D$4,if($C32="Salt marsh",'Salt marsh extent'!$D$4)))</f>
        <v/>
      </c>
      <c r="E32" s="101" t="inlineStr">
        <is>
          <t>Global Mangrove Watch dataset for mangrove protected extent</t>
        </is>
      </c>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row>
    <row r="33" ht="12.75" customHeight="1" s="198">
      <c r="A33" s="101" t="inlineStr">
        <is>
          <t>Curaçao</t>
        </is>
      </c>
      <c r="B33" s="62">
        <f t="array" ref="B33">INDEX(Countries!$D$2:$D$255, MATCH(A33, Countries!$B$2:$B$255, 0))
</f>
        <v/>
      </c>
      <c r="C33" s="89" t="inlineStr">
        <is>
          <t>Mangrove</t>
        </is>
      </c>
      <c r="D33" s="70">
        <f t="array" ref="D33">if($C33="Mangrove", index('Mangrove protected area'!$A$5:$AG1000,match($A33,'Mangrove protected area'!$A$5:$A1000,0),match('Mangrove protected area'!$C$4,'Mangrove protected area'!$A$5:$AG$5,0)),if($C33="Seagrass",'Seagrass extent'!$D$4,if($C33="Salt marsh",'Salt marsh extent'!$D$4)))</f>
        <v/>
      </c>
      <c r="E33" s="101" t="inlineStr">
        <is>
          <t>Global Mangrove Watch dataset for mangrove protected extent</t>
        </is>
      </c>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row>
    <row r="34" ht="12.75" customHeight="1" s="198">
      <c r="A34" s="101" t="inlineStr">
        <is>
          <t>Democratic republic of the congo</t>
        </is>
      </c>
      <c r="B34" s="62">
        <f t="array" ref="B34">INDEX(Countries!$D$2:$D$255, MATCH(A34, Countries!$B$2:$B$255, 0))
</f>
        <v/>
      </c>
      <c r="C34" s="89" t="inlineStr">
        <is>
          <t>Mangrove</t>
        </is>
      </c>
      <c r="D34" s="70">
        <f t="array" ref="D34">if($C34="Mangrove", index('Mangrove protected area'!$A$5:$AG1000,match($A34,'Mangrove protected area'!$A$5:$A1000,0),match('Mangrove protected area'!$C$4,'Mangrove protected area'!$A$5:$AG$5,0)),if($C34="Seagrass",'Seagrass extent'!$D$4,if($C34="Salt marsh",'Salt marsh extent'!$D$4)))</f>
        <v/>
      </c>
      <c r="E34" s="101" t="inlineStr">
        <is>
          <t>Global Mangrove Watch dataset for mangrove protected extent</t>
        </is>
      </c>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row>
    <row r="35" ht="12.75" customHeight="1" s="198">
      <c r="A35" s="101" t="inlineStr">
        <is>
          <t>Djibouti</t>
        </is>
      </c>
      <c r="B35" s="62">
        <f t="array" ref="B35">INDEX(Countries!$D$2:$D$255, MATCH(A35, Countries!$B$2:$B$255, 0))
</f>
        <v/>
      </c>
      <c r="C35" s="89" t="inlineStr">
        <is>
          <t>Mangrove</t>
        </is>
      </c>
      <c r="D35" s="70">
        <f t="array" ref="D35">if($C35="Mangrove", index('Mangrove protected area'!$A$5:$AG1000,match($A35,'Mangrove protected area'!$A$5:$A1000,0),match('Mangrove protected area'!$C$4,'Mangrove protected area'!$A$5:$AG$5,0)),if($C35="Seagrass",'Seagrass extent'!$D$4,if($C35="Salt marsh",'Salt marsh extent'!$D$4)))</f>
        <v/>
      </c>
      <c r="E35" s="101" t="inlineStr">
        <is>
          <t>Global Mangrove Watch dataset for mangrove protected extent</t>
        </is>
      </c>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row>
    <row r="36" ht="12.75" customHeight="1" s="198">
      <c r="A36" s="101" t="inlineStr">
        <is>
          <t>Dominica</t>
        </is>
      </c>
      <c r="B36" s="62">
        <f t="array" ref="B36">INDEX(Countries!$D$2:$D$255, MATCH(A36, Countries!$B$2:$B$255, 0))
</f>
        <v/>
      </c>
      <c r="C36" s="89" t="inlineStr">
        <is>
          <t>Mangrove</t>
        </is>
      </c>
      <c r="D36" s="70">
        <f t="array" ref="D36">if($C36="Mangrove", index('Mangrove protected area'!$A$5:$AG1000,match($A36,'Mangrove protected area'!$A$5:$A1000,0),match('Mangrove protected area'!$C$4,'Mangrove protected area'!$A$5:$AG$5,0)),if($C36="Seagrass",'Seagrass extent'!$D$4,if($C36="Salt marsh",'Salt marsh extent'!$D$4)))</f>
        <v/>
      </c>
      <c r="E36" s="101" t="inlineStr">
        <is>
          <t>Global Mangrove Watch dataset for mangrove protected extent</t>
        </is>
      </c>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row>
    <row r="37" ht="12.75" customHeight="1" s="198">
      <c r="A37" s="101" t="inlineStr">
        <is>
          <t>Dominican Republic</t>
        </is>
      </c>
      <c r="B37" s="62">
        <f t="array" ref="B37">INDEX(Countries!$D$2:$D$255, MATCH(A37, Countries!$B$2:$B$255, 0))
</f>
        <v/>
      </c>
      <c r="C37" s="89" t="inlineStr">
        <is>
          <t>Mangrove</t>
        </is>
      </c>
      <c r="D37" s="70">
        <f t="array" ref="D37">if($C37="Mangrove", index('Mangrove protected area'!$A$5:$AG1000,match($A37,'Mangrove protected area'!$A$5:$A1000,0),match('Mangrove protected area'!$C$4,'Mangrove protected area'!$A$5:$AG$5,0)),if($C37="Seagrass",'Seagrass extent'!$D$4,if($C37="Salt marsh",'Salt marsh extent'!$D$4)))</f>
        <v/>
      </c>
      <c r="E37" s="101" t="inlineStr">
        <is>
          <t>Global Mangrove Watch dataset for mangrove protected extent</t>
        </is>
      </c>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row>
    <row r="38" ht="12.75" customHeight="1" s="198">
      <c r="A38" s="101" t="inlineStr">
        <is>
          <t>Ecuador</t>
        </is>
      </c>
      <c r="B38" s="62">
        <f t="array" ref="B38">INDEX(Countries!$D$2:$D$255, MATCH(A38, Countries!$B$2:$B$255, 0))
</f>
        <v/>
      </c>
      <c r="C38" s="89" t="inlineStr">
        <is>
          <t>Mangrove</t>
        </is>
      </c>
      <c r="D38" s="70">
        <f t="array" ref="D38">if($C38="Mangrove", index('Mangrove protected area'!$A$5:$AG1000,match($A38,'Mangrove protected area'!$A$5:$A1000,0),match('Mangrove protected area'!$C$4,'Mangrove protected area'!$A$5:$AG$5,0)),if($C38="Seagrass",'Seagrass extent'!$D$4,if($C38="Salt marsh",'Salt marsh extent'!$D$4)))</f>
        <v/>
      </c>
      <c r="E38" s="101" t="inlineStr">
        <is>
          <t>Global Mangrove Watch dataset for mangrove protected extent</t>
        </is>
      </c>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row>
    <row r="39" ht="12.75" customHeight="1" s="198">
      <c r="A39" s="101" t="inlineStr">
        <is>
          <t>Egypt</t>
        </is>
      </c>
      <c r="B39" s="62">
        <f t="array" ref="B39">INDEX(Countries!$D$2:$D$255, MATCH(A39, Countries!$B$2:$B$255, 0))
</f>
        <v/>
      </c>
      <c r="C39" s="89" t="inlineStr">
        <is>
          <t>Mangrove</t>
        </is>
      </c>
      <c r="D39" s="70">
        <f t="array" ref="D39">if($C39="Mangrove", index('Mangrove protected area'!$A$5:$AG1000,match($A39,'Mangrove protected area'!$A$5:$A1000,0),match('Mangrove protected area'!$C$4,'Mangrove protected area'!$A$5:$AG$5,0)),if($C39="Seagrass",'Seagrass extent'!$D$4,if($C39="Salt marsh",'Salt marsh extent'!$D$4)))</f>
        <v/>
      </c>
      <c r="E39" s="101" t="inlineStr">
        <is>
          <t>Global Mangrove Watch dataset for mangrove protected extent</t>
        </is>
      </c>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row>
    <row r="40" ht="12.75" customHeight="1" s="198">
      <c r="A40" s="101" t="inlineStr">
        <is>
          <t>El Salvador</t>
        </is>
      </c>
      <c r="B40" s="62">
        <f t="array" ref="B40">INDEX(Countries!$D$2:$D$255, MATCH(A40, Countries!$B$2:$B$255, 0))
</f>
        <v/>
      </c>
      <c r="C40" s="89" t="inlineStr">
        <is>
          <t>Mangrove</t>
        </is>
      </c>
      <c r="D40" s="70">
        <f t="array" ref="D40">if($C40="Mangrove", index('Mangrove protected area'!$A$5:$AG1000,match($A40,'Mangrove protected area'!$A$5:$A1000,0),match('Mangrove protected area'!$C$4,'Mangrove protected area'!$A$5:$AG$5,0)),if($C40="Seagrass",'Seagrass extent'!$D$4,if($C40="Salt marsh",'Salt marsh extent'!$D$4)))</f>
        <v/>
      </c>
      <c r="E40" s="101" t="inlineStr">
        <is>
          <t>Global Mangrove Watch dataset for mangrove protected extent</t>
        </is>
      </c>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row>
    <row r="41" ht="12.75" customHeight="1" s="198">
      <c r="A41" s="101" t="inlineStr">
        <is>
          <t>Equatorial Guinea</t>
        </is>
      </c>
      <c r="B41" s="62">
        <f t="array" ref="B41">INDEX(Countries!$D$2:$D$255, MATCH(A41, Countries!$B$2:$B$255, 0))
</f>
        <v/>
      </c>
      <c r="C41" s="89" t="inlineStr">
        <is>
          <t>Mangrove</t>
        </is>
      </c>
      <c r="D41" s="70">
        <f t="array" ref="D41">if($C41="Mangrove", index('Mangrove protected area'!$A$5:$AG1000,match($A41,'Mangrove protected area'!$A$5:$A1000,0),match('Mangrove protected area'!$C$4,'Mangrove protected area'!$A$5:$AG$5,0)),if($C41="Seagrass",'Seagrass extent'!$D$4,if($C41="Salt marsh",'Salt marsh extent'!$D$4)))</f>
        <v/>
      </c>
      <c r="E41" s="101" t="inlineStr">
        <is>
          <t>Global Mangrove Watch dataset for mangrove protected extent</t>
        </is>
      </c>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row>
    <row r="42" ht="12.75" customHeight="1" s="198">
      <c r="A42" s="101" t="inlineStr">
        <is>
          <t>Eritrea</t>
        </is>
      </c>
      <c r="B42" s="62">
        <f t="array" ref="B42">INDEX(Countries!$D$2:$D$255, MATCH(A42, Countries!$B$2:$B$255, 0))
</f>
        <v/>
      </c>
      <c r="C42" s="89" t="inlineStr">
        <is>
          <t>Mangrove</t>
        </is>
      </c>
      <c r="D42" s="70">
        <f t="array" ref="D42">if($C42="Mangrove", index('Mangrove protected area'!$A$5:$AG1000,match($A42,'Mangrove protected area'!$A$5:$A1000,0),match('Mangrove protected area'!$C$4,'Mangrove protected area'!$A$5:$AG$5,0)),if($C42="Seagrass",'Seagrass extent'!$D$4,if($C42="Salt marsh",'Salt marsh extent'!$D$4)))</f>
        <v/>
      </c>
      <c r="E42" s="101" t="inlineStr">
        <is>
          <t>Global Mangrove Watch dataset for mangrove protected extent</t>
        </is>
      </c>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row>
    <row r="43" ht="12.75" customHeight="1" s="198">
      <c r="A43" s="101" t="inlineStr">
        <is>
          <t>Fiji</t>
        </is>
      </c>
      <c r="B43" s="62">
        <f t="array" ref="B43">INDEX(Countries!$D$2:$D$255, MATCH(A43, Countries!$B$2:$B$255, 0))
</f>
        <v/>
      </c>
      <c r="C43" s="89" t="inlineStr">
        <is>
          <t>Mangrove</t>
        </is>
      </c>
      <c r="D43" s="70">
        <f t="array" ref="D43">if($C43="Mangrove", index('Mangrove protected area'!$A$5:$AG1000,match($A43,'Mangrove protected area'!$A$5:$A1000,0),match('Mangrove protected area'!$C$4,'Mangrove protected area'!$A$5:$AG$5,0)),if($C43="Seagrass",'Seagrass extent'!$D$4,if($C43="Salt marsh",'Salt marsh extent'!$D$4)))</f>
        <v/>
      </c>
      <c r="E43" s="101" t="inlineStr">
        <is>
          <t>Global Mangrove Watch dataset for mangrove protected extent</t>
        </is>
      </c>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row>
    <row r="44" ht="12.75" customHeight="1" s="198">
      <c r="A44" s="101" t="inlineStr">
        <is>
          <t>French Guiana</t>
        </is>
      </c>
      <c r="B44" s="62">
        <f t="array" ref="B44">INDEX(Countries!$D$2:$D$255, MATCH(A44, Countries!$B$2:$B$255, 0))
</f>
        <v/>
      </c>
      <c r="C44" s="89" t="inlineStr">
        <is>
          <t>Mangrove</t>
        </is>
      </c>
      <c r="D44" s="70">
        <f t="array" ref="D44">if($C44="Mangrove", index('Mangrove protected area'!$A$5:$AG1000,match($A44,'Mangrove protected area'!$A$5:$A1000,0),match('Mangrove protected area'!$C$4,'Mangrove protected area'!$A$5:$AG$5,0)),if($C44="Seagrass",'Seagrass extent'!$D$4,if($C44="Salt marsh",'Salt marsh extent'!$D$4)))</f>
        <v/>
      </c>
      <c r="E44" s="101" t="inlineStr">
        <is>
          <t>Global Mangrove Watch dataset for mangrove protected extent</t>
        </is>
      </c>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row>
    <row r="45" ht="12.75" customHeight="1" s="198">
      <c r="A45" s="101" t="inlineStr">
        <is>
          <t>French Polynesia</t>
        </is>
      </c>
      <c r="B45" s="62">
        <f t="array" ref="B45">INDEX(Countries!$D$2:$D$255, MATCH(A45, Countries!$B$2:$B$255, 0))
</f>
        <v/>
      </c>
      <c r="C45" s="89" t="inlineStr">
        <is>
          <t>Mangrove</t>
        </is>
      </c>
      <c r="D45" s="70">
        <f t="array" ref="D45">if($C45="Mangrove", index('Mangrove protected area'!$A$5:$AG1000,match($A45,'Mangrove protected area'!$A$5:$A1000,0),match('Mangrove protected area'!$C$4,'Mangrove protected area'!$A$5:$AG$5,0)),if($C45="Seagrass",'Seagrass extent'!$D$4,if($C45="Salt marsh",'Salt marsh extent'!$D$4)))</f>
        <v/>
      </c>
      <c r="E45" s="101" t="inlineStr">
        <is>
          <t>Global Mangrove Watch dataset for mangrove protected extent</t>
        </is>
      </c>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row>
    <row r="46" ht="12.75" customHeight="1" s="198">
      <c r="A46" s="101" t="inlineStr">
        <is>
          <t>French Southern Territories</t>
        </is>
      </c>
      <c r="B46" s="62">
        <f t="array" ref="B46">INDEX(Countries!$D$2:$D$255, MATCH(A46, Countries!$B$2:$B$255, 0))
</f>
        <v/>
      </c>
      <c r="C46" s="89" t="inlineStr">
        <is>
          <t>Mangrove</t>
        </is>
      </c>
      <c r="D46" s="70">
        <f t="array" ref="D46">if($C46="Mangrove", index('Mangrove protected area'!$A$5:$AG1000,match($A46,'Mangrove protected area'!$A$5:$A1000,0),match('Mangrove protected area'!$C$4,'Mangrove protected area'!$A$5:$AG$5,0)),if($C46="Seagrass",'Seagrass extent'!$D$4,if($C46="Salt marsh",'Salt marsh extent'!$D$4)))</f>
        <v/>
      </c>
      <c r="E46" s="101" t="inlineStr">
        <is>
          <t>Global Mangrove Watch dataset for mangrove protected extent</t>
        </is>
      </c>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row>
    <row r="47" ht="12.75" customHeight="1" s="198">
      <c r="A47" s="101" t="inlineStr">
        <is>
          <t>Gabon</t>
        </is>
      </c>
      <c r="B47" s="62">
        <f t="array" ref="B47">INDEX(Countries!$D$2:$D$255, MATCH(A47, Countries!$B$2:$B$255, 0))
</f>
        <v/>
      </c>
      <c r="C47" s="89" t="inlineStr">
        <is>
          <t>Mangrove</t>
        </is>
      </c>
      <c r="D47" s="70">
        <f t="array" ref="D47">if($C47="Mangrove", index('Mangrove protected area'!$A$5:$AG1000,match($A47,'Mangrove protected area'!$A$5:$A1000,0),match('Mangrove protected area'!$C$4,'Mangrove protected area'!$A$5:$AG$5,0)),if($C47="Seagrass",'Seagrass extent'!$D$4,if($C47="Salt marsh",'Salt marsh extent'!$D$4)))</f>
        <v/>
      </c>
      <c r="E47" s="101" t="inlineStr">
        <is>
          <t>Global Mangrove Watch dataset for mangrove protected extent</t>
        </is>
      </c>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row>
    <row r="48" ht="12.75" customHeight="1" s="198">
      <c r="A48" s="101" t="inlineStr">
        <is>
          <t>Gambia</t>
        </is>
      </c>
      <c r="B48" s="62">
        <f t="array" ref="B48">INDEX(Countries!$D$2:$D$255, MATCH(A48, Countries!$B$2:$B$255, 0))
</f>
        <v/>
      </c>
      <c r="C48" s="89" t="inlineStr">
        <is>
          <t>Mangrove</t>
        </is>
      </c>
      <c r="D48" s="70">
        <f t="array" ref="D48">if($C48="Mangrove", index('Mangrove protected area'!$A$5:$AG1000,match($A48,'Mangrove protected area'!$A$5:$A1000,0),match('Mangrove protected area'!$C$4,'Mangrove protected area'!$A$5:$AG$5,0)),if($C48="Seagrass",'Seagrass extent'!$D$4,if($C48="Salt marsh",'Salt marsh extent'!$D$4)))</f>
        <v/>
      </c>
      <c r="E48" s="101" t="inlineStr">
        <is>
          <t>Global Mangrove Watch dataset for mangrove protected extent</t>
        </is>
      </c>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row>
    <row r="49" ht="12.75" customHeight="1" s="198">
      <c r="A49" s="101" t="inlineStr">
        <is>
          <t>Ghana</t>
        </is>
      </c>
      <c r="B49" s="62">
        <f t="array" ref="B49">INDEX(Countries!$D$2:$D$255, MATCH(A49, Countries!$B$2:$B$255, 0))
</f>
        <v/>
      </c>
      <c r="C49" s="89" t="inlineStr">
        <is>
          <t>Mangrove</t>
        </is>
      </c>
      <c r="D49" s="70">
        <f t="array" ref="D49">if($C49="Mangrove", index('Mangrove protected area'!$A$5:$AG1000,match($A49,'Mangrove protected area'!$A$5:$A1000,0),match('Mangrove protected area'!$C$4,'Mangrove protected area'!$A$5:$AG$5,0)),if($C49="Seagrass",'Seagrass extent'!$D$4,if($C49="Salt marsh",'Salt marsh extent'!$D$4)))</f>
        <v/>
      </c>
      <c r="E49" s="101" t="inlineStr">
        <is>
          <t>Global Mangrove Watch dataset for mangrove protected extent</t>
        </is>
      </c>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row>
    <row r="50" ht="12.75" customHeight="1" s="198">
      <c r="A50" s="101" t="inlineStr">
        <is>
          <t>Grenada</t>
        </is>
      </c>
      <c r="B50" s="62">
        <f t="array" ref="B50">INDEX(Countries!$D$2:$D$255, MATCH(A50, Countries!$B$2:$B$255, 0))
</f>
        <v/>
      </c>
      <c r="C50" s="89" t="inlineStr">
        <is>
          <t>Mangrove</t>
        </is>
      </c>
      <c r="D50" s="70">
        <f t="array" ref="D50">if($C50="Mangrove", index('Mangrove protected area'!$A$5:$AG1000,match($A50,'Mangrove protected area'!$A$5:$A1000,0),match('Mangrove protected area'!$C$4,'Mangrove protected area'!$A$5:$AG$5,0)),if($C50="Seagrass",'Seagrass extent'!$D$4,if($C50="Salt marsh",'Salt marsh extent'!$D$4)))</f>
        <v/>
      </c>
      <c r="E50" s="101" t="inlineStr">
        <is>
          <t>Global Mangrove Watch dataset for mangrove protected extent</t>
        </is>
      </c>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row>
    <row r="51" ht="12.75" customHeight="1" s="198">
      <c r="A51" s="101" t="inlineStr">
        <is>
          <t>Guadeloupe</t>
        </is>
      </c>
      <c r="B51" s="62">
        <f t="array" ref="B51">INDEX(Countries!$D$2:$D$255, MATCH(A51, Countries!$B$2:$B$255, 0))
</f>
        <v/>
      </c>
      <c r="C51" s="89" t="inlineStr">
        <is>
          <t>Mangrove</t>
        </is>
      </c>
      <c r="D51" s="70">
        <f t="array" ref="D51">if($C51="Mangrove", index('Mangrove protected area'!$A$5:$AG1000,match($A51,'Mangrove protected area'!$A$5:$A1000,0),match('Mangrove protected area'!$C$4,'Mangrove protected area'!$A$5:$AG$5,0)),if($C51="Seagrass",'Seagrass extent'!$D$4,if($C51="Salt marsh",'Salt marsh extent'!$D$4)))</f>
        <v/>
      </c>
      <c r="E51" s="101" t="inlineStr">
        <is>
          <t>Global Mangrove Watch dataset for mangrove protected extent</t>
        </is>
      </c>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row>
    <row r="52" ht="12.75" customHeight="1" s="198">
      <c r="A52" s="101" t="inlineStr">
        <is>
          <t>Guam</t>
        </is>
      </c>
      <c r="B52" s="62">
        <f t="array" ref="B52">INDEX(Countries!$D$2:$D$255, MATCH(A52, Countries!$B$2:$B$255, 0))
</f>
        <v/>
      </c>
      <c r="C52" s="89" t="inlineStr">
        <is>
          <t>Mangrove</t>
        </is>
      </c>
      <c r="D52" s="70">
        <f t="array" ref="D52">if($C52="Mangrove", index('Mangrove protected area'!$A$5:$AG1000,match($A52,'Mangrove protected area'!$A$5:$A1000,0),match('Mangrove protected area'!$C$4,'Mangrove protected area'!$A$5:$AG$5,0)),if($C52="Seagrass",'Seagrass extent'!$D$4,if($C52="Salt marsh",'Salt marsh extent'!$D$4)))</f>
        <v/>
      </c>
      <c r="E52" s="101" t="inlineStr">
        <is>
          <t>Global Mangrove Watch dataset for mangrove protected extent</t>
        </is>
      </c>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row>
    <row r="53" ht="12.75" customHeight="1" s="198">
      <c r="A53" s="101" t="inlineStr">
        <is>
          <t>Guatemala</t>
        </is>
      </c>
      <c r="B53" s="62">
        <f t="array" ref="B53">INDEX(Countries!$D$2:$D$255, MATCH(A53, Countries!$B$2:$B$255, 0))
</f>
        <v/>
      </c>
      <c r="C53" s="89" t="inlineStr">
        <is>
          <t>Mangrove</t>
        </is>
      </c>
      <c r="D53" s="70">
        <f t="array" ref="D53">if($C53="Mangrove", index('Mangrove protected area'!$A$5:$AG1000,match($A53,'Mangrove protected area'!$A$5:$A1000,0),match('Mangrove protected area'!$C$4,'Mangrove protected area'!$A$5:$AG$5,0)),if($C53="Seagrass",'Seagrass extent'!$D$4,if($C53="Salt marsh",'Salt marsh extent'!$D$4)))</f>
        <v/>
      </c>
      <c r="E53" s="101" t="inlineStr">
        <is>
          <t>Global Mangrove Watch dataset for mangrove protected extent</t>
        </is>
      </c>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row>
    <row r="54" ht="12.75" customHeight="1" s="198">
      <c r="A54" s="101" t="inlineStr">
        <is>
          <t>Guinea</t>
        </is>
      </c>
      <c r="B54" s="62">
        <f t="array" ref="B54">INDEX(Countries!$D$2:$D$255, MATCH(A54, Countries!$B$2:$B$255, 0))
</f>
        <v/>
      </c>
      <c r="C54" s="89" t="inlineStr">
        <is>
          <t>Mangrove</t>
        </is>
      </c>
      <c r="D54" s="70">
        <f t="array" ref="D54">if($C54="Mangrove", index('Mangrove protected area'!$A$5:$AG1000,match($A54,'Mangrove protected area'!$A$5:$A1000,0),match('Mangrove protected area'!$C$4,'Mangrove protected area'!$A$5:$AG$5,0)),if($C54="Seagrass",'Seagrass extent'!$D$4,if($C54="Salt marsh",'Salt marsh extent'!$D$4)))</f>
        <v/>
      </c>
      <c r="E54" s="101" t="inlineStr">
        <is>
          <t>Global Mangrove Watch dataset for mangrove protected extent</t>
        </is>
      </c>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row>
    <row r="55" ht="12.75" customHeight="1" s="198">
      <c r="A55" s="101" t="inlineStr">
        <is>
          <t>Guinea-Bissau</t>
        </is>
      </c>
      <c r="B55" s="62">
        <f t="array" ref="B55">INDEX(Countries!$D$2:$D$255, MATCH(A55, Countries!$B$2:$B$255, 0))
</f>
        <v/>
      </c>
      <c r="C55" s="89" t="inlineStr">
        <is>
          <t>Mangrove</t>
        </is>
      </c>
      <c r="D55" s="70">
        <f t="array" ref="D55">if($C55="Mangrove", index('Mangrove protected area'!$A$5:$AG1000,match($A55,'Mangrove protected area'!$A$5:$A1000,0),match('Mangrove protected area'!$C$4,'Mangrove protected area'!$A$5:$AG$5,0)),if($C55="Seagrass",'Seagrass extent'!$D$4,if($C55="Salt marsh",'Salt marsh extent'!$D$4)))</f>
        <v/>
      </c>
      <c r="E55" s="101" t="inlineStr">
        <is>
          <t>Global Mangrove Watch dataset for mangrove protected extent</t>
        </is>
      </c>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row>
    <row r="56" ht="12.75" customHeight="1" s="198">
      <c r="A56" s="101" t="inlineStr">
        <is>
          <t>Guyana</t>
        </is>
      </c>
      <c r="B56" s="62">
        <f t="array" ref="B56">INDEX(Countries!$D$2:$D$255, MATCH(A56, Countries!$B$2:$B$255, 0))
</f>
        <v/>
      </c>
      <c r="C56" s="89" t="inlineStr">
        <is>
          <t>Mangrove</t>
        </is>
      </c>
      <c r="D56" s="70">
        <f t="array" ref="D56">if($C56="Mangrove", index('Mangrove protected area'!$A$5:$AG1000,match($A56,'Mangrove protected area'!$A$5:$A1000,0),match('Mangrove protected area'!$C$4,'Mangrove protected area'!$A$5:$AG$5,0)),if($C56="Seagrass",'Seagrass extent'!$D$4,if($C56="Salt marsh",'Salt marsh extent'!$D$4)))</f>
        <v/>
      </c>
      <c r="E56" s="101" t="inlineStr">
        <is>
          <t>Global Mangrove Watch dataset for mangrove protected extent</t>
        </is>
      </c>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row>
    <row r="57" ht="12.75" customHeight="1" s="198">
      <c r="A57" s="101" t="inlineStr">
        <is>
          <t>Haiti</t>
        </is>
      </c>
      <c r="B57" s="62">
        <f t="array" ref="B57">INDEX(Countries!$D$2:$D$255, MATCH(A57, Countries!$B$2:$B$255, 0))
</f>
        <v/>
      </c>
      <c r="C57" s="89" t="inlineStr">
        <is>
          <t>Mangrove</t>
        </is>
      </c>
      <c r="D57" s="70">
        <f t="array" ref="D57">if($C57="Mangrove", index('Mangrove protected area'!$A$5:$AG1000,match($A57,'Mangrove protected area'!$A$5:$A1000,0),match('Mangrove protected area'!$C$4,'Mangrove protected area'!$A$5:$AG$5,0)),if($C57="Seagrass",'Seagrass extent'!$D$4,if($C57="Salt marsh",'Salt marsh extent'!$D$4)))</f>
        <v/>
      </c>
      <c r="E57" s="101" t="inlineStr">
        <is>
          <t>Global Mangrove Watch dataset for mangrove protected extent</t>
        </is>
      </c>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row>
    <row r="58" ht="12.75" customHeight="1" s="198">
      <c r="A58" s="101" t="inlineStr">
        <is>
          <t>Honduras</t>
        </is>
      </c>
      <c r="B58" s="62">
        <f t="array" ref="B58">INDEX(Countries!$D$2:$D$255, MATCH(A58, Countries!$B$2:$B$255, 0))
</f>
        <v/>
      </c>
      <c r="C58" s="89" t="inlineStr">
        <is>
          <t>Mangrove</t>
        </is>
      </c>
      <c r="D58" s="70">
        <f t="array" ref="D58">if($C58="Mangrove", index('Mangrove protected area'!$A$5:$AG1000,match($A58,'Mangrove protected area'!$A$5:$A1000,0),match('Mangrove protected area'!$C$4,'Mangrove protected area'!$A$5:$AG$5,0)),if($C58="Seagrass",'Seagrass extent'!$D$4,if($C58="Salt marsh",'Salt marsh extent'!$D$4)))</f>
        <v/>
      </c>
      <c r="E58" s="101" t="inlineStr">
        <is>
          <t>Global Mangrove Watch dataset for mangrove protected extent</t>
        </is>
      </c>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c r="Y58" s="197" t="n"/>
    </row>
    <row r="59" ht="12.75" customHeight="1" s="198">
      <c r="A59" s="101" t="inlineStr">
        <is>
          <t>Iran (Islamic Republic of)</t>
        </is>
      </c>
      <c r="B59" s="62">
        <f t="array" ref="B59">INDEX(Countries!$D$2:$D$255, MATCH(A59, Countries!$B$2:$B$255, 0))
</f>
        <v/>
      </c>
      <c r="C59" s="89" t="inlineStr">
        <is>
          <t>Mangrove</t>
        </is>
      </c>
      <c r="D59" s="70">
        <f t="array" ref="D59">if($C59="Mangrove", index('Mangrove protected area'!$A$5:$AG1000,match($A59,'Mangrove protected area'!$A$5:$A1000,0),match('Mangrove protected area'!$C$4,'Mangrove protected area'!$A$5:$AG$5,0)),if($C59="Seagrass",'Seagrass extent'!$D$4,if($C59="Salt marsh",'Salt marsh extent'!$D$4)))</f>
        <v/>
      </c>
      <c r="E59" s="101" t="inlineStr">
        <is>
          <t>Global Mangrove Watch dataset for mangrove protected extent</t>
        </is>
      </c>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row>
    <row r="60" ht="12.75" customHeight="1" s="198">
      <c r="A60" s="101" t="inlineStr">
        <is>
          <t>Jamaica</t>
        </is>
      </c>
      <c r="B60" s="62">
        <f t="array" ref="B60">INDEX(Countries!$D$2:$D$255, MATCH(A60, Countries!$B$2:$B$255, 0))
</f>
        <v/>
      </c>
      <c r="C60" s="89" t="inlineStr">
        <is>
          <t>Mangrove</t>
        </is>
      </c>
      <c r="D60" s="70">
        <f t="array" ref="D60">if($C60="Mangrove", index('Mangrove protected area'!$A$5:$AG1000,match($A60,'Mangrove protected area'!$A$5:$A1000,0),match('Mangrove protected area'!$C$4,'Mangrove protected area'!$A$5:$AG$5,0)),if($C60="Seagrass",'Seagrass extent'!$D$4,if($C60="Salt marsh",'Salt marsh extent'!$D$4)))</f>
        <v/>
      </c>
      <c r="E60" s="101" t="inlineStr">
        <is>
          <t>Global Mangrove Watch dataset for mangrove protected extent</t>
        </is>
      </c>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row>
    <row r="61" ht="12.75" customHeight="1" s="198">
      <c r="A61" s="101" t="inlineStr">
        <is>
          <t>Japan</t>
        </is>
      </c>
      <c r="B61" s="62">
        <f t="array" ref="B61">INDEX(Countries!$D$2:$D$255, MATCH(A61, Countries!$B$2:$B$255, 0))
</f>
        <v/>
      </c>
      <c r="C61" s="89" t="inlineStr">
        <is>
          <t>Mangrove</t>
        </is>
      </c>
      <c r="D61" s="70">
        <f t="array" ref="D61">if($C61="Mangrove", index('Mangrove protected area'!$A$5:$AG1000,match($A61,'Mangrove protected area'!$A$5:$A1000,0),match('Mangrove protected area'!$C$4,'Mangrove protected area'!$A$5:$AG$5,0)),if($C61="Seagrass",'Seagrass extent'!$D$4,if($C61="Salt marsh",'Salt marsh extent'!$D$4)))</f>
        <v/>
      </c>
      <c r="E61" s="101" t="inlineStr">
        <is>
          <t>Global Mangrove Watch dataset for mangrove protected extent</t>
        </is>
      </c>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row>
    <row r="62" ht="12.75" customHeight="1" s="198">
      <c r="A62" s="101" t="inlineStr">
        <is>
          <t>Kiribati</t>
        </is>
      </c>
      <c r="B62" s="62">
        <f t="array" ref="B62">INDEX(Countries!$D$2:$D$255, MATCH(A62, Countries!$B$2:$B$255, 0))
</f>
        <v/>
      </c>
      <c r="C62" s="89" t="inlineStr">
        <is>
          <t>Mangrove</t>
        </is>
      </c>
      <c r="D62" s="70">
        <f t="array" ref="D62">if($C62="Mangrove", index('Mangrove protected area'!$A$5:$AG1000,match($A62,'Mangrove protected area'!$A$5:$A1000,0),match('Mangrove protected area'!$C$4,'Mangrove protected area'!$A$5:$AG$5,0)),if($C62="Seagrass",'Seagrass extent'!$D$4,if($C62="Salt marsh",'Salt marsh extent'!$D$4)))</f>
        <v/>
      </c>
      <c r="E62" s="101" t="inlineStr">
        <is>
          <t>Global Mangrove Watch dataset for mangrove protected extent</t>
        </is>
      </c>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row>
    <row r="63" ht="12.75" customHeight="1" s="198">
      <c r="A63" s="101" t="inlineStr">
        <is>
          <t>Liberia</t>
        </is>
      </c>
      <c r="B63" s="62">
        <f t="array" ref="B63">INDEX(Countries!$D$2:$D$255, MATCH(A63, Countries!$B$2:$B$255, 0))
</f>
        <v/>
      </c>
      <c r="C63" s="89" t="inlineStr">
        <is>
          <t>Mangrove</t>
        </is>
      </c>
      <c r="D63" s="70">
        <f t="array" ref="D63">if($C63="Mangrove", index('Mangrove protected area'!$A$5:$AG1000,match($A63,'Mangrove protected area'!$A$5:$A1000,0),match('Mangrove protected area'!$C$4,'Mangrove protected area'!$A$5:$AG$5,0)),if($C63="Seagrass",'Seagrass extent'!$D$4,if($C63="Salt marsh",'Salt marsh extent'!$D$4)))</f>
        <v/>
      </c>
      <c r="E63" s="101" t="inlineStr">
        <is>
          <t>Global Mangrove Watch dataset for mangrove protected extent</t>
        </is>
      </c>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row>
    <row r="64" ht="12.75" customHeight="1" s="198">
      <c r="A64" s="101" t="inlineStr">
        <is>
          <t>Madagascar</t>
        </is>
      </c>
      <c r="B64" s="62">
        <f t="array" ref="B64">INDEX(Countries!$D$2:$D$255, MATCH(A64, Countries!$B$2:$B$255, 0))
</f>
        <v/>
      </c>
      <c r="C64" s="89" t="inlineStr">
        <is>
          <t>Mangrove</t>
        </is>
      </c>
      <c r="D64" s="70">
        <f t="array" ref="D64">if($C64="Mangrove", index('Mangrove protected area'!$A$5:$AG1000,match($A64,'Mangrove protected area'!$A$5:$A1000,0),match('Mangrove protected area'!$C$4,'Mangrove protected area'!$A$5:$AG$5,0)),if($C64="Seagrass",'Seagrass extent'!$D$4,if($C64="Salt marsh",'Salt marsh extent'!$D$4)))</f>
        <v/>
      </c>
      <c r="E64" s="101" t="inlineStr">
        <is>
          <t>Global Mangrove Watch dataset for mangrove protected extent</t>
        </is>
      </c>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row>
    <row r="65" ht="12.75" customHeight="1" s="198">
      <c r="A65" s="101" t="inlineStr">
        <is>
          <t>Malaysia</t>
        </is>
      </c>
      <c r="B65" s="62">
        <f t="array" ref="B65">INDEX(Countries!$D$2:$D$255, MATCH(A65, Countries!$B$2:$B$255, 0))
</f>
        <v/>
      </c>
      <c r="C65" s="89" t="inlineStr">
        <is>
          <t>Mangrove</t>
        </is>
      </c>
      <c r="D65" s="70">
        <f t="array" ref="D65">if($C65="Mangrove", index('Mangrove protected area'!$A$5:$AG1000,match($A65,'Mangrove protected area'!$A$5:$A1000,0),match('Mangrove protected area'!$C$4,'Mangrove protected area'!$A$5:$AG$5,0)),if($C65="Seagrass",'Seagrass extent'!$D$4,if($C65="Salt marsh",'Salt marsh extent'!$D$4)))</f>
        <v/>
      </c>
      <c r="E65" s="101" t="inlineStr">
        <is>
          <t>Global Mangrove Watch dataset for mangrove protected extent</t>
        </is>
      </c>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row>
    <row r="66" ht="12.75" customHeight="1" s="198">
      <c r="A66" s="101" t="inlineStr">
        <is>
          <t>Maldives</t>
        </is>
      </c>
      <c r="B66" s="62">
        <f t="array" ref="B66">INDEX(Countries!$D$2:$D$255, MATCH(A66, Countries!$B$2:$B$255, 0))
</f>
        <v/>
      </c>
      <c r="C66" s="89" t="inlineStr">
        <is>
          <t>Mangrove</t>
        </is>
      </c>
      <c r="D66" s="70">
        <f t="array" ref="D66">if($C66="Mangrove", index('Mangrove protected area'!$A$5:$AG1000,match($A66,'Mangrove protected area'!$A$5:$A1000,0),match('Mangrove protected area'!$C$4,'Mangrove protected area'!$A$5:$AG$5,0)),if($C66="Seagrass",'Seagrass extent'!$D$4,if($C66="Salt marsh",'Salt marsh extent'!$D$4)))</f>
        <v/>
      </c>
      <c r="E66" s="101" t="inlineStr">
        <is>
          <t>Global Mangrove Watch dataset for mangrove protected extent</t>
        </is>
      </c>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row>
    <row r="67" ht="12.75" customHeight="1" s="198">
      <c r="A67" s="101" t="inlineStr">
        <is>
          <t>Marshall Islands</t>
        </is>
      </c>
      <c r="B67" s="62">
        <f t="array" ref="B67">INDEX(Countries!$D$2:$D$255, MATCH(A67, Countries!$B$2:$B$255, 0))
</f>
        <v/>
      </c>
      <c r="C67" s="89" t="inlineStr">
        <is>
          <t>Mangrove</t>
        </is>
      </c>
      <c r="D67" s="70">
        <f t="array" ref="D67">if($C67="Mangrove", index('Mangrove protected area'!$A$5:$AG1000,match($A67,'Mangrove protected area'!$A$5:$A1000,0),match('Mangrove protected area'!$C$4,'Mangrove protected area'!$A$5:$AG$5,0)),if($C67="Seagrass",'Seagrass extent'!$D$4,if($C67="Salt marsh",'Salt marsh extent'!$D$4)))</f>
        <v/>
      </c>
      <c r="E67" s="101" t="inlineStr">
        <is>
          <t>Global Mangrove Watch dataset for mangrove protected extent</t>
        </is>
      </c>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row>
    <row r="68" ht="12.75" customHeight="1" s="198">
      <c r="A68" s="101" t="inlineStr">
        <is>
          <t>Martinique</t>
        </is>
      </c>
      <c r="B68" s="62">
        <f t="array" ref="B68">INDEX(Countries!$D$2:$D$255, MATCH(A68, Countries!$B$2:$B$255, 0))
</f>
        <v/>
      </c>
      <c r="C68" s="89" t="inlineStr">
        <is>
          <t>Mangrove</t>
        </is>
      </c>
      <c r="D68" s="70">
        <f t="array" ref="D68">if($C68="Mangrove", index('Mangrove protected area'!$A$5:$AG1000,match($A68,'Mangrove protected area'!$A$5:$A1000,0),match('Mangrove protected area'!$C$4,'Mangrove protected area'!$A$5:$AG$5,0)),if($C68="Seagrass",'Seagrass extent'!$D$4,if($C68="Salt marsh",'Salt marsh extent'!$D$4)))</f>
        <v/>
      </c>
      <c r="E68" s="101" t="inlineStr">
        <is>
          <t>Global Mangrove Watch dataset for mangrove protected extent</t>
        </is>
      </c>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row>
    <row r="69" ht="12.75" customHeight="1" s="198">
      <c r="A69" s="101" t="inlineStr">
        <is>
          <t>Mauritania</t>
        </is>
      </c>
      <c r="B69" s="62">
        <f t="array" ref="B69">INDEX(Countries!$D$2:$D$255, MATCH(A69, Countries!$B$2:$B$255, 0))
</f>
        <v/>
      </c>
      <c r="C69" s="89" t="inlineStr">
        <is>
          <t>Mangrove</t>
        </is>
      </c>
      <c r="D69" s="70">
        <f t="array" ref="D69">if($C69="Mangrove", index('Mangrove protected area'!$A$5:$AG1000,match($A69,'Mangrove protected area'!$A$5:$A1000,0),match('Mangrove protected area'!$C$4,'Mangrove protected area'!$A$5:$AG$5,0)),if($C69="Seagrass",'Seagrass extent'!$D$4,if($C69="Salt marsh",'Salt marsh extent'!$D$4)))</f>
        <v/>
      </c>
      <c r="E69" s="101" t="inlineStr">
        <is>
          <t>Global Mangrove Watch dataset for mangrove protected extent</t>
        </is>
      </c>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row>
    <row r="70" ht="12.75" customHeight="1" s="198">
      <c r="A70" s="101" t="inlineStr">
        <is>
          <t>Mauritius</t>
        </is>
      </c>
      <c r="B70" s="62">
        <f t="array" ref="B70">INDEX(Countries!$D$2:$D$255, MATCH(A70, Countries!$B$2:$B$255, 0))
</f>
        <v/>
      </c>
      <c r="C70" s="89" t="inlineStr">
        <is>
          <t>Mangrove</t>
        </is>
      </c>
      <c r="D70" s="70">
        <f t="array" ref="D70">if($C70="Mangrove", index('Mangrove protected area'!$A$5:$AG1000,match($A70,'Mangrove protected area'!$A$5:$A1000,0),match('Mangrove protected area'!$C$4,'Mangrove protected area'!$A$5:$AG$5,0)),if($C70="Seagrass",'Seagrass extent'!$D$4,if($C70="Salt marsh",'Salt marsh extent'!$D$4)))</f>
        <v/>
      </c>
      <c r="E70" s="101" t="inlineStr">
        <is>
          <t>Global Mangrove Watch dataset for mangrove protected extent</t>
        </is>
      </c>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row>
    <row r="71" ht="12.75" customHeight="1" s="198">
      <c r="A71" s="101" t="inlineStr">
        <is>
          <t>Mayotte</t>
        </is>
      </c>
      <c r="B71" s="62">
        <f t="array" ref="B71">INDEX(Countries!$D$2:$D$255, MATCH(A71, Countries!$B$2:$B$255, 0))
</f>
        <v/>
      </c>
      <c r="C71" s="89" t="inlineStr">
        <is>
          <t>Mangrove</t>
        </is>
      </c>
      <c r="D71" s="70">
        <f t="array" ref="D71">if($C71="Mangrove", index('Mangrove protected area'!$A$5:$AG1000,match($A71,'Mangrove protected area'!$A$5:$A1000,0),match('Mangrove protected area'!$C$4,'Mangrove protected area'!$A$5:$AG$5,0)),if($C71="Seagrass",'Seagrass extent'!$D$4,if($C71="Salt marsh",'Salt marsh extent'!$D$4)))</f>
        <v/>
      </c>
      <c r="E71" s="101" t="inlineStr">
        <is>
          <t>Global Mangrove Watch dataset for mangrove protected extent</t>
        </is>
      </c>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row>
    <row r="72" ht="12.75" customHeight="1" s="198">
      <c r="A72" s="101" t="inlineStr">
        <is>
          <t>Micronesia (Federated States of)</t>
        </is>
      </c>
      <c r="B72" s="62">
        <f t="array" ref="B72">INDEX(Countries!$D$2:$D$255, MATCH(A72, Countries!$B$2:$B$255, 0))
</f>
        <v/>
      </c>
      <c r="C72" s="89" t="inlineStr">
        <is>
          <t>Mangrove</t>
        </is>
      </c>
      <c r="D72" s="70">
        <f t="array" ref="D72">if($C72="Mangrove", index('Mangrove protected area'!$A$5:$AG1000,match($A72,'Mangrove protected area'!$A$5:$A1000,0),match('Mangrove protected area'!$C$4,'Mangrove protected area'!$A$5:$AG$5,0)),if($C72="Seagrass",'Seagrass extent'!$D$4,if($C72="Salt marsh",'Salt marsh extent'!$D$4)))</f>
        <v/>
      </c>
      <c r="E72" s="101" t="inlineStr">
        <is>
          <t>Global Mangrove Watch dataset for mangrove protected extent</t>
        </is>
      </c>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row>
    <row r="73" ht="12.75" customHeight="1" s="198">
      <c r="A73" s="101" t="inlineStr">
        <is>
          <t>Mozambique</t>
        </is>
      </c>
      <c r="B73" s="62">
        <f t="array" ref="B73">INDEX(Countries!$D$2:$D$255, MATCH(A73, Countries!$B$2:$B$255, 0))
</f>
        <v/>
      </c>
      <c r="C73" s="89" t="inlineStr">
        <is>
          <t>Mangrove</t>
        </is>
      </c>
      <c r="D73" s="70">
        <f t="array" ref="D73">if($C73="Mangrove", index('Mangrove protected area'!$A$5:$AG1000,match($A73,'Mangrove protected area'!$A$5:$A1000,0),match('Mangrove protected area'!$C$4,'Mangrove protected area'!$A$5:$AG$5,0)),if($C73="Seagrass",'Seagrass extent'!$D$4,if($C73="Salt marsh",'Salt marsh extent'!$D$4)))</f>
        <v/>
      </c>
      <c r="E73" s="101" t="inlineStr">
        <is>
          <t>Global Mangrove Watch dataset for mangrove protected extent</t>
        </is>
      </c>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row>
    <row r="74" ht="12.75" customHeight="1" s="198">
      <c r="A74" s="101" t="inlineStr">
        <is>
          <t>Myanmar</t>
        </is>
      </c>
      <c r="B74" s="62">
        <f t="array" ref="B74">INDEX(Countries!$D$2:$D$255, MATCH(A74, Countries!$B$2:$B$255, 0))
</f>
        <v/>
      </c>
      <c r="C74" s="89" t="inlineStr">
        <is>
          <t>Mangrove</t>
        </is>
      </c>
      <c r="D74" s="70">
        <f t="array" ref="D74">if($C74="Mangrove", index('Mangrove protected area'!$A$5:$AG1000,match($A74,'Mangrove protected area'!$A$5:$A1000,0),match('Mangrove protected area'!$C$4,'Mangrove protected area'!$A$5:$AG$5,0)),if($C74="Seagrass",'Seagrass extent'!$D$4,if($C74="Salt marsh",'Salt marsh extent'!$D$4)))</f>
        <v/>
      </c>
      <c r="E74" s="101" t="inlineStr">
        <is>
          <t>Global Mangrove Watch dataset for mangrove protected extent</t>
        </is>
      </c>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row>
    <row r="75" ht="12.75" customHeight="1" s="198">
      <c r="A75" s="101" t="inlineStr">
        <is>
          <t>New Caledonia</t>
        </is>
      </c>
      <c r="B75" s="62">
        <f t="array" ref="B75">INDEX(Countries!$D$2:$D$255, MATCH(A75, Countries!$B$2:$B$255, 0))
</f>
        <v/>
      </c>
      <c r="C75" s="89" t="inlineStr">
        <is>
          <t>Mangrove</t>
        </is>
      </c>
      <c r="D75" s="70">
        <f t="array" ref="D75">if($C75="Mangrove", index('Mangrove protected area'!$A$5:$AG1000,match($A75,'Mangrove protected area'!$A$5:$A1000,0),match('Mangrove protected area'!$C$4,'Mangrove protected area'!$A$5:$AG$5,0)),if($C75="Seagrass",'Seagrass extent'!$D$4,if($C75="Salt marsh",'Salt marsh extent'!$D$4)))</f>
        <v/>
      </c>
      <c r="E75" s="101" t="inlineStr">
        <is>
          <t>Global Mangrove Watch dataset for mangrove protected extent</t>
        </is>
      </c>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row>
    <row r="76" ht="12.75" customHeight="1" s="198">
      <c r="A76" s="101" t="inlineStr">
        <is>
          <t>New Zealand</t>
        </is>
      </c>
      <c r="B76" s="62">
        <f t="array" ref="B76">INDEX(Countries!$D$2:$D$255, MATCH(A76, Countries!$B$2:$B$255, 0))
</f>
        <v/>
      </c>
      <c r="C76" s="89" t="inlineStr">
        <is>
          <t>Mangrove</t>
        </is>
      </c>
      <c r="D76" s="70">
        <f t="array" ref="D76">if($C76="Mangrove", index('Mangrove protected area'!$A$5:$AG1000,match($A76,'Mangrove protected area'!$A$5:$A1000,0),match('Mangrove protected area'!$C$4,'Mangrove protected area'!$A$5:$AG$5,0)),if($C76="Seagrass",'Seagrass extent'!$D$4,if($C76="Salt marsh",'Salt marsh extent'!$D$4)))</f>
        <v/>
      </c>
      <c r="E76" s="101" t="inlineStr">
        <is>
          <t>Global Mangrove Watch dataset for mangrove protected extent</t>
        </is>
      </c>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row>
    <row r="77" ht="12.75" customHeight="1" s="198">
      <c r="A77" s="101" t="inlineStr">
        <is>
          <t>Nicaragua</t>
        </is>
      </c>
      <c r="B77" s="62">
        <f t="array" ref="B77">INDEX(Countries!$D$2:$D$255, MATCH(A77, Countries!$B$2:$B$255, 0))
</f>
        <v/>
      </c>
      <c r="C77" s="89" t="inlineStr">
        <is>
          <t>Mangrove</t>
        </is>
      </c>
      <c r="D77" s="70">
        <f t="array" ref="D77">if($C77="Mangrove", index('Mangrove protected area'!$A$5:$AG1000,match($A77,'Mangrove protected area'!$A$5:$A1000,0),match('Mangrove protected area'!$C$4,'Mangrove protected area'!$A$5:$AG$5,0)),if($C77="Seagrass",'Seagrass extent'!$D$4,if($C77="Salt marsh",'Salt marsh extent'!$D$4)))</f>
        <v/>
      </c>
      <c r="E77" s="101" t="inlineStr">
        <is>
          <t>Global Mangrove Watch dataset for mangrove protected extent</t>
        </is>
      </c>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row>
    <row r="78" ht="12.75" customHeight="1" s="198">
      <c r="A78" s="101" t="inlineStr">
        <is>
          <t>Nigeria</t>
        </is>
      </c>
      <c r="B78" s="62">
        <f t="array" ref="B78">INDEX(Countries!$D$2:$D$255, MATCH(A78, Countries!$B$2:$B$255, 0))
</f>
        <v/>
      </c>
      <c r="C78" s="89" t="inlineStr">
        <is>
          <t>Mangrove</t>
        </is>
      </c>
      <c r="D78" s="70">
        <f t="array" ref="D78">if($C78="Mangrove", index('Mangrove protected area'!$A$5:$AG1000,match($A78,'Mangrove protected area'!$A$5:$A1000,0),match('Mangrove protected area'!$C$4,'Mangrove protected area'!$A$5:$AG$5,0)),if($C78="Seagrass",'Seagrass extent'!$D$4,if($C78="Salt marsh",'Salt marsh extent'!$D$4)))</f>
        <v/>
      </c>
      <c r="E78" s="101" t="inlineStr">
        <is>
          <t>Global Mangrove Watch dataset for mangrove protected extent</t>
        </is>
      </c>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row>
    <row r="79" ht="12.75" customHeight="1" s="198">
      <c r="A79" s="101" t="inlineStr">
        <is>
          <t>Oman</t>
        </is>
      </c>
      <c r="B79" s="62">
        <f t="array" ref="B79">INDEX(Countries!$D$2:$D$255, MATCH(A79, Countries!$B$2:$B$255, 0))
</f>
        <v/>
      </c>
      <c r="C79" s="89" t="inlineStr">
        <is>
          <t>Mangrove</t>
        </is>
      </c>
      <c r="D79" s="70">
        <f t="array" ref="D79">if($C79="Mangrove", index('Mangrove protected area'!$A$5:$AG1000,match($A79,'Mangrove protected area'!$A$5:$A1000,0),match('Mangrove protected area'!$C$4,'Mangrove protected area'!$A$5:$AG$5,0)),if($C79="Seagrass",'Seagrass extent'!$D$4,if($C79="Salt marsh",'Salt marsh extent'!$D$4)))</f>
        <v/>
      </c>
      <c r="E79" s="101" t="inlineStr">
        <is>
          <t>Global Mangrove Watch dataset for mangrove protected extent</t>
        </is>
      </c>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row>
    <row r="80" ht="12.75" customHeight="1" s="198">
      <c r="A80" s="101" t="inlineStr">
        <is>
          <t>Pakistan</t>
        </is>
      </c>
      <c r="B80" s="62">
        <f t="array" ref="B80">INDEX(Countries!$D$2:$D$255, MATCH(A80, Countries!$B$2:$B$255, 0))
</f>
        <v/>
      </c>
      <c r="C80" s="89" t="inlineStr">
        <is>
          <t>Mangrove</t>
        </is>
      </c>
      <c r="D80" s="70">
        <f t="array" ref="D80">if($C80="Mangrove", index('Mangrove protected area'!$A$5:$AG1000,match($A80,'Mangrove protected area'!$A$5:$A1000,0),match('Mangrove protected area'!$C$4,'Mangrove protected area'!$A$5:$AG$5,0)),if($C80="Seagrass",'Seagrass extent'!$D$4,if($C80="Salt marsh",'Salt marsh extent'!$D$4)))</f>
        <v/>
      </c>
      <c r="E80" s="101" t="inlineStr">
        <is>
          <t>Global Mangrove Watch dataset for mangrove protected extent</t>
        </is>
      </c>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row>
    <row r="81" ht="12.75" customHeight="1" s="198">
      <c r="A81" s="101" t="inlineStr">
        <is>
          <t>Palau</t>
        </is>
      </c>
      <c r="B81" s="62">
        <f t="array" ref="B81">INDEX(Countries!$D$2:$D$255, MATCH(A81, Countries!$B$2:$B$255, 0))
</f>
        <v/>
      </c>
      <c r="C81" s="89" t="inlineStr">
        <is>
          <t>Mangrove</t>
        </is>
      </c>
      <c r="D81" s="70">
        <f t="array" ref="D81">if($C81="Mangrove", index('Mangrove protected area'!$A$5:$AG1000,match($A81,'Mangrove protected area'!$A$5:$A1000,0),match('Mangrove protected area'!$C$4,'Mangrove protected area'!$A$5:$AG$5,0)),if($C81="Seagrass",'Seagrass extent'!$D$4,if($C81="Salt marsh",'Salt marsh extent'!$D$4)))</f>
        <v/>
      </c>
      <c r="E81" s="101" t="inlineStr">
        <is>
          <t>Global Mangrove Watch dataset for mangrove protected extent</t>
        </is>
      </c>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row>
    <row r="82" ht="12.75" customHeight="1" s="198">
      <c r="A82" s="101" t="inlineStr">
        <is>
          <t>Panama</t>
        </is>
      </c>
      <c r="B82" s="62">
        <f t="array" ref="B82">INDEX(Countries!$D$2:$D$255, MATCH(A82, Countries!$B$2:$B$255, 0))
</f>
        <v/>
      </c>
      <c r="C82" s="89" t="inlineStr">
        <is>
          <t>Mangrove</t>
        </is>
      </c>
      <c r="D82" s="70">
        <f t="array" ref="D82">if($C82="Mangrove", index('Mangrove protected area'!$A$5:$AG1000,match($A82,'Mangrove protected area'!$A$5:$A1000,0),match('Mangrove protected area'!$C$4,'Mangrove protected area'!$A$5:$AG$5,0)),if($C82="Seagrass",'Seagrass extent'!$D$4,if($C82="Salt marsh",'Salt marsh extent'!$D$4)))</f>
        <v/>
      </c>
      <c r="E82" s="101" t="inlineStr">
        <is>
          <t>Global Mangrove Watch dataset for mangrove protected extent</t>
        </is>
      </c>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row>
    <row r="83" ht="12.75" customHeight="1" s="198">
      <c r="A83" s="101" t="inlineStr">
        <is>
          <t>Papua New Guinea</t>
        </is>
      </c>
      <c r="B83" s="62">
        <f t="array" ref="B83">INDEX(Countries!$D$2:$D$255, MATCH(A83, Countries!$B$2:$B$255, 0))
</f>
        <v/>
      </c>
      <c r="C83" s="89" t="inlineStr">
        <is>
          <t>Mangrove</t>
        </is>
      </c>
      <c r="D83" s="70">
        <f t="array" ref="D83">if($C83="Mangrove", index('Mangrove protected area'!$A$5:$AG1000,match($A83,'Mangrove protected area'!$A$5:$A1000,0),match('Mangrove protected area'!$C$4,'Mangrove protected area'!$A$5:$AG$5,0)),if($C83="Seagrass",'Seagrass extent'!$D$4,if($C83="Salt marsh",'Salt marsh extent'!$D$4)))</f>
        <v/>
      </c>
      <c r="E83" s="101" t="inlineStr">
        <is>
          <t>Global Mangrove Watch dataset for mangrove protected extent</t>
        </is>
      </c>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row>
    <row r="84" ht="12.75" customHeight="1" s="198">
      <c r="A84" s="101" t="inlineStr">
        <is>
          <t>Peru</t>
        </is>
      </c>
      <c r="B84" s="62">
        <f t="array" ref="B84">INDEX(Countries!$D$2:$D$255, MATCH(A84, Countries!$B$2:$B$255, 0))
</f>
        <v/>
      </c>
      <c r="C84" s="89" t="inlineStr">
        <is>
          <t>Mangrove</t>
        </is>
      </c>
      <c r="D84" s="70">
        <f t="array" ref="D84">if($C84="Mangrove", index('Mangrove protected area'!$A$5:$AG1000,match($A84,'Mangrove protected area'!$A$5:$A1000,0),match('Mangrove protected area'!$C$4,'Mangrove protected area'!$A$5:$AG$5,0)),if($C84="Seagrass",'Seagrass extent'!$D$4,if($C84="Salt marsh",'Salt marsh extent'!$D$4)))</f>
        <v/>
      </c>
      <c r="E84" s="101" t="inlineStr">
        <is>
          <t>Global Mangrove Watch dataset for mangrove protected extent</t>
        </is>
      </c>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row>
    <row r="85" ht="12.75" customHeight="1" s="198">
      <c r="A85" s="101" t="inlineStr">
        <is>
          <t>Philippines</t>
        </is>
      </c>
      <c r="B85" s="62">
        <f t="array" ref="B85">INDEX(Countries!$D$2:$D$255, MATCH(A85, Countries!$B$2:$B$255, 0))
</f>
        <v/>
      </c>
      <c r="C85" s="89" t="inlineStr">
        <is>
          <t>Mangrove</t>
        </is>
      </c>
      <c r="D85" s="70">
        <f t="array" ref="D85">if($C85="Mangrove", index('Mangrove protected area'!$A$5:$AG1000,match($A85,'Mangrove protected area'!$A$5:$A1000,0),match('Mangrove protected area'!$C$4,'Mangrove protected area'!$A$5:$AG$5,0)),if($C85="Seagrass",'Seagrass extent'!$D$4,if($C85="Salt marsh",'Salt marsh extent'!$D$4)))</f>
        <v/>
      </c>
      <c r="E85" s="101" t="inlineStr">
        <is>
          <t>Global Mangrove Watch dataset for mangrove protected extent</t>
        </is>
      </c>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row>
    <row r="86" ht="12.75" customHeight="1" s="198">
      <c r="A86" s="101" t="inlineStr">
        <is>
          <t>Puerto Rico</t>
        </is>
      </c>
      <c r="B86" s="62">
        <f t="array" ref="B86">INDEX(Countries!$D$2:$D$255, MATCH(A86, Countries!$B$2:$B$255, 0))
</f>
        <v/>
      </c>
      <c r="C86" s="89" t="inlineStr">
        <is>
          <t>Mangrove</t>
        </is>
      </c>
      <c r="D86" s="70">
        <f t="array" ref="D86">if($C86="Mangrove", index('Mangrove protected area'!$A$5:$AG1000,match($A86,'Mangrove protected area'!$A$5:$A1000,0),match('Mangrove protected area'!$C$4,'Mangrove protected area'!$A$5:$AG$5,0)),if($C86="Seagrass",'Seagrass extent'!$D$4,if($C86="Salt marsh",'Salt marsh extent'!$D$4)))</f>
        <v/>
      </c>
      <c r="E86" s="101" t="inlineStr">
        <is>
          <t>Global Mangrove Watch dataset for mangrove protected extent</t>
        </is>
      </c>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row>
    <row r="87" ht="12.75" customHeight="1" s="198">
      <c r="A87" s="101" t="inlineStr">
        <is>
          <t>Qatar</t>
        </is>
      </c>
      <c r="B87" s="62">
        <f t="array" ref="B87">INDEX(Countries!$D$2:$D$255, MATCH(A87, Countries!$B$2:$B$255, 0))
</f>
        <v/>
      </c>
      <c r="C87" s="89" t="inlineStr">
        <is>
          <t>Mangrove</t>
        </is>
      </c>
      <c r="D87" s="70">
        <f t="array" ref="D87">if($C87="Mangrove", index('Mangrove protected area'!$A$5:$AG1000,match($A87,'Mangrove protected area'!$A$5:$A1000,0),match('Mangrove protected area'!$C$4,'Mangrove protected area'!$A$5:$AG$5,0)),if($C87="Seagrass",'Seagrass extent'!$D$4,if($C87="Salt marsh",'Salt marsh extent'!$D$4)))</f>
        <v/>
      </c>
      <c r="E87" s="101" t="inlineStr">
        <is>
          <t>Global Mangrove Watch dataset for mangrove protected extent</t>
        </is>
      </c>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row>
    <row r="88" ht="12.75" customHeight="1" s="198">
      <c r="A88" s="101" t="inlineStr">
        <is>
          <t>Republic of Congo</t>
        </is>
      </c>
      <c r="B88" s="62">
        <f t="array" ref="B88">INDEX(Countries!$D$2:$D$255, MATCH(A88, Countries!$B$2:$B$255, 0))
</f>
        <v/>
      </c>
      <c r="C88" s="89" t="inlineStr">
        <is>
          <t>Mangrove</t>
        </is>
      </c>
      <c r="D88" s="70">
        <f t="array" ref="D88">if($C88="Mangrove", index('Mangrove protected area'!$A$5:$AG1000,match($A88,'Mangrove protected area'!$A$5:$A1000,0),match('Mangrove protected area'!$C$4,'Mangrove protected area'!$A$5:$AG$5,0)),if($C88="Seagrass",'Seagrass extent'!$D$4,if($C88="Salt marsh",'Salt marsh extent'!$D$4)))</f>
        <v/>
      </c>
      <c r="E88" s="101" t="inlineStr">
        <is>
          <t>Global Mangrove Watch dataset for mangrove protected extent</t>
        </is>
      </c>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row>
    <row r="89" ht="12.75" customHeight="1" s="198">
      <c r="A89" s="101" t="inlineStr">
        <is>
          <t>Saint Kitts and Nevis</t>
        </is>
      </c>
      <c r="B89" s="62">
        <f t="array" ref="B89">INDEX(Countries!$D$2:$D$255, MATCH(A89, Countries!$B$2:$B$255, 0))
</f>
        <v/>
      </c>
      <c r="C89" s="89" t="inlineStr">
        <is>
          <t>Mangrove</t>
        </is>
      </c>
      <c r="D89" s="70">
        <f t="array" ref="D89">if($C89="Mangrove", index('Mangrove protected area'!$A$5:$AG1000,match($A89,'Mangrove protected area'!$A$5:$A1000,0),match('Mangrove protected area'!$C$4,'Mangrove protected area'!$A$5:$AG$5,0)),if($C89="Seagrass",'Seagrass extent'!$D$4,if($C89="Salt marsh",'Salt marsh extent'!$D$4)))</f>
        <v/>
      </c>
      <c r="E89" s="101" t="inlineStr">
        <is>
          <t>Global Mangrove Watch dataset for mangrove protected extent</t>
        </is>
      </c>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row>
    <row r="90" ht="12.75" customHeight="1" s="198">
      <c r="A90" s="101" t="inlineStr">
        <is>
          <t>Saint Lucia</t>
        </is>
      </c>
      <c r="B90" s="62">
        <f t="array" ref="B90">INDEX(Countries!$D$2:$D$255, MATCH(A90, Countries!$B$2:$B$255, 0))
</f>
        <v/>
      </c>
      <c r="C90" s="89" t="inlineStr">
        <is>
          <t>Mangrove</t>
        </is>
      </c>
      <c r="D90" s="70">
        <f t="array" ref="D90">if($C90="Mangrove", index('Mangrove protected area'!$A$5:$AG1000,match($A90,'Mangrove protected area'!$A$5:$A1000,0),match('Mangrove protected area'!$C$4,'Mangrove protected area'!$A$5:$AG$5,0)),if($C90="Seagrass",'Seagrass extent'!$D$4,if($C90="Salt marsh",'Salt marsh extent'!$D$4)))</f>
        <v/>
      </c>
      <c r="E90" s="101" t="inlineStr">
        <is>
          <t>Global Mangrove Watch dataset for mangrove protected extent</t>
        </is>
      </c>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row>
    <row r="91" ht="12.75" customHeight="1" s="198">
      <c r="A91" s="101" t="inlineStr">
        <is>
          <t>Saint Vincent and the Grenadines</t>
        </is>
      </c>
      <c r="B91" s="62">
        <f t="array" ref="B91">INDEX(Countries!$D$2:$D$255, MATCH(A91, Countries!$B$2:$B$255, 0))
</f>
        <v/>
      </c>
      <c r="C91" s="89" t="inlineStr">
        <is>
          <t>Mangrove</t>
        </is>
      </c>
      <c r="D91" s="70">
        <f t="array" ref="D91">if($C91="Mangrove", index('Mangrove protected area'!$A$5:$AG1000,match($A91,'Mangrove protected area'!$A$5:$A1000,0),match('Mangrove protected area'!$C$4,'Mangrove protected area'!$A$5:$AG$5,0)),if($C91="Seagrass",'Seagrass extent'!$D$4,if($C91="Salt marsh",'Salt marsh extent'!$D$4)))</f>
        <v/>
      </c>
      <c r="E91" s="101" t="inlineStr">
        <is>
          <t>Global Mangrove Watch dataset for mangrove protected extent</t>
        </is>
      </c>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row>
    <row r="92" ht="12.75" customHeight="1" s="198">
      <c r="A92" s="101" t="inlineStr">
        <is>
          <t>Saint Martin (French Part)</t>
        </is>
      </c>
      <c r="B92" s="62">
        <f t="array" ref="B92">INDEX(Countries!$D$2:$D$255, MATCH(A92, Countries!$B$2:$B$255, 0))
</f>
        <v/>
      </c>
      <c r="C92" s="89" t="inlineStr">
        <is>
          <t>Mangrove</t>
        </is>
      </c>
      <c r="D92" s="70">
        <f t="array" ref="D92">if($C92="Mangrove", index('Mangrove protected area'!$A$5:$AG1000,match($A92,'Mangrove protected area'!$A$5:$A1000,0),match('Mangrove protected area'!$C$4,'Mangrove protected area'!$A$5:$AG$5,0)),if($C92="Seagrass",'Seagrass extent'!$D$4,if($C92="Salt marsh",'Salt marsh extent'!$D$4)))</f>
        <v/>
      </c>
      <c r="E92" s="101" t="inlineStr">
        <is>
          <t>Global Mangrove Watch dataset for mangrove protected extent</t>
        </is>
      </c>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row>
    <row r="93" ht="12.75" customHeight="1" s="198">
      <c r="A93" s="101" t="inlineStr">
        <is>
          <t>Samoa</t>
        </is>
      </c>
      <c r="B93" s="62">
        <f t="array" ref="B93">INDEX(Countries!$D$2:$D$255, MATCH(A93, Countries!$B$2:$B$255, 0))
</f>
        <v/>
      </c>
      <c r="C93" s="89" t="inlineStr">
        <is>
          <t>Mangrove</t>
        </is>
      </c>
      <c r="D93" s="70">
        <f t="array" ref="D93">if($C93="Mangrove", index('Mangrove protected area'!$A$5:$AG1000,match($A93,'Mangrove protected area'!$A$5:$A1000,0),match('Mangrove protected area'!$C$4,'Mangrove protected area'!$A$5:$AG$5,0)),if($C93="Seagrass",'Seagrass extent'!$D$4,if($C93="Salt marsh",'Salt marsh extent'!$D$4)))</f>
        <v/>
      </c>
      <c r="E93" s="101" t="inlineStr">
        <is>
          <t>Global Mangrove Watch dataset for mangrove protected extent</t>
        </is>
      </c>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row>
    <row r="94" ht="12.75" customHeight="1" s="198">
      <c r="A94" s="101" t="inlineStr">
        <is>
          <t>Sao Tome and Principe</t>
        </is>
      </c>
      <c r="B94" s="62">
        <f t="array" ref="B94">INDEX(Countries!$D$2:$D$255, MATCH(A94, Countries!$B$2:$B$255, 0))
</f>
        <v/>
      </c>
      <c r="C94" s="89" t="inlineStr">
        <is>
          <t>Mangrove</t>
        </is>
      </c>
      <c r="D94" s="70">
        <f t="array" ref="D94">if($C94="Mangrove", index('Mangrove protected area'!$A$5:$AG1000,match($A94,'Mangrove protected area'!$A$5:$A1000,0),match('Mangrove protected area'!$C$4,'Mangrove protected area'!$A$5:$AG$5,0)),if($C94="Seagrass",'Seagrass extent'!$D$4,if($C94="Salt marsh",'Salt marsh extent'!$D$4)))</f>
        <v/>
      </c>
      <c r="E94" s="101" t="inlineStr">
        <is>
          <t>Global Mangrove Watch dataset for mangrove protected extent</t>
        </is>
      </c>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row>
    <row r="95" ht="12.75" customHeight="1" s="198">
      <c r="A95" s="101" t="inlineStr">
        <is>
          <t>Saudi Arabia</t>
        </is>
      </c>
      <c r="B95" s="62">
        <f t="array" ref="B95">INDEX(Countries!$D$2:$D$255, MATCH(A95, Countries!$B$2:$B$255, 0))
</f>
        <v/>
      </c>
      <c r="C95" s="89" t="inlineStr">
        <is>
          <t>Mangrove</t>
        </is>
      </c>
      <c r="D95" s="70">
        <f t="array" ref="D95">if($C95="Mangrove", index('Mangrove protected area'!$A$5:$AG1000,match($A95,'Mangrove protected area'!$A$5:$A1000,0),match('Mangrove protected area'!$C$4,'Mangrove protected area'!$A$5:$AG$5,0)),if($C95="Seagrass",'Seagrass extent'!$D$4,if($C95="Salt marsh",'Salt marsh extent'!$D$4)))</f>
        <v/>
      </c>
      <c r="E95" s="101" t="inlineStr">
        <is>
          <t>Global Mangrove Watch dataset for mangrove protected extent</t>
        </is>
      </c>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row>
    <row r="96" ht="12.75" customHeight="1" s="198">
      <c r="A96" s="101" t="inlineStr">
        <is>
          <t>Senegal</t>
        </is>
      </c>
      <c r="B96" s="62">
        <f t="array" ref="B96">INDEX(Countries!$D$2:$D$255, MATCH(A96, Countries!$B$2:$B$255, 0))
</f>
        <v/>
      </c>
      <c r="C96" s="89" t="inlineStr">
        <is>
          <t>Mangrove</t>
        </is>
      </c>
      <c r="D96" s="70">
        <f t="array" ref="D96">if($C96="Mangrove", index('Mangrove protected area'!$A$5:$AG1000,match($A96,'Mangrove protected area'!$A$5:$A1000,0),match('Mangrove protected area'!$C$4,'Mangrove protected area'!$A$5:$AG$5,0)),if($C96="Seagrass",'Seagrass extent'!$D$4,if($C96="Salt marsh",'Salt marsh extent'!$D$4)))</f>
        <v/>
      </c>
      <c r="E96" s="101" t="inlineStr">
        <is>
          <t>Global Mangrove Watch dataset for mangrove protected extent</t>
        </is>
      </c>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row>
    <row r="97" ht="12.75" customHeight="1" s="198">
      <c r="A97" s="101" t="inlineStr">
        <is>
          <t>Seychelles</t>
        </is>
      </c>
      <c r="B97" s="62">
        <f t="array" ref="B97">INDEX(Countries!$D$2:$D$255, MATCH(A97, Countries!$B$2:$B$255, 0))
</f>
        <v/>
      </c>
      <c r="C97" s="89" t="inlineStr">
        <is>
          <t>Mangrove</t>
        </is>
      </c>
      <c r="D97" s="70">
        <f t="array" ref="D97">if($C97="Mangrove", index('Mangrove protected area'!$A$5:$AG1000,match($A97,'Mangrove protected area'!$A$5:$A1000,0),match('Mangrove protected area'!$C$4,'Mangrove protected area'!$A$5:$AG$5,0)),if($C97="Seagrass",'Seagrass extent'!$D$4,if($C97="Salt marsh",'Salt marsh extent'!$D$4)))</f>
        <v/>
      </c>
      <c r="E97" s="101" t="inlineStr">
        <is>
          <t>Global Mangrove Watch dataset for mangrove protected extent</t>
        </is>
      </c>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row>
    <row r="98" ht="12.75" customHeight="1" s="198">
      <c r="A98" s="101" t="inlineStr">
        <is>
          <t>Sierra Leone</t>
        </is>
      </c>
      <c r="B98" s="62">
        <f t="array" ref="B98">INDEX(Countries!$D$2:$D$255, MATCH(A98, Countries!$B$2:$B$255, 0))
</f>
        <v/>
      </c>
      <c r="C98" s="89" t="inlineStr">
        <is>
          <t>Mangrove</t>
        </is>
      </c>
      <c r="D98" s="70">
        <f t="array" ref="D98">if($C98="Mangrove", index('Mangrove protected area'!$A$5:$AG1000,match($A98,'Mangrove protected area'!$A$5:$A1000,0),match('Mangrove protected area'!$C$4,'Mangrove protected area'!$A$5:$AG$5,0)),if($C98="Seagrass",'Seagrass extent'!$D$4,if($C98="Salt marsh",'Salt marsh extent'!$D$4)))</f>
        <v/>
      </c>
      <c r="E98" s="101" t="inlineStr">
        <is>
          <t>Global Mangrove Watch dataset for mangrove protected extent</t>
        </is>
      </c>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row>
    <row r="99" ht="12.75" customHeight="1" s="198">
      <c r="A99" s="101" t="inlineStr">
        <is>
          <t>Singapore</t>
        </is>
      </c>
      <c r="B99" s="62">
        <f t="array" ref="B99">INDEX(Countries!$D$2:$D$255, MATCH(A99, Countries!$B$2:$B$255, 0))
</f>
        <v/>
      </c>
      <c r="C99" s="89" t="inlineStr">
        <is>
          <t>Mangrove</t>
        </is>
      </c>
      <c r="D99" s="70">
        <f t="array" ref="D99">if($C99="Mangrove", index('Mangrove protected area'!$A$5:$AG1000,match($A99,'Mangrove protected area'!$A$5:$A1000,0),match('Mangrove protected area'!$C$4,'Mangrove protected area'!$A$5:$AG$5,0)),if($C99="Seagrass",'Seagrass extent'!$D$4,if($C99="Salt marsh",'Salt marsh extent'!$D$4)))</f>
        <v/>
      </c>
      <c r="E99" s="101" t="inlineStr">
        <is>
          <t>Global Mangrove Watch dataset for mangrove protected extent</t>
        </is>
      </c>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row>
    <row r="100" ht="12.75" customHeight="1" s="198">
      <c r="A100" s="101" t="inlineStr">
        <is>
          <t>Sint Maarten (Dutch part)</t>
        </is>
      </c>
      <c r="B100" s="62">
        <f t="array" ref="B100">INDEX(Countries!$D$2:$D$255, MATCH(A100, Countries!$B$2:$B$255, 0))
</f>
        <v/>
      </c>
      <c r="C100" s="89" t="inlineStr">
        <is>
          <t>Mangrove</t>
        </is>
      </c>
      <c r="D100" s="70">
        <f t="array" ref="D100">if($C100="Mangrove", index('Mangrove protected area'!$A$5:$AG1000,match($A100,'Mangrove protected area'!$A$5:$A1000,0),match('Mangrove protected area'!$C$4,'Mangrove protected area'!$A$5:$AG$5,0)),if($C100="Seagrass",'Seagrass extent'!$D$4,if($C100="Salt marsh",'Salt marsh extent'!$D$4)))</f>
        <v/>
      </c>
      <c r="E100" s="101" t="inlineStr">
        <is>
          <t>Global Mangrove Watch dataset for mangrove protected extent</t>
        </is>
      </c>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row>
    <row r="101" ht="12.75" customHeight="1" s="198">
      <c r="A101" s="101" t="inlineStr">
        <is>
          <t>Solomon Islands</t>
        </is>
      </c>
      <c r="B101" s="62">
        <f t="array" ref="B101">INDEX(Countries!$D$2:$D$255, MATCH(A101, Countries!$B$2:$B$255, 0))
</f>
        <v/>
      </c>
      <c r="C101" s="89" t="inlineStr">
        <is>
          <t>Mangrove</t>
        </is>
      </c>
      <c r="D101" s="70">
        <f t="array" ref="D101">if($C101="Mangrove", index('Mangrove protected area'!$A$5:$AG1000,match($A101,'Mangrove protected area'!$A$5:$A1000,0),match('Mangrove protected area'!$C$4,'Mangrove protected area'!$A$5:$AG$5,0)),if($C101="Seagrass",'Seagrass extent'!$D$4,if($C101="Salt marsh",'Salt marsh extent'!$D$4)))</f>
        <v/>
      </c>
      <c r="E101" s="101" t="inlineStr">
        <is>
          <t>Global Mangrove Watch dataset for mangrove protected extent</t>
        </is>
      </c>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row>
    <row r="102" ht="12.75" customHeight="1" s="198">
      <c r="A102" s="101" t="inlineStr">
        <is>
          <t>Somalia</t>
        </is>
      </c>
      <c r="B102" s="62">
        <f t="array" ref="B102">INDEX(Countries!$D$2:$D$255, MATCH(A102, Countries!$B$2:$B$255, 0))
</f>
        <v/>
      </c>
      <c r="C102" s="89" t="inlineStr">
        <is>
          <t>Mangrove</t>
        </is>
      </c>
      <c r="D102" s="70">
        <f t="array" ref="D102">if($C102="Mangrove", index('Mangrove protected area'!$A$5:$AG1000,match($A102,'Mangrove protected area'!$A$5:$A1000,0),match('Mangrove protected area'!$C$4,'Mangrove protected area'!$A$5:$AG$5,0)),if($C102="Seagrass",'Seagrass extent'!$D$4,if($C102="Salt marsh",'Salt marsh extent'!$D$4)))</f>
        <v/>
      </c>
      <c r="E102" s="101" t="inlineStr">
        <is>
          <t>Global Mangrove Watch dataset for mangrove protected extent</t>
        </is>
      </c>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row>
    <row r="103" ht="12.75" customHeight="1" s="198">
      <c r="A103" s="101" t="inlineStr">
        <is>
          <t>South Africa</t>
        </is>
      </c>
      <c r="B103" s="62">
        <f t="array" ref="B103">INDEX(Countries!$D$2:$D$255, MATCH(A103, Countries!$B$2:$B$255, 0))
</f>
        <v/>
      </c>
      <c r="C103" s="89" t="inlineStr">
        <is>
          <t>Mangrove</t>
        </is>
      </c>
      <c r="D103" s="70">
        <f t="array" ref="D103">if($C103="Mangrove", index('Mangrove protected area'!$A$5:$AG1000,match($A103,'Mangrove protected area'!$A$5:$A1000,0),match('Mangrove protected area'!$C$4,'Mangrove protected area'!$A$5:$AG$5,0)),if($C103="Seagrass",'Seagrass extent'!$D$4,if($C103="Salt marsh",'Salt marsh extent'!$D$4)))</f>
        <v/>
      </c>
      <c r="E103" s="101" t="inlineStr">
        <is>
          <t>Global Mangrove Watch dataset for mangrove protected extent</t>
        </is>
      </c>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row>
    <row r="104" ht="12.75" customHeight="1" s="198">
      <c r="A104" s="101" t="inlineStr">
        <is>
          <t>Sri Lanka</t>
        </is>
      </c>
      <c r="B104" s="62">
        <f t="array" ref="B104">INDEX(Countries!$D$2:$D$255, MATCH(A104, Countries!$B$2:$B$255, 0))
</f>
        <v/>
      </c>
      <c r="C104" s="89" t="inlineStr">
        <is>
          <t>Mangrove</t>
        </is>
      </c>
      <c r="D104" s="70">
        <f t="array" ref="D104">if($C104="Mangrove", index('Mangrove protected area'!$A$5:$AG1000,match($A104,'Mangrove protected area'!$A$5:$A1000,0),match('Mangrove protected area'!$C$4,'Mangrove protected area'!$A$5:$AG$5,0)),if($C104="Seagrass",'Seagrass extent'!$D$4,if($C104="Salt marsh",'Salt marsh extent'!$D$4)))</f>
        <v/>
      </c>
      <c r="E104" s="101" t="inlineStr">
        <is>
          <t>Global Mangrove Watch dataset for mangrove protected extent</t>
        </is>
      </c>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row>
    <row r="105" ht="12.75" customHeight="1" s="198">
      <c r="A105" s="101" t="inlineStr">
        <is>
          <t>Sudan</t>
        </is>
      </c>
      <c r="B105" s="62">
        <f t="array" ref="B105">INDEX(Countries!$D$2:$D$255, MATCH(A105, Countries!$B$2:$B$255, 0))
</f>
        <v/>
      </c>
      <c r="C105" s="89" t="inlineStr">
        <is>
          <t>Mangrove</t>
        </is>
      </c>
      <c r="D105" s="70">
        <f t="array" ref="D105">if($C105="Mangrove", index('Mangrove protected area'!$A$5:$AG1000,match($A105,'Mangrove protected area'!$A$5:$A1000,0),match('Mangrove protected area'!$C$4,'Mangrove protected area'!$A$5:$AG$5,0)),if($C105="Seagrass",'Seagrass extent'!$D$4,if($C105="Salt marsh",'Salt marsh extent'!$D$4)))</f>
        <v/>
      </c>
      <c r="E105" s="101" t="inlineStr">
        <is>
          <t>Global Mangrove Watch dataset for mangrove protected extent</t>
        </is>
      </c>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row>
    <row r="106" ht="12.75" customHeight="1" s="198">
      <c r="A106" s="101" t="inlineStr">
        <is>
          <t>Suriname</t>
        </is>
      </c>
      <c r="B106" s="62">
        <f t="array" ref="B106">INDEX(Countries!$D$2:$D$255, MATCH(A106, Countries!$B$2:$B$255, 0))
</f>
        <v/>
      </c>
      <c r="C106" s="89" t="inlineStr">
        <is>
          <t>Mangrove</t>
        </is>
      </c>
      <c r="D106" s="70">
        <f t="array" ref="D106">if($C106="Mangrove", index('Mangrove protected area'!$A$5:$AG1000,match($A106,'Mangrove protected area'!$A$5:$A1000,0),match('Mangrove protected area'!$C$4,'Mangrove protected area'!$A$5:$AG$5,0)),if($C106="Seagrass",'Seagrass extent'!$D$4,if($C106="Salt marsh",'Salt marsh extent'!$D$4)))</f>
        <v/>
      </c>
      <c r="E106" s="101" t="inlineStr">
        <is>
          <t>Global Mangrove Watch dataset for mangrove protected extent</t>
        </is>
      </c>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row>
    <row r="107" ht="12.75" customHeight="1" s="198">
      <c r="A107" s="101" t="inlineStr">
        <is>
          <t>Taiwan</t>
        </is>
      </c>
      <c r="B107" s="62">
        <f t="array" ref="B107">INDEX(Countries!$D$2:$D$255, MATCH(A107, Countries!$B$2:$B$255, 0))
</f>
        <v/>
      </c>
      <c r="C107" s="89" t="inlineStr">
        <is>
          <t>Mangrove</t>
        </is>
      </c>
      <c r="D107" s="70">
        <f t="array" ref="D107">if($C107="Mangrove", index('Mangrove protected area'!$A$5:$AG1000,match($A107,'Mangrove protected area'!$A$5:$A1000,0),match('Mangrove protected area'!$C$4,'Mangrove protected area'!$A$5:$AG$5,0)),if($C107="Seagrass",'Seagrass extent'!$D$4,if($C107="Salt marsh",'Salt marsh extent'!$D$4)))</f>
        <v/>
      </c>
      <c r="E107" s="101" t="inlineStr">
        <is>
          <t>Global Mangrove Watch dataset for mangrove protected extent</t>
        </is>
      </c>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row>
    <row r="108" ht="12.75" customHeight="1" s="198">
      <c r="A108" s="101" t="inlineStr">
        <is>
          <t>Tanzania, United Republic of</t>
        </is>
      </c>
      <c r="B108" s="62">
        <f t="array" ref="B108">INDEX(Countries!$D$2:$D$255, MATCH(A108, Countries!$B$2:$B$255, 0))
</f>
        <v/>
      </c>
      <c r="C108" s="89" t="inlineStr">
        <is>
          <t>Mangrove</t>
        </is>
      </c>
      <c r="D108" s="70">
        <f t="array" ref="D108">if($C108="Mangrove", index('Mangrove protected area'!$A$5:$AG1000,match($A108,'Mangrove protected area'!$A$5:$A1000,0),match('Mangrove protected area'!$C$4,'Mangrove protected area'!$A$5:$AG$5,0)),if($C108="Seagrass",'Seagrass extent'!$D$4,if($C108="Salt marsh",'Salt marsh extent'!$D$4)))</f>
        <v/>
      </c>
      <c r="E108" s="101" t="inlineStr">
        <is>
          <t>Global Mangrove Watch dataset for mangrove protected extent</t>
        </is>
      </c>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row>
    <row r="109" ht="12.75" customHeight="1" s="198">
      <c r="A109" s="101" t="inlineStr">
        <is>
          <t>Thailand</t>
        </is>
      </c>
      <c r="B109" s="62">
        <f t="array" ref="B109">INDEX(Countries!$D$2:$D$255, MATCH(A109, Countries!$B$2:$B$255, 0))
</f>
        <v/>
      </c>
      <c r="C109" s="89" t="inlineStr">
        <is>
          <t>Mangrove</t>
        </is>
      </c>
      <c r="D109" s="70">
        <f t="array" ref="D109">if($C109="Mangrove", index('Mangrove protected area'!$A$5:$AG1000,match($A109,'Mangrove protected area'!$A$5:$A1000,0),match('Mangrove protected area'!$C$4,'Mangrove protected area'!$A$5:$AG$5,0)),if($C109="Seagrass",'Seagrass extent'!$D$4,if($C109="Salt marsh",'Salt marsh extent'!$D$4)))</f>
        <v/>
      </c>
      <c r="E109" s="101" t="inlineStr">
        <is>
          <t>Global Mangrove Watch dataset for mangrove protected extent</t>
        </is>
      </c>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row>
    <row r="110" ht="12.75" customHeight="1" s="198">
      <c r="A110" s="101" t="inlineStr">
        <is>
          <t>Timor-Leste</t>
        </is>
      </c>
      <c r="B110" s="62">
        <f t="array" ref="B110">INDEX(Countries!$D$2:$D$255, MATCH(A110, Countries!$B$2:$B$255, 0))
</f>
        <v/>
      </c>
      <c r="C110" s="89" t="inlineStr">
        <is>
          <t>Mangrove</t>
        </is>
      </c>
      <c r="D110" s="70">
        <f t="array" ref="D110">if($C110="Mangrove", index('Mangrove protected area'!$A$5:$AG1000,match($A110,'Mangrove protected area'!$A$5:$A1000,0),match('Mangrove protected area'!$C$4,'Mangrove protected area'!$A$5:$AG$5,0)),if($C110="Seagrass",'Seagrass extent'!$D$4,if($C110="Salt marsh",'Salt marsh extent'!$D$4)))</f>
        <v/>
      </c>
      <c r="E110" s="101" t="inlineStr">
        <is>
          <t>Global Mangrove Watch dataset for mangrove protected extent</t>
        </is>
      </c>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row>
    <row r="111" ht="12.75" customHeight="1" s="198">
      <c r="A111" s="101" t="inlineStr">
        <is>
          <t>Togo</t>
        </is>
      </c>
      <c r="B111" s="62">
        <f t="array" ref="B111">INDEX(Countries!$D$2:$D$255, MATCH(A111, Countries!$B$2:$B$255, 0))
</f>
        <v/>
      </c>
      <c r="C111" s="89" t="inlineStr">
        <is>
          <t>Mangrove</t>
        </is>
      </c>
      <c r="D111" s="70">
        <f t="array" ref="D111">if($C111="Mangrove", index('Mangrove protected area'!$A$5:$AG1000,match($A111,'Mangrove protected area'!$A$5:$A1000,0),match('Mangrove protected area'!$C$4,'Mangrove protected area'!$A$5:$AG$5,0)),if($C111="Seagrass",'Seagrass extent'!$D$4,if($C111="Salt marsh",'Salt marsh extent'!$D$4)))</f>
        <v/>
      </c>
      <c r="E111" s="101" t="inlineStr">
        <is>
          <t>Global Mangrove Watch dataset for mangrove protected extent</t>
        </is>
      </c>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row>
    <row r="112" ht="12.75" customHeight="1" s="198">
      <c r="A112" s="101" t="inlineStr">
        <is>
          <t>Tonga</t>
        </is>
      </c>
      <c r="B112" s="62">
        <f t="array" ref="B112">INDEX(Countries!$D$2:$D$255, MATCH(A112, Countries!$B$2:$B$255, 0))
</f>
        <v/>
      </c>
      <c r="C112" s="89" t="inlineStr">
        <is>
          <t>Mangrove</t>
        </is>
      </c>
      <c r="D112" s="70">
        <f t="array" ref="D112">if($C112="Mangrove", index('Mangrove protected area'!$A$5:$AG1000,match($A112,'Mangrove protected area'!$A$5:$A1000,0),match('Mangrove protected area'!$C$4,'Mangrove protected area'!$A$5:$AG$5,0)),if($C112="Seagrass",'Seagrass extent'!$D$4,if($C112="Salt marsh",'Salt marsh extent'!$D$4)))</f>
        <v/>
      </c>
      <c r="E112" s="101" t="inlineStr">
        <is>
          <t>Global Mangrove Watch dataset for mangrove protected extent</t>
        </is>
      </c>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row>
    <row r="113" ht="12.75" customHeight="1" s="198">
      <c r="A113" s="101" t="inlineStr">
        <is>
          <t>Trinidad and Tobago</t>
        </is>
      </c>
      <c r="B113" s="62">
        <f t="array" ref="B113">INDEX(Countries!$D$2:$D$255, MATCH(A113, Countries!$B$2:$B$255, 0))
</f>
        <v/>
      </c>
      <c r="C113" s="89" t="inlineStr">
        <is>
          <t>Mangrove</t>
        </is>
      </c>
      <c r="D113" s="70">
        <f t="array" ref="D113">if($C113="Mangrove", index('Mangrove protected area'!$A$5:$AG1000,match($A113,'Mangrove protected area'!$A$5:$A1000,0),match('Mangrove protected area'!$C$4,'Mangrove protected area'!$A$5:$AG$5,0)),if($C113="Seagrass",'Seagrass extent'!$D$4,if($C113="Salt marsh",'Salt marsh extent'!$D$4)))</f>
        <v/>
      </c>
      <c r="E113" s="101" t="inlineStr">
        <is>
          <t>Global Mangrove Watch dataset for mangrove protected extent</t>
        </is>
      </c>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row>
    <row r="114" ht="12.75" customHeight="1" s="198">
      <c r="A114" s="101" t="inlineStr">
        <is>
          <t>Turks and Caicos Islands</t>
        </is>
      </c>
      <c r="B114" s="62">
        <f t="array" ref="B114">INDEX(Countries!$D$2:$D$255, MATCH(A114, Countries!$B$2:$B$255, 0))
</f>
        <v/>
      </c>
      <c r="C114" s="89" t="inlineStr">
        <is>
          <t>Mangrove</t>
        </is>
      </c>
      <c r="D114" s="70">
        <f t="array" ref="D114">if($C114="Mangrove", index('Mangrove protected area'!$A$5:$AG1000,match($A114,'Mangrove protected area'!$A$5:$A1000,0),match('Mangrove protected area'!$C$4,'Mangrove protected area'!$A$5:$AG$5,0)),if($C114="Seagrass",'Seagrass extent'!$D$4,if($C114="Salt marsh",'Salt marsh extent'!$D$4)))</f>
        <v/>
      </c>
      <c r="E114" s="101" t="inlineStr">
        <is>
          <t>Global Mangrove Watch dataset for mangrove protected extent</t>
        </is>
      </c>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row>
    <row r="115" ht="12.75" customHeight="1" s="198">
      <c r="A115" s="101" t="inlineStr">
        <is>
          <t>Tuvalu</t>
        </is>
      </c>
      <c r="B115" s="62">
        <f t="array" ref="B115">INDEX(Countries!$D$2:$D$255, MATCH(A115, Countries!$B$2:$B$255, 0))
</f>
        <v/>
      </c>
      <c r="C115" s="89" t="inlineStr">
        <is>
          <t>Mangrove</t>
        </is>
      </c>
      <c r="D115" s="70">
        <f t="array" ref="D115">if($C115="Mangrove", index('Mangrove protected area'!$A$5:$AG1000,match($A115,'Mangrove protected area'!$A$5:$A1000,0),match('Mangrove protected area'!$C$4,'Mangrove protected area'!$A$5:$AG$5,0)),if($C115="Seagrass",'Seagrass extent'!$D$4,if($C115="Salt marsh",'Salt marsh extent'!$D$4)))</f>
        <v/>
      </c>
      <c r="E115" s="101" t="inlineStr">
        <is>
          <t>Global Mangrove Watch dataset for mangrove protected extent</t>
        </is>
      </c>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row>
    <row r="116" ht="12.75" customHeight="1" s="198">
      <c r="A116" s="101" t="inlineStr">
        <is>
          <t>United Arab Emirates</t>
        </is>
      </c>
      <c r="B116" s="62">
        <f t="array" ref="B116">INDEX(Countries!$D$2:$D$255, MATCH(A116, Countries!$B$2:$B$255, 0))
</f>
        <v/>
      </c>
      <c r="C116" s="89" t="inlineStr">
        <is>
          <t>Mangrove</t>
        </is>
      </c>
      <c r="D116" s="70">
        <f t="array" ref="D116">if($C116="Mangrove", index('Mangrove protected area'!$A$5:$AG1000,match($A116,'Mangrove protected area'!$A$5:$A1000,0),match('Mangrove protected area'!$C$4,'Mangrove protected area'!$A$5:$AG$5,0)),if($C116="Seagrass",'Seagrass extent'!$D$4,if($C116="Salt marsh",'Salt marsh extent'!$D$4)))</f>
        <v/>
      </c>
      <c r="E116" s="101" t="inlineStr">
        <is>
          <t>Global Mangrove Watch dataset for mangrove protected extent</t>
        </is>
      </c>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row>
    <row r="117" ht="12.75" customHeight="1" s="198">
      <c r="A117" s="101" t="inlineStr">
        <is>
          <t>Vanuatu</t>
        </is>
      </c>
      <c r="B117" s="62">
        <f t="array" ref="B117">INDEX(Countries!$D$2:$D$255, MATCH(A117, Countries!$B$2:$B$255, 0))
</f>
        <v/>
      </c>
      <c r="C117" s="89" t="inlineStr">
        <is>
          <t>Mangrove</t>
        </is>
      </c>
      <c r="D117" s="70">
        <f t="array" ref="D117">if($C117="Mangrove", index('Mangrove protected area'!$A$5:$AG1000,match($A117,'Mangrove protected area'!$A$5:$A1000,0),match('Mangrove protected area'!$C$4,'Mangrove protected area'!$A$5:$AG$5,0)),if($C117="Seagrass",'Seagrass extent'!$D$4,if($C117="Salt marsh",'Salt marsh extent'!$D$4)))</f>
        <v/>
      </c>
      <c r="E117" s="101" t="inlineStr">
        <is>
          <t>Global Mangrove Watch dataset for mangrove protected extent</t>
        </is>
      </c>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row>
    <row r="118" ht="12.75" customHeight="1" s="198">
      <c r="A118" s="101" t="inlineStr">
        <is>
          <t>Venezuela (Bolivarian Republic of)</t>
        </is>
      </c>
      <c r="B118" s="62">
        <f t="array" ref="B118">INDEX(Countries!$D$2:$D$255, MATCH(A118, Countries!$B$2:$B$255, 0))
</f>
        <v/>
      </c>
      <c r="C118" s="89" t="inlineStr">
        <is>
          <t>Mangrove</t>
        </is>
      </c>
      <c r="D118" s="70">
        <f t="array" ref="D118">if($C118="Mangrove", index('Mangrove protected area'!$A$5:$AG1000,match($A118,'Mangrove protected area'!$A$5:$A1000,0),match('Mangrove protected area'!$C$4,'Mangrove protected area'!$A$5:$AG$5,0)),if($C118="Seagrass",'Seagrass extent'!$D$4,if($C118="Salt marsh",'Salt marsh extent'!$D$4)))</f>
        <v/>
      </c>
      <c r="E118" s="101" t="inlineStr">
        <is>
          <t>Global Mangrove Watch dataset for mangrove protected extent</t>
        </is>
      </c>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row>
    <row r="119" ht="12.75" customHeight="1" s="198">
      <c r="A119" s="101" t="inlineStr">
        <is>
          <t>Viet Nam</t>
        </is>
      </c>
      <c r="B119" s="62">
        <f t="array" ref="B119">INDEX(Countries!$D$2:$D$255, MATCH(A119, Countries!$B$2:$B$255, 0))
</f>
        <v/>
      </c>
      <c r="C119" s="89" t="inlineStr">
        <is>
          <t>Mangrove</t>
        </is>
      </c>
      <c r="D119" s="70">
        <f t="array" ref="D119">if($C119="Mangrove", index('Mangrove protected area'!$A$5:$AG1000,match($A119,'Mangrove protected area'!$A$5:$A1000,0),match('Mangrove protected area'!$C$4,'Mangrove protected area'!$A$5:$AG$5,0)),if($C119="Seagrass",'Seagrass extent'!$D$4,if($C119="Salt marsh",'Salt marsh extent'!$D$4)))</f>
        <v/>
      </c>
      <c r="E119" s="101" t="inlineStr">
        <is>
          <t>Global Mangrove Watch dataset for mangrove protected extent</t>
        </is>
      </c>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row>
    <row r="120" ht="12.75" customHeight="1" s="198">
      <c r="A120" s="101" t="inlineStr">
        <is>
          <t>Virgin islands, U.s.</t>
        </is>
      </c>
      <c r="B120" s="62">
        <f t="array" ref="B120">INDEX(Countries!$D$2:$D$255, MATCH(A120, Countries!$B$2:$B$255, 0))
</f>
        <v/>
      </c>
      <c r="C120" s="89" t="inlineStr">
        <is>
          <t>Mangrove</t>
        </is>
      </c>
      <c r="D120" s="70">
        <f t="array" ref="D120">if($C120="Mangrove", index('Mangrove protected area'!$A$5:$AG1000,match($A120,'Mangrove protected area'!$A$5:$A1000,0),match('Mangrove protected area'!$C$4,'Mangrove protected area'!$A$5:$AG$5,0)),if($C120="Seagrass",'Seagrass extent'!$D$4,if($C120="Salt marsh",'Salt marsh extent'!$D$4)))</f>
        <v/>
      </c>
      <c r="E120" s="101" t="inlineStr">
        <is>
          <t>Global Mangrove Watch dataset for mangrove protected extent</t>
        </is>
      </c>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row>
    <row r="121" ht="12.75" customHeight="1" s="198">
      <c r="A121" s="101" t="inlineStr">
        <is>
          <t>Wallis and futuna</t>
        </is>
      </c>
      <c r="B121" s="62">
        <f t="array" ref="B121">INDEX(Countries!$D$2:$D$255, MATCH(A121, Countries!$B$2:$B$255, 0))
</f>
        <v/>
      </c>
      <c r="C121" s="89" t="inlineStr">
        <is>
          <t>Mangrove</t>
        </is>
      </c>
      <c r="D121" s="70">
        <f t="array" ref="D121">if($C121="Mangrove", index('Mangrove protected area'!$A$5:$AG1000,match($A121,'Mangrove protected area'!$A$5:$A1000,0),match('Mangrove protected area'!$C$4,'Mangrove protected area'!$A$5:$AG$5,0)),if($C121="Seagrass",'Seagrass extent'!$D$4,if($C121="Salt marsh",'Salt marsh extent'!$D$4)))</f>
        <v/>
      </c>
      <c r="E121" s="101" t="inlineStr">
        <is>
          <t>Global Mangrove Watch dataset for mangrove protected extent</t>
        </is>
      </c>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row>
    <row r="122" ht="12.75" customHeight="1" s="198">
      <c r="A122" s="101" t="inlineStr">
        <is>
          <t>Yemen</t>
        </is>
      </c>
      <c r="B122" s="62">
        <f t="array" ref="B122">INDEX(Countries!$D$2:$D$255, MATCH(A122, Countries!$B$2:$B$255, 0))
</f>
        <v/>
      </c>
      <c r="C122" s="89" t="inlineStr">
        <is>
          <t>Mangrove</t>
        </is>
      </c>
      <c r="D122" s="70">
        <f t="array" ref="D122">if($C122="Mangrove", index('Mangrove protected area'!$A$5:$AG1000,match($A122,'Mangrove protected area'!$A$5:$A1000,0),match('Mangrove protected area'!$C$4,'Mangrove protected area'!$A$5:$AG$5,0)),if($C122="Seagrass",'Seagrass extent'!$D$4,if($C122="Salt marsh",'Salt marsh extent'!$D$4)))</f>
        <v/>
      </c>
      <c r="E122" s="101" t="inlineStr">
        <is>
          <t>Global Mangrove Watch dataset for mangrove protected extent</t>
        </is>
      </c>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row>
    <row r="123" ht="12.75" customHeight="1" s="198">
      <c r="A123" s="101" t="inlineStr">
        <is>
          <t>Italy</t>
        </is>
      </c>
      <c r="B123" s="62">
        <f t="array" ref="B123">INDEX(Countries!$D$2:$D$255, MATCH(A123, Countries!$B$2:$B$255, 0))
</f>
        <v/>
      </c>
      <c r="C123" s="89" t="inlineStr">
        <is>
          <t>Mangrove</t>
        </is>
      </c>
      <c r="D123" s="70">
        <f t="array" ref="D123">if($C123="Mangrove", index('Mangrove protected area'!$A$5:$AG1000,match($A123,'Mangrove protected area'!$A$5:$A1000,0),match('Mangrove protected area'!$C$4,'Mangrove protected area'!$A$5:$AG$5,0)),if($C123="Seagrass",'Seagrass extent'!$D$4,if($C123="Salt marsh",'Salt marsh extent'!$D$4)))</f>
        <v/>
      </c>
      <c r="E123" s="101" t="inlineStr">
        <is>
          <t>Global Mangrove Watch dataset for mangrove protected extent</t>
        </is>
      </c>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row>
    <row r="124" ht="12.75" customHeight="1" s="198">
      <c r="A124" s="101" t="inlineStr">
        <is>
          <t>Ukraine</t>
        </is>
      </c>
      <c r="B124" s="62">
        <f t="array" ref="B124">INDEX(Countries!$D$2:$D$255, MATCH(A124, Countries!$B$2:$B$255, 0))
</f>
        <v/>
      </c>
      <c r="C124" s="89" t="inlineStr">
        <is>
          <t>Mangrove</t>
        </is>
      </c>
      <c r="D124" s="70">
        <f t="array" ref="D124">if($C124="Mangrove", index('Mangrove protected area'!$A$5:$AG1000,match($A124,'Mangrove protected area'!$A$5:$A1000,0),match('Mangrove protected area'!$C$4,'Mangrove protected area'!$A$5:$AG$5,0)),if($C124="Seagrass",'Seagrass extent'!$D$4,if($C124="Salt marsh",'Salt marsh extent'!$D$4)))</f>
        <v/>
      </c>
      <c r="E124" s="101" t="inlineStr">
        <is>
          <t>Global Mangrove Watch dataset for mangrove protected extent</t>
        </is>
      </c>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row>
    <row r="125" ht="12.75" customHeight="1" s="198">
      <c r="A125" s="101" t="inlineStr">
        <is>
          <t>Tunisia</t>
        </is>
      </c>
      <c r="B125" s="62">
        <f t="array" ref="B125">INDEX(Countries!$D$2:$D$255, MATCH(A125, Countries!$B$2:$B$255, 0))
</f>
        <v/>
      </c>
      <c r="C125" s="89" t="inlineStr">
        <is>
          <t>Mangrove</t>
        </is>
      </c>
      <c r="D125" s="70">
        <f t="array" ref="D125">if($C125="Mangrove", index('Mangrove protected area'!$A$5:$AG1000,match($A125,'Mangrove protected area'!$A$5:$A1000,0),match('Mangrove protected area'!$C$4,'Mangrove protected area'!$A$5:$AG$5,0)),if($C125="Seagrass",'Seagrass extent'!$D$4,if($C125="Salt marsh",'Salt marsh extent'!$D$4)))</f>
        <v/>
      </c>
      <c r="E125" s="101" t="inlineStr">
        <is>
          <t>Global Mangrove Watch dataset for mangrove protected extent</t>
        </is>
      </c>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row>
    <row r="126" ht="12.75" customHeight="1" s="198">
      <c r="A126" s="101" t="inlineStr">
        <is>
          <t>Spain</t>
        </is>
      </c>
      <c r="B126" s="62">
        <f t="array" ref="B126">INDEX(Countries!$D$2:$D$255, MATCH(A126, Countries!$B$2:$B$255, 0))
</f>
        <v/>
      </c>
      <c r="C126" s="89" t="inlineStr">
        <is>
          <t>Mangrove</t>
        </is>
      </c>
      <c r="D126" s="70">
        <f t="array" ref="D126">if($C126="Mangrove", index('Mangrove protected area'!$A$5:$AG1000,match($A126,'Mangrove protected area'!$A$5:$A1000,0),match('Mangrove protected area'!$C$4,'Mangrove protected area'!$A$5:$AG$5,0)),if($C126="Seagrass",'Seagrass extent'!$D$4,if($C126="Salt marsh",'Salt marsh extent'!$D$4)))</f>
        <v/>
      </c>
      <c r="E126" s="101" t="inlineStr">
        <is>
          <t>Global Mangrove Watch dataset for mangrove protected extent</t>
        </is>
      </c>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row>
    <row r="127" ht="12.75" customHeight="1" s="198">
      <c r="A127" s="101" t="inlineStr">
        <is>
          <t>Kuwait</t>
        </is>
      </c>
      <c r="B127" s="62">
        <f t="array" ref="B127">INDEX(Countries!$D$2:$D$255, MATCH(A127, Countries!$B$2:$B$255, 0))
</f>
        <v/>
      </c>
      <c r="C127" s="89" t="inlineStr">
        <is>
          <t>Mangrove</t>
        </is>
      </c>
      <c r="D127" s="70">
        <f t="array" ref="D127">if($C127="Mangrove", index('Mangrove protected area'!$A$5:$AG1000,match($A127,'Mangrove protected area'!$A$5:$A1000,0),match('Mangrove protected area'!$C$4,'Mangrove protected area'!$A$5:$AG$5,0)),if($C127="Seagrass",'Seagrass extent'!$D$4,if($C127="Salt marsh",'Salt marsh extent'!$D$4)))</f>
        <v/>
      </c>
      <c r="E127" s="101" t="inlineStr">
        <is>
          <t>Global Mangrove Watch dataset for mangrove protected extent</t>
        </is>
      </c>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row>
    <row r="128" ht="12.75" customHeight="1" s="198">
      <c r="A128" s="101" t="inlineStr">
        <is>
          <t>Denmark</t>
        </is>
      </c>
      <c r="B128" s="62">
        <f t="array" ref="B128">INDEX(Countries!$D$2:$D$255, MATCH(A128, Countries!$B$2:$B$255, 0))
</f>
        <v/>
      </c>
      <c r="C128" s="89" t="inlineStr">
        <is>
          <t>Mangrove</t>
        </is>
      </c>
      <c r="D128" s="70">
        <f t="array" ref="D128">if($C128="Mangrove", index('Mangrove protected area'!$A$5:$AG1000,match($A128,'Mangrove protected area'!$A$5:$A1000,0),match('Mangrove protected area'!$C$4,'Mangrove protected area'!$A$5:$AG$5,0)),if($C128="Seagrass",'Seagrass extent'!$D$4,if($C128="Salt marsh",'Salt marsh extent'!$D$4)))</f>
        <v/>
      </c>
      <c r="E128" s="101" t="inlineStr">
        <is>
          <t>Global Mangrove Watch dataset for mangrove protected extent</t>
        </is>
      </c>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row>
    <row r="129" ht="12.75" customHeight="1" s="198">
      <c r="A129" s="101" t="inlineStr">
        <is>
          <t>France</t>
        </is>
      </c>
      <c r="B129" s="62">
        <f t="array" ref="B129">INDEX(Countries!$D$2:$D$255, MATCH(A129, Countries!$B$2:$B$255, 0))
</f>
        <v/>
      </c>
      <c r="C129" s="89" t="inlineStr">
        <is>
          <t>Mangrove</t>
        </is>
      </c>
      <c r="D129" s="70">
        <f t="array" ref="D129">if($C129="Mangrove", index('Mangrove protected area'!$A$5:$AG1000,match($A129,'Mangrove protected area'!$A$5:$A1000,0),match('Mangrove protected area'!$C$4,'Mangrove protected area'!$A$5:$AG$5,0)),if($C129="Seagrass",'Seagrass extent'!$D$4,if($C129="Salt marsh",'Salt marsh extent'!$D$4)))</f>
        <v/>
      </c>
      <c r="E129" s="101" t="inlineStr">
        <is>
          <t>Global Mangrove Watch dataset for mangrove protected extent</t>
        </is>
      </c>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row>
    <row r="130" ht="12.75" customHeight="1" s="198">
      <c r="A130" s="101" t="inlineStr">
        <is>
          <t>Russia</t>
        </is>
      </c>
      <c r="B130" s="62">
        <f t="array" ref="B130">INDEX(Countries!$D$2:$D$255, MATCH(A130, Countries!$B$2:$B$255, 0))
</f>
        <v/>
      </c>
      <c r="C130" s="89" t="inlineStr">
        <is>
          <t>Mangrove</t>
        </is>
      </c>
      <c r="D130" s="70">
        <f t="array" ref="D130">if($C130="Mangrove", index('Mangrove protected area'!$A$5:$AG1000,match($A130,'Mangrove protected area'!$A$5:$A1000,0),match('Mangrove protected area'!$C$4,'Mangrove protected area'!$A$5:$AG$5,0)),if($C130="Seagrass",'Seagrass extent'!$D$4,if($C130="Salt marsh",'Salt marsh extent'!$D$4)))</f>
        <v/>
      </c>
      <c r="E130" s="101" t="inlineStr">
        <is>
          <t>Global Mangrove Watch dataset for mangrove protected extent</t>
        </is>
      </c>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row>
    <row r="131" ht="12.75" customHeight="1" s="198">
      <c r="A131" s="101" t="inlineStr">
        <is>
          <t>United States Minor Outlying Islands</t>
        </is>
      </c>
      <c r="B131" s="62">
        <f t="array" ref="B131">INDEX(Countries!$D$2:$D$255, MATCH(A131, Countries!$B$2:$B$255, 0))
</f>
        <v/>
      </c>
      <c r="C131" s="89" t="inlineStr">
        <is>
          <t>Mangrove</t>
        </is>
      </c>
      <c r="D131" s="70">
        <f t="array" ref="D131">if($C131="Mangrove", index('Mangrove protected area'!$A$5:$AG1000,match($A131,'Mangrove protected area'!$A$5:$A1000,0),match('Mangrove protected area'!$C$4,'Mangrove protected area'!$A$5:$AG$5,0)),if($C131="Seagrass",'Seagrass extent'!$D$4,if($C131="Salt marsh",'Salt marsh extent'!$D$4)))</f>
        <v/>
      </c>
      <c r="E131" s="101" t="inlineStr">
        <is>
          <t>Global Mangrove Watch dataset for mangrove protected extent</t>
        </is>
      </c>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row>
    <row r="132" ht="12.75" customHeight="1" s="198">
      <c r="A132" s="101" t="inlineStr">
        <is>
          <t>Greece</t>
        </is>
      </c>
      <c r="B132" s="62">
        <f t="array" ref="B132">INDEX(Countries!$D$2:$D$255, MATCH(A132, Countries!$B$2:$B$255, 0))
</f>
        <v/>
      </c>
      <c r="C132" s="89" t="inlineStr">
        <is>
          <t>Mangrove</t>
        </is>
      </c>
      <c r="D132" s="70">
        <f t="array" ref="D132">if($C132="Mangrove", index('Mangrove protected area'!$A$5:$AG1000,match($A132,'Mangrove protected area'!$A$5:$A1000,0),match('Mangrove protected area'!$C$4,'Mangrove protected area'!$A$5:$AG$5,0)),if($C132="Seagrass",'Seagrass extent'!$D$4,if($C132="Salt marsh",'Salt marsh extent'!$D$4)))</f>
        <v/>
      </c>
      <c r="E132" s="101" t="inlineStr">
        <is>
          <t>Global Mangrove Watch dataset for mangrove protected extent</t>
        </is>
      </c>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row>
    <row r="133" ht="12.75" customHeight="1" s="198">
      <c r="A133" s="101" t="inlineStr">
        <is>
          <t>Canada</t>
        </is>
      </c>
      <c r="B133" s="62">
        <f t="array" ref="B133">INDEX(Countries!$D$2:$D$255, MATCH(A133, Countries!$B$2:$B$255, 0))
</f>
        <v/>
      </c>
      <c r="C133" s="89" t="inlineStr">
        <is>
          <t>Mangrove</t>
        </is>
      </c>
      <c r="D133" s="70">
        <f t="array" ref="D133">if($C133="Mangrove", index('Mangrove protected area'!$A$5:$AG1000,match($A133,'Mangrove protected area'!$A$5:$A1000,0),match('Mangrove protected area'!$C$4,'Mangrove protected area'!$A$5:$AG$5,0)),if($C133="Seagrass",'Seagrass extent'!$D$4,if($C133="Salt marsh",'Salt marsh extent'!$D$4)))</f>
        <v/>
      </c>
      <c r="E133" s="101" t="inlineStr">
        <is>
          <t>Global Mangrove Watch dataset for mangrove protected extent</t>
        </is>
      </c>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row>
    <row r="134" ht="12.75" customHeight="1" s="198">
      <c r="A134" s="101" t="inlineStr">
        <is>
          <t>Germany</t>
        </is>
      </c>
      <c r="B134" s="62">
        <f t="array" ref="B134">INDEX(Countries!$D$2:$D$255, MATCH(A134, Countries!$B$2:$B$255, 0))
</f>
        <v/>
      </c>
      <c r="C134" s="89" t="inlineStr">
        <is>
          <t>Mangrove</t>
        </is>
      </c>
      <c r="D134" s="70">
        <f t="array" ref="D134">if($C134="Mangrove", index('Mangrove protected area'!$A$5:$AG1000,match($A134,'Mangrove protected area'!$A$5:$A1000,0),match('Mangrove protected area'!$C$4,'Mangrove protected area'!$A$5:$AG$5,0)),if($C134="Seagrass",'Seagrass extent'!$D$4,if($C134="Salt marsh",'Salt marsh extent'!$D$4)))</f>
        <v/>
      </c>
      <c r="E134" s="101" t="inlineStr">
        <is>
          <t>Global Mangrove Watch dataset for mangrove protected extent</t>
        </is>
      </c>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row>
    <row r="135" ht="12.75" customHeight="1" s="198">
      <c r="A135" s="101" t="inlineStr">
        <is>
          <t>Croatia</t>
        </is>
      </c>
      <c r="B135" s="62">
        <f t="array" ref="B135">INDEX(Countries!$D$2:$D$255, MATCH(A135, Countries!$B$2:$B$255, 0))
</f>
        <v/>
      </c>
      <c r="C135" s="89" t="inlineStr">
        <is>
          <t>Mangrove</t>
        </is>
      </c>
      <c r="D135" s="70">
        <f t="array" ref="D135">if($C135="Mangrove", index('Mangrove protected area'!$A$5:$AG1000,match($A135,'Mangrove protected area'!$A$5:$A1000,0),match('Mangrove protected area'!$C$4,'Mangrove protected area'!$A$5:$AG$5,0)),if($C135="Seagrass",'Seagrass extent'!$D$4,if($C135="Salt marsh",'Salt marsh extent'!$D$4)))</f>
        <v/>
      </c>
      <c r="E135" s="101" t="inlineStr">
        <is>
          <t>Global Mangrove Watch dataset for mangrove protected extent</t>
        </is>
      </c>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row>
    <row r="136" ht="12.75" customHeight="1" s="198">
      <c r="A136" s="101" t="inlineStr">
        <is>
          <t>United Kingdom</t>
        </is>
      </c>
      <c r="B136" s="62">
        <f t="array" ref="B136">INDEX(Countries!$D$2:$D$255, MATCH(A136, Countries!$B$2:$B$255, 0))
</f>
        <v/>
      </c>
      <c r="C136" s="89" t="inlineStr">
        <is>
          <t>Mangrove</t>
        </is>
      </c>
      <c r="D136" s="70">
        <f t="array" ref="D136">if($C136="Mangrove", index('Mangrove protected area'!$A$5:$AG1000,match($A136,'Mangrove protected area'!$A$5:$A1000,0),match('Mangrove protected area'!$C$4,'Mangrove protected area'!$A$5:$AG$5,0)),if($C136="Seagrass",'Seagrass extent'!$D$4,if($C136="Salt marsh",'Salt marsh extent'!$D$4)))</f>
        <v/>
      </c>
      <c r="E136" s="101" t="inlineStr">
        <is>
          <t>Global Mangrove Watch dataset for mangrove protected extent</t>
        </is>
      </c>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row>
    <row r="137" ht="12.75" customHeight="1" s="198">
      <c r="A137" s="101" t="inlineStr">
        <is>
          <t>Malta</t>
        </is>
      </c>
      <c r="B137" s="62">
        <f t="array" ref="B137">INDEX(Countries!$D$2:$D$255, MATCH(A137, Countries!$B$2:$B$255, 0))
</f>
        <v/>
      </c>
      <c r="C137" s="89" t="inlineStr">
        <is>
          <t>Mangrove</t>
        </is>
      </c>
      <c r="D137" s="70">
        <f t="array" ref="D137">if($C137="Mangrove", index('Mangrove protected area'!$A$5:$AG1000,match($A137,'Mangrove protected area'!$A$5:$A1000,0),match('Mangrove protected area'!$C$4,'Mangrove protected area'!$A$5:$AG$5,0)),if($C137="Seagrass",'Seagrass extent'!$D$4,if($C137="Salt marsh",'Salt marsh extent'!$D$4)))</f>
        <v/>
      </c>
      <c r="E137" s="101" t="inlineStr">
        <is>
          <t>Global Mangrove Watch dataset for mangrove protected extent</t>
        </is>
      </c>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row>
    <row r="138" ht="12.75" customHeight="1" s="198">
      <c r="A138" s="101" t="inlineStr">
        <is>
          <t>Cyprus</t>
        </is>
      </c>
      <c r="B138" s="62">
        <f t="array" ref="B138">INDEX(Countries!$D$2:$D$255, MATCH(A138, Countries!$B$2:$B$255, 0))
</f>
        <v/>
      </c>
      <c r="C138" s="89" t="inlineStr">
        <is>
          <t>Mangrove</t>
        </is>
      </c>
      <c r="D138" s="70">
        <f t="array" ref="D138">if($C138="Mangrove", index('Mangrove protected area'!$A$5:$AG1000,match($A138,'Mangrove protected area'!$A$5:$A1000,0),match('Mangrove protected area'!$C$4,'Mangrove protected area'!$A$5:$AG$5,0)),if($C138="Seagrass",'Seagrass extent'!$D$4,if($C138="Salt marsh",'Salt marsh extent'!$D$4)))</f>
        <v/>
      </c>
      <c r="E138" s="101" t="inlineStr">
        <is>
          <t>Global Mangrove Watch dataset for mangrove protected extent</t>
        </is>
      </c>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row>
    <row r="139" ht="12.75" customHeight="1" s="198">
      <c r="A139" s="101" t="inlineStr">
        <is>
          <t>Norway</t>
        </is>
      </c>
      <c r="B139" s="62">
        <f t="array" ref="B139">INDEX(Countries!$D$2:$D$255, MATCH(A139, Countries!$B$2:$B$255, 0))
</f>
        <v/>
      </c>
      <c r="C139" s="89" t="inlineStr">
        <is>
          <t>Mangrove</t>
        </is>
      </c>
      <c r="D139" s="70">
        <f t="array" ref="D139">if($C139="Mangrove", index('Mangrove protected area'!$A$5:$AG1000,match($A139,'Mangrove protected area'!$A$5:$A1000,0),match('Mangrove protected area'!$C$4,'Mangrove protected area'!$A$5:$AG$5,0)),if($C139="Seagrass",'Seagrass extent'!$D$4,if($C139="Salt marsh",'Salt marsh extent'!$D$4)))</f>
        <v/>
      </c>
      <c r="E139" s="101" t="inlineStr">
        <is>
          <t>Global Mangrove Watch dataset for mangrove protected extent</t>
        </is>
      </c>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row>
    <row r="140" ht="12.75" customHeight="1" s="198">
      <c r="A140" s="101" t="inlineStr">
        <is>
          <t>Albania</t>
        </is>
      </c>
      <c r="B140" s="62">
        <f t="array" ref="B140">INDEX(Countries!$D$2:$D$255, MATCH(A140, Countries!$B$2:$B$255, 0))
</f>
        <v/>
      </c>
      <c r="C140" s="89" t="inlineStr">
        <is>
          <t>Mangrove</t>
        </is>
      </c>
      <c r="D140" s="70">
        <f t="array" ref="D140">if($C140="Mangrove", index('Mangrove protected area'!$A$5:$AG1000,match($A140,'Mangrove protected area'!$A$5:$A1000,0),match('Mangrove protected area'!$C$4,'Mangrove protected area'!$A$5:$AG$5,0)),if($C140="Seagrass",'Seagrass extent'!$D$4,if($C140="Salt marsh",'Salt marsh extent'!$D$4)))</f>
        <v/>
      </c>
      <c r="E140" s="101" t="inlineStr">
        <is>
          <t>Global Mangrove Watch dataset for mangrove protected extent</t>
        </is>
      </c>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row>
    <row r="141" ht="12.75" customHeight="1" s="198">
      <c r="A141" s="101" t="inlineStr">
        <is>
          <t>Algeria</t>
        </is>
      </c>
      <c r="B141" s="62">
        <f t="array" ref="B141">INDEX(Countries!$D$2:$D$255, MATCH(A141, Countries!$B$2:$B$255, 0))
</f>
        <v/>
      </c>
      <c r="C141" s="89" t="inlineStr">
        <is>
          <t>Mangrove</t>
        </is>
      </c>
      <c r="D141" s="70">
        <f t="array" ref="D141">if($C141="Mangrove", index('Mangrove protected area'!$A$5:$AG1000,match($A141,'Mangrove protected area'!$A$5:$A1000,0),match('Mangrove protected area'!$C$4,'Mangrove protected area'!$A$5:$AG$5,0)),if($C141="Seagrass",'Seagrass extent'!$D$4,if($C141="Salt marsh",'Salt marsh extent'!$D$4)))</f>
        <v/>
      </c>
      <c r="E141" s="101" t="inlineStr">
        <is>
          <t>Global Mangrove Watch dataset for mangrove protected extent</t>
        </is>
      </c>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row>
    <row r="142" ht="12.75" customHeight="1" s="198">
      <c r="A142" s="101" t="inlineStr">
        <is>
          <t>Sweden</t>
        </is>
      </c>
      <c r="B142" s="62">
        <f t="array" ref="B142">INDEX(Countries!$D$2:$D$255, MATCH(A142, Countries!$B$2:$B$255, 0))
</f>
        <v/>
      </c>
      <c r="C142" s="89" t="inlineStr">
        <is>
          <t>Mangrove</t>
        </is>
      </c>
      <c r="D142" s="70">
        <f t="array" ref="D142">if($C142="Mangrove", index('Mangrove protected area'!$A$5:$AG1000,match($A142,'Mangrove protected area'!$A$5:$A1000,0),match('Mangrove protected area'!$C$4,'Mangrove protected area'!$A$5:$AG$5,0)),if($C142="Seagrass",'Seagrass extent'!$D$4,if($C142="Salt marsh",'Salt marsh extent'!$D$4)))</f>
        <v/>
      </c>
      <c r="E142" s="101" t="inlineStr">
        <is>
          <t>Global Mangrove Watch dataset for mangrove protected extent</t>
        </is>
      </c>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row>
    <row r="143" ht="12.75" customHeight="1" s="198">
      <c r="A143" s="101" t="inlineStr">
        <is>
          <t>Israel</t>
        </is>
      </c>
      <c r="B143" s="62">
        <f t="array" ref="B143">INDEX(Countries!$D$2:$D$255, MATCH(A143, Countries!$B$2:$B$255, 0))
</f>
        <v/>
      </c>
      <c r="C143" s="89" t="inlineStr">
        <is>
          <t>Mangrove</t>
        </is>
      </c>
      <c r="D143" s="70">
        <f t="array" ref="D143">if($C143="Mangrove", index('Mangrove protected area'!$A$5:$AG1000,match($A143,'Mangrove protected area'!$A$5:$A1000,0),match('Mangrove protected area'!$C$4,'Mangrove protected area'!$A$5:$AG$5,0)),if($C143="Seagrass",'Seagrass extent'!$D$4,if($C143="Salt marsh",'Salt marsh extent'!$D$4)))</f>
        <v/>
      </c>
      <c r="E143" s="101" t="inlineStr">
        <is>
          <t>Global Mangrove Watch dataset for mangrove protected extent</t>
        </is>
      </c>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row>
    <row r="144" ht="12.75" customHeight="1" s="198">
      <c r="A144" s="101" t="inlineStr">
        <is>
          <t>Montserrat</t>
        </is>
      </c>
      <c r="B144" s="62">
        <f t="array" ref="B144">INDEX(Countries!$D$2:$D$255, MATCH(A144, Countries!$B$2:$B$255, 0))
</f>
        <v/>
      </c>
      <c r="C144" s="89" t="inlineStr">
        <is>
          <t>Mangrove</t>
        </is>
      </c>
      <c r="D144" s="70">
        <f t="array" ref="D144">if($C144="Mangrove", index('Mangrove protected area'!$A$5:$AG1000,match($A144,'Mangrove protected area'!$A$5:$A1000,0),match('Mangrove protected area'!$C$4,'Mangrove protected area'!$A$5:$AG$5,0)),if($C144="Seagrass",'Seagrass extent'!$D$4,if($C144="Salt marsh",'Salt marsh extent'!$D$4)))</f>
        <v/>
      </c>
      <c r="E144" s="101" t="inlineStr">
        <is>
          <t>Global Mangrove Watch dataset for mangrove protected extent</t>
        </is>
      </c>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row>
    <row r="145" ht="12.75" customHeight="1" s="198">
      <c r="A145" s="101" t="inlineStr">
        <is>
          <t>Libya</t>
        </is>
      </c>
      <c r="B145" s="62">
        <f t="array" ref="B145">INDEX(Countries!$D$2:$D$255, MATCH(A145, Countries!$B$2:$B$255, 0))
</f>
        <v/>
      </c>
      <c r="C145" s="89" t="inlineStr">
        <is>
          <t>Mangrove</t>
        </is>
      </c>
      <c r="D145" s="70">
        <f t="array" ref="D145">if($C145="Mangrove", index('Mangrove protected area'!$A$5:$AG1000,match($A145,'Mangrove protected area'!$A$5:$A1000,0),match('Mangrove protected area'!$C$4,'Mangrove protected area'!$A$5:$AG$5,0)),if($C145="Seagrass",'Seagrass extent'!$D$4,if($C145="Salt marsh",'Salt marsh extent'!$D$4)))</f>
        <v/>
      </c>
      <c r="E145" s="101" t="inlineStr">
        <is>
          <t>Global Mangrove Watch dataset for mangrove protected extent</t>
        </is>
      </c>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row>
    <row r="146" ht="12.75" customHeight="1" s="198">
      <c r="A146" s="101" t="inlineStr">
        <is>
          <t>Netherlands</t>
        </is>
      </c>
      <c r="B146" s="62">
        <f t="array" ref="B146">INDEX(Countries!$D$2:$D$255, MATCH(A146, Countries!$B$2:$B$255, 0))
</f>
        <v/>
      </c>
      <c r="C146" s="89" t="inlineStr">
        <is>
          <t>Mangrove</t>
        </is>
      </c>
      <c r="D146" s="70">
        <f t="array" ref="D146">if($C146="Mangrove", index('Mangrove protected area'!$A$5:$AG1000,match($A146,'Mangrove protected area'!$A$5:$A1000,0),match('Mangrove protected area'!$C$4,'Mangrove protected area'!$A$5:$AG$5,0)),if($C146="Seagrass",'Seagrass extent'!$D$4,if($C146="Salt marsh",'Salt marsh extent'!$D$4)))</f>
        <v/>
      </c>
      <c r="E146" s="101" t="inlineStr">
        <is>
          <t>Global Mangrove Watch dataset for mangrove protected extent</t>
        </is>
      </c>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row>
    <row r="147" ht="12.75" customHeight="1" s="198">
      <c r="A147" s="101" t="inlineStr">
        <is>
          <t>Poland</t>
        </is>
      </c>
      <c r="B147" s="62">
        <f t="array" ref="B147">INDEX(Countries!$D$2:$D$255, MATCH(A147, Countries!$B$2:$B$255, 0))
</f>
        <v/>
      </c>
      <c r="C147" s="89" t="inlineStr">
        <is>
          <t>Mangrove</t>
        </is>
      </c>
      <c r="D147" s="70">
        <f t="array" ref="D147">if($C147="Mangrove", index('Mangrove protected area'!$A$5:$AG1000,match($A147,'Mangrove protected area'!$A$5:$A1000,0),match('Mangrove protected area'!$C$4,'Mangrove protected area'!$A$5:$AG$5,0)),if($C147="Seagrass",'Seagrass extent'!$D$4,if($C147="Salt marsh",'Salt marsh extent'!$D$4)))</f>
        <v/>
      </c>
      <c r="E147" s="101" t="inlineStr">
        <is>
          <t>Global Mangrove Watch dataset for mangrove protected extent</t>
        </is>
      </c>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row>
    <row r="148" ht="12.75" customHeight="1" s="198">
      <c r="A148" s="101" t="inlineStr">
        <is>
          <t>Turkey</t>
        </is>
      </c>
      <c r="B148" s="62">
        <f t="array" ref="B148">INDEX(Countries!$D$2:$D$255, MATCH(A148, Countries!$B$2:$B$255, 0))
</f>
        <v/>
      </c>
      <c r="C148" s="89" t="inlineStr">
        <is>
          <t>Mangrove</t>
        </is>
      </c>
      <c r="D148" s="70">
        <f t="array" ref="D148">if($C148="Mangrove", index('Mangrove protected area'!$A$5:$AG1000,match($A148,'Mangrove protected area'!$A$5:$A1000,0),match('Mangrove protected area'!$C$4,'Mangrove protected area'!$A$5:$AG$5,0)),if($C148="Seagrass",'Seagrass extent'!$D$4,if($C148="Salt marsh",'Salt marsh extent'!$D$4)))</f>
        <v/>
      </c>
      <c r="E148" s="101" t="inlineStr">
        <is>
          <t>Global Mangrove Watch dataset for mangrove protected extent</t>
        </is>
      </c>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row>
    <row r="149" ht="12.75" customHeight="1" s="198">
      <c r="A149" s="101" t="inlineStr">
        <is>
          <t>Jordan</t>
        </is>
      </c>
      <c r="B149" s="62">
        <f t="array" ref="B149">INDEX(Countries!$D$2:$D$255, MATCH(A149, Countries!$B$2:$B$255, 0))
</f>
        <v/>
      </c>
      <c r="C149" s="89" t="inlineStr">
        <is>
          <t>Mangrove</t>
        </is>
      </c>
      <c r="D149" s="70">
        <f t="array" ref="D149">if($C149="Mangrove", index('Mangrove protected area'!$A$5:$AG1000,match($A149,'Mangrove protected area'!$A$5:$A1000,0),match('Mangrove protected area'!$C$4,'Mangrove protected area'!$A$5:$AG$5,0)),if($C149="Seagrass",'Seagrass extent'!$D$4,if($C149="Salt marsh",'Salt marsh extent'!$D$4)))</f>
        <v/>
      </c>
      <c r="E149" s="101" t="inlineStr">
        <is>
          <t>Global Mangrove Watch dataset for mangrove protected extent</t>
        </is>
      </c>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row>
    <row r="150" ht="12.75" customHeight="1" s="198">
      <c r="A150" s="101" t="inlineStr">
        <is>
          <t>Slovenia</t>
        </is>
      </c>
      <c r="B150" s="62">
        <f t="array" ref="B150">INDEX(Countries!$D$2:$D$255, MATCH(A150, Countries!$B$2:$B$255, 0))
</f>
        <v/>
      </c>
      <c r="C150" s="89" t="inlineStr">
        <is>
          <t>Mangrove</t>
        </is>
      </c>
      <c r="D150" s="70">
        <f t="array" ref="D150">if($C150="Mangrove", index('Mangrove protected area'!$A$5:$AG1000,match($A150,'Mangrove protected area'!$A$5:$A1000,0),match('Mangrove protected area'!$C$4,'Mangrove protected area'!$A$5:$AG$5,0)),if($C150="Seagrass",'Seagrass extent'!$D$4,if($C150="Salt marsh",'Salt marsh extent'!$D$4)))</f>
        <v/>
      </c>
      <c r="E150" s="101" t="inlineStr">
        <is>
          <t>Global Mangrove Watch dataset for mangrove protected extent</t>
        </is>
      </c>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row>
    <row r="151" ht="12.75" customHeight="1" s="198">
      <c r="A151" s="101" t="inlineStr">
        <is>
          <t>Argentina</t>
        </is>
      </c>
      <c r="B151" s="62">
        <f t="array" ref="B151">INDEX(Countries!$D$2:$D$255, MATCH(A151, Countries!$B$2:$B$255, 0))
</f>
        <v/>
      </c>
      <c r="C151" s="89" t="inlineStr">
        <is>
          <t>Mangrove</t>
        </is>
      </c>
      <c r="D151" s="70">
        <f t="array" ref="D151">if($C151="Mangrove", index('Mangrove protected area'!$A$5:$AG1000,match($A151,'Mangrove protected area'!$A$5:$A1000,0),match('Mangrove protected area'!$C$4,'Mangrove protected area'!$A$5:$AG$5,0)),if($C151="Seagrass",'Seagrass extent'!$D$4,if($C151="Salt marsh",'Salt marsh extent'!$D$4)))</f>
        <v/>
      </c>
      <c r="E151" s="101" t="inlineStr">
        <is>
          <t>Global Mangrove Watch dataset for mangrove protected extent</t>
        </is>
      </c>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row>
    <row r="152" ht="12.75" customHeight="1" s="198">
      <c r="A152" s="101" t="inlineStr">
        <is>
          <t>Azerbaijan</t>
        </is>
      </c>
      <c r="B152" s="62">
        <f t="array" ref="B152">INDEX(Countries!$D$2:$D$255, MATCH(A152, Countries!$B$2:$B$255, 0))
</f>
        <v/>
      </c>
      <c r="C152" s="89" t="inlineStr">
        <is>
          <t>Mangrove</t>
        </is>
      </c>
      <c r="D152" s="70">
        <f t="array" ref="D152">if($C152="Mangrove", index('Mangrove protected area'!$A$5:$AG1000,match($A152,'Mangrove protected area'!$A$5:$A1000,0),match('Mangrove protected area'!$C$4,'Mangrove protected area'!$A$5:$AG$5,0)),if($C152="Seagrass",'Seagrass extent'!$D$4,if($C152="Salt marsh",'Salt marsh extent'!$D$4)))</f>
        <v/>
      </c>
      <c r="E152" s="101" t="inlineStr">
        <is>
          <t>Global Mangrove Watch dataset for mangrove protected extent</t>
        </is>
      </c>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row>
    <row r="153" ht="12.75" customHeight="1" s="198">
      <c r="A153" s="101" t="inlineStr">
        <is>
          <t>Belgium</t>
        </is>
      </c>
      <c r="B153" s="62">
        <f t="array" ref="B153">INDEX(Countries!$D$2:$D$255, MATCH(A153, Countries!$B$2:$B$255, 0))
</f>
        <v/>
      </c>
      <c r="C153" s="89" t="inlineStr">
        <is>
          <t>Mangrove</t>
        </is>
      </c>
      <c r="D153" s="70">
        <f t="array" ref="D153">if($C153="Mangrove", index('Mangrove protected area'!$A$5:$AG1000,match($A153,'Mangrove protected area'!$A$5:$A1000,0),match('Mangrove protected area'!$C$4,'Mangrove protected area'!$A$5:$AG$5,0)),if($C153="Seagrass",'Seagrass extent'!$D$4,if($C153="Salt marsh",'Salt marsh extent'!$D$4)))</f>
        <v/>
      </c>
      <c r="E153" s="101" t="inlineStr">
        <is>
          <t>Global Mangrove Watch dataset for mangrove protected extent</t>
        </is>
      </c>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row>
    <row r="154" ht="12.75" customHeight="1" s="198">
      <c r="A154" s="101" t="inlineStr">
        <is>
          <t>Bosnia and Herzegovina</t>
        </is>
      </c>
      <c r="B154" s="62">
        <f t="array" ref="B154">INDEX(Countries!$D$2:$D$255, MATCH(A154, Countries!$B$2:$B$255, 0))
</f>
        <v/>
      </c>
      <c r="C154" s="89" t="inlineStr">
        <is>
          <t>Mangrove</t>
        </is>
      </c>
      <c r="D154" s="70">
        <f t="array" ref="D154">if($C154="Mangrove", index('Mangrove protected area'!$A$5:$AG1000,match($A154,'Mangrove protected area'!$A$5:$A1000,0),match('Mangrove protected area'!$C$4,'Mangrove protected area'!$A$5:$AG$5,0)),if($C154="Seagrass",'Seagrass extent'!$D$4,if($C154="Salt marsh",'Salt marsh extent'!$D$4)))</f>
        <v/>
      </c>
      <c r="E154" s="101" t="inlineStr">
        <is>
          <t>Global Mangrove Watch dataset for mangrove protected extent</t>
        </is>
      </c>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row>
    <row r="155" ht="12.75" customHeight="1" s="198">
      <c r="A155" s="101" t="inlineStr">
        <is>
          <t>British Indian Ocean Territory</t>
        </is>
      </c>
      <c r="B155" s="62">
        <f t="array" ref="B155">INDEX(Countries!$D$2:$D$255, MATCH(A155, Countries!$B$2:$B$255, 0))
</f>
        <v/>
      </c>
      <c r="C155" s="89" t="inlineStr">
        <is>
          <t>Mangrove</t>
        </is>
      </c>
      <c r="D155" s="70">
        <f t="array" ref="D155">if($C155="Mangrove", index('Mangrove protected area'!$A$5:$AG1000,match($A155,'Mangrove protected area'!$A$5:$A1000,0),match('Mangrove protected area'!$C$4,'Mangrove protected area'!$A$5:$AG$5,0)),if($C155="Seagrass",'Seagrass extent'!$D$4,if($C155="Salt marsh",'Salt marsh extent'!$D$4)))</f>
        <v/>
      </c>
      <c r="E155" s="101" t="inlineStr">
        <is>
          <t>Global Mangrove Watch dataset for mangrove protected extent</t>
        </is>
      </c>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row>
    <row r="156" ht="12.75" customHeight="1" s="198">
      <c r="A156" s="101" t="inlineStr">
        <is>
          <t>Bulgaria</t>
        </is>
      </c>
      <c r="B156" s="62">
        <f t="array" ref="B156">INDEX(Countries!$D$2:$D$255, MATCH(A156, Countries!$B$2:$B$255, 0))
</f>
        <v/>
      </c>
      <c r="C156" s="89" t="inlineStr">
        <is>
          <t>Mangrove</t>
        </is>
      </c>
      <c r="D156" s="70">
        <f t="array" ref="D156">if($C156="Mangrove", index('Mangrove protected area'!$A$5:$AG1000,match($A156,'Mangrove protected area'!$A$5:$A1000,0),match('Mangrove protected area'!$C$4,'Mangrove protected area'!$A$5:$AG$5,0)),if($C156="Seagrass",'Seagrass extent'!$D$4,if($C156="Salt marsh",'Salt marsh extent'!$D$4)))</f>
        <v/>
      </c>
      <c r="E156" s="101" t="inlineStr">
        <is>
          <t>Global Mangrove Watch dataset for mangrove protected extent</t>
        </is>
      </c>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row>
    <row r="157" ht="12.75" customHeight="1" s="198">
      <c r="A157" s="101" t="inlineStr">
        <is>
          <t>Cabo Verde</t>
        </is>
      </c>
      <c r="B157" s="62">
        <f t="array" ref="B157">INDEX(Countries!$D$2:$D$255, MATCH(A157, Countries!$B$2:$B$255, 0))
</f>
        <v/>
      </c>
      <c r="C157" s="89" t="inlineStr">
        <is>
          <t>Mangrove</t>
        </is>
      </c>
      <c r="D157" s="70">
        <f t="array" ref="D157">if($C157="Mangrove", index('Mangrove protected area'!$A$5:$AG1000,match($A157,'Mangrove protected area'!$A$5:$A1000,0),match('Mangrove protected area'!$C$4,'Mangrove protected area'!$A$5:$AG$5,0)),if($C157="Seagrass",'Seagrass extent'!$D$4,if($C157="Salt marsh",'Salt marsh extent'!$D$4)))</f>
        <v/>
      </c>
      <c r="E157" s="101" t="inlineStr">
        <is>
          <t>Global Mangrove Watch dataset for mangrove protected extent</t>
        </is>
      </c>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row>
    <row r="158" ht="12.75" customHeight="1" s="198">
      <c r="A158" s="101" t="inlineStr">
        <is>
          <t>Chile</t>
        </is>
      </c>
      <c r="B158" s="62">
        <f t="array" ref="B158">INDEX(Countries!$D$2:$D$255, MATCH(A158, Countries!$B$2:$B$255, 0))
</f>
        <v/>
      </c>
      <c r="C158" s="89" t="inlineStr">
        <is>
          <t>Mangrove</t>
        </is>
      </c>
      <c r="D158" s="70">
        <f t="array" ref="D158">if($C158="Mangrove", index('Mangrove protected area'!$A$5:$AG1000,match($A158,'Mangrove protected area'!$A$5:$A1000,0),match('Mangrove protected area'!$C$4,'Mangrove protected area'!$A$5:$AG$5,0)),if($C158="Seagrass",'Seagrass extent'!$D$4,if($C158="Salt marsh",'Salt marsh extent'!$D$4)))</f>
        <v/>
      </c>
      <c r="E158" s="101" t="inlineStr">
        <is>
          <t>Global Mangrove Watch dataset for mangrove protected extent</t>
        </is>
      </c>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row>
    <row r="159" ht="12.75" customHeight="1" s="198">
      <c r="A159" s="101" t="inlineStr">
        <is>
          <t>Estonia</t>
        </is>
      </c>
      <c r="B159" s="62">
        <f t="array" ref="B159">INDEX(Countries!$D$2:$D$255, MATCH(A159, Countries!$B$2:$B$255, 0))
</f>
        <v/>
      </c>
      <c r="C159" s="89" t="inlineStr">
        <is>
          <t>Mangrove</t>
        </is>
      </c>
      <c r="D159" s="70">
        <f t="array" ref="D159">if($C159="Mangrove", index('Mangrove protected area'!$A$5:$AG1000,match($A159,'Mangrove protected area'!$A$5:$A1000,0),match('Mangrove protected area'!$C$4,'Mangrove protected area'!$A$5:$AG$5,0)),if($C159="Seagrass",'Seagrass extent'!$D$4,if($C159="Salt marsh",'Salt marsh extent'!$D$4)))</f>
        <v/>
      </c>
      <c r="E159" s="101" t="inlineStr">
        <is>
          <t>Global Mangrove Watch dataset for mangrove protected extent</t>
        </is>
      </c>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row>
    <row r="160" ht="12.75" customHeight="1" s="198">
      <c r="A160" s="101" t="inlineStr">
        <is>
          <t>Falkland Islands</t>
        </is>
      </c>
      <c r="B160" s="62">
        <f t="array" ref="B160">INDEX(Countries!$D$2:$D$255, MATCH(A160, Countries!$B$2:$B$255, 0))
</f>
        <v/>
      </c>
      <c r="C160" s="89" t="inlineStr">
        <is>
          <t>Mangrove</t>
        </is>
      </c>
      <c r="D160" s="70">
        <f t="array" ref="D160">if($C160="Mangrove", index('Mangrove protected area'!$A$5:$AG1000,match($A160,'Mangrove protected area'!$A$5:$A1000,0),match('Mangrove protected area'!$C$4,'Mangrove protected area'!$A$5:$AG$5,0)),if($C160="Seagrass",'Seagrass extent'!$D$4,if($C160="Salt marsh",'Salt marsh extent'!$D$4)))</f>
        <v/>
      </c>
      <c r="E160" s="101" t="inlineStr">
        <is>
          <t>Global Mangrove Watch dataset for mangrove protected extent</t>
        </is>
      </c>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row>
    <row r="161" ht="12.75" customHeight="1" s="198">
      <c r="A161" s="101" t="inlineStr">
        <is>
          <t>Faroe Islands</t>
        </is>
      </c>
      <c r="B161" s="62">
        <f t="array" ref="B161">INDEX(Countries!$D$2:$D$255, MATCH(A161, Countries!$B$2:$B$255, 0))
</f>
        <v/>
      </c>
      <c r="C161" s="89" t="inlineStr">
        <is>
          <t>Mangrove</t>
        </is>
      </c>
      <c r="D161" s="70">
        <f t="array" ref="D161">if($C161="Mangrove", index('Mangrove protected area'!$A$5:$AG1000,match($A161,'Mangrove protected area'!$A$5:$A1000,0),match('Mangrove protected area'!$C$4,'Mangrove protected area'!$A$5:$AG$5,0)),if($C161="Seagrass",'Seagrass extent'!$D$4,if($C161="Salt marsh",'Salt marsh extent'!$D$4)))</f>
        <v/>
      </c>
      <c r="E161" s="101" t="inlineStr">
        <is>
          <t>Global Mangrove Watch dataset for mangrove protected extent</t>
        </is>
      </c>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row>
    <row r="162" ht="12.75" customHeight="1" s="198">
      <c r="A162" s="101" t="inlineStr">
        <is>
          <t>Finland</t>
        </is>
      </c>
      <c r="B162" s="62">
        <f t="array" ref="B162">INDEX(Countries!$D$2:$D$255, MATCH(A162, Countries!$B$2:$B$255, 0))
</f>
        <v/>
      </c>
      <c r="C162" s="89" t="inlineStr">
        <is>
          <t>Mangrove</t>
        </is>
      </c>
      <c r="D162" s="70">
        <f t="array" ref="D162">if($C162="Mangrove", index('Mangrove protected area'!$A$5:$AG1000,match($A162,'Mangrove protected area'!$A$5:$A1000,0),match('Mangrove protected area'!$C$4,'Mangrove protected area'!$A$5:$AG$5,0)),if($C162="Seagrass",'Seagrass extent'!$D$4,if($C162="Salt marsh",'Salt marsh extent'!$D$4)))</f>
        <v/>
      </c>
      <c r="E162" s="101" t="inlineStr">
        <is>
          <t>Global Mangrove Watch dataset for mangrove protected extent</t>
        </is>
      </c>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row>
    <row r="163" ht="12.75" customHeight="1" s="198">
      <c r="A163" s="101" t="inlineStr">
        <is>
          <t>Georgia</t>
        </is>
      </c>
      <c r="B163" s="62">
        <f t="array" ref="B163">INDEX(Countries!$D$2:$D$255, MATCH(A163, Countries!$B$2:$B$255, 0))
</f>
        <v/>
      </c>
      <c r="C163" s="89" t="inlineStr">
        <is>
          <t>Mangrove</t>
        </is>
      </c>
      <c r="D163" s="70">
        <f t="array" ref="D163">if($C163="Mangrove", index('Mangrove protected area'!$A$5:$AG1000,match($A163,'Mangrove protected area'!$A$5:$A1000,0),match('Mangrove protected area'!$C$4,'Mangrove protected area'!$A$5:$AG$5,0)),if($C163="Seagrass",'Seagrass extent'!$D$4,if($C163="Salt marsh",'Salt marsh extent'!$D$4)))</f>
        <v/>
      </c>
      <c r="E163" s="101" t="inlineStr">
        <is>
          <t>Global Mangrove Watch dataset for mangrove protected extent</t>
        </is>
      </c>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row>
    <row r="164" ht="12.75" customHeight="1" s="198">
      <c r="A164" s="101" t="inlineStr">
        <is>
          <t>Gibraltar</t>
        </is>
      </c>
      <c r="B164" s="62">
        <f t="array" ref="B164">INDEX(Countries!$D$2:$D$255, MATCH(A164, Countries!$B$2:$B$255, 0))
</f>
        <v/>
      </c>
      <c r="C164" s="89" t="inlineStr">
        <is>
          <t>Mangrove</t>
        </is>
      </c>
      <c r="D164" s="70">
        <f t="array" ref="D164">if($C164="Mangrove", index('Mangrove protected area'!$A$5:$AG1000,match($A164,'Mangrove protected area'!$A$5:$A1000,0),match('Mangrove protected area'!$C$4,'Mangrove protected area'!$A$5:$AG$5,0)),if($C164="Seagrass",'Seagrass extent'!$D$4,if($C164="Salt marsh",'Salt marsh extent'!$D$4)))</f>
        <v/>
      </c>
      <c r="E164" s="101" t="inlineStr">
        <is>
          <t>Global Mangrove Watch dataset for mangrove protected extent</t>
        </is>
      </c>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row>
    <row r="165" ht="12.75" customHeight="1" s="198">
      <c r="A165" s="101" t="inlineStr">
        <is>
          <t>Greenland</t>
        </is>
      </c>
      <c r="B165" s="62">
        <f t="array" ref="B165">INDEX(Countries!$D$2:$D$255, MATCH(A165, Countries!$B$2:$B$255, 0))
</f>
        <v/>
      </c>
      <c r="C165" s="89" t="inlineStr">
        <is>
          <t>Mangrove</t>
        </is>
      </c>
      <c r="D165" s="70">
        <f t="array" ref="D165">if($C165="Mangrove", index('Mangrove protected area'!$A$5:$AG1000,match($A165,'Mangrove protected area'!$A$5:$A1000,0),match('Mangrove protected area'!$C$4,'Mangrove protected area'!$A$5:$AG$5,0)),if($C165="Seagrass",'Seagrass extent'!$D$4,if($C165="Salt marsh",'Salt marsh extent'!$D$4)))</f>
        <v/>
      </c>
      <c r="E165" s="101" t="inlineStr">
        <is>
          <t>Global Mangrove Watch dataset for mangrove protected extent</t>
        </is>
      </c>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row>
    <row r="166" ht="12.75" customHeight="1" s="198">
      <c r="A166" s="101" t="inlineStr">
        <is>
          <t>Guernsey</t>
        </is>
      </c>
      <c r="B166" s="62">
        <f t="array" ref="B166">INDEX(Countries!$D$2:$D$255, MATCH(A166, Countries!$B$2:$B$255, 0))
</f>
        <v/>
      </c>
      <c r="C166" s="89" t="inlineStr">
        <is>
          <t>Mangrove</t>
        </is>
      </c>
      <c r="D166" s="70">
        <f t="array" ref="D166">if($C166="Mangrove", index('Mangrove protected area'!$A$5:$AG1000,match($A166,'Mangrove protected area'!$A$5:$A1000,0),match('Mangrove protected area'!$C$4,'Mangrove protected area'!$A$5:$AG$5,0)),if($C166="Seagrass",'Seagrass extent'!$D$4,if($C166="Salt marsh",'Salt marsh extent'!$D$4)))</f>
        <v/>
      </c>
      <c r="E166" s="101" t="inlineStr">
        <is>
          <t>Global Mangrove Watch dataset for mangrove protected extent</t>
        </is>
      </c>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row>
    <row r="167" ht="12.75" customHeight="1" s="198">
      <c r="A167" s="101" t="inlineStr">
        <is>
          <t>Iceland</t>
        </is>
      </c>
      <c r="B167" s="62">
        <f t="array" ref="B167">INDEX(Countries!$D$2:$D$255, MATCH(A167, Countries!$B$2:$B$255, 0))
</f>
        <v/>
      </c>
      <c r="C167" s="89" t="inlineStr">
        <is>
          <t>Mangrove</t>
        </is>
      </c>
      <c r="D167" s="70">
        <f t="array" ref="D167">if($C167="Mangrove", index('Mangrove protected area'!$A$5:$AG1000,match($A167,'Mangrove protected area'!$A$5:$A1000,0),match('Mangrove protected area'!$C$4,'Mangrove protected area'!$A$5:$AG$5,0)),if($C167="Seagrass",'Seagrass extent'!$D$4,if($C167="Salt marsh",'Salt marsh extent'!$D$4)))</f>
        <v/>
      </c>
      <c r="E167" s="101" t="inlineStr">
        <is>
          <t>Global Mangrove Watch dataset for mangrove protected extent</t>
        </is>
      </c>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row>
    <row r="168" ht="12.75" customHeight="1" s="198">
      <c r="A168" s="101" t="inlineStr">
        <is>
          <t>Iraq</t>
        </is>
      </c>
      <c r="B168" s="62">
        <f t="array" ref="B168">INDEX(Countries!$D$2:$D$255, MATCH(A168, Countries!$B$2:$B$255, 0))
</f>
        <v/>
      </c>
      <c r="C168" s="89" t="inlineStr">
        <is>
          <t>Mangrove</t>
        </is>
      </c>
      <c r="D168" s="70">
        <f t="array" ref="D168">if($C168="Mangrove", index('Mangrove protected area'!$A$5:$AG1000,match($A168,'Mangrove protected area'!$A$5:$A1000,0),match('Mangrove protected area'!$C$4,'Mangrove protected area'!$A$5:$AG$5,0)),if($C168="Seagrass",'Seagrass extent'!$D$4,if($C168="Salt marsh",'Salt marsh extent'!$D$4)))</f>
        <v/>
      </c>
      <c r="E168" s="101" t="inlineStr">
        <is>
          <t>Global Mangrove Watch dataset for mangrove protected extent</t>
        </is>
      </c>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row>
    <row r="169" ht="12.75" customHeight="1" s="198">
      <c r="A169" s="101" t="inlineStr">
        <is>
          <t>Ireland</t>
        </is>
      </c>
      <c r="B169" s="62">
        <f t="array" ref="B169">INDEX(Countries!$D$2:$D$255, MATCH(A169, Countries!$B$2:$B$255, 0))
</f>
        <v/>
      </c>
      <c r="C169" s="89" t="inlineStr">
        <is>
          <t>Mangrove</t>
        </is>
      </c>
      <c r="D169" s="70">
        <f t="array" ref="D169">if($C169="Mangrove", index('Mangrove protected area'!$A$5:$AG1000,match($A169,'Mangrove protected area'!$A$5:$A1000,0),match('Mangrove protected area'!$C$4,'Mangrove protected area'!$A$5:$AG$5,0)),if($C169="Seagrass",'Seagrass extent'!$D$4,if($C169="Salt marsh",'Salt marsh extent'!$D$4)))</f>
        <v/>
      </c>
      <c r="E169" s="101" t="inlineStr">
        <is>
          <t>Global Mangrove Watch dataset for mangrove protected extent</t>
        </is>
      </c>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row>
    <row r="170" ht="12.75" customHeight="1" s="198">
      <c r="A170" s="101" t="inlineStr">
        <is>
          <t>Isle of Man</t>
        </is>
      </c>
      <c r="B170" s="62">
        <f t="array" ref="B170">INDEX(Countries!$D$2:$D$255, MATCH(A170, Countries!$B$2:$B$255, 0))
</f>
        <v/>
      </c>
      <c r="C170" s="89" t="inlineStr">
        <is>
          <t>Mangrove</t>
        </is>
      </c>
      <c r="D170" s="70">
        <f t="array" ref="D170">if($C170="Mangrove", index('Mangrove protected area'!$A$5:$AG1000,match($A170,'Mangrove protected area'!$A$5:$A1000,0),match('Mangrove protected area'!$C$4,'Mangrove protected area'!$A$5:$AG$5,0)),if($C170="Seagrass",'Seagrass extent'!$D$4,if($C170="Salt marsh",'Salt marsh extent'!$D$4)))</f>
        <v/>
      </c>
      <c r="E170" s="101" t="inlineStr">
        <is>
          <t>Global Mangrove Watch dataset for mangrove protected extent</t>
        </is>
      </c>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row>
    <row r="171" ht="12.75" customHeight="1" s="198">
      <c r="A171" s="101" t="inlineStr">
        <is>
          <t>Jersey</t>
        </is>
      </c>
      <c r="B171" s="62">
        <f t="array" ref="B171">INDEX(Countries!$D$2:$D$255, MATCH(A171, Countries!$B$2:$B$255, 0))
</f>
        <v/>
      </c>
      <c r="C171" s="89" t="inlineStr">
        <is>
          <t>Mangrove</t>
        </is>
      </c>
      <c r="D171" s="70">
        <f t="array" ref="D171">if($C171="Mangrove", index('Mangrove protected area'!$A$5:$AG1000,match($A171,'Mangrove protected area'!$A$5:$A1000,0),match('Mangrove protected area'!$C$4,'Mangrove protected area'!$A$5:$AG$5,0)),if($C171="Seagrass",'Seagrass extent'!$D$4,if($C171="Salt marsh",'Salt marsh extent'!$D$4)))</f>
        <v/>
      </c>
      <c r="E171" s="101" t="inlineStr">
        <is>
          <t>Global Mangrove Watch dataset for mangrove protected extent</t>
        </is>
      </c>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row>
    <row r="172" ht="12.75" customHeight="1" s="198">
      <c r="A172" s="101" t="inlineStr">
        <is>
          <t>Kazakhstan</t>
        </is>
      </c>
      <c r="B172" s="62">
        <f t="array" ref="B172">INDEX(Countries!$D$2:$D$255, MATCH(A172, Countries!$B$2:$B$255, 0))
</f>
        <v/>
      </c>
      <c r="C172" s="89" t="inlineStr">
        <is>
          <t>Mangrove</t>
        </is>
      </c>
      <c r="D172" s="70">
        <f t="array" ref="D172">if($C172="Mangrove", index('Mangrove protected area'!$A$5:$AG1000,match($A172,'Mangrove protected area'!$A$5:$A1000,0),match('Mangrove protected area'!$C$4,'Mangrove protected area'!$A$5:$AG$5,0)),if($C172="Seagrass",'Seagrass extent'!$D$4,if($C172="Salt marsh",'Salt marsh extent'!$D$4)))</f>
        <v/>
      </c>
      <c r="E172" s="101" t="inlineStr">
        <is>
          <t>Global Mangrove Watch dataset for mangrove protected extent</t>
        </is>
      </c>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row>
    <row r="173" ht="12.75" customHeight="1" s="198">
      <c r="A173" s="101" t="inlineStr">
        <is>
          <t>North Korea</t>
        </is>
      </c>
      <c r="B173" s="62">
        <f t="array" ref="B173">INDEX(Countries!$D$2:$D$255, MATCH(A173, Countries!$B$2:$B$255, 0))
</f>
        <v/>
      </c>
      <c r="C173" s="89" t="inlineStr">
        <is>
          <t>Mangrove</t>
        </is>
      </c>
      <c r="D173" s="70">
        <f t="array" ref="D173">if($C173="Mangrove", index('Mangrove protected area'!$A$5:$AG1000,match($A173,'Mangrove protected area'!$A$5:$A1000,0),match('Mangrove protected area'!$C$4,'Mangrove protected area'!$A$5:$AG$5,0)),if($C173="Seagrass",'Seagrass extent'!$D$4,if($C173="Salt marsh",'Salt marsh extent'!$D$4)))</f>
        <v/>
      </c>
      <c r="E173" s="101" t="inlineStr">
        <is>
          <t>Global Mangrove Watch dataset for mangrove protected extent</t>
        </is>
      </c>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row>
    <row r="174" ht="12.75" customHeight="1" s="198">
      <c r="A174" s="101" t="inlineStr">
        <is>
          <t>South Korea</t>
        </is>
      </c>
      <c r="B174" s="62">
        <f t="array" ref="B174">INDEX(Countries!$D$2:$D$255, MATCH(A174, Countries!$B$2:$B$255, 0))
</f>
        <v/>
      </c>
      <c r="C174" s="89" t="inlineStr">
        <is>
          <t>Mangrove</t>
        </is>
      </c>
      <c r="D174" s="70">
        <f t="array" ref="D174">if($C174="Mangrove", index('Mangrove protected area'!$A$5:$AG1000,match($A174,'Mangrove protected area'!$A$5:$A1000,0),match('Mangrove protected area'!$C$4,'Mangrove protected area'!$A$5:$AG$5,0)),if($C174="Seagrass",'Seagrass extent'!$D$4,if($C174="Salt marsh",'Salt marsh extent'!$D$4)))</f>
        <v/>
      </c>
      <c r="E174" s="101" t="inlineStr">
        <is>
          <t>Global Mangrove Watch dataset for mangrove protected extent</t>
        </is>
      </c>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row>
    <row r="175" ht="12.75" customHeight="1" s="198">
      <c r="A175" s="101" t="inlineStr">
        <is>
          <t>Latvia</t>
        </is>
      </c>
      <c r="B175" s="62">
        <f t="array" ref="B175">INDEX(Countries!$D$2:$D$255, MATCH(A175, Countries!$B$2:$B$255, 0))
</f>
        <v/>
      </c>
      <c r="C175" s="89" t="inlineStr">
        <is>
          <t>Mangrove</t>
        </is>
      </c>
      <c r="D175" s="70">
        <f t="array" ref="D175">if($C175="Mangrove", index('Mangrove protected area'!$A$5:$AG1000,match($A175,'Mangrove protected area'!$A$5:$A1000,0),match('Mangrove protected area'!$C$4,'Mangrove protected area'!$A$5:$AG$5,0)),if($C175="Seagrass",'Seagrass extent'!$D$4,if($C175="Salt marsh",'Salt marsh extent'!$D$4)))</f>
        <v/>
      </c>
      <c r="E175" s="101" t="inlineStr">
        <is>
          <t>Global Mangrove Watch dataset for mangrove protected extent</t>
        </is>
      </c>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row>
    <row r="176" ht="12.75" customHeight="1" s="198">
      <c r="A176" s="101" t="inlineStr">
        <is>
          <t>Lebanon</t>
        </is>
      </c>
      <c r="B176" s="62">
        <f t="array" ref="B176">INDEX(Countries!$D$2:$D$255, MATCH(A176, Countries!$B$2:$B$255, 0))
</f>
        <v/>
      </c>
      <c r="C176" s="89" t="inlineStr">
        <is>
          <t>Mangrove</t>
        </is>
      </c>
      <c r="D176" s="70">
        <f t="array" ref="D176">if($C176="Mangrove", index('Mangrove protected area'!$A$5:$AG1000,match($A176,'Mangrove protected area'!$A$5:$A1000,0),match('Mangrove protected area'!$C$4,'Mangrove protected area'!$A$5:$AG$5,0)),if($C176="Seagrass",'Seagrass extent'!$D$4,if($C176="Salt marsh",'Salt marsh extent'!$D$4)))</f>
        <v/>
      </c>
      <c r="E176" s="101" t="inlineStr">
        <is>
          <t>Global Mangrove Watch dataset for mangrove protected extent</t>
        </is>
      </c>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row>
    <row r="177" ht="12.75" customHeight="1" s="198">
      <c r="A177" s="101" t="inlineStr">
        <is>
          <t>Lithuania</t>
        </is>
      </c>
      <c r="B177" s="62">
        <f t="array" ref="B177">INDEX(Countries!$D$2:$D$255, MATCH(A177, Countries!$B$2:$B$255, 0))
</f>
        <v/>
      </c>
      <c r="C177" s="89" t="inlineStr">
        <is>
          <t>Mangrove</t>
        </is>
      </c>
      <c r="D177" s="70">
        <f t="array" ref="D177">if($C177="Mangrove", index('Mangrove protected area'!$A$5:$AG1000,match($A177,'Mangrove protected area'!$A$5:$A1000,0),match('Mangrove protected area'!$C$4,'Mangrove protected area'!$A$5:$AG$5,0)),if($C177="Seagrass",'Seagrass extent'!$D$4,if($C177="Salt marsh",'Salt marsh extent'!$D$4)))</f>
        <v/>
      </c>
      <c r="E177" s="101" t="inlineStr">
        <is>
          <t>Global Mangrove Watch dataset for mangrove protected extent</t>
        </is>
      </c>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row>
    <row r="178" ht="12.75" customHeight="1" s="198">
      <c r="A178" s="101" t="inlineStr">
        <is>
          <t>Monaco</t>
        </is>
      </c>
      <c r="B178" s="62">
        <f t="array" ref="B178">INDEX(Countries!$D$2:$D$255, MATCH(A178, Countries!$B$2:$B$255, 0))
</f>
        <v/>
      </c>
      <c r="C178" s="89" t="inlineStr">
        <is>
          <t>Mangrove</t>
        </is>
      </c>
      <c r="D178" s="70">
        <f t="array" ref="D178">if($C178="Mangrove", index('Mangrove protected area'!$A$5:$AG1000,match($A178,'Mangrove protected area'!$A$5:$A1000,0),match('Mangrove protected area'!$C$4,'Mangrove protected area'!$A$5:$AG$5,0)),if($C178="Seagrass",'Seagrass extent'!$D$4,if($C178="Salt marsh",'Salt marsh extent'!$D$4)))</f>
        <v/>
      </c>
      <c r="E178" s="101" t="inlineStr">
        <is>
          <t>Global Mangrove Watch dataset for mangrove protected extent</t>
        </is>
      </c>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row>
    <row r="179" ht="12.75" customHeight="1" s="198">
      <c r="A179" s="101" t="inlineStr">
        <is>
          <t>Montenegro</t>
        </is>
      </c>
      <c r="B179" s="62">
        <f t="array" ref="B179">INDEX(Countries!$D$2:$D$255, MATCH(A179, Countries!$B$2:$B$255, 0))
</f>
        <v/>
      </c>
      <c r="C179" s="89" t="inlineStr">
        <is>
          <t>Mangrove</t>
        </is>
      </c>
      <c r="D179" s="70">
        <f t="array" ref="D179">if($C179="Mangrove", index('Mangrove protected area'!$A$5:$AG1000,match($A179,'Mangrove protected area'!$A$5:$A1000,0),match('Mangrove protected area'!$C$4,'Mangrove protected area'!$A$5:$AG$5,0)),if($C179="Seagrass",'Seagrass extent'!$D$4,if($C179="Salt marsh",'Salt marsh extent'!$D$4)))</f>
        <v/>
      </c>
      <c r="E179" s="101" t="inlineStr">
        <is>
          <t>Global Mangrove Watch dataset for mangrove protected extent</t>
        </is>
      </c>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row>
    <row r="180" ht="12.75" customHeight="1" s="198">
      <c r="A180" s="101" t="inlineStr">
        <is>
          <t>Morocco</t>
        </is>
      </c>
      <c r="B180" s="62">
        <f t="array" ref="B180">INDEX(Countries!$D$2:$D$255, MATCH(A180, Countries!$B$2:$B$255, 0))
</f>
        <v/>
      </c>
      <c r="C180" s="89" t="inlineStr">
        <is>
          <t>Mangrove</t>
        </is>
      </c>
      <c r="D180" s="70">
        <f t="array" ref="D180">if($C180="Mangrove", index('Mangrove protected area'!$A$5:$AG1000,match($A180,'Mangrove protected area'!$A$5:$A1000,0),match('Mangrove protected area'!$C$4,'Mangrove protected area'!$A$5:$AG$5,0)),if($C180="Seagrass",'Seagrass extent'!$D$4,if($C180="Salt marsh",'Salt marsh extent'!$D$4)))</f>
        <v/>
      </c>
      <c r="E180" s="101" t="inlineStr">
        <is>
          <t>Global Mangrove Watch dataset for mangrove protected extent</t>
        </is>
      </c>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row>
    <row r="181" ht="12.75" customHeight="1" s="198">
      <c r="A181" s="101" t="inlineStr">
        <is>
          <t>Namibia</t>
        </is>
      </c>
      <c r="B181" s="62">
        <f t="array" ref="B181">INDEX(Countries!$D$2:$D$255, MATCH(A181, Countries!$B$2:$B$255, 0))
</f>
        <v/>
      </c>
      <c r="C181" s="89" t="inlineStr">
        <is>
          <t>Mangrove</t>
        </is>
      </c>
      <c r="D181" s="70">
        <f t="array" ref="D181">if($C181="Mangrove", index('Mangrove protected area'!$A$5:$AG1000,match($A181,'Mangrove protected area'!$A$5:$A1000,0),match('Mangrove protected area'!$C$4,'Mangrove protected area'!$A$5:$AG$5,0)),if($C181="Seagrass",'Seagrass extent'!$D$4,if($C181="Salt marsh",'Salt marsh extent'!$D$4)))</f>
        <v/>
      </c>
      <c r="E181" s="101" t="inlineStr">
        <is>
          <t>Global Mangrove Watch dataset for mangrove protected extent</t>
        </is>
      </c>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row>
    <row r="182" ht="12.75" customHeight="1" s="198">
      <c r="A182" s="101" t="inlineStr">
        <is>
          <t>Nauru</t>
        </is>
      </c>
      <c r="B182" s="62">
        <f t="array" ref="B182">INDEX(Countries!$D$2:$D$255, MATCH(A182, Countries!$B$2:$B$255, 0))
</f>
        <v/>
      </c>
      <c r="C182" s="89" t="inlineStr">
        <is>
          <t>Mangrove</t>
        </is>
      </c>
      <c r="D182" s="70">
        <f t="array" ref="D182">if($C182="Mangrove", index('Mangrove protected area'!$A$5:$AG1000,match($A182,'Mangrove protected area'!$A$5:$A1000,0),match('Mangrove protected area'!$C$4,'Mangrove protected area'!$A$5:$AG$5,0)),if($C182="Seagrass",'Seagrass extent'!$D$4,if($C182="Salt marsh",'Salt marsh extent'!$D$4)))</f>
        <v/>
      </c>
      <c r="E182" s="101" t="inlineStr">
        <is>
          <t>Global Mangrove Watch dataset for mangrove protected extent</t>
        </is>
      </c>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row>
    <row r="183" ht="12.75" customHeight="1" s="198">
      <c r="A183" s="101" t="inlineStr">
        <is>
          <t>Niue</t>
        </is>
      </c>
      <c r="B183" s="62">
        <f t="array" ref="B183">INDEX(Countries!$D$2:$D$255, MATCH(A183, Countries!$B$2:$B$255, 0))
</f>
        <v/>
      </c>
      <c r="C183" s="89" t="inlineStr">
        <is>
          <t>Mangrove</t>
        </is>
      </c>
      <c r="D183" s="70">
        <f t="array" ref="D183">if($C183="Mangrove", index('Mangrove protected area'!$A$5:$AG1000,match($A183,'Mangrove protected area'!$A$5:$A1000,0),match('Mangrove protected area'!$C$4,'Mangrove protected area'!$A$5:$AG$5,0)),if($C183="Seagrass",'Seagrass extent'!$D$4,if($C183="Salt marsh",'Salt marsh extent'!$D$4)))</f>
        <v/>
      </c>
      <c r="E183" s="101" t="inlineStr">
        <is>
          <t>Global Mangrove Watch dataset for mangrove protected extent</t>
        </is>
      </c>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row>
    <row r="184" ht="12.75" customHeight="1" s="198">
      <c r="A184" s="101" t="inlineStr">
        <is>
          <t>Northern Mariana Islands</t>
        </is>
      </c>
      <c r="B184" s="62">
        <f t="array" ref="B184">INDEX(Countries!$D$2:$D$255, MATCH(A184, Countries!$B$2:$B$255, 0))
</f>
        <v/>
      </c>
      <c r="C184" s="89" t="inlineStr">
        <is>
          <t>Mangrove</t>
        </is>
      </c>
      <c r="D184" s="70">
        <f t="array" ref="D184">if($C184="Mangrove", index('Mangrove protected area'!$A$5:$AG1000,match($A184,'Mangrove protected area'!$A$5:$A1000,0),match('Mangrove protected area'!$C$4,'Mangrove protected area'!$A$5:$AG$5,0)),if($C184="Seagrass",'Seagrass extent'!$D$4,if($C184="Salt marsh",'Salt marsh extent'!$D$4)))</f>
        <v/>
      </c>
      <c r="E184" s="101" t="inlineStr">
        <is>
          <t>Global Mangrove Watch dataset for mangrove protected extent</t>
        </is>
      </c>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row>
    <row r="185" ht="12.75" customHeight="1" s="198">
      <c r="A185" s="101" t="inlineStr">
        <is>
          <t>Pitcairn</t>
        </is>
      </c>
      <c r="B185" s="62">
        <f t="array" ref="B185">INDEX(Countries!$D$2:$D$255, MATCH(A185, Countries!$B$2:$B$255, 0))
</f>
        <v/>
      </c>
      <c r="C185" s="89" t="inlineStr">
        <is>
          <t>Mangrove</t>
        </is>
      </c>
      <c r="D185" s="70">
        <f t="array" ref="D185">if($C185="Mangrove", index('Mangrove protected area'!$A$5:$AG1000,match($A185,'Mangrove protected area'!$A$5:$A1000,0),match('Mangrove protected area'!$C$4,'Mangrove protected area'!$A$5:$AG$5,0)),if($C185="Seagrass",'Seagrass extent'!$D$4,if($C185="Salt marsh",'Salt marsh extent'!$D$4)))</f>
        <v/>
      </c>
      <c r="E185" s="101" t="inlineStr">
        <is>
          <t>Global Mangrove Watch dataset for mangrove protected extent</t>
        </is>
      </c>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row>
    <row r="186" ht="12.75" customHeight="1" s="198">
      <c r="A186" s="101" t="inlineStr">
        <is>
          <t>Portugal</t>
        </is>
      </c>
      <c r="B186" s="62">
        <f t="array" ref="B186">INDEX(Countries!$D$2:$D$255, MATCH(A186, Countries!$B$2:$B$255, 0))
</f>
        <v/>
      </c>
      <c r="C186" s="89" t="inlineStr">
        <is>
          <t>Mangrove</t>
        </is>
      </c>
      <c r="D186" s="70">
        <f t="array" ref="D186">if($C186="Mangrove", index('Mangrove protected area'!$A$5:$AG1000,match($A186,'Mangrove protected area'!$A$5:$A1000,0),match('Mangrove protected area'!$C$4,'Mangrove protected area'!$A$5:$AG$5,0)),if($C186="Seagrass",'Seagrass extent'!$D$4,if($C186="Salt marsh",'Salt marsh extent'!$D$4)))</f>
        <v/>
      </c>
      <c r="E186" s="101" t="inlineStr">
        <is>
          <t>Global Mangrove Watch dataset for mangrove protected extent</t>
        </is>
      </c>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row>
    <row r="187" ht="12.75" customHeight="1" s="198">
      <c r="A187" s="101" t="inlineStr">
        <is>
          <t>Réunion</t>
        </is>
      </c>
      <c r="B187" s="62">
        <f t="array" ref="B187">INDEX(Countries!$D$2:$D$255, MATCH(A187, Countries!$B$2:$B$255, 0))
</f>
        <v/>
      </c>
      <c r="C187" s="89" t="inlineStr">
        <is>
          <t>Mangrove</t>
        </is>
      </c>
      <c r="D187" s="70">
        <f t="array" ref="D187">if($C187="Mangrove", index('Mangrove protected area'!$A$5:$AG1000,match($A187,'Mangrove protected area'!$A$5:$A1000,0),match('Mangrove protected area'!$C$4,'Mangrove protected area'!$A$5:$AG$5,0)),if($C187="Seagrass",'Seagrass extent'!$D$4,if($C187="Salt marsh",'Salt marsh extent'!$D$4)))</f>
        <v/>
      </c>
      <c r="E187" s="101" t="inlineStr">
        <is>
          <t>Global Mangrove Watch dataset for mangrove protected extent</t>
        </is>
      </c>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row>
    <row r="188" ht="12.75" customHeight="1" s="198">
      <c r="A188" s="101" t="inlineStr">
        <is>
          <t>Romania</t>
        </is>
      </c>
      <c r="B188" s="62">
        <f t="array" ref="B188">INDEX(Countries!$D$2:$D$255, MATCH(A188, Countries!$B$2:$B$255, 0))
</f>
        <v/>
      </c>
      <c r="C188" s="89" t="inlineStr">
        <is>
          <t>Mangrove</t>
        </is>
      </c>
      <c r="D188" s="70">
        <f t="array" ref="D188">if($C188="Mangrove", index('Mangrove protected area'!$A$5:$AG1000,match($A188,'Mangrove protected area'!$A$5:$A1000,0),match('Mangrove protected area'!$C$4,'Mangrove protected area'!$A$5:$AG$5,0)),if($C188="Seagrass",'Seagrass extent'!$D$4,if($C188="Salt marsh",'Salt marsh extent'!$D$4)))</f>
        <v/>
      </c>
      <c r="E188" s="101" t="inlineStr">
        <is>
          <t>Global Mangrove Watch dataset for mangrove protected extent</t>
        </is>
      </c>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row>
    <row r="189" ht="12.75" customHeight="1" s="198">
      <c r="A189" s="101" t="inlineStr">
        <is>
          <t>Saint Helena</t>
        </is>
      </c>
      <c r="B189" s="62">
        <f t="array" ref="B189">INDEX(Countries!$D$2:$D$255, MATCH(A189, Countries!$B$2:$B$255, 0))
</f>
        <v/>
      </c>
      <c r="C189" s="89" t="inlineStr">
        <is>
          <t>Mangrove</t>
        </is>
      </c>
      <c r="D189" s="70">
        <f t="array" ref="D189">if($C189="Mangrove", index('Mangrove protected area'!$A$5:$AG1000,match($A189,'Mangrove protected area'!$A$5:$A1000,0),match('Mangrove protected area'!$C$4,'Mangrove protected area'!$A$5:$AG$5,0)),if($C189="Seagrass",'Seagrass extent'!$D$4,if($C189="Salt marsh",'Salt marsh extent'!$D$4)))</f>
        <v/>
      </c>
      <c r="E189" s="101" t="inlineStr">
        <is>
          <t>Global Mangrove Watch dataset for mangrove protected extent</t>
        </is>
      </c>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row>
    <row r="190" ht="12.75" customHeight="1" s="198">
      <c r="A190" s="101" t="inlineStr">
        <is>
          <t>Saint Pierre and Miquelon</t>
        </is>
      </c>
      <c r="B190" s="62">
        <f t="array" ref="B190">INDEX(Countries!$D$2:$D$255, MATCH(A190, Countries!$B$2:$B$255, 0))
</f>
        <v/>
      </c>
      <c r="C190" s="89" t="inlineStr">
        <is>
          <t>Mangrove</t>
        </is>
      </c>
      <c r="D190" s="70">
        <f t="array" ref="D190">if($C190="Mangrove", index('Mangrove protected area'!$A$5:$AG1000,match($A190,'Mangrove protected area'!$A$5:$A1000,0),match('Mangrove protected area'!$C$4,'Mangrove protected area'!$A$5:$AG$5,0)),if($C190="Seagrass",'Seagrass extent'!$D$4,if($C190="Salt marsh",'Salt marsh extent'!$D$4)))</f>
        <v/>
      </c>
      <c r="E190" s="101" t="inlineStr">
        <is>
          <t>Global Mangrove Watch dataset for mangrove protected extent</t>
        </is>
      </c>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row>
    <row r="191" ht="12.75" customHeight="1" s="198">
      <c r="A191" s="101" t="inlineStr">
        <is>
          <t>Syrian Arab Republic</t>
        </is>
      </c>
      <c r="B191" s="62">
        <f t="array" ref="B191">INDEX(Countries!$D$2:$D$255, MATCH(A191, Countries!$B$2:$B$255, 0))
</f>
        <v/>
      </c>
      <c r="C191" s="89" t="inlineStr">
        <is>
          <t>Mangrove</t>
        </is>
      </c>
      <c r="D191" s="70">
        <f t="array" ref="D191">if($C191="Mangrove", index('Mangrove protected area'!$A$5:$AG1000,match($A191,'Mangrove protected area'!$A$5:$A1000,0),match('Mangrove protected area'!$C$4,'Mangrove protected area'!$A$5:$AG$5,0)),if($C191="Seagrass",'Seagrass extent'!$D$4,if($C191="Salt marsh",'Salt marsh extent'!$D$4)))</f>
        <v/>
      </c>
      <c r="E191" s="101" t="inlineStr">
        <is>
          <t>Global Mangrove Watch dataset for mangrove protected extent</t>
        </is>
      </c>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row>
    <row r="192" ht="12.75" customHeight="1" s="198">
      <c r="A192" s="101" t="inlineStr">
        <is>
          <t>Tokelau</t>
        </is>
      </c>
      <c r="B192" s="62">
        <f t="array" ref="B192">INDEX(Countries!$D$2:$D$255, MATCH(A192, Countries!$B$2:$B$255, 0))
</f>
        <v/>
      </c>
      <c r="C192" s="89" t="inlineStr">
        <is>
          <t>Mangrove</t>
        </is>
      </c>
      <c r="D192" s="70">
        <f t="array" ref="D192">if($C192="Mangrove", index('Mangrove protected area'!$A$5:$AG1000,match($A192,'Mangrove protected area'!$A$5:$A1000,0),match('Mangrove protected area'!$C$4,'Mangrove protected area'!$A$5:$AG$5,0)),if($C192="Seagrass",'Seagrass extent'!$D$4,if($C192="Salt marsh",'Salt marsh extent'!$D$4)))</f>
        <v/>
      </c>
      <c r="E192" s="101" t="inlineStr">
        <is>
          <t>Global Mangrove Watch dataset for mangrove protected extent</t>
        </is>
      </c>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row>
    <row r="193" ht="12.75" customHeight="1" s="198">
      <c r="A193" s="101" t="inlineStr">
        <is>
          <t>Turkmenistan</t>
        </is>
      </c>
      <c r="B193" s="62">
        <f t="array" ref="B193">INDEX(Countries!$D$2:$D$255, MATCH(A193, Countries!$B$2:$B$255, 0))
</f>
        <v/>
      </c>
      <c r="C193" s="89" t="inlineStr">
        <is>
          <t>Mangrove</t>
        </is>
      </c>
      <c r="D193" s="70">
        <f t="array" ref="D193">if($C193="Mangrove", index('Mangrove protected area'!$A$5:$AG1000,match($A193,'Mangrove protected area'!$A$5:$A1000,0),match('Mangrove protected area'!$C$4,'Mangrove protected area'!$A$5:$AG$5,0)),if($C193="Seagrass",'Seagrass extent'!$D$4,if($C193="Salt marsh",'Salt marsh extent'!$D$4)))</f>
        <v/>
      </c>
      <c r="E193" s="101" t="inlineStr">
        <is>
          <t>Global Mangrove Watch dataset for mangrove protected extent</t>
        </is>
      </c>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row>
    <row r="194" ht="12.75" customHeight="1" s="198">
      <c r="A194" s="101" t="inlineStr">
        <is>
          <t>Uruguay</t>
        </is>
      </c>
      <c r="B194" s="62">
        <f t="array" ref="B194">INDEX(Countries!$D$2:$D$255, MATCH(A194, Countries!$B$2:$B$255, 0))
</f>
        <v/>
      </c>
      <c r="C194" s="89" t="inlineStr">
        <is>
          <t>Mangrove</t>
        </is>
      </c>
      <c r="D194" s="70">
        <f t="array" ref="D194">if($C194="Mangrove", index('Mangrove protected area'!$A$5:$AG1000,match($A194,'Mangrove protected area'!$A$5:$A1000,0),match('Mangrove protected area'!$C$4,'Mangrove protected area'!$A$5:$AG$5,0)),if($C194="Seagrass",'Seagrass extent'!$D$4,if($C194="Salt marsh",'Salt marsh extent'!$D$4)))</f>
        <v/>
      </c>
      <c r="E194" s="101" t="inlineStr">
        <is>
          <t>Global Mangrove Watch dataset for mangrove protected extent</t>
        </is>
      </c>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row>
    <row r="195" ht="12.75" customHeight="1" s="198">
      <c r="A195" s="101" t="inlineStr">
        <is>
          <t>Western Sahara</t>
        </is>
      </c>
      <c r="B195" s="62">
        <f t="array" ref="B195">INDEX(Countries!$D$2:$D$255, MATCH(A195, Countries!$B$2:$B$255, 0))
</f>
        <v/>
      </c>
      <c r="C195" s="89" t="inlineStr">
        <is>
          <t>Mangrove</t>
        </is>
      </c>
      <c r="D195" s="70">
        <f t="array" ref="D195">if($C195="Mangrove", index('Mangrove protected area'!$A$5:$AG1000,match($A195,'Mangrove protected area'!$A$5:$A1000,0),match('Mangrove protected area'!$C$4,'Mangrove protected area'!$A$5:$AG$5,0)),if($C195="Seagrass",'Seagrass extent'!$D$4,if($C195="Salt marsh",'Salt marsh extent'!$D$4)))</f>
        <v/>
      </c>
      <c r="E195" s="101" t="inlineStr">
        <is>
          <t>Global Mangrove Watch dataset for mangrove protected extent</t>
        </is>
      </c>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row>
    <row r="196" ht="12.75" customHeight="1" s="198">
      <c r="A196" s="101" t="inlineStr">
        <is>
          <t>Afghanistan</t>
        </is>
      </c>
      <c r="B196" s="62">
        <f t="array" ref="B196">INDEX(Countries!$D$2:$D$255, MATCH(A196, Countries!$B$2:$B$255, 0))
</f>
        <v/>
      </c>
      <c r="C196" s="89" t="inlineStr">
        <is>
          <t>Mangrove</t>
        </is>
      </c>
      <c r="D196" s="70">
        <f t="array" ref="D196">if($C196="Mangrove", index('Mangrove protected area'!$A$5:$AG1000,match($A196,'Mangrove protected area'!$A$5:$A1000,0),match('Mangrove protected area'!$C$4,'Mangrove protected area'!$A$5:$AG$5,0)),if($C196="Seagrass",'Seagrass extent'!$D$4,if($C196="Salt marsh",'Salt marsh extent'!$D$4)))</f>
        <v/>
      </c>
      <c r="E196" s="101" t="inlineStr">
        <is>
          <t>Global Mangrove Watch dataset for mangrove protected extent</t>
        </is>
      </c>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row>
    <row r="197" ht="12.75" customHeight="1" s="198">
      <c r="A197" s="101" t="inlineStr">
        <is>
          <t>Armenia</t>
        </is>
      </c>
      <c r="B197" s="62">
        <f t="array" ref="B197">INDEX(Countries!$D$2:$D$255, MATCH(A197, Countries!$B$2:$B$255, 0))
</f>
        <v/>
      </c>
      <c r="C197" s="89" t="inlineStr">
        <is>
          <t>Mangrove</t>
        </is>
      </c>
      <c r="D197" s="70">
        <f t="array" ref="D197">if($C197="Mangrove", index('Mangrove protected area'!$A$5:$AG1000,match($A197,'Mangrove protected area'!$A$5:$A1000,0),match('Mangrove protected area'!$C$4,'Mangrove protected area'!$A$5:$AG$5,0)),if($C197="Seagrass",'Seagrass extent'!$D$4,if($C197="Salt marsh",'Salt marsh extent'!$D$4)))</f>
        <v/>
      </c>
      <c r="E197" s="101" t="inlineStr">
        <is>
          <t>Global Mangrove Watch dataset for mangrove protected extent</t>
        </is>
      </c>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row>
    <row r="198" ht="12.75" customHeight="1" s="198">
      <c r="A198" s="101" t="inlineStr">
        <is>
          <t>Austria</t>
        </is>
      </c>
      <c r="B198" s="62">
        <f t="array" ref="B198">INDEX(Countries!$D$2:$D$255, MATCH(A198, Countries!$B$2:$B$255, 0))
</f>
        <v/>
      </c>
      <c r="C198" s="89" t="inlineStr">
        <is>
          <t>Mangrove</t>
        </is>
      </c>
      <c r="D198" s="70">
        <f t="array" ref="D198">if($C198="Mangrove", index('Mangrove protected area'!$A$5:$AG1000,match($A198,'Mangrove protected area'!$A$5:$A1000,0),match('Mangrove protected area'!$C$4,'Mangrove protected area'!$A$5:$AG$5,0)),if($C198="Seagrass",'Seagrass extent'!$D$4,if($C198="Salt marsh",'Salt marsh extent'!$D$4)))</f>
        <v/>
      </c>
      <c r="E198" s="101" t="inlineStr">
        <is>
          <t>Global Mangrove Watch dataset for mangrove protected extent</t>
        </is>
      </c>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row>
    <row r="199" ht="12.75" customHeight="1" s="198">
      <c r="A199" s="101" t="inlineStr">
        <is>
          <t>Burundi</t>
        </is>
      </c>
      <c r="B199" s="62">
        <f t="array" ref="B199">INDEX(Countries!$D$2:$D$255, MATCH(A199, Countries!$B$2:$B$255, 0))
</f>
        <v/>
      </c>
      <c r="C199" s="89" t="inlineStr">
        <is>
          <t>Mangrove</t>
        </is>
      </c>
      <c r="D199" s="70">
        <f t="array" ref="D199">if($C199="Mangrove", index('Mangrove protected area'!$A$5:$AG1000,match($A199,'Mangrove protected area'!$A$5:$A1000,0),match('Mangrove protected area'!$C$4,'Mangrove protected area'!$A$5:$AG$5,0)),if($C199="Seagrass",'Seagrass extent'!$D$4,if($C199="Salt marsh",'Salt marsh extent'!$D$4)))</f>
        <v/>
      </c>
      <c r="E199" s="101" t="inlineStr">
        <is>
          <t>Global Mangrove Watch dataset for mangrove protected extent</t>
        </is>
      </c>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row>
    <row r="200" ht="12.75" customHeight="1" s="198">
      <c r="A200" s="101" t="inlineStr">
        <is>
          <t>Burkina Faso</t>
        </is>
      </c>
      <c r="B200" s="62">
        <f t="array" ref="B200">INDEX(Countries!$D$2:$D$255, MATCH(A200, Countries!$B$2:$B$255, 0))
</f>
        <v/>
      </c>
      <c r="C200" s="89" t="inlineStr">
        <is>
          <t>Mangrove</t>
        </is>
      </c>
      <c r="D200" s="70">
        <f t="array" ref="D200">if($C200="Mangrove", index('Mangrove protected area'!$A$5:$AG1000,match($A200,'Mangrove protected area'!$A$5:$A1000,0),match('Mangrove protected area'!$C$4,'Mangrove protected area'!$A$5:$AG$5,0)),if($C200="Seagrass",'Seagrass extent'!$D$4,if($C200="Salt marsh",'Salt marsh extent'!$D$4)))</f>
        <v/>
      </c>
      <c r="E200" s="101" t="inlineStr">
        <is>
          <t>Global Mangrove Watch dataset for mangrove protected extent</t>
        </is>
      </c>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row>
    <row r="201" ht="12.75" customHeight="1" s="198">
      <c r="A201" s="101" t="inlineStr">
        <is>
          <t>Belarus</t>
        </is>
      </c>
      <c r="B201" s="62">
        <f t="array" ref="B201">INDEX(Countries!$D$2:$D$255, MATCH(A201, Countries!$B$2:$B$255, 0))
</f>
        <v/>
      </c>
      <c r="C201" s="89" t="inlineStr">
        <is>
          <t>Mangrove</t>
        </is>
      </c>
      <c r="D201" s="70">
        <f t="array" ref="D201">if($C201="Mangrove", index('Mangrove protected area'!$A$5:$AG1000,match($A201,'Mangrove protected area'!$A$5:$A1000,0),match('Mangrove protected area'!$C$4,'Mangrove protected area'!$A$5:$AG$5,0)),if($C201="Seagrass",'Seagrass extent'!$D$4,if($C201="Salt marsh",'Salt marsh extent'!$D$4)))</f>
        <v/>
      </c>
      <c r="E201" s="101" t="inlineStr">
        <is>
          <t>Global Mangrove Watch dataset for mangrove protected extent</t>
        </is>
      </c>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row>
    <row r="202" ht="12.75" customHeight="1" s="198">
      <c r="A202" s="101" t="inlineStr">
        <is>
          <t>Bolivia (Plurinational State of)</t>
        </is>
      </c>
      <c r="B202" s="62">
        <f t="array" ref="B202">INDEX(Countries!$D$2:$D$255, MATCH(A202, Countries!$B$2:$B$255, 0))
</f>
        <v/>
      </c>
      <c r="C202" s="89" t="inlineStr">
        <is>
          <t>Mangrove</t>
        </is>
      </c>
      <c r="D202" s="70">
        <f t="array" ref="D202">if($C202="Mangrove", index('Mangrove protected area'!$A$5:$AG1000,match($A202,'Mangrove protected area'!$A$5:$A1000,0),match('Mangrove protected area'!$C$4,'Mangrove protected area'!$A$5:$AG$5,0)),if($C202="Seagrass",'Seagrass extent'!$D$4,if($C202="Salt marsh",'Salt marsh extent'!$D$4)))</f>
        <v/>
      </c>
      <c r="E202" s="101" t="inlineStr">
        <is>
          <t>Global Mangrove Watch dataset for mangrove protected extent</t>
        </is>
      </c>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row>
    <row r="203" ht="12.75" customHeight="1" s="198">
      <c r="A203" s="101" t="inlineStr">
        <is>
          <t>Bhutan</t>
        </is>
      </c>
      <c r="B203" s="62">
        <f t="array" ref="B203">INDEX(Countries!$D$2:$D$255, MATCH(A203, Countries!$B$2:$B$255, 0))
</f>
        <v/>
      </c>
      <c r="C203" s="89" t="inlineStr">
        <is>
          <t>Mangrove</t>
        </is>
      </c>
      <c r="D203" s="70">
        <f t="array" ref="D203">if($C203="Mangrove", index('Mangrove protected area'!$A$5:$AG1000,match($A203,'Mangrove protected area'!$A$5:$A1000,0),match('Mangrove protected area'!$C$4,'Mangrove protected area'!$A$5:$AG$5,0)),if($C203="Seagrass",'Seagrass extent'!$D$4,if($C203="Salt marsh",'Salt marsh extent'!$D$4)))</f>
        <v/>
      </c>
      <c r="E203" s="101" t="inlineStr">
        <is>
          <t>Global Mangrove Watch dataset for mangrove protected extent</t>
        </is>
      </c>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row>
    <row r="204" ht="12.75" customHeight="1" s="198">
      <c r="A204" s="101" t="inlineStr">
        <is>
          <t>Botswana</t>
        </is>
      </c>
      <c r="B204" s="62">
        <f t="array" ref="B204">INDEX(Countries!$D$2:$D$255, MATCH(A204, Countries!$B$2:$B$255, 0))
</f>
        <v/>
      </c>
      <c r="C204" s="89" t="inlineStr">
        <is>
          <t>Mangrove</t>
        </is>
      </c>
      <c r="D204" s="70">
        <f t="array" ref="D204">if($C204="Mangrove", index('Mangrove protected area'!$A$5:$AG1000,match($A204,'Mangrove protected area'!$A$5:$A1000,0),match('Mangrove protected area'!$C$4,'Mangrove protected area'!$A$5:$AG$5,0)),if($C204="Seagrass",'Seagrass extent'!$D$4,if($C204="Salt marsh",'Salt marsh extent'!$D$4)))</f>
        <v/>
      </c>
      <c r="E204" s="101" t="inlineStr">
        <is>
          <t>Global Mangrove Watch dataset for mangrove protected extent</t>
        </is>
      </c>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row>
    <row r="205" ht="12.75" customHeight="1" s="198">
      <c r="A205" s="101" t="inlineStr">
        <is>
          <t>Central African Republic</t>
        </is>
      </c>
      <c r="B205" s="62">
        <f t="array" ref="B205">INDEX(Countries!$D$2:$D$255, MATCH(A205, Countries!$B$2:$B$255, 0))
</f>
        <v/>
      </c>
      <c r="C205" s="89" t="inlineStr">
        <is>
          <t>Mangrove</t>
        </is>
      </c>
      <c r="D205" s="70">
        <f t="array" ref="D205">if($C205="Mangrove", index('Mangrove protected area'!$A$5:$AG1000,match($A205,'Mangrove protected area'!$A$5:$A1000,0),match('Mangrove protected area'!$C$4,'Mangrove protected area'!$A$5:$AG$5,0)),if($C205="Seagrass",'Seagrass extent'!$D$4,if($C205="Salt marsh",'Salt marsh extent'!$D$4)))</f>
        <v/>
      </c>
      <c r="E205" s="101" t="inlineStr">
        <is>
          <t>Global Mangrove Watch dataset for mangrove protected extent</t>
        </is>
      </c>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row>
    <row r="206" ht="12.75" customHeight="1" s="198">
      <c r="A206" s="101" t="inlineStr">
        <is>
          <t>Switzerland</t>
        </is>
      </c>
      <c r="B206" s="62">
        <f t="array" ref="B206">INDEX(Countries!$D$2:$D$255, MATCH(A206, Countries!$B$2:$B$255, 0))
</f>
        <v/>
      </c>
      <c r="C206" s="89" t="inlineStr">
        <is>
          <t>Mangrove</t>
        </is>
      </c>
      <c r="D206" s="70">
        <f t="array" ref="D206">if($C206="Mangrove", index('Mangrove protected area'!$A$5:$AG1000,match($A206,'Mangrove protected area'!$A$5:$A1000,0),match('Mangrove protected area'!$C$4,'Mangrove protected area'!$A$5:$AG$5,0)),if($C206="Seagrass",'Seagrass extent'!$D$4,if($C206="Salt marsh",'Salt marsh extent'!$D$4)))</f>
        <v/>
      </c>
      <c r="E206" s="101" t="inlineStr">
        <is>
          <t>Global Mangrove Watch dataset for mangrove protected extent</t>
        </is>
      </c>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row>
    <row r="207" ht="12.75" customHeight="1" s="198">
      <c r="A207" s="101" t="inlineStr">
        <is>
          <t>Czechia</t>
        </is>
      </c>
      <c r="B207" s="62">
        <f t="array" ref="B207">INDEX(Countries!$D$2:$D$255, MATCH(A207, Countries!$B$2:$B$255, 0))
</f>
        <v/>
      </c>
      <c r="C207" s="89" t="inlineStr">
        <is>
          <t>Mangrove</t>
        </is>
      </c>
      <c r="D207" s="70">
        <f t="array" ref="D207">if($C207="Mangrove", index('Mangrove protected area'!$A$5:$AG1000,match($A207,'Mangrove protected area'!$A$5:$A1000,0),match('Mangrove protected area'!$C$4,'Mangrove protected area'!$A$5:$AG$5,0)),if($C207="Seagrass",'Seagrass extent'!$D$4,if($C207="Salt marsh",'Salt marsh extent'!$D$4)))</f>
        <v/>
      </c>
      <c r="E207" s="101" t="inlineStr">
        <is>
          <t>Global Mangrove Watch dataset for mangrove protected extent</t>
        </is>
      </c>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row>
    <row r="208" ht="12.75" customHeight="1" s="198">
      <c r="A208" s="101" t="inlineStr">
        <is>
          <t>Ethiopia</t>
        </is>
      </c>
      <c r="B208" s="62">
        <f t="array" ref="B208">INDEX(Countries!$D$2:$D$255, MATCH(A208, Countries!$B$2:$B$255, 0))
</f>
        <v/>
      </c>
      <c r="C208" s="89" t="inlineStr">
        <is>
          <t>Mangrove</t>
        </is>
      </c>
      <c r="D208" s="70">
        <f t="array" ref="D208">if($C208="Mangrove", index('Mangrove protected area'!$A$5:$AG1000,match($A208,'Mangrove protected area'!$A$5:$A1000,0),match('Mangrove protected area'!$C$4,'Mangrove protected area'!$A$5:$AG$5,0)),if($C208="Seagrass",'Seagrass extent'!$D$4,if($C208="Salt marsh",'Salt marsh extent'!$D$4)))</f>
        <v/>
      </c>
      <c r="E208" s="101" t="inlineStr">
        <is>
          <t>Global Mangrove Watch dataset for mangrove protected extent</t>
        </is>
      </c>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row>
    <row r="209" ht="12.75" customHeight="1" s="198">
      <c r="A209" s="101" t="inlineStr">
        <is>
          <t>Hungary</t>
        </is>
      </c>
      <c r="B209" s="62">
        <f t="array" ref="B209">INDEX(Countries!$D$2:$D$255, MATCH(A209, Countries!$B$2:$B$255, 0))
</f>
        <v/>
      </c>
      <c r="C209" s="89" t="inlineStr">
        <is>
          <t>Mangrove</t>
        </is>
      </c>
      <c r="D209" s="70">
        <f t="array" ref="D209">if($C209="Mangrove", index('Mangrove protected area'!$A$5:$AG1000,match($A209,'Mangrove protected area'!$A$5:$A1000,0),match('Mangrove protected area'!$C$4,'Mangrove protected area'!$A$5:$AG$5,0)),if($C209="Seagrass",'Seagrass extent'!$D$4,if($C209="Salt marsh",'Salt marsh extent'!$D$4)))</f>
        <v/>
      </c>
      <c r="E209" s="101" t="inlineStr">
        <is>
          <t>Global Mangrove Watch dataset for mangrove protected extent</t>
        </is>
      </c>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row>
    <row r="210" ht="12.75" customHeight="1" s="198">
      <c r="A210" s="101" t="inlineStr">
        <is>
          <t>Kyrgyzstan</t>
        </is>
      </c>
      <c r="B210" s="62">
        <f t="array" ref="B210">INDEX(Countries!$D$2:$D$255, MATCH(A210, Countries!$B$2:$B$255, 0))
</f>
        <v/>
      </c>
      <c r="C210" s="89" t="inlineStr">
        <is>
          <t>Mangrove</t>
        </is>
      </c>
      <c r="D210" s="70">
        <f t="array" ref="D210">if($C210="Mangrove", index('Mangrove protected area'!$A$5:$AG1000,match($A210,'Mangrove protected area'!$A$5:$A1000,0),match('Mangrove protected area'!$C$4,'Mangrove protected area'!$A$5:$AG$5,0)),if($C210="Seagrass",'Seagrass extent'!$D$4,if($C210="Salt marsh",'Salt marsh extent'!$D$4)))</f>
        <v/>
      </c>
      <c r="E210" s="101" t="inlineStr">
        <is>
          <t>Global Mangrove Watch dataset for mangrove protected extent</t>
        </is>
      </c>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row>
    <row r="211" ht="12.75" customHeight="1" s="198">
      <c r="A211" s="101" t="inlineStr">
        <is>
          <t>Laos</t>
        </is>
      </c>
      <c r="B211" s="62">
        <f t="array" ref="B211">INDEX(Countries!$D$2:$D$255, MATCH(A211, Countries!$B$2:$B$255, 0))
</f>
        <v/>
      </c>
      <c r="C211" s="89" t="inlineStr">
        <is>
          <t>Mangrove</t>
        </is>
      </c>
      <c r="D211" s="70">
        <f t="array" ref="D211">if($C211="Mangrove", index('Mangrove protected area'!$A$5:$AG1000,match($A211,'Mangrove protected area'!$A$5:$A1000,0),match('Mangrove protected area'!$C$4,'Mangrove protected area'!$A$5:$AG$5,0)),if($C211="Seagrass",'Seagrass extent'!$D$4,if($C211="Salt marsh",'Salt marsh extent'!$D$4)))</f>
        <v/>
      </c>
      <c r="E211" s="101" t="inlineStr">
        <is>
          <t>Global Mangrove Watch dataset for mangrove protected extent</t>
        </is>
      </c>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row>
    <row r="212" ht="12.75" customHeight="1" s="198">
      <c r="A212" s="101" t="inlineStr">
        <is>
          <t>Lesotho</t>
        </is>
      </c>
      <c r="B212" s="62">
        <f t="array" ref="B212">INDEX(Countries!$D$2:$D$255, MATCH(A212, Countries!$B$2:$B$255, 0))
</f>
        <v/>
      </c>
      <c r="C212" s="89" t="inlineStr">
        <is>
          <t>Mangrove</t>
        </is>
      </c>
      <c r="D212" s="70">
        <f t="array" ref="D212">if($C212="Mangrove", index('Mangrove protected area'!$A$5:$AG1000,match($A212,'Mangrove protected area'!$A$5:$A1000,0),match('Mangrove protected area'!$C$4,'Mangrove protected area'!$A$5:$AG$5,0)),if($C212="Seagrass",'Seagrass extent'!$D$4,if($C212="Salt marsh",'Salt marsh extent'!$D$4)))</f>
        <v/>
      </c>
      <c r="E212" s="101" t="inlineStr">
        <is>
          <t>Global Mangrove Watch dataset for mangrove protected extent</t>
        </is>
      </c>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row>
    <row r="213" ht="12.75" customHeight="1" s="198">
      <c r="A213" s="101" t="inlineStr">
        <is>
          <t>Luxembourg</t>
        </is>
      </c>
      <c r="B213" s="62">
        <f t="array" ref="B213">INDEX(Countries!$D$2:$D$255, MATCH(A213, Countries!$B$2:$B$255, 0))
</f>
        <v/>
      </c>
      <c r="C213" s="89" t="inlineStr">
        <is>
          <t>Mangrove</t>
        </is>
      </c>
      <c r="D213" s="70">
        <f t="array" ref="D213">if($C213="Mangrove", index('Mangrove protected area'!$A$5:$AG1000,match($A213,'Mangrove protected area'!$A$5:$A1000,0),match('Mangrove protected area'!$C$4,'Mangrove protected area'!$A$5:$AG$5,0)),if($C213="Seagrass",'Seagrass extent'!$D$4,if($C213="Salt marsh",'Salt marsh extent'!$D$4)))</f>
        <v/>
      </c>
      <c r="E213" s="101" t="inlineStr">
        <is>
          <t>Global Mangrove Watch dataset for mangrove protected extent</t>
        </is>
      </c>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row>
    <row r="214" ht="12.75" customHeight="1" s="198">
      <c r="A214" s="101" t="inlineStr">
        <is>
          <t>Moldova</t>
        </is>
      </c>
      <c r="B214" s="62">
        <f t="array" ref="B214">INDEX(Countries!$D$2:$D$255, MATCH(A214, Countries!$B$2:$B$255, 0))
</f>
        <v/>
      </c>
      <c r="C214" s="89" t="inlineStr">
        <is>
          <t>Mangrove</t>
        </is>
      </c>
      <c r="D214" s="70">
        <f t="array" ref="D214">if($C214="Mangrove", index('Mangrove protected area'!$A$5:$AG1000,match($A214,'Mangrove protected area'!$A$5:$A1000,0),match('Mangrove protected area'!$C$4,'Mangrove protected area'!$A$5:$AG$5,0)),if($C214="Seagrass",'Seagrass extent'!$D$4,if($C214="Salt marsh",'Salt marsh extent'!$D$4)))</f>
        <v/>
      </c>
      <c r="E214" s="101" t="inlineStr">
        <is>
          <t>Global Mangrove Watch dataset for mangrove protected extent</t>
        </is>
      </c>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row>
    <row r="215" ht="12.75" customHeight="1" s="198">
      <c r="A215" s="101" t="inlineStr">
        <is>
          <t>Macedonia</t>
        </is>
      </c>
      <c r="B215" s="62">
        <f t="array" ref="B215">INDEX(Countries!$D$2:$D$255, MATCH(A215, Countries!$B$2:$B$255, 0))
</f>
        <v/>
      </c>
      <c r="C215" s="89" t="inlineStr">
        <is>
          <t>Mangrove</t>
        </is>
      </c>
      <c r="D215" s="70">
        <f t="array" ref="D215">if($C215="Mangrove", index('Mangrove protected area'!$A$5:$AG1000,match($A215,'Mangrove protected area'!$A$5:$A1000,0),match('Mangrove protected area'!$C$4,'Mangrove protected area'!$A$5:$AG$5,0)),if($C215="Seagrass",'Seagrass extent'!$D$4,if($C215="Salt marsh",'Salt marsh extent'!$D$4)))</f>
        <v/>
      </c>
      <c r="E215" s="101" t="inlineStr">
        <is>
          <t>Global Mangrove Watch dataset for mangrove protected extent</t>
        </is>
      </c>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row>
    <row r="216" ht="12.75" customHeight="1" s="198">
      <c r="A216" s="101" t="inlineStr">
        <is>
          <t>Mali</t>
        </is>
      </c>
      <c r="B216" s="62">
        <f t="array" ref="B216">INDEX(Countries!$D$2:$D$255, MATCH(A216, Countries!$B$2:$B$255, 0))
</f>
        <v/>
      </c>
      <c r="C216" s="89" t="inlineStr">
        <is>
          <t>Mangrove</t>
        </is>
      </c>
      <c r="D216" s="70">
        <f t="array" ref="D216">if($C216="Mangrove", index('Mangrove protected area'!$A$5:$AG1000,match($A216,'Mangrove protected area'!$A$5:$A1000,0),match('Mangrove protected area'!$C$4,'Mangrove protected area'!$A$5:$AG$5,0)),if($C216="Seagrass",'Seagrass extent'!$D$4,if($C216="Salt marsh",'Salt marsh extent'!$D$4)))</f>
        <v/>
      </c>
      <c r="E216" s="101" t="inlineStr">
        <is>
          <t>Global Mangrove Watch dataset for mangrove protected extent</t>
        </is>
      </c>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row>
    <row r="217" ht="12.75" customHeight="1" s="198">
      <c r="A217" s="101" t="inlineStr">
        <is>
          <t>Mongolia</t>
        </is>
      </c>
      <c r="B217" s="62">
        <f t="array" ref="B217">INDEX(Countries!$D$2:$D$255, MATCH(A217, Countries!$B$2:$B$255, 0))
</f>
        <v/>
      </c>
      <c r="C217" s="89" t="inlineStr">
        <is>
          <t>Mangrove</t>
        </is>
      </c>
      <c r="D217" s="70">
        <f t="array" ref="D217">if($C217="Mangrove", index('Mangrove protected area'!$A$5:$AG1000,match($A217,'Mangrove protected area'!$A$5:$A1000,0),match('Mangrove protected area'!$C$4,'Mangrove protected area'!$A$5:$AG$5,0)),if($C217="Seagrass",'Seagrass extent'!$D$4,if($C217="Salt marsh",'Salt marsh extent'!$D$4)))</f>
        <v/>
      </c>
      <c r="E217" s="101" t="inlineStr">
        <is>
          <t>Global Mangrove Watch dataset for mangrove protected extent</t>
        </is>
      </c>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row>
    <row r="218" ht="12.75" customHeight="1" s="198">
      <c r="A218" s="101" t="inlineStr">
        <is>
          <t>Malawi</t>
        </is>
      </c>
      <c r="B218" s="62">
        <f t="array" ref="B218">INDEX(Countries!$D$2:$D$255, MATCH(A218, Countries!$B$2:$B$255, 0))
</f>
        <v/>
      </c>
      <c r="C218" s="89" t="inlineStr">
        <is>
          <t>Mangrove</t>
        </is>
      </c>
      <c r="D218" s="70">
        <f t="array" ref="D218">if($C218="Mangrove", index('Mangrove protected area'!$A$5:$AG1000,match($A218,'Mangrove protected area'!$A$5:$A1000,0),match('Mangrove protected area'!$C$4,'Mangrove protected area'!$A$5:$AG$5,0)),if($C218="Seagrass",'Seagrass extent'!$D$4,if($C218="Salt marsh",'Salt marsh extent'!$D$4)))</f>
        <v/>
      </c>
      <c r="E218" s="101" t="inlineStr">
        <is>
          <t>Global Mangrove Watch dataset for mangrove protected extent</t>
        </is>
      </c>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row>
    <row r="219" ht="12.75" customHeight="1" s="198">
      <c r="A219" s="101" t="inlineStr">
        <is>
          <t>Niger</t>
        </is>
      </c>
      <c r="B219" s="62">
        <f t="array" ref="B219">INDEX(Countries!$D$2:$D$255, MATCH(A219, Countries!$B$2:$B$255, 0))
</f>
        <v/>
      </c>
      <c r="C219" s="89" t="inlineStr">
        <is>
          <t>Mangrove</t>
        </is>
      </c>
      <c r="D219" s="70">
        <f t="array" ref="D219">if($C219="Mangrove", index('Mangrove protected area'!$A$5:$AG1000,match($A219,'Mangrove protected area'!$A$5:$A1000,0),match('Mangrove protected area'!$C$4,'Mangrove protected area'!$A$5:$AG$5,0)),if($C219="Seagrass",'Seagrass extent'!$D$4,if($C219="Salt marsh",'Salt marsh extent'!$D$4)))</f>
        <v/>
      </c>
      <c r="E219" s="101" t="inlineStr">
        <is>
          <t>Global Mangrove Watch dataset for mangrove protected extent</t>
        </is>
      </c>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row>
    <row r="220" ht="12.75" customHeight="1" s="198">
      <c r="A220" s="101" t="inlineStr">
        <is>
          <t>Nepal</t>
        </is>
      </c>
      <c r="B220" s="62">
        <f t="array" ref="B220">INDEX(Countries!$D$2:$D$255, MATCH(A220, Countries!$B$2:$B$255, 0))
</f>
        <v/>
      </c>
      <c r="C220" s="89" t="inlineStr">
        <is>
          <t>Mangrove</t>
        </is>
      </c>
      <c r="D220" s="70">
        <f t="array" ref="D220">if($C220="Mangrove", index('Mangrove protected area'!$A$5:$AG1000,match($A220,'Mangrove protected area'!$A$5:$A1000,0),match('Mangrove protected area'!$C$4,'Mangrove protected area'!$A$5:$AG$5,0)),if($C220="Seagrass",'Seagrass extent'!$D$4,if($C220="Salt marsh",'Salt marsh extent'!$D$4)))</f>
        <v/>
      </c>
      <c r="E220" s="101" t="inlineStr">
        <is>
          <t>Global Mangrove Watch dataset for mangrove protected extent</t>
        </is>
      </c>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row>
    <row r="221" ht="12.75" customHeight="1" s="198">
      <c r="A221" s="101" t="inlineStr">
        <is>
          <t>Paraguay</t>
        </is>
      </c>
      <c r="B221" s="62">
        <f t="array" ref="B221">INDEX(Countries!$D$2:$D$255, MATCH(A221, Countries!$B$2:$B$255, 0))
</f>
        <v/>
      </c>
      <c r="C221" s="89" t="inlineStr">
        <is>
          <t>Mangrove</t>
        </is>
      </c>
      <c r="D221" s="70">
        <f t="array" ref="D221">if($C221="Mangrove", index('Mangrove protected area'!$A$5:$AG1000,match($A221,'Mangrove protected area'!$A$5:$A1000,0),match('Mangrove protected area'!$C$4,'Mangrove protected area'!$A$5:$AG$5,0)),if($C221="Seagrass",'Seagrass extent'!$D$4,if($C221="Salt marsh",'Salt marsh extent'!$D$4)))</f>
        <v/>
      </c>
      <c r="E221" s="101" t="inlineStr">
        <is>
          <t>Global Mangrove Watch dataset for mangrove protected extent</t>
        </is>
      </c>
      <c r="F221" s="197" t="n"/>
      <c r="G221" s="197" t="n"/>
      <c r="H221" s="197" t="n"/>
      <c r="I221" s="197" t="n"/>
      <c r="J221" s="197" t="n"/>
      <c r="K221" s="197" t="n"/>
      <c r="L221" s="197" t="n"/>
      <c r="M221" s="197" t="n"/>
      <c r="N221" s="197" t="n"/>
      <c r="O221" s="197" t="n"/>
      <c r="P221" s="197" t="n"/>
      <c r="Q221" s="197" t="n"/>
      <c r="R221" s="197" t="n"/>
      <c r="S221" s="197" t="n"/>
      <c r="T221" s="197" t="n"/>
      <c r="U221" s="197" t="n"/>
      <c r="V221" s="197" t="n"/>
      <c r="W221" s="197" t="n"/>
      <c r="X221" s="197" t="n"/>
      <c r="Y221" s="197" t="n"/>
    </row>
    <row r="222" ht="12.75" customHeight="1" s="198">
      <c r="A222" s="101" t="inlineStr">
        <is>
          <t>Rwanda</t>
        </is>
      </c>
      <c r="B222" s="62">
        <f t="array" ref="B222">INDEX(Countries!$D$2:$D$255, MATCH(A222, Countries!$B$2:$B$255, 0))
</f>
        <v/>
      </c>
      <c r="C222" s="89" t="inlineStr">
        <is>
          <t>Mangrove</t>
        </is>
      </c>
      <c r="D222" s="70">
        <f t="array" ref="D222">if($C222="Mangrove", index('Mangrove protected area'!$A$5:$AG1000,match($A222,'Mangrove protected area'!$A$5:$A1000,0),match('Mangrove protected area'!$C$4,'Mangrove protected area'!$A$5:$AG$5,0)),if($C222="Seagrass",'Seagrass extent'!$D$4,if($C222="Salt marsh",'Salt marsh extent'!$D$4)))</f>
        <v/>
      </c>
      <c r="E222" s="101" t="inlineStr">
        <is>
          <t>Global Mangrove Watch dataset for mangrove protected extent</t>
        </is>
      </c>
      <c r="F222" s="197" t="n"/>
      <c r="G222" s="197" t="n"/>
      <c r="H222" s="197" t="n"/>
      <c r="I222" s="197" t="n"/>
      <c r="J222" s="197" t="n"/>
      <c r="K222" s="197" t="n"/>
      <c r="L222" s="197" t="n"/>
      <c r="M222" s="197" t="n"/>
      <c r="N222" s="197" t="n"/>
      <c r="O222" s="197" t="n"/>
      <c r="P222" s="197" t="n"/>
      <c r="Q222" s="197" t="n"/>
      <c r="R222" s="197" t="n"/>
      <c r="S222" s="197" t="n"/>
      <c r="T222" s="197" t="n"/>
      <c r="U222" s="197" t="n"/>
      <c r="V222" s="197" t="n"/>
      <c r="W222" s="197" t="n"/>
      <c r="X222" s="197" t="n"/>
      <c r="Y222" s="197" t="n"/>
    </row>
    <row r="223" ht="12.75" customHeight="1" s="198">
      <c r="A223" s="101" t="inlineStr">
        <is>
          <t>Serbia</t>
        </is>
      </c>
      <c r="B223" s="62">
        <f t="array" ref="B223">INDEX(Countries!$D$2:$D$255, MATCH(A223, Countries!$B$2:$B$255, 0))
</f>
        <v/>
      </c>
      <c r="C223" s="89" t="inlineStr">
        <is>
          <t>Mangrove</t>
        </is>
      </c>
      <c r="D223" s="70">
        <f t="array" ref="D223">if($C223="Mangrove", index('Mangrove protected area'!$A$5:$AG1000,match($A223,'Mangrove protected area'!$A$5:$A1000,0),match('Mangrove protected area'!$C$4,'Mangrove protected area'!$A$5:$AG$5,0)),if($C223="Seagrass",'Seagrass extent'!$D$4,if($C223="Salt marsh",'Salt marsh extent'!$D$4)))</f>
        <v/>
      </c>
      <c r="E223" s="101" t="inlineStr">
        <is>
          <t>Global Mangrove Watch dataset for mangrove protected extent</t>
        </is>
      </c>
      <c r="F223" s="197" t="n"/>
      <c r="G223" s="197" t="n"/>
      <c r="H223" s="197" t="n"/>
      <c r="I223" s="197" t="n"/>
      <c r="J223" s="197" t="n"/>
      <c r="K223" s="197" t="n"/>
      <c r="L223" s="197" t="n"/>
      <c r="M223" s="197" t="n"/>
      <c r="N223" s="197" t="n"/>
      <c r="O223" s="197" t="n"/>
      <c r="P223" s="197" t="n"/>
      <c r="Q223" s="197" t="n"/>
      <c r="R223" s="197" t="n"/>
      <c r="S223" s="197" t="n"/>
      <c r="T223" s="197" t="n"/>
      <c r="U223" s="197" t="n"/>
      <c r="V223" s="197" t="n"/>
      <c r="W223" s="197" t="n"/>
      <c r="X223" s="197" t="n"/>
      <c r="Y223" s="197" t="n"/>
    </row>
    <row r="224" ht="12.75" customHeight="1" s="198">
      <c r="A224" s="101" t="inlineStr">
        <is>
          <t>Slovakia</t>
        </is>
      </c>
      <c r="B224" s="62">
        <f t="array" ref="B224">INDEX(Countries!$D$2:$D$255, MATCH(A224, Countries!$B$2:$B$255, 0))
</f>
        <v/>
      </c>
      <c r="C224" s="89" t="inlineStr">
        <is>
          <t>Mangrove</t>
        </is>
      </c>
      <c r="D224" s="70">
        <f t="array" ref="D224">if($C224="Mangrove", index('Mangrove protected area'!$A$5:$AG1000,match($A224,'Mangrove protected area'!$A$5:$A1000,0),match('Mangrove protected area'!$C$4,'Mangrove protected area'!$A$5:$AG$5,0)),if($C224="Seagrass",'Seagrass extent'!$D$4,if($C224="Salt marsh",'Salt marsh extent'!$D$4)))</f>
        <v/>
      </c>
      <c r="E224" s="101" t="inlineStr">
        <is>
          <t>Global Mangrove Watch dataset for mangrove protected extent</t>
        </is>
      </c>
      <c r="F224" s="197" t="n"/>
      <c r="G224" s="197" t="n"/>
      <c r="H224" s="197" t="n"/>
      <c r="I224" s="197" t="n"/>
      <c r="J224" s="197" t="n"/>
      <c r="K224" s="197" t="n"/>
      <c r="L224" s="197" t="n"/>
      <c r="M224" s="197" t="n"/>
      <c r="N224" s="197" t="n"/>
      <c r="O224" s="197" t="n"/>
      <c r="P224" s="197" t="n"/>
      <c r="Q224" s="197" t="n"/>
      <c r="R224" s="197" t="n"/>
      <c r="S224" s="197" t="n"/>
      <c r="T224" s="197" t="n"/>
      <c r="U224" s="197" t="n"/>
      <c r="V224" s="197" t="n"/>
      <c r="W224" s="197" t="n"/>
      <c r="X224" s="197" t="n"/>
      <c r="Y224" s="197" t="n"/>
    </row>
    <row r="225" ht="12.75" customHeight="1" s="198">
      <c r="A225" s="101" t="inlineStr">
        <is>
          <t>Eswatini</t>
        </is>
      </c>
      <c r="B225" s="62">
        <f t="array" ref="B225">INDEX(Countries!$D$2:$D$255, MATCH(A225, Countries!$B$2:$B$255, 0))
</f>
        <v/>
      </c>
      <c r="C225" s="89" t="inlineStr">
        <is>
          <t>Mangrove</t>
        </is>
      </c>
      <c r="D225" s="70">
        <f t="array" ref="D225">if($C225="Mangrove", index('Mangrove protected area'!$A$5:$AG1000,match($A225,'Mangrove protected area'!$A$5:$A1000,0),match('Mangrove protected area'!$C$4,'Mangrove protected area'!$A$5:$AG$5,0)),if($C225="Seagrass",'Seagrass extent'!$D$4,if($C225="Salt marsh",'Salt marsh extent'!$D$4)))</f>
        <v/>
      </c>
      <c r="E225" s="101" t="inlineStr">
        <is>
          <t>Global Mangrove Watch dataset for mangrove protected extent</t>
        </is>
      </c>
      <c r="F225" s="197" t="n"/>
      <c r="G225" s="197" t="n"/>
      <c r="H225" s="197" t="n"/>
      <c r="I225" s="197" t="n"/>
      <c r="J225" s="197" t="n"/>
      <c r="K225" s="197" t="n"/>
      <c r="L225" s="197" t="n"/>
      <c r="M225" s="197" t="n"/>
      <c r="N225" s="197" t="n"/>
      <c r="O225" s="197" t="n"/>
      <c r="P225" s="197" t="n"/>
      <c r="Q225" s="197" t="n"/>
      <c r="R225" s="197" t="n"/>
      <c r="S225" s="197" t="n"/>
      <c r="T225" s="197" t="n"/>
      <c r="U225" s="197" t="n"/>
      <c r="V225" s="197" t="n"/>
      <c r="W225" s="197" t="n"/>
      <c r="X225" s="197" t="n"/>
      <c r="Y225" s="197" t="n"/>
    </row>
    <row r="226" ht="12.75" customHeight="1" s="198">
      <c r="A226" s="101" t="inlineStr">
        <is>
          <t>Chad</t>
        </is>
      </c>
      <c r="B226" s="62">
        <f t="array" ref="B226">INDEX(Countries!$D$2:$D$255, MATCH(A226, Countries!$B$2:$B$255, 0))
</f>
        <v/>
      </c>
      <c r="C226" s="89" t="inlineStr">
        <is>
          <t>Mangrove</t>
        </is>
      </c>
      <c r="D226" s="70">
        <f t="array" ref="D226">if($C226="Mangrove", index('Mangrove protected area'!$A$5:$AG1000,match($A226,'Mangrove protected area'!$A$5:$A1000,0),match('Mangrove protected area'!$C$4,'Mangrove protected area'!$A$5:$AG$5,0)),if($C226="Seagrass",'Seagrass extent'!$D$4,if($C226="Salt marsh",'Salt marsh extent'!$D$4)))</f>
        <v/>
      </c>
      <c r="E226" s="101" t="inlineStr">
        <is>
          <t>Global Mangrove Watch dataset for mangrove protected extent</t>
        </is>
      </c>
      <c r="F226" s="197" t="n"/>
      <c r="G226" s="197" t="n"/>
      <c r="H226" s="197" t="n"/>
      <c r="I226" s="197" t="n"/>
      <c r="J226" s="197" t="n"/>
      <c r="K226" s="197" t="n"/>
      <c r="L226" s="197" t="n"/>
      <c r="M226" s="197" t="n"/>
      <c r="N226" s="197" t="n"/>
      <c r="O226" s="197" t="n"/>
      <c r="P226" s="197" t="n"/>
      <c r="Q226" s="197" t="n"/>
      <c r="R226" s="197" t="n"/>
      <c r="S226" s="197" t="n"/>
      <c r="T226" s="197" t="n"/>
      <c r="U226" s="197" t="n"/>
      <c r="V226" s="197" t="n"/>
      <c r="W226" s="197" t="n"/>
      <c r="X226" s="197" t="n"/>
      <c r="Y226" s="197" t="n"/>
    </row>
    <row r="227" ht="12.75" customHeight="1" s="198">
      <c r="A227" s="101" t="inlineStr">
        <is>
          <t>Tajikistan</t>
        </is>
      </c>
      <c r="B227" s="62">
        <f t="array" ref="B227">INDEX(Countries!$D$2:$D$255, MATCH(A227, Countries!$B$2:$B$255, 0))
</f>
        <v/>
      </c>
      <c r="C227" s="89" t="inlineStr">
        <is>
          <t>Mangrove</t>
        </is>
      </c>
      <c r="D227" s="70">
        <f t="array" ref="D227">if($C227="Mangrove", index('Mangrove protected area'!$A$5:$AG1000,match($A227,'Mangrove protected area'!$A$5:$A1000,0),match('Mangrove protected area'!$C$4,'Mangrove protected area'!$A$5:$AG$5,0)),if($C227="Seagrass",'Seagrass extent'!$D$4,if($C227="Salt marsh",'Salt marsh extent'!$D$4)))</f>
        <v/>
      </c>
      <c r="E227" s="101" t="inlineStr">
        <is>
          <t>Global Mangrove Watch dataset for mangrove protected extent</t>
        </is>
      </c>
      <c r="F227" s="197" t="n"/>
      <c r="G227" s="197" t="n"/>
      <c r="H227" s="197" t="n"/>
      <c r="I227" s="197" t="n"/>
      <c r="J227" s="197" t="n"/>
      <c r="K227" s="197" t="n"/>
      <c r="L227" s="197" t="n"/>
      <c r="M227" s="197" t="n"/>
      <c r="N227" s="197" t="n"/>
      <c r="O227" s="197" t="n"/>
      <c r="P227" s="197" t="n"/>
      <c r="Q227" s="197" t="n"/>
      <c r="R227" s="197" t="n"/>
      <c r="S227" s="197" t="n"/>
      <c r="T227" s="197" t="n"/>
      <c r="U227" s="197" t="n"/>
      <c r="V227" s="197" t="n"/>
      <c r="W227" s="197" t="n"/>
      <c r="X227" s="197" t="n"/>
      <c r="Y227" s="197" t="n"/>
    </row>
    <row r="228" ht="12.75" customHeight="1" s="198">
      <c r="A228" s="101" t="inlineStr">
        <is>
          <t>Uganda</t>
        </is>
      </c>
      <c r="B228" s="62">
        <f t="array" ref="B228">INDEX(Countries!$D$2:$D$255, MATCH(A228, Countries!$B$2:$B$255, 0))
</f>
        <v/>
      </c>
      <c r="C228" s="89" t="inlineStr">
        <is>
          <t>Mangrove</t>
        </is>
      </c>
      <c r="D228" s="70">
        <f t="array" ref="D228">if($C228="Mangrove", index('Mangrove protected area'!$A$5:$AG1000,match($A228,'Mangrove protected area'!$A$5:$A1000,0),match('Mangrove protected area'!$C$4,'Mangrove protected area'!$A$5:$AG$5,0)),if($C228="Seagrass",'Seagrass extent'!$D$4,if($C228="Salt marsh",'Salt marsh extent'!$D$4)))</f>
        <v/>
      </c>
      <c r="E228" s="101" t="inlineStr">
        <is>
          <t>Global Mangrove Watch dataset for mangrove protected extent</t>
        </is>
      </c>
      <c r="F228" s="197" t="n"/>
      <c r="G228" s="197" t="n"/>
      <c r="H228" s="197" t="n"/>
      <c r="I228" s="197" t="n"/>
      <c r="J228" s="197" t="n"/>
      <c r="K228" s="197" t="n"/>
      <c r="L228" s="197" t="n"/>
      <c r="M228" s="197" t="n"/>
      <c r="N228" s="197" t="n"/>
      <c r="O228" s="197" t="n"/>
      <c r="P228" s="197" t="n"/>
      <c r="Q228" s="197" t="n"/>
      <c r="R228" s="197" t="n"/>
      <c r="S228" s="197" t="n"/>
      <c r="T228" s="197" t="n"/>
      <c r="U228" s="197" t="n"/>
      <c r="V228" s="197" t="n"/>
      <c r="W228" s="197" t="n"/>
      <c r="X228" s="197" t="n"/>
      <c r="Y228" s="197" t="n"/>
    </row>
    <row r="229" ht="12.75" customHeight="1" s="198">
      <c r="A229" s="101" t="inlineStr">
        <is>
          <t>Uzbekistan</t>
        </is>
      </c>
      <c r="B229" s="62">
        <f t="array" ref="B229">INDEX(Countries!$D$2:$D$255, MATCH(A229, Countries!$B$2:$B$255, 0))
</f>
        <v/>
      </c>
      <c r="C229" s="89" t="inlineStr">
        <is>
          <t>Mangrove</t>
        </is>
      </c>
      <c r="D229" s="70">
        <f t="array" ref="D229">if($C229="Mangrove", index('Mangrove protected area'!$A$5:$AG1000,match($A229,'Mangrove protected area'!$A$5:$A1000,0),match('Mangrove protected area'!$C$4,'Mangrove protected area'!$A$5:$AG$5,0)),if($C229="Seagrass",'Seagrass extent'!$D$4,if($C229="Salt marsh",'Salt marsh extent'!$D$4)))</f>
        <v/>
      </c>
      <c r="E229" s="101" t="inlineStr">
        <is>
          <t>Global Mangrove Watch dataset for mangrove protected extent</t>
        </is>
      </c>
      <c r="F229" s="197" t="n"/>
      <c r="G229" s="197" t="n"/>
      <c r="H229" s="197" t="n"/>
      <c r="I229" s="197" t="n"/>
      <c r="J229" s="197" t="n"/>
      <c r="K229" s="197" t="n"/>
      <c r="L229" s="197" t="n"/>
      <c r="M229" s="197" t="n"/>
      <c r="N229" s="197" t="n"/>
      <c r="O229" s="197" t="n"/>
      <c r="P229" s="197" t="n"/>
      <c r="Q229" s="197" t="n"/>
      <c r="R229" s="197" t="n"/>
      <c r="S229" s="197" t="n"/>
      <c r="T229" s="197" t="n"/>
      <c r="U229" s="197" t="n"/>
      <c r="V229" s="197" t="n"/>
      <c r="W229" s="197" t="n"/>
      <c r="X229" s="197" t="n"/>
      <c r="Y229" s="197" t="n"/>
    </row>
    <row r="230" ht="12.75" customHeight="1" s="198">
      <c r="A230" s="101" t="inlineStr">
        <is>
          <t>Zambia</t>
        </is>
      </c>
      <c r="B230" s="62">
        <f t="array" ref="B230">INDEX(Countries!$D$2:$D$255, MATCH(A230, Countries!$B$2:$B$255, 0))
</f>
        <v/>
      </c>
      <c r="C230" s="89" t="inlineStr">
        <is>
          <t>Mangrove</t>
        </is>
      </c>
      <c r="D230" s="70">
        <f t="array" ref="D230">if($C230="Mangrove", index('Mangrove protected area'!$A$5:$AG1000,match($A230,'Mangrove protected area'!$A$5:$A1000,0),match('Mangrove protected area'!$C$4,'Mangrove protected area'!$A$5:$AG$5,0)),if($C230="Seagrass",'Seagrass extent'!$D$4,if($C230="Salt marsh",'Salt marsh extent'!$D$4)))</f>
        <v/>
      </c>
      <c r="E230" s="101" t="inlineStr">
        <is>
          <t>Global Mangrove Watch dataset for mangrove protected extent</t>
        </is>
      </c>
      <c r="F230" s="197" t="n"/>
      <c r="G230" s="197" t="n"/>
      <c r="H230" s="197" t="n"/>
      <c r="I230" s="197" t="n"/>
      <c r="J230" s="197" t="n"/>
      <c r="K230" s="197" t="n"/>
      <c r="L230" s="197" t="n"/>
      <c r="M230" s="197" t="n"/>
      <c r="N230" s="197" t="n"/>
      <c r="O230" s="197" t="n"/>
      <c r="P230" s="197" t="n"/>
      <c r="Q230" s="197" t="n"/>
      <c r="R230" s="197" t="n"/>
      <c r="S230" s="197" t="n"/>
      <c r="T230" s="197" t="n"/>
      <c r="U230" s="197" t="n"/>
      <c r="V230" s="197" t="n"/>
      <c r="W230" s="197" t="n"/>
      <c r="X230" s="197" t="n"/>
      <c r="Y230" s="197" t="n"/>
    </row>
    <row r="231" ht="12.75" customHeight="1" s="198">
      <c r="A231" s="101" t="inlineStr">
        <is>
          <t>Zimbabwe</t>
        </is>
      </c>
      <c r="B231" s="62">
        <f t="array" ref="B231">INDEX(Countries!$D$2:$D$255, MATCH(A231, Countries!$B$2:$B$255, 0))
</f>
        <v/>
      </c>
      <c r="C231" s="89" t="inlineStr">
        <is>
          <t>Mangrove</t>
        </is>
      </c>
      <c r="D231" s="70">
        <f t="array" ref="D231">if($C231="Mangrove", index('Mangrove protected area'!$A$5:$AG1000,match($A231,'Mangrove protected area'!$A$5:$A1000,0),match('Mangrove protected area'!$C$4,'Mangrove protected area'!$A$5:$AG$5,0)),if($C231="Seagrass",'Seagrass extent'!$D$4,if($C231="Salt marsh",'Salt marsh extent'!$D$4)))</f>
        <v/>
      </c>
      <c r="E231" s="101" t="inlineStr">
        <is>
          <t>Global Mangrove Watch dataset for mangrove protected extent</t>
        </is>
      </c>
      <c r="F231" s="197" t="n"/>
      <c r="G231" s="197" t="n"/>
      <c r="H231" s="197" t="n"/>
      <c r="I231" s="197" t="n"/>
      <c r="J231" s="197" t="n"/>
      <c r="K231" s="197" t="n"/>
      <c r="L231" s="197" t="n"/>
      <c r="M231" s="197" t="n"/>
      <c r="N231" s="197" t="n"/>
      <c r="O231" s="197" t="n"/>
      <c r="P231" s="197" t="n"/>
      <c r="Q231" s="197" t="n"/>
      <c r="R231" s="197" t="n"/>
      <c r="S231" s="197" t="n"/>
      <c r="T231" s="197" t="n"/>
      <c r="U231" s="197" t="n"/>
      <c r="V231" s="197" t="n"/>
      <c r="W231" s="197" t="n"/>
      <c r="X231" s="197" t="n"/>
      <c r="Y231" s="197" t="n"/>
    </row>
    <row r="232" ht="12.75" customHeight="1" s="198">
      <c r="A232" s="101" t="inlineStr">
        <is>
          <t>Saint Barthélemy</t>
        </is>
      </c>
      <c r="B232" s="62">
        <f t="array" ref="B232">INDEX(Countries!$D$2:$D$255, MATCH(A232, Countries!$B$2:$B$255, 0))
</f>
        <v/>
      </c>
      <c r="C232" s="89" t="inlineStr">
        <is>
          <t>Mangrove</t>
        </is>
      </c>
      <c r="D232" s="70">
        <f t="array" ref="D232">if($C232="Mangrove", index('Mangrove protected area'!$A$5:$AG1000,match($A232,'Mangrove protected area'!$A$5:$A1000,0),match('Mangrove protected area'!$C$4,'Mangrove protected area'!$A$5:$AG$5,0)),if($C232="Seagrass",'Seagrass extent'!$D$4,if($C232="Salt marsh",'Salt marsh extent'!$D$4)))</f>
        <v/>
      </c>
      <c r="E232" s="101" t="inlineStr">
        <is>
          <t>Global Mangrove Watch dataset for mangrove protected extent</t>
        </is>
      </c>
      <c r="F232" s="197" t="n"/>
      <c r="G232" s="197" t="n"/>
      <c r="H232" s="197" t="n"/>
      <c r="I232" s="197" t="n"/>
      <c r="J232" s="197" t="n"/>
      <c r="K232" s="197" t="n"/>
      <c r="L232" s="197" t="n"/>
      <c r="M232" s="197" t="n"/>
      <c r="N232" s="197" t="n"/>
      <c r="O232" s="197" t="n"/>
      <c r="P232" s="197" t="n"/>
      <c r="Q232" s="197" t="n"/>
      <c r="R232" s="197" t="n"/>
      <c r="S232" s="197" t="n"/>
      <c r="T232" s="197" t="n"/>
      <c r="U232" s="197" t="n"/>
      <c r="V232" s="197" t="n"/>
      <c r="W232" s="197" t="n"/>
      <c r="X232" s="197" t="n"/>
      <c r="Y232" s="197" t="n"/>
    </row>
    <row r="233" ht="12.75" customHeight="1" s="198">
      <c r="A233" s="101" t="inlineStr">
        <is>
          <t>Cocos Islands</t>
        </is>
      </c>
      <c r="B233" s="62">
        <f t="array" ref="B233">INDEX(Countries!$D$2:$D$255, MATCH(A233, Countries!$B$2:$B$255, 0))
</f>
        <v/>
      </c>
      <c r="C233" s="89" t="inlineStr">
        <is>
          <t>Mangrove</t>
        </is>
      </c>
      <c r="D233" s="70">
        <f t="array" ref="D233">if($C233="Mangrove", index('Mangrove protected area'!$A$5:$AG1000,match($A233,'Mangrove protected area'!$A$5:$A1000,0),match('Mangrove protected area'!$C$4,'Mangrove protected area'!$A$5:$AG$5,0)),if($C233="Seagrass",'Seagrass extent'!$D$4,if($C233="Salt marsh",'Salt marsh extent'!$D$4)))</f>
        <v/>
      </c>
      <c r="E233" s="101" t="inlineStr">
        <is>
          <t>Global Mangrove Watch dataset for mangrove protected extent</t>
        </is>
      </c>
      <c r="F233" s="197" t="n"/>
      <c r="G233" s="197" t="n"/>
      <c r="H233" s="197" t="n"/>
      <c r="I233" s="197" t="n"/>
      <c r="J233" s="197" t="n"/>
      <c r="K233" s="197" t="n"/>
      <c r="L233" s="197" t="n"/>
      <c r="M233" s="197" t="n"/>
      <c r="N233" s="197" t="n"/>
      <c r="O233" s="197" t="n"/>
      <c r="P233" s="197" t="n"/>
      <c r="Q233" s="197" t="n"/>
      <c r="R233" s="197" t="n"/>
      <c r="S233" s="197" t="n"/>
      <c r="T233" s="197" t="n"/>
      <c r="U233" s="197" t="n"/>
      <c r="V233" s="197" t="n"/>
      <c r="W233" s="197" t="n"/>
      <c r="X233" s="197" t="n"/>
      <c r="Y233" s="197" t="n"/>
    </row>
    <row r="234" ht="12.75" customHeight="1" s="198">
      <c r="A234" s="101" t="inlineStr">
        <is>
          <t>Christmas Island</t>
        </is>
      </c>
      <c r="B234" s="62">
        <f t="array" ref="B234">INDEX(Countries!$D$2:$D$255, MATCH(A234, Countries!$B$2:$B$255, 0))
</f>
        <v/>
      </c>
      <c r="C234" s="89" t="inlineStr">
        <is>
          <t>Mangrove</t>
        </is>
      </c>
      <c r="D234" s="70">
        <f t="array" ref="D234">if($C234="Mangrove", index('Mangrove protected area'!$A$5:$AG1000,match($A234,'Mangrove protected area'!$A$5:$A1000,0),match('Mangrove protected area'!$C$4,'Mangrove protected area'!$A$5:$AG$5,0)),if($C234="Seagrass",'Seagrass extent'!$D$4,if($C234="Salt marsh",'Salt marsh extent'!$D$4)))</f>
        <v/>
      </c>
      <c r="E234" s="101" t="inlineStr">
        <is>
          <t>Global Mangrove Watch dataset for mangrove protected extent</t>
        </is>
      </c>
      <c r="F234" s="197" t="n"/>
      <c r="G234" s="197" t="n"/>
      <c r="H234" s="197" t="n"/>
      <c r="I234" s="197" t="n"/>
      <c r="J234" s="197" t="n"/>
      <c r="K234" s="197" t="n"/>
      <c r="L234" s="197" t="n"/>
      <c r="M234" s="197" t="n"/>
      <c r="N234" s="197" t="n"/>
      <c r="O234" s="197" t="n"/>
      <c r="P234" s="197" t="n"/>
      <c r="Q234" s="197" t="n"/>
      <c r="R234" s="197" t="n"/>
      <c r="S234" s="197" t="n"/>
      <c r="T234" s="197" t="n"/>
      <c r="U234" s="197" t="n"/>
      <c r="V234" s="197" t="n"/>
      <c r="W234" s="197" t="n"/>
      <c r="X234" s="197" t="n"/>
      <c r="Y234" s="197" t="n"/>
    </row>
    <row r="235" ht="12.75" customHeight="1" s="198">
      <c r="A235" s="62" t="inlineStr">
        <is>
          <t>United States</t>
        </is>
      </c>
      <c r="B235" s="62">
        <f t="array" ref="B235">INDEX(Countries!$D$2:$D$255, MATCH(A235, Countries!$B$2:$B$255, 0))
</f>
        <v/>
      </c>
      <c r="C235" s="89" t="inlineStr">
        <is>
          <t>Seagrass</t>
        </is>
      </c>
      <c r="D235" s="70">
        <f t="array" ref="D235">if($C235="Mangrove", index('Mangrove protected area'!$A$5:$AG1000,match($A235,'Mangrove protected area'!$A$5:$A1000,0),match('Mangrove protected area'!$C$4,'Mangrove protected area'!$A$5:$AG$5,0)),if($C235="Seagrass",'Seagrass extent'!$D$4,if($C235="Salt marsh",'Salt marsh extent'!$D$4)))</f>
        <v/>
      </c>
      <c r="E235" s="101" t="n"/>
      <c r="F235" s="197" t="n"/>
      <c r="G235" s="197" t="n"/>
      <c r="H235" s="197" t="n"/>
      <c r="I235" s="197" t="n"/>
      <c r="J235" s="197" t="n"/>
      <c r="K235" s="197" t="n"/>
      <c r="L235" s="197" t="n"/>
      <c r="M235" s="197" t="n"/>
      <c r="N235" s="197" t="n"/>
      <c r="O235" s="197" t="n"/>
      <c r="P235" s="197" t="n"/>
      <c r="Q235" s="197" t="n"/>
      <c r="R235" s="197" t="n"/>
      <c r="S235" s="197" t="n"/>
      <c r="T235" s="197" t="n"/>
      <c r="U235" s="197" t="n"/>
      <c r="V235" s="197" t="n"/>
      <c r="W235" s="197" t="n"/>
      <c r="X235" s="197" t="n"/>
      <c r="Y235" s="197" t="n"/>
    </row>
    <row r="236" ht="12.75" customHeight="1" s="198">
      <c r="A236" s="62" t="inlineStr">
        <is>
          <t>Indonesia</t>
        </is>
      </c>
      <c r="B236" s="62">
        <f t="array" ref="B236">INDEX(Countries!$D$2:$D$255, MATCH(A236, Countries!$B$2:$B$255, 0))
</f>
        <v/>
      </c>
      <c r="C236" s="89" t="inlineStr">
        <is>
          <t>Seagrass</t>
        </is>
      </c>
      <c r="D236" s="70">
        <f t="array" ref="D236">if($C236="Mangrove", index('Mangrove protected area'!$A$5:$AG1000,match($A236,'Mangrove protected area'!$A$5:$A1000,0),match('Mangrove protected area'!$C$4,'Mangrove protected area'!$A$5:$AG$5,0)),if($C236="Seagrass",'Seagrass extent'!$D$4,if($C236="Salt marsh",'Salt marsh extent'!$D$4)))</f>
        <v/>
      </c>
      <c r="E236" s="101" t="n"/>
      <c r="F236" s="197" t="n"/>
      <c r="G236" s="197" t="n"/>
      <c r="H236" s="197" t="n"/>
      <c r="I236" s="197" t="n"/>
      <c r="J236" s="197" t="n"/>
      <c r="K236" s="197" t="n"/>
      <c r="L236" s="197" t="n"/>
      <c r="M236" s="197" t="n"/>
      <c r="N236" s="197" t="n"/>
      <c r="O236" s="197" t="n"/>
      <c r="P236" s="197" t="n"/>
      <c r="Q236" s="197" t="n"/>
      <c r="R236" s="197" t="n"/>
      <c r="S236" s="197" t="n"/>
      <c r="T236" s="197" t="n"/>
      <c r="U236" s="197" t="n"/>
      <c r="V236" s="197" t="n"/>
      <c r="W236" s="197" t="n"/>
      <c r="X236" s="197" t="n"/>
      <c r="Y236" s="197" t="n"/>
    </row>
    <row r="237" ht="12.75" customHeight="1" s="198">
      <c r="A237" s="62" t="inlineStr">
        <is>
          <t>Australia</t>
        </is>
      </c>
      <c r="B237" s="62">
        <f t="array" ref="B237">INDEX(Countries!$D$2:$D$255, MATCH(A237, Countries!$B$2:$B$255, 0))
</f>
        <v/>
      </c>
      <c r="C237" s="89" t="inlineStr">
        <is>
          <t>Seagrass</t>
        </is>
      </c>
      <c r="D237" s="70">
        <f t="array" ref="D237">if($C237="Mangrove", index('Mangrove protected area'!$A$5:$AG1000,match($A237,'Mangrove protected area'!$A$5:$A1000,0),match('Mangrove protected area'!$C$4,'Mangrove protected area'!$A$5:$AG$5,0)),if($C237="Seagrass",'Seagrass extent'!$D$4,if($C237="Salt marsh",'Salt marsh extent'!$D$4)))</f>
        <v/>
      </c>
      <c r="E237" s="101" t="n"/>
      <c r="F237" s="197" t="n"/>
      <c r="G237" s="197" t="n"/>
      <c r="H237" s="197" t="n"/>
      <c r="I237" s="197" t="n"/>
      <c r="J237" s="197" t="n"/>
      <c r="K237" s="197" t="n"/>
      <c r="L237" s="197" t="n"/>
      <c r="M237" s="197" t="n"/>
      <c r="N237" s="197" t="n"/>
      <c r="O237" s="197" t="n"/>
      <c r="P237" s="197" t="n"/>
      <c r="Q237" s="197" t="n"/>
      <c r="R237" s="197" t="n"/>
      <c r="S237" s="197" t="n"/>
      <c r="T237" s="197" t="n"/>
      <c r="U237" s="197" t="n"/>
      <c r="V237" s="197" t="n"/>
      <c r="W237" s="197" t="n"/>
      <c r="X237" s="197" t="n"/>
      <c r="Y237" s="197" t="n"/>
    </row>
    <row r="238" ht="12.75" customHeight="1" s="198">
      <c r="A238" s="62" t="inlineStr">
        <is>
          <t>The Bahamas</t>
        </is>
      </c>
      <c r="B238" s="62">
        <f t="array" ref="B238">INDEX(Countries!$D$2:$D$255, MATCH(A238, Countries!$B$2:$B$255, 0))
</f>
        <v/>
      </c>
      <c r="C238" s="89" t="inlineStr">
        <is>
          <t>Seagrass</t>
        </is>
      </c>
      <c r="D238" s="70">
        <f t="array" ref="D238">if($C238="Mangrove", index('Mangrove protected area'!$A$5:$AG1000,match($A238,'Mangrove protected area'!$A$5:$A1000,0),match('Mangrove protected area'!$C$4,'Mangrove protected area'!$A$5:$AG$5,0)),if($C238="Seagrass",'Seagrass extent'!$D$4,if($C238="Salt marsh",'Salt marsh extent'!$D$4)))</f>
        <v/>
      </c>
      <c r="E238" s="101" t="n"/>
      <c r="F238" s="197" t="n"/>
      <c r="G238" s="197" t="n"/>
      <c r="H238" s="197" t="n"/>
      <c r="I238" s="197" t="n"/>
      <c r="J238" s="197" t="n"/>
      <c r="K238" s="197" t="n"/>
      <c r="L238" s="197" t="n"/>
      <c r="M238" s="197" t="n"/>
      <c r="N238" s="197" t="n"/>
      <c r="O238" s="197" t="n"/>
      <c r="P238" s="197" t="n"/>
      <c r="Q238" s="197" t="n"/>
      <c r="R238" s="197" t="n"/>
      <c r="S238" s="197" t="n"/>
      <c r="T238" s="197" t="n"/>
      <c r="U238" s="197" t="n"/>
      <c r="V238" s="197" t="n"/>
      <c r="W238" s="197" t="n"/>
      <c r="X238" s="197" t="n"/>
      <c r="Y238" s="197" t="n"/>
    </row>
    <row r="239" ht="12.75" customHeight="1" s="198">
      <c r="A239" s="62" t="inlineStr">
        <is>
          <t>Kenya</t>
        </is>
      </c>
      <c r="B239" s="62">
        <f t="array" ref="B239">INDEX(Countries!$D$2:$D$255, MATCH(A239, Countries!$B$2:$B$255, 0))
</f>
        <v/>
      </c>
      <c r="C239" s="89" t="inlineStr">
        <is>
          <t>Seagrass</t>
        </is>
      </c>
      <c r="D239" s="70">
        <f t="array" ref="D239">if($C239="Mangrove", index('Mangrove protected area'!$A$5:$AG1000,match($A239,'Mangrove protected area'!$A$5:$A1000,0),match('Mangrove protected area'!$C$4,'Mangrove protected area'!$A$5:$AG$5,0)),if($C239="Seagrass",'Seagrass extent'!$D$4,if($C239="Salt marsh",'Salt marsh extent'!$D$4)))</f>
        <v/>
      </c>
      <c r="E239" s="101" t="n"/>
      <c r="F239" s="197" t="n"/>
      <c r="G239" s="197" t="n"/>
      <c r="H239" s="197" t="n"/>
      <c r="I239" s="197" t="n"/>
      <c r="J239" s="197" t="n"/>
      <c r="K239" s="197" t="n"/>
      <c r="L239" s="197" t="n"/>
      <c r="M239" s="197" t="n"/>
      <c r="N239" s="197" t="n"/>
      <c r="O239" s="197" t="n"/>
      <c r="P239" s="197" t="n"/>
      <c r="Q239" s="197" t="n"/>
      <c r="R239" s="197" t="n"/>
      <c r="S239" s="197" t="n"/>
      <c r="T239" s="197" t="n"/>
      <c r="U239" s="197" t="n"/>
      <c r="V239" s="197" t="n"/>
      <c r="W239" s="197" t="n"/>
      <c r="X239" s="197" t="n"/>
      <c r="Y239" s="197" t="n"/>
    </row>
    <row r="240" ht="12.75" customHeight="1" s="198">
      <c r="A240" s="62" t="inlineStr">
        <is>
          <t>Mexico</t>
        </is>
      </c>
      <c r="B240" s="62">
        <f t="array" ref="B240">INDEX(Countries!$D$2:$D$255, MATCH(A240, Countries!$B$2:$B$255, 0))
</f>
        <v/>
      </c>
      <c r="C240" s="89" t="inlineStr">
        <is>
          <t>Seagrass</t>
        </is>
      </c>
      <c r="D240" s="70">
        <f t="array" ref="D240">if($C240="Mangrove", index('Mangrove protected area'!$A$5:$AG1000,match($A240,'Mangrove protected area'!$A$5:$A1000,0),match('Mangrove protected area'!$C$4,'Mangrove protected area'!$A$5:$AG$5,0)),if($C240="Seagrass",'Seagrass extent'!$D$4,if($C240="Salt marsh",'Salt marsh extent'!$D$4)))</f>
        <v/>
      </c>
      <c r="E240" s="101" t="n"/>
      <c r="F240" s="197" t="n"/>
      <c r="G240" s="197" t="n"/>
      <c r="H240" s="197" t="n"/>
      <c r="I240" s="197" t="n"/>
      <c r="J240" s="197" t="n"/>
      <c r="K240" s="197" t="n"/>
      <c r="L240" s="197" t="n"/>
      <c r="M240" s="197" t="n"/>
      <c r="N240" s="197" t="n"/>
      <c r="O240" s="197" t="n"/>
      <c r="P240" s="197" t="n"/>
      <c r="Q240" s="197" t="n"/>
      <c r="R240" s="197" t="n"/>
      <c r="S240" s="197" t="n"/>
      <c r="T240" s="197" t="n"/>
      <c r="U240" s="197" t="n"/>
      <c r="V240" s="197" t="n"/>
      <c r="W240" s="197" t="n"/>
      <c r="X240" s="197" t="n"/>
      <c r="Y240" s="197" t="n"/>
    </row>
    <row r="241" ht="12.75" customHeight="1" s="198">
      <c r="A241" s="62" t="inlineStr">
        <is>
          <t>Colombia</t>
        </is>
      </c>
      <c r="B241" s="62">
        <f t="array" ref="B241">INDEX(Countries!$D$2:$D$255, MATCH(A241, Countries!$B$2:$B$255, 0))
</f>
        <v/>
      </c>
      <c r="C241" s="89" t="inlineStr">
        <is>
          <t>Seagrass</t>
        </is>
      </c>
      <c r="D241" s="70">
        <f t="array" ref="D241">if($C241="Mangrove", index('Mangrove protected area'!$A$5:$AG1000,match($A241,'Mangrove protected area'!$A$5:$A1000,0),match('Mangrove protected area'!$C$4,'Mangrove protected area'!$A$5:$AG$5,0)),if($C241="Seagrass",'Seagrass extent'!$D$4,if($C241="Salt marsh",'Salt marsh extent'!$D$4)))</f>
        <v/>
      </c>
      <c r="E241" s="101" t="n"/>
      <c r="F241" s="197" t="n"/>
      <c r="G241" s="197" t="n"/>
      <c r="H241" s="197" t="n"/>
      <c r="I241" s="197" t="n"/>
      <c r="J241" s="197" t="n"/>
      <c r="K241" s="197" t="n"/>
      <c r="L241" s="197" t="n"/>
      <c r="M241" s="197" t="n"/>
      <c r="N241" s="197" t="n"/>
      <c r="O241" s="197" t="n"/>
      <c r="P241" s="197" t="n"/>
      <c r="Q241" s="197" t="n"/>
      <c r="R241" s="197" t="n"/>
      <c r="S241" s="197" t="n"/>
      <c r="T241" s="197" t="n"/>
      <c r="U241" s="197" t="n"/>
      <c r="V241" s="197" t="n"/>
      <c r="W241" s="197" t="n"/>
      <c r="X241" s="197" t="n"/>
      <c r="Y241" s="197" t="n"/>
    </row>
    <row r="242" ht="12.75" customHeight="1" s="198">
      <c r="A242" s="62" t="inlineStr">
        <is>
          <t>India</t>
        </is>
      </c>
      <c r="B242" s="62">
        <f t="array" ref="B242">INDEX(Countries!$D$2:$D$255, MATCH(A242, Countries!$B$2:$B$255, 0))
</f>
        <v/>
      </c>
      <c r="C242" s="89" t="inlineStr">
        <is>
          <t>Seagrass</t>
        </is>
      </c>
      <c r="D242" s="70">
        <f t="array" ref="D242">if($C242="Mangrove", index('Mangrove protected area'!$A$5:$AG1000,match($A242,'Mangrove protected area'!$A$5:$A1000,0),match('Mangrove protected area'!$C$4,'Mangrove protected area'!$A$5:$AG$5,0)),if($C242="Seagrass",'Seagrass extent'!$D$4,if($C242="Salt marsh",'Salt marsh extent'!$D$4)))</f>
        <v/>
      </c>
      <c r="E242" s="101" t="n"/>
      <c r="F242" s="197" t="n"/>
      <c r="G242" s="197" t="n"/>
      <c r="H242" s="197" t="n"/>
      <c r="I242" s="197" t="n"/>
      <c r="J242" s="197" t="n"/>
      <c r="K242" s="197" t="n"/>
      <c r="L242" s="197" t="n"/>
      <c r="M242" s="197" t="n"/>
      <c r="N242" s="197" t="n"/>
      <c r="O242" s="197" t="n"/>
      <c r="P242" s="197" t="n"/>
      <c r="Q242" s="197" t="n"/>
      <c r="R242" s="197" t="n"/>
      <c r="S242" s="197" t="n"/>
      <c r="T242" s="197" t="n"/>
      <c r="U242" s="197" t="n"/>
      <c r="V242" s="197" t="n"/>
      <c r="W242" s="197" t="n"/>
      <c r="X242" s="197" t="n"/>
      <c r="Y242" s="197" t="n"/>
    </row>
    <row r="243" ht="12.75" customHeight="1" s="198">
      <c r="A243" s="62" t="inlineStr">
        <is>
          <t>China</t>
        </is>
      </c>
      <c r="B243" s="62">
        <f t="array" ref="B243">INDEX(Countries!$D$2:$D$255, MATCH(A243, Countries!$B$2:$B$255, 0))
</f>
        <v/>
      </c>
      <c r="C243" s="89" t="inlineStr">
        <is>
          <t>Seagrass</t>
        </is>
      </c>
      <c r="D243" s="70">
        <f t="array" ref="D243">if($C243="Mangrove", index('Mangrove protected area'!$A$5:$AG1000,match($A243,'Mangrove protected area'!$A$5:$A1000,0),match('Mangrove protected area'!$C$4,'Mangrove protected area'!$A$5:$AG$5,0)),if($C243="Seagrass",'Seagrass extent'!$D$4,if($C243="Salt marsh",'Salt marsh extent'!$D$4)))</f>
        <v/>
      </c>
      <c r="E243" s="101" t="n"/>
      <c r="F243" s="197" t="n"/>
      <c r="G243" s="197" t="n"/>
      <c r="H243" s="197" t="n"/>
      <c r="I243" s="197" t="n"/>
      <c r="J243" s="197" t="n"/>
      <c r="K243" s="197" t="n"/>
      <c r="L243" s="197" t="n"/>
      <c r="M243" s="197" t="n"/>
      <c r="N243" s="197" t="n"/>
      <c r="O243" s="197" t="n"/>
      <c r="P243" s="197" t="n"/>
      <c r="Q243" s="197" t="n"/>
      <c r="R243" s="197" t="n"/>
      <c r="S243" s="197" t="n"/>
      <c r="T243" s="197" t="n"/>
      <c r="U243" s="197" t="n"/>
      <c r="V243" s="197" t="n"/>
      <c r="W243" s="197" t="n"/>
      <c r="X243" s="197" t="n"/>
      <c r="Y243" s="197" t="n"/>
    </row>
    <row r="244" ht="12.75" customHeight="1" s="198">
      <c r="A244" s="62" t="inlineStr">
        <is>
          <t>American Samoa</t>
        </is>
      </c>
      <c r="B244" s="62">
        <f t="array" ref="B244">INDEX(Countries!$D$2:$D$255, MATCH(A244, Countries!$B$2:$B$255, 0))
</f>
        <v/>
      </c>
      <c r="C244" s="89" t="inlineStr">
        <is>
          <t>Seagrass</t>
        </is>
      </c>
      <c r="D244" s="70">
        <f t="array" ref="D244">if($C244="Mangrove", index('Mangrove protected area'!$A$5:$AG1000,match($A244,'Mangrove protected area'!$A$5:$A1000,0),match('Mangrove protected area'!$C$4,'Mangrove protected area'!$A$5:$AG$5,0)),if($C244="Seagrass",'Seagrass extent'!$D$4,if($C244="Salt marsh",'Salt marsh extent'!$D$4)))</f>
        <v/>
      </c>
      <c r="E244" s="101" t="n"/>
      <c r="F244" s="197" t="n"/>
      <c r="G244" s="197" t="n"/>
      <c r="H244" s="197" t="n"/>
      <c r="I244" s="197" t="n"/>
      <c r="J244" s="197" t="n"/>
      <c r="K244" s="197" t="n"/>
      <c r="L244" s="197" t="n"/>
      <c r="M244" s="197" t="n"/>
      <c r="N244" s="197" t="n"/>
      <c r="O244" s="197" t="n"/>
      <c r="P244" s="197" t="n"/>
      <c r="Q244" s="197" t="n"/>
      <c r="R244" s="197" t="n"/>
      <c r="S244" s="197" t="n"/>
      <c r="T244" s="197" t="n"/>
      <c r="U244" s="197" t="n"/>
      <c r="V244" s="197" t="n"/>
      <c r="W244" s="197" t="n"/>
      <c r="X244" s="197" t="n"/>
      <c r="Y244" s="197" t="n"/>
    </row>
    <row r="245" ht="12.75" customHeight="1" s="198">
      <c r="A245" s="62" t="inlineStr">
        <is>
          <t>Angola</t>
        </is>
      </c>
      <c r="B245" s="62">
        <f t="array" ref="B245">INDEX(Countries!$D$2:$D$255, MATCH(A245, Countries!$B$2:$B$255, 0))
</f>
        <v/>
      </c>
      <c r="C245" s="89" t="inlineStr">
        <is>
          <t>Seagrass</t>
        </is>
      </c>
      <c r="D245" s="70">
        <f t="array" ref="D245">if($C245="Mangrove", index('Mangrove protected area'!$A$5:$AG1000,match($A245,'Mangrove protected area'!$A$5:$A1000,0),match('Mangrove protected area'!$C$4,'Mangrove protected area'!$A$5:$AG$5,0)),if($C245="Seagrass",'Seagrass extent'!$D$4,if($C245="Salt marsh",'Salt marsh extent'!$D$4)))</f>
        <v/>
      </c>
      <c r="E245" s="101" t="n"/>
      <c r="F245" s="197" t="n"/>
      <c r="G245" s="197" t="n"/>
      <c r="H245" s="197" t="n"/>
      <c r="I245" s="197" t="n"/>
      <c r="J245" s="197" t="n"/>
      <c r="K245" s="197" t="n"/>
      <c r="L245" s="197" t="n"/>
      <c r="M245" s="197" t="n"/>
      <c r="N245" s="197" t="n"/>
      <c r="O245" s="197" t="n"/>
      <c r="P245" s="197" t="n"/>
      <c r="Q245" s="197" t="n"/>
      <c r="R245" s="197" t="n"/>
      <c r="S245" s="197" t="n"/>
      <c r="T245" s="197" t="n"/>
      <c r="U245" s="197" t="n"/>
      <c r="V245" s="197" t="n"/>
      <c r="W245" s="197" t="n"/>
      <c r="X245" s="197" t="n"/>
      <c r="Y245" s="197" t="n"/>
    </row>
    <row r="246" ht="12.75" customHeight="1" s="198">
      <c r="A246" s="62" t="inlineStr">
        <is>
          <t>Anguilla</t>
        </is>
      </c>
      <c r="B246" s="62">
        <f t="array" ref="B246">INDEX(Countries!$D$2:$D$255, MATCH(A246, Countries!$B$2:$B$255, 0))
</f>
        <v/>
      </c>
      <c r="C246" s="89" t="inlineStr">
        <is>
          <t>Seagrass</t>
        </is>
      </c>
      <c r="D246" s="70">
        <f t="array" ref="D246">if($C246="Mangrove", index('Mangrove protected area'!$A$5:$AG1000,match($A246,'Mangrove protected area'!$A$5:$A1000,0),match('Mangrove protected area'!$C$4,'Mangrove protected area'!$A$5:$AG$5,0)),if($C246="Seagrass",'Seagrass extent'!$D$4,if($C246="Salt marsh",'Salt marsh extent'!$D$4)))</f>
        <v/>
      </c>
      <c r="E246" s="101" t="n"/>
      <c r="F246" s="197" t="n"/>
      <c r="G246" s="197" t="n"/>
      <c r="H246" s="197" t="n"/>
      <c r="I246" s="197" t="n"/>
      <c r="J246" s="197" t="n"/>
      <c r="K246" s="197" t="n"/>
      <c r="L246" s="197" t="n"/>
      <c r="M246" s="197" t="n"/>
      <c r="N246" s="197" t="n"/>
      <c r="O246" s="197" t="n"/>
      <c r="P246" s="197" t="n"/>
      <c r="Q246" s="197" t="n"/>
      <c r="R246" s="197" t="n"/>
      <c r="S246" s="197" t="n"/>
      <c r="T246" s="197" t="n"/>
      <c r="U246" s="197" t="n"/>
      <c r="V246" s="197" t="n"/>
      <c r="W246" s="197" t="n"/>
      <c r="X246" s="197" t="n"/>
      <c r="Y246" s="197" t="n"/>
    </row>
    <row r="247" ht="12.75" customHeight="1" s="198">
      <c r="A247" s="101" t="inlineStr">
        <is>
          <t>Antigua and Barbuda</t>
        </is>
      </c>
      <c r="B247" s="62">
        <f t="array" ref="B247">INDEX(Countries!$D$2:$D$255, MATCH(A247, Countries!$B$2:$B$255, 0))
</f>
        <v/>
      </c>
      <c r="C247" s="89" t="inlineStr">
        <is>
          <t>Seagrass</t>
        </is>
      </c>
      <c r="D247" s="70">
        <f t="array" ref="D247">if($C247="Mangrove", index('Mangrove protected area'!$A$5:$AG1000,match($A247,'Mangrove protected area'!$A$5:$A1000,0),match('Mangrove protected area'!$C$4,'Mangrove protected area'!$A$5:$AG$5,0)),if($C247="Seagrass",'Seagrass extent'!$D$4,if($C247="Salt marsh",'Salt marsh extent'!$D$4)))</f>
        <v/>
      </c>
      <c r="E247" s="101" t="n"/>
      <c r="F247" s="197" t="n"/>
      <c r="G247" s="197" t="n"/>
      <c r="H247" s="197" t="n"/>
      <c r="I247" s="197" t="n"/>
      <c r="J247" s="197" t="n"/>
      <c r="K247" s="197" t="n"/>
      <c r="L247" s="197" t="n"/>
      <c r="M247" s="197" t="n"/>
      <c r="N247" s="197" t="n"/>
      <c r="O247" s="197" t="n"/>
      <c r="P247" s="197" t="n"/>
      <c r="Q247" s="197" t="n"/>
      <c r="R247" s="197" t="n"/>
      <c r="S247" s="197" t="n"/>
      <c r="T247" s="197" t="n"/>
      <c r="U247" s="197" t="n"/>
      <c r="V247" s="197" t="n"/>
      <c r="W247" s="197" t="n"/>
      <c r="X247" s="197" t="n"/>
      <c r="Y247" s="197" t="n"/>
    </row>
    <row r="248" ht="12.75" customHeight="1" s="198">
      <c r="A248" s="101" t="inlineStr">
        <is>
          <t>Bahrain</t>
        </is>
      </c>
      <c r="B248" s="62">
        <f t="array" ref="B248">INDEX(Countries!$D$2:$D$255, MATCH(A248, Countries!$B$2:$B$255, 0))
</f>
        <v/>
      </c>
      <c r="C248" s="89" t="inlineStr">
        <is>
          <t>Seagrass</t>
        </is>
      </c>
      <c r="D248" s="70">
        <f t="array" ref="D248">if($C248="Mangrove", index('Mangrove protected area'!$A$5:$AG1000,match($A248,'Mangrove protected area'!$A$5:$A1000,0),match('Mangrove protected area'!$C$4,'Mangrove protected area'!$A$5:$AG$5,0)),if($C248="Seagrass",'Seagrass extent'!$D$4,if($C248="Salt marsh",'Salt marsh extent'!$D$4)))</f>
        <v/>
      </c>
      <c r="E248" s="101" t="n"/>
      <c r="F248" s="197" t="n"/>
      <c r="G248" s="197" t="n"/>
      <c r="H248" s="197" t="n"/>
      <c r="I248" s="197" t="n"/>
      <c r="J248" s="197" t="n"/>
      <c r="K248" s="197" t="n"/>
      <c r="L248" s="197" t="n"/>
      <c r="M248" s="197" t="n"/>
      <c r="N248" s="197" t="n"/>
      <c r="O248" s="197" t="n"/>
      <c r="P248" s="197" t="n"/>
      <c r="Q248" s="197" t="n"/>
      <c r="R248" s="197" t="n"/>
      <c r="S248" s="197" t="n"/>
      <c r="T248" s="197" t="n"/>
      <c r="U248" s="197" t="n"/>
      <c r="V248" s="197" t="n"/>
      <c r="W248" s="197" t="n"/>
      <c r="X248" s="197" t="n"/>
      <c r="Y248" s="197" t="n"/>
    </row>
    <row r="249" ht="12.75" customHeight="1" s="198">
      <c r="A249" s="101" t="inlineStr">
        <is>
          <t>Bangladesh</t>
        </is>
      </c>
      <c r="B249" s="62">
        <f t="array" ref="B249">INDEX(Countries!$D$2:$D$255, MATCH(A249, Countries!$B$2:$B$255, 0))
</f>
        <v/>
      </c>
      <c r="C249" s="89" t="inlineStr">
        <is>
          <t>Seagrass</t>
        </is>
      </c>
      <c r="D249" s="70">
        <f t="array" ref="D249">if($C249="Mangrove", index('Mangrove protected area'!$A$5:$AG1000,match($A249,'Mangrove protected area'!$A$5:$A1000,0),match('Mangrove protected area'!$C$4,'Mangrove protected area'!$A$5:$AG$5,0)),if($C249="Seagrass",'Seagrass extent'!$D$4,if($C249="Salt marsh",'Salt marsh extent'!$D$4)))</f>
        <v/>
      </c>
      <c r="E249" s="101" t="n"/>
      <c r="F249" s="197" t="n"/>
      <c r="G249" s="197" t="n"/>
      <c r="H249" s="197" t="n"/>
      <c r="I249" s="197" t="n"/>
      <c r="J249" s="197" t="n"/>
      <c r="K249" s="197" t="n"/>
      <c r="L249" s="197" t="n"/>
      <c r="M249" s="197" t="n"/>
      <c r="N249" s="197" t="n"/>
      <c r="O249" s="197" t="n"/>
      <c r="P249" s="197" t="n"/>
      <c r="Q249" s="197" t="n"/>
      <c r="R249" s="197" t="n"/>
      <c r="S249" s="197" t="n"/>
      <c r="T249" s="197" t="n"/>
      <c r="U249" s="197" t="n"/>
      <c r="V249" s="197" t="n"/>
      <c r="W249" s="197" t="n"/>
      <c r="X249" s="197" t="n"/>
      <c r="Y249" s="197" t="n"/>
    </row>
    <row r="250" ht="12.75" customHeight="1" s="198">
      <c r="A250" s="101" t="inlineStr">
        <is>
          <t>Barbados</t>
        </is>
      </c>
      <c r="B250" s="62">
        <f t="array" ref="B250">INDEX(Countries!$D$2:$D$255, MATCH(A250, Countries!$B$2:$B$255, 0))
</f>
        <v/>
      </c>
      <c r="C250" s="89" t="inlineStr">
        <is>
          <t>Seagrass</t>
        </is>
      </c>
      <c r="D250" s="70">
        <f t="array" ref="D250">if($C250="Mangrove", index('Mangrove protected area'!$A$5:$AG1000,match($A250,'Mangrove protected area'!$A$5:$A1000,0),match('Mangrove protected area'!$C$4,'Mangrove protected area'!$A$5:$AG$5,0)),if($C250="Seagrass",'Seagrass extent'!$D$4,if($C250="Salt marsh",'Salt marsh extent'!$D$4)))</f>
        <v/>
      </c>
      <c r="E250" s="101" t="n"/>
      <c r="F250" s="197" t="n"/>
      <c r="G250" s="197" t="n"/>
      <c r="H250" s="197" t="n"/>
      <c r="I250" s="197" t="n"/>
      <c r="J250" s="197" t="n"/>
      <c r="K250" s="197" t="n"/>
      <c r="L250" s="197" t="n"/>
      <c r="M250" s="197" t="n"/>
      <c r="N250" s="197" t="n"/>
      <c r="O250" s="197" t="n"/>
      <c r="P250" s="197" t="n"/>
      <c r="Q250" s="197" t="n"/>
      <c r="R250" s="197" t="n"/>
      <c r="S250" s="197" t="n"/>
      <c r="T250" s="197" t="n"/>
      <c r="U250" s="197" t="n"/>
      <c r="V250" s="197" t="n"/>
      <c r="W250" s="197" t="n"/>
      <c r="X250" s="197" t="n"/>
      <c r="Y250" s="197" t="n"/>
    </row>
    <row r="251" ht="12.75" customHeight="1" s="198">
      <c r="A251" s="101" t="inlineStr">
        <is>
          <t>Belize</t>
        </is>
      </c>
      <c r="B251" s="62">
        <f t="array" ref="B251">INDEX(Countries!$D$2:$D$255, MATCH(A251, Countries!$B$2:$B$255, 0))
</f>
        <v/>
      </c>
      <c r="C251" s="89" t="inlineStr">
        <is>
          <t>Seagrass</t>
        </is>
      </c>
      <c r="D251" s="70">
        <f t="array" ref="D251">if($C251="Mangrove", index('Mangrove protected area'!$A$5:$AG1000,match($A251,'Mangrove protected area'!$A$5:$A1000,0),match('Mangrove protected area'!$C$4,'Mangrove protected area'!$A$5:$AG$5,0)),if($C251="Seagrass",'Seagrass extent'!$D$4,if($C251="Salt marsh",'Salt marsh extent'!$D$4)))</f>
        <v/>
      </c>
      <c r="E251" s="101" t="n"/>
      <c r="F251" s="197" t="n"/>
      <c r="G251" s="197" t="n"/>
      <c r="H251" s="197" t="n"/>
      <c r="I251" s="197" t="n"/>
      <c r="J251" s="197" t="n"/>
      <c r="K251" s="197" t="n"/>
      <c r="L251" s="197" t="n"/>
      <c r="M251" s="197" t="n"/>
      <c r="N251" s="197" t="n"/>
      <c r="O251" s="197" t="n"/>
      <c r="P251" s="197" t="n"/>
      <c r="Q251" s="197" t="n"/>
      <c r="R251" s="197" t="n"/>
      <c r="S251" s="197" t="n"/>
      <c r="T251" s="197" t="n"/>
      <c r="U251" s="197" t="n"/>
      <c r="V251" s="197" t="n"/>
      <c r="W251" s="197" t="n"/>
      <c r="X251" s="197" t="n"/>
      <c r="Y251" s="197" t="n"/>
    </row>
    <row r="252" ht="12.75" customHeight="1" s="198">
      <c r="A252" s="101" t="inlineStr">
        <is>
          <t>Benin</t>
        </is>
      </c>
      <c r="B252" s="62">
        <f t="array" ref="B252">INDEX(Countries!$D$2:$D$255, MATCH(A252, Countries!$B$2:$B$255, 0))
</f>
        <v/>
      </c>
      <c r="C252" s="89" t="inlineStr">
        <is>
          <t>Seagrass</t>
        </is>
      </c>
      <c r="D252" s="70">
        <f t="array" ref="D252">if($C252="Mangrove", index('Mangrove protected area'!$A$5:$AG1000,match($A252,'Mangrove protected area'!$A$5:$A1000,0),match('Mangrove protected area'!$C$4,'Mangrove protected area'!$A$5:$AG$5,0)),if($C252="Seagrass",'Seagrass extent'!$D$4,if($C252="Salt marsh",'Salt marsh extent'!$D$4)))</f>
        <v/>
      </c>
      <c r="E252" s="101" t="n"/>
      <c r="F252" s="197" t="n"/>
      <c r="G252" s="197" t="n"/>
      <c r="H252" s="197" t="n"/>
      <c r="I252" s="197" t="n"/>
      <c r="J252" s="197" t="n"/>
      <c r="K252" s="197" t="n"/>
      <c r="L252" s="197" t="n"/>
      <c r="M252" s="197" t="n"/>
      <c r="N252" s="197" t="n"/>
      <c r="O252" s="197" t="n"/>
      <c r="P252" s="197" t="n"/>
      <c r="Q252" s="197" t="n"/>
      <c r="R252" s="197" t="n"/>
      <c r="S252" s="197" t="n"/>
      <c r="T252" s="197" t="n"/>
      <c r="U252" s="197" t="n"/>
      <c r="V252" s="197" t="n"/>
      <c r="W252" s="197" t="n"/>
      <c r="X252" s="197" t="n"/>
      <c r="Y252" s="197" t="n"/>
    </row>
    <row r="253" ht="12.75" customHeight="1" s="198">
      <c r="A253" s="101" t="inlineStr">
        <is>
          <t>Bermuda</t>
        </is>
      </c>
      <c r="B253" s="62">
        <f t="array" ref="B253">INDEX(Countries!$D$2:$D$255, MATCH(A253, Countries!$B$2:$B$255, 0))
</f>
        <v/>
      </c>
      <c r="C253" s="89" t="inlineStr">
        <is>
          <t>Seagrass</t>
        </is>
      </c>
      <c r="D253" s="70">
        <f t="array" ref="D253">if($C253="Mangrove", index('Mangrove protected area'!$A$5:$AG1000,match($A253,'Mangrove protected area'!$A$5:$A1000,0),match('Mangrove protected area'!$C$4,'Mangrove protected area'!$A$5:$AG$5,0)),if($C253="Seagrass",'Seagrass extent'!$D$4,if($C253="Salt marsh",'Salt marsh extent'!$D$4)))</f>
        <v/>
      </c>
      <c r="E253" s="101" t="n"/>
      <c r="F253" s="197" t="n"/>
      <c r="G253" s="197" t="n"/>
      <c r="H253" s="197" t="n"/>
      <c r="I253" s="197" t="n"/>
      <c r="J253" s="197" t="n"/>
      <c r="K253" s="197" t="n"/>
      <c r="L253" s="197" t="n"/>
      <c r="M253" s="197" t="n"/>
      <c r="N253" s="197" t="n"/>
      <c r="O253" s="197" t="n"/>
      <c r="P253" s="197" t="n"/>
      <c r="Q253" s="197" t="n"/>
      <c r="R253" s="197" t="n"/>
      <c r="S253" s="197" t="n"/>
      <c r="T253" s="197" t="n"/>
      <c r="U253" s="197" t="n"/>
      <c r="V253" s="197" t="n"/>
      <c r="W253" s="197" t="n"/>
      <c r="X253" s="197" t="n"/>
      <c r="Y253" s="197" t="n"/>
    </row>
    <row r="254" ht="12.75" customHeight="1" s="198">
      <c r="A254" s="101" t="inlineStr">
        <is>
          <t>Bonaire, Sint Eustatius and Saba</t>
        </is>
      </c>
      <c r="B254" s="62">
        <f t="array" ref="B254">INDEX(Countries!$D$2:$D$255, MATCH(A254, Countries!$B$2:$B$255, 0))
</f>
        <v/>
      </c>
      <c r="C254" s="89" t="inlineStr">
        <is>
          <t>Seagrass</t>
        </is>
      </c>
      <c r="D254" s="70">
        <f t="array" ref="D254">if($C254="Mangrove", index('Mangrove protected area'!$A$5:$AG1000,match($A254,'Mangrove protected area'!$A$5:$A1000,0),match('Mangrove protected area'!$C$4,'Mangrove protected area'!$A$5:$AG$5,0)),if($C254="Seagrass",'Seagrass extent'!$D$4,if($C254="Salt marsh",'Salt marsh extent'!$D$4)))</f>
        <v/>
      </c>
      <c r="E254" s="101" t="n"/>
      <c r="F254" s="197" t="n"/>
      <c r="G254" s="197" t="n"/>
      <c r="H254" s="197" t="n"/>
      <c r="I254" s="197" t="n"/>
      <c r="J254" s="197" t="n"/>
      <c r="K254" s="197" t="n"/>
      <c r="L254" s="197" t="n"/>
      <c r="M254" s="197" t="n"/>
      <c r="N254" s="197" t="n"/>
      <c r="O254" s="197" t="n"/>
      <c r="P254" s="197" t="n"/>
      <c r="Q254" s="197" t="n"/>
      <c r="R254" s="197" t="n"/>
      <c r="S254" s="197" t="n"/>
      <c r="T254" s="197" t="n"/>
      <c r="U254" s="197" t="n"/>
      <c r="V254" s="197" t="n"/>
      <c r="W254" s="197" t="n"/>
      <c r="X254" s="197" t="n"/>
      <c r="Y254" s="197" t="n"/>
    </row>
    <row r="255" ht="12.75" customHeight="1" s="198">
      <c r="A255" s="101" t="inlineStr">
        <is>
          <t>Brazil</t>
        </is>
      </c>
      <c r="B255" s="62">
        <f t="array" ref="B255">INDEX(Countries!$D$2:$D$255, MATCH(A255, Countries!$B$2:$B$255, 0))
</f>
        <v/>
      </c>
      <c r="C255" s="89" t="inlineStr">
        <is>
          <t>Seagrass</t>
        </is>
      </c>
      <c r="D255" s="70">
        <f t="array" ref="D255">if($C255="Mangrove", index('Mangrove protected area'!$A$5:$AG1000,match($A255,'Mangrove protected area'!$A$5:$A1000,0),match('Mangrove protected area'!$C$4,'Mangrove protected area'!$A$5:$AG$5,0)),if($C255="Seagrass",'Seagrass extent'!$D$4,if($C255="Salt marsh",'Salt marsh extent'!$D$4)))</f>
        <v/>
      </c>
      <c r="E255" s="101" t="n"/>
      <c r="F255" s="197" t="n"/>
      <c r="G255" s="197" t="n"/>
      <c r="H255" s="197" t="n"/>
      <c r="I255" s="197" t="n"/>
      <c r="J255" s="197" t="n"/>
      <c r="K255" s="197" t="n"/>
      <c r="L255" s="197" t="n"/>
      <c r="M255" s="197" t="n"/>
      <c r="N255" s="197" t="n"/>
      <c r="O255" s="197" t="n"/>
      <c r="P255" s="197" t="n"/>
      <c r="Q255" s="197" t="n"/>
      <c r="R255" s="197" t="n"/>
      <c r="S255" s="197" t="n"/>
      <c r="T255" s="197" t="n"/>
      <c r="U255" s="197" t="n"/>
      <c r="V255" s="197" t="n"/>
      <c r="W255" s="197" t="n"/>
      <c r="X255" s="197" t="n"/>
      <c r="Y255" s="197" t="n"/>
    </row>
    <row r="256" ht="12.75" customHeight="1" s="198">
      <c r="A256" s="101" t="inlineStr">
        <is>
          <t>British virgin islands</t>
        </is>
      </c>
      <c r="B256" s="62">
        <f t="array" ref="B256">INDEX(Countries!$D$2:$D$255, MATCH(A256, Countries!$B$2:$B$255, 0))
</f>
        <v/>
      </c>
      <c r="C256" s="89" t="inlineStr">
        <is>
          <t>Seagrass</t>
        </is>
      </c>
      <c r="D256" s="70">
        <f t="array" ref="D256">if($C256="Mangrove", index('Mangrove protected area'!$A$5:$AG1000,match($A256,'Mangrove protected area'!$A$5:$A1000,0),match('Mangrove protected area'!$C$4,'Mangrove protected area'!$A$5:$AG$5,0)),if($C256="Seagrass",'Seagrass extent'!$D$4,if($C256="Salt marsh",'Salt marsh extent'!$D$4)))</f>
        <v/>
      </c>
      <c r="E256" s="101" t="n"/>
      <c r="F256" s="197" t="n"/>
      <c r="G256" s="197" t="n"/>
      <c r="H256" s="197" t="n"/>
      <c r="I256" s="197" t="n"/>
      <c r="J256" s="197" t="n"/>
      <c r="K256" s="197" t="n"/>
      <c r="L256" s="197" t="n"/>
      <c r="M256" s="197" t="n"/>
      <c r="N256" s="197" t="n"/>
      <c r="O256" s="197" t="n"/>
      <c r="P256" s="197" t="n"/>
      <c r="Q256" s="197" t="n"/>
      <c r="R256" s="197" t="n"/>
      <c r="S256" s="197" t="n"/>
      <c r="T256" s="197" t="n"/>
      <c r="U256" s="197" t="n"/>
      <c r="V256" s="197" t="n"/>
      <c r="W256" s="197" t="n"/>
      <c r="X256" s="197" t="n"/>
      <c r="Y256" s="197" t="n"/>
    </row>
    <row r="257" ht="12.75" customHeight="1" s="198">
      <c r="A257" s="101" t="inlineStr">
        <is>
          <t>Brunei Darussalam</t>
        </is>
      </c>
      <c r="B257" s="62">
        <f t="array" ref="B257">INDEX(Countries!$D$2:$D$255, MATCH(A257, Countries!$B$2:$B$255, 0))
</f>
        <v/>
      </c>
      <c r="C257" s="89" t="inlineStr">
        <is>
          <t>Seagrass</t>
        </is>
      </c>
      <c r="D257" s="70">
        <f t="array" ref="D257">if($C257="Mangrove", index('Mangrove protected area'!$A$5:$AG1000,match($A257,'Mangrove protected area'!$A$5:$A1000,0),match('Mangrove protected area'!$C$4,'Mangrove protected area'!$A$5:$AG$5,0)),if($C257="Seagrass",'Seagrass extent'!$D$4,if($C257="Salt marsh",'Salt marsh extent'!$D$4)))</f>
        <v/>
      </c>
      <c r="E257" s="101" t="n"/>
      <c r="F257" s="197" t="n"/>
      <c r="G257" s="197" t="n"/>
      <c r="H257" s="197" t="n"/>
      <c r="I257" s="197" t="n"/>
      <c r="J257" s="197" t="n"/>
      <c r="K257" s="197" t="n"/>
      <c r="L257" s="197" t="n"/>
      <c r="M257" s="197" t="n"/>
      <c r="N257" s="197" t="n"/>
      <c r="O257" s="197" t="n"/>
      <c r="P257" s="197" t="n"/>
      <c r="Q257" s="197" t="n"/>
      <c r="R257" s="197" t="n"/>
      <c r="S257" s="197" t="n"/>
      <c r="T257" s="197" t="n"/>
      <c r="U257" s="197" t="n"/>
      <c r="V257" s="197" t="n"/>
      <c r="W257" s="197" t="n"/>
      <c r="X257" s="197" t="n"/>
      <c r="Y257" s="197" t="n"/>
    </row>
    <row r="258" ht="12.75" customHeight="1" s="198">
      <c r="A258" s="101" t="inlineStr">
        <is>
          <t>Cambodia</t>
        </is>
      </c>
      <c r="B258" s="62">
        <f t="array" ref="B258">INDEX(Countries!$D$2:$D$255, MATCH(A258, Countries!$B$2:$B$255, 0))
</f>
        <v/>
      </c>
      <c r="C258" s="89" t="inlineStr">
        <is>
          <t>Seagrass</t>
        </is>
      </c>
      <c r="D258" s="70">
        <f t="array" ref="D258">if($C258="Mangrove", index('Mangrove protected area'!$A$5:$AG1000,match($A258,'Mangrove protected area'!$A$5:$A1000,0),match('Mangrove protected area'!$C$4,'Mangrove protected area'!$A$5:$AG$5,0)),if($C258="Seagrass",'Seagrass extent'!$D$4,if($C258="Salt marsh",'Salt marsh extent'!$D$4)))</f>
        <v/>
      </c>
      <c r="E258" s="101" t="n"/>
      <c r="F258" s="197" t="n"/>
      <c r="G258" s="197" t="n"/>
      <c r="H258" s="197" t="n"/>
      <c r="I258" s="197" t="n"/>
      <c r="J258" s="197" t="n"/>
      <c r="K258" s="197" t="n"/>
      <c r="L258" s="197" t="n"/>
      <c r="M258" s="197" t="n"/>
      <c r="N258" s="197" t="n"/>
      <c r="O258" s="197" t="n"/>
      <c r="P258" s="197" t="n"/>
      <c r="Q258" s="197" t="n"/>
      <c r="R258" s="197" t="n"/>
      <c r="S258" s="197" t="n"/>
      <c r="T258" s="197" t="n"/>
      <c r="U258" s="197" t="n"/>
      <c r="V258" s="197" t="n"/>
      <c r="W258" s="197" t="n"/>
      <c r="X258" s="197" t="n"/>
      <c r="Y258" s="197" t="n"/>
    </row>
    <row r="259" ht="12.75" customHeight="1" s="198">
      <c r="A259" s="101" t="inlineStr">
        <is>
          <t>Cameroon</t>
        </is>
      </c>
      <c r="B259" s="62">
        <f t="array" ref="B259">INDEX(Countries!$D$2:$D$255, MATCH(A259, Countries!$B$2:$B$255, 0))
</f>
        <v/>
      </c>
      <c r="C259" s="89" t="inlineStr">
        <is>
          <t>Seagrass</t>
        </is>
      </c>
      <c r="D259" s="70">
        <f t="array" ref="D259">if($C259="Mangrove", index('Mangrove protected area'!$A$5:$AG1000,match($A259,'Mangrove protected area'!$A$5:$A1000,0),match('Mangrove protected area'!$C$4,'Mangrove protected area'!$A$5:$AG$5,0)),if($C259="Seagrass",'Seagrass extent'!$D$4,if($C259="Salt marsh",'Salt marsh extent'!$D$4)))</f>
        <v/>
      </c>
      <c r="E259" s="101" t="n"/>
      <c r="F259" s="197" t="n"/>
      <c r="G259" s="197" t="n"/>
      <c r="H259" s="197" t="n"/>
      <c r="I259" s="197" t="n"/>
      <c r="J259" s="197" t="n"/>
      <c r="K259" s="197" t="n"/>
      <c r="L259" s="197" t="n"/>
      <c r="M259" s="197" t="n"/>
      <c r="N259" s="197" t="n"/>
      <c r="O259" s="197" t="n"/>
      <c r="P259" s="197" t="n"/>
      <c r="Q259" s="197" t="n"/>
      <c r="R259" s="197" t="n"/>
      <c r="S259" s="197" t="n"/>
      <c r="T259" s="197" t="n"/>
      <c r="U259" s="197" t="n"/>
      <c r="V259" s="197" t="n"/>
      <c r="W259" s="197" t="n"/>
      <c r="X259" s="197" t="n"/>
      <c r="Y259" s="197" t="n"/>
    </row>
    <row r="260" ht="12.75" customHeight="1" s="198">
      <c r="A260" s="101" t="inlineStr">
        <is>
          <t>Cayman Islands</t>
        </is>
      </c>
      <c r="B260" s="62">
        <f t="array" ref="B260">INDEX(Countries!$D$2:$D$255, MATCH(A260, Countries!$B$2:$B$255, 0))
</f>
        <v/>
      </c>
      <c r="C260" s="89" t="inlineStr">
        <is>
          <t>Seagrass</t>
        </is>
      </c>
      <c r="D260" s="70">
        <f t="array" ref="D260">if($C260="Mangrove", index('Mangrove protected area'!$A$5:$AG1000,match($A260,'Mangrove protected area'!$A$5:$A1000,0),match('Mangrove protected area'!$C$4,'Mangrove protected area'!$A$5:$AG$5,0)),if($C260="Seagrass",'Seagrass extent'!$D$4,if($C260="Salt marsh",'Salt marsh extent'!$D$4)))</f>
        <v/>
      </c>
      <c r="E260" s="101" t="n"/>
      <c r="F260" s="197" t="n"/>
      <c r="G260" s="197" t="n"/>
      <c r="H260" s="197" t="n"/>
      <c r="I260" s="197" t="n"/>
      <c r="J260" s="197" t="n"/>
      <c r="K260" s="197" t="n"/>
      <c r="L260" s="197" t="n"/>
      <c r="M260" s="197" t="n"/>
      <c r="N260" s="197" t="n"/>
      <c r="O260" s="197" t="n"/>
      <c r="P260" s="197" t="n"/>
      <c r="Q260" s="197" t="n"/>
      <c r="R260" s="197" t="n"/>
      <c r="S260" s="197" t="n"/>
      <c r="T260" s="197" t="n"/>
      <c r="U260" s="197" t="n"/>
      <c r="V260" s="197" t="n"/>
      <c r="W260" s="197" t="n"/>
      <c r="X260" s="197" t="n"/>
      <c r="Y260" s="197" t="n"/>
    </row>
    <row r="261" ht="12.75" customHeight="1" s="198">
      <c r="A261" s="101" t="inlineStr">
        <is>
          <t>Comoros</t>
        </is>
      </c>
      <c r="B261" s="62">
        <f t="array" ref="B261">INDEX(Countries!$D$2:$D$255, MATCH(A261, Countries!$B$2:$B$255, 0))
</f>
        <v/>
      </c>
      <c r="C261" s="89" t="inlineStr">
        <is>
          <t>Seagrass</t>
        </is>
      </c>
      <c r="D261" s="70">
        <f t="array" ref="D261">if($C261="Mangrove", index('Mangrove protected area'!$A$5:$AG1000,match($A261,'Mangrove protected area'!$A$5:$A1000,0),match('Mangrove protected area'!$C$4,'Mangrove protected area'!$A$5:$AG$5,0)),if($C261="Seagrass",'Seagrass extent'!$D$4,if($C261="Salt marsh",'Salt marsh extent'!$D$4)))</f>
        <v/>
      </c>
      <c r="E261" s="101" t="n"/>
      <c r="F261" s="197" t="n"/>
      <c r="G261" s="197" t="n"/>
      <c r="H261" s="197" t="n"/>
      <c r="I261" s="197" t="n"/>
      <c r="J261" s="197" t="n"/>
      <c r="K261" s="197" t="n"/>
      <c r="L261" s="197" t="n"/>
      <c r="M261" s="197" t="n"/>
      <c r="N261" s="197" t="n"/>
      <c r="O261" s="197" t="n"/>
      <c r="P261" s="197" t="n"/>
      <c r="Q261" s="197" t="n"/>
      <c r="R261" s="197" t="n"/>
      <c r="S261" s="197" t="n"/>
      <c r="T261" s="197" t="n"/>
      <c r="U261" s="197" t="n"/>
      <c r="V261" s="197" t="n"/>
      <c r="W261" s="197" t="n"/>
      <c r="X261" s="197" t="n"/>
      <c r="Y261" s="197" t="n"/>
    </row>
    <row r="262" ht="12.75" customHeight="1" s="198">
      <c r="A262" s="101" t="inlineStr">
        <is>
          <t>Cook Islands</t>
        </is>
      </c>
      <c r="B262" s="62">
        <f t="array" ref="B262">INDEX(Countries!$D$2:$D$255, MATCH(A262, Countries!$B$2:$B$255, 0))
</f>
        <v/>
      </c>
      <c r="C262" s="89" t="inlineStr">
        <is>
          <t>Seagrass</t>
        </is>
      </c>
      <c r="D262" s="70">
        <f t="array" ref="D262">if($C262="Mangrove", index('Mangrove protected area'!$A$5:$AG1000,match($A262,'Mangrove protected area'!$A$5:$A1000,0),match('Mangrove protected area'!$C$4,'Mangrove protected area'!$A$5:$AG$5,0)),if($C262="Seagrass",'Seagrass extent'!$D$4,if($C262="Salt marsh",'Salt marsh extent'!$D$4)))</f>
        <v/>
      </c>
      <c r="E262" s="101" t="n"/>
      <c r="F262" s="197" t="n"/>
      <c r="G262" s="197" t="n"/>
      <c r="H262" s="197" t="n"/>
      <c r="I262" s="197" t="n"/>
      <c r="J262" s="197" t="n"/>
      <c r="K262" s="197" t="n"/>
      <c r="L262" s="197" t="n"/>
      <c r="M262" s="197" t="n"/>
      <c r="N262" s="197" t="n"/>
      <c r="O262" s="197" t="n"/>
      <c r="P262" s="197" t="n"/>
      <c r="Q262" s="197" t="n"/>
      <c r="R262" s="197" t="n"/>
      <c r="S262" s="197" t="n"/>
      <c r="T262" s="197" t="n"/>
      <c r="U262" s="197" t="n"/>
      <c r="V262" s="197" t="n"/>
      <c r="W262" s="197" t="n"/>
      <c r="X262" s="197" t="n"/>
      <c r="Y262" s="197" t="n"/>
    </row>
    <row r="263" ht="12.75" customHeight="1" s="198">
      <c r="A263" s="101" t="inlineStr">
        <is>
          <t>Costa Rica</t>
        </is>
      </c>
      <c r="B263" s="62">
        <f t="array" ref="B263">INDEX(Countries!$D$2:$D$255, MATCH(A263, Countries!$B$2:$B$255, 0))
</f>
        <v/>
      </c>
      <c r="C263" s="89" t="inlineStr">
        <is>
          <t>Seagrass</t>
        </is>
      </c>
      <c r="D263" s="70">
        <f t="array" ref="D263">if($C263="Mangrove", index('Mangrove protected area'!$A$5:$AG1000,match($A263,'Mangrove protected area'!$A$5:$A1000,0),match('Mangrove protected area'!$C$4,'Mangrove protected area'!$A$5:$AG$5,0)),if($C263="Seagrass",'Seagrass extent'!$D$4,if($C263="Salt marsh",'Salt marsh extent'!$D$4)))</f>
        <v/>
      </c>
      <c r="E263" s="101" t="n"/>
      <c r="F263" s="197" t="n"/>
      <c r="G263" s="197" t="n"/>
      <c r="H263" s="197" t="n"/>
      <c r="I263" s="197" t="n"/>
      <c r="J263" s="197" t="n"/>
      <c r="K263" s="197" t="n"/>
      <c r="L263" s="197" t="n"/>
      <c r="M263" s="197" t="n"/>
      <c r="N263" s="197" t="n"/>
      <c r="O263" s="197" t="n"/>
      <c r="P263" s="197" t="n"/>
      <c r="Q263" s="197" t="n"/>
      <c r="R263" s="197" t="n"/>
      <c r="S263" s="197" t="n"/>
      <c r="T263" s="197" t="n"/>
      <c r="U263" s="197" t="n"/>
      <c r="V263" s="197" t="n"/>
      <c r="W263" s="197" t="n"/>
      <c r="X263" s="197" t="n"/>
      <c r="Y263" s="197" t="n"/>
    </row>
    <row r="264" ht="12.75" customHeight="1" s="198">
      <c r="A264" s="101" t="inlineStr">
        <is>
          <t>Côte d'Ivoire</t>
        </is>
      </c>
      <c r="B264" s="62">
        <f t="array" ref="B264">INDEX(Countries!$D$2:$D$255, MATCH(A264, Countries!$B$2:$B$255, 0))
</f>
        <v/>
      </c>
      <c r="C264" s="89" t="inlineStr">
        <is>
          <t>Seagrass</t>
        </is>
      </c>
      <c r="D264" s="70">
        <f t="array" ref="D264">if($C264="Mangrove", index('Mangrove protected area'!$A$5:$AG1000,match($A264,'Mangrove protected area'!$A$5:$A1000,0),match('Mangrove protected area'!$C$4,'Mangrove protected area'!$A$5:$AG$5,0)),if($C264="Seagrass",'Seagrass extent'!$D$4,if($C264="Salt marsh",'Salt marsh extent'!$D$4)))</f>
        <v/>
      </c>
      <c r="E264" s="101" t="n"/>
      <c r="F264" s="197" t="n"/>
      <c r="G264" s="197" t="n"/>
      <c r="H264" s="197" t="n"/>
      <c r="I264" s="197" t="n"/>
      <c r="J264" s="197" t="n"/>
      <c r="K264" s="197" t="n"/>
      <c r="L264" s="197" t="n"/>
      <c r="M264" s="197" t="n"/>
      <c r="N264" s="197" t="n"/>
      <c r="O264" s="197" t="n"/>
      <c r="P264" s="197" t="n"/>
      <c r="Q264" s="197" t="n"/>
      <c r="R264" s="197" t="n"/>
      <c r="S264" s="197" t="n"/>
      <c r="T264" s="197" t="n"/>
      <c r="U264" s="197" t="n"/>
      <c r="V264" s="197" t="n"/>
      <c r="W264" s="197" t="n"/>
      <c r="X264" s="197" t="n"/>
      <c r="Y264" s="197" t="n"/>
    </row>
    <row r="265" ht="12.75" customHeight="1" s="198">
      <c r="A265" s="101" t="inlineStr">
        <is>
          <t>Cuba</t>
        </is>
      </c>
      <c r="B265" s="62">
        <f t="array" ref="B265">INDEX(Countries!$D$2:$D$255, MATCH(A265, Countries!$B$2:$B$255, 0))
</f>
        <v/>
      </c>
      <c r="C265" s="89" t="inlineStr">
        <is>
          <t>Seagrass</t>
        </is>
      </c>
      <c r="D265" s="70">
        <f t="array" ref="D265">if($C265="Mangrove", index('Mangrove protected area'!$A$5:$AG1000,match($A265,'Mangrove protected area'!$A$5:$A1000,0),match('Mangrove protected area'!$C$4,'Mangrove protected area'!$A$5:$AG$5,0)),if($C265="Seagrass",'Seagrass extent'!$D$4,if($C265="Salt marsh",'Salt marsh extent'!$D$4)))</f>
        <v/>
      </c>
      <c r="E265" s="101" t="n"/>
      <c r="F265" s="197" t="n"/>
      <c r="G265" s="197" t="n"/>
      <c r="H265" s="197" t="n"/>
      <c r="I265" s="197" t="n"/>
      <c r="J265" s="197" t="n"/>
      <c r="K265" s="197" t="n"/>
      <c r="L265" s="197" t="n"/>
      <c r="M265" s="197" t="n"/>
      <c r="N265" s="197" t="n"/>
      <c r="O265" s="197" t="n"/>
      <c r="P265" s="197" t="n"/>
      <c r="Q265" s="197" t="n"/>
      <c r="R265" s="197" t="n"/>
      <c r="S265" s="197" t="n"/>
      <c r="T265" s="197" t="n"/>
      <c r="U265" s="197" t="n"/>
      <c r="V265" s="197" t="n"/>
      <c r="W265" s="197" t="n"/>
      <c r="X265" s="197" t="n"/>
      <c r="Y265" s="197" t="n"/>
    </row>
    <row r="266" ht="12.75" customHeight="1" s="198">
      <c r="A266" s="101" t="inlineStr">
        <is>
          <t>Curaçao</t>
        </is>
      </c>
      <c r="B266" s="62">
        <f t="array" ref="B266">INDEX(Countries!$D$2:$D$255, MATCH(A266, Countries!$B$2:$B$255, 0))
</f>
        <v/>
      </c>
      <c r="C266" s="89" t="inlineStr">
        <is>
          <t>Seagrass</t>
        </is>
      </c>
      <c r="D266" s="70">
        <f t="array" ref="D266">if($C266="Mangrove", index('Mangrove protected area'!$A$5:$AG1000,match($A266,'Mangrove protected area'!$A$5:$A1000,0),match('Mangrove protected area'!$C$4,'Mangrove protected area'!$A$5:$AG$5,0)),if($C266="Seagrass",'Seagrass extent'!$D$4,if($C266="Salt marsh",'Salt marsh extent'!$D$4)))</f>
        <v/>
      </c>
      <c r="E266" s="101" t="n"/>
      <c r="F266" s="197" t="n"/>
      <c r="G266" s="197" t="n"/>
      <c r="H266" s="197" t="n"/>
      <c r="I266" s="197" t="n"/>
      <c r="J266" s="197" t="n"/>
      <c r="K266" s="197" t="n"/>
      <c r="L266" s="197" t="n"/>
      <c r="M266" s="197" t="n"/>
      <c r="N266" s="197" t="n"/>
      <c r="O266" s="197" t="n"/>
      <c r="P266" s="197" t="n"/>
      <c r="Q266" s="197" t="n"/>
      <c r="R266" s="197" t="n"/>
      <c r="S266" s="197" t="n"/>
      <c r="T266" s="197" t="n"/>
      <c r="U266" s="197" t="n"/>
      <c r="V266" s="197" t="n"/>
      <c r="W266" s="197" t="n"/>
      <c r="X266" s="197" t="n"/>
      <c r="Y266" s="197" t="n"/>
    </row>
    <row r="267" ht="12.75" customHeight="1" s="198">
      <c r="A267" s="101" t="inlineStr">
        <is>
          <t>Democratic republic of the congo</t>
        </is>
      </c>
      <c r="B267" s="62">
        <f t="array" ref="B267">INDEX(Countries!$D$2:$D$255, MATCH(A267, Countries!$B$2:$B$255, 0))
</f>
        <v/>
      </c>
      <c r="C267" s="89" t="inlineStr">
        <is>
          <t>Seagrass</t>
        </is>
      </c>
      <c r="D267" s="70">
        <f t="array" ref="D267">if($C267="Mangrove", index('Mangrove protected area'!$A$5:$AG1000,match($A267,'Mangrove protected area'!$A$5:$A1000,0),match('Mangrove protected area'!$C$4,'Mangrove protected area'!$A$5:$AG$5,0)),if($C267="Seagrass",'Seagrass extent'!$D$4,if($C267="Salt marsh",'Salt marsh extent'!$D$4)))</f>
        <v/>
      </c>
      <c r="E267" s="101" t="n"/>
      <c r="F267" s="197" t="n"/>
      <c r="G267" s="197" t="n"/>
      <c r="H267" s="197" t="n"/>
      <c r="I267" s="197" t="n"/>
      <c r="J267" s="197" t="n"/>
      <c r="K267" s="197" t="n"/>
      <c r="L267" s="197" t="n"/>
      <c r="M267" s="197" t="n"/>
      <c r="N267" s="197" t="n"/>
      <c r="O267" s="197" t="n"/>
      <c r="P267" s="197" t="n"/>
      <c r="Q267" s="197" t="n"/>
      <c r="R267" s="197" t="n"/>
      <c r="S267" s="197" t="n"/>
      <c r="T267" s="197" t="n"/>
      <c r="U267" s="197" t="n"/>
      <c r="V267" s="197" t="n"/>
      <c r="W267" s="197" t="n"/>
      <c r="X267" s="197" t="n"/>
      <c r="Y267" s="197" t="n"/>
    </row>
    <row r="268" ht="12.75" customHeight="1" s="198">
      <c r="A268" s="101" t="inlineStr">
        <is>
          <t>Djibouti</t>
        </is>
      </c>
      <c r="B268" s="62">
        <f t="array" ref="B268">INDEX(Countries!$D$2:$D$255, MATCH(A268, Countries!$B$2:$B$255, 0))
</f>
        <v/>
      </c>
      <c r="C268" s="89" t="inlineStr">
        <is>
          <t>Seagrass</t>
        </is>
      </c>
      <c r="D268" s="70">
        <f t="array" ref="D268">if($C268="Mangrove", index('Mangrove protected area'!$A$5:$AG1000,match($A268,'Mangrove protected area'!$A$5:$A1000,0),match('Mangrove protected area'!$C$4,'Mangrove protected area'!$A$5:$AG$5,0)),if($C268="Seagrass",'Seagrass extent'!$D$4,if($C268="Salt marsh",'Salt marsh extent'!$D$4)))</f>
        <v/>
      </c>
      <c r="E268" s="101" t="n"/>
      <c r="F268" s="197" t="n"/>
      <c r="G268" s="197" t="n"/>
      <c r="H268" s="197" t="n"/>
      <c r="I268" s="197" t="n"/>
      <c r="J268" s="197" t="n"/>
      <c r="K268" s="197" t="n"/>
      <c r="L268" s="197" t="n"/>
      <c r="M268" s="197" t="n"/>
      <c r="N268" s="197" t="n"/>
      <c r="O268" s="197" t="n"/>
      <c r="P268" s="197" t="n"/>
      <c r="Q268" s="197" t="n"/>
      <c r="R268" s="197" t="n"/>
      <c r="S268" s="197" t="n"/>
      <c r="T268" s="197" t="n"/>
      <c r="U268" s="197" t="n"/>
      <c r="V268" s="197" t="n"/>
      <c r="W268" s="197" t="n"/>
      <c r="X268" s="197" t="n"/>
      <c r="Y268" s="197" t="n"/>
    </row>
    <row r="269" ht="12.75" customHeight="1" s="198">
      <c r="A269" s="101" t="inlineStr">
        <is>
          <t>Dominica</t>
        </is>
      </c>
      <c r="B269" s="62">
        <f t="array" ref="B269">INDEX(Countries!$D$2:$D$255, MATCH(A269, Countries!$B$2:$B$255, 0))
</f>
        <v/>
      </c>
      <c r="C269" s="89" t="inlineStr">
        <is>
          <t>Seagrass</t>
        </is>
      </c>
      <c r="D269" s="70">
        <f t="array" ref="D269">if($C269="Mangrove", index('Mangrove protected area'!$A$5:$AG1000,match($A269,'Mangrove protected area'!$A$5:$A1000,0),match('Mangrove protected area'!$C$4,'Mangrove protected area'!$A$5:$AG$5,0)),if($C269="Seagrass",'Seagrass extent'!$D$4,if($C269="Salt marsh",'Salt marsh extent'!$D$4)))</f>
        <v/>
      </c>
      <c r="E269" s="101" t="n"/>
      <c r="F269" s="197" t="n"/>
      <c r="G269" s="197" t="n"/>
      <c r="H269" s="197" t="n"/>
      <c r="I269" s="197" t="n"/>
      <c r="J269" s="197" t="n"/>
      <c r="K269" s="197" t="n"/>
      <c r="L269" s="197" t="n"/>
      <c r="M269" s="197" t="n"/>
      <c r="N269" s="197" t="n"/>
      <c r="O269" s="197" t="n"/>
      <c r="P269" s="197" t="n"/>
      <c r="Q269" s="197" t="n"/>
      <c r="R269" s="197" t="n"/>
      <c r="S269" s="197" t="n"/>
      <c r="T269" s="197" t="n"/>
      <c r="U269" s="197" t="n"/>
      <c r="V269" s="197" t="n"/>
      <c r="W269" s="197" t="n"/>
      <c r="X269" s="197" t="n"/>
      <c r="Y269" s="197" t="n"/>
    </row>
    <row r="270" ht="12.75" customHeight="1" s="198">
      <c r="A270" s="101" t="inlineStr">
        <is>
          <t>Dominican Republic</t>
        </is>
      </c>
      <c r="B270" s="62">
        <f t="array" ref="B270">INDEX(Countries!$D$2:$D$255, MATCH(A270, Countries!$B$2:$B$255, 0))
</f>
        <v/>
      </c>
      <c r="C270" s="89" t="inlineStr">
        <is>
          <t>Seagrass</t>
        </is>
      </c>
      <c r="D270" s="70">
        <f t="array" ref="D270">if($C270="Mangrove", index('Mangrove protected area'!$A$5:$AG1000,match($A270,'Mangrove protected area'!$A$5:$A1000,0),match('Mangrove protected area'!$C$4,'Mangrove protected area'!$A$5:$AG$5,0)),if($C270="Seagrass",'Seagrass extent'!$D$4,if($C270="Salt marsh",'Salt marsh extent'!$D$4)))</f>
        <v/>
      </c>
      <c r="E270" s="101" t="n"/>
      <c r="F270" s="197" t="n"/>
      <c r="G270" s="197" t="n"/>
      <c r="H270" s="197" t="n"/>
      <c r="I270" s="197" t="n"/>
      <c r="J270" s="197" t="n"/>
      <c r="K270" s="197" t="n"/>
      <c r="L270" s="197" t="n"/>
      <c r="M270" s="197" t="n"/>
      <c r="N270" s="197" t="n"/>
      <c r="O270" s="197" t="n"/>
      <c r="P270" s="197" t="n"/>
      <c r="Q270" s="197" t="n"/>
      <c r="R270" s="197" t="n"/>
      <c r="S270" s="197" t="n"/>
      <c r="T270" s="197" t="n"/>
      <c r="U270" s="197" t="n"/>
      <c r="V270" s="197" t="n"/>
      <c r="W270" s="197" t="n"/>
      <c r="X270" s="197" t="n"/>
      <c r="Y270" s="197" t="n"/>
    </row>
    <row r="271" ht="12.75" customHeight="1" s="198">
      <c r="A271" s="101" t="inlineStr">
        <is>
          <t>Ecuador</t>
        </is>
      </c>
      <c r="B271" s="62">
        <f t="array" ref="B271">INDEX(Countries!$D$2:$D$255, MATCH(A271, Countries!$B$2:$B$255, 0))
</f>
        <v/>
      </c>
      <c r="C271" s="89" t="inlineStr">
        <is>
          <t>Seagrass</t>
        </is>
      </c>
      <c r="D271" s="70">
        <f t="array" ref="D271">if($C271="Mangrove", index('Mangrove protected area'!$A$5:$AG1000,match($A271,'Mangrove protected area'!$A$5:$A1000,0),match('Mangrove protected area'!$C$4,'Mangrove protected area'!$A$5:$AG$5,0)),if($C271="Seagrass",'Seagrass extent'!$D$4,if($C271="Salt marsh",'Salt marsh extent'!$D$4)))</f>
        <v/>
      </c>
      <c r="E271" s="101" t="n"/>
      <c r="F271" s="197" t="n"/>
      <c r="G271" s="197" t="n"/>
      <c r="H271" s="197" t="n"/>
      <c r="I271" s="197" t="n"/>
      <c r="J271" s="197" t="n"/>
      <c r="K271" s="197" t="n"/>
      <c r="L271" s="197" t="n"/>
      <c r="M271" s="197" t="n"/>
      <c r="N271" s="197" t="n"/>
      <c r="O271" s="197" t="n"/>
      <c r="P271" s="197" t="n"/>
      <c r="Q271" s="197" t="n"/>
      <c r="R271" s="197" t="n"/>
      <c r="S271" s="197" t="n"/>
      <c r="T271" s="197" t="n"/>
      <c r="U271" s="197" t="n"/>
      <c r="V271" s="197" t="n"/>
      <c r="W271" s="197" t="n"/>
      <c r="X271" s="197" t="n"/>
      <c r="Y271" s="197" t="n"/>
    </row>
    <row r="272" ht="12.75" customHeight="1" s="198">
      <c r="A272" s="101" t="inlineStr">
        <is>
          <t>Egypt</t>
        </is>
      </c>
      <c r="B272" s="62">
        <f t="array" ref="B272">INDEX(Countries!$D$2:$D$255, MATCH(A272, Countries!$B$2:$B$255, 0))
</f>
        <v/>
      </c>
      <c r="C272" s="89" t="inlineStr">
        <is>
          <t>Seagrass</t>
        </is>
      </c>
      <c r="D272" s="70">
        <f t="array" ref="D272">if($C272="Mangrove", index('Mangrove protected area'!$A$5:$AG1000,match($A272,'Mangrove protected area'!$A$5:$A1000,0),match('Mangrove protected area'!$C$4,'Mangrove protected area'!$A$5:$AG$5,0)),if($C272="Seagrass",'Seagrass extent'!$D$4,if($C272="Salt marsh",'Salt marsh extent'!$D$4)))</f>
        <v/>
      </c>
      <c r="E272" s="101" t="n"/>
      <c r="F272" s="197" t="n"/>
      <c r="G272" s="197" t="n"/>
      <c r="H272" s="197" t="n"/>
      <c r="I272" s="197" t="n"/>
      <c r="J272" s="197" t="n"/>
      <c r="K272" s="197" t="n"/>
      <c r="L272" s="197" t="n"/>
      <c r="M272" s="197" t="n"/>
      <c r="N272" s="197" t="n"/>
      <c r="O272" s="197" t="n"/>
      <c r="P272" s="197" t="n"/>
      <c r="Q272" s="197" t="n"/>
      <c r="R272" s="197" t="n"/>
      <c r="S272" s="197" t="n"/>
      <c r="T272" s="197" t="n"/>
      <c r="U272" s="197" t="n"/>
      <c r="V272" s="197" t="n"/>
      <c r="W272" s="197" t="n"/>
      <c r="X272" s="197" t="n"/>
      <c r="Y272" s="197" t="n"/>
    </row>
    <row r="273" ht="12.75" customHeight="1" s="198">
      <c r="A273" s="101" t="inlineStr">
        <is>
          <t>El Salvador</t>
        </is>
      </c>
      <c r="B273" s="62">
        <f t="array" ref="B273">INDEX(Countries!$D$2:$D$255, MATCH(A273, Countries!$B$2:$B$255, 0))
</f>
        <v/>
      </c>
      <c r="C273" s="89" t="inlineStr">
        <is>
          <t>Seagrass</t>
        </is>
      </c>
      <c r="D273" s="70">
        <f t="array" ref="D273">if($C273="Mangrove", index('Mangrove protected area'!$A$5:$AG1000,match($A273,'Mangrove protected area'!$A$5:$A1000,0),match('Mangrove protected area'!$C$4,'Mangrove protected area'!$A$5:$AG$5,0)),if($C273="Seagrass",'Seagrass extent'!$D$4,if($C273="Salt marsh",'Salt marsh extent'!$D$4)))</f>
        <v/>
      </c>
      <c r="E273" s="101" t="n"/>
      <c r="F273" s="197" t="n"/>
      <c r="G273" s="197" t="n"/>
      <c r="H273" s="197" t="n"/>
      <c r="I273" s="197" t="n"/>
      <c r="J273" s="197" t="n"/>
      <c r="K273" s="197" t="n"/>
      <c r="L273" s="197" t="n"/>
      <c r="M273" s="197" t="n"/>
      <c r="N273" s="197" t="n"/>
      <c r="O273" s="197" t="n"/>
      <c r="P273" s="197" t="n"/>
      <c r="Q273" s="197" t="n"/>
      <c r="R273" s="197" t="n"/>
      <c r="S273" s="197" t="n"/>
      <c r="T273" s="197" t="n"/>
      <c r="U273" s="197" t="n"/>
      <c r="V273" s="197" t="n"/>
      <c r="W273" s="197" t="n"/>
      <c r="X273" s="197" t="n"/>
      <c r="Y273" s="197" t="n"/>
    </row>
    <row r="274" ht="12.75" customHeight="1" s="198">
      <c r="A274" s="101" t="inlineStr">
        <is>
          <t>Equatorial Guinea</t>
        </is>
      </c>
      <c r="B274" s="62">
        <f t="array" ref="B274">INDEX(Countries!$D$2:$D$255, MATCH(A274, Countries!$B$2:$B$255, 0))
</f>
        <v/>
      </c>
      <c r="C274" s="89" t="inlineStr">
        <is>
          <t>Seagrass</t>
        </is>
      </c>
      <c r="D274" s="70">
        <f t="array" ref="D274">if($C274="Mangrove", index('Mangrove protected area'!$A$5:$AG1000,match($A274,'Mangrove protected area'!$A$5:$A1000,0),match('Mangrove protected area'!$C$4,'Mangrove protected area'!$A$5:$AG$5,0)),if($C274="Seagrass",'Seagrass extent'!$D$4,if($C274="Salt marsh",'Salt marsh extent'!$D$4)))</f>
        <v/>
      </c>
      <c r="E274" s="101" t="n"/>
      <c r="F274" s="197" t="n"/>
      <c r="G274" s="197" t="n"/>
      <c r="H274" s="197" t="n"/>
      <c r="I274" s="197" t="n"/>
      <c r="J274" s="197" t="n"/>
      <c r="K274" s="197" t="n"/>
      <c r="L274" s="197" t="n"/>
      <c r="M274" s="197" t="n"/>
      <c r="N274" s="197" t="n"/>
      <c r="O274" s="197" t="n"/>
      <c r="P274" s="197" t="n"/>
      <c r="Q274" s="197" t="n"/>
      <c r="R274" s="197" t="n"/>
      <c r="S274" s="197" t="n"/>
      <c r="T274" s="197" t="n"/>
      <c r="U274" s="197" t="n"/>
      <c r="V274" s="197" t="n"/>
      <c r="W274" s="197" t="n"/>
      <c r="X274" s="197" t="n"/>
      <c r="Y274" s="197" t="n"/>
    </row>
    <row r="275" ht="12.75" customHeight="1" s="198">
      <c r="A275" s="101" t="inlineStr">
        <is>
          <t>Eritrea</t>
        </is>
      </c>
      <c r="B275" s="62">
        <f t="array" ref="B275">INDEX(Countries!$D$2:$D$255, MATCH(A275, Countries!$B$2:$B$255, 0))
</f>
        <v/>
      </c>
      <c r="C275" s="89" t="inlineStr">
        <is>
          <t>Seagrass</t>
        </is>
      </c>
      <c r="D275" s="70">
        <f t="array" ref="D275">if($C275="Mangrove", index('Mangrove protected area'!$A$5:$AG1000,match($A275,'Mangrove protected area'!$A$5:$A1000,0),match('Mangrove protected area'!$C$4,'Mangrove protected area'!$A$5:$AG$5,0)),if($C275="Seagrass",'Seagrass extent'!$D$4,if($C275="Salt marsh",'Salt marsh extent'!$D$4)))</f>
        <v/>
      </c>
      <c r="E275" s="101" t="n"/>
      <c r="F275" s="197" t="n"/>
      <c r="G275" s="197" t="n"/>
      <c r="H275" s="197" t="n"/>
      <c r="I275" s="197" t="n"/>
      <c r="J275" s="197" t="n"/>
      <c r="K275" s="197" t="n"/>
      <c r="L275" s="197" t="n"/>
      <c r="M275" s="197" t="n"/>
      <c r="N275" s="197" t="n"/>
      <c r="O275" s="197" t="n"/>
      <c r="P275" s="197" t="n"/>
      <c r="Q275" s="197" t="n"/>
      <c r="R275" s="197" t="n"/>
      <c r="S275" s="197" t="n"/>
      <c r="T275" s="197" t="n"/>
      <c r="U275" s="197" t="n"/>
      <c r="V275" s="197" t="n"/>
      <c r="W275" s="197" t="n"/>
      <c r="X275" s="197" t="n"/>
      <c r="Y275" s="197" t="n"/>
    </row>
    <row r="276" ht="12.75" customHeight="1" s="198">
      <c r="A276" s="101" t="inlineStr">
        <is>
          <t>Fiji</t>
        </is>
      </c>
      <c r="B276" s="62">
        <f t="array" ref="B276">INDEX(Countries!$D$2:$D$255, MATCH(A276, Countries!$B$2:$B$255, 0))
</f>
        <v/>
      </c>
      <c r="C276" s="89" t="inlineStr">
        <is>
          <t>Seagrass</t>
        </is>
      </c>
      <c r="D276" s="70">
        <f t="array" ref="D276">if($C276="Mangrove", index('Mangrove protected area'!$A$5:$AG1000,match($A276,'Mangrove protected area'!$A$5:$A1000,0),match('Mangrove protected area'!$C$4,'Mangrove protected area'!$A$5:$AG$5,0)),if($C276="Seagrass",'Seagrass extent'!$D$4,if($C276="Salt marsh",'Salt marsh extent'!$D$4)))</f>
        <v/>
      </c>
      <c r="E276" s="101" t="n"/>
      <c r="F276" s="197" t="n"/>
      <c r="G276" s="197" t="n"/>
      <c r="H276" s="197" t="n"/>
      <c r="I276" s="197" t="n"/>
      <c r="J276" s="197" t="n"/>
      <c r="K276" s="197" t="n"/>
      <c r="L276" s="197" t="n"/>
      <c r="M276" s="197" t="n"/>
      <c r="N276" s="197" t="n"/>
      <c r="O276" s="197" t="n"/>
      <c r="P276" s="197" t="n"/>
      <c r="Q276" s="197" t="n"/>
      <c r="R276" s="197" t="n"/>
      <c r="S276" s="197" t="n"/>
      <c r="T276" s="197" t="n"/>
      <c r="U276" s="197" t="n"/>
      <c r="V276" s="197" t="n"/>
      <c r="W276" s="197" t="n"/>
      <c r="X276" s="197" t="n"/>
      <c r="Y276" s="197" t="n"/>
    </row>
    <row r="277" ht="12.75" customHeight="1" s="198">
      <c r="A277" s="101" t="inlineStr">
        <is>
          <t>French Guiana</t>
        </is>
      </c>
      <c r="B277" s="62">
        <f t="array" ref="B277">INDEX(Countries!$D$2:$D$255, MATCH(A277, Countries!$B$2:$B$255, 0))
</f>
        <v/>
      </c>
      <c r="C277" s="89" t="inlineStr">
        <is>
          <t>Seagrass</t>
        </is>
      </c>
      <c r="D277" s="70">
        <f t="array" ref="D277">if($C277="Mangrove", index('Mangrove protected area'!$A$5:$AG1000,match($A277,'Mangrove protected area'!$A$5:$A1000,0),match('Mangrove protected area'!$C$4,'Mangrove protected area'!$A$5:$AG$5,0)),if($C277="Seagrass",'Seagrass extent'!$D$4,if($C277="Salt marsh",'Salt marsh extent'!$D$4)))</f>
        <v/>
      </c>
      <c r="E277" s="101" t="n"/>
      <c r="F277" s="197" t="n"/>
      <c r="G277" s="197" t="n"/>
      <c r="H277" s="197" t="n"/>
      <c r="I277" s="197" t="n"/>
      <c r="J277" s="197" t="n"/>
      <c r="K277" s="197" t="n"/>
      <c r="L277" s="197" t="n"/>
      <c r="M277" s="197" t="n"/>
      <c r="N277" s="197" t="n"/>
      <c r="O277" s="197" t="n"/>
      <c r="P277" s="197" t="n"/>
      <c r="Q277" s="197" t="n"/>
      <c r="R277" s="197" t="n"/>
      <c r="S277" s="197" t="n"/>
      <c r="T277" s="197" t="n"/>
      <c r="U277" s="197" t="n"/>
      <c r="V277" s="197" t="n"/>
      <c r="W277" s="197" t="n"/>
      <c r="X277" s="197" t="n"/>
      <c r="Y277" s="197" t="n"/>
    </row>
    <row r="278" ht="12.75" customHeight="1" s="198">
      <c r="A278" s="101" t="inlineStr">
        <is>
          <t>French Polynesia</t>
        </is>
      </c>
      <c r="B278" s="62">
        <f t="array" ref="B278">INDEX(Countries!$D$2:$D$255, MATCH(A278, Countries!$B$2:$B$255, 0))
</f>
        <v/>
      </c>
      <c r="C278" s="89" t="inlineStr">
        <is>
          <t>Seagrass</t>
        </is>
      </c>
      <c r="D278" s="70">
        <f t="array" ref="D278">if($C278="Mangrove", index('Mangrove protected area'!$A$5:$AG1000,match($A278,'Mangrove protected area'!$A$5:$A1000,0),match('Mangrove protected area'!$C$4,'Mangrove protected area'!$A$5:$AG$5,0)),if($C278="Seagrass",'Seagrass extent'!$D$4,if($C278="Salt marsh",'Salt marsh extent'!$D$4)))</f>
        <v/>
      </c>
      <c r="E278" s="101" t="n"/>
      <c r="F278" s="197" t="n"/>
      <c r="G278" s="197" t="n"/>
      <c r="H278" s="197" t="n"/>
      <c r="I278" s="197" t="n"/>
      <c r="J278" s="197" t="n"/>
      <c r="K278" s="197" t="n"/>
      <c r="L278" s="197" t="n"/>
      <c r="M278" s="197" t="n"/>
      <c r="N278" s="197" t="n"/>
      <c r="O278" s="197" t="n"/>
      <c r="P278" s="197" t="n"/>
      <c r="Q278" s="197" t="n"/>
      <c r="R278" s="197" t="n"/>
      <c r="S278" s="197" t="n"/>
      <c r="T278" s="197" t="n"/>
      <c r="U278" s="197" t="n"/>
      <c r="V278" s="197" t="n"/>
      <c r="W278" s="197" t="n"/>
      <c r="X278" s="197" t="n"/>
      <c r="Y278" s="197" t="n"/>
    </row>
    <row r="279" ht="12.75" customHeight="1" s="198">
      <c r="A279" s="101" t="inlineStr">
        <is>
          <t>French Southern Territories</t>
        </is>
      </c>
      <c r="B279" s="62">
        <f t="array" ref="B279">INDEX(Countries!$D$2:$D$255, MATCH(A279, Countries!$B$2:$B$255, 0))
</f>
        <v/>
      </c>
      <c r="C279" s="89" t="inlineStr">
        <is>
          <t>Seagrass</t>
        </is>
      </c>
      <c r="D279" s="70">
        <f t="array" ref="D279">if($C279="Mangrove", index('Mangrove protected area'!$A$5:$AG1000,match($A279,'Mangrove protected area'!$A$5:$A1000,0),match('Mangrove protected area'!$C$4,'Mangrove protected area'!$A$5:$AG$5,0)),if($C279="Seagrass",'Seagrass extent'!$D$4,if($C279="Salt marsh",'Salt marsh extent'!$D$4)))</f>
        <v/>
      </c>
      <c r="E279" s="101" t="n"/>
      <c r="F279" s="197" t="n"/>
      <c r="G279" s="197" t="n"/>
      <c r="H279" s="197" t="n"/>
      <c r="I279" s="197" t="n"/>
      <c r="J279" s="197" t="n"/>
      <c r="K279" s="197" t="n"/>
      <c r="L279" s="197" t="n"/>
      <c r="M279" s="197" t="n"/>
      <c r="N279" s="197" t="n"/>
      <c r="O279" s="197" t="n"/>
      <c r="P279" s="197" t="n"/>
      <c r="Q279" s="197" t="n"/>
      <c r="R279" s="197" t="n"/>
      <c r="S279" s="197" t="n"/>
      <c r="T279" s="197" t="n"/>
      <c r="U279" s="197" t="n"/>
      <c r="V279" s="197" t="n"/>
      <c r="W279" s="197" t="n"/>
      <c r="X279" s="197" t="n"/>
      <c r="Y279" s="197" t="n"/>
    </row>
    <row r="280" ht="12.75" customHeight="1" s="198">
      <c r="A280" s="101" t="inlineStr">
        <is>
          <t>Gabon</t>
        </is>
      </c>
      <c r="B280" s="62">
        <f t="array" ref="B280">INDEX(Countries!$D$2:$D$255, MATCH(A280, Countries!$B$2:$B$255, 0))
</f>
        <v/>
      </c>
      <c r="C280" s="89" t="inlineStr">
        <is>
          <t>Seagrass</t>
        </is>
      </c>
      <c r="D280" s="70">
        <f t="array" ref="D280">if($C280="Mangrove", index('Mangrove protected area'!$A$5:$AG1000,match($A280,'Mangrove protected area'!$A$5:$A1000,0),match('Mangrove protected area'!$C$4,'Mangrove protected area'!$A$5:$AG$5,0)),if($C280="Seagrass",'Seagrass extent'!$D$4,if($C280="Salt marsh",'Salt marsh extent'!$D$4)))</f>
        <v/>
      </c>
      <c r="E280" s="101" t="n"/>
      <c r="F280" s="197" t="n"/>
      <c r="G280" s="197" t="n"/>
      <c r="H280" s="197" t="n"/>
      <c r="I280" s="197" t="n"/>
      <c r="J280" s="197" t="n"/>
      <c r="K280" s="197" t="n"/>
      <c r="L280" s="197" t="n"/>
      <c r="M280" s="197" t="n"/>
      <c r="N280" s="197" t="n"/>
      <c r="O280" s="197" t="n"/>
      <c r="P280" s="197" t="n"/>
      <c r="Q280" s="197" t="n"/>
      <c r="R280" s="197" t="n"/>
      <c r="S280" s="197" t="n"/>
      <c r="T280" s="197" t="n"/>
      <c r="U280" s="197" t="n"/>
      <c r="V280" s="197" t="n"/>
      <c r="W280" s="197" t="n"/>
      <c r="X280" s="197" t="n"/>
      <c r="Y280" s="197" t="n"/>
    </row>
    <row r="281" ht="12.75" customHeight="1" s="198">
      <c r="A281" s="101" t="inlineStr">
        <is>
          <t>Gambia</t>
        </is>
      </c>
      <c r="B281" s="62">
        <f t="array" ref="B281">INDEX(Countries!$D$2:$D$255, MATCH(A281, Countries!$B$2:$B$255, 0))
</f>
        <v/>
      </c>
      <c r="C281" s="89" t="inlineStr">
        <is>
          <t>Seagrass</t>
        </is>
      </c>
      <c r="D281" s="70">
        <f t="array" ref="D281">if($C281="Mangrove", index('Mangrove protected area'!$A$5:$AG1000,match($A281,'Mangrove protected area'!$A$5:$A1000,0),match('Mangrove protected area'!$C$4,'Mangrove protected area'!$A$5:$AG$5,0)),if($C281="Seagrass",'Seagrass extent'!$D$4,if($C281="Salt marsh",'Salt marsh extent'!$D$4)))</f>
        <v/>
      </c>
      <c r="E281" s="101" t="n"/>
      <c r="F281" s="197" t="n"/>
      <c r="G281" s="197" t="n"/>
      <c r="H281" s="197" t="n"/>
      <c r="I281" s="197" t="n"/>
      <c r="J281" s="197" t="n"/>
      <c r="K281" s="197" t="n"/>
      <c r="L281" s="197" t="n"/>
      <c r="M281" s="197" t="n"/>
      <c r="N281" s="197" t="n"/>
      <c r="O281" s="197" t="n"/>
      <c r="P281" s="197" t="n"/>
      <c r="Q281" s="197" t="n"/>
      <c r="R281" s="197" t="n"/>
      <c r="S281" s="197" t="n"/>
      <c r="T281" s="197" t="n"/>
      <c r="U281" s="197" t="n"/>
      <c r="V281" s="197" t="n"/>
      <c r="W281" s="197" t="n"/>
      <c r="X281" s="197" t="n"/>
      <c r="Y281" s="197" t="n"/>
    </row>
    <row r="282" ht="12.75" customHeight="1" s="198">
      <c r="A282" s="101" t="inlineStr">
        <is>
          <t>Ghana</t>
        </is>
      </c>
      <c r="B282" s="62">
        <f t="array" ref="B282">INDEX(Countries!$D$2:$D$255, MATCH(A282, Countries!$B$2:$B$255, 0))
</f>
        <v/>
      </c>
      <c r="C282" s="89" t="inlineStr">
        <is>
          <t>Seagrass</t>
        </is>
      </c>
      <c r="D282" s="70">
        <f t="array" ref="D282">if($C282="Mangrove", index('Mangrove protected area'!$A$5:$AG1000,match($A282,'Mangrove protected area'!$A$5:$A1000,0),match('Mangrove protected area'!$C$4,'Mangrove protected area'!$A$5:$AG$5,0)),if($C282="Seagrass",'Seagrass extent'!$D$4,if($C282="Salt marsh",'Salt marsh extent'!$D$4)))</f>
        <v/>
      </c>
      <c r="E282" s="101" t="n"/>
      <c r="F282" s="197" t="n"/>
      <c r="G282" s="197" t="n"/>
      <c r="H282" s="197" t="n"/>
      <c r="I282" s="197" t="n"/>
      <c r="J282" s="197" t="n"/>
      <c r="K282" s="197" t="n"/>
      <c r="L282" s="197" t="n"/>
      <c r="M282" s="197" t="n"/>
      <c r="N282" s="197" t="n"/>
      <c r="O282" s="197" t="n"/>
      <c r="P282" s="197" t="n"/>
      <c r="Q282" s="197" t="n"/>
      <c r="R282" s="197" t="n"/>
      <c r="S282" s="197" t="n"/>
      <c r="T282" s="197" t="n"/>
      <c r="U282" s="197" t="n"/>
      <c r="V282" s="197" t="n"/>
      <c r="W282" s="197" t="n"/>
      <c r="X282" s="197" t="n"/>
      <c r="Y282" s="197" t="n"/>
    </row>
    <row r="283" ht="12.75" customHeight="1" s="198">
      <c r="A283" s="101" t="inlineStr">
        <is>
          <t>Grenada</t>
        </is>
      </c>
      <c r="B283" s="62">
        <f t="array" ref="B283">INDEX(Countries!$D$2:$D$255, MATCH(A283, Countries!$B$2:$B$255, 0))
</f>
        <v/>
      </c>
      <c r="C283" s="89" t="inlineStr">
        <is>
          <t>Seagrass</t>
        </is>
      </c>
      <c r="D283" s="70">
        <f t="array" ref="D283">if($C283="Mangrove", index('Mangrove protected area'!$A$5:$AG1000,match($A283,'Mangrove protected area'!$A$5:$A1000,0),match('Mangrove protected area'!$C$4,'Mangrove protected area'!$A$5:$AG$5,0)),if($C283="Seagrass",'Seagrass extent'!$D$4,if($C283="Salt marsh",'Salt marsh extent'!$D$4)))</f>
        <v/>
      </c>
      <c r="E283" s="101" t="n"/>
      <c r="F283" s="197" t="n"/>
      <c r="G283" s="197" t="n"/>
      <c r="H283" s="197" t="n"/>
      <c r="I283" s="197" t="n"/>
      <c r="J283" s="197" t="n"/>
      <c r="K283" s="197" t="n"/>
      <c r="L283" s="197" t="n"/>
      <c r="M283" s="197" t="n"/>
      <c r="N283" s="197" t="n"/>
      <c r="O283" s="197" t="n"/>
      <c r="P283" s="197" t="n"/>
      <c r="Q283" s="197" t="n"/>
      <c r="R283" s="197" t="n"/>
      <c r="S283" s="197" t="n"/>
      <c r="T283" s="197" t="n"/>
      <c r="U283" s="197" t="n"/>
      <c r="V283" s="197" t="n"/>
      <c r="W283" s="197" t="n"/>
      <c r="X283" s="197" t="n"/>
      <c r="Y283" s="197" t="n"/>
    </row>
    <row r="284" ht="12.75" customHeight="1" s="198">
      <c r="A284" s="101" t="inlineStr">
        <is>
          <t>Guadeloupe</t>
        </is>
      </c>
      <c r="B284" s="62">
        <f t="array" ref="B284">INDEX(Countries!$D$2:$D$255, MATCH(A284, Countries!$B$2:$B$255, 0))
</f>
        <v/>
      </c>
      <c r="C284" s="89" t="inlineStr">
        <is>
          <t>Seagrass</t>
        </is>
      </c>
      <c r="D284" s="70">
        <f t="array" ref="D284">if($C284="Mangrove", index('Mangrove protected area'!$A$5:$AG1000,match($A284,'Mangrove protected area'!$A$5:$A1000,0),match('Mangrove protected area'!$C$4,'Mangrove protected area'!$A$5:$AG$5,0)),if($C284="Seagrass",'Seagrass extent'!$D$4,if($C284="Salt marsh",'Salt marsh extent'!$D$4)))</f>
        <v/>
      </c>
      <c r="E284" s="101" t="n"/>
      <c r="F284" s="197" t="n"/>
      <c r="G284" s="197" t="n"/>
      <c r="H284" s="197" t="n"/>
      <c r="I284" s="197" t="n"/>
      <c r="J284" s="197" t="n"/>
      <c r="K284" s="197" t="n"/>
      <c r="L284" s="197" t="n"/>
      <c r="M284" s="197" t="n"/>
      <c r="N284" s="197" t="n"/>
      <c r="O284" s="197" t="n"/>
      <c r="P284" s="197" t="n"/>
      <c r="Q284" s="197" t="n"/>
      <c r="R284" s="197" t="n"/>
      <c r="S284" s="197" t="n"/>
      <c r="T284" s="197" t="n"/>
      <c r="U284" s="197" t="n"/>
      <c r="V284" s="197" t="n"/>
      <c r="W284" s="197" t="n"/>
      <c r="X284" s="197" t="n"/>
      <c r="Y284" s="197" t="n"/>
    </row>
    <row r="285" ht="12.75" customHeight="1" s="198">
      <c r="A285" s="101" t="inlineStr">
        <is>
          <t>Guam</t>
        </is>
      </c>
      <c r="B285" s="62">
        <f t="array" ref="B285">INDEX(Countries!$D$2:$D$255, MATCH(A285, Countries!$B$2:$B$255, 0))
</f>
        <v/>
      </c>
      <c r="C285" s="89" t="inlineStr">
        <is>
          <t>Seagrass</t>
        </is>
      </c>
      <c r="D285" s="70">
        <f t="array" ref="D285">if($C285="Mangrove", index('Mangrove protected area'!$A$5:$AG1000,match($A285,'Mangrove protected area'!$A$5:$A1000,0),match('Mangrove protected area'!$C$4,'Mangrove protected area'!$A$5:$AG$5,0)),if($C285="Seagrass",'Seagrass extent'!$D$4,if($C285="Salt marsh",'Salt marsh extent'!$D$4)))</f>
        <v/>
      </c>
      <c r="E285" s="101" t="n"/>
      <c r="F285" s="197" t="n"/>
      <c r="G285" s="197" t="n"/>
      <c r="H285" s="197" t="n"/>
      <c r="I285" s="197" t="n"/>
      <c r="J285" s="197" t="n"/>
      <c r="K285" s="197" t="n"/>
      <c r="L285" s="197" t="n"/>
      <c r="M285" s="197" t="n"/>
      <c r="N285" s="197" t="n"/>
      <c r="O285" s="197" t="n"/>
      <c r="P285" s="197" t="n"/>
      <c r="Q285" s="197" t="n"/>
      <c r="R285" s="197" t="n"/>
      <c r="S285" s="197" t="n"/>
      <c r="T285" s="197" t="n"/>
      <c r="U285" s="197" t="n"/>
      <c r="V285" s="197" t="n"/>
      <c r="W285" s="197" t="n"/>
      <c r="X285" s="197" t="n"/>
      <c r="Y285" s="197" t="n"/>
    </row>
    <row r="286" ht="12.75" customHeight="1" s="198">
      <c r="A286" s="101" t="inlineStr">
        <is>
          <t>Guatemala</t>
        </is>
      </c>
      <c r="B286" s="62">
        <f t="array" ref="B286">INDEX(Countries!$D$2:$D$255, MATCH(A286, Countries!$B$2:$B$255, 0))
</f>
        <v/>
      </c>
      <c r="C286" s="89" t="inlineStr">
        <is>
          <t>Seagrass</t>
        </is>
      </c>
      <c r="D286" s="70">
        <f t="array" ref="D286">if($C286="Mangrove", index('Mangrove protected area'!$A$5:$AG1000,match($A286,'Mangrove protected area'!$A$5:$A1000,0),match('Mangrove protected area'!$C$4,'Mangrove protected area'!$A$5:$AG$5,0)),if($C286="Seagrass",'Seagrass extent'!$D$4,if($C286="Salt marsh",'Salt marsh extent'!$D$4)))</f>
        <v/>
      </c>
      <c r="E286" s="101" t="n"/>
      <c r="F286" s="197" t="n"/>
      <c r="G286" s="197" t="n"/>
      <c r="H286" s="197" t="n"/>
      <c r="I286" s="197" t="n"/>
      <c r="J286" s="197" t="n"/>
      <c r="K286" s="197" t="n"/>
      <c r="L286" s="197" t="n"/>
      <c r="M286" s="197" t="n"/>
      <c r="N286" s="197" t="n"/>
      <c r="O286" s="197" t="n"/>
      <c r="P286" s="197" t="n"/>
      <c r="Q286" s="197" t="n"/>
      <c r="R286" s="197" t="n"/>
      <c r="S286" s="197" t="n"/>
      <c r="T286" s="197" t="n"/>
      <c r="U286" s="197" t="n"/>
      <c r="V286" s="197" t="n"/>
      <c r="W286" s="197" t="n"/>
      <c r="X286" s="197" t="n"/>
      <c r="Y286" s="197" t="n"/>
    </row>
    <row r="287" ht="12.75" customHeight="1" s="198">
      <c r="A287" s="101" t="inlineStr">
        <is>
          <t>Guinea</t>
        </is>
      </c>
      <c r="B287" s="62">
        <f t="array" ref="B287">INDEX(Countries!$D$2:$D$255, MATCH(A287, Countries!$B$2:$B$255, 0))
</f>
        <v/>
      </c>
      <c r="C287" s="89" t="inlineStr">
        <is>
          <t>Seagrass</t>
        </is>
      </c>
      <c r="D287" s="70">
        <f t="array" ref="D287">if($C287="Mangrove", index('Mangrove protected area'!$A$5:$AG1000,match($A287,'Mangrove protected area'!$A$5:$A1000,0),match('Mangrove protected area'!$C$4,'Mangrove protected area'!$A$5:$AG$5,0)),if($C287="Seagrass",'Seagrass extent'!$D$4,if($C287="Salt marsh",'Salt marsh extent'!$D$4)))</f>
        <v/>
      </c>
      <c r="E287" s="101" t="n"/>
      <c r="F287" s="197" t="n"/>
      <c r="G287" s="197" t="n"/>
      <c r="H287" s="197" t="n"/>
      <c r="I287" s="197" t="n"/>
      <c r="J287" s="197" t="n"/>
      <c r="K287" s="197" t="n"/>
      <c r="L287" s="197" t="n"/>
      <c r="M287" s="197" t="n"/>
      <c r="N287" s="197" t="n"/>
      <c r="O287" s="197" t="n"/>
      <c r="P287" s="197" t="n"/>
      <c r="Q287" s="197" t="n"/>
      <c r="R287" s="197" t="n"/>
      <c r="S287" s="197" t="n"/>
      <c r="T287" s="197" t="n"/>
      <c r="U287" s="197" t="n"/>
      <c r="V287" s="197" t="n"/>
      <c r="W287" s="197" t="n"/>
      <c r="X287" s="197" t="n"/>
      <c r="Y287" s="197" t="n"/>
    </row>
    <row r="288" ht="12.75" customHeight="1" s="198">
      <c r="A288" s="101" t="inlineStr">
        <is>
          <t>Guinea-Bissau</t>
        </is>
      </c>
      <c r="B288" s="62">
        <f t="array" ref="B288">INDEX(Countries!$D$2:$D$255, MATCH(A288, Countries!$B$2:$B$255, 0))
</f>
        <v/>
      </c>
      <c r="C288" s="89" t="inlineStr">
        <is>
          <t>Seagrass</t>
        </is>
      </c>
      <c r="D288" s="70">
        <f t="array" ref="D288">if($C288="Mangrove", index('Mangrove protected area'!$A$5:$AG1000,match($A288,'Mangrove protected area'!$A$5:$A1000,0),match('Mangrove protected area'!$C$4,'Mangrove protected area'!$A$5:$AG$5,0)),if($C288="Seagrass",'Seagrass extent'!$D$4,if($C288="Salt marsh",'Salt marsh extent'!$D$4)))</f>
        <v/>
      </c>
      <c r="E288" s="101" t="n"/>
      <c r="F288" s="197" t="n"/>
      <c r="G288" s="197" t="n"/>
      <c r="H288" s="197" t="n"/>
      <c r="I288" s="197" t="n"/>
      <c r="J288" s="197" t="n"/>
      <c r="K288" s="197" t="n"/>
      <c r="L288" s="197" t="n"/>
      <c r="M288" s="197" t="n"/>
      <c r="N288" s="197" t="n"/>
      <c r="O288" s="197" t="n"/>
      <c r="P288" s="197" t="n"/>
      <c r="Q288" s="197" t="n"/>
      <c r="R288" s="197" t="n"/>
      <c r="S288" s="197" t="n"/>
      <c r="T288" s="197" t="n"/>
      <c r="U288" s="197" t="n"/>
      <c r="V288" s="197" t="n"/>
      <c r="W288" s="197" t="n"/>
      <c r="X288" s="197" t="n"/>
      <c r="Y288" s="197" t="n"/>
    </row>
    <row r="289" ht="12.75" customHeight="1" s="198">
      <c r="A289" s="101" t="inlineStr">
        <is>
          <t>Guyana</t>
        </is>
      </c>
      <c r="B289" s="62">
        <f t="array" ref="B289">INDEX(Countries!$D$2:$D$255, MATCH(A289, Countries!$B$2:$B$255, 0))
</f>
        <v/>
      </c>
      <c r="C289" s="89" t="inlineStr">
        <is>
          <t>Seagrass</t>
        </is>
      </c>
      <c r="D289" s="70">
        <f t="array" ref="D289">if($C289="Mangrove", index('Mangrove protected area'!$A$5:$AG1000,match($A289,'Mangrove protected area'!$A$5:$A1000,0),match('Mangrove protected area'!$C$4,'Mangrove protected area'!$A$5:$AG$5,0)),if($C289="Seagrass",'Seagrass extent'!$D$4,if($C289="Salt marsh",'Salt marsh extent'!$D$4)))</f>
        <v/>
      </c>
      <c r="E289" s="101" t="n"/>
      <c r="F289" s="197" t="n"/>
      <c r="G289" s="197" t="n"/>
      <c r="H289" s="197" t="n"/>
      <c r="I289" s="197" t="n"/>
      <c r="J289" s="197" t="n"/>
      <c r="K289" s="197" t="n"/>
      <c r="L289" s="197" t="n"/>
      <c r="M289" s="197" t="n"/>
      <c r="N289" s="197" t="n"/>
      <c r="O289" s="197" t="n"/>
      <c r="P289" s="197" t="n"/>
      <c r="Q289" s="197" t="n"/>
      <c r="R289" s="197" t="n"/>
      <c r="S289" s="197" t="n"/>
      <c r="T289" s="197" t="n"/>
      <c r="U289" s="197" t="n"/>
      <c r="V289" s="197" t="n"/>
      <c r="W289" s="197" t="n"/>
      <c r="X289" s="197" t="n"/>
      <c r="Y289" s="197" t="n"/>
    </row>
    <row r="290" ht="12.75" customHeight="1" s="198">
      <c r="A290" s="101" t="inlineStr">
        <is>
          <t>Haiti</t>
        </is>
      </c>
      <c r="B290" s="62">
        <f t="array" ref="B290">INDEX(Countries!$D$2:$D$255, MATCH(A290, Countries!$B$2:$B$255, 0))
</f>
        <v/>
      </c>
      <c r="C290" s="89" t="inlineStr">
        <is>
          <t>Seagrass</t>
        </is>
      </c>
      <c r="D290" s="70">
        <f t="array" ref="D290">if($C290="Mangrove", index('Mangrove protected area'!$A$5:$AG1000,match($A290,'Mangrove protected area'!$A$5:$A1000,0),match('Mangrove protected area'!$C$4,'Mangrove protected area'!$A$5:$AG$5,0)),if($C290="Seagrass",'Seagrass extent'!$D$4,if($C290="Salt marsh",'Salt marsh extent'!$D$4)))</f>
        <v/>
      </c>
      <c r="E290" s="101" t="n"/>
      <c r="F290" s="197" t="n"/>
      <c r="G290" s="197" t="n"/>
      <c r="H290" s="197" t="n"/>
      <c r="I290" s="197" t="n"/>
      <c r="J290" s="197" t="n"/>
      <c r="K290" s="197" t="n"/>
      <c r="L290" s="197" t="n"/>
      <c r="M290" s="197" t="n"/>
      <c r="N290" s="197" t="n"/>
      <c r="O290" s="197" t="n"/>
      <c r="P290" s="197" t="n"/>
      <c r="Q290" s="197" t="n"/>
      <c r="R290" s="197" t="n"/>
      <c r="S290" s="197" t="n"/>
      <c r="T290" s="197" t="n"/>
      <c r="U290" s="197" t="n"/>
      <c r="V290" s="197" t="n"/>
      <c r="W290" s="197" t="n"/>
      <c r="X290" s="197" t="n"/>
      <c r="Y290" s="197" t="n"/>
    </row>
    <row r="291" ht="12.75" customHeight="1" s="198">
      <c r="A291" s="101" t="inlineStr">
        <is>
          <t>Honduras</t>
        </is>
      </c>
      <c r="B291" s="62">
        <f t="array" ref="B291">INDEX(Countries!$D$2:$D$255, MATCH(A291, Countries!$B$2:$B$255, 0))
</f>
        <v/>
      </c>
      <c r="C291" s="89" t="inlineStr">
        <is>
          <t>Seagrass</t>
        </is>
      </c>
      <c r="D291" s="70">
        <f t="array" ref="D291">if($C291="Mangrove", index('Mangrove protected area'!$A$5:$AG1000,match($A291,'Mangrove protected area'!$A$5:$A1000,0),match('Mangrove protected area'!$C$4,'Mangrove protected area'!$A$5:$AG$5,0)),if($C291="Seagrass",'Seagrass extent'!$D$4,if($C291="Salt marsh",'Salt marsh extent'!$D$4)))</f>
        <v/>
      </c>
      <c r="E291" s="101" t="n"/>
      <c r="F291" s="197" t="n"/>
      <c r="G291" s="197" t="n"/>
      <c r="H291" s="197" t="n"/>
      <c r="I291" s="197" t="n"/>
      <c r="J291" s="197" t="n"/>
      <c r="K291" s="197" t="n"/>
      <c r="L291" s="197" t="n"/>
      <c r="M291" s="197" t="n"/>
      <c r="N291" s="197" t="n"/>
      <c r="O291" s="197" t="n"/>
      <c r="P291" s="197" t="n"/>
      <c r="Q291" s="197" t="n"/>
      <c r="R291" s="197" t="n"/>
      <c r="S291" s="197" t="n"/>
      <c r="T291" s="197" t="n"/>
      <c r="U291" s="197" t="n"/>
      <c r="V291" s="197" t="n"/>
      <c r="W291" s="197" t="n"/>
      <c r="X291" s="197" t="n"/>
      <c r="Y291" s="197" t="n"/>
    </row>
    <row r="292" ht="12.75" customHeight="1" s="198">
      <c r="A292" s="101" t="inlineStr">
        <is>
          <t>Iran (Islamic Republic of)</t>
        </is>
      </c>
      <c r="B292" s="62">
        <f t="array" ref="B292">INDEX(Countries!$D$2:$D$255, MATCH(A292, Countries!$B$2:$B$255, 0))
</f>
        <v/>
      </c>
      <c r="C292" s="89" t="inlineStr">
        <is>
          <t>Seagrass</t>
        </is>
      </c>
      <c r="D292" s="70">
        <f t="array" ref="D292">if($C292="Mangrove", index('Mangrove protected area'!$A$5:$AG1000,match($A292,'Mangrove protected area'!$A$5:$A1000,0),match('Mangrove protected area'!$C$4,'Mangrove protected area'!$A$5:$AG$5,0)),if($C292="Seagrass",'Seagrass extent'!$D$4,if($C292="Salt marsh",'Salt marsh extent'!$D$4)))</f>
        <v/>
      </c>
      <c r="E292" s="101" t="n"/>
      <c r="F292" s="197" t="n"/>
      <c r="G292" s="197" t="n"/>
      <c r="H292" s="197" t="n"/>
      <c r="I292" s="197" t="n"/>
      <c r="J292" s="197" t="n"/>
      <c r="K292" s="197" t="n"/>
      <c r="L292" s="197" t="n"/>
      <c r="M292" s="197" t="n"/>
      <c r="N292" s="197" t="n"/>
      <c r="O292" s="197" t="n"/>
      <c r="P292" s="197" t="n"/>
      <c r="Q292" s="197" t="n"/>
      <c r="R292" s="197" t="n"/>
      <c r="S292" s="197" t="n"/>
      <c r="T292" s="197" t="n"/>
      <c r="U292" s="197" t="n"/>
      <c r="V292" s="197" t="n"/>
      <c r="W292" s="197" t="n"/>
      <c r="X292" s="197" t="n"/>
      <c r="Y292" s="197" t="n"/>
    </row>
    <row r="293" ht="12.75" customHeight="1" s="198">
      <c r="A293" s="101" t="inlineStr">
        <is>
          <t>Jamaica</t>
        </is>
      </c>
      <c r="B293" s="62">
        <f t="array" ref="B293">INDEX(Countries!$D$2:$D$255, MATCH(A293, Countries!$B$2:$B$255, 0))
</f>
        <v/>
      </c>
      <c r="C293" s="89" t="inlineStr">
        <is>
          <t>Seagrass</t>
        </is>
      </c>
      <c r="D293" s="70">
        <f t="array" ref="D293">if($C293="Mangrove", index('Mangrove protected area'!$A$5:$AG1000,match($A293,'Mangrove protected area'!$A$5:$A1000,0),match('Mangrove protected area'!$C$4,'Mangrove protected area'!$A$5:$AG$5,0)),if($C293="Seagrass",'Seagrass extent'!$D$4,if($C293="Salt marsh",'Salt marsh extent'!$D$4)))</f>
        <v/>
      </c>
      <c r="E293" s="101" t="n"/>
      <c r="F293" s="197" t="n"/>
      <c r="G293" s="197" t="n"/>
      <c r="H293" s="197" t="n"/>
      <c r="I293" s="197" t="n"/>
      <c r="J293" s="197" t="n"/>
      <c r="K293" s="197" t="n"/>
      <c r="L293" s="197" t="n"/>
      <c r="M293" s="197" t="n"/>
      <c r="N293" s="197" t="n"/>
      <c r="O293" s="197" t="n"/>
      <c r="P293" s="197" t="n"/>
      <c r="Q293" s="197" t="n"/>
      <c r="R293" s="197" t="n"/>
      <c r="S293" s="197" t="n"/>
      <c r="T293" s="197" t="n"/>
      <c r="U293" s="197" t="n"/>
      <c r="V293" s="197" t="n"/>
      <c r="W293" s="197" t="n"/>
      <c r="X293" s="197" t="n"/>
      <c r="Y293" s="197" t="n"/>
    </row>
    <row r="294" ht="12.75" customHeight="1" s="198">
      <c r="A294" s="101" t="inlineStr">
        <is>
          <t>Japan</t>
        </is>
      </c>
      <c r="B294" s="62">
        <f t="array" ref="B294">INDEX(Countries!$D$2:$D$255, MATCH(A294, Countries!$B$2:$B$255, 0))
</f>
        <v/>
      </c>
      <c r="C294" s="89" t="inlineStr">
        <is>
          <t>Seagrass</t>
        </is>
      </c>
      <c r="D294" s="70">
        <f t="array" ref="D294">if($C294="Mangrove", index('Mangrove protected area'!$A$5:$AG1000,match($A294,'Mangrove protected area'!$A$5:$A1000,0),match('Mangrove protected area'!$C$4,'Mangrove protected area'!$A$5:$AG$5,0)),if($C294="Seagrass",'Seagrass extent'!$D$4,if($C294="Salt marsh",'Salt marsh extent'!$D$4)))</f>
        <v/>
      </c>
      <c r="E294" s="101" t="n"/>
      <c r="F294" s="197" t="n"/>
      <c r="G294" s="197" t="n"/>
      <c r="H294" s="197" t="n"/>
      <c r="I294" s="197" t="n"/>
      <c r="J294" s="197" t="n"/>
      <c r="K294" s="197" t="n"/>
      <c r="L294" s="197" t="n"/>
      <c r="M294" s="197" t="n"/>
      <c r="N294" s="197" t="n"/>
      <c r="O294" s="197" t="n"/>
      <c r="P294" s="197" t="n"/>
      <c r="Q294" s="197" t="n"/>
      <c r="R294" s="197" t="n"/>
      <c r="S294" s="197" t="n"/>
      <c r="T294" s="197" t="n"/>
      <c r="U294" s="197" t="n"/>
      <c r="V294" s="197" t="n"/>
      <c r="W294" s="197" t="n"/>
      <c r="X294" s="197" t="n"/>
      <c r="Y294" s="197" t="n"/>
    </row>
    <row r="295" ht="12.75" customHeight="1" s="198">
      <c r="A295" s="101" t="inlineStr">
        <is>
          <t>Kiribati</t>
        </is>
      </c>
      <c r="B295" s="62">
        <f t="array" ref="B295">INDEX(Countries!$D$2:$D$255, MATCH(A295, Countries!$B$2:$B$255, 0))
</f>
        <v/>
      </c>
      <c r="C295" s="89" t="inlineStr">
        <is>
          <t>Seagrass</t>
        </is>
      </c>
      <c r="D295" s="70">
        <f t="array" ref="D295">if($C295="Mangrove", index('Mangrove protected area'!$A$5:$AG1000,match($A295,'Mangrove protected area'!$A$5:$A1000,0),match('Mangrove protected area'!$C$4,'Mangrove protected area'!$A$5:$AG$5,0)),if($C295="Seagrass",'Seagrass extent'!$D$4,if($C295="Salt marsh",'Salt marsh extent'!$D$4)))</f>
        <v/>
      </c>
      <c r="E295" s="101" t="n"/>
      <c r="F295" s="197" t="n"/>
      <c r="G295" s="197" t="n"/>
      <c r="H295" s="197" t="n"/>
      <c r="I295" s="197" t="n"/>
      <c r="J295" s="197" t="n"/>
      <c r="K295" s="197" t="n"/>
      <c r="L295" s="197" t="n"/>
      <c r="M295" s="197" t="n"/>
      <c r="N295" s="197" t="n"/>
      <c r="O295" s="197" t="n"/>
      <c r="P295" s="197" t="n"/>
      <c r="Q295" s="197" t="n"/>
      <c r="R295" s="197" t="n"/>
      <c r="S295" s="197" t="n"/>
      <c r="T295" s="197" t="n"/>
      <c r="U295" s="197" t="n"/>
      <c r="V295" s="197" t="n"/>
      <c r="W295" s="197" t="n"/>
      <c r="X295" s="197" t="n"/>
      <c r="Y295" s="197" t="n"/>
    </row>
    <row r="296" ht="12.75" customHeight="1" s="198">
      <c r="A296" s="101" t="inlineStr">
        <is>
          <t>Liberia</t>
        </is>
      </c>
      <c r="B296" s="62">
        <f t="array" ref="B296">INDEX(Countries!$D$2:$D$255, MATCH(A296, Countries!$B$2:$B$255, 0))
</f>
        <v/>
      </c>
      <c r="C296" s="89" t="inlineStr">
        <is>
          <t>Seagrass</t>
        </is>
      </c>
      <c r="D296" s="70">
        <f t="array" ref="D296">if($C296="Mangrove", index('Mangrove protected area'!$A$5:$AG1000,match($A296,'Mangrove protected area'!$A$5:$A1000,0),match('Mangrove protected area'!$C$4,'Mangrove protected area'!$A$5:$AG$5,0)),if($C296="Seagrass",'Seagrass extent'!$D$4,if($C296="Salt marsh",'Salt marsh extent'!$D$4)))</f>
        <v/>
      </c>
      <c r="E296" s="101" t="n"/>
      <c r="F296" s="197" t="n"/>
      <c r="G296" s="197" t="n"/>
      <c r="H296" s="197" t="n"/>
      <c r="I296" s="197" t="n"/>
      <c r="J296" s="197" t="n"/>
      <c r="K296" s="197" t="n"/>
      <c r="L296" s="197" t="n"/>
      <c r="M296" s="197" t="n"/>
      <c r="N296" s="197" t="n"/>
      <c r="O296" s="197" t="n"/>
      <c r="P296" s="197" t="n"/>
      <c r="Q296" s="197" t="n"/>
      <c r="R296" s="197" t="n"/>
      <c r="S296" s="197" t="n"/>
      <c r="T296" s="197" t="n"/>
      <c r="U296" s="197" t="n"/>
      <c r="V296" s="197" t="n"/>
      <c r="W296" s="197" t="n"/>
      <c r="X296" s="197" t="n"/>
      <c r="Y296" s="197" t="n"/>
    </row>
    <row r="297" ht="12.75" customHeight="1" s="198">
      <c r="A297" s="101" t="inlineStr">
        <is>
          <t>Madagascar</t>
        </is>
      </c>
      <c r="B297" s="62">
        <f t="array" ref="B297">INDEX(Countries!$D$2:$D$255, MATCH(A297, Countries!$B$2:$B$255, 0))
</f>
        <v/>
      </c>
      <c r="C297" s="89" t="inlineStr">
        <is>
          <t>Seagrass</t>
        </is>
      </c>
      <c r="D297" s="70">
        <f t="array" ref="D297">if($C297="Mangrove", index('Mangrove protected area'!$A$5:$AG1000,match($A297,'Mangrove protected area'!$A$5:$A1000,0),match('Mangrove protected area'!$C$4,'Mangrove protected area'!$A$5:$AG$5,0)),if($C297="Seagrass",'Seagrass extent'!$D$4,if($C297="Salt marsh",'Salt marsh extent'!$D$4)))</f>
        <v/>
      </c>
      <c r="E297" s="101" t="n"/>
      <c r="F297" s="197" t="n"/>
      <c r="G297" s="197" t="n"/>
      <c r="H297" s="197" t="n"/>
      <c r="I297" s="197" t="n"/>
      <c r="J297" s="197" t="n"/>
      <c r="K297" s="197" t="n"/>
      <c r="L297" s="197" t="n"/>
      <c r="M297" s="197" t="n"/>
      <c r="N297" s="197" t="n"/>
      <c r="O297" s="197" t="n"/>
      <c r="P297" s="197" t="n"/>
      <c r="Q297" s="197" t="n"/>
      <c r="R297" s="197" t="n"/>
      <c r="S297" s="197" t="n"/>
      <c r="T297" s="197" t="n"/>
      <c r="U297" s="197" t="n"/>
      <c r="V297" s="197" t="n"/>
      <c r="W297" s="197" t="n"/>
      <c r="X297" s="197" t="n"/>
      <c r="Y297" s="197" t="n"/>
    </row>
    <row r="298" ht="12.75" customHeight="1" s="198">
      <c r="A298" s="101" t="inlineStr">
        <is>
          <t>Malaysia</t>
        </is>
      </c>
      <c r="B298" s="62">
        <f t="array" ref="B298">INDEX(Countries!$D$2:$D$255, MATCH(A298, Countries!$B$2:$B$255, 0))
</f>
        <v/>
      </c>
      <c r="C298" s="89" t="inlineStr">
        <is>
          <t>Seagrass</t>
        </is>
      </c>
      <c r="D298" s="70">
        <f t="array" ref="D298">if($C298="Mangrove", index('Mangrove protected area'!$A$5:$AG1000,match($A298,'Mangrove protected area'!$A$5:$A1000,0),match('Mangrove protected area'!$C$4,'Mangrove protected area'!$A$5:$AG$5,0)),if($C298="Seagrass",'Seagrass extent'!$D$4,if($C298="Salt marsh",'Salt marsh extent'!$D$4)))</f>
        <v/>
      </c>
      <c r="E298" s="101" t="n"/>
      <c r="F298" s="197" t="n"/>
      <c r="G298" s="197" t="n"/>
      <c r="H298" s="197" t="n"/>
      <c r="I298" s="197" t="n"/>
      <c r="J298" s="197" t="n"/>
      <c r="K298" s="197" t="n"/>
      <c r="L298" s="197" t="n"/>
      <c r="M298" s="197" t="n"/>
      <c r="N298" s="197" t="n"/>
      <c r="O298" s="197" t="n"/>
      <c r="P298" s="197" t="n"/>
      <c r="Q298" s="197" t="n"/>
      <c r="R298" s="197" t="n"/>
      <c r="S298" s="197" t="n"/>
      <c r="T298" s="197" t="n"/>
      <c r="U298" s="197" t="n"/>
      <c r="V298" s="197" t="n"/>
      <c r="W298" s="197" t="n"/>
      <c r="X298" s="197" t="n"/>
      <c r="Y298" s="197" t="n"/>
    </row>
    <row r="299" ht="12.75" customHeight="1" s="198">
      <c r="A299" s="101" t="inlineStr">
        <is>
          <t>Maldives</t>
        </is>
      </c>
      <c r="B299" s="62">
        <f t="array" ref="B299">INDEX(Countries!$D$2:$D$255, MATCH(A299, Countries!$B$2:$B$255, 0))
</f>
        <v/>
      </c>
      <c r="C299" s="89" t="inlineStr">
        <is>
          <t>Seagrass</t>
        </is>
      </c>
      <c r="D299" s="70">
        <f t="array" ref="D299">if($C299="Mangrove", index('Mangrove protected area'!$A$5:$AG1000,match($A299,'Mangrove protected area'!$A$5:$A1000,0),match('Mangrove protected area'!$C$4,'Mangrove protected area'!$A$5:$AG$5,0)),if($C299="Seagrass",'Seagrass extent'!$D$4,if($C299="Salt marsh",'Salt marsh extent'!$D$4)))</f>
        <v/>
      </c>
      <c r="E299" s="101" t="n"/>
      <c r="F299" s="197" t="n"/>
      <c r="G299" s="197" t="n"/>
      <c r="H299" s="197" t="n"/>
      <c r="I299" s="197" t="n"/>
      <c r="J299" s="197" t="n"/>
      <c r="K299" s="197" t="n"/>
      <c r="L299" s="197" t="n"/>
      <c r="M299" s="197" t="n"/>
      <c r="N299" s="197" t="n"/>
      <c r="O299" s="197" t="n"/>
      <c r="P299" s="197" t="n"/>
      <c r="Q299" s="197" t="n"/>
      <c r="R299" s="197" t="n"/>
      <c r="S299" s="197" t="n"/>
      <c r="T299" s="197" t="n"/>
      <c r="U299" s="197" t="n"/>
      <c r="V299" s="197" t="n"/>
      <c r="W299" s="197" t="n"/>
      <c r="X299" s="197" t="n"/>
      <c r="Y299" s="197" t="n"/>
    </row>
    <row r="300" ht="12.75" customHeight="1" s="198">
      <c r="A300" s="101" t="inlineStr">
        <is>
          <t>Marshall Islands</t>
        </is>
      </c>
      <c r="B300" s="62">
        <f t="array" ref="B300">INDEX(Countries!$D$2:$D$255, MATCH(A300, Countries!$B$2:$B$255, 0))
</f>
        <v/>
      </c>
      <c r="C300" s="89" t="inlineStr">
        <is>
          <t>Seagrass</t>
        </is>
      </c>
      <c r="D300" s="70">
        <f t="array" ref="D300">if($C300="Mangrove", index('Mangrove protected area'!$A$5:$AG1000,match($A300,'Mangrove protected area'!$A$5:$A1000,0),match('Mangrove protected area'!$C$4,'Mangrove protected area'!$A$5:$AG$5,0)),if($C300="Seagrass",'Seagrass extent'!$D$4,if($C300="Salt marsh",'Salt marsh extent'!$D$4)))</f>
        <v/>
      </c>
      <c r="E300" s="101" t="n"/>
      <c r="F300" s="197" t="n"/>
      <c r="G300" s="197" t="n"/>
      <c r="H300" s="197" t="n"/>
      <c r="I300" s="197" t="n"/>
      <c r="J300" s="197" t="n"/>
      <c r="K300" s="197" t="n"/>
      <c r="L300" s="197" t="n"/>
      <c r="M300" s="197" t="n"/>
      <c r="N300" s="197" t="n"/>
      <c r="O300" s="197" t="n"/>
      <c r="P300" s="197" t="n"/>
      <c r="Q300" s="197" t="n"/>
      <c r="R300" s="197" t="n"/>
      <c r="S300" s="197" t="n"/>
      <c r="T300" s="197" t="n"/>
      <c r="U300" s="197" t="n"/>
      <c r="V300" s="197" t="n"/>
      <c r="W300" s="197" t="n"/>
      <c r="X300" s="197" t="n"/>
      <c r="Y300" s="197" t="n"/>
    </row>
    <row r="301" ht="12.75" customHeight="1" s="198">
      <c r="A301" s="101" t="inlineStr">
        <is>
          <t>Martinique</t>
        </is>
      </c>
      <c r="B301" s="62">
        <f t="array" ref="B301">INDEX(Countries!$D$2:$D$255, MATCH(A301, Countries!$B$2:$B$255, 0))
</f>
        <v/>
      </c>
      <c r="C301" s="89" t="inlineStr">
        <is>
          <t>Seagrass</t>
        </is>
      </c>
      <c r="D301" s="70">
        <f t="array" ref="D301">if($C301="Mangrove", index('Mangrove protected area'!$A$5:$AG1000,match($A301,'Mangrove protected area'!$A$5:$A1000,0),match('Mangrove protected area'!$C$4,'Mangrove protected area'!$A$5:$AG$5,0)),if($C301="Seagrass",'Seagrass extent'!$D$4,if($C301="Salt marsh",'Salt marsh extent'!$D$4)))</f>
        <v/>
      </c>
      <c r="E301" s="101" t="n"/>
      <c r="F301" s="197" t="n"/>
      <c r="G301" s="197" t="n"/>
      <c r="H301" s="197" t="n"/>
      <c r="I301" s="197" t="n"/>
      <c r="J301" s="197" t="n"/>
      <c r="K301" s="197" t="n"/>
      <c r="L301" s="197" t="n"/>
      <c r="M301" s="197" t="n"/>
      <c r="N301" s="197" t="n"/>
      <c r="O301" s="197" t="n"/>
      <c r="P301" s="197" t="n"/>
      <c r="Q301" s="197" t="n"/>
      <c r="R301" s="197" t="n"/>
      <c r="S301" s="197" t="n"/>
      <c r="T301" s="197" t="n"/>
      <c r="U301" s="197" t="n"/>
      <c r="V301" s="197" t="n"/>
      <c r="W301" s="197" t="n"/>
      <c r="X301" s="197" t="n"/>
      <c r="Y301" s="197" t="n"/>
    </row>
    <row r="302" ht="12.75" customHeight="1" s="198">
      <c r="A302" s="101" t="inlineStr">
        <is>
          <t>Mauritania</t>
        </is>
      </c>
      <c r="B302" s="62">
        <f t="array" ref="B302">INDEX(Countries!$D$2:$D$255, MATCH(A302, Countries!$B$2:$B$255, 0))
</f>
        <v/>
      </c>
      <c r="C302" s="89" t="inlineStr">
        <is>
          <t>Seagrass</t>
        </is>
      </c>
      <c r="D302" s="70">
        <f t="array" ref="D302">if($C302="Mangrove", index('Mangrove protected area'!$A$5:$AG1000,match($A302,'Mangrove protected area'!$A$5:$A1000,0),match('Mangrove protected area'!$C$4,'Mangrove protected area'!$A$5:$AG$5,0)),if($C302="Seagrass",'Seagrass extent'!$D$4,if($C302="Salt marsh",'Salt marsh extent'!$D$4)))</f>
        <v/>
      </c>
      <c r="E302" s="101" t="n"/>
      <c r="F302" s="197" t="n"/>
      <c r="G302" s="197" t="n"/>
      <c r="H302" s="197" t="n"/>
      <c r="I302" s="197" t="n"/>
      <c r="J302" s="197" t="n"/>
      <c r="K302" s="197" t="n"/>
      <c r="L302" s="197" t="n"/>
      <c r="M302" s="197" t="n"/>
      <c r="N302" s="197" t="n"/>
      <c r="O302" s="197" t="n"/>
      <c r="P302" s="197" t="n"/>
      <c r="Q302" s="197" t="n"/>
      <c r="R302" s="197" t="n"/>
      <c r="S302" s="197" t="n"/>
      <c r="T302" s="197" t="n"/>
      <c r="U302" s="197" t="n"/>
      <c r="V302" s="197" t="n"/>
      <c r="W302" s="197" t="n"/>
      <c r="X302" s="197" t="n"/>
      <c r="Y302" s="197" t="n"/>
    </row>
    <row r="303" ht="12.75" customHeight="1" s="198">
      <c r="A303" s="101" t="inlineStr">
        <is>
          <t>Mauritius</t>
        </is>
      </c>
      <c r="B303" s="62">
        <f t="array" ref="B303">INDEX(Countries!$D$2:$D$255, MATCH(A303, Countries!$B$2:$B$255, 0))
</f>
        <v/>
      </c>
      <c r="C303" s="89" t="inlineStr">
        <is>
          <t>Seagrass</t>
        </is>
      </c>
      <c r="D303" s="70">
        <f t="array" ref="D303">if($C303="Mangrove", index('Mangrove protected area'!$A$5:$AG1000,match($A303,'Mangrove protected area'!$A$5:$A1000,0),match('Mangrove protected area'!$C$4,'Mangrove protected area'!$A$5:$AG$5,0)),if($C303="Seagrass",'Seagrass extent'!$D$4,if($C303="Salt marsh",'Salt marsh extent'!$D$4)))</f>
        <v/>
      </c>
      <c r="E303" s="101" t="n"/>
      <c r="F303" s="197" t="n"/>
      <c r="G303" s="197" t="n"/>
      <c r="H303" s="197" t="n"/>
      <c r="I303" s="197" t="n"/>
      <c r="J303" s="197" t="n"/>
      <c r="K303" s="197" t="n"/>
      <c r="L303" s="197" t="n"/>
      <c r="M303" s="197" t="n"/>
      <c r="N303" s="197" t="n"/>
      <c r="O303" s="197" t="n"/>
      <c r="P303" s="197" t="n"/>
      <c r="Q303" s="197" t="n"/>
      <c r="R303" s="197" t="n"/>
      <c r="S303" s="197" t="n"/>
      <c r="T303" s="197" t="n"/>
      <c r="U303" s="197" t="n"/>
      <c r="V303" s="197" t="n"/>
      <c r="W303" s="197" t="n"/>
      <c r="X303" s="197" t="n"/>
      <c r="Y303" s="197" t="n"/>
    </row>
    <row r="304" ht="12.75" customHeight="1" s="198">
      <c r="A304" s="101" t="inlineStr">
        <is>
          <t>Mayotte</t>
        </is>
      </c>
      <c r="B304" s="62">
        <f t="array" ref="B304">INDEX(Countries!$D$2:$D$255, MATCH(A304, Countries!$B$2:$B$255, 0))
</f>
        <v/>
      </c>
      <c r="C304" s="89" t="inlineStr">
        <is>
          <t>Seagrass</t>
        </is>
      </c>
      <c r="D304" s="70">
        <f t="array" ref="D304">if($C304="Mangrove", index('Mangrove protected area'!$A$5:$AG1000,match($A304,'Mangrove protected area'!$A$5:$A1000,0),match('Mangrove protected area'!$C$4,'Mangrove protected area'!$A$5:$AG$5,0)),if($C304="Seagrass",'Seagrass extent'!$D$4,if($C304="Salt marsh",'Salt marsh extent'!$D$4)))</f>
        <v/>
      </c>
      <c r="E304" s="101" t="n"/>
      <c r="F304" s="197" t="n"/>
      <c r="G304" s="197" t="n"/>
      <c r="H304" s="197" t="n"/>
      <c r="I304" s="197" t="n"/>
      <c r="J304" s="197" t="n"/>
      <c r="K304" s="197" t="n"/>
      <c r="L304" s="197" t="n"/>
      <c r="M304" s="197" t="n"/>
      <c r="N304" s="197" t="n"/>
      <c r="O304" s="197" t="n"/>
      <c r="P304" s="197" t="n"/>
      <c r="Q304" s="197" t="n"/>
      <c r="R304" s="197" t="n"/>
      <c r="S304" s="197" t="n"/>
      <c r="T304" s="197" t="n"/>
      <c r="U304" s="197" t="n"/>
      <c r="V304" s="197" t="n"/>
      <c r="W304" s="197" t="n"/>
      <c r="X304" s="197" t="n"/>
      <c r="Y304" s="197" t="n"/>
    </row>
    <row r="305" ht="12.75" customHeight="1" s="198">
      <c r="A305" s="101" t="inlineStr">
        <is>
          <t>Micronesia (Federated States of)</t>
        </is>
      </c>
      <c r="B305" s="62">
        <f t="array" ref="B305">INDEX(Countries!$D$2:$D$255, MATCH(A305, Countries!$B$2:$B$255, 0))
</f>
        <v/>
      </c>
      <c r="C305" s="89" t="inlineStr">
        <is>
          <t>Seagrass</t>
        </is>
      </c>
      <c r="D305" s="70">
        <f t="array" ref="D305">if($C305="Mangrove", index('Mangrove protected area'!$A$5:$AG1000,match($A305,'Mangrove protected area'!$A$5:$A1000,0),match('Mangrove protected area'!$C$4,'Mangrove protected area'!$A$5:$AG$5,0)),if($C305="Seagrass",'Seagrass extent'!$D$4,if($C305="Salt marsh",'Salt marsh extent'!$D$4)))</f>
        <v/>
      </c>
      <c r="E305" s="101" t="n"/>
      <c r="F305" s="197" t="n"/>
      <c r="G305" s="197" t="n"/>
      <c r="H305" s="197" t="n"/>
      <c r="I305" s="197" t="n"/>
      <c r="J305" s="197" t="n"/>
      <c r="K305" s="197" t="n"/>
      <c r="L305" s="197" t="n"/>
      <c r="M305" s="197" t="n"/>
      <c r="N305" s="197" t="n"/>
      <c r="O305" s="197" t="n"/>
      <c r="P305" s="197" t="n"/>
      <c r="Q305" s="197" t="n"/>
      <c r="R305" s="197" t="n"/>
      <c r="S305" s="197" t="n"/>
      <c r="T305" s="197" t="n"/>
      <c r="U305" s="197" t="n"/>
      <c r="V305" s="197" t="n"/>
      <c r="W305" s="197" t="n"/>
      <c r="X305" s="197" t="n"/>
      <c r="Y305" s="197" t="n"/>
    </row>
    <row r="306" ht="12.75" customHeight="1" s="198">
      <c r="A306" s="101" t="inlineStr">
        <is>
          <t>Mozambique</t>
        </is>
      </c>
      <c r="B306" s="62">
        <f t="array" ref="B306">INDEX(Countries!$D$2:$D$255, MATCH(A306, Countries!$B$2:$B$255, 0))
</f>
        <v/>
      </c>
      <c r="C306" s="89" t="inlineStr">
        <is>
          <t>Seagrass</t>
        </is>
      </c>
      <c r="D306" s="70">
        <f t="array" ref="D306">if($C306="Mangrove", index('Mangrove protected area'!$A$5:$AG1000,match($A306,'Mangrove protected area'!$A$5:$A1000,0),match('Mangrove protected area'!$C$4,'Mangrove protected area'!$A$5:$AG$5,0)),if($C306="Seagrass",'Seagrass extent'!$D$4,if($C306="Salt marsh",'Salt marsh extent'!$D$4)))</f>
        <v/>
      </c>
      <c r="E306" s="101" t="n"/>
      <c r="F306" s="197" t="n"/>
      <c r="G306" s="197" t="n"/>
      <c r="H306" s="197" t="n"/>
      <c r="I306" s="197" t="n"/>
      <c r="J306" s="197" t="n"/>
      <c r="K306" s="197" t="n"/>
      <c r="L306" s="197" t="n"/>
      <c r="M306" s="197" t="n"/>
      <c r="N306" s="197" t="n"/>
      <c r="O306" s="197" t="n"/>
      <c r="P306" s="197" t="n"/>
      <c r="Q306" s="197" t="n"/>
      <c r="R306" s="197" t="n"/>
      <c r="S306" s="197" t="n"/>
      <c r="T306" s="197" t="n"/>
      <c r="U306" s="197" t="n"/>
      <c r="V306" s="197" t="n"/>
      <c r="W306" s="197" t="n"/>
      <c r="X306" s="197" t="n"/>
      <c r="Y306" s="197" t="n"/>
    </row>
    <row r="307" ht="12.75" customHeight="1" s="198">
      <c r="A307" s="101" t="inlineStr">
        <is>
          <t>Myanmar</t>
        </is>
      </c>
      <c r="B307" s="62">
        <f t="array" ref="B307">INDEX(Countries!$D$2:$D$255, MATCH(A307, Countries!$B$2:$B$255, 0))
</f>
        <v/>
      </c>
      <c r="C307" s="89" t="inlineStr">
        <is>
          <t>Seagrass</t>
        </is>
      </c>
      <c r="D307" s="70">
        <f t="array" ref="D307">if($C307="Mangrove", index('Mangrove protected area'!$A$5:$AG1000,match($A307,'Mangrove protected area'!$A$5:$A1000,0),match('Mangrove protected area'!$C$4,'Mangrove protected area'!$A$5:$AG$5,0)),if($C307="Seagrass",'Seagrass extent'!$D$4,if($C307="Salt marsh",'Salt marsh extent'!$D$4)))</f>
        <v/>
      </c>
      <c r="E307" s="101" t="n"/>
      <c r="F307" s="197" t="n"/>
      <c r="G307" s="197" t="n"/>
      <c r="H307" s="197" t="n"/>
      <c r="I307" s="197" t="n"/>
      <c r="J307" s="197" t="n"/>
      <c r="K307" s="197" t="n"/>
      <c r="L307" s="197" t="n"/>
      <c r="M307" s="197" t="n"/>
      <c r="N307" s="197" t="n"/>
      <c r="O307" s="197" t="n"/>
      <c r="P307" s="197" t="n"/>
      <c r="Q307" s="197" t="n"/>
      <c r="R307" s="197" t="n"/>
      <c r="S307" s="197" t="n"/>
      <c r="T307" s="197" t="n"/>
      <c r="U307" s="197" t="n"/>
      <c r="V307" s="197" t="n"/>
      <c r="W307" s="197" t="n"/>
      <c r="X307" s="197" t="n"/>
      <c r="Y307" s="197" t="n"/>
    </row>
    <row r="308" ht="12.75" customHeight="1" s="198">
      <c r="A308" s="101" t="inlineStr">
        <is>
          <t>New Caledonia</t>
        </is>
      </c>
      <c r="B308" s="62">
        <f t="array" ref="B308">INDEX(Countries!$D$2:$D$255, MATCH(A308, Countries!$B$2:$B$255, 0))
</f>
        <v/>
      </c>
      <c r="C308" s="89" t="inlineStr">
        <is>
          <t>Seagrass</t>
        </is>
      </c>
      <c r="D308" s="70">
        <f t="array" ref="D308">if($C308="Mangrove", index('Mangrove protected area'!$A$5:$AG1000,match($A308,'Mangrove protected area'!$A$5:$A1000,0),match('Mangrove protected area'!$C$4,'Mangrove protected area'!$A$5:$AG$5,0)),if($C308="Seagrass",'Seagrass extent'!$D$4,if($C308="Salt marsh",'Salt marsh extent'!$D$4)))</f>
        <v/>
      </c>
      <c r="E308" s="101" t="n"/>
      <c r="F308" s="197" t="n"/>
      <c r="G308" s="197" t="n"/>
      <c r="H308" s="197" t="n"/>
      <c r="I308" s="197" t="n"/>
      <c r="J308" s="197" t="n"/>
      <c r="K308" s="197" t="n"/>
      <c r="L308" s="197" t="n"/>
      <c r="M308" s="197" t="n"/>
      <c r="N308" s="197" t="n"/>
      <c r="O308" s="197" t="n"/>
      <c r="P308" s="197" t="n"/>
      <c r="Q308" s="197" t="n"/>
      <c r="R308" s="197" t="n"/>
      <c r="S308" s="197" t="n"/>
      <c r="T308" s="197" t="n"/>
      <c r="U308" s="197" t="n"/>
      <c r="V308" s="197" t="n"/>
      <c r="W308" s="197" t="n"/>
      <c r="X308" s="197" t="n"/>
      <c r="Y308" s="197" t="n"/>
    </row>
    <row r="309" ht="12.75" customHeight="1" s="198">
      <c r="A309" s="101" t="inlineStr">
        <is>
          <t>New Zealand</t>
        </is>
      </c>
      <c r="B309" s="62">
        <f t="array" ref="B309">INDEX(Countries!$D$2:$D$255, MATCH(A309, Countries!$B$2:$B$255, 0))
</f>
        <v/>
      </c>
      <c r="C309" s="89" t="inlineStr">
        <is>
          <t>Seagrass</t>
        </is>
      </c>
      <c r="D309" s="70">
        <f t="array" ref="D309">if($C309="Mangrove", index('Mangrove protected area'!$A$5:$AG1000,match($A309,'Mangrove protected area'!$A$5:$A1000,0),match('Mangrove protected area'!$C$4,'Mangrove protected area'!$A$5:$AG$5,0)),if($C309="Seagrass",'Seagrass extent'!$D$4,if($C309="Salt marsh",'Salt marsh extent'!$D$4)))</f>
        <v/>
      </c>
      <c r="E309" s="101" t="n"/>
      <c r="F309" s="197" t="n"/>
      <c r="G309" s="197" t="n"/>
      <c r="H309" s="197" t="n"/>
      <c r="I309" s="197" t="n"/>
      <c r="J309" s="197" t="n"/>
      <c r="K309" s="197" t="n"/>
      <c r="L309" s="197" t="n"/>
      <c r="M309" s="197" t="n"/>
      <c r="N309" s="197" t="n"/>
      <c r="O309" s="197" t="n"/>
      <c r="P309" s="197" t="n"/>
      <c r="Q309" s="197" t="n"/>
      <c r="R309" s="197" t="n"/>
      <c r="S309" s="197" t="n"/>
      <c r="T309" s="197" t="n"/>
      <c r="U309" s="197" t="n"/>
      <c r="V309" s="197" t="n"/>
      <c r="W309" s="197" t="n"/>
      <c r="X309" s="197" t="n"/>
      <c r="Y309" s="197" t="n"/>
    </row>
    <row r="310" ht="12.75" customHeight="1" s="198">
      <c r="A310" s="101" t="inlineStr">
        <is>
          <t>Nicaragua</t>
        </is>
      </c>
      <c r="B310" s="62">
        <f t="array" ref="B310">INDEX(Countries!$D$2:$D$255, MATCH(A310, Countries!$B$2:$B$255, 0))
</f>
        <v/>
      </c>
      <c r="C310" s="89" t="inlineStr">
        <is>
          <t>Seagrass</t>
        </is>
      </c>
      <c r="D310" s="70">
        <f t="array" ref="D310">if($C310="Mangrove", index('Mangrove protected area'!$A$5:$AG1000,match($A310,'Mangrove protected area'!$A$5:$A1000,0),match('Mangrove protected area'!$C$4,'Mangrove protected area'!$A$5:$AG$5,0)),if($C310="Seagrass",'Seagrass extent'!$D$4,if($C310="Salt marsh",'Salt marsh extent'!$D$4)))</f>
        <v/>
      </c>
      <c r="E310" s="101" t="n"/>
      <c r="F310" s="197" t="n"/>
      <c r="G310" s="197" t="n"/>
      <c r="H310" s="197" t="n"/>
      <c r="I310" s="197" t="n"/>
      <c r="J310" s="197" t="n"/>
      <c r="K310" s="197" t="n"/>
      <c r="L310" s="197" t="n"/>
      <c r="M310" s="197" t="n"/>
      <c r="N310" s="197" t="n"/>
      <c r="O310" s="197" t="n"/>
      <c r="P310" s="197" t="n"/>
      <c r="Q310" s="197" t="n"/>
      <c r="R310" s="197" t="n"/>
      <c r="S310" s="197" t="n"/>
      <c r="T310" s="197" t="n"/>
      <c r="U310" s="197" t="n"/>
      <c r="V310" s="197" t="n"/>
      <c r="W310" s="197" t="n"/>
      <c r="X310" s="197" t="n"/>
      <c r="Y310" s="197" t="n"/>
    </row>
    <row r="311" ht="12.75" customHeight="1" s="198">
      <c r="A311" s="101" t="inlineStr">
        <is>
          <t>Nigeria</t>
        </is>
      </c>
      <c r="B311" s="62">
        <f t="array" ref="B311">INDEX(Countries!$D$2:$D$255, MATCH(A311, Countries!$B$2:$B$255, 0))
</f>
        <v/>
      </c>
      <c r="C311" s="89" t="inlineStr">
        <is>
          <t>Seagrass</t>
        </is>
      </c>
      <c r="D311" s="70">
        <f t="array" ref="D311">if($C311="Mangrove", index('Mangrove protected area'!$A$5:$AG1000,match($A311,'Mangrove protected area'!$A$5:$A1000,0),match('Mangrove protected area'!$C$4,'Mangrove protected area'!$A$5:$AG$5,0)),if($C311="Seagrass",'Seagrass extent'!$D$4,if($C311="Salt marsh",'Salt marsh extent'!$D$4)))</f>
        <v/>
      </c>
      <c r="E311" s="101" t="n"/>
      <c r="F311" s="197" t="n"/>
      <c r="G311" s="197" t="n"/>
      <c r="H311" s="197" t="n"/>
      <c r="I311" s="197" t="n"/>
      <c r="J311" s="197" t="n"/>
      <c r="K311" s="197" t="n"/>
      <c r="L311" s="197" t="n"/>
      <c r="M311" s="197" t="n"/>
      <c r="N311" s="197" t="n"/>
      <c r="O311" s="197" t="n"/>
      <c r="P311" s="197" t="n"/>
      <c r="Q311" s="197" t="n"/>
      <c r="R311" s="197" t="n"/>
      <c r="S311" s="197" t="n"/>
      <c r="T311" s="197" t="n"/>
      <c r="U311" s="197" t="n"/>
      <c r="V311" s="197" t="n"/>
      <c r="W311" s="197" t="n"/>
      <c r="X311" s="197" t="n"/>
      <c r="Y311" s="197" t="n"/>
    </row>
    <row r="312" ht="12.75" customHeight="1" s="198">
      <c r="A312" s="101" t="inlineStr">
        <is>
          <t>Oman</t>
        </is>
      </c>
      <c r="B312" s="62">
        <f t="array" ref="B312">INDEX(Countries!$D$2:$D$255, MATCH(A312, Countries!$B$2:$B$255, 0))
</f>
        <v/>
      </c>
      <c r="C312" s="89" t="inlineStr">
        <is>
          <t>Seagrass</t>
        </is>
      </c>
      <c r="D312" s="70">
        <f t="array" ref="D312">if($C312="Mangrove", index('Mangrove protected area'!$A$5:$AG1000,match($A312,'Mangrove protected area'!$A$5:$A1000,0),match('Mangrove protected area'!$C$4,'Mangrove protected area'!$A$5:$AG$5,0)),if($C312="Seagrass",'Seagrass extent'!$D$4,if($C312="Salt marsh",'Salt marsh extent'!$D$4)))</f>
        <v/>
      </c>
      <c r="E312" s="101" t="n"/>
      <c r="F312" s="197" t="n"/>
      <c r="G312" s="197" t="n"/>
      <c r="H312" s="197" t="n"/>
      <c r="I312" s="197" t="n"/>
      <c r="J312" s="197" t="n"/>
      <c r="K312" s="197" t="n"/>
      <c r="L312" s="197" t="n"/>
      <c r="M312" s="197" t="n"/>
      <c r="N312" s="197" t="n"/>
      <c r="O312" s="197" t="n"/>
      <c r="P312" s="197" t="n"/>
      <c r="Q312" s="197" t="n"/>
      <c r="R312" s="197" t="n"/>
      <c r="S312" s="197" t="n"/>
      <c r="T312" s="197" t="n"/>
      <c r="U312" s="197" t="n"/>
      <c r="V312" s="197" t="n"/>
      <c r="W312" s="197" t="n"/>
      <c r="X312" s="197" t="n"/>
      <c r="Y312" s="197" t="n"/>
    </row>
    <row r="313" ht="12.75" customHeight="1" s="198">
      <c r="A313" s="101" t="inlineStr">
        <is>
          <t>Pakistan</t>
        </is>
      </c>
      <c r="B313" s="62">
        <f t="array" ref="B313">INDEX(Countries!$D$2:$D$255, MATCH(A313, Countries!$B$2:$B$255, 0))
</f>
        <v/>
      </c>
      <c r="C313" s="89" t="inlineStr">
        <is>
          <t>Seagrass</t>
        </is>
      </c>
      <c r="D313" s="70">
        <f t="array" ref="D313">if($C313="Mangrove", index('Mangrove protected area'!$A$5:$AG1000,match($A313,'Mangrove protected area'!$A$5:$A1000,0),match('Mangrove protected area'!$C$4,'Mangrove protected area'!$A$5:$AG$5,0)),if($C313="Seagrass",'Seagrass extent'!$D$4,if($C313="Salt marsh",'Salt marsh extent'!$D$4)))</f>
        <v/>
      </c>
      <c r="E313" s="101" t="n"/>
      <c r="F313" s="197" t="n"/>
      <c r="G313" s="197" t="n"/>
      <c r="H313" s="197" t="n"/>
      <c r="I313" s="197" t="n"/>
      <c r="J313" s="197" t="n"/>
      <c r="K313" s="197" t="n"/>
      <c r="L313" s="197" t="n"/>
      <c r="M313" s="197" t="n"/>
      <c r="N313" s="197" t="n"/>
      <c r="O313" s="197" t="n"/>
      <c r="P313" s="197" t="n"/>
      <c r="Q313" s="197" t="n"/>
      <c r="R313" s="197" t="n"/>
      <c r="S313" s="197" t="n"/>
      <c r="T313" s="197" t="n"/>
      <c r="U313" s="197" t="n"/>
      <c r="V313" s="197" t="n"/>
      <c r="W313" s="197" t="n"/>
      <c r="X313" s="197" t="n"/>
      <c r="Y313" s="197" t="n"/>
    </row>
    <row r="314" ht="12.75" customHeight="1" s="198">
      <c r="A314" s="101" t="inlineStr">
        <is>
          <t>Palau</t>
        </is>
      </c>
      <c r="B314" s="62">
        <f t="array" ref="B314">INDEX(Countries!$D$2:$D$255, MATCH(A314, Countries!$B$2:$B$255, 0))
</f>
        <v/>
      </c>
      <c r="C314" s="89" t="inlineStr">
        <is>
          <t>Seagrass</t>
        </is>
      </c>
      <c r="D314" s="70">
        <f t="array" ref="D314">if($C314="Mangrove", index('Mangrove protected area'!$A$5:$AG1000,match($A314,'Mangrove protected area'!$A$5:$A1000,0),match('Mangrove protected area'!$C$4,'Mangrove protected area'!$A$5:$AG$5,0)),if($C314="Seagrass",'Seagrass extent'!$D$4,if($C314="Salt marsh",'Salt marsh extent'!$D$4)))</f>
        <v/>
      </c>
      <c r="E314" s="101" t="n"/>
      <c r="F314" s="197" t="n"/>
      <c r="G314" s="197" t="n"/>
      <c r="H314" s="197" t="n"/>
      <c r="I314" s="197" t="n"/>
      <c r="J314" s="197" t="n"/>
      <c r="K314" s="197" t="n"/>
      <c r="L314" s="197" t="n"/>
      <c r="M314" s="197" t="n"/>
      <c r="N314" s="197" t="n"/>
      <c r="O314" s="197" t="n"/>
      <c r="P314" s="197" t="n"/>
      <c r="Q314" s="197" t="n"/>
      <c r="R314" s="197" t="n"/>
      <c r="S314" s="197" t="n"/>
      <c r="T314" s="197" t="n"/>
      <c r="U314" s="197" t="n"/>
      <c r="V314" s="197" t="n"/>
      <c r="W314" s="197" t="n"/>
      <c r="X314" s="197" t="n"/>
      <c r="Y314" s="197" t="n"/>
    </row>
    <row r="315" ht="12.75" customHeight="1" s="198">
      <c r="A315" s="101" t="inlineStr">
        <is>
          <t>Panama</t>
        </is>
      </c>
      <c r="B315" s="62">
        <f t="array" ref="B315">INDEX(Countries!$D$2:$D$255, MATCH(A315, Countries!$B$2:$B$255, 0))
</f>
        <v/>
      </c>
      <c r="C315" s="89" t="inlineStr">
        <is>
          <t>Seagrass</t>
        </is>
      </c>
      <c r="D315" s="70">
        <f t="array" ref="D315">if($C315="Mangrove", index('Mangrove protected area'!$A$5:$AG1000,match($A315,'Mangrove protected area'!$A$5:$A1000,0),match('Mangrove protected area'!$C$4,'Mangrove protected area'!$A$5:$AG$5,0)),if($C315="Seagrass",'Seagrass extent'!$D$4,if($C315="Salt marsh",'Salt marsh extent'!$D$4)))</f>
        <v/>
      </c>
      <c r="E315" s="101" t="n"/>
      <c r="F315" s="197" t="n"/>
      <c r="G315" s="197" t="n"/>
      <c r="H315" s="197" t="n"/>
      <c r="I315" s="197" t="n"/>
      <c r="J315" s="197" t="n"/>
      <c r="K315" s="197" t="n"/>
      <c r="L315" s="197" t="n"/>
      <c r="M315" s="197" t="n"/>
      <c r="N315" s="197" t="n"/>
      <c r="O315" s="197" t="n"/>
      <c r="P315" s="197" t="n"/>
      <c r="Q315" s="197" t="n"/>
      <c r="R315" s="197" t="n"/>
      <c r="S315" s="197" t="n"/>
      <c r="T315" s="197" t="n"/>
      <c r="U315" s="197" t="n"/>
      <c r="V315" s="197" t="n"/>
      <c r="W315" s="197" t="n"/>
      <c r="X315" s="197" t="n"/>
      <c r="Y315" s="197" t="n"/>
    </row>
    <row r="316" ht="12.75" customHeight="1" s="198">
      <c r="A316" s="101" t="inlineStr">
        <is>
          <t>Papua New Guinea</t>
        </is>
      </c>
      <c r="B316" s="62">
        <f t="array" ref="B316">INDEX(Countries!$D$2:$D$255, MATCH(A316, Countries!$B$2:$B$255, 0))
</f>
        <v/>
      </c>
      <c r="C316" s="89" t="inlineStr">
        <is>
          <t>Seagrass</t>
        </is>
      </c>
      <c r="D316" s="70">
        <f t="array" ref="D316">if($C316="Mangrove", index('Mangrove protected area'!$A$5:$AG1000,match($A316,'Mangrove protected area'!$A$5:$A1000,0),match('Mangrove protected area'!$C$4,'Mangrove protected area'!$A$5:$AG$5,0)),if($C316="Seagrass",'Seagrass extent'!$D$4,if($C316="Salt marsh",'Salt marsh extent'!$D$4)))</f>
        <v/>
      </c>
      <c r="E316" s="101" t="n"/>
      <c r="F316" s="197" t="n"/>
      <c r="G316" s="197" t="n"/>
      <c r="H316" s="197" t="n"/>
      <c r="I316" s="197" t="n"/>
      <c r="J316" s="197" t="n"/>
      <c r="K316" s="197" t="n"/>
      <c r="L316" s="197" t="n"/>
      <c r="M316" s="197" t="n"/>
      <c r="N316" s="197" t="n"/>
      <c r="O316" s="197" t="n"/>
      <c r="P316" s="197" t="n"/>
      <c r="Q316" s="197" t="n"/>
      <c r="R316" s="197" t="n"/>
      <c r="S316" s="197" t="n"/>
      <c r="T316" s="197" t="n"/>
      <c r="U316" s="197" t="n"/>
      <c r="V316" s="197" t="n"/>
      <c r="W316" s="197" t="n"/>
      <c r="X316" s="197" t="n"/>
      <c r="Y316" s="197" t="n"/>
    </row>
    <row r="317" ht="12.75" customHeight="1" s="198">
      <c r="A317" s="101" t="inlineStr">
        <is>
          <t>Peru</t>
        </is>
      </c>
      <c r="B317" s="62">
        <f t="array" ref="B317">INDEX(Countries!$D$2:$D$255, MATCH(A317, Countries!$B$2:$B$255, 0))
</f>
        <v/>
      </c>
      <c r="C317" s="89" t="inlineStr">
        <is>
          <t>Seagrass</t>
        </is>
      </c>
      <c r="D317" s="70">
        <f t="array" ref="D317">if($C317="Mangrove", index('Mangrove protected area'!$A$5:$AG1000,match($A317,'Mangrove protected area'!$A$5:$A1000,0),match('Mangrove protected area'!$C$4,'Mangrove protected area'!$A$5:$AG$5,0)),if($C317="Seagrass",'Seagrass extent'!$D$4,if($C317="Salt marsh",'Salt marsh extent'!$D$4)))</f>
        <v/>
      </c>
      <c r="E317" s="101" t="n"/>
      <c r="F317" s="197" t="n"/>
      <c r="G317" s="197" t="n"/>
      <c r="H317" s="197" t="n"/>
      <c r="I317" s="197" t="n"/>
      <c r="J317" s="197" t="n"/>
      <c r="K317" s="197" t="n"/>
      <c r="L317" s="197" t="n"/>
      <c r="M317" s="197" t="n"/>
      <c r="N317" s="197" t="n"/>
      <c r="O317" s="197" t="n"/>
      <c r="P317" s="197" t="n"/>
      <c r="Q317" s="197" t="n"/>
      <c r="R317" s="197" t="n"/>
      <c r="S317" s="197" t="n"/>
      <c r="T317" s="197" t="n"/>
      <c r="U317" s="197" t="n"/>
      <c r="V317" s="197" t="n"/>
      <c r="W317" s="197" t="n"/>
      <c r="X317" s="197" t="n"/>
      <c r="Y317" s="197" t="n"/>
    </row>
    <row r="318" ht="12.75" customHeight="1" s="198">
      <c r="A318" s="101" t="inlineStr">
        <is>
          <t>Philippines</t>
        </is>
      </c>
      <c r="B318" s="62">
        <f t="array" ref="B318">INDEX(Countries!$D$2:$D$255, MATCH(A318, Countries!$B$2:$B$255, 0))
</f>
        <v/>
      </c>
      <c r="C318" s="89" t="inlineStr">
        <is>
          <t>Seagrass</t>
        </is>
      </c>
      <c r="D318" s="70">
        <f t="array" ref="D318">if($C318="Mangrove", index('Mangrove protected area'!$A$5:$AG1000,match($A318,'Mangrove protected area'!$A$5:$A1000,0),match('Mangrove protected area'!$C$4,'Mangrove protected area'!$A$5:$AG$5,0)),if($C318="Seagrass",'Seagrass extent'!$D$4,if($C318="Salt marsh",'Salt marsh extent'!$D$4)))</f>
        <v/>
      </c>
      <c r="E318" s="101" t="n"/>
      <c r="F318" s="197" t="n"/>
      <c r="G318" s="197" t="n"/>
      <c r="H318" s="197" t="n"/>
      <c r="I318" s="197" t="n"/>
      <c r="J318" s="197" t="n"/>
      <c r="K318" s="197" t="n"/>
      <c r="L318" s="197" t="n"/>
      <c r="M318" s="197" t="n"/>
      <c r="N318" s="197" t="n"/>
      <c r="O318" s="197" t="n"/>
      <c r="P318" s="197" t="n"/>
      <c r="Q318" s="197" t="n"/>
      <c r="R318" s="197" t="n"/>
      <c r="S318" s="197" t="n"/>
      <c r="T318" s="197" t="n"/>
      <c r="U318" s="197" t="n"/>
      <c r="V318" s="197" t="n"/>
      <c r="W318" s="197" t="n"/>
      <c r="X318" s="197" t="n"/>
      <c r="Y318" s="197" t="n"/>
    </row>
    <row r="319" ht="12.75" customHeight="1" s="198">
      <c r="A319" s="101" t="inlineStr">
        <is>
          <t>Puerto Rico</t>
        </is>
      </c>
      <c r="B319" s="62">
        <f t="array" ref="B319">INDEX(Countries!$D$2:$D$255, MATCH(A319, Countries!$B$2:$B$255, 0))
</f>
        <v/>
      </c>
      <c r="C319" s="89" t="inlineStr">
        <is>
          <t>Seagrass</t>
        </is>
      </c>
      <c r="D319" s="70">
        <f t="array" ref="D319">if($C319="Mangrove", index('Mangrove protected area'!$A$5:$AG1000,match($A319,'Mangrove protected area'!$A$5:$A1000,0),match('Mangrove protected area'!$C$4,'Mangrove protected area'!$A$5:$AG$5,0)),if($C319="Seagrass",'Seagrass extent'!$D$4,if($C319="Salt marsh",'Salt marsh extent'!$D$4)))</f>
        <v/>
      </c>
      <c r="E319" s="101" t="n"/>
      <c r="F319" s="197" t="n"/>
      <c r="G319" s="197" t="n"/>
      <c r="H319" s="197" t="n"/>
      <c r="I319" s="197" t="n"/>
      <c r="J319" s="197" t="n"/>
      <c r="K319" s="197" t="n"/>
      <c r="L319" s="197" t="n"/>
      <c r="M319" s="197" t="n"/>
      <c r="N319" s="197" t="n"/>
      <c r="O319" s="197" t="n"/>
      <c r="P319" s="197" t="n"/>
      <c r="Q319" s="197" t="n"/>
      <c r="R319" s="197" t="n"/>
      <c r="S319" s="197" t="n"/>
      <c r="T319" s="197" t="n"/>
      <c r="U319" s="197" t="n"/>
      <c r="V319" s="197" t="n"/>
      <c r="W319" s="197" t="n"/>
      <c r="X319" s="197" t="n"/>
      <c r="Y319" s="197" t="n"/>
    </row>
    <row r="320" ht="12.75" customHeight="1" s="198">
      <c r="A320" s="101" t="inlineStr">
        <is>
          <t>Qatar</t>
        </is>
      </c>
      <c r="B320" s="62">
        <f t="array" ref="B320">INDEX(Countries!$D$2:$D$255, MATCH(A320, Countries!$B$2:$B$255, 0))
</f>
        <v/>
      </c>
      <c r="C320" s="89" t="inlineStr">
        <is>
          <t>Seagrass</t>
        </is>
      </c>
      <c r="D320" s="70">
        <f t="array" ref="D320">if($C320="Mangrove", index('Mangrove protected area'!$A$5:$AG1000,match($A320,'Mangrove protected area'!$A$5:$A1000,0),match('Mangrove protected area'!$C$4,'Mangrove protected area'!$A$5:$AG$5,0)),if($C320="Seagrass",'Seagrass extent'!$D$4,if($C320="Salt marsh",'Salt marsh extent'!$D$4)))</f>
        <v/>
      </c>
      <c r="E320" s="101" t="n"/>
      <c r="F320" s="197" t="n"/>
      <c r="G320" s="197" t="n"/>
      <c r="H320" s="197" t="n"/>
      <c r="I320" s="197" t="n"/>
      <c r="J320" s="197" t="n"/>
      <c r="K320" s="197" t="n"/>
      <c r="L320" s="197" t="n"/>
      <c r="M320" s="197" t="n"/>
      <c r="N320" s="197" t="n"/>
      <c r="O320" s="197" t="n"/>
      <c r="P320" s="197" t="n"/>
      <c r="Q320" s="197" t="n"/>
      <c r="R320" s="197" t="n"/>
      <c r="S320" s="197" t="n"/>
      <c r="T320" s="197" t="n"/>
      <c r="U320" s="197" t="n"/>
      <c r="V320" s="197" t="n"/>
      <c r="W320" s="197" t="n"/>
      <c r="X320" s="197" t="n"/>
      <c r="Y320" s="197" t="n"/>
    </row>
    <row r="321" ht="12.75" customHeight="1" s="198">
      <c r="A321" s="101" t="inlineStr">
        <is>
          <t>Republic of Congo</t>
        </is>
      </c>
      <c r="B321" s="62">
        <f t="array" ref="B321">INDEX(Countries!$D$2:$D$255, MATCH(A321, Countries!$B$2:$B$255, 0))
</f>
        <v/>
      </c>
      <c r="C321" s="89" t="inlineStr">
        <is>
          <t>Seagrass</t>
        </is>
      </c>
      <c r="D321" s="70">
        <f t="array" ref="D321">if($C321="Mangrove", index('Mangrove protected area'!$A$5:$AG1000,match($A321,'Mangrove protected area'!$A$5:$A1000,0),match('Mangrove protected area'!$C$4,'Mangrove protected area'!$A$5:$AG$5,0)),if($C321="Seagrass",'Seagrass extent'!$D$4,if($C321="Salt marsh",'Salt marsh extent'!$D$4)))</f>
        <v/>
      </c>
      <c r="E321" s="101" t="n"/>
      <c r="F321" s="197" t="n"/>
      <c r="G321" s="197" t="n"/>
      <c r="H321" s="197" t="n"/>
      <c r="I321" s="197" t="n"/>
      <c r="J321" s="197" t="n"/>
      <c r="K321" s="197" t="n"/>
      <c r="L321" s="197" t="n"/>
      <c r="M321" s="197" t="n"/>
      <c r="N321" s="197" t="n"/>
      <c r="O321" s="197" t="n"/>
      <c r="P321" s="197" t="n"/>
      <c r="Q321" s="197" t="n"/>
      <c r="R321" s="197" t="n"/>
      <c r="S321" s="197" t="n"/>
      <c r="T321" s="197" t="n"/>
      <c r="U321" s="197" t="n"/>
      <c r="V321" s="197" t="n"/>
      <c r="W321" s="197" t="n"/>
      <c r="X321" s="197" t="n"/>
      <c r="Y321" s="197" t="n"/>
    </row>
    <row r="322" ht="12.75" customHeight="1" s="198">
      <c r="A322" s="101" t="inlineStr">
        <is>
          <t>Saint Kitts and Nevis</t>
        </is>
      </c>
      <c r="B322" s="62">
        <f t="array" ref="B322">INDEX(Countries!$D$2:$D$255, MATCH(A322, Countries!$B$2:$B$255, 0))
</f>
        <v/>
      </c>
      <c r="C322" s="89" t="inlineStr">
        <is>
          <t>Seagrass</t>
        </is>
      </c>
      <c r="D322" s="70">
        <f t="array" ref="D322">if($C322="Mangrove", index('Mangrove protected area'!$A$5:$AG1000,match($A322,'Mangrove protected area'!$A$5:$A1000,0),match('Mangrove protected area'!$C$4,'Mangrove protected area'!$A$5:$AG$5,0)),if($C322="Seagrass",'Seagrass extent'!$D$4,if($C322="Salt marsh",'Salt marsh extent'!$D$4)))</f>
        <v/>
      </c>
      <c r="E322" s="101" t="n"/>
      <c r="F322" s="197" t="n"/>
      <c r="G322" s="197" t="n"/>
      <c r="H322" s="197" t="n"/>
      <c r="I322" s="197" t="n"/>
      <c r="J322" s="197" t="n"/>
      <c r="K322" s="197" t="n"/>
      <c r="L322" s="197" t="n"/>
      <c r="M322" s="197" t="n"/>
      <c r="N322" s="197" t="n"/>
      <c r="O322" s="197" t="n"/>
      <c r="P322" s="197" t="n"/>
      <c r="Q322" s="197" t="n"/>
      <c r="R322" s="197" t="n"/>
      <c r="S322" s="197" t="n"/>
      <c r="T322" s="197" t="n"/>
      <c r="U322" s="197" t="n"/>
      <c r="V322" s="197" t="n"/>
      <c r="W322" s="197" t="n"/>
      <c r="X322" s="197" t="n"/>
      <c r="Y322" s="197" t="n"/>
    </row>
    <row r="323" ht="12.75" customHeight="1" s="198">
      <c r="A323" s="101" t="inlineStr">
        <is>
          <t>Saint Lucia</t>
        </is>
      </c>
      <c r="B323" s="62">
        <f t="array" ref="B323">INDEX(Countries!$D$2:$D$255, MATCH(A323, Countries!$B$2:$B$255, 0))
</f>
        <v/>
      </c>
      <c r="C323" s="89" t="inlineStr">
        <is>
          <t>Seagrass</t>
        </is>
      </c>
      <c r="D323" s="70">
        <f t="array" ref="D323">if($C323="Mangrove", index('Mangrove protected area'!$A$5:$AG1000,match($A323,'Mangrove protected area'!$A$5:$A1000,0),match('Mangrove protected area'!$C$4,'Mangrove protected area'!$A$5:$AG$5,0)),if($C323="Seagrass",'Seagrass extent'!$D$4,if($C323="Salt marsh",'Salt marsh extent'!$D$4)))</f>
        <v/>
      </c>
      <c r="E323" s="101" t="n"/>
      <c r="F323" s="197" t="n"/>
      <c r="G323" s="197" t="n"/>
      <c r="H323" s="197" t="n"/>
      <c r="I323" s="197" t="n"/>
      <c r="J323" s="197" t="n"/>
      <c r="K323" s="197" t="n"/>
      <c r="L323" s="197" t="n"/>
      <c r="M323" s="197" t="n"/>
      <c r="N323" s="197" t="n"/>
      <c r="O323" s="197" t="n"/>
      <c r="P323" s="197" t="n"/>
      <c r="Q323" s="197" t="n"/>
      <c r="R323" s="197" t="n"/>
      <c r="S323" s="197" t="n"/>
      <c r="T323" s="197" t="n"/>
      <c r="U323" s="197" t="n"/>
      <c r="V323" s="197" t="n"/>
      <c r="W323" s="197" t="n"/>
      <c r="X323" s="197" t="n"/>
      <c r="Y323" s="197" t="n"/>
    </row>
    <row r="324" ht="12.75" customHeight="1" s="198">
      <c r="A324" s="101" t="inlineStr">
        <is>
          <t>Saint Vincent and the Grenadines</t>
        </is>
      </c>
      <c r="B324" s="62">
        <f t="array" ref="B324">INDEX(Countries!$D$2:$D$255, MATCH(A324, Countries!$B$2:$B$255, 0))
</f>
        <v/>
      </c>
      <c r="C324" s="89" t="inlineStr">
        <is>
          <t>Seagrass</t>
        </is>
      </c>
      <c r="D324" s="70">
        <f t="array" ref="D324">if($C324="Mangrove", index('Mangrove protected area'!$A$5:$AG1000,match($A324,'Mangrove protected area'!$A$5:$A1000,0),match('Mangrove protected area'!$C$4,'Mangrove protected area'!$A$5:$AG$5,0)),if($C324="Seagrass",'Seagrass extent'!$D$4,if($C324="Salt marsh",'Salt marsh extent'!$D$4)))</f>
        <v/>
      </c>
      <c r="E324" s="101" t="n"/>
      <c r="F324" s="197" t="n"/>
      <c r="G324" s="197" t="n"/>
      <c r="H324" s="197" t="n"/>
      <c r="I324" s="197" t="n"/>
      <c r="J324" s="197" t="n"/>
      <c r="K324" s="197" t="n"/>
      <c r="L324" s="197" t="n"/>
      <c r="M324" s="197" t="n"/>
      <c r="N324" s="197" t="n"/>
      <c r="O324" s="197" t="n"/>
      <c r="P324" s="197" t="n"/>
      <c r="Q324" s="197" t="n"/>
      <c r="R324" s="197" t="n"/>
      <c r="S324" s="197" t="n"/>
      <c r="T324" s="197" t="n"/>
      <c r="U324" s="197" t="n"/>
      <c r="V324" s="197" t="n"/>
      <c r="W324" s="197" t="n"/>
      <c r="X324" s="197" t="n"/>
      <c r="Y324" s="197" t="n"/>
    </row>
    <row r="325" ht="12.75" customHeight="1" s="198">
      <c r="A325" s="101" t="inlineStr">
        <is>
          <t>Saint Martin (French Part)</t>
        </is>
      </c>
      <c r="B325" s="62">
        <f t="array" ref="B325">INDEX(Countries!$D$2:$D$255, MATCH(A325, Countries!$B$2:$B$255, 0))
</f>
        <v/>
      </c>
      <c r="C325" s="89" t="inlineStr">
        <is>
          <t>Seagrass</t>
        </is>
      </c>
      <c r="D325" s="70">
        <f t="array" ref="D325">if($C325="Mangrove", index('Mangrove protected area'!$A$5:$AG1000,match($A325,'Mangrove protected area'!$A$5:$A1000,0),match('Mangrove protected area'!$C$4,'Mangrove protected area'!$A$5:$AG$5,0)),if($C325="Seagrass",'Seagrass extent'!$D$4,if($C325="Salt marsh",'Salt marsh extent'!$D$4)))</f>
        <v/>
      </c>
      <c r="E325" s="101" t="n"/>
      <c r="F325" s="197" t="n"/>
      <c r="G325" s="197" t="n"/>
      <c r="H325" s="197" t="n"/>
      <c r="I325" s="197" t="n"/>
      <c r="J325" s="197" t="n"/>
      <c r="K325" s="197" t="n"/>
      <c r="L325" s="197" t="n"/>
      <c r="M325" s="197" t="n"/>
      <c r="N325" s="197" t="n"/>
      <c r="O325" s="197" t="n"/>
      <c r="P325" s="197" t="n"/>
      <c r="Q325" s="197" t="n"/>
      <c r="R325" s="197" t="n"/>
      <c r="S325" s="197" t="n"/>
      <c r="T325" s="197" t="n"/>
      <c r="U325" s="197" t="n"/>
      <c r="V325" s="197" t="n"/>
      <c r="W325" s="197" t="n"/>
      <c r="X325" s="197" t="n"/>
      <c r="Y325" s="197" t="n"/>
    </row>
    <row r="326" ht="12.75" customHeight="1" s="198">
      <c r="A326" s="101" t="inlineStr">
        <is>
          <t>Samoa</t>
        </is>
      </c>
      <c r="B326" s="62">
        <f t="array" ref="B326">INDEX(Countries!$D$2:$D$255, MATCH(A326, Countries!$B$2:$B$255, 0))
</f>
        <v/>
      </c>
      <c r="C326" s="89" t="inlineStr">
        <is>
          <t>Seagrass</t>
        </is>
      </c>
      <c r="D326" s="70">
        <f t="array" ref="D326">if($C326="Mangrove", index('Mangrove protected area'!$A$5:$AG1000,match($A326,'Mangrove protected area'!$A$5:$A1000,0),match('Mangrove protected area'!$C$4,'Mangrove protected area'!$A$5:$AG$5,0)),if($C326="Seagrass",'Seagrass extent'!$D$4,if($C326="Salt marsh",'Salt marsh extent'!$D$4)))</f>
        <v/>
      </c>
      <c r="E326" s="101" t="n"/>
      <c r="F326" s="197" t="n"/>
      <c r="G326" s="197" t="n"/>
      <c r="H326" s="197" t="n"/>
      <c r="I326" s="197" t="n"/>
      <c r="J326" s="197" t="n"/>
      <c r="K326" s="197" t="n"/>
      <c r="L326" s="197" t="n"/>
      <c r="M326" s="197" t="n"/>
      <c r="N326" s="197" t="n"/>
      <c r="O326" s="197" t="n"/>
      <c r="P326" s="197" t="n"/>
      <c r="Q326" s="197" t="n"/>
      <c r="R326" s="197" t="n"/>
      <c r="S326" s="197" t="n"/>
      <c r="T326" s="197" t="n"/>
      <c r="U326" s="197" t="n"/>
      <c r="V326" s="197" t="n"/>
      <c r="W326" s="197" t="n"/>
      <c r="X326" s="197" t="n"/>
      <c r="Y326" s="197" t="n"/>
    </row>
    <row r="327" ht="12.75" customHeight="1" s="198">
      <c r="A327" s="101" t="inlineStr">
        <is>
          <t>Sao Tome and Principe</t>
        </is>
      </c>
      <c r="B327" s="62">
        <f t="array" ref="B327">INDEX(Countries!$D$2:$D$255, MATCH(A327, Countries!$B$2:$B$255, 0))
</f>
        <v/>
      </c>
      <c r="C327" s="89" t="inlineStr">
        <is>
          <t>Seagrass</t>
        </is>
      </c>
      <c r="D327" s="70">
        <f t="array" ref="D327">if($C327="Mangrove", index('Mangrove protected area'!$A$5:$AG1000,match($A327,'Mangrove protected area'!$A$5:$A1000,0),match('Mangrove protected area'!$C$4,'Mangrove protected area'!$A$5:$AG$5,0)),if($C327="Seagrass",'Seagrass extent'!$D$4,if($C327="Salt marsh",'Salt marsh extent'!$D$4)))</f>
        <v/>
      </c>
      <c r="E327" s="101" t="n"/>
      <c r="F327" s="197" t="n"/>
      <c r="G327" s="197" t="n"/>
      <c r="H327" s="197" t="n"/>
      <c r="I327" s="197" t="n"/>
      <c r="J327" s="197" t="n"/>
      <c r="K327" s="197" t="n"/>
      <c r="L327" s="197" t="n"/>
      <c r="M327" s="197" t="n"/>
      <c r="N327" s="197" t="n"/>
      <c r="O327" s="197" t="n"/>
      <c r="P327" s="197" t="n"/>
      <c r="Q327" s="197" t="n"/>
      <c r="R327" s="197" t="n"/>
      <c r="S327" s="197" t="n"/>
      <c r="T327" s="197" t="n"/>
      <c r="U327" s="197" t="n"/>
      <c r="V327" s="197" t="n"/>
      <c r="W327" s="197" t="n"/>
      <c r="X327" s="197" t="n"/>
      <c r="Y327" s="197" t="n"/>
    </row>
    <row r="328" ht="12.75" customHeight="1" s="198">
      <c r="A328" s="101" t="inlineStr">
        <is>
          <t>Saudi Arabia</t>
        </is>
      </c>
      <c r="B328" s="62">
        <f t="array" ref="B328">INDEX(Countries!$D$2:$D$255, MATCH(A328, Countries!$B$2:$B$255, 0))
</f>
        <v/>
      </c>
      <c r="C328" s="89" t="inlineStr">
        <is>
          <t>Seagrass</t>
        </is>
      </c>
      <c r="D328" s="70">
        <f t="array" ref="D328">if($C328="Mangrove", index('Mangrove protected area'!$A$5:$AG1000,match($A328,'Mangrove protected area'!$A$5:$A1000,0),match('Mangrove protected area'!$C$4,'Mangrove protected area'!$A$5:$AG$5,0)),if($C328="Seagrass",'Seagrass extent'!$D$4,if($C328="Salt marsh",'Salt marsh extent'!$D$4)))</f>
        <v/>
      </c>
      <c r="E328" s="101" t="n"/>
      <c r="F328" s="197" t="n"/>
      <c r="G328" s="197" t="n"/>
      <c r="H328" s="197" t="n"/>
      <c r="I328" s="197" t="n"/>
      <c r="J328" s="197" t="n"/>
      <c r="K328" s="197" t="n"/>
      <c r="L328" s="197" t="n"/>
      <c r="M328" s="197" t="n"/>
      <c r="N328" s="197" t="n"/>
      <c r="O328" s="197" t="n"/>
      <c r="P328" s="197" t="n"/>
      <c r="Q328" s="197" t="n"/>
      <c r="R328" s="197" t="n"/>
      <c r="S328" s="197" t="n"/>
      <c r="T328" s="197" t="n"/>
      <c r="U328" s="197" t="n"/>
      <c r="V328" s="197" t="n"/>
      <c r="W328" s="197" t="n"/>
      <c r="X328" s="197" t="n"/>
      <c r="Y328" s="197" t="n"/>
    </row>
    <row r="329" ht="12.75" customHeight="1" s="198">
      <c r="A329" s="101" t="inlineStr">
        <is>
          <t>Senegal</t>
        </is>
      </c>
      <c r="B329" s="62">
        <f t="array" ref="B329">INDEX(Countries!$D$2:$D$255, MATCH(A329, Countries!$B$2:$B$255, 0))
</f>
        <v/>
      </c>
      <c r="C329" s="89" t="inlineStr">
        <is>
          <t>Seagrass</t>
        </is>
      </c>
      <c r="D329" s="70">
        <f t="array" ref="D329">if($C329="Mangrove", index('Mangrove protected area'!$A$5:$AG1000,match($A329,'Mangrove protected area'!$A$5:$A1000,0),match('Mangrove protected area'!$C$4,'Mangrove protected area'!$A$5:$AG$5,0)),if($C329="Seagrass",'Seagrass extent'!$D$4,if($C329="Salt marsh",'Salt marsh extent'!$D$4)))</f>
        <v/>
      </c>
      <c r="E329" s="101" t="n"/>
      <c r="F329" s="197" t="n"/>
      <c r="G329" s="197" t="n"/>
      <c r="H329" s="197" t="n"/>
      <c r="I329" s="197" t="n"/>
      <c r="J329" s="197" t="n"/>
      <c r="K329" s="197" t="n"/>
      <c r="L329" s="197" t="n"/>
      <c r="M329" s="197" t="n"/>
      <c r="N329" s="197" t="n"/>
      <c r="O329" s="197" t="n"/>
      <c r="P329" s="197" t="n"/>
      <c r="Q329" s="197" t="n"/>
      <c r="R329" s="197" t="n"/>
      <c r="S329" s="197" t="n"/>
      <c r="T329" s="197" t="n"/>
      <c r="U329" s="197" t="n"/>
      <c r="V329" s="197" t="n"/>
      <c r="W329" s="197" t="n"/>
      <c r="X329" s="197" t="n"/>
      <c r="Y329" s="197" t="n"/>
    </row>
    <row r="330" ht="12.75" customHeight="1" s="198">
      <c r="A330" s="101" t="inlineStr">
        <is>
          <t>Seychelles</t>
        </is>
      </c>
      <c r="B330" s="62">
        <f t="array" ref="B330">INDEX(Countries!$D$2:$D$255, MATCH(A330, Countries!$B$2:$B$255, 0))
</f>
        <v/>
      </c>
      <c r="C330" s="89" t="inlineStr">
        <is>
          <t>Seagrass</t>
        </is>
      </c>
      <c r="D330" s="70">
        <f t="array" ref="D330">if($C330="Mangrove", index('Mangrove protected area'!$A$5:$AG1000,match($A330,'Mangrove protected area'!$A$5:$A1000,0),match('Mangrove protected area'!$C$4,'Mangrove protected area'!$A$5:$AG$5,0)),if($C330="Seagrass",'Seagrass extent'!$D$4,if($C330="Salt marsh",'Salt marsh extent'!$D$4)))</f>
        <v/>
      </c>
      <c r="E330" s="101" t="n"/>
      <c r="F330" s="197" t="n"/>
      <c r="G330" s="197" t="n"/>
      <c r="H330" s="197" t="n"/>
      <c r="I330" s="197" t="n"/>
      <c r="J330" s="197" t="n"/>
      <c r="K330" s="197" t="n"/>
      <c r="L330" s="197" t="n"/>
      <c r="M330" s="197" t="n"/>
      <c r="N330" s="197" t="n"/>
      <c r="O330" s="197" t="n"/>
      <c r="P330" s="197" t="n"/>
      <c r="Q330" s="197" t="n"/>
      <c r="R330" s="197" t="n"/>
      <c r="S330" s="197" t="n"/>
      <c r="T330" s="197" t="n"/>
      <c r="U330" s="197" t="n"/>
      <c r="V330" s="197" t="n"/>
      <c r="W330" s="197" t="n"/>
      <c r="X330" s="197" t="n"/>
      <c r="Y330" s="197" t="n"/>
    </row>
    <row r="331" ht="12.75" customHeight="1" s="198">
      <c r="A331" s="101" t="inlineStr">
        <is>
          <t>Sierra Leone</t>
        </is>
      </c>
      <c r="B331" s="62">
        <f t="array" ref="B331">INDEX(Countries!$D$2:$D$255, MATCH(A331, Countries!$B$2:$B$255, 0))
</f>
        <v/>
      </c>
      <c r="C331" s="89" t="inlineStr">
        <is>
          <t>Seagrass</t>
        </is>
      </c>
      <c r="D331" s="70">
        <f t="array" ref="D331">if($C331="Mangrove", index('Mangrove protected area'!$A$5:$AG1000,match($A331,'Mangrove protected area'!$A$5:$A1000,0),match('Mangrove protected area'!$C$4,'Mangrove protected area'!$A$5:$AG$5,0)),if($C331="Seagrass",'Seagrass extent'!$D$4,if($C331="Salt marsh",'Salt marsh extent'!$D$4)))</f>
        <v/>
      </c>
      <c r="E331" s="101" t="n"/>
      <c r="F331" s="197" t="n"/>
      <c r="G331" s="197" t="n"/>
      <c r="H331" s="197" t="n"/>
      <c r="I331" s="197" t="n"/>
      <c r="J331" s="197" t="n"/>
      <c r="K331" s="197" t="n"/>
      <c r="L331" s="197" t="n"/>
      <c r="M331" s="197" t="n"/>
      <c r="N331" s="197" t="n"/>
      <c r="O331" s="197" t="n"/>
      <c r="P331" s="197" t="n"/>
      <c r="Q331" s="197" t="n"/>
      <c r="R331" s="197" t="n"/>
      <c r="S331" s="197" t="n"/>
      <c r="T331" s="197" t="n"/>
      <c r="U331" s="197" t="n"/>
      <c r="V331" s="197" t="n"/>
      <c r="W331" s="197" t="n"/>
      <c r="X331" s="197" t="n"/>
      <c r="Y331" s="197" t="n"/>
    </row>
    <row r="332" ht="12.75" customHeight="1" s="198">
      <c r="A332" s="101" t="inlineStr">
        <is>
          <t>Singapore</t>
        </is>
      </c>
      <c r="B332" s="62">
        <f t="array" ref="B332">INDEX(Countries!$D$2:$D$255, MATCH(A332, Countries!$B$2:$B$255, 0))
</f>
        <v/>
      </c>
      <c r="C332" s="89" t="inlineStr">
        <is>
          <t>Seagrass</t>
        </is>
      </c>
      <c r="D332" s="70">
        <f t="array" ref="D332">if($C332="Mangrove", index('Mangrove protected area'!$A$5:$AG1000,match($A332,'Mangrove protected area'!$A$5:$A1000,0),match('Mangrove protected area'!$C$4,'Mangrove protected area'!$A$5:$AG$5,0)),if($C332="Seagrass",'Seagrass extent'!$D$4,if($C332="Salt marsh",'Salt marsh extent'!$D$4)))</f>
        <v/>
      </c>
      <c r="E332" s="101" t="n"/>
      <c r="F332" s="197" t="n"/>
      <c r="G332" s="197" t="n"/>
      <c r="H332" s="197" t="n"/>
      <c r="I332" s="197" t="n"/>
      <c r="J332" s="197" t="n"/>
      <c r="K332" s="197" t="n"/>
      <c r="L332" s="197" t="n"/>
      <c r="M332" s="197" t="n"/>
      <c r="N332" s="197" t="n"/>
      <c r="O332" s="197" t="n"/>
      <c r="P332" s="197" t="n"/>
      <c r="Q332" s="197" t="n"/>
      <c r="R332" s="197" t="n"/>
      <c r="S332" s="197" t="n"/>
      <c r="T332" s="197" t="n"/>
      <c r="U332" s="197" t="n"/>
      <c r="V332" s="197" t="n"/>
      <c r="W332" s="197" t="n"/>
      <c r="X332" s="197" t="n"/>
      <c r="Y332" s="197" t="n"/>
    </row>
    <row r="333" ht="12.75" customHeight="1" s="198">
      <c r="A333" s="101" t="inlineStr">
        <is>
          <t>Sint Maarten (Dutch part)</t>
        </is>
      </c>
      <c r="B333" s="62">
        <f t="array" ref="B333">INDEX(Countries!$D$2:$D$255, MATCH(A333, Countries!$B$2:$B$255, 0))
</f>
        <v/>
      </c>
      <c r="C333" s="89" t="inlineStr">
        <is>
          <t>Seagrass</t>
        </is>
      </c>
      <c r="D333" s="70">
        <f t="array" ref="D333">if($C333="Mangrove", index('Mangrove protected area'!$A$5:$AG1000,match($A333,'Mangrove protected area'!$A$5:$A1000,0),match('Mangrove protected area'!$C$4,'Mangrove protected area'!$A$5:$AG$5,0)),if($C333="Seagrass",'Seagrass extent'!$D$4,if($C333="Salt marsh",'Salt marsh extent'!$D$4)))</f>
        <v/>
      </c>
      <c r="E333" s="101" t="n"/>
      <c r="F333" s="197" t="n"/>
      <c r="G333" s="197" t="n"/>
      <c r="H333" s="197" t="n"/>
      <c r="I333" s="197" t="n"/>
      <c r="J333" s="197" t="n"/>
      <c r="K333" s="197" t="n"/>
      <c r="L333" s="197" t="n"/>
      <c r="M333" s="197" t="n"/>
      <c r="N333" s="197" t="n"/>
      <c r="O333" s="197" t="n"/>
      <c r="P333" s="197" t="n"/>
      <c r="Q333" s="197" t="n"/>
      <c r="R333" s="197" t="n"/>
      <c r="S333" s="197" t="n"/>
      <c r="T333" s="197" t="n"/>
      <c r="U333" s="197" t="n"/>
      <c r="V333" s="197" t="n"/>
      <c r="W333" s="197" t="n"/>
      <c r="X333" s="197" t="n"/>
      <c r="Y333" s="197" t="n"/>
    </row>
    <row r="334" ht="12.75" customHeight="1" s="198">
      <c r="A334" s="101" t="inlineStr">
        <is>
          <t>Solomon Islands</t>
        </is>
      </c>
      <c r="B334" s="62">
        <f t="array" ref="B334">INDEX(Countries!$D$2:$D$255, MATCH(A334, Countries!$B$2:$B$255, 0))
</f>
        <v/>
      </c>
      <c r="C334" s="89" t="inlineStr">
        <is>
          <t>Seagrass</t>
        </is>
      </c>
      <c r="D334" s="70">
        <f t="array" ref="D334">if($C334="Mangrove", index('Mangrove protected area'!$A$5:$AG1000,match($A334,'Mangrove protected area'!$A$5:$A1000,0),match('Mangrove protected area'!$C$4,'Mangrove protected area'!$A$5:$AG$5,0)),if($C334="Seagrass",'Seagrass extent'!$D$4,if($C334="Salt marsh",'Salt marsh extent'!$D$4)))</f>
        <v/>
      </c>
      <c r="E334" s="101" t="n"/>
      <c r="F334" s="197" t="n"/>
      <c r="G334" s="197" t="n"/>
      <c r="H334" s="197" t="n"/>
      <c r="I334" s="197" t="n"/>
      <c r="J334" s="197" t="n"/>
      <c r="K334" s="197" t="n"/>
      <c r="L334" s="197" t="n"/>
      <c r="M334" s="197" t="n"/>
      <c r="N334" s="197" t="n"/>
      <c r="O334" s="197" t="n"/>
      <c r="P334" s="197" t="n"/>
      <c r="Q334" s="197" t="n"/>
      <c r="R334" s="197" t="n"/>
      <c r="S334" s="197" t="n"/>
      <c r="T334" s="197" t="n"/>
      <c r="U334" s="197" t="n"/>
      <c r="V334" s="197" t="n"/>
      <c r="W334" s="197" t="n"/>
      <c r="X334" s="197" t="n"/>
      <c r="Y334" s="197" t="n"/>
    </row>
    <row r="335" ht="12.75" customHeight="1" s="198">
      <c r="A335" s="101" t="inlineStr">
        <is>
          <t>Somalia</t>
        </is>
      </c>
      <c r="B335" s="62">
        <f t="array" ref="B335">INDEX(Countries!$D$2:$D$255, MATCH(A335, Countries!$B$2:$B$255, 0))
</f>
        <v/>
      </c>
      <c r="C335" s="89" t="inlineStr">
        <is>
          <t>Seagrass</t>
        </is>
      </c>
      <c r="D335" s="70">
        <f t="array" ref="D335">if($C335="Mangrove", index('Mangrove protected area'!$A$5:$AG1000,match($A335,'Mangrove protected area'!$A$5:$A1000,0),match('Mangrove protected area'!$C$4,'Mangrove protected area'!$A$5:$AG$5,0)),if($C335="Seagrass",'Seagrass extent'!$D$4,if($C335="Salt marsh",'Salt marsh extent'!$D$4)))</f>
        <v/>
      </c>
      <c r="E335" s="101" t="n"/>
      <c r="F335" s="197" t="n"/>
      <c r="G335" s="197" t="n"/>
      <c r="H335" s="197" t="n"/>
      <c r="I335" s="197" t="n"/>
      <c r="J335" s="197" t="n"/>
      <c r="K335" s="197" t="n"/>
      <c r="L335" s="197" t="n"/>
      <c r="M335" s="197" t="n"/>
      <c r="N335" s="197" t="n"/>
      <c r="O335" s="197" t="n"/>
      <c r="P335" s="197" t="n"/>
      <c r="Q335" s="197" t="n"/>
      <c r="R335" s="197" t="n"/>
      <c r="S335" s="197" t="n"/>
      <c r="T335" s="197" t="n"/>
      <c r="U335" s="197" t="n"/>
      <c r="V335" s="197" t="n"/>
      <c r="W335" s="197" t="n"/>
      <c r="X335" s="197" t="n"/>
      <c r="Y335" s="197" t="n"/>
    </row>
    <row r="336" ht="12.75" customHeight="1" s="198">
      <c r="A336" s="101" t="inlineStr">
        <is>
          <t>South Africa</t>
        </is>
      </c>
      <c r="B336" s="62">
        <f t="array" ref="B336">INDEX(Countries!$D$2:$D$255, MATCH(A336, Countries!$B$2:$B$255, 0))
</f>
        <v/>
      </c>
      <c r="C336" s="89" t="inlineStr">
        <is>
          <t>Seagrass</t>
        </is>
      </c>
      <c r="D336" s="70">
        <f t="array" ref="D336">if($C336="Mangrove", index('Mangrove protected area'!$A$5:$AG1000,match($A336,'Mangrove protected area'!$A$5:$A1000,0),match('Mangrove protected area'!$C$4,'Mangrove protected area'!$A$5:$AG$5,0)),if($C336="Seagrass",'Seagrass extent'!$D$4,if($C336="Salt marsh",'Salt marsh extent'!$D$4)))</f>
        <v/>
      </c>
      <c r="E336" s="101" t="n"/>
      <c r="F336" s="197" t="n"/>
      <c r="G336" s="197" t="n"/>
      <c r="H336" s="197" t="n"/>
      <c r="I336" s="197" t="n"/>
      <c r="J336" s="197" t="n"/>
      <c r="K336" s="197" t="n"/>
      <c r="L336" s="197" t="n"/>
      <c r="M336" s="197" t="n"/>
      <c r="N336" s="197" t="n"/>
      <c r="O336" s="197" t="n"/>
      <c r="P336" s="197" t="n"/>
      <c r="Q336" s="197" t="n"/>
      <c r="R336" s="197" t="n"/>
      <c r="S336" s="197" t="n"/>
      <c r="T336" s="197" t="n"/>
      <c r="U336" s="197" t="n"/>
      <c r="V336" s="197" t="n"/>
      <c r="W336" s="197" t="n"/>
      <c r="X336" s="197" t="n"/>
      <c r="Y336" s="197" t="n"/>
    </row>
    <row r="337" ht="12.75" customHeight="1" s="198">
      <c r="A337" s="101" t="inlineStr">
        <is>
          <t>Sri Lanka</t>
        </is>
      </c>
      <c r="B337" s="62">
        <f t="array" ref="B337">INDEX(Countries!$D$2:$D$255, MATCH(A337, Countries!$B$2:$B$255, 0))
</f>
        <v/>
      </c>
      <c r="C337" s="89" t="inlineStr">
        <is>
          <t>Seagrass</t>
        </is>
      </c>
      <c r="D337" s="70">
        <f t="array" ref="D337">if($C337="Mangrove", index('Mangrove protected area'!$A$5:$AG1000,match($A337,'Mangrove protected area'!$A$5:$A1000,0),match('Mangrove protected area'!$C$4,'Mangrove protected area'!$A$5:$AG$5,0)),if($C337="Seagrass",'Seagrass extent'!$D$4,if($C337="Salt marsh",'Salt marsh extent'!$D$4)))</f>
        <v/>
      </c>
      <c r="E337" s="101" t="n"/>
      <c r="F337" s="197" t="n"/>
      <c r="G337" s="197" t="n"/>
      <c r="H337" s="197" t="n"/>
      <c r="I337" s="197" t="n"/>
      <c r="J337" s="197" t="n"/>
      <c r="K337" s="197" t="n"/>
      <c r="L337" s="197" t="n"/>
      <c r="M337" s="197" t="n"/>
      <c r="N337" s="197" t="n"/>
      <c r="O337" s="197" t="n"/>
      <c r="P337" s="197" t="n"/>
      <c r="Q337" s="197" t="n"/>
      <c r="R337" s="197" t="n"/>
      <c r="S337" s="197" t="n"/>
      <c r="T337" s="197" t="n"/>
      <c r="U337" s="197" t="n"/>
      <c r="V337" s="197" t="n"/>
      <c r="W337" s="197" t="n"/>
      <c r="X337" s="197" t="n"/>
      <c r="Y337" s="197" t="n"/>
    </row>
    <row r="338" ht="12.75" customHeight="1" s="198">
      <c r="A338" s="101" t="inlineStr">
        <is>
          <t>Sudan</t>
        </is>
      </c>
      <c r="B338" s="62">
        <f t="array" ref="B338">INDEX(Countries!$D$2:$D$255, MATCH(A338, Countries!$B$2:$B$255, 0))
</f>
        <v/>
      </c>
      <c r="C338" s="89" t="inlineStr">
        <is>
          <t>Seagrass</t>
        </is>
      </c>
      <c r="D338" s="70">
        <f t="array" ref="D338">if($C338="Mangrove", index('Mangrove protected area'!$A$5:$AG1000,match($A338,'Mangrove protected area'!$A$5:$A1000,0),match('Mangrove protected area'!$C$4,'Mangrove protected area'!$A$5:$AG$5,0)),if($C338="Seagrass",'Seagrass extent'!$D$4,if($C338="Salt marsh",'Salt marsh extent'!$D$4)))</f>
        <v/>
      </c>
      <c r="E338" s="101" t="n"/>
      <c r="F338" s="197" t="n"/>
      <c r="G338" s="197" t="n"/>
      <c r="H338" s="197" t="n"/>
      <c r="I338" s="197" t="n"/>
      <c r="J338" s="197" t="n"/>
      <c r="K338" s="197" t="n"/>
      <c r="L338" s="197" t="n"/>
      <c r="M338" s="197" t="n"/>
      <c r="N338" s="197" t="n"/>
      <c r="O338" s="197" t="n"/>
      <c r="P338" s="197" t="n"/>
      <c r="Q338" s="197" t="n"/>
      <c r="R338" s="197" t="n"/>
      <c r="S338" s="197" t="n"/>
      <c r="T338" s="197" t="n"/>
      <c r="U338" s="197" t="n"/>
      <c r="V338" s="197" t="n"/>
      <c r="W338" s="197" t="n"/>
      <c r="X338" s="197" t="n"/>
      <c r="Y338" s="197" t="n"/>
    </row>
    <row r="339" ht="12.75" customHeight="1" s="198">
      <c r="A339" s="101" t="inlineStr">
        <is>
          <t>Suriname</t>
        </is>
      </c>
      <c r="B339" s="62">
        <f t="array" ref="B339">INDEX(Countries!$D$2:$D$255, MATCH(A339, Countries!$B$2:$B$255, 0))
</f>
        <v/>
      </c>
      <c r="C339" s="89" t="inlineStr">
        <is>
          <t>Seagrass</t>
        </is>
      </c>
      <c r="D339" s="70">
        <f t="array" ref="D339">if($C339="Mangrove", index('Mangrove protected area'!$A$5:$AG1000,match($A339,'Mangrove protected area'!$A$5:$A1000,0),match('Mangrove protected area'!$C$4,'Mangrove protected area'!$A$5:$AG$5,0)),if($C339="Seagrass",'Seagrass extent'!$D$4,if($C339="Salt marsh",'Salt marsh extent'!$D$4)))</f>
        <v/>
      </c>
      <c r="E339" s="101" t="n"/>
      <c r="F339" s="197" t="n"/>
      <c r="G339" s="197" t="n"/>
      <c r="H339" s="197" t="n"/>
      <c r="I339" s="197" t="n"/>
      <c r="J339" s="197" t="n"/>
      <c r="K339" s="197" t="n"/>
      <c r="L339" s="197" t="n"/>
      <c r="M339" s="197" t="n"/>
      <c r="N339" s="197" t="n"/>
      <c r="O339" s="197" t="n"/>
      <c r="P339" s="197" t="n"/>
      <c r="Q339" s="197" t="n"/>
      <c r="R339" s="197" t="n"/>
      <c r="S339" s="197" t="n"/>
      <c r="T339" s="197" t="n"/>
      <c r="U339" s="197" t="n"/>
      <c r="V339" s="197" t="n"/>
      <c r="W339" s="197" t="n"/>
      <c r="X339" s="197" t="n"/>
      <c r="Y339" s="197" t="n"/>
    </row>
    <row r="340" ht="12.75" customHeight="1" s="198">
      <c r="A340" s="101" t="inlineStr">
        <is>
          <t>Taiwan</t>
        </is>
      </c>
      <c r="B340" s="62">
        <f t="array" ref="B340">INDEX(Countries!$D$2:$D$255, MATCH(A340, Countries!$B$2:$B$255, 0))
</f>
        <v/>
      </c>
      <c r="C340" s="89" t="inlineStr">
        <is>
          <t>Seagrass</t>
        </is>
      </c>
      <c r="D340" s="70">
        <f t="array" ref="D340">if($C340="Mangrove", index('Mangrove protected area'!$A$5:$AG1000,match($A340,'Mangrove protected area'!$A$5:$A1000,0),match('Mangrove protected area'!$C$4,'Mangrove protected area'!$A$5:$AG$5,0)),if($C340="Seagrass",'Seagrass extent'!$D$4,if($C340="Salt marsh",'Salt marsh extent'!$D$4)))</f>
        <v/>
      </c>
      <c r="E340" s="101" t="n"/>
      <c r="F340" s="197" t="n"/>
      <c r="G340" s="197" t="n"/>
      <c r="H340" s="197" t="n"/>
      <c r="I340" s="197" t="n"/>
      <c r="J340" s="197" t="n"/>
      <c r="K340" s="197" t="n"/>
      <c r="L340" s="197" t="n"/>
      <c r="M340" s="197" t="n"/>
      <c r="N340" s="197" t="n"/>
      <c r="O340" s="197" t="n"/>
      <c r="P340" s="197" t="n"/>
      <c r="Q340" s="197" t="n"/>
      <c r="R340" s="197" t="n"/>
      <c r="S340" s="197" t="n"/>
      <c r="T340" s="197" t="n"/>
      <c r="U340" s="197" t="n"/>
      <c r="V340" s="197" t="n"/>
      <c r="W340" s="197" t="n"/>
      <c r="X340" s="197" t="n"/>
      <c r="Y340" s="197" t="n"/>
    </row>
    <row r="341" ht="12.75" customHeight="1" s="198">
      <c r="A341" s="101" t="inlineStr">
        <is>
          <t>Tanzania, United Republic of</t>
        </is>
      </c>
      <c r="B341" s="62">
        <f t="array" ref="B341">INDEX(Countries!$D$2:$D$255, MATCH(A341, Countries!$B$2:$B$255, 0))
</f>
        <v/>
      </c>
      <c r="C341" s="89" t="inlineStr">
        <is>
          <t>Seagrass</t>
        </is>
      </c>
      <c r="D341" s="70">
        <f t="array" ref="D341">if($C341="Mangrove", index('Mangrove protected area'!$A$5:$AG1000,match($A341,'Mangrove protected area'!$A$5:$A1000,0),match('Mangrove protected area'!$C$4,'Mangrove protected area'!$A$5:$AG$5,0)),if($C341="Seagrass",'Seagrass extent'!$D$4,if($C341="Salt marsh",'Salt marsh extent'!$D$4)))</f>
        <v/>
      </c>
      <c r="E341" s="101" t="n"/>
      <c r="F341" s="197" t="n"/>
      <c r="G341" s="197" t="n"/>
      <c r="H341" s="197" t="n"/>
      <c r="I341" s="197" t="n"/>
      <c r="J341" s="197" t="n"/>
      <c r="K341" s="197" t="n"/>
      <c r="L341" s="197" t="n"/>
      <c r="M341" s="197" t="n"/>
      <c r="N341" s="197" t="n"/>
      <c r="O341" s="197" t="n"/>
      <c r="P341" s="197" t="n"/>
      <c r="Q341" s="197" t="n"/>
      <c r="R341" s="197" t="n"/>
      <c r="S341" s="197" t="n"/>
      <c r="T341" s="197" t="n"/>
      <c r="U341" s="197" t="n"/>
      <c r="V341" s="197" t="n"/>
      <c r="W341" s="197" t="n"/>
      <c r="X341" s="197" t="n"/>
      <c r="Y341" s="197" t="n"/>
    </row>
    <row r="342" ht="12.75" customHeight="1" s="198">
      <c r="A342" s="101" t="inlineStr">
        <is>
          <t>Thailand</t>
        </is>
      </c>
      <c r="B342" s="62">
        <f t="array" ref="B342">INDEX(Countries!$D$2:$D$255, MATCH(A342, Countries!$B$2:$B$255, 0))
</f>
        <v/>
      </c>
      <c r="C342" s="89" t="inlineStr">
        <is>
          <t>Seagrass</t>
        </is>
      </c>
      <c r="D342" s="70">
        <f t="array" ref="D342">if($C342="Mangrove", index('Mangrove protected area'!$A$5:$AG1000,match($A342,'Mangrove protected area'!$A$5:$A1000,0),match('Mangrove protected area'!$C$4,'Mangrove protected area'!$A$5:$AG$5,0)),if($C342="Seagrass",'Seagrass extent'!$D$4,if($C342="Salt marsh",'Salt marsh extent'!$D$4)))</f>
        <v/>
      </c>
      <c r="E342" s="101" t="n"/>
      <c r="F342" s="197" t="n"/>
      <c r="G342" s="197" t="n"/>
      <c r="H342" s="197" t="n"/>
      <c r="I342" s="197" t="n"/>
      <c r="J342" s="197" t="n"/>
      <c r="K342" s="197" t="n"/>
      <c r="L342" s="197" t="n"/>
      <c r="M342" s="197" t="n"/>
      <c r="N342" s="197" t="n"/>
      <c r="O342" s="197" t="n"/>
      <c r="P342" s="197" t="n"/>
      <c r="Q342" s="197" t="n"/>
      <c r="R342" s="197" t="n"/>
      <c r="S342" s="197" t="n"/>
      <c r="T342" s="197" t="n"/>
      <c r="U342" s="197" t="n"/>
      <c r="V342" s="197" t="n"/>
      <c r="W342" s="197" t="n"/>
      <c r="X342" s="197" t="n"/>
      <c r="Y342" s="197" t="n"/>
    </row>
    <row r="343" ht="12.75" customHeight="1" s="198">
      <c r="A343" s="101" t="inlineStr">
        <is>
          <t>Timor-Leste</t>
        </is>
      </c>
      <c r="B343" s="62">
        <f t="array" ref="B343">INDEX(Countries!$D$2:$D$255, MATCH(A343, Countries!$B$2:$B$255, 0))
</f>
        <v/>
      </c>
      <c r="C343" s="89" t="inlineStr">
        <is>
          <t>Seagrass</t>
        </is>
      </c>
      <c r="D343" s="70">
        <f t="array" ref="D343">if($C343="Mangrove", index('Mangrove protected area'!$A$5:$AG1000,match($A343,'Mangrove protected area'!$A$5:$A1000,0),match('Mangrove protected area'!$C$4,'Mangrove protected area'!$A$5:$AG$5,0)),if($C343="Seagrass",'Seagrass extent'!$D$4,if($C343="Salt marsh",'Salt marsh extent'!$D$4)))</f>
        <v/>
      </c>
      <c r="E343" s="101" t="n"/>
      <c r="F343" s="197" t="n"/>
      <c r="G343" s="197" t="n"/>
      <c r="H343" s="197" t="n"/>
      <c r="I343" s="197" t="n"/>
      <c r="J343" s="197" t="n"/>
      <c r="K343" s="197" t="n"/>
      <c r="L343" s="197" t="n"/>
      <c r="M343" s="197" t="n"/>
      <c r="N343" s="197" t="n"/>
      <c r="O343" s="197" t="n"/>
      <c r="P343" s="197" t="n"/>
      <c r="Q343" s="197" t="n"/>
      <c r="R343" s="197" t="n"/>
      <c r="S343" s="197" t="n"/>
      <c r="T343" s="197" t="n"/>
      <c r="U343" s="197" t="n"/>
      <c r="V343" s="197" t="n"/>
      <c r="W343" s="197" t="n"/>
      <c r="X343" s="197" t="n"/>
      <c r="Y343" s="197" t="n"/>
    </row>
    <row r="344" ht="12.75" customHeight="1" s="198">
      <c r="A344" s="101" t="inlineStr">
        <is>
          <t>Togo</t>
        </is>
      </c>
      <c r="B344" s="62">
        <f t="array" ref="B344">INDEX(Countries!$D$2:$D$255, MATCH(A344, Countries!$B$2:$B$255, 0))
</f>
        <v/>
      </c>
      <c r="C344" s="89" t="inlineStr">
        <is>
          <t>Seagrass</t>
        </is>
      </c>
      <c r="D344" s="70">
        <f t="array" ref="D344">if($C344="Mangrove", index('Mangrove protected area'!$A$5:$AG1000,match($A344,'Mangrove protected area'!$A$5:$A1000,0),match('Mangrove protected area'!$C$4,'Mangrove protected area'!$A$5:$AG$5,0)),if($C344="Seagrass",'Seagrass extent'!$D$4,if($C344="Salt marsh",'Salt marsh extent'!$D$4)))</f>
        <v/>
      </c>
      <c r="E344" s="101" t="n"/>
      <c r="F344" s="197" t="n"/>
      <c r="G344" s="197" t="n"/>
      <c r="H344" s="197" t="n"/>
      <c r="I344" s="197" t="n"/>
      <c r="J344" s="197" t="n"/>
      <c r="K344" s="197" t="n"/>
      <c r="L344" s="197" t="n"/>
      <c r="M344" s="197" t="n"/>
      <c r="N344" s="197" t="n"/>
      <c r="O344" s="197" t="n"/>
      <c r="P344" s="197" t="n"/>
      <c r="Q344" s="197" t="n"/>
      <c r="R344" s="197" t="n"/>
      <c r="S344" s="197" t="n"/>
      <c r="T344" s="197" t="n"/>
      <c r="U344" s="197" t="n"/>
      <c r="V344" s="197" t="n"/>
      <c r="W344" s="197" t="n"/>
      <c r="X344" s="197" t="n"/>
      <c r="Y344" s="197" t="n"/>
    </row>
    <row r="345" ht="12.75" customHeight="1" s="198">
      <c r="A345" s="101" t="inlineStr">
        <is>
          <t>Tonga</t>
        </is>
      </c>
      <c r="B345" s="62">
        <f t="array" ref="B345">INDEX(Countries!$D$2:$D$255, MATCH(A345, Countries!$B$2:$B$255, 0))
</f>
        <v/>
      </c>
      <c r="C345" s="89" t="inlineStr">
        <is>
          <t>Seagrass</t>
        </is>
      </c>
      <c r="D345" s="70">
        <f t="array" ref="D345">if($C345="Mangrove", index('Mangrove protected area'!$A$5:$AG1000,match($A345,'Mangrove protected area'!$A$5:$A1000,0),match('Mangrove protected area'!$C$4,'Mangrove protected area'!$A$5:$AG$5,0)),if($C345="Seagrass",'Seagrass extent'!$D$4,if($C345="Salt marsh",'Salt marsh extent'!$D$4)))</f>
        <v/>
      </c>
      <c r="E345" s="101" t="n"/>
      <c r="F345" s="197" t="n"/>
      <c r="G345" s="197" t="n"/>
      <c r="H345" s="197" t="n"/>
      <c r="I345" s="197" t="n"/>
      <c r="J345" s="197" t="n"/>
      <c r="K345" s="197" t="n"/>
      <c r="L345" s="197" t="n"/>
      <c r="M345" s="197" t="n"/>
      <c r="N345" s="197" t="n"/>
      <c r="O345" s="197" t="n"/>
      <c r="P345" s="197" t="n"/>
      <c r="Q345" s="197" t="n"/>
      <c r="R345" s="197" t="n"/>
      <c r="S345" s="197" t="n"/>
      <c r="T345" s="197" t="n"/>
      <c r="U345" s="197" t="n"/>
      <c r="V345" s="197" t="n"/>
      <c r="W345" s="197" t="n"/>
      <c r="X345" s="197" t="n"/>
      <c r="Y345" s="197" t="n"/>
    </row>
    <row r="346" ht="12.75" customHeight="1" s="198">
      <c r="A346" s="101" t="inlineStr">
        <is>
          <t>Trinidad and Tobago</t>
        </is>
      </c>
      <c r="B346" s="62">
        <f t="array" ref="B346">INDEX(Countries!$D$2:$D$255, MATCH(A346, Countries!$B$2:$B$255, 0))
</f>
        <v/>
      </c>
      <c r="C346" s="89" t="inlineStr">
        <is>
          <t>Seagrass</t>
        </is>
      </c>
      <c r="D346" s="70">
        <f t="array" ref="D346">if($C346="Mangrove", index('Mangrove protected area'!$A$5:$AG1000,match($A346,'Mangrove protected area'!$A$5:$A1000,0),match('Mangrove protected area'!$C$4,'Mangrove protected area'!$A$5:$AG$5,0)),if($C346="Seagrass",'Seagrass extent'!$D$4,if($C346="Salt marsh",'Salt marsh extent'!$D$4)))</f>
        <v/>
      </c>
      <c r="E346" s="101" t="n"/>
      <c r="F346" s="197" t="n"/>
      <c r="G346" s="197" t="n"/>
      <c r="H346" s="197" t="n"/>
      <c r="I346" s="197" t="n"/>
      <c r="J346" s="197" t="n"/>
      <c r="K346" s="197" t="n"/>
      <c r="L346" s="197" t="n"/>
      <c r="M346" s="197" t="n"/>
      <c r="N346" s="197" t="n"/>
      <c r="O346" s="197" t="n"/>
      <c r="P346" s="197" t="n"/>
      <c r="Q346" s="197" t="n"/>
      <c r="R346" s="197" t="n"/>
      <c r="S346" s="197" t="n"/>
      <c r="T346" s="197" t="n"/>
      <c r="U346" s="197" t="n"/>
      <c r="V346" s="197" t="n"/>
      <c r="W346" s="197" t="n"/>
      <c r="X346" s="197" t="n"/>
      <c r="Y346" s="197" t="n"/>
    </row>
    <row r="347" ht="12.75" customHeight="1" s="198">
      <c r="A347" s="101" t="inlineStr">
        <is>
          <t>Turks and Caicos Islands</t>
        </is>
      </c>
      <c r="B347" s="62">
        <f t="array" ref="B347">INDEX(Countries!$D$2:$D$255, MATCH(A347, Countries!$B$2:$B$255, 0))
</f>
        <v/>
      </c>
      <c r="C347" s="89" t="inlineStr">
        <is>
          <t>Seagrass</t>
        </is>
      </c>
      <c r="D347" s="70">
        <f t="array" ref="D347">if($C347="Mangrove", index('Mangrove protected area'!$A$5:$AG1000,match($A347,'Mangrove protected area'!$A$5:$A1000,0),match('Mangrove protected area'!$C$4,'Mangrove protected area'!$A$5:$AG$5,0)),if($C347="Seagrass",'Seagrass extent'!$D$4,if($C347="Salt marsh",'Salt marsh extent'!$D$4)))</f>
        <v/>
      </c>
      <c r="E347" s="101" t="n"/>
      <c r="F347" s="197" t="n"/>
      <c r="G347" s="197" t="n"/>
      <c r="H347" s="197" t="n"/>
      <c r="I347" s="197" t="n"/>
      <c r="J347" s="197" t="n"/>
      <c r="K347" s="197" t="n"/>
      <c r="L347" s="197" t="n"/>
      <c r="M347" s="197" t="n"/>
      <c r="N347" s="197" t="n"/>
      <c r="O347" s="197" t="n"/>
      <c r="P347" s="197" t="n"/>
      <c r="Q347" s="197" t="n"/>
      <c r="R347" s="197" t="n"/>
      <c r="S347" s="197" t="n"/>
      <c r="T347" s="197" t="n"/>
      <c r="U347" s="197" t="n"/>
      <c r="V347" s="197" t="n"/>
      <c r="W347" s="197" t="n"/>
      <c r="X347" s="197" t="n"/>
      <c r="Y347" s="197" t="n"/>
    </row>
    <row r="348" ht="12.75" customHeight="1" s="198">
      <c r="A348" s="101" t="inlineStr">
        <is>
          <t>Tuvalu</t>
        </is>
      </c>
      <c r="B348" s="62">
        <f t="array" ref="B348">INDEX(Countries!$D$2:$D$255, MATCH(A348, Countries!$B$2:$B$255, 0))
</f>
        <v/>
      </c>
      <c r="C348" s="89" t="inlineStr">
        <is>
          <t>Seagrass</t>
        </is>
      </c>
      <c r="D348" s="70">
        <f t="array" ref="D348">if($C348="Mangrove", index('Mangrove protected area'!$A$5:$AG1000,match($A348,'Mangrove protected area'!$A$5:$A1000,0),match('Mangrove protected area'!$C$4,'Mangrove protected area'!$A$5:$AG$5,0)),if($C348="Seagrass",'Seagrass extent'!$D$4,if($C348="Salt marsh",'Salt marsh extent'!$D$4)))</f>
        <v/>
      </c>
      <c r="E348" s="101" t="n"/>
      <c r="F348" s="197" t="n"/>
      <c r="G348" s="197" t="n"/>
      <c r="H348" s="197" t="n"/>
      <c r="I348" s="197" t="n"/>
      <c r="J348" s="197" t="n"/>
      <c r="K348" s="197" t="n"/>
      <c r="L348" s="197" t="n"/>
      <c r="M348" s="197" t="n"/>
      <c r="N348" s="197" t="n"/>
      <c r="O348" s="197" t="n"/>
      <c r="P348" s="197" t="n"/>
      <c r="Q348" s="197" t="n"/>
      <c r="R348" s="197" t="n"/>
      <c r="S348" s="197" t="n"/>
      <c r="T348" s="197" t="n"/>
      <c r="U348" s="197" t="n"/>
      <c r="V348" s="197" t="n"/>
      <c r="W348" s="197" t="n"/>
      <c r="X348" s="197" t="n"/>
      <c r="Y348" s="197" t="n"/>
    </row>
    <row r="349" ht="12.75" customHeight="1" s="198">
      <c r="A349" s="101" t="inlineStr">
        <is>
          <t>United Arab Emirates</t>
        </is>
      </c>
      <c r="B349" s="62">
        <f t="array" ref="B349">INDEX(Countries!$D$2:$D$255, MATCH(A349, Countries!$B$2:$B$255, 0))
</f>
        <v/>
      </c>
      <c r="C349" s="89" t="inlineStr">
        <is>
          <t>Seagrass</t>
        </is>
      </c>
      <c r="D349" s="70">
        <f t="array" ref="D349">if($C349="Mangrove", index('Mangrove protected area'!$A$5:$AG1000,match($A349,'Mangrove protected area'!$A$5:$A1000,0),match('Mangrove protected area'!$C$4,'Mangrove protected area'!$A$5:$AG$5,0)),if($C349="Seagrass",'Seagrass extent'!$D$4,if($C349="Salt marsh",'Salt marsh extent'!$D$4)))</f>
        <v/>
      </c>
      <c r="E349" s="101" t="n"/>
      <c r="F349" s="197" t="n"/>
      <c r="G349" s="197" t="n"/>
      <c r="H349" s="197" t="n"/>
      <c r="I349" s="197" t="n"/>
      <c r="J349" s="197" t="n"/>
      <c r="K349" s="197" t="n"/>
      <c r="L349" s="197" t="n"/>
      <c r="M349" s="197" t="n"/>
      <c r="N349" s="197" t="n"/>
      <c r="O349" s="197" t="n"/>
      <c r="P349" s="197" t="n"/>
      <c r="Q349" s="197" t="n"/>
      <c r="R349" s="197" t="n"/>
      <c r="S349" s="197" t="n"/>
      <c r="T349" s="197" t="n"/>
      <c r="U349" s="197" t="n"/>
      <c r="V349" s="197" t="n"/>
      <c r="W349" s="197" t="n"/>
      <c r="X349" s="197" t="n"/>
      <c r="Y349" s="197" t="n"/>
    </row>
    <row r="350" ht="12.75" customHeight="1" s="198">
      <c r="A350" s="101" t="inlineStr">
        <is>
          <t>Vanuatu</t>
        </is>
      </c>
      <c r="B350" s="62">
        <f t="array" ref="B350">INDEX(Countries!$D$2:$D$255, MATCH(A350, Countries!$B$2:$B$255, 0))
</f>
        <v/>
      </c>
      <c r="C350" s="89" t="inlineStr">
        <is>
          <t>Seagrass</t>
        </is>
      </c>
      <c r="D350" s="70">
        <f t="array" ref="D350">if($C350="Mangrove", index('Mangrove protected area'!$A$5:$AG1000,match($A350,'Mangrove protected area'!$A$5:$A1000,0),match('Mangrove protected area'!$C$4,'Mangrove protected area'!$A$5:$AG$5,0)),if($C350="Seagrass",'Seagrass extent'!$D$4,if($C350="Salt marsh",'Salt marsh extent'!$D$4)))</f>
        <v/>
      </c>
      <c r="E350" s="101" t="n"/>
      <c r="F350" s="197" t="n"/>
      <c r="G350" s="197" t="n"/>
      <c r="H350" s="197" t="n"/>
      <c r="I350" s="197" t="n"/>
      <c r="J350" s="197" t="n"/>
      <c r="K350" s="197" t="n"/>
      <c r="L350" s="197" t="n"/>
      <c r="M350" s="197" t="n"/>
      <c r="N350" s="197" t="n"/>
      <c r="O350" s="197" t="n"/>
      <c r="P350" s="197" t="n"/>
      <c r="Q350" s="197" t="n"/>
      <c r="R350" s="197" t="n"/>
      <c r="S350" s="197" t="n"/>
      <c r="T350" s="197" t="n"/>
      <c r="U350" s="197" t="n"/>
      <c r="V350" s="197" t="n"/>
      <c r="W350" s="197" t="n"/>
      <c r="X350" s="197" t="n"/>
      <c r="Y350" s="197" t="n"/>
    </row>
    <row r="351" ht="12.75" customHeight="1" s="198">
      <c r="A351" s="101" t="inlineStr">
        <is>
          <t>Venezuela (Bolivarian Republic of)</t>
        </is>
      </c>
      <c r="B351" s="62">
        <f t="array" ref="B351">INDEX(Countries!$D$2:$D$255, MATCH(A351, Countries!$B$2:$B$255, 0))
</f>
        <v/>
      </c>
      <c r="C351" s="89" t="inlineStr">
        <is>
          <t>Seagrass</t>
        </is>
      </c>
      <c r="D351" s="70">
        <f t="array" ref="D351">if($C351="Mangrove", index('Mangrove protected area'!$A$5:$AG1000,match($A351,'Mangrove protected area'!$A$5:$A1000,0),match('Mangrove protected area'!$C$4,'Mangrove protected area'!$A$5:$AG$5,0)),if($C351="Seagrass",'Seagrass extent'!$D$4,if($C351="Salt marsh",'Salt marsh extent'!$D$4)))</f>
        <v/>
      </c>
      <c r="E351" s="101" t="n"/>
      <c r="F351" s="197" t="n"/>
      <c r="G351" s="197" t="n"/>
      <c r="H351" s="197" t="n"/>
      <c r="I351" s="197" t="n"/>
      <c r="J351" s="197" t="n"/>
      <c r="K351" s="197" t="n"/>
      <c r="L351" s="197" t="n"/>
      <c r="M351" s="197" t="n"/>
      <c r="N351" s="197" t="n"/>
      <c r="O351" s="197" t="n"/>
      <c r="P351" s="197" t="n"/>
      <c r="Q351" s="197" t="n"/>
      <c r="R351" s="197" t="n"/>
      <c r="S351" s="197" t="n"/>
      <c r="T351" s="197" t="n"/>
      <c r="U351" s="197" t="n"/>
      <c r="V351" s="197" t="n"/>
      <c r="W351" s="197" t="n"/>
      <c r="X351" s="197" t="n"/>
      <c r="Y351" s="197" t="n"/>
    </row>
    <row r="352" ht="12.75" customHeight="1" s="198">
      <c r="A352" s="101" t="inlineStr">
        <is>
          <t>Viet Nam</t>
        </is>
      </c>
      <c r="B352" s="62">
        <f t="array" ref="B352">INDEX(Countries!$D$2:$D$255, MATCH(A352, Countries!$B$2:$B$255, 0))
</f>
        <v/>
      </c>
      <c r="C352" s="89" t="inlineStr">
        <is>
          <t>Seagrass</t>
        </is>
      </c>
      <c r="D352" s="70">
        <f t="array" ref="D352">if($C352="Mangrove", index('Mangrove protected area'!$A$5:$AG1000,match($A352,'Mangrove protected area'!$A$5:$A1000,0),match('Mangrove protected area'!$C$4,'Mangrove protected area'!$A$5:$AG$5,0)),if($C352="Seagrass",'Seagrass extent'!$D$4,if($C352="Salt marsh",'Salt marsh extent'!$D$4)))</f>
        <v/>
      </c>
      <c r="E352" s="101" t="n"/>
      <c r="F352" s="197" t="n"/>
      <c r="G352" s="197" t="n"/>
      <c r="H352" s="197" t="n"/>
      <c r="I352" s="197" t="n"/>
      <c r="J352" s="197" t="n"/>
      <c r="K352" s="197" t="n"/>
      <c r="L352" s="197" t="n"/>
      <c r="M352" s="197" t="n"/>
      <c r="N352" s="197" t="n"/>
      <c r="O352" s="197" t="n"/>
      <c r="P352" s="197" t="n"/>
      <c r="Q352" s="197" t="n"/>
      <c r="R352" s="197" t="n"/>
      <c r="S352" s="197" t="n"/>
      <c r="T352" s="197" t="n"/>
      <c r="U352" s="197" t="n"/>
      <c r="V352" s="197" t="n"/>
      <c r="W352" s="197" t="n"/>
      <c r="X352" s="197" t="n"/>
      <c r="Y352" s="197" t="n"/>
    </row>
    <row r="353" ht="12.75" customHeight="1" s="198">
      <c r="A353" s="101" t="inlineStr">
        <is>
          <t>Virgin islands, U.s.</t>
        </is>
      </c>
      <c r="B353" s="62">
        <f t="array" ref="B353">INDEX(Countries!$D$2:$D$255, MATCH(A353, Countries!$B$2:$B$255, 0))
</f>
        <v/>
      </c>
      <c r="C353" s="89" t="inlineStr">
        <is>
          <t>Seagrass</t>
        </is>
      </c>
      <c r="D353" s="70">
        <f t="array" ref="D353">if($C353="Mangrove", index('Mangrove protected area'!$A$5:$AG1000,match($A353,'Mangrove protected area'!$A$5:$A1000,0),match('Mangrove protected area'!$C$4,'Mangrove protected area'!$A$5:$AG$5,0)),if($C353="Seagrass",'Seagrass extent'!$D$4,if($C353="Salt marsh",'Salt marsh extent'!$D$4)))</f>
        <v/>
      </c>
      <c r="E353" s="101" t="n"/>
      <c r="F353" s="197" t="n"/>
      <c r="G353" s="197" t="n"/>
      <c r="H353" s="197" t="n"/>
      <c r="I353" s="197" t="n"/>
      <c r="J353" s="197" t="n"/>
      <c r="K353" s="197" t="n"/>
      <c r="L353" s="197" t="n"/>
      <c r="M353" s="197" t="n"/>
      <c r="N353" s="197" t="n"/>
      <c r="O353" s="197" t="n"/>
      <c r="P353" s="197" t="n"/>
      <c r="Q353" s="197" t="n"/>
      <c r="R353" s="197" t="n"/>
      <c r="S353" s="197" t="n"/>
      <c r="T353" s="197" t="n"/>
      <c r="U353" s="197" t="n"/>
      <c r="V353" s="197" t="n"/>
      <c r="W353" s="197" t="n"/>
      <c r="X353" s="197" t="n"/>
      <c r="Y353" s="197" t="n"/>
    </row>
    <row r="354" ht="12.75" customHeight="1" s="198">
      <c r="A354" s="101" t="inlineStr">
        <is>
          <t>Wallis and futuna</t>
        </is>
      </c>
      <c r="B354" s="62">
        <f t="array" ref="B354">INDEX(Countries!$D$2:$D$255, MATCH(A354, Countries!$B$2:$B$255, 0))
</f>
        <v/>
      </c>
      <c r="C354" s="89" t="inlineStr">
        <is>
          <t>Seagrass</t>
        </is>
      </c>
      <c r="D354" s="70">
        <f t="array" ref="D354">if($C354="Mangrove", index('Mangrove protected area'!$A$5:$AG1000,match($A354,'Mangrove protected area'!$A$5:$A1000,0),match('Mangrove protected area'!$C$4,'Mangrove protected area'!$A$5:$AG$5,0)),if($C354="Seagrass",'Seagrass extent'!$D$4,if($C354="Salt marsh",'Salt marsh extent'!$D$4)))</f>
        <v/>
      </c>
      <c r="E354" s="101" t="n"/>
      <c r="F354" s="197" t="n"/>
      <c r="G354" s="197" t="n"/>
      <c r="H354" s="197" t="n"/>
      <c r="I354" s="197" t="n"/>
      <c r="J354" s="197" t="n"/>
      <c r="K354" s="197" t="n"/>
      <c r="L354" s="197" t="n"/>
      <c r="M354" s="197" t="n"/>
      <c r="N354" s="197" t="n"/>
      <c r="O354" s="197" t="n"/>
      <c r="P354" s="197" t="n"/>
      <c r="Q354" s="197" t="n"/>
      <c r="R354" s="197" t="n"/>
      <c r="S354" s="197" t="n"/>
      <c r="T354" s="197" t="n"/>
      <c r="U354" s="197" t="n"/>
      <c r="V354" s="197" t="n"/>
      <c r="W354" s="197" t="n"/>
      <c r="X354" s="197" t="n"/>
      <c r="Y354" s="197" t="n"/>
    </row>
    <row r="355" ht="12.75" customHeight="1" s="198">
      <c r="A355" s="101" t="inlineStr">
        <is>
          <t>Yemen</t>
        </is>
      </c>
      <c r="B355" s="62">
        <f t="array" ref="B355">INDEX(Countries!$D$2:$D$255, MATCH(A355, Countries!$B$2:$B$255, 0))
</f>
        <v/>
      </c>
      <c r="C355" s="89" t="inlineStr">
        <is>
          <t>Seagrass</t>
        </is>
      </c>
      <c r="D355" s="70">
        <f t="array" ref="D355">if($C355="Mangrove", index('Mangrove protected area'!$A$5:$AG1000,match($A355,'Mangrove protected area'!$A$5:$A1000,0),match('Mangrove protected area'!$C$4,'Mangrove protected area'!$A$5:$AG$5,0)),if($C355="Seagrass",'Seagrass extent'!$D$4,if($C355="Salt marsh",'Salt marsh extent'!$D$4)))</f>
        <v/>
      </c>
      <c r="E355" s="101" t="n"/>
      <c r="F355" s="197" t="n"/>
      <c r="G355" s="197" t="n"/>
      <c r="H355" s="197" t="n"/>
      <c r="I355" s="197" t="n"/>
      <c r="J355" s="197" t="n"/>
      <c r="K355" s="197" t="n"/>
      <c r="L355" s="197" t="n"/>
      <c r="M355" s="197" t="n"/>
      <c r="N355" s="197" t="n"/>
      <c r="O355" s="197" t="n"/>
      <c r="P355" s="197" t="n"/>
      <c r="Q355" s="197" t="n"/>
      <c r="R355" s="197" t="n"/>
      <c r="S355" s="197" t="n"/>
      <c r="T355" s="197" t="n"/>
      <c r="U355" s="197" t="n"/>
      <c r="V355" s="197" t="n"/>
      <c r="W355" s="197" t="n"/>
      <c r="X355" s="197" t="n"/>
      <c r="Y355" s="197" t="n"/>
    </row>
    <row r="356" ht="12.75" customHeight="1" s="198">
      <c r="A356" s="101" t="inlineStr">
        <is>
          <t>Italy</t>
        </is>
      </c>
      <c r="B356" s="62">
        <f t="array" ref="B356">INDEX(Countries!$D$2:$D$255, MATCH(A356, Countries!$B$2:$B$255, 0))
</f>
        <v/>
      </c>
      <c r="C356" s="89" t="inlineStr">
        <is>
          <t>Seagrass</t>
        </is>
      </c>
      <c r="D356" s="70">
        <f t="array" ref="D356">if($C356="Mangrove", index('Mangrove protected area'!$A$5:$AG1000,match($A356,'Mangrove protected area'!$A$5:$A1000,0),match('Mangrove protected area'!$C$4,'Mangrove protected area'!$A$5:$AG$5,0)),if($C356="Seagrass",'Seagrass extent'!$D$4,if($C356="Salt marsh",'Salt marsh extent'!$D$4)))</f>
        <v/>
      </c>
      <c r="E356" s="101" t="n"/>
      <c r="F356" s="197" t="n"/>
      <c r="G356" s="197" t="n"/>
      <c r="H356" s="197" t="n"/>
      <c r="I356" s="197" t="n"/>
      <c r="J356" s="197" t="n"/>
      <c r="K356" s="197" t="n"/>
      <c r="L356" s="197" t="n"/>
      <c r="M356" s="197" t="n"/>
      <c r="N356" s="197" t="n"/>
      <c r="O356" s="197" t="n"/>
      <c r="P356" s="197" t="n"/>
      <c r="Q356" s="197" t="n"/>
      <c r="R356" s="197" t="n"/>
      <c r="S356" s="197" t="n"/>
      <c r="T356" s="197" t="n"/>
      <c r="U356" s="197" t="n"/>
      <c r="V356" s="197" t="n"/>
      <c r="W356" s="197" t="n"/>
      <c r="X356" s="197" t="n"/>
      <c r="Y356" s="197" t="n"/>
    </row>
    <row r="357" ht="12.75" customHeight="1" s="198">
      <c r="A357" s="101" t="inlineStr">
        <is>
          <t>Ukraine</t>
        </is>
      </c>
      <c r="B357" s="62">
        <f t="array" ref="B357">INDEX(Countries!$D$2:$D$255, MATCH(A357, Countries!$B$2:$B$255, 0))
</f>
        <v/>
      </c>
      <c r="C357" s="89" t="inlineStr">
        <is>
          <t>Seagrass</t>
        </is>
      </c>
      <c r="D357" s="70">
        <f t="array" ref="D357">if($C357="Mangrove", index('Mangrove protected area'!$A$5:$AG1000,match($A357,'Mangrove protected area'!$A$5:$A1000,0),match('Mangrove protected area'!$C$4,'Mangrove protected area'!$A$5:$AG$5,0)),if($C357="Seagrass",'Seagrass extent'!$D$4,if($C357="Salt marsh",'Salt marsh extent'!$D$4)))</f>
        <v/>
      </c>
      <c r="E357" s="101" t="n"/>
      <c r="F357" s="197" t="n"/>
      <c r="G357" s="197" t="n"/>
      <c r="H357" s="197" t="n"/>
      <c r="I357" s="197" t="n"/>
      <c r="J357" s="197" t="n"/>
      <c r="K357" s="197" t="n"/>
      <c r="L357" s="197" t="n"/>
      <c r="M357" s="197" t="n"/>
      <c r="N357" s="197" t="n"/>
      <c r="O357" s="197" t="n"/>
      <c r="P357" s="197" t="n"/>
      <c r="Q357" s="197" t="n"/>
      <c r="R357" s="197" t="n"/>
      <c r="S357" s="197" t="n"/>
      <c r="T357" s="197" t="n"/>
      <c r="U357" s="197" t="n"/>
      <c r="V357" s="197" t="n"/>
      <c r="W357" s="197" t="n"/>
      <c r="X357" s="197" t="n"/>
      <c r="Y357" s="197" t="n"/>
    </row>
    <row r="358" ht="12.75" customHeight="1" s="198">
      <c r="A358" s="101" t="inlineStr">
        <is>
          <t>Tunisia</t>
        </is>
      </c>
      <c r="B358" s="62">
        <f t="array" ref="B358">INDEX(Countries!$D$2:$D$255, MATCH(A358, Countries!$B$2:$B$255, 0))
</f>
        <v/>
      </c>
      <c r="C358" s="89" t="inlineStr">
        <is>
          <t>Seagrass</t>
        </is>
      </c>
      <c r="D358" s="70">
        <f t="array" ref="D358">if($C358="Mangrove", index('Mangrove protected area'!$A$5:$AG1000,match($A358,'Mangrove protected area'!$A$5:$A1000,0),match('Mangrove protected area'!$C$4,'Mangrove protected area'!$A$5:$AG$5,0)),if($C358="Seagrass",'Seagrass extent'!$D$4,if($C358="Salt marsh",'Salt marsh extent'!$D$4)))</f>
        <v/>
      </c>
      <c r="E358" s="101" t="n"/>
      <c r="F358" s="197" t="n"/>
      <c r="G358" s="197" t="n"/>
      <c r="H358" s="197" t="n"/>
      <c r="I358" s="197" t="n"/>
      <c r="J358" s="197" t="n"/>
      <c r="K358" s="197" t="n"/>
      <c r="L358" s="197" t="n"/>
      <c r="M358" s="197" t="n"/>
      <c r="N358" s="197" t="n"/>
      <c r="O358" s="197" t="n"/>
      <c r="P358" s="197" t="n"/>
      <c r="Q358" s="197" t="n"/>
      <c r="R358" s="197" t="n"/>
      <c r="S358" s="197" t="n"/>
      <c r="T358" s="197" t="n"/>
      <c r="U358" s="197" t="n"/>
      <c r="V358" s="197" t="n"/>
      <c r="W358" s="197" t="n"/>
      <c r="X358" s="197" t="n"/>
      <c r="Y358" s="197" t="n"/>
    </row>
    <row r="359" ht="12.75" customHeight="1" s="198">
      <c r="A359" s="101" t="inlineStr">
        <is>
          <t>Spain</t>
        </is>
      </c>
      <c r="B359" s="62">
        <f t="array" ref="B359">INDEX(Countries!$D$2:$D$255, MATCH(A359, Countries!$B$2:$B$255, 0))
</f>
        <v/>
      </c>
      <c r="C359" s="89" t="inlineStr">
        <is>
          <t>Seagrass</t>
        </is>
      </c>
      <c r="D359" s="70">
        <f t="array" ref="D359">if($C359="Mangrove", index('Mangrove protected area'!$A$5:$AG1000,match($A359,'Mangrove protected area'!$A$5:$A1000,0),match('Mangrove protected area'!$C$4,'Mangrove protected area'!$A$5:$AG$5,0)),if($C359="Seagrass",'Seagrass extent'!$D$4,if($C359="Salt marsh",'Salt marsh extent'!$D$4)))</f>
        <v/>
      </c>
      <c r="E359" s="101" t="n"/>
      <c r="F359" s="197" t="n"/>
      <c r="G359" s="197" t="n"/>
      <c r="H359" s="197" t="n"/>
      <c r="I359" s="197" t="n"/>
      <c r="J359" s="197" t="n"/>
      <c r="K359" s="197" t="n"/>
      <c r="L359" s="197" t="n"/>
      <c r="M359" s="197" t="n"/>
      <c r="N359" s="197" t="n"/>
      <c r="O359" s="197" t="n"/>
      <c r="P359" s="197" t="n"/>
      <c r="Q359" s="197" t="n"/>
      <c r="R359" s="197" t="n"/>
      <c r="S359" s="197" t="n"/>
      <c r="T359" s="197" t="n"/>
      <c r="U359" s="197" t="n"/>
      <c r="V359" s="197" t="n"/>
      <c r="W359" s="197" t="n"/>
      <c r="X359" s="197" t="n"/>
      <c r="Y359" s="197" t="n"/>
    </row>
    <row r="360" ht="12.75" customHeight="1" s="198">
      <c r="A360" s="101" t="inlineStr">
        <is>
          <t>Kuwait</t>
        </is>
      </c>
      <c r="B360" s="62">
        <f t="array" ref="B360">INDEX(Countries!$D$2:$D$255, MATCH(A360, Countries!$B$2:$B$255, 0))
</f>
        <v/>
      </c>
      <c r="C360" s="89" t="inlineStr">
        <is>
          <t>Seagrass</t>
        </is>
      </c>
      <c r="D360" s="70">
        <f t="array" ref="D360">if($C360="Mangrove", index('Mangrove protected area'!$A$5:$AG1000,match($A360,'Mangrove protected area'!$A$5:$A1000,0),match('Mangrove protected area'!$C$4,'Mangrove protected area'!$A$5:$AG$5,0)),if($C360="Seagrass",'Seagrass extent'!$D$4,if($C360="Salt marsh",'Salt marsh extent'!$D$4)))</f>
        <v/>
      </c>
      <c r="E360" s="101" t="n"/>
      <c r="F360" s="197" t="n"/>
      <c r="G360" s="197" t="n"/>
      <c r="H360" s="197" t="n"/>
      <c r="I360" s="197" t="n"/>
      <c r="J360" s="197" t="n"/>
      <c r="K360" s="197" t="n"/>
      <c r="L360" s="197" t="n"/>
      <c r="M360" s="197" t="n"/>
      <c r="N360" s="197" t="n"/>
      <c r="O360" s="197" t="n"/>
      <c r="P360" s="197" t="n"/>
      <c r="Q360" s="197" t="n"/>
      <c r="R360" s="197" t="n"/>
      <c r="S360" s="197" t="n"/>
      <c r="T360" s="197" t="n"/>
      <c r="U360" s="197" t="n"/>
      <c r="V360" s="197" t="n"/>
      <c r="W360" s="197" t="n"/>
      <c r="X360" s="197" t="n"/>
      <c r="Y360" s="197" t="n"/>
    </row>
    <row r="361" ht="12.75" customHeight="1" s="198">
      <c r="A361" s="101" t="inlineStr">
        <is>
          <t>Denmark</t>
        </is>
      </c>
      <c r="B361" s="62">
        <f t="array" ref="B361">INDEX(Countries!$D$2:$D$255, MATCH(A361, Countries!$B$2:$B$255, 0))
</f>
        <v/>
      </c>
      <c r="C361" s="89" t="inlineStr">
        <is>
          <t>Seagrass</t>
        </is>
      </c>
      <c r="D361" s="70">
        <f t="array" ref="D361">if($C361="Mangrove", index('Mangrove protected area'!$A$5:$AG1000,match($A361,'Mangrove protected area'!$A$5:$A1000,0),match('Mangrove protected area'!$C$4,'Mangrove protected area'!$A$5:$AG$5,0)),if($C361="Seagrass",'Seagrass extent'!$D$4,if($C361="Salt marsh",'Salt marsh extent'!$D$4)))</f>
        <v/>
      </c>
      <c r="E361" s="101" t="n"/>
      <c r="F361" s="197" t="n"/>
      <c r="G361" s="197" t="n"/>
      <c r="H361" s="197" t="n"/>
      <c r="I361" s="197" t="n"/>
      <c r="J361" s="197" t="n"/>
      <c r="K361" s="197" t="n"/>
      <c r="L361" s="197" t="n"/>
      <c r="M361" s="197" t="n"/>
      <c r="N361" s="197" t="n"/>
      <c r="O361" s="197" t="n"/>
      <c r="P361" s="197" t="n"/>
      <c r="Q361" s="197" t="n"/>
      <c r="R361" s="197" t="n"/>
      <c r="S361" s="197" t="n"/>
      <c r="T361" s="197" t="n"/>
      <c r="U361" s="197" t="n"/>
      <c r="V361" s="197" t="n"/>
      <c r="W361" s="197" t="n"/>
      <c r="X361" s="197" t="n"/>
      <c r="Y361" s="197" t="n"/>
    </row>
    <row r="362" ht="12.75" customHeight="1" s="198">
      <c r="A362" s="101" t="inlineStr">
        <is>
          <t>France</t>
        </is>
      </c>
      <c r="B362" s="62">
        <f t="array" ref="B362">INDEX(Countries!$D$2:$D$255, MATCH(A362, Countries!$B$2:$B$255, 0))
</f>
        <v/>
      </c>
      <c r="C362" s="89" t="inlineStr">
        <is>
          <t>Seagrass</t>
        </is>
      </c>
      <c r="D362" s="70">
        <f t="array" ref="D362">if($C362="Mangrove", index('Mangrove protected area'!$A$5:$AG1000,match($A362,'Mangrove protected area'!$A$5:$A1000,0),match('Mangrove protected area'!$C$4,'Mangrove protected area'!$A$5:$AG$5,0)),if($C362="Seagrass",'Seagrass extent'!$D$4,if($C362="Salt marsh",'Salt marsh extent'!$D$4)))</f>
        <v/>
      </c>
      <c r="E362" s="101" t="n"/>
      <c r="F362" s="197" t="n"/>
      <c r="G362" s="197" t="n"/>
      <c r="H362" s="197" t="n"/>
      <c r="I362" s="197" t="n"/>
      <c r="J362" s="197" t="n"/>
      <c r="K362" s="197" t="n"/>
      <c r="L362" s="197" t="n"/>
      <c r="M362" s="197" t="n"/>
      <c r="N362" s="197" t="n"/>
      <c r="O362" s="197" t="n"/>
      <c r="P362" s="197" t="n"/>
      <c r="Q362" s="197" t="n"/>
      <c r="R362" s="197" t="n"/>
      <c r="S362" s="197" t="n"/>
      <c r="T362" s="197" t="n"/>
      <c r="U362" s="197" t="n"/>
      <c r="V362" s="197" t="n"/>
      <c r="W362" s="197" t="n"/>
      <c r="X362" s="197" t="n"/>
      <c r="Y362" s="197" t="n"/>
    </row>
    <row r="363" ht="12.75" customHeight="1" s="198">
      <c r="A363" s="101" t="inlineStr">
        <is>
          <t>Russia</t>
        </is>
      </c>
      <c r="B363" s="62">
        <f t="array" ref="B363">INDEX(Countries!$D$2:$D$255, MATCH(A363, Countries!$B$2:$B$255, 0))
</f>
        <v/>
      </c>
      <c r="C363" s="89" t="inlineStr">
        <is>
          <t>Seagrass</t>
        </is>
      </c>
      <c r="D363" s="70">
        <f t="array" ref="D363">if($C363="Mangrove", index('Mangrove protected area'!$A$5:$AG1000,match($A363,'Mangrove protected area'!$A$5:$A1000,0),match('Mangrove protected area'!$C$4,'Mangrove protected area'!$A$5:$AG$5,0)),if($C363="Seagrass",'Seagrass extent'!$D$4,if($C363="Salt marsh",'Salt marsh extent'!$D$4)))</f>
        <v/>
      </c>
      <c r="E363" s="101" t="n"/>
      <c r="F363" s="197" t="n"/>
      <c r="G363" s="197" t="n"/>
      <c r="H363" s="197" t="n"/>
      <c r="I363" s="197" t="n"/>
      <c r="J363" s="197" t="n"/>
      <c r="K363" s="197" t="n"/>
      <c r="L363" s="197" t="n"/>
      <c r="M363" s="197" t="n"/>
      <c r="N363" s="197" t="n"/>
      <c r="O363" s="197" t="n"/>
      <c r="P363" s="197" t="n"/>
      <c r="Q363" s="197" t="n"/>
      <c r="R363" s="197" t="n"/>
      <c r="S363" s="197" t="n"/>
      <c r="T363" s="197" t="n"/>
      <c r="U363" s="197" t="n"/>
      <c r="V363" s="197" t="n"/>
      <c r="W363" s="197" t="n"/>
      <c r="X363" s="197" t="n"/>
      <c r="Y363" s="197" t="n"/>
    </row>
    <row r="364" ht="12.75" customHeight="1" s="198">
      <c r="A364" s="101" t="inlineStr">
        <is>
          <t>United States Minor Outlying Islands</t>
        </is>
      </c>
      <c r="B364" s="62">
        <f t="array" ref="B364">INDEX(Countries!$D$2:$D$255, MATCH(A364, Countries!$B$2:$B$255, 0))
</f>
        <v/>
      </c>
      <c r="C364" s="89" t="inlineStr">
        <is>
          <t>Seagrass</t>
        </is>
      </c>
      <c r="D364" s="70">
        <f t="array" ref="D364">if($C364="Mangrove", index('Mangrove protected area'!$A$5:$AG1000,match($A364,'Mangrove protected area'!$A$5:$A1000,0),match('Mangrove protected area'!$C$4,'Mangrove protected area'!$A$5:$AG$5,0)),if($C364="Seagrass",'Seagrass extent'!$D$4,if($C364="Salt marsh",'Salt marsh extent'!$D$4)))</f>
        <v/>
      </c>
      <c r="E364" s="101" t="n"/>
      <c r="F364" s="197" t="n"/>
      <c r="G364" s="197" t="n"/>
      <c r="H364" s="197" t="n"/>
      <c r="I364" s="197" t="n"/>
      <c r="J364" s="197" t="n"/>
      <c r="K364" s="197" t="n"/>
      <c r="L364" s="197" t="n"/>
      <c r="M364" s="197" t="n"/>
      <c r="N364" s="197" t="n"/>
      <c r="O364" s="197" t="n"/>
      <c r="P364" s="197" t="n"/>
      <c r="Q364" s="197" t="n"/>
      <c r="R364" s="197" t="n"/>
      <c r="S364" s="197" t="n"/>
      <c r="T364" s="197" t="n"/>
      <c r="U364" s="197" t="n"/>
      <c r="V364" s="197" t="n"/>
      <c r="W364" s="197" t="n"/>
      <c r="X364" s="197" t="n"/>
      <c r="Y364" s="197" t="n"/>
    </row>
    <row r="365" ht="12.75" customHeight="1" s="198">
      <c r="A365" s="101" t="inlineStr">
        <is>
          <t>Greece</t>
        </is>
      </c>
      <c r="B365" s="62">
        <f t="array" ref="B365">INDEX(Countries!$D$2:$D$255, MATCH(A365, Countries!$B$2:$B$255, 0))
</f>
        <v/>
      </c>
      <c r="C365" s="89" t="inlineStr">
        <is>
          <t>Seagrass</t>
        </is>
      </c>
      <c r="D365" s="70">
        <f t="array" ref="D365">if($C365="Mangrove", index('Mangrove protected area'!$A$5:$AG1000,match($A365,'Mangrove protected area'!$A$5:$A1000,0),match('Mangrove protected area'!$C$4,'Mangrove protected area'!$A$5:$AG$5,0)),if($C365="Seagrass",'Seagrass extent'!$D$4,if($C365="Salt marsh",'Salt marsh extent'!$D$4)))</f>
        <v/>
      </c>
      <c r="E365" s="101" t="n"/>
      <c r="F365" s="197" t="n"/>
      <c r="G365" s="197" t="n"/>
      <c r="H365" s="197" t="n"/>
      <c r="I365" s="197" t="n"/>
      <c r="J365" s="197" t="n"/>
      <c r="K365" s="197" t="n"/>
      <c r="L365" s="197" t="n"/>
      <c r="M365" s="197" t="n"/>
      <c r="N365" s="197" t="n"/>
      <c r="O365" s="197" t="n"/>
      <c r="P365" s="197" t="n"/>
      <c r="Q365" s="197" t="n"/>
      <c r="R365" s="197" t="n"/>
      <c r="S365" s="197" t="n"/>
      <c r="T365" s="197" t="n"/>
      <c r="U365" s="197" t="n"/>
      <c r="V365" s="197" t="n"/>
      <c r="W365" s="197" t="n"/>
      <c r="X365" s="197" t="n"/>
      <c r="Y365" s="197" t="n"/>
    </row>
    <row r="366" ht="12.75" customHeight="1" s="198">
      <c r="A366" s="101" t="inlineStr">
        <is>
          <t>Canada</t>
        </is>
      </c>
      <c r="B366" s="62">
        <f t="array" ref="B366">INDEX(Countries!$D$2:$D$255, MATCH(A366, Countries!$B$2:$B$255, 0))
</f>
        <v/>
      </c>
      <c r="C366" s="89" t="inlineStr">
        <is>
          <t>Seagrass</t>
        </is>
      </c>
      <c r="D366" s="70">
        <f t="array" ref="D366">if($C366="Mangrove", index('Mangrove protected area'!$A$5:$AG1000,match($A366,'Mangrove protected area'!$A$5:$A1000,0),match('Mangrove protected area'!$C$4,'Mangrove protected area'!$A$5:$AG$5,0)),if($C366="Seagrass",'Seagrass extent'!$D$4,if($C366="Salt marsh",'Salt marsh extent'!$D$4)))</f>
        <v/>
      </c>
      <c r="E366" s="101" t="n"/>
      <c r="F366" s="197" t="n"/>
      <c r="G366" s="197" t="n"/>
      <c r="H366" s="197" t="n"/>
      <c r="I366" s="197" t="n"/>
      <c r="J366" s="197" t="n"/>
      <c r="K366" s="197" t="n"/>
      <c r="L366" s="197" t="n"/>
      <c r="M366" s="197" t="n"/>
      <c r="N366" s="197" t="n"/>
      <c r="O366" s="197" t="n"/>
      <c r="P366" s="197" t="n"/>
      <c r="Q366" s="197" t="n"/>
      <c r="R366" s="197" t="n"/>
      <c r="S366" s="197" t="n"/>
      <c r="T366" s="197" t="n"/>
      <c r="U366" s="197" t="n"/>
      <c r="V366" s="197" t="n"/>
      <c r="W366" s="197" t="n"/>
      <c r="X366" s="197" t="n"/>
      <c r="Y366" s="197" t="n"/>
    </row>
    <row r="367" ht="12.75" customHeight="1" s="198">
      <c r="A367" s="101" t="inlineStr">
        <is>
          <t>Germany</t>
        </is>
      </c>
      <c r="B367" s="62">
        <f t="array" ref="B367">INDEX(Countries!$D$2:$D$255, MATCH(A367, Countries!$B$2:$B$255, 0))
</f>
        <v/>
      </c>
      <c r="C367" s="89" t="inlineStr">
        <is>
          <t>Seagrass</t>
        </is>
      </c>
      <c r="D367" s="70">
        <f t="array" ref="D367">if($C367="Mangrove", index('Mangrove protected area'!$A$5:$AG1000,match($A367,'Mangrove protected area'!$A$5:$A1000,0),match('Mangrove protected area'!$C$4,'Mangrove protected area'!$A$5:$AG$5,0)),if($C367="Seagrass",'Seagrass extent'!$D$4,if($C367="Salt marsh",'Salt marsh extent'!$D$4)))</f>
        <v/>
      </c>
      <c r="E367" s="101" t="n"/>
      <c r="F367" s="197" t="n"/>
      <c r="G367" s="197" t="n"/>
      <c r="H367" s="197" t="n"/>
      <c r="I367" s="197" t="n"/>
      <c r="J367" s="197" t="n"/>
      <c r="K367" s="197" t="n"/>
      <c r="L367" s="197" t="n"/>
      <c r="M367" s="197" t="n"/>
      <c r="N367" s="197" t="n"/>
      <c r="O367" s="197" t="n"/>
      <c r="P367" s="197" t="n"/>
      <c r="Q367" s="197" t="n"/>
      <c r="R367" s="197" t="n"/>
      <c r="S367" s="197" t="n"/>
      <c r="T367" s="197" t="n"/>
      <c r="U367" s="197" t="n"/>
      <c r="V367" s="197" t="n"/>
      <c r="W367" s="197" t="n"/>
      <c r="X367" s="197" t="n"/>
      <c r="Y367" s="197" t="n"/>
    </row>
    <row r="368" ht="12.75" customHeight="1" s="198">
      <c r="A368" s="101" t="inlineStr">
        <is>
          <t>Croatia</t>
        </is>
      </c>
      <c r="B368" s="62">
        <f t="array" ref="B368">INDEX(Countries!$D$2:$D$255, MATCH(A368, Countries!$B$2:$B$255, 0))
</f>
        <v/>
      </c>
      <c r="C368" s="89" t="inlineStr">
        <is>
          <t>Seagrass</t>
        </is>
      </c>
      <c r="D368" s="70">
        <f t="array" ref="D368">if($C368="Mangrove", index('Mangrove protected area'!$A$5:$AG1000,match($A368,'Mangrove protected area'!$A$5:$A1000,0),match('Mangrove protected area'!$C$4,'Mangrove protected area'!$A$5:$AG$5,0)),if($C368="Seagrass",'Seagrass extent'!$D$4,if($C368="Salt marsh",'Salt marsh extent'!$D$4)))</f>
        <v/>
      </c>
      <c r="E368" s="101" t="n"/>
      <c r="F368" s="197" t="n"/>
      <c r="G368" s="197" t="n"/>
      <c r="H368" s="197" t="n"/>
      <c r="I368" s="197" t="n"/>
      <c r="J368" s="197" t="n"/>
      <c r="K368" s="197" t="n"/>
      <c r="L368" s="197" t="n"/>
      <c r="M368" s="197" t="n"/>
      <c r="N368" s="197" t="n"/>
      <c r="O368" s="197" t="n"/>
      <c r="P368" s="197" t="n"/>
      <c r="Q368" s="197" t="n"/>
      <c r="R368" s="197" t="n"/>
      <c r="S368" s="197" t="n"/>
      <c r="T368" s="197" t="n"/>
      <c r="U368" s="197" t="n"/>
      <c r="V368" s="197" t="n"/>
      <c r="W368" s="197" t="n"/>
      <c r="X368" s="197" t="n"/>
      <c r="Y368" s="197" t="n"/>
    </row>
    <row r="369" ht="12.75" customHeight="1" s="198">
      <c r="A369" s="101" t="inlineStr">
        <is>
          <t>United Kingdom</t>
        </is>
      </c>
      <c r="B369" s="62">
        <f t="array" ref="B369">INDEX(Countries!$D$2:$D$255, MATCH(A369, Countries!$B$2:$B$255, 0))
</f>
        <v/>
      </c>
      <c r="C369" s="89" t="inlineStr">
        <is>
          <t>Seagrass</t>
        </is>
      </c>
      <c r="D369" s="70">
        <f t="array" ref="D369">if($C369="Mangrove", index('Mangrove protected area'!$A$5:$AG1000,match($A369,'Mangrove protected area'!$A$5:$A1000,0),match('Mangrove protected area'!$C$4,'Mangrove protected area'!$A$5:$AG$5,0)),if($C369="Seagrass",'Seagrass extent'!$D$4,if($C369="Salt marsh",'Salt marsh extent'!$D$4)))</f>
        <v/>
      </c>
      <c r="E369" s="101" t="n"/>
      <c r="F369" s="197" t="n"/>
      <c r="G369" s="197" t="n"/>
      <c r="H369" s="197" t="n"/>
      <c r="I369" s="197" t="n"/>
      <c r="J369" s="197" t="n"/>
      <c r="K369" s="197" t="n"/>
      <c r="L369" s="197" t="n"/>
      <c r="M369" s="197" t="n"/>
      <c r="N369" s="197" t="n"/>
      <c r="O369" s="197" t="n"/>
      <c r="P369" s="197" t="n"/>
      <c r="Q369" s="197" t="n"/>
      <c r="R369" s="197" t="n"/>
      <c r="S369" s="197" t="n"/>
      <c r="T369" s="197" t="n"/>
      <c r="U369" s="197" t="n"/>
      <c r="V369" s="197" t="n"/>
      <c r="W369" s="197" t="n"/>
      <c r="X369" s="197" t="n"/>
      <c r="Y369" s="197" t="n"/>
    </row>
    <row r="370" ht="12.75" customHeight="1" s="198">
      <c r="A370" s="101" t="inlineStr">
        <is>
          <t>Malta</t>
        </is>
      </c>
      <c r="B370" s="62">
        <f t="array" ref="B370">INDEX(Countries!$D$2:$D$255, MATCH(A370, Countries!$B$2:$B$255, 0))
</f>
        <v/>
      </c>
      <c r="C370" s="89" t="inlineStr">
        <is>
          <t>Seagrass</t>
        </is>
      </c>
      <c r="D370" s="70">
        <f t="array" ref="D370">if($C370="Mangrove", index('Mangrove protected area'!$A$5:$AG1000,match($A370,'Mangrove protected area'!$A$5:$A1000,0),match('Mangrove protected area'!$C$4,'Mangrove protected area'!$A$5:$AG$5,0)),if($C370="Seagrass",'Seagrass extent'!$D$4,if($C370="Salt marsh",'Salt marsh extent'!$D$4)))</f>
        <v/>
      </c>
      <c r="E370" s="101" t="n"/>
      <c r="F370" s="197" t="n"/>
      <c r="G370" s="197" t="n"/>
      <c r="H370" s="197" t="n"/>
      <c r="I370" s="197" t="n"/>
      <c r="J370" s="197" t="n"/>
      <c r="K370" s="197" t="n"/>
      <c r="L370" s="197" t="n"/>
      <c r="M370" s="197" t="n"/>
      <c r="N370" s="197" t="n"/>
      <c r="O370" s="197" t="n"/>
      <c r="P370" s="197" t="n"/>
      <c r="Q370" s="197" t="n"/>
      <c r="R370" s="197" t="n"/>
      <c r="S370" s="197" t="n"/>
      <c r="T370" s="197" t="n"/>
      <c r="U370" s="197" t="n"/>
      <c r="V370" s="197" t="n"/>
      <c r="W370" s="197" t="n"/>
      <c r="X370" s="197" t="n"/>
      <c r="Y370" s="197" t="n"/>
    </row>
    <row r="371" ht="12.75" customHeight="1" s="198">
      <c r="A371" s="101" t="inlineStr">
        <is>
          <t>Cyprus</t>
        </is>
      </c>
      <c r="B371" s="62">
        <f t="array" ref="B371">INDEX(Countries!$D$2:$D$255, MATCH(A371, Countries!$B$2:$B$255, 0))
</f>
        <v/>
      </c>
      <c r="C371" s="89" t="inlineStr">
        <is>
          <t>Seagrass</t>
        </is>
      </c>
      <c r="D371" s="70">
        <f t="array" ref="D371">if($C371="Mangrove", index('Mangrove protected area'!$A$5:$AG1000,match($A371,'Mangrove protected area'!$A$5:$A1000,0),match('Mangrove protected area'!$C$4,'Mangrove protected area'!$A$5:$AG$5,0)),if($C371="Seagrass",'Seagrass extent'!$D$4,if($C371="Salt marsh",'Salt marsh extent'!$D$4)))</f>
        <v/>
      </c>
      <c r="E371" s="101" t="n"/>
      <c r="F371" s="197" t="n"/>
      <c r="G371" s="197" t="n"/>
      <c r="H371" s="197" t="n"/>
      <c r="I371" s="197" t="n"/>
      <c r="J371" s="197" t="n"/>
      <c r="K371" s="197" t="n"/>
      <c r="L371" s="197" t="n"/>
      <c r="M371" s="197" t="n"/>
      <c r="N371" s="197" t="n"/>
      <c r="O371" s="197" t="n"/>
      <c r="P371" s="197" t="n"/>
      <c r="Q371" s="197" t="n"/>
      <c r="R371" s="197" t="n"/>
      <c r="S371" s="197" t="n"/>
      <c r="T371" s="197" t="n"/>
      <c r="U371" s="197" t="n"/>
      <c r="V371" s="197" t="n"/>
      <c r="W371" s="197" t="n"/>
      <c r="X371" s="197" t="n"/>
      <c r="Y371" s="197" t="n"/>
    </row>
    <row r="372" ht="12.75" customHeight="1" s="198">
      <c r="A372" s="101" t="inlineStr">
        <is>
          <t>Norway</t>
        </is>
      </c>
      <c r="B372" s="62">
        <f t="array" ref="B372">INDEX(Countries!$D$2:$D$255, MATCH(A372, Countries!$B$2:$B$255, 0))
</f>
        <v/>
      </c>
      <c r="C372" s="89" t="inlineStr">
        <is>
          <t>Seagrass</t>
        </is>
      </c>
      <c r="D372" s="70">
        <f t="array" ref="D372">if($C372="Mangrove", index('Mangrove protected area'!$A$5:$AG1000,match($A372,'Mangrove protected area'!$A$5:$A1000,0),match('Mangrove protected area'!$C$4,'Mangrove protected area'!$A$5:$AG$5,0)),if($C372="Seagrass",'Seagrass extent'!$D$4,if($C372="Salt marsh",'Salt marsh extent'!$D$4)))</f>
        <v/>
      </c>
      <c r="E372" s="101" t="n"/>
      <c r="F372" s="197" t="n"/>
      <c r="G372" s="197" t="n"/>
      <c r="H372" s="197" t="n"/>
      <c r="I372" s="197" t="n"/>
      <c r="J372" s="197" t="n"/>
      <c r="K372" s="197" t="n"/>
      <c r="L372" s="197" t="n"/>
      <c r="M372" s="197" t="n"/>
      <c r="N372" s="197" t="n"/>
      <c r="O372" s="197" t="n"/>
      <c r="P372" s="197" t="n"/>
      <c r="Q372" s="197" t="n"/>
      <c r="R372" s="197" t="n"/>
      <c r="S372" s="197" t="n"/>
      <c r="T372" s="197" t="n"/>
      <c r="U372" s="197" t="n"/>
      <c r="V372" s="197" t="n"/>
      <c r="W372" s="197" t="n"/>
      <c r="X372" s="197" t="n"/>
      <c r="Y372" s="197" t="n"/>
    </row>
    <row r="373" ht="12.75" customHeight="1" s="198">
      <c r="A373" s="101" t="inlineStr">
        <is>
          <t>Albania</t>
        </is>
      </c>
      <c r="B373" s="62">
        <f t="array" ref="B373">INDEX(Countries!$D$2:$D$255, MATCH(A373, Countries!$B$2:$B$255, 0))
</f>
        <v/>
      </c>
      <c r="C373" s="89" t="inlineStr">
        <is>
          <t>Seagrass</t>
        </is>
      </c>
      <c r="D373" s="70">
        <f t="array" ref="D373">if($C373="Mangrove", index('Mangrove protected area'!$A$5:$AG1000,match($A373,'Mangrove protected area'!$A$5:$A1000,0),match('Mangrove protected area'!$C$4,'Mangrove protected area'!$A$5:$AG$5,0)),if($C373="Seagrass",'Seagrass extent'!$D$4,if($C373="Salt marsh",'Salt marsh extent'!$D$4)))</f>
        <v/>
      </c>
      <c r="E373" s="101" t="n"/>
      <c r="F373" s="197" t="n"/>
      <c r="G373" s="197" t="n"/>
      <c r="H373" s="197" t="n"/>
      <c r="I373" s="197" t="n"/>
      <c r="J373" s="197" t="n"/>
      <c r="K373" s="197" t="n"/>
      <c r="L373" s="197" t="n"/>
      <c r="M373" s="197" t="n"/>
      <c r="N373" s="197" t="n"/>
      <c r="O373" s="197" t="n"/>
      <c r="P373" s="197" t="n"/>
      <c r="Q373" s="197" t="n"/>
      <c r="R373" s="197" t="n"/>
      <c r="S373" s="197" t="n"/>
      <c r="T373" s="197" t="n"/>
      <c r="U373" s="197" t="n"/>
      <c r="V373" s="197" t="n"/>
      <c r="W373" s="197" t="n"/>
      <c r="X373" s="197" t="n"/>
      <c r="Y373" s="197" t="n"/>
    </row>
    <row r="374" ht="12.75" customHeight="1" s="198">
      <c r="A374" s="101" t="inlineStr">
        <is>
          <t>Algeria</t>
        </is>
      </c>
      <c r="B374" s="62">
        <f t="array" ref="B374">INDEX(Countries!$D$2:$D$255, MATCH(A374, Countries!$B$2:$B$255, 0))
</f>
        <v/>
      </c>
      <c r="C374" s="89" t="inlineStr">
        <is>
          <t>Seagrass</t>
        </is>
      </c>
      <c r="D374" s="70">
        <f t="array" ref="D374">if($C374="Mangrove", index('Mangrove protected area'!$A$5:$AG1000,match($A374,'Mangrove protected area'!$A$5:$A1000,0),match('Mangrove protected area'!$C$4,'Mangrove protected area'!$A$5:$AG$5,0)),if($C374="Seagrass",'Seagrass extent'!$D$4,if($C374="Salt marsh",'Salt marsh extent'!$D$4)))</f>
        <v/>
      </c>
      <c r="E374" s="101" t="n"/>
      <c r="F374" s="197" t="n"/>
      <c r="G374" s="197" t="n"/>
      <c r="H374" s="197" t="n"/>
      <c r="I374" s="197" t="n"/>
      <c r="J374" s="197" t="n"/>
      <c r="K374" s="197" t="n"/>
      <c r="L374" s="197" t="n"/>
      <c r="M374" s="197" t="n"/>
      <c r="N374" s="197" t="n"/>
      <c r="O374" s="197" t="n"/>
      <c r="P374" s="197" t="n"/>
      <c r="Q374" s="197" t="n"/>
      <c r="R374" s="197" t="n"/>
      <c r="S374" s="197" t="n"/>
      <c r="T374" s="197" t="n"/>
      <c r="U374" s="197" t="n"/>
      <c r="V374" s="197" t="n"/>
      <c r="W374" s="197" t="n"/>
      <c r="X374" s="197" t="n"/>
      <c r="Y374" s="197" t="n"/>
    </row>
    <row r="375" ht="12.75" customHeight="1" s="198">
      <c r="A375" s="101" t="inlineStr">
        <is>
          <t>Sweden</t>
        </is>
      </c>
      <c r="B375" s="62">
        <f t="array" ref="B375">INDEX(Countries!$D$2:$D$255, MATCH(A375, Countries!$B$2:$B$255, 0))
</f>
        <v/>
      </c>
      <c r="C375" s="89" t="inlineStr">
        <is>
          <t>Seagrass</t>
        </is>
      </c>
      <c r="D375" s="70">
        <f t="array" ref="D375">if($C375="Mangrove", index('Mangrove protected area'!$A$5:$AG1000,match($A375,'Mangrove protected area'!$A$5:$A1000,0),match('Mangrove protected area'!$C$4,'Mangrove protected area'!$A$5:$AG$5,0)),if($C375="Seagrass",'Seagrass extent'!$D$4,if($C375="Salt marsh",'Salt marsh extent'!$D$4)))</f>
        <v/>
      </c>
      <c r="E375" s="101" t="n"/>
      <c r="F375" s="197" t="n"/>
      <c r="G375" s="197" t="n"/>
      <c r="H375" s="197" t="n"/>
      <c r="I375" s="197" t="n"/>
      <c r="J375" s="197" t="n"/>
      <c r="K375" s="197" t="n"/>
      <c r="L375" s="197" t="n"/>
      <c r="M375" s="197" t="n"/>
      <c r="N375" s="197" t="n"/>
      <c r="O375" s="197" t="n"/>
      <c r="P375" s="197" t="n"/>
      <c r="Q375" s="197" t="n"/>
      <c r="R375" s="197" t="n"/>
      <c r="S375" s="197" t="n"/>
      <c r="T375" s="197" t="n"/>
      <c r="U375" s="197" t="n"/>
      <c r="V375" s="197" t="n"/>
      <c r="W375" s="197" t="n"/>
      <c r="X375" s="197" t="n"/>
      <c r="Y375" s="197" t="n"/>
    </row>
    <row r="376" ht="12.75" customHeight="1" s="198">
      <c r="A376" s="101" t="inlineStr">
        <is>
          <t>Israel</t>
        </is>
      </c>
      <c r="B376" s="62">
        <f t="array" ref="B376">INDEX(Countries!$D$2:$D$255, MATCH(A376, Countries!$B$2:$B$255, 0))
</f>
        <v/>
      </c>
      <c r="C376" s="89" t="inlineStr">
        <is>
          <t>Seagrass</t>
        </is>
      </c>
      <c r="D376" s="70">
        <f t="array" ref="D376">if($C376="Mangrove", index('Mangrove protected area'!$A$5:$AG1000,match($A376,'Mangrove protected area'!$A$5:$A1000,0),match('Mangrove protected area'!$C$4,'Mangrove protected area'!$A$5:$AG$5,0)),if($C376="Seagrass",'Seagrass extent'!$D$4,if($C376="Salt marsh",'Salt marsh extent'!$D$4)))</f>
        <v/>
      </c>
      <c r="E376" s="101" t="n"/>
      <c r="F376" s="197" t="n"/>
      <c r="G376" s="197" t="n"/>
      <c r="H376" s="197" t="n"/>
      <c r="I376" s="197" t="n"/>
      <c r="J376" s="197" t="n"/>
      <c r="K376" s="197" t="n"/>
      <c r="L376" s="197" t="n"/>
      <c r="M376" s="197" t="n"/>
      <c r="N376" s="197" t="n"/>
      <c r="O376" s="197" t="n"/>
      <c r="P376" s="197" t="n"/>
      <c r="Q376" s="197" t="n"/>
      <c r="R376" s="197" t="n"/>
      <c r="S376" s="197" t="n"/>
      <c r="T376" s="197" t="n"/>
      <c r="U376" s="197" t="n"/>
      <c r="V376" s="197" t="n"/>
      <c r="W376" s="197" t="n"/>
      <c r="X376" s="197" t="n"/>
      <c r="Y376" s="197" t="n"/>
    </row>
    <row r="377" ht="12.75" customHeight="1" s="198">
      <c r="A377" s="101" t="inlineStr">
        <is>
          <t>Montserrat</t>
        </is>
      </c>
      <c r="B377" s="62">
        <f t="array" ref="B377">INDEX(Countries!$D$2:$D$255, MATCH(A377, Countries!$B$2:$B$255, 0))
</f>
        <v/>
      </c>
      <c r="C377" s="89" t="inlineStr">
        <is>
          <t>Seagrass</t>
        </is>
      </c>
      <c r="D377" s="70">
        <f t="array" ref="D377">if($C377="Mangrove", index('Mangrove protected area'!$A$5:$AG1000,match($A377,'Mangrove protected area'!$A$5:$A1000,0),match('Mangrove protected area'!$C$4,'Mangrove protected area'!$A$5:$AG$5,0)),if($C377="Seagrass",'Seagrass extent'!$D$4,if($C377="Salt marsh",'Salt marsh extent'!$D$4)))</f>
        <v/>
      </c>
      <c r="E377" s="101" t="n"/>
      <c r="F377" s="197" t="n"/>
      <c r="G377" s="197" t="n"/>
      <c r="H377" s="197" t="n"/>
      <c r="I377" s="197" t="n"/>
      <c r="J377" s="197" t="n"/>
      <c r="K377" s="197" t="n"/>
      <c r="L377" s="197" t="n"/>
      <c r="M377" s="197" t="n"/>
      <c r="N377" s="197" t="n"/>
      <c r="O377" s="197" t="n"/>
      <c r="P377" s="197" t="n"/>
      <c r="Q377" s="197" t="n"/>
      <c r="R377" s="197" t="n"/>
      <c r="S377" s="197" t="n"/>
      <c r="T377" s="197" t="n"/>
      <c r="U377" s="197" t="n"/>
      <c r="V377" s="197" t="n"/>
      <c r="W377" s="197" t="n"/>
      <c r="X377" s="197" t="n"/>
      <c r="Y377" s="197" t="n"/>
    </row>
    <row r="378" ht="12.75" customHeight="1" s="198">
      <c r="A378" s="101" t="inlineStr">
        <is>
          <t>Libya</t>
        </is>
      </c>
      <c r="B378" s="62">
        <f t="array" ref="B378">INDEX(Countries!$D$2:$D$255, MATCH(A378, Countries!$B$2:$B$255, 0))
</f>
        <v/>
      </c>
      <c r="C378" s="89" t="inlineStr">
        <is>
          <t>Seagrass</t>
        </is>
      </c>
      <c r="D378" s="70">
        <f t="array" ref="D378">if($C378="Mangrove", index('Mangrove protected area'!$A$5:$AG1000,match($A378,'Mangrove protected area'!$A$5:$A1000,0),match('Mangrove protected area'!$C$4,'Mangrove protected area'!$A$5:$AG$5,0)),if($C378="Seagrass",'Seagrass extent'!$D$4,if($C378="Salt marsh",'Salt marsh extent'!$D$4)))</f>
        <v/>
      </c>
      <c r="E378" s="101" t="n"/>
      <c r="F378" s="197" t="n"/>
      <c r="G378" s="197" t="n"/>
      <c r="H378" s="197" t="n"/>
      <c r="I378" s="197" t="n"/>
      <c r="J378" s="197" t="n"/>
      <c r="K378" s="197" t="n"/>
      <c r="L378" s="197" t="n"/>
      <c r="M378" s="197" t="n"/>
      <c r="N378" s="197" t="n"/>
      <c r="O378" s="197" t="n"/>
      <c r="P378" s="197" t="n"/>
      <c r="Q378" s="197" t="n"/>
      <c r="R378" s="197" t="n"/>
      <c r="S378" s="197" t="n"/>
      <c r="T378" s="197" t="n"/>
      <c r="U378" s="197" t="n"/>
      <c r="V378" s="197" t="n"/>
      <c r="W378" s="197" t="n"/>
      <c r="X378" s="197" t="n"/>
      <c r="Y378" s="197" t="n"/>
    </row>
    <row r="379" ht="12.75" customHeight="1" s="198">
      <c r="A379" s="101" t="inlineStr">
        <is>
          <t>Netherlands</t>
        </is>
      </c>
      <c r="B379" s="62">
        <f t="array" ref="B379">INDEX(Countries!$D$2:$D$255, MATCH(A379, Countries!$B$2:$B$255, 0))
</f>
        <v/>
      </c>
      <c r="C379" s="89" t="inlineStr">
        <is>
          <t>Seagrass</t>
        </is>
      </c>
      <c r="D379" s="70">
        <f t="array" ref="D379">if($C379="Mangrove", index('Mangrove protected area'!$A$5:$AG1000,match($A379,'Mangrove protected area'!$A$5:$A1000,0),match('Mangrove protected area'!$C$4,'Mangrove protected area'!$A$5:$AG$5,0)),if($C379="Seagrass",'Seagrass extent'!$D$4,if($C379="Salt marsh",'Salt marsh extent'!$D$4)))</f>
        <v/>
      </c>
      <c r="E379" s="101" t="n"/>
      <c r="F379" s="197" t="n"/>
      <c r="G379" s="197" t="n"/>
      <c r="H379" s="197" t="n"/>
      <c r="I379" s="197" t="n"/>
      <c r="J379" s="197" t="n"/>
      <c r="K379" s="197" t="n"/>
      <c r="L379" s="197" t="n"/>
      <c r="M379" s="197" t="n"/>
      <c r="N379" s="197" t="n"/>
      <c r="O379" s="197" t="n"/>
      <c r="P379" s="197" t="n"/>
      <c r="Q379" s="197" t="n"/>
      <c r="R379" s="197" t="n"/>
      <c r="S379" s="197" t="n"/>
      <c r="T379" s="197" t="n"/>
      <c r="U379" s="197" t="n"/>
      <c r="V379" s="197" t="n"/>
      <c r="W379" s="197" t="n"/>
      <c r="X379" s="197" t="n"/>
      <c r="Y379" s="197" t="n"/>
    </row>
    <row r="380" ht="12.75" customHeight="1" s="198">
      <c r="A380" s="101" t="inlineStr">
        <is>
          <t>Poland</t>
        </is>
      </c>
      <c r="B380" s="62">
        <f t="array" ref="B380">INDEX(Countries!$D$2:$D$255, MATCH(A380, Countries!$B$2:$B$255, 0))
</f>
        <v/>
      </c>
      <c r="C380" s="89" t="inlineStr">
        <is>
          <t>Seagrass</t>
        </is>
      </c>
      <c r="D380" s="70">
        <f t="array" ref="D380">if($C380="Mangrove", index('Mangrove protected area'!$A$5:$AG1000,match($A380,'Mangrove protected area'!$A$5:$A1000,0),match('Mangrove protected area'!$C$4,'Mangrove protected area'!$A$5:$AG$5,0)),if($C380="Seagrass",'Seagrass extent'!$D$4,if($C380="Salt marsh",'Salt marsh extent'!$D$4)))</f>
        <v/>
      </c>
      <c r="E380" s="101" t="n"/>
      <c r="F380" s="197" t="n"/>
      <c r="G380" s="197" t="n"/>
      <c r="H380" s="197" t="n"/>
      <c r="I380" s="197" t="n"/>
      <c r="J380" s="197" t="n"/>
      <c r="K380" s="197" t="n"/>
      <c r="L380" s="197" t="n"/>
      <c r="M380" s="197" t="n"/>
      <c r="N380" s="197" t="n"/>
      <c r="O380" s="197" t="n"/>
      <c r="P380" s="197" t="n"/>
      <c r="Q380" s="197" t="n"/>
      <c r="R380" s="197" t="n"/>
      <c r="S380" s="197" t="n"/>
      <c r="T380" s="197" t="n"/>
      <c r="U380" s="197" t="n"/>
      <c r="V380" s="197" t="n"/>
      <c r="W380" s="197" t="n"/>
      <c r="X380" s="197" t="n"/>
      <c r="Y380" s="197" t="n"/>
    </row>
    <row r="381" ht="12.75" customHeight="1" s="198">
      <c r="A381" s="101" t="inlineStr">
        <is>
          <t>Turkey</t>
        </is>
      </c>
      <c r="B381" s="62">
        <f t="array" ref="B381">INDEX(Countries!$D$2:$D$255, MATCH(A381, Countries!$B$2:$B$255, 0))
</f>
        <v/>
      </c>
      <c r="C381" s="89" t="inlineStr">
        <is>
          <t>Seagrass</t>
        </is>
      </c>
      <c r="D381" s="70">
        <f t="array" ref="D381">if($C381="Mangrove", index('Mangrove protected area'!$A$5:$AG1000,match($A381,'Mangrove protected area'!$A$5:$A1000,0),match('Mangrove protected area'!$C$4,'Mangrove protected area'!$A$5:$AG$5,0)),if($C381="Seagrass",'Seagrass extent'!$D$4,if($C381="Salt marsh",'Salt marsh extent'!$D$4)))</f>
        <v/>
      </c>
      <c r="E381" s="101" t="n"/>
      <c r="F381" s="197" t="n"/>
      <c r="G381" s="197" t="n"/>
      <c r="H381" s="197" t="n"/>
      <c r="I381" s="197" t="n"/>
      <c r="J381" s="197" t="n"/>
      <c r="K381" s="197" t="n"/>
      <c r="L381" s="197" t="n"/>
      <c r="M381" s="197" t="n"/>
      <c r="N381" s="197" t="n"/>
      <c r="O381" s="197" t="n"/>
      <c r="P381" s="197" t="n"/>
      <c r="Q381" s="197" t="n"/>
      <c r="R381" s="197" t="n"/>
      <c r="S381" s="197" t="n"/>
      <c r="T381" s="197" t="n"/>
      <c r="U381" s="197" t="n"/>
      <c r="V381" s="197" t="n"/>
      <c r="W381" s="197" t="n"/>
      <c r="X381" s="197" t="n"/>
      <c r="Y381" s="197" t="n"/>
    </row>
    <row r="382" ht="12.75" customHeight="1" s="198">
      <c r="A382" s="101" t="inlineStr">
        <is>
          <t>Jordan</t>
        </is>
      </c>
      <c r="B382" s="62">
        <f t="array" ref="B382">INDEX(Countries!$D$2:$D$255, MATCH(A382, Countries!$B$2:$B$255, 0))
</f>
        <v/>
      </c>
      <c r="C382" s="89" t="inlineStr">
        <is>
          <t>Seagrass</t>
        </is>
      </c>
      <c r="D382" s="70">
        <f t="array" ref="D382">if($C382="Mangrove", index('Mangrove protected area'!$A$5:$AG1000,match($A382,'Mangrove protected area'!$A$5:$A1000,0),match('Mangrove protected area'!$C$4,'Mangrove protected area'!$A$5:$AG$5,0)),if($C382="Seagrass",'Seagrass extent'!$D$4,if($C382="Salt marsh",'Salt marsh extent'!$D$4)))</f>
        <v/>
      </c>
      <c r="E382" s="101" t="n"/>
      <c r="F382" s="197" t="n"/>
      <c r="G382" s="197" t="n"/>
      <c r="H382" s="197" t="n"/>
      <c r="I382" s="197" t="n"/>
      <c r="J382" s="197" t="n"/>
      <c r="K382" s="197" t="n"/>
      <c r="L382" s="197" t="n"/>
      <c r="M382" s="197" t="n"/>
      <c r="N382" s="197" t="n"/>
      <c r="O382" s="197" t="n"/>
      <c r="P382" s="197" t="n"/>
      <c r="Q382" s="197" t="n"/>
      <c r="R382" s="197" t="n"/>
      <c r="S382" s="197" t="n"/>
      <c r="T382" s="197" t="n"/>
      <c r="U382" s="197" t="n"/>
      <c r="V382" s="197" t="n"/>
      <c r="W382" s="197" t="n"/>
      <c r="X382" s="197" t="n"/>
      <c r="Y382" s="197" t="n"/>
    </row>
    <row r="383" ht="12.75" customHeight="1" s="198">
      <c r="A383" s="101" t="inlineStr">
        <is>
          <t>Slovenia</t>
        </is>
      </c>
      <c r="B383" s="62">
        <f t="array" ref="B383">INDEX(Countries!$D$2:$D$255, MATCH(A383, Countries!$B$2:$B$255, 0))
</f>
        <v/>
      </c>
      <c r="C383" s="89" t="inlineStr">
        <is>
          <t>Seagrass</t>
        </is>
      </c>
      <c r="D383" s="70">
        <f t="array" ref="D383">if($C383="Mangrove", index('Mangrove protected area'!$A$5:$AG1000,match($A383,'Mangrove protected area'!$A$5:$A1000,0),match('Mangrove protected area'!$C$4,'Mangrove protected area'!$A$5:$AG$5,0)),if($C383="Seagrass",'Seagrass extent'!$D$4,if($C383="Salt marsh",'Salt marsh extent'!$D$4)))</f>
        <v/>
      </c>
      <c r="E383" s="101" t="n"/>
      <c r="F383" s="197" t="n"/>
      <c r="G383" s="197" t="n"/>
      <c r="H383" s="197" t="n"/>
      <c r="I383" s="197" t="n"/>
      <c r="J383" s="197" t="n"/>
      <c r="K383" s="197" t="n"/>
      <c r="L383" s="197" t="n"/>
      <c r="M383" s="197" t="n"/>
      <c r="N383" s="197" t="n"/>
      <c r="O383" s="197" t="n"/>
      <c r="P383" s="197" t="n"/>
      <c r="Q383" s="197" t="n"/>
      <c r="R383" s="197" t="n"/>
      <c r="S383" s="197" t="n"/>
      <c r="T383" s="197" t="n"/>
      <c r="U383" s="197" t="n"/>
      <c r="V383" s="197" t="n"/>
      <c r="W383" s="197" t="n"/>
      <c r="X383" s="197" t="n"/>
      <c r="Y383" s="197" t="n"/>
    </row>
    <row r="384" ht="12.75" customHeight="1" s="198">
      <c r="A384" s="101" t="inlineStr">
        <is>
          <t>Argentina</t>
        </is>
      </c>
      <c r="B384" s="62">
        <f t="array" ref="B384">INDEX(Countries!$D$2:$D$255, MATCH(A384, Countries!$B$2:$B$255, 0))
</f>
        <v/>
      </c>
      <c r="C384" s="89" t="inlineStr">
        <is>
          <t>Seagrass</t>
        </is>
      </c>
      <c r="D384" s="70">
        <f t="array" ref="D384">if($C384="Mangrove", index('Mangrove protected area'!$A$5:$AG1000,match($A384,'Mangrove protected area'!$A$5:$A1000,0),match('Mangrove protected area'!$C$4,'Mangrove protected area'!$A$5:$AG$5,0)),if($C384="Seagrass",'Seagrass extent'!$D$4,if($C384="Salt marsh",'Salt marsh extent'!$D$4)))</f>
        <v/>
      </c>
      <c r="E384" s="101" t="n"/>
      <c r="F384" s="197" t="n"/>
      <c r="G384" s="197" t="n"/>
      <c r="H384" s="197" t="n"/>
      <c r="I384" s="197" t="n"/>
      <c r="J384" s="197" t="n"/>
      <c r="K384" s="197" t="n"/>
      <c r="L384" s="197" t="n"/>
      <c r="M384" s="197" t="n"/>
      <c r="N384" s="197" t="n"/>
      <c r="O384" s="197" t="n"/>
      <c r="P384" s="197" t="n"/>
      <c r="Q384" s="197" t="n"/>
      <c r="R384" s="197" t="n"/>
      <c r="S384" s="197" t="n"/>
      <c r="T384" s="197" t="n"/>
      <c r="U384" s="197" t="n"/>
      <c r="V384" s="197" t="n"/>
      <c r="W384" s="197" t="n"/>
      <c r="X384" s="197" t="n"/>
      <c r="Y384" s="197" t="n"/>
    </row>
    <row r="385" ht="12.75" customHeight="1" s="198">
      <c r="A385" s="101" t="inlineStr">
        <is>
          <t>Azerbaijan</t>
        </is>
      </c>
      <c r="B385" s="62">
        <f t="array" ref="B385">INDEX(Countries!$D$2:$D$255, MATCH(A385, Countries!$B$2:$B$255, 0))
</f>
        <v/>
      </c>
      <c r="C385" s="89" t="inlineStr">
        <is>
          <t>Seagrass</t>
        </is>
      </c>
      <c r="D385" s="70">
        <f t="array" ref="D385">if($C385="Mangrove", index('Mangrove protected area'!$A$5:$AG1000,match($A385,'Mangrove protected area'!$A$5:$A1000,0),match('Mangrove protected area'!$C$4,'Mangrove protected area'!$A$5:$AG$5,0)),if($C385="Seagrass",'Seagrass extent'!$D$4,if($C385="Salt marsh",'Salt marsh extent'!$D$4)))</f>
        <v/>
      </c>
      <c r="E385" s="101" t="n"/>
      <c r="F385" s="197" t="n"/>
      <c r="G385" s="197" t="n"/>
      <c r="H385" s="197" t="n"/>
      <c r="I385" s="197" t="n"/>
      <c r="J385" s="197" t="n"/>
      <c r="K385" s="197" t="n"/>
      <c r="L385" s="197" t="n"/>
      <c r="M385" s="197" t="n"/>
      <c r="N385" s="197" t="n"/>
      <c r="O385" s="197" t="n"/>
      <c r="P385" s="197" t="n"/>
      <c r="Q385" s="197" t="n"/>
      <c r="R385" s="197" t="n"/>
      <c r="S385" s="197" t="n"/>
      <c r="T385" s="197" t="n"/>
      <c r="U385" s="197" t="n"/>
      <c r="V385" s="197" t="n"/>
      <c r="W385" s="197" t="n"/>
      <c r="X385" s="197" t="n"/>
      <c r="Y385" s="197" t="n"/>
    </row>
    <row r="386" ht="12.75" customHeight="1" s="198">
      <c r="A386" s="101" t="inlineStr">
        <is>
          <t>Belgium</t>
        </is>
      </c>
      <c r="B386" s="62">
        <f t="array" ref="B386">INDEX(Countries!$D$2:$D$255, MATCH(A386, Countries!$B$2:$B$255, 0))
</f>
        <v/>
      </c>
      <c r="C386" s="89" t="inlineStr">
        <is>
          <t>Seagrass</t>
        </is>
      </c>
      <c r="D386" s="70">
        <f t="array" ref="D386">if($C386="Mangrove", index('Mangrove protected area'!$A$5:$AG1000,match($A386,'Mangrove protected area'!$A$5:$A1000,0),match('Mangrove protected area'!$C$4,'Mangrove protected area'!$A$5:$AG$5,0)),if($C386="Seagrass",'Seagrass extent'!$D$4,if($C386="Salt marsh",'Salt marsh extent'!$D$4)))</f>
        <v/>
      </c>
      <c r="E386" s="101" t="n"/>
      <c r="F386" s="197" t="n"/>
      <c r="G386" s="197" t="n"/>
      <c r="H386" s="197" t="n"/>
      <c r="I386" s="197" t="n"/>
      <c r="J386" s="197" t="n"/>
      <c r="K386" s="197" t="n"/>
      <c r="L386" s="197" t="n"/>
      <c r="M386" s="197" t="n"/>
      <c r="N386" s="197" t="n"/>
      <c r="O386" s="197" t="n"/>
      <c r="P386" s="197" t="n"/>
      <c r="Q386" s="197" t="n"/>
      <c r="R386" s="197" t="n"/>
      <c r="S386" s="197" t="n"/>
      <c r="T386" s="197" t="n"/>
      <c r="U386" s="197" t="n"/>
      <c r="V386" s="197" t="n"/>
      <c r="W386" s="197" t="n"/>
      <c r="X386" s="197" t="n"/>
      <c r="Y386" s="197" t="n"/>
    </row>
    <row r="387" ht="12.75" customHeight="1" s="198">
      <c r="A387" s="101" t="inlineStr">
        <is>
          <t>Bosnia and Herzegovina</t>
        </is>
      </c>
      <c r="B387" s="62">
        <f t="array" ref="B387">INDEX(Countries!$D$2:$D$255, MATCH(A387, Countries!$B$2:$B$255, 0))
</f>
        <v/>
      </c>
      <c r="C387" s="89" t="inlineStr">
        <is>
          <t>Seagrass</t>
        </is>
      </c>
      <c r="D387" s="70">
        <f t="array" ref="D387">if($C387="Mangrove", index('Mangrove protected area'!$A$5:$AG1000,match($A387,'Mangrove protected area'!$A$5:$A1000,0),match('Mangrove protected area'!$C$4,'Mangrove protected area'!$A$5:$AG$5,0)),if($C387="Seagrass",'Seagrass extent'!$D$4,if($C387="Salt marsh",'Salt marsh extent'!$D$4)))</f>
        <v/>
      </c>
      <c r="E387" s="101" t="n"/>
      <c r="F387" s="197" t="n"/>
      <c r="G387" s="197" t="n"/>
      <c r="H387" s="197" t="n"/>
      <c r="I387" s="197" t="n"/>
      <c r="J387" s="197" t="n"/>
      <c r="K387" s="197" t="n"/>
      <c r="L387" s="197" t="n"/>
      <c r="M387" s="197" t="n"/>
      <c r="N387" s="197" t="n"/>
      <c r="O387" s="197" t="n"/>
      <c r="P387" s="197" t="n"/>
      <c r="Q387" s="197" t="n"/>
      <c r="R387" s="197" t="n"/>
      <c r="S387" s="197" t="n"/>
      <c r="T387" s="197" t="n"/>
      <c r="U387" s="197" t="n"/>
      <c r="V387" s="197" t="n"/>
      <c r="W387" s="197" t="n"/>
      <c r="X387" s="197" t="n"/>
      <c r="Y387" s="197" t="n"/>
    </row>
    <row r="388" ht="12.75" customHeight="1" s="198">
      <c r="A388" s="101" t="inlineStr">
        <is>
          <t>British Indian Ocean Territory</t>
        </is>
      </c>
      <c r="B388" s="62">
        <f t="array" ref="B388">INDEX(Countries!$D$2:$D$255, MATCH(A388, Countries!$B$2:$B$255, 0))
</f>
        <v/>
      </c>
      <c r="C388" s="89" t="inlineStr">
        <is>
          <t>Seagrass</t>
        </is>
      </c>
      <c r="D388" s="70">
        <f t="array" ref="D388">if($C388="Mangrove", index('Mangrove protected area'!$A$5:$AG1000,match($A388,'Mangrove protected area'!$A$5:$A1000,0),match('Mangrove protected area'!$C$4,'Mangrove protected area'!$A$5:$AG$5,0)),if($C388="Seagrass",'Seagrass extent'!$D$4,if($C388="Salt marsh",'Salt marsh extent'!$D$4)))</f>
        <v/>
      </c>
      <c r="E388" s="101" t="n"/>
      <c r="F388" s="197" t="n"/>
      <c r="G388" s="197" t="n"/>
      <c r="H388" s="197" t="n"/>
      <c r="I388" s="197" t="n"/>
      <c r="J388" s="197" t="n"/>
      <c r="K388" s="197" t="n"/>
      <c r="L388" s="197" t="n"/>
      <c r="M388" s="197" t="n"/>
      <c r="N388" s="197" t="n"/>
      <c r="O388" s="197" t="n"/>
      <c r="P388" s="197" t="n"/>
      <c r="Q388" s="197" t="n"/>
      <c r="R388" s="197" t="n"/>
      <c r="S388" s="197" t="n"/>
      <c r="T388" s="197" t="n"/>
      <c r="U388" s="197" t="n"/>
      <c r="V388" s="197" t="n"/>
      <c r="W388" s="197" t="n"/>
      <c r="X388" s="197" t="n"/>
      <c r="Y388" s="197" t="n"/>
    </row>
    <row r="389" ht="12.75" customHeight="1" s="198">
      <c r="A389" s="101" t="inlineStr">
        <is>
          <t>Bulgaria</t>
        </is>
      </c>
      <c r="B389" s="62">
        <f t="array" ref="B389">INDEX(Countries!$D$2:$D$255, MATCH(A389, Countries!$B$2:$B$255, 0))
</f>
        <v/>
      </c>
      <c r="C389" s="89" t="inlineStr">
        <is>
          <t>Seagrass</t>
        </is>
      </c>
      <c r="D389" s="70">
        <f t="array" ref="D389">if($C389="Mangrove", index('Mangrove protected area'!$A$5:$AG1000,match($A389,'Mangrove protected area'!$A$5:$A1000,0),match('Mangrove protected area'!$C$4,'Mangrove protected area'!$A$5:$AG$5,0)),if($C389="Seagrass",'Seagrass extent'!$D$4,if($C389="Salt marsh",'Salt marsh extent'!$D$4)))</f>
        <v/>
      </c>
      <c r="E389" s="101" t="n"/>
      <c r="F389" s="197" t="n"/>
      <c r="G389" s="197" t="n"/>
      <c r="H389" s="197" t="n"/>
      <c r="I389" s="197" t="n"/>
      <c r="J389" s="197" t="n"/>
      <c r="K389" s="197" t="n"/>
      <c r="L389" s="197" t="n"/>
      <c r="M389" s="197" t="n"/>
      <c r="N389" s="197" t="n"/>
      <c r="O389" s="197" t="n"/>
      <c r="P389" s="197" t="n"/>
      <c r="Q389" s="197" t="n"/>
      <c r="R389" s="197" t="n"/>
      <c r="S389" s="197" t="n"/>
      <c r="T389" s="197" t="n"/>
      <c r="U389" s="197" t="n"/>
      <c r="V389" s="197" t="n"/>
      <c r="W389" s="197" t="n"/>
      <c r="X389" s="197" t="n"/>
      <c r="Y389" s="197" t="n"/>
    </row>
    <row r="390" ht="12.75" customHeight="1" s="198">
      <c r="A390" s="101" t="inlineStr">
        <is>
          <t>Cabo Verde</t>
        </is>
      </c>
      <c r="B390" s="62">
        <f t="array" ref="B390">INDEX(Countries!$D$2:$D$255, MATCH(A390, Countries!$B$2:$B$255, 0))
</f>
        <v/>
      </c>
      <c r="C390" s="89" t="inlineStr">
        <is>
          <t>Seagrass</t>
        </is>
      </c>
      <c r="D390" s="70">
        <f t="array" ref="D390">if($C390="Mangrove", index('Mangrove protected area'!$A$5:$AG1000,match($A390,'Mangrove protected area'!$A$5:$A1000,0),match('Mangrove protected area'!$C$4,'Mangrove protected area'!$A$5:$AG$5,0)),if($C390="Seagrass",'Seagrass extent'!$D$4,if($C390="Salt marsh",'Salt marsh extent'!$D$4)))</f>
        <v/>
      </c>
      <c r="E390" s="101" t="n"/>
      <c r="F390" s="197" t="n"/>
      <c r="G390" s="197" t="n"/>
      <c r="H390" s="197" t="n"/>
      <c r="I390" s="197" t="n"/>
      <c r="J390" s="197" t="n"/>
      <c r="K390" s="197" t="n"/>
      <c r="L390" s="197" t="n"/>
      <c r="M390" s="197" t="n"/>
      <c r="N390" s="197" t="n"/>
      <c r="O390" s="197" t="n"/>
      <c r="P390" s="197" t="n"/>
      <c r="Q390" s="197" t="n"/>
      <c r="R390" s="197" t="n"/>
      <c r="S390" s="197" t="n"/>
      <c r="T390" s="197" t="n"/>
      <c r="U390" s="197" t="n"/>
      <c r="V390" s="197" t="n"/>
      <c r="W390" s="197" t="n"/>
      <c r="X390" s="197" t="n"/>
      <c r="Y390" s="197" t="n"/>
    </row>
    <row r="391" ht="12.75" customHeight="1" s="198">
      <c r="A391" s="101" t="inlineStr">
        <is>
          <t>Chile</t>
        </is>
      </c>
      <c r="B391" s="62">
        <f t="array" ref="B391">INDEX(Countries!$D$2:$D$255, MATCH(A391, Countries!$B$2:$B$255, 0))
</f>
        <v/>
      </c>
      <c r="C391" s="89" t="inlineStr">
        <is>
          <t>Seagrass</t>
        </is>
      </c>
      <c r="D391" s="70">
        <f t="array" ref="D391">if($C391="Mangrove", index('Mangrove protected area'!$A$5:$AG1000,match($A391,'Mangrove protected area'!$A$5:$A1000,0),match('Mangrove protected area'!$C$4,'Mangrove protected area'!$A$5:$AG$5,0)),if($C391="Seagrass",'Seagrass extent'!$D$4,if($C391="Salt marsh",'Salt marsh extent'!$D$4)))</f>
        <v/>
      </c>
      <c r="E391" s="101" t="n"/>
      <c r="F391" s="197" t="n"/>
      <c r="G391" s="197" t="n"/>
      <c r="H391" s="197" t="n"/>
      <c r="I391" s="197" t="n"/>
      <c r="J391" s="197" t="n"/>
      <c r="K391" s="197" t="n"/>
      <c r="L391" s="197" t="n"/>
      <c r="M391" s="197" t="n"/>
      <c r="N391" s="197" t="n"/>
      <c r="O391" s="197" t="n"/>
      <c r="P391" s="197" t="n"/>
      <c r="Q391" s="197" t="n"/>
      <c r="R391" s="197" t="n"/>
      <c r="S391" s="197" t="n"/>
      <c r="T391" s="197" t="n"/>
      <c r="U391" s="197" t="n"/>
      <c r="V391" s="197" t="n"/>
      <c r="W391" s="197" t="n"/>
      <c r="X391" s="197" t="n"/>
      <c r="Y391" s="197" t="n"/>
    </row>
    <row r="392" ht="12.75" customHeight="1" s="198">
      <c r="A392" s="101" t="inlineStr">
        <is>
          <t>Estonia</t>
        </is>
      </c>
      <c r="B392" s="62">
        <f t="array" ref="B392">INDEX(Countries!$D$2:$D$255, MATCH(A392, Countries!$B$2:$B$255, 0))
</f>
        <v/>
      </c>
      <c r="C392" s="89" t="inlineStr">
        <is>
          <t>Seagrass</t>
        </is>
      </c>
      <c r="D392" s="70">
        <f t="array" ref="D392">if($C392="Mangrove", index('Mangrove protected area'!$A$5:$AG1000,match($A392,'Mangrove protected area'!$A$5:$A1000,0),match('Mangrove protected area'!$C$4,'Mangrove protected area'!$A$5:$AG$5,0)),if($C392="Seagrass",'Seagrass extent'!$D$4,if($C392="Salt marsh",'Salt marsh extent'!$D$4)))</f>
        <v/>
      </c>
      <c r="E392" s="101" t="n"/>
      <c r="F392" s="197" t="n"/>
      <c r="G392" s="197" t="n"/>
      <c r="H392" s="197" t="n"/>
      <c r="I392" s="197" t="n"/>
      <c r="J392" s="197" t="n"/>
      <c r="K392" s="197" t="n"/>
      <c r="L392" s="197" t="n"/>
      <c r="M392" s="197" t="n"/>
      <c r="N392" s="197" t="n"/>
      <c r="O392" s="197" t="n"/>
      <c r="P392" s="197" t="n"/>
      <c r="Q392" s="197" t="n"/>
      <c r="R392" s="197" t="n"/>
      <c r="S392" s="197" t="n"/>
      <c r="T392" s="197" t="n"/>
      <c r="U392" s="197" t="n"/>
      <c r="V392" s="197" t="n"/>
      <c r="W392" s="197" t="n"/>
      <c r="X392" s="197" t="n"/>
      <c r="Y392" s="197" t="n"/>
    </row>
    <row r="393" ht="12.75" customHeight="1" s="198">
      <c r="A393" s="101" t="inlineStr">
        <is>
          <t>Falkland Islands</t>
        </is>
      </c>
      <c r="B393" s="62">
        <f t="array" ref="B393">INDEX(Countries!$D$2:$D$255, MATCH(A393, Countries!$B$2:$B$255, 0))
</f>
        <v/>
      </c>
      <c r="C393" s="89" t="inlineStr">
        <is>
          <t>Seagrass</t>
        </is>
      </c>
      <c r="D393" s="70">
        <f t="array" ref="D393">if($C393="Mangrove", index('Mangrove protected area'!$A$5:$AG1000,match($A393,'Mangrove protected area'!$A$5:$A1000,0),match('Mangrove protected area'!$C$4,'Mangrove protected area'!$A$5:$AG$5,0)),if($C393="Seagrass",'Seagrass extent'!$D$4,if($C393="Salt marsh",'Salt marsh extent'!$D$4)))</f>
        <v/>
      </c>
      <c r="E393" s="101" t="n"/>
      <c r="F393" s="197" t="n"/>
      <c r="G393" s="197" t="n"/>
      <c r="H393" s="197" t="n"/>
      <c r="I393" s="197" t="n"/>
      <c r="J393" s="197" t="n"/>
      <c r="K393" s="197" t="n"/>
      <c r="L393" s="197" t="n"/>
      <c r="M393" s="197" t="n"/>
      <c r="N393" s="197" t="n"/>
      <c r="O393" s="197" t="n"/>
      <c r="P393" s="197" t="n"/>
      <c r="Q393" s="197" t="n"/>
      <c r="R393" s="197" t="n"/>
      <c r="S393" s="197" t="n"/>
      <c r="T393" s="197" t="n"/>
      <c r="U393" s="197" t="n"/>
      <c r="V393" s="197" t="n"/>
      <c r="W393" s="197" t="n"/>
      <c r="X393" s="197" t="n"/>
      <c r="Y393" s="197" t="n"/>
    </row>
    <row r="394" ht="12.75" customHeight="1" s="198">
      <c r="A394" s="101" t="inlineStr">
        <is>
          <t>Faroe Islands</t>
        </is>
      </c>
      <c r="B394" s="62">
        <f t="array" ref="B394">INDEX(Countries!$D$2:$D$255, MATCH(A394, Countries!$B$2:$B$255, 0))
</f>
        <v/>
      </c>
      <c r="C394" s="89" t="inlineStr">
        <is>
          <t>Seagrass</t>
        </is>
      </c>
      <c r="D394" s="70">
        <f t="array" ref="D394">if($C394="Mangrove", index('Mangrove protected area'!$A$5:$AG1000,match($A394,'Mangrove protected area'!$A$5:$A1000,0),match('Mangrove protected area'!$C$4,'Mangrove protected area'!$A$5:$AG$5,0)),if($C394="Seagrass",'Seagrass extent'!$D$4,if($C394="Salt marsh",'Salt marsh extent'!$D$4)))</f>
        <v/>
      </c>
      <c r="E394" s="101" t="n"/>
      <c r="F394" s="197" t="n"/>
      <c r="G394" s="197" t="n"/>
      <c r="H394" s="197" t="n"/>
      <c r="I394" s="197" t="n"/>
      <c r="J394" s="197" t="n"/>
      <c r="K394" s="197" t="n"/>
      <c r="L394" s="197" t="n"/>
      <c r="M394" s="197" t="n"/>
      <c r="N394" s="197" t="n"/>
      <c r="O394" s="197" t="n"/>
      <c r="P394" s="197" t="n"/>
      <c r="Q394" s="197" t="n"/>
      <c r="R394" s="197" t="n"/>
      <c r="S394" s="197" t="n"/>
      <c r="T394" s="197" t="n"/>
      <c r="U394" s="197" t="n"/>
      <c r="V394" s="197" t="n"/>
      <c r="W394" s="197" t="n"/>
      <c r="X394" s="197" t="n"/>
      <c r="Y394" s="197" t="n"/>
    </row>
    <row r="395" ht="12.75" customHeight="1" s="198">
      <c r="A395" s="101" t="inlineStr">
        <is>
          <t>Finland</t>
        </is>
      </c>
      <c r="B395" s="62">
        <f t="array" ref="B395">INDEX(Countries!$D$2:$D$255, MATCH(A395, Countries!$B$2:$B$255, 0))
</f>
        <v/>
      </c>
      <c r="C395" s="89" t="inlineStr">
        <is>
          <t>Seagrass</t>
        </is>
      </c>
      <c r="D395" s="70">
        <f t="array" ref="D395">if($C395="Mangrove", index('Mangrove protected area'!$A$5:$AG1000,match($A395,'Mangrove protected area'!$A$5:$A1000,0),match('Mangrove protected area'!$C$4,'Mangrove protected area'!$A$5:$AG$5,0)),if($C395="Seagrass",'Seagrass extent'!$D$4,if($C395="Salt marsh",'Salt marsh extent'!$D$4)))</f>
        <v/>
      </c>
      <c r="E395" s="101" t="n"/>
      <c r="F395" s="197" t="n"/>
      <c r="G395" s="197" t="n"/>
      <c r="H395" s="197" t="n"/>
      <c r="I395" s="197" t="n"/>
      <c r="J395" s="197" t="n"/>
      <c r="K395" s="197" t="n"/>
      <c r="L395" s="197" t="n"/>
      <c r="M395" s="197" t="n"/>
      <c r="N395" s="197" t="n"/>
      <c r="O395" s="197" t="n"/>
      <c r="P395" s="197" t="n"/>
      <c r="Q395" s="197" t="n"/>
      <c r="R395" s="197" t="n"/>
      <c r="S395" s="197" t="n"/>
      <c r="T395" s="197" t="n"/>
      <c r="U395" s="197" t="n"/>
      <c r="V395" s="197" t="n"/>
      <c r="W395" s="197" t="n"/>
      <c r="X395" s="197" t="n"/>
      <c r="Y395" s="197" t="n"/>
    </row>
    <row r="396" ht="12.75" customHeight="1" s="198">
      <c r="A396" s="101" t="inlineStr">
        <is>
          <t>Georgia</t>
        </is>
      </c>
      <c r="B396" s="62">
        <f t="array" ref="B396">INDEX(Countries!$D$2:$D$255, MATCH(A396, Countries!$B$2:$B$255, 0))
</f>
        <v/>
      </c>
      <c r="C396" s="89" t="inlineStr">
        <is>
          <t>Seagrass</t>
        </is>
      </c>
      <c r="D396" s="70">
        <f t="array" ref="D396">if($C396="Mangrove", index('Mangrove protected area'!$A$5:$AG1000,match($A396,'Mangrove protected area'!$A$5:$A1000,0),match('Mangrove protected area'!$C$4,'Mangrove protected area'!$A$5:$AG$5,0)),if($C396="Seagrass",'Seagrass extent'!$D$4,if($C396="Salt marsh",'Salt marsh extent'!$D$4)))</f>
        <v/>
      </c>
      <c r="E396" s="101" t="n"/>
      <c r="F396" s="197" t="n"/>
      <c r="G396" s="197" t="n"/>
      <c r="H396" s="197" t="n"/>
      <c r="I396" s="197" t="n"/>
      <c r="J396" s="197" t="n"/>
      <c r="K396" s="197" t="n"/>
      <c r="L396" s="197" t="n"/>
      <c r="M396" s="197" t="n"/>
      <c r="N396" s="197" t="n"/>
      <c r="O396" s="197" t="n"/>
      <c r="P396" s="197" t="n"/>
      <c r="Q396" s="197" t="n"/>
      <c r="R396" s="197" t="n"/>
      <c r="S396" s="197" t="n"/>
      <c r="T396" s="197" t="n"/>
      <c r="U396" s="197" t="n"/>
      <c r="V396" s="197" t="n"/>
      <c r="W396" s="197" t="n"/>
      <c r="X396" s="197" t="n"/>
      <c r="Y396" s="197" t="n"/>
    </row>
    <row r="397" ht="12.75" customHeight="1" s="198">
      <c r="A397" s="101" t="inlineStr">
        <is>
          <t>Gibraltar</t>
        </is>
      </c>
      <c r="B397" s="62">
        <f t="array" ref="B397">INDEX(Countries!$D$2:$D$255, MATCH(A397, Countries!$B$2:$B$255, 0))
</f>
        <v/>
      </c>
      <c r="C397" s="89" t="inlineStr">
        <is>
          <t>Seagrass</t>
        </is>
      </c>
      <c r="D397" s="70">
        <f t="array" ref="D397">if($C397="Mangrove", index('Mangrove protected area'!$A$5:$AG1000,match($A397,'Mangrove protected area'!$A$5:$A1000,0),match('Mangrove protected area'!$C$4,'Mangrove protected area'!$A$5:$AG$5,0)),if($C397="Seagrass",'Seagrass extent'!$D$4,if($C397="Salt marsh",'Salt marsh extent'!$D$4)))</f>
        <v/>
      </c>
      <c r="E397" s="101" t="n"/>
      <c r="F397" s="197" t="n"/>
      <c r="G397" s="197" t="n"/>
      <c r="H397" s="197" t="n"/>
      <c r="I397" s="197" t="n"/>
      <c r="J397" s="197" t="n"/>
      <c r="K397" s="197" t="n"/>
      <c r="L397" s="197" t="n"/>
      <c r="M397" s="197" t="n"/>
      <c r="N397" s="197" t="n"/>
      <c r="O397" s="197" t="n"/>
      <c r="P397" s="197" t="n"/>
      <c r="Q397" s="197" t="n"/>
      <c r="R397" s="197" t="n"/>
      <c r="S397" s="197" t="n"/>
      <c r="T397" s="197" t="n"/>
      <c r="U397" s="197" t="n"/>
      <c r="V397" s="197" t="n"/>
      <c r="W397" s="197" t="n"/>
      <c r="X397" s="197" t="n"/>
      <c r="Y397" s="197" t="n"/>
    </row>
    <row r="398" ht="12.75" customHeight="1" s="198">
      <c r="A398" s="101" t="inlineStr">
        <is>
          <t>Greenland</t>
        </is>
      </c>
      <c r="B398" s="62">
        <f t="array" ref="B398">INDEX(Countries!$D$2:$D$255, MATCH(A398, Countries!$B$2:$B$255, 0))
</f>
        <v/>
      </c>
      <c r="C398" s="89" t="inlineStr">
        <is>
          <t>Seagrass</t>
        </is>
      </c>
      <c r="D398" s="70">
        <f t="array" ref="D398">if($C398="Mangrove", index('Mangrove protected area'!$A$5:$AG1000,match($A398,'Mangrove protected area'!$A$5:$A1000,0),match('Mangrove protected area'!$C$4,'Mangrove protected area'!$A$5:$AG$5,0)),if($C398="Seagrass",'Seagrass extent'!$D$4,if($C398="Salt marsh",'Salt marsh extent'!$D$4)))</f>
        <v/>
      </c>
      <c r="E398" s="101" t="n"/>
      <c r="F398" s="197" t="n"/>
      <c r="G398" s="197" t="n"/>
      <c r="H398" s="197" t="n"/>
      <c r="I398" s="197" t="n"/>
      <c r="J398" s="197" t="n"/>
      <c r="K398" s="197" t="n"/>
      <c r="L398" s="197" t="n"/>
      <c r="M398" s="197" t="n"/>
      <c r="N398" s="197" t="n"/>
      <c r="O398" s="197" t="n"/>
      <c r="P398" s="197" t="n"/>
      <c r="Q398" s="197" t="n"/>
      <c r="R398" s="197" t="n"/>
      <c r="S398" s="197" t="n"/>
      <c r="T398" s="197" t="n"/>
      <c r="U398" s="197" t="n"/>
      <c r="V398" s="197" t="n"/>
      <c r="W398" s="197" t="n"/>
      <c r="X398" s="197" t="n"/>
      <c r="Y398" s="197" t="n"/>
    </row>
    <row r="399" ht="12.75" customHeight="1" s="198">
      <c r="A399" s="101" t="inlineStr">
        <is>
          <t>Guernsey</t>
        </is>
      </c>
      <c r="B399" s="62">
        <f t="array" ref="B399">INDEX(Countries!$D$2:$D$255, MATCH(A399, Countries!$B$2:$B$255, 0))
</f>
        <v/>
      </c>
      <c r="C399" s="89" t="inlineStr">
        <is>
          <t>Seagrass</t>
        </is>
      </c>
      <c r="D399" s="70">
        <f t="array" ref="D399">if($C399="Mangrove", index('Mangrove protected area'!$A$5:$AG1000,match($A399,'Mangrove protected area'!$A$5:$A1000,0),match('Mangrove protected area'!$C$4,'Mangrove protected area'!$A$5:$AG$5,0)),if($C399="Seagrass",'Seagrass extent'!$D$4,if($C399="Salt marsh",'Salt marsh extent'!$D$4)))</f>
        <v/>
      </c>
      <c r="E399" s="101" t="n"/>
      <c r="F399" s="197" t="n"/>
      <c r="G399" s="197" t="n"/>
      <c r="H399" s="197" t="n"/>
      <c r="I399" s="197" t="n"/>
      <c r="J399" s="197" t="n"/>
      <c r="K399" s="197" t="n"/>
      <c r="L399" s="197" t="n"/>
      <c r="M399" s="197" t="n"/>
      <c r="N399" s="197" t="n"/>
      <c r="O399" s="197" t="n"/>
      <c r="P399" s="197" t="n"/>
      <c r="Q399" s="197" t="n"/>
      <c r="R399" s="197" t="n"/>
      <c r="S399" s="197" t="n"/>
      <c r="T399" s="197" t="n"/>
      <c r="U399" s="197" t="n"/>
      <c r="V399" s="197" t="n"/>
      <c r="W399" s="197" t="n"/>
      <c r="X399" s="197" t="n"/>
      <c r="Y399" s="197" t="n"/>
    </row>
    <row r="400" ht="12.75" customHeight="1" s="198">
      <c r="A400" s="101" t="inlineStr">
        <is>
          <t>Iceland</t>
        </is>
      </c>
      <c r="B400" s="62">
        <f t="array" ref="B400">INDEX(Countries!$D$2:$D$255, MATCH(A400, Countries!$B$2:$B$255, 0))
</f>
        <v/>
      </c>
      <c r="C400" s="89" t="inlineStr">
        <is>
          <t>Seagrass</t>
        </is>
      </c>
      <c r="D400" s="70">
        <f t="array" ref="D400">if($C400="Mangrove", index('Mangrove protected area'!$A$5:$AG1000,match($A400,'Mangrove protected area'!$A$5:$A1000,0),match('Mangrove protected area'!$C$4,'Mangrove protected area'!$A$5:$AG$5,0)),if($C400="Seagrass",'Seagrass extent'!$D$4,if($C400="Salt marsh",'Salt marsh extent'!$D$4)))</f>
        <v/>
      </c>
      <c r="E400" s="101" t="n"/>
      <c r="F400" s="197" t="n"/>
      <c r="G400" s="197" t="n"/>
      <c r="H400" s="197" t="n"/>
      <c r="I400" s="197" t="n"/>
      <c r="J400" s="197" t="n"/>
      <c r="K400" s="197" t="n"/>
      <c r="L400" s="197" t="n"/>
      <c r="M400" s="197" t="n"/>
      <c r="N400" s="197" t="n"/>
      <c r="O400" s="197" t="n"/>
      <c r="P400" s="197" t="n"/>
      <c r="Q400" s="197" t="n"/>
      <c r="R400" s="197" t="n"/>
      <c r="S400" s="197" t="n"/>
      <c r="T400" s="197" t="n"/>
      <c r="U400" s="197" t="n"/>
      <c r="V400" s="197" t="n"/>
      <c r="W400" s="197" t="n"/>
      <c r="X400" s="197" t="n"/>
      <c r="Y400" s="197" t="n"/>
    </row>
    <row r="401" ht="12.75" customHeight="1" s="198">
      <c r="A401" s="101" t="inlineStr">
        <is>
          <t>Iraq</t>
        </is>
      </c>
      <c r="B401" s="62">
        <f t="array" ref="B401">INDEX(Countries!$D$2:$D$255, MATCH(A401, Countries!$B$2:$B$255, 0))
</f>
        <v/>
      </c>
      <c r="C401" s="89" t="inlineStr">
        <is>
          <t>Seagrass</t>
        </is>
      </c>
      <c r="D401" s="70">
        <f t="array" ref="D401">if($C401="Mangrove", index('Mangrove protected area'!$A$5:$AG1000,match($A401,'Mangrove protected area'!$A$5:$A1000,0),match('Mangrove protected area'!$C$4,'Mangrove protected area'!$A$5:$AG$5,0)),if($C401="Seagrass",'Seagrass extent'!$D$4,if($C401="Salt marsh",'Salt marsh extent'!$D$4)))</f>
        <v/>
      </c>
      <c r="E401" s="101" t="n"/>
      <c r="F401" s="197" t="n"/>
      <c r="G401" s="197" t="n"/>
      <c r="H401" s="197" t="n"/>
      <c r="I401" s="197" t="n"/>
      <c r="J401" s="197" t="n"/>
      <c r="K401" s="197" t="n"/>
      <c r="L401" s="197" t="n"/>
      <c r="M401" s="197" t="n"/>
      <c r="N401" s="197" t="n"/>
      <c r="O401" s="197" t="n"/>
      <c r="P401" s="197" t="n"/>
      <c r="Q401" s="197" t="n"/>
      <c r="R401" s="197" t="n"/>
      <c r="S401" s="197" t="n"/>
      <c r="T401" s="197" t="n"/>
      <c r="U401" s="197" t="n"/>
      <c r="V401" s="197" t="n"/>
      <c r="W401" s="197" t="n"/>
      <c r="X401" s="197" t="n"/>
      <c r="Y401" s="197" t="n"/>
    </row>
    <row r="402" ht="12.75" customHeight="1" s="198">
      <c r="A402" s="101" t="inlineStr">
        <is>
          <t>Ireland</t>
        </is>
      </c>
      <c r="B402" s="62">
        <f t="array" ref="B402">INDEX(Countries!$D$2:$D$255, MATCH(A402, Countries!$B$2:$B$255, 0))
</f>
        <v/>
      </c>
      <c r="C402" s="89" t="inlineStr">
        <is>
          <t>Seagrass</t>
        </is>
      </c>
      <c r="D402" s="70">
        <f t="array" ref="D402">if($C402="Mangrove", index('Mangrove protected area'!$A$5:$AG1000,match($A402,'Mangrove protected area'!$A$5:$A1000,0),match('Mangrove protected area'!$C$4,'Mangrove protected area'!$A$5:$AG$5,0)),if($C402="Seagrass",'Seagrass extent'!$D$4,if($C402="Salt marsh",'Salt marsh extent'!$D$4)))</f>
        <v/>
      </c>
      <c r="E402" s="101" t="n"/>
      <c r="F402" s="197" t="n"/>
      <c r="G402" s="197" t="n"/>
      <c r="H402" s="197" t="n"/>
      <c r="I402" s="197" t="n"/>
      <c r="J402" s="197" t="n"/>
      <c r="K402" s="197" t="n"/>
      <c r="L402" s="197" t="n"/>
      <c r="M402" s="197" t="n"/>
      <c r="N402" s="197" t="n"/>
      <c r="O402" s="197" t="n"/>
      <c r="P402" s="197" t="n"/>
      <c r="Q402" s="197" t="n"/>
      <c r="R402" s="197" t="n"/>
      <c r="S402" s="197" t="n"/>
      <c r="T402" s="197" t="n"/>
      <c r="U402" s="197" t="n"/>
      <c r="V402" s="197" t="n"/>
      <c r="W402" s="197" t="n"/>
      <c r="X402" s="197" t="n"/>
      <c r="Y402" s="197" t="n"/>
    </row>
    <row r="403" ht="12.75" customHeight="1" s="198">
      <c r="A403" s="101" t="inlineStr">
        <is>
          <t>Isle of Man</t>
        </is>
      </c>
      <c r="B403" s="62">
        <f t="array" ref="B403">INDEX(Countries!$D$2:$D$255, MATCH(A403, Countries!$B$2:$B$255, 0))
</f>
        <v/>
      </c>
      <c r="C403" s="89" t="inlineStr">
        <is>
          <t>Seagrass</t>
        </is>
      </c>
      <c r="D403" s="70">
        <f t="array" ref="D403">if($C403="Mangrove", index('Mangrove protected area'!$A$5:$AG1000,match($A403,'Mangrove protected area'!$A$5:$A1000,0),match('Mangrove protected area'!$C$4,'Mangrove protected area'!$A$5:$AG$5,0)),if($C403="Seagrass",'Seagrass extent'!$D$4,if($C403="Salt marsh",'Salt marsh extent'!$D$4)))</f>
        <v/>
      </c>
      <c r="E403" s="101" t="n"/>
      <c r="F403" s="197" t="n"/>
      <c r="G403" s="197" t="n"/>
      <c r="H403" s="197" t="n"/>
      <c r="I403" s="197" t="n"/>
      <c r="J403" s="197" t="n"/>
      <c r="K403" s="197" t="n"/>
      <c r="L403" s="197" t="n"/>
      <c r="M403" s="197" t="n"/>
      <c r="N403" s="197" t="n"/>
      <c r="O403" s="197" t="n"/>
      <c r="P403" s="197" t="n"/>
      <c r="Q403" s="197" t="n"/>
      <c r="R403" s="197" t="n"/>
      <c r="S403" s="197" t="n"/>
      <c r="T403" s="197" t="n"/>
      <c r="U403" s="197" t="n"/>
      <c r="V403" s="197" t="n"/>
      <c r="W403" s="197" t="n"/>
      <c r="X403" s="197" t="n"/>
      <c r="Y403" s="197" t="n"/>
    </row>
    <row r="404" ht="12.75" customHeight="1" s="198">
      <c r="A404" s="101" t="inlineStr">
        <is>
          <t>Jersey</t>
        </is>
      </c>
      <c r="B404" s="62">
        <f t="array" ref="B404">INDEX(Countries!$D$2:$D$255, MATCH(A404, Countries!$B$2:$B$255, 0))
</f>
        <v/>
      </c>
      <c r="C404" s="89" t="inlineStr">
        <is>
          <t>Seagrass</t>
        </is>
      </c>
      <c r="D404" s="70">
        <f t="array" ref="D404">if($C404="Mangrove", index('Mangrove protected area'!$A$5:$AG1000,match($A404,'Mangrove protected area'!$A$5:$A1000,0),match('Mangrove protected area'!$C$4,'Mangrove protected area'!$A$5:$AG$5,0)),if($C404="Seagrass",'Seagrass extent'!$D$4,if($C404="Salt marsh",'Salt marsh extent'!$D$4)))</f>
        <v/>
      </c>
      <c r="E404" s="101" t="n"/>
      <c r="F404" s="197" t="n"/>
      <c r="G404" s="197" t="n"/>
      <c r="H404" s="197" t="n"/>
      <c r="I404" s="197" t="n"/>
      <c r="J404" s="197" t="n"/>
      <c r="K404" s="197" t="n"/>
      <c r="L404" s="197" t="n"/>
      <c r="M404" s="197" t="n"/>
      <c r="N404" s="197" t="n"/>
      <c r="O404" s="197" t="n"/>
      <c r="P404" s="197" t="n"/>
      <c r="Q404" s="197" t="n"/>
      <c r="R404" s="197" t="n"/>
      <c r="S404" s="197" t="n"/>
      <c r="T404" s="197" t="n"/>
      <c r="U404" s="197" t="n"/>
      <c r="V404" s="197" t="n"/>
      <c r="W404" s="197" t="n"/>
      <c r="X404" s="197" t="n"/>
      <c r="Y404" s="197" t="n"/>
    </row>
    <row r="405" ht="12.75" customHeight="1" s="198">
      <c r="A405" s="101" t="inlineStr">
        <is>
          <t>Kazakhstan</t>
        </is>
      </c>
      <c r="B405" s="62">
        <f t="array" ref="B405">INDEX(Countries!$D$2:$D$255, MATCH(A405, Countries!$B$2:$B$255, 0))
</f>
        <v/>
      </c>
      <c r="C405" s="89" t="inlineStr">
        <is>
          <t>Seagrass</t>
        </is>
      </c>
      <c r="D405" s="70">
        <f t="array" ref="D405">if($C405="Mangrove", index('Mangrove protected area'!$A$5:$AG1000,match($A405,'Mangrove protected area'!$A$5:$A1000,0),match('Mangrove protected area'!$C$4,'Mangrove protected area'!$A$5:$AG$5,0)),if($C405="Seagrass",'Seagrass extent'!$D$4,if($C405="Salt marsh",'Salt marsh extent'!$D$4)))</f>
        <v/>
      </c>
      <c r="E405" s="101" t="n"/>
      <c r="F405" s="197" t="n"/>
      <c r="G405" s="197" t="n"/>
      <c r="H405" s="197" t="n"/>
      <c r="I405" s="197" t="n"/>
      <c r="J405" s="197" t="n"/>
      <c r="K405" s="197" t="n"/>
      <c r="L405" s="197" t="n"/>
      <c r="M405" s="197" t="n"/>
      <c r="N405" s="197" t="n"/>
      <c r="O405" s="197" t="n"/>
      <c r="P405" s="197" t="n"/>
      <c r="Q405" s="197" t="n"/>
      <c r="R405" s="197" t="n"/>
      <c r="S405" s="197" t="n"/>
      <c r="T405" s="197" t="n"/>
      <c r="U405" s="197" t="n"/>
      <c r="V405" s="197" t="n"/>
      <c r="W405" s="197" t="n"/>
      <c r="X405" s="197" t="n"/>
      <c r="Y405" s="197" t="n"/>
    </row>
    <row r="406" ht="12.75" customHeight="1" s="198">
      <c r="A406" s="101" t="inlineStr">
        <is>
          <t>North Korea</t>
        </is>
      </c>
      <c r="B406" s="62">
        <f t="array" ref="B406">INDEX(Countries!$D$2:$D$255, MATCH(A406, Countries!$B$2:$B$255, 0))
</f>
        <v/>
      </c>
      <c r="C406" s="89" t="inlineStr">
        <is>
          <t>Seagrass</t>
        </is>
      </c>
      <c r="D406" s="70">
        <f t="array" ref="D406">if($C406="Mangrove", index('Mangrove protected area'!$A$5:$AG1000,match($A406,'Mangrove protected area'!$A$5:$A1000,0),match('Mangrove protected area'!$C$4,'Mangrove protected area'!$A$5:$AG$5,0)),if($C406="Seagrass",'Seagrass extent'!$D$4,if($C406="Salt marsh",'Salt marsh extent'!$D$4)))</f>
        <v/>
      </c>
      <c r="E406" s="101" t="n"/>
      <c r="F406" s="197" t="n"/>
      <c r="G406" s="197" t="n"/>
      <c r="H406" s="197" t="n"/>
      <c r="I406" s="197" t="n"/>
      <c r="J406" s="197" t="n"/>
      <c r="K406" s="197" t="n"/>
      <c r="L406" s="197" t="n"/>
      <c r="M406" s="197" t="n"/>
      <c r="N406" s="197" t="n"/>
      <c r="O406" s="197" t="n"/>
      <c r="P406" s="197" t="n"/>
      <c r="Q406" s="197" t="n"/>
      <c r="R406" s="197" t="n"/>
      <c r="S406" s="197" t="n"/>
      <c r="T406" s="197" t="n"/>
      <c r="U406" s="197" t="n"/>
      <c r="V406" s="197" t="n"/>
      <c r="W406" s="197" t="n"/>
      <c r="X406" s="197" t="n"/>
      <c r="Y406" s="197" t="n"/>
    </row>
    <row r="407" ht="12.75" customHeight="1" s="198">
      <c r="A407" s="101" t="inlineStr">
        <is>
          <t>South Korea</t>
        </is>
      </c>
      <c r="B407" s="62">
        <f t="array" ref="B407">INDEX(Countries!$D$2:$D$255, MATCH(A407, Countries!$B$2:$B$255, 0))
</f>
        <v/>
      </c>
      <c r="C407" s="89" t="inlineStr">
        <is>
          <t>Seagrass</t>
        </is>
      </c>
      <c r="D407" s="70">
        <f t="array" ref="D407">if($C407="Mangrove", index('Mangrove protected area'!$A$5:$AG1000,match($A407,'Mangrove protected area'!$A$5:$A1000,0),match('Mangrove protected area'!$C$4,'Mangrove protected area'!$A$5:$AG$5,0)),if($C407="Seagrass",'Seagrass extent'!$D$4,if($C407="Salt marsh",'Salt marsh extent'!$D$4)))</f>
        <v/>
      </c>
      <c r="E407" s="101" t="n"/>
      <c r="F407" s="197" t="n"/>
      <c r="G407" s="197" t="n"/>
      <c r="H407" s="197" t="n"/>
      <c r="I407" s="197" t="n"/>
      <c r="J407" s="197" t="n"/>
      <c r="K407" s="197" t="n"/>
      <c r="L407" s="197" t="n"/>
      <c r="M407" s="197" t="n"/>
      <c r="N407" s="197" t="n"/>
      <c r="O407" s="197" t="n"/>
      <c r="P407" s="197" t="n"/>
      <c r="Q407" s="197" t="n"/>
      <c r="R407" s="197" t="n"/>
      <c r="S407" s="197" t="n"/>
      <c r="T407" s="197" t="n"/>
      <c r="U407" s="197" t="n"/>
      <c r="V407" s="197" t="n"/>
      <c r="W407" s="197" t="n"/>
      <c r="X407" s="197" t="n"/>
      <c r="Y407" s="197" t="n"/>
    </row>
    <row r="408" ht="12.75" customHeight="1" s="198">
      <c r="A408" s="101" t="inlineStr">
        <is>
          <t>Latvia</t>
        </is>
      </c>
      <c r="B408" s="62">
        <f t="array" ref="B408">INDEX(Countries!$D$2:$D$255, MATCH(A408, Countries!$B$2:$B$255, 0))
</f>
        <v/>
      </c>
      <c r="C408" s="89" t="inlineStr">
        <is>
          <t>Seagrass</t>
        </is>
      </c>
      <c r="D408" s="70">
        <f t="array" ref="D408">if($C408="Mangrove", index('Mangrove protected area'!$A$5:$AG1000,match($A408,'Mangrove protected area'!$A$5:$A1000,0),match('Mangrove protected area'!$C$4,'Mangrove protected area'!$A$5:$AG$5,0)),if($C408="Seagrass",'Seagrass extent'!$D$4,if($C408="Salt marsh",'Salt marsh extent'!$D$4)))</f>
        <v/>
      </c>
      <c r="E408" s="101" t="n"/>
      <c r="F408" s="197" t="n"/>
      <c r="G408" s="197" t="n"/>
      <c r="H408" s="197" t="n"/>
      <c r="I408" s="197" t="n"/>
      <c r="J408" s="197" t="n"/>
      <c r="K408" s="197" t="n"/>
      <c r="L408" s="197" t="n"/>
      <c r="M408" s="197" t="n"/>
      <c r="N408" s="197" t="n"/>
      <c r="O408" s="197" t="n"/>
      <c r="P408" s="197" t="n"/>
      <c r="Q408" s="197" t="n"/>
      <c r="R408" s="197" t="n"/>
      <c r="S408" s="197" t="n"/>
      <c r="T408" s="197" t="n"/>
      <c r="U408" s="197" t="n"/>
      <c r="V408" s="197" t="n"/>
      <c r="W408" s="197" t="n"/>
      <c r="X408" s="197" t="n"/>
      <c r="Y408" s="197" t="n"/>
    </row>
    <row r="409" ht="12.75" customHeight="1" s="198">
      <c r="A409" s="101" t="inlineStr">
        <is>
          <t>Lebanon</t>
        </is>
      </c>
      <c r="B409" s="62">
        <f t="array" ref="B409">INDEX(Countries!$D$2:$D$255, MATCH(A409, Countries!$B$2:$B$255, 0))
</f>
        <v/>
      </c>
      <c r="C409" s="89" t="inlineStr">
        <is>
          <t>Seagrass</t>
        </is>
      </c>
      <c r="D409" s="70">
        <f t="array" ref="D409">if($C409="Mangrove", index('Mangrove protected area'!$A$5:$AG1000,match($A409,'Mangrove protected area'!$A$5:$A1000,0),match('Mangrove protected area'!$C$4,'Mangrove protected area'!$A$5:$AG$5,0)),if($C409="Seagrass",'Seagrass extent'!$D$4,if($C409="Salt marsh",'Salt marsh extent'!$D$4)))</f>
        <v/>
      </c>
      <c r="E409" s="101" t="n"/>
      <c r="F409" s="197" t="n"/>
      <c r="G409" s="197" t="n"/>
      <c r="H409" s="197" t="n"/>
      <c r="I409" s="197" t="n"/>
      <c r="J409" s="197" t="n"/>
      <c r="K409" s="197" t="n"/>
      <c r="L409" s="197" t="n"/>
      <c r="M409" s="197" t="n"/>
      <c r="N409" s="197" t="n"/>
      <c r="O409" s="197" t="n"/>
      <c r="P409" s="197" t="n"/>
      <c r="Q409" s="197" t="n"/>
      <c r="R409" s="197" t="n"/>
      <c r="S409" s="197" t="n"/>
      <c r="T409" s="197" t="n"/>
      <c r="U409" s="197" t="n"/>
      <c r="V409" s="197" t="n"/>
      <c r="W409" s="197" t="n"/>
      <c r="X409" s="197" t="n"/>
      <c r="Y409" s="197" t="n"/>
    </row>
    <row r="410" ht="12.75" customHeight="1" s="198">
      <c r="A410" s="101" t="inlineStr">
        <is>
          <t>Lithuania</t>
        </is>
      </c>
      <c r="B410" s="62">
        <f t="array" ref="B410">INDEX(Countries!$D$2:$D$255, MATCH(A410, Countries!$B$2:$B$255, 0))
</f>
        <v/>
      </c>
      <c r="C410" s="89" t="inlineStr">
        <is>
          <t>Seagrass</t>
        </is>
      </c>
      <c r="D410" s="70">
        <f t="array" ref="D410">if($C410="Mangrove", index('Mangrove protected area'!$A$5:$AG1000,match($A410,'Mangrove protected area'!$A$5:$A1000,0),match('Mangrove protected area'!$C$4,'Mangrove protected area'!$A$5:$AG$5,0)),if($C410="Seagrass",'Seagrass extent'!$D$4,if($C410="Salt marsh",'Salt marsh extent'!$D$4)))</f>
        <v/>
      </c>
      <c r="E410" s="101" t="n"/>
      <c r="F410" s="197" t="n"/>
      <c r="G410" s="197" t="n"/>
      <c r="H410" s="197" t="n"/>
      <c r="I410" s="197" t="n"/>
      <c r="J410" s="197" t="n"/>
      <c r="K410" s="197" t="n"/>
      <c r="L410" s="197" t="n"/>
      <c r="M410" s="197" t="n"/>
      <c r="N410" s="197" t="n"/>
      <c r="O410" s="197" t="n"/>
      <c r="P410" s="197" t="n"/>
      <c r="Q410" s="197" t="n"/>
      <c r="R410" s="197" t="n"/>
      <c r="S410" s="197" t="n"/>
      <c r="T410" s="197" t="n"/>
      <c r="U410" s="197" t="n"/>
      <c r="V410" s="197" t="n"/>
      <c r="W410" s="197" t="n"/>
      <c r="X410" s="197" t="n"/>
      <c r="Y410" s="197" t="n"/>
    </row>
    <row r="411" ht="12.75" customHeight="1" s="198">
      <c r="A411" s="101" t="inlineStr">
        <is>
          <t>Monaco</t>
        </is>
      </c>
      <c r="B411" s="62">
        <f t="array" ref="B411">INDEX(Countries!$D$2:$D$255, MATCH(A411, Countries!$B$2:$B$255, 0))
</f>
        <v/>
      </c>
      <c r="C411" s="89" t="inlineStr">
        <is>
          <t>Seagrass</t>
        </is>
      </c>
      <c r="D411" s="70">
        <f t="array" ref="D411">if($C411="Mangrove", index('Mangrove protected area'!$A$5:$AG1000,match($A411,'Mangrove protected area'!$A$5:$A1000,0),match('Mangrove protected area'!$C$4,'Mangrove protected area'!$A$5:$AG$5,0)),if($C411="Seagrass",'Seagrass extent'!$D$4,if($C411="Salt marsh",'Salt marsh extent'!$D$4)))</f>
        <v/>
      </c>
      <c r="E411" s="101" t="n"/>
      <c r="F411" s="197" t="n"/>
      <c r="G411" s="197" t="n"/>
      <c r="H411" s="197" t="n"/>
      <c r="I411" s="197" t="n"/>
      <c r="J411" s="197" t="n"/>
      <c r="K411" s="197" t="n"/>
      <c r="L411" s="197" t="n"/>
      <c r="M411" s="197" t="n"/>
      <c r="N411" s="197" t="n"/>
      <c r="O411" s="197" t="n"/>
      <c r="P411" s="197" t="n"/>
      <c r="Q411" s="197" t="n"/>
      <c r="R411" s="197" t="n"/>
      <c r="S411" s="197" t="n"/>
      <c r="T411" s="197" t="n"/>
      <c r="U411" s="197" t="n"/>
      <c r="V411" s="197" t="n"/>
      <c r="W411" s="197" t="n"/>
      <c r="X411" s="197" t="n"/>
      <c r="Y411" s="197" t="n"/>
    </row>
    <row r="412" ht="12.75" customHeight="1" s="198">
      <c r="A412" s="101" t="inlineStr">
        <is>
          <t>Montenegro</t>
        </is>
      </c>
      <c r="B412" s="62">
        <f t="array" ref="B412">INDEX(Countries!$D$2:$D$255, MATCH(A412, Countries!$B$2:$B$255, 0))
</f>
        <v/>
      </c>
      <c r="C412" s="89" t="inlineStr">
        <is>
          <t>Seagrass</t>
        </is>
      </c>
      <c r="D412" s="70">
        <f t="array" ref="D412">if($C412="Mangrove", index('Mangrove protected area'!$A$5:$AG1000,match($A412,'Mangrove protected area'!$A$5:$A1000,0),match('Mangrove protected area'!$C$4,'Mangrove protected area'!$A$5:$AG$5,0)),if($C412="Seagrass",'Seagrass extent'!$D$4,if($C412="Salt marsh",'Salt marsh extent'!$D$4)))</f>
        <v/>
      </c>
      <c r="E412" s="101" t="n"/>
      <c r="F412" s="197" t="n"/>
      <c r="G412" s="197" t="n"/>
      <c r="H412" s="197" t="n"/>
      <c r="I412" s="197" t="n"/>
      <c r="J412" s="197" t="n"/>
      <c r="K412" s="197" t="n"/>
      <c r="L412" s="197" t="n"/>
      <c r="M412" s="197" t="n"/>
      <c r="N412" s="197" t="n"/>
      <c r="O412" s="197" t="n"/>
      <c r="P412" s="197" t="n"/>
      <c r="Q412" s="197" t="n"/>
      <c r="R412" s="197" t="n"/>
      <c r="S412" s="197" t="n"/>
      <c r="T412" s="197" t="n"/>
      <c r="U412" s="197" t="n"/>
      <c r="V412" s="197" t="n"/>
      <c r="W412" s="197" t="n"/>
      <c r="X412" s="197" t="n"/>
      <c r="Y412" s="197" t="n"/>
    </row>
    <row r="413" ht="12.75" customHeight="1" s="198">
      <c r="A413" s="101" t="inlineStr">
        <is>
          <t>Morocco</t>
        </is>
      </c>
      <c r="B413" s="62">
        <f t="array" ref="B413">INDEX(Countries!$D$2:$D$255, MATCH(A413, Countries!$B$2:$B$255, 0))
</f>
        <v/>
      </c>
      <c r="C413" s="89" t="inlineStr">
        <is>
          <t>Seagrass</t>
        </is>
      </c>
      <c r="D413" s="70">
        <f t="array" ref="D413">if($C413="Mangrove", index('Mangrove protected area'!$A$5:$AG1000,match($A413,'Mangrove protected area'!$A$5:$A1000,0),match('Mangrove protected area'!$C$4,'Mangrove protected area'!$A$5:$AG$5,0)),if($C413="Seagrass",'Seagrass extent'!$D$4,if($C413="Salt marsh",'Salt marsh extent'!$D$4)))</f>
        <v/>
      </c>
      <c r="E413" s="101" t="n"/>
      <c r="F413" s="197" t="n"/>
      <c r="G413" s="197" t="n"/>
      <c r="H413" s="197" t="n"/>
      <c r="I413" s="197" t="n"/>
      <c r="J413" s="197" t="n"/>
      <c r="K413" s="197" t="n"/>
      <c r="L413" s="197" t="n"/>
      <c r="M413" s="197" t="n"/>
      <c r="N413" s="197" t="n"/>
      <c r="O413" s="197" t="n"/>
      <c r="P413" s="197" t="n"/>
      <c r="Q413" s="197" t="n"/>
      <c r="R413" s="197" t="n"/>
      <c r="S413" s="197" t="n"/>
      <c r="T413" s="197" t="n"/>
      <c r="U413" s="197" t="n"/>
      <c r="V413" s="197" t="n"/>
      <c r="W413" s="197" t="n"/>
      <c r="X413" s="197" t="n"/>
      <c r="Y413" s="197" t="n"/>
    </row>
    <row r="414" ht="12.75" customHeight="1" s="198">
      <c r="A414" s="101" t="inlineStr">
        <is>
          <t>Namibia</t>
        </is>
      </c>
      <c r="B414" s="62">
        <f t="array" ref="B414">INDEX(Countries!$D$2:$D$255, MATCH(A414, Countries!$B$2:$B$255, 0))
</f>
        <v/>
      </c>
      <c r="C414" s="89" t="inlineStr">
        <is>
          <t>Seagrass</t>
        </is>
      </c>
      <c r="D414" s="70">
        <f t="array" ref="D414">if($C414="Mangrove", index('Mangrove protected area'!$A$5:$AG1000,match($A414,'Mangrove protected area'!$A$5:$A1000,0),match('Mangrove protected area'!$C$4,'Mangrove protected area'!$A$5:$AG$5,0)),if($C414="Seagrass",'Seagrass extent'!$D$4,if($C414="Salt marsh",'Salt marsh extent'!$D$4)))</f>
        <v/>
      </c>
      <c r="E414" s="101" t="n"/>
      <c r="F414" s="197" t="n"/>
      <c r="G414" s="197" t="n"/>
      <c r="H414" s="197" t="n"/>
      <c r="I414" s="197" t="n"/>
      <c r="J414" s="197" t="n"/>
      <c r="K414" s="197" t="n"/>
      <c r="L414" s="197" t="n"/>
      <c r="M414" s="197" t="n"/>
      <c r="N414" s="197" t="n"/>
      <c r="O414" s="197" t="n"/>
      <c r="P414" s="197" t="n"/>
      <c r="Q414" s="197" t="n"/>
      <c r="R414" s="197" t="n"/>
      <c r="S414" s="197" t="n"/>
      <c r="T414" s="197" t="n"/>
      <c r="U414" s="197" t="n"/>
      <c r="V414" s="197" t="n"/>
      <c r="W414" s="197" t="n"/>
      <c r="X414" s="197" t="n"/>
      <c r="Y414" s="197" t="n"/>
    </row>
    <row r="415" ht="12.75" customHeight="1" s="198">
      <c r="A415" s="101" t="inlineStr">
        <is>
          <t>Nauru</t>
        </is>
      </c>
      <c r="B415" s="62">
        <f t="array" ref="B415">INDEX(Countries!$D$2:$D$255, MATCH(A415, Countries!$B$2:$B$255, 0))
</f>
        <v/>
      </c>
      <c r="C415" s="89" t="inlineStr">
        <is>
          <t>Seagrass</t>
        </is>
      </c>
      <c r="D415" s="70">
        <f t="array" ref="D415">if($C415="Mangrove", index('Mangrove protected area'!$A$5:$AG1000,match($A415,'Mangrove protected area'!$A$5:$A1000,0),match('Mangrove protected area'!$C$4,'Mangrove protected area'!$A$5:$AG$5,0)),if($C415="Seagrass",'Seagrass extent'!$D$4,if($C415="Salt marsh",'Salt marsh extent'!$D$4)))</f>
        <v/>
      </c>
      <c r="E415" s="101" t="n"/>
      <c r="F415" s="197" t="n"/>
      <c r="G415" s="197" t="n"/>
      <c r="H415" s="197" t="n"/>
      <c r="I415" s="197" t="n"/>
      <c r="J415" s="197" t="n"/>
      <c r="K415" s="197" t="n"/>
      <c r="L415" s="197" t="n"/>
      <c r="M415" s="197" t="n"/>
      <c r="N415" s="197" t="n"/>
      <c r="O415" s="197" t="n"/>
      <c r="P415" s="197" t="n"/>
      <c r="Q415" s="197" t="n"/>
      <c r="R415" s="197" t="n"/>
      <c r="S415" s="197" t="n"/>
      <c r="T415" s="197" t="n"/>
      <c r="U415" s="197" t="n"/>
      <c r="V415" s="197" t="n"/>
      <c r="W415" s="197" t="n"/>
      <c r="X415" s="197" t="n"/>
      <c r="Y415" s="197" t="n"/>
    </row>
    <row r="416" ht="12.75" customHeight="1" s="198">
      <c r="A416" s="101" t="inlineStr">
        <is>
          <t>Niue</t>
        </is>
      </c>
      <c r="B416" s="62">
        <f t="array" ref="B416">INDEX(Countries!$D$2:$D$255, MATCH(A416, Countries!$B$2:$B$255, 0))
</f>
        <v/>
      </c>
      <c r="C416" s="89" t="inlineStr">
        <is>
          <t>Seagrass</t>
        </is>
      </c>
      <c r="D416" s="70">
        <f t="array" ref="D416">if($C416="Mangrove", index('Mangrove protected area'!$A$5:$AG1000,match($A416,'Mangrove protected area'!$A$5:$A1000,0),match('Mangrove protected area'!$C$4,'Mangrove protected area'!$A$5:$AG$5,0)),if($C416="Seagrass",'Seagrass extent'!$D$4,if($C416="Salt marsh",'Salt marsh extent'!$D$4)))</f>
        <v/>
      </c>
      <c r="E416" s="101" t="n"/>
      <c r="F416" s="197" t="n"/>
      <c r="G416" s="197" t="n"/>
      <c r="H416" s="197" t="n"/>
      <c r="I416" s="197" t="n"/>
      <c r="J416" s="197" t="n"/>
      <c r="K416" s="197" t="n"/>
      <c r="L416" s="197" t="n"/>
      <c r="M416" s="197" t="n"/>
      <c r="N416" s="197" t="n"/>
      <c r="O416" s="197" t="n"/>
      <c r="P416" s="197" t="n"/>
      <c r="Q416" s="197" t="n"/>
      <c r="R416" s="197" t="n"/>
      <c r="S416" s="197" t="n"/>
      <c r="T416" s="197" t="n"/>
      <c r="U416" s="197" t="n"/>
      <c r="V416" s="197" t="n"/>
      <c r="W416" s="197" t="n"/>
      <c r="X416" s="197" t="n"/>
      <c r="Y416" s="197" t="n"/>
    </row>
    <row r="417" ht="12.75" customHeight="1" s="198">
      <c r="A417" s="101" t="inlineStr">
        <is>
          <t>Northern Mariana Islands</t>
        </is>
      </c>
      <c r="B417" s="62">
        <f t="array" ref="B417">INDEX(Countries!$D$2:$D$255, MATCH(A417, Countries!$B$2:$B$255, 0))
</f>
        <v/>
      </c>
      <c r="C417" s="89" t="inlineStr">
        <is>
          <t>Seagrass</t>
        </is>
      </c>
      <c r="D417" s="70">
        <f t="array" ref="D417">if($C417="Mangrove", index('Mangrove protected area'!$A$5:$AG1000,match($A417,'Mangrove protected area'!$A$5:$A1000,0),match('Mangrove protected area'!$C$4,'Mangrove protected area'!$A$5:$AG$5,0)),if($C417="Seagrass",'Seagrass extent'!$D$4,if($C417="Salt marsh",'Salt marsh extent'!$D$4)))</f>
        <v/>
      </c>
      <c r="E417" s="101" t="n"/>
      <c r="F417" s="197" t="n"/>
      <c r="G417" s="197" t="n"/>
      <c r="H417" s="197" t="n"/>
      <c r="I417" s="197" t="n"/>
      <c r="J417" s="197" t="n"/>
      <c r="K417" s="197" t="n"/>
      <c r="L417" s="197" t="n"/>
      <c r="M417" s="197" t="n"/>
      <c r="N417" s="197" t="n"/>
      <c r="O417" s="197" t="n"/>
      <c r="P417" s="197" t="n"/>
      <c r="Q417" s="197" t="n"/>
      <c r="R417" s="197" t="n"/>
      <c r="S417" s="197" t="n"/>
      <c r="T417" s="197" t="n"/>
      <c r="U417" s="197" t="n"/>
      <c r="V417" s="197" t="n"/>
      <c r="W417" s="197" t="n"/>
      <c r="X417" s="197" t="n"/>
      <c r="Y417" s="197" t="n"/>
    </row>
    <row r="418" ht="12.75" customHeight="1" s="198">
      <c r="A418" s="101" t="inlineStr">
        <is>
          <t>Pitcairn</t>
        </is>
      </c>
      <c r="B418" s="62">
        <f t="array" ref="B418">INDEX(Countries!$D$2:$D$255, MATCH(A418, Countries!$B$2:$B$255, 0))
</f>
        <v/>
      </c>
      <c r="C418" s="89" t="inlineStr">
        <is>
          <t>Seagrass</t>
        </is>
      </c>
      <c r="D418" s="70">
        <f t="array" ref="D418">if($C418="Mangrove", index('Mangrove protected area'!$A$5:$AG1000,match($A418,'Mangrove protected area'!$A$5:$A1000,0),match('Mangrove protected area'!$C$4,'Mangrove protected area'!$A$5:$AG$5,0)),if($C418="Seagrass",'Seagrass extent'!$D$4,if($C418="Salt marsh",'Salt marsh extent'!$D$4)))</f>
        <v/>
      </c>
      <c r="E418" s="101" t="n"/>
      <c r="F418" s="197" t="n"/>
      <c r="G418" s="197" t="n"/>
      <c r="H418" s="197" t="n"/>
      <c r="I418" s="197" t="n"/>
      <c r="J418" s="197" t="n"/>
      <c r="K418" s="197" t="n"/>
      <c r="L418" s="197" t="n"/>
      <c r="M418" s="197" t="n"/>
      <c r="N418" s="197" t="n"/>
      <c r="O418" s="197" t="n"/>
      <c r="P418" s="197" t="n"/>
      <c r="Q418" s="197" t="n"/>
      <c r="R418" s="197" t="n"/>
      <c r="S418" s="197" t="n"/>
      <c r="T418" s="197" t="n"/>
      <c r="U418" s="197" t="n"/>
      <c r="V418" s="197" t="n"/>
      <c r="W418" s="197" t="n"/>
      <c r="X418" s="197" t="n"/>
      <c r="Y418" s="197" t="n"/>
    </row>
    <row r="419" ht="12.75" customHeight="1" s="198">
      <c r="A419" s="101" t="inlineStr">
        <is>
          <t>Portugal</t>
        </is>
      </c>
      <c r="B419" s="62">
        <f t="array" ref="B419">INDEX(Countries!$D$2:$D$255, MATCH(A419, Countries!$B$2:$B$255, 0))
</f>
        <v/>
      </c>
      <c r="C419" s="89" t="inlineStr">
        <is>
          <t>Seagrass</t>
        </is>
      </c>
      <c r="D419" s="70">
        <f t="array" ref="D419">if($C419="Mangrove", index('Mangrove protected area'!$A$5:$AG1000,match($A419,'Mangrove protected area'!$A$5:$A1000,0),match('Mangrove protected area'!$C$4,'Mangrove protected area'!$A$5:$AG$5,0)),if($C419="Seagrass",'Seagrass extent'!$D$4,if($C419="Salt marsh",'Salt marsh extent'!$D$4)))</f>
        <v/>
      </c>
      <c r="E419" s="101" t="n"/>
      <c r="F419" s="197" t="n"/>
      <c r="G419" s="197" t="n"/>
      <c r="H419" s="197" t="n"/>
      <c r="I419" s="197" t="n"/>
      <c r="J419" s="197" t="n"/>
      <c r="K419" s="197" t="n"/>
      <c r="L419" s="197" t="n"/>
      <c r="M419" s="197" t="n"/>
      <c r="N419" s="197" t="n"/>
      <c r="O419" s="197" t="n"/>
      <c r="P419" s="197" t="n"/>
      <c r="Q419" s="197" t="n"/>
      <c r="R419" s="197" t="n"/>
      <c r="S419" s="197" t="n"/>
      <c r="T419" s="197" t="n"/>
      <c r="U419" s="197" t="n"/>
      <c r="V419" s="197" t="n"/>
      <c r="W419" s="197" t="n"/>
      <c r="X419" s="197" t="n"/>
      <c r="Y419" s="197" t="n"/>
    </row>
    <row r="420" ht="12.75" customHeight="1" s="198">
      <c r="A420" s="101" t="inlineStr">
        <is>
          <t>Réunion</t>
        </is>
      </c>
      <c r="B420" s="62">
        <f t="array" ref="B420">INDEX(Countries!$D$2:$D$255, MATCH(A420, Countries!$B$2:$B$255, 0))
</f>
        <v/>
      </c>
      <c r="C420" s="89" t="inlineStr">
        <is>
          <t>Seagrass</t>
        </is>
      </c>
      <c r="D420" s="70">
        <f t="array" ref="D420">if($C420="Mangrove", index('Mangrove protected area'!$A$5:$AG1000,match($A420,'Mangrove protected area'!$A$5:$A1000,0),match('Mangrove protected area'!$C$4,'Mangrove protected area'!$A$5:$AG$5,0)),if($C420="Seagrass",'Seagrass extent'!$D$4,if($C420="Salt marsh",'Salt marsh extent'!$D$4)))</f>
        <v/>
      </c>
      <c r="E420" s="101" t="n"/>
      <c r="F420" s="197" t="n"/>
      <c r="G420" s="197" t="n"/>
      <c r="H420" s="197" t="n"/>
      <c r="I420" s="197" t="n"/>
      <c r="J420" s="197" t="n"/>
      <c r="K420" s="197" t="n"/>
      <c r="L420" s="197" t="n"/>
      <c r="M420" s="197" t="n"/>
      <c r="N420" s="197" t="n"/>
      <c r="O420" s="197" t="n"/>
      <c r="P420" s="197" t="n"/>
      <c r="Q420" s="197" t="n"/>
      <c r="R420" s="197" t="n"/>
      <c r="S420" s="197" t="n"/>
      <c r="T420" s="197" t="n"/>
      <c r="U420" s="197" t="n"/>
      <c r="V420" s="197" t="n"/>
      <c r="W420" s="197" t="n"/>
      <c r="X420" s="197" t="n"/>
      <c r="Y420" s="197" t="n"/>
    </row>
    <row r="421" ht="12.75" customHeight="1" s="198">
      <c r="A421" s="101" t="inlineStr">
        <is>
          <t>Romania</t>
        </is>
      </c>
      <c r="B421" s="62">
        <f t="array" ref="B421">INDEX(Countries!$D$2:$D$255, MATCH(A421, Countries!$B$2:$B$255, 0))
</f>
        <v/>
      </c>
      <c r="C421" s="89" t="inlineStr">
        <is>
          <t>Seagrass</t>
        </is>
      </c>
      <c r="D421" s="70">
        <f t="array" ref="D421">if($C421="Mangrove", index('Mangrove protected area'!$A$5:$AG1000,match($A421,'Mangrove protected area'!$A$5:$A1000,0),match('Mangrove protected area'!$C$4,'Mangrove protected area'!$A$5:$AG$5,0)),if($C421="Seagrass",'Seagrass extent'!$D$4,if($C421="Salt marsh",'Salt marsh extent'!$D$4)))</f>
        <v/>
      </c>
      <c r="E421" s="101" t="n"/>
      <c r="F421" s="197" t="n"/>
      <c r="G421" s="197" t="n"/>
      <c r="H421" s="197" t="n"/>
      <c r="I421" s="197" t="n"/>
      <c r="J421" s="197" t="n"/>
      <c r="K421" s="197" t="n"/>
      <c r="L421" s="197" t="n"/>
      <c r="M421" s="197" t="n"/>
      <c r="N421" s="197" t="n"/>
      <c r="O421" s="197" t="n"/>
      <c r="P421" s="197" t="n"/>
      <c r="Q421" s="197" t="n"/>
      <c r="R421" s="197" t="n"/>
      <c r="S421" s="197" t="n"/>
      <c r="T421" s="197" t="n"/>
      <c r="U421" s="197" t="n"/>
      <c r="V421" s="197" t="n"/>
      <c r="W421" s="197" t="n"/>
      <c r="X421" s="197" t="n"/>
      <c r="Y421" s="197" t="n"/>
    </row>
    <row r="422" ht="12.75" customHeight="1" s="198">
      <c r="A422" s="101" t="inlineStr">
        <is>
          <t>Saint Helena</t>
        </is>
      </c>
      <c r="B422" s="62">
        <f t="array" ref="B422">INDEX(Countries!$D$2:$D$255, MATCH(A422, Countries!$B$2:$B$255, 0))
</f>
        <v/>
      </c>
      <c r="C422" s="89" t="inlineStr">
        <is>
          <t>Seagrass</t>
        </is>
      </c>
      <c r="D422" s="70">
        <f t="array" ref="D422">if($C422="Mangrove", index('Mangrove protected area'!$A$5:$AG1000,match($A422,'Mangrove protected area'!$A$5:$A1000,0),match('Mangrove protected area'!$C$4,'Mangrove protected area'!$A$5:$AG$5,0)),if($C422="Seagrass",'Seagrass extent'!$D$4,if($C422="Salt marsh",'Salt marsh extent'!$D$4)))</f>
        <v/>
      </c>
      <c r="E422" s="101" t="n"/>
      <c r="F422" s="197" t="n"/>
      <c r="G422" s="197" t="n"/>
      <c r="H422" s="197" t="n"/>
      <c r="I422" s="197" t="n"/>
      <c r="J422" s="197" t="n"/>
      <c r="K422" s="197" t="n"/>
      <c r="L422" s="197" t="n"/>
      <c r="M422" s="197" t="n"/>
      <c r="N422" s="197" t="n"/>
      <c r="O422" s="197" t="n"/>
      <c r="P422" s="197" t="n"/>
      <c r="Q422" s="197" t="n"/>
      <c r="R422" s="197" t="n"/>
      <c r="S422" s="197" t="n"/>
      <c r="T422" s="197" t="n"/>
      <c r="U422" s="197" t="n"/>
      <c r="V422" s="197" t="n"/>
      <c r="W422" s="197" t="n"/>
      <c r="X422" s="197" t="n"/>
      <c r="Y422" s="197" t="n"/>
    </row>
    <row r="423" ht="12.75" customHeight="1" s="198">
      <c r="A423" s="101" t="inlineStr">
        <is>
          <t>Saint Pierre and Miquelon</t>
        </is>
      </c>
      <c r="B423" s="62">
        <f t="array" ref="B423">INDEX(Countries!$D$2:$D$255, MATCH(A423, Countries!$B$2:$B$255, 0))
</f>
        <v/>
      </c>
      <c r="C423" s="89" t="inlineStr">
        <is>
          <t>Seagrass</t>
        </is>
      </c>
      <c r="D423" s="70">
        <f t="array" ref="D423">if($C423="Mangrove", index('Mangrove protected area'!$A$5:$AG1000,match($A423,'Mangrove protected area'!$A$5:$A1000,0),match('Mangrove protected area'!$C$4,'Mangrove protected area'!$A$5:$AG$5,0)),if($C423="Seagrass",'Seagrass extent'!$D$4,if($C423="Salt marsh",'Salt marsh extent'!$D$4)))</f>
        <v/>
      </c>
      <c r="E423" s="101" t="n"/>
      <c r="F423" s="197" t="n"/>
      <c r="G423" s="197" t="n"/>
      <c r="H423" s="197" t="n"/>
      <c r="I423" s="197" t="n"/>
      <c r="J423" s="197" t="n"/>
      <c r="K423" s="197" t="n"/>
      <c r="L423" s="197" t="n"/>
      <c r="M423" s="197" t="n"/>
      <c r="N423" s="197" t="n"/>
      <c r="O423" s="197" t="n"/>
      <c r="P423" s="197" t="n"/>
      <c r="Q423" s="197" t="n"/>
      <c r="R423" s="197" t="n"/>
      <c r="S423" s="197" t="n"/>
      <c r="T423" s="197" t="n"/>
      <c r="U423" s="197" t="n"/>
      <c r="V423" s="197" t="n"/>
      <c r="W423" s="197" t="n"/>
      <c r="X423" s="197" t="n"/>
      <c r="Y423" s="197" t="n"/>
    </row>
    <row r="424" ht="12.75" customHeight="1" s="198">
      <c r="A424" s="101" t="inlineStr">
        <is>
          <t>Syrian Arab Republic</t>
        </is>
      </c>
      <c r="B424" s="62">
        <f t="array" ref="B424">INDEX(Countries!$D$2:$D$255, MATCH(A424, Countries!$B$2:$B$255, 0))
</f>
        <v/>
      </c>
      <c r="C424" s="89" t="inlineStr">
        <is>
          <t>Seagrass</t>
        </is>
      </c>
      <c r="D424" s="70">
        <f t="array" ref="D424">if($C424="Mangrove", index('Mangrove protected area'!$A$5:$AG1000,match($A424,'Mangrove protected area'!$A$5:$A1000,0),match('Mangrove protected area'!$C$4,'Mangrove protected area'!$A$5:$AG$5,0)),if($C424="Seagrass",'Seagrass extent'!$D$4,if($C424="Salt marsh",'Salt marsh extent'!$D$4)))</f>
        <v/>
      </c>
      <c r="E424" s="101" t="n"/>
      <c r="F424" s="197" t="n"/>
      <c r="G424" s="197" t="n"/>
      <c r="H424" s="197" t="n"/>
      <c r="I424" s="197" t="n"/>
      <c r="J424" s="197" t="n"/>
      <c r="K424" s="197" t="n"/>
      <c r="L424" s="197" t="n"/>
      <c r="M424" s="197" t="n"/>
      <c r="N424" s="197" t="n"/>
      <c r="O424" s="197" t="n"/>
      <c r="P424" s="197" t="n"/>
      <c r="Q424" s="197" t="n"/>
      <c r="R424" s="197" t="n"/>
      <c r="S424" s="197" t="n"/>
      <c r="T424" s="197" t="n"/>
      <c r="U424" s="197" t="n"/>
      <c r="V424" s="197" t="n"/>
      <c r="W424" s="197" t="n"/>
      <c r="X424" s="197" t="n"/>
      <c r="Y424" s="197" t="n"/>
    </row>
    <row r="425" ht="12.75" customHeight="1" s="198">
      <c r="A425" s="101" t="inlineStr">
        <is>
          <t>Tokelau</t>
        </is>
      </c>
      <c r="B425" s="62">
        <f t="array" ref="B425">INDEX(Countries!$D$2:$D$255, MATCH(A425, Countries!$B$2:$B$255, 0))
</f>
        <v/>
      </c>
      <c r="C425" s="89" t="inlineStr">
        <is>
          <t>Seagrass</t>
        </is>
      </c>
      <c r="D425" s="70">
        <f t="array" ref="D425">if($C425="Mangrove", index('Mangrove protected area'!$A$5:$AG1000,match($A425,'Mangrove protected area'!$A$5:$A1000,0),match('Mangrove protected area'!$C$4,'Mangrove protected area'!$A$5:$AG$5,0)),if($C425="Seagrass",'Seagrass extent'!$D$4,if($C425="Salt marsh",'Salt marsh extent'!$D$4)))</f>
        <v/>
      </c>
      <c r="E425" s="101" t="n"/>
      <c r="F425" s="197" t="n"/>
      <c r="G425" s="197" t="n"/>
      <c r="H425" s="197" t="n"/>
      <c r="I425" s="197" t="n"/>
      <c r="J425" s="197" t="n"/>
      <c r="K425" s="197" t="n"/>
      <c r="L425" s="197" t="n"/>
      <c r="M425" s="197" t="n"/>
      <c r="N425" s="197" t="n"/>
      <c r="O425" s="197" t="n"/>
      <c r="P425" s="197" t="n"/>
      <c r="Q425" s="197" t="n"/>
      <c r="R425" s="197" t="n"/>
      <c r="S425" s="197" t="n"/>
      <c r="T425" s="197" t="n"/>
      <c r="U425" s="197" t="n"/>
      <c r="V425" s="197" t="n"/>
      <c r="W425" s="197" t="n"/>
      <c r="X425" s="197" t="n"/>
      <c r="Y425" s="197" t="n"/>
    </row>
    <row r="426" ht="12.75" customHeight="1" s="198">
      <c r="A426" s="101" t="inlineStr">
        <is>
          <t>Turkmenistan</t>
        </is>
      </c>
      <c r="B426" s="62">
        <f t="array" ref="B426">INDEX(Countries!$D$2:$D$255, MATCH(A426, Countries!$B$2:$B$255, 0))
</f>
        <v/>
      </c>
      <c r="C426" s="89" t="inlineStr">
        <is>
          <t>Seagrass</t>
        </is>
      </c>
      <c r="D426" s="70">
        <f t="array" ref="D426">if($C426="Mangrove", index('Mangrove protected area'!$A$5:$AG1000,match($A426,'Mangrove protected area'!$A$5:$A1000,0),match('Mangrove protected area'!$C$4,'Mangrove protected area'!$A$5:$AG$5,0)),if($C426="Seagrass",'Seagrass extent'!$D$4,if($C426="Salt marsh",'Salt marsh extent'!$D$4)))</f>
        <v/>
      </c>
      <c r="E426" s="101" t="n"/>
      <c r="F426" s="197" t="n"/>
      <c r="G426" s="197" t="n"/>
      <c r="H426" s="197" t="n"/>
      <c r="I426" s="197" t="n"/>
      <c r="J426" s="197" t="n"/>
      <c r="K426" s="197" t="n"/>
      <c r="L426" s="197" t="n"/>
      <c r="M426" s="197" t="n"/>
      <c r="N426" s="197" t="n"/>
      <c r="O426" s="197" t="n"/>
      <c r="P426" s="197" t="n"/>
      <c r="Q426" s="197" t="n"/>
      <c r="R426" s="197" t="n"/>
      <c r="S426" s="197" t="n"/>
      <c r="T426" s="197" t="n"/>
      <c r="U426" s="197" t="n"/>
      <c r="V426" s="197" t="n"/>
      <c r="W426" s="197" t="n"/>
      <c r="X426" s="197" t="n"/>
      <c r="Y426" s="197" t="n"/>
    </row>
    <row r="427" ht="12.75" customHeight="1" s="198">
      <c r="A427" s="101" t="inlineStr">
        <is>
          <t>Uruguay</t>
        </is>
      </c>
      <c r="B427" s="62">
        <f t="array" ref="B427">INDEX(Countries!$D$2:$D$255, MATCH(A427, Countries!$B$2:$B$255, 0))
</f>
        <v/>
      </c>
      <c r="C427" s="89" t="inlineStr">
        <is>
          <t>Seagrass</t>
        </is>
      </c>
      <c r="D427" s="70">
        <f t="array" ref="D427">if($C427="Mangrove", index('Mangrove protected area'!$A$5:$AG1000,match($A427,'Mangrove protected area'!$A$5:$A1000,0),match('Mangrove protected area'!$C$4,'Mangrove protected area'!$A$5:$AG$5,0)),if($C427="Seagrass",'Seagrass extent'!$D$4,if($C427="Salt marsh",'Salt marsh extent'!$D$4)))</f>
        <v/>
      </c>
      <c r="E427" s="101" t="n"/>
      <c r="F427" s="197" t="n"/>
      <c r="G427" s="197" t="n"/>
      <c r="H427" s="197" t="n"/>
      <c r="I427" s="197" t="n"/>
      <c r="J427" s="197" t="n"/>
      <c r="K427" s="197" t="n"/>
      <c r="L427" s="197" t="n"/>
      <c r="M427" s="197" t="n"/>
      <c r="N427" s="197" t="n"/>
      <c r="O427" s="197" t="n"/>
      <c r="P427" s="197" t="n"/>
      <c r="Q427" s="197" t="n"/>
      <c r="R427" s="197" t="n"/>
      <c r="S427" s="197" t="n"/>
      <c r="T427" s="197" t="n"/>
      <c r="U427" s="197" t="n"/>
      <c r="V427" s="197" t="n"/>
      <c r="W427" s="197" t="n"/>
      <c r="X427" s="197" t="n"/>
      <c r="Y427" s="197" t="n"/>
    </row>
    <row r="428" ht="12.75" customHeight="1" s="198">
      <c r="A428" s="101" t="inlineStr">
        <is>
          <t>Western Sahara</t>
        </is>
      </c>
      <c r="B428" s="62">
        <f t="array" ref="B428">INDEX(Countries!$D$2:$D$255, MATCH(A428, Countries!$B$2:$B$255, 0))
</f>
        <v/>
      </c>
      <c r="C428" s="89" t="inlineStr">
        <is>
          <t>Seagrass</t>
        </is>
      </c>
      <c r="D428" s="70">
        <f t="array" ref="D428">if($C428="Mangrove", index('Mangrove protected area'!$A$5:$AG1000,match($A428,'Mangrove protected area'!$A$5:$A1000,0),match('Mangrove protected area'!$C$4,'Mangrove protected area'!$A$5:$AG$5,0)),if($C428="Seagrass",'Seagrass extent'!$D$4,if($C428="Salt marsh",'Salt marsh extent'!$D$4)))</f>
        <v/>
      </c>
      <c r="E428" s="101" t="n"/>
      <c r="F428" s="197" t="n"/>
      <c r="G428" s="197" t="n"/>
      <c r="H428" s="197" t="n"/>
      <c r="I428" s="197" t="n"/>
      <c r="J428" s="197" t="n"/>
      <c r="K428" s="197" t="n"/>
      <c r="L428" s="197" t="n"/>
      <c r="M428" s="197" t="n"/>
      <c r="N428" s="197" t="n"/>
      <c r="O428" s="197" t="n"/>
      <c r="P428" s="197" t="n"/>
      <c r="Q428" s="197" t="n"/>
      <c r="R428" s="197" t="n"/>
      <c r="S428" s="197" t="n"/>
      <c r="T428" s="197" t="n"/>
      <c r="U428" s="197" t="n"/>
      <c r="V428" s="197" t="n"/>
      <c r="W428" s="197" t="n"/>
      <c r="X428" s="197" t="n"/>
      <c r="Y428" s="197" t="n"/>
    </row>
    <row r="429" ht="12.75" customHeight="1" s="198">
      <c r="A429" s="101" t="inlineStr">
        <is>
          <t>Afghanistan</t>
        </is>
      </c>
      <c r="B429" s="62">
        <f t="array" ref="B429">INDEX(Countries!$D$2:$D$255, MATCH(A429, Countries!$B$2:$B$255, 0))
</f>
        <v/>
      </c>
      <c r="C429" s="89" t="inlineStr">
        <is>
          <t>Seagrass</t>
        </is>
      </c>
      <c r="D429" s="70">
        <f t="array" ref="D429">if($C429="Mangrove", index('Mangrove protected area'!$A$5:$AG1000,match($A429,'Mangrove protected area'!$A$5:$A1000,0),match('Mangrove protected area'!$C$4,'Mangrove protected area'!$A$5:$AG$5,0)),if($C429="Seagrass",'Seagrass extent'!$D$4,if($C429="Salt marsh",'Salt marsh extent'!$D$4)))</f>
        <v/>
      </c>
      <c r="E429" s="101" t="n"/>
      <c r="F429" s="197" t="n"/>
      <c r="G429" s="197" t="n"/>
      <c r="H429" s="197" t="n"/>
      <c r="I429" s="197" t="n"/>
      <c r="J429" s="197" t="n"/>
      <c r="K429" s="197" t="n"/>
      <c r="L429" s="197" t="n"/>
      <c r="M429" s="197" t="n"/>
      <c r="N429" s="197" t="n"/>
      <c r="O429" s="197" t="n"/>
      <c r="P429" s="197" t="n"/>
      <c r="Q429" s="197" t="n"/>
      <c r="R429" s="197" t="n"/>
      <c r="S429" s="197" t="n"/>
      <c r="T429" s="197" t="n"/>
      <c r="U429" s="197" t="n"/>
      <c r="V429" s="197" t="n"/>
      <c r="W429" s="197" t="n"/>
      <c r="X429" s="197" t="n"/>
      <c r="Y429" s="197" t="n"/>
    </row>
    <row r="430" ht="12.75" customHeight="1" s="198">
      <c r="A430" s="101" t="inlineStr">
        <is>
          <t>Armenia</t>
        </is>
      </c>
      <c r="B430" s="62">
        <f t="array" ref="B430">INDEX(Countries!$D$2:$D$255, MATCH(A430, Countries!$B$2:$B$255, 0))
</f>
        <v/>
      </c>
      <c r="C430" s="89" t="inlineStr">
        <is>
          <t>Seagrass</t>
        </is>
      </c>
      <c r="D430" s="70">
        <f t="array" ref="D430">if($C430="Mangrove", index('Mangrove protected area'!$A$5:$AG1000,match($A430,'Mangrove protected area'!$A$5:$A1000,0),match('Mangrove protected area'!$C$4,'Mangrove protected area'!$A$5:$AG$5,0)),if($C430="Seagrass",'Seagrass extent'!$D$4,if($C430="Salt marsh",'Salt marsh extent'!$D$4)))</f>
        <v/>
      </c>
      <c r="E430" s="101" t="n"/>
      <c r="F430" s="197" t="n"/>
      <c r="G430" s="197" t="n"/>
      <c r="H430" s="197" t="n"/>
      <c r="I430" s="197" t="n"/>
      <c r="J430" s="197" t="n"/>
      <c r="K430" s="197" t="n"/>
      <c r="L430" s="197" t="n"/>
      <c r="M430" s="197" t="n"/>
      <c r="N430" s="197" t="n"/>
      <c r="O430" s="197" t="n"/>
      <c r="P430" s="197" t="n"/>
      <c r="Q430" s="197" t="n"/>
      <c r="R430" s="197" t="n"/>
      <c r="S430" s="197" t="n"/>
      <c r="T430" s="197" t="n"/>
      <c r="U430" s="197" t="n"/>
      <c r="V430" s="197" t="n"/>
      <c r="W430" s="197" t="n"/>
      <c r="X430" s="197" t="n"/>
      <c r="Y430" s="197" t="n"/>
    </row>
    <row r="431" ht="12.75" customHeight="1" s="198">
      <c r="A431" s="101" t="inlineStr">
        <is>
          <t>Austria</t>
        </is>
      </c>
      <c r="B431" s="62">
        <f t="array" ref="B431">INDEX(Countries!$D$2:$D$255, MATCH(A431, Countries!$B$2:$B$255, 0))
</f>
        <v/>
      </c>
      <c r="C431" s="89" t="inlineStr">
        <is>
          <t>Seagrass</t>
        </is>
      </c>
      <c r="D431" s="70">
        <f t="array" ref="D431">if($C431="Mangrove", index('Mangrove protected area'!$A$5:$AG1000,match($A431,'Mangrove protected area'!$A$5:$A1000,0),match('Mangrove protected area'!$C$4,'Mangrove protected area'!$A$5:$AG$5,0)),if($C431="Seagrass",'Seagrass extent'!$D$4,if($C431="Salt marsh",'Salt marsh extent'!$D$4)))</f>
        <v/>
      </c>
      <c r="E431" s="101" t="n"/>
      <c r="F431" s="197" t="n"/>
      <c r="G431" s="197" t="n"/>
      <c r="H431" s="197" t="n"/>
      <c r="I431" s="197" t="n"/>
      <c r="J431" s="197" t="n"/>
      <c r="K431" s="197" t="n"/>
      <c r="L431" s="197" t="n"/>
      <c r="M431" s="197" t="n"/>
      <c r="N431" s="197" t="n"/>
      <c r="O431" s="197" t="n"/>
      <c r="P431" s="197" t="n"/>
      <c r="Q431" s="197" t="n"/>
      <c r="R431" s="197" t="n"/>
      <c r="S431" s="197" t="n"/>
      <c r="T431" s="197" t="n"/>
      <c r="U431" s="197" t="n"/>
      <c r="V431" s="197" t="n"/>
      <c r="W431" s="197" t="n"/>
      <c r="X431" s="197" t="n"/>
      <c r="Y431" s="197" t="n"/>
    </row>
    <row r="432" ht="12.75" customHeight="1" s="198">
      <c r="A432" s="101" t="inlineStr">
        <is>
          <t>Burundi</t>
        </is>
      </c>
      <c r="B432" s="62">
        <f t="array" ref="B432">INDEX(Countries!$D$2:$D$255, MATCH(A432, Countries!$B$2:$B$255, 0))
</f>
        <v/>
      </c>
      <c r="C432" s="89" t="inlineStr">
        <is>
          <t>Seagrass</t>
        </is>
      </c>
      <c r="D432" s="70">
        <f t="array" ref="D432">if($C432="Mangrove", index('Mangrove protected area'!$A$5:$AG1000,match($A432,'Mangrove protected area'!$A$5:$A1000,0),match('Mangrove protected area'!$C$4,'Mangrove protected area'!$A$5:$AG$5,0)),if($C432="Seagrass",'Seagrass extent'!$D$4,if($C432="Salt marsh",'Salt marsh extent'!$D$4)))</f>
        <v/>
      </c>
      <c r="E432" s="101" t="n"/>
      <c r="F432" s="197" t="n"/>
      <c r="G432" s="197" t="n"/>
      <c r="H432" s="197" t="n"/>
      <c r="I432" s="197" t="n"/>
      <c r="J432" s="197" t="n"/>
      <c r="K432" s="197" t="n"/>
      <c r="L432" s="197" t="n"/>
      <c r="M432" s="197" t="n"/>
      <c r="N432" s="197" t="n"/>
      <c r="O432" s="197" t="n"/>
      <c r="P432" s="197" t="n"/>
      <c r="Q432" s="197" t="n"/>
      <c r="R432" s="197" t="n"/>
      <c r="S432" s="197" t="n"/>
      <c r="T432" s="197" t="n"/>
      <c r="U432" s="197" t="n"/>
      <c r="V432" s="197" t="n"/>
      <c r="W432" s="197" t="n"/>
      <c r="X432" s="197" t="n"/>
      <c r="Y432" s="197" t="n"/>
    </row>
    <row r="433" ht="12.75" customHeight="1" s="198">
      <c r="A433" s="101" t="inlineStr">
        <is>
          <t>Burkina Faso</t>
        </is>
      </c>
      <c r="B433" s="62">
        <f t="array" ref="B433">INDEX(Countries!$D$2:$D$255, MATCH(A433, Countries!$B$2:$B$255, 0))
</f>
        <v/>
      </c>
      <c r="C433" s="89" t="inlineStr">
        <is>
          <t>Seagrass</t>
        </is>
      </c>
      <c r="D433" s="70">
        <f t="array" ref="D433">if($C433="Mangrove", index('Mangrove protected area'!$A$5:$AG1000,match($A433,'Mangrove protected area'!$A$5:$A1000,0),match('Mangrove protected area'!$C$4,'Mangrove protected area'!$A$5:$AG$5,0)),if($C433="Seagrass",'Seagrass extent'!$D$4,if($C433="Salt marsh",'Salt marsh extent'!$D$4)))</f>
        <v/>
      </c>
      <c r="E433" s="101" t="n"/>
      <c r="F433" s="197" t="n"/>
      <c r="G433" s="197" t="n"/>
      <c r="H433" s="197" t="n"/>
      <c r="I433" s="197" t="n"/>
      <c r="J433" s="197" t="n"/>
      <c r="K433" s="197" t="n"/>
      <c r="L433" s="197" t="n"/>
      <c r="M433" s="197" t="n"/>
      <c r="N433" s="197" t="n"/>
      <c r="O433" s="197" t="n"/>
      <c r="P433" s="197" t="n"/>
      <c r="Q433" s="197" t="n"/>
      <c r="R433" s="197" t="n"/>
      <c r="S433" s="197" t="n"/>
      <c r="T433" s="197" t="n"/>
      <c r="U433" s="197" t="n"/>
      <c r="V433" s="197" t="n"/>
      <c r="W433" s="197" t="n"/>
      <c r="X433" s="197" t="n"/>
      <c r="Y433" s="197" t="n"/>
    </row>
    <row r="434" ht="12.75" customHeight="1" s="198">
      <c r="A434" s="101" t="inlineStr">
        <is>
          <t>Belarus</t>
        </is>
      </c>
      <c r="B434" s="62">
        <f t="array" ref="B434">INDEX(Countries!$D$2:$D$255, MATCH(A434, Countries!$B$2:$B$255, 0))
</f>
        <v/>
      </c>
      <c r="C434" s="89" t="inlineStr">
        <is>
          <t>Seagrass</t>
        </is>
      </c>
      <c r="D434" s="70">
        <f t="array" ref="D434">if($C434="Mangrove", index('Mangrove protected area'!$A$5:$AG1000,match($A434,'Mangrove protected area'!$A$5:$A1000,0),match('Mangrove protected area'!$C$4,'Mangrove protected area'!$A$5:$AG$5,0)),if($C434="Seagrass",'Seagrass extent'!$D$4,if($C434="Salt marsh",'Salt marsh extent'!$D$4)))</f>
        <v/>
      </c>
      <c r="E434" s="101" t="n"/>
      <c r="F434" s="197" t="n"/>
      <c r="G434" s="197" t="n"/>
      <c r="H434" s="197" t="n"/>
      <c r="I434" s="197" t="n"/>
      <c r="J434" s="197" t="n"/>
      <c r="K434" s="197" t="n"/>
      <c r="L434" s="197" t="n"/>
      <c r="M434" s="197" t="n"/>
      <c r="N434" s="197" t="n"/>
      <c r="O434" s="197" t="n"/>
      <c r="P434" s="197" t="n"/>
      <c r="Q434" s="197" t="n"/>
      <c r="R434" s="197" t="n"/>
      <c r="S434" s="197" t="n"/>
      <c r="T434" s="197" t="n"/>
      <c r="U434" s="197" t="n"/>
      <c r="V434" s="197" t="n"/>
      <c r="W434" s="197" t="n"/>
      <c r="X434" s="197" t="n"/>
      <c r="Y434" s="197" t="n"/>
    </row>
    <row r="435" ht="15.75" customHeight="1" s="198">
      <c r="A435" s="101" t="inlineStr">
        <is>
          <t>Bolivia (Plurinational State of)</t>
        </is>
      </c>
      <c r="B435" s="62">
        <f t="array" ref="B435">INDEX(Countries!$D$2:$D$255, MATCH(A435, Countries!$B$2:$B$255, 0))
</f>
        <v/>
      </c>
      <c r="C435" s="89" t="inlineStr">
        <is>
          <t>Seagrass</t>
        </is>
      </c>
      <c r="D435" s="70">
        <f t="array" ref="D435">if($C435="Mangrove", index('Mangrove protected area'!$A$5:$AG1000,match($A435,'Mangrove protected area'!$A$5:$A1000,0),match('Mangrove protected area'!$C$4,'Mangrove protected area'!$A$5:$AG$5,0)),if($C435="Seagrass",'Seagrass extent'!$D$4,if($C435="Salt marsh",'Salt marsh extent'!$D$4)))</f>
        <v/>
      </c>
      <c r="E435" s="101" t="n"/>
    </row>
    <row r="436" ht="15.75" customHeight="1" s="198">
      <c r="A436" s="101" t="inlineStr">
        <is>
          <t>Bhutan</t>
        </is>
      </c>
      <c r="B436" s="62">
        <f t="array" ref="B436">INDEX(Countries!$D$2:$D$255, MATCH(A436, Countries!$B$2:$B$255, 0))
</f>
        <v/>
      </c>
      <c r="C436" s="89" t="inlineStr">
        <is>
          <t>Seagrass</t>
        </is>
      </c>
      <c r="D436" s="70">
        <f t="array" ref="D436">if($C436="Mangrove", index('Mangrove protected area'!$A$5:$AG1000,match($A436,'Mangrove protected area'!$A$5:$A1000,0),match('Mangrove protected area'!$C$4,'Mangrove protected area'!$A$5:$AG$5,0)),if($C436="Seagrass",'Seagrass extent'!$D$4,if($C436="Salt marsh",'Salt marsh extent'!$D$4)))</f>
        <v/>
      </c>
      <c r="E436" s="101" t="n"/>
    </row>
    <row r="437" ht="15.75" customHeight="1" s="198">
      <c r="A437" s="101" t="inlineStr">
        <is>
          <t>Botswana</t>
        </is>
      </c>
      <c r="B437" s="62">
        <f t="array" ref="B437">INDEX(Countries!$D$2:$D$255, MATCH(A437, Countries!$B$2:$B$255, 0))
</f>
        <v/>
      </c>
      <c r="C437" s="89" t="inlineStr">
        <is>
          <t>Seagrass</t>
        </is>
      </c>
      <c r="D437" s="70">
        <f t="array" ref="D437">if($C437="Mangrove", index('Mangrove protected area'!$A$5:$AG1000,match($A437,'Mangrove protected area'!$A$5:$A1000,0),match('Mangrove protected area'!$C$4,'Mangrove protected area'!$A$5:$AG$5,0)),if($C437="Seagrass",'Seagrass extent'!$D$4,if($C437="Salt marsh",'Salt marsh extent'!$D$4)))</f>
        <v/>
      </c>
      <c r="E437" s="101" t="n"/>
    </row>
    <row r="438" ht="15.75" customHeight="1" s="198">
      <c r="A438" s="101" t="inlineStr">
        <is>
          <t>Central African Republic</t>
        </is>
      </c>
      <c r="B438" s="62">
        <f t="array" ref="B438">INDEX(Countries!$D$2:$D$255, MATCH(A438, Countries!$B$2:$B$255, 0))
</f>
        <v/>
      </c>
      <c r="C438" s="89" t="inlineStr">
        <is>
          <t>Seagrass</t>
        </is>
      </c>
      <c r="D438" s="70">
        <f t="array" ref="D438">if($C438="Mangrove", index('Mangrove protected area'!$A$5:$AG1000,match($A438,'Mangrove protected area'!$A$5:$A1000,0),match('Mangrove protected area'!$C$4,'Mangrove protected area'!$A$5:$AG$5,0)),if($C438="Seagrass",'Seagrass extent'!$D$4,if($C438="Salt marsh",'Salt marsh extent'!$D$4)))</f>
        <v/>
      </c>
      <c r="E438" s="101" t="n"/>
    </row>
    <row r="439" ht="15.75" customHeight="1" s="198">
      <c r="A439" s="101" t="inlineStr">
        <is>
          <t>Switzerland</t>
        </is>
      </c>
      <c r="B439" s="62">
        <f t="array" ref="B439">INDEX(Countries!$D$2:$D$255, MATCH(A439, Countries!$B$2:$B$255, 0))
</f>
        <v/>
      </c>
      <c r="C439" s="89" t="inlineStr">
        <is>
          <t>Seagrass</t>
        </is>
      </c>
      <c r="D439" s="70">
        <f t="array" ref="D439">if($C439="Mangrove", index('Mangrove protected area'!$A$5:$AG1000,match($A439,'Mangrove protected area'!$A$5:$A1000,0),match('Mangrove protected area'!$C$4,'Mangrove protected area'!$A$5:$AG$5,0)),if($C439="Seagrass",'Seagrass extent'!$D$4,if($C439="Salt marsh",'Salt marsh extent'!$D$4)))</f>
        <v/>
      </c>
      <c r="E439" s="101" t="n"/>
    </row>
    <row r="440" ht="15.75" customHeight="1" s="198">
      <c r="A440" s="101" t="inlineStr">
        <is>
          <t>Czechia</t>
        </is>
      </c>
      <c r="B440" s="62">
        <f t="array" ref="B440">INDEX(Countries!$D$2:$D$255, MATCH(A440, Countries!$B$2:$B$255, 0))
</f>
        <v/>
      </c>
      <c r="C440" s="89" t="inlineStr">
        <is>
          <t>Seagrass</t>
        </is>
      </c>
      <c r="D440" s="70">
        <f t="array" ref="D440">if($C440="Mangrove", index('Mangrove protected area'!$A$5:$AG1000,match($A440,'Mangrove protected area'!$A$5:$A1000,0),match('Mangrove protected area'!$C$4,'Mangrove protected area'!$A$5:$AG$5,0)),if($C440="Seagrass",'Seagrass extent'!$D$4,if($C440="Salt marsh",'Salt marsh extent'!$D$4)))</f>
        <v/>
      </c>
      <c r="E440" s="101" t="n"/>
    </row>
    <row r="441" ht="15.75" customHeight="1" s="198">
      <c r="A441" s="101" t="inlineStr">
        <is>
          <t>Ethiopia</t>
        </is>
      </c>
      <c r="B441" s="62">
        <f t="array" ref="B441">INDEX(Countries!$D$2:$D$255, MATCH(A441, Countries!$B$2:$B$255, 0))
</f>
        <v/>
      </c>
      <c r="C441" s="89" t="inlineStr">
        <is>
          <t>Seagrass</t>
        </is>
      </c>
      <c r="D441" s="70">
        <f t="array" ref="D441">if($C441="Mangrove", index('Mangrove protected area'!$A$5:$AG1000,match($A441,'Mangrove protected area'!$A$5:$A1000,0),match('Mangrove protected area'!$C$4,'Mangrove protected area'!$A$5:$AG$5,0)),if($C441="Seagrass",'Seagrass extent'!$D$4,if($C441="Salt marsh",'Salt marsh extent'!$D$4)))</f>
        <v/>
      </c>
      <c r="E441" s="101" t="n"/>
    </row>
    <row r="442" ht="15.75" customHeight="1" s="198">
      <c r="A442" s="101" t="inlineStr">
        <is>
          <t>Hungary</t>
        </is>
      </c>
      <c r="B442" s="62">
        <f t="array" ref="B442">INDEX(Countries!$D$2:$D$255, MATCH(A442, Countries!$B$2:$B$255, 0))
</f>
        <v/>
      </c>
      <c r="C442" s="89" t="inlineStr">
        <is>
          <t>Seagrass</t>
        </is>
      </c>
      <c r="D442" s="70">
        <f t="array" ref="D442">if($C442="Mangrove", index('Mangrove protected area'!$A$5:$AG1000,match($A442,'Mangrove protected area'!$A$5:$A1000,0),match('Mangrove protected area'!$C$4,'Mangrove protected area'!$A$5:$AG$5,0)),if($C442="Seagrass",'Seagrass extent'!$D$4,if($C442="Salt marsh",'Salt marsh extent'!$D$4)))</f>
        <v/>
      </c>
      <c r="E442" s="101" t="n"/>
    </row>
    <row r="443" ht="15.75" customHeight="1" s="198">
      <c r="A443" s="101" t="inlineStr">
        <is>
          <t>Kyrgyzstan</t>
        </is>
      </c>
      <c r="B443" s="62">
        <f t="array" ref="B443">INDEX(Countries!$D$2:$D$255, MATCH(A443, Countries!$B$2:$B$255, 0))
</f>
        <v/>
      </c>
      <c r="C443" s="89" t="inlineStr">
        <is>
          <t>Seagrass</t>
        </is>
      </c>
      <c r="D443" s="70">
        <f t="array" ref="D443">if($C443="Mangrove", index('Mangrove protected area'!$A$5:$AG1000,match($A443,'Mangrove protected area'!$A$5:$A1000,0),match('Mangrove protected area'!$C$4,'Mangrove protected area'!$A$5:$AG$5,0)),if($C443="Seagrass",'Seagrass extent'!$D$4,if($C443="Salt marsh",'Salt marsh extent'!$D$4)))</f>
        <v/>
      </c>
      <c r="E443" s="101" t="n"/>
    </row>
    <row r="444" ht="15.75" customHeight="1" s="198">
      <c r="A444" s="101" t="inlineStr">
        <is>
          <t>Laos</t>
        </is>
      </c>
      <c r="B444" s="62">
        <f t="array" ref="B444">INDEX(Countries!$D$2:$D$255, MATCH(A444, Countries!$B$2:$B$255, 0))
</f>
        <v/>
      </c>
      <c r="C444" s="89" t="inlineStr">
        <is>
          <t>Seagrass</t>
        </is>
      </c>
      <c r="D444" s="70">
        <f t="array" ref="D444">if($C444="Mangrove", index('Mangrove protected area'!$A$5:$AG1000,match($A444,'Mangrove protected area'!$A$5:$A1000,0),match('Mangrove protected area'!$C$4,'Mangrove protected area'!$A$5:$AG$5,0)),if($C444="Seagrass",'Seagrass extent'!$D$4,if($C444="Salt marsh",'Salt marsh extent'!$D$4)))</f>
        <v/>
      </c>
      <c r="E444" s="101" t="n"/>
    </row>
    <row r="445" ht="15.75" customHeight="1" s="198">
      <c r="A445" s="101" t="inlineStr">
        <is>
          <t>Lesotho</t>
        </is>
      </c>
      <c r="B445" s="62">
        <f t="array" ref="B445">INDEX(Countries!$D$2:$D$255, MATCH(A445, Countries!$B$2:$B$255, 0))
</f>
        <v/>
      </c>
      <c r="C445" s="89" t="inlineStr">
        <is>
          <t>Seagrass</t>
        </is>
      </c>
      <c r="D445" s="70">
        <f t="array" ref="D445">if($C445="Mangrove", index('Mangrove protected area'!$A$5:$AG1000,match($A445,'Mangrove protected area'!$A$5:$A1000,0),match('Mangrove protected area'!$C$4,'Mangrove protected area'!$A$5:$AG$5,0)),if($C445="Seagrass",'Seagrass extent'!$D$4,if($C445="Salt marsh",'Salt marsh extent'!$D$4)))</f>
        <v/>
      </c>
      <c r="E445" s="101" t="n"/>
    </row>
    <row r="446" ht="15.75" customHeight="1" s="198">
      <c r="A446" s="101" t="inlineStr">
        <is>
          <t>Luxembourg</t>
        </is>
      </c>
      <c r="B446" s="62">
        <f t="array" ref="B446">INDEX(Countries!$D$2:$D$255, MATCH(A446, Countries!$B$2:$B$255, 0))
</f>
        <v/>
      </c>
      <c r="C446" s="89" t="inlineStr">
        <is>
          <t>Seagrass</t>
        </is>
      </c>
      <c r="D446" s="70">
        <f t="array" ref="D446">if($C446="Mangrove", index('Mangrove protected area'!$A$5:$AG1000,match($A446,'Mangrove protected area'!$A$5:$A1000,0),match('Mangrove protected area'!$C$4,'Mangrove protected area'!$A$5:$AG$5,0)),if($C446="Seagrass",'Seagrass extent'!$D$4,if($C446="Salt marsh",'Salt marsh extent'!$D$4)))</f>
        <v/>
      </c>
      <c r="E446" s="101" t="n"/>
    </row>
    <row r="447" ht="15.75" customHeight="1" s="198">
      <c r="A447" s="101" t="inlineStr">
        <is>
          <t>Moldova</t>
        </is>
      </c>
      <c r="B447" s="62">
        <f t="array" ref="B447">INDEX(Countries!$D$2:$D$255, MATCH(A447, Countries!$B$2:$B$255, 0))
</f>
        <v/>
      </c>
      <c r="C447" s="89" t="inlineStr">
        <is>
          <t>Seagrass</t>
        </is>
      </c>
      <c r="D447" s="70">
        <f t="array" ref="D447">if($C447="Mangrove", index('Mangrove protected area'!$A$5:$AG1000,match($A447,'Mangrove protected area'!$A$5:$A1000,0),match('Mangrove protected area'!$C$4,'Mangrove protected area'!$A$5:$AG$5,0)),if($C447="Seagrass",'Seagrass extent'!$D$4,if($C447="Salt marsh",'Salt marsh extent'!$D$4)))</f>
        <v/>
      </c>
      <c r="E447" s="101" t="n"/>
    </row>
    <row r="448" ht="15.75" customHeight="1" s="198">
      <c r="A448" s="101" t="inlineStr">
        <is>
          <t>Macedonia</t>
        </is>
      </c>
      <c r="B448" s="62">
        <f t="array" ref="B448">INDEX(Countries!$D$2:$D$255, MATCH(A448, Countries!$B$2:$B$255, 0))
</f>
        <v/>
      </c>
      <c r="C448" s="89" t="inlineStr">
        <is>
          <t>Seagrass</t>
        </is>
      </c>
      <c r="D448" s="70">
        <f t="array" ref="D448">if($C448="Mangrove", index('Mangrove protected area'!$A$5:$AG1000,match($A448,'Mangrove protected area'!$A$5:$A1000,0),match('Mangrove protected area'!$C$4,'Mangrove protected area'!$A$5:$AG$5,0)),if($C448="Seagrass",'Seagrass extent'!$D$4,if($C448="Salt marsh",'Salt marsh extent'!$D$4)))</f>
        <v/>
      </c>
      <c r="E448" s="101" t="n"/>
    </row>
    <row r="449" ht="15.75" customHeight="1" s="198">
      <c r="A449" s="101" t="inlineStr">
        <is>
          <t>Mali</t>
        </is>
      </c>
      <c r="B449" s="62">
        <f t="array" ref="B449">INDEX(Countries!$D$2:$D$255, MATCH(A449, Countries!$B$2:$B$255, 0))
</f>
        <v/>
      </c>
      <c r="C449" s="89" t="inlineStr">
        <is>
          <t>Seagrass</t>
        </is>
      </c>
      <c r="D449" s="70">
        <f t="array" ref="D449">if($C449="Mangrove", index('Mangrove protected area'!$A$5:$AG1000,match($A449,'Mangrove protected area'!$A$5:$A1000,0),match('Mangrove protected area'!$C$4,'Mangrove protected area'!$A$5:$AG$5,0)),if($C449="Seagrass",'Seagrass extent'!$D$4,if($C449="Salt marsh",'Salt marsh extent'!$D$4)))</f>
        <v/>
      </c>
      <c r="E449" s="101" t="n"/>
    </row>
    <row r="450" ht="15.75" customHeight="1" s="198">
      <c r="A450" s="101" t="inlineStr">
        <is>
          <t>Mongolia</t>
        </is>
      </c>
      <c r="B450" s="62">
        <f t="array" ref="B450">INDEX(Countries!$D$2:$D$255, MATCH(A450, Countries!$B$2:$B$255, 0))
</f>
        <v/>
      </c>
      <c r="C450" s="89" t="inlineStr">
        <is>
          <t>Seagrass</t>
        </is>
      </c>
      <c r="D450" s="70">
        <f t="array" ref="D450">if($C450="Mangrove", index('Mangrove protected area'!$A$5:$AG1000,match($A450,'Mangrove protected area'!$A$5:$A1000,0),match('Mangrove protected area'!$C$4,'Mangrove protected area'!$A$5:$AG$5,0)),if($C450="Seagrass",'Seagrass extent'!$D$4,if($C450="Salt marsh",'Salt marsh extent'!$D$4)))</f>
        <v/>
      </c>
      <c r="E450" s="101" t="n"/>
    </row>
    <row r="451" ht="15.75" customHeight="1" s="198">
      <c r="A451" s="101" t="inlineStr">
        <is>
          <t>Malawi</t>
        </is>
      </c>
      <c r="B451" s="62">
        <f t="array" ref="B451">INDEX(Countries!$D$2:$D$255, MATCH(A451, Countries!$B$2:$B$255, 0))
</f>
        <v/>
      </c>
      <c r="C451" s="89" t="inlineStr">
        <is>
          <t>Seagrass</t>
        </is>
      </c>
      <c r="D451" s="70">
        <f t="array" ref="D451">if($C451="Mangrove", index('Mangrove protected area'!$A$5:$AG1000,match($A451,'Mangrove protected area'!$A$5:$A1000,0),match('Mangrove protected area'!$C$4,'Mangrove protected area'!$A$5:$AG$5,0)),if($C451="Seagrass",'Seagrass extent'!$D$4,if($C451="Salt marsh",'Salt marsh extent'!$D$4)))</f>
        <v/>
      </c>
      <c r="E451" s="101" t="n"/>
    </row>
    <row r="452" ht="15.75" customHeight="1" s="198">
      <c r="A452" s="101" t="inlineStr">
        <is>
          <t>Niger</t>
        </is>
      </c>
      <c r="B452" s="62">
        <f t="array" ref="B452">INDEX(Countries!$D$2:$D$255, MATCH(A452, Countries!$B$2:$B$255, 0))
</f>
        <v/>
      </c>
      <c r="C452" s="89" t="inlineStr">
        <is>
          <t>Seagrass</t>
        </is>
      </c>
      <c r="D452" s="70">
        <f t="array" ref="D452">if($C452="Mangrove", index('Mangrove protected area'!$A$5:$AG1000,match($A452,'Mangrove protected area'!$A$5:$A1000,0),match('Mangrove protected area'!$C$4,'Mangrove protected area'!$A$5:$AG$5,0)),if($C452="Seagrass",'Seagrass extent'!$D$4,if($C452="Salt marsh",'Salt marsh extent'!$D$4)))</f>
        <v/>
      </c>
      <c r="E452" s="101" t="n"/>
    </row>
    <row r="453" ht="15.75" customHeight="1" s="198">
      <c r="A453" s="101" t="inlineStr">
        <is>
          <t>Nepal</t>
        </is>
      </c>
      <c r="B453" s="62">
        <f t="array" ref="B453">INDEX(Countries!$D$2:$D$255, MATCH(A453, Countries!$B$2:$B$255, 0))
</f>
        <v/>
      </c>
      <c r="C453" s="89" t="inlineStr">
        <is>
          <t>Seagrass</t>
        </is>
      </c>
      <c r="D453" s="70">
        <f t="array" ref="D453">if($C453="Mangrove", index('Mangrove protected area'!$A$5:$AG1000,match($A453,'Mangrove protected area'!$A$5:$A1000,0),match('Mangrove protected area'!$C$4,'Mangrove protected area'!$A$5:$AG$5,0)),if($C453="Seagrass",'Seagrass extent'!$D$4,if($C453="Salt marsh",'Salt marsh extent'!$D$4)))</f>
        <v/>
      </c>
      <c r="E453" s="101" t="n"/>
    </row>
    <row r="454" ht="15.75" customHeight="1" s="198">
      <c r="A454" s="101" t="inlineStr">
        <is>
          <t>Paraguay</t>
        </is>
      </c>
      <c r="B454" s="62">
        <f t="array" ref="B454">INDEX(Countries!$D$2:$D$255, MATCH(A454, Countries!$B$2:$B$255, 0))
</f>
        <v/>
      </c>
      <c r="C454" s="89" t="inlineStr">
        <is>
          <t>Seagrass</t>
        </is>
      </c>
      <c r="D454" s="70">
        <f t="array" ref="D454">if($C454="Mangrove", index('Mangrove protected area'!$A$5:$AG1000,match($A454,'Mangrove protected area'!$A$5:$A1000,0),match('Mangrove protected area'!$C$4,'Mangrove protected area'!$A$5:$AG$5,0)),if($C454="Seagrass",'Seagrass extent'!$D$4,if($C454="Salt marsh",'Salt marsh extent'!$D$4)))</f>
        <v/>
      </c>
      <c r="E454" s="101" t="n"/>
    </row>
    <row r="455" ht="15.75" customHeight="1" s="198">
      <c r="A455" s="101" t="inlineStr">
        <is>
          <t>Rwanda</t>
        </is>
      </c>
      <c r="B455" s="62">
        <f t="array" ref="B455">INDEX(Countries!$D$2:$D$255, MATCH(A455, Countries!$B$2:$B$255, 0))
</f>
        <v/>
      </c>
      <c r="C455" s="89" t="inlineStr">
        <is>
          <t>Seagrass</t>
        </is>
      </c>
      <c r="D455" s="70">
        <f t="array" ref="D455">if($C455="Mangrove", index('Mangrove protected area'!$A$5:$AG1000,match($A455,'Mangrove protected area'!$A$5:$A1000,0),match('Mangrove protected area'!$C$4,'Mangrove protected area'!$A$5:$AG$5,0)),if($C455="Seagrass",'Seagrass extent'!$D$4,if($C455="Salt marsh",'Salt marsh extent'!$D$4)))</f>
        <v/>
      </c>
      <c r="E455" s="101" t="n"/>
    </row>
    <row r="456" ht="15.75" customHeight="1" s="198">
      <c r="A456" s="101" t="inlineStr">
        <is>
          <t>Serbia</t>
        </is>
      </c>
      <c r="B456" s="62">
        <f t="array" ref="B456">INDEX(Countries!$D$2:$D$255, MATCH(A456, Countries!$B$2:$B$255, 0))
</f>
        <v/>
      </c>
      <c r="C456" s="89" t="inlineStr">
        <is>
          <t>Seagrass</t>
        </is>
      </c>
      <c r="D456" s="70">
        <f t="array" ref="D456">if($C456="Mangrove", index('Mangrove protected area'!$A$5:$AG1000,match($A456,'Mangrove protected area'!$A$5:$A1000,0),match('Mangrove protected area'!$C$4,'Mangrove protected area'!$A$5:$AG$5,0)),if($C456="Seagrass",'Seagrass extent'!$D$4,if($C456="Salt marsh",'Salt marsh extent'!$D$4)))</f>
        <v/>
      </c>
      <c r="E456" s="101" t="n"/>
    </row>
    <row r="457" ht="15.75" customHeight="1" s="198">
      <c r="A457" s="101" t="inlineStr">
        <is>
          <t>Slovakia</t>
        </is>
      </c>
      <c r="B457" s="62">
        <f t="array" ref="B457">INDEX(Countries!$D$2:$D$255, MATCH(A457, Countries!$B$2:$B$255, 0))
</f>
        <v/>
      </c>
      <c r="C457" s="89" t="inlineStr">
        <is>
          <t>Seagrass</t>
        </is>
      </c>
      <c r="D457" s="70">
        <f t="array" ref="D457">if($C457="Mangrove", index('Mangrove protected area'!$A$5:$AG1000,match($A457,'Mangrove protected area'!$A$5:$A1000,0),match('Mangrove protected area'!$C$4,'Mangrove protected area'!$A$5:$AG$5,0)),if($C457="Seagrass",'Seagrass extent'!$D$4,if($C457="Salt marsh",'Salt marsh extent'!$D$4)))</f>
        <v/>
      </c>
      <c r="E457" s="101" t="n"/>
    </row>
    <row r="458" ht="15.75" customHeight="1" s="198">
      <c r="A458" s="101" t="inlineStr">
        <is>
          <t>Eswatini</t>
        </is>
      </c>
      <c r="B458" s="62">
        <f t="array" ref="B458">INDEX(Countries!$D$2:$D$255, MATCH(A458, Countries!$B$2:$B$255, 0))
</f>
        <v/>
      </c>
      <c r="C458" s="89" t="inlineStr">
        <is>
          <t>Seagrass</t>
        </is>
      </c>
      <c r="D458" s="70">
        <f t="array" ref="D458">if($C458="Mangrove", index('Mangrove protected area'!$A$5:$AG1000,match($A458,'Mangrove protected area'!$A$5:$A1000,0),match('Mangrove protected area'!$C$4,'Mangrove protected area'!$A$5:$AG$5,0)),if($C458="Seagrass",'Seagrass extent'!$D$4,if($C458="Salt marsh",'Salt marsh extent'!$D$4)))</f>
        <v/>
      </c>
      <c r="E458" s="101" t="n"/>
    </row>
    <row r="459" ht="15.75" customHeight="1" s="198">
      <c r="A459" s="101" t="inlineStr">
        <is>
          <t>Chad</t>
        </is>
      </c>
      <c r="B459" s="62">
        <f t="array" ref="B459">INDEX(Countries!$D$2:$D$255, MATCH(A459, Countries!$B$2:$B$255, 0))
</f>
        <v/>
      </c>
      <c r="C459" s="89" t="inlineStr">
        <is>
          <t>Seagrass</t>
        </is>
      </c>
      <c r="D459" s="70">
        <f t="array" ref="D459">if($C459="Mangrove", index('Mangrove protected area'!$A$5:$AG1000,match($A459,'Mangrove protected area'!$A$5:$A1000,0),match('Mangrove protected area'!$C$4,'Mangrove protected area'!$A$5:$AG$5,0)),if($C459="Seagrass",'Seagrass extent'!$D$4,if($C459="Salt marsh",'Salt marsh extent'!$D$4)))</f>
        <v/>
      </c>
      <c r="E459" s="101" t="n"/>
    </row>
    <row r="460" ht="15.75" customHeight="1" s="198">
      <c r="A460" s="101" t="inlineStr">
        <is>
          <t>Tajikistan</t>
        </is>
      </c>
      <c r="B460" s="62">
        <f t="array" ref="B460">INDEX(Countries!$D$2:$D$255, MATCH(A460, Countries!$B$2:$B$255, 0))
</f>
        <v/>
      </c>
      <c r="C460" s="89" t="inlineStr">
        <is>
          <t>Seagrass</t>
        </is>
      </c>
      <c r="D460" s="70">
        <f t="array" ref="D460">if($C460="Mangrove", index('Mangrove protected area'!$A$5:$AG1000,match($A460,'Mangrove protected area'!$A$5:$A1000,0),match('Mangrove protected area'!$C$4,'Mangrove protected area'!$A$5:$AG$5,0)),if($C460="Seagrass",'Seagrass extent'!$D$4,if($C460="Salt marsh",'Salt marsh extent'!$D$4)))</f>
        <v/>
      </c>
      <c r="E460" s="101" t="n"/>
    </row>
    <row r="461" ht="15.75" customHeight="1" s="198">
      <c r="A461" s="101" t="inlineStr">
        <is>
          <t>Uganda</t>
        </is>
      </c>
      <c r="B461" s="62">
        <f t="array" ref="B461">INDEX(Countries!$D$2:$D$255, MATCH(A461, Countries!$B$2:$B$255, 0))
</f>
        <v/>
      </c>
      <c r="C461" s="89" t="inlineStr">
        <is>
          <t>Seagrass</t>
        </is>
      </c>
      <c r="D461" s="70">
        <f t="array" ref="D461">if($C461="Mangrove", index('Mangrove protected area'!$A$5:$AG1000,match($A461,'Mangrove protected area'!$A$5:$A1000,0),match('Mangrove protected area'!$C$4,'Mangrove protected area'!$A$5:$AG$5,0)),if($C461="Seagrass",'Seagrass extent'!$D$4,if($C461="Salt marsh",'Salt marsh extent'!$D$4)))</f>
        <v/>
      </c>
      <c r="E461" s="101" t="n"/>
    </row>
    <row r="462" ht="15.75" customHeight="1" s="198">
      <c r="A462" s="101" t="inlineStr">
        <is>
          <t>Uzbekistan</t>
        </is>
      </c>
      <c r="B462" s="62">
        <f t="array" ref="B462">INDEX(Countries!$D$2:$D$255, MATCH(A462, Countries!$B$2:$B$255, 0))
</f>
        <v/>
      </c>
      <c r="C462" s="89" t="inlineStr">
        <is>
          <t>Seagrass</t>
        </is>
      </c>
      <c r="D462" s="70">
        <f t="array" ref="D462">if($C462="Mangrove", index('Mangrove protected area'!$A$5:$AG1000,match($A462,'Mangrove protected area'!$A$5:$A1000,0),match('Mangrove protected area'!$C$4,'Mangrove protected area'!$A$5:$AG$5,0)),if($C462="Seagrass",'Seagrass extent'!$D$4,if($C462="Salt marsh",'Salt marsh extent'!$D$4)))</f>
        <v/>
      </c>
      <c r="E462" s="101" t="n"/>
    </row>
    <row r="463" ht="15.75" customHeight="1" s="198">
      <c r="A463" s="101" t="inlineStr">
        <is>
          <t>Zambia</t>
        </is>
      </c>
      <c r="B463" s="62">
        <f t="array" ref="B463">INDEX(Countries!$D$2:$D$255, MATCH(A463, Countries!$B$2:$B$255, 0))
</f>
        <v/>
      </c>
      <c r="C463" s="89" t="inlineStr">
        <is>
          <t>Seagrass</t>
        </is>
      </c>
      <c r="D463" s="70">
        <f t="array" ref="D463">if($C463="Mangrove", index('Mangrove protected area'!$A$5:$AG1000,match($A463,'Mangrove protected area'!$A$5:$A1000,0),match('Mangrove protected area'!$C$4,'Mangrove protected area'!$A$5:$AG$5,0)),if($C463="Seagrass",'Seagrass extent'!$D$4,if($C463="Salt marsh",'Salt marsh extent'!$D$4)))</f>
        <v/>
      </c>
      <c r="E463" s="101" t="n"/>
    </row>
    <row r="464" ht="15.75" customHeight="1" s="198">
      <c r="A464" s="101" t="inlineStr">
        <is>
          <t>Zimbabwe</t>
        </is>
      </c>
      <c r="B464" s="62">
        <f t="array" ref="B464">INDEX(Countries!$D$2:$D$255, MATCH(A464, Countries!$B$2:$B$255, 0))
</f>
        <v/>
      </c>
      <c r="C464" s="89" t="inlineStr">
        <is>
          <t>Seagrass</t>
        </is>
      </c>
      <c r="D464" s="70">
        <f t="array" ref="D464">if($C464="Mangrove", index('Mangrove protected area'!$A$5:$AG1000,match($A464,'Mangrove protected area'!$A$5:$A1000,0),match('Mangrove protected area'!$C$4,'Mangrove protected area'!$A$5:$AG$5,0)),if($C464="Seagrass",'Seagrass extent'!$D$4,if($C464="Salt marsh",'Salt marsh extent'!$D$4)))</f>
        <v/>
      </c>
      <c r="E464" s="101" t="n"/>
    </row>
    <row r="465" ht="15.75" customHeight="1" s="198">
      <c r="A465" s="101" t="inlineStr">
        <is>
          <t>Saint Barthélemy</t>
        </is>
      </c>
      <c r="B465" s="62">
        <f t="array" ref="B465">INDEX(Countries!$D$2:$D$255, MATCH(A465, Countries!$B$2:$B$255, 0))
</f>
        <v/>
      </c>
      <c r="C465" s="89" t="inlineStr">
        <is>
          <t>Seagrass</t>
        </is>
      </c>
      <c r="D465" s="70">
        <f t="array" ref="D465">if($C465="Mangrove", index('Mangrove protected area'!$A$5:$AG1000,match($A465,'Mangrove protected area'!$A$5:$A1000,0),match('Mangrove protected area'!$C$4,'Mangrove protected area'!$A$5:$AG$5,0)),if($C465="Seagrass",'Seagrass extent'!$D$4,if($C465="Salt marsh",'Salt marsh extent'!$D$4)))</f>
        <v/>
      </c>
      <c r="E465" s="101" t="n"/>
    </row>
    <row r="466" ht="15.75" customHeight="1" s="198">
      <c r="A466" s="101" t="inlineStr">
        <is>
          <t>Cocos Islands</t>
        </is>
      </c>
      <c r="B466" s="62">
        <f t="array" ref="B466">INDEX(Countries!$D$2:$D$255, MATCH(A466, Countries!$B$2:$B$255, 0))
</f>
        <v/>
      </c>
      <c r="C466" s="89" t="inlineStr">
        <is>
          <t>Seagrass</t>
        </is>
      </c>
      <c r="D466" s="70">
        <f t="array" ref="D466">if($C466="Mangrove", index('Mangrove protected area'!$A$5:$AG1000,match($A466,'Mangrove protected area'!$A$5:$A1000,0),match('Mangrove protected area'!$C$4,'Mangrove protected area'!$A$5:$AG$5,0)),if($C466="Seagrass",'Seagrass extent'!$D$4,if($C466="Salt marsh",'Salt marsh extent'!$D$4)))</f>
        <v/>
      </c>
      <c r="E466" s="101" t="n"/>
    </row>
    <row r="467" ht="15.75" customHeight="1" s="198">
      <c r="A467" s="101" t="inlineStr">
        <is>
          <t>Christmas Island</t>
        </is>
      </c>
      <c r="B467" s="62">
        <f t="array" ref="B467">INDEX(Countries!$D$2:$D$255, MATCH(A467, Countries!$B$2:$B$255, 0))
</f>
        <v/>
      </c>
      <c r="C467" s="89" t="inlineStr">
        <is>
          <t>Seagrass</t>
        </is>
      </c>
      <c r="D467" s="70">
        <f t="array" ref="D467">if($C467="Mangrove", index('Mangrove protected area'!$A$5:$AG1000,match($A467,'Mangrove protected area'!$A$5:$A1000,0),match('Mangrove protected area'!$C$4,'Mangrove protected area'!$A$5:$AG$5,0)),if($C467="Seagrass",'Seagrass extent'!$D$4,if($C467="Salt marsh",'Salt marsh extent'!$D$4)))</f>
        <v/>
      </c>
      <c r="E467" s="101" t="n"/>
    </row>
    <row r="468" ht="15.75" customHeight="1" s="198">
      <c r="A468" s="62" t="inlineStr">
        <is>
          <t>United States</t>
        </is>
      </c>
      <c r="B468" s="62">
        <f t="array" ref="B468">INDEX(Countries!$D$2:$D$255, MATCH(A468, Countries!$B$2:$B$255, 0))
</f>
        <v/>
      </c>
      <c r="C468" s="89" t="inlineStr">
        <is>
          <t>Salt marsh</t>
        </is>
      </c>
      <c r="D468" s="70">
        <f t="array" ref="D468">if($C468="Mangrove", index('Mangrove protected area'!$A$5:$AG1000,match($A468,'Mangrove protected area'!$A$5:$A1000,0),match('Mangrove protected area'!$C$4,'Mangrove protected area'!$A$5:$AG$5,0)),if($C468="Seagrass",'Seagrass extent'!$D$4,if($C468="Salt marsh",'Salt marsh extent'!$D$4)))</f>
        <v/>
      </c>
      <c r="E468" s="101" t="n"/>
    </row>
    <row r="469" ht="15.75" customHeight="1" s="198">
      <c r="A469" s="62" t="inlineStr">
        <is>
          <t>Indonesia</t>
        </is>
      </c>
      <c r="B469" s="62">
        <f t="array" ref="B469">INDEX(Countries!$D$2:$D$255, MATCH(A469, Countries!$B$2:$B$255, 0))
</f>
        <v/>
      </c>
      <c r="C469" s="89" t="inlineStr">
        <is>
          <t>Salt marsh</t>
        </is>
      </c>
      <c r="D469" s="70">
        <f t="array" ref="D469">if($C469="Mangrove", index('Mangrove protected area'!$A$5:$AG1000,match($A469,'Mangrove protected area'!$A$5:$A1000,0),match('Mangrove protected area'!$C$4,'Mangrove protected area'!$A$5:$AG$5,0)),if($C469="Seagrass",'Seagrass extent'!$D$4,if($C469="Salt marsh",'Salt marsh extent'!$D$4)))</f>
        <v/>
      </c>
      <c r="E469" s="101" t="n"/>
    </row>
    <row r="470" ht="15.75" customHeight="1" s="198">
      <c r="A470" s="62" t="inlineStr">
        <is>
          <t>Australia</t>
        </is>
      </c>
      <c r="B470" s="62">
        <f t="array" ref="B470">INDEX(Countries!$D$2:$D$255, MATCH(A470, Countries!$B$2:$B$255, 0))
</f>
        <v/>
      </c>
      <c r="C470" s="89" t="inlineStr">
        <is>
          <t>Salt marsh</t>
        </is>
      </c>
      <c r="D470" s="70">
        <f t="array" ref="D470">if($C470="Mangrove", index('Mangrove protected area'!$A$5:$AG1000,match($A470,'Mangrove protected area'!$A$5:$A1000,0),match('Mangrove protected area'!$C$4,'Mangrove protected area'!$A$5:$AG$5,0)),if($C470="Seagrass",'Seagrass extent'!$D$4,if($C470="Salt marsh",'Salt marsh extent'!$D$4)))</f>
        <v/>
      </c>
      <c r="E470" s="101" t="n"/>
    </row>
    <row r="471" ht="15.75" customHeight="1" s="198">
      <c r="A471" s="62" t="inlineStr">
        <is>
          <t>The Bahamas</t>
        </is>
      </c>
      <c r="B471" s="62">
        <f t="array" ref="B471">INDEX(Countries!$D$2:$D$255, MATCH(A471, Countries!$B$2:$B$255, 0))
</f>
        <v/>
      </c>
      <c r="C471" s="89" t="inlineStr">
        <is>
          <t>Salt marsh</t>
        </is>
      </c>
      <c r="D471" s="70">
        <f t="array" ref="D471">if($C471="Mangrove", index('Mangrove protected area'!$A$5:$AG1000,match($A471,'Mangrove protected area'!$A$5:$A1000,0),match('Mangrove protected area'!$C$4,'Mangrove protected area'!$A$5:$AG$5,0)),if($C471="Seagrass",'Seagrass extent'!$D$4,if($C471="Salt marsh",'Salt marsh extent'!$D$4)))</f>
        <v/>
      </c>
      <c r="E471" s="101" t="n"/>
    </row>
    <row r="472" ht="15.75" customHeight="1" s="198">
      <c r="A472" s="62" t="inlineStr">
        <is>
          <t>Kenya</t>
        </is>
      </c>
      <c r="B472" s="62">
        <f t="array" ref="B472">INDEX(Countries!$D$2:$D$255, MATCH(A472, Countries!$B$2:$B$255, 0))
</f>
        <v/>
      </c>
      <c r="C472" s="89" t="inlineStr">
        <is>
          <t>Salt marsh</t>
        </is>
      </c>
      <c r="D472" s="70">
        <f t="array" ref="D472">if($C472="Mangrove", index('Mangrove protected area'!$A$5:$AG1000,match($A472,'Mangrove protected area'!$A$5:$A1000,0),match('Mangrove protected area'!$C$4,'Mangrove protected area'!$A$5:$AG$5,0)),if($C472="Seagrass",'Seagrass extent'!$D$4,if($C472="Salt marsh",'Salt marsh extent'!$D$4)))</f>
        <v/>
      </c>
      <c r="E472" s="101" t="n"/>
    </row>
    <row r="473" ht="15.75" customHeight="1" s="198">
      <c r="A473" s="62" t="inlineStr">
        <is>
          <t>Mexico</t>
        </is>
      </c>
      <c r="B473" s="62">
        <f t="array" ref="B473">INDEX(Countries!$D$2:$D$255, MATCH(A473, Countries!$B$2:$B$255, 0))
</f>
        <v/>
      </c>
      <c r="C473" s="89" t="inlineStr">
        <is>
          <t>Salt marsh</t>
        </is>
      </c>
      <c r="D473" s="70">
        <f t="array" ref="D473">if($C473="Mangrove", index('Mangrove protected area'!$A$5:$AG1000,match($A473,'Mangrove protected area'!$A$5:$A1000,0),match('Mangrove protected area'!$C$4,'Mangrove protected area'!$A$5:$AG$5,0)),if($C473="Seagrass",'Seagrass extent'!$D$4,if($C473="Salt marsh",'Salt marsh extent'!$D$4)))</f>
        <v/>
      </c>
      <c r="E473" s="101" t="n"/>
    </row>
    <row r="474" ht="15.75" customHeight="1" s="198">
      <c r="A474" s="62" t="inlineStr">
        <is>
          <t>Colombia</t>
        </is>
      </c>
      <c r="B474" s="62">
        <f t="array" ref="B474">INDEX(Countries!$D$2:$D$255, MATCH(A474, Countries!$B$2:$B$255, 0))
</f>
        <v/>
      </c>
      <c r="C474" s="89" t="inlineStr">
        <is>
          <t>Salt marsh</t>
        </is>
      </c>
      <c r="D474" s="70">
        <f t="array" ref="D474">if($C474="Mangrove", index('Mangrove protected area'!$A$5:$AG1000,match($A474,'Mangrove protected area'!$A$5:$A1000,0),match('Mangrove protected area'!$C$4,'Mangrove protected area'!$A$5:$AG$5,0)),if($C474="Seagrass",'Seagrass extent'!$D$4,if($C474="Salt marsh",'Salt marsh extent'!$D$4)))</f>
        <v/>
      </c>
      <c r="E474" s="101" t="n"/>
    </row>
    <row r="475" ht="15.75" customHeight="1" s="198">
      <c r="A475" s="62" t="inlineStr">
        <is>
          <t>India</t>
        </is>
      </c>
      <c r="B475" s="62">
        <f t="array" ref="B475">INDEX(Countries!$D$2:$D$255, MATCH(A475, Countries!$B$2:$B$255, 0))
</f>
        <v/>
      </c>
      <c r="C475" s="89" t="inlineStr">
        <is>
          <t>Salt marsh</t>
        </is>
      </c>
      <c r="D475" s="70">
        <f t="array" ref="D475">if($C475="Mangrove", index('Mangrove protected area'!$A$5:$AG1000,match($A475,'Mangrove protected area'!$A$5:$A1000,0),match('Mangrove protected area'!$C$4,'Mangrove protected area'!$A$5:$AG$5,0)),if($C475="Seagrass",'Seagrass extent'!$D$4,if($C475="Salt marsh",'Salt marsh extent'!$D$4)))</f>
        <v/>
      </c>
      <c r="E475" s="101" t="n"/>
    </row>
    <row r="476" ht="15.75" customHeight="1" s="198">
      <c r="A476" s="62" t="inlineStr">
        <is>
          <t>China</t>
        </is>
      </c>
      <c r="B476" s="62">
        <f t="array" ref="B476">INDEX(Countries!$D$2:$D$255, MATCH(A476, Countries!$B$2:$B$255, 0))
</f>
        <v/>
      </c>
      <c r="C476" s="89" t="inlineStr">
        <is>
          <t>Salt marsh</t>
        </is>
      </c>
      <c r="D476" s="70">
        <f t="array" ref="D476">if($C476="Mangrove", index('Mangrove protected area'!$A$5:$AG1000,match($A476,'Mangrove protected area'!$A$5:$A1000,0),match('Mangrove protected area'!$C$4,'Mangrove protected area'!$A$5:$AG$5,0)),if($C476="Seagrass",'Seagrass extent'!$D$4,if($C476="Salt marsh",'Salt marsh extent'!$D$4)))</f>
        <v/>
      </c>
      <c r="E476" s="101" t="n"/>
    </row>
    <row r="477" ht="15.75" customHeight="1" s="198">
      <c r="A477" s="62" t="inlineStr">
        <is>
          <t>American Samoa</t>
        </is>
      </c>
      <c r="B477" s="62">
        <f t="array" ref="B477">INDEX(Countries!$D$2:$D$255, MATCH(A477, Countries!$B$2:$B$255, 0))
</f>
        <v/>
      </c>
      <c r="C477" s="89" t="inlineStr">
        <is>
          <t>Salt marsh</t>
        </is>
      </c>
      <c r="D477" s="70">
        <f t="array" ref="D477">if($C477="Mangrove", index('Mangrove protected area'!$A$5:$AG1000,match($A477,'Mangrove protected area'!$A$5:$A1000,0),match('Mangrove protected area'!$C$4,'Mangrove protected area'!$A$5:$AG$5,0)),if($C477="Seagrass",'Seagrass extent'!$D$4,if($C477="Salt marsh",'Salt marsh extent'!$D$4)))</f>
        <v/>
      </c>
      <c r="E477" s="101" t="n"/>
    </row>
    <row r="478" ht="15.75" customHeight="1" s="198">
      <c r="A478" s="62" t="inlineStr">
        <is>
          <t>Angola</t>
        </is>
      </c>
      <c r="B478" s="62">
        <f t="array" ref="B478">INDEX(Countries!$D$2:$D$255, MATCH(A478, Countries!$B$2:$B$255, 0))
</f>
        <v/>
      </c>
      <c r="C478" s="89" t="inlineStr">
        <is>
          <t>Salt marsh</t>
        </is>
      </c>
      <c r="D478" s="70">
        <f t="array" ref="D478">if($C478="Mangrove", index('Mangrove protected area'!$A$5:$AG1000,match($A478,'Mangrove protected area'!$A$5:$A1000,0),match('Mangrove protected area'!$C$4,'Mangrove protected area'!$A$5:$AG$5,0)),if($C478="Seagrass",'Seagrass extent'!$D$4,if($C478="Salt marsh",'Salt marsh extent'!$D$4)))</f>
        <v/>
      </c>
      <c r="E478" s="101" t="n"/>
    </row>
    <row r="479" ht="15.75" customHeight="1" s="198">
      <c r="A479" s="62" t="inlineStr">
        <is>
          <t>Anguilla</t>
        </is>
      </c>
      <c r="B479" s="62">
        <f t="array" ref="B479">INDEX(Countries!$D$2:$D$255, MATCH(A479, Countries!$B$2:$B$255, 0))
</f>
        <v/>
      </c>
      <c r="C479" s="89" t="inlineStr">
        <is>
          <t>Salt marsh</t>
        </is>
      </c>
      <c r="D479" s="70">
        <f t="array" ref="D479">if($C479="Mangrove", index('Mangrove protected area'!$A$5:$AG1000,match($A479,'Mangrove protected area'!$A$5:$A1000,0),match('Mangrove protected area'!$C$4,'Mangrove protected area'!$A$5:$AG$5,0)),if($C479="Seagrass",'Seagrass extent'!$D$4,if($C479="Salt marsh",'Salt marsh extent'!$D$4)))</f>
        <v/>
      </c>
      <c r="E479" s="101" t="n"/>
    </row>
    <row r="480" ht="15.75" customHeight="1" s="198">
      <c r="A480" s="101" t="inlineStr">
        <is>
          <t>Antigua and Barbuda</t>
        </is>
      </c>
      <c r="B480" s="62">
        <f t="array" ref="B480">INDEX(Countries!$D$2:$D$255, MATCH(A480, Countries!$B$2:$B$255, 0))
</f>
        <v/>
      </c>
      <c r="C480" s="89" t="inlineStr">
        <is>
          <t>Salt marsh</t>
        </is>
      </c>
      <c r="D480" s="70">
        <f t="array" ref="D480">if($C480="Mangrove", index('Mangrove protected area'!$A$5:$AG1000,match($A480,'Mangrove protected area'!$A$5:$A1000,0),match('Mangrove protected area'!$C$4,'Mangrove protected area'!$A$5:$AG$5,0)),if($C480="Seagrass",'Seagrass extent'!$D$4,if($C480="Salt marsh",'Salt marsh extent'!$D$4)))</f>
        <v/>
      </c>
      <c r="E480" s="101" t="n"/>
    </row>
    <row r="481" ht="15.75" customHeight="1" s="198">
      <c r="A481" s="101" t="inlineStr">
        <is>
          <t>Bahrain</t>
        </is>
      </c>
      <c r="B481" s="62">
        <f t="array" ref="B481">INDEX(Countries!$D$2:$D$255, MATCH(A481, Countries!$B$2:$B$255, 0))
</f>
        <v/>
      </c>
      <c r="C481" s="89" t="inlineStr">
        <is>
          <t>Salt marsh</t>
        </is>
      </c>
      <c r="D481" s="70">
        <f t="array" ref="D481">if($C481="Mangrove", index('Mangrove protected area'!$A$5:$AG1000,match($A481,'Mangrove protected area'!$A$5:$A1000,0),match('Mangrove protected area'!$C$4,'Mangrove protected area'!$A$5:$AG$5,0)),if($C481="Seagrass",'Seagrass extent'!$D$4,if($C481="Salt marsh",'Salt marsh extent'!$D$4)))</f>
        <v/>
      </c>
      <c r="E481" s="101" t="n"/>
    </row>
    <row r="482" ht="15.75" customHeight="1" s="198">
      <c r="A482" s="101" t="inlineStr">
        <is>
          <t>Bangladesh</t>
        </is>
      </c>
      <c r="B482" s="62">
        <f t="array" ref="B482">INDEX(Countries!$D$2:$D$255, MATCH(A482, Countries!$B$2:$B$255, 0))
</f>
        <v/>
      </c>
      <c r="C482" s="89" t="inlineStr">
        <is>
          <t>Salt marsh</t>
        </is>
      </c>
      <c r="D482" s="70">
        <f t="array" ref="D482">if($C482="Mangrove", index('Mangrove protected area'!$A$5:$AG1000,match($A482,'Mangrove protected area'!$A$5:$A1000,0),match('Mangrove protected area'!$C$4,'Mangrove protected area'!$A$5:$AG$5,0)),if($C482="Seagrass",'Seagrass extent'!$D$4,if($C482="Salt marsh",'Salt marsh extent'!$D$4)))</f>
        <v/>
      </c>
      <c r="E482" s="101" t="n"/>
    </row>
    <row r="483" ht="15.75" customHeight="1" s="198">
      <c r="A483" s="101" t="inlineStr">
        <is>
          <t>Barbados</t>
        </is>
      </c>
      <c r="B483" s="62">
        <f t="array" ref="B483">INDEX(Countries!$D$2:$D$255, MATCH(A483, Countries!$B$2:$B$255, 0))
</f>
        <v/>
      </c>
      <c r="C483" s="89" t="inlineStr">
        <is>
          <t>Salt marsh</t>
        </is>
      </c>
      <c r="D483" s="70">
        <f t="array" ref="D483">if($C483="Mangrove", index('Mangrove protected area'!$A$5:$AG1000,match($A483,'Mangrove protected area'!$A$5:$A1000,0),match('Mangrove protected area'!$C$4,'Mangrove protected area'!$A$5:$AG$5,0)),if($C483="Seagrass",'Seagrass extent'!$D$4,if($C483="Salt marsh",'Salt marsh extent'!$D$4)))</f>
        <v/>
      </c>
      <c r="E483" s="101" t="n"/>
    </row>
    <row r="484" ht="15.75" customHeight="1" s="198">
      <c r="A484" s="101" t="inlineStr">
        <is>
          <t>Belize</t>
        </is>
      </c>
      <c r="B484" s="62">
        <f t="array" ref="B484">INDEX(Countries!$D$2:$D$255, MATCH(A484, Countries!$B$2:$B$255, 0))
</f>
        <v/>
      </c>
      <c r="C484" s="89" t="inlineStr">
        <is>
          <t>Salt marsh</t>
        </is>
      </c>
      <c r="D484" s="70">
        <f t="array" ref="D484">if($C484="Mangrove", index('Mangrove protected area'!$A$5:$AG1000,match($A484,'Mangrove protected area'!$A$5:$A1000,0),match('Mangrove protected area'!$C$4,'Mangrove protected area'!$A$5:$AG$5,0)),if($C484="Seagrass",'Seagrass extent'!$D$4,if($C484="Salt marsh",'Salt marsh extent'!$D$4)))</f>
        <v/>
      </c>
      <c r="E484" s="101" t="n"/>
    </row>
    <row r="485" ht="15.75" customHeight="1" s="198">
      <c r="A485" s="101" t="inlineStr">
        <is>
          <t>Benin</t>
        </is>
      </c>
      <c r="B485" s="62">
        <f t="array" ref="B485">INDEX(Countries!$D$2:$D$255, MATCH(A485, Countries!$B$2:$B$255, 0))
</f>
        <v/>
      </c>
      <c r="C485" s="89" t="inlineStr">
        <is>
          <t>Salt marsh</t>
        </is>
      </c>
      <c r="D485" s="70">
        <f t="array" ref="D485">if($C485="Mangrove", index('Mangrove protected area'!$A$5:$AG1000,match($A485,'Mangrove protected area'!$A$5:$A1000,0),match('Mangrove protected area'!$C$4,'Mangrove protected area'!$A$5:$AG$5,0)),if($C485="Seagrass",'Seagrass extent'!$D$4,if($C485="Salt marsh",'Salt marsh extent'!$D$4)))</f>
        <v/>
      </c>
      <c r="E485" s="101" t="n"/>
    </row>
    <row r="486" ht="15.75" customHeight="1" s="198">
      <c r="A486" s="101" t="inlineStr">
        <is>
          <t>Bermuda</t>
        </is>
      </c>
      <c r="B486" s="62">
        <f t="array" ref="B486">INDEX(Countries!$D$2:$D$255, MATCH(A486, Countries!$B$2:$B$255, 0))
</f>
        <v/>
      </c>
      <c r="C486" s="89" t="inlineStr">
        <is>
          <t>Salt marsh</t>
        </is>
      </c>
      <c r="D486" s="70">
        <f t="array" ref="D486">if($C486="Mangrove", index('Mangrove protected area'!$A$5:$AG1000,match($A486,'Mangrove protected area'!$A$5:$A1000,0),match('Mangrove protected area'!$C$4,'Mangrove protected area'!$A$5:$AG$5,0)),if($C486="Seagrass",'Seagrass extent'!$D$4,if($C486="Salt marsh",'Salt marsh extent'!$D$4)))</f>
        <v/>
      </c>
      <c r="E486" s="101" t="n"/>
    </row>
    <row r="487" ht="15.75" customHeight="1" s="198">
      <c r="A487" s="101" t="inlineStr">
        <is>
          <t>Bonaire, Sint Eustatius and Saba</t>
        </is>
      </c>
      <c r="B487" s="62">
        <f t="array" ref="B487">INDEX(Countries!$D$2:$D$255, MATCH(A487, Countries!$B$2:$B$255, 0))
</f>
        <v/>
      </c>
      <c r="C487" s="89" t="inlineStr">
        <is>
          <t>Salt marsh</t>
        </is>
      </c>
      <c r="D487" s="70">
        <f t="array" ref="D487">if($C487="Mangrove", index('Mangrove protected area'!$A$5:$AG1000,match($A487,'Mangrove protected area'!$A$5:$A1000,0),match('Mangrove protected area'!$C$4,'Mangrove protected area'!$A$5:$AG$5,0)),if($C487="Seagrass",'Seagrass extent'!$D$4,if($C487="Salt marsh",'Salt marsh extent'!$D$4)))</f>
        <v/>
      </c>
      <c r="E487" s="101" t="n"/>
    </row>
    <row r="488" ht="15.75" customHeight="1" s="198">
      <c r="A488" s="101" t="inlineStr">
        <is>
          <t>Brazil</t>
        </is>
      </c>
      <c r="B488" s="62">
        <f t="array" ref="B488">INDEX(Countries!$D$2:$D$255, MATCH(A488, Countries!$B$2:$B$255, 0))
</f>
        <v/>
      </c>
      <c r="C488" s="89" t="inlineStr">
        <is>
          <t>Salt marsh</t>
        </is>
      </c>
      <c r="D488" s="70">
        <f t="array" ref="D488">if($C488="Mangrove", index('Mangrove protected area'!$A$5:$AG1000,match($A488,'Mangrove protected area'!$A$5:$A1000,0),match('Mangrove protected area'!$C$4,'Mangrove protected area'!$A$5:$AG$5,0)),if($C488="Seagrass",'Seagrass extent'!$D$4,if($C488="Salt marsh",'Salt marsh extent'!$D$4)))</f>
        <v/>
      </c>
      <c r="E488" s="101" t="n"/>
    </row>
    <row r="489" ht="15.75" customHeight="1" s="198">
      <c r="A489" s="101" t="inlineStr">
        <is>
          <t>British virgin islands</t>
        </is>
      </c>
      <c r="B489" s="62">
        <f t="array" ref="B489">INDEX(Countries!$D$2:$D$255, MATCH(A489, Countries!$B$2:$B$255, 0))
</f>
        <v/>
      </c>
      <c r="C489" s="89" t="inlineStr">
        <is>
          <t>Salt marsh</t>
        </is>
      </c>
      <c r="D489" s="70">
        <f t="array" ref="D489">if($C489="Mangrove", index('Mangrove protected area'!$A$5:$AG1000,match($A489,'Mangrove protected area'!$A$5:$A1000,0),match('Mangrove protected area'!$C$4,'Mangrove protected area'!$A$5:$AG$5,0)),if($C489="Seagrass",'Seagrass extent'!$D$4,if($C489="Salt marsh",'Salt marsh extent'!$D$4)))</f>
        <v/>
      </c>
      <c r="E489" s="101" t="n"/>
    </row>
    <row r="490" ht="15.75" customHeight="1" s="198">
      <c r="A490" s="101" t="inlineStr">
        <is>
          <t>Brunei Darussalam</t>
        </is>
      </c>
      <c r="B490" s="62">
        <f t="array" ref="B490">INDEX(Countries!$D$2:$D$255, MATCH(A490, Countries!$B$2:$B$255, 0))
</f>
        <v/>
      </c>
      <c r="C490" s="89" t="inlineStr">
        <is>
          <t>Salt marsh</t>
        </is>
      </c>
      <c r="D490" s="70">
        <f t="array" ref="D490">if($C490="Mangrove", index('Mangrove protected area'!$A$5:$AG1000,match($A490,'Mangrove protected area'!$A$5:$A1000,0),match('Mangrove protected area'!$C$4,'Mangrove protected area'!$A$5:$AG$5,0)),if($C490="Seagrass",'Seagrass extent'!$D$4,if($C490="Salt marsh",'Salt marsh extent'!$D$4)))</f>
        <v/>
      </c>
      <c r="E490" s="101" t="n"/>
    </row>
    <row r="491" ht="15.75" customHeight="1" s="198">
      <c r="A491" s="101" t="inlineStr">
        <is>
          <t>Cambodia</t>
        </is>
      </c>
      <c r="B491" s="62">
        <f t="array" ref="B491">INDEX(Countries!$D$2:$D$255, MATCH(A491, Countries!$B$2:$B$255, 0))
</f>
        <v/>
      </c>
      <c r="C491" s="89" t="inlineStr">
        <is>
          <t>Salt marsh</t>
        </is>
      </c>
      <c r="D491" s="70">
        <f t="array" ref="D491">if($C491="Mangrove", index('Mangrove protected area'!$A$5:$AG1000,match($A491,'Mangrove protected area'!$A$5:$A1000,0),match('Mangrove protected area'!$C$4,'Mangrove protected area'!$A$5:$AG$5,0)),if($C491="Seagrass",'Seagrass extent'!$D$4,if($C491="Salt marsh",'Salt marsh extent'!$D$4)))</f>
        <v/>
      </c>
      <c r="E491" s="101" t="n"/>
    </row>
    <row r="492" ht="15.75" customHeight="1" s="198">
      <c r="A492" s="101" t="inlineStr">
        <is>
          <t>Cameroon</t>
        </is>
      </c>
      <c r="B492" s="62">
        <f t="array" ref="B492">INDEX(Countries!$D$2:$D$255, MATCH(A492, Countries!$B$2:$B$255, 0))
</f>
        <v/>
      </c>
      <c r="C492" s="89" t="inlineStr">
        <is>
          <t>Salt marsh</t>
        </is>
      </c>
      <c r="D492" s="70">
        <f t="array" ref="D492">if($C492="Mangrove", index('Mangrove protected area'!$A$5:$AG1000,match($A492,'Mangrove protected area'!$A$5:$A1000,0),match('Mangrove protected area'!$C$4,'Mangrove protected area'!$A$5:$AG$5,0)),if($C492="Seagrass",'Seagrass extent'!$D$4,if($C492="Salt marsh",'Salt marsh extent'!$D$4)))</f>
        <v/>
      </c>
      <c r="E492" s="101" t="n"/>
    </row>
    <row r="493" ht="15.75" customHeight="1" s="198">
      <c r="A493" s="101" t="inlineStr">
        <is>
          <t>Cayman Islands</t>
        </is>
      </c>
      <c r="B493" s="62">
        <f t="array" ref="B493">INDEX(Countries!$D$2:$D$255, MATCH(A493, Countries!$B$2:$B$255, 0))
</f>
        <v/>
      </c>
      <c r="C493" s="89" t="inlineStr">
        <is>
          <t>Salt marsh</t>
        </is>
      </c>
      <c r="D493" s="70">
        <f t="array" ref="D493">if($C493="Mangrove", index('Mangrove protected area'!$A$5:$AG1000,match($A493,'Mangrove protected area'!$A$5:$A1000,0),match('Mangrove protected area'!$C$4,'Mangrove protected area'!$A$5:$AG$5,0)),if($C493="Seagrass",'Seagrass extent'!$D$4,if($C493="Salt marsh",'Salt marsh extent'!$D$4)))</f>
        <v/>
      </c>
      <c r="E493" s="101" t="n"/>
    </row>
    <row r="494" ht="15.75" customHeight="1" s="198">
      <c r="A494" s="101" t="inlineStr">
        <is>
          <t>Comoros</t>
        </is>
      </c>
      <c r="B494" s="62">
        <f t="array" ref="B494">INDEX(Countries!$D$2:$D$255, MATCH(A494, Countries!$B$2:$B$255, 0))
</f>
        <v/>
      </c>
      <c r="C494" s="89" t="inlineStr">
        <is>
          <t>Salt marsh</t>
        </is>
      </c>
      <c r="D494" s="70">
        <f t="array" ref="D494">if($C494="Mangrove", index('Mangrove protected area'!$A$5:$AG1000,match($A494,'Mangrove protected area'!$A$5:$A1000,0),match('Mangrove protected area'!$C$4,'Mangrove protected area'!$A$5:$AG$5,0)),if($C494="Seagrass",'Seagrass extent'!$D$4,if($C494="Salt marsh",'Salt marsh extent'!$D$4)))</f>
        <v/>
      </c>
      <c r="E494" s="101" t="n"/>
    </row>
    <row r="495" ht="15.75" customHeight="1" s="198">
      <c r="A495" s="101" t="inlineStr">
        <is>
          <t>Cook Islands</t>
        </is>
      </c>
      <c r="B495" s="62">
        <f t="array" ref="B495">INDEX(Countries!$D$2:$D$255, MATCH(A495, Countries!$B$2:$B$255, 0))
</f>
        <v/>
      </c>
      <c r="C495" s="89" t="inlineStr">
        <is>
          <t>Salt marsh</t>
        </is>
      </c>
      <c r="D495" s="70">
        <f t="array" ref="D495">if($C495="Mangrove", index('Mangrove protected area'!$A$5:$AG1000,match($A495,'Mangrove protected area'!$A$5:$A1000,0),match('Mangrove protected area'!$C$4,'Mangrove protected area'!$A$5:$AG$5,0)),if($C495="Seagrass",'Seagrass extent'!$D$4,if($C495="Salt marsh",'Salt marsh extent'!$D$4)))</f>
        <v/>
      </c>
      <c r="E495" s="101" t="n"/>
    </row>
    <row r="496" ht="15.75" customHeight="1" s="198">
      <c r="A496" s="101" t="inlineStr">
        <is>
          <t>Costa Rica</t>
        </is>
      </c>
      <c r="B496" s="62">
        <f t="array" ref="B496">INDEX(Countries!$D$2:$D$255, MATCH(A496, Countries!$B$2:$B$255, 0))
</f>
        <v/>
      </c>
      <c r="C496" s="89" t="inlineStr">
        <is>
          <t>Salt marsh</t>
        </is>
      </c>
      <c r="D496" s="70">
        <f t="array" ref="D496">if($C496="Mangrove", index('Mangrove protected area'!$A$5:$AG1000,match($A496,'Mangrove protected area'!$A$5:$A1000,0),match('Mangrove protected area'!$C$4,'Mangrove protected area'!$A$5:$AG$5,0)),if($C496="Seagrass",'Seagrass extent'!$D$4,if($C496="Salt marsh",'Salt marsh extent'!$D$4)))</f>
        <v/>
      </c>
      <c r="E496" s="101" t="n"/>
    </row>
    <row r="497" ht="15.75" customHeight="1" s="198">
      <c r="A497" s="101" t="inlineStr">
        <is>
          <t>Côte d'Ivoire</t>
        </is>
      </c>
      <c r="B497" s="62">
        <f t="array" ref="B497">INDEX(Countries!$D$2:$D$255, MATCH(A497, Countries!$B$2:$B$255, 0))
</f>
        <v/>
      </c>
      <c r="C497" s="89" t="inlineStr">
        <is>
          <t>Salt marsh</t>
        </is>
      </c>
      <c r="D497" s="70">
        <f t="array" ref="D497">if($C497="Mangrove", index('Mangrove protected area'!$A$5:$AG1000,match($A497,'Mangrove protected area'!$A$5:$A1000,0),match('Mangrove protected area'!$C$4,'Mangrove protected area'!$A$5:$AG$5,0)),if($C497="Seagrass",'Seagrass extent'!$D$4,if($C497="Salt marsh",'Salt marsh extent'!$D$4)))</f>
        <v/>
      </c>
      <c r="E497" s="101" t="n"/>
    </row>
    <row r="498" ht="15.75" customHeight="1" s="198">
      <c r="A498" s="101" t="inlineStr">
        <is>
          <t>Cuba</t>
        </is>
      </c>
      <c r="B498" s="62">
        <f t="array" ref="B498">INDEX(Countries!$D$2:$D$255, MATCH(A498, Countries!$B$2:$B$255, 0))
</f>
        <v/>
      </c>
      <c r="C498" s="89" t="inlineStr">
        <is>
          <t>Salt marsh</t>
        </is>
      </c>
      <c r="D498" s="70">
        <f t="array" ref="D498">if($C498="Mangrove", index('Mangrove protected area'!$A$5:$AG1000,match($A498,'Mangrove protected area'!$A$5:$A1000,0),match('Mangrove protected area'!$C$4,'Mangrove protected area'!$A$5:$AG$5,0)),if($C498="Seagrass",'Seagrass extent'!$D$4,if($C498="Salt marsh",'Salt marsh extent'!$D$4)))</f>
        <v/>
      </c>
      <c r="E498" s="101" t="n"/>
    </row>
    <row r="499" ht="15.75" customHeight="1" s="198">
      <c r="A499" s="101" t="inlineStr">
        <is>
          <t>Curaçao</t>
        </is>
      </c>
      <c r="B499" s="62">
        <f t="array" ref="B499">INDEX(Countries!$D$2:$D$255, MATCH(A499, Countries!$B$2:$B$255, 0))
</f>
        <v/>
      </c>
      <c r="C499" s="89" t="inlineStr">
        <is>
          <t>Salt marsh</t>
        </is>
      </c>
      <c r="D499" s="70">
        <f t="array" ref="D499">if($C499="Mangrove", index('Mangrove protected area'!$A$5:$AG1000,match($A499,'Mangrove protected area'!$A$5:$A1000,0),match('Mangrove protected area'!$C$4,'Mangrove protected area'!$A$5:$AG$5,0)),if($C499="Seagrass",'Seagrass extent'!$D$4,if($C499="Salt marsh",'Salt marsh extent'!$D$4)))</f>
        <v/>
      </c>
      <c r="E499" s="101" t="n"/>
    </row>
    <row r="500" ht="15.75" customHeight="1" s="198">
      <c r="A500" s="101" t="inlineStr">
        <is>
          <t>Democratic republic of the congo</t>
        </is>
      </c>
      <c r="B500" s="62">
        <f t="array" ref="B500">INDEX(Countries!$D$2:$D$255, MATCH(A500, Countries!$B$2:$B$255, 0))
</f>
        <v/>
      </c>
      <c r="C500" s="89" t="inlineStr">
        <is>
          <t>Salt marsh</t>
        </is>
      </c>
      <c r="D500" s="70">
        <f t="array" ref="D500">if($C500="Mangrove", index('Mangrove protected area'!$A$5:$AG1000,match($A500,'Mangrove protected area'!$A$5:$A1000,0),match('Mangrove protected area'!$C$4,'Mangrove protected area'!$A$5:$AG$5,0)),if($C500="Seagrass",'Seagrass extent'!$D$4,if($C500="Salt marsh",'Salt marsh extent'!$D$4)))</f>
        <v/>
      </c>
      <c r="E500" s="101" t="n"/>
    </row>
    <row r="501" ht="15.75" customHeight="1" s="198">
      <c r="A501" s="101" t="inlineStr">
        <is>
          <t>Djibouti</t>
        </is>
      </c>
      <c r="B501" s="62">
        <f t="array" ref="B501">INDEX(Countries!$D$2:$D$255, MATCH(A501, Countries!$B$2:$B$255, 0))
</f>
        <v/>
      </c>
      <c r="C501" s="89" t="inlineStr">
        <is>
          <t>Salt marsh</t>
        </is>
      </c>
      <c r="D501" s="70">
        <f t="array" ref="D501">if($C501="Mangrove", index('Mangrove protected area'!$A$5:$AG1000,match($A501,'Mangrove protected area'!$A$5:$A1000,0),match('Mangrove protected area'!$C$4,'Mangrove protected area'!$A$5:$AG$5,0)),if($C501="Seagrass",'Seagrass extent'!$D$4,if($C501="Salt marsh",'Salt marsh extent'!$D$4)))</f>
        <v/>
      </c>
      <c r="E501" s="101" t="n"/>
    </row>
    <row r="502" ht="15.75" customHeight="1" s="198">
      <c r="A502" s="101" t="inlineStr">
        <is>
          <t>Dominica</t>
        </is>
      </c>
      <c r="B502" s="62">
        <f t="array" ref="B502">INDEX(Countries!$D$2:$D$255, MATCH(A502, Countries!$B$2:$B$255, 0))
</f>
        <v/>
      </c>
      <c r="C502" s="89" t="inlineStr">
        <is>
          <t>Salt marsh</t>
        </is>
      </c>
      <c r="D502" s="70">
        <f t="array" ref="D502">if($C502="Mangrove", index('Mangrove protected area'!$A$5:$AG1000,match($A502,'Mangrove protected area'!$A$5:$A1000,0),match('Mangrove protected area'!$C$4,'Mangrove protected area'!$A$5:$AG$5,0)),if($C502="Seagrass",'Seagrass extent'!$D$4,if($C502="Salt marsh",'Salt marsh extent'!$D$4)))</f>
        <v/>
      </c>
      <c r="E502" s="101" t="n"/>
    </row>
    <row r="503" ht="15.75" customHeight="1" s="198">
      <c r="A503" s="101" t="inlineStr">
        <is>
          <t>Dominican Republic</t>
        </is>
      </c>
      <c r="B503" s="62">
        <f t="array" ref="B503">INDEX(Countries!$D$2:$D$255, MATCH(A503, Countries!$B$2:$B$255, 0))
</f>
        <v/>
      </c>
      <c r="C503" s="89" t="inlineStr">
        <is>
          <t>Salt marsh</t>
        </is>
      </c>
      <c r="D503" s="70">
        <f t="array" ref="D503">if($C503="Mangrove", index('Mangrove protected area'!$A$5:$AG1000,match($A503,'Mangrove protected area'!$A$5:$A1000,0),match('Mangrove protected area'!$C$4,'Mangrove protected area'!$A$5:$AG$5,0)),if($C503="Seagrass",'Seagrass extent'!$D$4,if($C503="Salt marsh",'Salt marsh extent'!$D$4)))</f>
        <v/>
      </c>
      <c r="E503" s="101" t="n"/>
    </row>
    <row r="504" ht="15.75" customHeight="1" s="198">
      <c r="A504" s="101" t="inlineStr">
        <is>
          <t>Ecuador</t>
        </is>
      </c>
      <c r="B504" s="62">
        <f t="array" ref="B504">INDEX(Countries!$D$2:$D$255, MATCH(A504, Countries!$B$2:$B$255, 0))
</f>
        <v/>
      </c>
      <c r="C504" s="89" t="inlineStr">
        <is>
          <t>Salt marsh</t>
        </is>
      </c>
      <c r="D504" s="70">
        <f t="array" ref="D504">if($C504="Mangrove", index('Mangrove protected area'!$A$5:$AG1000,match($A504,'Mangrove protected area'!$A$5:$A1000,0),match('Mangrove protected area'!$C$4,'Mangrove protected area'!$A$5:$AG$5,0)),if($C504="Seagrass",'Seagrass extent'!$D$4,if($C504="Salt marsh",'Salt marsh extent'!$D$4)))</f>
        <v/>
      </c>
      <c r="E504" s="101" t="n"/>
    </row>
    <row r="505" ht="15.75" customHeight="1" s="198">
      <c r="A505" s="101" t="inlineStr">
        <is>
          <t>Egypt</t>
        </is>
      </c>
      <c r="B505" s="62">
        <f t="array" ref="B505">INDEX(Countries!$D$2:$D$255, MATCH(A505, Countries!$B$2:$B$255, 0))
</f>
        <v/>
      </c>
      <c r="C505" s="89" t="inlineStr">
        <is>
          <t>Salt marsh</t>
        </is>
      </c>
      <c r="D505" s="70">
        <f t="array" ref="D505">if($C505="Mangrove", index('Mangrove protected area'!$A$5:$AG1000,match($A505,'Mangrove protected area'!$A$5:$A1000,0),match('Mangrove protected area'!$C$4,'Mangrove protected area'!$A$5:$AG$5,0)),if($C505="Seagrass",'Seagrass extent'!$D$4,if($C505="Salt marsh",'Salt marsh extent'!$D$4)))</f>
        <v/>
      </c>
      <c r="E505" s="101" t="n"/>
    </row>
    <row r="506" ht="15.75" customHeight="1" s="198">
      <c r="A506" s="101" t="inlineStr">
        <is>
          <t>El Salvador</t>
        </is>
      </c>
      <c r="B506" s="62">
        <f t="array" ref="B506">INDEX(Countries!$D$2:$D$255, MATCH(A506, Countries!$B$2:$B$255, 0))
</f>
        <v/>
      </c>
      <c r="C506" s="89" t="inlineStr">
        <is>
          <t>Salt marsh</t>
        </is>
      </c>
      <c r="D506" s="70">
        <f t="array" ref="D506">if($C506="Mangrove", index('Mangrove protected area'!$A$5:$AG1000,match($A506,'Mangrove protected area'!$A$5:$A1000,0),match('Mangrove protected area'!$C$4,'Mangrove protected area'!$A$5:$AG$5,0)),if($C506="Seagrass",'Seagrass extent'!$D$4,if($C506="Salt marsh",'Salt marsh extent'!$D$4)))</f>
        <v/>
      </c>
      <c r="E506" s="101" t="n"/>
    </row>
    <row r="507" ht="15.75" customHeight="1" s="198">
      <c r="A507" s="101" t="inlineStr">
        <is>
          <t>Equatorial Guinea</t>
        </is>
      </c>
      <c r="B507" s="62">
        <f t="array" ref="B507">INDEX(Countries!$D$2:$D$255, MATCH(A507, Countries!$B$2:$B$255, 0))
</f>
        <v/>
      </c>
      <c r="C507" s="89" t="inlineStr">
        <is>
          <t>Salt marsh</t>
        </is>
      </c>
      <c r="D507" s="70">
        <f t="array" ref="D507">if($C507="Mangrove", index('Mangrove protected area'!$A$5:$AG1000,match($A507,'Mangrove protected area'!$A$5:$A1000,0),match('Mangrove protected area'!$C$4,'Mangrove protected area'!$A$5:$AG$5,0)),if($C507="Seagrass",'Seagrass extent'!$D$4,if($C507="Salt marsh",'Salt marsh extent'!$D$4)))</f>
        <v/>
      </c>
      <c r="E507" s="101" t="n"/>
    </row>
    <row r="508" ht="15.75" customHeight="1" s="198">
      <c r="A508" s="101" t="inlineStr">
        <is>
          <t>Eritrea</t>
        </is>
      </c>
      <c r="B508" s="62">
        <f t="array" ref="B508">INDEX(Countries!$D$2:$D$255, MATCH(A508, Countries!$B$2:$B$255, 0))
</f>
        <v/>
      </c>
      <c r="C508" s="89" t="inlineStr">
        <is>
          <t>Salt marsh</t>
        </is>
      </c>
      <c r="D508" s="70">
        <f t="array" ref="D508">if($C508="Mangrove", index('Mangrove protected area'!$A$5:$AG1000,match($A508,'Mangrove protected area'!$A$5:$A1000,0),match('Mangrove protected area'!$C$4,'Mangrove protected area'!$A$5:$AG$5,0)),if($C508="Seagrass",'Seagrass extent'!$D$4,if($C508="Salt marsh",'Salt marsh extent'!$D$4)))</f>
        <v/>
      </c>
      <c r="E508" s="101" t="n"/>
    </row>
    <row r="509" ht="15.75" customHeight="1" s="198">
      <c r="A509" s="101" t="inlineStr">
        <is>
          <t>Fiji</t>
        </is>
      </c>
      <c r="B509" s="62">
        <f t="array" ref="B509">INDEX(Countries!$D$2:$D$255, MATCH(A509, Countries!$B$2:$B$255, 0))
</f>
        <v/>
      </c>
      <c r="C509" s="89" t="inlineStr">
        <is>
          <t>Salt marsh</t>
        </is>
      </c>
      <c r="D509" s="70">
        <f t="array" ref="D509">if($C509="Mangrove", index('Mangrove protected area'!$A$5:$AG1000,match($A509,'Mangrove protected area'!$A$5:$A1000,0),match('Mangrove protected area'!$C$4,'Mangrove protected area'!$A$5:$AG$5,0)),if($C509="Seagrass",'Seagrass extent'!$D$4,if($C509="Salt marsh",'Salt marsh extent'!$D$4)))</f>
        <v/>
      </c>
      <c r="E509" s="101" t="n"/>
    </row>
    <row r="510" ht="15.75" customHeight="1" s="198">
      <c r="A510" s="101" t="inlineStr">
        <is>
          <t>French Guiana</t>
        </is>
      </c>
      <c r="B510" s="62">
        <f t="array" ref="B510">INDEX(Countries!$D$2:$D$255, MATCH(A510, Countries!$B$2:$B$255, 0))
</f>
        <v/>
      </c>
      <c r="C510" s="89" t="inlineStr">
        <is>
          <t>Salt marsh</t>
        </is>
      </c>
      <c r="D510" s="70">
        <f t="array" ref="D510">if($C510="Mangrove", index('Mangrove protected area'!$A$5:$AG1000,match($A510,'Mangrove protected area'!$A$5:$A1000,0),match('Mangrove protected area'!$C$4,'Mangrove protected area'!$A$5:$AG$5,0)),if($C510="Seagrass",'Seagrass extent'!$D$4,if($C510="Salt marsh",'Salt marsh extent'!$D$4)))</f>
        <v/>
      </c>
      <c r="E510" s="101" t="n"/>
    </row>
    <row r="511" ht="15.75" customHeight="1" s="198">
      <c r="A511" s="101" t="inlineStr">
        <is>
          <t>French Polynesia</t>
        </is>
      </c>
      <c r="B511" s="62">
        <f t="array" ref="B511">INDEX(Countries!$D$2:$D$255, MATCH(A511, Countries!$B$2:$B$255, 0))
</f>
        <v/>
      </c>
      <c r="C511" s="89" t="inlineStr">
        <is>
          <t>Salt marsh</t>
        </is>
      </c>
      <c r="D511" s="70">
        <f t="array" ref="D511">if($C511="Mangrove", index('Mangrove protected area'!$A$5:$AG1000,match($A511,'Mangrove protected area'!$A$5:$A1000,0),match('Mangrove protected area'!$C$4,'Mangrove protected area'!$A$5:$AG$5,0)),if($C511="Seagrass",'Seagrass extent'!$D$4,if($C511="Salt marsh",'Salt marsh extent'!$D$4)))</f>
        <v/>
      </c>
      <c r="E511" s="101" t="n"/>
    </row>
    <row r="512" ht="15.75" customHeight="1" s="198">
      <c r="A512" s="101" t="inlineStr">
        <is>
          <t>French Southern Territories</t>
        </is>
      </c>
      <c r="B512" s="62">
        <f t="array" ref="B512">INDEX(Countries!$D$2:$D$255, MATCH(A512, Countries!$B$2:$B$255, 0))
</f>
        <v/>
      </c>
      <c r="C512" s="89" t="inlineStr">
        <is>
          <t>Salt marsh</t>
        </is>
      </c>
      <c r="D512" s="70">
        <f t="array" ref="D512">if($C512="Mangrove", index('Mangrove protected area'!$A$5:$AG1000,match($A512,'Mangrove protected area'!$A$5:$A1000,0),match('Mangrove protected area'!$C$4,'Mangrove protected area'!$A$5:$AG$5,0)),if($C512="Seagrass",'Seagrass extent'!$D$4,if($C512="Salt marsh",'Salt marsh extent'!$D$4)))</f>
        <v/>
      </c>
      <c r="E512" s="101" t="n"/>
    </row>
    <row r="513" ht="15.75" customHeight="1" s="198">
      <c r="A513" s="101" t="inlineStr">
        <is>
          <t>Gabon</t>
        </is>
      </c>
      <c r="B513" s="62">
        <f t="array" ref="B513">INDEX(Countries!$D$2:$D$255, MATCH(A513, Countries!$B$2:$B$255, 0))
</f>
        <v/>
      </c>
      <c r="C513" s="89" t="inlineStr">
        <is>
          <t>Salt marsh</t>
        </is>
      </c>
      <c r="D513" s="70">
        <f t="array" ref="D513">if($C513="Mangrove", index('Mangrove protected area'!$A$5:$AG1000,match($A513,'Mangrove protected area'!$A$5:$A1000,0),match('Mangrove protected area'!$C$4,'Mangrove protected area'!$A$5:$AG$5,0)),if($C513="Seagrass",'Seagrass extent'!$D$4,if($C513="Salt marsh",'Salt marsh extent'!$D$4)))</f>
        <v/>
      </c>
      <c r="E513" s="101" t="n"/>
    </row>
    <row r="514" ht="15.75" customHeight="1" s="198">
      <c r="A514" s="101" t="inlineStr">
        <is>
          <t>Gambia</t>
        </is>
      </c>
      <c r="B514" s="62">
        <f t="array" ref="B514">INDEX(Countries!$D$2:$D$255, MATCH(A514, Countries!$B$2:$B$255, 0))
</f>
        <v/>
      </c>
      <c r="C514" s="89" t="inlineStr">
        <is>
          <t>Salt marsh</t>
        </is>
      </c>
      <c r="D514" s="70">
        <f t="array" ref="D514">if($C514="Mangrove", index('Mangrove protected area'!$A$5:$AG1000,match($A514,'Mangrove protected area'!$A$5:$A1000,0),match('Mangrove protected area'!$C$4,'Mangrove protected area'!$A$5:$AG$5,0)),if($C514="Seagrass",'Seagrass extent'!$D$4,if($C514="Salt marsh",'Salt marsh extent'!$D$4)))</f>
        <v/>
      </c>
      <c r="E514" s="101" t="n"/>
    </row>
    <row r="515" ht="15.75" customHeight="1" s="198">
      <c r="A515" s="101" t="inlineStr">
        <is>
          <t>Ghana</t>
        </is>
      </c>
      <c r="B515" s="62">
        <f t="array" ref="B515">INDEX(Countries!$D$2:$D$255, MATCH(A515, Countries!$B$2:$B$255, 0))
</f>
        <v/>
      </c>
      <c r="C515" s="89" t="inlineStr">
        <is>
          <t>Salt marsh</t>
        </is>
      </c>
      <c r="D515" s="70">
        <f t="array" ref="D515">if($C515="Mangrove", index('Mangrove protected area'!$A$5:$AG1000,match($A515,'Mangrove protected area'!$A$5:$A1000,0),match('Mangrove protected area'!$C$4,'Mangrove protected area'!$A$5:$AG$5,0)),if($C515="Seagrass",'Seagrass extent'!$D$4,if($C515="Salt marsh",'Salt marsh extent'!$D$4)))</f>
        <v/>
      </c>
      <c r="E515" s="101" t="n"/>
    </row>
    <row r="516" ht="15.75" customHeight="1" s="198">
      <c r="A516" s="101" t="inlineStr">
        <is>
          <t>Grenada</t>
        </is>
      </c>
      <c r="B516" s="62">
        <f t="array" ref="B516">INDEX(Countries!$D$2:$D$255, MATCH(A516, Countries!$B$2:$B$255, 0))
</f>
        <v/>
      </c>
      <c r="C516" s="89" t="inlineStr">
        <is>
          <t>Salt marsh</t>
        </is>
      </c>
      <c r="D516" s="70">
        <f t="array" ref="D516">if($C516="Mangrove", index('Mangrove protected area'!$A$5:$AG1000,match($A516,'Mangrove protected area'!$A$5:$A1000,0),match('Mangrove protected area'!$C$4,'Mangrove protected area'!$A$5:$AG$5,0)),if($C516="Seagrass",'Seagrass extent'!$D$4,if($C516="Salt marsh",'Salt marsh extent'!$D$4)))</f>
        <v/>
      </c>
      <c r="E516" s="101" t="n"/>
    </row>
    <row r="517" ht="15.75" customHeight="1" s="198">
      <c r="A517" s="101" t="inlineStr">
        <is>
          <t>Guadeloupe</t>
        </is>
      </c>
      <c r="B517" s="62">
        <f t="array" ref="B517">INDEX(Countries!$D$2:$D$255, MATCH(A517, Countries!$B$2:$B$255, 0))
</f>
        <v/>
      </c>
      <c r="C517" s="89" t="inlineStr">
        <is>
          <t>Salt marsh</t>
        </is>
      </c>
      <c r="D517" s="70">
        <f t="array" ref="D517">if($C517="Mangrove", index('Mangrove protected area'!$A$5:$AG1000,match($A517,'Mangrove protected area'!$A$5:$A1000,0),match('Mangrove protected area'!$C$4,'Mangrove protected area'!$A$5:$AG$5,0)),if($C517="Seagrass",'Seagrass extent'!$D$4,if($C517="Salt marsh",'Salt marsh extent'!$D$4)))</f>
        <v/>
      </c>
      <c r="E517" s="101" t="n"/>
    </row>
    <row r="518" ht="15.75" customHeight="1" s="198">
      <c r="A518" s="101" t="inlineStr">
        <is>
          <t>Guam</t>
        </is>
      </c>
      <c r="B518" s="62">
        <f t="array" ref="B518">INDEX(Countries!$D$2:$D$255, MATCH(A518, Countries!$B$2:$B$255, 0))
</f>
        <v/>
      </c>
      <c r="C518" s="89" t="inlineStr">
        <is>
          <t>Salt marsh</t>
        </is>
      </c>
      <c r="D518" s="70">
        <f t="array" ref="D518">if($C518="Mangrove", index('Mangrove protected area'!$A$5:$AG1000,match($A518,'Mangrove protected area'!$A$5:$A1000,0),match('Mangrove protected area'!$C$4,'Mangrove protected area'!$A$5:$AG$5,0)),if($C518="Seagrass",'Seagrass extent'!$D$4,if($C518="Salt marsh",'Salt marsh extent'!$D$4)))</f>
        <v/>
      </c>
      <c r="E518" s="101" t="n"/>
    </row>
    <row r="519" ht="15.75" customHeight="1" s="198">
      <c r="A519" s="101" t="inlineStr">
        <is>
          <t>Guatemala</t>
        </is>
      </c>
      <c r="B519" s="62">
        <f t="array" ref="B519">INDEX(Countries!$D$2:$D$255, MATCH(A519, Countries!$B$2:$B$255, 0))
</f>
        <v/>
      </c>
      <c r="C519" s="89" t="inlineStr">
        <is>
          <t>Salt marsh</t>
        </is>
      </c>
      <c r="D519" s="70">
        <f t="array" ref="D519">if($C519="Mangrove", index('Mangrove protected area'!$A$5:$AG1000,match($A519,'Mangrove protected area'!$A$5:$A1000,0),match('Mangrove protected area'!$C$4,'Mangrove protected area'!$A$5:$AG$5,0)),if($C519="Seagrass",'Seagrass extent'!$D$4,if($C519="Salt marsh",'Salt marsh extent'!$D$4)))</f>
        <v/>
      </c>
      <c r="E519" s="101" t="n"/>
    </row>
    <row r="520" ht="15.75" customHeight="1" s="198">
      <c r="A520" s="101" t="inlineStr">
        <is>
          <t>Guinea</t>
        </is>
      </c>
      <c r="B520" s="62">
        <f t="array" ref="B520">INDEX(Countries!$D$2:$D$255, MATCH(A520, Countries!$B$2:$B$255, 0))
</f>
        <v/>
      </c>
      <c r="C520" s="89" t="inlineStr">
        <is>
          <t>Salt marsh</t>
        </is>
      </c>
      <c r="D520" s="70">
        <f t="array" ref="D520">if($C520="Mangrove", index('Mangrove protected area'!$A$5:$AG1000,match($A520,'Mangrove protected area'!$A$5:$A1000,0),match('Mangrove protected area'!$C$4,'Mangrove protected area'!$A$5:$AG$5,0)),if($C520="Seagrass",'Seagrass extent'!$D$4,if($C520="Salt marsh",'Salt marsh extent'!$D$4)))</f>
        <v/>
      </c>
      <c r="E520" s="101" t="n"/>
    </row>
    <row r="521" ht="15.75" customHeight="1" s="198">
      <c r="A521" s="101" t="inlineStr">
        <is>
          <t>Guinea-Bissau</t>
        </is>
      </c>
      <c r="B521" s="62">
        <f t="array" ref="B521">INDEX(Countries!$D$2:$D$255, MATCH(A521, Countries!$B$2:$B$255, 0))
</f>
        <v/>
      </c>
      <c r="C521" s="89" t="inlineStr">
        <is>
          <t>Salt marsh</t>
        </is>
      </c>
      <c r="D521" s="70">
        <f t="array" ref="D521">if($C521="Mangrove", index('Mangrove protected area'!$A$5:$AG1000,match($A521,'Mangrove protected area'!$A$5:$A1000,0),match('Mangrove protected area'!$C$4,'Mangrove protected area'!$A$5:$AG$5,0)),if($C521="Seagrass",'Seagrass extent'!$D$4,if($C521="Salt marsh",'Salt marsh extent'!$D$4)))</f>
        <v/>
      </c>
      <c r="E521" s="101" t="n"/>
    </row>
    <row r="522" ht="15.75" customHeight="1" s="198">
      <c r="A522" s="101" t="inlineStr">
        <is>
          <t>Guyana</t>
        </is>
      </c>
      <c r="B522" s="62">
        <f t="array" ref="B522">INDEX(Countries!$D$2:$D$255, MATCH(A522, Countries!$B$2:$B$255, 0))
</f>
        <v/>
      </c>
      <c r="C522" s="89" t="inlineStr">
        <is>
          <t>Salt marsh</t>
        </is>
      </c>
      <c r="D522" s="70">
        <f t="array" ref="D522">if($C522="Mangrove", index('Mangrove protected area'!$A$5:$AG1000,match($A522,'Mangrove protected area'!$A$5:$A1000,0),match('Mangrove protected area'!$C$4,'Mangrove protected area'!$A$5:$AG$5,0)),if($C522="Seagrass",'Seagrass extent'!$D$4,if($C522="Salt marsh",'Salt marsh extent'!$D$4)))</f>
        <v/>
      </c>
      <c r="E522" s="101" t="n"/>
    </row>
    <row r="523" ht="15.75" customHeight="1" s="198">
      <c r="A523" s="101" t="inlineStr">
        <is>
          <t>Haiti</t>
        </is>
      </c>
      <c r="B523" s="62">
        <f t="array" ref="B523">INDEX(Countries!$D$2:$D$255, MATCH(A523, Countries!$B$2:$B$255, 0))
</f>
        <v/>
      </c>
      <c r="C523" s="89" t="inlineStr">
        <is>
          <t>Salt marsh</t>
        </is>
      </c>
      <c r="D523" s="70">
        <f t="array" ref="D523">if($C523="Mangrove", index('Mangrove protected area'!$A$5:$AG1000,match($A523,'Mangrove protected area'!$A$5:$A1000,0),match('Mangrove protected area'!$C$4,'Mangrove protected area'!$A$5:$AG$5,0)),if($C523="Seagrass",'Seagrass extent'!$D$4,if($C523="Salt marsh",'Salt marsh extent'!$D$4)))</f>
        <v/>
      </c>
      <c r="E523" s="101" t="n"/>
    </row>
    <row r="524" ht="15.75" customHeight="1" s="198">
      <c r="A524" s="101" t="inlineStr">
        <is>
          <t>Honduras</t>
        </is>
      </c>
      <c r="B524" s="62">
        <f t="array" ref="B524">INDEX(Countries!$D$2:$D$255, MATCH(A524, Countries!$B$2:$B$255, 0))
</f>
        <v/>
      </c>
      <c r="C524" s="89" t="inlineStr">
        <is>
          <t>Salt marsh</t>
        </is>
      </c>
      <c r="D524" s="70">
        <f t="array" ref="D524">if($C524="Mangrove", index('Mangrove protected area'!$A$5:$AG1000,match($A524,'Mangrove protected area'!$A$5:$A1000,0),match('Mangrove protected area'!$C$4,'Mangrove protected area'!$A$5:$AG$5,0)),if($C524="Seagrass",'Seagrass extent'!$D$4,if($C524="Salt marsh",'Salt marsh extent'!$D$4)))</f>
        <v/>
      </c>
      <c r="E524" s="101" t="n"/>
    </row>
    <row r="525" ht="15.75" customHeight="1" s="198">
      <c r="A525" s="101" t="inlineStr">
        <is>
          <t>Iran (Islamic Republic of)</t>
        </is>
      </c>
      <c r="B525" s="62">
        <f t="array" ref="B525">INDEX(Countries!$D$2:$D$255, MATCH(A525, Countries!$B$2:$B$255, 0))
</f>
        <v/>
      </c>
      <c r="C525" s="89" t="inlineStr">
        <is>
          <t>Salt marsh</t>
        </is>
      </c>
      <c r="D525" s="70">
        <f t="array" ref="D525">if($C525="Mangrove", index('Mangrove protected area'!$A$5:$AG1000,match($A525,'Mangrove protected area'!$A$5:$A1000,0),match('Mangrove protected area'!$C$4,'Mangrove protected area'!$A$5:$AG$5,0)),if($C525="Seagrass",'Seagrass extent'!$D$4,if($C525="Salt marsh",'Salt marsh extent'!$D$4)))</f>
        <v/>
      </c>
      <c r="E525" s="101" t="n"/>
    </row>
    <row r="526" ht="15.75" customHeight="1" s="198">
      <c r="A526" s="101" t="inlineStr">
        <is>
          <t>Jamaica</t>
        </is>
      </c>
      <c r="B526" s="62">
        <f t="array" ref="B526">INDEX(Countries!$D$2:$D$255, MATCH(A526, Countries!$B$2:$B$255, 0))
</f>
        <v/>
      </c>
      <c r="C526" s="89" t="inlineStr">
        <is>
          <t>Salt marsh</t>
        </is>
      </c>
      <c r="D526" s="70">
        <f t="array" ref="D526">if($C526="Mangrove", index('Mangrove protected area'!$A$5:$AG1000,match($A526,'Mangrove protected area'!$A$5:$A1000,0),match('Mangrove protected area'!$C$4,'Mangrove protected area'!$A$5:$AG$5,0)),if($C526="Seagrass",'Seagrass extent'!$D$4,if($C526="Salt marsh",'Salt marsh extent'!$D$4)))</f>
        <v/>
      </c>
      <c r="E526" s="101" t="n"/>
    </row>
    <row r="527" ht="15.75" customHeight="1" s="198">
      <c r="A527" s="101" t="inlineStr">
        <is>
          <t>Japan</t>
        </is>
      </c>
      <c r="B527" s="62">
        <f t="array" ref="B527">INDEX(Countries!$D$2:$D$255, MATCH(A527, Countries!$B$2:$B$255, 0))
</f>
        <v/>
      </c>
      <c r="C527" s="89" t="inlineStr">
        <is>
          <t>Salt marsh</t>
        </is>
      </c>
      <c r="D527" s="70">
        <f t="array" ref="D527">if($C527="Mangrove", index('Mangrove protected area'!$A$5:$AG1000,match($A527,'Mangrove protected area'!$A$5:$A1000,0),match('Mangrove protected area'!$C$4,'Mangrove protected area'!$A$5:$AG$5,0)),if($C527="Seagrass",'Seagrass extent'!$D$4,if($C527="Salt marsh",'Salt marsh extent'!$D$4)))</f>
        <v/>
      </c>
      <c r="E527" s="101" t="n"/>
    </row>
    <row r="528" ht="15.75" customHeight="1" s="198">
      <c r="A528" s="101" t="inlineStr">
        <is>
          <t>Kiribati</t>
        </is>
      </c>
      <c r="B528" s="62">
        <f t="array" ref="B528">INDEX(Countries!$D$2:$D$255, MATCH(A528, Countries!$B$2:$B$255, 0))
</f>
        <v/>
      </c>
      <c r="C528" s="89" t="inlineStr">
        <is>
          <t>Salt marsh</t>
        </is>
      </c>
      <c r="D528" s="70">
        <f t="array" ref="D528">if($C528="Mangrove", index('Mangrove protected area'!$A$5:$AG1000,match($A528,'Mangrove protected area'!$A$5:$A1000,0),match('Mangrove protected area'!$C$4,'Mangrove protected area'!$A$5:$AG$5,0)),if($C528="Seagrass",'Seagrass extent'!$D$4,if($C528="Salt marsh",'Salt marsh extent'!$D$4)))</f>
        <v/>
      </c>
      <c r="E528" s="101" t="n"/>
    </row>
    <row r="529" ht="15.75" customHeight="1" s="198">
      <c r="A529" s="101" t="inlineStr">
        <is>
          <t>Liberia</t>
        </is>
      </c>
      <c r="B529" s="62">
        <f t="array" ref="B529">INDEX(Countries!$D$2:$D$255, MATCH(A529, Countries!$B$2:$B$255, 0))
</f>
        <v/>
      </c>
      <c r="C529" s="89" t="inlineStr">
        <is>
          <t>Salt marsh</t>
        </is>
      </c>
      <c r="D529" s="70">
        <f t="array" ref="D529">if($C529="Mangrove", index('Mangrove protected area'!$A$5:$AG1000,match($A529,'Mangrove protected area'!$A$5:$A1000,0),match('Mangrove protected area'!$C$4,'Mangrove protected area'!$A$5:$AG$5,0)),if($C529="Seagrass",'Seagrass extent'!$D$4,if($C529="Salt marsh",'Salt marsh extent'!$D$4)))</f>
        <v/>
      </c>
      <c r="E529" s="101" t="n"/>
    </row>
    <row r="530" ht="15.75" customHeight="1" s="198">
      <c r="A530" s="101" t="inlineStr">
        <is>
          <t>Madagascar</t>
        </is>
      </c>
      <c r="B530" s="62">
        <f t="array" ref="B530">INDEX(Countries!$D$2:$D$255, MATCH(A530, Countries!$B$2:$B$255, 0))
</f>
        <v/>
      </c>
      <c r="C530" s="89" t="inlineStr">
        <is>
          <t>Salt marsh</t>
        </is>
      </c>
      <c r="D530" s="70">
        <f t="array" ref="D530">if($C530="Mangrove", index('Mangrove protected area'!$A$5:$AG1000,match($A530,'Mangrove protected area'!$A$5:$A1000,0),match('Mangrove protected area'!$C$4,'Mangrove protected area'!$A$5:$AG$5,0)),if($C530="Seagrass",'Seagrass extent'!$D$4,if($C530="Salt marsh",'Salt marsh extent'!$D$4)))</f>
        <v/>
      </c>
      <c r="E530" s="101" t="n"/>
    </row>
    <row r="531" ht="15.75" customHeight="1" s="198">
      <c r="A531" s="101" t="inlineStr">
        <is>
          <t>Malaysia</t>
        </is>
      </c>
      <c r="B531" s="62">
        <f t="array" ref="B531">INDEX(Countries!$D$2:$D$255, MATCH(A531, Countries!$B$2:$B$255, 0))
</f>
        <v/>
      </c>
      <c r="C531" s="89" t="inlineStr">
        <is>
          <t>Salt marsh</t>
        </is>
      </c>
      <c r="D531" s="70">
        <f t="array" ref="D531">if($C531="Mangrove", index('Mangrove protected area'!$A$5:$AG1000,match($A531,'Mangrove protected area'!$A$5:$A1000,0),match('Mangrove protected area'!$C$4,'Mangrove protected area'!$A$5:$AG$5,0)),if($C531="Seagrass",'Seagrass extent'!$D$4,if($C531="Salt marsh",'Salt marsh extent'!$D$4)))</f>
        <v/>
      </c>
      <c r="E531" s="101" t="n"/>
    </row>
    <row r="532" ht="15.75" customHeight="1" s="198">
      <c r="A532" s="101" t="inlineStr">
        <is>
          <t>Maldives</t>
        </is>
      </c>
      <c r="B532" s="62">
        <f t="array" ref="B532">INDEX(Countries!$D$2:$D$255, MATCH(A532, Countries!$B$2:$B$255, 0))
</f>
        <v/>
      </c>
      <c r="C532" s="89" t="inlineStr">
        <is>
          <t>Salt marsh</t>
        </is>
      </c>
      <c r="D532" s="70">
        <f t="array" ref="D532">if($C532="Mangrove", index('Mangrove protected area'!$A$5:$AG1000,match($A532,'Mangrove protected area'!$A$5:$A1000,0),match('Mangrove protected area'!$C$4,'Mangrove protected area'!$A$5:$AG$5,0)),if($C532="Seagrass",'Seagrass extent'!$D$4,if($C532="Salt marsh",'Salt marsh extent'!$D$4)))</f>
        <v/>
      </c>
      <c r="E532" s="101" t="n"/>
    </row>
    <row r="533" ht="15.75" customHeight="1" s="198">
      <c r="A533" s="101" t="inlineStr">
        <is>
          <t>Marshall Islands</t>
        </is>
      </c>
      <c r="B533" s="62">
        <f t="array" ref="B533">INDEX(Countries!$D$2:$D$255, MATCH(A533, Countries!$B$2:$B$255, 0))
</f>
        <v/>
      </c>
      <c r="C533" s="89" t="inlineStr">
        <is>
          <t>Salt marsh</t>
        </is>
      </c>
      <c r="D533" s="70">
        <f t="array" ref="D533">if($C533="Mangrove", index('Mangrove protected area'!$A$5:$AG1000,match($A533,'Mangrove protected area'!$A$5:$A1000,0),match('Mangrove protected area'!$C$4,'Mangrove protected area'!$A$5:$AG$5,0)),if($C533="Seagrass",'Seagrass extent'!$D$4,if($C533="Salt marsh",'Salt marsh extent'!$D$4)))</f>
        <v/>
      </c>
      <c r="E533" s="101" t="n"/>
    </row>
    <row r="534" ht="15.75" customHeight="1" s="198">
      <c r="A534" s="101" t="inlineStr">
        <is>
          <t>Martinique</t>
        </is>
      </c>
      <c r="B534" s="62">
        <f t="array" ref="B534">INDEX(Countries!$D$2:$D$255, MATCH(A534, Countries!$B$2:$B$255, 0))
</f>
        <v/>
      </c>
      <c r="C534" s="89" t="inlineStr">
        <is>
          <t>Salt marsh</t>
        </is>
      </c>
      <c r="D534" s="70">
        <f t="array" ref="D534">if($C534="Mangrove", index('Mangrove protected area'!$A$5:$AG1000,match($A534,'Mangrove protected area'!$A$5:$A1000,0),match('Mangrove protected area'!$C$4,'Mangrove protected area'!$A$5:$AG$5,0)),if($C534="Seagrass",'Seagrass extent'!$D$4,if($C534="Salt marsh",'Salt marsh extent'!$D$4)))</f>
        <v/>
      </c>
      <c r="E534" s="101" t="n"/>
    </row>
    <row r="535" ht="15.75" customHeight="1" s="198">
      <c r="A535" s="101" t="inlineStr">
        <is>
          <t>Mauritania</t>
        </is>
      </c>
      <c r="B535" s="62">
        <f t="array" ref="B535">INDEX(Countries!$D$2:$D$255, MATCH(A535, Countries!$B$2:$B$255, 0))
</f>
        <v/>
      </c>
      <c r="C535" s="89" t="inlineStr">
        <is>
          <t>Salt marsh</t>
        </is>
      </c>
      <c r="D535" s="70">
        <f t="array" ref="D535">if($C535="Mangrove", index('Mangrove protected area'!$A$5:$AG1000,match($A535,'Mangrove protected area'!$A$5:$A1000,0),match('Mangrove protected area'!$C$4,'Mangrove protected area'!$A$5:$AG$5,0)),if($C535="Seagrass",'Seagrass extent'!$D$4,if($C535="Salt marsh",'Salt marsh extent'!$D$4)))</f>
        <v/>
      </c>
      <c r="E535" s="101" t="n"/>
    </row>
    <row r="536" ht="15.75" customHeight="1" s="198">
      <c r="A536" s="101" t="inlineStr">
        <is>
          <t>Mauritius</t>
        </is>
      </c>
      <c r="B536" s="62">
        <f t="array" ref="B536">INDEX(Countries!$D$2:$D$255, MATCH(A536, Countries!$B$2:$B$255, 0))
</f>
        <v/>
      </c>
      <c r="C536" s="89" t="inlineStr">
        <is>
          <t>Salt marsh</t>
        </is>
      </c>
      <c r="D536" s="70">
        <f t="array" ref="D536">if($C536="Mangrove", index('Mangrove protected area'!$A$5:$AG1000,match($A536,'Mangrove protected area'!$A$5:$A1000,0),match('Mangrove protected area'!$C$4,'Mangrove protected area'!$A$5:$AG$5,0)),if($C536="Seagrass",'Seagrass extent'!$D$4,if($C536="Salt marsh",'Salt marsh extent'!$D$4)))</f>
        <v/>
      </c>
      <c r="E536" s="101" t="n"/>
    </row>
    <row r="537" ht="15.75" customHeight="1" s="198">
      <c r="A537" s="101" t="inlineStr">
        <is>
          <t>Mayotte</t>
        </is>
      </c>
      <c r="B537" s="62">
        <f t="array" ref="B537">INDEX(Countries!$D$2:$D$255, MATCH(A537, Countries!$B$2:$B$255, 0))
</f>
        <v/>
      </c>
      <c r="C537" s="89" t="inlineStr">
        <is>
          <t>Salt marsh</t>
        </is>
      </c>
      <c r="D537" s="70">
        <f t="array" ref="D537">if($C537="Mangrove", index('Mangrove protected area'!$A$5:$AG1000,match($A537,'Mangrove protected area'!$A$5:$A1000,0),match('Mangrove protected area'!$C$4,'Mangrove protected area'!$A$5:$AG$5,0)),if($C537="Seagrass",'Seagrass extent'!$D$4,if($C537="Salt marsh",'Salt marsh extent'!$D$4)))</f>
        <v/>
      </c>
      <c r="E537" s="101" t="n"/>
    </row>
    <row r="538" ht="15.75" customHeight="1" s="198">
      <c r="A538" s="101" t="inlineStr">
        <is>
          <t>Micronesia (Federated States of)</t>
        </is>
      </c>
      <c r="B538" s="62">
        <f t="array" ref="B538">INDEX(Countries!$D$2:$D$255, MATCH(A538, Countries!$B$2:$B$255, 0))
</f>
        <v/>
      </c>
      <c r="C538" s="89" t="inlineStr">
        <is>
          <t>Salt marsh</t>
        </is>
      </c>
      <c r="D538" s="70">
        <f t="array" ref="D538">if($C538="Mangrove", index('Mangrove protected area'!$A$5:$AG1000,match($A538,'Mangrove protected area'!$A$5:$A1000,0),match('Mangrove protected area'!$C$4,'Mangrove protected area'!$A$5:$AG$5,0)),if($C538="Seagrass",'Seagrass extent'!$D$4,if($C538="Salt marsh",'Salt marsh extent'!$D$4)))</f>
        <v/>
      </c>
      <c r="E538" s="101" t="n"/>
    </row>
    <row r="539" ht="15.75" customHeight="1" s="198">
      <c r="A539" s="101" t="inlineStr">
        <is>
          <t>Mozambique</t>
        </is>
      </c>
      <c r="B539" s="62">
        <f t="array" ref="B539">INDEX(Countries!$D$2:$D$255, MATCH(A539, Countries!$B$2:$B$255, 0))
</f>
        <v/>
      </c>
      <c r="C539" s="89" t="inlineStr">
        <is>
          <t>Salt marsh</t>
        </is>
      </c>
      <c r="D539" s="70">
        <f t="array" ref="D539">if($C539="Mangrove", index('Mangrove protected area'!$A$5:$AG1000,match($A539,'Mangrove protected area'!$A$5:$A1000,0),match('Mangrove protected area'!$C$4,'Mangrove protected area'!$A$5:$AG$5,0)),if($C539="Seagrass",'Seagrass extent'!$D$4,if($C539="Salt marsh",'Salt marsh extent'!$D$4)))</f>
        <v/>
      </c>
      <c r="E539" s="101" t="n"/>
    </row>
    <row r="540" ht="15.75" customHeight="1" s="198">
      <c r="A540" s="101" t="inlineStr">
        <is>
          <t>Myanmar</t>
        </is>
      </c>
      <c r="B540" s="62">
        <f t="array" ref="B540">INDEX(Countries!$D$2:$D$255, MATCH(A540, Countries!$B$2:$B$255, 0))
</f>
        <v/>
      </c>
      <c r="C540" s="89" t="inlineStr">
        <is>
          <t>Salt marsh</t>
        </is>
      </c>
      <c r="D540" s="70">
        <f t="array" ref="D540">if($C540="Mangrove", index('Mangrove protected area'!$A$5:$AG1000,match($A540,'Mangrove protected area'!$A$5:$A1000,0),match('Mangrove protected area'!$C$4,'Mangrove protected area'!$A$5:$AG$5,0)),if($C540="Seagrass",'Seagrass extent'!$D$4,if($C540="Salt marsh",'Salt marsh extent'!$D$4)))</f>
        <v/>
      </c>
      <c r="E540" s="101" t="n"/>
    </row>
    <row r="541" ht="15.75" customHeight="1" s="198">
      <c r="A541" s="101" t="inlineStr">
        <is>
          <t>New Caledonia</t>
        </is>
      </c>
      <c r="B541" s="62">
        <f t="array" ref="B541">INDEX(Countries!$D$2:$D$255, MATCH(A541, Countries!$B$2:$B$255, 0))
</f>
        <v/>
      </c>
      <c r="C541" s="89" t="inlineStr">
        <is>
          <t>Salt marsh</t>
        </is>
      </c>
      <c r="D541" s="70">
        <f t="array" ref="D541">if($C541="Mangrove", index('Mangrove protected area'!$A$5:$AG1000,match($A541,'Mangrove protected area'!$A$5:$A1000,0),match('Mangrove protected area'!$C$4,'Mangrove protected area'!$A$5:$AG$5,0)),if($C541="Seagrass",'Seagrass extent'!$D$4,if($C541="Salt marsh",'Salt marsh extent'!$D$4)))</f>
        <v/>
      </c>
      <c r="E541" s="101" t="n"/>
    </row>
    <row r="542" ht="15.75" customHeight="1" s="198">
      <c r="A542" s="101" t="inlineStr">
        <is>
          <t>New Zealand</t>
        </is>
      </c>
      <c r="B542" s="62">
        <f t="array" ref="B542">INDEX(Countries!$D$2:$D$255, MATCH(A542, Countries!$B$2:$B$255, 0))
</f>
        <v/>
      </c>
      <c r="C542" s="89" t="inlineStr">
        <is>
          <t>Salt marsh</t>
        </is>
      </c>
      <c r="D542" s="70">
        <f t="array" ref="D542">if($C542="Mangrove", index('Mangrove protected area'!$A$5:$AG1000,match($A542,'Mangrove protected area'!$A$5:$A1000,0),match('Mangrove protected area'!$C$4,'Mangrove protected area'!$A$5:$AG$5,0)),if($C542="Seagrass",'Seagrass extent'!$D$4,if($C542="Salt marsh",'Salt marsh extent'!$D$4)))</f>
        <v/>
      </c>
      <c r="E542" s="101" t="n"/>
    </row>
    <row r="543" ht="15.75" customHeight="1" s="198">
      <c r="A543" s="101" t="inlineStr">
        <is>
          <t>Nicaragua</t>
        </is>
      </c>
      <c r="B543" s="62">
        <f t="array" ref="B543">INDEX(Countries!$D$2:$D$255, MATCH(A543, Countries!$B$2:$B$255, 0))
</f>
        <v/>
      </c>
      <c r="C543" s="89" t="inlineStr">
        <is>
          <t>Salt marsh</t>
        </is>
      </c>
      <c r="D543" s="70">
        <f t="array" ref="D543">if($C543="Mangrove", index('Mangrove protected area'!$A$5:$AG1000,match($A543,'Mangrove protected area'!$A$5:$A1000,0),match('Mangrove protected area'!$C$4,'Mangrove protected area'!$A$5:$AG$5,0)),if($C543="Seagrass",'Seagrass extent'!$D$4,if($C543="Salt marsh",'Salt marsh extent'!$D$4)))</f>
        <v/>
      </c>
      <c r="E543" s="101" t="n"/>
    </row>
    <row r="544" ht="15.75" customHeight="1" s="198">
      <c r="A544" s="101" t="inlineStr">
        <is>
          <t>Nigeria</t>
        </is>
      </c>
      <c r="B544" s="62">
        <f t="array" ref="B544">INDEX(Countries!$D$2:$D$255, MATCH(A544, Countries!$B$2:$B$255, 0))
</f>
        <v/>
      </c>
      <c r="C544" s="89" t="inlineStr">
        <is>
          <t>Salt marsh</t>
        </is>
      </c>
      <c r="D544" s="70">
        <f t="array" ref="D544">if($C544="Mangrove", index('Mangrove protected area'!$A$5:$AG1000,match($A544,'Mangrove protected area'!$A$5:$A1000,0),match('Mangrove protected area'!$C$4,'Mangrove protected area'!$A$5:$AG$5,0)),if($C544="Seagrass",'Seagrass extent'!$D$4,if($C544="Salt marsh",'Salt marsh extent'!$D$4)))</f>
        <v/>
      </c>
      <c r="E544" s="101" t="n"/>
    </row>
    <row r="545" ht="15.75" customHeight="1" s="198">
      <c r="A545" s="101" t="inlineStr">
        <is>
          <t>Oman</t>
        </is>
      </c>
      <c r="B545" s="62">
        <f t="array" ref="B545">INDEX(Countries!$D$2:$D$255, MATCH(A545, Countries!$B$2:$B$255, 0))
</f>
        <v/>
      </c>
      <c r="C545" s="89" t="inlineStr">
        <is>
          <t>Salt marsh</t>
        </is>
      </c>
      <c r="D545" s="70">
        <f t="array" ref="D545">if($C545="Mangrove", index('Mangrove protected area'!$A$5:$AG1000,match($A545,'Mangrove protected area'!$A$5:$A1000,0),match('Mangrove protected area'!$C$4,'Mangrove protected area'!$A$5:$AG$5,0)),if($C545="Seagrass",'Seagrass extent'!$D$4,if($C545="Salt marsh",'Salt marsh extent'!$D$4)))</f>
        <v/>
      </c>
      <c r="E545" s="101" t="n"/>
    </row>
    <row r="546" ht="15.75" customHeight="1" s="198">
      <c r="A546" s="101" t="inlineStr">
        <is>
          <t>Pakistan</t>
        </is>
      </c>
      <c r="B546" s="62">
        <f t="array" ref="B546">INDEX(Countries!$D$2:$D$255, MATCH(A546, Countries!$B$2:$B$255, 0))
</f>
        <v/>
      </c>
      <c r="C546" s="89" t="inlineStr">
        <is>
          <t>Salt marsh</t>
        </is>
      </c>
      <c r="D546" s="70">
        <f t="array" ref="D546">if($C546="Mangrove", index('Mangrove protected area'!$A$5:$AG1000,match($A546,'Mangrove protected area'!$A$5:$A1000,0),match('Mangrove protected area'!$C$4,'Mangrove protected area'!$A$5:$AG$5,0)),if($C546="Seagrass",'Seagrass extent'!$D$4,if($C546="Salt marsh",'Salt marsh extent'!$D$4)))</f>
        <v/>
      </c>
      <c r="E546" s="101" t="n"/>
    </row>
    <row r="547" ht="15.75" customHeight="1" s="198">
      <c r="A547" s="101" t="inlineStr">
        <is>
          <t>Palau</t>
        </is>
      </c>
      <c r="B547" s="62">
        <f t="array" ref="B547">INDEX(Countries!$D$2:$D$255, MATCH(A547, Countries!$B$2:$B$255, 0))
</f>
        <v/>
      </c>
      <c r="C547" s="89" t="inlineStr">
        <is>
          <t>Salt marsh</t>
        </is>
      </c>
      <c r="D547" s="70">
        <f t="array" ref="D547">if($C547="Mangrove", index('Mangrove protected area'!$A$5:$AG1000,match($A547,'Mangrove protected area'!$A$5:$A1000,0),match('Mangrove protected area'!$C$4,'Mangrove protected area'!$A$5:$AG$5,0)),if($C547="Seagrass",'Seagrass extent'!$D$4,if($C547="Salt marsh",'Salt marsh extent'!$D$4)))</f>
        <v/>
      </c>
      <c r="E547" s="101" t="n"/>
    </row>
    <row r="548" ht="15.75" customHeight="1" s="198">
      <c r="A548" s="101" t="inlineStr">
        <is>
          <t>Panama</t>
        </is>
      </c>
      <c r="B548" s="62">
        <f t="array" ref="B548">INDEX(Countries!$D$2:$D$255, MATCH(A548, Countries!$B$2:$B$255, 0))
</f>
        <v/>
      </c>
      <c r="C548" s="89" t="inlineStr">
        <is>
          <t>Salt marsh</t>
        </is>
      </c>
      <c r="D548" s="70">
        <f t="array" ref="D548">if($C548="Mangrove", index('Mangrove protected area'!$A$5:$AG1000,match($A548,'Mangrove protected area'!$A$5:$A1000,0),match('Mangrove protected area'!$C$4,'Mangrove protected area'!$A$5:$AG$5,0)),if($C548="Seagrass",'Seagrass extent'!$D$4,if($C548="Salt marsh",'Salt marsh extent'!$D$4)))</f>
        <v/>
      </c>
      <c r="E548" s="101" t="n"/>
    </row>
    <row r="549" ht="15.75" customHeight="1" s="198">
      <c r="A549" s="101" t="inlineStr">
        <is>
          <t>Papua New Guinea</t>
        </is>
      </c>
      <c r="B549" s="62">
        <f t="array" ref="B549">INDEX(Countries!$D$2:$D$255, MATCH(A549, Countries!$B$2:$B$255, 0))
</f>
        <v/>
      </c>
      <c r="C549" s="89" t="inlineStr">
        <is>
          <t>Salt marsh</t>
        </is>
      </c>
      <c r="D549" s="70">
        <f t="array" ref="D549">if($C549="Mangrove", index('Mangrove protected area'!$A$5:$AG1000,match($A549,'Mangrove protected area'!$A$5:$A1000,0),match('Mangrove protected area'!$C$4,'Mangrove protected area'!$A$5:$AG$5,0)),if($C549="Seagrass",'Seagrass extent'!$D$4,if($C549="Salt marsh",'Salt marsh extent'!$D$4)))</f>
        <v/>
      </c>
      <c r="E549" s="101" t="n"/>
    </row>
    <row r="550" ht="15.75" customHeight="1" s="198">
      <c r="A550" s="101" t="inlineStr">
        <is>
          <t>Peru</t>
        </is>
      </c>
      <c r="B550" s="62">
        <f t="array" ref="B550">INDEX(Countries!$D$2:$D$255, MATCH(A550, Countries!$B$2:$B$255, 0))
</f>
        <v/>
      </c>
      <c r="C550" s="89" t="inlineStr">
        <is>
          <t>Salt marsh</t>
        </is>
      </c>
      <c r="D550" s="70">
        <f t="array" ref="D550">if($C550="Mangrove", index('Mangrove protected area'!$A$5:$AG1000,match($A550,'Mangrove protected area'!$A$5:$A1000,0),match('Mangrove protected area'!$C$4,'Mangrove protected area'!$A$5:$AG$5,0)),if($C550="Seagrass",'Seagrass extent'!$D$4,if($C550="Salt marsh",'Salt marsh extent'!$D$4)))</f>
        <v/>
      </c>
      <c r="E550" s="101" t="n"/>
    </row>
    <row r="551" ht="15.75" customHeight="1" s="198">
      <c r="A551" s="101" t="inlineStr">
        <is>
          <t>Philippines</t>
        </is>
      </c>
      <c r="B551" s="62">
        <f t="array" ref="B551">INDEX(Countries!$D$2:$D$255, MATCH(A551, Countries!$B$2:$B$255, 0))
</f>
        <v/>
      </c>
      <c r="C551" s="89" t="inlineStr">
        <is>
          <t>Salt marsh</t>
        </is>
      </c>
      <c r="D551" s="70">
        <f t="array" ref="D551">if($C551="Mangrove", index('Mangrove protected area'!$A$5:$AG1000,match($A551,'Mangrove protected area'!$A$5:$A1000,0),match('Mangrove protected area'!$C$4,'Mangrove protected area'!$A$5:$AG$5,0)),if($C551="Seagrass",'Seagrass extent'!$D$4,if($C551="Salt marsh",'Salt marsh extent'!$D$4)))</f>
        <v/>
      </c>
      <c r="E551" s="101" t="n"/>
    </row>
    <row r="552" ht="15.75" customHeight="1" s="198">
      <c r="A552" s="101" t="inlineStr">
        <is>
          <t>Puerto Rico</t>
        </is>
      </c>
      <c r="B552" s="62">
        <f t="array" ref="B552">INDEX(Countries!$D$2:$D$255, MATCH(A552, Countries!$B$2:$B$255, 0))
</f>
        <v/>
      </c>
      <c r="C552" s="89" t="inlineStr">
        <is>
          <t>Salt marsh</t>
        </is>
      </c>
      <c r="D552" s="70">
        <f t="array" ref="D552">if($C552="Mangrove", index('Mangrove protected area'!$A$5:$AG1000,match($A552,'Mangrove protected area'!$A$5:$A1000,0),match('Mangrove protected area'!$C$4,'Mangrove protected area'!$A$5:$AG$5,0)),if($C552="Seagrass",'Seagrass extent'!$D$4,if($C552="Salt marsh",'Salt marsh extent'!$D$4)))</f>
        <v/>
      </c>
      <c r="E552" s="101" t="n"/>
    </row>
    <row r="553" ht="15.75" customHeight="1" s="198">
      <c r="A553" s="101" t="inlineStr">
        <is>
          <t>Qatar</t>
        </is>
      </c>
      <c r="B553" s="62">
        <f t="array" ref="B553">INDEX(Countries!$D$2:$D$255, MATCH(A553, Countries!$B$2:$B$255, 0))
</f>
        <v/>
      </c>
      <c r="C553" s="89" t="inlineStr">
        <is>
          <t>Salt marsh</t>
        </is>
      </c>
      <c r="D553" s="70">
        <f t="array" ref="D553">if($C553="Mangrove", index('Mangrove protected area'!$A$5:$AG1000,match($A553,'Mangrove protected area'!$A$5:$A1000,0),match('Mangrove protected area'!$C$4,'Mangrove protected area'!$A$5:$AG$5,0)),if($C553="Seagrass",'Seagrass extent'!$D$4,if($C553="Salt marsh",'Salt marsh extent'!$D$4)))</f>
        <v/>
      </c>
      <c r="E553" s="101" t="n"/>
    </row>
    <row r="554" ht="15.75" customHeight="1" s="198">
      <c r="A554" s="101" t="inlineStr">
        <is>
          <t>Republic of Congo</t>
        </is>
      </c>
      <c r="B554" s="62">
        <f t="array" ref="B554">INDEX(Countries!$D$2:$D$255, MATCH(A554, Countries!$B$2:$B$255, 0))
</f>
        <v/>
      </c>
      <c r="C554" s="89" t="inlineStr">
        <is>
          <t>Salt marsh</t>
        </is>
      </c>
      <c r="D554" s="70">
        <f t="array" ref="D554">if($C554="Mangrove", index('Mangrove protected area'!$A$5:$AG1000,match($A554,'Mangrove protected area'!$A$5:$A1000,0),match('Mangrove protected area'!$C$4,'Mangrove protected area'!$A$5:$AG$5,0)),if($C554="Seagrass",'Seagrass extent'!$D$4,if($C554="Salt marsh",'Salt marsh extent'!$D$4)))</f>
        <v/>
      </c>
      <c r="E554" s="101" t="n"/>
    </row>
    <row r="555" ht="15.75" customHeight="1" s="198">
      <c r="A555" s="101" t="inlineStr">
        <is>
          <t>Saint Kitts and Nevis</t>
        </is>
      </c>
      <c r="B555" s="62">
        <f t="array" ref="B555">INDEX(Countries!$D$2:$D$255, MATCH(A555, Countries!$B$2:$B$255, 0))
</f>
        <v/>
      </c>
      <c r="C555" s="89" t="inlineStr">
        <is>
          <t>Salt marsh</t>
        </is>
      </c>
      <c r="D555" s="70">
        <f t="array" ref="D555">if($C555="Mangrove", index('Mangrove protected area'!$A$5:$AG1000,match($A555,'Mangrove protected area'!$A$5:$A1000,0),match('Mangrove protected area'!$C$4,'Mangrove protected area'!$A$5:$AG$5,0)),if($C555="Seagrass",'Seagrass extent'!$D$4,if($C555="Salt marsh",'Salt marsh extent'!$D$4)))</f>
        <v/>
      </c>
      <c r="E555" s="101" t="n"/>
    </row>
    <row r="556" ht="15.75" customHeight="1" s="198">
      <c r="A556" s="101" t="inlineStr">
        <is>
          <t>Saint Lucia</t>
        </is>
      </c>
      <c r="B556" s="62">
        <f t="array" ref="B556">INDEX(Countries!$D$2:$D$255, MATCH(A556, Countries!$B$2:$B$255, 0))
</f>
        <v/>
      </c>
      <c r="C556" s="89" t="inlineStr">
        <is>
          <t>Salt marsh</t>
        </is>
      </c>
      <c r="D556" s="70">
        <f t="array" ref="D556">if($C556="Mangrove", index('Mangrove protected area'!$A$5:$AG1000,match($A556,'Mangrove protected area'!$A$5:$A1000,0),match('Mangrove protected area'!$C$4,'Mangrove protected area'!$A$5:$AG$5,0)),if($C556="Seagrass",'Seagrass extent'!$D$4,if($C556="Salt marsh",'Salt marsh extent'!$D$4)))</f>
        <v/>
      </c>
      <c r="E556" s="101" t="n"/>
    </row>
    <row r="557" ht="15.75" customHeight="1" s="198">
      <c r="A557" s="101" t="inlineStr">
        <is>
          <t>Saint Vincent and the Grenadines</t>
        </is>
      </c>
      <c r="B557" s="62">
        <f t="array" ref="B557">INDEX(Countries!$D$2:$D$255, MATCH(A557, Countries!$B$2:$B$255, 0))
</f>
        <v/>
      </c>
      <c r="C557" s="89" t="inlineStr">
        <is>
          <t>Salt marsh</t>
        </is>
      </c>
      <c r="D557" s="70">
        <f t="array" ref="D557">if($C557="Mangrove", index('Mangrove protected area'!$A$5:$AG1000,match($A557,'Mangrove protected area'!$A$5:$A1000,0),match('Mangrove protected area'!$C$4,'Mangrove protected area'!$A$5:$AG$5,0)),if($C557="Seagrass",'Seagrass extent'!$D$4,if($C557="Salt marsh",'Salt marsh extent'!$D$4)))</f>
        <v/>
      </c>
      <c r="E557" s="101" t="n"/>
    </row>
    <row r="558" ht="15.75" customHeight="1" s="198">
      <c r="A558" s="101" t="inlineStr">
        <is>
          <t>Saint Martin (French Part)</t>
        </is>
      </c>
      <c r="B558" s="62">
        <f t="array" ref="B558">INDEX(Countries!$D$2:$D$255, MATCH(A558, Countries!$B$2:$B$255, 0))
</f>
        <v/>
      </c>
      <c r="C558" s="89" t="inlineStr">
        <is>
          <t>Salt marsh</t>
        </is>
      </c>
      <c r="D558" s="70">
        <f t="array" ref="D558">if($C558="Mangrove", index('Mangrove protected area'!$A$5:$AG1000,match($A558,'Mangrove protected area'!$A$5:$A1000,0),match('Mangrove protected area'!$C$4,'Mangrove protected area'!$A$5:$AG$5,0)),if($C558="Seagrass",'Seagrass extent'!$D$4,if($C558="Salt marsh",'Salt marsh extent'!$D$4)))</f>
        <v/>
      </c>
      <c r="E558" s="101" t="n"/>
    </row>
    <row r="559" ht="15.75" customHeight="1" s="198">
      <c r="A559" s="101" t="inlineStr">
        <is>
          <t>Samoa</t>
        </is>
      </c>
      <c r="B559" s="62">
        <f t="array" ref="B559">INDEX(Countries!$D$2:$D$255, MATCH(A559, Countries!$B$2:$B$255, 0))
</f>
        <v/>
      </c>
      <c r="C559" s="89" t="inlineStr">
        <is>
          <t>Salt marsh</t>
        </is>
      </c>
      <c r="D559" s="70">
        <f t="array" ref="D559">if($C559="Mangrove", index('Mangrove protected area'!$A$5:$AG1000,match($A559,'Mangrove protected area'!$A$5:$A1000,0),match('Mangrove protected area'!$C$4,'Mangrove protected area'!$A$5:$AG$5,0)),if($C559="Seagrass",'Seagrass extent'!$D$4,if($C559="Salt marsh",'Salt marsh extent'!$D$4)))</f>
        <v/>
      </c>
      <c r="E559" s="101" t="n"/>
    </row>
    <row r="560" ht="15.75" customHeight="1" s="198">
      <c r="A560" s="101" t="inlineStr">
        <is>
          <t>Sao Tome and Principe</t>
        </is>
      </c>
      <c r="B560" s="62">
        <f t="array" ref="B560">INDEX(Countries!$D$2:$D$255, MATCH(A560, Countries!$B$2:$B$255, 0))
</f>
        <v/>
      </c>
      <c r="C560" s="89" t="inlineStr">
        <is>
          <t>Salt marsh</t>
        </is>
      </c>
      <c r="D560" s="70">
        <f t="array" ref="D560">if($C560="Mangrove", index('Mangrove protected area'!$A$5:$AG1000,match($A560,'Mangrove protected area'!$A$5:$A1000,0),match('Mangrove protected area'!$C$4,'Mangrove protected area'!$A$5:$AG$5,0)),if($C560="Seagrass",'Seagrass extent'!$D$4,if($C560="Salt marsh",'Salt marsh extent'!$D$4)))</f>
        <v/>
      </c>
      <c r="E560" s="101" t="n"/>
    </row>
    <row r="561" ht="15.75" customHeight="1" s="198">
      <c r="A561" s="101" t="inlineStr">
        <is>
          <t>Saudi Arabia</t>
        </is>
      </c>
      <c r="B561" s="62">
        <f t="array" ref="B561">INDEX(Countries!$D$2:$D$255, MATCH(A561, Countries!$B$2:$B$255, 0))
</f>
        <v/>
      </c>
      <c r="C561" s="89" t="inlineStr">
        <is>
          <t>Salt marsh</t>
        </is>
      </c>
      <c r="D561" s="70">
        <f t="array" ref="D561">if($C561="Mangrove", index('Mangrove protected area'!$A$5:$AG1000,match($A561,'Mangrove protected area'!$A$5:$A1000,0),match('Mangrove protected area'!$C$4,'Mangrove protected area'!$A$5:$AG$5,0)),if($C561="Seagrass",'Seagrass extent'!$D$4,if($C561="Salt marsh",'Salt marsh extent'!$D$4)))</f>
        <v/>
      </c>
      <c r="E561" s="101" t="n"/>
    </row>
    <row r="562" ht="15.75" customHeight="1" s="198">
      <c r="A562" s="101" t="inlineStr">
        <is>
          <t>Senegal</t>
        </is>
      </c>
      <c r="B562" s="62">
        <f t="array" ref="B562">INDEX(Countries!$D$2:$D$255, MATCH(A562, Countries!$B$2:$B$255, 0))
</f>
        <v/>
      </c>
      <c r="C562" s="89" t="inlineStr">
        <is>
          <t>Salt marsh</t>
        </is>
      </c>
      <c r="D562" s="70">
        <f t="array" ref="D562">if($C562="Mangrove", index('Mangrove protected area'!$A$5:$AG1000,match($A562,'Mangrove protected area'!$A$5:$A1000,0),match('Mangrove protected area'!$C$4,'Mangrove protected area'!$A$5:$AG$5,0)),if($C562="Seagrass",'Seagrass extent'!$D$4,if($C562="Salt marsh",'Salt marsh extent'!$D$4)))</f>
        <v/>
      </c>
      <c r="E562" s="101" t="n"/>
    </row>
    <row r="563" ht="15.75" customHeight="1" s="198">
      <c r="A563" s="101" t="inlineStr">
        <is>
          <t>Seychelles</t>
        </is>
      </c>
      <c r="B563" s="62">
        <f t="array" ref="B563">INDEX(Countries!$D$2:$D$255, MATCH(A563, Countries!$B$2:$B$255, 0))
</f>
        <v/>
      </c>
      <c r="C563" s="89" t="inlineStr">
        <is>
          <t>Salt marsh</t>
        </is>
      </c>
      <c r="D563" s="70">
        <f t="array" ref="D563">if($C563="Mangrove", index('Mangrove protected area'!$A$5:$AG1000,match($A563,'Mangrove protected area'!$A$5:$A1000,0),match('Mangrove protected area'!$C$4,'Mangrove protected area'!$A$5:$AG$5,0)),if($C563="Seagrass",'Seagrass extent'!$D$4,if($C563="Salt marsh",'Salt marsh extent'!$D$4)))</f>
        <v/>
      </c>
      <c r="E563" s="101" t="n"/>
    </row>
    <row r="564" ht="15.75" customHeight="1" s="198">
      <c r="A564" s="101" t="inlineStr">
        <is>
          <t>Sierra Leone</t>
        </is>
      </c>
      <c r="B564" s="62">
        <f t="array" ref="B564">INDEX(Countries!$D$2:$D$255, MATCH(A564, Countries!$B$2:$B$255, 0))
</f>
        <v/>
      </c>
      <c r="C564" s="89" t="inlineStr">
        <is>
          <t>Salt marsh</t>
        </is>
      </c>
      <c r="D564" s="70">
        <f t="array" ref="D564">if($C564="Mangrove", index('Mangrove protected area'!$A$5:$AG1000,match($A564,'Mangrove protected area'!$A$5:$A1000,0),match('Mangrove protected area'!$C$4,'Mangrove protected area'!$A$5:$AG$5,0)),if($C564="Seagrass",'Seagrass extent'!$D$4,if($C564="Salt marsh",'Salt marsh extent'!$D$4)))</f>
        <v/>
      </c>
      <c r="E564" s="101" t="n"/>
    </row>
    <row r="565" ht="15.75" customHeight="1" s="198">
      <c r="A565" s="101" t="inlineStr">
        <is>
          <t>Singapore</t>
        </is>
      </c>
      <c r="B565" s="62">
        <f t="array" ref="B565">INDEX(Countries!$D$2:$D$255, MATCH(A565, Countries!$B$2:$B$255, 0))
</f>
        <v/>
      </c>
      <c r="C565" s="89" t="inlineStr">
        <is>
          <t>Salt marsh</t>
        </is>
      </c>
      <c r="D565" s="70">
        <f t="array" ref="D565">if($C565="Mangrove", index('Mangrove protected area'!$A$5:$AG1000,match($A565,'Mangrove protected area'!$A$5:$A1000,0),match('Mangrove protected area'!$C$4,'Mangrove protected area'!$A$5:$AG$5,0)),if($C565="Seagrass",'Seagrass extent'!$D$4,if($C565="Salt marsh",'Salt marsh extent'!$D$4)))</f>
        <v/>
      </c>
      <c r="E565" s="101" t="n"/>
    </row>
    <row r="566" ht="15.75" customHeight="1" s="198">
      <c r="A566" s="101" t="inlineStr">
        <is>
          <t>Sint Maarten (Dutch part)</t>
        </is>
      </c>
      <c r="B566" s="62">
        <f t="array" ref="B566">INDEX(Countries!$D$2:$D$255, MATCH(A566, Countries!$B$2:$B$255, 0))
</f>
        <v/>
      </c>
      <c r="C566" s="89" t="inlineStr">
        <is>
          <t>Salt marsh</t>
        </is>
      </c>
      <c r="D566" s="70">
        <f t="array" ref="D566">if($C566="Mangrove", index('Mangrove protected area'!$A$5:$AG1000,match($A566,'Mangrove protected area'!$A$5:$A1000,0),match('Mangrove protected area'!$C$4,'Mangrove protected area'!$A$5:$AG$5,0)),if($C566="Seagrass",'Seagrass extent'!$D$4,if($C566="Salt marsh",'Salt marsh extent'!$D$4)))</f>
        <v/>
      </c>
      <c r="E566" s="101" t="n"/>
    </row>
    <row r="567" ht="15.75" customHeight="1" s="198">
      <c r="A567" s="101" t="inlineStr">
        <is>
          <t>Solomon Islands</t>
        </is>
      </c>
      <c r="B567" s="62">
        <f t="array" ref="B567">INDEX(Countries!$D$2:$D$255, MATCH(A567, Countries!$B$2:$B$255, 0))
</f>
        <v/>
      </c>
      <c r="C567" s="89" t="inlineStr">
        <is>
          <t>Salt marsh</t>
        </is>
      </c>
      <c r="D567" s="70">
        <f t="array" ref="D567">if($C567="Mangrove", index('Mangrove protected area'!$A$5:$AG1000,match($A567,'Mangrove protected area'!$A$5:$A1000,0),match('Mangrove protected area'!$C$4,'Mangrove protected area'!$A$5:$AG$5,0)),if($C567="Seagrass",'Seagrass extent'!$D$4,if($C567="Salt marsh",'Salt marsh extent'!$D$4)))</f>
        <v/>
      </c>
      <c r="E567" s="101" t="n"/>
    </row>
    <row r="568" ht="15.75" customHeight="1" s="198">
      <c r="A568" s="101" t="inlineStr">
        <is>
          <t>Somalia</t>
        </is>
      </c>
      <c r="B568" s="62">
        <f t="array" ref="B568">INDEX(Countries!$D$2:$D$255, MATCH(A568, Countries!$B$2:$B$255, 0))
</f>
        <v/>
      </c>
      <c r="C568" s="89" t="inlineStr">
        <is>
          <t>Salt marsh</t>
        </is>
      </c>
      <c r="D568" s="70">
        <f t="array" ref="D568">if($C568="Mangrove", index('Mangrove protected area'!$A$5:$AG1000,match($A568,'Mangrove protected area'!$A$5:$A1000,0),match('Mangrove protected area'!$C$4,'Mangrove protected area'!$A$5:$AG$5,0)),if($C568="Seagrass",'Seagrass extent'!$D$4,if($C568="Salt marsh",'Salt marsh extent'!$D$4)))</f>
        <v/>
      </c>
      <c r="E568" s="101" t="n"/>
    </row>
    <row r="569" ht="15.75" customHeight="1" s="198">
      <c r="A569" s="101" t="inlineStr">
        <is>
          <t>South Africa</t>
        </is>
      </c>
      <c r="B569" s="62">
        <f t="array" ref="B569">INDEX(Countries!$D$2:$D$255, MATCH(A569, Countries!$B$2:$B$255, 0))
</f>
        <v/>
      </c>
      <c r="C569" s="89" t="inlineStr">
        <is>
          <t>Salt marsh</t>
        </is>
      </c>
      <c r="D569" s="70">
        <f t="array" ref="D569">if($C569="Mangrove", index('Mangrove protected area'!$A$5:$AG1000,match($A569,'Mangrove protected area'!$A$5:$A1000,0),match('Mangrove protected area'!$C$4,'Mangrove protected area'!$A$5:$AG$5,0)),if($C569="Seagrass",'Seagrass extent'!$D$4,if($C569="Salt marsh",'Salt marsh extent'!$D$4)))</f>
        <v/>
      </c>
      <c r="E569" s="101" t="n"/>
    </row>
    <row r="570" ht="15.75" customHeight="1" s="198">
      <c r="A570" s="101" t="inlineStr">
        <is>
          <t>Sri Lanka</t>
        </is>
      </c>
      <c r="B570" s="62">
        <f t="array" ref="B570">INDEX(Countries!$D$2:$D$255, MATCH(A570, Countries!$B$2:$B$255, 0))
</f>
        <v/>
      </c>
      <c r="C570" s="89" t="inlineStr">
        <is>
          <t>Salt marsh</t>
        </is>
      </c>
      <c r="D570" s="70">
        <f t="array" ref="D570">if($C570="Mangrove", index('Mangrove protected area'!$A$5:$AG1000,match($A570,'Mangrove protected area'!$A$5:$A1000,0),match('Mangrove protected area'!$C$4,'Mangrove protected area'!$A$5:$AG$5,0)),if($C570="Seagrass",'Seagrass extent'!$D$4,if($C570="Salt marsh",'Salt marsh extent'!$D$4)))</f>
        <v/>
      </c>
      <c r="E570" s="101" t="n"/>
    </row>
    <row r="571" ht="15.75" customHeight="1" s="198">
      <c r="A571" s="101" t="inlineStr">
        <is>
          <t>Sudan</t>
        </is>
      </c>
      <c r="B571" s="62">
        <f t="array" ref="B571">INDEX(Countries!$D$2:$D$255, MATCH(A571, Countries!$B$2:$B$255, 0))
</f>
        <v/>
      </c>
      <c r="C571" s="89" t="inlineStr">
        <is>
          <t>Salt marsh</t>
        </is>
      </c>
      <c r="D571" s="70">
        <f t="array" ref="D571">if($C571="Mangrove", index('Mangrove protected area'!$A$5:$AG1000,match($A571,'Mangrove protected area'!$A$5:$A1000,0),match('Mangrove protected area'!$C$4,'Mangrove protected area'!$A$5:$AG$5,0)),if($C571="Seagrass",'Seagrass extent'!$D$4,if($C571="Salt marsh",'Salt marsh extent'!$D$4)))</f>
        <v/>
      </c>
      <c r="E571" s="101" t="n"/>
    </row>
    <row r="572" ht="15.75" customHeight="1" s="198">
      <c r="A572" s="101" t="inlineStr">
        <is>
          <t>Suriname</t>
        </is>
      </c>
      <c r="B572" s="62">
        <f t="array" ref="B572">INDEX(Countries!$D$2:$D$255, MATCH(A572, Countries!$B$2:$B$255, 0))
</f>
        <v/>
      </c>
      <c r="C572" s="89" t="inlineStr">
        <is>
          <t>Salt marsh</t>
        </is>
      </c>
      <c r="D572" s="70">
        <f t="array" ref="D572">if($C572="Mangrove", index('Mangrove protected area'!$A$5:$AG1000,match($A572,'Mangrove protected area'!$A$5:$A1000,0),match('Mangrove protected area'!$C$4,'Mangrove protected area'!$A$5:$AG$5,0)),if($C572="Seagrass",'Seagrass extent'!$D$4,if($C572="Salt marsh",'Salt marsh extent'!$D$4)))</f>
        <v/>
      </c>
      <c r="E572" s="101" t="n"/>
    </row>
    <row r="573" ht="15.75" customHeight="1" s="198">
      <c r="A573" s="101" t="inlineStr">
        <is>
          <t>Taiwan</t>
        </is>
      </c>
      <c r="B573" s="62">
        <f t="array" ref="B573">INDEX(Countries!$D$2:$D$255, MATCH(A573, Countries!$B$2:$B$255, 0))
</f>
        <v/>
      </c>
      <c r="C573" s="89" t="inlineStr">
        <is>
          <t>Salt marsh</t>
        </is>
      </c>
      <c r="D573" s="70">
        <f t="array" ref="D573">if($C573="Mangrove", index('Mangrove protected area'!$A$5:$AG1000,match($A573,'Mangrove protected area'!$A$5:$A1000,0),match('Mangrove protected area'!$C$4,'Mangrove protected area'!$A$5:$AG$5,0)),if($C573="Seagrass",'Seagrass extent'!$D$4,if($C573="Salt marsh",'Salt marsh extent'!$D$4)))</f>
        <v/>
      </c>
      <c r="E573" s="101" t="n"/>
    </row>
    <row r="574" ht="15.75" customHeight="1" s="198">
      <c r="A574" s="101" t="inlineStr">
        <is>
          <t>Tanzania, United Republic of</t>
        </is>
      </c>
      <c r="B574" s="62">
        <f t="array" ref="B574">INDEX(Countries!$D$2:$D$255, MATCH(A574, Countries!$B$2:$B$255, 0))
</f>
        <v/>
      </c>
      <c r="C574" s="89" t="inlineStr">
        <is>
          <t>Salt marsh</t>
        </is>
      </c>
      <c r="D574" s="70">
        <f t="array" ref="D574">if($C574="Mangrove", index('Mangrove protected area'!$A$5:$AG1000,match($A574,'Mangrove protected area'!$A$5:$A1000,0),match('Mangrove protected area'!$C$4,'Mangrove protected area'!$A$5:$AG$5,0)),if($C574="Seagrass",'Seagrass extent'!$D$4,if($C574="Salt marsh",'Salt marsh extent'!$D$4)))</f>
        <v/>
      </c>
      <c r="E574" s="101" t="n"/>
    </row>
    <row r="575" ht="15.75" customHeight="1" s="198">
      <c r="A575" s="101" t="inlineStr">
        <is>
          <t>Thailand</t>
        </is>
      </c>
      <c r="B575" s="62">
        <f t="array" ref="B575">INDEX(Countries!$D$2:$D$255, MATCH(A575, Countries!$B$2:$B$255, 0))
</f>
        <v/>
      </c>
      <c r="C575" s="89" t="inlineStr">
        <is>
          <t>Salt marsh</t>
        </is>
      </c>
      <c r="D575" s="70">
        <f t="array" ref="D575">if($C575="Mangrove", index('Mangrove protected area'!$A$5:$AG1000,match($A575,'Mangrove protected area'!$A$5:$A1000,0),match('Mangrove protected area'!$C$4,'Mangrove protected area'!$A$5:$AG$5,0)),if($C575="Seagrass",'Seagrass extent'!$D$4,if($C575="Salt marsh",'Salt marsh extent'!$D$4)))</f>
        <v/>
      </c>
      <c r="E575" s="101" t="n"/>
    </row>
    <row r="576" ht="15.75" customHeight="1" s="198">
      <c r="A576" s="101" t="inlineStr">
        <is>
          <t>Timor-Leste</t>
        </is>
      </c>
      <c r="B576" s="62">
        <f t="array" ref="B576">INDEX(Countries!$D$2:$D$255, MATCH(A576, Countries!$B$2:$B$255, 0))
</f>
        <v/>
      </c>
      <c r="C576" s="89" t="inlineStr">
        <is>
          <t>Salt marsh</t>
        </is>
      </c>
      <c r="D576" s="70">
        <f t="array" ref="D576">if($C576="Mangrove", index('Mangrove protected area'!$A$5:$AG1000,match($A576,'Mangrove protected area'!$A$5:$A1000,0),match('Mangrove protected area'!$C$4,'Mangrove protected area'!$A$5:$AG$5,0)),if($C576="Seagrass",'Seagrass extent'!$D$4,if($C576="Salt marsh",'Salt marsh extent'!$D$4)))</f>
        <v/>
      </c>
      <c r="E576" s="101" t="n"/>
    </row>
    <row r="577" ht="15.75" customHeight="1" s="198">
      <c r="A577" s="101" t="inlineStr">
        <is>
          <t>Togo</t>
        </is>
      </c>
      <c r="B577" s="62">
        <f t="array" ref="B577">INDEX(Countries!$D$2:$D$255, MATCH(A577, Countries!$B$2:$B$255, 0))
</f>
        <v/>
      </c>
      <c r="C577" s="89" t="inlineStr">
        <is>
          <t>Salt marsh</t>
        </is>
      </c>
      <c r="D577" s="70">
        <f t="array" ref="D577">if($C577="Mangrove", index('Mangrove protected area'!$A$5:$AG1000,match($A577,'Mangrove protected area'!$A$5:$A1000,0),match('Mangrove protected area'!$C$4,'Mangrove protected area'!$A$5:$AG$5,0)),if($C577="Seagrass",'Seagrass extent'!$D$4,if($C577="Salt marsh",'Salt marsh extent'!$D$4)))</f>
        <v/>
      </c>
      <c r="E577" s="101" t="n"/>
    </row>
    <row r="578" ht="15.75" customHeight="1" s="198">
      <c r="A578" s="101" t="inlineStr">
        <is>
          <t>Tonga</t>
        </is>
      </c>
      <c r="B578" s="62">
        <f t="array" ref="B578">INDEX(Countries!$D$2:$D$255, MATCH(A578, Countries!$B$2:$B$255, 0))
</f>
        <v/>
      </c>
      <c r="C578" s="89" t="inlineStr">
        <is>
          <t>Salt marsh</t>
        </is>
      </c>
      <c r="D578" s="70">
        <f t="array" ref="D578">if($C578="Mangrove", index('Mangrove protected area'!$A$5:$AG1000,match($A578,'Mangrove protected area'!$A$5:$A1000,0),match('Mangrove protected area'!$C$4,'Mangrove protected area'!$A$5:$AG$5,0)),if($C578="Seagrass",'Seagrass extent'!$D$4,if($C578="Salt marsh",'Salt marsh extent'!$D$4)))</f>
        <v/>
      </c>
      <c r="E578" s="101" t="n"/>
    </row>
    <row r="579" ht="15.75" customHeight="1" s="198">
      <c r="A579" s="101" t="inlineStr">
        <is>
          <t>Trinidad and Tobago</t>
        </is>
      </c>
      <c r="B579" s="62">
        <f t="array" ref="B579">INDEX(Countries!$D$2:$D$255, MATCH(A579, Countries!$B$2:$B$255, 0))
</f>
        <v/>
      </c>
      <c r="C579" s="89" t="inlineStr">
        <is>
          <t>Salt marsh</t>
        </is>
      </c>
      <c r="D579" s="70">
        <f t="array" ref="D579">if($C579="Mangrove", index('Mangrove protected area'!$A$5:$AG1000,match($A579,'Mangrove protected area'!$A$5:$A1000,0),match('Mangrove protected area'!$C$4,'Mangrove protected area'!$A$5:$AG$5,0)),if($C579="Seagrass",'Seagrass extent'!$D$4,if($C579="Salt marsh",'Salt marsh extent'!$D$4)))</f>
        <v/>
      </c>
      <c r="E579" s="101" t="n"/>
    </row>
    <row r="580" ht="15.75" customHeight="1" s="198">
      <c r="A580" s="101" t="inlineStr">
        <is>
          <t>Turks and Caicos Islands</t>
        </is>
      </c>
      <c r="B580" s="62">
        <f t="array" ref="B580">INDEX(Countries!$D$2:$D$255, MATCH(A580, Countries!$B$2:$B$255, 0))
</f>
        <v/>
      </c>
      <c r="C580" s="89" t="inlineStr">
        <is>
          <t>Salt marsh</t>
        </is>
      </c>
      <c r="D580" s="70">
        <f t="array" ref="D580">if($C580="Mangrove", index('Mangrove protected area'!$A$5:$AG1000,match($A580,'Mangrove protected area'!$A$5:$A1000,0),match('Mangrove protected area'!$C$4,'Mangrove protected area'!$A$5:$AG$5,0)),if($C580="Seagrass",'Seagrass extent'!$D$4,if($C580="Salt marsh",'Salt marsh extent'!$D$4)))</f>
        <v/>
      </c>
      <c r="E580" s="101" t="n"/>
    </row>
    <row r="581" ht="15.75" customHeight="1" s="198">
      <c r="A581" s="101" t="inlineStr">
        <is>
          <t>Tuvalu</t>
        </is>
      </c>
      <c r="B581" s="62">
        <f t="array" ref="B581">INDEX(Countries!$D$2:$D$255, MATCH(A581, Countries!$B$2:$B$255, 0))
</f>
        <v/>
      </c>
      <c r="C581" s="89" t="inlineStr">
        <is>
          <t>Salt marsh</t>
        </is>
      </c>
      <c r="D581" s="70">
        <f t="array" ref="D581">if($C581="Mangrove", index('Mangrove protected area'!$A$5:$AG1000,match($A581,'Mangrove protected area'!$A$5:$A1000,0),match('Mangrove protected area'!$C$4,'Mangrove protected area'!$A$5:$AG$5,0)),if($C581="Seagrass",'Seagrass extent'!$D$4,if($C581="Salt marsh",'Salt marsh extent'!$D$4)))</f>
        <v/>
      </c>
      <c r="E581" s="101" t="n"/>
    </row>
    <row r="582" ht="15.75" customHeight="1" s="198">
      <c r="A582" s="101" t="inlineStr">
        <is>
          <t>United Arab Emirates</t>
        </is>
      </c>
      <c r="B582" s="62">
        <f t="array" ref="B582">INDEX(Countries!$D$2:$D$255, MATCH(A582, Countries!$B$2:$B$255, 0))
</f>
        <v/>
      </c>
      <c r="C582" s="89" t="inlineStr">
        <is>
          <t>Salt marsh</t>
        </is>
      </c>
      <c r="D582" s="70">
        <f t="array" ref="D582">if($C582="Mangrove", index('Mangrove protected area'!$A$5:$AG1000,match($A582,'Mangrove protected area'!$A$5:$A1000,0),match('Mangrove protected area'!$C$4,'Mangrove protected area'!$A$5:$AG$5,0)),if($C582="Seagrass",'Seagrass extent'!$D$4,if($C582="Salt marsh",'Salt marsh extent'!$D$4)))</f>
        <v/>
      </c>
      <c r="E582" s="101" t="n"/>
    </row>
    <row r="583" ht="15.75" customHeight="1" s="198">
      <c r="A583" s="101" t="inlineStr">
        <is>
          <t>Vanuatu</t>
        </is>
      </c>
      <c r="B583" s="62">
        <f t="array" ref="B583">INDEX(Countries!$D$2:$D$255, MATCH(A583, Countries!$B$2:$B$255, 0))
</f>
        <v/>
      </c>
      <c r="C583" s="89" t="inlineStr">
        <is>
          <t>Salt marsh</t>
        </is>
      </c>
      <c r="D583" s="70">
        <f t="array" ref="D583">if($C583="Mangrove", index('Mangrove protected area'!$A$5:$AG1000,match($A583,'Mangrove protected area'!$A$5:$A1000,0),match('Mangrove protected area'!$C$4,'Mangrove protected area'!$A$5:$AG$5,0)),if($C583="Seagrass",'Seagrass extent'!$D$4,if($C583="Salt marsh",'Salt marsh extent'!$D$4)))</f>
        <v/>
      </c>
      <c r="E583" s="101" t="n"/>
    </row>
    <row r="584" ht="15.75" customHeight="1" s="198">
      <c r="A584" s="101" t="inlineStr">
        <is>
          <t>Venezuela (Bolivarian Republic of)</t>
        </is>
      </c>
      <c r="B584" s="62">
        <f t="array" ref="B584">INDEX(Countries!$D$2:$D$255, MATCH(A584, Countries!$B$2:$B$255, 0))
</f>
        <v/>
      </c>
      <c r="C584" s="89" t="inlineStr">
        <is>
          <t>Salt marsh</t>
        </is>
      </c>
      <c r="D584" s="70">
        <f t="array" ref="D584">if($C584="Mangrove", index('Mangrove protected area'!$A$5:$AG1000,match($A584,'Mangrove protected area'!$A$5:$A1000,0),match('Mangrove protected area'!$C$4,'Mangrove protected area'!$A$5:$AG$5,0)),if($C584="Seagrass",'Seagrass extent'!$D$4,if($C584="Salt marsh",'Salt marsh extent'!$D$4)))</f>
        <v/>
      </c>
      <c r="E584" s="101" t="n"/>
    </row>
    <row r="585" ht="15.75" customHeight="1" s="198">
      <c r="A585" s="101" t="inlineStr">
        <is>
          <t>Viet Nam</t>
        </is>
      </c>
      <c r="B585" s="62">
        <f t="array" ref="B585">INDEX(Countries!$D$2:$D$255, MATCH(A585, Countries!$B$2:$B$255, 0))
</f>
        <v/>
      </c>
      <c r="C585" s="89" t="inlineStr">
        <is>
          <t>Salt marsh</t>
        </is>
      </c>
      <c r="D585" s="70">
        <f t="array" ref="D585">if($C585="Mangrove", index('Mangrove protected area'!$A$5:$AG1000,match($A585,'Mangrove protected area'!$A$5:$A1000,0),match('Mangrove protected area'!$C$4,'Mangrove protected area'!$A$5:$AG$5,0)),if($C585="Seagrass",'Seagrass extent'!$D$4,if($C585="Salt marsh",'Salt marsh extent'!$D$4)))</f>
        <v/>
      </c>
      <c r="E585" s="101" t="n"/>
    </row>
    <row r="586" ht="15.75" customHeight="1" s="198">
      <c r="A586" s="101" t="inlineStr">
        <is>
          <t>Virgin islands, U.s.</t>
        </is>
      </c>
      <c r="B586" s="62">
        <f t="array" ref="B586">INDEX(Countries!$D$2:$D$255, MATCH(A586, Countries!$B$2:$B$255, 0))
</f>
        <v/>
      </c>
      <c r="C586" s="89" t="inlineStr">
        <is>
          <t>Salt marsh</t>
        </is>
      </c>
      <c r="D586" s="70">
        <f t="array" ref="D586">if($C586="Mangrove", index('Mangrove protected area'!$A$5:$AG1000,match($A586,'Mangrove protected area'!$A$5:$A1000,0),match('Mangrove protected area'!$C$4,'Mangrove protected area'!$A$5:$AG$5,0)),if($C586="Seagrass",'Seagrass extent'!$D$4,if($C586="Salt marsh",'Salt marsh extent'!$D$4)))</f>
        <v/>
      </c>
      <c r="E586" s="101" t="n"/>
    </row>
    <row r="587" ht="15.75" customHeight="1" s="198">
      <c r="A587" s="101" t="inlineStr">
        <is>
          <t>Wallis and futuna</t>
        </is>
      </c>
      <c r="B587" s="62">
        <f t="array" ref="B587">INDEX(Countries!$D$2:$D$255, MATCH(A587, Countries!$B$2:$B$255, 0))
</f>
        <v/>
      </c>
      <c r="C587" s="89" t="inlineStr">
        <is>
          <t>Salt marsh</t>
        </is>
      </c>
      <c r="D587" s="70">
        <f t="array" ref="D587">if($C587="Mangrove", index('Mangrove protected area'!$A$5:$AG1000,match($A587,'Mangrove protected area'!$A$5:$A1000,0),match('Mangrove protected area'!$C$4,'Mangrove protected area'!$A$5:$AG$5,0)),if($C587="Seagrass",'Seagrass extent'!$D$4,if($C587="Salt marsh",'Salt marsh extent'!$D$4)))</f>
        <v/>
      </c>
      <c r="E587" s="101" t="n"/>
    </row>
    <row r="588" ht="15.75" customHeight="1" s="198">
      <c r="A588" s="101" t="inlineStr">
        <is>
          <t>Yemen</t>
        </is>
      </c>
      <c r="B588" s="62">
        <f t="array" ref="B588">INDEX(Countries!$D$2:$D$255, MATCH(A588, Countries!$B$2:$B$255, 0))
</f>
        <v/>
      </c>
      <c r="C588" s="89" t="inlineStr">
        <is>
          <t>Salt marsh</t>
        </is>
      </c>
      <c r="D588" s="70">
        <f t="array" ref="D588">if($C588="Mangrove", index('Mangrove protected area'!$A$5:$AG1000,match($A588,'Mangrove protected area'!$A$5:$A1000,0),match('Mangrove protected area'!$C$4,'Mangrove protected area'!$A$5:$AG$5,0)),if($C588="Seagrass",'Seagrass extent'!$D$4,if($C588="Salt marsh",'Salt marsh extent'!$D$4)))</f>
        <v/>
      </c>
      <c r="E588" s="101" t="n"/>
    </row>
    <row r="589" ht="15.75" customHeight="1" s="198">
      <c r="A589" s="101" t="inlineStr">
        <is>
          <t>Italy</t>
        </is>
      </c>
      <c r="B589" s="62">
        <f t="array" ref="B589">INDEX(Countries!$D$2:$D$255, MATCH(A589, Countries!$B$2:$B$255, 0))
</f>
        <v/>
      </c>
      <c r="C589" s="89" t="inlineStr">
        <is>
          <t>Salt marsh</t>
        </is>
      </c>
      <c r="D589" s="70">
        <f t="array" ref="D589">if($C589="Mangrove", index('Mangrove protected area'!$A$5:$AG1000,match($A589,'Mangrove protected area'!$A$5:$A1000,0),match('Mangrove protected area'!$C$4,'Mangrove protected area'!$A$5:$AG$5,0)),if($C589="Seagrass",'Seagrass extent'!$D$4,if($C589="Salt marsh",'Salt marsh extent'!$D$4)))</f>
        <v/>
      </c>
      <c r="E589" s="101" t="n"/>
    </row>
    <row r="590" ht="15.75" customHeight="1" s="198">
      <c r="A590" s="101" t="inlineStr">
        <is>
          <t>Ukraine</t>
        </is>
      </c>
      <c r="B590" s="62">
        <f t="array" ref="B590">INDEX(Countries!$D$2:$D$255, MATCH(A590, Countries!$B$2:$B$255, 0))
</f>
        <v/>
      </c>
      <c r="C590" s="89" t="inlineStr">
        <is>
          <t>Salt marsh</t>
        </is>
      </c>
      <c r="D590" s="70">
        <f t="array" ref="D590">if($C590="Mangrove", index('Mangrove protected area'!$A$5:$AG1000,match($A590,'Mangrove protected area'!$A$5:$A1000,0),match('Mangrove protected area'!$C$4,'Mangrove protected area'!$A$5:$AG$5,0)),if($C590="Seagrass",'Seagrass extent'!$D$4,if($C590="Salt marsh",'Salt marsh extent'!$D$4)))</f>
        <v/>
      </c>
      <c r="E590" s="101" t="n"/>
    </row>
    <row r="591" ht="15.75" customHeight="1" s="198">
      <c r="A591" s="101" t="inlineStr">
        <is>
          <t>Tunisia</t>
        </is>
      </c>
      <c r="B591" s="62">
        <f t="array" ref="B591">INDEX(Countries!$D$2:$D$255, MATCH(A591, Countries!$B$2:$B$255, 0))
</f>
        <v/>
      </c>
      <c r="C591" s="89" t="inlineStr">
        <is>
          <t>Salt marsh</t>
        </is>
      </c>
      <c r="D591" s="70">
        <f t="array" ref="D591">if($C591="Mangrove", index('Mangrove protected area'!$A$5:$AG1000,match($A591,'Mangrove protected area'!$A$5:$A1000,0),match('Mangrove protected area'!$C$4,'Mangrove protected area'!$A$5:$AG$5,0)),if($C591="Seagrass",'Seagrass extent'!$D$4,if($C591="Salt marsh",'Salt marsh extent'!$D$4)))</f>
        <v/>
      </c>
      <c r="E591" s="101" t="n"/>
    </row>
    <row r="592" ht="15.75" customHeight="1" s="198">
      <c r="A592" s="101" t="inlineStr">
        <is>
          <t>Spain</t>
        </is>
      </c>
      <c r="B592" s="62">
        <f t="array" ref="B592">INDEX(Countries!$D$2:$D$255, MATCH(A592, Countries!$B$2:$B$255, 0))
</f>
        <v/>
      </c>
      <c r="C592" s="89" t="inlineStr">
        <is>
          <t>Salt marsh</t>
        </is>
      </c>
      <c r="D592" s="70">
        <f t="array" ref="D592">if($C592="Mangrove", index('Mangrove protected area'!$A$5:$AG1000,match($A592,'Mangrove protected area'!$A$5:$A1000,0),match('Mangrove protected area'!$C$4,'Mangrove protected area'!$A$5:$AG$5,0)),if($C592="Seagrass",'Seagrass extent'!$D$4,if($C592="Salt marsh",'Salt marsh extent'!$D$4)))</f>
        <v/>
      </c>
      <c r="E592" s="101" t="n"/>
    </row>
    <row r="593" ht="15.75" customHeight="1" s="198">
      <c r="A593" s="101" t="inlineStr">
        <is>
          <t>Kuwait</t>
        </is>
      </c>
      <c r="B593" s="62">
        <f t="array" ref="B593">INDEX(Countries!$D$2:$D$255, MATCH(A593, Countries!$B$2:$B$255, 0))
</f>
        <v/>
      </c>
      <c r="C593" s="89" t="inlineStr">
        <is>
          <t>Salt marsh</t>
        </is>
      </c>
      <c r="D593" s="70">
        <f t="array" ref="D593">if($C593="Mangrove", index('Mangrove protected area'!$A$5:$AG1000,match($A593,'Mangrove protected area'!$A$5:$A1000,0),match('Mangrove protected area'!$C$4,'Mangrove protected area'!$A$5:$AG$5,0)),if($C593="Seagrass",'Seagrass extent'!$D$4,if($C593="Salt marsh",'Salt marsh extent'!$D$4)))</f>
        <v/>
      </c>
      <c r="E593" s="101" t="n"/>
    </row>
    <row r="594" ht="15.75" customHeight="1" s="198">
      <c r="A594" s="101" t="inlineStr">
        <is>
          <t>Denmark</t>
        </is>
      </c>
      <c r="B594" s="62">
        <f t="array" ref="B594">INDEX(Countries!$D$2:$D$255, MATCH(A594, Countries!$B$2:$B$255, 0))
</f>
        <v/>
      </c>
      <c r="C594" s="89" t="inlineStr">
        <is>
          <t>Salt marsh</t>
        </is>
      </c>
      <c r="D594" s="70">
        <f t="array" ref="D594">if($C594="Mangrove", index('Mangrove protected area'!$A$5:$AG1000,match($A594,'Mangrove protected area'!$A$5:$A1000,0),match('Mangrove protected area'!$C$4,'Mangrove protected area'!$A$5:$AG$5,0)),if($C594="Seagrass",'Seagrass extent'!$D$4,if($C594="Salt marsh",'Salt marsh extent'!$D$4)))</f>
        <v/>
      </c>
      <c r="E594" s="101" t="n"/>
    </row>
    <row r="595" ht="15.75" customHeight="1" s="198">
      <c r="A595" s="101" t="inlineStr">
        <is>
          <t>France</t>
        </is>
      </c>
      <c r="B595" s="62">
        <f t="array" ref="B595">INDEX(Countries!$D$2:$D$255, MATCH(A595, Countries!$B$2:$B$255, 0))
</f>
        <v/>
      </c>
      <c r="C595" s="89" t="inlineStr">
        <is>
          <t>Salt marsh</t>
        </is>
      </c>
      <c r="D595" s="70">
        <f t="array" ref="D595">if($C595="Mangrove", index('Mangrove protected area'!$A$5:$AG1000,match($A595,'Mangrove protected area'!$A$5:$A1000,0),match('Mangrove protected area'!$C$4,'Mangrove protected area'!$A$5:$AG$5,0)),if($C595="Seagrass",'Seagrass extent'!$D$4,if($C595="Salt marsh",'Salt marsh extent'!$D$4)))</f>
        <v/>
      </c>
      <c r="E595" s="101" t="n"/>
    </row>
    <row r="596" ht="15.75" customHeight="1" s="198">
      <c r="A596" s="101" t="inlineStr">
        <is>
          <t>Russia</t>
        </is>
      </c>
      <c r="B596" s="62">
        <f t="array" ref="B596">INDEX(Countries!$D$2:$D$255, MATCH(A596, Countries!$B$2:$B$255, 0))
</f>
        <v/>
      </c>
      <c r="C596" s="89" t="inlineStr">
        <is>
          <t>Salt marsh</t>
        </is>
      </c>
      <c r="D596" s="70">
        <f t="array" ref="D596">if($C596="Mangrove", index('Mangrove protected area'!$A$5:$AG1000,match($A596,'Mangrove protected area'!$A$5:$A1000,0),match('Mangrove protected area'!$C$4,'Mangrove protected area'!$A$5:$AG$5,0)),if($C596="Seagrass",'Seagrass extent'!$D$4,if($C596="Salt marsh",'Salt marsh extent'!$D$4)))</f>
        <v/>
      </c>
      <c r="E596" s="101" t="n"/>
    </row>
    <row r="597" ht="15.75" customHeight="1" s="198">
      <c r="A597" s="101" t="inlineStr">
        <is>
          <t>United States Minor Outlying Islands</t>
        </is>
      </c>
      <c r="B597" s="62">
        <f t="array" ref="B597">INDEX(Countries!$D$2:$D$255, MATCH(A597, Countries!$B$2:$B$255, 0))
</f>
        <v/>
      </c>
      <c r="C597" s="89" t="inlineStr">
        <is>
          <t>Salt marsh</t>
        </is>
      </c>
      <c r="D597" s="70">
        <f t="array" ref="D597">if($C597="Mangrove", index('Mangrove protected area'!$A$5:$AG1000,match($A597,'Mangrove protected area'!$A$5:$A1000,0),match('Mangrove protected area'!$C$4,'Mangrove protected area'!$A$5:$AG$5,0)),if($C597="Seagrass",'Seagrass extent'!$D$4,if($C597="Salt marsh",'Salt marsh extent'!$D$4)))</f>
        <v/>
      </c>
      <c r="E597" s="101" t="n"/>
    </row>
    <row r="598" ht="15.75" customHeight="1" s="198">
      <c r="A598" s="101" t="inlineStr">
        <is>
          <t>Greece</t>
        </is>
      </c>
      <c r="B598" s="62">
        <f t="array" ref="B598">INDEX(Countries!$D$2:$D$255, MATCH(A598, Countries!$B$2:$B$255, 0))
</f>
        <v/>
      </c>
      <c r="C598" s="89" t="inlineStr">
        <is>
          <t>Salt marsh</t>
        </is>
      </c>
      <c r="D598" s="70">
        <f t="array" ref="D598">if($C598="Mangrove", index('Mangrove protected area'!$A$5:$AG1000,match($A598,'Mangrove protected area'!$A$5:$A1000,0),match('Mangrove protected area'!$C$4,'Mangrove protected area'!$A$5:$AG$5,0)),if($C598="Seagrass",'Seagrass extent'!$D$4,if($C598="Salt marsh",'Salt marsh extent'!$D$4)))</f>
        <v/>
      </c>
      <c r="E598" s="101" t="n"/>
    </row>
    <row r="599" ht="15.75" customHeight="1" s="198">
      <c r="A599" s="101" t="inlineStr">
        <is>
          <t>Canada</t>
        </is>
      </c>
      <c r="B599" s="62">
        <f t="array" ref="B599">INDEX(Countries!$D$2:$D$255, MATCH(A599, Countries!$B$2:$B$255, 0))
</f>
        <v/>
      </c>
      <c r="C599" s="89" t="inlineStr">
        <is>
          <t>Salt marsh</t>
        </is>
      </c>
      <c r="D599" s="70">
        <f t="array" ref="D599">if($C599="Mangrove", index('Mangrove protected area'!$A$5:$AG1000,match($A599,'Mangrove protected area'!$A$5:$A1000,0),match('Mangrove protected area'!$C$4,'Mangrove protected area'!$A$5:$AG$5,0)),if($C599="Seagrass",'Seagrass extent'!$D$4,if($C599="Salt marsh",'Salt marsh extent'!$D$4)))</f>
        <v/>
      </c>
      <c r="E599" s="101" t="n"/>
    </row>
    <row r="600" ht="15.75" customHeight="1" s="198">
      <c r="A600" s="101" t="inlineStr">
        <is>
          <t>Germany</t>
        </is>
      </c>
      <c r="B600" s="62">
        <f t="array" ref="B600">INDEX(Countries!$D$2:$D$255, MATCH(A600, Countries!$B$2:$B$255, 0))
</f>
        <v/>
      </c>
      <c r="C600" s="89" t="inlineStr">
        <is>
          <t>Salt marsh</t>
        </is>
      </c>
      <c r="D600" s="70">
        <f t="array" ref="D600">if($C600="Mangrove", index('Mangrove protected area'!$A$5:$AG1000,match($A600,'Mangrove protected area'!$A$5:$A1000,0),match('Mangrove protected area'!$C$4,'Mangrove protected area'!$A$5:$AG$5,0)),if($C600="Seagrass",'Seagrass extent'!$D$4,if($C600="Salt marsh",'Salt marsh extent'!$D$4)))</f>
        <v/>
      </c>
      <c r="E600" s="101" t="n"/>
    </row>
    <row r="601" ht="15.75" customHeight="1" s="198">
      <c r="A601" s="101" t="inlineStr">
        <is>
          <t>Croatia</t>
        </is>
      </c>
      <c r="B601" s="62">
        <f t="array" ref="B601">INDEX(Countries!$D$2:$D$255, MATCH(A601, Countries!$B$2:$B$255, 0))
</f>
        <v/>
      </c>
      <c r="C601" s="89" t="inlineStr">
        <is>
          <t>Salt marsh</t>
        </is>
      </c>
      <c r="D601" s="70">
        <f t="array" ref="D601">if($C601="Mangrove", index('Mangrove protected area'!$A$5:$AG1000,match($A601,'Mangrove protected area'!$A$5:$A1000,0),match('Mangrove protected area'!$C$4,'Mangrove protected area'!$A$5:$AG$5,0)),if($C601="Seagrass",'Seagrass extent'!$D$4,if($C601="Salt marsh",'Salt marsh extent'!$D$4)))</f>
        <v/>
      </c>
      <c r="E601" s="101" t="n"/>
    </row>
    <row r="602" ht="15.75" customHeight="1" s="198">
      <c r="A602" s="101" t="inlineStr">
        <is>
          <t>United Kingdom</t>
        </is>
      </c>
      <c r="B602" s="62">
        <f t="array" ref="B602">INDEX(Countries!$D$2:$D$255, MATCH(A602, Countries!$B$2:$B$255, 0))
</f>
        <v/>
      </c>
      <c r="C602" s="89" t="inlineStr">
        <is>
          <t>Salt marsh</t>
        </is>
      </c>
      <c r="D602" s="70">
        <f t="array" ref="D602">if($C602="Mangrove", index('Mangrove protected area'!$A$5:$AG1000,match($A602,'Mangrove protected area'!$A$5:$A1000,0),match('Mangrove protected area'!$C$4,'Mangrove protected area'!$A$5:$AG$5,0)),if($C602="Seagrass",'Seagrass extent'!$D$4,if($C602="Salt marsh",'Salt marsh extent'!$D$4)))</f>
        <v/>
      </c>
      <c r="E602" s="101" t="n"/>
    </row>
    <row r="603" ht="15.75" customHeight="1" s="198">
      <c r="A603" s="101" t="inlineStr">
        <is>
          <t>Malta</t>
        </is>
      </c>
      <c r="B603" s="62">
        <f t="array" ref="B603">INDEX(Countries!$D$2:$D$255, MATCH(A603, Countries!$B$2:$B$255, 0))
</f>
        <v/>
      </c>
      <c r="C603" s="89" t="inlineStr">
        <is>
          <t>Salt marsh</t>
        </is>
      </c>
      <c r="D603" s="70">
        <f t="array" ref="D603">if($C603="Mangrove", index('Mangrove protected area'!$A$5:$AG1000,match($A603,'Mangrove protected area'!$A$5:$A1000,0),match('Mangrove protected area'!$C$4,'Mangrove protected area'!$A$5:$AG$5,0)),if($C603="Seagrass",'Seagrass extent'!$D$4,if($C603="Salt marsh",'Salt marsh extent'!$D$4)))</f>
        <v/>
      </c>
      <c r="E603" s="101" t="n"/>
    </row>
    <row r="604" ht="15.75" customHeight="1" s="198">
      <c r="A604" s="101" t="inlineStr">
        <is>
          <t>Cyprus</t>
        </is>
      </c>
      <c r="B604" s="62">
        <f t="array" ref="B604">INDEX(Countries!$D$2:$D$255, MATCH(A604, Countries!$B$2:$B$255, 0))
</f>
        <v/>
      </c>
      <c r="C604" s="89" t="inlineStr">
        <is>
          <t>Salt marsh</t>
        </is>
      </c>
      <c r="D604" s="70">
        <f t="array" ref="D604">if($C604="Mangrove", index('Mangrove protected area'!$A$5:$AG1000,match($A604,'Mangrove protected area'!$A$5:$A1000,0),match('Mangrove protected area'!$C$4,'Mangrove protected area'!$A$5:$AG$5,0)),if($C604="Seagrass",'Seagrass extent'!$D$4,if($C604="Salt marsh",'Salt marsh extent'!$D$4)))</f>
        <v/>
      </c>
      <c r="E604" s="101" t="n"/>
    </row>
    <row r="605" ht="15.75" customHeight="1" s="198">
      <c r="A605" s="101" t="inlineStr">
        <is>
          <t>Norway</t>
        </is>
      </c>
      <c r="B605" s="62">
        <f t="array" ref="B605">INDEX(Countries!$D$2:$D$255, MATCH(A605, Countries!$B$2:$B$255, 0))
</f>
        <v/>
      </c>
      <c r="C605" s="89" t="inlineStr">
        <is>
          <t>Salt marsh</t>
        </is>
      </c>
      <c r="D605" s="70">
        <f t="array" ref="D605">if($C605="Mangrove", index('Mangrove protected area'!$A$5:$AG1000,match($A605,'Mangrove protected area'!$A$5:$A1000,0),match('Mangrove protected area'!$C$4,'Mangrove protected area'!$A$5:$AG$5,0)),if($C605="Seagrass",'Seagrass extent'!$D$4,if($C605="Salt marsh",'Salt marsh extent'!$D$4)))</f>
        <v/>
      </c>
      <c r="E605" s="101" t="n"/>
    </row>
    <row r="606" ht="15.75" customHeight="1" s="198">
      <c r="A606" s="101" t="inlineStr">
        <is>
          <t>Albania</t>
        </is>
      </c>
      <c r="B606" s="62">
        <f t="array" ref="B606">INDEX(Countries!$D$2:$D$255, MATCH(A606, Countries!$B$2:$B$255, 0))
</f>
        <v/>
      </c>
      <c r="C606" s="89" t="inlineStr">
        <is>
          <t>Salt marsh</t>
        </is>
      </c>
      <c r="D606" s="70">
        <f t="array" ref="D606">if($C606="Mangrove", index('Mangrove protected area'!$A$5:$AG1000,match($A606,'Mangrove protected area'!$A$5:$A1000,0),match('Mangrove protected area'!$C$4,'Mangrove protected area'!$A$5:$AG$5,0)),if($C606="Seagrass",'Seagrass extent'!$D$4,if($C606="Salt marsh",'Salt marsh extent'!$D$4)))</f>
        <v/>
      </c>
      <c r="E606" s="101" t="n"/>
    </row>
    <row r="607" ht="15.75" customHeight="1" s="198">
      <c r="A607" s="101" t="inlineStr">
        <is>
          <t>Algeria</t>
        </is>
      </c>
      <c r="B607" s="62">
        <f t="array" ref="B607">INDEX(Countries!$D$2:$D$255, MATCH(A607, Countries!$B$2:$B$255, 0))
</f>
        <v/>
      </c>
      <c r="C607" s="89" t="inlineStr">
        <is>
          <t>Salt marsh</t>
        </is>
      </c>
      <c r="D607" s="70">
        <f t="array" ref="D607">if($C607="Mangrove", index('Mangrove protected area'!$A$5:$AG1000,match($A607,'Mangrove protected area'!$A$5:$A1000,0),match('Mangrove protected area'!$C$4,'Mangrove protected area'!$A$5:$AG$5,0)),if($C607="Seagrass",'Seagrass extent'!$D$4,if($C607="Salt marsh",'Salt marsh extent'!$D$4)))</f>
        <v/>
      </c>
      <c r="E607" s="101" t="n"/>
    </row>
    <row r="608" ht="15.75" customHeight="1" s="198">
      <c r="A608" s="101" t="inlineStr">
        <is>
          <t>Sweden</t>
        </is>
      </c>
      <c r="B608" s="62">
        <f t="array" ref="B608">INDEX(Countries!$D$2:$D$255, MATCH(A608, Countries!$B$2:$B$255, 0))
</f>
        <v/>
      </c>
      <c r="C608" s="89" t="inlineStr">
        <is>
          <t>Salt marsh</t>
        </is>
      </c>
      <c r="D608" s="70">
        <f t="array" ref="D608">if($C608="Mangrove", index('Mangrove protected area'!$A$5:$AG1000,match($A608,'Mangrove protected area'!$A$5:$A1000,0),match('Mangrove protected area'!$C$4,'Mangrove protected area'!$A$5:$AG$5,0)),if($C608="Seagrass",'Seagrass extent'!$D$4,if($C608="Salt marsh",'Salt marsh extent'!$D$4)))</f>
        <v/>
      </c>
      <c r="E608" s="101" t="n"/>
    </row>
    <row r="609" ht="15.75" customHeight="1" s="198">
      <c r="A609" s="101" t="inlineStr">
        <is>
          <t>Israel</t>
        </is>
      </c>
      <c r="B609" s="62">
        <f t="array" ref="B609">INDEX(Countries!$D$2:$D$255, MATCH(A609, Countries!$B$2:$B$255, 0))
</f>
        <v/>
      </c>
      <c r="C609" s="89" t="inlineStr">
        <is>
          <t>Salt marsh</t>
        </is>
      </c>
      <c r="D609" s="70">
        <f t="array" ref="D609">if($C609="Mangrove", index('Mangrove protected area'!$A$5:$AG1000,match($A609,'Mangrove protected area'!$A$5:$A1000,0),match('Mangrove protected area'!$C$4,'Mangrove protected area'!$A$5:$AG$5,0)),if($C609="Seagrass",'Seagrass extent'!$D$4,if($C609="Salt marsh",'Salt marsh extent'!$D$4)))</f>
        <v/>
      </c>
      <c r="E609" s="101" t="n"/>
    </row>
    <row r="610" ht="15.75" customHeight="1" s="198">
      <c r="A610" s="101" t="inlineStr">
        <is>
          <t>Montserrat</t>
        </is>
      </c>
      <c r="B610" s="62">
        <f t="array" ref="B610">INDEX(Countries!$D$2:$D$255, MATCH(A610, Countries!$B$2:$B$255, 0))
</f>
        <v/>
      </c>
      <c r="C610" s="89" t="inlineStr">
        <is>
          <t>Salt marsh</t>
        </is>
      </c>
      <c r="D610" s="70">
        <f t="array" ref="D610">if($C610="Mangrove", index('Mangrove protected area'!$A$5:$AG1000,match($A610,'Mangrove protected area'!$A$5:$A1000,0),match('Mangrove protected area'!$C$4,'Mangrove protected area'!$A$5:$AG$5,0)),if($C610="Seagrass",'Seagrass extent'!$D$4,if($C610="Salt marsh",'Salt marsh extent'!$D$4)))</f>
        <v/>
      </c>
      <c r="E610" s="101" t="n"/>
    </row>
    <row r="611" ht="15.75" customHeight="1" s="198">
      <c r="A611" s="101" t="inlineStr">
        <is>
          <t>Libya</t>
        </is>
      </c>
      <c r="B611" s="62">
        <f t="array" ref="B611">INDEX(Countries!$D$2:$D$255, MATCH(A611, Countries!$B$2:$B$255, 0))
</f>
        <v/>
      </c>
      <c r="C611" s="89" t="inlineStr">
        <is>
          <t>Salt marsh</t>
        </is>
      </c>
      <c r="D611" s="70">
        <f t="array" ref="D611">if($C611="Mangrove", index('Mangrove protected area'!$A$5:$AG1000,match($A611,'Mangrove protected area'!$A$5:$A1000,0),match('Mangrove protected area'!$C$4,'Mangrove protected area'!$A$5:$AG$5,0)),if($C611="Seagrass",'Seagrass extent'!$D$4,if($C611="Salt marsh",'Salt marsh extent'!$D$4)))</f>
        <v/>
      </c>
      <c r="E611" s="101" t="n"/>
    </row>
    <row r="612" ht="15.75" customHeight="1" s="198">
      <c r="A612" s="101" t="inlineStr">
        <is>
          <t>Netherlands</t>
        </is>
      </c>
      <c r="B612" s="62">
        <f t="array" ref="B612">INDEX(Countries!$D$2:$D$255, MATCH(A612, Countries!$B$2:$B$255, 0))
</f>
        <v/>
      </c>
      <c r="C612" s="89" t="inlineStr">
        <is>
          <t>Salt marsh</t>
        </is>
      </c>
      <c r="D612" s="70">
        <f t="array" ref="D612">if($C612="Mangrove", index('Mangrove protected area'!$A$5:$AG1000,match($A612,'Mangrove protected area'!$A$5:$A1000,0),match('Mangrove protected area'!$C$4,'Mangrove protected area'!$A$5:$AG$5,0)),if($C612="Seagrass",'Seagrass extent'!$D$4,if($C612="Salt marsh",'Salt marsh extent'!$D$4)))</f>
        <v/>
      </c>
      <c r="E612" s="101" t="n"/>
    </row>
    <row r="613" ht="15.75" customHeight="1" s="198">
      <c r="A613" s="101" t="inlineStr">
        <is>
          <t>Poland</t>
        </is>
      </c>
      <c r="B613" s="62">
        <f t="array" ref="B613">INDEX(Countries!$D$2:$D$255, MATCH(A613, Countries!$B$2:$B$255, 0))
</f>
        <v/>
      </c>
      <c r="C613" s="89" t="inlineStr">
        <is>
          <t>Salt marsh</t>
        </is>
      </c>
      <c r="D613" s="70">
        <f t="array" ref="D613">if($C613="Mangrove", index('Mangrove protected area'!$A$5:$AG1000,match($A613,'Mangrove protected area'!$A$5:$A1000,0),match('Mangrove protected area'!$C$4,'Mangrove protected area'!$A$5:$AG$5,0)),if($C613="Seagrass",'Seagrass extent'!$D$4,if($C613="Salt marsh",'Salt marsh extent'!$D$4)))</f>
        <v/>
      </c>
      <c r="E613" s="101" t="n"/>
    </row>
    <row r="614" ht="15.75" customHeight="1" s="198">
      <c r="A614" s="101" t="inlineStr">
        <is>
          <t>Turkey</t>
        </is>
      </c>
      <c r="B614" s="62">
        <f t="array" ref="B614">INDEX(Countries!$D$2:$D$255, MATCH(A614, Countries!$B$2:$B$255, 0))
</f>
        <v/>
      </c>
      <c r="C614" s="89" t="inlineStr">
        <is>
          <t>Salt marsh</t>
        </is>
      </c>
      <c r="D614" s="70">
        <f t="array" ref="D614">if($C614="Mangrove", index('Mangrove protected area'!$A$5:$AG1000,match($A614,'Mangrove protected area'!$A$5:$A1000,0),match('Mangrove protected area'!$C$4,'Mangrove protected area'!$A$5:$AG$5,0)),if($C614="Seagrass",'Seagrass extent'!$D$4,if($C614="Salt marsh",'Salt marsh extent'!$D$4)))</f>
        <v/>
      </c>
      <c r="E614" s="101" t="n"/>
    </row>
    <row r="615" ht="15.75" customHeight="1" s="198">
      <c r="A615" s="101" t="inlineStr">
        <is>
          <t>Jordan</t>
        </is>
      </c>
      <c r="B615" s="62">
        <f t="array" ref="B615">INDEX(Countries!$D$2:$D$255, MATCH(A615, Countries!$B$2:$B$255, 0))
</f>
        <v/>
      </c>
      <c r="C615" s="89" t="inlineStr">
        <is>
          <t>Salt marsh</t>
        </is>
      </c>
      <c r="D615" s="70">
        <f t="array" ref="D615">if($C615="Mangrove", index('Mangrove protected area'!$A$5:$AG1000,match($A615,'Mangrove protected area'!$A$5:$A1000,0),match('Mangrove protected area'!$C$4,'Mangrove protected area'!$A$5:$AG$5,0)),if($C615="Seagrass",'Seagrass extent'!$D$4,if($C615="Salt marsh",'Salt marsh extent'!$D$4)))</f>
        <v/>
      </c>
      <c r="E615" s="101" t="n"/>
    </row>
    <row r="616" ht="15.75" customHeight="1" s="198">
      <c r="A616" s="101" t="inlineStr">
        <is>
          <t>Slovenia</t>
        </is>
      </c>
      <c r="B616" s="62">
        <f t="array" ref="B616">INDEX(Countries!$D$2:$D$255, MATCH(A616, Countries!$B$2:$B$255, 0))
</f>
        <v/>
      </c>
      <c r="C616" s="89" t="inlineStr">
        <is>
          <t>Salt marsh</t>
        </is>
      </c>
      <c r="D616" s="70">
        <f t="array" ref="D616">if($C616="Mangrove", index('Mangrove protected area'!$A$5:$AG1000,match($A616,'Mangrove protected area'!$A$5:$A1000,0),match('Mangrove protected area'!$C$4,'Mangrove protected area'!$A$5:$AG$5,0)),if($C616="Seagrass",'Seagrass extent'!$D$4,if($C616="Salt marsh",'Salt marsh extent'!$D$4)))</f>
        <v/>
      </c>
      <c r="E616" s="101" t="n"/>
    </row>
    <row r="617" ht="15.75" customHeight="1" s="198">
      <c r="A617" s="101" t="inlineStr">
        <is>
          <t>Argentina</t>
        </is>
      </c>
      <c r="B617" s="62">
        <f t="array" ref="B617">INDEX(Countries!$D$2:$D$255, MATCH(A617, Countries!$B$2:$B$255, 0))
</f>
        <v/>
      </c>
      <c r="C617" s="89" t="inlineStr">
        <is>
          <t>Salt marsh</t>
        </is>
      </c>
      <c r="D617" s="70">
        <f t="array" ref="D617">if($C617="Mangrove", index('Mangrove protected area'!$A$5:$AG1000,match($A617,'Mangrove protected area'!$A$5:$A1000,0),match('Mangrove protected area'!$C$4,'Mangrove protected area'!$A$5:$AG$5,0)),if($C617="Seagrass",'Seagrass extent'!$D$4,if($C617="Salt marsh",'Salt marsh extent'!$D$4)))</f>
        <v/>
      </c>
      <c r="E617" s="101" t="n"/>
    </row>
    <row r="618" ht="15.75" customHeight="1" s="198">
      <c r="A618" s="101" t="inlineStr">
        <is>
          <t>Azerbaijan</t>
        </is>
      </c>
      <c r="B618" s="62">
        <f t="array" ref="B618">INDEX(Countries!$D$2:$D$255, MATCH(A618, Countries!$B$2:$B$255, 0))
</f>
        <v/>
      </c>
      <c r="C618" s="89" t="inlineStr">
        <is>
          <t>Salt marsh</t>
        </is>
      </c>
      <c r="D618" s="70">
        <f t="array" ref="D618">if($C618="Mangrove", index('Mangrove protected area'!$A$5:$AG1000,match($A618,'Mangrove protected area'!$A$5:$A1000,0),match('Mangrove protected area'!$C$4,'Mangrove protected area'!$A$5:$AG$5,0)),if($C618="Seagrass",'Seagrass extent'!$D$4,if($C618="Salt marsh",'Salt marsh extent'!$D$4)))</f>
        <v/>
      </c>
      <c r="E618" s="101" t="n"/>
    </row>
    <row r="619" ht="15.75" customHeight="1" s="198">
      <c r="A619" s="101" t="inlineStr">
        <is>
          <t>Belgium</t>
        </is>
      </c>
      <c r="B619" s="62">
        <f t="array" ref="B619">INDEX(Countries!$D$2:$D$255, MATCH(A619, Countries!$B$2:$B$255, 0))
</f>
        <v/>
      </c>
      <c r="C619" s="89" t="inlineStr">
        <is>
          <t>Salt marsh</t>
        </is>
      </c>
      <c r="D619" s="70">
        <f t="array" ref="D619">if($C619="Mangrove", index('Mangrove protected area'!$A$5:$AG1000,match($A619,'Mangrove protected area'!$A$5:$A1000,0),match('Mangrove protected area'!$C$4,'Mangrove protected area'!$A$5:$AG$5,0)),if($C619="Seagrass",'Seagrass extent'!$D$4,if($C619="Salt marsh",'Salt marsh extent'!$D$4)))</f>
        <v/>
      </c>
      <c r="E619" s="101" t="n"/>
    </row>
    <row r="620" ht="15.75" customHeight="1" s="198">
      <c r="A620" s="101" t="inlineStr">
        <is>
          <t>Bosnia and Herzegovina</t>
        </is>
      </c>
      <c r="B620" s="62">
        <f t="array" ref="B620">INDEX(Countries!$D$2:$D$255, MATCH(A620, Countries!$B$2:$B$255, 0))
</f>
        <v/>
      </c>
      <c r="C620" s="89" t="inlineStr">
        <is>
          <t>Salt marsh</t>
        </is>
      </c>
      <c r="D620" s="70">
        <f t="array" ref="D620">if($C620="Mangrove", index('Mangrove protected area'!$A$5:$AG1000,match($A620,'Mangrove protected area'!$A$5:$A1000,0),match('Mangrove protected area'!$C$4,'Mangrove protected area'!$A$5:$AG$5,0)),if($C620="Seagrass",'Seagrass extent'!$D$4,if($C620="Salt marsh",'Salt marsh extent'!$D$4)))</f>
        <v/>
      </c>
      <c r="E620" s="101" t="n"/>
    </row>
    <row r="621" ht="15.75" customHeight="1" s="198">
      <c r="A621" s="101" t="inlineStr">
        <is>
          <t>British Indian Ocean Territory</t>
        </is>
      </c>
      <c r="B621" s="62">
        <f t="array" ref="B621">INDEX(Countries!$D$2:$D$255, MATCH(A621, Countries!$B$2:$B$255, 0))
</f>
        <v/>
      </c>
      <c r="C621" s="89" t="inlineStr">
        <is>
          <t>Salt marsh</t>
        </is>
      </c>
      <c r="D621" s="70">
        <f t="array" ref="D621">if($C621="Mangrove", index('Mangrove protected area'!$A$5:$AG1000,match($A621,'Mangrove protected area'!$A$5:$A1000,0),match('Mangrove protected area'!$C$4,'Mangrove protected area'!$A$5:$AG$5,0)),if($C621="Seagrass",'Seagrass extent'!$D$4,if($C621="Salt marsh",'Salt marsh extent'!$D$4)))</f>
        <v/>
      </c>
      <c r="E621" s="101" t="n"/>
    </row>
    <row r="622" ht="15.75" customHeight="1" s="198">
      <c r="A622" s="101" t="inlineStr">
        <is>
          <t>Bulgaria</t>
        </is>
      </c>
      <c r="B622" s="62">
        <f t="array" ref="B622">INDEX(Countries!$D$2:$D$255, MATCH(A622, Countries!$B$2:$B$255, 0))
</f>
        <v/>
      </c>
      <c r="C622" s="89" t="inlineStr">
        <is>
          <t>Salt marsh</t>
        </is>
      </c>
      <c r="D622" s="70">
        <f t="array" ref="D622">if($C622="Mangrove", index('Mangrove protected area'!$A$5:$AG1000,match($A622,'Mangrove protected area'!$A$5:$A1000,0),match('Mangrove protected area'!$C$4,'Mangrove protected area'!$A$5:$AG$5,0)),if($C622="Seagrass",'Seagrass extent'!$D$4,if($C622="Salt marsh",'Salt marsh extent'!$D$4)))</f>
        <v/>
      </c>
      <c r="E622" s="101" t="n"/>
    </row>
    <row r="623" ht="15.75" customHeight="1" s="198">
      <c r="A623" s="101" t="inlineStr">
        <is>
          <t>Cabo Verde</t>
        </is>
      </c>
      <c r="B623" s="62">
        <f t="array" ref="B623">INDEX(Countries!$D$2:$D$255, MATCH(A623, Countries!$B$2:$B$255, 0))
</f>
        <v/>
      </c>
      <c r="C623" s="89" t="inlineStr">
        <is>
          <t>Salt marsh</t>
        </is>
      </c>
      <c r="D623" s="70">
        <f t="array" ref="D623">if($C623="Mangrove", index('Mangrove protected area'!$A$5:$AG1000,match($A623,'Mangrove protected area'!$A$5:$A1000,0),match('Mangrove protected area'!$C$4,'Mangrove protected area'!$A$5:$AG$5,0)),if($C623="Seagrass",'Seagrass extent'!$D$4,if($C623="Salt marsh",'Salt marsh extent'!$D$4)))</f>
        <v/>
      </c>
      <c r="E623" s="101" t="n"/>
    </row>
    <row r="624" ht="15.75" customHeight="1" s="198">
      <c r="A624" s="101" t="inlineStr">
        <is>
          <t>Chile</t>
        </is>
      </c>
      <c r="B624" s="62">
        <f t="array" ref="B624">INDEX(Countries!$D$2:$D$255, MATCH(A624, Countries!$B$2:$B$255, 0))
</f>
        <v/>
      </c>
      <c r="C624" s="89" t="inlineStr">
        <is>
          <t>Salt marsh</t>
        </is>
      </c>
      <c r="D624" s="70">
        <f t="array" ref="D624">if($C624="Mangrove", index('Mangrove protected area'!$A$5:$AG1000,match($A624,'Mangrove protected area'!$A$5:$A1000,0),match('Mangrove protected area'!$C$4,'Mangrove protected area'!$A$5:$AG$5,0)),if($C624="Seagrass",'Seagrass extent'!$D$4,if($C624="Salt marsh",'Salt marsh extent'!$D$4)))</f>
        <v/>
      </c>
      <c r="E624" s="101" t="n"/>
    </row>
    <row r="625" ht="15.75" customHeight="1" s="198">
      <c r="A625" s="101" t="inlineStr">
        <is>
          <t>Estonia</t>
        </is>
      </c>
      <c r="B625" s="62">
        <f t="array" ref="B625">INDEX(Countries!$D$2:$D$255, MATCH(A625, Countries!$B$2:$B$255, 0))
</f>
        <v/>
      </c>
      <c r="C625" s="89" t="inlineStr">
        <is>
          <t>Salt marsh</t>
        </is>
      </c>
      <c r="D625" s="70">
        <f t="array" ref="D625">if($C625="Mangrove", index('Mangrove protected area'!$A$5:$AG1000,match($A625,'Mangrove protected area'!$A$5:$A1000,0),match('Mangrove protected area'!$C$4,'Mangrove protected area'!$A$5:$AG$5,0)),if($C625="Seagrass",'Seagrass extent'!$D$4,if($C625="Salt marsh",'Salt marsh extent'!$D$4)))</f>
        <v/>
      </c>
      <c r="E625" s="101" t="n"/>
    </row>
    <row r="626" ht="15.75" customHeight="1" s="198">
      <c r="A626" s="101" t="inlineStr">
        <is>
          <t>Falkland Islands</t>
        </is>
      </c>
      <c r="B626" s="62">
        <f t="array" ref="B626">INDEX(Countries!$D$2:$D$255, MATCH(A626, Countries!$B$2:$B$255, 0))
</f>
        <v/>
      </c>
      <c r="C626" s="89" t="inlineStr">
        <is>
          <t>Salt marsh</t>
        </is>
      </c>
      <c r="D626" s="70">
        <f t="array" ref="D626">if($C626="Mangrove", index('Mangrove protected area'!$A$5:$AG1000,match($A626,'Mangrove protected area'!$A$5:$A1000,0),match('Mangrove protected area'!$C$4,'Mangrove protected area'!$A$5:$AG$5,0)),if($C626="Seagrass",'Seagrass extent'!$D$4,if($C626="Salt marsh",'Salt marsh extent'!$D$4)))</f>
        <v/>
      </c>
      <c r="E626" s="101" t="n"/>
    </row>
    <row r="627" ht="15.75" customHeight="1" s="198">
      <c r="A627" s="101" t="inlineStr">
        <is>
          <t>Faroe Islands</t>
        </is>
      </c>
      <c r="B627" s="62">
        <f t="array" ref="B627">INDEX(Countries!$D$2:$D$255, MATCH(A627, Countries!$B$2:$B$255, 0))
</f>
        <v/>
      </c>
      <c r="C627" s="89" t="inlineStr">
        <is>
          <t>Salt marsh</t>
        </is>
      </c>
      <c r="D627" s="70">
        <f t="array" ref="D627">if($C627="Mangrove", index('Mangrove protected area'!$A$5:$AG1000,match($A627,'Mangrove protected area'!$A$5:$A1000,0),match('Mangrove protected area'!$C$4,'Mangrove protected area'!$A$5:$AG$5,0)),if($C627="Seagrass",'Seagrass extent'!$D$4,if($C627="Salt marsh",'Salt marsh extent'!$D$4)))</f>
        <v/>
      </c>
      <c r="E627" s="101" t="n"/>
    </row>
    <row r="628" ht="15.75" customHeight="1" s="198">
      <c r="A628" s="101" t="inlineStr">
        <is>
          <t>Finland</t>
        </is>
      </c>
      <c r="B628" s="62">
        <f t="array" ref="B628">INDEX(Countries!$D$2:$D$255, MATCH(A628, Countries!$B$2:$B$255, 0))
</f>
        <v/>
      </c>
      <c r="C628" s="89" t="inlineStr">
        <is>
          <t>Salt marsh</t>
        </is>
      </c>
      <c r="D628" s="70">
        <f t="array" ref="D628">if($C628="Mangrove", index('Mangrove protected area'!$A$5:$AG1000,match($A628,'Mangrove protected area'!$A$5:$A1000,0),match('Mangrove protected area'!$C$4,'Mangrove protected area'!$A$5:$AG$5,0)),if($C628="Seagrass",'Seagrass extent'!$D$4,if($C628="Salt marsh",'Salt marsh extent'!$D$4)))</f>
        <v/>
      </c>
      <c r="E628" s="101" t="n"/>
    </row>
    <row r="629" ht="15.75" customHeight="1" s="198">
      <c r="A629" s="101" t="inlineStr">
        <is>
          <t>Georgia</t>
        </is>
      </c>
      <c r="B629" s="62">
        <f t="array" ref="B629">INDEX(Countries!$D$2:$D$255, MATCH(A629, Countries!$B$2:$B$255, 0))
</f>
        <v/>
      </c>
      <c r="C629" s="89" t="inlineStr">
        <is>
          <t>Salt marsh</t>
        </is>
      </c>
      <c r="D629" s="70">
        <f t="array" ref="D629">if($C629="Mangrove", index('Mangrove protected area'!$A$5:$AG1000,match($A629,'Mangrove protected area'!$A$5:$A1000,0),match('Mangrove protected area'!$C$4,'Mangrove protected area'!$A$5:$AG$5,0)),if($C629="Seagrass",'Seagrass extent'!$D$4,if($C629="Salt marsh",'Salt marsh extent'!$D$4)))</f>
        <v/>
      </c>
      <c r="E629" s="101" t="n"/>
    </row>
    <row r="630" ht="15.75" customHeight="1" s="198">
      <c r="A630" s="101" t="inlineStr">
        <is>
          <t>Gibraltar</t>
        </is>
      </c>
      <c r="B630" s="62">
        <f t="array" ref="B630">INDEX(Countries!$D$2:$D$255, MATCH(A630, Countries!$B$2:$B$255, 0))
</f>
        <v/>
      </c>
      <c r="C630" s="89" t="inlineStr">
        <is>
          <t>Salt marsh</t>
        </is>
      </c>
      <c r="D630" s="70">
        <f t="array" ref="D630">if($C630="Mangrove", index('Mangrove protected area'!$A$5:$AG1000,match($A630,'Mangrove protected area'!$A$5:$A1000,0),match('Mangrove protected area'!$C$4,'Mangrove protected area'!$A$5:$AG$5,0)),if($C630="Seagrass",'Seagrass extent'!$D$4,if($C630="Salt marsh",'Salt marsh extent'!$D$4)))</f>
        <v/>
      </c>
      <c r="E630" s="101" t="n"/>
    </row>
    <row r="631" ht="15.75" customHeight="1" s="198">
      <c r="A631" s="101" t="inlineStr">
        <is>
          <t>Greenland</t>
        </is>
      </c>
      <c r="B631" s="62">
        <f t="array" ref="B631">INDEX(Countries!$D$2:$D$255, MATCH(A631, Countries!$B$2:$B$255, 0))
</f>
        <v/>
      </c>
      <c r="C631" s="89" t="inlineStr">
        <is>
          <t>Salt marsh</t>
        </is>
      </c>
      <c r="D631" s="70">
        <f t="array" ref="D631">if($C631="Mangrove", index('Mangrove protected area'!$A$5:$AG1000,match($A631,'Mangrove protected area'!$A$5:$A1000,0),match('Mangrove protected area'!$C$4,'Mangrove protected area'!$A$5:$AG$5,0)),if($C631="Seagrass",'Seagrass extent'!$D$4,if($C631="Salt marsh",'Salt marsh extent'!$D$4)))</f>
        <v/>
      </c>
      <c r="E631" s="101" t="n"/>
    </row>
    <row r="632" ht="15.75" customHeight="1" s="198">
      <c r="A632" s="101" t="inlineStr">
        <is>
          <t>Guernsey</t>
        </is>
      </c>
      <c r="B632" s="62">
        <f t="array" ref="B632">INDEX(Countries!$D$2:$D$255, MATCH(A632, Countries!$B$2:$B$255, 0))
</f>
        <v/>
      </c>
      <c r="C632" s="89" t="inlineStr">
        <is>
          <t>Salt marsh</t>
        </is>
      </c>
      <c r="D632" s="70">
        <f t="array" ref="D632">if($C632="Mangrove", index('Mangrove protected area'!$A$5:$AG1000,match($A632,'Mangrove protected area'!$A$5:$A1000,0),match('Mangrove protected area'!$C$4,'Mangrove protected area'!$A$5:$AG$5,0)),if($C632="Seagrass",'Seagrass extent'!$D$4,if($C632="Salt marsh",'Salt marsh extent'!$D$4)))</f>
        <v/>
      </c>
      <c r="E632" s="101" t="n"/>
    </row>
    <row r="633" ht="15.75" customHeight="1" s="198">
      <c r="A633" s="101" t="inlineStr">
        <is>
          <t>Iceland</t>
        </is>
      </c>
      <c r="B633" s="62">
        <f t="array" ref="B633">INDEX(Countries!$D$2:$D$255, MATCH(A633, Countries!$B$2:$B$255, 0))
</f>
        <v/>
      </c>
      <c r="C633" s="89" t="inlineStr">
        <is>
          <t>Salt marsh</t>
        </is>
      </c>
      <c r="D633" s="70">
        <f t="array" ref="D633">if($C633="Mangrove", index('Mangrove protected area'!$A$5:$AG1000,match($A633,'Mangrove protected area'!$A$5:$A1000,0),match('Mangrove protected area'!$C$4,'Mangrove protected area'!$A$5:$AG$5,0)),if($C633="Seagrass",'Seagrass extent'!$D$4,if($C633="Salt marsh",'Salt marsh extent'!$D$4)))</f>
        <v/>
      </c>
      <c r="E633" s="101" t="n"/>
    </row>
    <row r="634" ht="15.75" customHeight="1" s="198">
      <c r="A634" s="101" t="inlineStr">
        <is>
          <t>Iraq</t>
        </is>
      </c>
      <c r="B634" s="62">
        <f t="array" ref="B634">INDEX(Countries!$D$2:$D$255, MATCH(A634, Countries!$B$2:$B$255, 0))
</f>
        <v/>
      </c>
      <c r="C634" s="89" t="inlineStr">
        <is>
          <t>Salt marsh</t>
        </is>
      </c>
      <c r="D634" s="70">
        <f t="array" ref="D634">if($C634="Mangrove", index('Mangrove protected area'!$A$5:$AG1000,match($A634,'Mangrove protected area'!$A$5:$A1000,0),match('Mangrove protected area'!$C$4,'Mangrove protected area'!$A$5:$AG$5,0)),if($C634="Seagrass",'Seagrass extent'!$D$4,if($C634="Salt marsh",'Salt marsh extent'!$D$4)))</f>
        <v/>
      </c>
      <c r="E634" s="101" t="n"/>
    </row>
    <row r="635" ht="15.75" customHeight="1" s="198">
      <c r="A635" s="101" t="inlineStr">
        <is>
          <t>Ireland</t>
        </is>
      </c>
      <c r="B635" s="62">
        <f t="array" ref="B635">INDEX(Countries!$D$2:$D$255, MATCH(A635, Countries!$B$2:$B$255, 0))
</f>
        <v/>
      </c>
      <c r="C635" s="89" t="inlineStr">
        <is>
          <t>Salt marsh</t>
        </is>
      </c>
      <c r="D635" s="70">
        <f t="array" ref="D635">if($C635="Mangrove", index('Mangrove protected area'!$A$5:$AG1000,match($A635,'Mangrove protected area'!$A$5:$A1000,0),match('Mangrove protected area'!$C$4,'Mangrove protected area'!$A$5:$AG$5,0)),if($C635="Seagrass",'Seagrass extent'!$D$4,if($C635="Salt marsh",'Salt marsh extent'!$D$4)))</f>
        <v/>
      </c>
      <c r="E635" s="101" t="n"/>
    </row>
    <row r="636" ht="15.75" customHeight="1" s="198">
      <c r="A636" s="101" t="inlineStr">
        <is>
          <t>Isle of Man</t>
        </is>
      </c>
      <c r="B636" s="62">
        <f t="array" ref="B636">INDEX(Countries!$D$2:$D$255, MATCH(A636, Countries!$B$2:$B$255, 0))
</f>
        <v/>
      </c>
      <c r="C636" s="89" t="inlineStr">
        <is>
          <t>Salt marsh</t>
        </is>
      </c>
      <c r="D636" s="70">
        <f t="array" ref="D636">if($C636="Mangrove", index('Mangrove protected area'!$A$5:$AG1000,match($A636,'Mangrove protected area'!$A$5:$A1000,0),match('Mangrove protected area'!$C$4,'Mangrove protected area'!$A$5:$AG$5,0)),if($C636="Seagrass",'Seagrass extent'!$D$4,if($C636="Salt marsh",'Salt marsh extent'!$D$4)))</f>
        <v/>
      </c>
      <c r="E636" s="101" t="n"/>
    </row>
    <row r="637" ht="15.75" customHeight="1" s="198">
      <c r="A637" s="101" t="inlineStr">
        <is>
          <t>Jersey</t>
        </is>
      </c>
      <c r="B637" s="62">
        <f t="array" ref="B637">INDEX(Countries!$D$2:$D$255, MATCH(A637, Countries!$B$2:$B$255, 0))
</f>
        <v/>
      </c>
      <c r="C637" s="89" t="inlineStr">
        <is>
          <t>Salt marsh</t>
        </is>
      </c>
      <c r="D637" s="70">
        <f t="array" ref="D637">if($C637="Mangrove", index('Mangrove protected area'!$A$5:$AG1000,match($A637,'Mangrove protected area'!$A$5:$A1000,0),match('Mangrove protected area'!$C$4,'Mangrove protected area'!$A$5:$AG$5,0)),if($C637="Seagrass",'Seagrass extent'!$D$4,if($C637="Salt marsh",'Salt marsh extent'!$D$4)))</f>
        <v/>
      </c>
      <c r="E637" s="101" t="n"/>
    </row>
    <row r="638" ht="15.75" customHeight="1" s="198">
      <c r="A638" s="101" t="inlineStr">
        <is>
          <t>Kazakhstan</t>
        </is>
      </c>
      <c r="B638" s="62">
        <f t="array" ref="B638">INDEX(Countries!$D$2:$D$255, MATCH(A638, Countries!$B$2:$B$255, 0))
</f>
        <v/>
      </c>
      <c r="C638" s="89" t="inlineStr">
        <is>
          <t>Salt marsh</t>
        </is>
      </c>
      <c r="D638" s="70">
        <f t="array" ref="D638">if($C638="Mangrove", index('Mangrove protected area'!$A$5:$AG1000,match($A638,'Mangrove protected area'!$A$5:$A1000,0),match('Mangrove protected area'!$C$4,'Mangrove protected area'!$A$5:$AG$5,0)),if($C638="Seagrass",'Seagrass extent'!$D$4,if($C638="Salt marsh",'Salt marsh extent'!$D$4)))</f>
        <v/>
      </c>
      <c r="E638" s="101" t="n"/>
    </row>
    <row r="639" ht="15.75" customHeight="1" s="198">
      <c r="A639" s="101" t="inlineStr">
        <is>
          <t>North Korea</t>
        </is>
      </c>
      <c r="B639" s="62">
        <f t="array" ref="B639">INDEX(Countries!$D$2:$D$255, MATCH(A639, Countries!$B$2:$B$255, 0))
</f>
        <v/>
      </c>
      <c r="C639" s="89" t="inlineStr">
        <is>
          <t>Salt marsh</t>
        </is>
      </c>
      <c r="D639" s="70">
        <f t="array" ref="D639">if($C639="Mangrove", index('Mangrove protected area'!$A$5:$AG1000,match($A639,'Mangrove protected area'!$A$5:$A1000,0),match('Mangrove protected area'!$C$4,'Mangrove protected area'!$A$5:$AG$5,0)),if($C639="Seagrass",'Seagrass extent'!$D$4,if($C639="Salt marsh",'Salt marsh extent'!$D$4)))</f>
        <v/>
      </c>
      <c r="E639" s="101" t="n"/>
    </row>
    <row r="640" ht="15.75" customHeight="1" s="198">
      <c r="A640" s="101" t="inlineStr">
        <is>
          <t>South Korea</t>
        </is>
      </c>
      <c r="B640" s="62">
        <f t="array" ref="B640">INDEX(Countries!$D$2:$D$255, MATCH(A640, Countries!$B$2:$B$255, 0))
</f>
        <v/>
      </c>
      <c r="C640" s="89" t="inlineStr">
        <is>
          <t>Salt marsh</t>
        </is>
      </c>
      <c r="D640" s="70">
        <f t="array" ref="D640">if($C640="Mangrove", index('Mangrove protected area'!$A$5:$AG1000,match($A640,'Mangrove protected area'!$A$5:$A1000,0),match('Mangrove protected area'!$C$4,'Mangrove protected area'!$A$5:$AG$5,0)),if($C640="Seagrass",'Seagrass extent'!$D$4,if($C640="Salt marsh",'Salt marsh extent'!$D$4)))</f>
        <v/>
      </c>
      <c r="E640" s="101" t="n"/>
    </row>
    <row r="641" ht="15.75" customHeight="1" s="198">
      <c r="A641" s="101" t="inlineStr">
        <is>
          <t>Latvia</t>
        </is>
      </c>
      <c r="B641" s="62">
        <f t="array" ref="B641">INDEX(Countries!$D$2:$D$255, MATCH(A641, Countries!$B$2:$B$255, 0))
</f>
        <v/>
      </c>
      <c r="C641" s="89" t="inlineStr">
        <is>
          <t>Salt marsh</t>
        </is>
      </c>
      <c r="D641" s="70">
        <f t="array" ref="D641">if($C641="Mangrove", index('Mangrove protected area'!$A$5:$AG1000,match($A641,'Mangrove protected area'!$A$5:$A1000,0),match('Mangrove protected area'!$C$4,'Mangrove protected area'!$A$5:$AG$5,0)),if($C641="Seagrass",'Seagrass extent'!$D$4,if($C641="Salt marsh",'Salt marsh extent'!$D$4)))</f>
        <v/>
      </c>
      <c r="E641" s="101" t="n"/>
    </row>
    <row r="642" ht="15.75" customHeight="1" s="198">
      <c r="A642" s="101" t="inlineStr">
        <is>
          <t>Lebanon</t>
        </is>
      </c>
      <c r="B642" s="62">
        <f t="array" ref="B642">INDEX(Countries!$D$2:$D$255, MATCH(A642, Countries!$B$2:$B$255, 0))
</f>
        <v/>
      </c>
      <c r="C642" s="89" t="inlineStr">
        <is>
          <t>Salt marsh</t>
        </is>
      </c>
      <c r="D642" s="70">
        <f t="array" ref="D642">if($C642="Mangrove", index('Mangrove protected area'!$A$5:$AG1000,match($A642,'Mangrove protected area'!$A$5:$A1000,0),match('Mangrove protected area'!$C$4,'Mangrove protected area'!$A$5:$AG$5,0)),if($C642="Seagrass",'Seagrass extent'!$D$4,if($C642="Salt marsh",'Salt marsh extent'!$D$4)))</f>
        <v/>
      </c>
      <c r="E642" s="101" t="n"/>
    </row>
    <row r="643" ht="15.75" customHeight="1" s="198">
      <c r="A643" s="101" t="inlineStr">
        <is>
          <t>Lithuania</t>
        </is>
      </c>
      <c r="B643" s="62">
        <f t="array" ref="B643">INDEX(Countries!$D$2:$D$255, MATCH(A643, Countries!$B$2:$B$255, 0))
</f>
        <v/>
      </c>
      <c r="C643" s="89" t="inlineStr">
        <is>
          <t>Salt marsh</t>
        </is>
      </c>
      <c r="D643" s="70">
        <f t="array" ref="D643">if($C643="Mangrove", index('Mangrove protected area'!$A$5:$AG1000,match($A643,'Mangrove protected area'!$A$5:$A1000,0),match('Mangrove protected area'!$C$4,'Mangrove protected area'!$A$5:$AG$5,0)),if($C643="Seagrass",'Seagrass extent'!$D$4,if($C643="Salt marsh",'Salt marsh extent'!$D$4)))</f>
        <v/>
      </c>
      <c r="E643" s="101" t="n"/>
    </row>
    <row r="644" ht="15.75" customHeight="1" s="198">
      <c r="A644" s="101" t="inlineStr">
        <is>
          <t>Monaco</t>
        </is>
      </c>
      <c r="B644" s="62">
        <f t="array" ref="B644">INDEX(Countries!$D$2:$D$255, MATCH(A644, Countries!$B$2:$B$255, 0))
</f>
        <v/>
      </c>
      <c r="C644" s="89" t="inlineStr">
        <is>
          <t>Salt marsh</t>
        </is>
      </c>
      <c r="D644" s="70">
        <f t="array" ref="D644">if($C644="Mangrove", index('Mangrove protected area'!$A$5:$AG1000,match($A644,'Mangrove protected area'!$A$5:$A1000,0),match('Mangrove protected area'!$C$4,'Mangrove protected area'!$A$5:$AG$5,0)),if($C644="Seagrass",'Seagrass extent'!$D$4,if($C644="Salt marsh",'Salt marsh extent'!$D$4)))</f>
        <v/>
      </c>
      <c r="E644" s="101" t="n"/>
    </row>
    <row r="645" ht="15.75" customHeight="1" s="198">
      <c r="A645" s="101" t="inlineStr">
        <is>
          <t>Montenegro</t>
        </is>
      </c>
      <c r="B645" s="62">
        <f t="array" ref="B645">INDEX(Countries!$D$2:$D$255, MATCH(A645, Countries!$B$2:$B$255, 0))
</f>
        <v/>
      </c>
      <c r="C645" s="89" t="inlineStr">
        <is>
          <t>Salt marsh</t>
        </is>
      </c>
      <c r="D645" s="70">
        <f t="array" ref="D645">if($C645="Mangrove", index('Mangrove protected area'!$A$5:$AG1000,match($A645,'Mangrove protected area'!$A$5:$A1000,0),match('Mangrove protected area'!$C$4,'Mangrove protected area'!$A$5:$AG$5,0)),if($C645="Seagrass",'Seagrass extent'!$D$4,if($C645="Salt marsh",'Salt marsh extent'!$D$4)))</f>
        <v/>
      </c>
      <c r="E645" s="101" t="n"/>
    </row>
    <row r="646" ht="15.75" customHeight="1" s="198">
      <c r="A646" s="101" t="inlineStr">
        <is>
          <t>Morocco</t>
        </is>
      </c>
      <c r="B646" s="62">
        <f t="array" ref="B646">INDEX(Countries!$D$2:$D$255, MATCH(A646, Countries!$B$2:$B$255, 0))
</f>
        <v/>
      </c>
      <c r="C646" s="89" t="inlineStr">
        <is>
          <t>Salt marsh</t>
        </is>
      </c>
      <c r="D646" s="70">
        <f t="array" ref="D646">if($C646="Mangrove", index('Mangrove protected area'!$A$5:$AG1000,match($A646,'Mangrove protected area'!$A$5:$A1000,0),match('Mangrove protected area'!$C$4,'Mangrove protected area'!$A$5:$AG$5,0)),if($C646="Seagrass",'Seagrass extent'!$D$4,if($C646="Salt marsh",'Salt marsh extent'!$D$4)))</f>
        <v/>
      </c>
      <c r="E646" s="101" t="n"/>
    </row>
    <row r="647" ht="15.75" customHeight="1" s="198">
      <c r="A647" s="101" t="inlineStr">
        <is>
          <t>Namibia</t>
        </is>
      </c>
      <c r="B647" s="62">
        <f t="array" ref="B647">INDEX(Countries!$D$2:$D$255, MATCH(A647, Countries!$B$2:$B$255, 0))
</f>
        <v/>
      </c>
      <c r="C647" s="89" t="inlineStr">
        <is>
          <t>Salt marsh</t>
        </is>
      </c>
      <c r="D647" s="70">
        <f t="array" ref="D647">if($C647="Mangrove", index('Mangrove protected area'!$A$5:$AG1000,match($A647,'Mangrove protected area'!$A$5:$A1000,0),match('Mangrove protected area'!$C$4,'Mangrove protected area'!$A$5:$AG$5,0)),if($C647="Seagrass",'Seagrass extent'!$D$4,if($C647="Salt marsh",'Salt marsh extent'!$D$4)))</f>
        <v/>
      </c>
      <c r="E647" s="101" t="n"/>
    </row>
    <row r="648" ht="15.75" customHeight="1" s="198">
      <c r="A648" s="101" t="inlineStr">
        <is>
          <t>Nauru</t>
        </is>
      </c>
      <c r="B648" s="62">
        <f t="array" ref="B648">INDEX(Countries!$D$2:$D$255, MATCH(A648, Countries!$B$2:$B$255, 0))
</f>
        <v/>
      </c>
      <c r="C648" s="89" t="inlineStr">
        <is>
          <t>Salt marsh</t>
        </is>
      </c>
      <c r="D648" s="70">
        <f t="array" ref="D648">if($C648="Mangrove", index('Mangrove protected area'!$A$5:$AG1000,match($A648,'Mangrove protected area'!$A$5:$A1000,0),match('Mangrove protected area'!$C$4,'Mangrove protected area'!$A$5:$AG$5,0)),if($C648="Seagrass",'Seagrass extent'!$D$4,if($C648="Salt marsh",'Salt marsh extent'!$D$4)))</f>
        <v/>
      </c>
      <c r="E648" s="101" t="n"/>
    </row>
    <row r="649" ht="15.75" customHeight="1" s="198">
      <c r="A649" s="101" t="inlineStr">
        <is>
          <t>Niue</t>
        </is>
      </c>
      <c r="B649" s="62">
        <f t="array" ref="B649">INDEX(Countries!$D$2:$D$255, MATCH(A649, Countries!$B$2:$B$255, 0))
</f>
        <v/>
      </c>
      <c r="C649" s="89" t="inlineStr">
        <is>
          <t>Salt marsh</t>
        </is>
      </c>
      <c r="D649" s="70">
        <f t="array" ref="D649">if($C649="Mangrove", index('Mangrove protected area'!$A$5:$AG1000,match($A649,'Mangrove protected area'!$A$5:$A1000,0),match('Mangrove protected area'!$C$4,'Mangrove protected area'!$A$5:$AG$5,0)),if($C649="Seagrass",'Seagrass extent'!$D$4,if($C649="Salt marsh",'Salt marsh extent'!$D$4)))</f>
        <v/>
      </c>
      <c r="E649" s="101" t="n"/>
    </row>
    <row r="650" ht="15.75" customHeight="1" s="198">
      <c r="A650" s="101" t="inlineStr">
        <is>
          <t>Northern Mariana Islands</t>
        </is>
      </c>
      <c r="B650" s="62">
        <f t="array" ref="B650">INDEX(Countries!$D$2:$D$255, MATCH(A650, Countries!$B$2:$B$255, 0))
</f>
        <v/>
      </c>
      <c r="C650" s="89" t="inlineStr">
        <is>
          <t>Salt marsh</t>
        </is>
      </c>
      <c r="D650" s="70">
        <f t="array" ref="D650">if($C650="Mangrove", index('Mangrove protected area'!$A$5:$AG1000,match($A650,'Mangrove protected area'!$A$5:$A1000,0),match('Mangrove protected area'!$C$4,'Mangrove protected area'!$A$5:$AG$5,0)),if($C650="Seagrass",'Seagrass extent'!$D$4,if($C650="Salt marsh",'Salt marsh extent'!$D$4)))</f>
        <v/>
      </c>
      <c r="E650" s="101" t="n"/>
    </row>
    <row r="651" ht="15.75" customHeight="1" s="198">
      <c r="A651" s="101" t="inlineStr">
        <is>
          <t>Pitcairn</t>
        </is>
      </c>
      <c r="B651" s="62">
        <f t="array" ref="B651">INDEX(Countries!$D$2:$D$255, MATCH(A651, Countries!$B$2:$B$255, 0))
</f>
        <v/>
      </c>
      <c r="C651" s="89" t="inlineStr">
        <is>
          <t>Salt marsh</t>
        </is>
      </c>
      <c r="D651" s="70">
        <f t="array" ref="D651">if($C651="Mangrove", index('Mangrove protected area'!$A$5:$AG1000,match($A651,'Mangrove protected area'!$A$5:$A1000,0),match('Mangrove protected area'!$C$4,'Mangrove protected area'!$A$5:$AG$5,0)),if($C651="Seagrass",'Seagrass extent'!$D$4,if($C651="Salt marsh",'Salt marsh extent'!$D$4)))</f>
        <v/>
      </c>
      <c r="E651" s="101" t="n"/>
    </row>
    <row r="652" ht="15.75" customHeight="1" s="198">
      <c r="A652" s="101" t="inlineStr">
        <is>
          <t>Portugal</t>
        </is>
      </c>
      <c r="B652" s="62">
        <f t="array" ref="B652">INDEX(Countries!$D$2:$D$255, MATCH(A652, Countries!$B$2:$B$255, 0))
</f>
        <v/>
      </c>
      <c r="C652" s="89" t="inlineStr">
        <is>
          <t>Salt marsh</t>
        </is>
      </c>
      <c r="D652" s="70">
        <f t="array" ref="D652">if($C652="Mangrove", index('Mangrove protected area'!$A$5:$AG1000,match($A652,'Mangrove protected area'!$A$5:$A1000,0),match('Mangrove protected area'!$C$4,'Mangrove protected area'!$A$5:$AG$5,0)),if($C652="Seagrass",'Seagrass extent'!$D$4,if($C652="Salt marsh",'Salt marsh extent'!$D$4)))</f>
        <v/>
      </c>
      <c r="E652" s="101" t="n"/>
    </row>
    <row r="653" ht="15.75" customHeight="1" s="198">
      <c r="A653" s="101" t="inlineStr">
        <is>
          <t>Réunion</t>
        </is>
      </c>
      <c r="B653" s="62">
        <f t="array" ref="B653">INDEX(Countries!$D$2:$D$255, MATCH(A653, Countries!$B$2:$B$255, 0))
</f>
        <v/>
      </c>
      <c r="C653" s="89" t="inlineStr">
        <is>
          <t>Salt marsh</t>
        </is>
      </c>
      <c r="D653" s="70">
        <f t="array" ref="D653">if($C653="Mangrove", index('Mangrove protected area'!$A$5:$AG1000,match($A653,'Mangrove protected area'!$A$5:$A1000,0),match('Mangrove protected area'!$C$4,'Mangrove protected area'!$A$5:$AG$5,0)),if($C653="Seagrass",'Seagrass extent'!$D$4,if($C653="Salt marsh",'Salt marsh extent'!$D$4)))</f>
        <v/>
      </c>
      <c r="E653" s="101" t="n"/>
    </row>
    <row r="654" ht="15.75" customHeight="1" s="198">
      <c r="A654" s="101" t="inlineStr">
        <is>
          <t>Romania</t>
        </is>
      </c>
      <c r="B654" s="62">
        <f t="array" ref="B654">INDEX(Countries!$D$2:$D$255, MATCH(A654, Countries!$B$2:$B$255, 0))
</f>
        <v/>
      </c>
      <c r="C654" s="89" t="inlineStr">
        <is>
          <t>Salt marsh</t>
        </is>
      </c>
      <c r="D654" s="70">
        <f t="array" ref="D654">if($C654="Mangrove", index('Mangrove protected area'!$A$5:$AG1000,match($A654,'Mangrove protected area'!$A$5:$A1000,0),match('Mangrove protected area'!$C$4,'Mangrove protected area'!$A$5:$AG$5,0)),if($C654="Seagrass",'Seagrass extent'!$D$4,if($C654="Salt marsh",'Salt marsh extent'!$D$4)))</f>
        <v/>
      </c>
      <c r="E654" s="101" t="n"/>
    </row>
    <row r="655" ht="15.75" customHeight="1" s="198">
      <c r="A655" s="101" t="inlineStr">
        <is>
          <t>Saint Helena</t>
        </is>
      </c>
      <c r="B655" s="62">
        <f t="array" ref="B655">INDEX(Countries!$D$2:$D$255, MATCH(A655, Countries!$B$2:$B$255, 0))
</f>
        <v/>
      </c>
      <c r="C655" s="89" t="inlineStr">
        <is>
          <t>Salt marsh</t>
        </is>
      </c>
      <c r="D655" s="70">
        <f t="array" ref="D655">if($C655="Mangrove", index('Mangrove protected area'!$A$5:$AG1000,match($A655,'Mangrove protected area'!$A$5:$A1000,0),match('Mangrove protected area'!$C$4,'Mangrove protected area'!$A$5:$AG$5,0)),if($C655="Seagrass",'Seagrass extent'!$D$4,if($C655="Salt marsh",'Salt marsh extent'!$D$4)))</f>
        <v/>
      </c>
      <c r="E655" s="101" t="n"/>
    </row>
    <row r="656" ht="15.75" customHeight="1" s="198">
      <c r="A656" s="101" t="inlineStr">
        <is>
          <t>Saint Pierre and Miquelon</t>
        </is>
      </c>
      <c r="B656" s="62">
        <f t="array" ref="B656">INDEX(Countries!$D$2:$D$255, MATCH(A656, Countries!$B$2:$B$255, 0))
</f>
        <v/>
      </c>
      <c r="C656" s="89" t="inlineStr">
        <is>
          <t>Salt marsh</t>
        </is>
      </c>
      <c r="D656" s="70">
        <f t="array" ref="D656">if($C656="Mangrove", index('Mangrove protected area'!$A$5:$AG1000,match($A656,'Mangrove protected area'!$A$5:$A1000,0),match('Mangrove protected area'!$C$4,'Mangrove protected area'!$A$5:$AG$5,0)),if($C656="Seagrass",'Seagrass extent'!$D$4,if($C656="Salt marsh",'Salt marsh extent'!$D$4)))</f>
        <v/>
      </c>
      <c r="E656" s="101" t="n"/>
    </row>
    <row r="657" ht="15.75" customHeight="1" s="198">
      <c r="A657" s="101" t="inlineStr">
        <is>
          <t>Syrian Arab Republic</t>
        </is>
      </c>
      <c r="B657" s="62">
        <f t="array" ref="B657">INDEX(Countries!$D$2:$D$255, MATCH(A657, Countries!$B$2:$B$255, 0))
</f>
        <v/>
      </c>
      <c r="C657" s="89" t="inlineStr">
        <is>
          <t>Salt marsh</t>
        </is>
      </c>
      <c r="D657" s="70">
        <f t="array" ref="D657">if($C657="Mangrove", index('Mangrove protected area'!$A$5:$AG1000,match($A657,'Mangrove protected area'!$A$5:$A1000,0),match('Mangrove protected area'!$C$4,'Mangrove protected area'!$A$5:$AG$5,0)),if($C657="Seagrass",'Seagrass extent'!$D$4,if($C657="Salt marsh",'Salt marsh extent'!$D$4)))</f>
        <v/>
      </c>
      <c r="E657" s="101" t="n"/>
    </row>
    <row r="658" ht="15.75" customHeight="1" s="198">
      <c r="A658" s="101" t="inlineStr">
        <is>
          <t>Tokelau</t>
        </is>
      </c>
      <c r="B658" s="62">
        <f t="array" ref="B658">INDEX(Countries!$D$2:$D$255, MATCH(A658, Countries!$B$2:$B$255, 0))
</f>
        <v/>
      </c>
      <c r="C658" s="89" t="inlineStr">
        <is>
          <t>Salt marsh</t>
        </is>
      </c>
      <c r="D658" s="70">
        <f t="array" ref="D658">if($C658="Mangrove", index('Mangrove protected area'!$A$5:$AG1000,match($A658,'Mangrove protected area'!$A$5:$A1000,0),match('Mangrove protected area'!$C$4,'Mangrove protected area'!$A$5:$AG$5,0)),if($C658="Seagrass",'Seagrass extent'!$D$4,if($C658="Salt marsh",'Salt marsh extent'!$D$4)))</f>
        <v/>
      </c>
      <c r="E658" s="101" t="n"/>
    </row>
    <row r="659" ht="15.75" customHeight="1" s="198">
      <c r="A659" s="101" t="inlineStr">
        <is>
          <t>Turkmenistan</t>
        </is>
      </c>
      <c r="B659" s="62">
        <f t="array" ref="B659">INDEX(Countries!$D$2:$D$255, MATCH(A659, Countries!$B$2:$B$255, 0))
</f>
        <v/>
      </c>
      <c r="C659" s="89" t="inlineStr">
        <is>
          <t>Salt marsh</t>
        </is>
      </c>
      <c r="D659" s="70">
        <f t="array" ref="D659">if($C659="Mangrove", index('Mangrove protected area'!$A$5:$AG1000,match($A659,'Mangrove protected area'!$A$5:$A1000,0),match('Mangrove protected area'!$C$4,'Mangrove protected area'!$A$5:$AG$5,0)),if($C659="Seagrass",'Seagrass extent'!$D$4,if($C659="Salt marsh",'Salt marsh extent'!$D$4)))</f>
        <v/>
      </c>
      <c r="E659" s="101" t="n"/>
    </row>
    <row r="660" ht="15.75" customHeight="1" s="198">
      <c r="A660" s="101" t="inlineStr">
        <is>
          <t>Uruguay</t>
        </is>
      </c>
      <c r="B660" s="62">
        <f t="array" ref="B660">INDEX(Countries!$D$2:$D$255, MATCH(A660, Countries!$B$2:$B$255, 0))
</f>
        <v/>
      </c>
      <c r="C660" s="89" t="inlineStr">
        <is>
          <t>Salt marsh</t>
        </is>
      </c>
      <c r="D660" s="70">
        <f t="array" ref="D660">if($C660="Mangrove", index('Mangrove protected area'!$A$5:$AG1000,match($A660,'Mangrove protected area'!$A$5:$A1000,0),match('Mangrove protected area'!$C$4,'Mangrove protected area'!$A$5:$AG$5,0)),if($C660="Seagrass",'Seagrass extent'!$D$4,if($C660="Salt marsh",'Salt marsh extent'!$D$4)))</f>
        <v/>
      </c>
      <c r="E660" s="101" t="n"/>
    </row>
    <row r="661" ht="15.75" customHeight="1" s="198">
      <c r="A661" s="101" t="inlineStr">
        <is>
          <t>Western Sahara</t>
        </is>
      </c>
      <c r="B661" s="62">
        <f t="array" ref="B661">INDEX(Countries!$D$2:$D$255, MATCH(A661, Countries!$B$2:$B$255, 0))
</f>
        <v/>
      </c>
      <c r="C661" s="89" t="inlineStr">
        <is>
          <t>Salt marsh</t>
        </is>
      </c>
      <c r="D661" s="70">
        <f t="array" ref="D661">if($C661="Mangrove", index('Mangrove protected area'!$A$5:$AG1000,match($A661,'Mangrove protected area'!$A$5:$A1000,0),match('Mangrove protected area'!$C$4,'Mangrove protected area'!$A$5:$AG$5,0)),if($C661="Seagrass",'Seagrass extent'!$D$4,if($C661="Salt marsh",'Salt marsh extent'!$D$4)))</f>
        <v/>
      </c>
      <c r="E661" s="101" t="n"/>
    </row>
    <row r="662" ht="15.75" customHeight="1" s="198">
      <c r="A662" s="101" t="inlineStr">
        <is>
          <t>Afghanistan</t>
        </is>
      </c>
      <c r="B662" s="62">
        <f t="array" ref="B662">INDEX(Countries!$D$2:$D$255, MATCH(A662, Countries!$B$2:$B$255, 0))
</f>
        <v/>
      </c>
      <c r="C662" s="89" t="inlineStr">
        <is>
          <t>Salt marsh</t>
        </is>
      </c>
      <c r="D662" s="70">
        <f t="array" ref="D662">if($C662="Mangrove", index('Mangrove protected area'!$A$5:$AG1000,match($A662,'Mangrove protected area'!$A$5:$A1000,0),match('Mangrove protected area'!$C$4,'Mangrove protected area'!$A$5:$AG$5,0)),if($C662="Seagrass",'Seagrass extent'!$D$4,if($C662="Salt marsh",'Salt marsh extent'!$D$4)))</f>
        <v/>
      </c>
      <c r="E662" s="101" t="n"/>
    </row>
    <row r="663" ht="15.75" customHeight="1" s="198">
      <c r="A663" s="101" t="inlineStr">
        <is>
          <t>Armenia</t>
        </is>
      </c>
      <c r="B663" s="62">
        <f t="array" ref="B663">INDEX(Countries!$D$2:$D$255, MATCH(A663, Countries!$B$2:$B$255, 0))
</f>
        <v/>
      </c>
      <c r="C663" s="89" t="inlineStr">
        <is>
          <t>Salt marsh</t>
        </is>
      </c>
      <c r="D663" s="70">
        <f t="array" ref="D663">if($C663="Mangrove", index('Mangrove protected area'!$A$5:$AG1000,match($A663,'Mangrove protected area'!$A$5:$A1000,0),match('Mangrove protected area'!$C$4,'Mangrove protected area'!$A$5:$AG$5,0)),if($C663="Seagrass",'Seagrass extent'!$D$4,if($C663="Salt marsh",'Salt marsh extent'!$D$4)))</f>
        <v/>
      </c>
      <c r="E663" s="101" t="n"/>
    </row>
    <row r="664" ht="15.75" customHeight="1" s="198">
      <c r="A664" s="101" t="inlineStr">
        <is>
          <t>Austria</t>
        </is>
      </c>
      <c r="B664" s="62">
        <f t="array" ref="B664">INDEX(Countries!$D$2:$D$255, MATCH(A664, Countries!$B$2:$B$255, 0))
</f>
        <v/>
      </c>
      <c r="C664" s="89" t="inlineStr">
        <is>
          <t>Salt marsh</t>
        </is>
      </c>
      <c r="D664" s="70">
        <f t="array" ref="D664">if($C664="Mangrove", index('Mangrove protected area'!$A$5:$AG1000,match($A664,'Mangrove protected area'!$A$5:$A1000,0),match('Mangrove protected area'!$C$4,'Mangrove protected area'!$A$5:$AG$5,0)),if($C664="Seagrass",'Seagrass extent'!$D$4,if($C664="Salt marsh",'Salt marsh extent'!$D$4)))</f>
        <v/>
      </c>
      <c r="E664" s="101" t="n"/>
    </row>
    <row r="665" ht="15.75" customHeight="1" s="198">
      <c r="A665" s="101" t="inlineStr">
        <is>
          <t>Burundi</t>
        </is>
      </c>
      <c r="B665" s="62">
        <f t="array" ref="B665">INDEX(Countries!$D$2:$D$255, MATCH(A665, Countries!$B$2:$B$255, 0))
</f>
        <v/>
      </c>
      <c r="C665" s="89" t="inlineStr">
        <is>
          <t>Salt marsh</t>
        </is>
      </c>
      <c r="D665" s="70">
        <f t="array" ref="D665">if($C665="Mangrove", index('Mangrove protected area'!$A$5:$AG1000,match($A665,'Mangrove protected area'!$A$5:$A1000,0),match('Mangrove protected area'!$C$4,'Mangrove protected area'!$A$5:$AG$5,0)),if($C665="Seagrass",'Seagrass extent'!$D$4,if($C665="Salt marsh",'Salt marsh extent'!$D$4)))</f>
        <v/>
      </c>
      <c r="E665" s="101" t="n"/>
    </row>
    <row r="666" ht="15.75" customHeight="1" s="198">
      <c r="A666" s="101" t="inlineStr">
        <is>
          <t>Burkina Faso</t>
        </is>
      </c>
      <c r="B666" s="62">
        <f t="array" ref="B666">INDEX(Countries!$D$2:$D$255, MATCH(A666, Countries!$B$2:$B$255, 0))
</f>
        <v/>
      </c>
      <c r="C666" s="89" t="inlineStr">
        <is>
          <t>Salt marsh</t>
        </is>
      </c>
      <c r="D666" s="70">
        <f t="array" ref="D666">if($C666="Mangrove", index('Mangrove protected area'!$A$5:$AG1000,match($A666,'Mangrove protected area'!$A$5:$A1000,0),match('Mangrove protected area'!$C$4,'Mangrove protected area'!$A$5:$AG$5,0)),if($C666="Seagrass",'Seagrass extent'!$D$4,if($C666="Salt marsh",'Salt marsh extent'!$D$4)))</f>
        <v/>
      </c>
      <c r="E666" s="101" t="n"/>
    </row>
    <row r="667" ht="15.75" customHeight="1" s="198">
      <c r="A667" s="101" t="inlineStr">
        <is>
          <t>Belarus</t>
        </is>
      </c>
      <c r="B667" s="62">
        <f t="array" ref="B667">INDEX(Countries!$D$2:$D$255, MATCH(A667, Countries!$B$2:$B$255, 0))
</f>
        <v/>
      </c>
      <c r="C667" s="89" t="inlineStr">
        <is>
          <t>Salt marsh</t>
        </is>
      </c>
      <c r="D667" s="70">
        <f t="array" ref="D667">if($C667="Mangrove", index('Mangrove protected area'!$A$5:$AG1000,match($A667,'Mangrove protected area'!$A$5:$A1000,0),match('Mangrove protected area'!$C$4,'Mangrove protected area'!$A$5:$AG$5,0)),if($C667="Seagrass",'Seagrass extent'!$D$4,if($C667="Salt marsh",'Salt marsh extent'!$D$4)))</f>
        <v/>
      </c>
      <c r="E667" s="101" t="n"/>
    </row>
    <row r="668" ht="15.75" customHeight="1" s="198">
      <c r="A668" s="101" t="inlineStr">
        <is>
          <t>Bolivia (Plurinational State of)</t>
        </is>
      </c>
      <c r="B668" s="62">
        <f t="array" ref="B668">INDEX(Countries!$D$2:$D$255, MATCH(A668, Countries!$B$2:$B$255, 0))
</f>
        <v/>
      </c>
      <c r="C668" s="89" t="inlineStr">
        <is>
          <t>Salt marsh</t>
        </is>
      </c>
      <c r="D668" s="70">
        <f t="array" ref="D668">if($C668="Mangrove", index('Mangrove protected area'!$A$5:$AG1000,match($A668,'Mangrove protected area'!$A$5:$A1000,0),match('Mangrove protected area'!$C$4,'Mangrove protected area'!$A$5:$AG$5,0)),if($C668="Seagrass",'Seagrass extent'!$D$4,if($C668="Salt marsh",'Salt marsh extent'!$D$4)))</f>
        <v/>
      </c>
      <c r="E668" s="101" t="n"/>
    </row>
    <row r="669" ht="15.75" customHeight="1" s="198">
      <c r="A669" s="101" t="inlineStr">
        <is>
          <t>Bhutan</t>
        </is>
      </c>
      <c r="B669" s="62">
        <f t="array" ref="B669">INDEX(Countries!$D$2:$D$255, MATCH(A669, Countries!$B$2:$B$255, 0))
</f>
        <v/>
      </c>
      <c r="C669" s="89" t="inlineStr">
        <is>
          <t>Salt marsh</t>
        </is>
      </c>
      <c r="D669" s="70">
        <f t="array" ref="D669">if($C669="Mangrove", index('Mangrove protected area'!$A$5:$AG1000,match($A669,'Mangrove protected area'!$A$5:$A1000,0),match('Mangrove protected area'!$C$4,'Mangrove protected area'!$A$5:$AG$5,0)),if($C669="Seagrass",'Seagrass extent'!$D$4,if($C669="Salt marsh",'Salt marsh extent'!$D$4)))</f>
        <v/>
      </c>
      <c r="E669" s="101" t="n"/>
    </row>
    <row r="670" ht="15.75" customHeight="1" s="198">
      <c r="A670" s="101" t="inlineStr">
        <is>
          <t>Botswana</t>
        </is>
      </c>
      <c r="B670" s="62">
        <f t="array" ref="B670">INDEX(Countries!$D$2:$D$255, MATCH(A670, Countries!$B$2:$B$255, 0))
</f>
        <v/>
      </c>
      <c r="C670" s="89" t="inlineStr">
        <is>
          <t>Salt marsh</t>
        </is>
      </c>
      <c r="D670" s="70">
        <f t="array" ref="D670">if($C670="Mangrove", index('Mangrove protected area'!$A$5:$AG1000,match($A670,'Mangrove protected area'!$A$5:$A1000,0),match('Mangrove protected area'!$C$4,'Mangrove protected area'!$A$5:$AG$5,0)),if($C670="Seagrass",'Seagrass extent'!$D$4,if($C670="Salt marsh",'Salt marsh extent'!$D$4)))</f>
        <v/>
      </c>
      <c r="E670" s="101" t="n"/>
    </row>
    <row r="671" ht="15.75" customHeight="1" s="198">
      <c r="A671" s="101" t="inlineStr">
        <is>
          <t>Central African Republic</t>
        </is>
      </c>
      <c r="B671" s="62">
        <f t="array" ref="B671">INDEX(Countries!$D$2:$D$255, MATCH(A671, Countries!$B$2:$B$255, 0))
</f>
        <v/>
      </c>
      <c r="C671" s="89" t="inlineStr">
        <is>
          <t>Salt marsh</t>
        </is>
      </c>
      <c r="D671" s="70">
        <f t="array" ref="D671">if($C671="Mangrove", index('Mangrove protected area'!$A$5:$AG1000,match($A671,'Mangrove protected area'!$A$5:$A1000,0),match('Mangrove protected area'!$C$4,'Mangrove protected area'!$A$5:$AG$5,0)),if($C671="Seagrass",'Seagrass extent'!$D$4,if($C671="Salt marsh",'Salt marsh extent'!$D$4)))</f>
        <v/>
      </c>
      <c r="E671" s="101" t="n"/>
    </row>
    <row r="672" ht="15.75" customHeight="1" s="198">
      <c r="A672" s="101" t="inlineStr">
        <is>
          <t>Switzerland</t>
        </is>
      </c>
      <c r="B672" s="62">
        <f t="array" ref="B672">INDEX(Countries!$D$2:$D$255, MATCH(A672, Countries!$B$2:$B$255, 0))
</f>
        <v/>
      </c>
      <c r="C672" s="89" t="inlineStr">
        <is>
          <t>Salt marsh</t>
        </is>
      </c>
      <c r="D672" s="70">
        <f t="array" ref="D672">if($C672="Mangrove", index('Mangrove protected area'!$A$5:$AG1000,match($A672,'Mangrove protected area'!$A$5:$A1000,0),match('Mangrove protected area'!$C$4,'Mangrove protected area'!$A$5:$AG$5,0)),if($C672="Seagrass",'Seagrass extent'!$D$4,if($C672="Salt marsh",'Salt marsh extent'!$D$4)))</f>
        <v/>
      </c>
      <c r="E672" s="101" t="n"/>
    </row>
    <row r="673" ht="15.75" customHeight="1" s="198">
      <c r="A673" s="101" t="inlineStr">
        <is>
          <t>Czechia</t>
        </is>
      </c>
      <c r="B673" s="62">
        <f t="array" ref="B673">INDEX(Countries!$D$2:$D$255, MATCH(A673, Countries!$B$2:$B$255, 0))
</f>
        <v/>
      </c>
      <c r="C673" s="89" t="inlineStr">
        <is>
          <t>Salt marsh</t>
        </is>
      </c>
      <c r="D673" s="70">
        <f t="array" ref="D673">if($C673="Mangrove", index('Mangrove protected area'!$A$5:$AG1000,match($A673,'Mangrove protected area'!$A$5:$A1000,0),match('Mangrove protected area'!$C$4,'Mangrove protected area'!$A$5:$AG$5,0)),if($C673="Seagrass",'Seagrass extent'!$D$4,if($C673="Salt marsh",'Salt marsh extent'!$D$4)))</f>
        <v/>
      </c>
      <c r="E673" s="101" t="n"/>
    </row>
    <row r="674" ht="15.75" customHeight="1" s="198">
      <c r="A674" s="101" t="inlineStr">
        <is>
          <t>Ethiopia</t>
        </is>
      </c>
      <c r="B674" s="62">
        <f t="array" ref="B674">INDEX(Countries!$D$2:$D$255, MATCH(A674, Countries!$B$2:$B$255, 0))
</f>
        <v/>
      </c>
      <c r="C674" s="89" t="inlineStr">
        <is>
          <t>Salt marsh</t>
        </is>
      </c>
      <c r="D674" s="70">
        <f t="array" ref="D674">if($C674="Mangrove", index('Mangrove protected area'!$A$5:$AG1000,match($A674,'Mangrove protected area'!$A$5:$A1000,0),match('Mangrove protected area'!$C$4,'Mangrove protected area'!$A$5:$AG$5,0)),if($C674="Seagrass",'Seagrass extent'!$D$4,if($C674="Salt marsh",'Salt marsh extent'!$D$4)))</f>
        <v/>
      </c>
      <c r="E674" s="101" t="n"/>
    </row>
    <row r="675" ht="15.75" customHeight="1" s="198">
      <c r="A675" s="101" t="inlineStr">
        <is>
          <t>Hungary</t>
        </is>
      </c>
      <c r="B675" s="62">
        <f t="array" ref="B675">INDEX(Countries!$D$2:$D$255, MATCH(A675, Countries!$B$2:$B$255, 0))
</f>
        <v/>
      </c>
      <c r="C675" s="89" t="inlineStr">
        <is>
          <t>Salt marsh</t>
        </is>
      </c>
      <c r="D675" s="70">
        <f t="array" ref="D675">if($C675="Mangrove", index('Mangrove protected area'!$A$5:$AG1000,match($A675,'Mangrove protected area'!$A$5:$A1000,0),match('Mangrove protected area'!$C$4,'Mangrove protected area'!$A$5:$AG$5,0)),if($C675="Seagrass",'Seagrass extent'!$D$4,if($C675="Salt marsh",'Salt marsh extent'!$D$4)))</f>
        <v/>
      </c>
      <c r="E675" s="101" t="n"/>
    </row>
    <row r="676" ht="15.75" customHeight="1" s="198">
      <c r="A676" s="101" t="inlineStr">
        <is>
          <t>Kyrgyzstan</t>
        </is>
      </c>
      <c r="B676" s="62">
        <f t="array" ref="B676">INDEX(Countries!$D$2:$D$255, MATCH(A676, Countries!$B$2:$B$255, 0))
</f>
        <v/>
      </c>
      <c r="C676" s="89" t="inlineStr">
        <is>
          <t>Salt marsh</t>
        </is>
      </c>
      <c r="D676" s="70">
        <f t="array" ref="D676">if($C676="Mangrove", index('Mangrove protected area'!$A$5:$AG1000,match($A676,'Mangrove protected area'!$A$5:$A1000,0),match('Mangrove protected area'!$C$4,'Mangrove protected area'!$A$5:$AG$5,0)),if($C676="Seagrass",'Seagrass extent'!$D$4,if($C676="Salt marsh",'Salt marsh extent'!$D$4)))</f>
        <v/>
      </c>
      <c r="E676" s="101" t="n"/>
    </row>
    <row r="677" ht="15.75" customHeight="1" s="198">
      <c r="A677" s="101" t="inlineStr">
        <is>
          <t>Laos</t>
        </is>
      </c>
      <c r="B677" s="62">
        <f t="array" ref="B677">INDEX(Countries!$D$2:$D$255, MATCH(A677, Countries!$B$2:$B$255, 0))
</f>
        <v/>
      </c>
      <c r="C677" s="89" t="inlineStr">
        <is>
          <t>Salt marsh</t>
        </is>
      </c>
      <c r="D677" s="70">
        <f t="array" ref="D677">if($C677="Mangrove", index('Mangrove protected area'!$A$5:$AG1000,match($A677,'Mangrove protected area'!$A$5:$A1000,0),match('Mangrove protected area'!$C$4,'Mangrove protected area'!$A$5:$AG$5,0)),if($C677="Seagrass",'Seagrass extent'!$D$4,if($C677="Salt marsh",'Salt marsh extent'!$D$4)))</f>
        <v/>
      </c>
      <c r="E677" s="101" t="n"/>
    </row>
    <row r="678" ht="15.75" customHeight="1" s="198">
      <c r="A678" s="101" t="inlineStr">
        <is>
          <t>Lesotho</t>
        </is>
      </c>
      <c r="B678" s="62">
        <f t="array" ref="B678">INDEX(Countries!$D$2:$D$255, MATCH(A678, Countries!$B$2:$B$255, 0))
</f>
        <v/>
      </c>
      <c r="C678" s="89" t="inlineStr">
        <is>
          <t>Salt marsh</t>
        </is>
      </c>
      <c r="D678" s="70">
        <f t="array" ref="D678">if($C678="Mangrove", index('Mangrove protected area'!$A$5:$AG1000,match($A678,'Mangrove protected area'!$A$5:$A1000,0),match('Mangrove protected area'!$C$4,'Mangrove protected area'!$A$5:$AG$5,0)),if($C678="Seagrass",'Seagrass extent'!$D$4,if($C678="Salt marsh",'Salt marsh extent'!$D$4)))</f>
        <v/>
      </c>
      <c r="E678" s="101" t="n"/>
    </row>
    <row r="679" ht="15.75" customHeight="1" s="198">
      <c r="A679" s="101" t="inlineStr">
        <is>
          <t>Luxembourg</t>
        </is>
      </c>
      <c r="B679" s="62">
        <f t="array" ref="B679">INDEX(Countries!$D$2:$D$255, MATCH(A679, Countries!$B$2:$B$255, 0))
</f>
        <v/>
      </c>
      <c r="C679" s="89" t="inlineStr">
        <is>
          <t>Salt marsh</t>
        </is>
      </c>
      <c r="D679" s="70">
        <f t="array" ref="D679">if($C679="Mangrove", index('Mangrove protected area'!$A$5:$AG1000,match($A679,'Mangrove protected area'!$A$5:$A1000,0),match('Mangrove protected area'!$C$4,'Mangrove protected area'!$A$5:$AG$5,0)),if($C679="Seagrass",'Seagrass extent'!$D$4,if($C679="Salt marsh",'Salt marsh extent'!$D$4)))</f>
        <v/>
      </c>
      <c r="E679" s="101" t="n"/>
    </row>
    <row r="680" ht="15.75" customHeight="1" s="198">
      <c r="A680" s="101" t="inlineStr">
        <is>
          <t>Moldova</t>
        </is>
      </c>
      <c r="B680" s="62">
        <f t="array" ref="B680">INDEX(Countries!$D$2:$D$255, MATCH(A680, Countries!$B$2:$B$255, 0))
</f>
        <v/>
      </c>
      <c r="C680" s="89" t="inlineStr">
        <is>
          <t>Salt marsh</t>
        </is>
      </c>
      <c r="D680" s="70">
        <f t="array" ref="D680">if($C680="Mangrove", index('Mangrove protected area'!$A$5:$AG1000,match($A680,'Mangrove protected area'!$A$5:$A1000,0),match('Mangrove protected area'!$C$4,'Mangrove protected area'!$A$5:$AG$5,0)),if($C680="Seagrass",'Seagrass extent'!$D$4,if($C680="Salt marsh",'Salt marsh extent'!$D$4)))</f>
        <v/>
      </c>
      <c r="E680" s="101" t="n"/>
    </row>
    <row r="681" ht="15.75" customHeight="1" s="198">
      <c r="A681" s="101" t="inlineStr">
        <is>
          <t>Macedonia</t>
        </is>
      </c>
      <c r="B681" s="62">
        <f t="array" ref="B681">INDEX(Countries!$D$2:$D$255, MATCH(A681, Countries!$B$2:$B$255, 0))
</f>
        <v/>
      </c>
      <c r="C681" s="89" t="inlineStr">
        <is>
          <t>Salt marsh</t>
        </is>
      </c>
      <c r="D681" s="70">
        <f t="array" ref="D681">if($C681="Mangrove", index('Mangrove protected area'!$A$5:$AG1000,match($A681,'Mangrove protected area'!$A$5:$A1000,0),match('Mangrove protected area'!$C$4,'Mangrove protected area'!$A$5:$AG$5,0)),if($C681="Seagrass",'Seagrass extent'!$D$4,if($C681="Salt marsh",'Salt marsh extent'!$D$4)))</f>
        <v/>
      </c>
      <c r="E681" s="101" t="n"/>
    </row>
    <row r="682" ht="15.75" customHeight="1" s="198">
      <c r="A682" s="101" t="inlineStr">
        <is>
          <t>Mali</t>
        </is>
      </c>
      <c r="B682" s="62">
        <f t="array" ref="B682">INDEX(Countries!$D$2:$D$255, MATCH(A682, Countries!$B$2:$B$255, 0))
</f>
        <v/>
      </c>
      <c r="C682" s="89" t="inlineStr">
        <is>
          <t>Salt marsh</t>
        </is>
      </c>
      <c r="D682" s="70">
        <f t="array" ref="D682">if($C682="Mangrove", index('Mangrove protected area'!$A$5:$AG1000,match($A682,'Mangrove protected area'!$A$5:$A1000,0),match('Mangrove protected area'!$C$4,'Mangrove protected area'!$A$5:$AG$5,0)),if($C682="Seagrass",'Seagrass extent'!$D$4,if($C682="Salt marsh",'Salt marsh extent'!$D$4)))</f>
        <v/>
      </c>
      <c r="E682" s="101" t="n"/>
    </row>
    <row r="683" ht="15.75" customHeight="1" s="198">
      <c r="A683" s="101" t="inlineStr">
        <is>
          <t>Mongolia</t>
        </is>
      </c>
      <c r="B683" s="62">
        <f t="array" ref="B683">INDEX(Countries!$D$2:$D$255, MATCH(A683, Countries!$B$2:$B$255, 0))
</f>
        <v/>
      </c>
      <c r="C683" s="89" t="inlineStr">
        <is>
          <t>Salt marsh</t>
        </is>
      </c>
      <c r="D683" s="70">
        <f t="array" ref="D683">if($C683="Mangrove", index('Mangrove protected area'!$A$5:$AG1000,match($A683,'Mangrove protected area'!$A$5:$A1000,0),match('Mangrove protected area'!$C$4,'Mangrove protected area'!$A$5:$AG$5,0)),if($C683="Seagrass",'Seagrass extent'!$D$4,if($C683="Salt marsh",'Salt marsh extent'!$D$4)))</f>
        <v/>
      </c>
      <c r="E683" s="101" t="n"/>
    </row>
    <row r="684" ht="15.75" customHeight="1" s="198">
      <c r="A684" s="101" t="inlineStr">
        <is>
          <t>Malawi</t>
        </is>
      </c>
      <c r="B684" s="62">
        <f t="array" ref="B684">INDEX(Countries!$D$2:$D$255, MATCH(A684, Countries!$B$2:$B$255, 0))
</f>
        <v/>
      </c>
      <c r="C684" s="89" t="inlineStr">
        <is>
          <t>Salt marsh</t>
        </is>
      </c>
      <c r="D684" s="70">
        <f t="array" ref="D684">if($C684="Mangrove", index('Mangrove protected area'!$A$5:$AG1000,match($A684,'Mangrove protected area'!$A$5:$A1000,0),match('Mangrove protected area'!$C$4,'Mangrove protected area'!$A$5:$AG$5,0)),if($C684="Seagrass",'Seagrass extent'!$D$4,if($C684="Salt marsh",'Salt marsh extent'!$D$4)))</f>
        <v/>
      </c>
      <c r="E684" s="101" t="n"/>
    </row>
    <row r="685" ht="15.75" customHeight="1" s="198">
      <c r="A685" s="101" t="inlineStr">
        <is>
          <t>Niger</t>
        </is>
      </c>
      <c r="B685" s="62">
        <f t="array" ref="B685">INDEX(Countries!$D$2:$D$255, MATCH(A685, Countries!$B$2:$B$255, 0))
</f>
        <v/>
      </c>
      <c r="C685" s="89" t="inlineStr">
        <is>
          <t>Salt marsh</t>
        </is>
      </c>
      <c r="D685" s="70">
        <f t="array" ref="D685">if($C685="Mangrove", index('Mangrove protected area'!$A$5:$AG1000,match($A685,'Mangrove protected area'!$A$5:$A1000,0),match('Mangrove protected area'!$C$4,'Mangrove protected area'!$A$5:$AG$5,0)),if($C685="Seagrass",'Seagrass extent'!$D$4,if($C685="Salt marsh",'Salt marsh extent'!$D$4)))</f>
        <v/>
      </c>
      <c r="E685" s="101" t="n"/>
    </row>
    <row r="686" ht="15.75" customHeight="1" s="198">
      <c r="A686" s="101" t="inlineStr">
        <is>
          <t>Nepal</t>
        </is>
      </c>
      <c r="B686" s="62">
        <f t="array" ref="B686">INDEX(Countries!$D$2:$D$255, MATCH(A686, Countries!$B$2:$B$255, 0))
</f>
        <v/>
      </c>
      <c r="C686" s="89" t="inlineStr">
        <is>
          <t>Salt marsh</t>
        </is>
      </c>
      <c r="D686" s="70">
        <f t="array" ref="D686">if($C686="Mangrove", index('Mangrove protected area'!$A$5:$AG1000,match($A686,'Mangrove protected area'!$A$5:$A1000,0),match('Mangrove protected area'!$C$4,'Mangrove protected area'!$A$5:$AG$5,0)),if($C686="Seagrass",'Seagrass extent'!$D$4,if($C686="Salt marsh",'Salt marsh extent'!$D$4)))</f>
        <v/>
      </c>
      <c r="E686" s="101" t="n"/>
    </row>
    <row r="687" ht="15.75" customHeight="1" s="198">
      <c r="A687" s="101" t="inlineStr">
        <is>
          <t>Paraguay</t>
        </is>
      </c>
      <c r="B687" s="62">
        <f t="array" ref="B687">INDEX(Countries!$D$2:$D$255, MATCH(A687, Countries!$B$2:$B$255, 0))
</f>
        <v/>
      </c>
      <c r="C687" s="89" t="inlineStr">
        <is>
          <t>Salt marsh</t>
        </is>
      </c>
      <c r="D687" s="70">
        <f t="array" ref="D687">if($C687="Mangrove", index('Mangrove protected area'!$A$5:$AG1000,match($A687,'Mangrove protected area'!$A$5:$A1000,0),match('Mangrove protected area'!$C$4,'Mangrove protected area'!$A$5:$AG$5,0)),if($C687="Seagrass",'Seagrass extent'!$D$4,if($C687="Salt marsh",'Salt marsh extent'!$D$4)))</f>
        <v/>
      </c>
      <c r="E687" s="101" t="n"/>
    </row>
    <row r="688" ht="15.75" customHeight="1" s="198">
      <c r="A688" s="101" t="inlineStr">
        <is>
          <t>Rwanda</t>
        </is>
      </c>
      <c r="B688" s="62">
        <f t="array" ref="B688">INDEX(Countries!$D$2:$D$255, MATCH(A688, Countries!$B$2:$B$255, 0))
</f>
        <v/>
      </c>
      <c r="C688" s="89" t="inlineStr">
        <is>
          <t>Salt marsh</t>
        </is>
      </c>
      <c r="D688" s="70">
        <f t="array" ref="D688">if($C688="Mangrove", index('Mangrove protected area'!$A$5:$AG1000,match($A688,'Mangrove protected area'!$A$5:$A1000,0),match('Mangrove protected area'!$C$4,'Mangrove protected area'!$A$5:$AG$5,0)),if($C688="Seagrass",'Seagrass extent'!$D$4,if($C688="Salt marsh",'Salt marsh extent'!$D$4)))</f>
        <v/>
      </c>
      <c r="E688" s="101" t="n"/>
    </row>
    <row r="689" ht="15.75" customHeight="1" s="198">
      <c r="A689" s="101" t="inlineStr">
        <is>
          <t>Serbia</t>
        </is>
      </c>
      <c r="B689" s="62">
        <f t="array" ref="B689">INDEX(Countries!$D$2:$D$255, MATCH(A689, Countries!$B$2:$B$255, 0))
</f>
        <v/>
      </c>
      <c r="C689" s="89" t="inlineStr">
        <is>
          <t>Salt marsh</t>
        </is>
      </c>
      <c r="D689" s="70">
        <f t="array" ref="D689">if($C689="Mangrove", index('Mangrove protected area'!$A$5:$AG1000,match($A689,'Mangrove protected area'!$A$5:$A1000,0),match('Mangrove protected area'!$C$4,'Mangrove protected area'!$A$5:$AG$5,0)),if($C689="Seagrass",'Seagrass extent'!$D$4,if($C689="Salt marsh",'Salt marsh extent'!$D$4)))</f>
        <v/>
      </c>
      <c r="E689" s="101" t="n"/>
    </row>
    <row r="690" ht="15.75" customHeight="1" s="198">
      <c r="A690" s="101" t="inlineStr">
        <is>
          <t>Slovakia</t>
        </is>
      </c>
      <c r="B690" s="62">
        <f t="array" ref="B690">INDEX(Countries!$D$2:$D$255, MATCH(A690, Countries!$B$2:$B$255, 0))
</f>
        <v/>
      </c>
      <c r="C690" s="89" t="inlineStr">
        <is>
          <t>Salt marsh</t>
        </is>
      </c>
      <c r="D690" s="70">
        <f t="array" ref="D690">if($C690="Mangrove", index('Mangrove protected area'!$A$5:$AG1000,match($A690,'Mangrove protected area'!$A$5:$A1000,0),match('Mangrove protected area'!$C$4,'Mangrove protected area'!$A$5:$AG$5,0)),if($C690="Seagrass",'Seagrass extent'!$D$4,if($C690="Salt marsh",'Salt marsh extent'!$D$4)))</f>
        <v/>
      </c>
      <c r="E690" s="101" t="n"/>
    </row>
    <row r="691" ht="15.75" customHeight="1" s="198">
      <c r="A691" s="101" t="inlineStr">
        <is>
          <t>Eswatini</t>
        </is>
      </c>
      <c r="B691" s="62">
        <f t="array" ref="B691">INDEX(Countries!$D$2:$D$255, MATCH(A691, Countries!$B$2:$B$255, 0))
</f>
        <v/>
      </c>
      <c r="C691" s="89" t="inlineStr">
        <is>
          <t>Salt marsh</t>
        </is>
      </c>
      <c r="D691" s="70">
        <f t="array" ref="D691">if($C691="Mangrove", index('Mangrove protected area'!$A$5:$AG1000,match($A691,'Mangrove protected area'!$A$5:$A1000,0),match('Mangrove protected area'!$C$4,'Mangrove protected area'!$A$5:$AG$5,0)),if($C691="Seagrass",'Seagrass extent'!$D$4,if($C691="Salt marsh",'Salt marsh extent'!$D$4)))</f>
        <v/>
      </c>
      <c r="E691" s="101" t="n"/>
    </row>
    <row r="692" ht="15.75" customHeight="1" s="198">
      <c r="A692" s="101" t="inlineStr">
        <is>
          <t>Chad</t>
        </is>
      </c>
      <c r="B692" s="62">
        <f t="array" ref="B692">INDEX(Countries!$D$2:$D$255, MATCH(A692, Countries!$B$2:$B$255, 0))
</f>
        <v/>
      </c>
      <c r="C692" s="89" t="inlineStr">
        <is>
          <t>Salt marsh</t>
        </is>
      </c>
      <c r="D692" s="70">
        <f t="array" ref="D692">if($C692="Mangrove", index('Mangrove protected area'!$A$5:$AG1000,match($A692,'Mangrove protected area'!$A$5:$A1000,0),match('Mangrove protected area'!$C$4,'Mangrove protected area'!$A$5:$AG$5,0)),if($C692="Seagrass",'Seagrass extent'!$D$4,if($C692="Salt marsh",'Salt marsh extent'!$D$4)))</f>
        <v/>
      </c>
      <c r="E692" s="101" t="n"/>
    </row>
    <row r="693" ht="15.75" customHeight="1" s="198">
      <c r="A693" s="101" t="inlineStr">
        <is>
          <t>Tajikistan</t>
        </is>
      </c>
      <c r="B693" s="62">
        <f t="array" ref="B693">INDEX(Countries!$D$2:$D$255, MATCH(A693, Countries!$B$2:$B$255, 0))
</f>
        <v/>
      </c>
      <c r="C693" s="89" t="inlineStr">
        <is>
          <t>Salt marsh</t>
        </is>
      </c>
      <c r="D693" s="70">
        <f t="array" ref="D693">if($C693="Mangrove", index('Mangrove protected area'!$A$5:$AG1000,match($A693,'Mangrove protected area'!$A$5:$A1000,0),match('Mangrove protected area'!$C$4,'Mangrove protected area'!$A$5:$AG$5,0)),if($C693="Seagrass",'Seagrass extent'!$D$4,if($C693="Salt marsh",'Salt marsh extent'!$D$4)))</f>
        <v/>
      </c>
      <c r="E693" s="101" t="n"/>
    </row>
    <row r="694" ht="15.75" customHeight="1" s="198">
      <c r="A694" s="101" t="inlineStr">
        <is>
          <t>Uganda</t>
        </is>
      </c>
      <c r="B694" s="62">
        <f t="array" ref="B694">INDEX(Countries!$D$2:$D$255, MATCH(A694, Countries!$B$2:$B$255, 0))
</f>
        <v/>
      </c>
      <c r="C694" s="89" t="inlineStr">
        <is>
          <t>Salt marsh</t>
        </is>
      </c>
      <c r="D694" s="70">
        <f t="array" ref="D694">if($C694="Mangrove", index('Mangrove protected area'!$A$5:$AG1000,match($A694,'Mangrove protected area'!$A$5:$A1000,0),match('Mangrove protected area'!$C$4,'Mangrove protected area'!$A$5:$AG$5,0)),if($C694="Seagrass",'Seagrass extent'!$D$4,if($C694="Salt marsh",'Salt marsh extent'!$D$4)))</f>
        <v/>
      </c>
      <c r="E694" s="101" t="n"/>
    </row>
    <row r="695" ht="15.75" customHeight="1" s="198">
      <c r="A695" s="101" t="inlineStr">
        <is>
          <t>Uzbekistan</t>
        </is>
      </c>
      <c r="B695" s="62">
        <f t="array" ref="B695">INDEX(Countries!$D$2:$D$255, MATCH(A695, Countries!$B$2:$B$255, 0))
</f>
        <v/>
      </c>
      <c r="C695" s="89" t="inlineStr">
        <is>
          <t>Salt marsh</t>
        </is>
      </c>
      <c r="D695" s="70">
        <f t="array" ref="D695">if($C695="Mangrove", index('Mangrove protected area'!$A$5:$AG1000,match($A695,'Mangrove protected area'!$A$5:$A1000,0),match('Mangrove protected area'!$C$4,'Mangrove protected area'!$A$5:$AG$5,0)),if($C695="Seagrass",'Seagrass extent'!$D$4,if($C695="Salt marsh",'Salt marsh extent'!$D$4)))</f>
        <v/>
      </c>
      <c r="E695" s="101" t="n"/>
    </row>
    <row r="696" ht="15.75" customHeight="1" s="198">
      <c r="A696" s="101" t="inlineStr">
        <is>
          <t>Zambia</t>
        </is>
      </c>
      <c r="B696" s="62">
        <f t="array" ref="B696">INDEX(Countries!$D$2:$D$255, MATCH(A696, Countries!$B$2:$B$255, 0))
</f>
        <v/>
      </c>
      <c r="C696" s="89" t="inlineStr">
        <is>
          <t>Salt marsh</t>
        </is>
      </c>
      <c r="D696" s="70">
        <f t="array" ref="D696">if($C696="Mangrove", index('Mangrove protected area'!$A$5:$AG1000,match($A696,'Mangrove protected area'!$A$5:$A1000,0),match('Mangrove protected area'!$C$4,'Mangrove protected area'!$A$5:$AG$5,0)),if($C696="Seagrass",'Seagrass extent'!$D$4,if($C696="Salt marsh",'Salt marsh extent'!$D$4)))</f>
        <v/>
      </c>
      <c r="E696" s="101" t="n"/>
    </row>
    <row r="697" ht="15.75" customHeight="1" s="198">
      <c r="A697" s="101" t="inlineStr">
        <is>
          <t>Zimbabwe</t>
        </is>
      </c>
      <c r="B697" s="62">
        <f t="array" ref="B697">INDEX(Countries!$D$2:$D$255, MATCH(A697, Countries!$B$2:$B$255, 0))
</f>
        <v/>
      </c>
      <c r="C697" s="89" t="inlineStr">
        <is>
          <t>Salt marsh</t>
        </is>
      </c>
      <c r="D697" s="70">
        <f t="array" ref="D697">if($C697="Mangrove", index('Mangrove protected area'!$A$5:$AG1000,match($A697,'Mangrove protected area'!$A$5:$A1000,0),match('Mangrove protected area'!$C$4,'Mangrove protected area'!$A$5:$AG$5,0)),if($C697="Seagrass",'Seagrass extent'!$D$4,if($C697="Salt marsh",'Salt marsh extent'!$D$4)))</f>
        <v/>
      </c>
      <c r="E697" s="101" t="n"/>
    </row>
    <row r="698" ht="15.75" customHeight="1" s="198">
      <c r="A698" s="101" t="inlineStr">
        <is>
          <t>Saint Barthélemy</t>
        </is>
      </c>
      <c r="B698" s="62">
        <f t="array" ref="B698">INDEX(Countries!$D$2:$D$255, MATCH(A698, Countries!$B$2:$B$255, 0))
</f>
        <v/>
      </c>
      <c r="C698" s="89" t="inlineStr">
        <is>
          <t>Salt marsh</t>
        </is>
      </c>
      <c r="D698" s="70">
        <f t="array" ref="D698">if($C698="Mangrove", index('Mangrove protected area'!$A$5:$AG1000,match($A698,'Mangrove protected area'!$A$5:$A1000,0),match('Mangrove protected area'!$C$4,'Mangrove protected area'!$A$5:$AG$5,0)),if($C698="Seagrass",'Seagrass extent'!$D$4,if($C698="Salt marsh",'Salt marsh extent'!$D$4)))</f>
        <v/>
      </c>
      <c r="E698" s="101" t="n"/>
    </row>
    <row r="699" ht="15.75" customHeight="1" s="198">
      <c r="A699" s="101" t="inlineStr">
        <is>
          <t>Cocos Islands</t>
        </is>
      </c>
      <c r="B699" s="62">
        <f t="array" ref="B699">INDEX(Countries!$D$2:$D$255, MATCH(A699, Countries!$B$2:$B$255, 0))
</f>
        <v/>
      </c>
      <c r="C699" s="89" t="inlineStr">
        <is>
          <t>Salt marsh</t>
        </is>
      </c>
      <c r="D699" s="70">
        <f t="array" ref="D699">if($C699="Mangrove", index('Mangrove protected area'!$A$5:$AG1000,match($A699,'Mangrove protected area'!$A$5:$A1000,0),match('Mangrove protected area'!$C$4,'Mangrove protected area'!$A$5:$AG$5,0)),if($C699="Seagrass",'Seagrass extent'!$D$4,if($C699="Salt marsh",'Salt marsh extent'!$D$4)))</f>
        <v/>
      </c>
      <c r="E699" s="101" t="n"/>
    </row>
    <row r="700" ht="15.75" customHeight="1" s="198">
      <c r="A700" s="101" t="inlineStr">
        <is>
          <t>Christmas Island</t>
        </is>
      </c>
      <c r="B700" s="62">
        <f t="array" ref="B700">INDEX(Countries!$D$2:$D$255, MATCH(A700, Countries!$B$2:$B$255, 0))
</f>
        <v/>
      </c>
      <c r="C700" s="89" t="inlineStr">
        <is>
          <t>Salt marsh</t>
        </is>
      </c>
      <c r="D700" s="70">
        <f t="array" ref="D700">if($C700="Mangrove", index('Mangrove protected area'!$A$5:$AG1000,match($A700,'Mangrove protected area'!$A$5:$A1000,0),match('Mangrove protected area'!$C$4,'Mangrove protected area'!$A$5:$AG$5,0)),if($C700="Seagrass",'Seagrass extent'!$D$4,if($C700="Salt marsh",'Salt marsh extent'!$D$4)))</f>
        <v/>
      </c>
      <c r="E700" s="101" t="n"/>
    </row>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autoFilter ref="$A$1:$E$700"/>
  <dataValidations count="3">
    <dataValidation sqref="E2:E700" showDropDown="0" showInputMessage="0" showErrorMessage="0" allowBlank="1" type="list">
      <formula1>SourceList</formula1>
    </dataValidation>
    <dataValidation sqref="C2:C700" showDropDown="0" showInputMessage="0" showErrorMessage="0" allowBlank="1" type="list">
      <formula1>Ecosystem!$B$2:$B$4</formula1>
    </dataValidation>
    <dataValidation sqref="A2:A7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7.xml><?xml version="1.0" encoding="utf-8"?>
<worksheet xmlns="http://schemas.openxmlformats.org/spreadsheetml/2006/main">
  <sheetPr>
    <tabColor rgb="FF507867"/>
    <outlinePr summaryBelow="1" summaryRight="1"/>
    <pageSetUpPr/>
  </sheetPr>
  <dimension ref="A1:X700"/>
  <sheetViews>
    <sheetView workbookViewId="0">
      <selection activeCell="A1" sqref="A1"/>
    </sheetView>
  </sheetViews>
  <sheetFormatPr baseColWidth="8" defaultColWidth="12.63" defaultRowHeight="15" customHeight="1"/>
  <cols>
    <col width="33.75" customWidth="1" style="198" min="1" max="1"/>
    <col width="14.75" customWidth="1" style="198" min="2" max="3"/>
    <col width="24.75" customWidth="1" style="198" min="4" max="4"/>
    <col width="19.5" customWidth="1" style="198" min="5" max="5"/>
    <col width="9.130000000000001" customWidth="1" style="198" min="6" max="23"/>
    <col width="12.75" customWidth="1" style="198" min="24" max="24"/>
  </cols>
  <sheetData>
    <row r="1" ht="12.75" customHeight="1" s="198">
      <c r="A1" s="91" t="inlineStr">
        <is>
          <t>Country</t>
        </is>
      </c>
      <c r="B1" s="91" t="inlineStr">
        <is>
          <t>Country code</t>
        </is>
      </c>
      <c r="C1" s="92" t="inlineStr">
        <is>
          <t>Ecosystem</t>
        </is>
      </c>
      <c r="D1" s="92" t="inlineStr">
        <is>
          <t>Restorable land</t>
        </is>
      </c>
      <c r="E1" s="85" t="inlineStr">
        <is>
          <t>Source</t>
        </is>
      </c>
      <c r="F1" s="197" t="n"/>
      <c r="G1" s="197" t="n"/>
      <c r="H1" s="197" t="n"/>
      <c r="I1" s="197" t="n"/>
      <c r="J1" s="197" t="n"/>
      <c r="K1" s="197" t="n"/>
      <c r="L1" s="197" t="n"/>
      <c r="M1" s="197" t="n"/>
      <c r="N1" s="197" t="n"/>
      <c r="O1" s="197" t="n"/>
      <c r="P1" s="197" t="n"/>
      <c r="Q1" s="197" t="n"/>
      <c r="R1" s="197" t="n"/>
      <c r="S1" s="197" t="n"/>
      <c r="T1" s="197" t="n"/>
      <c r="U1" s="197" t="n"/>
      <c r="V1" s="197" t="n"/>
      <c r="W1" s="197" t="n"/>
      <c r="X1" s="197" t="n"/>
    </row>
    <row r="2" ht="12.75" customHeight="1" s="198">
      <c r="A2" s="101" t="inlineStr">
        <is>
          <t>United States</t>
        </is>
      </c>
      <c r="B2" s="62">
        <f t="array" ref="B2">INDEX(Countries!$D$2:$D$255, MATCH(A2, Countries!$B$2:$B$255, 0))
</f>
        <v/>
      </c>
      <c r="C2" s="89" t="inlineStr">
        <is>
          <t>Mangrove</t>
        </is>
      </c>
      <c r="D2" s="54">
        <f t="array" ref="D2">if($C2="Mangrove", INDEX('Mangrove restorable land'!$A$5:$M1000,MATCH($A2,'Mangrove restorable land'!$A$5:$A1000,0),MATCH('Mangrove restorable land'!B$4,'Mangrove restorable land'!$A$5:$M$5,0)),if($C2="Seagrass", index('Seagrass extent'!$A$5:$I$257,match($A2,'Seagrass extent'!$A$5:$A1000,0),match('Seagrass extent'!$B$4,'Seagrass extent'!$A$5:$I$5,0))*'Seagrass extent'!$E$4, if($C2="Salt marsh", index('Salt marsh extent'!$A$5:$I$257,match($A2,'Salt marsh extent'!$A$5:$A1000,0),match('Salt marsh extent'!$B$4,'Salt marsh extent'!$A$5:$I$5,0))*'Salt marsh extent'!$E$4 )))</f>
        <v/>
      </c>
      <c r="E2" s="101" t="inlineStr">
        <is>
          <t>Restorable mangrove area from Mapping Ocean Wealth</t>
        </is>
      </c>
      <c r="F2" s="197" t="n"/>
      <c r="G2" s="197" t="n"/>
      <c r="H2" s="197" t="n"/>
      <c r="I2" s="197" t="n"/>
      <c r="J2" s="197" t="n"/>
      <c r="K2" s="197" t="n"/>
      <c r="L2" s="197" t="n"/>
      <c r="M2" s="197" t="n"/>
      <c r="N2" s="197" t="n"/>
      <c r="O2" s="197" t="n"/>
      <c r="P2" s="197" t="n"/>
      <c r="Q2" s="197" t="n"/>
      <c r="R2" s="197" t="n"/>
      <c r="S2" s="197" t="n"/>
      <c r="T2" s="197" t="n"/>
      <c r="U2" s="197" t="n"/>
      <c r="V2" s="197" t="n"/>
      <c r="W2" s="197" t="n"/>
      <c r="X2" s="197" t="n"/>
    </row>
    <row r="3" ht="12.75" customHeight="1" s="198">
      <c r="A3" s="101" t="inlineStr">
        <is>
          <t>Indonesia</t>
        </is>
      </c>
      <c r="B3" s="62">
        <f t="array" ref="B3">INDEX(Countries!$D$2:$D$255, MATCH(A3, Countries!$B$2:$B$255, 0))
</f>
        <v/>
      </c>
      <c r="C3" s="89" t="inlineStr">
        <is>
          <t>Mangrove</t>
        </is>
      </c>
      <c r="D3" s="54">
        <f t="array" ref="D3">if($C3="Mangrove", INDEX('Mangrove restorable land'!$A$5:$M1000,MATCH($A3,'Mangrove restorable land'!$A$5:$A1000,0),MATCH('Mangrove restorable land'!B$4,'Mangrove restorable land'!$A$5:$M$5,0)),if($C3="Seagrass", index('Seagrass extent'!$A$5:$I$257,match($A3,'Seagrass extent'!$A$5:$A1000,0),match('Seagrass extent'!$B$4,'Seagrass extent'!$A$5:$I$5,0))*'Seagrass extent'!$E$4, if($C3="Salt marsh", index('Salt marsh extent'!$A$5:$I$257,match($A3,'Salt marsh extent'!$A$5:$A1000,0),match('Salt marsh extent'!$B$4,'Salt marsh extent'!$A$5:$I$5,0))*'Salt marsh extent'!$E$4 )))</f>
        <v/>
      </c>
      <c r="E3" s="101" t="inlineStr">
        <is>
          <t>Restorable mangrove area from Mapping Ocean Wealth</t>
        </is>
      </c>
      <c r="F3" s="197" t="n"/>
      <c r="G3" s="197" t="n"/>
      <c r="H3" s="197" t="n"/>
      <c r="I3" s="197" t="n"/>
      <c r="J3" s="197" t="n"/>
      <c r="K3" s="197" t="n"/>
      <c r="L3" s="197" t="n"/>
      <c r="M3" s="197" t="n"/>
      <c r="N3" s="197" t="n"/>
      <c r="O3" s="197" t="n"/>
      <c r="P3" s="197" t="n"/>
      <c r="Q3" s="197" t="n"/>
      <c r="R3" s="197" t="n"/>
      <c r="S3" s="197" t="n"/>
      <c r="T3" s="197" t="n"/>
      <c r="U3" s="197" t="n"/>
      <c r="V3" s="197" t="n"/>
      <c r="W3" s="197" t="n"/>
      <c r="X3" s="197" t="n"/>
    </row>
    <row r="4" ht="12.75" customHeight="1" s="198">
      <c r="A4" s="101" t="inlineStr">
        <is>
          <t>Australia</t>
        </is>
      </c>
      <c r="B4" s="62">
        <f t="array" ref="B4">INDEX(Countries!$D$2:$D$255, MATCH(A4, Countries!$B$2:$B$255, 0))
</f>
        <v/>
      </c>
      <c r="C4" s="89" t="inlineStr">
        <is>
          <t>Mangrove</t>
        </is>
      </c>
      <c r="D4" s="54">
        <f t="array" ref="D4">if($C4="Mangrove", INDEX('Mangrove restorable land'!$A$5:$M1000,MATCH($A4,'Mangrove restorable land'!$A$5:$A1000,0),MATCH('Mangrove restorable land'!B$4,'Mangrove restorable land'!$A$5:$M$5,0)),if($C4="Seagrass", index('Seagrass extent'!$A$5:$I$257,match($A4,'Seagrass extent'!$A$5:$A1000,0),match('Seagrass extent'!$B$4,'Seagrass extent'!$A$5:$I$5,0))*'Seagrass extent'!$E$4, if($C4="Salt marsh", index('Salt marsh extent'!$A$5:$I$257,match($A4,'Salt marsh extent'!$A$5:$A1000,0),match('Salt marsh extent'!$B$4,'Salt marsh extent'!$A$5:$I$5,0))*'Salt marsh extent'!$E$4 )))</f>
        <v/>
      </c>
      <c r="E4" s="101" t="inlineStr">
        <is>
          <t>Restorable mangrove area from Mapping Ocean Wealth</t>
        </is>
      </c>
      <c r="F4" s="197" t="n"/>
      <c r="G4" s="197" t="n"/>
      <c r="H4" s="197" t="n"/>
      <c r="I4" s="197" t="n"/>
      <c r="J4" s="197" t="n"/>
      <c r="K4" s="197" t="n"/>
      <c r="L4" s="197" t="n"/>
      <c r="M4" s="197" t="n"/>
      <c r="N4" s="197" t="n"/>
      <c r="O4" s="197" t="n"/>
      <c r="P4" s="197" t="n"/>
      <c r="Q4" s="197" t="n"/>
      <c r="R4" s="197" t="n"/>
      <c r="S4" s="197" t="n"/>
      <c r="T4" s="197" t="n"/>
      <c r="U4" s="197" t="n"/>
      <c r="V4" s="197" t="n"/>
      <c r="W4" s="197" t="n"/>
      <c r="X4" s="197" t="n"/>
    </row>
    <row r="5" ht="12.75" customHeight="1" s="198">
      <c r="A5" s="101" t="inlineStr">
        <is>
          <t>The Bahamas</t>
        </is>
      </c>
      <c r="B5" s="62">
        <f t="array" ref="B5">INDEX(Countries!$D$2:$D$255, MATCH(A5, Countries!$B$2:$B$255, 0))
</f>
        <v/>
      </c>
      <c r="C5" s="89" t="inlineStr">
        <is>
          <t>Mangrove</t>
        </is>
      </c>
      <c r="D5" s="54">
        <f t="array" ref="D5">if($C5="Mangrove", INDEX('Mangrove restorable land'!$A$5:$M1000,MATCH($A5,'Mangrove restorable land'!$A$5:$A1000,0),MATCH('Mangrove restorable land'!B$4,'Mangrove restorable land'!$A$5:$M$5,0)),if($C5="Seagrass", index('Seagrass extent'!$A$5:$I$257,match($A5,'Seagrass extent'!$A$5:$A1000,0),match('Seagrass extent'!$B$4,'Seagrass extent'!$A$5:$I$5,0))*'Seagrass extent'!$E$4, if($C5="Salt marsh", index('Salt marsh extent'!$A$5:$I$257,match($A5,'Salt marsh extent'!$A$5:$A1000,0),match('Salt marsh extent'!$B$4,'Salt marsh extent'!$A$5:$I$5,0))*'Salt marsh extent'!$E$4 )))</f>
        <v/>
      </c>
      <c r="E5" s="101" t="inlineStr">
        <is>
          <t>Restorable mangrove area from Mapping Ocean Wealth</t>
        </is>
      </c>
      <c r="F5" s="197" t="n"/>
      <c r="G5" s="197" t="n"/>
      <c r="H5" s="197" t="n"/>
      <c r="I5" s="197" t="n"/>
      <c r="J5" s="197" t="n"/>
      <c r="K5" s="197" t="n"/>
      <c r="L5" s="197" t="n"/>
      <c r="M5" s="197" t="n"/>
      <c r="N5" s="197" t="n"/>
      <c r="O5" s="197" t="n"/>
      <c r="P5" s="197" t="n"/>
      <c r="Q5" s="197" t="n"/>
      <c r="R5" s="197" t="n"/>
      <c r="S5" s="197" t="n"/>
      <c r="T5" s="197" t="n"/>
      <c r="U5" s="197" t="n"/>
      <c r="V5" s="197" t="n"/>
      <c r="W5" s="197" t="n"/>
      <c r="X5" s="197" t="n"/>
    </row>
    <row r="6" ht="12.75" customHeight="1" s="198">
      <c r="A6" s="101" t="inlineStr">
        <is>
          <t>Kenya</t>
        </is>
      </c>
      <c r="B6" s="62">
        <f t="array" ref="B6">INDEX(Countries!$D$2:$D$255, MATCH(A6, Countries!$B$2:$B$255, 0))
</f>
        <v/>
      </c>
      <c r="C6" s="89" t="inlineStr">
        <is>
          <t>Mangrove</t>
        </is>
      </c>
      <c r="D6" s="54">
        <f t="array" ref="D6">if($C6="Mangrove", INDEX('Mangrove restorable land'!$A$5:$M1000,MATCH($A6,'Mangrove restorable land'!$A$5:$A1000,0),MATCH('Mangrove restorable land'!B$4,'Mangrove restorable land'!$A$5:$M$5,0)),if($C6="Seagrass", index('Seagrass extent'!$A$5:$I$257,match($A6,'Seagrass extent'!$A$5:$A1000,0),match('Seagrass extent'!$B$4,'Seagrass extent'!$A$5:$I$5,0))*'Seagrass extent'!$E$4, if($C6="Salt marsh", index('Salt marsh extent'!$A$5:$I$257,match($A6,'Salt marsh extent'!$A$5:$A1000,0),match('Salt marsh extent'!$B$4,'Salt marsh extent'!$A$5:$I$5,0))*'Salt marsh extent'!$E$4 )))</f>
        <v/>
      </c>
      <c r="E6" s="101" t="inlineStr">
        <is>
          <t>Restorable mangrove area from Mapping Ocean Wealth</t>
        </is>
      </c>
      <c r="F6" s="197" t="n"/>
      <c r="G6" s="197" t="n"/>
      <c r="H6" s="197" t="n"/>
      <c r="I6" s="197" t="n"/>
      <c r="J6" s="197" t="n"/>
      <c r="K6" s="197" t="n"/>
      <c r="L6" s="197" t="n"/>
      <c r="M6" s="197" t="n"/>
      <c r="N6" s="197" t="n"/>
      <c r="O6" s="197" t="n"/>
      <c r="P6" s="197" t="n"/>
      <c r="Q6" s="197" t="n"/>
      <c r="R6" s="197" t="n"/>
      <c r="S6" s="197" t="n"/>
      <c r="T6" s="197" t="n"/>
      <c r="U6" s="197" t="n"/>
      <c r="V6" s="197" t="n"/>
      <c r="W6" s="197" t="n"/>
      <c r="X6" s="197" t="n"/>
    </row>
    <row r="7" ht="12.75" customHeight="1" s="198">
      <c r="A7" s="101" t="inlineStr">
        <is>
          <t>Mexico</t>
        </is>
      </c>
      <c r="B7" s="62">
        <f t="array" ref="B7">INDEX(Countries!$D$2:$D$255, MATCH(A7, Countries!$B$2:$B$255, 0))
</f>
        <v/>
      </c>
      <c r="C7" s="89" t="inlineStr">
        <is>
          <t>Mangrove</t>
        </is>
      </c>
      <c r="D7" s="54">
        <f t="array" ref="D7">if($C7="Mangrove", INDEX('Mangrove restorable land'!$A$5:$M1000,MATCH($A7,'Mangrove restorable land'!$A$5:$A1000,0),MATCH('Mangrove restorable land'!B$4,'Mangrove restorable land'!$A$5:$M$5,0)),if($C7="Seagrass", index('Seagrass extent'!$A$5:$I$257,match($A7,'Seagrass extent'!$A$5:$A1000,0),match('Seagrass extent'!$B$4,'Seagrass extent'!$A$5:$I$5,0))*'Seagrass extent'!$E$4, if($C7="Salt marsh", index('Salt marsh extent'!$A$5:$I$257,match($A7,'Salt marsh extent'!$A$5:$A1000,0),match('Salt marsh extent'!$B$4,'Salt marsh extent'!$A$5:$I$5,0))*'Salt marsh extent'!$E$4 )))</f>
        <v/>
      </c>
      <c r="E7" s="101" t="inlineStr">
        <is>
          <t>Restorable mangrove area from Mapping Ocean Wealth</t>
        </is>
      </c>
      <c r="F7" s="197" t="n"/>
      <c r="G7" s="197" t="n"/>
      <c r="H7" s="197" t="n"/>
      <c r="I7" s="197" t="n"/>
      <c r="J7" s="197" t="n"/>
      <c r="K7" s="197" t="n"/>
      <c r="L7" s="197" t="n"/>
      <c r="M7" s="197" t="n"/>
      <c r="N7" s="197" t="n"/>
      <c r="O7" s="197" t="n"/>
      <c r="P7" s="197" t="n"/>
      <c r="Q7" s="197" t="n"/>
      <c r="R7" s="197" t="n"/>
      <c r="S7" s="197" t="n"/>
      <c r="T7" s="197" t="n"/>
      <c r="U7" s="197" t="n"/>
      <c r="V7" s="197" t="n"/>
      <c r="W7" s="197" t="n"/>
      <c r="X7" s="197" t="n"/>
    </row>
    <row r="8" ht="12.75" customHeight="1" s="198">
      <c r="A8" s="101" t="inlineStr">
        <is>
          <t>Colombia</t>
        </is>
      </c>
      <c r="B8" s="62">
        <f t="array" ref="B8">INDEX(Countries!$D$2:$D$255, MATCH(A8, Countries!$B$2:$B$255, 0))
</f>
        <v/>
      </c>
      <c r="C8" s="89" t="inlineStr">
        <is>
          <t>Mangrove</t>
        </is>
      </c>
      <c r="D8" s="54">
        <f t="array" ref="D8">if($C8="Mangrove", INDEX('Mangrove restorable land'!$A$5:$M1000,MATCH($A8,'Mangrove restorable land'!$A$5:$A1000,0),MATCH('Mangrove restorable land'!B$4,'Mangrove restorable land'!$A$5:$M$5,0)),if($C8="Seagrass", index('Seagrass extent'!$A$5:$I$257,match($A8,'Seagrass extent'!$A$5:$A1000,0),match('Seagrass extent'!$B$4,'Seagrass extent'!$A$5:$I$5,0))*'Seagrass extent'!$E$4, if($C8="Salt marsh", index('Salt marsh extent'!$A$5:$I$257,match($A8,'Salt marsh extent'!$A$5:$A1000,0),match('Salt marsh extent'!$B$4,'Salt marsh extent'!$A$5:$I$5,0))*'Salt marsh extent'!$E$4 )))</f>
        <v/>
      </c>
      <c r="E8" s="101" t="inlineStr">
        <is>
          <t>Restorable mangrove area from Mapping Ocean Wealth</t>
        </is>
      </c>
      <c r="F8" s="197" t="n"/>
      <c r="G8" s="197" t="n"/>
      <c r="H8" s="197" t="n"/>
      <c r="I8" s="197" t="n"/>
      <c r="J8" s="197" t="n"/>
      <c r="K8" s="197" t="n"/>
      <c r="L8" s="197" t="n"/>
      <c r="M8" s="197" t="n"/>
      <c r="N8" s="197" t="n"/>
      <c r="O8" s="197" t="n"/>
      <c r="P8" s="197" t="n"/>
      <c r="Q8" s="197" t="n"/>
      <c r="R8" s="197" t="n"/>
      <c r="S8" s="197" t="n"/>
      <c r="T8" s="197" t="n"/>
      <c r="U8" s="197" t="n"/>
      <c r="V8" s="197" t="n"/>
      <c r="W8" s="197" t="n"/>
      <c r="X8" s="197" t="n"/>
    </row>
    <row r="9" ht="12.75" customHeight="1" s="198">
      <c r="A9" s="101" t="inlineStr">
        <is>
          <t>India</t>
        </is>
      </c>
      <c r="B9" s="62">
        <f t="array" ref="B9">INDEX(Countries!$D$2:$D$255, MATCH(A9, Countries!$B$2:$B$255, 0))
</f>
        <v/>
      </c>
      <c r="C9" s="89" t="inlineStr">
        <is>
          <t>Mangrove</t>
        </is>
      </c>
      <c r="D9" s="54">
        <f t="array" ref="D9">if($C9="Mangrove", INDEX('Mangrove restorable land'!$A$5:$M1000,MATCH($A9,'Mangrove restorable land'!$A$5:$A1000,0),MATCH('Mangrove restorable land'!B$4,'Mangrove restorable land'!$A$5:$M$5,0)),if($C9="Seagrass", index('Seagrass extent'!$A$5:$I$257,match($A9,'Seagrass extent'!$A$5:$A1000,0),match('Seagrass extent'!$B$4,'Seagrass extent'!$A$5:$I$5,0))*'Seagrass extent'!$E$4, if($C9="Salt marsh", index('Salt marsh extent'!$A$5:$I$257,match($A9,'Salt marsh extent'!$A$5:$A1000,0),match('Salt marsh extent'!$B$4,'Salt marsh extent'!$A$5:$I$5,0))*'Salt marsh extent'!$E$4 )))</f>
        <v/>
      </c>
      <c r="E9" s="101" t="inlineStr">
        <is>
          <t>Restorable mangrove area from Mapping Ocean Wealth</t>
        </is>
      </c>
      <c r="F9" s="197" t="n"/>
      <c r="G9" s="197" t="n"/>
      <c r="H9" s="197" t="n"/>
      <c r="I9" s="197" t="n"/>
      <c r="J9" s="197" t="n"/>
      <c r="K9" s="197" t="n"/>
      <c r="L9" s="197" t="n"/>
      <c r="M9" s="197" t="n"/>
      <c r="N9" s="197" t="n"/>
      <c r="O9" s="197" t="n"/>
      <c r="P9" s="197" t="n"/>
      <c r="Q9" s="197" t="n"/>
      <c r="R9" s="197" t="n"/>
      <c r="S9" s="197" t="n"/>
      <c r="T9" s="197" t="n"/>
      <c r="U9" s="197" t="n"/>
      <c r="V9" s="197" t="n"/>
      <c r="W9" s="197" t="n"/>
      <c r="X9" s="197" t="n"/>
    </row>
    <row r="10" ht="12.75" customHeight="1" s="198">
      <c r="A10" s="101" t="inlineStr">
        <is>
          <t>China</t>
        </is>
      </c>
      <c r="B10" s="62">
        <f t="array" ref="B10">INDEX(Countries!$D$2:$D$255, MATCH(A10, Countries!$B$2:$B$255, 0))
</f>
        <v/>
      </c>
      <c r="C10" s="89" t="inlineStr">
        <is>
          <t>Mangrove</t>
        </is>
      </c>
      <c r="D10" s="54">
        <f t="array" ref="D10">if($C10="Mangrove", INDEX('Mangrove restorable land'!$A$5:$M1000,MATCH($A10,'Mangrove restorable land'!$A$5:$A1000,0),MATCH('Mangrove restorable land'!B$4,'Mangrove restorable land'!$A$5:$M$5,0)),if($C10="Seagrass", index('Seagrass extent'!$A$5:$I$257,match($A10,'Seagrass extent'!$A$5:$A1000,0),match('Seagrass extent'!$B$4,'Seagrass extent'!$A$5:$I$5,0))*'Seagrass extent'!$E$4, if($C10="Salt marsh", index('Salt marsh extent'!$A$5:$I$257,match($A10,'Salt marsh extent'!$A$5:$A1000,0),match('Salt marsh extent'!$B$4,'Salt marsh extent'!$A$5:$I$5,0))*'Salt marsh extent'!$E$4 )))</f>
        <v/>
      </c>
      <c r="E10" s="101" t="inlineStr">
        <is>
          <t>Restorable mangrove area from Mapping Ocean Wealth</t>
        </is>
      </c>
      <c r="F10" s="197" t="n"/>
      <c r="G10" s="197" t="n"/>
      <c r="H10" s="197" t="n"/>
      <c r="I10" s="197" t="n"/>
      <c r="J10" s="197" t="n"/>
      <c r="K10" s="197" t="n"/>
      <c r="L10" s="197" t="n"/>
      <c r="M10" s="197" t="n"/>
      <c r="N10" s="197" t="n"/>
      <c r="O10" s="197" t="n"/>
      <c r="P10" s="197" t="n"/>
      <c r="Q10" s="197" t="n"/>
      <c r="R10" s="197" t="n"/>
      <c r="S10" s="197" t="n"/>
      <c r="T10" s="197" t="n"/>
      <c r="U10" s="197" t="n"/>
      <c r="V10" s="197" t="n"/>
      <c r="W10" s="197" t="n"/>
      <c r="X10" s="197" t="n"/>
    </row>
    <row r="11" ht="12.75" customHeight="1" s="198">
      <c r="A11" s="101" t="inlineStr">
        <is>
          <t>American Samoa</t>
        </is>
      </c>
      <c r="B11" s="62">
        <f t="array" ref="B11">INDEX(Countries!$D$2:$D$255, MATCH(A11, Countries!$B$2:$B$255, 0))
</f>
        <v/>
      </c>
      <c r="C11" s="89" t="inlineStr">
        <is>
          <t>Mangrove</t>
        </is>
      </c>
      <c r="D11" s="54">
        <f t="array" ref="D11">if($C11="Mangrove", INDEX('Mangrove restorable land'!$A$5:$M1000,MATCH($A11,'Mangrove restorable land'!$A$5:$A1000,0),MATCH('Mangrove restorable land'!B$4,'Mangrove restorable land'!$A$5:$M$5,0)),if($C11="Seagrass", index('Seagrass extent'!$A$5:$I$257,match($A11,'Seagrass extent'!$A$5:$A1000,0),match('Seagrass extent'!$B$4,'Seagrass extent'!$A$5:$I$5,0))*'Seagrass extent'!$E$4, if($C11="Salt marsh", index('Salt marsh extent'!$A$5:$I$257,match($A11,'Salt marsh extent'!$A$5:$A1000,0),match('Salt marsh extent'!$B$4,'Salt marsh extent'!$A$5:$I$5,0))*'Salt marsh extent'!$E$4 )))</f>
        <v/>
      </c>
      <c r="E11" s="101" t="inlineStr">
        <is>
          <t>Restorable mangrove area from Mapping Ocean Wealth</t>
        </is>
      </c>
      <c r="F11" s="197" t="n"/>
      <c r="G11" s="197" t="n"/>
      <c r="H11" s="197" t="n"/>
      <c r="I11" s="197" t="n"/>
      <c r="J11" s="197" t="n"/>
      <c r="K11" s="197" t="n"/>
      <c r="L11" s="197" t="n"/>
      <c r="M11" s="197" t="n"/>
      <c r="N11" s="197" t="n"/>
      <c r="O11" s="197" t="n"/>
      <c r="P11" s="197" t="n"/>
      <c r="Q11" s="197" t="n"/>
      <c r="R11" s="197" t="n"/>
      <c r="S11" s="197" t="n"/>
      <c r="T11" s="197" t="n"/>
      <c r="U11" s="197" t="n"/>
      <c r="V11" s="197" t="n"/>
      <c r="W11" s="197" t="n"/>
      <c r="X11" s="197" t="n"/>
    </row>
    <row r="12" ht="12.75" customHeight="1" s="198">
      <c r="A12" s="101" t="inlineStr">
        <is>
          <t>Angola</t>
        </is>
      </c>
      <c r="B12" s="62">
        <f t="array" ref="B12">INDEX(Countries!$D$2:$D$255, MATCH(A12, Countries!$B$2:$B$255, 0))
</f>
        <v/>
      </c>
      <c r="C12" s="89" t="inlineStr">
        <is>
          <t>Mangrove</t>
        </is>
      </c>
      <c r="D12" s="54">
        <f t="array" ref="D12">if($C12="Mangrove", INDEX('Mangrove restorable land'!$A$5:$M1000,MATCH($A12,'Mangrove restorable land'!$A$5:$A1000,0),MATCH('Mangrove restorable land'!B$4,'Mangrove restorable land'!$A$5:$M$5,0)),if($C12="Seagrass", index('Seagrass extent'!$A$5:$I$257,match($A12,'Seagrass extent'!$A$5:$A1000,0),match('Seagrass extent'!$B$4,'Seagrass extent'!$A$5:$I$5,0))*'Seagrass extent'!$E$4, if($C12="Salt marsh", index('Salt marsh extent'!$A$5:$I$257,match($A12,'Salt marsh extent'!$A$5:$A1000,0),match('Salt marsh extent'!$B$4,'Salt marsh extent'!$A$5:$I$5,0))*'Salt marsh extent'!$E$4 )))</f>
        <v/>
      </c>
      <c r="E12" s="101" t="inlineStr">
        <is>
          <t>Restorable mangrove area from Mapping Ocean Wealth</t>
        </is>
      </c>
      <c r="F12" s="197" t="n"/>
      <c r="G12" s="197" t="n"/>
      <c r="H12" s="197" t="n"/>
      <c r="I12" s="197" t="n"/>
      <c r="J12" s="197" t="n"/>
      <c r="K12" s="197" t="n"/>
      <c r="L12" s="197" t="n"/>
      <c r="M12" s="197" t="n"/>
      <c r="N12" s="197" t="n"/>
      <c r="O12" s="197" t="n"/>
      <c r="P12" s="197" t="n"/>
      <c r="Q12" s="197" t="n"/>
      <c r="R12" s="197" t="n"/>
      <c r="S12" s="197" t="n"/>
      <c r="T12" s="197" t="n"/>
      <c r="U12" s="197" t="n"/>
      <c r="V12" s="197" t="n"/>
      <c r="W12" s="197" t="n"/>
      <c r="X12" s="197" t="n"/>
    </row>
    <row r="13" ht="12.75" customHeight="1" s="198">
      <c r="A13" s="101" t="inlineStr">
        <is>
          <t>Anguilla</t>
        </is>
      </c>
      <c r="B13" s="62">
        <f t="array" ref="B13">INDEX(Countries!$D$2:$D$255, MATCH(A13, Countries!$B$2:$B$255, 0))
</f>
        <v/>
      </c>
      <c r="C13" s="89" t="inlineStr">
        <is>
          <t>Mangrove</t>
        </is>
      </c>
      <c r="D13" s="54">
        <f t="array" ref="D13">if($C13="Mangrove", INDEX('Mangrove restorable land'!$A$5:$M1000,MATCH($A13,'Mangrove restorable land'!$A$5:$A1000,0),MATCH('Mangrove restorable land'!B$4,'Mangrove restorable land'!$A$5:$M$5,0)),if($C13="Seagrass", index('Seagrass extent'!$A$5:$I$257,match($A13,'Seagrass extent'!$A$5:$A1000,0),match('Seagrass extent'!$B$4,'Seagrass extent'!$A$5:$I$5,0))*'Seagrass extent'!$E$4, if($C13="Salt marsh", index('Salt marsh extent'!$A$5:$I$257,match($A13,'Salt marsh extent'!$A$5:$A1000,0),match('Salt marsh extent'!$B$4,'Salt marsh extent'!$A$5:$I$5,0))*'Salt marsh extent'!$E$4 )))</f>
        <v/>
      </c>
      <c r="E13" s="101" t="inlineStr">
        <is>
          <t>Restorable mangrove area from Mapping Ocean Wealth</t>
        </is>
      </c>
      <c r="F13" s="197" t="n"/>
      <c r="G13" s="197" t="n"/>
      <c r="H13" s="197" t="n"/>
      <c r="I13" s="197" t="n"/>
      <c r="J13" s="197" t="n"/>
      <c r="K13" s="197" t="n"/>
      <c r="L13" s="197" t="n"/>
      <c r="M13" s="197" t="n"/>
      <c r="N13" s="197" t="n"/>
      <c r="O13" s="197" t="n"/>
      <c r="P13" s="197" t="n"/>
      <c r="Q13" s="197" t="n"/>
      <c r="R13" s="197" t="n"/>
      <c r="S13" s="197" t="n"/>
      <c r="T13" s="197" t="n"/>
      <c r="U13" s="197" t="n"/>
      <c r="V13" s="197" t="n"/>
      <c r="W13" s="197" t="n"/>
      <c r="X13" s="197" t="n"/>
    </row>
    <row r="14" ht="12.75" customHeight="1" s="198">
      <c r="A14" s="101" t="inlineStr">
        <is>
          <t>Antigua and Barbuda</t>
        </is>
      </c>
      <c r="B14" s="62">
        <f t="array" ref="B14">INDEX(Countries!$D$2:$D$255, MATCH(A14, Countries!$B$2:$B$255, 0))
</f>
        <v/>
      </c>
      <c r="C14" s="89" t="inlineStr">
        <is>
          <t>Mangrove</t>
        </is>
      </c>
      <c r="D14" s="54">
        <f t="array" ref="D14">if($C14="Mangrove", INDEX('Mangrove restorable land'!$A$5:$M1000,MATCH($A14,'Mangrove restorable land'!$A$5:$A1000,0),MATCH('Mangrove restorable land'!B$4,'Mangrove restorable land'!$A$5:$M$5,0)),if($C14="Seagrass", index('Seagrass extent'!$A$5:$I$257,match($A14,'Seagrass extent'!$A$5:$A1000,0),match('Seagrass extent'!$B$4,'Seagrass extent'!$A$5:$I$5,0))*'Seagrass extent'!$E$4, if($C14="Salt marsh", index('Salt marsh extent'!$A$5:$I$257,match($A14,'Salt marsh extent'!$A$5:$A1000,0),match('Salt marsh extent'!$B$4,'Salt marsh extent'!$A$5:$I$5,0))*'Salt marsh extent'!$E$4 )))</f>
        <v/>
      </c>
      <c r="E14" s="101" t="inlineStr">
        <is>
          <t>Restorable mangrove area from Mapping Ocean Wealth</t>
        </is>
      </c>
      <c r="F14" s="197" t="n"/>
      <c r="G14" s="197" t="n"/>
      <c r="H14" s="197" t="n"/>
      <c r="I14" s="197" t="n"/>
      <c r="J14" s="197" t="n"/>
      <c r="K14" s="197" t="n"/>
      <c r="L14" s="197" t="n"/>
      <c r="M14" s="197" t="n"/>
      <c r="N14" s="197" t="n"/>
      <c r="O14" s="197" t="n"/>
      <c r="P14" s="197" t="n"/>
      <c r="Q14" s="197" t="n"/>
      <c r="R14" s="197" t="n"/>
      <c r="S14" s="197" t="n"/>
      <c r="T14" s="197" t="n"/>
      <c r="U14" s="197" t="n"/>
      <c r="V14" s="197" t="n"/>
      <c r="W14" s="197" t="n"/>
      <c r="X14" s="197" t="n"/>
    </row>
    <row r="15" ht="12.75" customHeight="1" s="198">
      <c r="A15" s="101" t="inlineStr">
        <is>
          <t>Bahrain</t>
        </is>
      </c>
      <c r="B15" s="62">
        <f t="array" ref="B15">INDEX(Countries!$D$2:$D$255, MATCH(A15, Countries!$B$2:$B$255, 0))
</f>
        <v/>
      </c>
      <c r="C15" s="89" t="inlineStr">
        <is>
          <t>Mangrove</t>
        </is>
      </c>
      <c r="D15" s="54">
        <f t="array" ref="D15">if($C15="Mangrove", INDEX('Mangrove restorable land'!$A$5:$M1000,MATCH($A15,'Mangrove restorable land'!$A$5:$A1000,0),MATCH('Mangrove restorable land'!B$4,'Mangrove restorable land'!$A$5:$M$5,0)),if($C15="Seagrass", index('Seagrass extent'!$A$5:$I$257,match($A15,'Seagrass extent'!$A$5:$A1000,0),match('Seagrass extent'!$B$4,'Seagrass extent'!$A$5:$I$5,0))*'Seagrass extent'!$E$4, if($C15="Salt marsh", index('Salt marsh extent'!$A$5:$I$257,match($A15,'Salt marsh extent'!$A$5:$A1000,0),match('Salt marsh extent'!$B$4,'Salt marsh extent'!$A$5:$I$5,0))*'Salt marsh extent'!$E$4 )))</f>
        <v/>
      </c>
      <c r="E15" s="101" t="inlineStr">
        <is>
          <t>Restorable mangrove area from Mapping Ocean Wealth</t>
        </is>
      </c>
      <c r="F15" s="197" t="n"/>
      <c r="G15" s="197" t="n"/>
      <c r="H15" s="197" t="n"/>
      <c r="I15" s="197" t="n"/>
      <c r="J15" s="197" t="n"/>
      <c r="K15" s="197" t="n"/>
      <c r="L15" s="197" t="n"/>
      <c r="M15" s="197" t="n"/>
      <c r="N15" s="197" t="n"/>
      <c r="O15" s="197" t="n"/>
      <c r="P15" s="197" t="n"/>
      <c r="Q15" s="197" t="n"/>
      <c r="R15" s="197" t="n"/>
      <c r="S15" s="197" t="n"/>
      <c r="T15" s="197" t="n"/>
      <c r="U15" s="197" t="n"/>
      <c r="V15" s="197" t="n"/>
      <c r="W15" s="197" t="n"/>
      <c r="X15" s="197" t="n"/>
    </row>
    <row r="16" ht="12.75" customHeight="1" s="198">
      <c r="A16" s="101" t="inlineStr">
        <is>
          <t>Bangladesh</t>
        </is>
      </c>
      <c r="B16" s="62">
        <f t="array" ref="B16">INDEX(Countries!$D$2:$D$255, MATCH(A16, Countries!$B$2:$B$255, 0))
</f>
        <v/>
      </c>
      <c r="C16" s="89" t="inlineStr">
        <is>
          <t>Mangrove</t>
        </is>
      </c>
      <c r="D16" s="54">
        <f t="array" ref="D16">if($C16="Mangrove", INDEX('Mangrove restorable land'!$A$5:$M1000,MATCH($A16,'Mangrove restorable land'!$A$5:$A1000,0),MATCH('Mangrove restorable land'!B$4,'Mangrove restorable land'!$A$5:$M$5,0)),if($C16="Seagrass", index('Seagrass extent'!$A$5:$I$257,match($A16,'Seagrass extent'!$A$5:$A1000,0),match('Seagrass extent'!$B$4,'Seagrass extent'!$A$5:$I$5,0))*'Seagrass extent'!$E$4, if($C16="Salt marsh", index('Salt marsh extent'!$A$5:$I$257,match($A16,'Salt marsh extent'!$A$5:$A1000,0),match('Salt marsh extent'!$B$4,'Salt marsh extent'!$A$5:$I$5,0))*'Salt marsh extent'!$E$4 )))</f>
        <v/>
      </c>
      <c r="E16" s="101" t="inlineStr">
        <is>
          <t>Restorable mangrove area from Mapping Ocean Wealth</t>
        </is>
      </c>
      <c r="F16" s="197" t="n"/>
      <c r="G16" s="197" t="n"/>
      <c r="H16" s="197" t="n"/>
      <c r="I16" s="197" t="n"/>
      <c r="J16" s="197" t="n"/>
      <c r="K16" s="197" t="n"/>
      <c r="L16" s="197" t="n"/>
      <c r="M16" s="197" t="n"/>
      <c r="N16" s="197" t="n"/>
      <c r="O16" s="197" t="n"/>
      <c r="P16" s="197" t="n"/>
      <c r="Q16" s="197" t="n"/>
      <c r="R16" s="197" t="n"/>
      <c r="S16" s="197" t="n"/>
      <c r="T16" s="197" t="n"/>
      <c r="U16" s="197" t="n"/>
      <c r="V16" s="197" t="n"/>
      <c r="W16" s="197" t="n"/>
      <c r="X16" s="197" t="n"/>
    </row>
    <row r="17" ht="12.75" customHeight="1" s="198">
      <c r="A17" s="101" t="inlineStr">
        <is>
          <t>Barbados</t>
        </is>
      </c>
      <c r="B17" s="62">
        <f t="array" ref="B17">INDEX(Countries!$D$2:$D$255, MATCH(A17, Countries!$B$2:$B$255, 0))
</f>
        <v/>
      </c>
      <c r="C17" s="89" t="inlineStr">
        <is>
          <t>Mangrove</t>
        </is>
      </c>
      <c r="D17" s="54">
        <f t="array" ref="D17">if($C17="Mangrove", INDEX('Mangrove restorable land'!$A$5:$M1000,MATCH($A17,'Mangrove restorable land'!$A$5:$A1000,0),MATCH('Mangrove restorable land'!B$4,'Mangrove restorable land'!$A$5:$M$5,0)),if($C17="Seagrass", index('Seagrass extent'!$A$5:$I$257,match($A17,'Seagrass extent'!$A$5:$A1000,0),match('Seagrass extent'!$B$4,'Seagrass extent'!$A$5:$I$5,0))*'Seagrass extent'!$E$4, if($C17="Salt marsh", index('Salt marsh extent'!$A$5:$I$257,match($A17,'Salt marsh extent'!$A$5:$A1000,0),match('Salt marsh extent'!$B$4,'Salt marsh extent'!$A$5:$I$5,0))*'Salt marsh extent'!$E$4 )))</f>
        <v/>
      </c>
      <c r="E17" s="101" t="inlineStr">
        <is>
          <t>Restorable mangrove area from Mapping Ocean Wealth</t>
        </is>
      </c>
      <c r="F17" s="197" t="n"/>
      <c r="G17" s="197" t="n"/>
      <c r="H17" s="197" t="n"/>
      <c r="I17" s="197" t="n"/>
      <c r="J17" s="197" t="n"/>
      <c r="K17" s="197" t="n"/>
      <c r="L17" s="197" t="n"/>
      <c r="M17" s="197" t="n"/>
      <c r="N17" s="197" t="n"/>
      <c r="O17" s="197" t="n"/>
      <c r="P17" s="197" t="n"/>
      <c r="Q17" s="197" t="n"/>
      <c r="R17" s="197" t="n"/>
      <c r="S17" s="197" t="n"/>
      <c r="T17" s="197" t="n"/>
      <c r="U17" s="197" t="n"/>
      <c r="V17" s="197" t="n"/>
      <c r="W17" s="197" t="n"/>
      <c r="X17" s="197" t="n"/>
    </row>
    <row r="18" ht="12.75" customHeight="1" s="198">
      <c r="A18" s="101" t="inlineStr">
        <is>
          <t>Belize</t>
        </is>
      </c>
      <c r="B18" s="62">
        <f t="array" ref="B18">INDEX(Countries!$D$2:$D$255, MATCH(A18, Countries!$B$2:$B$255, 0))
</f>
        <v/>
      </c>
      <c r="C18" s="89" t="inlineStr">
        <is>
          <t>Mangrove</t>
        </is>
      </c>
      <c r="D18" s="54">
        <f t="array" ref="D18">if($C18="Mangrove", INDEX('Mangrove restorable land'!$A$5:$M1000,MATCH($A18,'Mangrove restorable land'!$A$5:$A1000,0),MATCH('Mangrove restorable land'!B$4,'Mangrove restorable land'!$A$5:$M$5,0)),if($C18="Seagrass", index('Seagrass extent'!$A$5:$I$257,match($A18,'Seagrass extent'!$A$5:$A1000,0),match('Seagrass extent'!$B$4,'Seagrass extent'!$A$5:$I$5,0))*'Seagrass extent'!$E$4, if($C18="Salt marsh", index('Salt marsh extent'!$A$5:$I$257,match($A18,'Salt marsh extent'!$A$5:$A1000,0),match('Salt marsh extent'!$B$4,'Salt marsh extent'!$A$5:$I$5,0))*'Salt marsh extent'!$E$4 )))</f>
        <v/>
      </c>
      <c r="E18" s="101" t="inlineStr">
        <is>
          <t>Restorable mangrove area from Mapping Ocean Wealth</t>
        </is>
      </c>
      <c r="F18" s="197" t="n"/>
      <c r="G18" s="197" t="n"/>
      <c r="H18" s="197" t="n"/>
      <c r="I18" s="197" t="n"/>
      <c r="J18" s="197" t="n"/>
      <c r="K18" s="197" t="n"/>
      <c r="L18" s="197" t="n"/>
      <c r="M18" s="197" t="n"/>
      <c r="N18" s="197" t="n"/>
      <c r="O18" s="197" t="n"/>
      <c r="P18" s="197" t="n"/>
      <c r="Q18" s="197" t="n"/>
      <c r="R18" s="197" t="n"/>
      <c r="S18" s="197" t="n"/>
      <c r="T18" s="197" t="n"/>
      <c r="U18" s="197" t="n"/>
      <c r="V18" s="197" t="n"/>
      <c r="W18" s="197" t="n"/>
      <c r="X18" s="197" t="n"/>
    </row>
    <row r="19" ht="12.75" customHeight="1" s="198">
      <c r="A19" s="101" t="inlineStr">
        <is>
          <t>Benin</t>
        </is>
      </c>
      <c r="B19" s="62">
        <f t="array" ref="B19">INDEX(Countries!$D$2:$D$255, MATCH(A19, Countries!$B$2:$B$255, 0))
</f>
        <v/>
      </c>
      <c r="C19" s="89" t="inlineStr">
        <is>
          <t>Mangrove</t>
        </is>
      </c>
      <c r="D19" s="54">
        <f t="array" ref="D19">if($C19="Mangrove", INDEX('Mangrove restorable land'!$A$5:$M1000,MATCH($A19,'Mangrove restorable land'!$A$5:$A1000,0),MATCH('Mangrove restorable land'!B$4,'Mangrove restorable land'!$A$5:$M$5,0)),if($C19="Seagrass", index('Seagrass extent'!$A$5:$I$257,match($A19,'Seagrass extent'!$A$5:$A1000,0),match('Seagrass extent'!$B$4,'Seagrass extent'!$A$5:$I$5,0))*'Seagrass extent'!$E$4, if($C19="Salt marsh", index('Salt marsh extent'!$A$5:$I$257,match($A19,'Salt marsh extent'!$A$5:$A1000,0),match('Salt marsh extent'!$B$4,'Salt marsh extent'!$A$5:$I$5,0))*'Salt marsh extent'!$E$4 )))</f>
        <v/>
      </c>
      <c r="E19" s="101" t="inlineStr">
        <is>
          <t>Restorable mangrove area from Mapping Ocean Wealth</t>
        </is>
      </c>
      <c r="F19" s="197" t="n"/>
      <c r="G19" s="197" t="n"/>
      <c r="H19" s="197" t="n"/>
      <c r="I19" s="197" t="n"/>
      <c r="J19" s="197" t="n"/>
      <c r="K19" s="197" t="n"/>
      <c r="L19" s="197" t="n"/>
      <c r="M19" s="197" t="n"/>
      <c r="N19" s="197" t="n"/>
      <c r="O19" s="197" t="n"/>
      <c r="P19" s="197" t="n"/>
      <c r="Q19" s="197" t="n"/>
      <c r="R19" s="197" t="n"/>
      <c r="S19" s="197" t="n"/>
      <c r="T19" s="197" t="n"/>
      <c r="U19" s="197" t="n"/>
      <c r="V19" s="197" t="n"/>
      <c r="W19" s="197" t="n"/>
      <c r="X19" s="197" t="n"/>
    </row>
    <row r="20" ht="12.75" customHeight="1" s="198">
      <c r="A20" s="101" t="inlineStr">
        <is>
          <t>Bermuda</t>
        </is>
      </c>
      <c r="B20" s="62">
        <f t="array" ref="B20">INDEX(Countries!$D$2:$D$255, MATCH(A20, Countries!$B$2:$B$255, 0))
</f>
        <v/>
      </c>
      <c r="C20" s="89" t="inlineStr">
        <is>
          <t>Mangrove</t>
        </is>
      </c>
      <c r="D20" s="54">
        <f t="array" ref="D20">if($C20="Mangrove", INDEX('Mangrove restorable land'!$A$5:$M1000,MATCH($A20,'Mangrove restorable land'!$A$5:$A1000,0),MATCH('Mangrove restorable land'!B$4,'Mangrove restorable land'!$A$5:$M$5,0)),if($C20="Seagrass", index('Seagrass extent'!$A$5:$I$257,match($A20,'Seagrass extent'!$A$5:$A1000,0),match('Seagrass extent'!$B$4,'Seagrass extent'!$A$5:$I$5,0))*'Seagrass extent'!$E$4, if($C20="Salt marsh", index('Salt marsh extent'!$A$5:$I$257,match($A20,'Salt marsh extent'!$A$5:$A1000,0),match('Salt marsh extent'!$B$4,'Salt marsh extent'!$A$5:$I$5,0))*'Salt marsh extent'!$E$4 )))</f>
        <v/>
      </c>
      <c r="E20" s="101" t="inlineStr">
        <is>
          <t>Restorable mangrove area from Mapping Ocean Wealth</t>
        </is>
      </c>
      <c r="F20" s="197" t="n"/>
      <c r="G20" s="197" t="n"/>
      <c r="H20" s="197" t="n"/>
      <c r="I20" s="197" t="n"/>
      <c r="J20" s="197" t="n"/>
      <c r="K20" s="197" t="n"/>
      <c r="L20" s="197" t="n"/>
      <c r="M20" s="197" t="n"/>
      <c r="N20" s="197" t="n"/>
      <c r="O20" s="197" t="n"/>
      <c r="P20" s="197" t="n"/>
      <c r="Q20" s="197" t="n"/>
      <c r="R20" s="197" t="n"/>
      <c r="S20" s="197" t="n"/>
      <c r="T20" s="197" t="n"/>
      <c r="U20" s="197" t="n"/>
      <c r="V20" s="197" t="n"/>
      <c r="W20" s="197" t="n"/>
      <c r="X20" s="197" t="n"/>
    </row>
    <row r="21" ht="12.75" customHeight="1" s="198">
      <c r="A21" s="101" t="inlineStr">
        <is>
          <t>Bonaire, Sint Eustatius and Saba</t>
        </is>
      </c>
      <c r="B21" s="62">
        <f t="array" ref="B21">INDEX(Countries!$D$2:$D$255, MATCH(A21, Countries!$B$2:$B$255, 0))
</f>
        <v/>
      </c>
      <c r="C21" s="89" t="inlineStr">
        <is>
          <t>Mangrove</t>
        </is>
      </c>
      <c r="D21" s="54">
        <f t="array" ref="D21">if($C21="Mangrove", INDEX('Mangrove restorable land'!$A$5:$M1000,MATCH($A21,'Mangrove restorable land'!$A$5:$A1000,0),MATCH('Mangrove restorable land'!B$4,'Mangrove restorable land'!$A$5:$M$5,0)),if($C21="Seagrass", index('Seagrass extent'!$A$5:$I$257,match($A21,'Seagrass extent'!$A$5:$A1000,0),match('Seagrass extent'!$B$4,'Seagrass extent'!$A$5:$I$5,0))*'Seagrass extent'!$E$4, if($C21="Salt marsh", index('Salt marsh extent'!$A$5:$I$257,match($A21,'Salt marsh extent'!$A$5:$A1000,0),match('Salt marsh extent'!$B$4,'Salt marsh extent'!$A$5:$I$5,0))*'Salt marsh extent'!$E$4 )))</f>
        <v/>
      </c>
      <c r="E21" s="101" t="inlineStr">
        <is>
          <t>Restorable mangrove area from Mapping Ocean Wealth</t>
        </is>
      </c>
      <c r="F21" s="197" t="n"/>
      <c r="G21" s="197" t="n"/>
      <c r="H21" s="197" t="n"/>
      <c r="I21" s="197" t="n"/>
      <c r="J21" s="197" t="n"/>
      <c r="K21" s="197" t="n"/>
      <c r="L21" s="197" t="n"/>
      <c r="M21" s="197" t="n"/>
      <c r="N21" s="197" t="n"/>
      <c r="O21" s="197" t="n"/>
      <c r="P21" s="197" t="n"/>
      <c r="Q21" s="197" t="n"/>
      <c r="R21" s="197" t="n"/>
      <c r="S21" s="197" t="n"/>
      <c r="T21" s="197" t="n"/>
      <c r="U21" s="197" t="n"/>
      <c r="V21" s="197" t="n"/>
      <c r="W21" s="197" t="n"/>
      <c r="X21" s="197" t="n"/>
    </row>
    <row r="22" ht="12.75" customHeight="1" s="198">
      <c r="A22" s="101" t="inlineStr">
        <is>
          <t>Brazil</t>
        </is>
      </c>
      <c r="B22" s="62">
        <f t="array" ref="B22">INDEX(Countries!$D$2:$D$255, MATCH(A22, Countries!$B$2:$B$255, 0))
</f>
        <v/>
      </c>
      <c r="C22" s="89" t="inlineStr">
        <is>
          <t>Mangrove</t>
        </is>
      </c>
      <c r="D22" s="54">
        <f t="array" ref="D22">if($C22="Mangrove", INDEX('Mangrove restorable land'!$A$5:$M1000,MATCH($A22,'Mangrove restorable land'!$A$5:$A1000,0),MATCH('Mangrove restorable land'!B$4,'Mangrove restorable land'!$A$5:$M$5,0)),if($C22="Seagrass", index('Seagrass extent'!$A$5:$I$257,match($A22,'Seagrass extent'!$A$5:$A1000,0),match('Seagrass extent'!$B$4,'Seagrass extent'!$A$5:$I$5,0))*'Seagrass extent'!$E$4, if($C22="Salt marsh", index('Salt marsh extent'!$A$5:$I$257,match($A22,'Salt marsh extent'!$A$5:$A1000,0),match('Salt marsh extent'!$B$4,'Salt marsh extent'!$A$5:$I$5,0))*'Salt marsh extent'!$E$4 )))</f>
        <v/>
      </c>
      <c r="E22" s="101" t="inlineStr">
        <is>
          <t>Restorable mangrove area from Mapping Ocean Wealth</t>
        </is>
      </c>
      <c r="F22" s="197" t="n"/>
      <c r="G22" s="197" t="n"/>
      <c r="H22" s="197" t="n"/>
      <c r="I22" s="197" t="n"/>
      <c r="J22" s="197" t="n"/>
      <c r="K22" s="197" t="n"/>
      <c r="L22" s="197" t="n"/>
      <c r="M22" s="197" t="n"/>
      <c r="N22" s="197" t="n"/>
      <c r="O22" s="197" t="n"/>
      <c r="P22" s="197" t="n"/>
      <c r="Q22" s="197" t="n"/>
      <c r="R22" s="197" t="n"/>
      <c r="S22" s="197" t="n"/>
      <c r="T22" s="197" t="n"/>
      <c r="U22" s="197" t="n"/>
      <c r="V22" s="197" t="n"/>
      <c r="W22" s="197" t="n"/>
      <c r="X22" s="197" t="n"/>
    </row>
    <row r="23" ht="12.75" customHeight="1" s="198">
      <c r="A23" s="101" t="inlineStr">
        <is>
          <t>British virgin islands</t>
        </is>
      </c>
      <c r="B23" s="62">
        <f t="array" ref="B23">INDEX(Countries!$D$2:$D$255, MATCH(A23, Countries!$B$2:$B$255, 0))
</f>
        <v/>
      </c>
      <c r="C23" s="89" t="inlineStr">
        <is>
          <t>Mangrove</t>
        </is>
      </c>
      <c r="D23" s="54">
        <f t="array" ref="D23">if($C23="Mangrove", INDEX('Mangrove restorable land'!$A$5:$M1000,MATCH($A23,'Mangrove restorable land'!$A$5:$A1000,0),MATCH('Mangrove restorable land'!B$4,'Mangrove restorable land'!$A$5:$M$5,0)),if($C23="Seagrass", index('Seagrass extent'!$A$5:$I$257,match($A23,'Seagrass extent'!$A$5:$A1000,0),match('Seagrass extent'!$B$4,'Seagrass extent'!$A$5:$I$5,0))*'Seagrass extent'!$E$4, if($C23="Salt marsh", index('Salt marsh extent'!$A$5:$I$257,match($A23,'Salt marsh extent'!$A$5:$A1000,0),match('Salt marsh extent'!$B$4,'Salt marsh extent'!$A$5:$I$5,0))*'Salt marsh extent'!$E$4 )))</f>
        <v/>
      </c>
      <c r="E23" s="101" t="inlineStr">
        <is>
          <t>Restorable mangrove area from Mapping Ocean Wealth</t>
        </is>
      </c>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row>
    <row r="24" ht="12.75" customHeight="1" s="198">
      <c r="A24" s="101" t="inlineStr">
        <is>
          <t>Brunei Darussalam</t>
        </is>
      </c>
      <c r="B24" s="62">
        <f t="array" ref="B24">INDEX(Countries!$D$2:$D$255, MATCH(A24, Countries!$B$2:$B$255, 0))
</f>
        <v/>
      </c>
      <c r="C24" s="89" t="inlineStr">
        <is>
          <t>Mangrove</t>
        </is>
      </c>
      <c r="D24" s="54">
        <f t="array" ref="D24">if($C24="Mangrove", INDEX('Mangrove restorable land'!$A$5:$M1000,MATCH($A24,'Mangrove restorable land'!$A$5:$A1000,0),MATCH('Mangrove restorable land'!B$4,'Mangrove restorable land'!$A$5:$M$5,0)),if($C24="Seagrass", index('Seagrass extent'!$A$5:$I$257,match($A24,'Seagrass extent'!$A$5:$A1000,0),match('Seagrass extent'!$B$4,'Seagrass extent'!$A$5:$I$5,0))*'Seagrass extent'!$E$4, if($C24="Salt marsh", index('Salt marsh extent'!$A$5:$I$257,match($A24,'Salt marsh extent'!$A$5:$A1000,0),match('Salt marsh extent'!$B$4,'Salt marsh extent'!$A$5:$I$5,0))*'Salt marsh extent'!$E$4 )))</f>
        <v/>
      </c>
      <c r="E24" s="101" t="inlineStr">
        <is>
          <t>Restorable mangrove area from Mapping Ocean Wealth</t>
        </is>
      </c>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row>
    <row r="25" ht="12.75" customHeight="1" s="198">
      <c r="A25" s="101" t="inlineStr">
        <is>
          <t>Cambodia</t>
        </is>
      </c>
      <c r="B25" s="62">
        <f t="array" ref="B25">INDEX(Countries!$D$2:$D$255, MATCH(A25, Countries!$B$2:$B$255, 0))
</f>
        <v/>
      </c>
      <c r="C25" s="89" t="inlineStr">
        <is>
          <t>Mangrove</t>
        </is>
      </c>
      <c r="D25" s="54">
        <f t="array" ref="D25">if($C25="Mangrove", INDEX('Mangrove restorable land'!$A$5:$M1000,MATCH($A25,'Mangrove restorable land'!$A$5:$A1000,0),MATCH('Mangrove restorable land'!B$4,'Mangrove restorable land'!$A$5:$M$5,0)),if($C25="Seagrass", index('Seagrass extent'!$A$5:$I$257,match($A25,'Seagrass extent'!$A$5:$A1000,0),match('Seagrass extent'!$B$4,'Seagrass extent'!$A$5:$I$5,0))*'Seagrass extent'!$E$4, if($C25="Salt marsh", index('Salt marsh extent'!$A$5:$I$257,match($A25,'Salt marsh extent'!$A$5:$A1000,0),match('Salt marsh extent'!$B$4,'Salt marsh extent'!$A$5:$I$5,0))*'Salt marsh extent'!$E$4 )))</f>
        <v/>
      </c>
      <c r="E25" s="101" t="inlineStr">
        <is>
          <t>Restorable mangrove area from Mapping Ocean Wealth</t>
        </is>
      </c>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row>
    <row r="26" ht="12.75" customHeight="1" s="198">
      <c r="A26" s="101" t="inlineStr">
        <is>
          <t>Cameroon</t>
        </is>
      </c>
      <c r="B26" s="62">
        <f t="array" ref="B26">INDEX(Countries!$D$2:$D$255, MATCH(A26, Countries!$B$2:$B$255, 0))
</f>
        <v/>
      </c>
      <c r="C26" s="89" t="inlineStr">
        <is>
          <t>Mangrove</t>
        </is>
      </c>
      <c r="D26" s="54">
        <f t="array" ref="D26">if($C26="Mangrove", INDEX('Mangrove restorable land'!$A$5:$M1000,MATCH($A26,'Mangrove restorable land'!$A$5:$A1000,0),MATCH('Mangrove restorable land'!B$4,'Mangrove restorable land'!$A$5:$M$5,0)),if($C26="Seagrass", index('Seagrass extent'!$A$5:$I$257,match($A26,'Seagrass extent'!$A$5:$A1000,0),match('Seagrass extent'!$B$4,'Seagrass extent'!$A$5:$I$5,0))*'Seagrass extent'!$E$4, if($C26="Salt marsh", index('Salt marsh extent'!$A$5:$I$257,match($A26,'Salt marsh extent'!$A$5:$A1000,0),match('Salt marsh extent'!$B$4,'Salt marsh extent'!$A$5:$I$5,0))*'Salt marsh extent'!$E$4 )))</f>
        <v/>
      </c>
      <c r="E26" s="101" t="inlineStr">
        <is>
          <t>Restorable mangrove area from Mapping Ocean Wealth</t>
        </is>
      </c>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row>
    <row r="27" ht="12.75" customHeight="1" s="198">
      <c r="A27" s="101" t="inlineStr">
        <is>
          <t>Cayman Islands</t>
        </is>
      </c>
      <c r="B27" s="62">
        <f t="array" ref="B27">INDEX(Countries!$D$2:$D$255, MATCH(A27, Countries!$B$2:$B$255, 0))
</f>
        <v/>
      </c>
      <c r="C27" s="89" t="inlineStr">
        <is>
          <t>Mangrove</t>
        </is>
      </c>
      <c r="D27" s="54">
        <f t="array" ref="D27">if($C27="Mangrove", INDEX('Mangrove restorable land'!$A$5:$M1000,MATCH($A27,'Mangrove restorable land'!$A$5:$A1000,0),MATCH('Mangrove restorable land'!B$4,'Mangrove restorable land'!$A$5:$M$5,0)),if($C27="Seagrass", index('Seagrass extent'!$A$5:$I$257,match($A27,'Seagrass extent'!$A$5:$A1000,0),match('Seagrass extent'!$B$4,'Seagrass extent'!$A$5:$I$5,0))*'Seagrass extent'!$E$4, if($C27="Salt marsh", index('Salt marsh extent'!$A$5:$I$257,match($A27,'Salt marsh extent'!$A$5:$A1000,0),match('Salt marsh extent'!$B$4,'Salt marsh extent'!$A$5:$I$5,0))*'Salt marsh extent'!$E$4 )))</f>
        <v/>
      </c>
      <c r="E27" s="101" t="inlineStr">
        <is>
          <t>Restorable mangrove area from Mapping Ocean Wealth</t>
        </is>
      </c>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row>
    <row r="28" ht="12.75" customHeight="1" s="198">
      <c r="A28" s="101" t="inlineStr">
        <is>
          <t>Comoros</t>
        </is>
      </c>
      <c r="B28" s="62">
        <f t="array" ref="B28">INDEX(Countries!$D$2:$D$255, MATCH(A28, Countries!$B$2:$B$255, 0))
</f>
        <v/>
      </c>
      <c r="C28" s="89" t="inlineStr">
        <is>
          <t>Mangrove</t>
        </is>
      </c>
      <c r="D28" s="54">
        <f t="array" ref="D28">if($C28="Mangrove", INDEX('Mangrove restorable land'!$A$5:$M1000,MATCH($A28,'Mangrove restorable land'!$A$5:$A1000,0),MATCH('Mangrove restorable land'!B$4,'Mangrove restorable land'!$A$5:$M$5,0)),if($C28="Seagrass", index('Seagrass extent'!$A$5:$I$257,match($A28,'Seagrass extent'!$A$5:$A1000,0),match('Seagrass extent'!$B$4,'Seagrass extent'!$A$5:$I$5,0))*'Seagrass extent'!$E$4, if($C28="Salt marsh", index('Salt marsh extent'!$A$5:$I$257,match($A28,'Salt marsh extent'!$A$5:$A1000,0),match('Salt marsh extent'!$B$4,'Salt marsh extent'!$A$5:$I$5,0))*'Salt marsh extent'!$E$4 )))</f>
        <v/>
      </c>
      <c r="E28" s="101" t="inlineStr">
        <is>
          <t>Restorable mangrove area from Mapping Ocean Wealth</t>
        </is>
      </c>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row>
    <row r="29" ht="12.75" customHeight="1" s="198">
      <c r="A29" s="101" t="inlineStr">
        <is>
          <t>Cook Islands</t>
        </is>
      </c>
      <c r="B29" s="62">
        <f t="array" ref="B29">INDEX(Countries!$D$2:$D$255, MATCH(A29, Countries!$B$2:$B$255, 0))
</f>
        <v/>
      </c>
      <c r="C29" s="89" t="inlineStr">
        <is>
          <t>Mangrove</t>
        </is>
      </c>
      <c r="D29" s="54">
        <f t="array" ref="D29">if($C29="Mangrove", INDEX('Mangrove restorable land'!$A$5:$M1000,MATCH($A29,'Mangrove restorable land'!$A$5:$A1000,0),MATCH('Mangrove restorable land'!B$4,'Mangrove restorable land'!$A$5:$M$5,0)),if($C29="Seagrass", index('Seagrass extent'!$A$5:$I$257,match($A29,'Seagrass extent'!$A$5:$A1000,0),match('Seagrass extent'!$B$4,'Seagrass extent'!$A$5:$I$5,0))*'Seagrass extent'!$E$4, if($C29="Salt marsh", index('Salt marsh extent'!$A$5:$I$257,match($A29,'Salt marsh extent'!$A$5:$A1000,0),match('Salt marsh extent'!$B$4,'Salt marsh extent'!$A$5:$I$5,0))*'Salt marsh extent'!$E$4 )))</f>
        <v/>
      </c>
      <c r="E29" s="101" t="inlineStr">
        <is>
          <t>Restorable mangrove area from Mapping Ocean Wealth</t>
        </is>
      </c>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row>
    <row r="30" ht="12.75" customHeight="1" s="198">
      <c r="A30" s="101" t="inlineStr">
        <is>
          <t>Costa Rica</t>
        </is>
      </c>
      <c r="B30" s="62">
        <f t="array" ref="B30">INDEX(Countries!$D$2:$D$255, MATCH(A30, Countries!$B$2:$B$255, 0))
</f>
        <v/>
      </c>
      <c r="C30" s="89" t="inlineStr">
        <is>
          <t>Mangrove</t>
        </is>
      </c>
      <c r="D30" s="54">
        <f t="array" ref="D30">if($C30="Mangrove", INDEX('Mangrove restorable land'!$A$5:$M1000,MATCH($A30,'Mangrove restorable land'!$A$5:$A1000,0),MATCH('Mangrove restorable land'!B$4,'Mangrove restorable land'!$A$5:$M$5,0)),if($C30="Seagrass", index('Seagrass extent'!$A$5:$I$257,match($A30,'Seagrass extent'!$A$5:$A1000,0),match('Seagrass extent'!$B$4,'Seagrass extent'!$A$5:$I$5,0))*'Seagrass extent'!$E$4, if($C30="Salt marsh", index('Salt marsh extent'!$A$5:$I$257,match($A30,'Salt marsh extent'!$A$5:$A1000,0),match('Salt marsh extent'!$B$4,'Salt marsh extent'!$A$5:$I$5,0))*'Salt marsh extent'!$E$4 )))</f>
        <v/>
      </c>
      <c r="E30" s="101" t="inlineStr">
        <is>
          <t>Restorable mangrove area from Mapping Ocean Wealth</t>
        </is>
      </c>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row>
    <row r="31" ht="12.75" customHeight="1" s="198">
      <c r="A31" s="101" t="inlineStr">
        <is>
          <t>Côte d'Ivoire</t>
        </is>
      </c>
      <c r="B31" s="62">
        <f t="array" ref="B31">INDEX(Countries!$D$2:$D$255, MATCH(A31, Countries!$B$2:$B$255, 0))
</f>
        <v/>
      </c>
      <c r="C31" s="89" t="inlineStr">
        <is>
          <t>Mangrove</t>
        </is>
      </c>
      <c r="D31" s="54">
        <f t="array" ref="D31">if($C31="Mangrove", INDEX('Mangrove restorable land'!$A$5:$M1000,MATCH($A31,'Mangrove restorable land'!$A$5:$A1000,0),MATCH('Mangrove restorable land'!B$4,'Mangrove restorable land'!$A$5:$M$5,0)),if($C31="Seagrass", index('Seagrass extent'!$A$5:$I$257,match($A31,'Seagrass extent'!$A$5:$A1000,0),match('Seagrass extent'!$B$4,'Seagrass extent'!$A$5:$I$5,0))*'Seagrass extent'!$E$4, if($C31="Salt marsh", index('Salt marsh extent'!$A$5:$I$257,match($A31,'Salt marsh extent'!$A$5:$A1000,0),match('Salt marsh extent'!$B$4,'Salt marsh extent'!$A$5:$I$5,0))*'Salt marsh extent'!$E$4 )))</f>
        <v/>
      </c>
      <c r="E31" s="101" t="inlineStr">
        <is>
          <t>Restorable mangrove area from Mapping Ocean Wealth</t>
        </is>
      </c>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row>
    <row r="32" ht="12.75" customHeight="1" s="198">
      <c r="A32" s="101" t="inlineStr">
        <is>
          <t>Cuba</t>
        </is>
      </c>
      <c r="B32" s="62">
        <f t="array" ref="B32">INDEX(Countries!$D$2:$D$255, MATCH(A32, Countries!$B$2:$B$255, 0))
</f>
        <v/>
      </c>
      <c r="C32" s="89" t="inlineStr">
        <is>
          <t>Mangrove</t>
        </is>
      </c>
      <c r="D32" s="54">
        <f t="array" ref="D32">if($C32="Mangrove", INDEX('Mangrove restorable land'!$A$5:$M1000,MATCH($A32,'Mangrove restorable land'!$A$5:$A1000,0),MATCH('Mangrove restorable land'!B$4,'Mangrove restorable land'!$A$5:$M$5,0)),if($C32="Seagrass", index('Seagrass extent'!$A$5:$I$257,match($A32,'Seagrass extent'!$A$5:$A1000,0),match('Seagrass extent'!$B$4,'Seagrass extent'!$A$5:$I$5,0))*'Seagrass extent'!$E$4, if($C32="Salt marsh", index('Salt marsh extent'!$A$5:$I$257,match($A32,'Salt marsh extent'!$A$5:$A1000,0),match('Salt marsh extent'!$B$4,'Salt marsh extent'!$A$5:$I$5,0))*'Salt marsh extent'!$E$4 )))</f>
        <v/>
      </c>
      <c r="E32" s="101" t="inlineStr">
        <is>
          <t>Restorable mangrove area from Mapping Ocean Wealth</t>
        </is>
      </c>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row>
    <row r="33" ht="12.75" customHeight="1" s="198">
      <c r="A33" s="101" t="inlineStr">
        <is>
          <t>Curaçao</t>
        </is>
      </c>
      <c r="B33" s="62">
        <f t="array" ref="B33">INDEX(Countries!$D$2:$D$255, MATCH(A33, Countries!$B$2:$B$255, 0))
</f>
        <v/>
      </c>
      <c r="C33" s="89" t="inlineStr">
        <is>
          <t>Mangrove</t>
        </is>
      </c>
      <c r="D33" s="54">
        <f t="array" ref="D33">if($C33="Mangrove", INDEX('Mangrove restorable land'!$A$5:$M1000,MATCH($A33,'Mangrove restorable land'!$A$5:$A1000,0),MATCH('Mangrove restorable land'!B$4,'Mangrove restorable land'!$A$5:$M$5,0)),if($C33="Seagrass", index('Seagrass extent'!$A$5:$I$257,match($A33,'Seagrass extent'!$A$5:$A1000,0),match('Seagrass extent'!$B$4,'Seagrass extent'!$A$5:$I$5,0))*'Seagrass extent'!$E$4, if($C33="Salt marsh", index('Salt marsh extent'!$A$5:$I$257,match($A33,'Salt marsh extent'!$A$5:$A1000,0),match('Salt marsh extent'!$B$4,'Salt marsh extent'!$A$5:$I$5,0))*'Salt marsh extent'!$E$4 )))</f>
        <v/>
      </c>
      <c r="E33" s="101" t="inlineStr">
        <is>
          <t>Restorable mangrove area from Mapping Ocean Wealth</t>
        </is>
      </c>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row>
    <row r="34" ht="12.75" customHeight="1" s="198">
      <c r="A34" s="101" t="inlineStr">
        <is>
          <t>Democratic republic of the congo</t>
        </is>
      </c>
      <c r="B34" s="62">
        <f t="array" ref="B34">INDEX(Countries!$D$2:$D$255, MATCH(A34, Countries!$B$2:$B$255, 0))
</f>
        <v/>
      </c>
      <c r="C34" s="89" t="inlineStr">
        <is>
          <t>Mangrove</t>
        </is>
      </c>
      <c r="D34" s="54">
        <f t="array" ref="D34">if($C34="Mangrove", INDEX('Mangrove restorable land'!$A$5:$M1000,MATCH($A34,'Mangrove restorable land'!$A$5:$A1000,0),MATCH('Mangrove restorable land'!B$4,'Mangrove restorable land'!$A$5:$M$5,0)),if($C34="Seagrass", index('Seagrass extent'!$A$5:$I$257,match($A34,'Seagrass extent'!$A$5:$A1000,0),match('Seagrass extent'!$B$4,'Seagrass extent'!$A$5:$I$5,0))*'Seagrass extent'!$E$4, if($C34="Salt marsh", index('Salt marsh extent'!$A$5:$I$257,match($A34,'Salt marsh extent'!$A$5:$A1000,0),match('Salt marsh extent'!$B$4,'Salt marsh extent'!$A$5:$I$5,0))*'Salt marsh extent'!$E$4 )))</f>
        <v/>
      </c>
      <c r="E34" s="101" t="inlineStr">
        <is>
          <t>Restorable mangrove area from Mapping Ocean Wealth</t>
        </is>
      </c>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row>
    <row r="35" ht="12.75" customHeight="1" s="198">
      <c r="A35" s="101" t="inlineStr">
        <is>
          <t>Djibouti</t>
        </is>
      </c>
      <c r="B35" s="62">
        <f t="array" ref="B35">INDEX(Countries!$D$2:$D$255, MATCH(A35, Countries!$B$2:$B$255, 0))
</f>
        <v/>
      </c>
      <c r="C35" s="89" t="inlineStr">
        <is>
          <t>Mangrove</t>
        </is>
      </c>
      <c r="D35" s="54">
        <f t="array" ref="D35">if($C35="Mangrove", INDEX('Mangrove restorable land'!$A$5:$M1000,MATCH($A35,'Mangrove restorable land'!$A$5:$A1000,0),MATCH('Mangrove restorable land'!B$4,'Mangrove restorable land'!$A$5:$M$5,0)),if($C35="Seagrass", index('Seagrass extent'!$A$5:$I$257,match($A35,'Seagrass extent'!$A$5:$A1000,0),match('Seagrass extent'!$B$4,'Seagrass extent'!$A$5:$I$5,0))*'Seagrass extent'!$E$4, if($C35="Salt marsh", index('Salt marsh extent'!$A$5:$I$257,match($A35,'Salt marsh extent'!$A$5:$A1000,0),match('Salt marsh extent'!$B$4,'Salt marsh extent'!$A$5:$I$5,0))*'Salt marsh extent'!$E$4 )))</f>
        <v/>
      </c>
      <c r="E35" s="101" t="inlineStr">
        <is>
          <t>Restorable mangrove area from Mapping Ocean Wealth</t>
        </is>
      </c>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row>
    <row r="36" ht="12.75" customHeight="1" s="198">
      <c r="A36" s="101" t="inlineStr">
        <is>
          <t>Dominica</t>
        </is>
      </c>
      <c r="B36" s="62">
        <f t="array" ref="B36">INDEX(Countries!$D$2:$D$255, MATCH(A36, Countries!$B$2:$B$255, 0))
</f>
        <v/>
      </c>
      <c r="C36" s="89" t="inlineStr">
        <is>
          <t>Mangrove</t>
        </is>
      </c>
      <c r="D36" s="54">
        <f t="array" ref="D36">if($C36="Mangrove", INDEX('Mangrove restorable land'!$A$5:$M1000,MATCH($A36,'Mangrove restorable land'!$A$5:$A1000,0),MATCH('Mangrove restorable land'!B$4,'Mangrove restorable land'!$A$5:$M$5,0)),if($C36="Seagrass", index('Seagrass extent'!$A$5:$I$257,match($A36,'Seagrass extent'!$A$5:$A1000,0),match('Seagrass extent'!$B$4,'Seagrass extent'!$A$5:$I$5,0))*'Seagrass extent'!$E$4, if($C36="Salt marsh", index('Salt marsh extent'!$A$5:$I$257,match($A36,'Salt marsh extent'!$A$5:$A1000,0),match('Salt marsh extent'!$B$4,'Salt marsh extent'!$A$5:$I$5,0))*'Salt marsh extent'!$E$4 )))</f>
        <v/>
      </c>
      <c r="E36" s="101" t="inlineStr">
        <is>
          <t>Restorable mangrove area from Mapping Ocean Wealth</t>
        </is>
      </c>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row>
    <row r="37" ht="12.75" customHeight="1" s="198">
      <c r="A37" s="101" t="inlineStr">
        <is>
          <t>Dominican Republic</t>
        </is>
      </c>
      <c r="B37" s="62">
        <f t="array" ref="B37">INDEX(Countries!$D$2:$D$255, MATCH(A37, Countries!$B$2:$B$255, 0))
</f>
        <v/>
      </c>
      <c r="C37" s="89" t="inlineStr">
        <is>
          <t>Mangrove</t>
        </is>
      </c>
      <c r="D37" s="54">
        <f t="array" ref="D37">if($C37="Mangrove", INDEX('Mangrove restorable land'!$A$5:$M1000,MATCH($A37,'Mangrove restorable land'!$A$5:$A1000,0),MATCH('Mangrove restorable land'!B$4,'Mangrove restorable land'!$A$5:$M$5,0)),if($C37="Seagrass", index('Seagrass extent'!$A$5:$I$257,match($A37,'Seagrass extent'!$A$5:$A1000,0),match('Seagrass extent'!$B$4,'Seagrass extent'!$A$5:$I$5,0))*'Seagrass extent'!$E$4, if($C37="Salt marsh", index('Salt marsh extent'!$A$5:$I$257,match($A37,'Salt marsh extent'!$A$5:$A1000,0),match('Salt marsh extent'!$B$4,'Salt marsh extent'!$A$5:$I$5,0))*'Salt marsh extent'!$E$4 )))</f>
        <v/>
      </c>
      <c r="E37" s="101" t="inlineStr">
        <is>
          <t>Restorable mangrove area from Mapping Ocean Wealth</t>
        </is>
      </c>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row>
    <row r="38" ht="12.75" customHeight="1" s="198">
      <c r="A38" s="101" t="inlineStr">
        <is>
          <t>Ecuador</t>
        </is>
      </c>
      <c r="B38" s="62">
        <f t="array" ref="B38">INDEX(Countries!$D$2:$D$255, MATCH(A38, Countries!$B$2:$B$255, 0))
</f>
        <v/>
      </c>
      <c r="C38" s="89" t="inlineStr">
        <is>
          <t>Mangrove</t>
        </is>
      </c>
      <c r="D38" s="54">
        <f t="array" ref="D38">if($C38="Mangrove", INDEX('Mangrove restorable land'!$A$5:$M1000,MATCH($A38,'Mangrove restorable land'!$A$5:$A1000,0),MATCH('Mangrove restorable land'!B$4,'Mangrove restorable land'!$A$5:$M$5,0)),if($C38="Seagrass", index('Seagrass extent'!$A$5:$I$257,match($A38,'Seagrass extent'!$A$5:$A1000,0),match('Seagrass extent'!$B$4,'Seagrass extent'!$A$5:$I$5,0))*'Seagrass extent'!$E$4, if($C38="Salt marsh", index('Salt marsh extent'!$A$5:$I$257,match($A38,'Salt marsh extent'!$A$5:$A1000,0),match('Salt marsh extent'!$B$4,'Salt marsh extent'!$A$5:$I$5,0))*'Salt marsh extent'!$E$4 )))</f>
        <v/>
      </c>
      <c r="E38" s="101" t="inlineStr">
        <is>
          <t>Restorable mangrove area from Mapping Ocean Wealth</t>
        </is>
      </c>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row>
    <row r="39" ht="12.75" customHeight="1" s="198">
      <c r="A39" s="101" t="inlineStr">
        <is>
          <t>Egypt</t>
        </is>
      </c>
      <c r="B39" s="62">
        <f t="array" ref="B39">INDEX(Countries!$D$2:$D$255, MATCH(A39, Countries!$B$2:$B$255, 0))
</f>
        <v/>
      </c>
      <c r="C39" s="89" t="inlineStr">
        <is>
          <t>Mangrove</t>
        </is>
      </c>
      <c r="D39" s="54">
        <f t="array" ref="D39">if($C39="Mangrove", INDEX('Mangrove restorable land'!$A$5:$M1000,MATCH($A39,'Mangrove restorable land'!$A$5:$A1000,0),MATCH('Mangrove restorable land'!B$4,'Mangrove restorable land'!$A$5:$M$5,0)),if($C39="Seagrass", index('Seagrass extent'!$A$5:$I$257,match($A39,'Seagrass extent'!$A$5:$A1000,0),match('Seagrass extent'!$B$4,'Seagrass extent'!$A$5:$I$5,0))*'Seagrass extent'!$E$4, if($C39="Salt marsh", index('Salt marsh extent'!$A$5:$I$257,match($A39,'Salt marsh extent'!$A$5:$A1000,0),match('Salt marsh extent'!$B$4,'Salt marsh extent'!$A$5:$I$5,0))*'Salt marsh extent'!$E$4 )))</f>
        <v/>
      </c>
      <c r="E39" s="101" t="inlineStr">
        <is>
          <t>Restorable mangrove area from Mapping Ocean Wealth</t>
        </is>
      </c>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row>
    <row r="40" ht="12.75" customHeight="1" s="198">
      <c r="A40" s="101" t="inlineStr">
        <is>
          <t>El Salvador</t>
        </is>
      </c>
      <c r="B40" s="62">
        <f t="array" ref="B40">INDEX(Countries!$D$2:$D$255, MATCH(A40, Countries!$B$2:$B$255, 0))
</f>
        <v/>
      </c>
      <c r="C40" s="89" t="inlineStr">
        <is>
          <t>Mangrove</t>
        </is>
      </c>
      <c r="D40" s="54">
        <f t="array" ref="D40">if($C40="Mangrove", INDEX('Mangrove restorable land'!$A$5:$M1000,MATCH($A40,'Mangrove restorable land'!$A$5:$A1000,0),MATCH('Mangrove restorable land'!B$4,'Mangrove restorable land'!$A$5:$M$5,0)),if($C40="Seagrass", index('Seagrass extent'!$A$5:$I$257,match($A40,'Seagrass extent'!$A$5:$A1000,0),match('Seagrass extent'!$B$4,'Seagrass extent'!$A$5:$I$5,0))*'Seagrass extent'!$E$4, if($C40="Salt marsh", index('Salt marsh extent'!$A$5:$I$257,match($A40,'Salt marsh extent'!$A$5:$A1000,0),match('Salt marsh extent'!$B$4,'Salt marsh extent'!$A$5:$I$5,0))*'Salt marsh extent'!$E$4 )))</f>
        <v/>
      </c>
      <c r="E40" s="101" t="inlineStr">
        <is>
          <t>Restorable mangrove area from Mapping Ocean Wealth</t>
        </is>
      </c>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row>
    <row r="41" ht="12.75" customHeight="1" s="198">
      <c r="A41" s="101" t="inlineStr">
        <is>
          <t>Equatorial Guinea</t>
        </is>
      </c>
      <c r="B41" s="62">
        <f t="array" ref="B41">INDEX(Countries!$D$2:$D$255, MATCH(A41, Countries!$B$2:$B$255, 0))
</f>
        <v/>
      </c>
      <c r="C41" s="89" t="inlineStr">
        <is>
          <t>Mangrove</t>
        </is>
      </c>
      <c r="D41" s="54">
        <f t="array" ref="D41">if($C41="Mangrove", INDEX('Mangrove restorable land'!$A$5:$M1000,MATCH($A41,'Mangrove restorable land'!$A$5:$A1000,0),MATCH('Mangrove restorable land'!B$4,'Mangrove restorable land'!$A$5:$M$5,0)),if($C41="Seagrass", index('Seagrass extent'!$A$5:$I$257,match($A41,'Seagrass extent'!$A$5:$A1000,0),match('Seagrass extent'!$B$4,'Seagrass extent'!$A$5:$I$5,0))*'Seagrass extent'!$E$4, if($C41="Salt marsh", index('Salt marsh extent'!$A$5:$I$257,match($A41,'Salt marsh extent'!$A$5:$A1000,0),match('Salt marsh extent'!$B$4,'Salt marsh extent'!$A$5:$I$5,0))*'Salt marsh extent'!$E$4 )))</f>
        <v/>
      </c>
      <c r="E41" s="101" t="inlineStr">
        <is>
          <t>Restorable mangrove area from Mapping Ocean Wealth</t>
        </is>
      </c>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row>
    <row r="42" ht="12.75" customHeight="1" s="198">
      <c r="A42" s="101" t="inlineStr">
        <is>
          <t>Eritrea</t>
        </is>
      </c>
      <c r="B42" s="62">
        <f t="array" ref="B42">INDEX(Countries!$D$2:$D$255, MATCH(A42, Countries!$B$2:$B$255, 0))
</f>
        <v/>
      </c>
      <c r="C42" s="89" t="inlineStr">
        <is>
          <t>Mangrove</t>
        </is>
      </c>
      <c r="D42" s="54">
        <f t="array" ref="D42">if($C42="Mangrove", INDEX('Mangrove restorable land'!$A$5:$M1000,MATCH($A42,'Mangrove restorable land'!$A$5:$A1000,0),MATCH('Mangrove restorable land'!B$4,'Mangrove restorable land'!$A$5:$M$5,0)),if($C42="Seagrass", index('Seagrass extent'!$A$5:$I$257,match($A42,'Seagrass extent'!$A$5:$A1000,0),match('Seagrass extent'!$B$4,'Seagrass extent'!$A$5:$I$5,0))*'Seagrass extent'!$E$4, if($C42="Salt marsh", index('Salt marsh extent'!$A$5:$I$257,match($A42,'Salt marsh extent'!$A$5:$A1000,0),match('Salt marsh extent'!$B$4,'Salt marsh extent'!$A$5:$I$5,0))*'Salt marsh extent'!$E$4 )))</f>
        <v/>
      </c>
      <c r="E42" s="101" t="inlineStr">
        <is>
          <t>Restorable mangrove area from Mapping Ocean Wealth</t>
        </is>
      </c>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row>
    <row r="43" ht="12.75" customHeight="1" s="198">
      <c r="A43" s="101" t="inlineStr">
        <is>
          <t>Fiji</t>
        </is>
      </c>
      <c r="B43" s="62">
        <f t="array" ref="B43">INDEX(Countries!$D$2:$D$255, MATCH(A43, Countries!$B$2:$B$255, 0))
</f>
        <v/>
      </c>
      <c r="C43" s="89" t="inlineStr">
        <is>
          <t>Mangrove</t>
        </is>
      </c>
      <c r="D43" s="54">
        <f t="array" ref="D43">if($C43="Mangrove", INDEX('Mangrove restorable land'!$A$5:$M1000,MATCH($A43,'Mangrove restorable land'!$A$5:$A1000,0),MATCH('Mangrove restorable land'!B$4,'Mangrove restorable land'!$A$5:$M$5,0)),if($C43="Seagrass", index('Seagrass extent'!$A$5:$I$257,match($A43,'Seagrass extent'!$A$5:$A1000,0),match('Seagrass extent'!$B$4,'Seagrass extent'!$A$5:$I$5,0))*'Seagrass extent'!$E$4, if($C43="Salt marsh", index('Salt marsh extent'!$A$5:$I$257,match($A43,'Salt marsh extent'!$A$5:$A1000,0),match('Salt marsh extent'!$B$4,'Salt marsh extent'!$A$5:$I$5,0))*'Salt marsh extent'!$E$4 )))</f>
        <v/>
      </c>
      <c r="E43" s="101" t="inlineStr">
        <is>
          <t>Restorable mangrove area from Mapping Ocean Wealth</t>
        </is>
      </c>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row>
    <row r="44" ht="12.75" customHeight="1" s="198">
      <c r="A44" s="101" t="inlineStr">
        <is>
          <t>French Guiana</t>
        </is>
      </c>
      <c r="B44" s="62">
        <f t="array" ref="B44">INDEX(Countries!$D$2:$D$255, MATCH(A44, Countries!$B$2:$B$255, 0))
</f>
        <v/>
      </c>
      <c r="C44" s="89" t="inlineStr">
        <is>
          <t>Mangrove</t>
        </is>
      </c>
      <c r="D44" s="54">
        <f t="array" ref="D44">if($C44="Mangrove", INDEX('Mangrove restorable land'!$A$5:$M1000,MATCH($A44,'Mangrove restorable land'!$A$5:$A1000,0),MATCH('Mangrove restorable land'!B$4,'Mangrove restorable land'!$A$5:$M$5,0)),if($C44="Seagrass", index('Seagrass extent'!$A$5:$I$257,match($A44,'Seagrass extent'!$A$5:$A1000,0),match('Seagrass extent'!$B$4,'Seagrass extent'!$A$5:$I$5,0))*'Seagrass extent'!$E$4, if($C44="Salt marsh", index('Salt marsh extent'!$A$5:$I$257,match($A44,'Salt marsh extent'!$A$5:$A1000,0),match('Salt marsh extent'!$B$4,'Salt marsh extent'!$A$5:$I$5,0))*'Salt marsh extent'!$E$4 )))</f>
        <v/>
      </c>
      <c r="E44" s="101" t="inlineStr">
        <is>
          <t>Restorable mangrove area from Mapping Ocean Wealth</t>
        </is>
      </c>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row>
    <row r="45" ht="12.75" customHeight="1" s="198">
      <c r="A45" s="101" t="inlineStr">
        <is>
          <t>French Polynesia</t>
        </is>
      </c>
      <c r="B45" s="62">
        <f t="array" ref="B45">INDEX(Countries!$D$2:$D$255, MATCH(A45, Countries!$B$2:$B$255, 0))
</f>
        <v/>
      </c>
      <c r="C45" s="89" t="inlineStr">
        <is>
          <t>Mangrove</t>
        </is>
      </c>
      <c r="D45" s="54">
        <f t="array" ref="D45">if($C45="Mangrove", INDEX('Mangrove restorable land'!$A$5:$M1000,MATCH($A45,'Mangrove restorable land'!$A$5:$A1000,0),MATCH('Mangrove restorable land'!B$4,'Mangrove restorable land'!$A$5:$M$5,0)),if($C45="Seagrass", index('Seagrass extent'!$A$5:$I$257,match($A45,'Seagrass extent'!$A$5:$A1000,0),match('Seagrass extent'!$B$4,'Seagrass extent'!$A$5:$I$5,0))*'Seagrass extent'!$E$4, if($C45="Salt marsh", index('Salt marsh extent'!$A$5:$I$257,match($A45,'Salt marsh extent'!$A$5:$A1000,0),match('Salt marsh extent'!$B$4,'Salt marsh extent'!$A$5:$I$5,0))*'Salt marsh extent'!$E$4 )))</f>
        <v/>
      </c>
      <c r="E45" s="101" t="inlineStr">
        <is>
          <t>Restorable mangrove area from Mapping Ocean Wealth</t>
        </is>
      </c>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row>
    <row r="46" ht="12.75" customHeight="1" s="198">
      <c r="A46" s="101" t="inlineStr">
        <is>
          <t>French Southern Territories</t>
        </is>
      </c>
      <c r="B46" s="62">
        <f t="array" ref="B46">INDEX(Countries!$D$2:$D$255, MATCH(A46, Countries!$B$2:$B$255, 0))
</f>
        <v/>
      </c>
      <c r="C46" s="89" t="inlineStr">
        <is>
          <t>Mangrove</t>
        </is>
      </c>
      <c r="D46" s="54">
        <f t="array" ref="D46">if($C46="Mangrove", INDEX('Mangrove restorable land'!$A$5:$M1000,MATCH($A46,'Mangrove restorable land'!$A$5:$A1000,0),MATCH('Mangrove restorable land'!B$4,'Mangrove restorable land'!$A$5:$M$5,0)),if($C46="Seagrass", index('Seagrass extent'!$A$5:$I$257,match($A46,'Seagrass extent'!$A$5:$A1000,0),match('Seagrass extent'!$B$4,'Seagrass extent'!$A$5:$I$5,0))*'Seagrass extent'!$E$4, if($C46="Salt marsh", index('Salt marsh extent'!$A$5:$I$257,match($A46,'Salt marsh extent'!$A$5:$A1000,0),match('Salt marsh extent'!$B$4,'Salt marsh extent'!$A$5:$I$5,0))*'Salt marsh extent'!$E$4 )))</f>
        <v/>
      </c>
      <c r="E46" s="101" t="inlineStr">
        <is>
          <t>Restorable mangrove area from Mapping Ocean Wealth</t>
        </is>
      </c>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row>
    <row r="47" ht="12.75" customHeight="1" s="198">
      <c r="A47" s="101" t="inlineStr">
        <is>
          <t>Gabon</t>
        </is>
      </c>
      <c r="B47" s="62">
        <f t="array" ref="B47">INDEX(Countries!$D$2:$D$255, MATCH(A47, Countries!$B$2:$B$255, 0))
</f>
        <v/>
      </c>
      <c r="C47" s="89" t="inlineStr">
        <is>
          <t>Mangrove</t>
        </is>
      </c>
      <c r="D47" s="54">
        <f t="array" ref="D47">if($C47="Mangrove", INDEX('Mangrove restorable land'!$A$5:$M1000,MATCH($A47,'Mangrove restorable land'!$A$5:$A1000,0),MATCH('Mangrove restorable land'!B$4,'Mangrove restorable land'!$A$5:$M$5,0)),if($C47="Seagrass", index('Seagrass extent'!$A$5:$I$257,match($A47,'Seagrass extent'!$A$5:$A1000,0),match('Seagrass extent'!$B$4,'Seagrass extent'!$A$5:$I$5,0))*'Seagrass extent'!$E$4, if($C47="Salt marsh", index('Salt marsh extent'!$A$5:$I$257,match($A47,'Salt marsh extent'!$A$5:$A1000,0),match('Salt marsh extent'!$B$4,'Salt marsh extent'!$A$5:$I$5,0))*'Salt marsh extent'!$E$4 )))</f>
        <v/>
      </c>
      <c r="E47" s="101" t="inlineStr">
        <is>
          <t>Restorable mangrove area from Mapping Ocean Wealth</t>
        </is>
      </c>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row>
    <row r="48" ht="12.75" customHeight="1" s="198">
      <c r="A48" s="101" t="inlineStr">
        <is>
          <t>Gambia</t>
        </is>
      </c>
      <c r="B48" s="62">
        <f t="array" ref="B48">INDEX(Countries!$D$2:$D$255, MATCH(A48, Countries!$B$2:$B$255, 0))
</f>
        <v/>
      </c>
      <c r="C48" s="89" t="inlineStr">
        <is>
          <t>Mangrove</t>
        </is>
      </c>
      <c r="D48" s="54">
        <f t="array" ref="D48">if($C48="Mangrove", INDEX('Mangrove restorable land'!$A$5:$M1000,MATCH($A48,'Mangrove restorable land'!$A$5:$A1000,0),MATCH('Mangrove restorable land'!B$4,'Mangrove restorable land'!$A$5:$M$5,0)),if($C48="Seagrass", index('Seagrass extent'!$A$5:$I$257,match($A48,'Seagrass extent'!$A$5:$A1000,0),match('Seagrass extent'!$B$4,'Seagrass extent'!$A$5:$I$5,0))*'Seagrass extent'!$E$4, if($C48="Salt marsh", index('Salt marsh extent'!$A$5:$I$257,match($A48,'Salt marsh extent'!$A$5:$A1000,0),match('Salt marsh extent'!$B$4,'Salt marsh extent'!$A$5:$I$5,0))*'Salt marsh extent'!$E$4 )))</f>
        <v/>
      </c>
      <c r="E48" s="101" t="inlineStr">
        <is>
          <t>Restorable mangrove area from Mapping Ocean Wealth</t>
        </is>
      </c>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row>
    <row r="49" ht="12.75" customHeight="1" s="198">
      <c r="A49" s="101" t="inlineStr">
        <is>
          <t>Ghana</t>
        </is>
      </c>
      <c r="B49" s="62">
        <f t="array" ref="B49">INDEX(Countries!$D$2:$D$255, MATCH(A49, Countries!$B$2:$B$255, 0))
</f>
        <v/>
      </c>
      <c r="C49" s="89" t="inlineStr">
        <is>
          <t>Mangrove</t>
        </is>
      </c>
      <c r="D49" s="54">
        <f t="array" ref="D49">if($C49="Mangrove", INDEX('Mangrove restorable land'!$A$5:$M1000,MATCH($A49,'Mangrove restorable land'!$A$5:$A1000,0),MATCH('Mangrove restorable land'!B$4,'Mangrove restorable land'!$A$5:$M$5,0)),if($C49="Seagrass", index('Seagrass extent'!$A$5:$I$257,match($A49,'Seagrass extent'!$A$5:$A1000,0),match('Seagrass extent'!$B$4,'Seagrass extent'!$A$5:$I$5,0))*'Seagrass extent'!$E$4, if($C49="Salt marsh", index('Salt marsh extent'!$A$5:$I$257,match($A49,'Salt marsh extent'!$A$5:$A1000,0),match('Salt marsh extent'!$B$4,'Salt marsh extent'!$A$5:$I$5,0))*'Salt marsh extent'!$E$4 )))</f>
        <v/>
      </c>
      <c r="E49" s="101" t="inlineStr">
        <is>
          <t>Restorable mangrove area from Mapping Ocean Wealth</t>
        </is>
      </c>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row>
    <row r="50" ht="12.75" customHeight="1" s="198">
      <c r="A50" s="101" t="inlineStr">
        <is>
          <t>Grenada</t>
        </is>
      </c>
      <c r="B50" s="62">
        <f t="array" ref="B50">INDEX(Countries!$D$2:$D$255, MATCH(A50, Countries!$B$2:$B$255, 0))
</f>
        <v/>
      </c>
      <c r="C50" s="89" t="inlineStr">
        <is>
          <t>Mangrove</t>
        </is>
      </c>
      <c r="D50" s="54">
        <f t="array" ref="D50">if($C50="Mangrove", INDEX('Mangrove restorable land'!$A$5:$M1000,MATCH($A50,'Mangrove restorable land'!$A$5:$A1000,0),MATCH('Mangrove restorable land'!B$4,'Mangrove restorable land'!$A$5:$M$5,0)),if($C50="Seagrass", index('Seagrass extent'!$A$5:$I$257,match($A50,'Seagrass extent'!$A$5:$A1000,0),match('Seagrass extent'!$B$4,'Seagrass extent'!$A$5:$I$5,0))*'Seagrass extent'!$E$4, if($C50="Salt marsh", index('Salt marsh extent'!$A$5:$I$257,match($A50,'Salt marsh extent'!$A$5:$A1000,0),match('Salt marsh extent'!$B$4,'Salt marsh extent'!$A$5:$I$5,0))*'Salt marsh extent'!$E$4 )))</f>
        <v/>
      </c>
      <c r="E50" s="101" t="inlineStr">
        <is>
          <t>Restorable mangrove area from Mapping Ocean Wealth</t>
        </is>
      </c>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row>
    <row r="51" ht="12.75" customHeight="1" s="198">
      <c r="A51" s="101" t="inlineStr">
        <is>
          <t>Guadeloupe</t>
        </is>
      </c>
      <c r="B51" s="62">
        <f t="array" ref="B51">INDEX(Countries!$D$2:$D$255, MATCH(A51, Countries!$B$2:$B$255, 0))
</f>
        <v/>
      </c>
      <c r="C51" s="89" t="inlineStr">
        <is>
          <t>Mangrove</t>
        </is>
      </c>
      <c r="D51" s="54">
        <f t="array" ref="D51">if($C51="Mangrove", INDEX('Mangrove restorable land'!$A$5:$M1000,MATCH($A51,'Mangrove restorable land'!$A$5:$A1000,0),MATCH('Mangrove restorable land'!B$4,'Mangrove restorable land'!$A$5:$M$5,0)),if($C51="Seagrass", index('Seagrass extent'!$A$5:$I$257,match($A51,'Seagrass extent'!$A$5:$A1000,0),match('Seagrass extent'!$B$4,'Seagrass extent'!$A$5:$I$5,0))*'Seagrass extent'!$E$4, if($C51="Salt marsh", index('Salt marsh extent'!$A$5:$I$257,match($A51,'Salt marsh extent'!$A$5:$A1000,0),match('Salt marsh extent'!$B$4,'Salt marsh extent'!$A$5:$I$5,0))*'Salt marsh extent'!$E$4 )))</f>
        <v/>
      </c>
      <c r="E51" s="101" t="inlineStr">
        <is>
          <t>Restorable mangrove area from Mapping Ocean Wealth</t>
        </is>
      </c>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row>
    <row r="52" ht="12.75" customHeight="1" s="198">
      <c r="A52" s="101" t="inlineStr">
        <is>
          <t>Guam</t>
        </is>
      </c>
      <c r="B52" s="62">
        <f t="array" ref="B52">INDEX(Countries!$D$2:$D$255, MATCH(A52, Countries!$B$2:$B$255, 0))
</f>
        <v/>
      </c>
      <c r="C52" s="89" t="inlineStr">
        <is>
          <t>Mangrove</t>
        </is>
      </c>
      <c r="D52" s="54">
        <f t="array" ref="D52">if($C52="Mangrove", INDEX('Mangrove restorable land'!$A$5:$M1000,MATCH($A52,'Mangrove restorable land'!$A$5:$A1000,0),MATCH('Mangrove restorable land'!B$4,'Mangrove restorable land'!$A$5:$M$5,0)),if($C52="Seagrass", index('Seagrass extent'!$A$5:$I$257,match($A52,'Seagrass extent'!$A$5:$A1000,0),match('Seagrass extent'!$B$4,'Seagrass extent'!$A$5:$I$5,0))*'Seagrass extent'!$E$4, if($C52="Salt marsh", index('Salt marsh extent'!$A$5:$I$257,match($A52,'Salt marsh extent'!$A$5:$A1000,0),match('Salt marsh extent'!$B$4,'Salt marsh extent'!$A$5:$I$5,0))*'Salt marsh extent'!$E$4 )))</f>
        <v/>
      </c>
      <c r="E52" s="101" t="inlineStr">
        <is>
          <t>Restorable mangrove area from Mapping Ocean Wealth</t>
        </is>
      </c>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row>
    <row r="53" ht="12.75" customHeight="1" s="198">
      <c r="A53" s="101" t="inlineStr">
        <is>
          <t>Guatemala</t>
        </is>
      </c>
      <c r="B53" s="62">
        <f t="array" ref="B53">INDEX(Countries!$D$2:$D$255, MATCH(A53, Countries!$B$2:$B$255, 0))
</f>
        <v/>
      </c>
      <c r="C53" s="89" t="inlineStr">
        <is>
          <t>Mangrove</t>
        </is>
      </c>
      <c r="D53" s="54">
        <f t="array" ref="D53">if($C53="Mangrove", INDEX('Mangrove restorable land'!$A$5:$M1000,MATCH($A53,'Mangrove restorable land'!$A$5:$A1000,0),MATCH('Mangrove restorable land'!B$4,'Mangrove restorable land'!$A$5:$M$5,0)),if($C53="Seagrass", index('Seagrass extent'!$A$5:$I$257,match($A53,'Seagrass extent'!$A$5:$A1000,0),match('Seagrass extent'!$B$4,'Seagrass extent'!$A$5:$I$5,0))*'Seagrass extent'!$E$4, if($C53="Salt marsh", index('Salt marsh extent'!$A$5:$I$257,match($A53,'Salt marsh extent'!$A$5:$A1000,0),match('Salt marsh extent'!$B$4,'Salt marsh extent'!$A$5:$I$5,0))*'Salt marsh extent'!$E$4 )))</f>
        <v/>
      </c>
      <c r="E53" s="101" t="inlineStr">
        <is>
          <t>Restorable mangrove area from Mapping Ocean Wealth</t>
        </is>
      </c>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row>
    <row r="54" ht="12.75" customHeight="1" s="198">
      <c r="A54" s="101" t="inlineStr">
        <is>
          <t>Guinea</t>
        </is>
      </c>
      <c r="B54" s="62">
        <f t="array" ref="B54">INDEX(Countries!$D$2:$D$255, MATCH(A54, Countries!$B$2:$B$255, 0))
</f>
        <v/>
      </c>
      <c r="C54" s="89" t="inlineStr">
        <is>
          <t>Mangrove</t>
        </is>
      </c>
      <c r="D54" s="54">
        <f t="array" ref="D54">if($C54="Mangrove", INDEX('Mangrove restorable land'!$A$5:$M1000,MATCH($A54,'Mangrove restorable land'!$A$5:$A1000,0),MATCH('Mangrove restorable land'!B$4,'Mangrove restorable land'!$A$5:$M$5,0)),if($C54="Seagrass", index('Seagrass extent'!$A$5:$I$257,match($A54,'Seagrass extent'!$A$5:$A1000,0),match('Seagrass extent'!$B$4,'Seagrass extent'!$A$5:$I$5,0))*'Seagrass extent'!$E$4, if($C54="Salt marsh", index('Salt marsh extent'!$A$5:$I$257,match($A54,'Salt marsh extent'!$A$5:$A1000,0),match('Salt marsh extent'!$B$4,'Salt marsh extent'!$A$5:$I$5,0))*'Salt marsh extent'!$E$4 )))</f>
        <v/>
      </c>
      <c r="E54" s="101" t="inlineStr">
        <is>
          <t>Restorable mangrove area from Mapping Ocean Wealth</t>
        </is>
      </c>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row>
    <row r="55" ht="12.75" customHeight="1" s="198">
      <c r="A55" s="101" t="inlineStr">
        <is>
          <t>Guinea-Bissau</t>
        </is>
      </c>
      <c r="B55" s="62">
        <f t="array" ref="B55">INDEX(Countries!$D$2:$D$255, MATCH(A55, Countries!$B$2:$B$255, 0))
</f>
        <v/>
      </c>
      <c r="C55" s="89" t="inlineStr">
        <is>
          <t>Mangrove</t>
        </is>
      </c>
      <c r="D55" s="54">
        <f t="array" ref="D55">if($C55="Mangrove", INDEX('Mangrove restorable land'!$A$5:$M1000,MATCH($A55,'Mangrove restorable land'!$A$5:$A1000,0),MATCH('Mangrove restorable land'!B$4,'Mangrove restorable land'!$A$5:$M$5,0)),if($C55="Seagrass", index('Seagrass extent'!$A$5:$I$257,match($A55,'Seagrass extent'!$A$5:$A1000,0),match('Seagrass extent'!$B$4,'Seagrass extent'!$A$5:$I$5,0))*'Seagrass extent'!$E$4, if($C55="Salt marsh", index('Salt marsh extent'!$A$5:$I$257,match($A55,'Salt marsh extent'!$A$5:$A1000,0),match('Salt marsh extent'!$B$4,'Salt marsh extent'!$A$5:$I$5,0))*'Salt marsh extent'!$E$4 )))</f>
        <v/>
      </c>
      <c r="E55" s="101" t="inlineStr">
        <is>
          <t>Restorable mangrove area from Mapping Ocean Wealth</t>
        </is>
      </c>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row>
    <row r="56" ht="12.75" customHeight="1" s="198">
      <c r="A56" s="101" t="inlineStr">
        <is>
          <t>Guyana</t>
        </is>
      </c>
      <c r="B56" s="62">
        <f t="array" ref="B56">INDEX(Countries!$D$2:$D$255, MATCH(A56, Countries!$B$2:$B$255, 0))
</f>
        <v/>
      </c>
      <c r="C56" s="89" t="inlineStr">
        <is>
          <t>Mangrove</t>
        </is>
      </c>
      <c r="D56" s="54">
        <f t="array" ref="D56">if($C56="Mangrove", INDEX('Mangrove restorable land'!$A$5:$M1000,MATCH($A56,'Mangrove restorable land'!$A$5:$A1000,0),MATCH('Mangrove restorable land'!B$4,'Mangrove restorable land'!$A$5:$M$5,0)),if($C56="Seagrass", index('Seagrass extent'!$A$5:$I$257,match($A56,'Seagrass extent'!$A$5:$A1000,0),match('Seagrass extent'!$B$4,'Seagrass extent'!$A$5:$I$5,0))*'Seagrass extent'!$E$4, if($C56="Salt marsh", index('Salt marsh extent'!$A$5:$I$257,match($A56,'Salt marsh extent'!$A$5:$A1000,0),match('Salt marsh extent'!$B$4,'Salt marsh extent'!$A$5:$I$5,0))*'Salt marsh extent'!$E$4 )))</f>
        <v/>
      </c>
      <c r="E56" s="101" t="inlineStr">
        <is>
          <t>Restorable mangrove area from Mapping Ocean Wealth</t>
        </is>
      </c>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row>
    <row r="57" ht="12.75" customHeight="1" s="198">
      <c r="A57" s="101" t="inlineStr">
        <is>
          <t>Haiti</t>
        </is>
      </c>
      <c r="B57" s="62">
        <f t="array" ref="B57">INDEX(Countries!$D$2:$D$255, MATCH(A57, Countries!$B$2:$B$255, 0))
</f>
        <v/>
      </c>
      <c r="C57" s="89" t="inlineStr">
        <is>
          <t>Mangrove</t>
        </is>
      </c>
      <c r="D57" s="54">
        <f t="array" ref="D57">if($C57="Mangrove", INDEX('Mangrove restorable land'!$A$5:$M1000,MATCH($A57,'Mangrove restorable land'!$A$5:$A1000,0),MATCH('Mangrove restorable land'!B$4,'Mangrove restorable land'!$A$5:$M$5,0)),if($C57="Seagrass", index('Seagrass extent'!$A$5:$I$257,match($A57,'Seagrass extent'!$A$5:$A1000,0),match('Seagrass extent'!$B$4,'Seagrass extent'!$A$5:$I$5,0))*'Seagrass extent'!$E$4, if($C57="Salt marsh", index('Salt marsh extent'!$A$5:$I$257,match($A57,'Salt marsh extent'!$A$5:$A1000,0),match('Salt marsh extent'!$B$4,'Salt marsh extent'!$A$5:$I$5,0))*'Salt marsh extent'!$E$4 )))</f>
        <v/>
      </c>
      <c r="E57" s="101" t="inlineStr">
        <is>
          <t>Restorable mangrove area from Mapping Ocean Wealth</t>
        </is>
      </c>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row>
    <row r="58" ht="12.75" customHeight="1" s="198">
      <c r="A58" s="101" t="inlineStr">
        <is>
          <t>Honduras</t>
        </is>
      </c>
      <c r="B58" s="62">
        <f t="array" ref="B58">INDEX(Countries!$D$2:$D$255, MATCH(A58, Countries!$B$2:$B$255, 0))
</f>
        <v/>
      </c>
      <c r="C58" s="89" t="inlineStr">
        <is>
          <t>Mangrove</t>
        </is>
      </c>
      <c r="D58" s="54">
        <f t="array" ref="D58">if($C58="Mangrove", INDEX('Mangrove restorable land'!$A$5:$M1000,MATCH($A58,'Mangrove restorable land'!$A$5:$A1000,0),MATCH('Mangrove restorable land'!B$4,'Mangrove restorable land'!$A$5:$M$5,0)),if($C58="Seagrass", index('Seagrass extent'!$A$5:$I$257,match($A58,'Seagrass extent'!$A$5:$A1000,0),match('Seagrass extent'!$B$4,'Seagrass extent'!$A$5:$I$5,0))*'Seagrass extent'!$E$4, if($C58="Salt marsh", index('Salt marsh extent'!$A$5:$I$257,match($A58,'Salt marsh extent'!$A$5:$A1000,0),match('Salt marsh extent'!$B$4,'Salt marsh extent'!$A$5:$I$5,0))*'Salt marsh extent'!$E$4 )))</f>
        <v/>
      </c>
      <c r="E58" s="101" t="inlineStr">
        <is>
          <t>Restorable mangrove area from Mapping Ocean Wealth</t>
        </is>
      </c>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row>
    <row r="59" ht="12.75" customHeight="1" s="198">
      <c r="A59" s="101" t="inlineStr">
        <is>
          <t>Iran (Islamic Republic of)</t>
        </is>
      </c>
      <c r="B59" s="62">
        <f t="array" ref="B59">INDEX(Countries!$D$2:$D$255, MATCH(A59, Countries!$B$2:$B$255, 0))
</f>
        <v/>
      </c>
      <c r="C59" s="89" t="inlineStr">
        <is>
          <t>Mangrove</t>
        </is>
      </c>
      <c r="D59" s="54">
        <f t="array" ref="D59">if($C59="Mangrove", INDEX('Mangrove restorable land'!$A$5:$M1000,MATCH($A59,'Mangrove restorable land'!$A$5:$A1000,0),MATCH('Mangrove restorable land'!B$4,'Mangrove restorable land'!$A$5:$M$5,0)),if($C59="Seagrass", index('Seagrass extent'!$A$5:$I$257,match($A59,'Seagrass extent'!$A$5:$A1000,0),match('Seagrass extent'!$B$4,'Seagrass extent'!$A$5:$I$5,0))*'Seagrass extent'!$E$4, if($C59="Salt marsh", index('Salt marsh extent'!$A$5:$I$257,match($A59,'Salt marsh extent'!$A$5:$A1000,0),match('Salt marsh extent'!$B$4,'Salt marsh extent'!$A$5:$I$5,0))*'Salt marsh extent'!$E$4 )))</f>
        <v/>
      </c>
      <c r="E59" s="101" t="inlineStr">
        <is>
          <t>Restorable mangrove area from Mapping Ocean Wealth</t>
        </is>
      </c>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row>
    <row r="60" ht="12.75" customHeight="1" s="198">
      <c r="A60" s="101" t="inlineStr">
        <is>
          <t>Jamaica</t>
        </is>
      </c>
      <c r="B60" s="62">
        <f t="array" ref="B60">INDEX(Countries!$D$2:$D$255, MATCH(A60, Countries!$B$2:$B$255, 0))
</f>
        <v/>
      </c>
      <c r="C60" s="89" t="inlineStr">
        <is>
          <t>Mangrove</t>
        </is>
      </c>
      <c r="D60" s="54">
        <f t="array" ref="D60">if($C60="Mangrove", INDEX('Mangrove restorable land'!$A$5:$M1000,MATCH($A60,'Mangrove restorable land'!$A$5:$A1000,0),MATCH('Mangrove restorable land'!B$4,'Mangrove restorable land'!$A$5:$M$5,0)),if($C60="Seagrass", index('Seagrass extent'!$A$5:$I$257,match($A60,'Seagrass extent'!$A$5:$A1000,0),match('Seagrass extent'!$B$4,'Seagrass extent'!$A$5:$I$5,0))*'Seagrass extent'!$E$4, if($C60="Salt marsh", index('Salt marsh extent'!$A$5:$I$257,match($A60,'Salt marsh extent'!$A$5:$A1000,0),match('Salt marsh extent'!$B$4,'Salt marsh extent'!$A$5:$I$5,0))*'Salt marsh extent'!$E$4 )))</f>
        <v/>
      </c>
      <c r="E60" s="101" t="inlineStr">
        <is>
          <t>Restorable mangrove area from Mapping Ocean Wealth</t>
        </is>
      </c>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row>
    <row r="61" ht="12.75" customHeight="1" s="198">
      <c r="A61" s="101" t="inlineStr">
        <is>
          <t>Japan</t>
        </is>
      </c>
      <c r="B61" s="62">
        <f t="array" ref="B61">INDEX(Countries!$D$2:$D$255, MATCH(A61, Countries!$B$2:$B$255, 0))
</f>
        <v/>
      </c>
      <c r="C61" s="89" t="inlineStr">
        <is>
          <t>Mangrove</t>
        </is>
      </c>
      <c r="D61" s="54">
        <f t="array" ref="D61">if($C61="Mangrove", INDEX('Mangrove restorable land'!$A$5:$M1000,MATCH($A61,'Mangrove restorable land'!$A$5:$A1000,0),MATCH('Mangrove restorable land'!B$4,'Mangrove restorable land'!$A$5:$M$5,0)),if($C61="Seagrass", index('Seagrass extent'!$A$5:$I$257,match($A61,'Seagrass extent'!$A$5:$A1000,0),match('Seagrass extent'!$B$4,'Seagrass extent'!$A$5:$I$5,0))*'Seagrass extent'!$E$4, if($C61="Salt marsh", index('Salt marsh extent'!$A$5:$I$257,match($A61,'Salt marsh extent'!$A$5:$A1000,0),match('Salt marsh extent'!$B$4,'Salt marsh extent'!$A$5:$I$5,0))*'Salt marsh extent'!$E$4 )))</f>
        <v/>
      </c>
      <c r="E61" s="101" t="inlineStr">
        <is>
          <t>Restorable mangrove area from Mapping Ocean Wealth</t>
        </is>
      </c>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row>
    <row r="62" ht="12.75" customHeight="1" s="198">
      <c r="A62" s="101" t="inlineStr">
        <is>
          <t>Kiribati</t>
        </is>
      </c>
      <c r="B62" s="62">
        <f t="array" ref="B62">INDEX(Countries!$D$2:$D$255, MATCH(A62, Countries!$B$2:$B$255, 0))
</f>
        <v/>
      </c>
      <c r="C62" s="89" t="inlineStr">
        <is>
          <t>Mangrove</t>
        </is>
      </c>
      <c r="D62" s="54">
        <f t="array" ref="D62">if($C62="Mangrove", INDEX('Mangrove restorable land'!$A$5:$M1000,MATCH($A62,'Mangrove restorable land'!$A$5:$A1000,0),MATCH('Mangrove restorable land'!B$4,'Mangrove restorable land'!$A$5:$M$5,0)),if($C62="Seagrass", index('Seagrass extent'!$A$5:$I$257,match($A62,'Seagrass extent'!$A$5:$A1000,0),match('Seagrass extent'!$B$4,'Seagrass extent'!$A$5:$I$5,0))*'Seagrass extent'!$E$4, if($C62="Salt marsh", index('Salt marsh extent'!$A$5:$I$257,match($A62,'Salt marsh extent'!$A$5:$A1000,0),match('Salt marsh extent'!$B$4,'Salt marsh extent'!$A$5:$I$5,0))*'Salt marsh extent'!$E$4 )))</f>
        <v/>
      </c>
      <c r="E62" s="101" t="inlineStr">
        <is>
          <t>Restorable mangrove area from Mapping Ocean Wealth</t>
        </is>
      </c>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row>
    <row r="63" ht="12.75" customHeight="1" s="198">
      <c r="A63" s="101" t="inlineStr">
        <is>
          <t>Liberia</t>
        </is>
      </c>
      <c r="B63" s="62">
        <f t="array" ref="B63">INDEX(Countries!$D$2:$D$255, MATCH(A63, Countries!$B$2:$B$255, 0))
</f>
        <v/>
      </c>
      <c r="C63" s="89" t="inlineStr">
        <is>
          <t>Mangrove</t>
        </is>
      </c>
      <c r="D63" s="54">
        <f t="array" ref="D63">if($C63="Mangrove", INDEX('Mangrove restorable land'!$A$5:$M1000,MATCH($A63,'Mangrove restorable land'!$A$5:$A1000,0),MATCH('Mangrove restorable land'!B$4,'Mangrove restorable land'!$A$5:$M$5,0)),if($C63="Seagrass", index('Seagrass extent'!$A$5:$I$257,match($A63,'Seagrass extent'!$A$5:$A1000,0),match('Seagrass extent'!$B$4,'Seagrass extent'!$A$5:$I$5,0))*'Seagrass extent'!$E$4, if($C63="Salt marsh", index('Salt marsh extent'!$A$5:$I$257,match($A63,'Salt marsh extent'!$A$5:$A1000,0),match('Salt marsh extent'!$B$4,'Salt marsh extent'!$A$5:$I$5,0))*'Salt marsh extent'!$E$4 )))</f>
        <v/>
      </c>
      <c r="E63" s="101" t="inlineStr">
        <is>
          <t>Restorable mangrove area from Mapping Ocean Wealth</t>
        </is>
      </c>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row>
    <row r="64" ht="12.75" customHeight="1" s="198">
      <c r="A64" s="101" t="inlineStr">
        <is>
          <t>Madagascar</t>
        </is>
      </c>
      <c r="B64" s="62">
        <f t="array" ref="B64">INDEX(Countries!$D$2:$D$255, MATCH(A64, Countries!$B$2:$B$255, 0))
</f>
        <v/>
      </c>
      <c r="C64" s="89" t="inlineStr">
        <is>
          <t>Mangrove</t>
        </is>
      </c>
      <c r="D64" s="54">
        <f t="array" ref="D64">if($C64="Mangrove", INDEX('Mangrove restorable land'!$A$5:$M1000,MATCH($A64,'Mangrove restorable land'!$A$5:$A1000,0),MATCH('Mangrove restorable land'!B$4,'Mangrove restorable land'!$A$5:$M$5,0)),if($C64="Seagrass", index('Seagrass extent'!$A$5:$I$257,match($A64,'Seagrass extent'!$A$5:$A1000,0),match('Seagrass extent'!$B$4,'Seagrass extent'!$A$5:$I$5,0))*'Seagrass extent'!$E$4, if($C64="Salt marsh", index('Salt marsh extent'!$A$5:$I$257,match($A64,'Salt marsh extent'!$A$5:$A1000,0),match('Salt marsh extent'!$B$4,'Salt marsh extent'!$A$5:$I$5,0))*'Salt marsh extent'!$E$4 )))</f>
        <v/>
      </c>
      <c r="E64" s="101" t="inlineStr">
        <is>
          <t>Restorable mangrove area from Mapping Ocean Wealth</t>
        </is>
      </c>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row>
    <row r="65" ht="12.75" customHeight="1" s="198">
      <c r="A65" s="101" t="inlineStr">
        <is>
          <t>Malaysia</t>
        </is>
      </c>
      <c r="B65" s="62">
        <f t="array" ref="B65">INDEX(Countries!$D$2:$D$255, MATCH(A65, Countries!$B$2:$B$255, 0))
</f>
        <v/>
      </c>
      <c r="C65" s="89" t="inlineStr">
        <is>
          <t>Mangrove</t>
        </is>
      </c>
      <c r="D65" s="54">
        <f t="array" ref="D65">if($C65="Mangrove", INDEX('Mangrove restorable land'!$A$5:$M1000,MATCH($A65,'Mangrove restorable land'!$A$5:$A1000,0),MATCH('Mangrove restorable land'!B$4,'Mangrove restorable land'!$A$5:$M$5,0)),if($C65="Seagrass", index('Seagrass extent'!$A$5:$I$257,match($A65,'Seagrass extent'!$A$5:$A1000,0),match('Seagrass extent'!$B$4,'Seagrass extent'!$A$5:$I$5,0))*'Seagrass extent'!$E$4, if($C65="Salt marsh", index('Salt marsh extent'!$A$5:$I$257,match($A65,'Salt marsh extent'!$A$5:$A1000,0),match('Salt marsh extent'!$B$4,'Salt marsh extent'!$A$5:$I$5,0))*'Salt marsh extent'!$E$4 )))</f>
        <v/>
      </c>
      <c r="E65" s="101" t="inlineStr">
        <is>
          <t>Restorable mangrove area from Mapping Ocean Wealth</t>
        </is>
      </c>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row>
    <row r="66" ht="12.75" customHeight="1" s="198">
      <c r="A66" s="101" t="inlineStr">
        <is>
          <t>Maldives</t>
        </is>
      </c>
      <c r="B66" s="62">
        <f t="array" ref="B66">INDEX(Countries!$D$2:$D$255, MATCH(A66, Countries!$B$2:$B$255, 0))
</f>
        <v/>
      </c>
      <c r="C66" s="89" t="inlineStr">
        <is>
          <t>Mangrove</t>
        </is>
      </c>
      <c r="D66" s="54">
        <f t="array" ref="D66">if($C66="Mangrove", INDEX('Mangrove restorable land'!$A$5:$M1000,MATCH($A66,'Mangrove restorable land'!$A$5:$A1000,0),MATCH('Mangrove restorable land'!B$4,'Mangrove restorable land'!$A$5:$M$5,0)),if($C66="Seagrass", index('Seagrass extent'!$A$5:$I$257,match($A66,'Seagrass extent'!$A$5:$A1000,0),match('Seagrass extent'!$B$4,'Seagrass extent'!$A$5:$I$5,0))*'Seagrass extent'!$E$4, if($C66="Salt marsh", index('Salt marsh extent'!$A$5:$I$257,match($A66,'Salt marsh extent'!$A$5:$A1000,0),match('Salt marsh extent'!$B$4,'Salt marsh extent'!$A$5:$I$5,0))*'Salt marsh extent'!$E$4 )))</f>
        <v/>
      </c>
      <c r="E66" s="101" t="inlineStr">
        <is>
          <t>Restorable mangrove area from Mapping Ocean Wealth</t>
        </is>
      </c>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row>
    <row r="67" ht="12.75" customHeight="1" s="198">
      <c r="A67" s="101" t="inlineStr">
        <is>
          <t>Marshall Islands</t>
        </is>
      </c>
      <c r="B67" s="62">
        <f t="array" ref="B67">INDEX(Countries!$D$2:$D$255, MATCH(A67, Countries!$B$2:$B$255, 0))
</f>
        <v/>
      </c>
      <c r="C67" s="89" t="inlineStr">
        <is>
          <t>Mangrove</t>
        </is>
      </c>
      <c r="D67" s="54">
        <f t="array" ref="D67">if($C67="Mangrove", INDEX('Mangrove restorable land'!$A$5:$M1000,MATCH($A67,'Mangrove restorable land'!$A$5:$A1000,0),MATCH('Mangrove restorable land'!B$4,'Mangrove restorable land'!$A$5:$M$5,0)),if($C67="Seagrass", index('Seagrass extent'!$A$5:$I$257,match($A67,'Seagrass extent'!$A$5:$A1000,0),match('Seagrass extent'!$B$4,'Seagrass extent'!$A$5:$I$5,0))*'Seagrass extent'!$E$4, if($C67="Salt marsh", index('Salt marsh extent'!$A$5:$I$257,match($A67,'Salt marsh extent'!$A$5:$A1000,0),match('Salt marsh extent'!$B$4,'Salt marsh extent'!$A$5:$I$5,0))*'Salt marsh extent'!$E$4 )))</f>
        <v/>
      </c>
      <c r="E67" s="101" t="inlineStr">
        <is>
          <t>Restorable mangrove area from Mapping Ocean Wealth</t>
        </is>
      </c>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row>
    <row r="68" ht="12.75" customHeight="1" s="198">
      <c r="A68" s="101" t="inlineStr">
        <is>
          <t>Martinique</t>
        </is>
      </c>
      <c r="B68" s="62">
        <f t="array" ref="B68">INDEX(Countries!$D$2:$D$255, MATCH(A68, Countries!$B$2:$B$255, 0))
</f>
        <v/>
      </c>
      <c r="C68" s="89" t="inlineStr">
        <is>
          <t>Mangrove</t>
        </is>
      </c>
      <c r="D68" s="54">
        <f t="array" ref="D68">if($C68="Mangrove", INDEX('Mangrove restorable land'!$A$5:$M1000,MATCH($A68,'Mangrove restorable land'!$A$5:$A1000,0),MATCH('Mangrove restorable land'!B$4,'Mangrove restorable land'!$A$5:$M$5,0)),if($C68="Seagrass", index('Seagrass extent'!$A$5:$I$257,match($A68,'Seagrass extent'!$A$5:$A1000,0),match('Seagrass extent'!$B$4,'Seagrass extent'!$A$5:$I$5,0))*'Seagrass extent'!$E$4, if($C68="Salt marsh", index('Salt marsh extent'!$A$5:$I$257,match($A68,'Salt marsh extent'!$A$5:$A1000,0),match('Salt marsh extent'!$B$4,'Salt marsh extent'!$A$5:$I$5,0))*'Salt marsh extent'!$E$4 )))</f>
        <v/>
      </c>
      <c r="E68" s="101" t="inlineStr">
        <is>
          <t>Restorable mangrove area from Mapping Ocean Wealth</t>
        </is>
      </c>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row>
    <row r="69" ht="12.75" customHeight="1" s="198">
      <c r="A69" s="101" t="inlineStr">
        <is>
          <t>Mauritania</t>
        </is>
      </c>
      <c r="B69" s="62">
        <f t="array" ref="B69">INDEX(Countries!$D$2:$D$255, MATCH(A69, Countries!$B$2:$B$255, 0))
</f>
        <v/>
      </c>
      <c r="C69" s="89" t="inlineStr">
        <is>
          <t>Mangrove</t>
        </is>
      </c>
      <c r="D69" s="54">
        <f t="array" ref="D69">if($C69="Mangrove", INDEX('Mangrove restorable land'!$A$5:$M1000,MATCH($A69,'Mangrove restorable land'!$A$5:$A1000,0),MATCH('Mangrove restorable land'!B$4,'Mangrove restorable land'!$A$5:$M$5,0)),if($C69="Seagrass", index('Seagrass extent'!$A$5:$I$257,match($A69,'Seagrass extent'!$A$5:$A1000,0),match('Seagrass extent'!$B$4,'Seagrass extent'!$A$5:$I$5,0))*'Seagrass extent'!$E$4, if($C69="Salt marsh", index('Salt marsh extent'!$A$5:$I$257,match($A69,'Salt marsh extent'!$A$5:$A1000,0),match('Salt marsh extent'!$B$4,'Salt marsh extent'!$A$5:$I$5,0))*'Salt marsh extent'!$E$4 )))</f>
        <v/>
      </c>
      <c r="E69" s="101" t="inlineStr">
        <is>
          <t>Restorable mangrove area from Mapping Ocean Wealth</t>
        </is>
      </c>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row>
    <row r="70" ht="12.75" customHeight="1" s="198">
      <c r="A70" s="101" t="inlineStr">
        <is>
          <t>Mauritius</t>
        </is>
      </c>
      <c r="B70" s="62">
        <f t="array" ref="B70">INDEX(Countries!$D$2:$D$255, MATCH(A70, Countries!$B$2:$B$255, 0))
</f>
        <v/>
      </c>
      <c r="C70" s="89" t="inlineStr">
        <is>
          <t>Mangrove</t>
        </is>
      </c>
      <c r="D70" s="54">
        <f t="array" ref="D70">if($C70="Mangrove", INDEX('Mangrove restorable land'!$A$5:$M1000,MATCH($A70,'Mangrove restorable land'!$A$5:$A1000,0),MATCH('Mangrove restorable land'!B$4,'Mangrove restorable land'!$A$5:$M$5,0)),if($C70="Seagrass", index('Seagrass extent'!$A$5:$I$257,match($A70,'Seagrass extent'!$A$5:$A1000,0),match('Seagrass extent'!$B$4,'Seagrass extent'!$A$5:$I$5,0))*'Seagrass extent'!$E$4, if($C70="Salt marsh", index('Salt marsh extent'!$A$5:$I$257,match($A70,'Salt marsh extent'!$A$5:$A1000,0),match('Salt marsh extent'!$B$4,'Salt marsh extent'!$A$5:$I$5,0))*'Salt marsh extent'!$E$4 )))</f>
        <v/>
      </c>
      <c r="E70" s="101" t="inlineStr">
        <is>
          <t>Restorable mangrove area from Mapping Ocean Wealth</t>
        </is>
      </c>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row>
    <row r="71" ht="12.75" customHeight="1" s="198">
      <c r="A71" s="101" t="inlineStr">
        <is>
          <t>Mayotte</t>
        </is>
      </c>
      <c r="B71" s="62">
        <f t="array" ref="B71">INDEX(Countries!$D$2:$D$255, MATCH(A71, Countries!$B$2:$B$255, 0))
</f>
        <v/>
      </c>
      <c r="C71" s="89" t="inlineStr">
        <is>
          <t>Mangrove</t>
        </is>
      </c>
      <c r="D71" s="54">
        <f t="array" ref="D71">if($C71="Mangrove", INDEX('Mangrove restorable land'!$A$5:$M1000,MATCH($A71,'Mangrove restorable land'!$A$5:$A1000,0),MATCH('Mangrove restorable land'!B$4,'Mangrove restorable land'!$A$5:$M$5,0)),if($C71="Seagrass", index('Seagrass extent'!$A$5:$I$257,match($A71,'Seagrass extent'!$A$5:$A1000,0),match('Seagrass extent'!$B$4,'Seagrass extent'!$A$5:$I$5,0))*'Seagrass extent'!$E$4, if($C71="Salt marsh", index('Salt marsh extent'!$A$5:$I$257,match($A71,'Salt marsh extent'!$A$5:$A1000,0),match('Salt marsh extent'!$B$4,'Salt marsh extent'!$A$5:$I$5,0))*'Salt marsh extent'!$E$4 )))</f>
        <v/>
      </c>
      <c r="E71" s="101" t="inlineStr">
        <is>
          <t>Restorable mangrove area from Mapping Ocean Wealth</t>
        </is>
      </c>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row>
    <row r="72" ht="12.75" customHeight="1" s="198">
      <c r="A72" s="101" t="inlineStr">
        <is>
          <t>Micronesia (Federated States of)</t>
        </is>
      </c>
      <c r="B72" s="62">
        <f t="array" ref="B72">INDEX(Countries!$D$2:$D$255, MATCH(A72, Countries!$B$2:$B$255, 0))
</f>
        <v/>
      </c>
      <c r="C72" s="89" t="inlineStr">
        <is>
          <t>Mangrove</t>
        </is>
      </c>
      <c r="D72" s="54">
        <f t="array" ref="D72">if($C72="Mangrove", INDEX('Mangrove restorable land'!$A$5:$M1000,MATCH($A72,'Mangrove restorable land'!$A$5:$A1000,0),MATCH('Mangrove restorable land'!B$4,'Mangrove restorable land'!$A$5:$M$5,0)),if($C72="Seagrass", index('Seagrass extent'!$A$5:$I$257,match($A72,'Seagrass extent'!$A$5:$A1000,0),match('Seagrass extent'!$B$4,'Seagrass extent'!$A$5:$I$5,0))*'Seagrass extent'!$E$4, if($C72="Salt marsh", index('Salt marsh extent'!$A$5:$I$257,match($A72,'Salt marsh extent'!$A$5:$A1000,0),match('Salt marsh extent'!$B$4,'Salt marsh extent'!$A$5:$I$5,0))*'Salt marsh extent'!$E$4 )))</f>
        <v/>
      </c>
      <c r="E72" s="101" t="inlineStr">
        <is>
          <t>Restorable mangrove area from Mapping Ocean Wealth</t>
        </is>
      </c>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row>
    <row r="73" ht="12.75" customHeight="1" s="198">
      <c r="A73" s="101" t="inlineStr">
        <is>
          <t>Mozambique</t>
        </is>
      </c>
      <c r="B73" s="62">
        <f t="array" ref="B73">INDEX(Countries!$D$2:$D$255, MATCH(A73, Countries!$B$2:$B$255, 0))
</f>
        <v/>
      </c>
      <c r="C73" s="89" t="inlineStr">
        <is>
          <t>Mangrove</t>
        </is>
      </c>
      <c r="D73" s="54">
        <f t="array" ref="D73">if($C73="Mangrove", INDEX('Mangrove restorable land'!$A$5:$M1000,MATCH($A73,'Mangrove restorable land'!$A$5:$A1000,0),MATCH('Mangrove restorable land'!B$4,'Mangrove restorable land'!$A$5:$M$5,0)),if($C73="Seagrass", index('Seagrass extent'!$A$5:$I$257,match($A73,'Seagrass extent'!$A$5:$A1000,0),match('Seagrass extent'!$B$4,'Seagrass extent'!$A$5:$I$5,0))*'Seagrass extent'!$E$4, if($C73="Salt marsh", index('Salt marsh extent'!$A$5:$I$257,match($A73,'Salt marsh extent'!$A$5:$A1000,0),match('Salt marsh extent'!$B$4,'Salt marsh extent'!$A$5:$I$5,0))*'Salt marsh extent'!$E$4 )))</f>
        <v/>
      </c>
      <c r="E73" s="101" t="inlineStr">
        <is>
          <t>Restorable mangrove area from Mapping Ocean Wealth</t>
        </is>
      </c>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row>
    <row r="74" ht="12.75" customHeight="1" s="198">
      <c r="A74" s="101" t="inlineStr">
        <is>
          <t>Myanmar</t>
        </is>
      </c>
      <c r="B74" s="62">
        <f t="array" ref="B74">INDEX(Countries!$D$2:$D$255, MATCH(A74, Countries!$B$2:$B$255, 0))
</f>
        <v/>
      </c>
      <c r="C74" s="89" t="inlineStr">
        <is>
          <t>Mangrove</t>
        </is>
      </c>
      <c r="D74" s="54">
        <f t="array" ref="D74">if($C74="Mangrove", INDEX('Mangrove restorable land'!$A$5:$M1000,MATCH($A74,'Mangrove restorable land'!$A$5:$A1000,0),MATCH('Mangrove restorable land'!B$4,'Mangrove restorable land'!$A$5:$M$5,0)),if($C74="Seagrass", index('Seagrass extent'!$A$5:$I$257,match($A74,'Seagrass extent'!$A$5:$A1000,0),match('Seagrass extent'!$B$4,'Seagrass extent'!$A$5:$I$5,0))*'Seagrass extent'!$E$4, if($C74="Salt marsh", index('Salt marsh extent'!$A$5:$I$257,match($A74,'Salt marsh extent'!$A$5:$A1000,0),match('Salt marsh extent'!$B$4,'Salt marsh extent'!$A$5:$I$5,0))*'Salt marsh extent'!$E$4 )))</f>
        <v/>
      </c>
      <c r="E74" s="101" t="inlineStr">
        <is>
          <t>Restorable mangrove area from Mapping Ocean Wealth</t>
        </is>
      </c>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row>
    <row r="75" ht="12.75" customHeight="1" s="198">
      <c r="A75" s="101" t="inlineStr">
        <is>
          <t>New Caledonia</t>
        </is>
      </c>
      <c r="B75" s="62">
        <f t="array" ref="B75">INDEX(Countries!$D$2:$D$255, MATCH(A75, Countries!$B$2:$B$255, 0))
</f>
        <v/>
      </c>
      <c r="C75" s="89" t="inlineStr">
        <is>
          <t>Mangrove</t>
        </is>
      </c>
      <c r="D75" s="54">
        <f t="array" ref="D75">if($C75="Mangrove", INDEX('Mangrove restorable land'!$A$5:$M1000,MATCH($A75,'Mangrove restorable land'!$A$5:$A1000,0),MATCH('Mangrove restorable land'!B$4,'Mangrove restorable land'!$A$5:$M$5,0)),if($C75="Seagrass", index('Seagrass extent'!$A$5:$I$257,match($A75,'Seagrass extent'!$A$5:$A1000,0),match('Seagrass extent'!$B$4,'Seagrass extent'!$A$5:$I$5,0))*'Seagrass extent'!$E$4, if($C75="Salt marsh", index('Salt marsh extent'!$A$5:$I$257,match($A75,'Salt marsh extent'!$A$5:$A1000,0),match('Salt marsh extent'!$B$4,'Salt marsh extent'!$A$5:$I$5,0))*'Salt marsh extent'!$E$4 )))</f>
        <v/>
      </c>
      <c r="E75" s="101" t="inlineStr">
        <is>
          <t>Restorable mangrove area from Mapping Ocean Wealth</t>
        </is>
      </c>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row>
    <row r="76" ht="12.75" customHeight="1" s="198">
      <c r="A76" s="101" t="inlineStr">
        <is>
          <t>New Zealand</t>
        </is>
      </c>
      <c r="B76" s="62">
        <f t="array" ref="B76">INDEX(Countries!$D$2:$D$255, MATCH(A76, Countries!$B$2:$B$255, 0))
</f>
        <v/>
      </c>
      <c r="C76" s="89" t="inlineStr">
        <is>
          <t>Mangrove</t>
        </is>
      </c>
      <c r="D76" s="54">
        <f t="array" ref="D76">if($C76="Mangrove", INDEX('Mangrove restorable land'!$A$5:$M1000,MATCH($A76,'Mangrove restorable land'!$A$5:$A1000,0),MATCH('Mangrove restorable land'!B$4,'Mangrove restorable land'!$A$5:$M$5,0)),if($C76="Seagrass", index('Seagrass extent'!$A$5:$I$257,match($A76,'Seagrass extent'!$A$5:$A1000,0),match('Seagrass extent'!$B$4,'Seagrass extent'!$A$5:$I$5,0))*'Seagrass extent'!$E$4, if($C76="Salt marsh", index('Salt marsh extent'!$A$5:$I$257,match($A76,'Salt marsh extent'!$A$5:$A1000,0),match('Salt marsh extent'!$B$4,'Salt marsh extent'!$A$5:$I$5,0))*'Salt marsh extent'!$E$4 )))</f>
        <v/>
      </c>
      <c r="E76" s="101" t="inlineStr">
        <is>
          <t>Restorable mangrove area from Mapping Ocean Wealth</t>
        </is>
      </c>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row>
    <row r="77" ht="12.75" customHeight="1" s="198">
      <c r="A77" s="101" t="inlineStr">
        <is>
          <t>Nicaragua</t>
        </is>
      </c>
      <c r="B77" s="62">
        <f t="array" ref="B77">INDEX(Countries!$D$2:$D$255, MATCH(A77, Countries!$B$2:$B$255, 0))
</f>
        <v/>
      </c>
      <c r="C77" s="89" t="inlineStr">
        <is>
          <t>Mangrove</t>
        </is>
      </c>
      <c r="D77" s="54">
        <f t="array" ref="D77">if($C77="Mangrove", INDEX('Mangrove restorable land'!$A$5:$M1000,MATCH($A77,'Mangrove restorable land'!$A$5:$A1000,0),MATCH('Mangrove restorable land'!B$4,'Mangrove restorable land'!$A$5:$M$5,0)),if($C77="Seagrass", index('Seagrass extent'!$A$5:$I$257,match($A77,'Seagrass extent'!$A$5:$A1000,0),match('Seagrass extent'!$B$4,'Seagrass extent'!$A$5:$I$5,0))*'Seagrass extent'!$E$4, if($C77="Salt marsh", index('Salt marsh extent'!$A$5:$I$257,match($A77,'Salt marsh extent'!$A$5:$A1000,0),match('Salt marsh extent'!$B$4,'Salt marsh extent'!$A$5:$I$5,0))*'Salt marsh extent'!$E$4 )))</f>
        <v/>
      </c>
      <c r="E77" s="101" t="inlineStr">
        <is>
          <t>Restorable mangrove area from Mapping Ocean Wealth</t>
        </is>
      </c>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row>
    <row r="78" ht="12.75" customHeight="1" s="198">
      <c r="A78" s="101" t="inlineStr">
        <is>
          <t>Nigeria</t>
        </is>
      </c>
      <c r="B78" s="62">
        <f t="array" ref="B78">INDEX(Countries!$D$2:$D$255, MATCH(A78, Countries!$B$2:$B$255, 0))
</f>
        <v/>
      </c>
      <c r="C78" s="89" t="inlineStr">
        <is>
          <t>Mangrove</t>
        </is>
      </c>
      <c r="D78" s="54">
        <f t="array" ref="D78">if($C78="Mangrove", INDEX('Mangrove restorable land'!$A$5:$M1000,MATCH($A78,'Mangrove restorable land'!$A$5:$A1000,0),MATCH('Mangrove restorable land'!B$4,'Mangrove restorable land'!$A$5:$M$5,0)),if($C78="Seagrass", index('Seagrass extent'!$A$5:$I$257,match($A78,'Seagrass extent'!$A$5:$A1000,0),match('Seagrass extent'!$B$4,'Seagrass extent'!$A$5:$I$5,0))*'Seagrass extent'!$E$4, if($C78="Salt marsh", index('Salt marsh extent'!$A$5:$I$257,match($A78,'Salt marsh extent'!$A$5:$A1000,0),match('Salt marsh extent'!$B$4,'Salt marsh extent'!$A$5:$I$5,0))*'Salt marsh extent'!$E$4 )))</f>
        <v/>
      </c>
      <c r="E78" s="101" t="inlineStr">
        <is>
          <t>Restorable mangrove area from Mapping Ocean Wealth</t>
        </is>
      </c>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row>
    <row r="79" ht="12.75" customHeight="1" s="198">
      <c r="A79" s="101" t="inlineStr">
        <is>
          <t>Oman</t>
        </is>
      </c>
      <c r="B79" s="62">
        <f t="array" ref="B79">INDEX(Countries!$D$2:$D$255, MATCH(A79, Countries!$B$2:$B$255, 0))
</f>
        <v/>
      </c>
      <c r="C79" s="89" t="inlineStr">
        <is>
          <t>Mangrove</t>
        </is>
      </c>
      <c r="D79" s="54">
        <f t="array" ref="D79">if($C79="Mangrove", INDEX('Mangrove restorable land'!$A$5:$M1000,MATCH($A79,'Mangrove restorable land'!$A$5:$A1000,0),MATCH('Mangrove restorable land'!B$4,'Mangrove restorable land'!$A$5:$M$5,0)),if($C79="Seagrass", index('Seagrass extent'!$A$5:$I$257,match($A79,'Seagrass extent'!$A$5:$A1000,0),match('Seagrass extent'!$B$4,'Seagrass extent'!$A$5:$I$5,0))*'Seagrass extent'!$E$4, if($C79="Salt marsh", index('Salt marsh extent'!$A$5:$I$257,match($A79,'Salt marsh extent'!$A$5:$A1000,0),match('Salt marsh extent'!$B$4,'Salt marsh extent'!$A$5:$I$5,0))*'Salt marsh extent'!$E$4 )))</f>
        <v/>
      </c>
      <c r="E79" s="101" t="inlineStr">
        <is>
          <t>Restorable mangrove area from Mapping Ocean Wealth</t>
        </is>
      </c>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row>
    <row r="80" ht="12.75" customHeight="1" s="198">
      <c r="A80" s="101" t="inlineStr">
        <is>
          <t>Pakistan</t>
        </is>
      </c>
      <c r="B80" s="62">
        <f t="array" ref="B80">INDEX(Countries!$D$2:$D$255, MATCH(A80, Countries!$B$2:$B$255, 0))
</f>
        <v/>
      </c>
      <c r="C80" s="89" t="inlineStr">
        <is>
          <t>Mangrove</t>
        </is>
      </c>
      <c r="D80" s="54">
        <f t="array" ref="D80">if($C80="Mangrove", INDEX('Mangrove restorable land'!$A$5:$M1000,MATCH($A80,'Mangrove restorable land'!$A$5:$A1000,0),MATCH('Mangrove restorable land'!B$4,'Mangrove restorable land'!$A$5:$M$5,0)),if($C80="Seagrass", index('Seagrass extent'!$A$5:$I$257,match($A80,'Seagrass extent'!$A$5:$A1000,0),match('Seagrass extent'!$B$4,'Seagrass extent'!$A$5:$I$5,0))*'Seagrass extent'!$E$4, if($C80="Salt marsh", index('Salt marsh extent'!$A$5:$I$257,match($A80,'Salt marsh extent'!$A$5:$A1000,0),match('Salt marsh extent'!$B$4,'Salt marsh extent'!$A$5:$I$5,0))*'Salt marsh extent'!$E$4 )))</f>
        <v/>
      </c>
      <c r="E80" s="101" t="inlineStr">
        <is>
          <t>Restorable mangrove area from Mapping Ocean Wealth</t>
        </is>
      </c>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row>
    <row r="81" ht="12.75" customHeight="1" s="198">
      <c r="A81" s="101" t="inlineStr">
        <is>
          <t>Palau</t>
        </is>
      </c>
      <c r="B81" s="62">
        <f t="array" ref="B81">INDEX(Countries!$D$2:$D$255, MATCH(A81, Countries!$B$2:$B$255, 0))
</f>
        <v/>
      </c>
      <c r="C81" s="89" t="inlineStr">
        <is>
          <t>Mangrove</t>
        </is>
      </c>
      <c r="D81" s="54">
        <f t="array" ref="D81">if($C81="Mangrove", INDEX('Mangrove restorable land'!$A$5:$M1000,MATCH($A81,'Mangrove restorable land'!$A$5:$A1000,0),MATCH('Mangrove restorable land'!B$4,'Mangrove restorable land'!$A$5:$M$5,0)),if($C81="Seagrass", index('Seagrass extent'!$A$5:$I$257,match($A81,'Seagrass extent'!$A$5:$A1000,0),match('Seagrass extent'!$B$4,'Seagrass extent'!$A$5:$I$5,0))*'Seagrass extent'!$E$4, if($C81="Salt marsh", index('Salt marsh extent'!$A$5:$I$257,match($A81,'Salt marsh extent'!$A$5:$A1000,0),match('Salt marsh extent'!$B$4,'Salt marsh extent'!$A$5:$I$5,0))*'Salt marsh extent'!$E$4 )))</f>
        <v/>
      </c>
      <c r="E81" s="101" t="inlineStr">
        <is>
          <t>Restorable mangrove area from Mapping Ocean Wealth</t>
        </is>
      </c>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row>
    <row r="82" ht="12.75" customHeight="1" s="198">
      <c r="A82" s="101" t="inlineStr">
        <is>
          <t>Panama</t>
        </is>
      </c>
      <c r="B82" s="62">
        <f t="array" ref="B82">INDEX(Countries!$D$2:$D$255, MATCH(A82, Countries!$B$2:$B$255, 0))
</f>
        <v/>
      </c>
      <c r="C82" s="89" t="inlineStr">
        <is>
          <t>Mangrove</t>
        </is>
      </c>
      <c r="D82" s="54">
        <f t="array" ref="D82">if($C82="Mangrove", INDEX('Mangrove restorable land'!$A$5:$M1000,MATCH($A82,'Mangrove restorable land'!$A$5:$A1000,0),MATCH('Mangrove restorable land'!B$4,'Mangrove restorable land'!$A$5:$M$5,0)),if($C82="Seagrass", index('Seagrass extent'!$A$5:$I$257,match($A82,'Seagrass extent'!$A$5:$A1000,0),match('Seagrass extent'!$B$4,'Seagrass extent'!$A$5:$I$5,0))*'Seagrass extent'!$E$4, if($C82="Salt marsh", index('Salt marsh extent'!$A$5:$I$257,match($A82,'Salt marsh extent'!$A$5:$A1000,0),match('Salt marsh extent'!$B$4,'Salt marsh extent'!$A$5:$I$5,0))*'Salt marsh extent'!$E$4 )))</f>
        <v/>
      </c>
      <c r="E82" s="101" t="inlineStr">
        <is>
          <t>Restorable mangrove area from Mapping Ocean Wealth</t>
        </is>
      </c>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row>
    <row r="83" ht="12.75" customHeight="1" s="198">
      <c r="A83" s="101" t="inlineStr">
        <is>
          <t>Papua New Guinea</t>
        </is>
      </c>
      <c r="B83" s="62">
        <f t="array" ref="B83">INDEX(Countries!$D$2:$D$255, MATCH(A83, Countries!$B$2:$B$255, 0))
</f>
        <v/>
      </c>
      <c r="C83" s="89" t="inlineStr">
        <is>
          <t>Mangrove</t>
        </is>
      </c>
      <c r="D83" s="54">
        <f t="array" ref="D83">if($C83="Mangrove", INDEX('Mangrove restorable land'!$A$5:$M1000,MATCH($A83,'Mangrove restorable land'!$A$5:$A1000,0),MATCH('Mangrove restorable land'!B$4,'Mangrove restorable land'!$A$5:$M$5,0)),if($C83="Seagrass", index('Seagrass extent'!$A$5:$I$257,match($A83,'Seagrass extent'!$A$5:$A1000,0),match('Seagrass extent'!$B$4,'Seagrass extent'!$A$5:$I$5,0))*'Seagrass extent'!$E$4, if($C83="Salt marsh", index('Salt marsh extent'!$A$5:$I$257,match($A83,'Salt marsh extent'!$A$5:$A1000,0),match('Salt marsh extent'!$B$4,'Salt marsh extent'!$A$5:$I$5,0))*'Salt marsh extent'!$E$4 )))</f>
        <v/>
      </c>
      <c r="E83" s="101" t="inlineStr">
        <is>
          <t>Restorable mangrove area from Mapping Ocean Wealth</t>
        </is>
      </c>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row>
    <row r="84" ht="12.75" customHeight="1" s="198">
      <c r="A84" s="101" t="inlineStr">
        <is>
          <t>Peru</t>
        </is>
      </c>
      <c r="B84" s="62">
        <f t="array" ref="B84">INDEX(Countries!$D$2:$D$255, MATCH(A84, Countries!$B$2:$B$255, 0))
</f>
        <v/>
      </c>
      <c r="C84" s="89" t="inlineStr">
        <is>
          <t>Mangrove</t>
        </is>
      </c>
      <c r="D84" s="54">
        <f t="array" ref="D84">if($C84="Mangrove", INDEX('Mangrove restorable land'!$A$5:$M1000,MATCH($A84,'Mangrove restorable land'!$A$5:$A1000,0),MATCH('Mangrove restorable land'!B$4,'Mangrove restorable land'!$A$5:$M$5,0)),if($C84="Seagrass", index('Seagrass extent'!$A$5:$I$257,match($A84,'Seagrass extent'!$A$5:$A1000,0),match('Seagrass extent'!$B$4,'Seagrass extent'!$A$5:$I$5,0))*'Seagrass extent'!$E$4, if($C84="Salt marsh", index('Salt marsh extent'!$A$5:$I$257,match($A84,'Salt marsh extent'!$A$5:$A1000,0),match('Salt marsh extent'!$B$4,'Salt marsh extent'!$A$5:$I$5,0))*'Salt marsh extent'!$E$4 )))</f>
        <v/>
      </c>
      <c r="E84" s="101" t="inlineStr">
        <is>
          <t>Restorable mangrove area from Mapping Ocean Wealth</t>
        </is>
      </c>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row>
    <row r="85" ht="12.75" customHeight="1" s="198">
      <c r="A85" s="101" t="inlineStr">
        <is>
          <t>Philippines</t>
        </is>
      </c>
      <c r="B85" s="62">
        <f t="array" ref="B85">INDEX(Countries!$D$2:$D$255, MATCH(A85, Countries!$B$2:$B$255, 0))
</f>
        <v/>
      </c>
      <c r="C85" s="89" t="inlineStr">
        <is>
          <t>Mangrove</t>
        </is>
      </c>
      <c r="D85" s="54">
        <f t="array" ref="D85">if($C85="Mangrove", INDEX('Mangrove restorable land'!$A$5:$M1000,MATCH($A85,'Mangrove restorable land'!$A$5:$A1000,0),MATCH('Mangrove restorable land'!B$4,'Mangrove restorable land'!$A$5:$M$5,0)),if($C85="Seagrass", index('Seagrass extent'!$A$5:$I$257,match($A85,'Seagrass extent'!$A$5:$A1000,0),match('Seagrass extent'!$B$4,'Seagrass extent'!$A$5:$I$5,0))*'Seagrass extent'!$E$4, if($C85="Salt marsh", index('Salt marsh extent'!$A$5:$I$257,match($A85,'Salt marsh extent'!$A$5:$A1000,0),match('Salt marsh extent'!$B$4,'Salt marsh extent'!$A$5:$I$5,0))*'Salt marsh extent'!$E$4 )))</f>
        <v/>
      </c>
      <c r="E85" s="101" t="inlineStr">
        <is>
          <t>Restorable mangrove area from Mapping Ocean Wealth</t>
        </is>
      </c>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row>
    <row r="86" ht="12.75" customHeight="1" s="198">
      <c r="A86" s="101" t="inlineStr">
        <is>
          <t>Puerto Rico</t>
        </is>
      </c>
      <c r="B86" s="62">
        <f t="array" ref="B86">INDEX(Countries!$D$2:$D$255, MATCH(A86, Countries!$B$2:$B$255, 0))
</f>
        <v/>
      </c>
      <c r="C86" s="89" t="inlineStr">
        <is>
          <t>Mangrove</t>
        </is>
      </c>
      <c r="D86" s="54">
        <f t="array" ref="D86">if($C86="Mangrove", INDEX('Mangrove restorable land'!$A$5:$M1000,MATCH($A86,'Mangrove restorable land'!$A$5:$A1000,0),MATCH('Mangrove restorable land'!B$4,'Mangrove restorable land'!$A$5:$M$5,0)),if($C86="Seagrass", index('Seagrass extent'!$A$5:$I$257,match($A86,'Seagrass extent'!$A$5:$A1000,0),match('Seagrass extent'!$B$4,'Seagrass extent'!$A$5:$I$5,0))*'Seagrass extent'!$E$4, if($C86="Salt marsh", index('Salt marsh extent'!$A$5:$I$257,match($A86,'Salt marsh extent'!$A$5:$A1000,0),match('Salt marsh extent'!$B$4,'Salt marsh extent'!$A$5:$I$5,0))*'Salt marsh extent'!$E$4 )))</f>
        <v/>
      </c>
      <c r="E86" s="101" t="inlineStr">
        <is>
          <t>Restorable mangrove area from Mapping Ocean Wealth</t>
        </is>
      </c>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row>
    <row r="87" ht="12.75" customHeight="1" s="198">
      <c r="A87" s="101" t="inlineStr">
        <is>
          <t>Qatar</t>
        </is>
      </c>
      <c r="B87" s="62">
        <f t="array" ref="B87">INDEX(Countries!$D$2:$D$255, MATCH(A87, Countries!$B$2:$B$255, 0))
</f>
        <v/>
      </c>
      <c r="C87" s="89" t="inlineStr">
        <is>
          <t>Mangrove</t>
        </is>
      </c>
      <c r="D87" s="54">
        <f t="array" ref="D87">if($C87="Mangrove", INDEX('Mangrove restorable land'!$A$5:$M1000,MATCH($A87,'Mangrove restorable land'!$A$5:$A1000,0),MATCH('Mangrove restorable land'!B$4,'Mangrove restorable land'!$A$5:$M$5,0)),if($C87="Seagrass", index('Seagrass extent'!$A$5:$I$257,match($A87,'Seagrass extent'!$A$5:$A1000,0),match('Seagrass extent'!$B$4,'Seagrass extent'!$A$5:$I$5,0))*'Seagrass extent'!$E$4, if($C87="Salt marsh", index('Salt marsh extent'!$A$5:$I$257,match($A87,'Salt marsh extent'!$A$5:$A1000,0),match('Salt marsh extent'!$B$4,'Salt marsh extent'!$A$5:$I$5,0))*'Salt marsh extent'!$E$4 )))</f>
        <v/>
      </c>
      <c r="E87" s="101" t="inlineStr">
        <is>
          <t>Restorable mangrove area from Mapping Ocean Wealth</t>
        </is>
      </c>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row>
    <row r="88" ht="12.75" customHeight="1" s="198">
      <c r="A88" s="101" t="inlineStr">
        <is>
          <t>Republic of Congo</t>
        </is>
      </c>
      <c r="B88" s="62">
        <f t="array" ref="B88">INDEX(Countries!$D$2:$D$255, MATCH(A88, Countries!$B$2:$B$255, 0))
</f>
        <v/>
      </c>
      <c r="C88" s="89" t="inlineStr">
        <is>
          <t>Mangrove</t>
        </is>
      </c>
      <c r="D88" s="54">
        <f t="array" ref="D88">if($C88="Mangrove", INDEX('Mangrove restorable land'!$A$5:$M1000,MATCH($A88,'Mangrove restorable land'!$A$5:$A1000,0),MATCH('Mangrove restorable land'!B$4,'Mangrove restorable land'!$A$5:$M$5,0)),if($C88="Seagrass", index('Seagrass extent'!$A$5:$I$257,match($A88,'Seagrass extent'!$A$5:$A1000,0),match('Seagrass extent'!$B$4,'Seagrass extent'!$A$5:$I$5,0))*'Seagrass extent'!$E$4, if($C88="Salt marsh", index('Salt marsh extent'!$A$5:$I$257,match($A88,'Salt marsh extent'!$A$5:$A1000,0),match('Salt marsh extent'!$B$4,'Salt marsh extent'!$A$5:$I$5,0))*'Salt marsh extent'!$E$4 )))</f>
        <v/>
      </c>
      <c r="E88" s="101" t="inlineStr">
        <is>
          <t>Restorable mangrove area from Mapping Ocean Wealth</t>
        </is>
      </c>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row>
    <row r="89" ht="12.75" customHeight="1" s="198">
      <c r="A89" s="101" t="inlineStr">
        <is>
          <t>Saint Kitts and Nevis</t>
        </is>
      </c>
      <c r="B89" s="62">
        <f t="array" ref="B89">INDEX(Countries!$D$2:$D$255, MATCH(A89, Countries!$B$2:$B$255, 0))
</f>
        <v/>
      </c>
      <c r="C89" s="89" t="inlineStr">
        <is>
          <t>Mangrove</t>
        </is>
      </c>
      <c r="D89" s="54">
        <f t="array" ref="D89">if($C89="Mangrove", INDEX('Mangrove restorable land'!$A$5:$M1000,MATCH($A89,'Mangrove restorable land'!$A$5:$A1000,0),MATCH('Mangrove restorable land'!B$4,'Mangrove restorable land'!$A$5:$M$5,0)),if($C89="Seagrass", index('Seagrass extent'!$A$5:$I$257,match($A89,'Seagrass extent'!$A$5:$A1000,0),match('Seagrass extent'!$B$4,'Seagrass extent'!$A$5:$I$5,0))*'Seagrass extent'!$E$4, if($C89="Salt marsh", index('Salt marsh extent'!$A$5:$I$257,match($A89,'Salt marsh extent'!$A$5:$A1000,0),match('Salt marsh extent'!$B$4,'Salt marsh extent'!$A$5:$I$5,0))*'Salt marsh extent'!$E$4 )))</f>
        <v/>
      </c>
      <c r="E89" s="101" t="inlineStr">
        <is>
          <t>Restorable mangrove area from Mapping Ocean Wealth</t>
        </is>
      </c>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row>
    <row r="90" ht="12.75" customHeight="1" s="198">
      <c r="A90" s="101" t="inlineStr">
        <is>
          <t>Saint Lucia</t>
        </is>
      </c>
      <c r="B90" s="62">
        <f t="array" ref="B90">INDEX(Countries!$D$2:$D$255, MATCH(A90, Countries!$B$2:$B$255, 0))
</f>
        <v/>
      </c>
      <c r="C90" s="89" t="inlineStr">
        <is>
          <t>Mangrove</t>
        </is>
      </c>
      <c r="D90" s="54">
        <f t="array" ref="D90">if($C90="Mangrove", INDEX('Mangrove restorable land'!$A$5:$M1000,MATCH($A90,'Mangrove restorable land'!$A$5:$A1000,0),MATCH('Mangrove restorable land'!B$4,'Mangrove restorable land'!$A$5:$M$5,0)),if($C90="Seagrass", index('Seagrass extent'!$A$5:$I$257,match($A90,'Seagrass extent'!$A$5:$A1000,0),match('Seagrass extent'!$B$4,'Seagrass extent'!$A$5:$I$5,0))*'Seagrass extent'!$E$4, if($C90="Salt marsh", index('Salt marsh extent'!$A$5:$I$257,match($A90,'Salt marsh extent'!$A$5:$A1000,0),match('Salt marsh extent'!$B$4,'Salt marsh extent'!$A$5:$I$5,0))*'Salt marsh extent'!$E$4 )))</f>
        <v/>
      </c>
      <c r="E90" s="101" t="inlineStr">
        <is>
          <t>Restorable mangrove area from Mapping Ocean Wealth</t>
        </is>
      </c>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row>
    <row r="91" ht="12.75" customHeight="1" s="198">
      <c r="A91" s="101" t="inlineStr">
        <is>
          <t>Saint Vincent and the Grenadines</t>
        </is>
      </c>
      <c r="B91" s="62">
        <f t="array" ref="B91">INDEX(Countries!$D$2:$D$255, MATCH(A91, Countries!$B$2:$B$255, 0))
</f>
        <v/>
      </c>
      <c r="C91" s="89" t="inlineStr">
        <is>
          <t>Mangrove</t>
        </is>
      </c>
      <c r="D91" s="54">
        <f t="array" ref="D91">if($C91="Mangrove", INDEX('Mangrove restorable land'!$A$5:$M1000,MATCH($A91,'Mangrove restorable land'!$A$5:$A1000,0),MATCH('Mangrove restorable land'!B$4,'Mangrove restorable land'!$A$5:$M$5,0)),if($C91="Seagrass", index('Seagrass extent'!$A$5:$I$257,match($A91,'Seagrass extent'!$A$5:$A1000,0),match('Seagrass extent'!$B$4,'Seagrass extent'!$A$5:$I$5,0))*'Seagrass extent'!$E$4, if($C91="Salt marsh", index('Salt marsh extent'!$A$5:$I$257,match($A91,'Salt marsh extent'!$A$5:$A1000,0),match('Salt marsh extent'!$B$4,'Salt marsh extent'!$A$5:$I$5,0))*'Salt marsh extent'!$E$4 )))</f>
        <v/>
      </c>
      <c r="E91" s="101" t="inlineStr">
        <is>
          <t>Restorable mangrove area from Mapping Ocean Wealth</t>
        </is>
      </c>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row>
    <row r="92" ht="12.75" customHeight="1" s="198">
      <c r="A92" s="101" t="inlineStr">
        <is>
          <t>Saint Martin (French Part)</t>
        </is>
      </c>
      <c r="B92" s="62">
        <f t="array" ref="B92">INDEX(Countries!$D$2:$D$255, MATCH(A92, Countries!$B$2:$B$255, 0))
</f>
        <v/>
      </c>
      <c r="C92" s="89" t="inlineStr">
        <is>
          <t>Mangrove</t>
        </is>
      </c>
      <c r="D92" s="54">
        <f t="array" ref="D92">if($C92="Mangrove", INDEX('Mangrove restorable land'!$A$5:$M1000,MATCH($A92,'Mangrove restorable land'!$A$5:$A1000,0),MATCH('Mangrove restorable land'!B$4,'Mangrove restorable land'!$A$5:$M$5,0)),if($C92="Seagrass", index('Seagrass extent'!$A$5:$I$257,match($A92,'Seagrass extent'!$A$5:$A1000,0),match('Seagrass extent'!$B$4,'Seagrass extent'!$A$5:$I$5,0))*'Seagrass extent'!$E$4, if($C92="Salt marsh", index('Salt marsh extent'!$A$5:$I$257,match($A92,'Salt marsh extent'!$A$5:$A1000,0),match('Salt marsh extent'!$B$4,'Salt marsh extent'!$A$5:$I$5,0))*'Salt marsh extent'!$E$4 )))</f>
        <v/>
      </c>
      <c r="E92" s="101" t="inlineStr">
        <is>
          <t>Restorable mangrove area from Mapping Ocean Wealth</t>
        </is>
      </c>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row>
    <row r="93" ht="12.75" customHeight="1" s="198">
      <c r="A93" s="101" t="inlineStr">
        <is>
          <t>Samoa</t>
        </is>
      </c>
      <c r="B93" s="62">
        <f t="array" ref="B93">INDEX(Countries!$D$2:$D$255, MATCH(A93, Countries!$B$2:$B$255, 0))
</f>
        <v/>
      </c>
      <c r="C93" s="89" t="inlineStr">
        <is>
          <t>Mangrove</t>
        </is>
      </c>
      <c r="D93" s="54">
        <f t="array" ref="D93">if($C93="Mangrove", INDEX('Mangrove restorable land'!$A$5:$M1000,MATCH($A93,'Mangrove restorable land'!$A$5:$A1000,0),MATCH('Mangrove restorable land'!B$4,'Mangrove restorable land'!$A$5:$M$5,0)),if($C93="Seagrass", index('Seagrass extent'!$A$5:$I$257,match($A93,'Seagrass extent'!$A$5:$A1000,0),match('Seagrass extent'!$B$4,'Seagrass extent'!$A$5:$I$5,0))*'Seagrass extent'!$E$4, if($C93="Salt marsh", index('Salt marsh extent'!$A$5:$I$257,match($A93,'Salt marsh extent'!$A$5:$A1000,0),match('Salt marsh extent'!$B$4,'Salt marsh extent'!$A$5:$I$5,0))*'Salt marsh extent'!$E$4 )))</f>
        <v/>
      </c>
      <c r="E93" s="101" t="inlineStr">
        <is>
          <t>Restorable mangrove area from Mapping Ocean Wealth</t>
        </is>
      </c>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row>
    <row r="94" ht="12.75" customHeight="1" s="198">
      <c r="A94" s="101" t="inlineStr">
        <is>
          <t>Sao Tome and Principe</t>
        </is>
      </c>
      <c r="B94" s="62">
        <f t="array" ref="B94">INDEX(Countries!$D$2:$D$255, MATCH(A94, Countries!$B$2:$B$255, 0))
</f>
        <v/>
      </c>
      <c r="C94" s="89" t="inlineStr">
        <is>
          <t>Mangrove</t>
        </is>
      </c>
      <c r="D94" s="54">
        <f t="array" ref="D94">if($C94="Mangrove", INDEX('Mangrove restorable land'!$A$5:$M1000,MATCH($A94,'Mangrove restorable land'!$A$5:$A1000,0),MATCH('Mangrove restorable land'!B$4,'Mangrove restorable land'!$A$5:$M$5,0)),if($C94="Seagrass", index('Seagrass extent'!$A$5:$I$257,match($A94,'Seagrass extent'!$A$5:$A1000,0),match('Seagrass extent'!$B$4,'Seagrass extent'!$A$5:$I$5,0))*'Seagrass extent'!$E$4, if($C94="Salt marsh", index('Salt marsh extent'!$A$5:$I$257,match($A94,'Salt marsh extent'!$A$5:$A1000,0),match('Salt marsh extent'!$B$4,'Salt marsh extent'!$A$5:$I$5,0))*'Salt marsh extent'!$E$4 )))</f>
        <v/>
      </c>
      <c r="E94" s="101" t="inlineStr">
        <is>
          <t>Restorable mangrove area from Mapping Ocean Wealth</t>
        </is>
      </c>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row>
    <row r="95" ht="12.75" customHeight="1" s="198">
      <c r="A95" s="101" t="inlineStr">
        <is>
          <t>Saudi Arabia</t>
        </is>
      </c>
      <c r="B95" s="62">
        <f t="array" ref="B95">INDEX(Countries!$D$2:$D$255, MATCH(A95, Countries!$B$2:$B$255, 0))
</f>
        <v/>
      </c>
      <c r="C95" s="89" t="inlineStr">
        <is>
          <t>Mangrove</t>
        </is>
      </c>
      <c r="D95" s="54">
        <f t="array" ref="D95">if($C95="Mangrove", INDEX('Mangrove restorable land'!$A$5:$M1000,MATCH($A95,'Mangrove restorable land'!$A$5:$A1000,0),MATCH('Mangrove restorable land'!B$4,'Mangrove restorable land'!$A$5:$M$5,0)),if($C95="Seagrass", index('Seagrass extent'!$A$5:$I$257,match($A95,'Seagrass extent'!$A$5:$A1000,0),match('Seagrass extent'!$B$4,'Seagrass extent'!$A$5:$I$5,0))*'Seagrass extent'!$E$4, if($C95="Salt marsh", index('Salt marsh extent'!$A$5:$I$257,match($A95,'Salt marsh extent'!$A$5:$A1000,0),match('Salt marsh extent'!$B$4,'Salt marsh extent'!$A$5:$I$5,0))*'Salt marsh extent'!$E$4 )))</f>
        <v/>
      </c>
      <c r="E95" s="101" t="inlineStr">
        <is>
          <t>Restorable mangrove area from Mapping Ocean Wealth</t>
        </is>
      </c>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row>
    <row r="96" ht="12.75" customHeight="1" s="198">
      <c r="A96" s="101" t="inlineStr">
        <is>
          <t>Senegal</t>
        </is>
      </c>
      <c r="B96" s="62">
        <f t="array" ref="B96">INDEX(Countries!$D$2:$D$255, MATCH(A96, Countries!$B$2:$B$255, 0))
</f>
        <v/>
      </c>
      <c r="C96" s="89" t="inlineStr">
        <is>
          <t>Mangrove</t>
        </is>
      </c>
      <c r="D96" s="54">
        <f t="array" ref="D96">if($C96="Mangrove", INDEX('Mangrove restorable land'!$A$5:$M1000,MATCH($A96,'Mangrove restorable land'!$A$5:$A1000,0),MATCH('Mangrove restorable land'!B$4,'Mangrove restorable land'!$A$5:$M$5,0)),if($C96="Seagrass", index('Seagrass extent'!$A$5:$I$257,match($A96,'Seagrass extent'!$A$5:$A1000,0),match('Seagrass extent'!$B$4,'Seagrass extent'!$A$5:$I$5,0))*'Seagrass extent'!$E$4, if($C96="Salt marsh", index('Salt marsh extent'!$A$5:$I$257,match($A96,'Salt marsh extent'!$A$5:$A1000,0),match('Salt marsh extent'!$B$4,'Salt marsh extent'!$A$5:$I$5,0))*'Salt marsh extent'!$E$4 )))</f>
        <v/>
      </c>
      <c r="E96" s="101" t="inlineStr">
        <is>
          <t>Restorable mangrove area from Mapping Ocean Wealth</t>
        </is>
      </c>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row>
    <row r="97" ht="12.75" customHeight="1" s="198">
      <c r="A97" s="101" t="inlineStr">
        <is>
          <t>Seychelles</t>
        </is>
      </c>
      <c r="B97" s="62">
        <f t="array" ref="B97">INDEX(Countries!$D$2:$D$255, MATCH(A97, Countries!$B$2:$B$255, 0))
</f>
        <v/>
      </c>
      <c r="C97" s="89" t="inlineStr">
        <is>
          <t>Mangrove</t>
        </is>
      </c>
      <c r="D97" s="54">
        <f t="array" ref="D97">if($C97="Mangrove", INDEX('Mangrove restorable land'!$A$5:$M1000,MATCH($A97,'Mangrove restorable land'!$A$5:$A1000,0),MATCH('Mangrove restorable land'!B$4,'Mangrove restorable land'!$A$5:$M$5,0)),if($C97="Seagrass", index('Seagrass extent'!$A$5:$I$257,match($A97,'Seagrass extent'!$A$5:$A1000,0),match('Seagrass extent'!$B$4,'Seagrass extent'!$A$5:$I$5,0))*'Seagrass extent'!$E$4, if($C97="Salt marsh", index('Salt marsh extent'!$A$5:$I$257,match($A97,'Salt marsh extent'!$A$5:$A1000,0),match('Salt marsh extent'!$B$4,'Salt marsh extent'!$A$5:$I$5,0))*'Salt marsh extent'!$E$4 )))</f>
        <v/>
      </c>
      <c r="E97" s="101" t="inlineStr">
        <is>
          <t>Restorable mangrove area from Mapping Ocean Wealth</t>
        </is>
      </c>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row>
    <row r="98" ht="12.75" customHeight="1" s="198">
      <c r="A98" s="101" t="inlineStr">
        <is>
          <t>Sierra Leone</t>
        </is>
      </c>
      <c r="B98" s="62">
        <f t="array" ref="B98">INDEX(Countries!$D$2:$D$255, MATCH(A98, Countries!$B$2:$B$255, 0))
</f>
        <v/>
      </c>
      <c r="C98" s="89" t="inlineStr">
        <is>
          <t>Mangrove</t>
        </is>
      </c>
      <c r="D98" s="54">
        <f t="array" ref="D98">if($C98="Mangrove", INDEX('Mangrove restorable land'!$A$5:$M1000,MATCH($A98,'Mangrove restorable land'!$A$5:$A1000,0),MATCH('Mangrove restorable land'!B$4,'Mangrove restorable land'!$A$5:$M$5,0)),if($C98="Seagrass", index('Seagrass extent'!$A$5:$I$257,match($A98,'Seagrass extent'!$A$5:$A1000,0),match('Seagrass extent'!$B$4,'Seagrass extent'!$A$5:$I$5,0))*'Seagrass extent'!$E$4, if($C98="Salt marsh", index('Salt marsh extent'!$A$5:$I$257,match($A98,'Salt marsh extent'!$A$5:$A1000,0),match('Salt marsh extent'!$B$4,'Salt marsh extent'!$A$5:$I$5,0))*'Salt marsh extent'!$E$4 )))</f>
        <v/>
      </c>
      <c r="E98" s="101" t="inlineStr">
        <is>
          <t>Restorable mangrove area from Mapping Ocean Wealth</t>
        </is>
      </c>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row>
    <row r="99" ht="12.75" customHeight="1" s="198">
      <c r="A99" s="101" t="inlineStr">
        <is>
          <t>Singapore</t>
        </is>
      </c>
      <c r="B99" s="62">
        <f t="array" ref="B99">INDEX(Countries!$D$2:$D$255, MATCH(A99, Countries!$B$2:$B$255, 0))
</f>
        <v/>
      </c>
      <c r="C99" s="89" t="inlineStr">
        <is>
          <t>Mangrove</t>
        </is>
      </c>
      <c r="D99" s="54">
        <f t="array" ref="D99">if($C99="Mangrove", INDEX('Mangrove restorable land'!$A$5:$M1000,MATCH($A99,'Mangrove restorable land'!$A$5:$A1000,0),MATCH('Mangrove restorable land'!B$4,'Mangrove restorable land'!$A$5:$M$5,0)),if($C99="Seagrass", index('Seagrass extent'!$A$5:$I$257,match($A99,'Seagrass extent'!$A$5:$A1000,0),match('Seagrass extent'!$B$4,'Seagrass extent'!$A$5:$I$5,0))*'Seagrass extent'!$E$4, if($C99="Salt marsh", index('Salt marsh extent'!$A$5:$I$257,match($A99,'Salt marsh extent'!$A$5:$A1000,0),match('Salt marsh extent'!$B$4,'Salt marsh extent'!$A$5:$I$5,0))*'Salt marsh extent'!$E$4 )))</f>
        <v/>
      </c>
      <c r="E99" s="101" t="inlineStr">
        <is>
          <t>Restorable mangrove area from Mapping Ocean Wealth</t>
        </is>
      </c>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row>
    <row r="100" ht="12.75" customHeight="1" s="198">
      <c r="A100" s="101" t="inlineStr">
        <is>
          <t>Sint Maarten (Dutch part)</t>
        </is>
      </c>
      <c r="B100" s="62">
        <f t="array" ref="B100">INDEX(Countries!$D$2:$D$255, MATCH(A100, Countries!$B$2:$B$255, 0))
</f>
        <v/>
      </c>
      <c r="C100" s="89" t="inlineStr">
        <is>
          <t>Mangrove</t>
        </is>
      </c>
      <c r="D100" s="54">
        <f t="array" ref="D100">if($C100="Mangrove", INDEX('Mangrove restorable land'!$A$5:$M1000,MATCH($A100,'Mangrove restorable land'!$A$5:$A1000,0),MATCH('Mangrove restorable land'!B$4,'Mangrove restorable land'!$A$5:$M$5,0)),if($C100="Seagrass", index('Seagrass extent'!$A$5:$I$257,match($A100,'Seagrass extent'!$A$5:$A1000,0),match('Seagrass extent'!$B$4,'Seagrass extent'!$A$5:$I$5,0))*'Seagrass extent'!$E$4, if($C100="Salt marsh", index('Salt marsh extent'!$A$5:$I$257,match($A100,'Salt marsh extent'!$A$5:$A1000,0),match('Salt marsh extent'!$B$4,'Salt marsh extent'!$A$5:$I$5,0))*'Salt marsh extent'!$E$4 )))</f>
        <v/>
      </c>
      <c r="E100" s="101" t="inlineStr">
        <is>
          <t>Restorable mangrove area from Mapping Ocean Wealth</t>
        </is>
      </c>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row>
    <row r="101" ht="12.75" customHeight="1" s="198">
      <c r="A101" s="101" t="inlineStr">
        <is>
          <t>Solomon Islands</t>
        </is>
      </c>
      <c r="B101" s="62">
        <f t="array" ref="B101">INDEX(Countries!$D$2:$D$255, MATCH(A101, Countries!$B$2:$B$255, 0))
</f>
        <v/>
      </c>
      <c r="C101" s="89" t="inlineStr">
        <is>
          <t>Mangrove</t>
        </is>
      </c>
      <c r="D101" s="54">
        <f t="array" ref="D101">if($C101="Mangrove", INDEX('Mangrove restorable land'!$A$5:$M1000,MATCH($A101,'Mangrove restorable land'!$A$5:$A1000,0),MATCH('Mangrove restorable land'!B$4,'Mangrove restorable land'!$A$5:$M$5,0)),if($C101="Seagrass", index('Seagrass extent'!$A$5:$I$257,match($A101,'Seagrass extent'!$A$5:$A1000,0),match('Seagrass extent'!$B$4,'Seagrass extent'!$A$5:$I$5,0))*'Seagrass extent'!$E$4, if($C101="Salt marsh", index('Salt marsh extent'!$A$5:$I$257,match($A101,'Salt marsh extent'!$A$5:$A1000,0),match('Salt marsh extent'!$B$4,'Salt marsh extent'!$A$5:$I$5,0))*'Salt marsh extent'!$E$4 )))</f>
        <v/>
      </c>
      <c r="E101" s="101" t="inlineStr">
        <is>
          <t>Restorable mangrove area from Mapping Ocean Wealth</t>
        </is>
      </c>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row>
    <row r="102" ht="12.75" customHeight="1" s="198">
      <c r="A102" s="101" t="inlineStr">
        <is>
          <t>Somalia</t>
        </is>
      </c>
      <c r="B102" s="62">
        <f t="array" ref="B102">INDEX(Countries!$D$2:$D$255, MATCH(A102, Countries!$B$2:$B$255, 0))
</f>
        <v/>
      </c>
      <c r="C102" s="89" t="inlineStr">
        <is>
          <t>Mangrove</t>
        </is>
      </c>
      <c r="D102" s="54">
        <f t="array" ref="D102">if($C102="Mangrove", INDEX('Mangrove restorable land'!$A$5:$M1000,MATCH($A102,'Mangrove restorable land'!$A$5:$A1000,0),MATCH('Mangrove restorable land'!B$4,'Mangrove restorable land'!$A$5:$M$5,0)),if($C102="Seagrass", index('Seagrass extent'!$A$5:$I$257,match($A102,'Seagrass extent'!$A$5:$A1000,0),match('Seagrass extent'!$B$4,'Seagrass extent'!$A$5:$I$5,0))*'Seagrass extent'!$E$4, if($C102="Salt marsh", index('Salt marsh extent'!$A$5:$I$257,match($A102,'Salt marsh extent'!$A$5:$A1000,0),match('Salt marsh extent'!$B$4,'Salt marsh extent'!$A$5:$I$5,0))*'Salt marsh extent'!$E$4 )))</f>
        <v/>
      </c>
      <c r="E102" s="101" t="inlineStr">
        <is>
          <t>Restorable mangrove area from Mapping Ocean Wealth</t>
        </is>
      </c>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row>
    <row r="103" ht="12.75" customHeight="1" s="198">
      <c r="A103" s="101" t="inlineStr">
        <is>
          <t>South Africa</t>
        </is>
      </c>
      <c r="B103" s="62">
        <f t="array" ref="B103">INDEX(Countries!$D$2:$D$255, MATCH(A103, Countries!$B$2:$B$255, 0))
</f>
        <v/>
      </c>
      <c r="C103" s="89" t="inlineStr">
        <is>
          <t>Mangrove</t>
        </is>
      </c>
      <c r="D103" s="54">
        <f t="array" ref="D103">if($C103="Mangrove", INDEX('Mangrove restorable land'!$A$5:$M1000,MATCH($A103,'Mangrove restorable land'!$A$5:$A1000,0),MATCH('Mangrove restorable land'!B$4,'Mangrove restorable land'!$A$5:$M$5,0)),if($C103="Seagrass", index('Seagrass extent'!$A$5:$I$257,match($A103,'Seagrass extent'!$A$5:$A1000,0),match('Seagrass extent'!$B$4,'Seagrass extent'!$A$5:$I$5,0))*'Seagrass extent'!$E$4, if($C103="Salt marsh", index('Salt marsh extent'!$A$5:$I$257,match($A103,'Salt marsh extent'!$A$5:$A1000,0),match('Salt marsh extent'!$B$4,'Salt marsh extent'!$A$5:$I$5,0))*'Salt marsh extent'!$E$4 )))</f>
        <v/>
      </c>
      <c r="E103" s="101" t="inlineStr">
        <is>
          <t>Restorable mangrove area from Mapping Ocean Wealth</t>
        </is>
      </c>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row>
    <row r="104" ht="12.75" customHeight="1" s="198">
      <c r="A104" s="101" t="inlineStr">
        <is>
          <t>Sri Lanka</t>
        </is>
      </c>
      <c r="B104" s="62">
        <f t="array" ref="B104">INDEX(Countries!$D$2:$D$255, MATCH(A104, Countries!$B$2:$B$255, 0))
</f>
        <v/>
      </c>
      <c r="C104" s="89" t="inlineStr">
        <is>
          <t>Mangrove</t>
        </is>
      </c>
      <c r="D104" s="54">
        <f t="array" ref="D104">if($C104="Mangrove", INDEX('Mangrove restorable land'!$A$5:$M1000,MATCH($A104,'Mangrove restorable land'!$A$5:$A1000,0),MATCH('Mangrove restorable land'!B$4,'Mangrove restorable land'!$A$5:$M$5,0)),if($C104="Seagrass", index('Seagrass extent'!$A$5:$I$257,match($A104,'Seagrass extent'!$A$5:$A1000,0),match('Seagrass extent'!$B$4,'Seagrass extent'!$A$5:$I$5,0))*'Seagrass extent'!$E$4, if($C104="Salt marsh", index('Salt marsh extent'!$A$5:$I$257,match($A104,'Salt marsh extent'!$A$5:$A1000,0),match('Salt marsh extent'!$B$4,'Salt marsh extent'!$A$5:$I$5,0))*'Salt marsh extent'!$E$4 )))</f>
        <v/>
      </c>
      <c r="E104" s="101" t="inlineStr">
        <is>
          <t>Restorable mangrove area from Mapping Ocean Wealth</t>
        </is>
      </c>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row>
    <row r="105" ht="12.75" customHeight="1" s="198">
      <c r="A105" s="101" t="inlineStr">
        <is>
          <t>Sudan</t>
        </is>
      </c>
      <c r="B105" s="62">
        <f t="array" ref="B105">INDEX(Countries!$D$2:$D$255, MATCH(A105, Countries!$B$2:$B$255, 0))
</f>
        <v/>
      </c>
      <c r="C105" s="89" t="inlineStr">
        <is>
          <t>Mangrove</t>
        </is>
      </c>
      <c r="D105" s="54">
        <f t="array" ref="D105">if($C105="Mangrove", INDEX('Mangrove restorable land'!$A$5:$M1000,MATCH($A105,'Mangrove restorable land'!$A$5:$A1000,0),MATCH('Mangrove restorable land'!B$4,'Mangrove restorable land'!$A$5:$M$5,0)),if($C105="Seagrass", index('Seagrass extent'!$A$5:$I$257,match($A105,'Seagrass extent'!$A$5:$A1000,0),match('Seagrass extent'!$B$4,'Seagrass extent'!$A$5:$I$5,0))*'Seagrass extent'!$E$4, if($C105="Salt marsh", index('Salt marsh extent'!$A$5:$I$257,match($A105,'Salt marsh extent'!$A$5:$A1000,0),match('Salt marsh extent'!$B$4,'Salt marsh extent'!$A$5:$I$5,0))*'Salt marsh extent'!$E$4 )))</f>
        <v/>
      </c>
      <c r="E105" s="101" t="inlineStr">
        <is>
          <t>Restorable mangrove area from Mapping Ocean Wealth</t>
        </is>
      </c>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row>
    <row r="106" ht="12.75" customHeight="1" s="198">
      <c r="A106" s="101" t="inlineStr">
        <is>
          <t>Suriname</t>
        </is>
      </c>
      <c r="B106" s="62">
        <f t="array" ref="B106">INDEX(Countries!$D$2:$D$255, MATCH(A106, Countries!$B$2:$B$255, 0))
</f>
        <v/>
      </c>
      <c r="C106" s="89" t="inlineStr">
        <is>
          <t>Mangrove</t>
        </is>
      </c>
      <c r="D106" s="54">
        <f t="array" ref="D106">if($C106="Mangrove", INDEX('Mangrove restorable land'!$A$5:$M1000,MATCH($A106,'Mangrove restorable land'!$A$5:$A1000,0),MATCH('Mangrove restorable land'!B$4,'Mangrove restorable land'!$A$5:$M$5,0)),if($C106="Seagrass", index('Seagrass extent'!$A$5:$I$257,match($A106,'Seagrass extent'!$A$5:$A1000,0),match('Seagrass extent'!$B$4,'Seagrass extent'!$A$5:$I$5,0))*'Seagrass extent'!$E$4, if($C106="Salt marsh", index('Salt marsh extent'!$A$5:$I$257,match($A106,'Salt marsh extent'!$A$5:$A1000,0),match('Salt marsh extent'!$B$4,'Salt marsh extent'!$A$5:$I$5,0))*'Salt marsh extent'!$E$4 )))</f>
        <v/>
      </c>
      <c r="E106" s="101" t="inlineStr">
        <is>
          <t>Restorable mangrove area from Mapping Ocean Wealth</t>
        </is>
      </c>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row>
    <row r="107" ht="12.75" customHeight="1" s="198">
      <c r="A107" s="101" t="inlineStr">
        <is>
          <t>Taiwan</t>
        </is>
      </c>
      <c r="B107" s="62">
        <f t="array" ref="B107">INDEX(Countries!$D$2:$D$255, MATCH(A107, Countries!$B$2:$B$255, 0))
</f>
        <v/>
      </c>
      <c r="C107" s="89" t="inlineStr">
        <is>
          <t>Mangrove</t>
        </is>
      </c>
      <c r="D107" s="54">
        <f t="array" ref="D107">if($C107="Mangrove", INDEX('Mangrove restorable land'!$A$5:$M1000,MATCH($A107,'Mangrove restorable land'!$A$5:$A1000,0),MATCH('Mangrove restorable land'!B$4,'Mangrove restorable land'!$A$5:$M$5,0)),if($C107="Seagrass", index('Seagrass extent'!$A$5:$I$257,match($A107,'Seagrass extent'!$A$5:$A1000,0),match('Seagrass extent'!$B$4,'Seagrass extent'!$A$5:$I$5,0))*'Seagrass extent'!$E$4, if($C107="Salt marsh", index('Salt marsh extent'!$A$5:$I$257,match($A107,'Salt marsh extent'!$A$5:$A1000,0),match('Salt marsh extent'!$B$4,'Salt marsh extent'!$A$5:$I$5,0))*'Salt marsh extent'!$E$4 )))</f>
        <v/>
      </c>
      <c r="E107" s="101" t="inlineStr">
        <is>
          <t>Restorable mangrove area from Mapping Ocean Wealth</t>
        </is>
      </c>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row>
    <row r="108" ht="12.75" customHeight="1" s="198">
      <c r="A108" s="101" t="inlineStr">
        <is>
          <t>Tanzania, United Republic of</t>
        </is>
      </c>
      <c r="B108" s="62">
        <f t="array" ref="B108">INDEX(Countries!$D$2:$D$255, MATCH(A108, Countries!$B$2:$B$255, 0))
</f>
        <v/>
      </c>
      <c r="C108" s="89" t="inlineStr">
        <is>
          <t>Mangrove</t>
        </is>
      </c>
      <c r="D108" s="54">
        <f t="array" ref="D108">if($C108="Mangrove", INDEX('Mangrove restorable land'!$A$5:$M1000,MATCH($A108,'Mangrove restorable land'!$A$5:$A1000,0),MATCH('Mangrove restorable land'!B$4,'Mangrove restorable land'!$A$5:$M$5,0)),if($C108="Seagrass", index('Seagrass extent'!$A$5:$I$257,match($A108,'Seagrass extent'!$A$5:$A1000,0),match('Seagrass extent'!$B$4,'Seagrass extent'!$A$5:$I$5,0))*'Seagrass extent'!$E$4, if($C108="Salt marsh", index('Salt marsh extent'!$A$5:$I$257,match($A108,'Salt marsh extent'!$A$5:$A1000,0),match('Salt marsh extent'!$B$4,'Salt marsh extent'!$A$5:$I$5,0))*'Salt marsh extent'!$E$4 )))</f>
        <v/>
      </c>
      <c r="E108" s="101" t="inlineStr">
        <is>
          <t>Restorable mangrove area from Mapping Ocean Wealth</t>
        </is>
      </c>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row>
    <row r="109" ht="12.75" customHeight="1" s="198">
      <c r="A109" s="101" t="inlineStr">
        <is>
          <t>Thailand</t>
        </is>
      </c>
      <c r="B109" s="62">
        <f t="array" ref="B109">INDEX(Countries!$D$2:$D$255, MATCH(A109, Countries!$B$2:$B$255, 0))
</f>
        <v/>
      </c>
      <c r="C109" s="89" t="inlineStr">
        <is>
          <t>Mangrove</t>
        </is>
      </c>
      <c r="D109" s="54">
        <f t="array" ref="D109">if($C109="Mangrove", INDEX('Mangrove restorable land'!$A$5:$M1000,MATCH($A109,'Mangrove restorable land'!$A$5:$A1000,0),MATCH('Mangrove restorable land'!B$4,'Mangrove restorable land'!$A$5:$M$5,0)),if($C109="Seagrass", index('Seagrass extent'!$A$5:$I$257,match($A109,'Seagrass extent'!$A$5:$A1000,0),match('Seagrass extent'!$B$4,'Seagrass extent'!$A$5:$I$5,0))*'Seagrass extent'!$E$4, if($C109="Salt marsh", index('Salt marsh extent'!$A$5:$I$257,match($A109,'Salt marsh extent'!$A$5:$A1000,0),match('Salt marsh extent'!$B$4,'Salt marsh extent'!$A$5:$I$5,0))*'Salt marsh extent'!$E$4 )))</f>
        <v/>
      </c>
      <c r="E109" s="101" t="inlineStr">
        <is>
          <t>Restorable mangrove area from Mapping Ocean Wealth</t>
        </is>
      </c>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row>
    <row r="110" ht="12.75" customHeight="1" s="198">
      <c r="A110" s="101" t="inlineStr">
        <is>
          <t>Timor-Leste</t>
        </is>
      </c>
      <c r="B110" s="62">
        <f t="array" ref="B110">INDEX(Countries!$D$2:$D$255, MATCH(A110, Countries!$B$2:$B$255, 0))
</f>
        <v/>
      </c>
      <c r="C110" s="89" t="inlineStr">
        <is>
          <t>Mangrove</t>
        </is>
      </c>
      <c r="D110" s="54">
        <f t="array" ref="D110">if($C110="Mangrove", INDEX('Mangrove restorable land'!$A$5:$M1000,MATCH($A110,'Mangrove restorable land'!$A$5:$A1000,0),MATCH('Mangrove restorable land'!B$4,'Mangrove restorable land'!$A$5:$M$5,0)),if($C110="Seagrass", index('Seagrass extent'!$A$5:$I$257,match($A110,'Seagrass extent'!$A$5:$A1000,0),match('Seagrass extent'!$B$4,'Seagrass extent'!$A$5:$I$5,0))*'Seagrass extent'!$E$4, if($C110="Salt marsh", index('Salt marsh extent'!$A$5:$I$257,match($A110,'Salt marsh extent'!$A$5:$A1000,0),match('Salt marsh extent'!$B$4,'Salt marsh extent'!$A$5:$I$5,0))*'Salt marsh extent'!$E$4 )))</f>
        <v/>
      </c>
      <c r="E110" s="101" t="inlineStr">
        <is>
          <t>Restorable mangrove area from Mapping Ocean Wealth</t>
        </is>
      </c>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row>
    <row r="111" ht="12.75" customHeight="1" s="198">
      <c r="A111" s="101" t="inlineStr">
        <is>
          <t>Togo</t>
        </is>
      </c>
      <c r="B111" s="62">
        <f t="array" ref="B111">INDEX(Countries!$D$2:$D$255, MATCH(A111, Countries!$B$2:$B$255, 0))
</f>
        <v/>
      </c>
      <c r="C111" s="89" t="inlineStr">
        <is>
          <t>Mangrove</t>
        </is>
      </c>
      <c r="D111" s="54">
        <f t="array" ref="D111">if($C111="Mangrove", INDEX('Mangrove restorable land'!$A$5:$M1000,MATCH($A111,'Mangrove restorable land'!$A$5:$A1000,0),MATCH('Mangrove restorable land'!B$4,'Mangrove restorable land'!$A$5:$M$5,0)),if($C111="Seagrass", index('Seagrass extent'!$A$5:$I$257,match($A111,'Seagrass extent'!$A$5:$A1000,0),match('Seagrass extent'!$B$4,'Seagrass extent'!$A$5:$I$5,0))*'Seagrass extent'!$E$4, if($C111="Salt marsh", index('Salt marsh extent'!$A$5:$I$257,match($A111,'Salt marsh extent'!$A$5:$A1000,0),match('Salt marsh extent'!$B$4,'Salt marsh extent'!$A$5:$I$5,0))*'Salt marsh extent'!$E$4 )))</f>
        <v/>
      </c>
      <c r="E111" s="101" t="inlineStr">
        <is>
          <t>Restorable mangrove area from Mapping Ocean Wealth</t>
        </is>
      </c>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row>
    <row r="112" ht="12.75" customHeight="1" s="198">
      <c r="A112" s="101" t="inlineStr">
        <is>
          <t>Tonga</t>
        </is>
      </c>
      <c r="B112" s="62">
        <f t="array" ref="B112">INDEX(Countries!$D$2:$D$255, MATCH(A112, Countries!$B$2:$B$255, 0))
</f>
        <v/>
      </c>
      <c r="C112" s="89" t="inlineStr">
        <is>
          <t>Mangrove</t>
        </is>
      </c>
      <c r="D112" s="54">
        <f t="array" ref="D112">if($C112="Mangrove", INDEX('Mangrove restorable land'!$A$5:$M1000,MATCH($A112,'Mangrove restorable land'!$A$5:$A1000,0),MATCH('Mangrove restorable land'!B$4,'Mangrove restorable land'!$A$5:$M$5,0)),if($C112="Seagrass", index('Seagrass extent'!$A$5:$I$257,match($A112,'Seagrass extent'!$A$5:$A1000,0),match('Seagrass extent'!$B$4,'Seagrass extent'!$A$5:$I$5,0))*'Seagrass extent'!$E$4, if($C112="Salt marsh", index('Salt marsh extent'!$A$5:$I$257,match($A112,'Salt marsh extent'!$A$5:$A1000,0),match('Salt marsh extent'!$B$4,'Salt marsh extent'!$A$5:$I$5,0))*'Salt marsh extent'!$E$4 )))</f>
        <v/>
      </c>
      <c r="E112" s="101" t="inlineStr">
        <is>
          <t>Restorable mangrove area from Mapping Ocean Wealth</t>
        </is>
      </c>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row>
    <row r="113" ht="12.75" customHeight="1" s="198">
      <c r="A113" s="101" t="inlineStr">
        <is>
          <t>Trinidad and Tobago</t>
        </is>
      </c>
      <c r="B113" s="62">
        <f t="array" ref="B113">INDEX(Countries!$D$2:$D$255, MATCH(A113, Countries!$B$2:$B$255, 0))
</f>
        <v/>
      </c>
      <c r="C113" s="89" t="inlineStr">
        <is>
          <t>Mangrove</t>
        </is>
      </c>
      <c r="D113" s="54">
        <f t="array" ref="D113">if($C113="Mangrove", INDEX('Mangrove restorable land'!$A$5:$M1000,MATCH($A113,'Mangrove restorable land'!$A$5:$A1000,0),MATCH('Mangrove restorable land'!B$4,'Mangrove restorable land'!$A$5:$M$5,0)),if($C113="Seagrass", index('Seagrass extent'!$A$5:$I$257,match($A113,'Seagrass extent'!$A$5:$A1000,0),match('Seagrass extent'!$B$4,'Seagrass extent'!$A$5:$I$5,0))*'Seagrass extent'!$E$4, if($C113="Salt marsh", index('Salt marsh extent'!$A$5:$I$257,match($A113,'Salt marsh extent'!$A$5:$A1000,0),match('Salt marsh extent'!$B$4,'Salt marsh extent'!$A$5:$I$5,0))*'Salt marsh extent'!$E$4 )))</f>
        <v/>
      </c>
      <c r="E113" s="101" t="inlineStr">
        <is>
          <t>Restorable mangrove area from Mapping Ocean Wealth</t>
        </is>
      </c>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row>
    <row r="114" ht="12.75" customHeight="1" s="198">
      <c r="A114" s="101" t="inlineStr">
        <is>
          <t>Turks and Caicos Islands</t>
        </is>
      </c>
      <c r="B114" s="62">
        <f t="array" ref="B114">INDEX(Countries!$D$2:$D$255, MATCH(A114, Countries!$B$2:$B$255, 0))
</f>
        <v/>
      </c>
      <c r="C114" s="89" t="inlineStr">
        <is>
          <t>Mangrove</t>
        </is>
      </c>
      <c r="D114" s="54">
        <f t="array" ref="D114">if($C114="Mangrove", INDEX('Mangrove restorable land'!$A$5:$M1000,MATCH($A114,'Mangrove restorable land'!$A$5:$A1000,0),MATCH('Mangrove restorable land'!B$4,'Mangrove restorable land'!$A$5:$M$5,0)),if($C114="Seagrass", index('Seagrass extent'!$A$5:$I$257,match($A114,'Seagrass extent'!$A$5:$A1000,0),match('Seagrass extent'!$B$4,'Seagrass extent'!$A$5:$I$5,0))*'Seagrass extent'!$E$4, if($C114="Salt marsh", index('Salt marsh extent'!$A$5:$I$257,match($A114,'Salt marsh extent'!$A$5:$A1000,0),match('Salt marsh extent'!$B$4,'Salt marsh extent'!$A$5:$I$5,0))*'Salt marsh extent'!$E$4 )))</f>
        <v/>
      </c>
      <c r="E114" s="101" t="inlineStr">
        <is>
          <t>Restorable mangrove area from Mapping Ocean Wealth</t>
        </is>
      </c>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row>
    <row r="115" ht="12.75" customHeight="1" s="198">
      <c r="A115" s="101" t="inlineStr">
        <is>
          <t>Tuvalu</t>
        </is>
      </c>
      <c r="B115" s="62">
        <f t="array" ref="B115">INDEX(Countries!$D$2:$D$255, MATCH(A115, Countries!$B$2:$B$255, 0))
</f>
        <v/>
      </c>
      <c r="C115" s="89" t="inlineStr">
        <is>
          <t>Mangrove</t>
        </is>
      </c>
      <c r="D115" s="54">
        <f t="array" ref="D115">if($C115="Mangrove", INDEX('Mangrove restorable land'!$A$5:$M1000,MATCH($A115,'Mangrove restorable land'!$A$5:$A1000,0),MATCH('Mangrove restorable land'!B$4,'Mangrove restorable land'!$A$5:$M$5,0)),if($C115="Seagrass", index('Seagrass extent'!$A$5:$I$257,match($A115,'Seagrass extent'!$A$5:$A1000,0),match('Seagrass extent'!$B$4,'Seagrass extent'!$A$5:$I$5,0))*'Seagrass extent'!$E$4, if($C115="Salt marsh", index('Salt marsh extent'!$A$5:$I$257,match($A115,'Salt marsh extent'!$A$5:$A1000,0),match('Salt marsh extent'!$B$4,'Salt marsh extent'!$A$5:$I$5,0))*'Salt marsh extent'!$E$4 )))</f>
        <v/>
      </c>
      <c r="E115" s="101" t="inlineStr">
        <is>
          <t>Restorable mangrove area from Mapping Ocean Wealth</t>
        </is>
      </c>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row>
    <row r="116" ht="12.75" customHeight="1" s="198">
      <c r="A116" s="101" t="inlineStr">
        <is>
          <t>United Arab Emirates</t>
        </is>
      </c>
      <c r="B116" s="62">
        <f t="array" ref="B116">INDEX(Countries!$D$2:$D$255, MATCH(A116, Countries!$B$2:$B$255, 0))
</f>
        <v/>
      </c>
      <c r="C116" s="89" t="inlineStr">
        <is>
          <t>Mangrove</t>
        </is>
      </c>
      <c r="D116" s="54">
        <f t="array" ref="D116">if($C116="Mangrove", INDEX('Mangrove restorable land'!$A$5:$M1000,MATCH($A116,'Mangrove restorable land'!$A$5:$A1000,0),MATCH('Mangrove restorable land'!B$4,'Mangrove restorable land'!$A$5:$M$5,0)),if($C116="Seagrass", index('Seagrass extent'!$A$5:$I$257,match($A116,'Seagrass extent'!$A$5:$A1000,0),match('Seagrass extent'!$B$4,'Seagrass extent'!$A$5:$I$5,0))*'Seagrass extent'!$E$4, if($C116="Salt marsh", index('Salt marsh extent'!$A$5:$I$257,match($A116,'Salt marsh extent'!$A$5:$A1000,0),match('Salt marsh extent'!$B$4,'Salt marsh extent'!$A$5:$I$5,0))*'Salt marsh extent'!$E$4 )))</f>
        <v/>
      </c>
      <c r="E116" s="101" t="inlineStr">
        <is>
          <t>Restorable mangrove area from Mapping Ocean Wealth</t>
        </is>
      </c>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row>
    <row r="117" ht="12.75" customHeight="1" s="198">
      <c r="A117" s="101" t="inlineStr">
        <is>
          <t>Vanuatu</t>
        </is>
      </c>
      <c r="B117" s="62">
        <f t="array" ref="B117">INDEX(Countries!$D$2:$D$255, MATCH(A117, Countries!$B$2:$B$255, 0))
</f>
        <v/>
      </c>
      <c r="C117" s="89" t="inlineStr">
        <is>
          <t>Mangrove</t>
        </is>
      </c>
      <c r="D117" s="54">
        <f t="array" ref="D117">if($C117="Mangrove", INDEX('Mangrove restorable land'!$A$5:$M1000,MATCH($A117,'Mangrove restorable land'!$A$5:$A1000,0),MATCH('Mangrove restorable land'!B$4,'Mangrove restorable land'!$A$5:$M$5,0)),if($C117="Seagrass", index('Seagrass extent'!$A$5:$I$257,match($A117,'Seagrass extent'!$A$5:$A1000,0),match('Seagrass extent'!$B$4,'Seagrass extent'!$A$5:$I$5,0))*'Seagrass extent'!$E$4, if($C117="Salt marsh", index('Salt marsh extent'!$A$5:$I$257,match($A117,'Salt marsh extent'!$A$5:$A1000,0),match('Salt marsh extent'!$B$4,'Salt marsh extent'!$A$5:$I$5,0))*'Salt marsh extent'!$E$4 )))</f>
        <v/>
      </c>
      <c r="E117" s="101" t="inlineStr">
        <is>
          <t>Restorable mangrove area from Mapping Ocean Wealth</t>
        </is>
      </c>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row>
    <row r="118" ht="12.75" customHeight="1" s="198">
      <c r="A118" s="101" t="inlineStr">
        <is>
          <t>Venezuela (Bolivarian Republic of)</t>
        </is>
      </c>
      <c r="B118" s="62">
        <f t="array" ref="B118">INDEX(Countries!$D$2:$D$255, MATCH(A118, Countries!$B$2:$B$255, 0))
</f>
        <v/>
      </c>
      <c r="C118" s="89" t="inlineStr">
        <is>
          <t>Mangrove</t>
        </is>
      </c>
      <c r="D118" s="54">
        <f t="array" ref="D118">if($C118="Mangrove", INDEX('Mangrove restorable land'!$A$5:$M1000,MATCH($A118,'Mangrove restorable land'!$A$5:$A1000,0),MATCH('Mangrove restorable land'!B$4,'Mangrove restorable land'!$A$5:$M$5,0)),if($C118="Seagrass", index('Seagrass extent'!$A$5:$I$257,match($A118,'Seagrass extent'!$A$5:$A1000,0),match('Seagrass extent'!$B$4,'Seagrass extent'!$A$5:$I$5,0))*'Seagrass extent'!$E$4, if($C118="Salt marsh", index('Salt marsh extent'!$A$5:$I$257,match($A118,'Salt marsh extent'!$A$5:$A1000,0),match('Salt marsh extent'!$B$4,'Salt marsh extent'!$A$5:$I$5,0))*'Salt marsh extent'!$E$4 )))</f>
        <v/>
      </c>
      <c r="E118" s="101" t="inlineStr">
        <is>
          <t>Restorable mangrove area from Mapping Ocean Wealth</t>
        </is>
      </c>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row>
    <row r="119" ht="12.75" customHeight="1" s="198">
      <c r="A119" s="101" t="inlineStr">
        <is>
          <t>Viet Nam</t>
        </is>
      </c>
      <c r="B119" s="62">
        <f t="array" ref="B119">INDEX(Countries!$D$2:$D$255, MATCH(A119, Countries!$B$2:$B$255, 0))
</f>
        <v/>
      </c>
      <c r="C119" s="89" t="inlineStr">
        <is>
          <t>Mangrove</t>
        </is>
      </c>
      <c r="D119" s="54">
        <f t="array" ref="D119">if($C119="Mangrove", INDEX('Mangrove restorable land'!$A$5:$M1000,MATCH($A119,'Mangrove restorable land'!$A$5:$A1000,0),MATCH('Mangrove restorable land'!B$4,'Mangrove restorable land'!$A$5:$M$5,0)),if($C119="Seagrass", index('Seagrass extent'!$A$5:$I$257,match($A119,'Seagrass extent'!$A$5:$A1000,0),match('Seagrass extent'!$B$4,'Seagrass extent'!$A$5:$I$5,0))*'Seagrass extent'!$E$4, if($C119="Salt marsh", index('Salt marsh extent'!$A$5:$I$257,match($A119,'Salt marsh extent'!$A$5:$A1000,0),match('Salt marsh extent'!$B$4,'Salt marsh extent'!$A$5:$I$5,0))*'Salt marsh extent'!$E$4 )))</f>
        <v/>
      </c>
      <c r="E119" s="101" t="inlineStr">
        <is>
          <t>Restorable mangrove area from Mapping Ocean Wealth</t>
        </is>
      </c>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row>
    <row r="120" ht="12.75" customHeight="1" s="198">
      <c r="A120" s="101" t="inlineStr">
        <is>
          <t>Virgin islands, U.s.</t>
        </is>
      </c>
      <c r="B120" s="62">
        <f t="array" ref="B120">INDEX(Countries!$D$2:$D$255, MATCH(A120, Countries!$B$2:$B$255, 0))
</f>
        <v/>
      </c>
      <c r="C120" s="89" t="inlineStr">
        <is>
          <t>Mangrove</t>
        </is>
      </c>
      <c r="D120" s="54">
        <f t="array" ref="D120">if($C120="Mangrove", INDEX('Mangrove restorable land'!$A$5:$M1000,MATCH($A120,'Mangrove restorable land'!$A$5:$A1000,0),MATCH('Mangrove restorable land'!B$4,'Mangrove restorable land'!$A$5:$M$5,0)),if($C120="Seagrass", index('Seagrass extent'!$A$5:$I$257,match($A120,'Seagrass extent'!$A$5:$A1000,0),match('Seagrass extent'!$B$4,'Seagrass extent'!$A$5:$I$5,0))*'Seagrass extent'!$E$4, if($C120="Salt marsh", index('Salt marsh extent'!$A$5:$I$257,match($A120,'Salt marsh extent'!$A$5:$A1000,0),match('Salt marsh extent'!$B$4,'Salt marsh extent'!$A$5:$I$5,0))*'Salt marsh extent'!$E$4 )))</f>
        <v/>
      </c>
      <c r="E120" s="101" t="inlineStr">
        <is>
          <t>Restorable mangrove area from Mapping Ocean Wealth</t>
        </is>
      </c>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row>
    <row r="121" ht="12.75" customHeight="1" s="198">
      <c r="A121" s="101" t="inlineStr">
        <is>
          <t>Wallis and futuna</t>
        </is>
      </c>
      <c r="B121" s="62">
        <f t="array" ref="B121">INDEX(Countries!$D$2:$D$255, MATCH(A121, Countries!$B$2:$B$255, 0))
</f>
        <v/>
      </c>
      <c r="C121" s="89" t="inlineStr">
        <is>
          <t>Mangrove</t>
        </is>
      </c>
      <c r="D121" s="54">
        <f t="array" ref="D121">if($C121="Mangrove", INDEX('Mangrove restorable land'!$A$5:$M1000,MATCH($A121,'Mangrove restorable land'!$A$5:$A1000,0),MATCH('Mangrove restorable land'!B$4,'Mangrove restorable land'!$A$5:$M$5,0)),if($C121="Seagrass", index('Seagrass extent'!$A$5:$I$257,match($A121,'Seagrass extent'!$A$5:$A1000,0),match('Seagrass extent'!$B$4,'Seagrass extent'!$A$5:$I$5,0))*'Seagrass extent'!$E$4, if($C121="Salt marsh", index('Salt marsh extent'!$A$5:$I$257,match($A121,'Salt marsh extent'!$A$5:$A1000,0),match('Salt marsh extent'!$B$4,'Salt marsh extent'!$A$5:$I$5,0))*'Salt marsh extent'!$E$4 )))</f>
        <v/>
      </c>
      <c r="E121" s="101" t="inlineStr">
        <is>
          <t>Restorable mangrove area from Mapping Ocean Wealth</t>
        </is>
      </c>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row>
    <row r="122" ht="12.75" customHeight="1" s="198">
      <c r="A122" s="101" t="inlineStr">
        <is>
          <t>Yemen</t>
        </is>
      </c>
      <c r="B122" s="62">
        <f t="array" ref="B122">INDEX(Countries!$D$2:$D$255, MATCH(A122, Countries!$B$2:$B$255, 0))
</f>
        <v/>
      </c>
      <c r="C122" s="89" t="inlineStr">
        <is>
          <t>Mangrove</t>
        </is>
      </c>
      <c r="D122" s="54">
        <f t="array" ref="D122">if($C122="Mangrove", INDEX('Mangrove restorable land'!$A$5:$M1000,MATCH($A122,'Mangrove restorable land'!$A$5:$A1000,0),MATCH('Mangrove restorable land'!B$4,'Mangrove restorable land'!$A$5:$M$5,0)),if($C122="Seagrass", index('Seagrass extent'!$A$5:$I$257,match($A122,'Seagrass extent'!$A$5:$A1000,0),match('Seagrass extent'!$B$4,'Seagrass extent'!$A$5:$I$5,0))*'Seagrass extent'!$E$4, if($C122="Salt marsh", index('Salt marsh extent'!$A$5:$I$257,match($A122,'Salt marsh extent'!$A$5:$A1000,0),match('Salt marsh extent'!$B$4,'Salt marsh extent'!$A$5:$I$5,0))*'Salt marsh extent'!$E$4 )))</f>
        <v/>
      </c>
      <c r="E122" s="101" t="inlineStr">
        <is>
          <t>Restorable mangrove area from Mapping Ocean Wealth</t>
        </is>
      </c>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row>
    <row r="123" ht="12.75" customHeight="1" s="198">
      <c r="A123" s="101" t="inlineStr">
        <is>
          <t>Italy</t>
        </is>
      </c>
      <c r="B123" s="62">
        <f t="array" ref="B123">INDEX(Countries!$D$2:$D$255, MATCH(A123, Countries!$B$2:$B$255, 0))
</f>
        <v/>
      </c>
      <c r="C123" s="89" t="inlineStr">
        <is>
          <t>Mangrove</t>
        </is>
      </c>
      <c r="D123" s="54">
        <f t="array" ref="D123">if($C123="Mangrove", INDEX('Mangrove restorable land'!$A$5:$M1000,MATCH($A123,'Mangrove restorable land'!$A$5:$A1000,0),MATCH('Mangrove restorable land'!B$4,'Mangrove restorable land'!$A$5:$M$5,0)),if($C123="Seagrass", index('Seagrass extent'!$A$5:$I$257,match($A123,'Seagrass extent'!$A$5:$A1000,0),match('Seagrass extent'!$B$4,'Seagrass extent'!$A$5:$I$5,0))*'Seagrass extent'!$E$4, if($C123="Salt marsh", index('Salt marsh extent'!$A$5:$I$257,match($A123,'Salt marsh extent'!$A$5:$A1000,0),match('Salt marsh extent'!$B$4,'Salt marsh extent'!$A$5:$I$5,0))*'Salt marsh extent'!$E$4 )))</f>
        <v/>
      </c>
      <c r="E123" s="101" t="inlineStr">
        <is>
          <t>Restorable mangrove area from Mapping Ocean Wealth</t>
        </is>
      </c>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row>
    <row r="124" ht="12.75" customHeight="1" s="198">
      <c r="A124" s="101" t="inlineStr">
        <is>
          <t>Ukraine</t>
        </is>
      </c>
      <c r="B124" s="62">
        <f t="array" ref="B124">INDEX(Countries!$D$2:$D$255, MATCH(A124, Countries!$B$2:$B$255, 0))
</f>
        <v/>
      </c>
      <c r="C124" s="89" t="inlineStr">
        <is>
          <t>Mangrove</t>
        </is>
      </c>
      <c r="D124" s="54">
        <f t="array" ref="D124">if($C124="Mangrove", INDEX('Mangrove restorable land'!$A$5:$M1000,MATCH($A124,'Mangrove restorable land'!$A$5:$A1000,0),MATCH('Mangrove restorable land'!B$4,'Mangrove restorable land'!$A$5:$M$5,0)),if($C124="Seagrass", index('Seagrass extent'!$A$5:$I$257,match($A124,'Seagrass extent'!$A$5:$A1000,0),match('Seagrass extent'!$B$4,'Seagrass extent'!$A$5:$I$5,0))*'Seagrass extent'!$E$4, if($C124="Salt marsh", index('Salt marsh extent'!$A$5:$I$257,match($A124,'Salt marsh extent'!$A$5:$A1000,0),match('Salt marsh extent'!$B$4,'Salt marsh extent'!$A$5:$I$5,0))*'Salt marsh extent'!$E$4 )))</f>
        <v/>
      </c>
      <c r="E124" s="101" t="inlineStr">
        <is>
          <t>Restorable mangrove area from Mapping Ocean Wealth</t>
        </is>
      </c>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row>
    <row r="125" ht="12.75" customHeight="1" s="198">
      <c r="A125" s="101" t="inlineStr">
        <is>
          <t>Tunisia</t>
        </is>
      </c>
      <c r="B125" s="62">
        <f t="array" ref="B125">INDEX(Countries!$D$2:$D$255, MATCH(A125, Countries!$B$2:$B$255, 0))
</f>
        <v/>
      </c>
      <c r="C125" s="89" t="inlineStr">
        <is>
          <t>Mangrove</t>
        </is>
      </c>
      <c r="D125" s="54">
        <f t="array" ref="D125">if($C125="Mangrove", INDEX('Mangrove restorable land'!$A$5:$M1000,MATCH($A125,'Mangrove restorable land'!$A$5:$A1000,0),MATCH('Mangrove restorable land'!B$4,'Mangrove restorable land'!$A$5:$M$5,0)),if($C125="Seagrass", index('Seagrass extent'!$A$5:$I$257,match($A125,'Seagrass extent'!$A$5:$A1000,0),match('Seagrass extent'!$B$4,'Seagrass extent'!$A$5:$I$5,0))*'Seagrass extent'!$E$4, if($C125="Salt marsh", index('Salt marsh extent'!$A$5:$I$257,match($A125,'Salt marsh extent'!$A$5:$A1000,0),match('Salt marsh extent'!$B$4,'Salt marsh extent'!$A$5:$I$5,0))*'Salt marsh extent'!$E$4 )))</f>
        <v/>
      </c>
      <c r="E125" s="101" t="inlineStr">
        <is>
          <t>Restorable mangrove area from Mapping Ocean Wealth</t>
        </is>
      </c>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row>
    <row r="126" ht="12.75" customHeight="1" s="198">
      <c r="A126" s="101" t="inlineStr">
        <is>
          <t>Spain</t>
        </is>
      </c>
      <c r="B126" s="62">
        <f t="array" ref="B126">INDEX(Countries!$D$2:$D$255, MATCH(A126, Countries!$B$2:$B$255, 0))
</f>
        <v/>
      </c>
      <c r="C126" s="89" t="inlineStr">
        <is>
          <t>Mangrove</t>
        </is>
      </c>
      <c r="D126" s="54">
        <f t="array" ref="D126">if($C126="Mangrove", INDEX('Mangrove restorable land'!$A$5:$M1000,MATCH($A126,'Mangrove restorable land'!$A$5:$A1000,0),MATCH('Mangrove restorable land'!B$4,'Mangrove restorable land'!$A$5:$M$5,0)),if($C126="Seagrass", index('Seagrass extent'!$A$5:$I$257,match($A126,'Seagrass extent'!$A$5:$A1000,0),match('Seagrass extent'!$B$4,'Seagrass extent'!$A$5:$I$5,0))*'Seagrass extent'!$E$4, if($C126="Salt marsh", index('Salt marsh extent'!$A$5:$I$257,match($A126,'Salt marsh extent'!$A$5:$A1000,0),match('Salt marsh extent'!$B$4,'Salt marsh extent'!$A$5:$I$5,0))*'Salt marsh extent'!$E$4 )))</f>
        <v/>
      </c>
      <c r="E126" s="101" t="inlineStr">
        <is>
          <t>Restorable mangrove area from Mapping Ocean Wealth</t>
        </is>
      </c>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row>
    <row r="127" ht="12.75" customHeight="1" s="198">
      <c r="A127" s="101" t="inlineStr">
        <is>
          <t>Kuwait</t>
        </is>
      </c>
      <c r="B127" s="62">
        <f t="array" ref="B127">INDEX(Countries!$D$2:$D$255, MATCH(A127, Countries!$B$2:$B$255, 0))
</f>
        <v/>
      </c>
      <c r="C127" s="89" t="inlineStr">
        <is>
          <t>Mangrove</t>
        </is>
      </c>
      <c r="D127" s="54">
        <f t="array" ref="D127">if($C127="Mangrove", INDEX('Mangrove restorable land'!$A$5:$M1000,MATCH($A127,'Mangrove restorable land'!$A$5:$A1000,0),MATCH('Mangrove restorable land'!B$4,'Mangrove restorable land'!$A$5:$M$5,0)),if($C127="Seagrass", index('Seagrass extent'!$A$5:$I$257,match($A127,'Seagrass extent'!$A$5:$A1000,0),match('Seagrass extent'!$B$4,'Seagrass extent'!$A$5:$I$5,0))*'Seagrass extent'!$E$4, if($C127="Salt marsh", index('Salt marsh extent'!$A$5:$I$257,match($A127,'Salt marsh extent'!$A$5:$A1000,0),match('Salt marsh extent'!$B$4,'Salt marsh extent'!$A$5:$I$5,0))*'Salt marsh extent'!$E$4 )))</f>
        <v/>
      </c>
      <c r="E127" s="101" t="inlineStr">
        <is>
          <t>Restorable mangrove area from Mapping Ocean Wealth</t>
        </is>
      </c>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row>
    <row r="128" ht="12.75" customHeight="1" s="198">
      <c r="A128" s="101" t="inlineStr">
        <is>
          <t>Denmark</t>
        </is>
      </c>
      <c r="B128" s="62">
        <f t="array" ref="B128">INDEX(Countries!$D$2:$D$255, MATCH(A128, Countries!$B$2:$B$255, 0))
</f>
        <v/>
      </c>
      <c r="C128" s="89" t="inlineStr">
        <is>
          <t>Mangrove</t>
        </is>
      </c>
      <c r="D128" s="54">
        <f t="array" ref="D128">if($C128="Mangrove", INDEX('Mangrove restorable land'!$A$5:$M1000,MATCH($A128,'Mangrove restorable land'!$A$5:$A1000,0),MATCH('Mangrove restorable land'!B$4,'Mangrove restorable land'!$A$5:$M$5,0)),if($C128="Seagrass", index('Seagrass extent'!$A$5:$I$257,match($A128,'Seagrass extent'!$A$5:$A1000,0),match('Seagrass extent'!$B$4,'Seagrass extent'!$A$5:$I$5,0))*'Seagrass extent'!$E$4, if($C128="Salt marsh", index('Salt marsh extent'!$A$5:$I$257,match($A128,'Salt marsh extent'!$A$5:$A1000,0),match('Salt marsh extent'!$B$4,'Salt marsh extent'!$A$5:$I$5,0))*'Salt marsh extent'!$E$4 )))</f>
        <v/>
      </c>
      <c r="E128" s="101" t="inlineStr">
        <is>
          <t>Restorable mangrove area from Mapping Ocean Wealth</t>
        </is>
      </c>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row>
    <row r="129" ht="12.75" customHeight="1" s="198">
      <c r="A129" s="101" t="inlineStr">
        <is>
          <t>France</t>
        </is>
      </c>
      <c r="B129" s="62">
        <f t="array" ref="B129">INDEX(Countries!$D$2:$D$255, MATCH(A129, Countries!$B$2:$B$255, 0))
</f>
        <v/>
      </c>
      <c r="C129" s="89" t="inlineStr">
        <is>
          <t>Mangrove</t>
        </is>
      </c>
      <c r="D129" s="54">
        <f t="array" ref="D129">if($C129="Mangrove", INDEX('Mangrove restorable land'!$A$5:$M1000,MATCH($A129,'Mangrove restorable land'!$A$5:$A1000,0),MATCH('Mangrove restorable land'!B$4,'Mangrove restorable land'!$A$5:$M$5,0)),if($C129="Seagrass", index('Seagrass extent'!$A$5:$I$257,match($A129,'Seagrass extent'!$A$5:$A1000,0),match('Seagrass extent'!$B$4,'Seagrass extent'!$A$5:$I$5,0))*'Seagrass extent'!$E$4, if($C129="Salt marsh", index('Salt marsh extent'!$A$5:$I$257,match($A129,'Salt marsh extent'!$A$5:$A1000,0),match('Salt marsh extent'!$B$4,'Salt marsh extent'!$A$5:$I$5,0))*'Salt marsh extent'!$E$4 )))</f>
        <v/>
      </c>
      <c r="E129" s="101" t="inlineStr">
        <is>
          <t>Restorable mangrove area from Mapping Ocean Wealth</t>
        </is>
      </c>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row>
    <row r="130" ht="12.75" customHeight="1" s="198">
      <c r="A130" s="101" t="inlineStr">
        <is>
          <t>Russia</t>
        </is>
      </c>
      <c r="B130" s="62">
        <f t="array" ref="B130">INDEX(Countries!$D$2:$D$255, MATCH(A130, Countries!$B$2:$B$255, 0))
</f>
        <v/>
      </c>
      <c r="C130" s="89" t="inlineStr">
        <is>
          <t>Mangrove</t>
        </is>
      </c>
      <c r="D130" s="54">
        <f t="array" ref="D130">if($C130="Mangrove", INDEX('Mangrove restorable land'!$A$5:$M1000,MATCH($A130,'Mangrove restorable land'!$A$5:$A1000,0),MATCH('Mangrove restorable land'!B$4,'Mangrove restorable land'!$A$5:$M$5,0)),if($C130="Seagrass", index('Seagrass extent'!$A$5:$I$257,match($A130,'Seagrass extent'!$A$5:$A1000,0),match('Seagrass extent'!$B$4,'Seagrass extent'!$A$5:$I$5,0))*'Seagrass extent'!$E$4, if($C130="Salt marsh", index('Salt marsh extent'!$A$5:$I$257,match($A130,'Salt marsh extent'!$A$5:$A1000,0),match('Salt marsh extent'!$B$4,'Salt marsh extent'!$A$5:$I$5,0))*'Salt marsh extent'!$E$4 )))</f>
        <v/>
      </c>
      <c r="E130" s="101" t="inlineStr">
        <is>
          <t>Restorable mangrove area from Mapping Ocean Wealth</t>
        </is>
      </c>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row>
    <row r="131" ht="12.75" customHeight="1" s="198">
      <c r="A131" s="101" t="inlineStr">
        <is>
          <t>United States Minor Outlying Islands</t>
        </is>
      </c>
      <c r="B131" s="62">
        <f t="array" ref="B131">INDEX(Countries!$D$2:$D$255, MATCH(A131, Countries!$B$2:$B$255, 0))
</f>
        <v/>
      </c>
      <c r="C131" s="89" t="inlineStr">
        <is>
          <t>Mangrove</t>
        </is>
      </c>
      <c r="D131" s="54">
        <f t="array" ref="D131">if($C131="Mangrove", INDEX('Mangrove restorable land'!$A$5:$M1000,MATCH($A131,'Mangrove restorable land'!$A$5:$A1000,0),MATCH('Mangrove restorable land'!B$4,'Mangrove restorable land'!$A$5:$M$5,0)),if($C131="Seagrass", index('Seagrass extent'!$A$5:$I$257,match($A131,'Seagrass extent'!$A$5:$A1000,0),match('Seagrass extent'!$B$4,'Seagrass extent'!$A$5:$I$5,0))*'Seagrass extent'!$E$4, if($C131="Salt marsh", index('Salt marsh extent'!$A$5:$I$257,match($A131,'Salt marsh extent'!$A$5:$A1000,0),match('Salt marsh extent'!$B$4,'Salt marsh extent'!$A$5:$I$5,0))*'Salt marsh extent'!$E$4 )))</f>
        <v/>
      </c>
      <c r="E131" s="101" t="inlineStr">
        <is>
          <t>Restorable mangrove area from Mapping Ocean Wealth</t>
        </is>
      </c>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row>
    <row r="132" ht="12.75" customHeight="1" s="198">
      <c r="A132" s="101" t="inlineStr">
        <is>
          <t>Greece</t>
        </is>
      </c>
      <c r="B132" s="62">
        <f t="array" ref="B132">INDEX(Countries!$D$2:$D$255, MATCH(A132, Countries!$B$2:$B$255, 0))
</f>
        <v/>
      </c>
      <c r="C132" s="89" t="inlineStr">
        <is>
          <t>Mangrove</t>
        </is>
      </c>
      <c r="D132" s="54">
        <f t="array" ref="D132">if($C132="Mangrove", INDEX('Mangrove restorable land'!$A$5:$M1000,MATCH($A132,'Mangrove restorable land'!$A$5:$A1000,0),MATCH('Mangrove restorable land'!B$4,'Mangrove restorable land'!$A$5:$M$5,0)),if($C132="Seagrass", index('Seagrass extent'!$A$5:$I$257,match($A132,'Seagrass extent'!$A$5:$A1000,0),match('Seagrass extent'!$B$4,'Seagrass extent'!$A$5:$I$5,0))*'Seagrass extent'!$E$4, if($C132="Salt marsh", index('Salt marsh extent'!$A$5:$I$257,match($A132,'Salt marsh extent'!$A$5:$A1000,0),match('Salt marsh extent'!$B$4,'Salt marsh extent'!$A$5:$I$5,0))*'Salt marsh extent'!$E$4 )))</f>
        <v/>
      </c>
      <c r="E132" s="101" t="inlineStr">
        <is>
          <t>Restorable mangrove area from Mapping Ocean Wealth</t>
        </is>
      </c>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row>
    <row r="133" ht="12.75" customHeight="1" s="198">
      <c r="A133" s="101" t="inlineStr">
        <is>
          <t>Canada</t>
        </is>
      </c>
      <c r="B133" s="62">
        <f t="array" ref="B133">INDEX(Countries!$D$2:$D$255, MATCH(A133, Countries!$B$2:$B$255, 0))
</f>
        <v/>
      </c>
      <c r="C133" s="89" t="inlineStr">
        <is>
          <t>Mangrove</t>
        </is>
      </c>
      <c r="D133" s="54">
        <f t="array" ref="D133">if($C133="Mangrove", INDEX('Mangrove restorable land'!$A$5:$M1000,MATCH($A133,'Mangrove restorable land'!$A$5:$A1000,0),MATCH('Mangrove restorable land'!B$4,'Mangrove restorable land'!$A$5:$M$5,0)),if($C133="Seagrass", index('Seagrass extent'!$A$5:$I$257,match($A133,'Seagrass extent'!$A$5:$A1000,0),match('Seagrass extent'!$B$4,'Seagrass extent'!$A$5:$I$5,0))*'Seagrass extent'!$E$4, if($C133="Salt marsh", index('Salt marsh extent'!$A$5:$I$257,match($A133,'Salt marsh extent'!$A$5:$A1000,0),match('Salt marsh extent'!$B$4,'Salt marsh extent'!$A$5:$I$5,0))*'Salt marsh extent'!$E$4 )))</f>
        <v/>
      </c>
      <c r="E133" s="101" t="inlineStr">
        <is>
          <t>Restorable mangrove area from Mapping Ocean Wealth</t>
        </is>
      </c>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row>
    <row r="134" ht="12.75" customHeight="1" s="198">
      <c r="A134" s="101" t="inlineStr">
        <is>
          <t>Germany</t>
        </is>
      </c>
      <c r="B134" s="62">
        <f t="array" ref="B134">INDEX(Countries!$D$2:$D$255, MATCH(A134, Countries!$B$2:$B$255, 0))
</f>
        <v/>
      </c>
      <c r="C134" s="89" t="inlineStr">
        <is>
          <t>Mangrove</t>
        </is>
      </c>
      <c r="D134" s="54">
        <f t="array" ref="D134">if($C134="Mangrove", INDEX('Mangrove restorable land'!$A$5:$M1000,MATCH($A134,'Mangrove restorable land'!$A$5:$A1000,0),MATCH('Mangrove restorable land'!B$4,'Mangrove restorable land'!$A$5:$M$5,0)),if($C134="Seagrass", index('Seagrass extent'!$A$5:$I$257,match($A134,'Seagrass extent'!$A$5:$A1000,0),match('Seagrass extent'!$B$4,'Seagrass extent'!$A$5:$I$5,0))*'Seagrass extent'!$E$4, if($C134="Salt marsh", index('Salt marsh extent'!$A$5:$I$257,match($A134,'Salt marsh extent'!$A$5:$A1000,0),match('Salt marsh extent'!$B$4,'Salt marsh extent'!$A$5:$I$5,0))*'Salt marsh extent'!$E$4 )))</f>
        <v/>
      </c>
      <c r="E134" s="101" t="inlineStr">
        <is>
          <t>Restorable mangrove area from Mapping Ocean Wealth</t>
        </is>
      </c>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row>
    <row r="135" ht="12.75" customHeight="1" s="198">
      <c r="A135" s="101" t="inlineStr">
        <is>
          <t>Croatia</t>
        </is>
      </c>
      <c r="B135" s="62">
        <f t="array" ref="B135">INDEX(Countries!$D$2:$D$255, MATCH(A135, Countries!$B$2:$B$255, 0))
</f>
        <v/>
      </c>
      <c r="C135" s="89" t="inlineStr">
        <is>
          <t>Mangrove</t>
        </is>
      </c>
      <c r="D135" s="54">
        <f t="array" ref="D135">if($C135="Mangrove", INDEX('Mangrove restorable land'!$A$5:$M1000,MATCH($A135,'Mangrove restorable land'!$A$5:$A1000,0),MATCH('Mangrove restorable land'!B$4,'Mangrove restorable land'!$A$5:$M$5,0)),if($C135="Seagrass", index('Seagrass extent'!$A$5:$I$257,match($A135,'Seagrass extent'!$A$5:$A1000,0),match('Seagrass extent'!$B$4,'Seagrass extent'!$A$5:$I$5,0))*'Seagrass extent'!$E$4, if($C135="Salt marsh", index('Salt marsh extent'!$A$5:$I$257,match($A135,'Salt marsh extent'!$A$5:$A1000,0),match('Salt marsh extent'!$B$4,'Salt marsh extent'!$A$5:$I$5,0))*'Salt marsh extent'!$E$4 )))</f>
        <v/>
      </c>
      <c r="E135" s="101" t="inlineStr">
        <is>
          <t>Restorable mangrove area from Mapping Ocean Wealth</t>
        </is>
      </c>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row>
    <row r="136" ht="12.75" customHeight="1" s="198">
      <c r="A136" s="101" t="inlineStr">
        <is>
          <t>United Kingdom</t>
        </is>
      </c>
      <c r="B136" s="62">
        <f t="array" ref="B136">INDEX(Countries!$D$2:$D$255, MATCH(A136, Countries!$B$2:$B$255, 0))
</f>
        <v/>
      </c>
      <c r="C136" s="89" t="inlineStr">
        <is>
          <t>Mangrove</t>
        </is>
      </c>
      <c r="D136" s="54">
        <f t="array" ref="D136">if($C136="Mangrove", INDEX('Mangrove restorable land'!$A$5:$M1000,MATCH($A136,'Mangrove restorable land'!$A$5:$A1000,0),MATCH('Mangrove restorable land'!B$4,'Mangrove restorable land'!$A$5:$M$5,0)),if($C136="Seagrass", index('Seagrass extent'!$A$5:$I$257,match($A136,'Seagrass extent'!$A$5:$A1000,0),match('Seagrass extent'!$B$4,'Seagrass extent'!$A$5:$I$5,0))*'Seagrass extent'!$E$4, if($C136="Salt marsh", index('Salt marsh extent'!$A$5:$I$257,match($A136,'Salt marsh extent'!$A$5:$A1000,0),match('Salt marsh extent'!$B$4,'Salt marsh extent'!$A$5:$I$5,0))*'Salt marsh extent'!$E$4 )))</f>
        <v/>
      </c>
      <c r="E136" s="101" t="inlineStr">
        <is>
          <t>Restorable mangrove area from Mapping Ocean Wealth</t>
        </is>
      </c>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row>
    <row r="137" ht="12.75" customHeight="1" s="198">
      <c r="A137" s="101" t="inlineStr">
        <is>
          <t>Malta</t>
        </is>
      </c>
      <c r="B137" s="62">
        <f t="array" ref="B137">INDEX(Countries!$D$2:$D$255, MATCH(A137, Countries!$B$2:$B$255, 0))
</f>
        <v/>
      </c>
      <c r="C137" s="89" t="inlineStr">
        <is>
          <t>Mangrove</t>
        </is>
      </c>
      <c r="D137" s="54">
        <f t="array" ref="D137">if($C137="Mangrove", INDEX('Mangrove restorable land'!$A$5:$M1000,MATCH($A137,'Mangrove restorable land'!$A$5:$A1000,0),MATCH('Mangrove restorable land'!B$4,'Mangrove restorable land'!$A$5:$M$5,0)),if($C137="Seagrass", index('Seagrass extent'!$A$5:$I$257,match($A137,'Seagrass extent'!$A$5:$A1000,0),match('Seagrass extent'!$B$4,'Seagrass extent'!$A$5:$I$5,0))*'Seagrass extent'!$E$4, if($C137="Salt marsh", index('Salt marsh extent'!$A$5:$I$257,match($A137,'Salt marsh extent'!$A$5:$A1000,0),match('Salt marsh extent'!$B$4,'Salt marsh extent'!$A$5:$I$5,0))*'Salt marsh extent'!$E$4 )))</f>
        <v/>
      </c>
      <c r="E137" s="101" t="inlineStr">
        <is>
          <t>Restorable mangrove area from Mapping Ocean Wealth</t>
        </is>
      </c>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row>
    <row r="138" ht="12.75" customHeight="1" s="198">
      <c r="A138" s="101" t="inlineStr">
        <is>
          <t>Cyprus</t>
        </is>
      </c>
      <c r="B138" s="62">
        <f t="array" ref="B138">INDEX(Countries!$D$2:$D$255, MATCH(A138, Countries!$B$2:$B$255, 0))
</f>
        <v/>
      </c>
      <c r="C138" s="89" t="inlineStr">
        <is>
          <t>Mangrove</t>
        </is>
      </c>
      <c r="D138" s="54">
        <f t="array" ref="D138">if($C138="Mangrove", INDEX('Mangrove restorable land'!$A$5:$M1000,MATCH($A138,'Mangrove restorable land'!$A$5:$A1000,0),MATCH('Mangrove restorable land'!B$4,'Mangrove restorable land'!$A$5:$M$5,0)),if($C138="Seagrass", index('Seagrass extent'!$A$5:$I$257,match($A138,'Seagrass extent'!$A$5:$A1000,0),match('Seagrass extent'!$B$4,'Seagrass extent'!$A$5:$I$5,0))*'Seagrass extent'!$E$4, if($C138="Salt marsh", index('Salt marsh extent'!$A$5:$I$257,match($A138,'Salt marsh extent'!$A$5:$A1000,0),match('Salt marsh extent'!$B$4,'Salt marsh extent'!$A$5:$I$5,0))*'Salt marsh extent'!$E$4 )))</f>
        <v/>
      </c>
      <c r="E138" s="101" t="inlineStr">
        <is>
          <t>Restorable mangrove area from Mapping Ocean Wealth</t>
        </is>
      </c>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row>
    <row r="139" ht="12.75" customHeight="1" s="198">
      <c r="A139" s="101" t="inlineStr">
        <is>
          <t>Norway</t>
        </is>
      </c>
      <c r="B139" s="62">
        <f t="array" ref="B139">INDEX(Countries!$D$2:$D$255, MATCH(A139, Countries!$B$2:$B$255, 0))
</f>
        <v/>
      </c>
      <c r="C139" s="89" t="inlineStr">
        <is>
          <t>Mangrove</t>
        </is>
      </c>
      <c r="D139" s="54">
        <f t="array" ref="D139">if($C139="Mangrove", INDEX('Mangrove restorable land'!$A$5:$M1000,MATCH($A139,'Mangrove restorable land'!$A$5:$A1000,0),MATCH('Mangrove restorable land'!B$4,'Mangrove restorable land'!$A$5:$M$5,0)),if($C139="Seagrass", index('Seagrass extent'!$A$5:$I$257,match($A139,'Seagrass extent'!$A$5:$A1000,0),match('Seagrass extent'!$B$4,'Seagrass extent'!$A$5:$I$5,0))*'Seagrass extent'!$E$4, if($C139="Salt marsh", index('Salt marsh extent'!$A$5:$I$257,match($A139,'Salt marsh extent'!$A$5:$A1000,0),match('Salt marsh extent'!$B$4,'Salt marsh extent'!$A$5:$I$5,0))*'Salt marsh extent'!$E$4 )))</f>
        <v/>
      </c>
      <c r="E139" s="101" t="inlineStr">
        <is>
          <t>Restorable mangrove area from Mapping Ocean Wealth</t>
        </is>
      </c>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row>
    <row r="140" ht="12.75" customHeight="1" s="198">
      <c r="A140" s="101" t="inlineStr">
        <is>
          <t>Albania</t>
        </is>
      </c>
      <c r="B140" s="62">
        <f t="array" ref="B140">INDEX(Countries!$D$2:$D$255, MATCH(A140, Countries!$B$2:$B$255, 0))
</f>
        <v/>
      </c>
      <c r="C140" s="89" t="inlineStr">
        <is>
          <t>Mangrove</t>
        </is>
      </c>
      <c r="D140" s="54">
        <f t="array" ref="D140">if($C140="Mangrove", INDEX('Mangrove restorable land'!$A$5:$M1000,MATCH($A140,'Mangrove restorable land'!$A$5:$A1000,0),MATCH('Mangrove restorable land'!B$4,'Mangrove restorable land'!$A$5:$M$5,0)),if($C140="Seagrass", index('Seagrass extent'!$A$5:$I$257,match($A140,'Seagrass extent'!$A$5:$A1000,0),match('Seagrass extent'!$B$4,'Seagrass extent'!$A$5:$I$5,0))*'Seagrass extent'!$E$4, if($C140="Salt marsh", index('Salt marsh extent'!$A$5:$I$257,match($A140,'Salt marsh extent'!$A$5:$A1000,0),match('Salt marsh extent'!$B$4,'Salt marsh extent'!$A$5:$I$5,0))*'Salt marsh extent'!$E$4 )))</f>
        <v/>
      </c>
      <c r="E140" s="101" t="inlineStr">
        <is>
          <t>Restorable mangrove area from Mapping Ocean Wealth</t>
        </is>
      </c>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row>
    <row r="141" ht="12.75" customHeight="1" s="198">
      <c r="A141" s="101" t="inlineStr">
        <is>
          <t>Algeria</t>
        </is>
      </c>
      <c r="B141" s="62">
        <f t="array" ref="B141">INDEX(Countries!$D$2:$D$255, MATCH(A141, Countries!$B$2:$B$255, 0))
</f>
        <v/>
      </c>
      <c r="C141" s="89" t="inlineStr">
        <is>
          <t>Mangrove</t>
        </is>
      </c>
      <c r="D141" s="54">
        <f t="array" ref="D141">if($C141="Mangrove", INDEX('Mangrove restorable land'!$A$5:$M1000,MATCH($A141,'Mangrove restorable land'!$A$5:$A1000,0),MATCH('Mangrove restorable land'!B$4,'Mangrove restorable land'!$A$5:$M$5,0)),if($C141="Seagrass", index('Seagrass extent'!$A$5:$I$257,match($A141,'Seagrass extent'!$A$5:$A1000,0),match('Seagrass extent'!$B$4,'Seagrass extent'!$A$5:$I$5,0))*'Seagrass extent'!$E$4, if($C141="Salt marsh", index('Salt marsh extent'!$A$5:$I$257,match($A141,'Salt marsh extent'!$A$5:$A1000,0),match('Salt marsh extent'!$B$4,'Salt marsh extent'!$A$5:$I$5,0))*'Salt marsh extent'!$E$4 )))</f>
        <v/>
      </c>
      <c r="E141" s="101" t="inlineStr">
        <is>
          <t>Restorable mangrove area from Mapping Ocean Wealth</t>
        </is>
      </c>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row>
    <row r="142" ht="12.75" customHeight="1" s="198">
      <c r="A142" s="101" t="inlineStr">
        <is>
          <t>Sweden</t>
        </is>
      </c>
      <c r="B142" s="62">
        <f t="array" ref="B142">INDEX(Countries!$D$2:$D$255, MATCH(A142, Countries!$B$2:$B$255, 0))
</f>
        <v/>
      </c>
      <c r="C142" s="89" t="inlineStr">
        <is>
          <t>Mangrove</t>
        </is>
      </c>
      <c r="D142" s="54">
        <f t="array" ref="D142">if($C142="Mangrove", INDEX('Mangrove restorable land'!$A$5:$M1000,MATCH($A142,'Mangrove restorable land'!$A$5:$A1000,0),MATCH('Mangrove restorable land'!B$4,'Mangrove restorable land'!$A$5:$M$5,0)),if($C142="Seagrass", index('Seagrass extent'!$A$5:$I$257,match($A142,'Seagrass extent'!$A$5:$A1000,0),match('Seagrass extent'!$B$4,'Seagrass extent'!$A$5:$I$5,0))*'Seagrass extent'!$E$4, if($C142="Salt marsh", index('Salt marsh extent'!$A$5:$I$257,match($A142,'Salt marsh extent'!$A$5:$A1000,0),match('Salt marsh extent'!$B$4,'Salt marsh extent'!$A$5:$I$5,0))*'Salt marsh extent'!$E$4 )))</f>
        <v/>
      </c>
      <c r="E142" s="101" t="inlineStr">
        <is>
          <t>Restorable mangrove area from Mapping Ocean Wealth</t>
        </is>
      </c>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row>
    <row r="143" ht="12.75" customHeight="1" s="198">
      <c r="A143" s="101" t="inlineStr">
        <is>
          <t>Israel</t>
        </is>
      </c>
      <c r="B143" s="62">
        <f t="array" ref="B143">INDEX(Countries!$D$2:$D$255, MATCH(A143, Countries!$B$2:$B$255, 0))
</f>
        <v/>
      </c>
      <c r="C143" s="89" t="inlineStr">
        <is>
          <t>Mangrove</t>
        </is>
      </c>
      <c r="D143" s="54">
        <f t="array" ref="D143">if($C143="Mangrove", INDEX('Mangrove restorable land'!$A$5:$M1000,MATCH($A143,'Mangrove restorable land'!$A$5:$A1000,0),MATCH('Mangrove restorable land'!B$4,'Mangrove restorable land'!$A$5:$M$5,0)),if($C143="Seagrass", index('Seagrass extent'!$A$5:$I$257,match($A143,'Seagrass extent'!$A$5:$A1000,0),match('Seagrass extent'!$B$4,'Seagrass extent'!$A$5:$I$5,0))*'Seagrass extent'!$E$4, if($C143="Salt marsh", index('Salt marsh extent'!$A$5:$I$257,match($A143,'Salt marsh extent'!$A$5:$A1000,0),match('Salt marsh extent'!$B$4,'Salt marsh extent'!$A$5:$I$5,0))*'Salt marsh extent'!$E$4 )))</f>
        <v/>
      </c>
      <c r="E143" s="101" t="inlineStr">
        <is>
          <t>Restorable mangrove area from Mapping Ocean Wealth</t>
        </is>
      </c>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row>
    <row r="144" ht="12.75" customHeight="1" s="198">
      <c r="A144" s="101" t="inlineStr">
        <is>
          <t>Montserrat</t>
        </is>
      </c>
      <c r="B144" s="62">
        <f t="array" ref="B144">INDEX(Countries!$D$2:$D$255, MATCH(A144, Countries!$B$2:$B$255, 0))
</f>
        <v/>
      </c>
      <c r="C144" s="89" t="inlineStr">
        <is>
          <t>Mangrove</t>
        </is>
      </c>
      <c r="D144" s="54">
        <f t="array" ref="D144">if($C144="Mangrove", INDEX('Mangrove restorable land'!$A$5:$M1000,MATCH($A144,'Mangrove restorable land'!$A$5:$A1000,0),MATCH('Mangrove restorable land'!B$4,'Mangrove restorable land'!$A$5:$M$5,0)),if($C144="Seagrass", index('Seagrass extent'!$A$5:$I$257,match($A144,'Seagrass extent'!$A$5:$A1000,0),match('Seagrass extent'!$B$4,'Seagrass extent'!$A$5:$I$5,0))*'Seagrass extent'!$E$4, if($C144="Salt marsh", index('Salt marsh extent'!$A$5:$I$257,match($A144,'Salt marsh extent'!$A$5:$A1000,0),match('Salt marsh extent'!$B$4,'Salt marsh extent'!$A$5:$I$5,0))*'Salt marsh extent'!$E$4 )))</f>
        <v/>
      </c>
      <c r="E144" s="101" t="inlineStr">
        <is>
          <t>Restorable mangrove area from Mapping Ocean Wealth</t>
        </is>
      </c>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row>
    <row r="145" ht="12.75" customHeight="1" s="198">
      <c r="A145" s="101" t="inlineStr">
        <is>
          <t>Libya</t>
        </is>
      </c>
      <c r="B145" s="62">
        <f t="array" ref="B145">INDEX(Countries!$D$2:$D$255, MATCH(A145, Countries!$B$2:$B$255, 0))
</f>
        <v/>
      </c>
      <c r="C145" s="89" t="inlineStr">
        <is>
          <t>Mangrove</t>
        </is>
      </c>
      <c r="D145" s="54">
        <f t="array" ref="D145">if($C145="Mangrove", INDEX('Mangrove restorable land'!$A$5:$M1000,MATCH($A145,'Mangrove restorable land'!$A$5:$A1000,0),MATCH('Mangrove restorable land'!B$4,'Mangrove restorable land'!$A$5:$M$5,0)),if($C145="Seagrass", index('Seagrass extent'!$A$5:$I$257,match($A145,'Seagrass extent'!$A$5:$A1000,0),match('Seagrass extent'!$B$4,'Seagrass extent'!$A$5:$I$5,0))*'Seagrass extent'!$E$4, if($C145="Salt marsh", index('Salt marsh extent'!$A$5:$I$257,match($A145,'Salt marsh extent'!$A$5:$A1000,0),match('Salt marsh extent'!$B$4,'Salt marsh extent'!$A$5:$I$5,0))*'Salt marsh extent'!$E$4 )))</f>
        <v/>
      </c>
      <c r="E145" s="101" t="inlineStr">
        <is>
          <t>Restorable mangrove area from Mapping Ocean Wealth</t>
        </is>
      </c>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row>
    <row r="146" ht="12.75" customHeight="1" s="198">
      <c r="A146" s="101" t="inlineStr">
        <is>
          <t>Netherlands</t>
        </is>
      </c>
      <c r="B146" s="62">
        <f t="array" ref="B146">INDEX(Countries!$D$2:$D$255, MATCH(A146, Countries!$B$2:$B$255, 0))
</f>
        <v/>
      </c>
      <c r="C146" s="89" t="inlineStr">
        <is>
          <t>Mangrove</t>
        </is>
      </c>
      <c r="D146" s="54">
        <f t="array" ref="D146">if($C146="Mangrove", INDEX('Mangrove restorable land'!$A$5:$M1000,MATCH($A146,'Mangrove restorable land'!$A$5:$A1000,0),MATCH('Mangrove restorable land'!B$4,'Mangrove restorable land'!$A$5:$M$5,0)),if($C146="Seagrass", index('Seagrass extent'!$A$5:$I$257,match($A146,'Seagrass extent'!$A$5:$A1000,0),match('Seagrass extent'!$B$4,'Seagrass extent'!$A$5:$I$5,0))*'Seagrass extent'!$E$4, if($C146="Salt marsh", index('Salt marsh extent'!$A$5:$I$257,match($A146,'Salt marsh extent'!$A$5:$A1000,0),match('Salt marsh extent'!$B$4,'Salt marsh extent'!$A$5:$I$5,0))*'Salt marsh extent'!$E$4 )))</f>
        <v/>
      </c>
      <c r="E146" s="101" t="inlineStr">
        <is>
          <t>Restorable mangrove area from Mapping Ocean Wealth</t>
        </is>
      </c>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row>
    <row r="147" ht="12.75" customHeight="1" s="198">
      <c r="A147" s="101" t="inlineStr">
        <is>
          <t>Poland</t>
        </is>
      </c>
      <c r="B147" s="62">
        <f t="array" ref="B147">INDEX(Countries!$D$2:$D$255, MATCH(A147, Countries!$B$2:$B$255, 0))
</f>
        <v/>
      </c>
      <c r="C147" s="89" t="inlineStr">
        <is>
          <t>Mangrove</t>
        </is>
      </c>
      <c r="D147" s="54">
        <f t="array" ref="D147">if($C147="Mangrove", INDEX('Mangrove restorable land'!$A$5:$M1000,MATCH($A147,'Mangrove restorable land'!$A$5:$A1000,0),MATCH('Mangrove restorable land'!B$4,'Mangrove restorable land'!$A$5:$M$5,0)),if($C147="Seagrass", index('Seagrass extent'!$A$5:$I$257,match($A147,'Seagrass extent'!$A$5:$A1000,0),match('Seagrass extent'!$B$4,'Seagrass extent'!$A$5:$I$5,0))*'Seagrass extent'!$E$4, if($C147="Salt marsh", index('Salt marsh extent'!$A$5:$I$257,match($A147,'Salt marsh extent'!$A$5:$A1000,0),match('Salt marsh extent'!$B$4,'Salt marsh extent'!$A$5:$I$5,0))*'Salt marsh extent'!$E$4 )))</f>
        <v/>
      </c>
      <c r="E147" s="101" t="inlineStr">
        <is>
          <t>Restorable mangrove area from Mapping Ocean Wealth</t>
        </is>
      </c>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row>
    <row r="148" ht="12.75" customHeight="1" s="198">
      <c r="A148" s="101" t="inlineStr">
        <is>
          <t>Turkey</t>
        </is>
      </c>
      <c r="B148" s="62">
        <f t="array" ref="B148">INDEX(Countries!$D$2:$D$255, MATCH(A148, Countries!$B$2:$B$255, 0))
</f>
        <v/>
      </c>
      <c r="C148" s="89" t="inlineStr">
        <is>
          <t>Mangrove</t>
        </is>
      </c>
      <c r="D148" s="54">
        <f t="array" ref="D148">if($C148="Mangrove", INDEX('Mangrove restorable land'!$A$5:$M1000,MATCH($A148,'Mangrove restorable land'!$A$5:$A1000,0),MATCH('Mangrove restorable land'!B$4,'Mangrove restorable land'!$A$5:$M$5,0)),if($C148="Seagrass", index('Seagrass extent'!$A$5:$I$257,match($A148,'Seagrass extent'!$A$5:$A1000,0),match('Seagrass extent'!$B$4,'Seagrass extent'!$A$5:$I$5,0))*'Seagrass extent'!$E$4, if($C148="Salt marsh", index('Salt marsh extent'!$A$5:$I$257,match($A148,'Salt marsh extent'!$A$5:$A1000,0),match('Salt marsh extent'!$B$4,'Salt marsh extent'!$A$5:$I$5,0))*'Salt marsh extent'!$E$4 )))</f>
        <v/>
      </c>
      <c r="E148" s="101" t="inlineStr">
        <is>
          <t>Restorable mangrove area from Mapping Ocean Wealth</t>
        </is>
      </c>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row>
    <row r="149" ht="12.75" customHeight="1" s="198">
      <c r="A149" s="101" t="inlineStr">
        <is>
          <t>Jordan</t>
        </is>
      </c>
      <c r="B149" s="62">
        <f t="array" ref="B149">INDEX(Countries!$D$2:$D$255, MATCH(A149, Countries!$B$2:$B$255, 0))
</f>
        <v/>
      </c>
      <c r="C149" s="89" t="inlineStr">
        <is>
          <t>Mangrove</t>
        </is>
      </c>
      <c r="D149" s="54">
        <f t="array" ref="D149">if($C149="Mangrove", INDEX('Mangrove restorable land'!$A$5:$M1000,MATCH($A149,'Mangrove restorable land'!$A$5:$A1000,0),MATCH('Mangrove restorable land'!B$4,'Mangrove restorable land'!$A$5:$M$5,0)),if($C149="Seagrass", index('Seagrass extent'!$A$5:$I$257,match($A149,'Seagrass extent'!$A$5:$A1000,0),match('Seagrass extent'!$B$4,'Seagrass extent'!$A$5:$I$5,0))*'Seagrass extent'!$E$4, if($C149="Salt marsh", index('Salt marsh extent'!$A$5:$I$257,match($A149,'Salt marsh extent'!$A$5:$A1000,0),match('Salt marsh extent'!$B$4,'Salt marsh extent'!$A$5:$I$5,0))*'Salt marsh extent'!$E$4 )))</f>
        <v/>
      </c>
      <c r="E149" s="101" t="inlineStr">
        <is>
          <t>Restorable mangrove area from Mapping Ocean Wealth</t>
        </is>
      </c>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row>
    <row r="150" ht="12.75" customHeight="1" s="198">
      <c r="A150" s="101" t="inlineStr">
        <is>
          <t>Slovenia</t>
        </is>
      </c>
      <c r="B150" s="62">
        <f t="array" ref="B150">INDEX(Countries!$D$2:$D$255, MATCH(A150, Countries!$B$2:$B$255, 0))
</f>
        <v/>
      </c>
      <c r="C150" s="89" t="inlineStr">
        <is>
          <t>Mangrove</t>
        </is>
      </c>
      <c r="D150" s="54">
        <f t="array" ref="D150">if($C150="Mangrove", INDEX('Mangrove restorable land'!$A$5:$M1000,MATCH($A150,'Mangrove restorable land'!$A$5:$A1000,0),MATCH('Mangrove restorable land'!B$4,'Mangrove restorable land'!$A$5:$M$5,0)),if($C150="Seagrass", index('Seagrass extent'!$A$5:$I$257,match($A150,'Seagrass extent'!$A$5:$A1000,0),match('Seagrass extent'!$B$4,'Seagrass extent'!$A$5:$I$5,0))*'Seagrass extent'!$E$4, if($C150="Salt marsh", index('Salt marsh extent'!$A$5:$I$257,match($A150,'Salt marsh extent'!$A$5:$A1000,0),match('Salt marsh extent'!$B$4,'Salt marsh extent'!$A$5:$I$5,0))*'Salt marsh extent'!$E$4 )))</f>
        <v/>
      </c>
      <c r="E150" s="101" t="inlineStr">
        <is>
          <t>Restorable mangrove area from Mapping Ocean Wealth</t>
        </is>
      </c>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row>
    <row r="151" ht="12.75" customHeight="1" s="198">
      <c r="A151" s="101" t="inlineStr">
        <is>
          <t>Argentina</t>
        </is>
      </c>
      <c r="B151" s="62">
        <f t="array" ref="B151">INDEX(Countries!$D$2:$D$255, MATCH(A151, Countries!$B$2:$B$255, 0))
</f>
        <v/>
      </c>
      <c r="C151" s="89" t="inlineStr">
        <is>
          <t>Mangrove</t>
        </is>
      </c>
      <c r="D151" s="54">
        <f t="array" ref="D151">if($C151="Mangrove", INDEX('Mangrove restorable land'!$A$5:$M1000,MATCH($A151,'Mangrove restorable land'!$A$5:$A1000,0),MATCH('Mangrove restorable land'!B$4,'Mangrove restorable land'!$A$5:$M$5,0)),if($C151="Seagrass", index('Seagrass extent'!$A$5:$I$257,match($A151,'Seagrass extent'!$A$5:$A1000,0),match('Seagrass extent'!$B$4,'Seagrass extent'!$A$5:$I$5,0))*'Seagrass extent'!$E$4, if($C151="Salt marsh", index('Salt marsh extent'!$A$5:$I$257,match($A151,'Salt marsh extent'!$A$5:$A1000,0),match('Salt marsh extent'!$B$4,'Salt marsh extent'!$A$5:$I$5,0))*'Salt marsh extent'!$E$4 )))</f>
        <v/>
      </c>
      <c r="E151" s="101" t="inlineStr">
        <is>
          <t>Restorable mangrove area from Mapping Ocean Wealth</t>
        </is>
      </c>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row>
    <row r="152" ht="12.75" customHeight="1" s="198">
      <c r="A152" s="101" t="inlineStr">
        <is>
          <t>Azerbaijan</t>
        </is>
      </c>
      <c r="B152" s="62">
        <f t="array" ref="B152">INDEX(Countries!$D$2:$D$255, MATCH(A152, Countries!$B$2:$B$255, 0))
</f>
        <v/>
      </c>
      <c r="C152" s="89" t="inlineStr">
        <is>
          <t>Mangrove</t>
        </is>
      </c>
      <c r="D152" s="54">
        <f t="array" ref="D152">if($C152="Mangrove", INDEX('Mangrove restorable land'!$A$5:$M1000,MATCH($A152,'Mangrove restorable land'!$A$5:$A1000,0),MATCH('Mangrove restorable land'!B$4,'Mangrove restorable land'!$A$5:$M$5,0)),if($C152="Seagrass", index('Seagrass extent'!$A$5:$I$257,match($A152,'Seagrass extent'!$A$5:$A1000,0),match('Seagrass extent'!$B$4,'Seagrass extent'!$A$5:$I$5,0))*'Seagrass extent'!$E$4, if($C152="Salt marsh", index('Salt marsh extent'!$A$5:$I$257,match($A152,'Salt marsh extent'!$A$5:$A1000,0),match('Salt marsh extent'!$B$4,'Salt marsh extent'!$A$5:$I$5,0))*'Salt marsh extent'!$E$4 )))</f>
        <v/>
      </c>
      <c r="E152" s="101" t="inlineStr">
        <is>
          <t>Restorable mangrove area from Mapping Ocean Wealth</t>
        </is>
      </c>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row>
    <row r="153" ht="12.75" customHeight="1" s="198">
      <c r="A153" s="101" t="inlineStr">
        <is>
          <t>Belgium</t>
        </is>
      </c>
      <c r="B153" s="62">
        <f t="array" ref="B153">INDEX(Countries!$D$2:$D$255, MATCH(A153, Countries!$B$2:$B$255, 0))
</f>
        <v/>
      </c>
      <c r="C153" s="89" t="inlineStr">
        <is>
          <t>Mangrove</t>
        </is>
      </c>
      <c r="D153" s="54">
        <f t="array" ref="D153">if($C153="Mangrove", INDEX('Mangrove restorable land'!$A$5:$M1000,MATCH($A153,'Mangrove restorable land'!$A$5:$A1000,0),MATCH('Mangrove restorable land'!B$4,'Mangrove restorable land'!$A$5:$M$5,0)),if($C153="Seagrass", index('Seagrass extent'!$A$5:$I$257,match($A153,'Seagrass extent'!$A$5:$A1000,0),match('Seagrass extent'!$B$4,'Seagrass extent'!$A$5:$I$5,0))*'Seagrass extent'!$E$4, if($C153="Salt marsh", index('Salt marsh extent'!$A$5:$I$257,match($A153,'Salt marsh extent'!$A$5:$A1000,0),match('Salt marsh extent'!$B$4,'Salt marsh extent'!$A$5:$I$5,0))*'Salt marsh extent'!$E$4 )))</f>
        <v/>
      </c>
      <c r="E153" s="101" t="inlineStr">
        <is>
          <t>Restorable mangrove area from Mapping Ocean Wealth</t>
        </is>
      </c>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row>
    <row r="154" ht="12.75" customHeight="1" s="198">
      <c r="A154" s="101" t="inlineStr">
        <is>
          <t>Bosnia and Herzegovina</t>
        </is>
      </c>
      <c r="B154" s="62">
        <f t="array" ref="B154">INDEX(Countries!$D$2:$D$255, MATCH(A154, Countries!$B$2:$B$255, 0))
</f>
        <v/>
      </c>
      <c r="C154" s="89" t="inlineStr">
        <is>
          <t>Mangrove</t>
        </is>
      </c>
      <c r="D154" s="54">
        <f t="array" ref="D154">if($C154="Mangrove", INDEX('Mangrove restorable land'!$A$5:$M1000,MATCH($A154,'Mangrove restorable land'!$A$5:$A1000,0),MATCH('Mangrove restorable land'!B$4,'Mangrove restorable land'!$A$5:$M$5,0)),if($C154="Seagrass", index('Seagrass extent'!$A$5:$I$257,match($A154,'Seagrass extent'!$A$5:$A1000,0),match('Seagrass extent'!$B$4,'Seagrass extent'!$A$5:$I$5,0))*'Seagrass extent'!$E$4, if($C154="Salt marsh", index('Salt marsh extent'!$A$5:$I$257,match($A154,'Salt marsh extent'!$A$5:$A1000,0),match('Salt marsh extent'!$B$4,'Salt marsh extent'!$A$5:$I$5,0))*'Salt marsh extent'!$E$4 )))</f>
        <v/>
      </c>
      <c r="E154" s="101" t="inlineStr">
        <is>
          <t>Restorable mangrove area from Mapping Ocean Wealth</t>
        </is>
      </c>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row>
    <row r="155" ht="12.75" customHeight="1" s="198">
      <c r="A155" s="101" t="inlineStr">
        <is>
          <t>British Indian Ocean Territory</t>
        </is>
      </c>
      <c r="B155" s="62">
        <f t="array" ref="B155">INDEX(Countries!$D$2:$D$255, MATCH(A155, Countries!$B$2:$B$255, 0))
</f>
        <v/>
      </c>
      <c r="C155" s="89" t="inlineStr">
        <is>
          <t>Mangrove</t>
        </is>
      </c>
      <c r="D155" s="54">
        <f t="array" ref="D155">if($C155="Mangrove", INDEX('Mangrove restorable land'!$A$5:$M1000,MATCH($A155,'Mangrove restorable land'!$A$5:$A1000,0),MATCH('Mangrove restorable land'!B$4,'Mangrove restorable land'!$A$5:$M$5,0)),if($C155="Seagrass", index('Seagrass extent'!$A$5:$I$257,match($A155,'Seagrass extent'!$A$5:$A1000,0),match('Seagrass extent'!$B$4,'Seagrass extent'!$A$5:$I$5,0))*'Seagrass extent'!$E$4, if($C155="Salt marsh", index('Salt marsh extent'!$A$5:$I$257,match($A155,'Salt marsh extent'!$A$5:$A1000,0),match('Salt marsh extent'!$B$4,'Salt marsh extent'!$A$5:$I$5,0))*'Salt marsh extent'!$E$4 )))</f>
        <v/>
      </c>
      <c r="E155" s="101" t="inlineStr">
        <is>
          <t>Restorable mangrove area from Mapping Ocean Wealth</t>
        </is>
      </c>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row>
    <row r="156" ht="12.75" customHeight="1" s="198">
      <c r="A156" s="101" t="inlineStr">
        <is>
          <t>Bulgaria</t>
        </is>
      </c>
      <c r="B156" s="62">
        <f t="array" ref="B156">INDEX(Countries!$D$2:$D$255, MATCH(A156, Countries!$B$2:$B$255, 0))
</f>
        <v/>
      </c>
      <c r="C156" s="89" t="inlineStr">
        <is>
          <t>Mangrove</t>
        </is>
      </c>
      <c r="D156" s="54">
        <f t="array" ref="D156">if($C156="Mangrove", INDEX('Mangrove restorable land'!$A$5:$M1000,MATCH($A156,'Mangrove restorable land'!$A$5:$A1000,0),MATCH('Mangrove restorable land'!B$4,'Mangrove restorable land'!$A$5:$M$5,0)),if($C156="Seagrass", index('Seagrass extent'!$A$5:$I$257,match($A156,'Seagrass extent'!$A$5:$A1000,0),match('Seagrass extent'!$B$4,'Seagrass extent'!$A$5:$I$5,0))*'Seagrass extent'!$E$4, if($C156="Salt marsh", index('Salt marsh extent'!$A$5:$I$257,match($A156,'Salt marsh extent'!$A$5:$A1000,0),match('Salt marsh extent'!$B$4,'Salt marsh extent'!$A$5:$I$5,0))*'Salt marsh extent'!$E$4 )))</f>
        <v/>
      </c>
      <c r="E156" s="101" t="inlineStr">
        <is>
          <t>Restorable mangrove area from Mapping Ocean Wealth</t>
        </is>
      </c>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row>
    <row r="157" ht="12.75" customHeight="1" s="198">
      <c r="A157" s="101" t="inlineStr">
        <is>
          <t>Cabo Verde</t>
        </is>
      </c>
      <c r="B157" s="62">
        <f t="array" ref="B157">INDEX(Countries!$D$2:$D$255, MATCH(A157, Countries!$B$2:$B$255, 0))
</f>
        <v/>
      </c>
      <c r="C157" s="89" t="inlineStr">
        <is>
          <t>Mangrove</t>
        </is>
      </c>
      <c r="D157" s="54">
        <f t="array" ref="D157">if($C157="Mangrove", INDEX('Mangrove restorable land'!$A$5:$M1000,MATCH($A157,'Mangrove restorable land'!$A$5:$A1000,0),MATCH('Mangrove restorable land'!B$4,'Mangrove restorable land'!$A$5:$M$5,0)),if($C157="Seagrass", index('Seagrass extent'!$A$5:$I$257,match($A157,'Seagrass extent'!$A$5:$A1000,0),match('Seagrass extent'!$B$4,'Seagrass extent'!$A$5:$I$5,0))*'Seagrass extent'!$E$4, if($C157="Salt marsh", index('Salt marsh extent'!$A$5:$I$257,match($A157,'Salt marsh extent'!$A$5:$A1000,0),match('Salt marsh extent'!$B$4,'Salt marsh extent'!$A$5:$I$5,0))*'Salt marsh extent'!$E$4 )))</f>
        <v/>
      </c>
      <c r="E157" s="101" t="inlineStr">
        <is>
          <t>Restorable mangrove area from Mapping Ocean Wealth</t>
        </is>
      </c>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row>
    <row r="158" ht="12.75" customHeight="1" s="198">
      <c r="A158" s="101" t="inlineStr">
        <is>
          <t>Chile</t>
        </is>
      </c>
      <c r="B158" s="62">
        <f t="array" ref="B158">INDEX(Countries!$D$2:$D$255, MATCH(A158, Countries!$B$2:$B$255, 0))
</f>
        <v/>
      </c>
      <c r="C158" s="89" t="inlineStr">
        <is>
          <t>Mangrove</t>
        </is>
      </c>
      <c r="D158" s="54">
        <f t="array" ref="D158">if($C158="Mangrove", INDEX('Mangrove restorable land'!$A$5:$M1000,MATCH($A158,'Mangrove restorable land'!$A$5:$A1000,0),MATCH('Mangrove restorable land'!B$4,'Mangrove restorable land'!$A$5:$M$5,0)),if($C158="Seagrass", index('Seagrass extent'!$A$5:$I$257,match($A158,'Seagrass extent'!$A$5:$A1000,0),match('Seagrass extent'!$B$4,'Seagrass extent'!$A$5:$I$5,0))*'Seagrass extent'!$E$4, if($C158="Salt marsh", index('Salt marsh extent'!$A$5:$I$257,match($A158,'Salt marsh extent'!$A$5:$A1000,0),match('Salt marsh extent'!$B$4,'Salt marsh extent'!$A$5:$I$5,0))*'Salt marsh extent'!$E$4 )))</f>
        <v/>
      </c>
      <c r="E158" s="101" t="inlineStr">
        <is>
          <t>Restorable mangrove area from Mapping Ocean Wealth</t>
        </is>
      </c>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row>
    <row r="159" ht="12.75" customHeight="1" s="198">
      <c r="A159" s="101" t="inlineStr">
        <is>
          <t>Estonia</t>
        </is>
      </c>
      <c r="B159" s="62">
        <f t="array" ref="B159">INDEX(Countries!$D$2:$D$255, MATCH(A159, Countries!$B$2:$B$255, 0))
</f>
        <v/>
      </c>
      <c r="C159" s="89" t="inlineStr">
        <is>
          <t>Mangrove</t>
        </is>
      </c>
      <c r="D159" s="54">
        <f t="array" ref="D159">if($C159="Mangrove", INDEX('Mangrove restorable land'!$A$5:$M1000,MATCH($A159,'Mangrove restorable land'!$A$5:$A1000,0),MATCH('Mangrove restorable land'!B$4,'Mangrove restorable land'!$A$5:$M$5,0)),if($C159="Seagrass", index('Seagrass extent'!$A$5:$I$257,match($A159,'Seagrass extent'!$A$5:$A1000,0),match('Seagrass extent'!$B$4,'Seagrass extent'!$A$5:$I$5,0))*'Seagrass extent'!$E$4, if($C159="Salt marsh", index('Salt marsh extent'!$A$5:$I$257,match($A159,'Salt marsh extent'!$A$5:$A1000,0),match('Salt marsh extent'!$B$4,'Salt marsh extent'!$A$5:$I$5,0))*'Salt marsh extent'!$E$4 )))</f>
        <v/>
      </c>
      <c r="E159" s="101" t="inlineStr">
        <is>
          <t>Restorable mangrove area from Mapping Ocean Wealth</t>
        </is>
      </c>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row>
    <row r="160" ht="12.75" customHeight="1" s="198">
      <c r="A160" s="101" t="inlineStr">
        <is>
          <t>Falkland Islands</t>
        </is>
      </c>
      <c r="B160" s="62">
        <f t="array" ref="B160">INDEX(Countries!$D$2:$D$255, MATCH(A160, Countries!$B$2:$B$255, 0))
</f>
        <v/>
      </c>
      <c r="C160" s="89" t="inlineStr">
        <is>
          <t>Mangrove</t>
        </is>
      </c>
      <c r="D160" s="54">
        <f t="array" ref="D160">if($C160="Mangrove", INDEX('Mangrove restorable land'!$A$5:$M1000,MATCH($A160,'Mangrove restorable land'!$A$5:$A1000,0),MATCH('Mangrove restorable land'!B$4,'Mangrove restorable land'!$A$5:$M$5,0)),if($C160="Seagrass", index('Seagrass extent'!$A$5:$I$257,match($A160,'Seagrass extent'!$A$5:$A1000,0),match('Seagrass extent'!$B$4,'Seagrass extent'!$A$5:$I$5,0))*'Seagrass extent'!$E$4, if($C160="Salt marsh", index('Salt marsh extent'!$A$5:$I$257,match($A160,'Salt marsh extent'!$A$5:$A1000,0),match('Salt marsh extent'!$B$4,'Salt marsh extent'!$A$5:$I$5,0))*'Salt marsh extent'!$E$4 )))</f>
        <v/>
      </c>
      <c r="E160" s="101" t="inlineStr">
        <is>
          <t>Restorable mangrove area from Mapping Ocean Wealth</t>
        </is>
      </c>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row>
    <row r="161" ht="12.75" customHeight="1" s="198">
      <c r="A161" s="101" t="inlineStr">
        <is>
          <t>Faroe Islands</t>
        </is>
      </c>
      <c r="B161" s="62">
        <f t="array" ref="B161">INDEX(Countries!$D$2:$D$255, MATCH(A161, Countries!$B$2:$B$255, 0))
</f>
        <v/>
      </c>
      <c r="C161" s="89" t="inlineStr">
        <is>
          <t>Mangrove</t>
        </is>
      </c>
      <c r="D161" s="54">
        <f t="array" ref="D161">if($C161="Mangrove", INDEX('Mangrove restorable land'!$A$5:$M1000,MATCH($A161,'Mangrove restorable land'!$A$5:$A1000,0),MATCH('Mangrove restorable land'!B$4,'Mangrove restorable land'!$A$5:$M$5,0)),if($C161="Seagrass", index('Seagrass extent'!$A$5:$I$257,match($A161,'Seagrass extent'!$A$5:$A1000,0),match('Seagrass extent'!$B$4,'Seagrass extent'!$A$5:$I$5,0))*'Seagrass extent'!$E$4, if($C161="Salt marsh", index('Salt marsh extent'!$A$5:$I$257,match($A161,'Salt marsh extent'!$A$5:$A1000,0),match('Salt marsh extent'!$B$4,'Salt marsh extent'!$A$5:$I$5,0))*'Salt marsh extent'!$E$4 )))</f>
        <v/>
      </c>
      <c r="E161" s="101" t="inlineStr">
        <is>
          <t>Restorable mangrove area from Mapping Ocean Wealth</t>
        </is>
      </c>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row>
    <row r="162" ht="12.75" customHeight="1" s="198">
      <c r="A162" s="101" t="inlineStr">
        <is>
          <t>Finland</t>
        </is>
      </c>
      <c r="B162" s="62">
        <f t="array" ref="B162">INDEX(Countries!$D$2:$D$255, MATCH(A162, Countries!$B$2:$B$255, 0))
</f>
        <v/>
      </c>
      <c r="C162" s="89" t="inlineStr">
        <is>
          <t>Mangrove</t>
        </is>
      </c>
      <c r="D162" s="54">
        <f t="array" ref="D162">if($C162="Mangrove", INDEX('Mangrove restorable land'!$A$5:$M1000,MATCH($A162,'Mangrove restorable land'!$A$5:$A1000,0),MATCH('Mangrove restorable land'!B$4,'Mangrove restorable land'!$A$5:$M$5,0)),if($C162="Seagrass", index('Seagrass extent'!$A$5:$I$257,match($A162,'Seagrass extent'!$A$5:$A1000,0),match('Seagrass extent'!$B$4,'Seagrass extent'!$A$5:$I$5,0))*'Seagrass extent'!$E$4, if($C162="Salt marsh", index('Salt marsh extent'!$A$5:$I$257,match($A162,'Salt marsh extent'!$A$5:$A1000,0),match('Salt marsh extent'!$B$4,'Salt marsh extent'!$A$5:$I$5,0))*'Salt marsh extent'!$E$4 )))</f>
        <v/>
      </c>
      <c r="E162" s="101" t="inlineStr">
        <is>
          <t>Restorable mangrove area from Mapping Ocean Wealth</t>
        </is>
      </c>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row>
    <row r="163" ht="12.75" customHeight="1" s="198">
      <c r="A163" s="101" t="inlineStr">
        <is>
          <t>Georgia</t>
        </is>
      </c>
      <c r="B163" s="62">
        <f t="array" ref="B163">INDEX(Countries!$D$2:$D$255, MATCH(A163, Countries!$B$2:$B$255, 0))
</f>
        <v/>
      </c>
      <c r="C163" s="89" t="inlineStr">
        <is>
          <t>Mangrove</t>
        </is>
      </c>
      <c r="D163" s="54">
        <f t="array" ref="D163">if($C163="Mangrove", INDEX('Mangrove restorable land'!$A$5:$M1000,MATCH($A163,'Mangrove restorable land'!$A$5:$A1000,0),MATCH('Mangrove restorable land'!B$4,'Mangrove restorable land'!$A$5:$M$5,0)),if($C163="Seagrass", index('Seagrass extent'!$A$5:$I$257,match($A163,'Seagrass extent'!$A$5:$A1000,0),match('Seagrass extent'!$B$4,'Seagrass extent'!$A$5:$I$5,0))*'Seagrass extent'!$E$4, if($C163="Salt marsh", index('Salt marsh extent'!$A$5:$I$257,match($A163,'Salt marsh extent'!$A$5:$A1000,0),match('Salt marsh extent'!$B$4,'Salt marsh extent'!$A$5:$I$5,0))*'Salt marsh extent'!$E$4 )))</f>
        <v/>
      </c>
      <c r="E163" s="101" t="inlineStr">
        <is>
          <t>Restorable mangrove area from Mapping Ocean Wealth</t>
        </is>
      </c>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row>
    <row r="164" ht="12.75" customHeight="1" s="198">
      <c r="A164" s="101" t="inlineStr">
        <is>
          <t>Gibraltar</t>
        </is>
      </c>
      <c r="B164" s="62">
        <f t="array" ref="B164">INDEX(Countries!$D$2:$D$255, MATCH(A164, Countries!$B$2:$B$255, 0))
</f>
        <v/>
      </c>
      <c r="C164" s="89" t="inlineStr">
        <is>
          <t>Mangrove</t>
        </is>
      </c>
      <c r="D164" s="54">
        <f t="array" ref="D164">if($C164="Mangrove", INDEX('Mangrove restorable land'!$A$5:$M1000,MATCH($A164,'Mangrove restorable land'!$A$5:$A1000,0),MATCH('Mangrove restorable land'!B$4,'Mangrove restorable land'!$A$5:$M$5,0)),if($C164="Seagrass", index('Seagrass extent'!$A$5:$I$257,match($A164,'Seagrass extent'!$A$5:$A1000,0),match('Seagrass extent'!$B$4,'Seagrass extent'!$A$5:$I$5,0))*'Seagrass extent'!$E$4, if($C164="Salt marsh", index('Salt marsh extent'!$A$5:$I$257,match($A164,'Salt marsh extent'!$A$5:$A1000,0),match('Salt marsh extent'!$B$4,'Salt marsh extent'!$A$5:$I$5,0))*'Salt marsh extent'!$E$4 )))</f>
        <v/>
      </c>
      <c r="E164" s="101" t="inlineStr">
        <is>
          <t>Restorable mangrove area from Mapping Ocean Wealth</t>
        </is>
      </c>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row>
    <row r="165" ht="12.75" customHeight="1" s="198">
      <c r="A165" s="101" t="inlineStr">
        <is>
          <t>Greenland</t>
        </is>
      </c>
      <c r="B165" s="62">
        <f t="array" ref="B165">INDEX(Countries!$D$2:$D$255, MATCH(A165, Countries!$B$2:$B$255, 0))
</f>
        <v/>
      </c>
      <c r="C165" s="89" t="inlineStr">
        <is>
          <t>Mangrove</t>
        </is>
      </c>
      <c r="D165" s="54">
        <f t="array" ref="D165">if($C165="Mangrove", INDEX('Mangrove restorable land'!$A$5:$M1000,MATCH($A165,'Mangrove restorable land'!$A$5:$A1000,0),MATCH('Mangrove restorable land'!B$4,'Mangrove restorable land'!$A$5:$M$5,0)),if($C165="Seagrass", index('Seagrass extent'!$A$5:$I$257,match($A165,'Seagrass extent'!$A$5:$A1000,0),match('Seagrass extent'!$B$4,'Seagrass extent'!$A$5:$I$5,0))*'Seagrass extent'!$E$4, if($C165="Salt marsh", index('Salt marsh extent'!$A$5:$I$257,match($A165,'Salt marsh extent'!$A$5:$A1000,0),match('Salt marsh extent'!$B$4,'Salt marsh extent'!$A$5:$I$5,0))*'Salt marsh extent'!$E$4 )))</f>
        <v/>
      </c>
      <c r="E165" s="101" t="inlineStr">
        <is>
          <t>Restorable mangrove area from Mapping Ocean Wealth</t>
        </is>
      </c>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row>
    <row r="166" ht="12.75" customHeight="1" s="198">
      <c r="A166" s="101" t="inlineStr">
        <is>
          <t>Guernsey</t>
        </is>
      </c>
      <c r="B166" s="62">
        <f t="array" ref="B166">INDEX(Countries!$D$2:$D$255, MATCH(A166, Countries!$B$2:$B$255, 0))
</f>
        <v/>
      </c>
      <c r="C166" s="89" t="inlineStr">
        <is>
          <t>Mangrove</t>
        </is>
      </c>
      <c r="D166" s="54">
        <f t="array" ref="D166">if($C166="Mangrove", INDEX('Mangrove restorable land'!$A$5:$M1000,MATCH($A166,'Mangrove restorable land'!$A$5:$A1000,0),MATCH('Mangrove restorable land'!B$4,'Mangrove restorable land'!$A$5:$M$5,0)),if($C166="Seagrass", index('Seagrass extent'!$A$5:$I$257,match($A166,'Seagrass extent'!$A$5:$A1000,0),match('Seagrass extent'!$B$4,'Seagrass extent'!$A$5:$I$5,0))*'Seagrass extent'!$E$4, if($C166="Salt marsh", index('Salt marsh extent'!$A$5:$I$257,match($A166,'Salt marsh extent'!$A$5:$A1000,0),match('Salt marsh extent'!$B$4,'Salt marsh extent'!$A$5:$I$5,0))*'Salt marsh extent'!$E$4 )))</f>
        <v/>
      </c>
      <c r="E166" s="101" t="inlineStr">
        <is>
          <t>Restorable mangrove area from Mapping Ocean Wealth</t>
        </is>
      </c>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row>
    <row r="167" ht="12.75" customHeight="1" s="198">
      <c r="A167" s="101" t="inlineStr">
        <is>
          <t>Iceland</t>
        </is>
      </c>
      <c r="B167" s="62">
        <f t="array" ref="B167">INDEX(Countries!$D$2:$D$255, MATCH(A167, Countries!$B$2:$B$255, 0))
</f>
        <v/>
      </c>
      <c r="C167" s="89" t="inlineStr">
        <is>
          <t>Mangrove</t>
        </is>
      </c>
      <c r="D167" s="54">
        <f t="array" ref="D167">if($C167="Mangrove", INDEX('Mangrove restorable land'!$A$5:$M1000,MATCH($A167,'Mangrove restorable land'!$A$5:$A1000,0),MATCH('Mangrove restorable land'!B$4,'Mangrove restorable land'!$A$5:$M$5,0)),if($C167="Seagrass", index('Seagrass extent'!$A$5:$I$257,match($A167,'Seagrass extent'!$A$5:$A1000,0),match('Seagrass extent'!$B$4,'Seagrass extent'!$A$5:$I$5,0))*'Seagrass extent'!$E$4, if($C167="Salt marsh", index('Salt marsh extent'!$A$5:$I$257,match($A167,'Salt marsh extent'!$A$5:$A1000,0),match('Salt marsh extent'!$B$4,'Salt marsh extent'!$A$5:$I$5,0))*'Salt marsh extent'!$E$4 )))</f>
        <v/>
      </c>
      <c r="E167" s="101" t="inlineStr">
        <is>
          <t>Restorable mangrove area from Mapping Ocean Wealth</t>
        </is>
      </c>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row>
    <row r="168" ht="12.75" customHeight="1" s="198">
      <c r="A168" s="101" t="inlineStr">
        <is>
          <t>Iraq</t>
        </is>
      </c>
      <c r="B168" s="62">
        <f t="array" ref="B168">INDEX(Countries!$D$2:$D$255, MATCH(A168, Countries!$B$2:$B$255, 0))
</f>
        <v/>
      </c>
      <c r="C168" s="89" t="inlineStr">
        <is>
          <t>Mangrove</t>
        </is>
      </c>
      <c r="D168" s="54">
        <f t="array" ref="D168">if($C168="Mangrove", INDEX('Mangrove restorable land'!$A$5:$M1000,MATCH($A168,'Mangrove restorable land'!$A$5:$A1000,0),MATCH('Mangrove restorable land'!B$4,'Mangrove restorable land'!$A$5:$M$5,0)),if($C168="Seagrass", index('Seagrass extent'!$A$5:$I$257,match($A168,'Seagrass extent'!$A$5:$A1000,0),match('Seagrass extent'!$B$4,'Seagrass extent'!$A$5:$I$5,0))*'Seagrass extent'!$E$4, if($C168="Salt marsh", index('Salt marsh extent'!$A$5:$I$257,match($A168,'Salt marsh extent'!$A$5:$A1000,0),match('Salt marsh extent'!$B$4,'Salt marsh extent'!$A$5:$I$5,0))*'Salt marsh extent'!$E$4 )))</f>
        <v/>
      </c>
      <c r="E168" s="101" t="inlineStr">
        <is>
          <t>Restorable mangrove area from Mapping Ocean Wealth</t>
        </is>
      </c>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row>
    <row r="169" ht="12.75" customHeight="1" s="198">
      <c r="A169" s="101" t="inlineStr">
        <is>
          <t>Ireland</t>
        </is>
      </c>
      <c r="B169" s="62">
        <f t="array" ref="B169">INDEX(Countries!$D$2:$D$255, MATCH(A169, Countries!$B$2:$B$255, 0))
</f>
        <v/>
      </c>
      <c r="C169" s="89" t="inlineStr">
        <is>
          <t>Mangrove</t>
        </is>
      </c>
      <c r="D169" s="54">
        <f t="array" ref="D169">if($C169="Mangrove", INDEX('Mangrove restorable land'!$A$5:$M1000,MATCH($A169,'Mangrove restorable land'!$A$5:$A1000,0),MATCH('Mangrove restorable land'!B$4,'Mangrove restorable land'!$A$5:$M$5,0)),if($C169="Seagrass", index('Seagrass extent'!$A$5:$I$257,match($A169,'Seagrass extent'!$A$5:$A1000,0),match('Seagrass extent'!$B$4,'Seagrass extent'!$A$5:$I$5,0))*'Seagrass extent'!$E$4, if($C169="Salt marsh", index('Salt marsh extent'!$A$5:$I$257,match($A169,'Salt marsh extent'!$A$5:$A1000,0),match('Salt marsh extent'!$B$4,'Salt marsh extent'!$A$5:$I$5,0))*'Salt marsh extent'!$E$4 )))</f>
        <v/>
      </c>
      <c r="E169" s="101" t="inlineStr">
        <is>
          <t>Restorable mangrove area from Mapping Ocean Wealth</t>
        </is>
      </c>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row>
    <row r="170" ht="12.75" customHeight="1" s="198">
      <c r="A170" s="101" t="inlineStr">
        <is>
          <t>Isle of Man</t>
        </is>
      </c>
      <c r="B170" s="62">
        <f t="array" ref="B170">INDEX(Countries!$D$2:$D$255, MATCH(A170, Countries!$B$2:$B$255, 0))
</f>
        <v/>
      </c>
      <c r="C170" s="89" t="inlineStr">
        <is>
          <t>Mangrove</t>
        </is>
      </c>
      <c r="D170" s="54">
        <f t="array" ref="D170">if($C170="Mangrove", INDEX('Mangrove restorable land'!$A$5:$M1000,MATCH($A170,'Mangrove restorable land'!$A$5:$A1000,0),MATCH('Mangrove restorable land'!B$4,'Mangrove restorable land'!$A$5:$M$5,0)),if($C170="Seagrass", index('Seagrass extent'!$A$5:$I$257,match($A170,'Seagrass extent'!$A$5:$A1000,0),match('Seagrass extent'!$B$4,'Seagrass extent'!$A$5:$I$5,0))*'Seagrass extent'!$E$4, if($C170="Salt marsh", index('Salt marsh extent'!$A$5:$I$257,match($A170,'Salt marsh extent'!$A$5:$A1000,0),match('Salt marsh extent'!$B$4,'Salt marsh extent'!$A$5:$I$5,0))*'Salt marsh extent'!$E$4 )))</f>
        <v/>
      </c>
      <c r="E170" s="101" t="inlineStr">
        <is>
          <t>Restorable mangrove area from Mapping Ocean Wealth</t>
        </is>
      </c>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row>
    <row r="171" ht="12.75" customHeight="1" s="198">
      <c r="A171" s="101" t="inlineStr">
        <is>
          <t>Jersey</t>
        </is>
      </c>
      <c r="B171" s="62">
        <f t="array" ref="B171">INDEX(Countries!$D$2:$D$255, MATCH(A171, Countries!$B$2:$B$255, 0))
</f>
        <v/>
      </c>
      <c r="C171" s="89" t="inlineStr">
        <is>
          <t>Mangrove</t>
        </is>
      </c>
      <c r="D171" s="54">
        <f t="array" ref="D171">if($C171="Mangrove", INDEX('Mangrove restorable land'!$A$5:$M1000,MATCH($A171,'Mangrove restorable land'!$A$5:$A1000,0),MATCH('Mangrove restorable land'!B$4,'Mangrove restorable land'!$A$5:$M$5,0)),if($C171="Seagrass", index('Seagrass extent'!$A$5:$I$257,match($A171,'Seagrass extent'!$A$5:$A1000,0),match('Seagrass extent'!$B$4,'Seagrass extent'!$A$5:$I$5,0))*'Seagrass extent'!$E$4, if($C171="Salt marsh", index('Salt marsh extent'!$A$5:$I$257,match($A171,'Salt marsh extent'!$A$5:$A1000,0),match('Salt marsh extent'!$B$4,'Salt marsh extent'!$A$5:$I$5,0))*'Salt marsh extent'!$E$4 )))</f>
        <v/>
      </c>
      <c r="E171" s="101" t="inlineStr">
        <is>
          <t>Restorable mangrove area from Mapping Ocean Wealth</t>
        </is>
      </c>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row>
    <row r="172" ht="12.75" customHeight="1" s="198">
      <c r="A172" s="101" t="inlineStr">
        <is>
          <t>Kazakhstan</t>
        </is>
      </c>
      <c r="B172" s="62">
        <f t="array" ref="B172">INDEX(Countries!$D$2:$D$255, MATCH(A172, Countries!$B$2:$B$255, 0))
</f>
        <v/>
      </c>
      <c r="C172" s="89" t="inlineStr">
        <is>
          <t>Mangrove</t>
        </is>
      </c>
      <c r="D172" s="54">
        <f t="array" ref="D172">if($C172="Mangrove", INDEX('Mangrove restorable land'!$A$5:$M1000,MATCH($A172,'Mangrove restorable land'!$A$5:$A1000,0),MATCH('Mangrove restorable land'!B$4,'Mangrove restorable land'!$A$5:$M$5,0)),if($C172="Seagrass", index('Seagrass extent'!$A$5:$I$257,match($A172,'Seagrass extent'!$A$5:$A1000,0),match('Seagrass extent'!$B$4,'Seagrass extent'!$A$5:$I$5,0))*'Seagrass extent'!$E$4, if($C172="Salt marsh", index('Salt marsh extent'!$A$5:$I$257,match($A172,'Salt marsh extent'!$A$5:$A1000,0),match('Salt marsh extent'!$B$4,'Salt marsh extent'!$A$5:$I$5,0))*'Salt marsh extent'!$E$4 )))</f>
        <v/>
      </c>
      <c r="E172" s="101" t="inlineStr">
        <is>
          <t>Restorable mangrove area from Mapping Ocean Wealth</t>
        </is>
      </c>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row>
    <row r="173" ht="12.75" customHeight="1" s="198">
      <c r="A173" s="101" t="inlineStr">
        <is>
          <t>North Korea</t>
        </is>
      </c>
      <c r="B173" s="62">
        <f t="array" ref="B173">INDEX(Countries!$D$2:$D$255, MATCH(A173, Countries!$B$2:$B$255, 0))
</f>
        <v/>
      </c>
      <c r="C173" s="89" t="inlineStr">
        <is>
          <t>Mangrove</t>
        </is>
      </c>
      <c r="D173" s="54">
        <f t="array" ref="D173">if($C173="Mangrove", INDEX('Mangrove restorable land'!$A$5:$M1000,MATCH($A173,'Mangrove restorable land'!$A$5:$A1000,0),MATCH('Mangrove restorable land'!B$4,'Mangrove restorable land'!$A$5:$M$5,0)),if($C173="Seagrass", index('Seagrass extent'!$A$5:$I$257,match($A173,'Seagrass extent'!$A$5:$A1000,0),match('Seagrass extent'!$B$4,'Seagrass extent'!$A$5:$I$5,0))*'Seagrass extent'!$E$4, if($C173="Salt marsh", index('Salt marsh extent'!$A$5:$I$257,match($A173,'Salt marsh extent'!$A$5:$A1000,0),match('Salt marsh extent'!$B$4,'Salt marsh extent'!$A$5:$I$5,0))*'Salt marsh extent'!$E$4 )))</f>
        <v/>
      </c>
      <c r="E173" s="101" t="inlineStr">
        <is>
          <t>Restorable mangrove area from Mapping Ocean Wealth</t>
        </is>
      </c>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row>
    <row r="174" ht="12.75" customHeight="1" s="198">
      <c r="A174" s="101" t="inlineStr">
        <is>
          <t>South Korea</t>
        </is>
      </c>
      <c r="B174" s="62">
        <f t="array" ref="B174">INDEX(Countries!$D$2:$D$255, MATCH(A174, Countries!$B$2:$B$255, 0))
</f>
        <v/>
      </c>
      <c r="C174" s="89" t="inlineStr">
        <is>
          <t>Mangrove</t>
        </is>
      </c>
      <c r="D174" s="54">
        <f t="array" ref="D174">if($C174="Mangrove", INDEX('Mangrove restorable land'!$A$5:$M1000,MATCH($A174,'Mangrove restorable land'!$A$5:$A1000,0),MATCH('Mangrove restorable land'!B$4,'Mangrove restorable land'!$A$5:$M$5,0)),if($C174="Seagrass", index('Seagrass extent'!$A$5:$I$257,match($A174,'Seagrass extent'!$A$5:$A1000,0),match('Seagrass extent'!$B$4,'Seagrass extent'!$A$5:$I$5,0))*'Seagrass extent'!$E$4, if($C174="Salt marsh", index('Salt marsh extent'!$A$5:$I$257,match($A174,'Salt marsh extent'!$A$5:$A1000,0),match('Salt marsh extent'!$B$4,'Salt marsh extent'!$A$5:$I$5,0))*'Salt marsh extent'!$E$4 )))</f>
        <v/>
      </c>
      <c r="E174" s="101" t="inlineStr">
        <is>
          <t>Restorable mangrove area from Mapping Ocean Wealth</t>
        </is>
      </c>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row>
    <row r="175" ht="12.75" customHeight="1" s="198">
      <c r="A175" s="101" t="inlineStr">
        <is>
          <t>Latvia</t>
        </is>
      </c>
      <c r="B175" s="62">
        <f t="array" ref="B175">INDEX(Countries!$D$2:$D$255, MATCH(A175, Countries!$B$2:$B$255, 0))
</f>
        <v/>
      </c>
      <c r="C175" s="89" t="inlineStr">
        <is>
          <t>Mangrove</t>
        </is>
      </c>
      <c r="D175" s="54">
        <f t="array" ref="D175">if($C175="Mangrove", INDEX('Mangrove restorable land'!$A$5:$M1000,MATCH($A175,'Mangrove restorable land'!$A$5:$A1000,0),MATCH('Mangrove restorable land'!B$4,'Mangrove restorable land'!$A$5:$M$5,0)),if($C175="Seagrass", index('Seagrass extent'!$A$5:$I$257,match($A175,'Seagrass extent'!$A$5:$A1000,0),match('Seagrass extent'!$B$4,'Seagrass extent'!$A$5:$I$5,0))*'Seagrass extent'!$E$4, if($C175="Salt marsh", index('Salt marsh extent'!$A$5:$I$257,match($A175,'Salt marsh extent'!$A$5:$A1000,0),match('Salt marsh extent'!$B$4,'Salt marsh extent'!$A$5:$I$5,0))*'Salt marsh extent'!$E$4 )))</f>
        <v/>
      </c>
      <c r="E175" s="101" t="inlineStr">
        <is>
          <t>Restorable mangrove area from Mapping Ocean Wealth</t>
        </is>
      </c>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row>
    <row r="176" ht="12.75" customHeight="1" s="198">
      <c r="A176" s="101" t="inlineStr">
        <is>
          <t>Lebanon</t>
        </is>
      </c>
      <c r="B176" s="62">
        <f t="array" ref="B176">INDEX(Countries!$D$2:$D$255, MATCH(A176, Countries!$B$2:$B$255, 0))
</f>
        <v/>
      </c>
      <c r="C176" s="89" t="inlineStr">
        <is>
          <t>Mangrove</t>
        </is>
      </c>
      <c r="D176" s="54">
        <f t="array" ref="D176">if($C176="Mangrove", INDEX('Mangrove restorable land'!$A$5:$M1000,MATCH($A176,'Mangrove restorable land'!$A$5:$A1000,0),MATCH('Mangrove restorable land'!B$4,'Mangrove restorable land'!$A$5:$M$5,0)),if($C176="Seagrass", index('Seagrass extent'!$A$5:$I$257,match($A176,'Seagrass extent'!$A$5:$A1000,0),match('Seagrass extent'!$B$4,'Seagrass extent'!$A$5:$I$5,0))*'Seagrass extent'!$E$4, if($C176="Salt marsh", index('Salt marsh extent'!$A$5:$I$257,match($A176,'Salt marsh extent'!$A$5:$A1000,0),match('Salt marsh extent'!$B$4,'Salt marsh extent'!$A$5:$I$5,0))*'Salt marsh extent'!$E$4 )))</f>
        <v/>
      </c>
      <c r="E176" s="101" t="inlineStr">
        <is>
          <t>Restorable mangrove area from Mapping Ocean Wealth</t>
        </is>
      </c>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row>
    <row r="177" ht="12.75" customHeight="1" s="198">
      <c r="A177" s="101" t="inlineStr">
        <is>
          <t>Lithuania</t>
        </is>
      </c>
      <c r="B177" s="62">
        <f t="array" ref="B177">INDEX(Countries!$D$2:$D$255, MATCH(A177, Countries!$B$2:$B$255, 0))
</f>
        <v/>
      </c>
      <c r="C177" s="89" t="inlineStr">
        <is>
          <t>Mangrove</t>
        </is>
      </c>
      <c r="D177" s="54">
        <f t="array" ref="D177">if($C177="Mangrove", INDEX('Mangrove restorable land'!$A$5:$M1000,MATCH($A177,'Mangrove restorable land'!$A$5:$A1000,0),MATCH('Mangrove restorable land'!B$4,'Mangrove restorable land'!$A$5:$M$5,0)),if($C177="Seagrass", index('Seagrass extent'!$A$5:$I$257,match($A177,'Seagrass extent'!$A$5:$A1000,0),match('Seagrass extent'!$B$4,'Seagrass extent'!$A$5:$I$5,0))*'Seagrass extent'!$E$4, if($C177="Salt marsh", index('Salt marsh extent'!$A$5:$I$257,match($A177,'Salt marsh extent'!$A$5:$A1000,0),match('Salt marsh extent'!$B$4,'Salt marsh extent'!$A$5:$I$5,0))*'Salt marsh extent'!$E$4 )))</f>
        <v/>
      </c>
      <c r="E177" s="101" t="inlineStr">
        <is>
          <t>Restorable mangrove area from Mapping Ocean Wealth</t>
        </is>
      </c>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row>
    <row r="178" ht="12.75" customHeight="1" s="198">
      <c r="A178" s="101" t="inlineStr">
        <is>
          <t>Monaco</t>
        </is>
      </c>
      <c r="B178" s="62">
        <f t="array" ref="B178">INDEX(Countries!$D$2:$D$255, MATCH(A178, Countries!$B$2:$B$255, 0))
</f>
        <v/>
      </c>
      <c r="C178" s="89" t="inlineStr">
        <is>
          <t>Mangrove</t>
        </is>
      </c>
      <c r="D178" s="54">
        <f t="array" ref="D178">if($C178="Mangrove", INDEX('Mangrove restorable land'!$A$5:$M1000,MATCH($A178,'Mangrove restorable land'!$A$5:$A1000,0),MATCH('Mangrove restorable land'!B$4,'Mangrove restorable land'!$A$5:$M$5,0)),if($C178="Seagrass", index('Seagrass extent'!$A$5:$I$257,match($A178,'Seagrass extent'!$A$5:$A1000,0),match('Seagrass extent'!$B$4,'Seagrass extent'!$A$5:$I$5,0))*'Seagrass extent'!$E$4, if($C178="Salt marsh", index('Salt marsh extent'!$A$5:$I$257,match($A178,'Salt marsh extent'!$A$5:$A1000,0),match('Salt marsh extent'!$B$4,'Salt marsh extent'!$A$5:$I$5,0))*'Salt marsh extent'!$E$4 )))</f>
        <v/>
      </c>
      <c r="E178" s="101" t="inlineStr">
        <is>
          <t>Restorable mangrove area from Mapping Ocean Wealth</t>
        </is>
      </c>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row>
    <row r="179" ht="12.75" customHeight="1" s="198">
      <c r="A179" s="101" t="inlineStr">
        <is>
          <t>Montenegro</t>
        </is>
      </c>
      <c r="B179" s="62">
        <f t="array" ref="B179">INDEX(Countries!$D$2:$D$255, MATCH(A179, Countries!$B$2:$B$255, 0))
</f>
        <v/>
      </c>
      <c r="C179" s="89" t="inlineStr">
        <is>
          <t>Mangrove</t>
        </is>
      </c>
      <c r="D179" s="54">
        <f t="array" ref="D179">if($C179="Mangrove", INDEX('Mangrove restorable land'!$A$5:$M1000,MATCH($A179,'Mangrove restorable land'!$A$5:$A1000,0),MATCH('Mangrove restorable land'!B$4,'Mangrove restorable land'!$A$5:$M$5,0)),if($C179="Seagrass", index('Seagrass extent'!$A$5:$I$257,match($A179,'Seagrass extent'!$A$5:$A1000,0),match('Seagrass extent'!$B$4,'Seagrass extent'!$A$5:$I$5,0))*'Seagrass extent'!$E$4, if($C179="Salt marsh", index('Salt marsh extent'!$A$5:$I$257,match($A179,'Salt marsh extent'!$A$5:$A1000,0),match('Salt marsh extent'!$B$4,'Salt marsh extent'!$A$5:$I$5,0))*'Salt marsh extent'!$E$4 )))</f>
        <v/>
      </c>
      <c r="E179" s="101" t="inlineStr">
        <is>
          <t>Restorable mangrove area from Mapping Ocean Wealth</t>
        </is>
      </c>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row>
    <row r="180" ht="12.75" customHeight="1" s="198">
      <c r="A180" s="101" t="inlineStr">
        <is>
          <t>Morocco</t>
        </is>
      </c>
      <c r="B180" s="62">
        <f t="array" ref="B180">INDEX(Countries!$D$2:$D$255, MATCH(A180, Countries!$B$2:$B$255, 0))
</f>
        <v/>
      </c>
      <c r="C180" s="89" t="inlineStr">
        <is>
          <t>Mangrove</t>
        </is>
      </c>
      <c r="D180" s="54">
        <f t="array" ref="D180">if($C180="Mangrove", INDEX('Mangrove restorable land'!$A$5:$M1000,MATCH($A180,'Mangrove restorable land'!$A$5:$A1000,0),MATCH('Mangrove restorable land'!B$4,'Mangrove restorable land'!$A$5:$M$5,0)),if($C180="Seagrass", index('Seagrass extent'!$A$5:$I$257,match($A180,'Seagrass extent'!$A$5:$A1000,0),match('Seagrass extent'!$B$4,'Seagrass extent'!$A$5:$I$5,0))*'Seagrass extent'!$E$4, if($C180="Salt marsh", index('Salt marsh extent'!$A$5:$I$257,match($A180,'Salt marsh extent'!$A$5:$A1000,0),match('Salt marsh extent'!$B$4,'Salt marsh extent'!$A$5:$I$5,0))*'Salt marsh extent'!$E$4 )))</f>
        <v/>
      </c>
      <c r="E180" s="101" t="inlineStr">
        <is>
          <t>Restorable mangrove area from Mapping Ocean Wealth</t>
        </is>
      </c>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row>
    <row r="181" ht="12.75" customHeight="1" s="198">
      <c r="A181" s="101" t="inlineStr">
        <is>
          <t>Namibia</t>
        </is>
      </c>
      <c r="B181" s="62">
        <f t="array" ref="B181">INDEX(Countries!$D$2:$D$255, MATCH(A181, Countries!$B$2:$B$255, 0))
</f>
        <v/>
      </c>
      <c r="C181" s="89" t="inlineStr">
        <is>
          <t>Mangrove</t>
        </is>
      </c>
      <c r="D181" s="54">
        <f t="array" ref="D181">if($C181="Mangrove", INDEX('Mangrove restorable land'!$A$5:$M1000,MATCH($A181,'Mangrove restorable land'!$A$5:$A1000,0),MATCH('Mangrove restorable land'!B$4,'Mangrove restorable land'!$A$5:$M$5,0)),if($C181="Seagrass", index('Seagrass extent'!$A$5:$I$257,match($A181,'Seagrass extent'!$A$5:$A1000,0),match('Seagrass extent'!$B$4,'Seagrass extent'!$A$5:$I$5,0))*'Seagrass extent'!$E$4, if($C181="Salt marsh", index('Salt marsh extent'!$A$5:$I$257,match($A181,'Salt marsh extent'!$A$5:$A1000,0),match('Salt marsh extent'!$B$4,'Salt marsh extent'!$A$5:$I$5,0))*'Salt marsh extent'!$E$4 )))</f>
        <v/>
      </c>
      <c r="E181" s="101" t="inlineStr">
        <is>
          <t>Restorable mangrove area from Mapping Ocean Wealth</t>
        </is>
      </c>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row>
    <row r="182" ht="12.75" customHeight="1" s="198">
      <c r="A182" s="101" t="inlineStr">
        <is>
          <t>Nauru</t>
        </is>
      </c>
      <c r="B182" s="62">
        <f t="array" ref="B182">INDEX(Countries!$D$2:$D$255, MATCH(A182, Countries!$B$2:$B$255, 0))
</f>
        <v/>
      </c>
      <c r="C182" s="89" t="inlineStr">
        <is>
          <t>Mangrove</t>
        </is>
      </c>
      <c r="D182" s="54">
        <f t="array" ref="D182">if($C182="Mangrove", INDEX('Mangrove restorable land'!$A$5:$M1000,MATCH($A182,'Mangrove restorable land'!$A$5:$A1000,0),MATCH('Mangrove restorable land'!B$4,'Mangrove restorable land'!$A$5:$M$5,0)),if($C182="Seagrass", index('Seagrass extent'!$A$5:$I$257,match($A182,'Seagrass extent'!$A$5:$A1000,0),match('Seagrass extent'!$B$4,'Seagrass extent'!$A$5:$I$5,0))*'Seagrass extent'!$E$4, if($C182="Salt marsh", index('Salt marsh extent'!$A$5:$I$257,match($A182,'Salt marsh extent'!$A$5:$A1000,0),match('Salt marsh extent'!$B$4,'Salt marsh extent'!$A$5:$I$5,0))*'Salt marsh extent'!$E$4 )))</f>
        <v/>
      </c>
      <c r="E182" s="101" t="inlineStr">
        <is>
          <t>Restorable mangrove area from Mapping Ocean Wealth</t>
        </is>
      </c>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row>
    <row r="183" ht="12.75" customHeight="1" s="198">
      <c r="A183" s="101" t="inlineStr">
        <is>
          <t>Niue</t>
        </is>
      </c>
      <c r="B183" s="62">
        <f t="array" ref="B183">INDEX(Countries!$D$2:$D$255, MATCH(A183, Countries!$B$2:$B$255, 0))
</f>
        <v/>
      </c>
      <c r="C183" s="89" t="inlineStr">
        <is>
          <t>Mangrove</t>
        </is>
      </c>
      <c r="D183" s="54">
        <f t="array" ref="D183">if($C183="Mangrove", INDEX('Mangrove restorable land'!$A$5:$M1000,MATCH($A183,'Mangrove restorable land'!$A$5:$A1000,0),MATCH('Mangrove restorable land'!B$4,'Mangrove restorable land'!$A$5:$M$5,0)),if($C183="Seagrass", index('Seagrass extent'!$A$5:$I$257,match($A183,'Seagrass extent'!$A$5:$A1000,0),match('Seagrass extent'!$B$4,'Seagrass extent'!$A$5:$I$5,0))*'Seagrass extent'!$E$4, if($C183="Salt marsh", index('Salt marsh extent'!$A$5:$I$257,match($A183,'Salt marsh extent'!$A$5:$A1000,0),match('Salt marsh extent'!$B$4,'Salt marsh extent'!$A$5:$I$5,0))*'Salt marsh extent'!$E$4 )))</f>
        <v/>
      </c>
      <c r="E183" s="101" t="inlineStr">
        <is>
          <t>Restorable mangrove area from Mapping Ocean Wealth</t>
        </is>
      </c>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row>
    <row r="184" ht="12.75" customHeight="1" s="198">
      <c r="A184" s="101" t="inlineStr">
        <is>
          <t>Northern Mariana Islands</t>
        </is>
      </c>
      <c r="B184" s="62">
        <f t="array" ref="B184">INDEX(Countries!$D$2:$D$255, MATCH(A184, Countries!$B$2:$B$255, 0))
</f>
        <v/>
      </c>
      <c r="C184" s="89" t="inlineStr">
        <is>
          <t>Mangrove</t>
        </is>
      </c>
      <c r="D184" s="54">
        <f t="array" ref="D184">if($C184="Mangrove", INDEX('Mangrove restorable land'!$A$5:$M1000,MATCH($A184,'Mangrove restorable land'!$A$5:$A1000,0),MATCH('Mangrove restorable land'!B$4,'Mangrove restorable land'!$A$5:$M$5,0)),if($C184="Seagrass", index('Seagrass extent'!$A$5:$I$257,match($A184,'Seagrass extent'!$A$5:$A1000,0),match('Seagrass extent'!$B$4,'Seagrass extent'!$A$5:$I$5,0))*'Seagrass extent'!$E$4, if($C184="Salt marsh", index('Salt marsh extent'!$A$5:$I$257,match($A184,'Salt marsh extent'!$A$5:$A1000,0),match('Salt marsh extent'!$B$4,'Salt marsh extent'!$A$5:$I$5,0))*'Salt marsh extent'!$E$4 )))</f>
        <v/>
      </c>
      <c r="E184" s="101" t="inlineStr">
        <is>
          <t>Restorable mangrove area from Mapping Ocean Wealth</t>
        </is>
      </c>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row>
    <row r="185" ht="12.75" customHeight="1" s="198">
      <c r="A185" s="101" t="inlineStr">
        <is>
          <t>Pitcairn</t>
        </is>
      </c>
      <c r="B185" s="62">
        <f t="array" ref="B185">INDEX(Countries!$D$2:$D$255, MATCH(A185, Countries!$B$2:$B$255, 0))
</f>
        <v/>
      </c>
      <c r="C185" s="89" t="inlineStr">
        <is>
          <t>Mangrove</t>
        </is>
      </c>
      <c r="D185" s="54">
        <f t="array" ref="D185">if($C185="Mangrove", INDEX('Mangrove restorable land'!$A$5:$M1000,MATCH($A185,'Mangrove restorable land'!$A$5:$A1000,0),MATCH('Mangrove restorable land'!B$4,'Mangrove restorable land'!$A$5:$M$5,0)),if($C185="Seagrass", index('Seagrass extent'!$A$5:$I$257,match($A185,'Seagrass extent'!$A$5:$A1000,0),match('Seagrass extent'!$B$4,'Seagrass extent'!$A$5:$I$5,0))*'Seagrass extent'!$E$4, if($C185="Salt marsh", index('Salt marsh extent'!$A$5:$I$257,match($A185,'Salt marsh extent'!$A$5:$A1000,0),match('Salt marsh extent'!$B$4,'Salt marsh extent'!$A$5:$I$5,0))*'Salt marsh extent'!$E$4 )))</f>
        <v/>
      </c>
      <c r="E185" s="101" t="inlineStr">
        <is>
          <t>Restorable mangrove area from Mapping Ocean Wealth</t>
        </is>
      </c>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row>
    <row r="186" ht="12.75" customHeight="1" s="198">
      <c r="A186" s="101" t="inlineStr">
        <is>
          <t>Portugal</t>
        </is>
      </c>
      <c r="B186" s="62">
        <f t="array" ref="B186">INDEX(Countries!$D$2:$D$255, MATCH(A186, Countries!$B$2:$B$255, 0))
</f>
        <v/>
      </c>
      <c r="C186" s="89" t="inlineStr">
        <is>
          <t>Mangrove</t>
        </is>
      </c>
      <c r="D186" s="54">
        <f t="array" ref="D186">if($C186="Mangrove", INDEX('Mangrove restorable land'!$A$5:$M1000,MATCH($A186,'Mangrove restorable land'!$A$5:$A1000,0),MATCH('Mangrove restorable land'!B$4,'Mangrove restorable land'!$A$5:$M$5,0)),if($C186="Seagrass", index('Seagrass extent'!$A$5:$I$257,match($A186,'Seagrass extent'!$A$5:$A1000,0),match('Seagrass extent'!$B$4,'Seagrass extent'!$A$5:$I$5,0))*'Seagrass extent'!$E$4, if($C186="Salt marsh", index('Salt marsh extent'!$A$5:$I$257,match($A186,'Salt marsh extent'!$A$5:$A1000,0),match('Salt marsh extent'!$B$4,'Salt marsh extent'!$A$5:$I$5,0))*'Salt marsh extent'!$E$4 )))</f>
        <v/>
      </c>
      <c r="E186" s="101" t="inlineStr">
        <is>
          <t>Restorable mangrove area from Mapping Ocean Wealth</t>
        </is>
      </c>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row>
    <row r="187" ht="12.75" customHeight="1" s="198">
      <c r="A187" s="101" t="inlineStr">
        <is>
          <t>Réunion</t>
        </is>
      </c>
      <c r="B187" s="62">
        <f t="array" ref="B187">INDEX(Countries!$D$2:$D$255, MATCH(A187, Countries!$B$2:$B$255, 0))
</f>
        <v/>
      </c>
      <c r="C187" s="89" t="inlineStr">
        <is>
          <t>Mangrove</t>
        </is>
      </c>
      <c r="D187" s="54">
        <f t="array" ref="D187">if($C187="Mangrove", INDEX('Mangrove restorable land'!$A$5:$M1000,MATCH($A187,'Mangrove restorable land'!$A$5:$A1000,0),MATCH('Mangrove restorable land'!B$4,'Mangrove restorable land'!$A$5:$M$5,0)),if($C187="Seagrass", index('Seagrass extent'!$A$5:$I$257,match($A187,'Seagrass extent'!$A$5:$A1000,0),match('Seagrass extent'!$B$4,'Seagrass extent'!$A$5:$I$5,0))*'Seagrass extent'!$E$4, if($C187="Salt marsh", index('Salt marsh extent'!$A$5:$I$257,match($A187,'Salt marsh extent'!$A$5:$A1000,0),match('Salt marsh extent'!$B$4,'Salt marsh extent'!$A$5:$I$5,0))*'Salt marsh extent'!$E$4 )))</f>
        <v/>
      </c>
      <c r="E187" s="101" t="inlineStr">
        <is>
          <t>Restorable mangrove area from Mapping Ocean Wealth</t>
        </is>
      </c>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row>
    <row r="188" ht="12.75" customHeight="1" s="198">
      <c r="A188" s="101" t="inlineStr">
        <is>
          <t>Romania</t>
        </is>
      </c>
      <c r="B188" s="62">
        <f t="array" ref="B188">INDEX(Countries!$D$2:$D$255, MATCH(A188, Countries!$B$2:$B$255, 0))
</f>
        <v/>
      </c>
      <c r="C188" s="89" t="inlineStr">
        <is>
          <t>Mangrove</t>
        </is>
      </c>
      <c r="D188" s="54">
        <f t="array" ref="D188">if($C188="Mangrove", INDEX('Mangrove restorable land'!$A$5:$M1000,MATCH($A188,'Mangrove restorable land'!$A$5:$A1000,0),MATCH('Mangrove restorable land'!B$4,'Mangrove restorable land'!$A$5:$M$5,0)),if($C188="Seagrass", index('Seagrass extent'!$A$5:$I$257,match($A188,'Seagrass extent'!$A$5:$A1000,0),match('Seagrass extent'!$B$4,'Seagrass extent'!$A$5:$I$5,0))*'Seagrass extent'!$E$4, if($C188="Salt marsh", index('Salt marsh extent'!$A$5:$I$257,match($A188,'Salt marsh extent'!$A$5:$A1000,0),match('Salt marsh extent'!$B$4,'Salt marsh extent'!$A$5:$I$5,0))*'Salt marsh extent'!$E$4 )))</f>
        <v/>
      </c>
      <c r="E188" s="101" t="inlineStr">
        <is>
          <t>Restorable mangrove area from Mapping Ocean Wealth</t>
        </is>
      </c>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row>
    <row r="189" ht="12.75" customHeight="1" s="198">
      <c r="A189" s="101" t="inlineStr">
        <is>
          <t>Saint Helena</t>
        </is>
      </c>
      <c r="B189" s="62">
        <f t="array" ref="B189">INDEX(Countries!$D$2:$D$255, MATCH(A189, Countries!$B$2:$B$255, 0))
</f>
        <v/>
      </c>
      <c r="C189" s="89" t="inlineStr">
        <is>
          <t>Mangrove</t>
        </is>
      </c>
      <c r="D189" s="54">
        <f t="array" ref="D189">if($C189="Mangrove", INDEX('Mangrove restorable land'!$A$5:$M1000,MATCH($A189,'Mangrove restorable land'!$A$5:$A1000,0),MATCH('Mangrove restorable land'!B$4,'Mangrove restorable land'!$A$5:$M$5,0)),if($C189="Seagrass", index('Seagrass extent'!$A$5:$I$257,match($A189,'Seagrass extent'!$A$5:$A1000,0),match('Seagrass extent'!$B$4,'Seagrass extent'!$A$5:$I$5,0))*'Seagrass extent'!$E$4, if($C189="Salt marsh", index('Salt marsh extent'!$A$5:$I$257,match($A189,'Salt marsh extent'!$A$5:$A1000,0),match('Salt marsh extent'!$B$4,'Salt marsh extent'!$A$5:$I$5,0))*'Salt marsh extent'!$E$4 )))</f>
        <v/>
      </c>
      <c r="E189" s="101" t="inlineStr">
        <is>
          <t>Restorable mangrove area from Mapping Ocean Wealth</t>
        </is>
      </c>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row>
    <row r="190" ht="12.75" customHeight="1" s="198">
      <c r="A190" s="101" t="inlineStr">
        <is>
          <t>Saint Pierre and Miquelon</t>
        </is>
      </c>
      <c r="B190" s="62">
        <f t="array" ref="B190">INDEX(Countries!$D$2:$D$255, MATCH(A190, Countries!$B$2:$B$255, 0))
</f>
        <v/>
      </c>
      <c r="C190" s="89" t="inlineStr">
        <is>
          <t>Mangrove</t>
        </is>
      </c>
      <c r="D190" s="54">
        <f t="array" ref="D190">if($C190="Mangrove", INDEX('Mangrove restorable land'!$A$5:$M1000,MATCH($A190,'Mangrove restorable land'!$A$5:$A1000,0),MATCH('Mangrove restorable land'!B$4,'Mangrove restorable land'!$A$5:$M$5,0)),if($C190="Seagrass", index('Seagrass extent'!$A$5:$I$257,match($A190,'Seagrass extent'!$A$5:$A1000,0),match('Seagrass extent'!$B$4,'Seagrass extent'!$A$5:$I$5,0))*'Seagrass extent'!$E$4, if($C190="Salt marsh", index('Salt marsh extent'!$A$5:$I$257,match($A190,'Salt marsh extent'!$A$5:$A1000,0),match('Salt marsh extent'!$B$4,'Salt marsh extent'!$A$5:$I$5,0))*'Salt marsh extent'!$E$4 )))</f>
        <v/>
      </c>
      <c r="E190" s="101" t="inlineStr">
        <is>
          <t>Restorable mangrove area from Mapping Ocean Wealth</t>
        </is>
      </c>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row>
    <row r="191" ht="12.75" customHeight="1" s="198">
      <c r="A191" s="101" t="inlineStr">
        <is>
          <t>Syrian Arab Republic</t>
        </is>
      </c>
      <c r="B191" s="62">
        <f t="array" ref="B191">INDEX(Countries!$D$2:$D$255, MATCH(A191, Countries!$B$2:$B$255, 0))
</f>
        <v/>
      </c>
      <c r="C191" s="89" t="inlineStr">
        <is>
          <t>Mangrove</t>
        </is>
      </c>
      <c r="D191" s="54">
        <f t="array" ref="D191">if($C191="Mangrove", INDEX('Mangrove restorable land'!$A$5:$M1000,MATCH($A191,'Mangrove restorable land'!$A$5:$A1000,0),MATCH('Mangrove restorable land'!B$4,'Mangrove restorable land'!$A$5:$M$5,0)),if($C191="Seagrass", index('Seagrass extent'!$A$5:$I$257,match($A191,'Seagrass extent'!$A$5:$A1000,0),match('Seagrass extent'!$B$4,'Seagrass extent'!$A$5:$I$5,0))*'Seagrass extent'!$E$4, if($C191="Salt marsh", index('Salt marsh extent'!$A$5:$I$257,match($A191,'Salt marsh extent'!$A$5:$A1000,0),match('Salt marsh extent'!$B$4,'Salt marsh extent'!$A$5:$I$5,0))*'Salt marsh extent'!$E$4 )))</f>
        <v/>
      </c>
      <c r="E191" s="101" t="inlineStr">
        <is>
          <t>Restorable mangrove area from Mapping Ocean Wealth</t>
        </is>
      </c>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row>
    <row r="192" ht="12.75" customHeight="1" s="198">
      <c r="A192" s="101" t="inlineStr">
        <is>
          <t>Tokelau</t>
        </is>
      </c>
      <c r="B192" s="62">
        <f t="array" ref="B192">INDEX(Countries!$D$2:$D$255, MATCH(A192, Countries!$B$2:$B$255, 0))
</f>
        <v/>
      </c>
      <c r="C192" s="89" t="inlineStr">
        <is>
          <t>Mangrove</t>
        </is>
      </c>
      <c r="D192" s="54">
        <f t="array" ref="D192">if($C192="Mangrove", INDEX('Mangrove restorable land'!$A$5:$M1000,MATCH($A192,'Mangrove restorable land'!$A$5:$A1000,0),MATCH('Mangrove restorable land'!B$4,'Mangrove restorable land'!$A$5:$M$5,0)),if($C192="Seagrass", index('Seagrass extent'!$A$5:$I$257,match($A192,'Seagrass extent'!$A$5:$A1000,0),match('Seagrass extent'!$B$4,'Seagrass extent'!$A$5:$I$5,0))*'Seagrass extent'!$E$4, if($C192="Salt marsh", index('Salt marsh extent'!$A$5:$I$257,match($A192,'Salt marsh extent'!$A$5:$A1000,0),match('Salt marsh extent'!$B$4,'Salt marsh extent'!$A$5:$I$5,0))*'Salt marsh extent'!$E$4 )))</f>
        <v/>
      </c>
      <c r="E192" s="101" t="inlineStr">
        <is>
          <t>Restorable mangrove area from Mapping Ocean Wealth</t>
        </is>
      </c>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row>
    <row r="193" ht="12.75" customHeight="1" s="198">
      <c r="A193" s="101" t="inlineStr">
        <is>
          <t>Turkmenistan</t>
        </is>
      </c>
      <c r="B193" s="62">
        <f t="array" ref="B193">INDEX(Countries!$D$2:$D$255, MATCH(A193, Countries!$B$2:$B$255, 0))
</f>
        <v/>
      </c>
      <c r="C193" s="89" t="inlineStr">
        <is>
          <t>Mangrove</t>
        </is>
      </c>
      <c r="D193" s="54">
        <f t="array" ref="D193">if($C193="Mangrove", INDEX('Mangrove restorable land'!$A$5:$M1000,MATCH($A193,'Mangrove restorable land'!$A$5:$A1000,0),MATCH('Mangrove restorable land'!B$4,'Mangrove restorable land'!$A$5:$M$5,0)),if($C193="Seagrass", index('Seagrass extent'!$A$5:$I$257,match($A193,'Seagrass extent'!$A$5:$A1000,0),match('Seagrass extent'!$B$4,'Seagrass extent'!$A$5:$I$5,0))*'Seagrass extent'!$E$4, if($C193="Salt marsh", index('Salt marsh extent'!$A$5:$I$257,match($A193,'Salt marsh extent'!$A$5:$A1000,0),match('Salt marsh extent'!$B$4,'Salt marsh extent'!$A$5:$I$5,0))*'Salt marsh extent'!$E$4 )))</f>
        <v/>
      </c>
      <c r="E193" s="101" t="inlineStr">
        <is>
          <t>Restorable mangrove area from Mapping Ocean Wealth</t>
        </is>
      </c>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row>
    <row r="194" ht="12.75" customHeight="1" s="198">
      <c r="A194" s="101" t="inlineStr">
        <is>
          <t>Uruguay</t>
        </is>
      </c>
      <c r="B194" s="62">
        <f t="array" ref="B194">INDEX(Countries!$D$2:$D$255, MATCH(A194, Countries!$B$2:$B$255, 0))
</f>
        <v/>
      </c>
      <c r="C194" s="89" t="inlineStr">
        <is>
          <t>Mangrove</t>
        </is>
      </c>
      <c r="D194" s="54">
        <f t="array" ref="D194">if($C194="Mangrove", INDEX('Mangrove restorable land'!$A$5:$M1000,MATCH($A194,'Mangrove restorable land'!$A$5:$A1000,0),MATCH('Mangrove restorable land'!B$4,'Mangrove restorable land'!$A$5:$M$5,0)),if($C194="Seagrass", index('Seagrass extent'!$A$5:$I$257,match($A194,'Seagrass extent'!$A$5:$A1000,0),match('Seagrass extent'!$B$4,'Seagrass extent'!$A$5:$I$5,0))*'Seagrass extent'!$E$4, if($C194="Salt marsh", index('Salt marsh extent'!$A$5:$I$257,match($A194,'Salt marsh extent'!$A$5:$A1000,0),match('Salt marsh extent'!$B$4,'Salt marsh extent'!$A$5:$I$5,0))*'Salt marsh extent'!$E$4 )))</f>
        <v/>
      </c>
      <c r="E194" s="101" t="inlineStr">
        <is>
          <t>Restorable mangrove area from Mapping Ocean Wealth</t>
        </is>
      </c>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row>
    <row r="195" ht="12.75" customHeight="1" s="198">
      <c r="A195" s="101" t="inlineStr">
        <is>
          <t>Western Sahara</t>
        </is>
      </c>
      <c r="B195" s="62">
        <f t="array" ref="B195">INDEX(Countries!$D$2:$D$255, MATCH(A195, Countries!$B$2:$B$255, 0))
</f>
        <v/>
      </c>
      <c r="C195" s="89" t="inlineStr">
        <is>
          <t>Mangrove</t>
        </is>
      </c>
      <c r="D195" s="54">
        <f t="array" ref="D195">if($C195="Mangrove", INDEX('Mangrove restorable land'!$A$5:$M1000,MATCH($A195,'Mangrove restorable land'!$A$5:$A1000,0),MATCH('Mangrove restorable land'!B$4,'Mangrove restorable land'!$A$5:$M$5,0)),if($C195="Seagrass", index('Seagrass extent'!$A$5:$I$257,match($A195,'Seagrass extent'!$A$5:$A1000,0),match('Seagrass extent'!$B$4,'Seagrass extent'!$A$5:$I$5,0))*'Seagrass extent'!$E$4, if($C195="Salt marsh", index('Salt marsh extent'!$A$5:$I$257,match($A195,'Salt marsh extent'!$A$5:$A1000,0),match('Salt marsh extent'!$B$4,'Salt marsh extent'!$A$5:$I$5,0))*'Salt marsh extent'!$E$4 )))</f>
        <v/>
      </c>
      <c r="E195" s="101" t="inlineStr">
        <is>
          <t>Restorable mangrove area from Mapping Ocean Wealth</t>
        </is>
      </c>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row>
    <row r="196" ht="12.75" customHeight="1" s="198">
      <c r="A196" s="101" t="inlineStr">
        <is>
          <t>Afghanistan</t>
        </is>
      </c>
      <c r="B196" s="62">
        <f t="array" ref="B196">INDEX(Countries!$D$2:$D$255, MATCH(A196, Countries!$B$2:$B$255, 0))
</f>
        <v/>
      </c>
      <c r="C196" s="89" t="inlineStr">
        <is>
          <t>Mangrove</t>
        </is>
      </c>
      <c r="D196" s="54">
        <f t="array" ref="D196">if($C196="Mangrove", INDEX('Mangrove restorable land'!$A$5:$M1000,MATCH($A196,'Mangrove restorable land'!$A$5:$A1000,0),MATCH('Mangrove restorable land'!B$4,'Mangrove restorable land'!$A$5:$M$5,0)),if($C196="Seagrass", index('Seagrass extent'!$A$5:$I$257,match($A196,'Seagrass extent'!$A$5:$A1000,0),match('Seagrass extent'!$B$4,'Seagrass extent'!$A$5:$I$5,0))*'Seagrass extent'!$E$4, if($C196="Salt marsh", index('Salt marsh extent'!$A$5:$I$257,match($A196,'Salt marsh extent'!$A$5:$A1000,0),match('Salt marsh extent'!$B$4,'Salt marsh extent'!$A$5:$I$5,0))*'Salt marsh extent'!$E$4 )))</f>
        <v/>
      </c>
      <c r="E196" s="101" t="inlineStr">
        <is>
          <t>Restorable mangrove area from Mapping Ocean Wealth</t>
        </is>
      </c>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row>
    <row r="197" ht="12.75" customHeight="1" s="198">
      <c r="A197" s="101" t="inlineStr">
        <is>
          <t>Armenia</t>
        </is>
      </c>
      <c r="B197" s="62">
        <f t="array" ref="B197">INDEX(Countries!$D$2:$D$255, MATCH(A197, Countries!$B$2:$B$255, 0))
</f>
        <v/>
      </c>
      <c r="C197" s="89" t="inlineStr">
        <is>
          <t>Mangrove</t>
        </is>
      </c>
      <c r="D197" s="54">
        <f t="array" ref="D197">if($C197="Mangrove", INDEX('Mangrove restorable land'!$A$5:$M1000,MATCH($A197,'Mangrove restorable land'!$A$5:$A1000,0),MATCH('Mangrove restorable land'!B$4,'Mangrove restorable land'!$A$5:$M$5,0)),if($C197="Seagrass", index('Seagrass extent'!$A$5:$I$257,match($A197,'Seagrass extent'!$A$5:$A1000,0),match('Seagrass extent'!$B$4,'Seagrass extent'!$A$5:$I$5,0))*'Seagrass extent'!$E$4, if($C197="Salt marsh", index('Salt marsh extent'!$A$5:$I$257,match($A197,'Salt marsh extent'!$A$5:$A1000,0),match('Salt marsh extent'!$B$4,'Salt marsh extent'!$A$5:$I$5,0))*'Salt marsh extent'!$E$4 )))</f>
        <v/>
      </c>
      <c r="E197" s="101" t="inlineStr">
        <is>
          <t>Restorable mangrove area from Mapping Ocean Wealth</t>
        </is>
      </c>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row>
    <row r="198" ht="12.75" customHeight="1" s="198">
      <c r="A198" s="101" t="inlineStr">
        <is>
          <t>Austria</t>
        </is>
      </c>
      <c r="B198" s="62">
        <f t="array" ref="B198">INDEX(Countries!$D$2:$D$255, MATCH(A198, Countries!$B$2:$B$255, 0))
</f>
        <v/>
      </c>
      <c r="C198" s="89" t="inlineStr">
        <is>
          <t>Mangrove</t>
        </is>
      </c>
      <c r="D198" s="54">
        <f t="array" ref="D198">if($C198="Mangrove", INDEX('Mangrove restorable land'!$A$5:$M1000,MATCH($A198,'Mangrove restorable land'!$A$5:$A1000,0),MATCH('Mangrove restorable land'!B$4,'Mangrove restorable land'!$A$5:$M$5,0)),if($C198="Seagrass", index('Seagrass extent'!$A$5:$I$257,match($A198,'Seagrass extent'!$A$5:$A1000,0),match('Seagrass extent'!$B$4,'Seagrass extent'!$A$5:$I$5,0))*'Seagrass extent'!$E$4, if($C198="Salt marsh", index('Salt marsh extent'!$A$5:$I$257,match($A198,'Salt marsh extent'!$A$5:$A1000,0),match('Salt marsh extent'!$B$4,'Salt marsh extent'!$A$5:$I$5,0))*'Salt marsh extent'!$E$4 )))</f>
        <v/>
      </c>
      <c r="E198" s="101" t="inlineStr">
        <is>
          <t>Restorable mangrove area from Mapping Ocean Wealth</t>
        </is>
      </c>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row>
    <row r="199" ht="12.75" customHeight="1" s="198">
      <c r="A199" s="101" t="inlineStr">
        <is>
          <t>Burundi</t>
        </is>
      </c>
      <c r="B199" s="62">
        <f t="array" ref="B199">INDEX(Countries!$D$2:$D$255, MATCH(A199, Countries!$B$2:$B$255, 0))
</f>
        <v/>
      </c>
      <c r="C199" s="89" t="inlineStr">
        <is>
          <t>Mangrove</t>
        </is>
      </c>
      <c r="D199" s="54">
        <f t="array" ref="D199">if($C199="Mangrove", INDEX('Mangrove restorable land'!$A$5:$M1000,MATCH($A199,'Mangrove restorable land'!$A$5:$A1000,0),MATCH('Mangrove restorable land'!B$4,'Mangrove restorable land'!$A$5:$M$5,0)),if($C199="Seagrass", index('Seagrass extent'!$A$5:$I$257,match($A199,'Seagrass extent'!$A$5:$A1000,0),match('Seagrass extent'!$B$4,'Seagrass extent'!$A$5:$I$5,0))*'Seagrass extent'!$E$4, if($C199="Salt marsh", index('Salt marsh extent'!$A$5:$I$257,match($A199,'Salt marsh extent'!$A$5:$A1000,0),match('Salt marsh extent'!$B$4,'Salt marsh extent'!$A$5:$I$5,0))*'Salt marsh extent'!$E$4 )))</f>
        <v/>
      </c>
      <c r="E199" s="101" t="inlineStr">
        <is>
          <t>Restorable mangrove area from Mapping Ocean Wealth</t>
        </is>
      </c>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row>
    <row r="200" ht="12.75" customHeight="1" s="198">
      <c r="A200" s="101" t="inlineStr">
        <is>
          <t>Burkina Faso</t>
        </is>
      </c>
      <c r="B200" s="62">
        <f t="array" ref="B200">INDEX(Countries!$D$2:$D$255, MATCH(A200, Countries!$B$2:$B$255, 0))
</f>
        <v/>
      </c>
      <c r="C200" s="89" t="inlineStr">
        <is>
          <t>Mangrove</t>
        </is>
      </c>
      <c r="D200" s="54">
        <f t="array" ref="D200">if($C200="Mangrove", INDEX('Mangrove restorable land'!$A$5:$M1000,MATCH($A200,'Mangrove restorable land'!$A$5:$A1000,0),MATCH('Mangrove restorable land'!B$4,'Mangrove restorable land'!$A$5:$M$5,0)),if($C200="Seagrass", index('Seagrass extent'!$A$5:$I$257,match($A200,'Seagrass extent'!$A$5:$A1000,0),match('Seagrass extent'!$B$4,'Seagrass extent'!$A$5:$I$5,0))*'Seagrass extent'!$E$4, if($C200="Salt marsh", index('Salt marsh extent'!$A$5:$I$257,match($A200,'Salt marsh extent'!$A$5:$A1000,0),match('Salt marsh extent'!$B$4,'Salt marsh extent'!$A$5:$I$5,0))*'Salt marsh extent'!$E$4 )))</f>
        <v/>
      </c>
      <c r="E200" s="101" t="inlineStr">
        <is>
          <t>Restorable mangrove area from Mapping Ocean Wealth</t>
        </is>
      </c>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row>
    <row r="201" ht="12.75" customHeight="1" s="198">
      <c r="A201" s="101" t="inlineStr">
        <is>
          <t>Belarus</t>
        </is>
      </c>
      <c r="B201" s="62">
        <f t="array" ref="B201">INDEX(Countries!$D$2:$D$255, MATCH(A201, Countries!$B$2:$B$255, 0))
</f>
        <v/>
      </c>
      <c r="C201" s="89" t="inlineStr">
        <is>
          <t>Mangrove</t>
        </is>
      </c>
      <c r="D201" s="54">
        <f t="array" ref="D201">if($C201="Mangrove", INDEX('Mangrove restorable land'!$A$5:$M1000,MATCH($A201,'Mangrove restorable land'!$A$5:$A1000,0),MATCH('Mangrove restorable land'!B$4,'Mangrove restorable land'!$A$5:$M$5,0)),if($C201="Seagrass", index('Seagrass extent'!$A$5:$I$257,match($A201,'Seagrass extent'!$A$5:$A1000,0),match('Seagrass extent'!$B$4,'Seagrass extent'!$A$5:$I$5,0))*'Seagrass extent'!$E$4, if($C201="Salt marsh", index('Salt marsh extent'!$A$5:$I$257,match($A201,'Salt marsh extent'!$A$5:$A1000,0),match('Salt marsh extent'!$B$4,'Salt marsh extent'!$A$5:$I$5,0))*'Salt marsh extent'!$E$4 )))</f>
        <v/>
      </c>
      <c r="E201" s="101" t="inlineStr">
        <is>
          <t>Restorable mangrove area from Mapping Ocean Wealth</t>
        </is>
      </c>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row>
    <row r="202" ht="12.75" customHeight="1" s="198">
      <c r="A202" s="101" t="inlineStr">
        <is>
          <t>Bolivia (Plurinational State of)</t>
        </is>
      </c>
      <c r="B202" s="62">
        <f t="array" ref="B202">INDEX(Countries!$D$2:$D$255, MATCH(A202, Countries!$B$2:$B$255, 0))
</f>
        <v/>
      </c>
      <c r="C202" s="89" t="inlineStr">
        <is>
          <t>Mangrove</t>
        </is>
      </c>
      <c r="D202" s="54">
        <f t="array" ref="D202">if($C202="Mangrove", INDEX('Mangrove restorable land'!$A$5:$M1000,MATCH($A202,'Mangrove restorable land'!$A$5:$A1000,0),MATCH('Mangrove restorable land'!B$4,'Mangrove restorable land'!$A$5:$M$5,0)),if($C202="Seagrass", index('Seagrass extent'!$A$5:$I$257,match($A202,'Seagrass extent'!$A$5:$A1000,0),match('Seagrass extent'!$B$4,'Seagrass extent'!$A$5:$I$5,0))*'Seagrass extent'!$E$4, if($C202="Salt marsh", index('Salt marsh extent'!$A$5:$I$257,match($A202,'Salt marsh extent'!$A$5:$A1000,0),match('Salt marsh extent'!$B$4,'Salt marsh extent'!$A$5:$I$5,0))*'Salt marsh extent'!$E$4 )))</f>
        <v/>
      </c>
      <c r="E202" s="101" t="inlineStr">
        <is>
          <t>Restorable mangrove area from Mapping Ocean Wealth</t>
        </is>
      </c>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row>
    <row r="203" ht="12.75" customHeight="1" s="198">
      <c r="A203" s="101" t="inlineStr">
        <is>
          <t>Bhutan</t>
        </is>
      </c>
      <c r="B203" s="62">
        <f t="array" ref="B203">INDEX(Countries!$D$2:$D$255, MATCH(A203, Countries!$B$2:$B$255, 0))
</f>
        <v/>
      </c>
      <c r="C203" s="89" t="inlineStr">
        <is>
          <t>Mangrove</t>
        </is>
      </c>
      <c r="D203" s="54">
        <f t="array" ref="D203">if($C203="Mangrove", INDEX('Mangrove restorable land'!$A$5:$M1000,MATCH($A203,'Mangrove restorable land'!$A$5:$A1000,0),MATCH('Mangrove restorable land'!B$4,'Mangrove restorable land'!$A$5:$M$5,0)),if($C203="Seagrass", index('Seagrass extent'!$A$5:$I$257,match($A203,'Seagrass extent'!$A$5:$A1000,0),match('Seagrass extent'!$B$4,'Seagrass extent'!$A$5:$I$5,0))*'Seagrass extent'!$E$4, if($C203="Salt marsh", index('Salt marsh extent'!$A$5:$I$257,match($A203,'Salt marsh extent'!$A$5:$A1000,0),match('Salt marsh extent'!$B$4,'Salt marsh extent'!$A$5:$I$5,0))*'Salt marsh extent'!$E$4 )))</f>
        <v/>
      </c>
      <c r="E203" s="101" t="inlineStr">
        <is>
          <t>Restorable mangrove area from Mapping Ocean Wealth</t>
        </is>
      </c>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row>
    <row r="204" ht="12.75" customHeight="1" s="198">
      <c r="A204" s="101" t="inlineStr">
        <is>
          <t>Botswana</t>
        </is>
      </c>
      <c r="B204" s="62">
        <f t="array" ref="B204">INDEX(Countries!$D$2:$D$255, MATCH(A204, Countries!$B$2:$B$255, 0))
</f>
        <v/>
      </c>
      <c r="C204" s="89" t="inlineStr">
        <is>
          <t>Mangrove</t>
        </is>
      </c>
      <c r="D204" s="54">
        <f t="array" ref="D204">if($C204="Mangrove", INDEX('Mangrove restorable land'!$A$5:$M1000,MATCH($A204,'Mangrove restorable land'!$A$5:$A1000,0),MATCH('Mangrove restorable land'!B$4,'Mangrove restorable land'!$A$5:$M$5,0)),if($C204="Seagrass", index('Seagrass extent'!$A$5:$I$257,match($A204,'Seagrass extent'!$A$5:$A1000,0),match('Seagrass extent'!$B$4,'Seagrass extent'!$A$5:$I$5,0))*'Seagrass extent'!$E$4, if($C204="Salt marsh", index('Salt marsh extent'!$A$5:$I$257,match($A204,'Salt marsh extent'!$A$5:$A1000,0),match('Salt marsh extent'!$B$4,'Salt marsh extent'!$A$5:$I$5,0))*'Salt marsh extent'!$E$4 )))</f>
        <v/>
      </c>
      <c r="E204" s="101" t="inlineStr">
        <is>
          <t>Restorable mangrove area from Mapping Ocean Wealth</t>
        </is>
      </c>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row>
    <row r="205" ht="12.75" customHeight="1" s="198">
      <c r="A205" s="101" t="inlineStr">
        <is>
          <t>Central African Republic</t>
        </is>
      </c>
      <c r="B205" s="62">
        <f t="array" ref="B205">INDEX(Countries!$D$2:$D$255, MATCH(A205, Countries!$B$2:$B$255, 0))
</f>
        <v/>
      </c>
      <c r="C205" s="89" t="inlineStr">
        <is>
          <t>Mangrove</t>
        </is>
      </c>
      <c r="D205" s="54">
        <f t="array" ref="D205">if($C205="Mangrove", INDEX('Mangrove restorable land'!$A$5:$M1000,MATCH($A205,'Mangrove restorable land'!$A$5:$A1000,0),MATCH('Mangrove restorable land'!B$4,'Mangrove restorable land'!$A$5:$M$5,0)),if($C205="Seagrass", index('Seagrass extent'!$A$5:$I$257,match($A205,'Seagrass extent'!$A$5:$A1000,0),match('Seagrass extent'!$B$4,'Seagrass extent'!$A$5:$I$5,0))*'Seagrass extent'!$E$4, if($C205="Salt marsh", index('Salt marsh extent'!$A$5:$I$257,match($A205,'Salt marsh extent'!$A$5:$A1000,0),match('Salt marsh extent'!$B$4,'Salt marsh extent'!$A$5:$I$5,0))*'Salt marsh extent'!$E$4 )))</f>
        <v/>
      </c>
      <c r="E205" s="101" t="inlineStr">
        <is>
          <t>Restorable mangrove area from Mapping Ocean Wealth</t>
        </is>
      </c>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row>
    <row r="206" ht="12.75" customHeight="1" s="198">
      <c r="A206" s="101" t="inlineStr">
        <is>
          <t>Switzerland</t>
        </is>
      </c>
      <c r="B206" s="62">
        <f t="array" ref="B206">INDEX(Countries!$D$2:$D$255, MATCH(A206, Countries!$B$2:$B$255, 0))
</f>
        <v/>
      </c>
      <c r="C206" s="89" t="inlineStr">
        <is>
          <t>Mangrove</t>
        </is>
      </c>
      <c r="D206" s="54">
        <f t="array" ref="D206">if($C206="Mangrove", INDEX('Mangrove restorable land'!$A$5:$M1000,MATCH($A206,'Mangrove restorable land'!$A$5:$A1000,0),MATCH('Mangrove restorable land'!B$4,'Mangrove restorable land'!$A$5:$M$5,0)),if($C206="Seagrass", index('Seagrass extent'!$A$5:$I$257,match($A206,'Seagrass extent'!$A$5:$A1000,0),match('Seagrass extent'!$B$4,'Seagrass extent'!$A$5:$I$5,0))*'Seagrass extent'!$E$4, if($C206="Salt marsh", index('Salt marsh extent'!$A$5:$I$257,match($A206,'Salt marsh extent'!$A$5:$A1000,0),match('Salt marsh extent'!$B$4,'Salt marsh extent'!$A$5:$I$5,0))*'Salt marsh extent'!$E$4 )))</f>
        <v/>
      </c>
      <c r="E206" s="101" t="inlineStr">
        <is>
          <t>Restorable mangrove area from Mapping Ocean Wealth</t>
        </is>
      </c>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row>
    <row r="207" ht="12.75" customHeight="1" s="198">
      <c r="A207" s="101" t="inlineStr">
        <is>
          <t>Czechia</t>
        </is>
      </c>
      <c r="B207" s="62">
        <f t="array" ref="B207">INDEX(Countries!$D$2:$D$255, MATCH(A207, Countries!$B$2:$B$255, 0))
</f>
        <v/>
      </c>
      <c r="C207" s="89" t="inlineStr">
        <is>
          <t>Mangrove</t>
        </is>
      </c>
      <c r="D207" s="54">
        <f t="array" ref="D207">if($C207="Mangrove", INDEX('Mangrove restorable land'!$A$5:$M1000,MATCH($A207,'Mangrove restorable land'!$A$5:$A1000,0),MATCH('Mangrove restorable land'!B$4,'Mangrove restorable land'!$A$5:$M$5,0)),if($C207="Seagrass", index('Seagrass extent'!$A$5:$I$257,match($A207,'Seagrass extent'!$A$5:$A1000,0),match('Seagrass extent'!$B$4,'Seagrass extent'!$A$5:$I$5,0))*'Seagrass extent'!$E$4, if($C207="Salt marsh", index('Salt marsh extent'!$A$5:$I$257,match($A207,'Salt marsh extent'!$A$5:$A1000,0),match('Salt marsh extent'!$B$4,'Salt marsh extent'!$A$5:$I$5,0))*'Salt marsh extent'!$E$4 )))</f>
        <v/>
      </c>
      <c r="E207" s="101" t="inlineStr">
        <is>
          <t>Restorable mangrove area from Mapping Ocean Wealth</t>
        </is>
      </c>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row>
    <row r="208" ht="12.75" customHeight="1" s="198">
      <c r="A208" s="101" t="inlineStr">
        <is>
          <t>Ethiopia</t>
        </is>
      </c>
      <c r="B208" s="62">
        <f t="array" ref="B208">INDEX(Countries!$D$2:$D$255, MATCH(A208, Countries!$B$2:$B$255, 0))
</f>
        <v/>
      </c>
      <c r="C208" s="89" t="inlineStr">
        <is>
          <t>Mangrove</t>
        </is>
      </c>
      <c r="D208" s="54">
        <f t="array" ref="D208">if($C208="Mangrove", INDEX('Mangrove restorable land'!$A$5:$M1000,MATCH($A208,'Mangrove restorable land'!$A$5:$A1000,0),MATCH('Mangrove restorable land'!B$4,'Mangrove restorable land'!$A$5:$M$5,0)),if($C208="Seagrass", index('Seagrass extent'!$A$5:$I$257,match($A208,'Seagrass extent'!$A$5:$A1000,0),match('Seagrass extent'!$B$4,'Seagrass extent'!$A$5:$I$5,0))*'Seagrass extent'!$E$4, if($C208="Salt marsh", index('Salt marsh extent'!$A$5:$I$257,match($A208,'Salt marsh extent'!$A$5:$A1000,0),match('Salt marsh extent'!$B$4,'Salt marsh extent'!$A$5:$I$5,0))*'Salt marsh extent'!$E$4 )))</f>
        <v/>
      </c>
      <c r="E208" s="101" t="inlineStr">
        <is>
          <t>Restorable mangrove area from Mapping Ocean Wealth</t>
        </is>
      </c>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row>
    <row r="209" ht="12.75" customHeight="1" s="198">
      <c r="A209" s="101" t="inlineStr">
        <is>
          <t>Hungary</t>
        </is>
      </c>
      <c r="B209" s="62">
        <f t="array" ref="B209">INDEX(Countries!$D$2:$D$255, MATCH(A209, Countries!$B$2:$B$255, 0))
</f>
        <v/>
      </c>
      <c r="C209" s="89" t="inlineStr">
        <is>
          <t>Mangrove</t>
        </is>
      </c>
      <c r="D209" s="54">
        <f t="array" ref="D209">if($C209="Mangrove", INDEX('Mangrove restorable land'!$A$5:$M1000,MATCH($A209,'Mangrove restorable land'!$A$5:$A1000,0),MATCH('Mangrove restorable land'!B$4,'Mangrove restorable land'!$A$5:$M$5,0)),if($C209="Seagrass", index('Seagrass extent'!$A$5:$I$257,match($A209,'Seagrass extent'!$A$5:$A1000,0),match('Seagrass extent'!$B$4,'Seagrass extent'!$A$5:$I$5,0))*'Seagrass extent'!$E$4, if($C209="Salt marsh", index('Salt marsh extent'!$A$5:$I$257,match($A209,'Salt marsh extent'!$A$5:$A1000,0),match('Salt marsh extent'!$B$4,'Salt marsh extent'!$A$5:$I$5,0))*'Salt marsh extent'!$E$4 )))</f>
        <v/>
      </c>
      <c r="E209" s="101" t="inlineStr">
        <is>
          <t>Restorable mangrove area from Mapping Ocean Wealth</t>
        </is>
      </c>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row>
    <row r="210" ht="12.75" customHeight="1" s="198">
      <c r="A210" s="101" t="inlineStr">
        <is>
          <t>Kyrgyzstan</t>
        </is>
      </c>
      <c r="B210" s="62">
        <f t="array" ref="B210">INDEX(Countries!$D$2:$D$255, MATCH(A210, Countries!$B$2:$B$255, 0))
</f>
        <v/>
      </c>
      <c r="C210" s="89" t="inlineStr">
        <is>
          <t>Mangrove</t>
        </is>
      </c>
      <c r="D210" s="54">
        <f t="array" ref="D210">if($C210="Mangrove", INDEX('Mangrove restorable land'!$A$5:$M1000,MATCH($A210,'Mangrove restorable land'!$A$5:$A1000,0),MATCH('Mangrove restorable land'!B$4,'Mangrove restorable land'!$A$5:$M$5,0)),if($C210="Seagrass", index('Seagrass extent'!$A$5:$I$257,match($A210,'Seagrass extent'!$A$5:$A1000,0),match('Seagrass extent'!$B$4,'Seagrass extent'!$A$5:$I$5,0))*'Seagrass extent'!$E$4, if($C210="Salt marsh", index('Salt marsh extent'!$A$5:$I$257,match($A210,'Salt marsh extent'!$A$5:$A1000,0),match('Salt marsh extent'!$B$4,'Salt marsh extent'!$A$5:$I$5,0))*'Salt marsh extent'!$E$4 )))</f>
        <v/>
      </c>
      <c r="E210" s="101" t="inlineStr">
        <is>
          <t>Restorable mangrove area from Mapping Ocean Wealth</t>
        </is>
      </c>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row>
    <row r="211" ht="12.75" customHeight="1" s="198">
      <c r="A211" s="101" t="inlineStr">
        <is>
          <t>Laos</t>
        </is>
      </c>
      <c r="B211" s="62">
        <f t="array" ref="B211">INDEX(Countries!$D$2:$D$255, MATCH(A211, Countries!$B$2:$B$255, 0))
</f>
        <v/>
      </c>
      <c r="C211" s="89" t="inlineStr">
        <is>
          <t>Mangrove</t>
        </is>
      </c>
      <c r="D211" s="54">
        <f t="array" ref="D211">if($C211="Mangrove", INDEX('Mangrove restorable land'!$A$5:$M1000,MATCH($A211,'Mangrove restorable land'!$A$5:$A1000,0),MATCH('Mangrove restorable land'!B$4,'Mangrove restorable land'!$A$5:$M$5,0)),if($C211="Seagrass", index('Seagrass extent'!$A$5:$I$257,match($A211,'Seagrass extent'!$A$5:$A1000,0),match('Seagrass extent'!$B$4,'Seagrass extent'!$A$5:$I$5,0))*'Seagrass extent'!$E$4, if($C211="Salt marsh", index('Salt marsh extent'!$A$5:$I$257,match($A211,'Salt marsh extent'!$A$5:$A1000,0),match('Salt marsh extent'!$B$4,'Salt marsh extent'!$A$5:$I$5,0))*'Salt marsh extent'!$E$4 )))</f>
        <v/>
      </c>
      <c r="E211" s="101" t="inlineStr">
        <is>
          <t>Restorable mangrove area from Mapping Ocean Wealth</t>
        </is>
      </c>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row>
    <row r="212" ht="12.75" customHeight="1" s="198">
      <c r="A212" s="101" t="inlineStr">
        <is>
          <t>Lesotho</t>
        </is>
      </c>
      <c r="B212" s="62">
        <f t="array" ref="B212">INDEX(Countries!$D$2:$D$255, MATCH(A212, Countries!$B$2:$B$255, 0))
</f>
        <v/>
      </c>
      <c r="C212" s="89" t="inlineStr">
        <is>
          <t>Mangrove</t>
        </is>
      </c>
      <c r="D212" s="54">
        <f t="array" ref="D212">if($C212="Mangrove", INDEX('Mangrove restorable land'!$A$5:$M1000,MATCH($A212,'Mangrove restorable land'!$A$5:$A1000,0),MATCH('Mangrove restorable land'!B$4,'Mangrove restorable land'!$A$5:$M$5,0)),if($C212="Seagrass", index('Seagrass extent'!$A$5:$I$257,match($A212,'Seagrass extent'!$A$5:$A1000,0),match('Seagrass extent'!$B$4,'Seagrass extent'!$A$5:$I$5,0))*'Seagrass extent'!$E$4, if($C212="Salt marsh", index('Salt marsh extent'!$A$5:$I$257,match($A212,'Salt marsh extent'!$A$5:$A1000,0),match('Salt marsh extent'!$B$4,'Salt marsh extent'!$A$5:$I$5,0))*'Salt marsh extent'!$E$4 )))</f>
        <v/>
      </c>
      <c r="E212" s="101" t="inlineStr">
        <is>
          <t>Restorable mangrove area from Mapping Ocean Wealth</t>
        </is>
      </c>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row>
    <row r="213" ht="12.75" customHeight="1" s="198">
      <c r="A213" s="101" t="inlineStr">
        <is>
          <t>Luxembourg</t>
        </is>
      </c>
      <c r="B213" s="62">
        <f t="array" ref="B213">INDEX(Countries!$D$2:$D$255, MATCH(A213, Countries!$B$2:$B$255, 0))
</f>
        <v/>
      </c>
      <c r="C213" s="89" t="inlineStr">
        <is>
          <t>Mangrove</t>
        </is>
      </c>
      <c r="D213" s="54">
        <f t="array" ref="D213">if($C213="Mangrove", INDEX('Mangrove restorable land'!$A$5:$M1000,MATCH($A213,'Mangrove restorable land'!$A$5:$A1000,0),MATCH('Mangrove restorable land'!B$4,'Mangrove restorable land'!$A$5:$M$5,0)),if($C213="Seagrass", index('Seagrass extent'!$A$5:$I$257,match($A213,'Seagrass extent'!$A$5:$A1000,0),match('Seagrass extent'!$B$4,'Seagrass extent'!$A$5:$I$5,0))*'Seagrass extent'!$E$4, if($C213="Salt marsh", index('Salt marsh extent'!$A$5:$I$257,match($A213,'Salt marsh extent'!$A$5:$A1000,0),match('Salt marsh extent'!$B$4,'Salt marsh extent'!$A$5:$I$5,0))*'Salt marsh extent'!$E$4 )))</f>
        <v/>
      </c>
      <c r="E213" s="101" t="inlineStr">
        <is>
          <t>Restorable mangrove area from Mapping Ocean Wealth</t>
        </is>
      </c>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row>
    <row r="214" ht="12.75" customHeight="1" s="198">
      <c r="A214" s="101" t="inlineStr">
        <is>
          <t>Moldova</t>
        </is>
      </c>
      <c r="B214" s="62">
        <f t="array" ref="B214">INDEX(Countries!$D$2:$D$255, MATCH(A214, Countries!$B$2:$B$255, 0))
</f>
        <v/>
      </c>
      <c r="C214" s="89" t="inlineStr">
        <is>
          <t>Mangrove</t>
        </is>
      </c>
      <c r="D214" s="54">
        <f t="array" ref="D214">if($C214="Mangrove", INDEX('Mangrove restorable land'!$A$5:$M1000,MATCH($A214,'Mangrove restorable land'!$A$5:$A1000,0),MATCH('Mangrove restorable land'!B$4,'Mangrove restorable land'!$A$5:$M$5,0)),if($C214="Seagrass", index('Seagrass extent'!$A$5:$I$257,match($A214,'Seagrass extent'!$A$5:$A1000,0),match('Seagrass extent'!$B$4,'Seagrass extent'!$A$5:$I$5,0))*'Seagrass extent'!$E$4, if($C214="Salt marsh", index('Salt marsh extent'!$A$5:$I$257,match($A214,'Salt marsh extent'!$A$5:$A1000,0),match('Salt marsh extent'!$B$4,'Salt marsh extent'!$A$5:$I$5,0))*'Salt marsh extent'!$E$4 )))</f>
        <v/>
      </c>
      <c r="E214" s="101" t="inlineStr">
        <is>
          <t>Restorable mangrove area from Mapping Ocean Wealth</t>
        </is>
      </c>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row>
    <row r="215" ht="12.75" customHeight="1" s="198">
      <c r="A215" s="101" t="inlineStr">
        <is>
          <t>Macedonia</t>
        </is>
      </c>
      <c r="B215" s="62">
        <f t="array" ref="B215">INDEX(Countries!$D$2:$D$255, MATCH(A215, Countries!$B$2:$B$255, 0))
</f>
        <v/>
      </c>
      <c r="C215" s="89" t="inlineStr">
        <is>
          <t>Mangrove</t>
        </is>
      </c>
      <c r="D215" s="54">
        <f t="array" ref="D215">if($C215="Mangrove", INDEX('Mangrove restorable land'!$A$5:$M1000,MATCH($A215,'Mangrove restorable land'!$A$5:$A1000,0),MATCH('Mangrove restorable land'!B$4,'Mangrove restorable land'!$A$5:$M$5,0)),if($C215="Seagrass", index('Seagrass extent'!$A$5:$I$257,match($A215,'Seagrass extent'!$A$5:$A1000,0),match('Seagrass extent'!$B$4,'Seagrass extent'!$A$5:$I$5,0))*'Seagrass extent'!$E$4, if($C215="Salt marsh", index('Salt marsh extent'!$A$5:$I$257,match($A215,'Salt marsh extent'!$A$5:$A1000,0),match('Salt marsh extent'!$B$4,'Salt marsh extent'!$A$5:$I$5,0))*'Salt marsh extent'!$E$4 )))</f>
        <v/>
      </c>
      <c r="E215" s="101" t="inlineStr">
        <is>
          <t>Restorable mangrove area from Mapping Ocean Wealth</t>
        </is>
      </c>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row>
    <row r="216" ht="12.75" customHeight="1" s="198">
      <c r="A216" s="101" t="inlineStr">
        <is>
          <t>Mali</t>
        </is>
      </c>
      <c r="B216" s="62">
        <f t="array" ref="B216">INDEX(Countries!$D$2:$D$255, MATCH(A216, Countries!$B$2:$B$255, 0))
</f>
        <v/>
      </c>
      <c r="C216" s="89" t="inlineStr">
        <is>
          <t>Mangrove</t>
        </is>
      </c>
      <c r="D216" s="54">
        <f t="array" ref="D216">if($C216="Mangrove", INDEX('Mangrove restorable land'!$A$5:$M1000,MATCH($A216,'Mangrove restorable land'!$A$5:$A1000,0),MATCH('Mangrove restorable land'!B$4,'Mangrove restorable land'!$A$5:$M$5,0)),if($C216="Seagrass", index('Seagrass extent'!$A$5:$I$257,match($A216,'Seagrass extent'!$A$5:$A1000,0),match('Seagrass extent'!$B$4,'Seagrass extent'!$A$5:$I$5,0))*'Seagrass extent'!$E$4, if($C216="Salt marsh", index('Salt marsh extent'!$A$5:$I$257,match($A216,'Salt marsh extent'!$A$5:$A1000,0),match('Salt marsh extent'!$B$4,'Salt marsh extent'!$A$5:$I$5,0))*'Salt marsh extent'!$E$4 )))</f>
        <v/>
      </c>
      <c r="E216" s="101" t="inlineStr">
        <is>
          <t>Restorable mangrove area from Mapping Ocean Wealth</t>
        </is>
      </c>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row>
    <row r="217" ht="12.75" customHeight="1" s="198">
      <c r="A217" s="101" t="inlineStr">
        <is>
          <t>Mongolia</t>
        </is>
      </c>
      <c r="B217" s="62">
        <f t="array" ref="B217">INDEX(Countries!$D$2:$D$255, MATCH(A217, Countries!$B$2:$B$255, 0))
</f>
        <v/>
      </c>
      <c r="C217" s="89" t="inlineStr">
        <is>
          <t>Mangrove</t>
        </is>
      </c>
      <c r="D217" s="54">
        <f t="array" ref="D217">if($C217="Mangrove", INDEX('Mangrove restorable land'!$A$5:$M1000,MATCH($A217,'Mangrove restorable land'!$A$5:$A1000,0),MATCH('Mangrove restorable land'!B$4,'Mangrove restorable land'!$A$5:$M$5,0)),if($C217="Seagrass", index('Seagrass extent'!$A$5:$I$257,match($A217,'Seagrass extent'!$A$5:$A1000,0),match('Seagrass extent'!$B$4,'Seagrass extent'!$A$5:$I$5,0))*'Seagrass extent'!$E$4, if($C217="Salt marsh", index('Salt marsh extent'!$A$5:$I$257,match($A217,'Salt marsh extent'!$A$5:$A1000,0),match('Salt marsh extent'!$B$4,'Salt marsh extent'!$A$5:$I$5,0))*'Salt marsh extent'!$E$4 )))</f>
        <v/>
      </c>
      <c r="E217" s="101" t="inlineStr">
        <is>
          <t>Restorable mangrove area from Mapping Ocean Wealth</t>
        </is>
      </c>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row>
    <row r="218" ht="12.75" customHeight="1" s="198">
      <c r="A218" s="101" t="inlineStr">
        <is>
          <t>Malawi</t>
        </is>
      </c>
      <c r="B218" s="62">
        <f t="array" ref="B218">INDEX(Countries!$D$2:$D$255, MATCH(A218, Countries!$B$2:$B$255, 0))
</f>
        <v/>
      </c>
      <c r="C218" s="89" t="inlineStr">
        <is>
          <t>Mangrove</t>
        </is>
      </c>
      <c r="D218" s="54">
        <f t="array" ref="D218">if($C218="Mangrove", INDEX('Mangrove restorable land'!$A$5:$M1000,MATCH($A218,'Mangrove restorable land'!$A$5:$A1000,0),MATCH('Mangrove restorable land'!B$4,'Mangrove restorable land'!$A$5:$M$5,0)),if($C218="Seagrass", index('Seagrass extent'!$A$5:$I$257,match($A218,'Seagrass extent'!$A$5:$A1000,0),match('Seagrass extent'!$B$4,'Seagrass extent'!$A$5:$I$5,0))*'Seagrass extent'!$E$4, if($C218="Salt marsh", index('Salt marsh extent'!$A$5:$I$257,match($A218,'Salt marsh extent'!$A$5:$A1000,0),match('Salt marsh extent'!$B$4,'Salt marsh extent'!$A$5:$I$5,0))*'Salt marsh extent'!$E$4 )))</f>
        <v/>
      </c>
      <c r="E218" s="101" t="inlineStr">
        <is>
          <t>Restorable mangrove area from Mapping Ocean Wealth</t>
        </is>
      </c>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row>
    <row r="219" ht="12.75" customHeight="1" s="198">
      <c r="A219" s="101" t="inlineStr">
        <is>
          <t>Niger</t>
        </is>
      </c>
      <c r="B219" s="62">
        <f t="array" ref="B219">INDEX(Countries!$D$2:$D$255, MATCH(A219, Countries!$B$2:$B$255, 0))
</f>
        <v/>
      </c>
      <c r="C219" s="89" t="inlineStr">
        <is>
          <t>Mangrove</t>
        </is>
      </c>
      <c r="D219" s="54">
        <f t="array" ref="D219">if($C219="Mangrove", INDEX('Mangrove restorable land'!$A$5:$M1000,MATCH($A219,'Mangrove restorable land'!$A$5:$A1000,0),MATCH('Mangrove restorable land'!B$4,'Mangrove restorable land'!$A$5:$M$5,0)),if($C219="Seagrass", index('Seagrass extent'!$A$5:$I$257,match($A219,'Seagrass extent'!$A$5:$A1000,0),match('Seagrass extent'!$B$4,'Seagrass extent'!$A$5:$I$5,0))*'Seagrass extent'!$E$4, if($C219="Salt marsh", index('Salt marsh extent'!$A$5:$I$257,match($A219,'Salt marsh extent'!$A$5:$A1000,0),match('Salt marsh extent'!$B$4,'Salt marsh extent'!$A$5:$I$5,0))*'Salt marsh extent'!$E$4 )))</f>
        <v/>
      </c>
      <c r="E219" s="101" t="inlineStr">
        <is>
          <t>Restorable mangrove area from Mapping Ocean Wealth</t>
        </is>
      </c>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row>
    <row r="220" ht="12.75" customHeight="1" s="198">
      <c r="A220" s="101" t="inlineStr">
        <is>
          <t>Nepal</t>
        </is>
      </c>
      <c r="B220" s="62">
        <f t="array" ref="B220">INDEX(Countries!$D$2:$D$255, MATCH(A220, Countries!$B$2:$B$255, 0))
</f>
        <v/>
      </c>
      <c r="C220" s="89" t="inlineStr">
        <is>
          <t>Mangrove</t>
        </is>
      </c>
      <c r="D220" s="54">
        <f t="array" ref="D220">if($C220="Mangrove", INDEX('Mangrove restorable land'!$A$5:$M1000,MATCH($A220,'Mangrove restorable land'!$A$5:$A1000,0),MATCH('Mangrove restorable land'!B$4,'Mangrove restorable land'!$A$5:$M$5,0)),if($C220="Seagrass", index('Seagrass extent'!$A$5:$I$257,match($A220,'Seagrass extent'!$A$5:$A1000,0),match('Seagrass extent'!$B$4,'Seagrass extent'!$A$5:$I$5,0))*'Seagrass extent'!$E$4, if($C220="Salt marsh", index('Salt marsh extent'!$A$5:$I$257,match($A220,'Salt marsh extent'!$A$5:$A1000,0),match('Salt marsh extent'!$B$4,'Salt marsh extent'!$A$5:$I$5,0))*'Salt marsh extent'!$E$4 )))</f>
        <v/>
      </c>
      <c r="E220" s="101" t="inlineStr">
        <is>
          <t>Restorable mangrove area from Mapping Ocean Wealth</t>
        </is>
      </c>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row>
    <row r="221" ht="12.75" customHeight="1" s="198">
      <c r="A221" s="101" t="inlineStr">
        <is>
          <t>Paraguay</t>
        </is>
      </c>
      <c r="B221" s="62">
        <f t="array" ref="B221">INDEX(Countries!$D$2:$D$255, MATCH(A221, Countries!$B$2:$B$255, 0))
</f>
        <v/>
      </c>
      <c r="C221" s="89" t="inlineStr">
        <is>
          <t>Mangrove</t>
        </is>
      </c>
      <c r="D221" s="54">
        <f t="array" ref="D221">if($C221="Mangrove", INDEX('Mangrove restorable land'!$A$5:$M1000,MATCH($A221,'Mangrove restorable land'!$A$5:$A1000,0),MATCH('Mangrove restorable land'!B$4,'Mangrove restorable land'!$A$5:$M$5,0)),if($C221="Seagrass", index('Seagrass extent'!$A$5:$I$257,match($A221,'Seagrass extent'!$A$5:$A1000,0),match('Seagrass extent'!$B$4,'Seagrass extent'!$A$5:$I$5,0))*'Seagrass extent'!$E$4, if($C221="Salt marsh", index('Salt marsh extent'!$A$5:$I$257,match($A221,'Salt marsh extent'!$A$5:$A1000,0),match('Salt marsh extent'!$B$4,'Salt marsh extent'!$A$5:$I$5,0))*'Salt marsh extent'!$E$4 )))</f>
        <v/>
      </c>
      <c r="E221" s="101" t="inlineStr">
        <is>
          <t>Restorable mangrove area from Mapping Ocean Wealth</t>
        </is>
      </c>
      <c r="F221" s="197" t="n"/>
      <c r="G221" s="197" t="n"/>
      <c r="H221" s="197" t="n"/>
      <c r="I221" s="197" t="n"/>
      <c r="J221" s="197" t="n"/>
      <c r="K221" s="197" t="n"/>
      <c r="L221" s="197" t="n"/>
      <c r="M221" s="197" t="n"/>
      <c r="N221" s="197" t="n"/>
      <c r="O221" s="197" t="n"/>
      <c r="P221" s="197" t="n"/>
      <c r="Q221" s="197" t="n"/>
      <c r="R221" s="197" t="n"/>
      <c r="S221" s="197" t="n"/>
      <c r="T221" s="197" t="n"/>
      <c r="U221" s="197" t="n"/>
      <c r="V221" s="197" t="n"/>
      <c r="W221" s="197" t="n"/>
      <c r="X221" s="197" t="n"/>
    </row>
    <row r="222" ht="12.75" customHeight="1" s="198">
      <c r="A222" s="101" t="inlineStr">
        <is>
          <t>Rwanda</t>
        </is>
      </c>
      <c r="B222" s="62">
        <f t="array" ref="B222">INDEX(Countries!$D$2:$D$255, MATCH(A222, Countries!$B$2:$B$255, 0))
</f>
        <v/>
      </c>
      <c r="C222" s="89" t="inlineStr">
        <is>
          <t>Mangrove</t>
        </is>
      </c>
      <c r="D222" s="54">
        <f t="array" ref="D222">if($C222="Mangrove", INDEX('Mangrove restorable land'!$A$5:$M1000,MATCH($A222,'Mangrove restorable land'!$A$5:$A1000,0),MATCH('Mangrove restorable land'!B$4,'Mangrove restorable land'!$A$5:$M$5,0)),if($C222="Seagrass", index('Seagrass extent'!$A$5:$I$257,match($A222,'Seagrass extent'!$A$5:$A1000,0),match('Seagrass extent'!$B$4,'Seagrass extent'!$A$5:$I$5,0))*'Seagrass extent'!$E$4, if($C222="Salt marsh", index('Salt marsh extent'!$A$5:$I$257,match($A222,'Salt marsh extent'!$A$5:$A1000,0),match('Salt marsh extent'!$B$4,'Salt marsh extent'!$A$5:$I$5,0))*'Salt marsh extent'!$E$4 )))</f>
        <v/>
      </c>
      <c r="E222" s="101" t="inlineStr">
        <is>
          <t>Restorable mangrove area from Mapping Ocean Wealth</t>
        </is>
      </c>
      <c r="F222" s="197" t="n"/>
      <c r="G222" s="197" t="n"/>
      <c r="H222" s="197" t="n"/>
      <c r="I222" s="197" t="n"/>
      <c r="J222" s="197" t="n"/>
      <c r="K222" s="197" t="n"/>
      <c r="L222" s="197" t="n"/>
      <c r="M222" s="197" t="n"/>
      <c r="N222" s="197" t="n"/>
      <c r="O222" s="197" t="n"/>
      <c r="P222" s="197" t="n"/>
      <c r="Q222" s="197" t="n"/>
      <c r="R222" s="197" t="n"/>
      <c r="S222" s="197" t="n"/>
      <c r="T222" s="197" t="n"/>
      <c r="U222" s="197" t="n"/>
      <c r="V222" s="197" t="n"/>
      <c r="W222" s="197" t="n"/>
      <c r="X222" s="197" t="n"/>
    </row>
    <row r="223" ht="12.75" customHeight="1" s="198">
      <c r="A223" s="101" t="inlineStr">
        <is>
          <t>Serbia</t>
        </is>
      </c>
      <c r="B223" s="62">
        <f t="array" ref="B223">INDEX(Countries!$D$2:$D$255, MATCH(A223, Countries!$B$2:$B$255, 0))
</f>
        <v/>
      </c>
      <c r="C223" s="89" t="inlineStr">
        <is>
          <t>Mangrove</t>
        </is>
      </c>
      <c r="D223" s="54">
        <f t="array" ref="D223">if($C223="Mangrove", INDEX('Mangrove restorable land'!$A$5:$M1000,MATCH($A223,'Mangrove restorable land'!$A$5:$A1000,0),MATCH('Mangrove restorable land'!B$4,'Mangrove restorable land'!$A$5:$M$5,0)),if($C223="Seagrass", index('Seagrass extent'!$A$5:$I$257,match($A223,'Seagrass extent'!$A$5:$A1000,0),match('Seagrass extent'!$B$4,'Seagrass extent'!$A$5:$I$5,0))*'Seagrass extent'!$E$4, if($C223="Salt marsh", index('Salt marsh extent'!$A$5:$I$257,match($A223,'Salt marsh extent'!$A$5:$A1000,0),match('Salt marsh extent'!$B$4,'Salt marsh extent'!$A$5:$I$5,0))*'Salt marsh extent'!$E$4 )))</f>
        <v/>
      </c>
      <c r="E223" s="101" t="inlineStr">
        <is>
          <t>Restorable mangrove area from Mapping Ocean Wealth</t>
        </is>
      </c>
      <c r="F223" s="197" t="n"/>
      <c r="G223" s="197" t="n"/>
      <c r="H223" s="197" t="n"/>
      <c r="I223" s="197" t="n"/>
      <c r="J223" s="197" t="n"/>
      <c r="K223" s="197" t="n"/>
      <c r="L223" s="197" t="n"/>
      <c r="M223" s="197" t="n"/>
      <c r="N223" s="197" t="n"/>
      <c r="O223" s="197" t="n"/>
      <c r="P223" s="197" t="n"/>
      <c r="Q223" s="197" t="n"/>
      <c r="R223" s="197" t="n"/>
      <c r="S223" s="197" t="n"/>
      <c r="T223" s="197" t="n"/>
      <c r="U223" s="197" t="n"/>
      <c r="V223" s="197" t="n"/>
      <c r="W223" s="197" t="n"/>
      <c r="X223" s="197" t="n"/>
    </row>
    <row r="224" ht="12.75" customHeight="1" s="198">
      <c r="A224" s="101" t="inlineStr">
        <is>
          <t>Slovakia</t>
        </is>
      </c>
      <c r="B224" s="62">
        <f t="array" ref="B224">INDEX(Countries!$D$2:$D$255, MATCH(A224, Countries!$B$2:$B$255, 0))
</f>
        <v/>
      </c>
      <c r="C224" s="89" t="inlineStr">
        <is>
          <t>Mangrove</t>
        </is>
      </c>
      <c r="D224" s="54">
        <f t="array" ref="D224">if($C224="Mangrove", INDEX('Mangrove restorable land'!$A$5:$M1000,MATCH($A224,'Mangrove restorable land'!$A$5:$A1000,0),MATCH('Mangrove restorable land'!B$4,'Mangrove restorable land'!$A$5:$M$5,0)),if($C224="Seagrass", index('Seagrass extent'!$A$5:$I$257,match($A224,'Seagrass extent'!$A$5:$A1000,0),match('Seagrass extent'!$B$4,'Seagrass extent'!$A$5:$I$5,0))*'Seagrass extent'!$E$4, if($C224="Salt marsh", index('Salt marsh extent'!$A$5:$I$257,match($A224,'Salt marsh extent'!$A$5:$A1000,0),match('Salt marsh extent'!$B$4,'Salt marsh extent'!$A$5:$I$5,0))*'Salt marsh extent'!$E$4 )))</f>
        <v/>
      </c>
      <c r="E224" s="101" t="inlineStr">
        <is>
          <t>Restorable mangrove area from Mapping Ocean Wealth</t>
        </is>
      </c>
      <c r="F224" s="197" t="n"/>
      <c r="G224" s="197" t="n"/>
      <c r="H224" s="197" t="n"/>
      <c r="I224" s="197" t="n"/>
      <c r="J224" s="197" t="n"/>
      <c r="K224" s="197" t="n"/>
      <c r="L224" s="197" t="n"/>
      <c r="M224" s="197" t="n"/>
      <c r="N224" s="197" t="n"/>
      <c r="O224" s="197" t="n"/>
      <c r="P224" s="197" t="n"/>
      <c r="Q224" s="197" t="n"/>
      <c r="R224" s="197" t="n"/>
      <c r="S224" s="197" t="n"/>
      <c r="T224" s="197" t="n"/>
      <c r="U224" s="197" t="n"/>
      <c r="V224" s="197" t="n"/>
      <c r="W224" s="197" t="n"/>
      <c r="X224" s="197" t="n"/>
    </row>
    <row r="225" ht="12.75" customHeight="1" s="198">
      <c r="A225" s="101" t="inlineStr">
        <is>
          <t>Eswatini</t>
        </is>
      </c>
      <c r="B225" s="62">
        <f t="array" ref="B225">INDEX(Countries!$D$2:$D$255, MATCH(A225, Countries!$B$2:$B$255, 0))
</f>
        <v/>
      </c>
      <c r="C225" s="89" t="inlineStr">
        <is>
          <t>Mangrove</t>
        </is>
      </c>
      <c r="D225" s="54">
        <f t="array" ref="D225">if($C225="Mangrove", INDEX('Mangrove restorable land'!$A$5:$M1000,MATCH($A225,'Mangrove restorable land'!$A$5:$A1000,0),MATCH('Mangrove restorable land'!B$4,'Mangrove restorable land'!$A$5:$M$5,0)),if($C225="Seagrass", index('Seagrass extent'!$A$5:$I$257,match($A225,'Seagrass extent'!$A$5:$A1000,0),match('Seagrass extent'!$B$4,'Seagrass extent'!$A$5:$I$5,0))*'Seagrass extent'!$E$4, if($C225="Salt marsh", index('Salt marsh extent'!$A$5:$I$257,match($A225,'Salt marsh extent'!$A$5:$A1000,0),match('Salt marsh extent'!$B$4,'Salt marsh extent'!$A$5:$I$5,0))*'Salt marsh extent'!$E$4 )))</f>
        <v/>
      </c>
      <c r="E225" s="101" t="inlineStr">
        <is>
          <t>Restorable mangrove area from Mapping Ocean Wealth</t>
        </is>
      </c>
      <c r="F225" s="197" t="n"/>
      <c r="G225" s="197" t="n"/>
      <c r="H225" s="197" t="n"/>
      <c r="I225" s="197" t="n"/>
      <c r="J225" s="197" t="n"/>
      <c r="K225" s="197" t="n"/>
      <c r="L225" s="197" t="n"/>
      <c r="M225" s="197" t="n"/>
      <c r="N225" s="197" t="n"/>
      <c r="O225" s="197" t="n"/>
      <c r="P225" s="197" t="n"/>
      <c r="Q225" s="197" t="n"/>
      <c r="R225" s="197" t="n"/>
      <c r="S225" s="197" t="n"/>
      <c r="T225" s="197" t="n"/>
      <c r="U225" s="197" t="n"/>
      <c r="V225" s="197" t="n"/>
      <c r="W225" s="197" t="n"/>
      <c r="X225" s="197" t="n"/>
    </row>
    <row r="226" ht="12.75" customHeight="1" s="198">
      <c r="A226" s="101" t="inlineStr">
        <is>
          <t>Chad</t>
        </is>
      </c>
      <c r="B226" s="62">
        <f t="array" ref="B226">INDEX(Countries!$D$2:$D$255, MATCH(A226, Countries!$B$2:$B$255, 0))
</f>
        <v/>
      </c>
      <c r="C226" s="89" t="inlineStr">
        <is>
          <t>Mangrove</t>
        </is>
      </c>
      <c r="D226" s="54">
        <f t="array" ref="D226">if($C226="Mangrove", INDEX('Mangrove restorable land'!$A$5:$M1000,MATCH($A226,'Mangrove restorable land'!$A$5:$A1000,0),MATCH('Mangrove restorable land'!B$4,'Mangrove restorable land'!$A$5:$M$5,0)),if($C226="Seagrass", index('Seagrass extent'!$A$5:$I$257,match($A226,'Seagrass extent'!$A$5:$A1000,0),match('Seagrass extent'!$B$4,'Seagrass extent'!$A$5:$I$5,0))*'Seagrass extent'!$E$4, if($C226="Salt marsh", index('Salt marsh extent'!$A$5:$I$257,match($A226,'Salt marsh extent'!$A$5:$A1000,0),match('Salt marsh extent'!$B$4,'Salt marsh extent'!$A$5:$I$5,0))*'Salt marsh extent'!$E$4 )))</f>
        <v/>
      </c>
      <c r="E226" s="101" t="inlineStr">
        <is>
          <t>Restorable mangrove area from Mapping Ocean Wealth</t>
        </is>
      </c>
      <c r="F226" s="197" t="n"/>
      <c r="G226" s="197" t="n"/>
      <c r="H226" s="197" t="n"/>
      <c r="I226" s="197" t="n"/>
      <c r="J226" s="197" t="n"/>
      <c r="K226" s="197" t="n"/>
      <c r="L226" s="197" t="n"/>
      <c r="M226" s="197" t="n"/>
      <c r="N226" s="197" t="n"/>
      <c r="O226" s="197" t="n"/>
      <c r="P226" s="197" t="n"/>
      <c r="Q226" s="197" t="n"/>
      <c r="R226" s="197" t="n"/>
      <c r="S226" s="197" t="n"/>
      <c r="T226" s="197" t="n"/>
      <c r="U226" s="197" t="n"/>
      <c r="V226" s="197" t="n"/>
      <c r="W226" s="197" t="n"/>
      <c r="X226" s="197" t="n"/>
    </row>
    <row r="227" ht="12.75" customHeight="1" s="198">
      <c r="A227" s="101" t="inlineStr">
        <is>
          <t>Tajikistan</t>
        </is>
      </c>
      <c r="B227" s="62">
        <f t="array" ref="B227">INDEX(Countries!$D$2:$D$255, MATCH(A227, Countries!$B$2:$B$255, 0))
</f>
        <v/>
      </c>
      <c r="C227" s="89" t="inlineStr">
        <is>
          <t>Mangrove</t>
        </is>
      </c>
      <c r="D227" s="54">
        <f t="array" ref="D227">if($C227="Mangrove", INDEX('Mangrove restorable land'!$A$5:$M1000,MATCH($A227,'Mangrove restorable land'!$A$5:$A1000,0),MATCH('Mangrove restorable land'!B$4,'Mangrove restorable land'!$A$5:$M$5,0)),if($C227="Seagrass", index('Seagrass extent'!$A$5:$I$257,match($A227,'Seagrass extent'!$A$5:$A1000,0),match('Seagrass extent'!$B$4,'Seagrass extent'!$A$5:$I$5,0))*'Seagrass extent'!$E$4, if($C227="Salt marsh", index('Salt marsh extent'!$A$5:$I$257,match($A227,'Salt marsh extent'!$A$5:$A1000,0),match('Salt marsh extent'!$B$4,'Salt marsh extent'!$A$5:$I$5,0))*'Salt marsh extent'!$E$4 )))</f>
        <v/>
      </c>
      <c r="E227" s="101" t="inlineStr">
        <is>
          <t>Restorable mangrove area from Mapping Ocean Wealth</t>
        </is>
      </c>
      <c r="F227" s="197" t="n"/>
      <c r="G227" s="197" t="n"/>
      <c r="H227" s="197" t="n"/>
      <c r="I227" s="197" t="n"/>
      <c r="J227" s="197" t="n"/>
      <c r="K227" s="197" t="n"/>
      <c r="L227" s="197" t="n"/>
      <c r="M227" s="197" t="n"/>
      <c r="N227" s="197" t="n"/>
      <c r="O227" s="197" t="n"/>
      <c r="P227" s="197" t="n"/>
      <c r="Q227" s="197" t="n"/>
      <c r="R227" s="197" t="n"/>
      <c r="S227" s="197" t="n"/>
      <c r="T227" s="197" t="n"/>
      <c r="U227" s="197" t="n"/>
      <c r="V227" s="197" t="n"/>
      <c r="W227" s="197" t="n"/>
      <c r="X227" s="197" t="n"/>
    </row>
    <row r="228" ht="12.75" customHeight="1" s="198">
      <c r="A228" s="101" t="inlineStr">
        <is>
          <t>Uganda</t>
        </is>
      </c>
      <c r="B228" s="62">
        <f t="array" ref="B228">INDEX(Countries!$D$2:$D$255, MATCH(A228, Countries!$B$2:$B$255, 0))
</f>
        <v/>
      </c>
      <c r="C228" s="89" t="inlineStr">
        <is>
          <t>Mangrove</t>
        </is>
      </c>
      <c r="D228" s="54">
        <f t="array" ref="D228">if($C228="Mangrove", INDEX('Mangrove restorable land'!$A$5:$M1000,MATCH($A228,'Mangrove restorable land'!$A$5:$A1000,0),MATCH('Mangrove restorable land'!B$4,'Mangrove restorable land'!$A$5:$M$5,0)),if($C228="Seagrass", index('Seagrass extent'!$A$5:$I$257,match($A228,'Seagrass extent'!$A$5:$A1000,0),match('Seagrass extent'!$B$4,'Seagrass extent'!$A$5:$I$5,0))*'Seagrass extent'!$E$4, if($C228="Salt marsh", index('Salt marsh extent'!$A$5:$I$257,match($A228,'Salt marsh extent'!$A$5:$A1000,0),match('Salt marsh extent'!$B$4,'Salt marsh extent'!$A$5:$I$5,0))*'Salt marsh extent'!$E$4 )))</f>
        <v/>
      </c>
      <c r="E228" s="101" t="inlineStr">
        <is>
          <t>Restorable mangrove area from Mapping Ocean Wealth</t>
        </is>
      </c>
      <c r="F228" s="197" t="n"/>
      <c r="G228" s="197" t="n"/>
      <c r="H228" s="197" t="n"/>
      <c r="I228" s="197" t="n"/>
      <c r="J228" s="197" t="n"/>
      <c r="K228" s="197" t="n"/>
      <c r="L228" s="197" t="n"/>
      <c r="M228" s="197" t="n"/>
      <c r="N228" s="197" t="n"/>
      <c r="O228" s="197" t="n"/>
      <c r="P228" s="197" t="n"/>
      <c r="Q228" s="197" t="n"/>
      <c r="R228" s="197" t="n"/>
      <c r="S228" s="197" t="n"/>
      <c r="T228" s="197" t="n"/>
      <c r="U228" s="197" t="n"/>
      <c r="V228" s="197" t="n"/>
      <c r="W228" s="197" t="n"/>
      <c r="X228" s="197" t="n"/>
    </row>
    <row r="229" ht="12.75" customHeight="1" s="198">
      <c r="A229" s="101" t="inlineStr">
        <is>
          <t>Uzbekistan</t>
        </is>
      </c>
      <c r="B229" s="62">
        <f t="array" ref="B229">INDEX(Countries!$D$2:$D$255, MATCH(A229, Countries!$B$2:$B$255, 0))
</f>
        <v/>
      </c>
      <c r="C229" s="89" t="inlineStr">
        <is>
          <t>Mangrove</t>
        </is>
      </c>
      <c r="D229" s="54">
        <f t="array" ref="D229">if($C229="Mangrove", INDEX('Mangrove restorable land'!$A$5:$M1000,MATCH($A229,'Mangrove restorable land'!$A$5:$A1000,0),MATCH('Mangrove restorable land'!B$4,'Mangrove restorable land'!$A$5:$M$5,0)),if($C229="Seagrass", index('Seagrass extent'!$A$5:$I$257,match($A229,'Seagrass extent'!$A$5:$A1000,0),match('Seagrass extent'!$B$4,'Seagrass extent'!$A$5:$I$5,0))*'Seagrass extent'!$E$4, if($C229="Salt marsh", index('Salt marsh extent'!$A$5:$I$257,match($A229,'Salt marsh extent'!$A$5:$A1000,0),match('Salt marsh extent'!$B$4,'Salt marsh extent'!$A$5:$I$5,0))*'Salt marsh extent'!$E$4 )))</f>
        <v/>
      </c>
      <c r="E229" s="101" t="inlineStr">
        <is>
          <t>Restorable mangrove area from Mapping Ocean Wealth</t>
        </is>
      </c>
      <c r="F229" s="197" t="n"/>
      <c r="G229" s="197" t="n"/>
      <c r="H229" s="197" t="n"/>
      <c r="I229" s="197" t="n"/>
      <c r="J229" s="197" t="n"/>
      <c r="K229" s="197" t="n"/>
      <c r="L229" s="197" t="n"/>
      <c r="M229" s="197" t="n"/>
      <c r="N229" s="197" t="n"/>
      <c r="O229" s="197" t="n"/>
      <c r="P229" s="197" t="n"/>
      <c r="Q229" s="197" t="n"/>
      <c r="R229" s="197" t="n"/>
      <c r="S229" s="197" t="n"/>
      <c r="T229" s="197" t="n"/>
      <c r="U229" s="197" t="n"/>
      <c r="V229" s="197" t="n"/>
      <c r="W229" s="197" t="n"/>
      <c r="X229" s="197" t="n"/>
    </row>
    <row r="230" ht="12.75" customHeight="1" s="198">
      <c r="A230" s="101" t="inlineStr">
        <is>
          <t>Zambia</t>
        </is>
      </c>
      <c r="B230" s="62">
        <f t="array" ref="B230">INDEX(Countries!$D$2:$D$255, MATCH(A230, Countries!$B$2:$B$255, 0))
</f>
        <v/>
      </c>
      <c r="C230" s="89" t="inlineStr">
        <is>
          <t>Mangrove</t>
        </is>
      </c>
      <c r="D230" s="54">
        <f t="array" ref="D230">if($C230="Mangrove", INDEX('Mangrove restorable land'!$A$5:$M1000,MATCH($A230,'Mangrove restorable land'!$A$5:$A1000,0),MATCH('Mangrove restorable land'!B$4,'Mangrove restorable land'!$A$5:$M$5,0)),if($C230="Seagrass", index('Seagrass extent'!$A$5:$I$257,match($A230,'Seagrass extent'!$A$5:$A1000,0),match('Seagrass extent'!$B$4,'Seagrass extent'!$A$5:$I$5,0))*'Seagrass extent'!$E$4, if($C230="Salt marsh", index('Salt marsh extent'!$A$5:$I$257,match($A230,'Salt marsh extent'!$A$5:$A1000,0),match('Salt marsh extent'!$B$4,'Salt marsh extent'!$A$5:$I$5,0))*'Salt marsh extent'!$E$4 )))</f>
        <v/>
      </c>
      <c r="E230" s="101" t="inlineStr">
        <is>
          <t>Restorable mangrove area from Mapping Ocean Wealth</t>
        </is>
      </c>
      <c r="F230" s="197" t="n"/>
      <c r="G230" s="197" t="n"/>
      <c r="H230" s="197" t="n"/>
      <c r="I230" s="197" t="n"/>
      <c r="J230" s="197" t="n"/>
      <c r="K230" s="197" t="n"/>
      <c r="L230" s="197" t="n"/>
      <c r="M230" s="197" t="n"/>
      <c r="N230" s="197" t="n"/>
      <c r="O230" s="197" t="n"/>
      <c r="P230" s="197" t="n"/>
      <c r="Q230" s="197" t="n"/>
      <c r="R230" s="197" t="n"/>
      <c r="S230" s="197" t="n"/>
      <c r="T230" s="197" t="n"/>
      <c r="U230" s="197" t="n"/>
      <c r="V230" s="197" t="n"/>
      <c r="W230" s="197" t="n"/>
      <c r="X230" s="197" t="n"/>
    </row>
    <row r="231" ht="12.75" customHeight="1" s="198">
      <c r="A231" s="101" t="inlineStr">
        <is>
          <t>Zimbabwe</t>
        </is>
      </c>
      <c r="B231" s="62">
        <f t="array" ref="B231">INDEX(Countries!$D$2:$D$255, MATCH(A231, Countries!$B$2:$B$255, 0))
</f>
        <v/>
      </c>
      <c r="C231" s="89" t="inlineStr">
        <is>
          <t>Mangrove</t>
        </is>
      </c>
      <c r="D231" s="54">
        <f t="array" ref="D231">if($C231="Mangrove", INDEX('Mangrove restorable land'!$A$5:$M1000,MATCH($A231,'Mangrove restorable land'!$A$5:$A1000,0),MATCH('Mangrove restorable land'!B$4,'Mangrove restorable land'!$A$5:$M$5,0)),if($C231="Seagrass", index('Seagrass extent'!$A$5:$I$257,match($A231,'Seagrass extent'!$A$5:$A1000,0),match('Seagrass extent'!$B$4,'Seagrass extent'!$A$5:$I$5,0))*'Seagrass extent'!$E$4, if($C231="Salt marsh", index('Salt marsh extent'!$A$5:$I$257,match($A231,'Salt marsh extent'!$A$5:$A1000,0),match('Salt marsh extent'!$B$4,'Salt marsh extent'!$A$5:$I$5,0))*'Salt marsh extent'!$E$4 )))</f>
        <v/>
      </c>
      <c r="E231" s="101" t="inlineStr">
        <is>
          <t>Restorable mangrove area from Mapping Ocean Wealth</t>
        </is>
      </c>
      <c r="F231" s="197" t="n"/>
      <c r="G231" s="197" t="n"/>
      <c r="H231" s="197" t="n"/>
      <c r="I231" s="197" t="n"/>
      <c r="J231" s="197" t="n"/>
      <c r="K231" s="197" t="n"/>
      <c r="L231" s="197" t="n"/>
      <c r="M231" s="197" t="n"/>
      <c r="N231" s="197" t="n"/>
      <c r="O231" s="197" t="n"/>
      <c r="P231" s="197" t="n"/>
      <c r="Q231" s="197" t="n"/>
      <c r="R231" s="197" t="n"/>
      <c r="S231" s="197" t="n"/>
      <c r="T231" s="197" t="n"/>
      <c r="U231" s="197" t="n"/>
      <c r="V231" s="197" t="n"/>
      <c r="W231" s="197" t="n"/>
      <c r="X231" s="197" t="n"/>
    </row>
    <row r="232" ht="12.75" customHeight="1" s="198">
      <c r="A232" s="101" t="inlineStr">
        <is>
          <t>Saint Barthélemy</t>
        </is>
      </c>
      <c r="B232" s="62">
        <f t="array" ref="B232">INDEX(Countries!$D$2:$D$255, MATCH(A232, Countries!$B$2:$B$255, 0))
</f>
        <v/>
      </c>
      <c r="C232" s="89" t="inlineStr">
        <is>
          <t>Mangrove</t>
        </is>
      </c>
      <c r="D232" s="54">
        <f t="array" ref="D232">if($C232="Mangrove", INDEX('Mangrove restorable land'!$A$5:$M1000,MATCH($A232,'Mangrove restorable land'!$A$5:$A1000,0),MATCH('Mangrove restorable land'!B$4,'Mangrove restorable land'!$A$5:$M$5,0)),if($C232="Seagrass", index('Seagrass extent'!$A$5:$I$257,match($A232,'Seagrass extent'!$A$5:$A1000,0),match('Seagrass extent'!$B$4,'Seagrass extent'!$A$5:$I$5,0))*'Seagrass extent'!$E$4, if($C232="Salt marsh", index('Salt marsh extent'!$A$5:$I$257,match($A232,'Salt marsh extent'!$A$5:$A1000,0),match('Salt marsh extent'!$B$4,'Salt marsh extent'!$A$5:$I$5,0))*'Salt marsh extent'!$E$4 )))</f>
        <v/>
      </c>
      <c r="E232" s="101" t="inlineStr">
        <is>
          <t>Restorable mangrove area from Mapping Ocean Wealth</t>
        </is>
      </c>
      <c r="F232" s="197" t="n"/>
      <c r="G232" s="197" t="n"/>
      <c r="H232" s="197" t="n"/>
      <c r="I232" s="197" t="n"/>
      <c r="J232" s="197" t="n"/>
      <c r="K232" s="197" t="n"/>
      <c r="L232" s="197" t="n"/>
      <c r="M232" s="197" t="n"/>
      <c r="N232" s="197" t="n"/>
      <c r="O232" s="197" t="n"/>
      <c r="P232" s="197" t="n"/>
      <c r="Q232" s="197" t="n"/>
      <c r="R232" s="197" t="n"/>
      <c r="S232" s="197" t="n"/>
      <c r="T232" s="197" t="n"/>
      <c r="U232" s="197" t="n"/>
      <c r="V232" s="197" t="n"/>
      <c r="W232" s="197" t="n"/>
      <c r="X232" s="197" t="n"/>
    </row>
    <row r="233" ht="12.75" customHeight="1" s="198">
      <c r="A233" s="101" t="inlineStr">
        <is>
          <t>Cocos Islands</t>
        </is>
      </c>
      <c r="B233" s="62">
        <f t="array" ref="B233">INDEX(Countries!$D$2:$D$255, MATCH(A233, Countries!$B$2:$B$255, 0))
</f>
        <v/>
      </c>
      <c r="C233" s="89" t="inlineStr">
        <is>
          <t>Mangrove</t>
        </is>
      </c>
      <c r="D233" s="54">
        <f t="array" ref="D233">if($C233="Mangrove", INDEX('Mangrove restorable land'!$A$5:$M1000,MATCH($A233,'Mangrove restorable land'!$A$5:$A1000,0),MATCH('Mangrove restorable land'!B$4,'Mangrove restorable land'!$A$5:$M$5,0)),if($C233="Seagrass", index('Seagrass extent'!$A$5:$I$257,match($A233,'Seagrass extent'!$A$5:$A1000,0),match('Seagrass extent'!$B$4,'Seagrass extent'!$A$5:$I$5,0))*'Seagrass extent'!$E$4, if($C233="Salt marsh", index('Salt marsh extent'!$A$5:$I$257,match($A233,'Salt marsh extent'!$A$5:$A1000,0),match('Salt marsh extent'!$B$4,'Salt marsh extent'!$A$5:$I$5,0))*'Salt marsh extent'!$E$4 )))</f>
        <v/>
      </c>
      <c r="E233" s="101" t="inlineStr">
        <is>
          <t>Restorable mangrove area from Mapping Ocean Wealth</t>
        </is>
      </c>
      <c r="F233" s="197" t="n"/>
      <c r="G233" s="197" t="n"/>
      <c r="H233" s="197" t="n"/>
      <c r="I233" s="197" t="n"/>
      <c r="J233" s="197" t="n"/>
      <c r="K233" s="197" t="n"/>
      <c r="L233" s="197" t="n"/>
      <c r="M233" s="197" t="n"/>
      <c r="N233" s="197" t="n"/>
      <c r="O233" s="197" t="n"/>
      <c r="P233" s="197" t="n"/>
      <c r="Q233" s="197" t="n"/>
      <c r="R233" s="197" t="n"/>
      <c r="S233" s="197" t="n"/>
      <c r="T233" s="197" t="n"/>
      <c r="U233" s="197" t="n"/>
      <c r="V233" s="197" t="n"/>
      <c r="W233" s="197" t="n"/>
      <c r="X233" s="197" t="n"/>
    </row>
    <row r="234" ht="12.75" customHeight="1" s="198">
      <c r="A234" s="101" t="inlineStr">
        <is>
          <t>Christmas Island</t>
        </is>
      </c>
      <c r="B234" s="62">
        <f t="array" ref="B234">INDEX(Countries!$D$2:$D$255, MATCH(A234, Countries!$B$2:$B$255, 0))
</f>
        <v/>
      </c>
      <c r="C234" s="89" t="inlineStr">
        <is>
          <t>Mangrove</t>
        </is>
      </c>
      <c r="D234" s="54">
        <f t="array" ref="D234">if($C234="Mangrove", INDEX('Mangrove restorable land'!$A$5:$M1000,MATCH($A234,'Mangrove restorable land'!$A$5:$A1000,0),MATCH('Mangrove restorable land'!B$4,'Mangrove restorable land'!$A$5:$M$5,0)),if($C234="Seagrass", index('Seagrass extent'!$A$5:$I$257,match($A234,'Seagrass extent'!$A$5:$A1000,0),match('Seagrass extent'!$B$4,'Seagrass extent'!$A$5:$I$5,0))*'Seagrass extent'!$E$4, if($C234="Salt marsh", index('Salt marsh extent'!$A$5:$I$257,match($A234,'Salt marsh extent'!$A$5:$A1000,0),match('Salt marsh extent'!$B$4,'Salt marsh extent'!$A$5:$I$5,0))*'Salt marsh extent'!$E$4 )))</f>
        <v/>
      </c>
      <c r="E234" s="101" t="inlineStr">
        <is>
          <t>Restorable mangrove area from Mapping Ocean Wealth</t>
        </is>
      </c>
      <c r="F234" s="197" t="n"/>
      <c r="G234" s="197" t="n"/>
      <c r="H234" s="197" t="n"/>
      <c r="I234" s="197" t="n"/>
      <c r="J234" s="197" t="n"/>
      <c r="K234" s="197" t="n"/>
      <c r="L234" s="197" t="n"/>
      <c r="M234" s="197" t="n"/>
      <c r="N234" s="197" t="n"/>
      <c r="O234" s="197" t="n"/>
      <c r="P234" s="197" t="n"/>
      <c r="Q234" s="197" t="n"/>
      <c r="R234" s="197" t="n"/>
      <c r="S234" s="197" t="n"/>
      <c r="T234" s="197" t="n"/>
      <c r="U234" s="197" t="n"/>
      <c r="V234" s="197" t="n"/>
      <c r="W234" s="197" t="n"/>
      <c r="X234" s="197" t="n"/>
    </row>
    <row r="235" ht="12.75" customHeight="1" s="198">
      <c r="A235" s="101" t="inlineStr">
        <is>
          <t>United States</t>
        </is>
      </c>
      <c r="B235" s="62">
        <f t="array" ref="B235">INDEX(Countries!$D$2:$D$255, MATCH(A235, Countries!$B$2:$B$255, 0))
</f>
        <v/>
      </c>
      <c r="C235" s="89" t="inlineStr">
        <is>
          <t>Seagrass</t>
        </is>
      </c>
      <c r="D235" s="54">
        <f t="array" ref="D235">if($C235="Mangrove", INDEX('Mangrove restorable land'!$A$5:$M1000,MATCH($A235,'Mangrove restorable land'!$A$5:$A1000,0),MATCH('Mangrove restorable land'!B$4,'Mangrove restorable land'!$A$5:$M$5,0)),if($C235="Seagrass", index('Seagrass extent'!$A$5:$I$257,match($A235,'Seagrass extent'!$A$5:$A1000,0),match('Seagrass extent'!$B$4,'Seagrass extent'!$A$5:$I$5,0))*'Seagrass extent'!$E$4, if($C235="Salt marsh", index('Salt marsh extent'!$A$5:$I$257,match($A235,'Salt marsh extent'!$A$5:$A1000,0),match('Salt marsh extent'!$B$4,'Salt marsh extent'!$A$5:$I$5,0))*'Salt marsh extent'!$E$4 )))</f>
        <v/>
      </c>
      <c r="E235" s="101" t="n"/>
      <c r="F235" s="197" t="n"/>
      <c r="G235" s="197" t="n"/>
      <c r="H235" s="197" t="n"/>
      <c r="I235" s="197" t="n"/>
      <c r="J235" s="197" t="n"/>
      <c r="K235" s="197" t="n"/>
      <c r="L235" s="197" t="n"/>
      <c r="M235" s="197" t="n"/>
      <c r="N235" s="197" t="n"/>
      <c r="O235" s="197" t="n"/>
      <c r="P235" s="197" t="n"/>
      <c r="Q235" s="197" t="n"/>
      <c r="R235" s="197" t="n"/>
      <c r="S235" s="197" t="n"/>
      <c r="T235" s="197" t="n"/>
      <c r="U235" s="197" t="n"/>
      <c r="V235" s="197" t="n"/>
      <c r="W235" s="197" t="n"/>
      <c r="X235" s="197" t="n"/>
    </row>
    <row r="236" ht="12.75" customHeight="1" s="198">
      <c r="A236" s="101" t="inlineStr">
        <is>
          <t>Indonesia</t>
        </is>
      </c>
      <c r="B236" s="62">
        <f t="array" ref="B236">INDEX(Countries!$D$2:$D$255, MATCH(A236, Countries!$B$2:$B$255, 0))
</f>
        <v/>
      </c>
      <c r="C236" s="89" t="inlineStr">
        <is>
          <t>Seagrass</t>
        </is>
      </c>
      <c r="D236" s="54">
        <f t="array" ref="D236">if($C236="Mangrove", INDEX('Mangrove restorable land'!$A$5:$M1000,MATCH($A236,'Mangrove restorable land'!$A$5:$A1000,0),MATCH('Mangrove restorable land'!B$4,'Mangrove restorable land'!$A$5:$M$5,0)),if($C236="Seagrass", index('Seagrass extent'!$A$5:$I$257,match($A236,'Seagrass extent'!$A$5:$A1000,0),match('Seagrass extent'!$B$4,'Seagrass extent'!$A$5:$I$5,0))*'Seagrass extent'!$E$4, if($C236="Salt marsh", index('Salt marsh extent'!$A$5:$I$257,match($A236,'Salt marsh extent'!$A$5:$A1000,0),match('Salt marsh extent'!$B$4,'Salt marsh extent'!$A$5:$I$5,0))*'Salt marsh extent'!$E$4 )))</f>
        <v/>
      </c>
      <c r="E236" s="101" t="n"/>
      <c r="F236" s="197" t="n"/>
      <c r="G236" s="197" t="n"/>
      <c r="H236" s="197" t="n"/>
      <c r="I236" s="197" t="n"/>
      <c r="J236" s="197" t="n"/>
      <c r="K236" s="197" t="n"/>
      <c r="L236" s="197" t="n"/>
      <c r="M236" s="197" t="n"/>
      <c r="N236" s="197" t="n"/>
      <c r="O236" s="197" t="n"/>
      <c r="P236" s="197" t="n"/>
      <c r="Q236" s="197" t="n"/>
      <c r="R236" s="197" t="n"/>
      <c r="S236" s="197" t="n"/>
      <c r="T236" s="197" t="n"/>
      <c r="U236" s="197" t="n"/>
      <c r="V236" s="197" t="n"/>
      <c r="W236" s="197" t="n"/>
      <c r="X236" s="197" t="n"/>
    </row>
    <row r="237" ht="12.75" customHeight="1" s="198">
      <c r="A237" s="101" t="inlineStr">
        <is>
          <t>Australia</t>
        </is>
      </c>
      <c r="B237" s="62">
        <f t="array" ref="B237">INDEX(Countries!$D$2:$D$255, MATCH(A237, Countries!$B$2:$B$255, 0))
</f>
        <v/>
      </c>
      <c r="C237" s="89" t="inlineStr">
        <is>
          <t>Seagrass</t>
        </is>
      </c>
      <c r="D237" s="54">
        <f t="array" ref="D237">if($C237="Mangrove", INDEX('Mangrove restorable land'!$A$5:$M1000,MATCH($A237,'Mangrove restorable land'!$A$5:$A1000,0),MATCH('Mangrove restorable land'!B$4,'Mangrove restorable land'!$A$5:$M$5,0)),if($C237="Seagrass", index('Seagrass extent'!$A$5:$I$257,match($A237,'Seagrass extent'!$A$5:$A1000,0),match('Seagrass extent'!$B$4,'Seagrass extent'!$A$5:$I$5,0))*'Seagrass extent'!$E$4, if($C237="Salt marsh", index('Salt marsh extent'!$A$5:$I$257,match($A237,'Salt marsh extent'!$A$5:$A1000,0),match('Salt marsh extent'!$B$4,'Salt marsh extent'!$A$5:$I$5,0))*'Salt marsh extent'!$E$4 )))</f>
        <v/>
      </c>
      <c r="E237" s="101" t="n"/>
      <c r="F237" s="197" t="n"/>
      <c r="G237" s="197" t="n"/>
      <c r="H237" s="197" t="n"/>
      <c r="I237" s="197" t="n"/>
      <c r="J237" s="197" t="n"/>
      <c r="K237" s="197" t="n"/>
      <c r="L237" s="197" t="n"/>
      <c r="M237" s="197" t="n"/>
      <c r="N237" s="197" t="n"/>
      <c r="O237" s="197" t="n"/>
      <c r="P237" s="197" t="n"/>
      <c r="Q237" s="197" t="n"/>
      <c r="R237" s="197" t="n"/>
      <c r="S237" s="197" t="n"/>
      <c r="T237" s="197" t="n"/>
      <c r="U237" s="197" t="n"/>
      <c r="V237" s="197" t="n"/>
      <c r="W237" s="197" t="n"/>
      <c r="X237" s="197" t="n"/>
    </row>
    <row r="238" ht="12.75" customHeight="1" s="198">
      <c r="A238" s="101" t="inlineStr">
        <is>
          <t>The Bahamas</t>
        </is>
      </c>
      <c r="B238" s="62">
        <f t="array" ref="B238">INDEX(Countries!$D$2:$D$255, MATCH(A238, Countries!$B$2:$B$255, 0))
</f>
        <v/>
      </c>
      <c r="C238" s="89" t="inlineStr">
        <is>
          <t>Seagrass</t>
        </is>
      </c>
      <c r="D238" s="54">
        <f t="array" ref="D238">if($C238="Mangrove", INDEX('Mangrove restorable land'!$A$5:$M1000,MATCH($A238,'Mangrove restorable land'!$A$5:$A1000,0),MATCH('Mangrove restorable land'!B$4,'Mangrove restorable land'!$A$5:$M$5,0)),if($C238="Seagrass", index('Seagrass extent'!$A$5:$I$257,match($A238,'Seagrass extent'!$A$5:$A1000,0),match('Seagrass extent'!$B$4,'Seagrass extent'!$A$5:$I$5,0))*'Seagrass extent'!$E$4, if($C238="Salt marsh", index('Salt marsh extent'!$A$5:$I$257,match($A238,'Salt marsh extent'!$A$5:$A1000,0),match('Salt marsh extent'!$B$4,'Salt marsh extent'!$A$5:$I$5,0))*'Salt marsh extent'!$E$4 )))</f>
        <v/>
      </c>
      <c r="E238" s="101" t="n"/>
      <c r="F238" s="197" t="n"/>
      <c r="G238" s="197" t="n"/>
      <c r="H238" s="197" t="n"/>
      <c r="I238" s="197" t="n"/>
      <c r="J238" s="197" t="n"/>
      <c r="K238" s="197" t="n"/>
      <c r="L238" s="197" t="n"/>
      <c r="M238" s="197" t="n"/>
      <c r="N238" s="197" t="n"/>
      <c r="O238" s="197" t="n"/>
      <c r="P238" s="197" t="n"/>
      <c r="Q238" s="197" t="n"/>
      <c r="R238" s="197" t="n"/>
      <c r="S238" s="197" t="n"/>
      <c r="T238" s="197" t="n"/>
      <c r="U238" s="197" t="n"/>
      <c r="V238" s="197" t="n"/>
      <c r="W238" s="197" t="n"/>
      <c r="X238" s="197" t="n"/>
    </row>
    <row r="239" ht="12.75" customHeight="1" s="198">
      <c r="A239" s="101" t="inlineStr">
        <is>
          <t>Kenya</t>
        </is>
      </c>
      <c r="B239" s="62">
        <f t="array" ref="B239">INDEX(Countries!$D$2:$D$255, MATCH(A239, Countries!$B$2:$B$255, 0))
</f>
        <v/>
      </c>
      <c r="C239" s="89" t="inlineStr">
        <is>
          <t>Seagrass</t>
        </is>
      </c>
      <c r="D239" s="54">
        <f t="array" ref="D239">if($C239="Mangrove", INDEX('Mangrove restorable land'!$A$5:$M1000,MATCH($A239,'Mangrove restorable land'!$A$5:$A1000,0),MATCH('Mangrove restorable land'!B$4,'Mangrove restorable land'!$A$5:$M$5,0)),if($C239="Seagrass", index('Seagrass extent'!$A$5:$I$257,match($A239,'Seagrass extent'!$A$5:$A1000,0),match('Seagrass extent'!$B$4,'Seagrass extent'!$A$5:$I$5,0))*'Seagrass extent'!$E$4, if($C239="Salt marsh", index('Salt marsh extent'!$A$5:$I$257,match($A239,'Salt marsh extent'!$A$5:$A1000,0),match('Salt marsh extent'!$B$4,'Salt marsh extent'!$A$5:$I$5,0))*'Salt marsh extent'!$E$4 )))</f>
        <v/>
      </c>
      <c r="E239" s="101" t="n"/>
      <c r="F239" s="197" t="n"/>
      <c r="G239" s="197" t="n"/>
      <c r="H239" s="197" t="n"/>
      <c r="I239" s="197" t="n"/>
      <c r="J239" s="197" t="n"/>
      <c r="K239" s="197" t="n"/>
      <c r="L239" s="197" t="n"/>
      <c r="M239" s="197" t="n"/>
      <c r="N239" s="197" t="n"/>
      <c r="O239" s="197" t="n"/>
      <c r="P239" s="197" t="n"/>
      <c r="Q239" s="197" t="n"/>
      <c r="R239" s="197" t="n"/>
      <c r="S239" s="197" t="n"/>
      <c r="T239" s="197" t="n"/>
      <c r="U239" s="197" t="n"/>
      <c r="V239" s="197" t="n"/>
      <c r="W239" s="197" t="n"/>
      <c r="X239" s="197" t="n"/>
    </row>
    <row r="240" ht="12.75" customHeight="1" s="198">
      <c r="A240" s="101" t="inlineStr">
        <is>
          <t>Mexico</t>
        </is>
      </c>
      <c r="B240" s="62">
        <f t="array" ref="B240">INDEX(Countries!$D$2:$D$255, MATCH(A240, Countries!$B$2:$B$255, 0))
</f>
        <v/>
      </c>
      <c r="C240" s="89" t="inlineStr">
        <is>
          <t>Seagrass</t>
        </is>
      </c>
      <c r="D240" s="54">
        <f t="array" ref="D240">if($C240="Mangrove", INDEX('Mangrove restorable land'!$A$5:$M1000,MATCH($A240,'Mangrove restorable land'!$A$5:$A1000,0),MATCH('Mangrove restorable land'!B$4,'Mangrove restorable land'!$A$5:$M$5,0)),if($C240="Seagrass", index('Seagrass extent'!$A$5:$I$257,match($A240,'Seagrass extent'!$A$5:$A1000,0),match('Seagrass extent'!$B$4,'Seagrass extent'!$A$5:$I$5,0))*'Seagrass extent'!$E$4, if($C240="Salt marsh", index('Salt marsh extent'!$A$5:$I$257,match($A240,'Salt marsh extent'!$A$5:$A1000,0),match('Salt marsh extent'!$B$4,'Salt marsh extent'!$A$5:$I$5,0))*'Salt marsh extent'!$E$4 )))</f>
        <v/>
      </c>
      <c r="E240" s="101" t="n"/>
      <c r="F240" s="197" t="n"/>
      <c r="G240" s="197" t="n"/>
      <c r="H240" s="197" t="n"/>
      <c r="I240" s="197" t="n"/>
      <c r="J240" s="197" t="n"/>
      <c r="K240" s="197" t="n"/>
      <c r="L240" s="197" t="n"/>
      <c r="M240" s="197" t="n"/>
      <c r="N240" s="197" t="n"/>
      <c r="O240" s="197" t="n"/>
      <c r="P240" s="197" t="n"/>
      <c r="Q240" s="197" t="n"/>
      <c r="R240" s="197" t="n"/>
      <c r="S240" s="197" t="n"/>
      <c r="T240" s="197" t="n"/>
      <c r="U240" s="197" t="n"/>
      <c r="V240" s="197" t="n"/>
      <c r="W240" s="197" t="n"/>
      <c r="X240" s="197" t="n"/>
    </row>
    <row r="241" ht="12.75" customHeight="1" s="198">
      <c r="A241" s="101" t="inlineStr">
        <is>
          <t>Colombia</t>
        </is>
      </c>
      <c r="B241" s="62">
        <f t="array" ref="B241">INDEX(Countries!$D$2:$D$255, MATCH(A241, Countries!$B$2:$B$255, 0))
</f>
        <v/>
      </c>
      <c r="C241" s="89" t="inlineStr">
        <is>
          <t>Seagrass</t>
        </is>
      </c>
      <c r="D241" s="54">
        <f t="array" ref="D241">if($C241="Mangrove", INDEX('Mangrove restorable land'!$A$5:$M1000,MATCH($A241,'Mangrove restorable land'!$A$5:$A1000,0),MATCH('Mangrove restorable land'!B$4,'Mangrove restorable land'!$A$5:$M$5,0)),if($C241="Seagrass", index('Seagrass extent'!$A$5:$I$257,match($A241,'Seagrass extent'!$A$5:$A1000,0),match('Seagrass extent'!$B$4,'Seagrass extent'!$A$5:$I$5,0))*'Seagrass extent'!$E$4, if($C241="Salt marsh", index('Salt marsh extent'!$A$5:$I$257,match($A241,'Salt marsh extent'!$A$5:$A1000,0),match('Salt marsh extent'!$B$4,'Salt marsh extent'!$A$5:$I$5,0))*'Salt marsh extent'!$E$4 )))</f>
        <v/>
      </c>
      <c r="E241" s="101" t="n"/>
      <c r="F241" s="197" t="n"/>
      <c r="G241" s="197" t="n"/>
      <c r="H241" s="197" t="n"/>
      <c r="I241" s="197" t="n"/>
      <c r="J241" s="197" t="n"/>
      <c r="K241" s="197" t="n"/>
      <c r="L241" s="197" t="n"/>
      <c r="M241" s="197" t="n"/>
      <c r="N241" s="197" t="n"/>
      <c r="O241" s="197" t="n"/>
      <c r="P241" s="197" t="n"/>
      <c r="Q241" s="197" t="n"/>
      <c r="R241" s="197" t="n"/>
      <c r="S241" s="197" t="n"/>
      <c r="T241" s="197" t="n"/>
      <c r="U241" s="197" t="n"/>
      <c r="V241" s="197" t="n"/>
      <c r="W241" s="197" t="n"/>
      <c r="X241" s="197" t="n"/>
    </row>
    <row r="242" ht="12.75" customHeight="1" s="198">
      <c r="A242" s="101" t="inlineStr">
        <is>
          <t>India</t>
        </is>
      </c>
      <c r="B242" s="62">
        <f t="array" ref="B242">INDEX(Countries!$D$2:$D$255, MATCH(A242, Countries!$B$2:$B$255, 0))
</f>
        <v/>
      </c>
      <c r="C242" s="89" t="inlineStr">
        <is>
          <t>Seagrass</t>
        </is>
      </c>
      <c r="D242" s="54">
        <f t="array" ref="D242">if($C242="Mangrove", INDEX('Mangrove restorable land'!$A$5:$M1000,MATCH($A242,'Mangrove restorable land'!$A$5:$A1000,0),MATCH('Mangrove restorable land'!B$4,'Mangrove restorable land'!$A$5:$M$5,0)),if($C242="Seagrass", index('Seagrass extent'!$A$5:$I$257,match($A242,'Seagrass extent'!$A$5:$A1000,0),match('Seagrass extent'!$B$4,'Seagrass extent'!$A$5:$I$5,0))*'Seagrass extent'!$E$4, if($C242="Salt marsh", index('Salt marsh extent'!$A$5:$I$257,match($A242,'Salt marsh extent'!$A$5:$A1000,0),match('Salt marsh extent'!$B$4,'Salt marsh extent'!$A$5:$I$5,0))*'Salt marsh extent'!$E$4 )))</f>
        <v/>
      </c>
      <c r="E242" s="101" t="n"/>
      <c r="F242" s="197" t="n"/>
      <c r="G242" s="197" t="n"/>
      <c r="H242" s="197" t="n"/>
      <c r="I242" s="197" t="n"/>
      <c r="J242" s="197" t="n"/>
      <c r="K242" s="197" t="n"/>
      <c r="L242" s="197" t="n"/>
      <c r="M242" s="197" t="n"/>
      <c r="N242" s="197" t="n"/>
      <c r="O242" s="197" t="n"/>
      <c r="P242" s="197" t="n"/>
      <c r="Q242" s="197" t="n"/>
      <c r="R242" s="197" t="n"/>
      <c r="S242" s="197" t="n"/>
      <c r="T242" s="197" t="n"/>
      <c r="U242" s="197" t="n"/>
      <c r="V242" s="197" t="n"/>
      <c r="W242" s="197" t="n"/>
      <c r="X242" s="197" t="n"/>
    </row>
    <row r="243" ht="12.75" customHeight="1" s="198">
      <c r="A243" s="101" t="inlineStr">
        <is>
          <t>China</t>
        </is>
      </c>
      <c r="B243" s="62">
        <f t="array" ref="B243">INDEX(Countries!$D$2:$D$255, MATCH(A243, Countries!$B$2:$B$255, 0))
</f>
        <v/>
      </c>
      <c r="C243" s="89" t="inlineStr">
        <is>
          <t>Seagrass</t>
        </is>
      </c>
      <c r="D243" s="54">
        <f t="array" ref="D243">if($C243="Mangrove", INDEX('Mangrove restorable land'!$A$5:$M1000,MATCH($A243,'Mangrove restorable land'!$A$5:$A1000,0),MATCH('Mangrove restorable land'!B$4,'Mangrove restorable land'!$A$5:$M$5,0)),if($C243="Seagrass", index('Seagrass extent'!$A$5:$I$257,match($A243,'Seagrass extent'!$A$5:$A1000,0),match('Seagrass extent'!$B$4,'Seagrass extent'!$A$5:$I$5,0))*'Seagrass extent'!$E$4, if($C243="Salt marsh", index('Salt marsh extent'!$A$5:$I$257,match($A243,'Salt marsh extent'!$A$5:$A1000,0),match('Salt marsh extent'!$B$4,'Salt marsh extent'!$A$5:$I$5,0))*'Salt marsh extent'!$E$4 )))</f>
        <v/>
      </c>
      <c r="E243" s="101" t="n"/>
      <c r="F243" s="197" t="n"/>
      <c r="G243" s="197" t="n"/>
      <c r="H243" s="197" t="n"/>
      <c r="I243" s="197" t="n"/>
      <c r="J243" s="197" t="n"/>
      <c r="K243" s="197" t="n"/>
      <c r="L243" s="197" t="n"/>
      <c r="M243" s="197" t="n"/>
      <c r="N243" s="197" t="n"/>
      <c r="O243" s="197" t="n"/>
      <c r="P243" s="197" t="n"/>
      <c r="Q243" s="197" t="n"/>
      <c r="R243" s="197" t="n"/>
      <c r="S243" s="197" t="n"/>
      <c r="T243" s="197" t="n"/>
      <c r="U243" s="197" t="n"/>
      <c r="V243" s="197" t="n"/>
      <c r="W243" s="197" t="n"/>
      <c r="X243" s="197" t="n"/>
    </row>
    <row r="244" ht="12.75" customHeight="1" s="198">
      <c r="A244" s="101" t="inlineStr">
        <is>
          <t>American Samoa</t>
        </is>
      </c>
      <c r="B244" s="62">
        <f t="array" ref="B244">INDEX(Countries!$D$2:$D$255, MATCH(A244, Countries!$B$2:$B$255, 0))
</f>
        <v/>
      </c>
      <c r="C244" s="89" t="inlineStr">
        <is>
          <t>Seagrass</t>
        </is>
      </c>
      <c r="D244" s="54">
        <f t="array" ref="D244">if($C244="Mangrove", INDEX('Mangrove restorable land'!$A$5:$M1000,MATCH($A244,'Mangrove restorable land'!$A$5:$A1000,0),MATCH('Mangrove restorable land'!B$4,'Mangrove restorable land'!$A$5:$M$5,0)),if($C244="Seagrass", index('Seagrass extent'!$A$5:$I$257,match($A244,'Seagrass extent'!$A$5:$A1000,0),match('Seagrass extent'!$B$4,'Seagrass extent'!$A$5:$I$5,0))*'Seagrass extent'!$E$4, if($C244="Salt marsh", index('Salt marsh extent'!$A$5:$I$257,match($A244,'Salt marsh extent'!$A$5:$A1000,0),match('Salt marsh extent'!$B$4,'Salt marsh extent'!$A$5:$I$5,0))*'Salt marsh extent'!$E$4 )))</f>
        <v/>
      </c>
      <c r="E244" s="101" t="n"/>
      <c r="F244" s="197" t="n"/>
      <c r="G244" s="197" t="n"/>
      <c r="H244" s="197" t="n"/>
      <c r="I244" s="197" t="n"/>
      <c r="J244" s="197" t="n"/>
      <c r="K244" s="197" t="n"/>
      <c r="L244" s="197" t="n"/>
      <c r="M244" s="197" t="n"/>
      <c r="N244" s="197" t="n"/>
      <c r="O244" s="197" t="n"/>
      <c r="P244" s="197" t="n"/>
      <c r="Q244" s="197" t="n"/>
      <c r="R244" s="197" t="n"/>
      <c r="S244" s="197" t="n"/>
      <c r="T244" s="197" t="n"/>
      <c r="U244" s="197" t="n"/>
      <c r="V244" s="197" t="n"/>
      <c r="W244" s="197" t="n"/>
      <c r="X244" s="197" t="n"/>
    </row>
    <row r="245" ht="12.75" customHeight="1" s="198">
      <c r="A245" s="101" t="inlineStr">
        <is>
          <t>Angola</t>
        </is>
      </c>
      <c r="B245" s="62">
        <f t="array" ref="B245">INDEX(Countries!$D$2:$D$255, MATCH(A245, Countries!$B$2:$B$255, 0))
</f>
        <v/>
      </c>
      <c r="C245" s="89" t="inlineStr">
        <is>
          <t>Seagrass</t>
        </is>
      </c>
      <c r="D245" s="54">
        <f t="array" ref="D245">if($C245="Mangrove", INDEX('Mangrove restorable land'!$A$5:$M1000,MATCH($A245,'Mangrove restorable land'!$A$5:$A1000,0),MATCH('Mangrove restorable land'!B$4,'Mangrove restorable land'!$A$5:$M$5,0)),if($C245="Seagrass", index('Seagrass extent'!$A$5:$I$257,match($A245,'Seagrass extent'!$A$5:$A1000,0),match('Seagrass extent'!$B$4,'Seagrass extent'!$A$5:$I$5,0))*'Seagrass extent'!$E$4, if($C245="Salt marsh", index('Salt marsh extent'!$A$5:$I$257,match($A245,'Salt marsh extent'!$A$5:$A1000,0),match('Salt marsh extent'!$B$4,'Salt marsh extent'!$A$5:$I$5,0))*'Salt marsh extent'!$E$4 )))</f>
        <v/>
      </c>
      <c r="E245" s="101" t="n"/>
      <c r="F245" s="197" t="n"/>
      <c r="G245" s="197" t="n"/>
      <c r="H245" s="197" t="n"/>
      <c r="I245" s="197" t="n"/>
      <c r="J245" s="197" t="n"/>
      <c r="K245" s="197" t="n"/>
      <c r="L245" s="197" t="n"/>
      <c r="M245" s="197" t="n"/>
      <c r="N245" s="197" t="n"/>
      <c r="O245" s="197" t="n"/>
      <c r="P245" s="197" t="n"/>
      <c r="Q245" s="197" t="n"/>
      <c r="R245" s="197" t="n"/>
      <c r="S245" s="197" t="n"/>
      <c r="T245" s="197" t="n"/>
      <c r="U245" s="197" t="n"/>
      <c r="V245" s="197" t="n"/>
      <c r="W245" s="197" t="n"/>
      <c r="X245" s="197" t="n"/>
    </row>
    <row r="246" ht="12.75" customHeight="1" s="198">
      <c r="A246" s="101" t="inlineStr">
        <is>
          <t>Anguilla</t>
        </is>
      </c>
      <c r="B246" s="62">
        <f t="array" ref="B246">INDEX(Countries!$D$2:$D$255, MATCH(A246, Countries!$B$2:$B$255, 0))
</f>
        <v/>
      </c>
      <c r="C246" s="89" t="inlineStr">
        <is>
          <t>Seagrass</t>
        </is>
      </c>
      <c r="D246" s="54">
        <f t="array" ref="D246">if($C246="Mangrove", INDEX('Mangrove restorable land'!$A$5:$M1000,MATCH($A246,'Mangrove restorable land'!$A$5:$A1000,0),MATCH('Mangrove restorable land'!B$4,'Mangrove restorable land'!$A$5:$M$5,0)),if($C246="Seagrass", index('Seagrass extent'!$A$5:$I$257,match($A246,'Seagrass extent'!$A$5:$A1000,0),match('Seagrass extent'!$B$4,'Seagrass extent'!$A$5:$I$5,0))*'Seagrass extent'!$E$4, if($C246="Salt marsh", index('Salt marsh extent'!$A$5:$I$257,match($A246,'Salt marsh extent'!$A$5:$A1000,0),match('Salt marsh extent'!$B$4,'Salt marsh extent'!$A$5:$I$5,0))*'Salt marsh extent'!$E$4 )))</f>
        <v/>
      </c>
      <c r="E246" s="101" t="n"/>
      <c r="F246" s="197" t="n"/>
      <c r="G246" s="197" t="n"/>
      <c r="H246" s="197" t="n"/>
      <c r="I246" s="197" t="n"/>
      <c r="J246" s="197" t="n"/>
      <c r="K246" s="197" t="n"/>
      <c r="L246" s="197" t="n"/>
      <c r="M246" s="197" t="n"/>
      <c r="N246" s="197" t="n"/>
      <c r="O246" s="197" t="n"/>
      <c r="P246" s="197" t="n"/>
      <c r="Q246" s="197" t="n"/>
      <c r="R246" s="197" t="n"/>
      <c r="S246" s="197" t="n"/>
      <c r="T246" s="197" t="n"/>
      <c r="U246" s="197" t="n"/>
      <c r="V246" s="197" t="n"/>
      <c r="W246" s="197" t="n"/>
      <c r="X246" s="197" t="n"/>
    </row>
    <row r="247" ht="12.75" customHeight="1" s="198">
      <c r="A247" s="101" t="inlineStr">
        <is>
          <t>Antigua and Barbuda</t>
        </is>
      </c>
      <c r="B247" s="62">
        <f t="array" ref="B247">INDEX(Countries!$D$2:$D$255, MATCH(A247, Countries!$B$2:$B$255, 0))
</f>
        <v/>
      </c>
      <c r="C247" s="89" t="inlineStr">
        <is>
          <t>Seagrass</t>
        </is>
      </c>
      <c r="D247" s="54">
        <f t="array" ref="D247">if($C247="Mangrove", INDEX('Mangrove restorable land'!$A$5:$M1000,MATCH($A247,'Mangrove restorable land'!$A$5:$A1000,0),MATCH('Mangrove restorable land'!B$4,'Mangrove restorable land'!$A$5:$M$5,0)),if($C247="Seagrass", index('Seagrass extent'!$A$5:$I$257,match($A247,'Seagrass extent'!$A$5:$A1000,0),match('Seagrass extent'!$B$4,'Seagrass extent'!$A$5:$I$5,0))*'Seagrass extent'!$E$4, if($C247="Salt marsh", index('Salt marsh extent'!$A$5:$I$257,match($A247,'Salt marsh extent'!$A$5:$A1000,0),match('Salt marsh extent'!$B$4,'Salt marsh extent'!$A$5:$I$5,0))*'Salt marsh extent'!$E$4 )))</f>
        <v/>
      </c>
      <c r="E247" s="101" t="n"/>
      <c r="F247" s="197" t="n"/>
      <c r="G247" s="197" t="n"/>
      <c r="H247" s="197" t="n"/>
      <c r="I247" s="197" t="n"/>
      <c r="J247" s="197" t="n"/>
      <c r="K247" s="197" t="n"/>
      <c r="L247" s="197" t="n"/>
      <c r="M247" s="197" t="n"/>
      <c r="N247" s="197" t="n"/>
      <c r="O247" s="197" t="n"/>
      <c r="P247" s="197" t="n"/>
      <c r="Q247" s="197" t="n"/>
      <c r="R247" s="197" t="n"/>
      <c r="S247" s="197" t="n"/>
      <c r="T247" s="197" t="n"/>
      <c r="U247" s="197" t="n"/>
      <c r="V247" s="197" t="n"/>
      <c r="W247" s="197" t="n"/>
      <c r="X247" s="197" t="n"/>
    </row>
    <row r="248" ht="12.75" customHeight="1" s="198">
      <c r="A248" s="101" t="inlineStr">
        <is>
          <t>Bahrain</t>
        </is>
      </c>
      <c r="B248" s="62">
        <f t="array" ref="B248">INDEX(Countries!$D$2:$D$255, MATCH(A248, Countries!$B$2:$B$255, 0))
</f>
        <v/>
      </c>
      <c r="C248" s="89" t="inlineStr">
        <is>
          <t>Seagrass</t>
        </is>
      </c>
      <c r="D248" s="54">
        <f t="array" ref="D248">if($C248="Mangrove", INDEX('Mangrove restorable land'!$A$5:$M1000,MATCH($A248,'Mangrove restorable land'!$A$5:$A1000,0),MATCH('Mangrove restorable land'!B$4,'Mangrove restorable land'!$A$5:$M$5,0)),if($C248="Seagrass", index('Seagrass extent'!$A$5:$I$257,match($A248,'Seagrass extent'!$A$5:$A1000,0),match('Seagrass extent'!$B$4,'Seagrass extent'!$A$5:$I$5,0))*'Seagrass extent'!$E$4, if($C248="Salt marsh", index('Salt marsh extent'!$A$5:$I$257,match($A248,'Salt marsh extent'!$A$5:$A1000,0),match('Salt marsh extent'!$B$4,'Salt marsh extent'!$A$5:$I$5,0))*'Salt marsh extent'!$E$4 )))</f>
        <v/>
      </c>
      <c r="E248" s="101" t="n"/>
      <c r="F248" s="197" t="n"/>
      <c r="G248" s="197" t="n"/>
      <c r="H248" s="197" t="n"/>
      <c r="I248" s="197" t="n"/>
      <c r="J248" s="197" t="n"/>
      <c r="K248" s="197" t="n"/>
      <c r="L248" s="197" t="n"/>
      <c r="M248" s="197" t="n"/>
      <c r="N248" s="197" t="n"/>
      <c r="O248" s="197" t="n"/>
      <c r="P248" s="197" t="n"/>
      <c r="Q248" s="197" t="n"/>
      <c r="R248" s="197" t="n"/>
      <c r="S248" s="197" t="n"/>
      <c r="T248" s="197" t="n"/>
      <c r="U248" s="197" t="n"/>
      <c r="V248" s="197" t="n"/>
      <c r="W248" s="197" t="n"/>
      <c r="X248" s="197" t="n"/>
    </row>
    <row r="249" ht="12.75" customHeight="1" s="198">
      <c r="A249" s="101" t="inlineStr">
        <is>
          <t>Bangladesh</t>
        </is>
      </c>
      <c r="B249" s="62">
        <f t="array" ref="B249">INDEX(Countries!$D$2:$D$255, MATCH(A249, Countries!$B$2:$B$255, 0))
</f>
        <v/>
      </c>
      <c r="C249" s="89" t="inlineStr">
        <is>
          <t>Seagrass</t>
        </is>
      </c>
      <c r="D249" s="54">
        <f t="array" ref="D249">if($C249="Mangrove", INDEX('Mangrove restorable land'!$A$5:$M1000,MATCH($A249,'Mangrove restorable land'!$A$5:$A1000,0),MATCH('Mangrove restorable land'!B$4,'Mangrove restorable land'!$A$5:$M$5,0)),if($C249="Seagrass", index('Seagrass extent'!$A$5:$I$257,match($A249,'Seagrass extent'!$A$5:$A1000,0),match('Seagrass extent'!$B$4,'Seagrass extent'!$A$5:$I$5,0))*'Seagrass extent'!$E$4, if($C249="Salt marsh", index('Salt marsh extent'!$A$5:$I$257,match($A249,'Salt marsh extent'!$A$5:$A1000,0),match('Salt marsh extent'!$B$4,'Salt marsh extent'!$A$5:$I$5,0))*'Salt marsh extent'!$E$4 )))</f>
        <v/>
      </c>
      <c r="E249" s="101" t="n"/>
      <c r="F249" s="197" t="n"/>
      <c r="G249" s="197" t="n"/>
      <c r="H249" s="197" t="n"/>
      <c r="I249" s="197" t="n"/>
      <c r="J249" s="197" t="n"/>
      <c r="K249" s="197" t="n"/>
      <c r="L249" s="197" t="n"/>
      <c r="M249" s="197" t="n"/>
      <c r="N249" s="197" t="n"/>
      <c r="O249" s="197" t="n"/>
      <c r="P249" s="197" t="n"/>
      <c r="Q249" s="197" t="n"/>
      <c r="R249" s="197" t="n"/>
      <c r="S249" s="197" t="n"/>
      <c r="T249" s="197" t="n"/>
      <c r="U249" s="197" t="n"/>
      <c r="V249" s="197" t="n"/>
      <c r="W249" s="197" t="n"/>
      <c r="X249" s="197" t="n"/>
    </row>
    <row r="250" ht="12.75" customHeight="1" s="198">
      <c r="A250" s="101" t="inlineStr">
        <is>
          <t>Barbados</t>
        </is>
      </c>
      <c r="B250" s="62">
        <f t="array" ref="B250">INDEX(Countries!$D$2:$D$255, MATCH(A250, Countries!$B$2:$B$255, 0))
</f>
        <v/>
      </c>
      <c r="C250" s="89" t="inlineStr">
        <is>
          <t>Seagrass</t>
        </is>
      </c>
      <c r="D250" s="54">
        <f t="array" ref="D250">if($C250="Mangrove", INDEX('Mangrove restorable land'!$A$5:$M1000,MATCH($A250,'Mangrove restorable land'!$A$5:$A1000,0),MATCH('Mangrove restorable land'!B$4,'Mangrove restorable land'!$A$5:$M$5,0)),if($C250="Seagrass", index('Seagrass extent'!$A$5:$I$257,match($A250,'Seagrass extent'!$A$5:$A1000,0),match('Seagrass extent'!$B$4,'Seagrass extent'!$A$5:$I$5,0))*'Seagrass extent'!$E$4, if($C250="Salt marsh", index('Salt marsh extent'!$A$5:$I$257,match($A250,'Salt marsh extent'!$A$5:$A1000,0),match('Salt marsh extent'!$B$4,'Salt marsh extent'!$A$5:$I$5,0))*'Salt marsh extent'!$E$4 )))</f>
        <v/>
      </c>
      <c r="E250" s="101" t="n"/>
      <c r="F250" s="197" t="n"/>
      <c r="G250" s="197" t="n"/>
      <c r="H250" s="197" t="n"/>
      <c r="I250" s="197" t="n"/>
      <c r="J250" s="197" t="n"/>
      <c r="K250" s="197" t="n"/>
      <c r="L250" s="197" t="n"/>
      <c r="M250" s="197" t="n"/>
      <c r="N250" s="197" t="n"/>
      <c r="O250" s="197" t="n"/>
      <c r="P250" s="197" t="n"/>
      <c r="Q250" s="197" t="n"/>
      <c r="R250" s="197" t="n"/>
      <c r="S250" s="197" t="n"/>
      <c r="T250" s="197" t="n"/>
      <c r="U250" s="197" t="n"/>
      <c r="V250" s="197" t="n"/>
      <c r="W250" s="197" t="n"/>
      <c r="X250" s="197" t="n"/>
    </row>
    <row r="251" ht="12.75" customHeight="1" s="198">
      <c r="A251" s="101" t="inlineStr">
        <is>
          <t>Belize</t>
        </is>
      </c>
      <c r="B251" s="62">
        <f t="array" ref="B251">INDEX(Countries!$D$2:$D$255, MATCH(A251, Countries!$B$2:$B$255, 0))
</f>
        <v/>
      </c>
      <c r="C251" s="89" t="inlineStr">
        <is>
          <t>Seagrass</t>
        </is>
      </c>
      <c r="D251" s="54">
        <f t="array" ref="D251">if($C251="Mangrove", INDEX('Mangrove restorable land'!$A$5:$M1000,MATCH($A251,'Mangrove restorable land'!$A$5:$A1000,0),MATCH('Mangrove restorable land'!B$4,'Mangrove restorable land'!$A$5:$M$5,0)),if($C251="Seagrass", index('Seagrass extent'!$A$5:$I$257,match($A251,'Seagrass extent'!$A$5:$A1000,0),match('Seagrass extent'!$B$4,'Seagrass extent'!$A$5:$I$5,0))*'Seagrass extent'!$E$4, if($C251="Salt marsh", index('Salt marsh extent'!$A$5:$I$257,match($A251,'Salt marsh extent'!$A$5:$A1000,0),match('Salt marsh extent'!$B$4,'Salt marsh extent'!$A$5:$I$5,0))*'Salt marsh extent'!$E$4 )))</f>
        <v/>
      </c>
      <c r="E251" s="101" t="n"/>
      <c r="F251" s="197" t="n"/>
      <c r="G251" s="197" t="n"/>
      <c r="H251" s="197" t="n"/>
      <c r="I251" s="197" t="n"/>
      <c r="J251" s="197" t="n"/>
      <c r="K251" s="197" t="n"/>
      <c r="L251" s="197" t="n"/>
      <c r="M251" s="197" t="n"/>
      <c r="N251" s="197" t="n"/>
      <c r="O251" s="197" t="n"/>
      <c r="P251" s="197" t="n"/>
      <c r="Q251" s="197" t="n"/>
      <c r="R251" s="197" t="n"/>
      <c r="S251" s="197" t="n"/>
      <c r="T251" s="197" t="n"/>
      <c r="U251" s="197" t="n"/>
      <c r="V251" s="197" t="n"/>
      <c r="W251" s="197" t="n"/>
      <c r="X251" s="197" t="n"/>
    </row>
    <row r="252" ht="12.75" customHeight="1" s="198">
      <c r="A252" s="101" t="inlineStr">
        <is>
          <t>Benin</t>
        </is>
      </c>
      <c r="B252" s="62">
        <f t="array" ref="B252">INDEX(Countries!$D$2:$D$255, MATCH(A252, Countries!$B$2:$B$255, 0))
</f>
        <v/>
      </c>
      <c r="C252" s="89" t="inlineStr">
        <is>
          <t>Seagrass</t>
        </is>
      </c>
      <c r="D252" s="54">
        <f t="array" ref="D252">if($C252="Mangrove", INDEX('Mangrove restorable land'!$A$5:$M1000,MATCH($A252,'Mangrove restorable land'!$A$5:$A1000,0),MATCH('Mangrove restorable land'!B$4,'Mangrove restorable land'!$A$5:$M$5,0)),if($C252="Seagrass", index('Seagrass extent'!$A$5:$I$257,match($A252,'Seagrass extent'!$A$5:$A1000,0),match('Seagrass extent'!$B$4,'Seagrass extent'!$A$5:$I$5,0))*'Seagrass extent'!$E$4, if($C252="Salt marsh", index('Salt marsh extent'!$A$5:$I$257,match($A252,'Salt marsh extent'!$A$5:$A1000,0),match('Salt marsh extent'!$B$4,'Salt marsh extent'!$A$5:$I$5,0))*'Salt marsh extent'!$E$4 )))</f>
        <v/>
      </c>
      <c r="E252" s="101" t="n"/>
      <c r="F252" s="197" t="n"/>
      <c r="G252" s="197" t="n"/>
      <c r="H252" s="197" t="n"/>
      <c r="I252" s="197" t="n"/>
      <c r="J252" s="197" t="n"/>
      <c r="K252" s="197" t="n"/>
      <c r="L252" s="197" t="n"/>
      <c r="M252" s="197" t="n"/>
      <c r="N252" s="197" t="n"/>
      <c r="O252" s="197" t="n"/>
      <c r="P252" s="197" t="n"/>
      <c r="Q252" s="197" t="n"/>
      <c r="R252" s="197" t="n"/>
      <c r="S252" s="197" t="n"/>
      <c r="T252" s="197" t="n"/>
      <c r="U252" s="197" t="n"/>
      <c r="V252" s="197" t="n"/>
      <c r="W252" s="197" t="n"/>
      <c r="X252" s="197" t="n"/>
    </row>
    <row r="253" ht="12.75" customHeight="1" s="198">
      <c r="A253" s="101" t="inlineStr">
        <is>
          <t>Bermuda</t>
        </is>
      </c>
      <c r="B253" s="62">
        <f t="array" ref="B253">INDEX(Countries!$D$2:$D$255, MATCH(A253, Countries!$B$2:$B$255, 0))
</f>
        <v/>
      </c>
      <c r="C253" s="89" t="inlineStr">
        <is>
          <t>Seagrass</t>
        </is>
      </c>
      <c r="D253" s="54">
        <f t="array" ref="D253">if($C253="Mangrove", INDEX('Mangrove restorable land'!$A$5:$M1000,MATCH($A253,'Mangrove restorable land'!$A$5:$A1000,0),MATCH('Mangrove restorable land'!B$4,'Mangrove restorable land'!$A$5:$M$5,0)),if($C253="Seagrass", index('Seagrass extent'!$A$5:$I$257,match($A253,'Seagrass extent'!$A$5:$A1000,0),match('Seagrass extent'!$B$4,'Seagrass extent'!$A$5:$I$5,0))*'Seagrass extent'!$E$4, if($C253="Salt marsh", index('Salt marsh extent'!$A$5:$I$257,match($A253,'Salt marsh extent'!$A$5:$A1000,0),match('Salt marsh extent'!$B$4,'Salt marsh extent'!$A$5:$I$5,0))*'Salt marsh extent'!$E$4 )))</f>
        <v/>
      </c>
      <c r="E253" s="101" t="n"/>
      <c r="F253" s="197" t="n"/>
      <c r="G253" s="197" t="n"/>
      <c r="H253" s="197" t="n"/>
      <c r="I253" s="197" t="n"/>
      <c r="J253" s="197" t="n"/>
      <c r="K253" s="197" t="n"/>
      <c r="L253" s="197" t="n"/>
      <c r="M253" s="197" t="n"/>
      <c r="N253" s="197" t="n"/>
      <c r="O253" s="197" t="n"/>
      <c r="P253" s="197" t="n"/>
      <c r="Q253" s="197" t="n"/>
      <c r="R253" s="197" t="n"/>
      <c r="S253" s="197" t="n"/>
      <c r="T253" s="197" t="n"/>
      <c r="U253" s="197" t="n"/>
      <c r="V253" s="197" t="n"/>
      <c r="W253" s="197" t="n"/>
      <c r="X253" s="197" t="n"/>
    </row>
    <row r="254" ht="12.75" customHeight="1" s="198">
      <c r="A254" s="101" t="inlineStr">
        <is>
          <t>Bonaire, Sint Eustatius and Saba</t>
        </is>
      </c>
      <c r="B254" s="62">
        <f t="array" ref="B254">INDEX(Countries!$D$2:$D$255, MATCH(A254, Countries!$B$2:$B$255, 0))
</f>
        <v/>
      </c>
      <c r="C254" s="89" t="inlineStr">
        <is>
          <t>Seagrass</t>
        </is>
      </c>
      <c r="D254" s="54">
        <f t="array" ref="D254">if($C254="Mangrove", INDEX('Mangrove restorable land'!$A$5:$M1000,MATCH($A254,'Mangrove restorable land'!$A$5:$A1000,0),MATCH('Mangrove restorable land'!B$4,'Mangrove restorable land'!$A$5:$M$5,0)),if($C254="Seagrass", index('Seagrass extent'!$A$5:$I$257,match($A254,'Seagrass extent'!$A$5:$A1000,0),match('Seagrass extent'!$B$4,'Seagrass extent'!$A$5:$I$5,0))*'Seagrass extent'!$E$4, if($C254="Salt marsh", index('Salt marsh extent'!$A$5:$I$257,match($A254,'Salt marsh extent'!$A$5:$A1000,0),match('Salt marsh extent'!$B$4,'Salt marsh extent'!$A$5:$I$5,0))*'Salt marsh extent'!$E$4 )))</f>
        <v/>
      </c>
      <c r="E254" s="101" t="n"/>
      <c r="F254" s="197" t="n"/>
      <c r="G254" s="197" t="n"/>
      <c r="H254" s="197" t="n"/>
      <c r="I254" s="197" t="n"/>
      <c r="J254" s="197" t="n"/>
      <c r="K254" s="197" t="n"/>
      <c r="L254" s="197" t="n"/>
      <c r="M254" s="197" t="n"/>
      <c r="N254" s="197" t="n"/>
      <c r="O254" s="197" t="n"/>
      <c r="P254" s="197" t="n"/>
      <c r="Q254" s="197" t="n"/>
      <c r="R254" s="197" t="n"/>
      <c r="S254" s="197" t="n"/>
      <c r="T254" s="197" t="n"/>
      <c r="U254" s="197" t="n"/>
      <c r="V254" s="197" t="n"/>
      <c r="W254" s="197" t="n"/>
      <c r="X254" s="197" t="n"/>
    </row>
    <row r="255" ht="12.75" customHeight="1" s="198">
      <c r="A255" s="101" t="inlineStr">
        <is>
          <t>Brazil</t>
        </is>
      </c>
      <c r="B255" s="62">
        <f t="array" ref="B255">INDEX(Countries!$D$2:$D$255, MATCH(A255, Countries!$B$2:$B$255, 0))
</f>
        <v/>
      </c>
      <c r="C255" s="89" t="inlineStr">
        <is>
          <t>Seagrass</t>
        </is>
      </c>
      <c r="D255" s="54">
        <f t="array" ref="D255">if($C255="Mangrove", INDEX('Mangrove restorable land'!$A$5:$M1000,MATCH($A255,'Mangrove restorable land'!$A$5:$A1000,0),MATCH('Mangrove restorable land'!B$4,'Mangrove restorable land'!$A$5:$M$5,0)),if($C255="Seagrass", index('Seagrass extent'!$A$5:$I$257,match($A255,'Seagrass extent'!$A$5:$A1000,0),match('Seagrass extent'!$B$4,'Seagrass extent'!$A$5:$I$5,0))*'Seagrass extent'!$E$4, if($C255="Salt marsh", index('Salt marsh extent'!$A$5:$I$257,match($A255,'Salt marsh extent'!$A$5:$A1000,0),match('Salt marsh extent'!$B$4,'Salt marsh extent'!$A$5:$I$5,0))*'Salt marsh extent'!$E$4 )))</f>
        <v/>
      </c>
      <c r="E255" s="101" t="n"/>
      <c r="F255" s="197" t="n"/>
      <c r="G255" s="197" t="n"/>
      <c r="H255" s="197" t="n"/>
      <c r="I255" s="197" t="n"/>
      <c r="J255" s="197" t="n"/>
      <c r="K255" s="197" t="n"/>
      <c r="L255" s="197" t="n"/>
      <c r="M255" s="197" t="n"/>
      <c r="N255" s="197" t="n"/>
      <c r="O255" s="197" t="n"/>
      <c r="P255" s="197" t="n"/>
      <c r="Q255" s="197" t="n"/>
      <c r="R255" s="197" t="n"/>
      <c r="S255" s="197" t="n"/>
      <c r="T255" s="197" t="n"/>
      <c r="U255" s="197" t="n"/>
      <c r="V255" s="197" t="n"/>
      <c r="W255" s="197" t="n"/>
      <c r="X255" s="197" t="n"/>
    </row>
    <row r="256" ht="12.75" customHeight="1" s="198">
      <c r="A256" s="101" t="inlineStr">
        <is>
          <t>British virgin islands</t>
        </is>
      </c>
      <c r="B256" s="62">
        <f t="array" ref="B256">INDEX(Countries!$D$2:$D$255, MATCH(A256, Countries!$B$2:$B$255, 0))
</f>
        <v/>
      </c>
      <c r="C256" s="89" t="inlineStr">
        <is>
          <t>Seagrass</t>
        </is>
      </c>
      <c r="D256" s="54">
        <f t="array" ref="D256">if($C256="Mangrove", INDEX('Mangrove restorable land'!$A$5:$M1000,MATCH($A256,'Mangrove restorable land'!$A$5:$A1000,0),MATCH('Mangrove restorable land'!B$4,'Mangrove restorable land'!$A$5:$M$5,0)),if($C256="Seagrass", index('Seagrass extent'!$A$5:$I$257,match($A256,'Seagrass extent'!$A$5:$A1000,0),match('Seagrass extent'!$B$4,'Seagrass extent'!$A$5:$I$5,0))*'Seagrass extent'!$E$4, if($C256="Salt marsh", index('Salt marsh extent'!$A$5:$I$257,match($A256,'Salt marsh extent'!$A$5:$A1000,0),match('Salt marsh extent'!$B$4,'Salt marsh extent'!$A$5:$I$5,0))*'Salt marsh extent'!$E$4 )))</f>
        <v/>
      </c>
      <c r="E256" s="101" t="n"/>
      <c r="F256" s="197" t="n"/>
      <c r="G256" s="197" t="n"/>
      <c r="H256" s="197" t="n"/>
      <c r="I256" s="197" t="n"/>
      <c r="J256" s="197" t="n"/>
      <c r="K256" s="197" t="n"/>
      <c r="L256" s="197" t="n"/>
      <c r="M256" s="197" t="n"/>
      <c r="N256" s="197" t="n"/>
      <c r="O256" s="197" t="n"/>
      <c r="P256" s="197" t="n"/>
      <c r="Q256" s="197" t="n"/>
      <c r="R256" s="197" t="n"/>
      <c r="S256" s="197" t="n"/>
      <c r="T256" s="197" t="n"/>
      <c r="U256" s="197" t="n"/>
      <c r="V256" s="197" t="n"/>
      <c r="W256" s="197" t="n"/>
      <c r="X256" s="197" t="n"/>
    </row>
    <row r="257" ht="12.75" customHeight="1" s="198">
      <c r="A257" s="101" t="inlineStr">
        <is>
          <t>Brunei Darussalam</t>
        </is>
      </c>
      <c r="B257" s="62">
        <f t="array" ref="B257">INDEX(Countries!$D$2:$D$255, MATCH(A257, Countries!$B$2:$B$255, 0))
</f>
        <v/>
      </c>
      <c r="C257" s="89" t="inlineStr">
        <is>
          <t>Seagrass</t>
        </is>
      </c>
      <c r="D257" s="54">
        <f t="array" ref="D257">if($C257="Mangrove", INDEX('Mangrove restorable land'!$A$5:$M1000,MATCH($A257,'Mangrove restorable land'!$A$5:$A1000,0),MATCH('Mangrove restorable land'!B$4,'Mangrove restorable land'!$A$5:$M$5,0)),if($C257="Seagrass", index('Seagrass extent'!$A$5:$I$257,match($A257,'Seagrass extent'!$A$5:$A1000,0),match('Seagrass extent'!$B$4,'Seagrass extent'!$A$5:$I$5,0))*'Seagrass extent'!$E$4, if($C257="Salt marsh", index('Salt marsh extent'!$A$5:$I$257,match($A257,'Salt marsh extent'!$A$5:$A1000,0),match('Salt marsh extent'!$B$4,'Salt marsh extent'!$A$5:$I$5,0))*'Salt marsh extent'!$E$4 )))</f>
        <v/>
      </c>
      <c r="E257" s="101" t="n"/>
      <c r="F257" s="197" t="n"/>
      <c r="G257" s="197" t="n"/>
      <c r="H257" s="197" t="n"/>
      <c r="I257" s="197" t="n"/>
      <c r="J257" s="197" t="n"/>
      <c r="K257" s="197" t="n"/>
      <c r="L257" s="197" t="n"/>
      <c r="M257" s="197" t="n"/>
      <c r="N257" s="197" t="n"/>
      <c r="O257" s="197" t="n"/>
      <c r="P257" s="197" t="n"/>
      <c r="Q257" s="197" t="n"/>
      <c r="R257" s="197" t="n"/>
      <c r="S257" s="197" t="n"/>
      <c r="T257" s="197" t="n"/>
      <c r="U257" s="197" t="n"/>
      <c r="V257" s="197" t="n"/>
      <c r="W257" s="197" t="n"/>
      <c r="X257" s="197" t="n"/>
    </row>
    <row r="258" ht="12.75" customHeight="1" s="198">
      <c r="A258" s="101" t="inlineStr">
        <is>
          <t>Cambodia</t>
        </is>
      </c>
      <c r="B258" s="62">
        <f t="array" ref="B258">INDEX(Countries!$D$2:$D$255, MATCH(A258, Countries!$B$2:$B$255, 0))
</f>
        <v/>
      </c>
      <c r="C258" s="89" t="inlineStr">
        <is>
          <t>Seagrass</t>
        </is>
      </c>
      <c r="D258" s="54">
        <f t="array" ref="D258">if($C258="Mangrove", INDEX('Mangrove restorable land'!$A$5:$M1000,MATCH($A258,'Mangrove restorable land'!$A$5:$A1000,0),MATCH('Mangrove restorable land'!B$4,'Mangrove restorable land'!$A$5:$M$5,0)),if($C258="Seagrass", index('Seagrass extent'!$A$5:$I$257,match($A258,'Seagrass extent'!$A$5:$A1000,0),match('Seagrass extent'!$B$4,'Seagrass extent'!$A$5:$I$5,0))*'Seagrass extent'!$E$4, if($C258="Salt marsh", index('Salt marsh extent'!$A$5:$I$257,match($A258,'Salt marsh extent'!$A$5:$A1000,0),match('Salt marsh extent'!$B$4,'Salt marsh extent'!$A$5:$I$5,0))*'Salt marsh extent'!$E$4 )))</f>
        <v/>
      </c>
      <c r="E258" s="101" t="n"/>
      <c r="F258" s="197" t="n"/>
      <c r="G258" s="197" t="n"/>
      <c r="H258" s="197" t="n"/>
      <c r="I258" s="197" t="n"/>
      <c r="J258" s="197" t="n"/>
      <c r="K258" s="197" t="n"/>
      <c r="L258" s="197" t="n"/>
      <c r="M258" s="197" t="n"/>
      <c r="N258" s="197" t="n"/>
      <c r="O258" s="197" t="n"/>
      <c r="P258" s="197" t="n"/>
      <c r="Q258" s="197" t="n"/>
      <c r="R258" s="197" t="n"/>
      <c r="S258" s="197" t="n"/>
      <c r="T258" s="197" t="n"/>
      <c r="U258" s="197" t="n"/>
      <c r="V258" s="197" t="n"/>
      <c r="W258" s="197" t="n"/>
      <c r="X258" s="197" t="n"/>
    </row>
    <row r="259" ht="12.75" customHeight="1" s="198">
      <c r="A259" s="101" t="inlineStr">
        <is>
          <t>Cameroon</t>
        </is>
      </c>
      <c r="B259" s="62">
        <f t="array" ref="B259">INDEX(Countries!$D$2:$D$255, MATCH(A259, Countries!$B$2:$B$255, 0))
</f>
        <v/>
      </c>
      <c r="C259" s="89" t="inlineStr">
        <is>
          <t>Seagrass</t>
        </is>
      </c>
      <c r="D259" s="54">
        <f t="array" ref="D259">if($C259="Mangrove", INDEX('Mangrove restorable land'!$A$5:$M1000,MATCH($A259,'Mangrove restorable land'!$A$5:$A1000,0),MATCH('Mangrove restorable land'!B$4,'Mangrove restorable land'!$A$5:$M$5,0)),if($C259="Seagrass", index('Seagrass extent'!$A$5:$I$257,match($A259,'Seagrass extent'!$A$5:$A1000,0),match('Seagrass extent'!$B$4,'Seagrass extent'!$A$5:$I$5,0))*'Seagrass extent'!$E$4, if($C259="Salt marsh", index('Salt marsh extent'!$A$5:$I$257,match($A259,'Salt marsh extent'!$A$5:$A1000,0),match('Salt marsh extent'!$B$4,'Salt marsh extent'!$A$5:$I$5,0))*'Salt marsh extent'!$E$4 )))</f>
        <v/>
      </c>
      <c r="E259" s="101" t="n"/>
      <c r="F259" s="197" t="n"/>
      <c r="G259" s="197" t="n"/>
      <c r="H259" s="197" t="n"/>
      <c r="I259" s="197" t="n"/>
      <c r="J259" s="197" t="n"/>
      <c r="K259" s="197" t="n"/>
      <c r="L259" s="197" t="n"/>
      <c r="M259" s="197" t="n"/>
      <c r="N259" s="197" t="n"/>
      <c r="O259" s="197" t="n"/>
      <c r="P259" s="197" t="n"/>
      <c r="Q259" s="197" t="n"/>
      <c r="R259" s="197" t="n"/>
      <c r="S259" s="197" t="n"/>
      <c r="T259" s="197" t="n"/>
      <c r="U259" s="197" t="n"/>
      <c r="V259" s="197" t="n"/>
      <c r="W259" s="197" t="n"/>
      <c r="X259" s="197" t="n"/>
    </row>
    <row r="260" ht="12.75" customHeight="1" s="198">
      <c r="A260" s="101" t="inlineStr">
        <is>
          <t>Cayman Islands</t>
        </is>
      </c>
      <c r="B260" s="62">
        <f t="array" ref="B260">INDEX(Countries!$D$2:$D$255, MATCH(A260, Countries!$B$2:$B$255, 0))
</f>
        <v/>
      </c>
      <c r="C260" s="89" t="inlineStr">
        <is>
          <t>Seagrass</t>
        </is>
      </c>
      <c r="D260" s="54">
        <f t="array" ref="D260">if($C260="Mangrove", INDEX('Mangrove restorable land'!$A$5:$M1000,MATCH($A260,'Mangrove restorable land'!$A$5:$A1000,0),MATCH('Mangrove restorable land'!B$4,'Mangrove restorable land'!$A$5:$M$5,0)),if($C260="Seagrass", index('Seagrass extent'!$A$5:$I$257,match($A260,'Seagrass extent'!$A$5:$A1000,0),match('Seagrass extent'!$B$4,'Seagrass extent'!$A$5:$I$5,0))*'Seagrass extent'!$E$4, if($C260="Salt marsh", index('Salt marsh extent'!$A$5:$I$257,match($A260,'Salt marsh extent'!$A$5:$A1000,0),match('Salt marsh extent'!$B$4,'Salt marsh extent'!$A$5:$I$5,0))*'Salt marsh extent'!$E$4 )))</f>
        <v/>
      </c>
      <c r="E260" s="101" t="n"/>
      <c r="F260" s="197" t="n"/>
      <c r="G260" s="197" t="n"/>
      <c r="H260" s="197" t="n"/>
      <c r="I260" s="197" t="n"/>
      <c r="J260" s="197" t="n"/>
      <c r="K260" s="197" t="n"/>
      <c r="L260" s="197" t="n"/>
      <c r="M260" s="197" t="n"/>
      <c r="N260" s="197" t="n"/>
      <c r="O260" s="197" t="n"/>
      <c r="P260" s="197" t="n"/>
      <c r="Q260" s="197" t="n"/>
      <c r="R260" s="197" t="n"/>
      <c r="S260" s="197" t="n"/>
      <c r="T260" s="197" t="n"/>
      <c r="U260" s="197" t="n"/>
      <c r="V260" s="197" t="n"/>
      <c r="W260" s="197" t="n"/>
      <c r="X260" s="197" t="n"/>
    </row>
    <row r="261" ht="12.75" customHeight="1" s="198">
      <c r="A261" s="101" t="inlineStr">
        <is>
          <t>Comoros</t>
        </is>
      </c>
      <c r="B261" s="62">
        <f t="array" ref="B261">INDEX(Countries!$D$2:$D$255, MATCH(A261, Countries!$B$2:$B$255, 0))
</f>
        <v/>
      </c>
      <c r="C261" s="89" t="inlineStr">
        <is>
          <t>Seagrass</t>
        </is>
      </c>
      <c r="D261" s="54">
        <f t="array" ref="D261">if($C261="Mangrove", INDEX('Mangrove restorable land'!$A$5:$M1000,MATCH($A261,'Mangrove restorable land'!$A$5:$A1000,0),MATCH('Mangrove restorable land'!B$4,'Mangrove restorable land'!$A$5:$M$5,0)),if($C261="Seagrass", index('Seagrass extent'!$A$5:$I$257,match($A261,'Seagrass extent'!$A$5:$A1000,0),match('Seagrass extent'!$B$4,'Seagrass extent'!$A$5:$I$5,0))*'Seagrass extent'!$E$4, if($C261="Salt marsh", index('Salt marsh extent'!$A$5:$I$257,match($A261,'Salt marsh extent'!$A$5:$A1000,0),match('Salt marsh extent'!$B$4,'Salt marsh extent'!$A$5:$I$5,0))*'Salt marsh extent'!$E$4 )))</f>
        <v/>
      </c>
      <c r="E261" s="101" t="n"/>
      <c r="F261" s="197" t="n"/>
      <c r="G261" s="197" t="n"/>
      <c r="H261" s="197" t="n"/>
      <c r="I261" s="197" t="n"/>
      <c r="J261" s="197" t="n"/>
      <c r="K261" s="197" t="n"/>
      <c r="L261" s="197" t="n"/>
      <c r="M261" s="197" t="n"/>
      <c r="N261" s="197" t="n"/>
      <c r="O261" s="197" t="n"/>
      <c r="P261" s="197" t="n"/>
      <c r="Q261" s="197" t="n"/>
      <c r="R261" s="197" t="n"/>
      <c r="S261" s="197" t="n"/>
      <c r="T261" s="197" t="n"/>
      <c r="U261" s="197" t="n"/>
      <c r="V261" s="197" t="n"/>
      <c r="W261" s="197" t="n"/>
      <c r="X261" s="197" t="n"/>
    </row>
    <row r="262" ht="12.75" customHeight="1" s="198">
      <c r="A262" s="101" t="inlineStr">
        <is>
          <t>Cook Islands</t>
        </is>
      </c>
      <c r="B262" s="62">
        <f t="array" ref="B262">INDEX(Countries!$D$2:$D$255, MATCH(A262, Countries!$B$2:$B$255, 0))
</f>
        <v/>
      </c>
      <c r="C262" s="89" t="inlineStr">
        <is>
          <t>Seagrass</t>
        </is>
      </c>
      <c r="D262" s="54">
        <f t="array" ref="D262">if($C262="Mangrove", INDEX('Mangrove restorable land'!$A$5:$M1000,MATCH($A262,'Mangrove restorable land'!$A$5:$A1000,0),MATCH('Mangrove restorable land'!B$4,'Mangrove restorable land'!$A$5:$M$5,0)),if($C262="Seagrass", index('Seagrass extent'!$A$5:$I$257,match($A262,'Seagrass extent'!$A$5:$A1000,0),match('Seagrass extent'!$B$4,'Seagrass extent'!$A$5:$I$5,0))*'Seagrass extent'!$E$4, if($C262="Salt marsh", index('Salt marsh extent'!$A$5:$I$257,match($A262,'Salt marsh extent'!$A$5:$A1000,0),match('Salt marsh extent'!$B$4,'Salt marsh extent'!$A$5:$I$5,0))*'Salt marsh extent'!$E$4 )))</f>
        <v/>
      </c>
      <c r="E262" s="101" t="n"/>
      <c r="F262" s="197" t="n"/>
      <c r="G262" s="197" t="n"/>
      <c r="H262" s="197" t="n"/>
      <c r="I262" s="197" t="n"/>
      <c r="J262" s="197" t="n"/>
      <c r="K262" s="197" t="n"/>
      <c r="L262" s="197" t="n"/>
      <c r="M262" s="197" t="n"/>
      <c r="N262" s="197" t="n"/>
      <c r="O262" s="197" t="n"/>
      <c r="P262" s="197" t="n"/>
      <c r="Q262" s="197" t="n"/>
      <c r="R262" s="197" t="n"/>
      <c r="S262" s="197" t="n"/>
      <c r="T262" s="197" t="n"/>
      <c r="U262" s="197" t="n"/>
      <c r="V262" s="197" t="n"/>
      <c r="W262" s="197" t="n"/>
      <c r="X262" s="197" t="n"/>
    </row>
    <row r="263" ht="12.75" customHeight="1" s="198">
      <c r="A263" s="101" t="inlineStr">
        <is>
          <t>Costa Rica</t>
        </is>
      </c>
      <c r="B263" s="62">
        <f t="array" ref="B263">INDEX(Countries!$D$2:$D$255, MATCH(A263, Countries!$B$2:$B$255, 0))
</f>
        <v/>
      </c>
      <c r="C263" s="89" t="inlineStr">
        <is>
          <t>Seagrass</t>
        </is>
      </c>
      <c r="D263" s="54">
        <f t="array" ref="D263">if($C263="Mangrove", INDEX('Mangrove restorable land'!$A$5:$M1000,MATCH($A263,'Mangrove restorable land'!$A$5:$A1000,0),MATCH('Mangrove restorable land'!B$4,'Mangrove restorable land'!$A$5:$M$5,0)),if($C263="Seagrass", index('Seagrass extent'!$A$5:$I$257,match($A263,'Seagrass extent'!$A$5:$A1000,0),match('Seagrass extent'!$B$4,'Seagrass extent'!$A$5:$I$5,0))*'Seagrass extent'!$E$4, if($C263="Salt marsh", index('Salt marsh extent'!$A$5:$I$257,match($A263,'Salt marsh extent'!$A$5:$A1000,0),match('Salt marsh extent'!$B$4,'Salt marsh extent'!$A$5:$I$5,0))*'Salt marsh extent'!$E$4 )))</f>
        <v/>
      </c>
      <c r="E263" s="101" t="n"/>
      <c r="F263" s="197" t="n"/>
      <c r="G263" s="197" t="n"/>
      <c r="H263" s="197" t="n"/>
      <c r="I263" s="197" t="n"/>
      <c r="J263" s="197" t="n"/>
      <c r="K263" s="197" t="n"/>
      <c r="L263" s="197" t="n"/>
      <c r="M263" s="197" t="n"/>
      <c r="N263" s="197" t="n"/>
      <c r="O263" s="197" t="n"/>
      <c r="P263" s="197" t="n"/>
      <c r="Q263" s="197" t="n"/>
      <c r="R263" s="197" t="n"/>
      <c r="S263" s="197" t="n"/>
      <c r="T263" s="197" t="n"/>
      <c r="U263" s="197" t="n"/>
      <c r="V263" s="197" t="n"/>
      <c r="W263" s="197" t="n"/>
      <c r="X263" s="197" t="n"/>
    </row>
    <row r="264" ht="12.75" customHeight="1" s="198">
      <c r="A264" s="101" t="inlineStr">
        <is>
          <t>Côte d'Ivoire</t>
        </is>
      </c>
      <c r="B264" s="62">
        <f t="array" ref="B264">INDEX(Countries!$D$2:$D$255, MATCH(A264, Countries!$B$2:$B$255, 0))
</f>
        <v/>
      </c>
      <c r="C264" s="89" t="inlineStr">
        <is>
          <t>Seagrass</t>
        </is>
      </c>
      <c r="D264" s="54">
        <f t="array" ref="D264">if($C264="Mangrove", INDEX('Mangrove restorable land'!$A$5:$M1000,MATCH($A264,'Mangrove restorable land'!$A$5:$A1000,0),MATCH('Mangrove restorable land'!B$4,'Mangrove restorable land'!$A$5:$M$5,0)),if($C264="Seagrass", index('Seagrass extent'!$A$5:$I$257,match($A264,'Seagrass extent'!$A$5:$A1000,0),match('Seagrass extent'!$B$4,'Seagrass extent'!$A$5:$I$5,0))*'Seagrass extent'!$E$4, if($C264="Salt marsh", index('Salt marsh extent'!$A$5:$I$257,match($A264,'Salt marsh extent'!$A$5:$A1000,0),match('Salt marsh extent'!$B$4,'Salt marsh extent'!$A$5:$I$5,0))*'Salt marsh extent'!$E$4 )))</f>
        <v/>
      </c>
      <c r="E264" s="101" t="n"/>
      <c r="F264" s="197" t="n"/>
      <c r="G264" s="197" t="n"/>
      <c r="H264" s="197" t="n"/>
      <c r="I264" s="197" t="n"/>
      <c r="J264" s="197" t="n"/>
      <c r="K264" s="197" t="n"/>
      <c r="L264" s="197" t="n"/>
      <c r="M264" s="197" t="n"/>
      <c r="N264" s="197" t="n"/>
      <c r="O264" s="197" t="n"/>
      <c r="P264" s="197" t="n"/>
      <c r="Q264" s="197" t="n"/>
      <c r="R264" s="197" t="n"/>
      <c r="S264" s="197" t="n"/>
      <c r="T264" s="197" t="n"/>
      <c r="U264" s="197" t="n"/>
      <c r="V264" s="197" t="n"/>
      <c r="W264" s="197" t="n"/>
      <c r="X264" s="197" t="n"/>
    </row>
    <row r="265" ht="12.75" customHeight="1" s="198">
      <c r="A265" s="101" t="inlineStr">
        <is>
          <t>Cuba</t>
        </is>
      </c>
      <c r="B265" s="62">
        <f t="array" ref="B265">INDEX(Countries!$D$2:$D$255, MATCH(A265, Countries!$B$2:$B$255, 0))
</f>
        <v/>
      </c>
      <c r="C265" s="89" t="inlineStr">
        <is>
          <t>Seagrass</t>
        </is>
      </c>
      <c r="D265" s="54">
        <f t="array" ref="D265">if($C265="Mangrove", INDEX('Mangrove restorable land'!$A$5:$M1000,MATCH($A265,'Mangrove restorable land'!$A$5:$A1000,0),MATCH('Mangrove restorable land'!B$4,'Mangrove restorable land'!$A$5:$M$5,0)),if($C265="Seagrass", index('Seagrass extent'!$A$5:$I$257,match($A265,'Seagrass extent'!$A$5:$A1000,0),match('Seagrass extent'!$B$4,'Seagrass extent'!$A$5:$I$5,0))*'Seagrass extent'!$E$4, if($C265="Salt marsh", index('Salt marsh extent'!$A$5:$I$257,match($A265,'Salt marsh extent'!$A$5:$A1000,0),match('Salt marsh extent'!$B$4,'Salt marsh extent'!$A$5:$I$5,0))*'Salt marsh extent'!$E$4 )))</f>
        <v/>
      </c>
      <c r="E265" s="101" t="n"/>
      <c r="F265" s="197" t="n"/>
      <c r="G265" s="197" t="n"/>
      <c r="H265" s="197" t="n"/>
      <c r="I265" s="197" t="n"/>
      <c r="J265" s="197" t="n"/>
      <c r="K265" s="197" t="n"/>
      <c r="L265" s="197" t="n"/>
      <c r="M265" s="197" t="n"/>
      <c r="N265" s="197" t="n"/>
      <c r="O265" s="197" t="n"/>
      <c r="P265" s="197" t="n"/>
      <c r="Q265" s="197" t="n"/>
      <c r="R265" s="197" t="n"/>
      <c r="S265" s="197" t="n"/>
      <c r="T265" s="197" t="n"/>
      <c r="U265" s="197" t="n"/>
      <c r="V265" s="197" t="n"/>
      <c r="W265" s="197" t="n"/>
      <c r="X265" s="197" t="n"/>
    </row>
    <row r="266" ht="12.75" customHeight="1" s="198">
      <c r="A266" s="101" t="inlineStr">
        <is>
          <t>Curaçao</t>
        </is>
      </c>
      <c r="B266" s="62">
        <f t="array" ref="B266">INDEX(Countries!$D$2:$D$255, MATCH(A266, Countries!$B$2:$B$255, 0))
</f>
        <v/>
      </c>
      <c r="C266" s="89" t="inlineStr">
        <is>
          <t>Seagrass</t>
        </is>
      </c>
      <c r="D266" s="54">
        <f t="array" ref="D266">if($C266="Mangrove", INDEX('Mangrove restorable land'!$A$5:$M1000,MATCH($A266,'Mangrove restorable land'!$A$5:$A1000,0),MATCH('Mangrove restorable land'!B$4,'Mangrove restorable land'!$A$5:$M$5,0)),if($C266="Seagrass", index('Seagrass extent'!$A$5:$I$257,match($A266,'Seagrass extent'!$A$5:$A1000,0),match('Seagrass extent'!$B$4,'Seagrass extent'!$A$5:$I$5,0))*'Seagrass extent'!$E$4, if($C266="Salt marsh", index('Salt marsh extent'!$A$5:$I$257,match($A266,'Salt marsh extent'!$A$5:$A1000,0),match('Salt marsh extent'!$B$4,'Salt marsh extent'!$A$5:$I$5,0))*'Salt marsh extent'!$E$4 )))</f>
        <v/>
      </c>
      <c r="E266" s="101" t="n"/>
      <c r="F266" s="197" t="n"/>
      <c r="G266" s="197" t="n"/>
      <c r="H266" s="197" t="n"/>
      <c r="I266" s="197" t="n"/>
      <c r="J266" s="197" t="n"/>
      <c r="K266" s="197" t="n"/>
      <c r="L266" s="197" t="n"/>
      <c r="M266" s="197" t="n"/>
      <c r="N266" s="197" t="n"/>
      <c r="O266" s="197" t="n"/>
      <c r="P266" s="197" t="n"/>
      <c r="Q266" s="197" t="n"/>
      <c r="R266" s="197" t="n"/>
      <c r="S266" s="197" t="n"/>
      <c r="T266" s="197" t="n"/>
      <c r="U266" s="197" t="n"/>
      <c r="V266" s="197" t="n"/>
      <c r="W266" s="197" t="n"/>
      <c r="X266" s="197" t="n"/>
    </row>
    <row r="267" ht="12.75" customHeight="1" s="198">
      <c r="A267" s="101" t="inlineStr">
        <is>
          <t>Democratic republic of the congo</t>
        </is>
      </c>
      <c r="B267" s="62">
        <f t="array" ref="B267">INDEX(Countries!$D$2:$D$255, MATCH(A267, Countries!$B$2:$B$255, 0))
</f>
        <v/>
      </c>
      <c r="C267" s="89" t="inlineStr">
        <is>
          <t>Seagrass</t>
        </is>
      </c>
      <c r="D267" s="54">
        <f t="array" ref="D267">if($C267="Mangrove", INDEX('Mangrove restorable land'!$A$5:$M1000,MATCH($A267,'Mangrove restorable land'!$A$5:$A1000,0),MATCH('Mangrove restorable land'!B$4,'Mangrove restorable land'!$A$5:$M$5,0)),if($C267="Seagrass", index('Seagrass extent'!$A$5:$I$257,match($A267,'Seagrass extent'!$A$5:$A1000,0),match('Seagrass extent'!$B$4,'Seagrass extent'!$A$5:$I$5,0))*'Seagrass extent'!$E$4, if($C267="Salt marsh", index('Salt marsh extent'!$A$5:$I$257,match($A267,'Salt marsh extent'!$A$5:$A1000,0),match('Salt marsh extent'!$B$4,'Salt marsh extent'!$A$5:$I$5,0))*'Salt marsh extent'!$E$4 )))</f>
        <v/>
      </c>
      <c r="E267" s="101" t="n"/>
      <c r="F267" s="197" t="n"/>
      <c r="G267" s="197" t="n"/>
      <c r="H267" s="197" t="n"/>
      <c r="I267" s="197" t="n"/>
      <c r="J267" s="197" t="n"/>
      <c r="K267" s="197" t="n"/>
      <c r="L267" s="197" t="n"/>
      <c r="M267" s="197" t="n"/>
      <c r="N267" s="197" t="n"/>
      <c r="O267" s="197" t="n"/>
      <c r="P267" s="197" t="n"/>
      <c r="Q267" s="197" t="n"/>
      <c r="R267" s="197" t="n"/>
      <c r="S267" s="197" t="n"/>
      <c r="T267" s="197" t="n"/>
      <c r="U267" s="197" t="n"/>
      <c r="V267" s="197" t="n"/>
      <c r="W267" s="197" t="n"/>
      <c r="X267" s="197" t="n"/>
    </row>
    <row r="268" ht="12.75" customHeight="1" s="198">
      <c r="A268" s="101" t="inlineStr">
        <is>
          <t>Djibouti</t>
        </is>
      </c>
      <c r="B268" s="62">
        <f t="array" ref="B268">INDEX(Countries!$D$2:$D$255, MATCH(A268, Countries!$B$2:$B$255, 0))
</f>
        <v/>
      </c>
      <c r="C268" s="89" t="inlineStr">
        <is>
          <t>Seagrass</t>
        </is>
      </c>
      <c r="D268" s="54">
        <f t="array" ref="D268">if($C268="Mangrove", INDEX('Mangrove restorable land'!$A$5:$M1000,MATCH($A268,'Mangrove restorable land'!$A$5:$A1000,0),MATCH('Mangrove restorable land'!B$4,'Mangrove restorable land'!$A$5:$M$5,0)),if($C268="Seagrass", index('Seagrass extent'!$A$5:$I$257,match($A268,'Seagrass extent'!$A$5:$A1000,0),match('Seagrass extent'!$B$4,'Seagrass extent'!$A$5:$I$5,0))*'Seagrass extent'!$E$4, if($C268="Salt marsh", index('Salt marsh extent'!$A$5:$I$257,match($A268,'Salt marsh extent'!$A$5:$A1000,0),match('Salt marsh extent'!$B$4,'Salt marsh extent'!$A$5:$I$5,0))*'Salt marsh extent'!$E$4 )))</f>
        <v/>
      </c>
      <c r="E268" s="101" t="n"/>
      <c r="F268" s="197" t="n"/>
      <c r="G268" s="197" t="n"/>
      <c r="H268" s="197" t="n"/>
      <c r="I268" s="197" t="n"/>
      <c r="J268" s="197" t="n"/>
      <c r="K268" s="197" t="n"/>
      <c r="L268" s="197" t="n"/>
      <c r="M268" s="197" t="n"/>
      <c r="N268" s="197" t="n"/>
      <c r="O268" s="197" t="n"/>
      <c r="P268" s="197" t="n"/>
      <c r="Q268" s="197" t="n"/>
      <c r="R268" s="197" t="n"/>
      <c r="S268" s="197" t="n"/>
      <c r="T268" s="197" t="n"/>
      <c r="U268" s="197" t="n"/>
      <c r="V268" s="197" t="n"/>
      <c r="W268" s="197" t="n"/>
      <c r="X268" s="197" t="n"/>
    </row>
    <row r="269" ht="12.75" customHeight="1" s="198">
      <c r="A269" s="101" t="inlineStr">
        <is>
          <t>Dominica</t>
        </is>
      </c>
      <c r="B269" s="62">
        <f t="array" ref="B269">INDEX(Countries!$D$2:$D$255, MATCH(A269, Countries!$B$2:$B$255, 0))
</f>
        <v/>
      </c>
      <c r="C269" s="89" t="inlineStr">
        <is>
          <t>Seagrass</t>
        </is>
      </c>
      <c r="D269" s="54">
        <f t="array" ref="D269">if($C269="Mangrove", INDEX('Mangrove restorable land'!$A$5:$M1000,MATCH($A269,'Mangrove restorable land'!$A$5:$A1000,0),MATCH('Mangrove restorable land'!B$4,'Mangrove restorable land'!$A$5:$M$5,0)),if($C269="Seagrass", index('Seagrass extent'!$A$5:$I$257,match($A269,'Seagrass extent'!$A$5:$A1000,0),match('Seagrass extent'!$B$4,'Seagrass extent'!$A$5:$I$5,0))*'Seagrass extent'!$E$4, if($C269="Salt marsh", index('Salt marsh extent'!$A$5:$I$257,match($A269,'Salt marsh extent'!$A$5:$A1000,0),match('Salt marsh extent'!$B$4,'Salt marsh extent'!$A$5:$I$5,0))*'Salt marsh extent'!$E$4 )))</f>
        <v/>
      </c>
      <c r="E269" s="101" t="n"/>
      <c r="F269" s="197" t="n"/>
      <c r="G269" s="197" t="n"/>
      <c r="H269" s="197" t="n"/>
      <c r="I269" s="197" t="n"/>
      <c r="J269" s="197" t="n"/>
      <c r="K269" s="197" t="n"/>
      <c r="L269" s="197" t="n"/>
      <c r="M269" s="197" t="n"/>
      <c r="N269" s="197" t="n"/>
      <c r="O269" s="197" t="n"/>
      <c r="P269" s="197" t="n"/>
      <c r="Q269" s="197" t="n"/>
      <c r="R269" s="197" t="n"/>
      <c r="S269" s="197" t="n"/>
      <c r="T269" s="197" t="n"/>
      <c r="U269" s="197" t="n"/>
      <c r="V269" s="197" t="n"/>
      <c r="W269" s="197" t="n"/>
      <c r="X269" s="197" t="n"/>
    </row>
    <row r="270" ht="12.75" customHeight="1" s="198">
      <c r="A270" s="101" t="inlineStr">
        <is>
          <t>Dominican Republic</t>
        </is>
      </c>
      <c r="B270" s="62">
        <f t="array" ref="B270">INDEX(Countries!$D$2:$D$255, MATCH(A270, Countries!$B$2:$B$255, 0))
</f>
        <v/>
      </c>
      <c r="C270" s="89" t="inlineStr">
        <is>
          <t>Seagrass</t>
        </is>
      </c>
      <c r="D270" s="54">
        <f t="array" ref="D270">if($C270="Mangrove", INDEX('Mangrove restorable land'!$A$5:$M1000,MATCH($A270,'Mangrove restorable land'!$A$5:$A1000,0),MATCH('Mangrove restorable land'!B$4,'Mangrove restorable land'!$A$5:$M$5,0)),if($C270="Seagrass", index('Seagrass extent'!$A$5:$I$257,match($A270,'Seagrass extent'!$A$5:$A1000,0),match('Seagrass extent'!$B$4,'Seagrass extent'!$A$5:$I$5,0))*'Seagrass extent'!$E$4, if($C270="Salt marsh", index('Salt marsh extent'!$A$5:$I$257,match($A270,'Salt marsh extent'!$A$5:$A1000,0),match('Salt marsh extent'!$B$4,'Salt marsh extent'!$A$5:$I$5,0))*'Salt marsh extent'!$E$4 )))</f>
        <v/>
      </c>
      <c r="E270" s="101" t="n"/>
      <c r="F270" s="197" t="n"/>
      <c r="G270" s="197" t="n"/>
      <c r="H270" s="197" t="n"/>
      <c r="I270" s="197" t="n"/>
      <c r="J270" s="197" t="n"/>
      <c r="K270" s="197" t="n"/>
      <c r="L270" s="197" t="n"/>
      <c r="M270" s="197" t="n"/>
      <c r="N270" s="197" t="n"/>
      <c r="O270" s="197" t="n"/>
      <c r="P270" s="197" t="n"/>
      <c r="Q270" s="197" t="n"/>
      <c r="R270" s="197" t="n"/>
      <c r="S270" s="197" t="n"/>
      <c r="T270" s="197" t="n"/>
      <c r="U270" s="197" t="n"/>
      <c r="V270" s="197" t="n"/>
      <c r="W270" s="197" t="n"/>
      <c r="X270" s="197" t="n"/>
    </row>
    <row r="271" ht="12.75" customHeight="1" s="198">
      <c r="A271" s="101" t="inlineStr">
        <is>
          <t>Ecuador</t>
        </is>
      </c>
      <c r="B271" s="62">
        <f t="array" ref="B271">INDEX(Countries!$D$2:$D$255, MATCH(A271, Countries!$B$2:$B$255, 0))
</f>
        <v/>
      </c>
      <c r="C271" s="89" t="inlineStr">
        <is>
          <t>Seagrass</t>
        </is>
      </c>
      <c r="D271" s="54">
        <f t="array" ref="D271">if($C271="Mangrove", INDEX('Mangrove restorable land'!$A$5:$M1000,MATCH($A271,'Mangrove restorable land'!$A$5:$A1000,0),MATCH('Mangrove restorable land'!B$4,'Mangrove restorable land'!$A$5:$M$5,0)),if($C271="Seagrass", index('Seagrass extent'!$A$5:$I$257,match($A271,'Seagrass extent'!$A$5:$A1000,0),match('Seagrass extent'!$B$4,'Seagrass extent'!$A$5:$I$5,0))*'Seagrass extent'!$E$4, if($C271="Salt marsh", index('Salt marsh extent'!$A$5:$I$257,match($A271,'Salt marsh extent'!$A$5:$A1000,0),match('Salt marsh extent'!$B$4,'Salt marsh extent'!$A$5:$I$5,0))*'Salt marsh extent'!$E$4 )))</f>
        <v/>
      </c>
      <c r="E271" s="101" t="n"/>
      <c r="F271" s="197" t="n"/>
      <c r="G271" s="197" t="n"/>
      <c r="H271" s="197" t="n"/>
      <c r="I271" s="197" t="n"/>
      <c r="J271" s="197" t="n"/>
      <c r="K271" s="197" t="n"/>
      <c r="L271" s="197" t="n"/>
      <c r="M271" s="197" t="n"/>
      <c r="N271" s="197" t="n"/>
      <c r="O271" s="197" t="n"/>
      <c r="P271" s="197" t="n"/>
      <c r="Q271" s="197" t="n"/>
      <c r="R271" s="197" t="n"/>
      <c r="S271" s="197" t="n"/>
      <c r="T271" s="197" t="n"/>
      <c r="U271" s="197" t="n"/>
      <c r="V271" s="197" t="n"/>
      <c r="W271" s="197" t="n"/>
      <c r="X271" s="197" t="n"/>
    </row>
    <row r="272" ht="12.75" customHeight="1" s="198">
      <c r="A272" s="101" t="inlineStr">
        <is>
          <t>Egypt</t>
        </is>
      </c>
      <c r="B272" s="62">
        <f t="array" ref="B272">INDEX(Countries!$D$2:$D$255, MATCH(A272, Countries!$B$2:$B$255, 0))
</f>
        <v/>
      </c>
      <c r="C272" s="89" t="inlineStr">
        <is>
          <t>Seagrass</t>
        </is>
      </c>
      <c r="D272" s="54">
        <f t="array" ref="D272">if($C272="Mangrove", INDEX('Mangrove restorable land'!$A$5:$M1000,MATCH($A272,'Mangrove restorable land'!$A$5:$A1000,0),MATCH('Mangrove restorable land'!B$4,'Mangrove restorable land'!$A$5:$M$5,0)),if($C272="Seagrass", index('Seagrass extent'!$A$5:$I$257,match($A272,'Seagrass extent'!$A$5:$A1000,0),match('Seagrass extent'!$B$4,'Seagrass extent'!$A$5:$I$5,0))*'Seagrass extent'!$E$4, if($C272="Salt marsh", index('Salt marsh extent'!$A$5:$I$257,match($A272,'Salt marsh extent'!$A$5:$A1000,0),match('Salt marsh extent'!$B$4,'Salt marsh extent'!$A$5:$I$5,0))*'Salt marsh extent'!$E$4 )))</f>
        <v/>
      </c>
      <c r="E272" s="101" t="n"/>
      <c r="F272" s="197" t="n"/>
      <c r="G272" s="197" t="n"/>
      <c r="H272" s="197" t="n"/>
      <c r="I272" s="197" t="n"/>
      <c r="J272" s="197" t="n"/>
      <c r="K272" s="197" t="n"/>
      <c r="L272" s="197" t="n"/>
      <c r="M272" s="197" t="n"/>
      <c r="N272" s="197" t="n"/>
      <c r="O272" s="197" t="n"/>
      <c r="P272" s="197" t="n"/>
      <c r="Q272" s="197" t="n"/>
      <c r="R272" s="197" t="n"/>
      <c r="S272" s="197" t="n"/>
      <c r="T272" s="197" t="n"/>
      <c r="U272" s="197" t="n"/>
      <c r="V272" s="197" t="n"/>
      <c r="W272" s="197" t="n"/>
      <c r="X272" s="197" t="n"/>
    </row>
    <row r="273" ht="12.75" customHeight="1" s="198">
      <c r="A273" s="101" t="inlineStr">
        <is>
          <t>El Salvador</t>
        </is>
      </c>
      <c r="B273" s="62">
        <f t="array" ref="B273">INDEX(Countries!$D$2:$D$255, MATCH(A273, Countries!$B$2:$B$255, 0))
</f>
        <v/>
      </c>
      <c r="C273" s="89" t="inlineStr">
        <is>
          <t>Seagrass</t>
        </is>
      </c>
      <c r="D273" s="54">
        <f t="array" ref="D273">if($C273="Mangrove", INDEX('Mangrove restorable land'!$A$5:$M1000,MATCH($A273,'Mangrove restorable land'!$A$5:$A1000,0),MATCH('Mangrove restorable land'!B$4,'Mangrove restorable land'!$A$5:$M$5,0)),if($C273="Seagrass", index('Seagrass extent'!$A$5:$I$257,match($A273,'Seagrass extent'!$A$5:$A1000,0),match('Seagrass extent'!$B$4,'Seagrass extent'!$A$5:$I$5,0))*'Seagrass extent'!$E$4, if($C273="Salt marsh", index('Salt marsh extent'!$A$5:$I$257,match($A273,'Salt marsh extent'!$A$5:$A1000,0),match('Salt marsh extent'!$B$4,'Salt marsh extent'!$A$5:$I$5,0))*'Salt marsh extent'!$E$4 )))</f>
        <v/>
      </c>
      <c r="E273" s="101" t="n"/>
      <c r="F273" s="197" t="n"/>
      <c r="G273" s="197" t="n"/>
      <c r="H273" s="197" t="n"/>
      <c r="I273" s="197" t="n"/>
      <c r="J273" s="197" t="n"/>
      <c r="K273" s="197" t="n"/>
      <c r="L273" s="197" t="n"/>
      <c r="M273" s="197" t="n"/>
      <c r="N273" s="197" t="n"/>
      <c r="O273" s="197" t="n"/>
      <c r="P273" s="197" t="n"/>
      <c r="Q273" s="197" t="n"/>
      <c r="R273" s="197" t="n"/>
      <c r="S273" s="197" t="n"/>
      <c r="T273" s="197" t="n"/>
      <c r="U273" s="197" t="n"/>
      <c r="V273" s="197" t="n"/>
      <c r="W273" s="197" t="n"/>
      <c r="X273" s="197" t="n"/>
    </row>
    <row r="274" ht="12.75" customHeight="1" s="198">
      <c r="A274" s="101" t="inlineStr">
        <is>
          <t>Equatorial Guinea</t>
        </is>
      </c>
      <c r="B274" s="62">
        <f t="array" ref="B274">INDEX(Countries!$D$2:$D$255, MATCH(A274, Countries!$B$2:$B$255, 0))
</f>
        <v/>
      </c>
      <c r="C274" s="89" t="inlineStr">
        <is>
          <t>Seagrass</t>
        </is>
      </c>
      <c r="D274" s="54">
        <f t="array" ref="D274">if($C274="Mangrove", INDEX('Mangrove restorable land'!$A$5:$M1000,MATCH($A274,'Mangrove restorable land'!$A$5:$A1000,0),MATCH('Mangrove restorable land'!B$4,'Mangrove restorable land'!$A$5:$M$5,0)),if($C274="Seagrass", index('Seagrass extent'!$A$5:$I$257,match($A274,'Seagrass extent'!$A$5:$A1000,0),match('Seagrass extent'!$B$4,'Seagrass extent'!$A$5:$I$5,0))*'Seagrass extent'!$E$4, if($C274="Salt marsh", index('Salt marsh extent'!$A$5:$I$257,match($A274,'Salt marsh extent'!$A$5:$A1000,0),match('Salt marsh extent'!$B$4,'Salt marsh extent'!$A$5:$I$5,0))*'Salt marsh extent'!$E$4 )))</f>
        <v/>
      </c>
      <c r="E274" s="101" t="n"/>
      <c r="F274" s="197" t="n"/>
      <c r="G274" s="197" t="n"/>
      <c r="H274" s="197" t="n"/>
      <c r="I274" s="197" t="n"/>
      <c r="J274" s="197" t="n"/>
      <c r="K274" s="197" t="n"/>
      <c r="L274" s="197" t="n"/>
      <c r="M274" s="197" t="n"/>
      <c r="N274" s="197" t="n"/>
      <c r="O274" s="197" t="n"/>
      <c r="P274" s="197" t="n"/>
      <c r="Q274" s="197" t="n"/>
      <c r="R274" s="197" t="n"/>
      <c r="S274" s="197" t="n"/>
      <c r="T274" s="197" t="n"/>
      <c r="U274" s="197" t="n"/>
      <c r="V274" s="197" t="n"/>
      <c r="W274" s="197" t="n"/>
      <c r="X274" s="197" t="n"/>
    </row>
    <row r="275" ht="12.75" customHeight="1" s="198">
      <c r="A275" s="101" t="inlineStr">
        <is>
          <t>Eritrea</t>
        </is>
      </c>
      <c r="B275" s="62">
        <f t="array" ref="B275">INDEX(Countries!$D$2:$D$255, MATCH(A275, Countries!$B$2:$B$255, 0))
</f>
        <v/>
      </c>
      <c r="C275" s="89" t="inlineStr">
        <is>
          <t>Seagrass</t>
        </is>
      </c>
      <c r="D275" s="54">
        <f t="array" ref="D275">if($C275="Mangrove", INDEX('Mangrove restorable land'!$A$5:$M1000,MATCH($A275,'Mangrove restorable land'!$A$5:$A1000,0),MATCH('Mangrove restorable land'!B$4,'Mangrove restorable land'!$A$5:$M$5,0)),if($C275="Seagrass", index('Seagrass extent'!$A$5:$I$257,match($A275,'Seagrass extent'!$A$5:$A1000,0),match('Seagrass extent'!$B$4,'Seagrass extent'!$A$5:$I$5,0))*'Seagrass extent'!$E$4, if($C275="Salt marsh", index('Salt marsh extent'!$A$5:$I$257,match($A275,'Salt marsh extent'!$A$5:$A1000,0),match('Salt marsh extent'!$B$4,'Salt marsh extent'!$A$5:$I$5,0))*'Salt marsh extent'!$E$4 )))</f>
        <v/>
      </c>
      <c r="E275" s="101" t="n"/>
      <c r="F275" s="197" t="n"/>
      <c r="G275" s="197" t="n"/>
      <c r="H275" s="197" t="n"/>
      <c r="I275" s="197" t="n"/>
      <c r="J275" s="197" t="n"/>
      <c r="K275" s="197" t="n"/>
      <c r="L275" s="197" t="n"/>
      <c r="M275" s="197" t="n"/>
      <c r="N275" s="197" t="n"/>
      <c r="O275" s="197" t="n"/>
      <c r="P275" s="197" t="n"/>
      <c r="Q275" s="197" t="n"/>
      <c r="R275" s="197" t="n"/>
      <c r="S275" s="197" t="n"/>
      <c r="T275" s="197" t="n"/>
      <c r="U275" s="197" t="n"/>
      <c r="V275" s="197" t="n"/>
      <c r="W275" s="197" t="n"/>
      <c r="X275" s="197" t="n"/>
    </row>
    <row r="276" ht="12.75" customHeight="1" s="198">
      <c r="A276" s="101" t="inlineStr">
        <is>
          <t>Fiji</t>
        </is>
      </c>
      <c r="B276" s="62">
        <f t="array" ref="B276">INDEX(Countries!$D$2:$D$255, MATCH(A276, Countries!$B$2:$B$255, 0))
</f>
        <v/>
      </c>
      <c r="C276" s="89" t="inlineStr">
        <is>
          <t>Seagrass</t>
        </is>
      </c>
      <c r="D276" s="54">
        <f t="array" ref="D276">if($C276="Mangrove", INDEX('Mangrove restorable land'!$A$5:$M1000,MATCH($A276,'Mangrove restorable land'!$A$5:$A1000,0),MATCH('Mangrove restorable land'!B$4,'Mangrove restorable land'!$A$5:$M$5,0)),if($C276="Seagrass", index('Seagrass extent'!$A$5:$I$257,match($A276,'Seagrass extent'!$A$5:$A1000,0),match('Seagrass extent'!$B$4,'Seagrass extent'!$A$5:$I$5,0))*'Seagrass extent'!$E$4, if($C276="Salt marsh", index('Salt marsh extent'!$A$5:$I$257,match($A276,'Salt marsh extent'!$A$5:$A1000,0),match('Salt marsh extent'!$B$4,'Salt marsh extent'!$A$5:$I$5,0))*'Salt marsh extent'!$E$4 )))</f>
        <v/>
      </c>
      <c r="E276" s="101" t="n"/>
      <c r="F276" s="197" t="n"/>
      <c r="G276" s="197" t="n"/>
      <c r="H276" s="197" t="n"/>
      <c r="I276" s="197" t="n"/>
      <c r="J276" s="197" t="n"/>
      <c r="K276" s="197" t="n"/>
      <c r="L276" s="197" t="n"/>
      <c r="M276" s="197" t="n"/>
      <c r="N276" s="197" t="n"/>
      <c r="O276" s="197" t="n"/>
      <c r="P276" s="197" t="n"/>
      <c r="Q276" s="197" t="n"/>
      <c r="R276" s="197" t="n"/>
      <c r="S276" s="197" t="n"/>
      <c r="T276" s="197" t="n"/>
      <c r="U276" s="197" t="n"/>
      <c r="V276" s="197" t="n"/>
      <c r="W276" s="197" t="n"/>
      <c r="X276" s="197" t="n"/>
    </row>
    <row r="277" ht="12.75" customHeight="1" s="198">
      <c r="A277" s="101" t="inlineStr">
        <is>
          <t>French Guiana</t>
        </is>
      </c>
      <c r="B277" s="62">
        <f t="array" ref="B277">INDEX(Countries!$D$2:$D$255, MATCH(A277, Countries!$B$2:$B$255, 0))
</f>
        <v/>
      </c>
      <c r="C277" s="89" t="inlineStr">
        <is>
          <t>Seagrass</t>
        </is>
      </c>
      <c r="D277" s="54">
        <f t="array" ref="D277">if($C277="Mangrove", INDEX('Mangrove restorable land'!$A$5:$M1000,MATCH($A277,'Mangrove restorable land'!$A$5:$A1000,0),MATCH('Mangrove restorable land'!B$4,'Mangrove restorable land'!$A$5:$M$5,0)),if($C277="Seagrass", index('Seagrass extent'!$A$5:$I$257,match($A277,'Seagrass extent'!$A$5:$A1000,0),match('Seagrass extent'!$B$4,'Seagrass extent'!$A$5:$I$5,0))*'Seagrass extent'!$E$4, if($C277="Salt marsh", index('Salt marsh extent'!$A$5:$I$257,match($A277,'Salt marsh extent'!$A$5:$A1000,0),match('Salt marsh extent'!$B$4,'Salt marsh extent'!$A$5:$I$5,0))*'Salt marsh extent'!$E$4 )))</f>
        <v/>
      </c>
      <c r="E277" s="101" t="n"/>
      <c r="F277" s="197" t="n"/>
      <c r="G277" s="197" t="n"/>
      <c r="H277" s="197" t="n"/>
      <c r="I277" s="197" t="n"/>
      <c r="J277" s="197" t="n"/>
      <c r="K277" s="197" t="n"/>
      <c r="L277" s="197" t="n"/>
      <c r="M277" s="197" t="n"/>
      <c r="N277" s="197" t="n"/>
      <c r="O277" s="197" t="n"/>
      <c r="P277" s="197" t="n"/>
      <c r="Q277" s="197" t="n"/>
      <c r="R277" s="197" t="n"/>
      <c r="S277" s="197" t="n"/>
      <c r="T277" s="197" t="n"/>
      <c r="U277" s="197" t="n"/>
      <c r="V277" s="197" t="n"/>
      <c r="W277" s="197" t="n"/>
      <c r="X277" s="197" t="n"/>
    </row>
    <row r="278" ht="12.75" customHeight="1" s="198">
      <c r="A278" s="101" t="inlineStr">
        <is>
          <t>French Polynesia</t>
        </is>
      </c>
      <c r="B278" s="62">
        <f t="array" ref="B278">INDEX(Countries!$D$2:$D$255, MATCH(A278, Countries!$B$2:$B$255, 0))
</f>
        <v/>
      </c>
      <c r="C278" s="89" t="inlineStr">
        <is>
          <t>Seagrass</t>
        </is>
      </c>
      <c r="D278" s="54">
        <f t="array" ref="D278">if($C278="Mangrove", INDEX('Mangrove restorable land'!$A$5:$M1000,MATCH($A278,'Mangrove restorable land'!$A$5:$A1000,0),MATCH('Mangrove restorable land'!B$4,'Mangrove restorable land'!$A$5:$M$5,0)),if($C278="Seagrass", index('Seagrass extent'!$A$5:$I$257,match($A278,'Seagrass extent'!$A$5:$A1000,0),match('Seagrass extent'!$B$4,'Seagrass extent'!$A$5:$I$5,0))*'Seagrass extent'!$E$4, if($C278="Salt marsh", index('Salt marsh extent'!$A$5:$I$257,match($A278,'Salt marsh extent'!$A$5:$A1000,0),match('Salt marsh extent'!$B$4,'Salt marsh extent'!$A$5:$I$5,0))*'Salt marsh extent'!$E$4 )))</f>
        <v/>
      </c>
      <c r="E278" s="101" t="n"/>
      <c r="F278" s="197" t="n"/>
      <c r="G278" s="197" t="n"/>
      <c r="H278" s="197" t="n"/>
      <c r="I278" s="197" t="n"/>
      <c r="J278" s="197" t="n"/>
      <c r="K278" s="197" t="n"/>
      <c r="L278" s="197" t="n"/>
      <c r="M278" s="197" t="n"/>
      <c r="N278" s="197" t="n"/>
      <c r="O278" s="197" t="n"/>
      <c r="P278" s="197" t="n"/>
      <c r="Q278" s="197" t="n"/>
      <c r="R278" s="197" t="n"/>
      <c r="S278" s="197" t="n"/>
      <c r="T278" s="197" t="n"/>
      <c r="U278" s="197" t="n"/>
      <c r="V278" s="197" t="n"/>
      <c r="W278" s="197" t="n"/>
      <c r="X278" s="197" t="n"/>
    </row>
    <row r="279" ht="12.75" customHeight="1" s="198">
      <c r="A279" s="101" t="inlineStr">
        <is>
          <t>French Southern Territories</t>
        </is>
      </c>
      <c r="B279" s="62">
        <f t="array" ref="B279">INDEX(Countries!$D$2:$D$255, MATCH(A279, Countries!$B$2:$B$255, 0))
</f>
        <v/>
      </c>
      <c r="C279" s="89" t="inlineStr">
        <is>
          <t>Seagrass</t>
        </is>
      </c>
      <c r="D279" s="54">
        <f t="array" ref="D279">if($C279="Mangrove", INDEX('Mangrove restorable land'!$A$5:$M1000,MATCH($A279,'Mangrove restorable land'!$A$5:$A1000,0),MATCH('Mangrove restorable land'!B$4,'Mangrove restorable land'!$A$5:$M$5,0)),if($C279="Seagrass", index('Seagrass extent'!$A$5:$I$257,match($A279,'Seagrass extent'!$A$5:$A1000,0),match('Seagrass extent'!$B$4,'Seagrass extent'!$A$5:$I$5,0))*'Seagrass extent'!$E$4, if($C279="Salt marsh", index('Salt marsh extent'!$A$5:$I$257,match($A279,'Salt marsh extent'!$A$5:$A1000,0),match('Salt marsh extent'!$B$4,'Salt marsh extent'!$A$5:$I$5,0))*'Salt marsh extent'!$E$4 )))</f>
        <v/>
      </c>
      <c r="E279" s="101" t="n"/>
      <c r="F279" s="197" t="n"/>
      <c r="G279" s="197" t="n"/>
      <c r="H279" s="197" t="n"/>
      <c r="I279" s="197" t="n"/>
      <c r="J279" s="197" t="n"/>
      <c r="K279" s="197" t="n"/>
      <c r="L279" s="197" t="n"/>
      <c r="M279" s="197" t="n"/>
      <c r="N279" s="197" t="n"/>
      <c r="O279" s="197" t="n"/>
      <c r="P279" s="197" t="n"/>
      <c r="Q279" s="197" t="n"/>
      <c r="R279" s="197" t="n"/>
      <c r="S279" s="197" t="n"/>
      <c r="T279" s="197" t="n"/>
      <c r="U279" s="197" t="n"/>
      <c r="V279" s="197" t="n"/>
      <c r="W279" s="197" t="n"/>
      <c r="X279" s="197" t="n"/>
    </row>
    <row r="280" ht="12.75" customHeight="1" s="198">
      <c r="A280" s="101" t="inlineStr">
        <is>
          <t>Gabon</t>
        </is>
      </c>
      <c r="B280" s="62">
        <f t="array" ref="B280">INDEX(Countries!$D$2:$D$255, MATCH(A280, Countries!$B$2:$B$255, 0))
</f>
        <v/>
      </c>
      <c r="C280" s="89" t="inlineStr">
        <is>
          <t>Seagrass</t>
        </is>
      </c>
      <c r="D280" s="54">
        <f t="array" ref="D280">if($C280="Mangrove", INDEX('Mangrove restorable land'!$A$5:$M1000,MATCH($A280,'Mangrove restorable land'!$A$5:$A1000,0),MATCH('Mangrove restorable land'!B$4,'Mangrove restorable land'!$A$5:$M$5,0)),if($C280="Seagrass", index('Seagrass extent'!$A$5:$I$257,match($A280,'Seagrass extent'!$A$5:$A1000,0),match('Seagrass extent'!$B$4,'Seagrass extent'!$A$5:$I$5,0))*'Seagrass extent'!$E$4, if($C280="Salt marsh", index('Salt marsh extent'!$A$5:$I$257,match($A280,'Salt marsh extent'!$A$5:$A1000,0),match('Salt marsh extent'!$B$4,'Salt marsh extent'!$A$5:$I$5,0))*'Salt marsh extent'!$E$4 )))</f>
        <v/>
      </c>
      <c r="E280" s="101" t="n"/>
      <c r="F280" s="197" t="n"/>
      <c r="G280" s="197" t="n"/>
      <c r="H280" s="197" t="n"/>
      <c r="I280" s="197" t="n"/>
      <c r="J280" s="197" t="n"/>
      <c r="K280" s="197" t="n"/>
      <c r="L280" s="197" t="n"/>
      <c r="M280" s="197" t="n"/>
      <c r="N280" s="197" t="n"/>
      <c r="O280" s="197" t="n"/>
      <c r="P280" s="197" t="n"/>
      <c r="Q280" s="197" t="n"/>
      <c r="R280" s="197" t="n"/>
      <c r="S280" s="197" t="n"/>
      <c r="T280" s="197" t="n"/>
      <c r="U280" s="197" t="n"/>
      <c r="V280" s="197" t="n"/>
      <c r="W280" s="197" t="n"/>
      <c r="X280" s="197" t="n"/>
    </row>
    <row r="281" ht="12.75" customHeight="1" s="198">
      <c r="A281" s="101" t="inlineStr">
        <is>
          <t>Gambia</t>
        </is>
      </c>
      <c r="B281" s="62">
        <f t="array" ref="B281">INDEX(Countries!$D$2:$D$255, MATCH(A281, Countries!$B$2:$B$255, 0))
</f>
        <v/>
      </c>
      <c r="C281" s="89" t="inlineStr">
        <is>
          <t>Seagrass</t>
        </is>
      </c>
      <c r="D281" s="54">
        <f t="array" ref="D281">if($C281="Mangrove", INDEX('Mangrove restorable land'!$A$5:$M1000,MATCH($A281,'Mangrove restorable land'!$A$5:$A1000,0),MATCH('Mangrove restorable land'!B$4,'Mangrove restorable land'!$A$5:$M$5,0)),if($C281="Seagrass", index('Seagrass extent'!$A$5:$I$257,match($A281,'Seagrass extent'!$A$5:$A1000,0),match('Seagrass extent'!$B$4,'Seagrass extent'!$A$5:$I$5,0))*'Seagrass extent'!$E$4, if($C281="Salt marsh", index('Salt marsh extent'!$A$5:$I$257,match($A281,'Salt marsh extent'!$A$5:$A1000,0),match('Salt marsh extent'!$B$4,'Salt marsh extent'!$A$5:$I$5,0))*'Salt marsh extent'!$E$4 )))</f>
        <v/>
      </c>
      <c r="E281" s="101" t="n"/>
      <c r="F281" s="197" t="n"/>
      <c r="G281" s="197" t="n"/>
      <c r="H281" s="197" t="n"/>
      <c r="I281" s="197" t="n"/>
      <c r="J281" s="197" t="n"/>
      <c r="K281" s="197" t="n"/>
      <c r="L281" s="197" t="n"/>
      <c r="M281" s="197" t="n"/>
      <c r="N281" s="197" t="n"/>
      <c r="O281" s="197" t="n"/>
      <c r="P281" s="197" t="n"/>
      <c r="Q281" s="197" t="n"/>
      <c r="R281" s="197" t="n"/>
      <c r="S281" s="197" t="n"/>
      <c r="T281" s="197" t="n"/>
      <c r="U281" s="197" t="n"/>
      <c r="V281" s="197" t="n"/>
      <c r="W281" s="197" t="n"/>
      <c r="X281" s="197" t="n"/>
    </row>
    <row r="282" ht="12.75" customHeight="1" s="198">
      <c r="A282" s="101" t="inlineStr">
        <is>
          <t>Ghana</t>
        </is>
      </c>
      <c r="B282" s="62">
        <f t="array" ref="B282">INDEX(Countries!$D$2:$D$255, MATCH(A282, Countries!$B$2:$B$255, 0))
</f>
        <v/>
      </c>
      <c r="C282" s="89" t="inlineStr">
        <is>
          <t>Seagrass</t>
        </is>
      </c>
      <c r="D282" s="54">
        <f t="array" ref="D282">if($C282="Mangrove", INDEX('Mangrove restorable land'!$A$5:$M1000,MATCH($A282,'Mangrove restorable land'!$A$5:$A1000,0),MATCH('Mangrove restorable land'!B$4,'Mangrove restorable land'!$A$5:$M$5,0)),if($C282="Seagrass", index('Seagrass extent'!$A$5:$I$257,match($A282,'Seagrass extent'!$A$5:$A1000,0),match('Seagrass extent'!$B$4,'Seagrass extent'!$A$5:$I$5,0))*'Seagrass extent'!$E$4, if($C282="Salt marsh", index('Salt marsh extent'!$A$5:$I$257,match($A282,'Salt marsh extent'!$A$5:$A1000,0),match('Salt marsh extent'!$B$4,'Salt marsh extent'!$A$5:$I$5,0))*'Salt marsh extent'!$E$4 )))</f>
        <v/>
      </c>
      <c r="E282" s="101" t="n"/>
      <c r="F282" s="197" t="n"/>
      <c r="G282" s="197" t="n"/>
      <c r="H282" s="197" t="n"/>
      <c r="I282" s="197" t="n"/>
      <c r="J282" s="197" t="n"/>
      <c r="K282" s="197" t="n"/>
      <c r="L282" s="197" t="n"/>
      <c r="M282" s="197" t="n"/>
      <c r="N282" s="197" t="n"/>
      <c r="O282" s="197" t="n"/>
      <c r="P282" s="197" t="n"/>
      <c r="Q282" s="197" t="n"/>
      <c r="R282" s="197" t="n"/>
      <c r="S282" s="197" t="n"/>
      <c r="T282" s="197" t="n"/>
      <c r="U282" s="197" t="n"/>
      <c r="V282" s="197" t="n"/>
      <c r="W282" s="197" t="n"/>
      <c r="X282" s="197" t="n"/>
    </row>
    <row r="283" ht="12.75" customHeight="1" s="198">
      <c r="A283" s="101" t="inlineStr">
        <is>
          <t>Grenada</t>
        </is>
      </c>
      <c r="B283" s="62">
        <f t="array" ref="B283">INDEX(Countries!$D$2:$D$255, MATCH(A283, Countries!$B$2:$B$255, 0))
</f>
        <v/>
      </c>
      <c r="C283" s="89" t="inlineStr">
        <is>
          <t>Seagrass</t>
        </is>
      </c>
      <c r="D283" s="54">
        <f t="array" ref="D283">if($C283="Mangrove", INDEX('Mangrove restorable land'!$A$5:$M1000,MATCH($A283,'Mangrove restorable land'!$A$5:$A1000,0),MATCH('Mangrove restorable land'!B$4,'Mangrove restorable land'!$A$5:$M$5,0)),if($C283="Seagrass", index('Seagrass extent'!$A$5:$I$257,match($A283,'Seagrass extent'!$A$5:$A1000,0),match('Seagrass extent'!$B$4,'Seagrass extent'!$A$5:$I$5,0))*'Seagrass extent'!$E$4, if($C283="Salt marsh", index('Salt marsh extent'!$A$5:$I$257,match($A283,'Salt marsh extent'!$A$5:$A1000,0),match('Salt marsh extent'!$B$4,'Salt marsh extent'!$A$5:$I$5,0))*'Salt marsh extent'!$E$4 )))</f>
        <v/>
      </c>
      <c r="E283" s="101" t="n"/>
      <c r="F283" s="197" t="n"/>
      <c r="G283" s="197" t="n"/>
      <c r="H283" s="197" t="n"/>
      <c r="I283" s="197" t="n"/>
      <c r="J283" s="197" t="n"/>
      <c r="K283" s="197" t="n"/>
      <c r="L283" s="197" t="n"/>
      <c r="M283" s="197" t="n"/>
      <c r="N283" s="197" t="n"/>
      <c r="O283" s="197" t="n"/>
      <c r="P283" s="197" t="n"/>
      <c r="Q283" s="197" t="n"/>
      <c r="R283" s="197" t="n"/>
      <c r="S283" s="197" t="n"/>
      <c r="T283" s="197" t="n"/>
      <c r="U283" s="197" t="n"/>
      <c r="V283" s="197" t="n"/>
      <c r="W283" s="197" t="n"/>
      <c r="X283" s="197" t="n"/>
    </row>
    <row r="284" ht="12.75" customHeight="1" s="198">
      <c r="A284" s="101" t="inlineStr">
        <is>
          <t>Guadeloupe</t>
        </is>
      </c>
      <c r="B284" s="62">
        <f t="array" ref="B284">INDEX(Countries!$D$2:$D$255, MATCH(A284, Countries!$B$2:$B$255, 0))
</f>
        <v/>
      </c>
      <c r="C284" s="89" t="inlineStr">
        <is>
          <t>Seagrass</t>
        </is>
      </c>
      <c r="D284" s="54">
        <f t="array" ref="D284">if($C284="Mangrove", INDEX('Mangrove restorable land'!$A$5:$M1000,MATCH($A284,'Mangrove restorable land'!$A$5:$A1000,0),MATCH('Mangrove restorable land'!B$4,'Mangrove restorable land'!$A$5:$M$5,0)),if($C284="Seagrass", index('Seagrass extent'!$A$5:$I$257,match($A284,'Seagrass extent'!$A$5:$A1000,0),match('Seagrass extent'!$B$4,'Seagrass extent'!$A$5:$I$5,0))*'Seagrass extent'!$E$4, if($C284="Salt marsh", index('Salt marsh extent'!$A$5:$I$257,match($A284,'Salt marsh extent'!$A$5:$A1000,0),match('Salt marsh extent'!$B$4,'Salt marsh extent'!$A$5:$I$5,0))*'Salt marsh extent'!$E$4 )))</f>
        <v/>
      </c>
      <c r="E284" s="101" t="n"/>
      <c r="F284" s="197" t="n"/>
      <c r="G284" s="197" t="n"/>
      <c r="H284" s="197" t="n"/>
      <c r="I284" s="197" t="n"/>
      <c r="J284" s="197" t="n"/>
      <c r="K284" s="197" t="n"/>
      <c r="L284" s="197" t="n"/>
      <c r="M284" s="197" t="n"/>
      <c r="N284" s="197" t="n"/>
      <c r="O284" s="197" t="n"/>
      <c r="P284" s="197" t="n"/>
      <c r="Q284" s="197" t="n"/>
      <c r="R284" s="197" t="n"/>
      <c r="S284" s="197" t="n"/>
      <c r="T284" s="197" t="n"/>
      <c r="U284" s="197" t="n"/>
      <c r="V284" s="197" t="n"/>
      <c r="W284" s="197" t="n"/>
      <c r="X284" s="197" t="n"/>
    </row>
    <row r="285" ht="12.75" customHeight="1" s="198">
      <c r="A285" s="101" t="inlineStr">
        <is>
          <t>Guam</t>
        </is>
      </c>
      <c r="B285" s="62">
        <f t="array" ref="B285">INDEX(Countries!$D$2:$D$255, MATCH(A285, Countries!$B$2:$B$255, 0))
</f>
        <v/>
      </c>
      <c r="C285" s="89" t="inlineStr">
        <is>
          <t>Seagrass</t>
        </is>
      </c>
      <c r="D285" s="54">
        <f t="array" ref="D285">if($C285="Mangrove", INDEX('Mangrove restorable land'!$A$5:$M1000,MATCH($A285,'Mangrove restorable land'!$A$5:$A1000,0),MATCH('Mangrove restorable land'!B$4,'Mangrove restorable land'!$A$5:$M$5,0)),if($C285="Seagrass", index('Seagrass extent'!$A$5:$I$257,match($A285,'Seagrass extent'!$A$5:$A1000,0),match('Seagrass extent'!$B$4,'Seagrass extent'!$A$5:$I$5,0))*'Seagrass extent'!$E$4, if($C285="Salt marsh", index('Salt marsh extent'!$A$5:$I$257,match($A285,'Salt marsh extent'!$A$5:$A1000,0),match('Salt marsh extent'!$B$4,'Salt marsh extent'!$A$5:$I$5,0))*'Salt marsh extent'!$E$4 )))</f>
        <v/>
      </c>
      <c r="E285" s="101" t="n"/>
      <c r="F285" s="197" t="n"/>
      <c r="G285" s="197" t="n"/>
      <c r="H285" s="197" t="n"/>
      <c r="I285" s="197" t="n"/>
      <c r="J285" s="197" t="n"/>
      <c r="K285" s="197" t="n"/>
      <c r="L285" s="197" t="n"/>
      <c r="M285" s="197" t="n"/>
      <c r="N285" s="197" t="n"/>
      <c r="O285" s="197" t="n"/>
      <c r="P285" s="197" t="n"/>
      <c r="Q285" s="197" t="n"/>
      <c r="R285" s="197" t="n"/>
      <c r="S285" s="197" t="n"/>
      <c r="T285" s="197" t="n"/>
      <c r="U285" s="197" t="n"/>
      <c r="V285" s="197" t="n"/>
      <c r="W285" s="197" t="n"/>
      <c r="X285" s="197" t="n"/>
    </row>
    <row r="286" ht="12.75" customHeight="1" s="198">
      <c r="A286" s="101" t="inlineStr">
        <is>
          <t>Guatemala</t>
        </is>
      </c>
      <c r="B286" s="62">
        <f t="array" ref="B286">INDEX(Countries!$D$2:$D$255, MATCH(A286, Countries!$B$2:$B$255, 0))
</f>
        <v/>
      </c>
      <c r="C286" s="89" t="inlineStr">
        <is>
          <t>Seagrass</t>
        </is>
      </c>
      <c r="D286" s="54">
        <f t="array" ref="D286">if($C286="Mangrove", INDEX('Mangrove restorable land'!$A$5:$M1000,MATCH($A286,'Mangrove restorable land'!$A$5:$A1000,0),MATCH('Mangrove restorable land'!B$4,'Mangrove restorable land'!$A$5:$M$5,0)),if($C286="Seagrass", index('Seagrass extent'!$A$5:$I$257,match($A286,'Seagrass extent'!$A$5:$A1000,0),match('Seagrass extent'!$B$4,'Seagrass extent'!$A$5:$I$5,0))*'Seagrass extent'!$E$4, if($C286="Salt marsh", index('Salt marsh extent'!$A$5:$I$257,match($A286,'Salt marsh extent'!$A$5:$A1000,0),match('Salt marsh extent'!$B$4,'Salt marsh extent'!$A$5:$I$5,0))*'Salt marsh extent'!$E$4 )))</f>
        <v/>
      </c>
      <c r="E286" s="101" t="n"/>
      <c r="F286" s="197" t="n"/>
      <c r="G286" s="197" t="n"/>
      <c r="H286" s="197" t="n"/>
      <c r="I286" s="197" t="n"/>
      <c r="J286" s="197" t="n"/>
      <c r="K286" s="197" t="n"/>
      <c r="L286" s="197" t="n"/>
      <c r="M286" s="197" t="n"/>
      <c r="N286" s="197" t="n"/>
      <c r="O286" s="197" t="n"/>
      <c r="P286" s="197" t="n"/>
      <c r="Q286" s="197" t="n"/>
      <c r="R286" s="197" t="n"/>
      <c r="S286" s="197" t="n"/>
      <c r="T286" s="197" t="n"/>
      <c r="U286" s="197" t="n"/>
      <c r="V286" s="197" t="n"/>
      <c r="W286" s="197" t="n"/>
      <c r="X286" s="197" t="n"/>
    </row>
    <row r="287" ht="12.75" customHeight="1" s="198">
      <c r="A287" s="101" t="inlineStr">
        <is>
          <t>Guinea</t>
        </is>
      </c>
      <c r="B287" s="62">
        <f t="array" ref="B287">INDEX(Countries!$D$2:$D$255, MATCH(A287, Countries!$B$2:$B$255, 0))
</f>
        <v/>
      </c>
      <c r="C287" s="89" t="inlineStr">
        <is>
          <t>Seagrass</t>
        </is>
      </c>
      <c r="D287" s="54">
        <f t="array" ref="D287">if($C287="Mangrove", INDEX('Mangrove restorable land'!$A$5:$M1000,MATCH($A287,'Mangrove restorable land'!$A$5:$A1000,0),MATCH('Mangrove restorable land'!B$4,'Mangrove restorable land'!$A$5:$M$5,0)),if($C287="Seagrass", index('Seagrass extent'!$A$5:$I$257,match($A287,'Seagrass extent'!$A$5:$A1000,0),match('Seagrass extent'!$B$4,'Seagrass extent'!$A$5:$I$5,0))*'Seagrass extent'!$E$4, if($C287="Salt marsh", index('Salt marsh extent'!$A$5:$I$257,match($A287,'Salt marsh extent'!$A$5:$A1000,0),match('Salt marsh extent'!$B$4,'Salt marsh extent'!$A$5:$I$5,0))*'Salt marsh extent'!$E$4 )))</f>
        <v/>
      </c>
      <c r="E287" s="101" t="n"/>
      <c r="F287" s="197" t="n"/>
      <c r="G287" s="197" t="n"/>
      <c r="H287" s="197" t="n"/>
      <c r="I287" s="197" t="n"/>
      <c r="J287" s="197" t="n"/>
      <c r="K287" s="197" t="n"/>
      <c r="L287" s="197" t="n"/>
      <c r="M287" s="197" t="n"/>
      <c r="N287" s="197" t="n"/>
      <c r="O287" s="197" t="n"/>
      <c r="P287" s="197" t="n"/>
      <c r="Q287" s="197" t="n"/>
      <c r="R287" s="197" t="n"/>
      <c r="S287" s="197" t="n"/>
      <c r="T287" s="197" t="n"/>
      <c r="U287" s="197" t="n"/>
      <c r="V287" s="197" t="n"/>
      <c r="W287" s="197" t="n"/>
      <c r="X287" s="197" t="n"/>
    </row>
    <row r="288" ht="12.75" customHeight="1" s="198">
      <c r="A288" s="101" t="inlineStr">
        <is>
          <t>Guinea-Bissau</t>
        </is>
      </c>
      <c r="B288" s="62">
        <f t="array" ref="B288">INDEX(Countries!$D$2:$D$255, MATCH(A288, Countries!$B$2:$B$255, 0))
</f>
        <v/>
      </c>
      <c r="C288" s="89" t="inlineStr">
        <is>
          <t>Seagrass</t>
        </is>
      </c>
      <c r="D288" s="54">
        <f t="array" ref="D288">if($C288="Mangrove", INDEX('Mangrove restorable land'!$A$5:$M1000,MATCH($A288,'Mangrove restorable land'!$A$5:$A1000,0),MATCH('Mangrove restorable land'!B$4,'Mangrove restorable land'!$A$5:$M$5,0)),if($C288="Seagrass", index('Seagrass extent'!$A$5:$I$257,match($A288,'Seagrass extent'!$A$5:$A1000,0),match('Seagrass extent'!$B$4,'Seagrass extent'!$A$5:$I$5,0))*'Seagrass extent'!$E$4, if($C288="Salt marsh", index('Salt marsh extent'!$A$5:$I$257,match($A288,'Salt marsh extent'!$A$5:$A1000,0),match('Salt marsh extent'!$B$4,'Salt marsh extent'!$A$5:$I$5,0))*'Salt marsh extent'!$E$4 )))</f>
        <v/>
      </c>
      <c r="E288" s="101" t="n"/>
      <c r="F288" s="197" t="n"/>
      <c r="G288" s="197" t="n"/>
      <c r="H288" s="197" t="n"/>
      <c r="I288" s="197" t="n"/>
      <c r="J288" s="197" t="n"/>
      <c r="K288" s="197" t="n"/>
      <c r="L288" s="197" t="n"/>
      <c r="M288" s="197" t="n"/>
      <c r="N288" s="197" t="n"/>
      <c r="O288" s="197" t="n"/>
      <c r="P288" s="197" t="n"/>
      <c r="Q288" s="197" t="n"/>
      <c r="R288" s="197" t="n"/>
      <c r="S288" s="197" t="n"/>
      <c r="T288" s="197" t="n"/>
      <c r="U288" s="197" t="n"/>
      <c r="V288" s="197" t="n"/>
      <c r="W288" s="197" t="n"/>
      <c r="X288" s="197" t="n"/>
    </row>
    <row r="289" ht="12.75" customHeight="1" s="198">
      <c r="A289" s="101" t="inlineStr">
        <is>
          <t>Guyana</t>
        </is>
      </c>
      <c r="B289" s="62">
        <f t="array" ref="B289">INDEX(Countries!$D$2:$D$255, MATCH(A289, Countries!$B$2:$B$255, 0))
</f>
        <v/>
      </c>
      <c r="C289" s="89" t="inlineStr">
        <is>
          <t>Seagrass</t>
        </is>
      </c>
      <c r="D289" s="54">
        <f t="array" ref="D289">if($C289="Mangrove", INDEX('Mangrove restorable land'!$A$5:$M1000,MATCH($A289,'Mangrove restorable land'!$A$5:$A1000,0),MATCH('Mangrove restorable land'!B$4,'Mangrove restorable land'!$A$5:$M$5,0)),if($C289="Seagrass", index('Seagrass extent'!$A$5:$I$257,match($A289,'Seagrass extent'!$A$5:$A1000,0),match('Seagrass extent'!$B$4,'Seagrass extent'!$A$5:$I$5,0))*'Seagrass extent'!$E$4, if($C289="Salt marsh", index('Salt marsh extent'!$A$5:$I$257,match($A289,'Salt marsh extent'!$A$5:$A1000,0),match('Salt marsh extent'!$B$4,'Salt marsh extent'!$A$5:$I$5,0))*'Salt marsh extent'!$E$4 )))</f>
        <v/>
      </c>
      <c r="E289" s="101" t="n"/>
      <c r="F289" s="197" t="n"/>
      <c r="G289" s="197" t="n"/>
      <c r="H289" s="197" t="n"/>
      <c r="I289" s="197" t="n"/>
      <c r="J289" s="197" t="n"/>
      <c r="K289" s="197" t="n"/>
      <c r="L289" s="197" t="n"/>
      <c r="M289" s="197" t="n"/>
      <c r="N289" s="197" t="n"/>
      <c r="O289" s="197" t="n"/>
      <c r="P289" s="197" t="n"/>
      <c r="Q289" s="197" t="n"/>
      <c r="R289" s="197" t="n"/>
      <c r="S289" s="197" t="n"/>
      <c r="T289" s="197" t="n"/>
      <c r="U289" s="197" t="n"/>
      <c r="V289" s="197" t="n"/>
      <c r="W289" s="197" t="n"/>
      <c r="X289" s="197" t="n"/>
    </row>
    <row r="290" ht="12.75" customHeight="1" s="198">
      <c r="A290" s="101" t="inlineStr">
        <is>
          <t>Haiti</t>
        </is>
      </c>
      <c r="B290" s="62">
        <f t="array" ref="B290">INDEX(Countries!$D$2:$D$255, MATCH(A290, Countries!$B$2:$B$255, 0))
</f>
        <v/>
      </c>
      <c r="C290" s="89" t="inlineStr">
        <is>
          <t>Seagrass</t>
        </is>
      </c>
      <c r="D290" s="54">
        <f t="array" ref="D290">if($C290="Mangrove", INDEX('Mangrove restorable land'!$A$5:$M1000,MATCH($A290,'Mangrove restorable land'!$A$5:$A1000,0),MATCH('Mangrove restorable land'!B$4,'Mangrove restorable land'!$A$5:$M$5,0)),if($C290="Seagrass", index('Seagrass extent'!$A$5:$I$257,match($A290,'Seagrass extent'!$A$5:$A1000,0),match('Seagrass extent'!$B$4,'Seagrass extent'!$A$5:$I$5,0))*'Seagrass extent'!$E$4, if($C290="Salt marsh", index('Salt marsh extent'!$A$5:$I$257,match($A290,'Salt marsh extent'!$A$5:$A1000,0),match('Salt marsh extent'!$B$4,'Salt marsh extent'!$A$5:$I$5,0))*'Salt marsh extent'!$E$4 )))</f>
        <v/>
      </c>
      <c r="E290" s="101" t="n"/>
      <c r="F290" s="197" t="n"/>
      <c r="G290" s="197" t="n"/>
      <c r="H290" s="197" t="n"/>
      <c r="I290" s="197" t="n"/>
      <c r="J290" s="197" t="n"/>
      <c r="K290" s="197" t="n"/>
      <c r="L290" s="197" t="n"/>
      <c r="M290" s="197" t="n"/>
      <c r="N290" s="197" t="n"/>
      <c r="O290" s="197" t="n"/>
      <c r="P290" s="197" t="n"/>
      <c r="Q290" s="197" t="n"/>
      <c r="R290" s="197" t="n"/>
      <c r="S290" s="197" t="n"/>
      <c r="T290" s="197" t="n"/>
      <c r="U290" s="197" t="n"/>
      <c r="V290" s="197" t="n"/>
      <c r="W290" s="197" t="n"/>
      <c r="X290" s="197" t="n"/>
    </row>
    <row r="291" ht="12.75" customHeight="1" s="198">
      <c r="A291" s="101" t="inlineStr">
        <is>
          <t>Honduras</t>
        </is>
      </c>
      <c r="B291" s="62">
        <f t="array" ref="B291">INDEX(Countries!$D$2:$D$255, MATCH(A291, Countries!$B$2:$B$255, 0))
</f>
        <v/>
      </c>
      <c r="C291" s="89" t="inlineStr">
        <is>
          <t>Seagrass</t>
        </is>
      </c>
      <c r="D291" s="54">
        <f t="array" ref="D291">if($C291="Mangrove", INDEX('Mangrove restorable land'!$A$5:$M1000,MATCH($A291,'Mangrove restorable land'!$A$5:$A1000,0),MATCH('Mangrove restorable land'!B$4,'Mangrove restorable land'!$A$5:$M$5,0)),if($C291="Seagrass", index('Seagrass extent'!$A$5:$I$257,match($A291,'Seagrass extent'!$A$5:$A1000,0),match('Seagrass extent'!$B$4,'Seagrass extent'!$A$5:$I$5,0))*'Seagrass extent'!$E$4, if($C291="Salt marsh", index('Salt marsh extent'!$A$5:$I$257,match($A291,'Salt marsh extent'!$A$5:$A1000,0),match('Salt marsh extent'!$B$4,'Salt marsh extent'!$A$5:$I$5,0))*'Salt marsh extent'!$E$4 )))</f>
        <v/>
      </c>
      <c r="E291" s="101" t="n"/>
      <c r="F291" s="197" t="n"/>
      <c r="G291" s="197" t="n"/>
      <c r="H291" s="197" t="n"/>
      <c r="I291" s="197" t="n"/>
      <c r="J291" s="197" t="n"/>
      <c r="K291" s="197" t="n"/>
      <c r="L291" s="197" t="n"/>
      <c r="M291" s="197" t="n"/>
      <c r="N291" s="197" t="n"/>
      <c r="O291" s="197" t="n"/>
      <c r="P291" s="197" t="n"/>
      <c r="Q291" s="197" t="n"/>
      <c r="R291" s="197" t="n"/>
      <c r="S291" s="197" t="n"/>
      <c r="T291" s="197" t="n"/>
      <c r="U291" s="197" t="n"/>
      <c r="V291" s="197" t="n"/>
      <c r="W291" s="197" t="n"/>
      <c r="X291" s="197" t="n"/>
    </row>
    <row r="292" ht="12.75" customHeight="1" s="198">
      <c r="A292" s="101" t="inlineStr">
        <is>
          <t>Iran (Islamic Republic of)</t>
        </is>
      </c>
      <c r="B292" s="62">
        <f t="array" ref="B292">INDEX(Countries!$D$2:$D$255, MATCH(A292, Countries!$B$2:$B$255, 0))
</f>
        <v/>
      </c>
      <c r="C292" s="89" t="inlineStr">
        <is>
          <t>Seagrass</t>
        </is>
      </c>
      <c r="D292" s="54">
        <f t="array" ref="D292">if($C292="Mangrove", INDEX('Mangrove restorable land'!$A$5:$M1000,MATCH($A292,'Mangrove restorable land'!$A$5:$A1000,0),MATCH('Mangrove restorable land'!B$4,'Mangrove restorable land'!$A$5:$M$5,0)),if($C292="Seagrass", index('Seagrass extent'!$A$5:$I$257,match($A292,'Seagrass extent'!$A$5:$A1000,0),match('Seagrass extent'!$B$4,'Seagrass extent'!$A$5:$I$5,0))*'Seagrass extent'!$E$4, if($C292="Salt marsh", index('Salt marsh extent'!$A$5:$I$257,match($A292,'Salt marsh extent'!$A$5:$A1000,0),match('Salt marsh extent'!$B$4,'Salt marsh extent'!$A$5:$I$5,0))*'Salt marsh extent'!$E$4 )))</f>
        <v/>
      </c>
      <c r="E292" s="101" t="n"/>
      <c r="F292" s="197" t="n"/>
      <c r="G292" s="197" t="n"/>
      <c r="H292" s="197" t="n"/>
      <c r="I292" s="197" t="n"/>
      <c r="J292" s="197" t="n"/>
      <c r="K292" s="197" t="n"/>
      <c r="L292" s="197" t="n"/>
      <c r="M292" s="197" t="n"/>
      <c r="N292" s="197" t="n"/>
      <c r="O292" s="197" t="n"/>
      <c r="P292" s="197" t="n"/>
      <c r="Q292" s="197" t="n"/>
      <c r="R292" s="197" t="n"/>
      <c r="S292" s="197" t="n"/>
      <c r="T292" s="197" t="n"/>
      <c r="U292" s="197" t="n"/>
      <c r="V292" s="197" t="n"/>
      <c r="W292" s="197" t="n"/>
      <c r="X292" s="197" t="n"/>
    </row>
    <row r="293" ht="12.75" customHeight="1" s="198">
      <c r="A293" s="101" t="inlineStr">
        <is>
          <t>Jamaica</t>
        </is>
      </c>
      <c r="B293" s="62">
        <f t="array" ref="B293">INDEX(Countries!$D$2:$D$255, MATCH(A293, Countries!$B$2:$B$255, 0))
</f>
        <v/>
      </c>
      <c r="C293" s="89" t="inlineStr">
        <is>
          <t>Seagrass</t>
        </is>
      </c>
      <c r="D293" s="54">
        <f t="array" ref="D293">if($C293="Mangrove", INDEX('Mangrove restorable land'!$A$5:$M1000,MATCH($A293,'Mangrove restorable land'!$A$5:$A1000,0),MATCH('Mangrove restorable land'!B$4,'Mangrove restorable land'!$A$5:$M$5,0)),if($C293="Seagrass", index('Seagrass extent'!$A$5:$I$257,match($A293,'Seagrass extent'!$A$5:$A1000,0),match('Seagrass extent'!$B$4,'Seagrass extent'!$A$5:$I$5,0))*'Seagrass extent'!$E$4, if($C293="Salt marsh", index('Salt marsh extent'!$A$5:$I$257,match($A293,'Salt marsh extent'!$A$5:$A1000,0),match('Salt marsh extent'!$B$4,'Salt marsh extent'!$A$5:$I$5,0))*'Salt marsh extent'!$E$4 )))</f>
        <v/>
      </c>
      <c r="E293" s="101" t="n"/>
      <c r="F293" s="197" t="n"/>
      <c r="G293" s="197" t="n"/>
      <c r="H293" s="197" t="n"/>
      <c r="I293" s="197" t="n"/>
      <c r="J293" s="197" t="n"/>
      <c r="K293" s="197" t="n"/>
      <c r="L293" s="197" t="n"/>
      <c r="M293" s="197" t="n"/>
      <c r="N293" s="197" t="n"/>
      <c r="O293" s="197" t="n"/>
      <c r="P293" s="197" t="n"/>
      <c r="Q293" s="197" t="n"/>
      <c r="R293" s="197" t="n"/>
      <c r="S293" s="197" t="n"/>
      <c r="T293" s="197" t="n"/>
      <c r="U293" s="197" t="n"/>
      <c r="V293" s="197" t="n"/>
      <c r="W293" s="197" t="n"/>
      <c r="X293" s="197" t="n"/>
    </row>
    <row r="294" ht="12.75" customHeight="1" s="198">
      <c r="A294" s="101" t="inlineStr">
        <is>
          <t>Japan</t>
        </is>
      </c>
      <c r="B294" s="62">
        <f t="array" ref="B294">INDEX(Countries!$D$2:$D$255, MATCH(A294, Countries!$B$2:$B$255, 0))
</f>
        <v/>
      </c>
      <c r="C294" s="89" t="inlineStr">
        <is>
          <t>Seagrass</t>
        </is>
      </c>
      <c r="D294" s="54">
        <f t="array" ref="D294">if($C294="Mangrove", INDEX('Mangrove restorable land'!$A$5:$M1000,MATCH($A294,'Mangrove restorable land'!$A$5:$A1000,0),MATCH('Mangrove restorable land'!B$4,'Mangrove restorable land'!$A$5:$M$5,0)),if($C294="Seagrass", index('Seagrass extent'!$A$5:$I$257,match($A294,'Seagrass extent'!$A$5:$A1000,0),match('Seagrass extent'!$B$4,'Seagrass extent'!$A$5:$I$5,0))*'Seagrass extent'!$E$4, if($C294="Salt marsh", index('Salt marsh extent'!$A$5:$I$257,match($A294,'Salt marsh extent'!$A$5:$A1000,0),match('Salt marsh extent'!$B$4,'Salt marsh extent'!$A$5:$I$5,0))*'Salt marsh extent'!$E$4 )))</f>
        <v/>
      </c>
      <c r="E294" s="101" t="n"/>
      <c r="F294" s="197" t="n"/>
      <c r="G294" s="197" t="n"/>
      <c r="H294" s="197" t="n"/>
      <c r="I294" s="197" t="n"/>
      <c r="J294" s="197" t="n"/>
      <c r="K294" s="197" t="n"/>
      <c r="L294" s="197" t="n"/>
      <c r="M294" s="197" t="n"/>
      <c r="N294" s="197" t="n"/>
      <c r="O294" s="197" t="n"/>
      <c r="P294" s="197" t="n"/>
      <c r="Q294" s="197" t="n"/>
      <c r="R294" s="197" t="n"/>
      <c r="S294" s="197" t="n"/>
      <c r="T294" s="197" t="n"/>
      <c r="U294" s="197" t="n"/>
      <c r="V294" s="197" t="n"/>
      <c r="W294" s="197" t="n"/>
      <c r="X294" s="197" t="n"/>
    </row>
    <row r="295" ht="12.75" customHeight="1" s="198">
      <c r="A295" s="101" t="inlineStr">
        <is>
          <t>Kiribati</t>
        </is>
      </c>
      <c r="B295" s="62">
        <f t="array" ref="B295">INDEX(Countries!$D$2:$D$255, MATCH(A295, Countries!$B$2:$B$255, 0))
</f>
        <v/>
      </c>
      <c r="C295" s="89" t="inlineStr">
        <is>
          <t>Seagrass</t>
        </is>
      </c>
      <c r="D295" s="54">
        <f t="array" ref="D295">if($C295="Mangrove", INDEX('Mangrove restorable land'!$A$5:$M1000,MATCH($A295,'Mangrove restorable land'!$A$5:$A1000,0),MATCH('Mangrove restorable land'!B$4,'Mangrove restorable land'!$A$5:$M$5,0)),if($C295="Seagrass", index('Seagrass extent'!$A$5:$I$257,match($A295,'Seagrass extent'!$A$5:$A1000,0),match('Seagrass extent'!$B$4,'Seagrass extent'!$A$5:$I$5,0))*'Seagrass extent'!$E$4, if($C295="Salt marsh", index('Salt marsh extent'!$A$5:$I$257,match($A295,'Salt marsh extent'!$A$5:$A1000,0),match('Salt marsh extent'!$B$4,'Salt marsh extent'!$A$5:$I$5,0))*'Salt marsh extent'!$E$4 )))</f>
        <v/>
      </c>
      <c r="E295" s="101" t="n"/>
      <c r="F295" s="197" t="n"/>
      <c r="G295" s="197" t="n"/>
      <c r="H295" s="197" t="n"/>
      <c r="I295" s="197" t="n"/>
      <c r="J295" s="197" t="n"/>
      <c r="K295" s="197" t="n"/>
      <c r="L295" s="197" t="n"/>
      <c r="M295" s="197" t="n"/>
      <c r="N295" s="197" t="n"/>
      <c r="O295" s="197" t="n"/>
      <c r="P295" s="197" t="n"/>
      <c r="Q295" s="197" t="n"/>
      <c r="R295" s="197" t="n"/>
      <c r="S295" s="197" t="n"/>
      <c r="T295" s="197" t="n"/>
      <c r="U295" s="197" t="n"/>
      <c r="V295" s="197" t="n"/>
      <c r="W295" s="197" t="n"/>
      <c r="X295" s="197" t="n"/>
    </row>
    <row r="296" ht="12.75" customHeight="1" s="198">
      <c r="A296" s="101" t="inlineStr">
        <is>
          <t>Liberia</t>
        </is>
      </c>
      <c r="B296" s="62">
        <f t="array" ref="B296">INDEX(Countries!$D$2:$D$255, MATCH(A296, Countries!$B$2:$B$255, 0))
</f>
        <v/>
      </c>
      <c r="C296" s="89" t="inlineStr">
        <is>
          <t>Seagrass</t>
        </is>
      </c>
      <c r="D296" s="54">
        <f t="array" ref="D296">if($C296="Mangrove", INDEX('Mangrove restorable land'!$A$5:$M1000,MATCH($A296,'Mangrove restorable land'!$A$5:$A1000,0),MATCH('Mangrove restorable land'!B$4,'Mangrove restorable land'!$A$5:$M$5,0)),if($C296="Seagrass", index('Seagrass extent'!$A$5:$I$257,match($A296,'Seagrass extent'!$A$5:$A1000,0),match('Seagrass extent'!$B$4,'Seagrass extent'!$A$5:$I$5,0))*'Seagrass extent'!$E$4, if($C296="Salt marsh", index('Salt marsh extent'!$A$5:$I$257,match($A296,'Salt marsh extent'!$A$5:$A1000,0),match('Salt marsh extent'!$B$4,'Salt marsh extent'!$A$5:$I$5,0))*'Salt marsh extent'!$E$4 )))</f>
        <v/>
      </c>
      <c r="E296" s="101" t="n"/>
      <c r="F296" s="197" t="n"/>
      <c r="G296" s="197" t="n"/>
      <c r="H296" s="197" t="n"/>
      <c r="I296" s="197" t="n"/>
      <c r="J296" s="197" t="n"/>
      <c r="K296" s="197" t="n"/>
      <c r="L296" s="197" t="n"/>
      <c r="M296" s="197" t="n"/>
      <c r="N296" s="197" t="n"/>
      <c r="O296" s="197" t="n"/>
      <c r="P296" s="197" t="n"/>
      <c r="Q296" s="197" t="n"/>
      <c r="R296" s="197" t="n"/>
      <c r="S296" s="197" t="n"/>
      <c r="T296" s="197" t="n"/>
      <c r="U296" s="197" t="n"/>
      <c r="V296" s="197" t="n"/>
      <c r="W296" s="197" t="n"/>
      <c r="X296" s="197" t="n"/>
    </row>
    <row r="297" ht="12.75" customHeight="1" s="198">
      <c r="A297" s="101" t="inlineStr">
        <is>
          <t>Madagascar</t>
        </is>
      </c>
      <c r="B297" s="62">
        <f t="array" ref="B297">INDEX(Countries!$D$2:$D$255, MATCH(A297, Countries!$B$2:$B$255, 0))
</f>
        <v/>
      </c>
      <c r="C297" s="89" t="inlineStr">
        <is>
          <t>Seagrass</t>
        </is>
      </c>
      <c r="D297" s="54">
        <f t="array" ref="D297">if($C297="Mangrove", INDEX('Mangrove restorable land'!$A$5:$M1000,MATCH($A297,'Mangrove restorable land'!$A$5:$A1000,0),MATCH('Mangrove restorable land'!B$4,'Mangrove restorable land'!$A$5:$M$5,0)),if($C297="Seagrass", index('Seagrass extent'!$A$5:$I$257,match($A297,'Seagrass extent'!$A$5:$A1000,0),match('Seagrass extent'!$B$4,'Seagrass extent'!$A$5:$I$5,0))*'Seagrass extent'!$E$4, if($C297="Salt marsh", index('Salt marsh extent'!$A$5:$I$257,match($A297,'Salt marsh extent'!$A$5:$A1000,0),match('Salt marsh extent'!$B$4,'Salt marsh extent'!$A$5:$I$5,0))*'Salt marsh extent'!$E$4 )))</f>
        <v/>
      </c>
      <c r="E297" s="101" t="n"/>
      <c r="F297" s="197" t="n"/>
      <c r="G297" s="197" t="n"/>
      <c r="H297" s="197" t="n"/>
      <c r="I297" s="197" t="n"/>
      <c r="J297" s="197" t="n"/>
      <c r="K297" s="197" t="n"/>
      <c r="L297" s="197" t="n"/>
      <c r="M297" s="197" t="n"/>
      <c r="N297" s="197" t="n"/>
      <c r="O297" s="197" t="n"/>
      <c r="P297" s="197" t="n"/>
      <c r="Q297" s="197" t="n"/>
      <c r="R297" s="197" t="n"/>
      <c r="S297" s="197" t="n"/>
      <c r="T297" s="197" t="n"/>
      <c r="U297" s="197" t="n"/>
      <c r="V297" s="197" t="n"/>
      <c r="W297" s="197" t="n"/>
      <c r="X297" s="197" t="n"/>
    </row>
    <row r="298" ht="12.75" customHeight="1" s="198">
      <c r="A298" s="101" t="inlineStr">
        <is>
          <t>Malaysia</t>
        </is>
      </c>
      <c r="B298" s="62">
        <f t="array" ref="B298">INDEX(Countries!$D$2:$D$255, MATCH(A298, Countries!$B$2:$B$255, 0))
</f>
        <v/>
      </c>
      <c r="C298" s="89" t="inlineStr">
        <is>
          <t>Seagrass</t>
        </is>
      </c>
      <c r="D298" s="54">
        <f t="array" ref="D298">if($C298="Mangrove", INDEX('Mangrove restorable land'!$A$5:$M1000,MATCH($A298,'Mangrove restorable land'!$A$5:$A1000,0),MATCH('Mangrove restorable land'!B$4,'Mangrove restorable land'!$A$5:$M$5,0)),if($C298="Seagrass", index('Seagrass extent'!$A$5:$I$257,match($A298,'Seagrass extent'!$A$5:$A1000,0),match('Seagrass extent'!$B$4,'Seagrass extent'!$A$5:$I$5,0))*'Seagrass extent'!$E$4, if($C298="Salt marsh", index('Salt marsh extent'!$A$5:$I$257,match($A298,'Salt marsh extent'!$A$5:$A1000,0),match('Salt marsh extent'!$B$4,'Salt marsh extent'!$A$5:$I$5,0))*'Salt marsh extent'!$E$4 )))</f>
        <v/>
      </c>
      <c r="E298" s="101" t="n"/>
      <c r="F298" s="197" t="n"/>
      <c r="G298" s="197" t="n"/>
      <c r="H298" s="197" t="n"/>
      <c r="I298" s="197" t="n"/>
      <c r="J298" s="197" t="n"/>
      <c r="K298" s="197" t="n"/>
      <c r="L298" s="197" t="n"/>
      <c r="M298" s="197" t="n"/>
      <c r="N298" s="197" t="n"/>
      <c r="O298" s="197" t="n"/>
      <c r="P298" s="197" t="n"/>
      <c r="Q298" s="197" t="n"/>
      <c r="R298" s="197" t="n"/>
      <c r="S298" s="197" t="n"/>
      <c r="T298" s="197" t="n"/>
      <c r="U298" s="197" t="n"/>
      <c r="V298" s="197" t="n"/>
      <c r="W298" s="197" t="n"/>
      <c r="X298" s="197" t="n"/>
    </row>
    <row r="299" ht="12.75" customHeight="1" s="198">
      <c r="A299" s="101" t="inlineStr">
        <is>
          <t>Maldives</t>
        </is>
      </c>
      <c r="B299" s="62">
        <f t="array" ref="B299">INDEX(Countries!$D$2:$D$255, MATCH(A299, Countries!$B$2:$B$255, 0))
</f>
        <v/>
      </c>
      <c r="C299" s="89" t="inlineStr">
        <is>
          <t>Seagrass</t>
        </is>
      </c>
      <c r="D299" s="54">
        <f t="array" ref="D299">if($C299="Mangrove", INDEX('Mangrove restorable land'!$A$5:$M1000,MATCH($A299,'Mangrove restorable land'!$A$5:$A1000,0),MATCH('Mangrove restorable land'!B$4,'Mangrove restorable land'!$A$5:$M$5,0)),if($C299="Seagrass", index('Seagrass extent'!$A$5:$I$257,match($A299,'Seagrass extent'!$A$5:$A1000,0),match('Seagrass extent'!$B$4,'Seagrass extent'!$A$5:$I$5,0))*'Seagrass extent'!$E$4, if($C299="Salt marsh", index('Salt marsh extent'!$A$5:$I$257,match($A299,'Salt marsh extent'!$A$5:$A1000,0),match('Salt marsh extent'!$B$4,'Salt marsh extent'!$A$5:$I$5,0))*'Salt marsh extent'!$E$4 )))</f>
        <v/>
      </c>
      <c r="E299" s="101" t="n"/>
      <c r="F299" s="197" t="n"/>
      <c r="G299" s="197" t="n"/>
      <c r="H299" s="197" t="n"/>
      <c r="I299" s="197" t="n"/>
      <c r="J299" s="197" t="n"/>
      <c r="K299" s="197" t="n"/>
      <c r="L299" s="197" t="n"/>
      <c r="M299" s="197" t="n"/>
      <c r="N299" s="197" t="n"/>
      <c r="O299" s="197" t="n"/>
      <c r="P299" s="197" t="n"/>
      <c r="Q299" s="197" t="n"/>
      <c r="R299" s="197" t="n"/>
      <c r="S299" s="197" t="n"/>
      <c r="T299" s="197" t="n"/>
      <c r="U299" s="197" t="n"/>
      <c r="V299" s="197" t="n"/>
      <c r="W299" s="197" t="n"/>
      <c r="X299" s="197" t="n"/>
    </row>
    <row r="300" ht="12.75" customHeight="1" s="198">
      <c r="A300" s="101" t="inlineStr">
        <is>
          <t>Marshall Islands</t>
        </is>
      </c>
      <c r="B300" s="62">
        <f t="array" ref="B300">INDEX(Countries!$D$2:$D$255, MATCH(A300, Countries!$B$2:$B$255, 0))
</f>
        <v/>
      </c>
      <c r="C300" s="89" t="inlineStr">
        <is>
          <t>Seagrass</t>
        </is>
      </c>
      <c r="D300" s="54">
        <f t="array" ref="D300">if($C300="Mangrove", INDEX('Mangrove restorable land'!$A$5:$M1000,MATCH($A300,'Mangrove restorable land'!$A$5:$A1000,0),MATCH('Mangrove restorable land'!B$4,'Mangrove restorable land'!$A$5:$M$5,0)),if($C300="Seagrass", index('Seagrass extent'!$A$5:$I$257,match($A300,'Seagrass extent'!$A$5:$A1000,0),match('Seagrass extent'!$B$4,'Seagrass extent'!$A$5:$I$5,0))*'Seagrass extent'!$E$4, if($C300="Salt marsh", index('Salt marsh extent'!$A$5:$I$257,match($A300,'Salt marsh extent'!$A$5:$A1000,0),match('Salt marsh extent'!$B$4,'Salt marsh extent'!$A$5:$I$5,0))*'Salt marsh extent'!$E$4 )))</f>
        <v/>
      </c>
      <c r="E300" s="101" t="n"/>
      <c r="F300" s="197" t="n"/>
      <c r="G300" s="197" t="n"/>
      <c r="H300" s="197" t="n"/>
      <c r="I300" s="197" t="n"/>
      <c r="J300" s="197" t="n"/>
      <c r="K300" s="197" t="n"/>
      <c r="L300" s="197" t="n"/>
      <c r="M300" s="197" t="n"/>
      <c r="N300" s="197" t="n"/>
      <c r="O300" s="197" t="n"/>
      <c r="P300" s="197" t="n"/>
      <c r="Q300" s="197" t="n"/>
      <c r="R300" s="197" t="n"/>
      <c r="S300" s="197" t="n"/>
      <c r="T300" s="197" t="n"/>
      <c r="U300" s="197" t="n"/>
      <c r="V300" s="197" t="n"/>
      <c r="W300" s="197" t="n"/>
      <c r="X300" s="197" t="n"/>
    </row>
    <row r="301" ht="12.75" customHeight="1" s="198">
      <c r="A301" s="101" t="inlineStr">
        <is>
          <t>Martinique</t>
        </is>
      </c>
      <c r="B301" s="62">
        <f t="array" ref="B301">INDEX(Countries!$D$2:$D$255, MATCH(A301, Countries!$B$2:$B$255, 0))
</f>
        <v/>
      </c>
      <c r="C301" s="89" t="inlineStr">
        <is>
          <t>Seagrass</t>
        </is>
      </c>
      <c r="D301" s="54">
        <f t="array" ref="D301">if($C301="Mangrove", INDEX('Mangrove restorable land'!$A$5:$M1000,MATCH($A301,'Mangrove restorable land'!$A$5:$A1000,0),MATCH('Mangrove restorable land'!B$4,'Mangrove restorable land'!$A$5:$M$5,0)),if($C301="Seagrass", index('Seagrass extent'!$A$5:$I$257,match($A301,'Seagrass extent'!$A$5:$A1000,0),match('Seagrass extent'!$B$4,'Seagrass extent'!$A$5:$I$5,0))*'Seagrass extent'!$E$4, if($C301="Salt marsh", index('Salt marsh extent'!$A$5:$I$257,match($A301,'Salt marsh extent'!$A$5:$A1000,0),match('Salt marsh extent'!$B$4,'Salt marsh extent'!$A$5:$I$5,0))*'Salt marsh extent'!$E$4 )))</f>
        <v/>
      </c>
      <c r="E301" s="101" t="n"/>
      <c r="F301" s="197" t="n"/>
      <c r="G301" s="197" t="n"/>
      <c r="H301" s="197" t="n"/>
      <c r="I301" s="197" t="n"/>
      <c r="J301" s="197" t="n"/>
      <c r="K301" s="197" t="n"/>
      <c r="L301" s="197" t="n"/>
      <c r="M301" s="197" t="n"/>
      <c r="N301" s="197" t="n"/>
      <c r="O301" s="197" t="n"/>
      <c r="P301" s="197" t="n"/>
      <c r="Q301" s="197" t="n"/>
      <c r="R301" s="197" t="n"/>
      <c r="S301" s="197" t="n"/>
      <c r="T301" s="197" t="n"/>
      <c r="U301" s="197" t="n"/>
      <c r="V301" s="197" t="n"/>
      <c r="W301" s="197" t="n"/>
      <c r="X301" s="197" t="n"/>
    </row>
    <row r="302" ht="12.75" customHeight="1" s="198">
      <c r="A302" s="101" t="inlineStr">
        <is>
          <t>Mauritania</t>
        </is>
      </c>
      <c r="B302" s="62">
        <f t="array" ref="B302">INDEX(Countries!$D$2:$D$255, MATCH(A302, Countries!$B$2:$B$255, 0))
</f>
        <v/>
      </c>
      <c r="C302" s="89" t="inlineStr">
        <is>
          <t>Seagrass</t>
        </is>
      </c>
      <c r="D302" s="54">
        <f t="array" ref="D302">if($C302="Mangrove", INDEX('Mangrove restorable land'!$A$5:$M1000,MATCH($A302,'Mangrove restorable land'!$A$5:$A1000,0),MATCH('Mangrove restorable land'!B$4,'Mangrove restorable land'!$A$5:$M$5,0)),if($C302="Seagrass", index('Seagrass extent'!$A$5:$I$257,match($A302,'Seagrass extent'!$A$5:$A1000,0),match('Seagrass extent'!$B$4,'Seagrass extent'!$A$5:$I$5,0))*'Seagrass extent'!$E$4, if($C302="Salt marsh", index('Salt marsh extent'!$A$5:$I$257,match($A302,'Salt marsh extent'!$A$5:$A1000,0),match('Salt marsh extent'!$B$4,'Salt marsh extent'!$A$5:$I$5,0))*'Salt marsh extent'!$E$4 )))</f>
        <v/>
      </c>
      <c r="E302" s="101" t="n"/>
      <c r="F302" s="197" t="n"/>
      <c r="G302" s="197" t="n"/>
      <c r="H302" s="197" t="n"/>
      <c r="I302" s="197" t="n"/>
      <c r="J302" s="197" t="n"/>
      <c r="K302" s="197" t="n"/>
      <c r="L302" s="197" t="n"/>
      <c r="M302" s="197" t="n"/>
      <c r="N302" s="197" t="n"/>
      <c r="O302" s="197" t="n"/>
      <c r="P302" s="197" t="n"/>
      <c r="Q302" s="197" t="n"/>
      <c r="R302" s="197" t="n"/>
      <c r="S302" s="197" t="n"/>
      <c r="T302" s="197" t="n"/>
      <c r="U302" s="197" t="n"/>
      <c r="V302" s="197" t="n"/>
      <c r="W302" s="197" t="n"/>
      <c r="X302" s="197" t="n"/>
    </row>
    <row r="303" ht="12.75" customHeight="1" s="198">
      <c r="A303" s="101" t="inlineStr">
        <is>
          <t>Mauritius</t>
        </is>
      </c>
      <c r="B303" s="62">
        <f t="array" ref="B303">INDEX(Countries!$D$2:$D$255, MATCH(A303, Countries!$B$2:$B$255, 0))
</f>
        <v/>
      </c>
      <c r="C303" s="89" t="inlineStr">
        <is>
          <t>Seagrass</t>
        </is>
      </c>
      <c r="D303" s="54">
        <f t="array" ref="D303">if($C303="Mangrove", INDEX('Mangrove restorable land'!$A$5:$M1000,MATCH($A303,'Mangrove restorable land'!$A$5:$A1000,0),MATCH('Mangrove restorable land'!B$4,'Mangrove restorable land'!$A$5:$M$5,0)),if($C303="Seagrass", index('Seagrass extent'!$A$5:$I$257,match($A303,'Seagrass extent'!$A$5:$A1000,0),match('Seagrass extent'!$B$4,'Seagrass extent'!$A$5:$I$5,0))*'Seagrass extent'!$E$4, if($C303="Salt marsh", index('Salt marsh extent'!$A$5:$I$257,match($A303,'Salt marsh extent'!$A$5:$A1000,0),match('Salt marsh extent'!$B$4,'Salt marsh extent'!$A$5:$I$5,0))*'Salt marsh extent'!$E$4 )))</f>
        <v/>
      </c>
      <c r="E303" s="101" t="n"/>
      <c r="F303" s="197" t="n"/>
      <c r="G303" s="197" t="n"/>
      <c r="H303" s="197" t="n"/>
      <c r="I303" s="197" t="n"/>
      <c r="J303" s="197" t="n"/>
      <c r="K303" s="197" t="n"/>
      <c r="L303" s="197" t="n"/>
      <c r="M303" s="197" t="n"/>
      <c r="N303" s="197" t="n"/>
      <c r="O303" s="197" t="n"/>
      <c r="P303" s="197" t="n"/>
      <c r="Q303" s="197" t="n"/>
      <c r="R303" s="197" t="n"/>
      <c r="S303" s="197" t="n"/>
      <c r="T303" s="197" t="n"/>
      <c r="U303" s="197" t="n"/>
      <c r="V303" s="197" t="n"/>
      <c r="W303" s="197" t="n"/>
      <c r="X303" s="197" t="n"/>
    </row>
    <row r="304" ht="12.75" customHeight="1" s="198">
      <c r="A304" s="101" t="inlineStr">
        <is>
          <t>Mayotte</t>
        </is>
      </c>
      <c r="B304" s="62">
        <f t="array" ref="B304">INDEX(Countries!$D$2:$D$255, MATCH(A304, Countries!$B$2:$B$255, 0))
</f>
        <v/>
      </c>
      <c r="C304" s="89" t="inlineStr">
        <is>
          <t>Seagrass</t>
        </is>
      </c>
      <c r="D304" s="54">
        <f t="array" ref="D304">if($C304="Mangrove", INDEX('Mangrove restorable land'!$A$5:$M1000,MATCH($A304,'Mangrove restorable land'!$A$5:$A1000,0),MATCH('Mangrove restorable land'!B$4,'Mangrove restorable land'!$A$5:$M$5,0)),if($C304="Seagrass", index('Seagrass extent'!$A$5:$I$257,match($A304,'Seagrass extent'!$A$5:$A1000,0),match('Seagrass extent'!$B$4,'Seagrass extent'!$A$5:$I$5,0))*'Seagrass extent'!$E$4, if($C304="Salt marsh", index('Salt marsh extent'!$A$5:$I$257,match($A304,'Salt marsh extent'!$A$5:$A1000,0),match('Salt marsh extent'!$B$4,'Salt marsh extent'!$A$5:$I$5,0))*'Salt marsh extent'!$E$4 )))</f>
        <v/>
      </c>
      <c r="E304" s="101" t="n"/>
      <c r="F304" s="197" t="n"/>
      <c r="G304" s="197" t="n"/>
      <c r="H304" s="197" t="n"/>
      <c r="I304" s="197" t="n"/>
      <c r="J304" s="197" t="n"/>
      <c r="K304" s="197" t="n"/>
      <c r="L304" s="197" t="n"/>
      <c r="M304" s="197" t="n"/>
      <c r="N304" s="197" t="n"/>
      <c r="O304" s="197" t="n"/>
      <c r="P304" s="197" t="n"/>
      <c r="Q304" s="197" t="n"/>
      <c r="R304" s="197" t="n"/>
      <c r="S304" s="197" t="n"/>
      <c r="T304" s="197" t="n"/>
      <c r="U304" s="197" t="n"/>
      <c r="V304" s="197" t="n"/>
      <c r="W304" s="197" t="n"/>
      <c r="X304" s="197" t="n"/>
    </row>
    <row r="305" ht="12.75" customHeight="1" s="198">
      <c r="A305" s="101" t="inlineStr">
        <is>
          <t>Micronesia (Federated States of)</t>
        </is>
      </c>
      <c r="B305" s="62">
        <f t="array" ref="B305">INDEX(Countries!$D$2:$D$255, MATCH(A305, Countries!$B$2:$B$255, 0))
</f>
        <v/>
      </c>
      <c r="C305" s="89" t="inlineStr">
        <is>
          <t>Seagrass</t>
        </is>
      </c>
      <c r="D305" s="54">
        <f t="array" ref="D305">if($C305="Mangrove", INDEX('Mangrove restorable land'!$A$5:$M1000,MATCH($A305,'Mangrove restorable land'!$A$5:$A1000,0),MATCH('Mangrove restorable land'!B$4,'Mangrove restorable land'!$A$5:$M$5,0)),if($C305="Seagrass", index('Seagrass extent'!$A$5:$I$257,match($A305,'Seagrass extent'!$A$5:$A1000,0),match('Seagrass extent'!$B$4,'Seagrass extent'!$A$5:$I$5,0))*'Seagrass extent'!$E$4, if($C305="Salt marsh", index('Salt marsh extent'!$A$5:$I$257,match($A305,'Salt marsh extent'!$A$5:$A1000,0),match('Salt marsh extent'!$B$4,'Salt marsh extent'!$A$5:$I$5,0))*'Salt marsh extent'!$E$4 )))</f>
        <v/>
      </c>
      <c r="E305" s="101" t="n"/>
      <c r="F305" s="197" t="n"/>
      <c r="G305" s="197" t="n"/>
      <c r="H305" s="197" t="n"/>
      <c r="I305" s="197" t="n"/>
      <c r="J305" s="197" t="n"/>
      <c r="K305" s="197" t="n"/>
      <c r="L305" s="197" t="n"/>
      <c r="M305" s="197" t="n"/>
      <c r="N305" s="197" t="n"/>
      <c r="O305" s="197" t="n"/>
      <c r="P305" s="197" t="n"/>
      <c r="Q305" s="197" t="n"/>
      <c r="R305" s="197" t="n"/>
      <c r="S305" s="197" t="n"/>
      <c r="T305" s="197" t="n"/>
      <c r="U305" s="197" t="n"/>
      <c r="V305" s="197" t="n"/>
      <c r="W305" s="197" t="n"/>
      <c r="X305" s="197" t="n"/>
    </row>
    <row r="306" ht="12.75" customHeight="1" s="198">
      <c r="A306" s="101" t="inlineStr">
        <is>
          <t>Mozambique</t>
        </is>
      </c>
      <c r="B306" s="62">
        <f t="array" ref="B306">INDEX(Countries!$D$2:$D$255, MATCH(A306, Countries!$B$2:$B$255, 0))
</f>
        <v/>
      </c>
      <c r="C306" s="89" t="inlineStr">
        <is>
          <t>Seagrass</t>
        </is>
      </c>
      <c r="D306" s="54">
        <f t="array" ref="D306">if($C306="Mangrove", INDEX('Mangrove restorable land'!$A$5:$M1000,MATCH($A306,'Mangrove restorable land'!$A$5:$A1000,0),MATCH('Mangrove restorable land'!B$4,'Mangrove restorable land'!$A$5:$M$5,0)),if($C306="Seagrass", index('Seagrass extent'!$A$5:$I$257,match($A306,'Seagrass extent'!$A$5:$A1000,0),match('Seagrass extent'!$B$4,'Seagrass extent'!$A$5:$I$5,0))*'Seagrass extent'!$E$4, if($C306="Salt marsh", index('Salt marsh extent'!$A$5:$I$257,match($A306,'Salt marsh extent'!$A$5:$A1000,0),match('Salt marsh extent'!$B$4,'Salt marsh extent'!$A$5:$I$5,0))*'Salt marsh extent'!$E$4 )))</f>
        <v/>
      </c>
      <c r="E306" s="101" t="n"/>
      <c r="F306" s="197" t="n"/>
      <c r="G306" s="197" t="n"/>
      <c r="H306" s="197" t="n"/>
      <c r="I306" s="197" t="n"/>
      <c r="J306" s="197" t="n"/>
      <c r="K306" s="197" t="n"/>
      <c r="L306" s="197" t="n"/>
      <c r="M306" s="197" t="n"/>
      <c r="N306" s="197" t="n"/>
      <c r="O306" s="197" t="n"/>
      <c r="P306" s="197" t="n"/>
      <c r="Q306" s="197" t="n"/>
      <c r="R306" s="197" t="n"/>
      <c r="S306" s="197" t="n"/>
      <c r="T306" s="197" t="n"/>
      <c r="U306" s="197" t="n"/>
      <c r="V306" s="197" t="n"/>
      <c r="W306" s="197" t="n"/>
      <c r="X306" s="197" t="n"/>
    </row>
    <row r="307" ht="12.75" customHeight="1" s="198">
      <c r="A307" s="101" t="inlineStr">
        <is>
          <t>Myanmar</t>
        </is>
      </c>
      <c r="B307" s="62">
        <f t="array" ref="B307">INDEX(Countries!$D$2:$D$255, MATCH(A307, Countries!$B$2:$B$255, 0))
</f>
        <v/>
      </c>
      <c r="C307" s="89" t="inlineStr">
        <is>
          <t>Seagrass</t>
        </is>
      </c>
      <c r="D307" s="54">
        <f t="array" ref="D307">if($C307="Mangrove", INDEX('Mangrove restorable land'!$A$5:$M1000,MATCH($A307,'Mangrove restorable land'!$A$5:$A1000,0),MATCH('Mangrove restorable land'!B$4,'Mangrove restorable land'!$A$5:$M$5,0)),if($C307="Seagrass", index('Seagrass extent'!$A$5:$I$257,match($A307,'Seagrass extent'!$A$5:$A1000,0),match('Seagrass extent'!$B$4,'Seagrass extent'!$A$5:$I$5,0))*'Seagrass extent'!$E$4, if($C307="Salt marsh", index('Salt marsh extent'!$A$5:$I$257,match($A307,'Salt marsh extent'!$A$5:$A1000,0),match('Salt marsh extent'!$B$4,'Salt marsh extent'!$A$5:$I$5,0))*'Salt marsh extent'!$E$4 )))</f>
        <v/>
      </c>
      <c r="E307" s="101" t="n"/>
      <c r="F307" s="197" t="n"/>
      <c r="G307" s="197" t="n"/>
      <c r="H307" s="197" t="n"/>
      <c r="I307" s="197" t="n"/>
      <c r="J307" s="197" t="n"/>
      <c r="K307" s="197" t="n"/>
      <c r="L307" s="197" t="n"/>
      <c r="M307" s="197" t="n"/>
      <c r="N307" s="197" t="n"/>
      <c r="O307" s="197" t="n"/>
      <c r="P307" s="197" t="n"/>
      <c r="Q307" s="197" t="n"/>
      <c r="R307" s="197" t="n"/>
      <c r="S307" s="197" t="n"/>
      <c r="T307" s="197" t="n"/>
      <c r="U307" s="197" t="n"/>
      <c r="V307" s="197" t="n"/>
      <c r="W307" s="197" t="n"/>
      <c r="X307" s="197" t="n"/>
    </row>
    <row r="308" ht="12.75" customHeight="1" s="198">
      <c r="A308" s="101" t="inlineStr">
        <is>
          <t>New Caledonia</t>
        </is>
      </c>
      <c r="B308" s="62">
        <f t="array" ref="B308">INDEX(Countries!$D$2:$D$255, MATCH(A308, Countries!$B$2:$B$255, 0))
</f>
        <v/>
      </c>
      <c r="C308" s="89" t="inlineStr">
        <is>
          <t>Seagrass</t>
        </is>
      </c>
      <c r="D308" s="54">
        <f t="array" ref="D308">if($C308="Mangrove", INDEX('Mangrove restorable land'!$A$5:$M1000,MATCH($A308,'Mangrove restorable land'!$A$5:$A1000,0),MATCH('Mangrove restorable land'!B$4,'Mangrove restorable land'!$A$5:$M$5,0)),if($C308="Seagrass", index('Seagrass extent'!$A$5:$I$257,match($A308,'Seagrass extent'!$A$5:$A1000,0),match('Seagrass extent'!$B$4,'Seagrass extent'!$A$5:$I$5,0))*'Seagrass extent'!$E$4, if($C308="Salt marsh", index('Salt marsh extent'!$A$5:$I$257,match($A308,'Salt marsh extent'!$A$5:$A1000,0),match('Salt marsh extent'!$B$4,'Salt marsh extent'!$A$5:$I$5,0))*'Salt marsh extent'!$E$4 )))</f>
        <v/>
      </c>
      <c r="E308" s="101" t="n"/>
      <c r="F308" s="197" t="n"/>
      <c r="G308" s="197" t="n"/>
      <c r="H308" s="197" t="n"/>
      <c r="I308" s="197" t="n"/>
      <c r="J308" s="197" t="n"/>
      <c r="K308" s="197" t="n"/>
      <c r="L308" s="197" t="n"/>
      <c r="M308" s="197" t="n"/>
      <c r="N308" s="197" t="n"/>
      <c r="O308" s="197" t="n"/>
      <c r="P308" s="197" t="n"/>
      <c r="Q308" s="197" t="n"/>
      <c r="R308" s="197" t="n"/>
      <c r="S308" s="197" t="n"/>
      <c r="T308" s="197" t="n"/>
      <c r="U308" s="197" t="n"/>
      <c r="V308" s="197" t="n"/>
      <c r="W308" s="197" t="n"/>
      <c r="X308" s="197" t="n"/>
    </row>
    <row r="309" ht="12.75" customHeight="1" s="198">
      <c r="A309" s="101" t="inlineStr">
        <is>
          <t>New Zealand</t>
        </is>
      </c>
      <c r="B309" s="62">
        <f t="array" ref="B309">INDEX(Countries!$D$2:$D$255, MATCH(A309, Countries!$B$2:$B$255, 0))
</f>
        <v/>
      </c>
      <c r="C309" s="89" t="inlineStr">
        <is>
          <t>Seagrass</t>
        </is>
      </c>
      <c r="D309" s="54">
        <f t="array" ref="D309">if($C309="Mangrove", INDEX('Mangrove restorable land'!$A$5:$M1000,MATCH($A309,'Mangrove restorable land'!$A$5:$A1000,0),MATCH('Mangrove restorable land'!B$4,'Mangrove restorable land'!$A$5:$M$5,0)),if($C309="Seagrass", index('Seagrass extent'!$A$5:$I$257,match($A309,'Seagrass extent'!$A$5:$A1000,0),match('Seagrass extent'!$B$4,'Seagrass extent'!$A$5:$I$5,0))*'Seagrass extent'!$E$4, if($C309="Salt marsh", index('Salt marsh extent'!$A$5:$I$257,match($A309,'Salt marsh extent'!$A$5:$A1000,0),match('Salt marsh extent'!$B$4,'Salt marsh extent'!$A$5:$I$5,0))*'Salt marsh extent'!$E$4 )))</f>
        <v/>
      </c>
      <c r="E309" s="101" t="n"/>
      <c r="F309" s="197" t="n"/>
      <c r="G309" s="197" t="n"/>
      <c r="H309" s="197" t="n"/>
      <c r="I309" s="197" t="n"/>
      <c r="J309" s="197" t="n"/>
      <c r="K309" s="197" t="n"/>
      <c r="L309" s="197" t="n"/>
      <c r="M309" s="197" t="n"/>
      <c r="N309" s="197" t="n"/>
      <c r="O309" s="197" t="n"/>
      <c r="P309" s="197" t="n"/>
      <c r="Q309" s="197" t="n"/>
      <c r="R309" s="197" t="n"/>
      <c r="S309" s="197" t="n"/>
      <c r="T309" s="197" t="n"/>
      <c r="U309" s="197" t="n"/>
      <c r="V309" s="197" t="n"/>
      <c r="W309" s="197" t="n"/>
      <c r="X309" s="197" t="n"/>
    </row>
    <row r="310" ht="12.75" customHeight="1" s="198">
      <c r="A310" s="101" t="inlineStr">
        <is>
          <t>Nicaragua</t>
        </is>
      </c>
      <c r="B310" s="62">
        <f t="array" ref="B310">INDEX(Countries!$D$2:$D$255, MATCH(A310, Countries!$B$2:$B$255, 0))
</f>
        <v/>
      </c>
      <c r="C310" s="89" t="inlineStr">
        <is>
          <t>Seagrass</t>
        </is>
      </c>
      <c r="D310" s="54">
        <f t="array" ref="D310">if($C310="Mangrove", INDEX('Mangrove restorable land'!$A$5:$M1000,MATCH($A310,'Mangrove restorable land'!$A$5:$A1000,0),MATCH('Mangrove restorable land'!B$4,'Mangrove restorable land'!$A$5:$M$5,0)),if($C310="Seagrass", index('Seagrass extent'!$A$5:$I$257,match($A310,'Seagrass extent'!$A$5:$A1000,0),match('Seagrass extent'!$B$4,'Seagrass extent'!$A$5:$I$5,0))*'Seagrass extent'!$E$4, if($C310="Salt marsh", index('Salt marsh extent'!$A$5:$I$257,match($A310,'Salt marsh extent'!$A$5:$A1000,0),match('Salt marsh extent'!$B$4,'Salt marsh extent'!$A$5:$I$5,0))*'Salt marsh extent'!$E$4 )))</f>
        <v/>
      </c>
      <c r="E310" s="101" t="n"/>
      <c r="F310" s="197" t="n"/>
      <c r="G310" s="197" t="n"/>
      <c r="H310" s="197" t="n"/>
      <c r="I310" s="197" t="n"/>
      <c r="J310" s="197" t="n"/>
      <c r="K310" s="197" t="n"/>
      <c r="L310" s="197" t="n"/>
      <c r="M310" s="197" t="n"/>
      <c r="N310" s="197" t="n"/>
      <c r="O310" s="197" t="n"/>
      <c r="P310" s="197" t="n"/>
      <c r="Q310" s="197" t="n"/>
      <c r="R310" s="197" t="n"/>
      <c r="S310" s="197" t="n"/>
      <c r="T310" s="197" t="n"/>
      <c r="U310" s="197" t="n"/>
      <c r="V310" s="197" t="n"/>
      <c r="W310" s="197" t="n"/>
      <c r="X310" s="197" t="n"/>
    </row>
    <row r="311" ht="12.75" customHeight="1" s="198">
      <c r="A311" s="101" t="inlineStr">
        <is>
          <t>Nigeria</t>
        </is>
      </c>
      <c r="B311" s="62">
        <f t="array" ref="B311">INDEX(Countries!$D$2:$D$255, MATCH(A311, Countries!$B$2:$B$255, 0))
</f>
        <v/>
      </c>
      <c r="C311" s="89" t="inlineStr">
        <is>
          <t>Seagrass</t>
        </is>
      </c>
      <c r="D311" s="54">
        <f t="array" ref="D311">if($C311="Mangrove", INDEX('Mangrove restorable land'!$A$5:$M1000,MATCH($A311,'Mangrove restorable land'!$A$5:$A1000,0),MATCH('Mangrove restorable land'!B$4,'Mangrove restorable land'!$A$5:$M$5,0)),if($C311="Seagrass", index('Seagrass extent'!$A$5:$I$257,match($A311,'Seagrass extent'!$A$5:$A1000,0),match('Seagrass extent'!$B$4,'Seagrass extent'!$A$5:$I$5,0))*'Seagrass extent'!$E$4, if($C311="Salt marsh", index('Salt marsh extent'!$A$5:$I$257,match($A311,'Salt marsh extent'!$A$5:$A1000,0),match('Salt marsh extent'!$B$4,'Salt marsh extent'!$A$5:$I$5,0))*'Salt marsh extent'!$E$4 )))</f>
        <v/>
      </c>
      <c r="E311" s="101" t="n"/>
      <c r="F311" s="197" t="n"/>
      <c r="G311" s="197" t="n"/>
      <c r="H311" s="197" t="n"/>
      <c r="I311" s="197" t="n"/>
      <c r="J311" s="197" t="n"/>
      <c r="K311" s="197" t="n"/>
      <c r="L311" s="197" t="n"/>
      <c r="M311" s="197" t="n"/>
      <c r="N311" s="197" t="n"/>
      <c r="O311" s="197" t="n"/>
      <c r="P311" s="197" t="n"/>
      <c r="Q311" s="197" t="n"/>
      <c r="R311" s="197" t="n"/>
      <c r="S311" s="197" t="n"/>
      <c r="T311" s="197" t="n"/>
      <c r="U311" s="197" t="n"/>
      <c r="V311" s="197" t="n"/>
      <c r="W311" s="197" t="n"/>
      <c r="X311" s="197" t="n"/>
    </row>
    <row r="312" ht="12.75" customHeight="1" s="198">
      <c r="A312" s="101" t="inlineStr">
        <is>
          <t>Oman</t>
        </is>
      </c>
      <c r="B312" s="62">
        <f t="array" ref="B312">INDEX(Countries!$D$2:$D$255, MATCH(A312, Countries!$B$2:$B$255, 0))
</f>
        <v/>
      </c>
      <c r="C312" s="89" t="inlineStr">
        <is>
          <t>Seagrass</t>
        </is>
      </c>
      <c r="D312" s="54">
        <f t="array" ref="D312">if($C312="Mangrove", INDEX('Mangrove restorable land'!$A$5:$M1000,MATCH($A312,'Mangrove restorable land'!$A$5:$A1000,0),MATCH('Mangrove restorable land'!B$4,'Mangrove restorable land'!$A$5:$M$5,0)),if($C312="Seagrass", index('Seagrass extent'!$A$5:$I$257,match($A312,'Seagrass extent'!$A$5:$A1000,0),match('Seagrass extent'!$B$4,'Seagrass extent'!$A$5:$I$5,0))*'Seagrass extent'!$E$4, if($C312="Salt marsh", index('Salt marsh extent'!$A$5:$I$257,match($A312,'Salt marsh extent'!$A$5:$A1000,0),match('Salt marsh extent'!$B$4,'Salt marsh extent'!$A$5:$I$5,0))*'Salt marsh extent'!$E$4 )))</f>
        <v/>
      </c>
      <c r="E312" s="101" t="n"/>
      <c r="F312" s="197" t="n"/>
      <c r="G312" s="197" t="n"/>
      <c r="H312" s="197" t="n"/>
      <c r="I312" s="197" t="n"/>
      <c r="J312" s="197" t="n"/>
      <c r="K312" s="197" t="n"/>
      <c r="L312" s="197" t="n"/>
      <c r="M312" s="197" t="n"/>
      <c r="N312" s="197" t="n"/>
      <c r="O312" s="197" t="n"/>
      <c r="P312" s="197" t="n"/>
      <c r="Q312" s="197" t="n"/>
      <c r="R312" s="197" t="n"/>
      <c r="S312" s="197" t="n"/>
      <c r="T312" s="197" t="n"/>
      <c r="U312" s="197" t="n"/>
      <c r="V312" s="197" t="n"/>
      <c r="W312" s="197" t="n"/>
      <c r="X312" s="197" t="n"/>
    </row>
    <row r="313" ht="12.75" customHeight="1" s="198">
      <c r="A313" s="101" t="inlineStr">
        <is>
          <t>Pakistan</t>
        </is>
      </c>
      <c r="B313" s="62">
        <f t="array" ref="B313">INDEX(Countries!$D$2:$D$255, MATCH(A313, Countries!$B$2:$B$255, 0))
</f>
        <v/>
      </c>
      <c r="C313" s="89" t="inlineStr">
        <is>
          <t>Seagrass</t>
        </is>
      </c>
      <c r="D313" s="54">
        <f t="array" ref="D313">if($C313="Mangrove", INDEX('Mangrove restorable land'!$A$5:$M1000,MATCH($A313,'Mangrove restorable land'!$A$5:$A1000,0),MATCH('Mangrove restorable land'!B$4,'Mangrove restorable land'!$A$5:$M$5,0)),if($C313="Seagrass", index('Seagrass extent'!$A$5:$I$257,match($A313,'Seagrass extent'!$A$5:$A1000,0),match('Seagrass extent'!$B$4,'Seagrass extent'!$A$5:$I$5,0))*'Seagrass extent'!$E$4, if($C313="Salt marsh", index('Salt marsh extent'!$A$5:$I$257,match($A313,'Salt marsh extent'!$A$5:$A1000,0),match('Salt marsh extent'!$B$4,'Salt marsh extent'!$A$5:$I$5,0))*'Salt marsh extent'!$E$4 )))</f>
        <v/>
      </c>
      <c r="E313" s="101" t="n"/>
      <c r="F313" s="197" t="n"/>
      <c r="G313" s="197" t="n"/>
      <c r="H313" s="197" t="n"/>
      <c r="I313" s="197" t="n"/>
      <c r="J313" s="197" t="n"/>
      <c r="K313" s="197" t="n"/>
      <c r="L313" s="197" t="n"/>
      <c r="M313" s="197" t="n"/>
      <c r="N313" s="197" t="n"/>
      <c r="O313" s="197" t="n"/>
      <c r="P313" s="197" t="n"/>
      <c r="Q313" s="197" t="n"/>
      <c r="R313" s="197" t="n"/>
      <c r="S313" s="197" t="n"/>
      <c r="T313" s="197" t="n"/>
      <c r="U313" s="197" t="n"/>
      <c r="V313" s="197" t="n"/>
      <c r="W313" s="197" t="n"/>
      <c r="X313" s="197" t="n"/>
    </row>
    <row r="314" ht="12.75" customHeight="1" s="198">
      <c r="A314" s="101" t="inlineStr">
        <is>
          <t>Palau</t>
        </is>
      </c>
      <c r="B314" s="62">
        <f t="array" ref="B314">INDEX(Countries!$D$2:$D$255, MATCH(A314, Countries!$B$2:$B$255, 0))
</f>
        <v/>
      </c>
      <c r="C314" s="89" t="inlineStr">
        <is>
          <t>Seagrass</t>
        </is>
      </c>
      <c r="D314" s="54">
        <f t="array" ref="D314">if($C314="Mangrove", INDEX('Mangrove restorable land'!$A$5:$M1000,MATCH($A314,'Mangrove restorable land'!$A$5:$A1000,0),MATCH('Mangrove restorable land'!B$4,'Mangrove restorable land'!$A$5:$M$5,0)),if($C314="Seagrass", index('Seagrass extent'!$A$5:$I$257,match($A314,'Seagrass extent'!$A$5:$A1000,0),match('Seagrass extent'!$B$4,'Seagrass extent'!$A$5:$I$5,0))*'Seagrass extent'!$E$4, if($C314="Salt marsh", index('Salt marsh extent'!$A$5:$I$257,match($A314,'Salt marsh extent'!$A$5:$A1000,0),match('Salt marsh extent'!$B$4,'Salt marsh extent'!$A$5:$I$5,0))*'Salt marsh extent'!$E$4 )))</f>
        <v/>
      </c>
      <c r="E314" s="101" t="n"/>
      <c r="F314" s="197" t="n"/>
      <c r="G314" s="197" t="n"/>
      <c r="H314" s="197" t="n"/>
      <c r="I314" s="197" t="n"/>
      <c r="J314" s="197" t="n"/>
      <c r="K314" s="197" t="n"/>
      <c r="L314" s="197" t="n"/>
      <c r="M314" s="197" t="n"/>
      <c r="N314" s="197" t="n"/>
      <c r="O314" s="197" t="n"/>
      <c r="P314" s="197" t="n"/>
      <c r="Q314" s="197" t="n"/>
      <c r="R314" s="197" t="n"/>
      <c r="S314" s="197" t="n"/>
      <c r="T314" s="197" t="n"/>
      <c r="U314" s="197" t="n"/>
      <c r="V314" s="197" t="n"/>
      <c r="W314" s="197" t="n"/>
      <c r="X314" s="197" t="n"/>
    </row>
    <row r="315" ht="12.75" customHeight="1" s="198">
      <c r="A315" s="101" t="inlineStr">
        <is>
          <t>Panama</t>
        </is>
      </c>
      <c r="B315" s="62">
        <f t="array" ref="B315">INDEX(Countries!$D$2:$D$255, MATCH(A315, Countries!$B$2:$B$255, 0))
</f>
        <v/>
      </c>
      <c r="C315" s="89" t="inlineStr">
        <is>
          <t>Seagrass</t>
        </is>
      </c>
      <c r="D315" s="54">
        <f t="array" ref="D315">if($C315="Mangrove", INDEX('Mangrove restorable land'!$A$5:$M1000,MATCH($A315,'Mangrove restorable land'!$A$5:$A1000,0),MATCH('Mangrove restorable land'!B$4,'Mangrove restorable land'!$A$5:$M$5,0)),if($C315="Seagrass", index('Seagrass extent'!$A$5:$I$257,match($A315,'Seagrass extent'!$A$5:$A1000,0),match('Seagrass extent'!$B$4,'Seagrass extent'!$A$5:$I$5,0))*'Seagrass extent'!$E$4, if($C315="Salt marsh", index('Salt marsh extent'!$A$5:$I$257,match($A315,'Salt marsh extent'!$A$5:$A1000,0),match('Salt marsh extent'!$B$4,'Salt marsh extent'!$A$5:$I$5,0))*'Salt marsh extent'!$E$4 )))</f>
        <v/>
      </c>
      <c r="E315" s="101" t="n"/>
      <c r="F315" s="197" t="n"/>
      <c r="G315" s="197" t="n"/>
      <c r="H315" s="197" t="n"/>
      <c r="I315" s="197" t="n"/>
      <c r="J315" s="197" t="n"/>
      <c r="K315" s="197" t="n"/>
      <c r="L315" s="197" t="n"/>
      <c r="M315" s="197" t="n"/>
      <c r="N315" s="197" t="n"/>
      <c r="O315" s="197" t="n"/>
      <c r="P315" s="197" t="n"/>
      <c r="Q315" s="197" t="n"/>
      <c r="R315" s="197" t="n"/>
      <c r="S315" s="197" t="n"/>
      <c r="T315" s="197" t="n"/>
      <c r="U315" s="197" t="n"/>
      <c r="V315" s="197" t="n"/>
      <c r="W315" s="197" t="n"/>
      <c r="X315" s="197" t="n"/>
    </row>
    <row r="316" ht="12.75" customHeight="1" s="198">
      <c r="A316" s="101" t="inlineStr">
        <is>
          <t>Papua New Guinea</t>
        </is>
      </c>
      <c r="B316" s="62">
        <f t="array" ref="B316">INDEX(Countries!$D$2:$D$255, MATCH(A316, Countries!$B$2:$B$255, 0))
</f>
        <v/>
      </c>
      <c r="C316" s="89" t="inlineStr">
        <is>
          <t>Seagrass</t>
        </is>
      </c>
      <c r="D316" s="54">
        <f t="array" ref="D316">if($C316="Mangrove", INDEX('Mangrove restorable land'!$A$5:$M1000,MATCH($A316,'Mangrove restorable land'!$A$5:$A1000,0),MATCH('Mangrove restorable land'!B$4,'Mangrove restorable land'!$A$5:$M$5,0)),if($C316="Seagrass", index('Seagrass extent'!$A$5:$I$257,match($A316,'Seagrass extent'!$A$5:$A1000,0),match('Seagrass extent'!$B$4,'Seagrass extent'!$A$5:$I$5,0))*'Seagrass extent'!$E$4, if($C316="Salt marsh", index('Salt marsh extent'!$A$5:$I$257,match($A316,'Salt marsh extent'!$A$5:$A1000,0),match('Salt marsh extent'!$B$4,'Salt marsh extent'!$A$5:$I$5,0))*'Salt marsh extent'!$E$4 )))</f>
        <v/>
      </c>
      <c r="E316" s="101" t="n"/>
      <c r="F316" s="197" t="n"/>
      <c r="G316" s="197" t="n"/>
      <c r="H316" s="197" t="n"/>
      <c r="I316" s="197" t="n"/>
      <c r="J316" s="197" t="n"/>
      <c r="K316" s="197" t="n"/>
      <c r="L316" s="197" t="n"/>
      <c r="M316" s="197" t="n"/>
      <c r="N316" s="197" t="n"/>
      <c r="O316" s="197" t="n"/>
      <c r="P316" s="197" t="n"/>
      <c r="Q316" s="197" t="n"/>
      <c r="R316" s="197" t="n"/>
      <c r="S316" s="197" t="n"/>
      <c r="T316" s="197" t="n"/>
      <c r="U316" s="197" t="n"/>
      <c r="V316" s="197" t="n"/>
      <c r="W316" s="197" t="n"/>
      <c r="X316" s="197" t="n"/>
    </row>
    <row r="317" ht="12.75" customHeight="1" s="198">
      <c r="A317" s="101" t="inlineStr">
        <is>
          <t>Peru</t>
        </is>
      </c>
      <c r="B317" s="62">
        <f t="array" ref="B317">INDEX(Countries!$D$2:$D$255, MATCH(A317, Countries!$B$2:$B$255, 0))
</f>
        <v/>
      </c>
      <c r="C317" s="89" t="inlineStr">
        <is>
          <t>Seagrass</t>
        </is>
      </c>
      <c r="D317" s="54">
        <f t="array" ref="D317">if($C317="Mangrove", INDEX('Mangrove restorable land'!$A$5:$M1000,MATCH($A317,'Mangrove restorable land'!$A$5:$A1000,0),MATCH('Mangrove restorable land'!B$4,'Mangrove restorable land'!$A$5:$M$5,0)),if($C317="Seagrass", index('Seagrass extent'!$A$5:$I$257,match($A317,'Seagrass extent'!$A$5:$A1000,0),match('Seagrass extent'!$B$4,'Seagrass extent'!$A$5:$I$5,0))*'Seagrass extent'!$E$4, if($C317="Salt marsh", index('Salt marsh extent'!$A$5:$I$257,match($A317,'Salt marsh extent'!$A$5:$A1000,0),match('Salt marsh extent'!$B$4,'Salt marsh extent'!$A$5:$I$5,0))*'Salt marsh extent'!$E$4 )))</f>
        <v/>
      </c>
      <c r="E317" s="101" t="n"/>
      <c r="F317" s="197" t="n"/>
      <c r="G317" s="197" t="n"/>
      <c r="H317" s="197" t="n"/>
      <c r="I317" s="197" t="n"/>
      <c r="J317" s="197" t="n"/>
      <c r="K317" s="197" t="n"/>
      <c r="L317" s="197" t="n"/>
      <c r="M317" s="197" t="n"/>
      <c r="N317" s="197" t="n"/>
      <c r="O317" s="197" t="n"/>
      <c r="P317" s="197" t="n"/>
      <c r="Q317" s="197" t="n"/>
      <c r="R317" s="197" t="n"/>
      <c r="S317" s="197" t="n"/>
      <c r="T317" s="197" t="n"/>
      <c r="U317" s="197" t="n"/>
      <c r="V317" s="197" t="n"/>
      <c r="W317" s="197" t="n"/>
      <c r="X317" s="197" t="n"/>
    </row>
    <row r="318" ht="12.75" customHeight="1" s="198">
      <c r="A318" s="101" t="inlineStr">
        <is>
          <t>Philippines</t>
        </is>
      </c>
      <c r="B318" s="62">
        <f t="array" ref="B318">INDEX(Countries!$D$2:$D$255, MATCH(A318, Countries!$B$2:$B$255, 0))
</f>
        <v/>
      </c>
      <c r="C318" s="89" t="inlineStr">
        <is>
          <t>Seagrass</t>
        </is>
      </c>
      <c r="D318" s="54">
        <f t="array" ref="D318">if($C318="Mangrove", INDEX('Mangrove restorable land'!$A$5:$M1000,MATCH($A318,'Mangrove restorable land'!$A$5:$A1000,0),MATCH('Mangrove restorable land'!B$4,'Mangrove restorable land'!$A$5:$M$5,0)),if($C318="Seagrass", index('Seagrass extent'!$A$5:$I$257,match($A318,'Seagrass extent'!$A$5:$A1000,0),match('Seagrass extent'!$B$4,'Seagrass extent'!$A$5:$I$5,0))*'Seagrass extent'!$E$4, if($C318="Salt marsh", index('Salt marsh extent'!$A$5:$I$257,match($A318,'Salt marsh extent'!$A$5:$A1000,0),match('Salt marsh extent'!$B$4,'Salt marsh extent'!$A$5:$I$5,0))*'Salt marsh extent'!$E$4 )))</f>
        <v/>
      </c>
      <c r="E318" s="101" t="n"/>
      <c r="F318" s="197" t="n"/>
      <c r="G318" s="197" t="n"/>
      <c r="H318" s="197" t="n"/>
      <c r="I318" s="197" t="n"/>
      <c r="J318" s="197" t="n"/>
      <c r="K318" s="197" t="n"/>
      <c r="L318" s="197" t="n"/>
      <c r="M318" s="197" t="n"/>
      <c r="N318" s="197" t="n"/>
      <c r="O318" s="197" t="n"/>
      <c r="P318" s="197" t="n"/>
      <c r="Q318" s="197" t="n"/>
      <c r="R318" s="197" t="n"/>
      <c r="S318" s="197" t="n"/>
      <c r="T318" s="197" t="n"/>
      <c r="U318" s="197" t="n"/>
      <c r="V318" s="197" t="n"/>
      <c r="W318" s="197" t="n"/>
      <c r="X318" s="197" t="n"/>
    </row>
    <row r="319" ht="12.75" customHeight="1" s="198">
      <c r="A319" s="101" t="inlineStr">
        <is>
          <t>Puerto Rico</t>
        </is>
      </c>
      <c r="B319" s="62">
        <f t="array" ref="B319">INDEX(Countries!$D$2:$D$255, MATCH(A319, Countries!$B$2:$B$255, 0))
</f>
        <v/>
      </c>
      <c r="C319" s="89" t="inlineStr">
        <is>
          <t>Seagrass</t>
        </is>
      </c>
      <c r="D319" s="54">
        <f t="array" ref="D319">if($C319="Mangrove", INDEX('Mangrove restorable land'!$A$5:$M1000,MATCH($A319,'Mangrove restorable land'!$A$5:$A1000,0),MATCH('Mangrove restorable land'!B$4,'Mangrove restorable land'!$A$5:$M$5,0)),if($C319="Seagrass", index('Seagrass extent'!$A$5:$I$257,match($A319,'Seagrass extent'!$A$5:$A1000,0),match('Seagrass extent'!$B$4,'Seagrass extent'!$A$5:$I$5,0))*'Seagrass extent'!$E$4, if($C319="Salt marsh", index('Salt marsh extent'!$A$5:$I$257,match($A319,'Salt marsh extent'!$A$5:$A1000,0),match('Salt marsh extent'!$B$4,'Salt marsh extent'!$A$5:$I$5,0))*'Salt marsh extent'!$E$4 )))</f>
        <v/>
      </c>
      <c r="E319" s="101" t="n"/>
      <c r="F319" s="197" t="n"/>
      <c r="G319" s="197" t="n"/>
      <c r="H319" s="197" t="n"/>
      <c r="I319" s="197" t="n"/>
      <c r="J319" s="197" t="n"/>
      <c r="K319" s="197" t="n"/>
      <c r="L319" s="197" t="n"/>
      <c r="M319" s="197" t="n"/>
      <c r="N319" s="197" t="n"/>
      <c r="O319" s="197" t="n"/>
      <c r="P319" s="197" t="n"/>
      <c r="Q319" s="197" t="n"/>
      <c r="R319" s="197" t="n"/>
      <c r="S319" s="197" t="n"/>
      <c r="T319" s="197" t="n"/>
      <c r="U319" s="197" t="n"/>
      <c r="V319" s="197" t="n"/>
      <c r="W319" s="197" t="n"/>
      <c r="X319" s="197" t="n"/>
    </row>
    <row r="320" ht="12.75" customHeight="1" s="198">
      <c r="A320" s="101" t="inlineStr">
        <is>
          <t>Qatar</t>
        </is>
      </c>
      <c r="B320" s="62">
        <f t="array" ref="B320">INDEX(Countries!$D$2:$D$255, MATCH(A320, Countries!$B$2:$B$255, 0))
</f>
        <v/>
      </c>
      <c r="C320" s="89" t="inlineStr">
        <is>
          <t>Seagrass</t>
        </is>
      </c>
      <c r="D320" s="54">
        <f t="array" ref="D320">if($C320="Mangrove", INDEX('Mangrove restorable land'!$A$5:$M1000,MATCH($A320,'Mangrove restorable land'!$A$5:$A1000,0),MATCH('Mangrove restorable land'!B$4,'Mangrove restorable land'!$A$5:$M$5,0)),if($C320="Seagrass", index('Seagrass extent'!$A$5:$I$257,match($A320,'Seagrass extent'!$A$5:$A1000,0),match('Seagrass extent'!$B$4,'Seagrass extent'!$A$5:$I$5,0))*'Seagrass extent'!$E$4, if($C320="Salt marsh", index('Salt marsh extent'!$A$5:$I$257,match($A320,'Salt marsh extent'!$A$5:$A1000,0),match('Salt marsh extent'!$B$4,'Salt marsh extent'!$A$5:$I$5,0))*'Salt marsh extent'!$E$4 )))</f>
        <v/>
      </c>
      <c r="E320" s="101" t="n"/>
      <c r="F320" s="197" t="n"/>
      <c r="G320" s="197" t="n"/>
      <c r="H320" s="197" t="n"/>
      <c r="I320" s="197" t="n"/>
      <c r="J320" s="197" t="n"/>
      <c r="K320" s="197" t="n"/>
      <c r="L320" s="197" t="n"/>
      <c r="M320" s="197" t="n"/>
      <c r="N320" s="197" t="n"/>
      <c r="O320" s="197" t="n"/>
      <c r="P320" s="197" t="n"/>
      <c r="Q320" s="197" t="n"/>
      <c r="R320" s="197" t="n"/>
      <c r="S320" s="197" t="n"/>
      <c r="T320" s="197" t="n"/>
      <c r="U320" s="197" t="n"/>
      <c r="V320" s="197" t="n"/>
      <c r="W320" s="197" t="n"/>
      <c r="X320" s="197" t="n"/>
    </row>
    <row r="321" ht="12.75" customHeight="1" s="198">
      <c r="A321" s="101" t="inlineStr">
        <is>
          <t>Republic of Congo</t>
        </is>
      </c>
      <c r="B321" s="62">
        <f t="array" ref="B321">INDEX(Countries!$D$2:$D$255, MATCH(A321, Countries!$B$2:$B$255, 0))
</f>
        <v/>
      </c>
      <c r="C321" s="89" t="inlineStr">
        <is>
          <t>Seagrass</t>
        </is>
      </c>
      <c r="D321" s="54">
        <f t="array" ref="D321">if($C321="Mangrove", INDEX('Mangrove restorable land'!$A$5:$M1000,MATCH($A321,'Mangrove restorable land'!$A$5:$A1000,0),MATCH('Mangrove restorable land'!B$4,'Mangrove restorable land'!$A$5:$M$5,0)),if($C321="Seagrass", index('Seagrass extent'!$A$5:$I$257,match($A321,'Seagrass extent'!$A$5:$A1000,0),match('Seagrass extent'!$B$4,'Seagrass extent'!$A$5:$I$5,0))*'Seagrass extent'!$E$4, if($C321="Salt marsh", index('Salt marsh extent'!$A$5:$I$257,match($A321,'Salt marsh extent'!$A$5:$A1000,0),match('Salt marsh extent'!$B$4,'Salt marsh extent'!$A$5:$I$5,0))*'Salt marsh extent'!$E$4 )))</f>
        <v/>
      </c>
      <c r="E321" s="101" t="n"/>
      <c r="F321" s="197" t="n"/>
      <c r="G321" s="197" t="n"/>
      <c r="H321" s="197" t="n"/>
      <c r="I321" s="197" t="n"/>
      <c r="J321" s="197" t="n"/>
      <c r="K321" s="197" t="n"/>
      <c r="L321" s="197" t="n"/>
      <c r="M321" s="197" t="n"/>
      <c r="N321" s="197" t="n"/>
      <c r="O321" s="197" t="n"/>
      <c r="P321" s="197" t="n"/>
      <c r="Q321" s="197" t="n"/>
      <c r="R321" s="197" t="n"/>
      <c r="S321" s="197" t="n"/>
      <c r="T321" s="197" t="n"/>
      <c r="U321" s="197" t="n"/>
      <c r="V321" s="197" t="n"/>
      <c r="W321" s="197" t="n"/>
      <c r="X321" s="197" t="n"/>
    </row>
    <row r="322" ht="12.75" customHeight="1" s="198">
      <c r="A322" s="101" t="inlineStr">
        <is>
          <t>Saint Kitts and Nevis</t>
        </is>
      </c>
      <c r="B322" s="62">
        <f t="array" ref="B322">INDEX(Countries!$D$2:$D$255, MATCH(A322, Countries!$B$2:$B$255, 0))
</f>
        <v/>
      </c>
      <c r="C322" s="89" t="inlineStr">
        <is>
          <t>Seagrass</t>
        </is>
      </c>
      <c r="D322" s="54">
        <f t="array" ref="D322">if($C322="Mangrove", INDEX('Mangrove restorable land'!$A$5:$M1000,MATCH($A322,'Mangrove restorable land'!$A$5:$A1000,0),MATCH('Mangrove restorable land'!B$4,'Mangrove restorable land'!$A$5:$M$5,0)),if($C322="Seagrass", index('Seagrass extent'!$A$5:$I$257,match($A322,'Seagrass extent'!$A$5:$A1000,0),match('Seagrass extent'!$B$4,'Seagrass extent'!$A$5:$I$5,0))*'Seagrass extent'!$E$4, if($C322="Salt marsh", index('Salt marsh extent'!$A$5:$I$257,match($A322,'Salt marsh extent'!$A$5:$A1000,0),match('Salt marsh extent'!$B$4,'Salt marsh extent'!$A$5:$I$5,0))*'Salt marsh extent'!$E$4 )))</f>
        <v/>
      </c>
      <c r="E322" s="101" t="n"/>
      <c r="F322" s="197" t="n"/>
      <c r="G322" s="197" t="n"/>
      <c r="H322" s="197" t="n"/>
      <c r="I322" s="197" t="n"/>
      <c r="J322" s="197" t="n"/>
      <c r="K322" s="197" t="n"/>
      <c r="L322" s="197" t="n"/>
      <c r="M322" s="197" t="n"/>
      <c r="N322" s="197" t="n"/>
      <c r="O322" s="197" t="n"/>
      <c r="P322" s="197" t="n"/>
      <c r="Q322" s="197" t="n"/>
      <c r="R322" s="197" t="n"/>
      <c r="S322" s="197" t="n"/>
      <c r="T322" s="197" t="n"/>
      <c r="U322" s="197" t="n"/>
      <c r="V322" s="197" t="n"/>
      <c r="W322" s="197" t="n"/>
      <c r="X322" s="197" t="n"/>
    </row>
    <row r="323" ht="12.75" customHeight="1" s="198">
      <c r="A323" s="101" t="inlineStr">
        <is>
          <t>Saint Lucia</t>
        </is>
      </c>
      <c r="B323" s="62">
        <f t="array" ref="B323">INDEX(Countries!$D$2:$D$255, MATCH(A323, Countries!$B$2:$B$255, 0))
</f>
        <v/>
      </c>
      <c r="C323" s="89" t="inlineStr">
        <is>
          <t>Seagrass</t>
        </is>
      </c>
      <c r="D323" s="54">
        <f t="array" ref="D323">if($C323="Mangrove", INDEX('Mangrove restorable land'!$A$5:$M1000,MATCH($A323,'Mangrove restorable land'!$A$5:$A1000,0),MATCH('Mangrove restorable land'!B$4,'Mangrove restorable land'!$A$5:$M$5,0)),if($C323="Seagrass", index('Seagrass extent'!$A$5:$I$257,match($A323,'Seagrass extent'!$A$5:$A1000,0),match('Seagrass extent'!$B$4,'Seagrass extent'!$A$5:$I$5,0))*'Seagrass extent'!$E$4, if($C323="Salt marsh", index('Salt marsh extent'!$A$5:$I$257,match($A323,'Salt marsh extent'!$A$5:$A1000,0),match('Salt marsh extent'!$B$4,'Salt marsh extent'!$A$5:$I$5,0))*'Salt marsh extent'!$E$4 )))</f>
        <v/>
      </c>
      <c r="E323" s="101" t="n"/>
      <c r="F323" s="197" t="n"/>
      <c r="G323" s="197" t="n"/>
      <c r="H323" s="197" t="n"/>
      <c r="I323" s="197" t="n"/>
      <c r="J323" s="197" t="n"/>
      <c r="K323" s="197" t="n"/>
      <c r="L323" s="197" t="n"/>
      <c r="M323" s="197" t="n"/>
      <c r="N323" s="197" t="n"/>
      <c r="O323" s="197" t="n"/>
      <c r="P323" s="197" t="n"/>
      <c r="Q323" s="197" t="n"/>
      <c r="R323" s="197" t="n"/>
      <c r="S323" s="197" t="n"/>
      <c r="T323" s="197" t="n"/>
      <c r="U323" s="197" t="n"/>
      <c r="V323" s="197" t="n"/>
      <c r="W323" s="197" t="n"/>
      <c r="X323" s="197" t="n"/>
    </row>
    <row r="324" ht="12.75" customHeight="1" s="198">
      <c r="A324" s="101" t="inlineStr">
        <is>
          <t>Saint Vincent and the Grenadines</t>
        </is>
      </c>
      <c r="B324" s="62">
        <f t="array" ref="B324">INDEX(Countries!$D$2:$D$255, MATCH(A324, Countries!$B$2:$B$255, 0))
</f>
        <v/>
      </c>
      <c r="C324" s="89" t="inlineStr">
        <is>
          <t>Seagrass</t>
        </is>
      </c>
      <c r="D324" s="54">
        <f t="array" ref="D324">if($C324="Mangrove", INDEX('Mangrove restorable land'!$A$5:$M1000,MATCH($A324,'Mangrove restorable land'!$A$5:$A1000,0),MATCH('Mangrove restorable land'!B$4,'Mangrove restorable land'!$A$5:$M$5,0)),if($C324="Seagrass", index('Seagrass extent'!$A$5:$I$257,match($A324,'Seagrass extent'!$A$5:$A1000,0),match('Seagrass extent'!$B$4,'Seagrass extent'!$A$5:$I$5,0))*'Seagrass extent'!$E$4, if($C324="Salt marsh", index('Salt marsh extent'!$A$5:$I$257,match($A324,'Salt marsh extent'!$A$5:$A1000,0),match('Salt marsh extent'!$B$4,'Salt marsh extent'!$A$5:$I$5,0))*'Salt marsh extent'!$E$4 )))</f>
        <v/>
      </c>
      <c r="E324" s="101" t="n"/>
      <c r="F324" s="197" t="n"/>
      <c r="G324" s="197" t="n"/>
      <c r="H324" s="197" t="n"/>
      <c r="I324" s="197" t="n"/>
      <c r="J324" s="197" t="n"/>
      <c r="K324" s="197" t="n"/>
      <c r="L324" s="197" t="n"/>
      <c r="M324" s="197" t="n"/>
      <c r="N324" s="197" t="n"/>
      <c r="O324" s="197" t="n"/>
      <c r="P324" s="197" t="n"/>
      <c r="Q324" s="197" t="n"/>
      <c r="R324" s="197" t="n"/>
      <c r="S324" s="197" t="n"/>
      <c r="T324" s="197" t="n"/>
      <c r="U324" s="197" t="n"/>
      <c r="V324" s="197" t="n"/>
      <c r="W324" s="197" t="n"/>
      <c r="X324" s="197" t="n"/>
    </row>
    <row r="325" ht="12.75" customHeight="1" s="198">
      <c r="A325" s="101" t="inlineStr">
        <is>
          <t>Saint Martin (French Part)</t>
        </is>
      </c>
      <c r="B325" s="62">
        <f t="array" ref="B325">INDEX(Countries!$D$2:$D$255, MATCH(A325, Countries!$B$2:$B$255, 0))
</f>
        <v/>
      </c>
      <c r="C325" s="89" t="inlineStr">
        <is>
          <t>Seagrass</t>
        </is>
      </c>
      <c r="D325" s="54">
        <f t="array" ref="D325">if($C325="Mangrove", INDEX('Mangrove restorable land'!$A$5:$M1000,MATCH($A325,'Mangrove restorable land'!$A$5:$A1000,0),MATCH('Mangrove restorable land'!B$4,'Mangrove restorable land'!$A$5:$M$5,0)),if($C325="Seagrass", index('Seagrass extent'!$A$5:$I$257,match($A325,'Seagrass extent'!$A$5:$A1000,0),match('Seagrass extent'!$B$4,'Seagrass extent'!$A$5:$I$5,0))*'Seagrass extent'!$E$4, if($C325="Salt marsh", index('Salt marsh extent'!$A$5:$I$257,match($A325,'Salt marsh extent'!$A$5:$A1000,0),match('Salt marsh extent'!$B$4,'Salt marsh extent'!$A$5:$I$5,0))*'Salt marsh extent'!$E$4 )))</f>
        <v/>
      </c>
      <c r="E325" s="101" t="n"/>
      <c r="F325" s="197" t="n"/>
      <c r="G325" s="197" t="n"/>
      <c r="H325" s="197" t="n"/>
      <c r="I325" s="197" t="n"/>
      <c r="J325" s="197" t="n"/>
      <c r="K325" s="197" t="n"/>
      <c r="L325" s="197" t="n"/>
      <c r="M325" s="197" t="n"/>
      <c r="N325" s="197" t="n"/>
      <c r="O325" s="197" t="n"/>
      <c r="P325" s="197" t="n"/>
      <c r="Q325" s="197" t="n"/>
      <c r="R325" s="197" t="n"/>
      <c r="S325" s="197" t="n"/>
      <c r="T325" s="197" t="n"/>
      <c r="U325" s="197" t="n"/>
      <c r="V325" s="197" t="n"/>
      <c r="W325" s="197" t="n"/>
      <c r="X325" s="197" t="n"/>
    </row>
    <row r="326" ht="12.75" customHeight="1" s="198">
      <c r="A326" s="101" t="inlineStr">
        <is>
          <t>Samoa</t>
        </is>
      </c>
      <c r="B326" s="62">
        <f t="array" ref="B326">INDEX(Countries!$D$2:$D$255, MATCH(A326, Countries!$B$2:$B$255, 0))
</f>
        <v/>
      </c>
      <c r="C326" s="89" t="inlineStr">
        <is>
          <t>Seagrass</t>
        </is>
      </c>
      <c r="D326" s="54">
        <f t="array" ref="D326">if($C326="Mangrove", INDEX('Mangrove restorable land'!$A$5:$M1000,MATCH($A326,'Mangrove restorable land'!$A$5:$A1000,0),MATCH('Mangrove restorable land'!B$4,'Mangrove restorable land'!$A$5:$M$5,0)),if($C326="Seagrass", index('Seagrass extent'!$A$5:$I$257,match($A326,'Seagrass extent'!$A$5:$A1000,0),match('Seagrass extent'!$B$4,'Seagrass extent'!$A$5:$I$5,0))*'Seagrass extent'!$E$4, if($C326="Salt marsh", index('Salt marsh extent'!$A$5:$I$257,match($A326,'Salt marsh extent'!$A$5:$A1000,0),match('Salt marsh extent'!$B$4,'Salt marsh extent'!$A$5:$I$5,0))*'Salt marsh extent'!$E$4 )))</f>
        <v/>
      </c>
      <c r="E326" s="101" t="n"/>
      <c r="F326" s="197" t="n"/>
      <c r="G326" s="197" t="n"/>
      <c r="H326" s="197" t="n"/>
      <c r="I326" s="197" t="n"/>
      <c r="J326" s="197" t="n"/>
      <c r="K326" s="197" t="n"/>
      <c r="L326" s="197" t="n"/>
      <c r="M326" s="197" t="n"/>
      <c r="N326" s="197" t="n"/>
      <c r="O326" s="197" t="n"/>
      <c r="P326" s="197" t="n"/>
      <c r="Q326" s="197" t="n"/>
      <c r="R326" s="197" t="n"/>
      <c r="S326" s="197" t="n"/>
      <c r="T326" s="197" t="n"/>
      <c r="U326" s="197" t="n"/>
      <c r="V326" s="197" t="n"/>
      <c r="W326" s="197" t="n"/>
      <c r="X326" s="197" t="n"/>
    </row>
    <row r="327" ht="12.75" customHeight="1" s="198">
      <c r="A327" s="101" t="inlineStr">
        <is>
          <t>Sao Tome and Principe</t>
        </is>
      </c>
      <c r="B327" s="62">
        <f t="array" ref="B327">INDEX(Countries!$D$2:$D$255, MATCH(A327, Countries!$B$2:$B$255, 0))
</f>
        <v/>
      </c>
      <c r="C327" s="89" t="inlineStr">
        <is>
          <t>Seagrass</t>
        </is>
      </c>
      <c r="D327" s="54">
        <f t="array" ref="D327">if($C327="Mangrove", INDEX('Mangrove restorable land'!$A$5:$M1000,MATCH($A327,'Mangrove restorable land'!$A$5:$A1000,0),MATCH('Mangrove restorable land'!B$4,'Mangrove restorable land'!$A$5:$M$5,0)),if($C327="Seagrass", index('Seagrass extent'!$A$5:$I$257,match($A327,'Seagrass extent'!$A$5:$A1000,0),match('Seagrass extent'!$B$4,'Seagrass extent'!$A$5:$I$5,0))*'Seagrass extent'!$E$4, if($C327="Salt marsh", index('Salt marsh extent'!$A$5:$I$257,match($A327,'Salt marsh extent'!$A$5:$A1000,0),match('Salt marsh extent'!$B$4,'Salt marsh extent'!$A$5:$I$5,0))*'Salt marsh extent'!$E$4 )))</f>
        <v/>
      </c>
      <c r="E327" s="101" t="n"/>
      <c r="F327" s="197" t="n"/>
      <c r="G327" s="197" t="n"/>
      <c r="H327" s="197" t="n"/>
      <c r="I327" s="197" t="n"/>
      <c r="J327" s="197" t="n"/>
      <c r="K327" s="197" t="n"/>
      <c r="L327" s="197" t="n"/>
      <c r="M327" s="197" t="n"/>
      <c r="N327" s="197" t="n"/>
      <c r="O327" s="197" t="n"/>
      <c r="P327" s="197" t="n"/>
      <c r="Q327" s="197" t="n"/>
      <c r="R327" s="197" t="n"/>
      <c r="S327" s="197" t="n"/>
      <c r="T327" s="197" t="n"/>
      <c r="U327" s="197" t="n"/>
      <c r="V327" s="197" t="n"/>
      <c r="W327" s="197" t="n"/>
      <c r="X327" s="197" t="n"/>
    </row>
    <row r="328" ht="12.75" customHeight="1" s="198">
      <c r="A328" s="101" t="inlineStr">
        <is>
          <t>Saudi Arabia</t>
        </is>
      </c>
      <c r="B328" s="62">
        <f t="array" ref="B328">INDEX(Countries!$D$2:$D$255, MATCH(A328, Countries!$B$2:$B$255, 0))
</f>
        <v/>
      </c>
      <c r="C328" s="89" t="inlineStr">
        <is>
          <t>Seagrass</t>
        </is>
      </c>
      <c r="D328" s="54">
        <f t="array" ref="D328">if($C328="Mangrove", INDEX('Mangrove restorable land'!$A$5:$M1000,MATCH($A328,'Mangrove restorable land'!$A$5:$A1000,0),MATCH('Mangrove restorable land'!B$4,'Mangrove restorable land'!$A$5:$M$5,0)),if($C328="Seagrass", index('Seagrass extent'!$A$5:$I$257,match($A328,'Seagrass extent'!$A$5:$A1000,0),match('Seagrass extent'!$B$4,'Seagrass extent'!$A$5:$I$5,0))*'Seagrass extent'!$E$4, if($C328="Salt marsh", index('Salt marsh extent'!$A$5:$I$257,match($A328,'Salt marsh extent'!$A$5:$A1000,0),match('Salt marsh extent'!$B$4,'Salt marsh extent'!$A$5:$I$5,0))*'Salt marsh extent'!$E$4 )))</f>
        <v/>
      </c>
      <c r="E328" s="101" t="n"/>
      <c r="F328" s="197" t="n"/>
      <c r="G328" s="197" t="n"/>
      <c r="H328" s="197" t="n"/>
      <c r="I328" s="197" t="n"/>
      <c r="J328" s="197" t="n"/>
      <c r="K328" s="197" t="n"/>
      <c r="L328" s="197" t="n"/>
      <c r="M328" s="197" t="n"/>
      <c r="N328" s="197" t="n"/>
      <c r="O328" s="197" t="n"/>
      <c r="P328" s="197" t="n"/>
      <c r="Q328" s="197" t="n"/>
      <c r="R328" s="197" t="n"/>
      <c r="S328" s="197" t="n"/>
      <c r="T328" s="197" t="n"/>
      <c r="U328" s="197" t="n"/>
      <c r="V328" s="197" t="n"/>
      <c r="W328" s="197" t="n"/>
      <c r="X328" s="197" t="n"/>
    </row>
    <row r="329" ht="12.75" customHeight="1" s="198">
      <c r="A329" s="101" t="inlineStr">
        <is>
          <t>Senegal</t>
        </is>
      </c>
      <c r="B329" s="62">
        <f t="array" ref="B329">INDEX(Countries!$D$2:$D$255, MATCH(A329, Countries!$B$2:$B$255, 0))
</f>
        <v/>
      </c>
      <c r="C329" s="89" t="inlineStr">
        <is>
          <t>Seagrass</t>
        </is>
      </c>
      <c r="D329" s="54">
        <f t="array" ref="D329">if($C329="Mangrove", INDEX('Mangrove restorable land'!$A$5:$M1000,MATCH($A329,'Mangrove restorable land'!$A$5:$A1000,0),MATCH('Mangrove restorable land'!B$4,'Mangrove restorable land'!$A$5:$M$5,0)),if($C329="Seagrass", index('Seagrass extent'!$A$5:$I$257,match($A329,'Seagrass extent'!$A$5:$A1000,0),match('Seagrass extent'!$B$4,'Seagrass extent'!$A$5:$I$5,0))*'Seagrass extent'!$E$4, if($C329="Salt marsh", index('Salt marsh extent'!$A$5:$I$257,match($A329,'Salt marsh extent'!$A$5:$A1000,0),match('Salt marsh extent'!$B$4,'Salt marsh extent'!$A$5:$I$5,0))*'Salt marsh extent'!$E$4 )))</f>
        <v/>
      </c>
      <c r="E329" s="101" t="n"/>
      <c r="F329" s="197" t="n"/>
      <c r="G329" s="197" t="n"/>
      <c r="H329" s="197" t="n"/>
      <c r="I329" s="197" t="n"/>
      <c r="J329" s="197" t="n"/>
      <c r="K329" s="197" t="n"/>
      <c r="L329" s="197" t="n"/>
      <c r="M329" s="197" t="n"/>
      <c r="N329" s="197" t="n"/>
      <c r="O329" s="197" t="n"/>
      <c r="P329" s="197" t="n"/>
      <c r="Q329" s="197" t="n"/>
      <c r="R329" s="197" t="n"/>
      <c r="S329" s="197" t="n"/>
      <c r="T329" s="197" t="n"/>
      <c r="U329" s="197" t="n"/>
      <c r="V329" s="197" t="n"/>
      <c r="W329" s="197" t="n"/>
      <c r="X329" s="197" t="n"/>
    </row>
    <row r="330" ht="12.75" customHeight="1" s="198">
      <c r="A330" s="101" t="inlineStr">
        <is>
          <t>Seychelles</t>
        </is>
      </c>
      <c r="B330" s="62">
        <f t="array" ref="B330">INDEX(Countries!$D$2:$D$255, MATCH(A330, Countries!$B$2:$B$255, 0))
</f>
        <v/>
      </c>
      <c r="C330" s="89" t="inlineStr">
        <is>
          <t>Seagrass</t>
        </is>
      </c>
      <c r="D330" s="54">
        <f t="array" ref="D330">if($C330="Mangrove", INDEX('Mangrove restorable land'!$A$5:$M1000,MATCH($A330,'Mangrove restorable land'!$A$5:$A1000,0),MATCH('Mangrove restorable land'!B$4,'Mangrove restorable land'!$A$5:$M$5,0)),if($C330="Seagrass", index('Seagrass extent'!$A$5:$I$257,match($A330,'Seagrass extent'!$A$5:$A1000,0),match('Seagrass extent'!$B$4,'Seagrass extent'!$A$5:$I$5,0))*'Seagrass extent'!$E$4, if($C330="Salt marsh", index('Salt marsh extent'!$A$5:$I$257,match($A330,'Salt marsh extent'!$A$5:$A1000,0),match('Salt marsh extent'!$B$4,'Salt marsh extent'!$A$5:$I$5,0))*'Salt marsh extent'!$E$4 )))</f>
        <v/>
      </c>
      <c r="E330" s="101" t="n"/>
      <c r="F330" s="197" t="n"/>
      <c r="G330" s="197" t="n"/>
      <c r="H330" s="197" t="n"/>
      <c r="I330" s="197" t="n"/>
      <c r="J330" s="197" t="n"/>
      <c r="K330" s="197" t="n"/>
      <c r="L330" s="197" t="n"/>
      <c r="M330" s="197" t="n"/>
      <c r="N330" s="197" t="n"/>
      <c r="O330" s="197" t="n"/>
      <c r="P330" s="197" t="n"/>
      <c r="Q330" s="197" t="n"/>
      <c r="R330" s="197" t="n"/>
      <c r="S330" s="197" t="n"/>
      <c r="T330" s="197" t="n"/>
      <c r="U330" s="197" t="n"/>
      <c r="V330" s="197" t="n"/>
      <c r="W330" s="197" t="n"/>
      <c r="X330" s="197" t="n"/>
    </row>
    <row r="331" ht="12.75" customHeight="1" s="198">
      <c r="A331" s="101" t="inlineStr">
        <is>
          <t>Sierra Leone</t>
        </is>
      </c>
      <c r="B331" s="62">
        <f t="array" ref="B331">INDEX(Countries!$D$2:$D$255, MATCH(A331, Countries!$B$2:$B$255, 0))
</f>
        <v/>
      </c>
      <c r="C331" s="89" t="inlineStr">
        <is>
          <t>Seagrass</t>
        </is>
      </c>
      <c r="D331" s="54">
        <f t="array" ref="D331">if($C331="Mangrove", INDEX('Mangrove restorable land'!$A$5:$M1000,MATCH($A331,'Mangrove restorable land'!$A$5:$A1000,0),MATCH('Mangrove restorable land'!B$4,'Mangrove restorable land'!$A$5:$M$5,0)),if($C331="Seagrass", index('Seagrass extent'!$A$5:$I$257,match($A331,'Seagrass extent'!$A$5:$A1000,0),match('Seagrass extent'!$B$4,'Seagrass extent'!$A$5:$I$5,0))*'Seagrass extent'!$E$4, if($C331="Salt marsh", index('Salt marsh extent'!$A$5:$I$257,match($A331,'Salt marsh extent'!$A$5:$A1000,0),match('Salt marsh extent'!$B$4,'Salt marsh extent'!$A$5:$I$5,0))*'Salt marsh extent'!$E$4 )))</f>
        <v/>
      </c>
      <c r="E331" s="101" t="n"/>
      <c r="F331" s="197" t="n"/>
      <c r="G331" s="197" t="n"/>
      <c r="H331" s="197" t="n"/>
      <c r="I331" s="197" t="n"/>
      <c r="J331" s="197" t="n"/>
      <c r="K331" s="197" t="n"/>
      <c r="L331" s="197" t="n"/>
      <c r="M331" s="197" t="n"/>
      <c r="N331" s="197" t="n"/>
      <c r="O331" s="197" t="n"/>
      <c r="P331" s="197" t="n"/>
      <c r="Q331" s="197" t="n"/>
      <c r="R331" s="197" t="n"/>
      <c r="S331" s="197" t="n"/>
      <c r="T331" s="197" t="n"/>
      <c r="U331" s="197" t="n"/>
      <c r="V331" s="197" t="n"/>
      <c r="W331" s="197" t="n"/>
      <c r="X331" s="197" t="n"/>
    </row>
    <row r="332" ht="12.75" customHeight="1" s="198">
      <c r="A332" s="101" t="inlineStr">
        <is>
          <t>Singapore</t>
        </is>
      </c>
      <c r="B332" s="62">
        <f t="array" ref="B332">INDEX(Countries!$D$2:$D$255, MATCH(A332, Countries!$B$2:$B$255, 0))
</f>
        <v/>
      </c>
      <c r="C332" s="89" t="inlineStr">
        <is>
          <t>Seagrass</t>
        </is>
      </c>
      <c r="D332" s="54">
        <f t="array" ref="D332">if($C332="Mangrove", INDEX('Mangrove restorable land'!$A$5:$M1000,MATCH($A332,'Mangrove restorable land'!$A$5:$A1000,0),MATCH('Mangrove restorable land'!B$4,'Mangrove restorable land'!$A$5:$M$5,0)),if($C332="Seagrass", index('Seagrass extent'!$A$5:$I$257,match($A332,'Seagrass extent'!$A$5:$A1000,0),match('Seagrass extent'!$B$4,'Seagrass extent'!$A$5:$I$5,0))*'Seagrass extent'!$E$4, if($C332="Salt marsh", index('Salt marsh extent'!$A$5:$I$257,match($A332,'Salt marsh extent'!$A$5:$A1000,0),match('Salt marsh extent'!$B$4,'Salt marsh extent'!$A$5:$I$5,0))*'Salt marsh extent'!$E$4 )))</f>
        <v/>
      </c>
      <c r="E332" s="101" t="n"/>
      <c r="F332" s="197" t="n"/>
      <c r="G332" s="197" t="n"/>
      <c r="H332" s="197" t="n"/>
      <c r="I332" s="197" t="n"/>
      <c r="J332" s="197" t="n"/>
      <c r="K332" s="197" t="n"/>
      <c r="L332" s="197" t="n"/>
      <c r="M332" s="197" t="n"/>
      <c r="N332" s="197" t="n"/>
      <c r="O332" s="197" t="n"/>
      <c r="P332" s="197" t="n"/>
      <c r="Q332" s="197" t="n"/>
      <c r="R332" s="197" t="n"/>
      <c r="S332" s="197" t="n"/>
      <c r="T332" s="197" t="n"/>
      <c r="U332" s="197" t="n"/>
      <c r="V332" s="197" t="n"/>
      <c r="W332" s="197" t="n"/>
      <c r="X332" s="197" t="n"/>
    </row>
    <row r="333" ht="12.75" customHeight="1" s="198">
      <c r="A333" s="101" t="inlineStr">
        <is>
          <t>Sint Maarten (Dutch part)</t>
        </is>
      </c>
      <c r="B333" s="62">
        <f t="array" ref="B333">INDEX(Countries!$D$2:$D$255, MATCH(A333, Countries!$B$2:$B$255, 0))
</f>
        <v/>
      </c>
      <c r="C333" s="89" t="inlineStr">
        <is>
          <t>Seagrass</t>
        </is>
      </c>
      <c r="D333" s="54">
        <f t="array" ref="D333">if($C333="Mangrove", INDEX('Mangrove restorable land'!$A$5:$M1000,MATCH($A333,'Mangrove restorable land'!$A$5:$A1000,0),MATCH('Mangrove restorable land'!B$4,'Mangrove restorable land'!$A$5:$M$5,0)),if($C333="Seagrass", index('Seagrass extent'!$A$5:$I$257,match($A333,'Seagrass extent'!$A$5:$A1000,0),match('Seagrass extent'!$B$4,'Seagrass extent'!$A$5:$I$5,0))*'Seagrass extent'!$E$4, if($C333="Salt marsh", index('Salt marsh extent'!$A$5:$I$257,match($A333,'Salt marsh extent'!$A$5:$A1000,0),match('Salt marsh extent'!$B$4,'Salt marsh extent'!$A$5:$I$5,0))*'Salt marsh extent'!$E$4 )))</f>
        <v/>
      </c>
      <c r="E333" s="101" t="n"/>
      <c r="F333" s="197" t="n"/>
      <c r="G333" s="197" t="n"/>
      <c r="H333" s="197" t="n"/>
      <c r="I333" s="197" t="n"/>
      <c r="J333" s="197" t="n"/>
      <c r="K333" s="197" t="n"/>
      <c r="L333" s="197" t="n"/>
      <c r="M333" s="197" t="n"/>
      <c r="N333" s="197" t="n"/>
      <c r="O333" s="197" t="n"/>
      <c r="P333" s="197" t="n"/>
      <c r="Q333" s="197" t="n"/>
      <c r="R333" s="197" t="n"/>
      <c r="S333" s="197" t="n"/>
      <c r="T333" s="197" t="n"/>
      <c r="U333" s="197" t="n"/>
      <c r="V333" s="197" t="n"/>
      <c r="W333" s="197" t="n"/>
      <c r="X333" s="197" t="n"/>
    </row>
    <row r="334" ht="12.75" customHeight="1" s="198">
      <c r="A334" s="101" t="inlineStr">
        <is>
          <t>Solomon Islands</t>
        </is>
      </c>
      <c r="B334" s="62">
        <f t="array" ref="B334">INDEX(Countries!$D$2:$D$255, MATCH(A334, Countries!$B$2:$B$255, 0))
</f>
        <v/>
      </c>
      <c r="C334" s="89" t="inlineStr">
        <is>
          <t>Seagrass</t>
        </is>
      </c>
      <c r="D334" s="54">
        <f t="array" ref="D334">if($C334="Mangrove", INDEX('Mangrove restorable land'!$A$5:$M1000,MATCH($A334,'Mangrove restorable land'!$A$5:$A1000,0),MATCH('Mangrove restorable land'!B$4,'Mangrove restorable land'!$A$5:$M$5,0)),if($C334="Seagrass", index('Seagrass extent'!$A$5:$I$257,match($A334,'Seagrass extent'!$A$5:$A1000,0),match('Seagrass extent'!$B$4,'Seagrass extent'!$A$5:$I$5,0))*'Seagrass extent'!$E$4, if($C334="Salt marsh", index('Salt marsh extent'!$A$5:$I$257,match($A334,'Salt marsh extent'!$A$5:$A1000,0),match('Salt marsh extent'!$B$4,'Salt marsh extent'!$A$5:$I$5,0))*'Salt marsh extent'!$E$4 )))</f>
        <v/>
      </c>
      <c r="E334" s="101" t="n"/>
      <c r="F334" s="197" t="n"/>
      <c r="G334" s="197" t="n"/>
      <c r="H334" s="197" t="n"/>
      <c r="I334" s="197" t="n"/>
      <c r="J334" s="197" t="n"/>
      <c r="K334" s="197" t="n"/>
      <c r="L334" s="197" t="n"/>
      <c r="M334" s="197" t="n"/>
      <c r="N334" s="197" t="n"/>
      <c r="O334" s="197" t="n"/>
      <c r="P334" s="197" t="n"/>
      <c r="Q334" s="197" t="n"/>
      <c r="R334" s="197" t="n"/>
      <c r="S334" s="197" t="n"/>
      <c r="T334" s="197" t="n"/>
      <c r="U334" s="197" t="n"/>
      <c r="V334" s="197" t="n"/>
      <c r="W334" s="197" t="n"/>
      <c r="X334" s="197" t="n"/>
    </row>
    <row r="335" ht="12.75" customHeight="1" s="198">
      <c r="A335" s="101" t="inlineStr">
        <is>
          <t>Somalia</t>
        </is>
      </c>
      <c r="B335" s="62">
        <f t="array" ref="B335">INDEX(Countries!$D$2:$D$255, MATCH(A335, Countries!$B$2:$B$255, 0))
</f>
        <v/>
      </c>
      <c r="C335" s="89" t="inlineStr">
        <is>
          <t>Seagrass</t>
        </is>
      </c>
      <c r="D335" s="54">
        <f t="array" ref="D335">if($C335="Mangrove", INDEX('Mangrove restorable land'!$A$5:$M1000,MATCH($A335,'Mangrove restorable land'!$A$5:$A1000,0),MATCH('Mangrove restorable land'!B$4,'Mangrove restorable land'!$A$5:$M$5,0)),if($C335="Seagrass", index('Seagrass extent'!$A$5:$I$257,match($A335,'Seagrass extent'!$A$5:$A1000,0),match('Seagrass extent'!$B$4,'Seagrass extent'!$A$5:$I$5,0))*'Seagrass extent'!$E$4, if($C335="Salt marsh", index('Salt marsh extent'!$A$5:$I$257,match($A335,'Salt marsh extent'!$A$5:$A1000,0),match('Salt marsh extent'!$B$4,'Salt marsh extent'!$A$5:$I$5,0))*'Salt marsh extent'!$E$4 )))</f>
        <v/>
      </c>
      <c r="E335" s="101" t="n"/>
      <c r="F335" s="197" t="n"/>
      <c r="G335" s="197" t="n"/>
      <c r="H335" s="197" t="n"/>
      <c r="I335" s="197" t="n"/>
      <c r="J335" s="197" t="n"/>
      <c r="K335" s="197" t="n"/>
      <c r="L335" s="197" t="n"/>
      <c r="M335" s="197" t="n"/>
      <c r="N335" s="197" t="n"/>
      <c r="O335" s="197" t="n"/>
      <c r="P335" s="197" t="n"/>
      <c r="Q335" s="197" t="n"/>
      <c r="R335" s="197" t="n"/>
      <c r="S335" s="197" t="n"/>
      <c r="T335" s="197" t="n"/>
      <c r="U335" s="197" t="n"/>
      <c r="V335" s="197" t="n"/>
      <c r="W335" s="197" t="n"/>
      <c r="X335" s="197" t="n"/>
    </row>
    <row r="336" ht="12.75" customHeight="1" s="198">
      <c r="A336" s="101" t="inlineStr">
        <is>
          <t>South Africa</t>
        </is>
      </c>
      <c r="B336" s="62">
        <f t="array" ref="B336">INDEX(Countries!$D$2:$D$255, MATCH(A336, Countries!$B$2:$B$255, 0))
</f>
        <v/>
      </c>
      <c r="C336" s="89" t="inlineStr">
        <is>
          <t>Seagrass</t>
        </is>
      </c>
      <c r="D336" s="54">
        <f t="array" ref="D336">if($C336="Mangrove", INDEX('Mangrove restorable land'!$A$5:$M1000,MATCH($A336,'Mangrove restorable land'!$A$5:$A1000,0),MATCH('Mangrove restorable land'!B$4,'Mangrove restorable land'!$A$5:$M$5,0)),if($C336="Seagrass", index('Seagrass extent'!$A$5:$I$257,match($A336,'Seagrass extent'!$A$5:$A1000,0),match('Seagrass extent'!$B$4,'Seagrass extent'!$A$5:$I$5,0))*'Seagrass extent'!$E$4, if($C336="Salt marsh", index('Salt marsh extent'!$A$5:$I$257,match($A336,'Salt marsh extent'!$A$5:$A1000,0),match('Salt marsh extent'!$B$4,'Salt marsh extent'!$A$5:$I$5,0))*'Salt marsh extent'!$E$4 )))</f>
        <v/>
      </c>
      <c r="E336" s="101" t="n"/>
      <c r="F336" s="197" t="n"/>
      <c r="G336" s="197" t="n"/>
      <c r="H336" s="197" t="n"/>
      <c r="I336" s="197" t="n"/>
      <c r="J336" s="197" t="n"/>
      <c r="K336" s="197" t="n"/>
      <c r="L336" s="197" t="n"/>
      <c r="M336" s="197" t="n"/>
      <c r="N336" s="197" t="n"/>
      <c r="O336" s="197" t="n"/>
      <c r="P336" s="197" t="n"/>
      <c r="Q336" s="197" t="n"/>
      <c r="R336" s="197" t="n"/>
      <c r="S336" s="197" t="n"/>
      <c r="T336" s="197" t="n"/>
      <c r="U336" s="197" t="n"/>
      <c r="V336" s="197" t="n"/>
      <c r="W336" s="197" t="n"/>
      <c r="X336" s="197" t="n"/>
    </row>
    <row r="337" ht="12.75" customHeight="1" s="198">
      <c r="A337" s="101" t="inlineStr">
        <is>
          <t>Sri Lanka</t>
        </is>
      </c>
      <c r="B337" s="62">
        <f t="array" ref="B337">INDEX(Countries!$D$2:$D$255, MATCH(A337, Countries!$B$2:$B$255, 0))
</f>
        <v/>
      </c>
      <c r="C337" s="89" t="inlineStr">
        <is>
          <t>Seagrass</t>
        </is>
      </c>
      <c r="D337" s="54">
        <f t="array" ref="D337">if($C337="Mangrove", INDEX('Mangrove restorable land'!$A$5:$M1000,MATCH($A337,'Mangrove restorable land'!$A$5:$A1000,0),MATCH('Mangrove restorable land'!B$4,'Mangrove restorable land'!$A$5:$M$5,0)),if($C337="Seagrass", index('Seagrass extent'!$A$5:$I$257,match($A337,'Seagrass extent'!$A$5:$A1000,0),match('Seagrass extent'!$B$4,'Seagrass extent'!$A$5:$I$5,0))*'Seagrass extent'!$E$4, if($C337="Salt marsh", index('Salt marsh extent'!$A$5:$I$257,match($A337,'Salt marsh extent'!$A$5:$A1000,0),match('Salt marsh extent'!$B$4,'Salt marsh extent'!$A$5:$I$5,0))*'Salt marsh extent'!$E$4 )))</f>
        <v/>
      </c>
      <c r="E337" s="101" t="n"/>
      <c r="F337" s="197" t="n"/>
      <c r="G337" s="197" t="n"/>
      <c r="H337" s="197" t="n"/>
      <c r="I337" s="197" t="n"/>
      <c r="J337" s="197" t="n"/>
      <c r="K337" s="197" t="n"/>
      <c r="L337" s="197" t="n"/>
      <c r="M337" s="197" t="n"/>
      <c r="N337" s="197" t="n"/>
      <c r="O337" s="197" t="n"/>
      <c r="P337" s="197" t="n"/>
      <c r="Q337" s="197" t="n"/>
      <c r="R337" s="197" t="n"/>
      <c r="S337" s="197" t="n"/>
      <c r="T337" s="197" t="n"/>
      <c r="U337" s="197" t="n"/>
      <c r="V337" s="197" t="n"/>
      <c r="W337" s="197" t="n"/>
      <c r="X337" s="197" t="n"/>
    </row>
    <row r="338" ht="12.75" customHeight="1" s="198">
      <c r="A338" s="101" t="inlineStr">
        <is>
          <t>Sudan</t>
        </is>
      </c>
      <c r="B338" s="62">
        <f t="array" ref="B338">INDEX(Countries!$D$2:$D$255, MATCH(A338, Countries!$B$2:$B$255, 0))
</f>
        <v/>
      </c>
      <c r="C338" s="89" t="inlineStr">
        <is>
          <t>Seagrass</t>
        </is>
      </c>
      <c r="D338" s="54">
        <f t="array" ref="D338">if($C338="Mangrove", INDEX('Mangrove restorable land'!$A$5:$M1000,MATCH($A338,'Mangrove restorable land'!$A$5:$A1000,0),MATCH('Mangrove restorable land'!B$4,'Mangrove restorable land'!$A$5:$M$5,0)),if($C338="Seagrass", index('Seagrass extent'!$A$5:$I$257,match($A338,'Seagrass extent'!$A$5:$A1000,0),match('Seagrass extent'!$B$4,'Seagrass extent'!$A$5:$I$5,0))*'Seagrass extent'!$E$4, if($C338="Salt marsh", index('Salt marsh extent'!$A$5:$I$257,match($A338,'Salt marsh extent'!$A$5:$A1000,0),match('Salt marsh extent'!$B$4,'Salt marsh extent'!$A$5:$I$5,0))*'Salt marsh extent'!$E$4 )))</f>
        <v/>
      </c>
      <c r="E338" s="101" t="n"/>
      <c r="F338" s="197" t="n"/>
      <c r="G338" s="197" t="n"/>
      <c r="H338" s="197" t="n"/>
      <c r="I338" s="197" t="n"/>
      <c r="J338" s="197" t="n"/>
      <c r="K338" s="197" t="n"/>
      <c r="L338" s="197" t="n"/>
      <c r="M338" s="197" t="n"/>
      <c r="N338" s="197" t="n"/>
      <c r="O338" s="197" t="n"/>
      <c r="P338" s="197" t="n"/>
      <c r="Q338" s="197" t="n"/>
      <c r="R338" s="197" t="n"/>
      <c r="S338" s="197" t="n"/>
      <c r="T338" s="197" t="n"/>
      <c r="U338" s="197" t="n"/>
      <c r="V338" s="197" t="n"/>
      <c r="W338" s="197" t="n"/>
      <c r="X338" s="197" t="n"/>
    </row>
    <row r="339" ht="12.75" customHeight="1" s="198">
      <c r="A339" s="101" t="inlineStr">
        <is>
          <t>Suriname</t>
        </is>
      </c>
      <c r="B339" s="62">
        <f t="array" ref="B339">INDEX(Countries!$D$2:$D$255, MATCH(A339, Countries!$B$2:$B$255, 0))
</f>
        <v/>
      </c>
      <c r="C339" s="89" t="inlineStr">
        <is>
          <t>Seagrass</t>
        </is>
      </c>
      <c r="D339" s="54">
        <f t="array" ref="D339">if($C339="Mangrove", INDEX('Mangrove restorable land'!$A$5:$M1000,MATCH($A339,'Mangrove restorable land'!$A$5:$A1000,0),MATCH('Mangrove restorable land'!B$4,'Mangrove restorable land'!$A$5:$M$5,0)),if($C339="Seagrass", index('Seagrass extent'!$A$5:$I$257,match($A339,'Seagrass extent'!$A$5:$A1000,0),match('Seagrass extent'!$B$4,'Seagrass extent'!$A$5:$I$5,0))*'Seagrass extent'!$E$4, if($C339="Salt marsh", index('Salt marsh extent'!$A$5:$I$257,match($A339,'Salt marsh extent'!$A$5:$A1000,0),match('Salt marsh extent'!$B$4,'Salt marsh extent'!$A$5:$I$5,0))*'Salt marsh extent'!$E$4 )))</f>
        <v/>
      </c>
      <c r="E339" s="101" t="n"/>
      <c r="F339" s="197" t="n"/>
      <c r="G339" s="197" t="n"/>
      <c r="H339" s="197" t="n"/>
      <c r="I339" s="197" t="n"/>
      <c r="J339" s="197" t="n"/>
      <c r="K339" s="197" t="n"/>
      <c r="L339" s="197" t="n"/>
      <c r="M339" s="197" t="n"/>
      <c r="N339" s="197" t="n"/>
      <c r="O339" s="197" t="n"/>
      <c r="P339" s="197" t="n"/>
      <c r="Q339" s="197" t="n"/>
      <c r="R339" s="197" t="n"/>
      <c r="S339" s="197" t="n"/>
      <c r="T339" s="197" t="n"/>
      <c r="U339" s="197" t="n"/>
      <c r="V339" s="197" t="n"/>
      <c r="W339" s="197" t="n"/>
      <c r="X339" s="197" t="n"/>
    </row>
    <row r="340" ht="12.75" customHeight="1" s="198">
      <c r="A340" s="101" t="inlineStr">
        <is>
          <t>Taiwan</t>
        </is>
      </c>
      <c r="B340" s="62">
        <f t="array" ref="B340">INDEX(Countries!$D$2:$D$255, MATCH(A340, Countries!$B$2:$B$255, 0))
</f>
        <v/>
      </c>
      <c r="C340" s="89" t="inlineStr">
        <is>
          <t>Seagrass</t>
        </is>
      </c>
      <c r="D340" s="54">
        <f t="array" ref="D340">if($C340="Mangrove", INDEX('Mangrove restorable land'!$A$5:$M1000,MATCH($A340,'Mangrove restorable land'!$A$5:$A1000,0),MATCH('Mangrove restorable land'!B$4,'Mangrove restorable land'!$A$5:$M$5,0)),if($C340="Seagrass", index('Seagrass extent'!$A$5:$I$257,match($A340,'Seagrass extent'!$A$5:$A1000,0),match('Seagrass extent'!$B$4,'Seagrass extent'!$A$5:$I$5,0))*'Seagrass extent'!$E$4, if($C340="Salt marsh", index('Salt marsh extent'!$A$5:$I$257,match($A340,'Salt marsh extent'!$A$5:$A1000,0),match('Salt marsh extent'!$B$4,'Salt marsh extent'!$A$5:$I$5,0))*'Salt marsh extent'!$E$4 )))</f>
        <v/>
      </c>
      <c r="E340" s="101" t="n"/>
      <c r="F340" s="197" t="n"/>
      <c r="G340" s="197" t="n"/>
      <c r="H340" s="197" t="n"/>
      <c r="I340" s="197" t="n"/>
      <c r="J340" s="197" t="n"/>
      <c r="K340" s="197" t="n"/>
      <c r="L340" s="197" t="n"/>
      <c r="M340" s="197" t="n"/>
      <c r="N340" s="197" t="n"/>
      <c r="O340" s="197" t="n"/>
      <c r="P340" s="197" t="n"/>
      <c r="Q340" s="197" t="n"/>
      <c r="R340" s="197" t="n"/>
      <c r="S340" s="197" t="n"/>
      <c r="T340" s="197" t="n"/>
      <c r="U340" s="197" t="n"/>
      <c r="V340" s="197" t="n"/>
      <c r="W340" s="197" t="n"/>
      <c r="X340" s="197" t="n"/>
    </row>
    <row r="341" ht="12.75" customHeight="1" s="198">
      <c r="A341" s="101" t="inlineStr">
        <is>
          <t>Tanzania, United Republic of</t>
        </is>
      </c>
      <c r="B341" s="62">
        <f t="array" ref="B341">INDEX(Countries!$D$2:$D$255, MATCH(A341, Countries!$B$2:$B$255, 0))
</f>
        <v/>
      </c>
      <c r="C341" s="89" t="inlineStr">
        <is>
          <t>Seagrass</t>
        </is>
      </c>
      <c r="D341" s="54">
        <f t="array" ref="D341">if($C341="Mangrove", INDEX('Mangrove restorable land'!$A$5:$M1000,MATCH($A341,'Mangrove restorable land'!$A$5:$A1000,0),MATCH('Mangrove restorable land'!B$4,'Mangrove restorable land'!$A$5:$M$5,0)),if($C341="Seagrass", index('Seagrass extent'!$A$5:$I$257,match($A341,'Seagrass extent'!$A$5:$A1000,0),match('Seagrass extent'!$B$4,'Seagrass extent'!$A$5:$I$5,0))*'Seagrass extent'!$E$4, if($C341="Salt marsh", index('Salt marsh extent'!$A$5:$I$257,match($A341,'Salt marsh extent'!$A$5:$A1000,0),match('Salt marsh extent'!$B$4,'Salt marsh extent'!$A$5:$I$5,0))*'Salt marsh extent'!$E$4 )))</f>
        <v/>
      </c>
      <c r="E341" s="101" t="n"/>
      <c r="F341" s="197" t="n"/>
      <c r="G341" s="197" t="n"/>
      <c r="H341" s="197" t="n"/>
      <c r="I341" s="197" t="n"/>
      <c r="J341" s="197" t="n"/>
      <c r="K341" s="197" t="n"/>
      <c r="L341" s="197" t="n"/>
      <c r="M341" s="197" t="n"/>
      <c r="N341" s="197" t="n"/>
      <c r="O341" s="197" t="n"/>
      <c r="P341" s="197" t="n"/>
      <c r="Q341" s="197" t="n"/>
      <c r="R341" s="197" t="n"/>
      <c r="S341" s="197" t="n"/>
      <c r="T341" s="197" t="n"/>
      <c r="U341" s="197" t="n"/>
      <c r="V341" s="197" t="n"/>
      <c r="W341" s="197" t="n"/>
      <c r="X341" s="197" t="n"/>
    </row>
    <row r="342" ht="12.75" customHeight="1" s="198">
      <c r="A342" s="101" t="inlineStr">
        <is>
          <t>Thailand</t>
        </is>
      </c>
      <c r="B342" s="62">
        <f t="array" ref="B342">INDEX(Countries!$D$2:$D$255, MATCH(A342, Countries!$B$2:$B$255, 0))
</f>
        <v/>
      </c>
      <c r="C342" s="89" t="inlineStr">
        <is>
          <t>Seagrass</t>
        </is>
      </c>
      <c r="D342" s="54">
        <f t="array" ref="D342">if($C342="Mangrove", INDEX('Mangrove restorable land'!$A$5:$M1000,MATCH($A342,'Mangrove restorable land'!$A$5:$A1000,0),MATCH('Mangrove restorable land'!B$4,'Mangrove restorable land'!$A$5:$M$5,0)),if($C342="Seagrass", index('Seagrass extent'!$A$5:$I$257,match($A342,'Seagrass extent'!$A$5:$A1000,0),match('Seagrass extent'!$B$4,'Seagrass extent'!$A$5:$I$5,0))*'Seagrass extent'!$E$4, if($C342="Salt marsh", index('Salt marsh extent'!$A$5:$I$257,match($A342,'Salt marsh extent'!$A$5:$A1000,0),match('Salt marsh extent'!$B$4,'Salt marsh extent'!$A$5:$I$5,0))*'Salt marsh extent'!$E$4 )))</f>
        <v/>
      </c>
      <c r="E342" s="101" t="n"/>
      <c r="F342" s="197" t="n"/>
      <c r="G342" s="197" t="n"/>
      <c r="H342" s="197" t="n"/>
      <c r="I342" s="197" t="n"/>
      <c r="J342" s="197" t="n"/>
      <c r="K342" s="197" t="n"/>
      <c r="L342" s="197" t="n"/>
      <c r="M342" s="197" t="n"/>
      <c r="N342" s="197" t="n"/>
      <c r="O342" s="197" t="n"/>
      <c r="P342" s="197" t="n"/>
      <c r="Q342" s="197" t="n"/>
      <c r="R342" s="197" t="n"/>
      <c r="S342" s="197" t="n"/>
      <c r="T342" s="197" t="n"/>
      <c r="U342" s="197" t="n"/>
      <c r="V342" s="197" t="n"/>
      <c r="W342" s="197" t="n"/>
      <c r="X342" s="197" t="n"/>
    </row>
    <row r="343" ht="12.75" customHeight="1" s="198">
      <c r="A343" s="101" t="inlineStr">
        <is>
          <t>Timor-Leste</t>
        </is>
      </c>
      <c r="B343" s="62">
        <f t="array" ref="B343">INDEX(Countries!$D$2:$D$255, MATCH(A343, Countries!$B$2:$B$255, 0))
</f>
        <v/>
      </c>
      <c r="C343" s="89" t="inlineStr">
        <is>
          <t>Seagrass</t>
        </is>
      </c>
      <c r="D343" s="54">
        <f t="array" ref="D343">if($C343="Mangrove", INDEX('Mangrove restorable land'!$A$5:$M1000,MATCH($A343,'Mangrove restorable land'!$A$5:$A1000,0),MATCH('Mangrove restorable land'!B$4,'Mangrove restorable land'!$A$5:$M$5,0)),if($C343="Seagrass", index('Seagrass extent'!$A$5:$I$257,match($A343,'Seagrass extent'!$A$5:$A1000,0),match('Seagrass extent'!$B$4,'Seagrass extent'!$A$5:$I$5,0))*'Seagrass extent'!$E$4, if($C343="Salt marsh", index('Salt marsh extent'!$A$5:$I$257,match($A343,'Salt marsh extent'!$A$5:$A1000,0),match('Salt marsh extent'!$B$4,'Salt marsh extent'!$A$5:$I$5,0))*'Salt marsh extent'!$E$4 )))</f>
        <v/>
      </c>
      <c r="E343" s="101" t="n"/>
      <c r="F343" s="197" t="n"/>
      <c r="G343" s="197" t="n"/>
      <c r="H343" s="197" t="n"/>
      <c r="I343" s="197" t="n"/>
      <c r="J343" s="197" t="n"/>
      <c r="K343" s="197" t="n"/>
      <c r="L343" s="197" t="n"/>
      <c r="M343" s="197" t="n"/>
      <c r="N343" s="197" t="n"/>
      <c r="O343" s="197" t="n"/>
      <c r="P343" s="197" t="n"/>
      <c r="Q343" s="197" t="n"/>
      <c r="R343" s="197" t="n"/>
      <c r="S343" s="197" t="n"/>
      <c r="T343" s="197" t="n"/>
      <c r="U343" s="197" t="n"/>
      <c r="V343" s="197" t="n"/>
      <c r="W343" s="197" t="n"/>
      <c r="X343" s="197" t="n"/>
    </row>
    <row r="344" ht="12.75" customHeight="1" s="198">
      <c r="A344" s="101" t="inlineStr">
        <is>
          <t>Togo</t>
        </is>
      </c>
      <c r="B344" s="62">
        <f t="array" ref="B344">INDEX(Countries!$D$2:$D$255, MATCH(A344, Countries!$B$2:$B$255, 0))
</f>
        <v/>
      </c>
      <c r="C344" s="89" t="inlineStr">
        <is>
          <t>Seagrass</t>
        </is>
      </c>
      <c r="D344" s="54">
        <f t="array" ref="D344">if($C344="Mangrove", INDEX('Mangrove restorable land'!$A$5:$M1000,MATCH($A344,'Mangrove restorable land'!$A$5:$A1000,0),MATCH('Mangrove restorable land'!B$4,'Mangrove restorable land'!$A$5:$M$5,0)),if($C344="Seagrass", index('Seagrass extent'!$A$5:$I$257,match($A344,'Seagrass extent'!$A$5:$A1000,0),match('Seagrass extent'!$B$4,'Seagrass extent'!$A$5:$I$5,0))*'Seagrass extent'!$E$4, if($C344="Salt marsh", index('Salt marsh extent'!$A$5:$I$257,match($A344,'Salt marsh extent'!$A$5:$A1000,0),match('Salt marsh extent'!$B$4,'Salt marsh extent'!$A$5:$I$5,0))*'Salt marsh extent'!$E$4 )))</f>
        <v/>
      </c>
      <c r="E344" s="101" t="n"/>
      <c r="F344" s="197" t="n"/>
      <c r="G344" s="197" t="n"/>
      <c r="H344" s="197" t="n"/>
      <c r="I344" s="197" t="n"/>
      <c r="J344" s="197" t="n"/>
      <c r="K344" s="197" t="n"/>
      <c r="L344" s="197" t="n"/>
      <c r="M344" s="197" t="n"/>
      <c r="N344" s="197" t="n"/>
      <c r="O344" s="197" t="n"/>
      <c r="P344" s="197" t="n"/>
      <c r="Q344" s="197" t="n"/>
      <c r="R344" s="197" t="n"/>
      <c r="S344" s="197" t="n"/>
      <c r="T344" s="197" t="n"/>
      <c r="U344" s="197" t="n"/>
      <c r="V344" s="197" t="n"/>
      <c r="W344" s="197" t="n"/>
      <c r="X344" s="197" t="n"/>
    </row>
    <row r="345" ht="12.75" customHeight="1" s="198">
      <c r="A345" s="101" t="inlineStr">
        <is>
          <t>Tonga</t>
        </is>
      </c>
      <c r="B345" s="62">
        <f t="array" ref="B345">INDEX(Countries!$D$2:$D$255, MATCH(A345, Countries!$B$2:$B$255, 0))
</f>
        <v/>
      </c>
      <c r="C345" s="89" t="inlineStr">
        <is>
          <t>Seagrass</t>
        </is>
      </c>
      <c r="D345" s="54">
        <f t="array" ref="D345">if($C345="Mangrove", INDEX('Mangrove restorable land'!$A$5:$M1000,MATCH($A345,'Mangrove restorable land'!$A$5:$A1000,0),MATCH('Mangrove restorable land'!B$4,'Mangrove restorable land'!$A$5:$M$5,0)),if($C345="Seagrass", index('Seagrass extent'!$A$5:$I$257,match($A345,'Seagrass extent'!$A$5:$A1000,0),match('Seagrass extent'!$B$4,'Seagrass extent'!$A$5:$I$5,0))*'Seagrass extent'!$E$4, if($C345="Salt marsh", index('Salt marsh extent'!$A$5:$I$257,match($A345,'Salt marsh extent'!$A$5:$A1000,0),match('Salt marsh extent'!$B$4,'Salt marsh extent'!$A$5:$I$5,0))*'Salt marsh extent'!$E$4 )))</f>
        <v/>
      </c>
      <c r="E345" s="101" t="n"/>
      <c r="F345" s="197" t="n"/>
      <c r="G345" s="197" t="n"/>
      <c r="H345" s="197" t="n"/>
      <c r="I345" s="197" t="n"/>
      <c r="J345" s="197" t="n"/>
      <c r="K345" s="197" t="n"/>
      <c r="L345" s="197" t="n"/>
      <c r="M345" s="197" t="n"/>
      <c r="N345" s="197" t="n"/>
      <c r="O345" s="197" t="n"/>
      <c r="P345" s="197" t="n"/>
      <c r="Q345" s="197" t="n"/>
      <c r="R345" s="197" t="n"/>
      <c r="S345" s="197" t="n"/>
      <c r="T345" s="197" t="n"/>
      <c r="U345" s="197" t="n"/>
      <c r="V345" s="197" t="n"/>
      <c r="W345" s="197" t="n"/>
      <c r="X345" s="197" t="n"/>
    </row>
    <row r="346" ht="12.75" customHeight="1" s="198">
      <c r="A346" s="101" t="inlineStr">
        <is>
          <t>Trinidad and Tobago</t>
        </is>
      </c>
      <c r="B346" s="62">
        <f t="array" ref="B346">INDEX(Countries!$D$2:$D$255, MATCH(A346, Countries!$B$2:$B$255, 0))
</f>
        <v/>
      </c>
      <c r="C346" s="89" t="inlineStr">
        <is>
          <t>Seagrass</t>
        </is>
      </c>
      <c r="D346" s="54">
        <f t="array" ref="D346">if($C346="Mangrove", INDEX('Mangrove restorable land'!$A$5:$M1000,MATCH($A346,'Mangrove restorable land'!$A$5:$A1000,0),MATCH('Mangrove restorable land'!B$4,'Mangrove restorable land'!$A$5:$M$5,0)),if($C346="Seagrass", index('Seagrass extent'!$A$5:$I$257,match($A346,'Seagrass extent'!$A$5:$A1000,0),match('Seagrass extent'!$B$4,'Seagrass extent'!$A$5:$I$5,0))*'Seagrass extent'!$E$4, if($C346="Salt marsh", index('Salt marsh extent'!$A$5:$I$257,match($A346,'Salt marsh extent'!$A$5:$A1000,0),match('Salt marsh extent'!$B$4,'Salt marsh extent'!$A$5:$I$5,0))*'Salt marsh extent'!$E$4 )))</f>
        <v/>
      </c>
      <c r="E346" s="101" t="n"/>
      <c r="F346" s="197" t="n"/>
      <c r="G346" s="197" t="n"/>
      <c r="H346" s="197" t="n"/>
      <c r="I346" s="197" t="n"/>
      <c r="J346" s="197" t="n"/>
      <c r="K346" s="197" t="n"/>
      <c r="L346" s="197" t="n"/>
      <c r="M346" s="197" t="n"/>
      <c r="N346" s="197" t="n"/>
      <c r="O346" s="197" t="n"/>
      <c r="P346" s="197" t="n"/>
      <c r="Q346" s="197" t="n"/>
      <c r="R346" s="197" t="n"/>
      <c r="S346" s="197" t="n"/>
      <c r="T346" s="197" t="n"/>
      <c r="U346" s="197" t="n"/>
      <c r="V346" s="197" t="n"/>
      <c r="W346" s="197" t="n"/>
      <c r="X346" s="197" t="n"/>
    </row>
    <row r="347" ht="12.75" customHeight="1" s="198">
      <c r="A347" s="101" t="inlineStr">
        <is>
          <t>Turks and Caicos Islands</t>
        </is>
      </c>
      <c r="B347" s="62">
        <f t="array" ref="B347">INDEX(Countries!$D$2:$D$255, MATCH(A347, Countries!$B$2:$B$255, 0))
</f>
        <v/>
      </c>
      <c r="C347" s="89" t="inlineStr">
        <is>
          <t>Seagrass</t>
        </is>
      </c>
      <c r="D347" s="54">
        <f t="array" ref="D347">if($C347="Mangrove", INDEX('Mangrove restorable land'!$A$5:$M1000,MATCH($A347,'Mangrove restorable land'!$A$5:$A1000,0),MATCH('Mangrove restorable land'!B$4,'Mangrove restorable land'!$A$5:$M$5,0)),if($C347="Seagrass", index('Seagrass extent'!$A$5:$I$257,match($A347,'Seagrass extent'!$A$5:$A1000,0),match('Seagrass extent'!$B$4,'Seagrass extent'!$A$5:$I$5,0))*'Seagrass extent'!$E$4, if($C347="Salt marsh", index('Salt marsh extent'!$A$5:$I$257,match($A347,'Salt marsh extent'!$A$5:$A1000,0),match('Salt marsh extent'!$B$4,'Salt marsh extent'!$A$5:$I$5,0))*'Salt marsh extent'!$E$4 )))</f>
        <v/>
      </c>
      <c r="E347" s="101" t="n"/>
      <c r="F347" s="197" t="n"/>
      <c r="G347" s="197" t="n"/>
      <c r="H347" s="197" t="n"/>
      <c r="I347" s="197" t="n"/>
      <c r="J347" s="197" t="n"/>
      <c r="K347" s="197" t="n"/>
      <c r="L347" s="197" t="n"/>
      <c r="M347" s="197" t="n"/>
      <c r="N347" s="197" t="n"/>
      <c r="O347" s="197" t="n"/>
      <c r="P347" s="197" t="n"/>
      <c r="Q347" s="197" t="n"/>
      <c r="R347" s="197" t="n"/>
      <c r="S347" s="197" t="n"/>
      <c r="T347" s="197" t="n"/>
      <c r="U347" s="197" t="n"/>
      <c r="V347" s="197" t="n"/>
      <c r="W347" s="197" t="n"/>
      <c r="X347" s="197" t="n"/>
    </row>
    <row r="348" ht="12.75" customHeight="1" s="198">
      <c r="A348" s="101" t="inlineStr">
        <is>
          <t>Tuvalu</t>
        </is>
      </c>
      <c r="B348" s="62">
        <f t="array" ref="B348">INDEX(Countries!$D$2:$D$255, MATCH(A348, Countries!$B$2:$B$255, 0))
</f>
        <v/>
      </c>
      <c r="C348" s="89" t="inlineStr">
        <is>
          <t>Seagrass</t>
        </is>
      </c>
      <c r="D348" s="54">
        <f t="array" ref="D348">if($C348="Mangrove", INDEX('Mangrove restorable land'!$A$5:$M1000,MATCH($A348,'Mangrove restorable land'!$A$5:$A1000,0),MATCH('Mangrove restorable land'!B$4,'Mangrove restorable land'!$A$5:$M$5,0)),if($C348="Seagrass", index('Seagrass extent'!$A$5:$I$257,match($A348,'Seagrass extent'!$A$5:$A1000,0),match('Seagrass extent'!$B$4,'Seagrass extent'!$A$5:$I$5,0))*'Seagrass extent'!$E$4, if($C348="Salt marsh", index('Salt marsh extent'!$A$5:$I$257,match($A348,'Salt marsh extent'!$A$5:$A1000,0),match('Salt marsh extent'!$B$4,'Salt marsh extent'!$A$5:$I$5,0))*'Salt marsh extent'!$E$4 )))</f>
        <v/>
      </c>
      <c r="E348" s="101" t="n"/>
      <c r="F348" s="197" t="n"/>
      <c r="G348" s="197" t="n"/>
      <c r="H348" s="197" t="n"/>
      <c r="I348" s="197" t="n"/>
      <c r="J348" s="197" t="n"/>
      <c r="K348" s="197" t="n"/>
      <c r="L348" s="197" t="n"/>
      <c r="M348" s="197" t="n"/>
      <c r="N348" s="197" t="n"/>
      <c r="O348" s="197" t="n"/>
      <c r="P348" s="197" t="n"/>
      <c r="Q348" s="197" t="n"/>
      <c r="R348" s="197" t="n"/>
      <c r="S348" s="197" t="n"/>
      <c r="T348" s="197" t="n"/>
      <c r="U348" s="197" t="n"/>
      <c r="V348" s="197" t="n"/>
      <c r="W348" s="197" t="n"/>
      <c r="X348" s="197" t="n"/>
    </row>
    <row r="349" ht="12.75" customHeight="1" s="198">
      <c r="A349" s="101" t="inlineStr">
        <is>
          <t>United Arab Emirates</t>
        </is>
      </c>
      <c r="B349" s="62">
        <f t="array" ref="B349">INDEX(Countries!$D$2:$D$255, MATCH(A349, Countries!$B$2:$B$255, 0))
</f>
        <v/>
      </c>
      <c r="C349" s="89" t="inlineStr">
        <is>
          <t>Seagrass</t>
        </is>
      </c>
      <c r="D349" s="54">
        <f t="array" ref="D349">if($C349="Mangrove", INDEX('Mangrove restorable land'!$A$5:$M1000,MATCH($A349,'Mangrove restorable land'!$A$5:$A1000,0),MATCH('Mangrove restorable land'!B$4,'Mangrove restorable land'!$A$5:$M$5,0)),if($C349="Seagrass", index('Seagrass extent'!$A$5:$I$257,match($A349,'Seagrass extent'!$A$5:$A1000,0),match('Seagrass extent'!$B$4,'Seagrass extent'!$A$5:$I$5,0))*'Seagrass extent'!$E$4, if($C349="Salt marsh", index('Salt marsh extent'!$A$5:$I$257,match($A349,'Salt marsh extent'!$A$5:$A1000,0),match('Salt marsh extent'!$B$4,'Salt marsh extent'!$A$5:$I$5,0))*'Salt marsh extent'!$E$4 )))</f>
        <v/>
      </c>
      <c r="E349" s="101" t="n"/>
      <c r="F349" s="197" t="n"/>
      <c r="G349" s="197" t="n"/>
      <c r="H349" s="197" t="n"/>
      <c r="I349" s="197" t="n"/>
      <c r="J349" s="197" t="n"/>
      <c r="K349" s="197" t="n"/>
      <c r="L349" s="197" t="n"/>
      <c r="M349" s="197" t="n"/>
      <c r="N349" s="197" t="n"/>
      <c r="O349" s="197" t="n"/>
      <c r="P349" s="197" t="n"/>
      <c r="Q349" s="197" t="n"/>
      <c r="R349" s="197" t="n"/>
      <c r="S349" s="197" t="n"/>
      <c r="T349" s="197" t="n"/>
      <c r="U349" s="197" t="n"/>
      <c r="V349" s="197" t="n"/>
      <c r="W349" s="197" t="n"/>
      <c r="X349" s="197" t="n"/>
    </row>
    <row r="350" ht="12.75" customHeight="1" s="198">
      <c r="A350" s="101" t="inlineStr">
        <is>
          <t>Vanuatu</t>
        </is>
      </c>
      <c r="B350" s="62">
        <f t="array" ref="B350">INDEX(Countries!$D$2:$D$255, MATCH(A350, Countries!$B$2:$B$255, 0))
</f>
        <v/>
      </c>
      <c r="C350" s="89" t="inlineStr">
        <is>
          <t>Seagrass</t>
        </is>
      </c>
      <c r="D350" s="54">
        <f t="array" ref="D350">if($C350="Mangrove", INDEX('Mangrove restorable land'!$A$5:$M1000,MATCH($A350,'Mangrove restorable land'!$A$5:$A1000,0),MATCH('Mangrove restorable land'!B$4,'Mangrove restorable land'!$A$5:$M$5,0)),if($C350="Seagrass", index('Seagrass extent'!$A$5:$I$257,match($A350,'Seagrass extent'!$A$5:$A1000,0),match('Seagrass extent'!$B$4,'Seagrass extent'!$A$5:$I$5,0))*'Seagrass extent'!$E$4, if($C350="Salt marsh", index('Salt marsh extent'!$A$5:$I$257,match($A350,'Salt marsh extent'!$A$5:$A1000,0),match('Salt marsh extent'!$B$4,'Salt marsh extent'!$A$5:$I$5,0))*'Salt marsh extent'!$E$4 )))</f>
        <v/>
      </c>
      <c r="E350" s="101" t="n"/>
      <c r="F350" s="197" t="n"/>
      <c r="G350" s="197" t="n"/>
      <c r="H350" s="197" t="n"/>
      <c r="I350" s="197" t="n"/>
      <c r="J350" s="197" t="n"/>
      <c r="K350" s="197" t="n"/>
      <c r="L350" s="197" t="n"/>
      <c r="M350" s="197" t="n"/>
      <c r="N350" s="197" t="n"/>
      <c r="O350" s="197" t="n"/>
      <c r="P350" s="197" t="n"/>
      <c r="Q350" s="197" t="n"/>
      <c r="R350" s="197" t="n"/>
      <c r="S350" s="197" t="n"/>
      <c r="T350" s="197" t="n"/>
      <c r="U350" s="197" t="n"/>
      <c r="V350" s="197" t="n"/>
      <c r="W350" s="197" t="n"/>
      <c r="X350" s="197" t="n"/>
    </row>
    <row r="351" ht="12.75" customHeight="1" s="198">
      <c r="A351" s="101" t="inlineStr">
        <is>
          <t>Venezuela (Bolivarian Republic of)</t>
        </is>
      </c>
      <c r="B351" s="62">
        <f t="array" ref="B351">INDEX(Countries!$D$2:$D$255, MATCH(A351, Countries!$B$2:$B$255, 0))
</f>
        <v/>
      </c>
      <c r="C351" s="89" t="inlineStr">
        <is>
          <t>Seagrass</t>
        </is>
      </c>
      <c r="D351" s="54">
        <f t="array" ref="D351">if($C351="Mangrove", INDEX('Mangrove restorable land'!$A$5:$M1000,MATCH($A351,'Mangrove restorable land'!$A$5:$A1000,0),MATCH('Mangrove restorable land'!B$4,'Mangrove restorable land'!$A$5:$M$5,0)),if($C351="Seagrass", index('Seagrass extent'!$A$5:$I$257,match($A351,'Seagrass extent'!$A$5:$A1000,0),match('Seagrass extent'!$B$4,'Seagrass extent'!$A$5:$I$5,0))*'Seagrass extent'!$E$4, if($C351="Salt marsh", index('Salt marsh extent'!$A$5:$I$257,match($A351,'Salt marsh extent'!$A$5:$A1000,0),match('Salt marsh extent'!$B$4,'Salt marsh extent'!$A$5:$I$5,0))*'Salt marsh extent'!$E$4 )))</f>
        <v/>
      </c>
      <c r="E351" s="101" t="n"/>
      <c r="F351" s="197" t="n"/>
      <c r="G351" s="197" t="n"/>
      <c r="H351" s="197" t="n"/>
      <c r="I351" s="197" t="n"/>
      <c r="J351" s="197" t="n"/>
      <c r="K351" s="197" t="n"/>
      <c r="L351" s="197" t="n"/>
      <c r="M351" s="197" t="n"/>
      <c r="N351" s="197" t="n"/>
      <c r="O351" s="197" t="n"/>
      <c r="P351" s="197" t="n"/>
      <c r="Q351" s="197" t="n"/>
      <c r="R351" s="197" t="n"/>
      <c r="S351" s="197" t="n"/>
      <c r="T351" s="197" t="n"/>
      <c r="U351" s="197" t="n"/>
      <c r="V351" s="197" t="n"/>
      <c r="W351" s="197" t="n"/>
      <c r="X351" s="197" t="n"/>
    </row>
    <row r="352" ht="12.75" customHeight="1" s="198">
      <c r="A352" s="101" t="inlineStr">
        <is>
          <t>Viet Nam</t>
        </is>
      </c>
      <c r="B352" s="62">
        <f t="array" ref="B352">INDEX(Countries!$D$2:$D$255, MATCH(A352, Countries!$B$2:$B$255, 0))
</f>
        <v/>
      </c>
      <c r="C352" s="89" t="inlineStr">
        <is>
          <t>Seagrass</t>
        </is>
      </c>
      <c r="D352" s="54">
        <f t="array" ref="D352">if($C352="Mangrove", INDEX('Mangrove restorable land'!$A$5:$M1000,MATCH($A352,'Mangrove restorable land'!$A$5:$A1000,0),MATCH('Mangrove restorable land'!B$4,'Mangrove restorable land'!$A$5:$M$5,0)),if($C352="Seagrass", index('Seagrass extent'!$A$5:$I$257,match($A352,'Seagrass extent'!$A$5:$A1000,0),match('Seagrass extent'!$B$4,'Seagrass extent'!$A$5:$I$5,0))*'Seagrass extent'!$E$4, if($C352="Salt marsh", index('Salt marsh extent'!$A$5:$I$257,match($A352,'Salt marsh extent'!$A$5:$A1000,0),match('Salt marsh extent'!$B$4,'Salt marsh extent'!$A$5:$I$5,0))*'Salt marsh extent'!$E$4 )))</f>
        <v/>
      </c>
      <c r="E352" s="101" t="n"/>
      <c r="F352" s="197" t="n"/>
      <c r="G352" s="197" t="n"/>
      <c r="H352" s="197" t="n"/>
      <c r="I352" s="197" t="n"/>
      <c r="J352" s="197" t="n"/>
      <c r="K352" s="197" t="n"/>
      <c r="L352" s="197" t="n"/>
      <c r="M352" s="197" t="n"/>
      <c r="N352" s="197" t="n"/>
      <c r="O352" s="197" t="n"/>
      <c r="P352" s="197" t="n"/>
      <c r="Q352" s="197" t="n"/>
      <c r="R352" s="197" t="n"/>
      <c r="S352" s="197" t="n"/>
      <c r="T352" s="197" t="n"/>
      <c r="U352" s="197" t="n"/>
      <c r="V352" s="197" t="n"/>
      <c r="W352" s="197" t="n"/>
      <c r="X352" s="197" t="n"/>
    </row>
    <row r="353" ht="12.75" customHeight="1" s="198">
      <c r="A353" s="101" t="inlineStr">
        <is>
          <t>Virgin islands, U.s.</t>
        </is>
      </c>
      <c r="B353" s="62">
        <f t="array" ref="B353">INDEX(Countries!$D$2:$D$255, MATCH(A353, Countries!$B$2:$B$255, 0))
</f>
        <v/>
      </c>
      <c r="C353" s="89" t="inlineStr">
        <is>
          <t>Seagrass</t>
        </is>
      </c>
      <c r="D353" s="54">
        <f t="array" ref="D353">if($C353="Mangrove", INDEX('Mangrove restorable land'!$A$5:$M1000,MATCH($A353,'Mangrove restorable land'!$A$5:$A1000,0),MATCH('Mangrove restorable land'!B$4,'Mangrove restorable land'!$A$5:$M$5,0)),if($C353="Seagrass", index('Seagrass extent'!$A$5:$I$257,match($A353,'Seagrass extent'!$A$5:$A1000,0),match('Seagrass extent'!$B$4,'Seagrass extent'!$A$5:$I$5,0))*'Seagrass extent'!$E$4, if($C353="Salt marsh", index('Salt marsh extent'!$A$5:$I$257,match($A353,'Salt marsh extent'!$A$5:$A1000,0),match('Salt marsh extent'!$B$4,'Salt marsh extent'!$A$5:$I$5,0))*'Salt marsh extent'!$E$4 )))</f>
        <v/>
      </c>
      <c r="E353" s="101" t="n"/>
      <c r="F353" s="197" t="n"/>
      <c r="G353" s="197" t="n"/>
      <c r="H353" s="197" t="n"/>
      <c r="I353" s="197" t="n"/>
      <c r="J353" s="197" t="n"/>
      <c r="K353" s="197" t="n"/>
      <c r="L353" s="197" t="n"/>
      <c r="M353" s="197" t="n"/>
      <c r="N353" s="197" t="n"/>
      <c r="O353" s="197" t="n"/>
      <c r="P353" s="197" t="n"/>
      <c r="Q353" s="197" t="n"/>
      <c r="R353" s="197" t="n"/>
      <c r="S353" s="197" t="n"/>
      <c r="T353" s="197" t="n"/>
      <c r="U353" s="197" t="n"/>
      <c r="V353" s="197" t="n"/>
      <c r="W353" s="197" t="n"/>
      <c r="X353" s="197" t="n"/>
    </row>
    <row r="354" ht="12.75" customHeight="1" s="198">
      <c r="A354" s="101" t="inlineStr">
        <is>
          <t>Wallis and futuna</t>
        </is>
      </c>
      <c r="B354" s="62">
        <f t="array" ref="B354">INDEX(Countries!$D$2:$D$255, MATCH(A354, Countries!$B$2:$B$255, 0))
</f>
        <v/>
      </c>
      <c r="C354" s="89" t="inlineStr">
        <is>
          <t>Seagrass</t>
        </is>
      </c>
      <c r="D354" s="54">
        <f t="array" ref="D354">if($C354="Mangrove", INDEX('Mangrove restorable land'!$A$5:$M1000,MATCH($A354,'Mangrove restorable land'!$A$5:$A1000,0),MATCH('Mangrove restorable land'!B$4,'Mangrove restorable land'!$A$5:$M$5,0)),if($C354="Seagrass", index('Seagrass extent'!$A$5:$I$257,match($A354,'Seagrass extent'!$A$5:$A1000,0),match('Seagrass extent'!$B$4,'Seagrass extent'!$A$5:$I$5,0))*'Seagrass extent'!$E$4, if($C354="Salt marsh", index('Salt marsh extent'!$A$5:$I$257,match($A354,'Salt marsh extent'!$A$5:$A1000,0),match('Salt marsh extent'!$B$4,'Salt marsh extent'!$A$5:$I$5,0))*'Salt marsh extent'!$E$4 )))</f>
        <v/>
      </c>
      <c r="E354" s="101" t="n"/>
      <c r="F354" s="197" t="n"/>
      <c r="G354" s="197" t="n"/>
      <c r="H354" s="197" t="n"/>
      <c r="I354" s="197" t="n"/>
      <c r="J354" s="197" t="n"/>
      <c r="K354" s="197" t="n"/>
      <c r="L354" s="197" t="n"/>
      <c r="M354" s="197" t="n"/>
      <c r="N354" s="197" t="n"/>
      <c r="O354" s="197" t="n"/>
      <c r="P354" s="197" t="n"/>
      <c r="Q354" s="197" t="n"/>
      <c r="R354" s="197" t="n"/>
      <c r="S354" s="197" t="n"/>
      <c r="T354" s="197" t="n"/>
      <c r="U354" s="197" t="n"/>
      <c r="V354" s="197" t="n"/>
      <c r="W354" s="197" t="n"/>
      <c r="X354" s="197" t="n"/>
    </row>
    <row r="355" ht="12.75" customHeight="1" s="198">
      <c r="A355" s="101" t="inlineStr">
        <is>
          <t>Yemen</t>
        </is>
      </c>
      <c r="B355" s="62">
        <f t="array" ref="B355">INDEX(Countries!$D$2:$D$255, MATCH(A355, Countries!$B$2:$B$255, 0))
</f>
        <v/>
      </c>
      <c r="C355" s="89" t="inlineStr">
        <is>
          <t>Seagrass</t>
        </is>
      </c>
      <c r="D355" s="54">
        <f t="array" ref="D355">if($C355="Mangrove", INDEX('Mangrove restorable land'!$A$5:$M1000,MATCH($A355,'Mangrove restorable land'!$A$5:$A1000,0),MATCH('Mangrove restorable land'!B$4,'Mangrove restorable land'!$A$5:$M$5,0)),if($C355="Seagrass", index('Seagrass extent'!$A$5:$I$257,match($A355,'Seagrass extent'!$A$5:$A1000,0),match('Seagrass extent'!$B$4,'Seagrass extent'!$A$5:$I$5,0))*'Seagrass extent'!$E$4, if($C355="Salt marsh", index('Salt marsh extent'!$A$5:$I$257,match($A355,'Salt marsh extent'!$A$5:$A1000,0),match('Salt marsh extent'!$B$4,'Salt marsh extent'!$A$5:$I$5,0))*'Salt marsh extent'!$E$4 )))</f>
        <v/>
      </c>
      <c r="E355" s="101" t="n"/>
      <c r="F355" s="197" t="n"/>
      <c r="G355" s="197" t="n"/>
      <c r="H355" s="197" t="n"/>
      <c r="I355" s="197" t="n"/>
      <c r="J355" s="197" t="n"/>
      <c r="K355" s="197" t="n"/>
      <c r="L355" s="197" t="n"/>
      <c r="M355" s="197" t="n"/>
      <c r="N355" s="197" t="n"/>
      <c r="O355" s="197" t="n"/>
      <c r="P355" s="197" t="n"/>
      <c r="Q355" s="197" t="n"/>
      <c r="R355" s="197" t="n"/>
      <c r="S355" s="197" t="n"/>
      <c r="T355" s="197" t="n"/>
      <c r="U355" s="197" t="n"/>
      <c r="V355" s="197" t="n"/>
      <c r="W355" s="197" t="n"/>
      <c r="X355" s="197" t="n"/>
    </row>
    <row r="356" ht="12.75" customHeight="1" s="198">
      <c r="A356" s="101" t="inlineStr">
        <is>
          <t>Italy</t>
        </is>
      </c>
      <c r="B356" s="62">
        <f t="array" ref="B356">INDEX(Countries!$D$2:$D$255, MATCH(A356, Countries!$B$2:$B$255, 0))
</f>
        <v/>
      </c>
      <c r="C356" s="89" t="inlineStr">
        <is>
          <t>Seagrass</t>
        </is>
      </c>
      <c r="D356" s="54">
        <f t="array" ref="D356">if($C356="Mangrove", INDEX('Mangrove restorable land'!$A$5:$M1000,MATCH($A356,'Mangrove restorable land'!$A$5:$A1000,0),MATCH('Mangrove restorable land'!B$4,'Mangrove restorable land'!$A$5:$M$5,0)),if($C356="Seagrass", index('Seagrass extent'!$A$5:$I$257,match($A356,'Seagrass extent'!$A$5:$A1000,0),match('Seagrass extent'!$B$4,'Seagrass extent'!$A$5:$I$5,0))*'Seagrass extent'!$E$4, if($C356="Salt marsh", index('Salt marsh extent'!$A$5:$I$257,match($A356,'Salt marsh extent'!$A$5:$A1000,0),match('Salt marsh extent'!$B$4,'Salt marsh extent'!$A$5:$I$5,0))*'Salt marsh extent'!$E$4 )))</f>
        <v/>
      </c>
      <c r="E356" s="101" t="n"/>
      <c r="F356" s="197" t="n"/>
      <c r="G356" s="197" t="n"/>
      <c r="H356" s="197" t="n"/>
      <c r="I356" s="197" t="n"/>
      <c r="J356" s="197" t="n"/>
      <c r="K356" s="197" t="n"/>
      <c r="L356" s="197" t="n"/>
      <c r="M356" s="197" t="n"/>
      <c r="N356" s="197" t="n"/>
      <c r="O356" s="197" t="n"/>
      <c r="P356" s="197" t="n"/>
      <c r="Q356" s="197" t="n"/>
      <c r="R356" s="197" t="n"/>
      <c r="S356" s="197" t="n"/>
      <c r="T356" s="197" t="n"/>
      <c r="U356" s="197" t="n"/>
      <c r="V356" s="197" t="n"/>
      <c r="W356" s="197" t="n"/>
      <c r="X356" s="197" t="n"/>
    </row>
    <row r="357" ht="12.75" customHeight="1" s="198">
      <c r="A357" s="101" t="inlineStr">
        <is>
          <t>Ukraine</t>
        </is>
      </c>
      <c r="B357" s="62">
        <f t="array" ref="B357">INDEX(Countries!$D$2:$D$255, MATCH(A357, Countries!$B$2:$B$255, 0))
</f>
        <v/>
      </c>
      <c r="C357" s="89" t="inlineStr">
        <is>
          <t>Seagrass</t>
        </is>
      </c>
      <c r="D357" s="54">
        <f t="array" ref="D357">if($C357="Mangrove", INDEX('Mangrove restorable land'!$A$5:$M1000,MATCH($A357,'Mangrove restorable land'!$A$5:$A1000,0),MATCH('Mangrove restorable land'!B$4,'Mangrove restorable land'!$A$5:$M$5,0)),if($C357="Seagrass", index('Seagrass extent'!$A$5:$I$257,match($A357,'Seagrass extent'!$A$5:$A1000,0),match('Seagrass extent'!$B$4,'Seagrass extent'!$A$5:$I$5,0))*'Seagrass extent'!$E$4, if($C357="Salt marsh", index('Salt marsh extent'!$A$5:$I$257,match($A357,'Salt marsh extent'!$A$5:$A1000,0),match('Salt marsh extent'!$B$4,'Salt marsh extent'!$A$5:$I$5,0))*'Salt marsh extent'!$E$4 )))</f>
        <v/>
      </c>
      <c r="E357" s="101" t="n"/>
      <c r="F357" s="197" t="n"/>
      <c r="G357" s="197" t="n"/>
      <c r="H357" s="197" t="n"/>
      <c r="I357" s="197" t="n"/>
      <c r="J357" s="197" t="n"/>
      <c r="K357" s="197" t="n"/>
      <c r="L357" s="197" t="n"/>
      <c r="M357" s="197" t="n"/>
      <c r="N357" s="197" t="n"/>
      <c r="O357" s="197" t="n"/>
      <c r="P357" s="197" t="n"/>
      <c r="Q357" s="197" t="n"/>
      <c r="R357" s="197" t="n"/>
      <c r="S357" s="197" t="n"/>
      <c r="T357" s="197" t="n"/>
      <c r="U357" s="197" t="n"/>
      <c r="V357" s="197" t="n"/>
      <c r="W357" s="197" t="n"/>
      <c r="X357" s="197" t="n"/>
    </row>
    <row r="358" ht="12.75" customHeight="1" s="198">
      <c r="A358" s="101" t="inlineStr">
        <is>
          <t>Tunisia</t>
        </is>
      </c>
      <c r="B358" s="62">
        <f t="array" ref="B358">INDEX(Countries!$D$2:$D$255, MATCH(A358, Countries!$B$2:$B$255, 0))
</f>
        <v/>
      </c>
      <c r="C358" s="89" t="inlineStr">
        <is>
          <t>Seagrass</t>
        </is>
      </c>
      <c r="D358" s="54">
        <f t="array" ref="D358">if($C358="Mangrove", INDEX('Mangrove restorable land'!$A$5:$M1000,MATCH($A358,'Mangrove restorable land'!$A$5:$A1000,0),MATCH('Mangrove restorable land'!B$4,'Mangrove restorable land'!$A$5:$M$5,0)),if($C358="Seagrass", index('Seagrass extent'!$A$5:$I$257,match($A358,'Seagrass extent'!$A$5:$A1000,0),match('Seagrass extent'!$B$4,'Seagrass extent'!$A$5:$I$5,0))*'Seagrass extent'!$E$4, if($C358="Salt marsh", index('Salt marsh extent'!$A$5:$I$257,match($A358,'Salt marsh extent'!$A$5:$A1000,0),match('Salt marsh extent'!$B$4,'Salt marsh extent'!$A$5:$I$5,0))*'Salt marsh extent'!$E$4 )))</f>
        <v/>
      </c>
      <c r="E358" s="101" t="n"/>
      <c r="F358" s="197" t="n"/>
      <c r="G358" s="197" t="n"/>
      <c r="H358" s="197" t="n"/>
      <c r="I358" s="197" t="n"/>
      <c r="J358" s="197" t="n"/>
      <c r="K358" s="197" t="n"/>
      <c r="L358" s="197" t="n"/>
      <c r="M358" s="197" t="n"/>
      <c r="N358" s="197" t="n"/>
      <c r="O358" s="197" t="n"/>
      <c r="P358" s="197" t="n"/>
      <c r="Q358" s="197" t="n"/>
      <c r="R358" s="197" t="n"/>
      <c r="S358" s="197" t="n"/>
      <c r="T358" s="197" t="n"/>
      <c r="U358" s="197" t="n"/>
      <c r="V358" s="197" t="n"/>
      <c r="W358" s="197" t="n"/>
      <c r="X358" s="197" t="n"/>
    </row>
    <row r="359" ht="12.75" customHeight="1" s="198">
      <c r="A359" s="101" t="inlineStr">
        <is>
          <t>Spain</t>
        </is>
      </c>
      <c r="B359" s="62">
        <f t="array" ref="B359">INDEX(Countries!$D$2:$D$255, MATCH(A359, Countries!$B$2:$B$255, 0))
</f>
        <v/>
      </c>
      <c r="C359" s="89" t="inlineStr">
        <is>
          <t>Seagrass</t>
        </is>
      </c>
      <c r="D359" s="54">
        <f t="array" ref="D359">if($C359="Mangrove", INDEX('Mangrove restorable land'!$A$5:$M1000,MATCH($A359,'Mangrove restorable land'!$A$5:$A1000,0),MATCH('Mangrove restorable land'!B$4,'Mangrove restorable land'!$A$5:$M$5,0)),if($C359="Seagrass", index('Seagrass extent'!$A$5:$I$257,match($A359,'Seagrass extent'!$A$5:$A1000,0),match('Seagrass extent'!$B$4,'Seagrass extent'!$A$5:$I$5,0))*'Seagrass extent'!$E$4, if($C359="Salt marsh", index('Salt marsh extent'!$A$5:$I$257,match($A359,'Salt marsh extent'!$A$5:$A1000,0),match('Salt marsh extent'!$B$4,'Salt marsh extent'!$A$5:$I$5,0))*'Salt marsh extent'!$E$4 )))</f>
        <v/>
      </c>
      <c r="E359" s="101" t="n"/>
      <c r="F359" s="197" t="n"/>
      <c r="G359" s="197" t="n"/>
      <c r="H359" s="197" t="n"/>
      <c r="I359" s="197" t="n"/>
      <c r="J359" s="197" t="n"/>
      <c r="K359" s="197" t="n"/>
      <c r="L359" s="197" t="n"/>
      <c r="M359" s="197" t="n"/>
      <c r="N359" s="197" t="n"/>
      <c r="O359" s="197" t="n"/>
      <c r="P359" s="197" t="n"/>
      <c r="Q359" s="197" t="n"/>
      <c r="R359" s="197" t="n"/>
      <c r="S359" s="197" t="n"/>
      <c r="T359" s="197" t="n"/>
      <c r="U359" s="197" t="n"/>
      <c r="V359" s="197" t="n"/>
      <c r="W359" s="197" t="n"/>
      <c r="X359" s="197" t="n"/>
    </row>
    <row r="360" ht="12.75" customHeight="1" s="198">
      <c r="A360" s="101" t="inlineStr">
        <is>
          <t>Kuwait</t>
        </is>
      </c>
      <c r="B360" s="62">
        <f t="array" ref="B360">INDEX(Countries!$D$2:$D$255, MATCH(A360, Countries!$B$2:$B$255, 0))
</f>
        <v/>
      </c>
      <c r="C360" s="89" t="inlineStr">
        <is>
          <t>Seagrass</t>
        </is>
      </c>
      <c r="D360" s="54">
        <f t="array" ref="D360">if($C360="Mangrove", INDEX('Mangrove restorable land'!$A$5:$M1000,MATCH($A360,'Mangrove restorable land'!$A$5:$A1000,0),MATCH('Mangrove restorable land'!B$4,'Mangrove restorable land'!$A$5:$M$5,0)),if($C360="Seagrass", index('Seagrass extent'!$A$5:$I$257,match($A360,'Seagrass extent'!$A$5:$A1000,0),match('Seagrass extent'!$B$4,'Seagrass extent'!$A$5:$I$5,0))*'Seagrass extent'!$E$4, if($C360="Salt marsh", index('Salt marsh extent'!$A$5:$I$257,match($A360,'Salt marsh extent'!$A$5:$A1000,0),match('Salt marsh extent'!$B$4,'Salt marsh extent'!$A$5:$I$5,0))*'Salt marsh extent'!$E$4 )))</f>
        <v/>
      </c>
      <c r="E360" s="101" t="n"/>
      <c r="F360" s="197" t="n"/>
      <c r="G360" s="197" t="n"/>
      <c r="H360" s="197" t="n"/>
      <c r="I360" s="197" t="n"/>
      <c r="J360" s="197" t="n"/>
      <c r="K360" s="197" t="n"/>
      <c r="L360" s="197" t="n"/>
      <c r="M360" s="197" t="n"/>
      <c r="N360" s="197" t="n"/>
      <c r="O360" s="197" t="n"/>
      <c r="P360" s="197" t="n"/>
      <c r="Q360" s="197" t="n"/>
      <c r="R360" s="197" t="n"/>
      <c r="S360" s="197" t="n"/>
      <c r="T360" s="197" t="n"/>
      <c r="U360" s="197" t="n"/>
      <c r="V360" s="197" t="n"/>
      <c r="W360" s="197" t="n"/>
      <c r="X360" s="197" t="n"/>
    </row>
    <row r="361" ht="12.75" customHeight="1" s="198">
      <c r="A361" s="101" t="inlineStr">
        <is>
          <t>Denmark</t>
        </is>
      </c>
      <c r="B361" s="62">
        <f t="array" ref="B361">INDEX(Countries!$D$2:$D$255, MATCH(A361, Countries!$B$2:$B$255, 0))
</f>
        <v/>
      </c>
      <c r="C361" s="89" t="inlineStr">
        <is>
          <t>Seagrass</t>
        </is>
      </c>
      <c r="D361" s="54">
        <f t="array" ref="D361">if($C361="Mangrove", INDEX('Mangrove restorable land'!$A$5:$M1000,MATCH($A361,'Mangrove restorable land'!$A$5:$A1000,0),MATCH('Mangrove restorable land'!B$4,'Mangrove restorable land'!$A$5:$M$5,0)),if($C361="Seagrass", index('Seagrass extent'!$A$5:$I$257,match($A361,'Seagrass extent'!$A$5:$A1000,0),match('Seagrass extent'!$B$4,'Seagrass extent'!$A$5:$I$5,0))*'Seagrass extent'!$E$4, if($C361="Salt marsh", index('Salt marsh extent'!$A$5:$I$257,match($A361,'Salt marsh extent'!$A$5:$A1000,0),match('Salt marsh extent'!$B$4,'Salt marsh extent'!$A$5:$I$5,0))*'Salt marsh extent'!$E$4 )))</f>
        <v/>
      </c>
      <c r="E361" s="101" t="n"/>
      <c r="F361" s="197" t="n"/>
      <c r="G361" s="197" t="n"/>
      <c r="H361" s="197" t="n"/>
      <c r="I361" s="197" t="n"/>
      <c r="J361" s="197" t="n"/>
      <c r="K361" s="197" t="n"/>
      <c r="L361" s="197" t="n"/>
      <c r="M361" s="197" t="n"/>
      <c r="N361" s="197" t="n"/>
      <c r="O361" s="197" t="n"/>
      <c r="P361" s="197" t="n"/>
      <c r="Q361" s="197" t="n"/>
      <c r="R361" s="197" t="n"/>
      <c r="S361" s="197" t="n"/>
      <c r="T361" s="197" t="n"/>
      <c r="U361" s="197" t="n"/>
      <c r="V361" s="197" t="n"/>
      <c r="W361" s="197" t="n"/>
      <c r="X361" s="197" t="n"/>
    </row>
    <row r="362" ht="12.75" customHeight="1" s="198">
      <c r="A362" s="101" t="inlineStr">
        <is>
          <t>France</t>
        </is>
      </c>
      <c r="B362" s="62">
        <f t="array" ref="B362">INDEX(Countries!$D$2:$D$255, MATCH(A362, Countries!$B$2:$B$255, 0))
</f>
        <v/>
      </c>
      <c r="C362" s="89" t="inlineStr">
        <is>
          <t>Seagrass</t>
        </is>
      </c>
      <c r="D362" s="54">
        <f t="array" ref="D362">if($C362="Mangrove", INDEX('Mangrove restorable land'!$A$5:$M1000,MATCH($A362,'Mangrove restorable land'!$A$5:$A1000,0),MATCH('Mangrove restorable land'!B$4,'Mangrove restorable land'!$A$5:$M$5,0)),if($C362="Seagrass", index('Seagrass extent'!$A$5:$I$257,match($A362,'Seagrass extent'!$A$5:$A1000,0),match('Seagrass extent'!$B$4,'Seagrass extent'!$A$5:$I$5,0))*'Seagrass extent'!$E$4, if($C362="Salt marsh", index('Salt marsh extent'!$A$5:$I$257,match($A362,'Salt marsh extent'!$A$5:$A1000,0),match('Salt marsh extent'!$B$4,'Salt marsh extent'!$A$5:$I$5,0))*'Salt marsh extent'!$E$4 )))</f>
        <v/>
      </c>
      <c r="E362" s="101" t="n"/>
      <c r="F362" s="197" t="n"/>
      <c r="G362" s="197" t="n"/>
      <c r="H362" s="197" t="n"/>
      <c r="I362" s="197" t="n"/>
      <c r="J362" s="197" t="n"/>
      <c r="K362" s="197" t="n"/>
      <c r="L362" s="197" t="n"/>
      <c r="M362" s="197" t="n"/>
      <c r="N362" s="197" t="n"/>
      <c r="O362" s="197" t="n"/>
      <c r="P362" s="197" t="n"/>
      <c r="Q362" s="197" t="n"/>
      <c r="R362" s="197" t="n"/>
      <c r="S362" s="197" t="n"/>
      <c r="T362" s="197" t="n"/>
      <c r="U362" s="197" t="n"/>
      <c r="V362" s="197" t="n"/>
      <c r="W362" s="197" t="n"/>
      <c r="X362" s="197" t="n"/>
    </row>
    <row r="363" ht="12.75" customHeight="1" s="198">
      <c r="A363" s="101" t="inlineStr">
        <is>
          <t>Russia</t>
        </is>
      </c>
      <c r="B363" s="62">
        <f t="array" ref="B363">INDEX(Countries!$D$2:$D$255, MATCH(A363, Countries!$B$2:$B$255, 0))
</f>
        <v/>
      </c>
      <c r="C363" s="89" t="inlineStr">
        <is>
          <t>Seagrass</t>
        </is>
      </c>
      <c r="D363" s="54">
        <f t="array" ref="D363">if($C363="Mangrove", INDEX('Mangrove restorable land'!$A$5:$M1000,MATCH($A363,'Mangrove restorable land'!$A$5:$A1000,0),MATCH('Mangrove restorable land'!B$4,'Mangrove restorable land'!$A$5:$M$5,0)),if($C363="Seagrass", index('Seagrass extent'!$A$5:$I$257,match($A363,'Seagrass extent'!$A$5:$A1000,0),match('Seagrass extent'!$B$4,'Seagrass extent'!$A$5:$I$5,0))*'Seagrass extent'!$E$4, if($C363="Salt marsh", index('Salt marsh extent'!$A$5:$I$257,match($A363,'Salt marsh extent'!$A$5:$A1000,0),match('Salt marsh extent'!$B$4,'Salt marsh extent'!$A$5:$I$5,0))*'Salt marsh extent'!$E$4 )))</f>
        <v/>
      </c>
      <c r="E363" s="101" t="n"/>
      <c r="F363" s="197" t="n"/>
      <c r="G363" s="197" t="n"/>
      <c r="H363" s="197" t="n"/>
      <c r="I363" s="197" t="n"/>
      <c r="J363" s="197" t="n"/>
      <c r="K363" s="197" t="n"/>
      <c r="L363" s="197" t="n"/>
      <c r="M363" s="197" t="n"/>
      <c r="N363" s="197" t="n"/>
      <c r="O363" s="197" t="n"/>
      <c r="P363" s="197" t="n"/>
      <c r="Q363" s="197" t="n"/>
      <c r="R363" s="197" t="n"/>
      <c r="S363" s="197" t="n"/>
      <c r="T363" s="197" t="n"/>
      <c r="U363" s="197" t="n"/>
      <c r="V363" s="197" t="n"/>
      <c r="W363" s="197" t="n"/>
      <c r="X363" s="197" t="n"/>
    </row>
    <row r="364" ht="12.75" customHeight="1" s="198">
      <c r="A364" s="101" t="inlineStr">
        <is>
          <t>United States Minor Outlying Islands</t>
        </is>
      </c>
      <c r="B364" s="62">
        <f t="array" ref="B364">INDEX(Countries!$D$2:$D$255, MATCH(A364, Countries!$B$2:$B$255, 0))
</f>
        <v/>
      </c>
      <c r="C364" s="89" t="inlineStr">
        <is>
          <t>Seagrass</t>
        </is>
      </c>
      <c r="D364" s="54">
        <f t="array" ref="D364">if($C364="Mangrove", INDEX('Mangrove restorable land'!$A$5:$M1000,MATCH($A364,'Mangrove restorable land'!$A$5:$A1000,0),MATCH('Mangrove restorable land'!B$4,'Mangrove restorable land'!$A$5:$M$5,0)),if($C364="Seagrass", index('Seagrass extent'!$A$5:$I$257,match($A364,'Seagrass extent'!$A$5:$A1000,0),match('Seagrass extent'!$B$4,'Seagrass extent'!$A$5:$I$5,0))*'Seagrass extent'!$E$4, if($C364="Salt marsh", index('Salt marsh extent'!$A$5:$I$257,match($A364,'Salt marsh extent'!$A$5:$A1000,0),match('Salt marsh extent'!$B$4,'Salt marsh extent'!$A$5:$I$5,0))*'Salt marsh extent'!$E$4 )))</f>
        <v/>
      </c>
      <c r="E364" s="101" t="n"/>
      <c r="F364" s="197" t="n"/>
      <c r="G364" s="197" t="n"/>
      <c r="H364" s="197" t="n"/>
      <c r="I364" s="197" t="n"/>
      <c r="J364" s="197" t="n"/>
      <c r="K364" s="197" t="n"/>
      <c r="L364" s="197" t="n"/>
      <c r="M364" s="197" t="n"/>
      <c r="N364" s="197" t="n"/>
      <c r="O364" s="197" t="n"/>
      <c r="P364" s="197" t="n"/>
      <c r="Q364" s="197" t="n"/>
      <c r="R364" s="197" t="n"/>
      <c r="S364" s="197" t="n"/>
      <c r="T364" s="197" t="n"/>
      <c r="U364" s="197" t="n"/>
      <c r="V364" s="197" t="n"/>
      <c r="W364" s="197" t="n"/>
      <c r="X364" s="197" t="n"/>
    </row>
    <row r="365" ht="12.75" customHeight="1" s="198">
      <c r="A365" s="101" t="inlineStr">
        <is>
          <t>Greece</t>
        </is>
      </c>
      <c r="B365" s="62">
        <f t="array" ref="B365">INDEX(Countries!$D$2:$D$255, MATCH(A365, Countries!$B$2:$B$255, 0))
</f>
        <v/>
      </c>
      <c r="C365" s="89" t="inlineStr">
        <is>
          <t>Seagrass</t>
        </is>
      </c>
      <c r="D365" s="54">
        <f t="array" ref="D365">if($C365="Mangrove", INDEX('Mangrove restorable land'!$A$5:$M1000,MATCH($A365,'Mangrove restorable land'!$A$5:$A1000,0),MATCH('Mangrove restorable land'!B$4,'Mangrove restorable land'!$A$5:$M$5,0)),if($C365="Seagrass", index('Seagrass extent'!$A$5:$I$257,match($A365,'Seagrass extent'!$A$5:$A1000,0),match('Seagrass extent'!$B$4,'Seagrass extent'!$A$5:$I$5,0))*'Seagrass extent'!$E$4, if($C365="Salt marsh", index('Salt marsh extent'!$A$5:$I$257,match($A365,'Salt marsh extent'!$A$5:$A1000,0),match('Salt marsh extent'!$B$4,'Salt marsh extent'!$A$5:$I$5,0))*'Salt marsh extent'!$E$4 )))</f>
        <v/>
      </c>
      <c r="E365" s="101" t="n"/>
      <c r="F365" s="197" t="n"/>
      <c r="G365" s="197" t="n"/>
      <c r="H365" s="197" t="n"/>
      <c r="I365" s="197" t="n"/>
      <c r="J365" s="197" t="n"/>
      <c r="K365" s="197" t="n"/>
      <c r="L365" s="197" t="n"/>
      <c r="M365" s="197" t="n"/>
      <c r="N365" s="197" t="n"/>
      <c r="O365" s="197" t="n"/>
      <c r="P365" s="197" t="n"/>
      <c r="Q365" s="197" t="n"/>
      <c r="R365" s="197" t="n"/>
      <c r="S365" s="197" t="n"/>
      <c r="T365" s="197" t="n"/>
      <c r="U365" s="197" t="n"/>
      <c r="V365" s="197" t="n"/>
      <c r="W365" s="197" t="n"/>
      <c r="X365" s="197" t="n"/>
    </row>
    <row r="366" ht="12.75" customHeight="1" s="198">
      <c r="A366" s="101" t="inlineStr">
        <is>
          <t>Canada</t>
        </is>
      </c>
      <c r="B366" s="62">
        <f t="array" ref="B366">INDEX(Countries!$D$2:$D$255, MATCH(A366, Countries!$B$2:$B$255, 0))
</f>
        <v/>
      </c>
      <c r="C366" s="89" t="inlineStr">
        <is>
          <t>Seagrass</t>
        </is>
      </c>
      <c r="D366" s="54">
        <f t="array" ref="D366">if($C366="Mangrove", INDEX('Mangrove restorable land'!$A$5:$M1000,MATCH($A366,'Mangrove restorable land'!$A$5:$A1000,0),MATCH('Mangrove restorable land'!B$4,'Mangrove restorable land'!$A$5:$M$5,0)),if($C366="Seagrass", index('Seagrass extent'!$A$5:$I$257,match($A366,'Seagrass extent'!$A$5:$A1000,0),match('Seagrass extent'!$B$4,'Seagrass extent'!$A$5:$I$5,0))*'Seagrass extent'!$E$4, if($C366="Salt marsh", index('Salt marsh extent'!$A$5:$I$257,match($A366,'Salt marsh extent'!$A$5:$A1000,0),match('Salt marsh extent'!$B$4,'Salt marsh extent'!$A$5:$I$5,0))*'Salt marsh extent'!$E$4 )))</f>
        <v/>
      </c>
      <c r="E366" s="101" t="n"/>
      <c r="F366" s="197" t="n"/>
      <c r="G366" s="197" t="n"/>
      <c r="H366" s="197" t="n"/>
      <c r="I366" s="197" t="n"/>
      <c r="J366" s="197" t="n"/>
      <c r="K366" s="197" t="n"/>
      <c r="L366" s="197" t="n"/>
      <c r="M366" s="197" t="n"/>
      <c r="N366" s="197" t="n"/>
      <c r="O366" s="197" t="n"/>
      <c r="P366" s="197" t="n"/>
      <c r="Q366" s="197" t="n"/>
      <c r="R366" s="197" t="n"/>
      <c r="S366" s="197" t="n"/>
      <c r="T366" s="197" t="n"/>
      <c r="U366" s="197" t="n"/>
      <c r="V366" s="197" t="n"/>
      <c r="W366" s="197" t="n"/>
      <c r="X366" s="197" t="n"/>
    </row>
    <row r="367" ht="12.75" customHeight="1" s="198">
      <c r="A367" s="101" t="inlineStr">
        <is>
          <t>Germany</t>
        </is>
      </c>
      <c r="B367" s="62">
        <f t="array" ref="B367">INDEX(Countries!$D$2:$D$255, MATCH(A367, Countries!$B$2:$B$255, 0))
</f>
        <v/>
      </c>
      <c r="C367" s="89" t="inlineStr">
        <is>
          <t>Seagrass</t>
        </is>
      </c>
      <c r="D367" s="54">
        <f t="array" ref="D367">if($C367="Mangrove", INDEX('Mangrove restorable land'!$A$5:$M1000,MATCH($A367,'Mangrove restorable land'!$A$5:$A1000,0),MATCH('Mangrove restorable land'!B$4,'Mangrove restorable land'!$A$5:$M$5,0)),if($C367="Seagrass", index('Seagrass extent'!$A$5:$I$257,match($A367,'Seagrass extent'!$A$5:$A1000,0),match('Seagrass extent'!$B$4,'Seagrass extent'!$A$5:$I$5,0))*'Seagrass extent'!$E$4, if($C367="Salt marsh", index('Salt marsh extent'!$A$5:$I$257,match($A367,'Salt marsh extent'!$A$5:$A1000,0),match('Salt marsh extent'!$B$4,'Salt marsh extent'!$A$5:$I$5,0))*'Salt marsh extent'!$E$4 )))</f>
        <v/>
      </c>
      <c r="E367" s="101" t="n"/>
      <c r="F367" s="197" t="n"/>
      <c r="G367" s="197" t="n"/>
      <c r="H367" s="197" t="n"/>
      <c r="I367" s="197" t="n"/>
      <c r="J367" s="197" t="n"/>
      <c r="K367" s="197" t="n"/>
      <c r="L367" s="197" t="n"/>
      <c r="M367" s="197" t="n"/>
      <c r="N367" s="197" t="n"/>
      <c r="O367" s="197" t="n"/>
      <c r="P367" s="197" t="n"/>
      <c r="Q367" s="197" t="n"/>
      <c r="R367" s="197" t="n"/>
      <c r="S367" s="197" t="n"/>
      <c r="T367" s="197" t="n"/>
      <c r="U367" s="197" t="n"/>
      <c r="V367" s="197" t="n"/>
      <c r="W367" s="197" t="n"/>
      <c r="X367" s="197" t="n"/>
    </row>
    <row r="368" ht="12.75" customHeight="1" s="198">
      <c r="A368" s="101" t="inlineStr">
        <is>
          <t>Croatia</t>
        </is>
      </c>
      <c r="B368" s="62">
        <f t="array" ref="B368">INDEX(Countries!$D$2:$D$255, MATCH(A368, Countries!$B$2:$B$255, 0))
</f>
        <v/>
      </c>
      <c r="C368" s="89" t="inlineStr">
        <is>
          <t>Seagrass</t>
        </is>
      </c>
      <c r="D368" s="54">
        <f t="array" ref="D368">if($C368="Mangrove", INDEX('Mangrove restorable land'!$A$5:$M1000,MATCH($A368,'Mangrove restorable land'!$A$5:$A1000,0),MATCH('Mangrove restorable land'!B$4,'Mangrove restorable land'!$A$5:$M$5,0)),if($C368="Seagrass", index('Seagrass extent'!$A$5:$I$257,match($A368,'Seagrass extent'!$A$5:$A1000,0),match('Seagrass extent'!$B$4,'Seagrass extent'!$A$5:$I$5,0))*'Seagrass extent'!$E$4, if($C368="Salt marsh", index('Salt marsh extent'!$A$5:$I$257,match($A368,'Salt marsh extent'!$A$5:$A1000,0),match('Salt marsh extent'!$B$4,'Salt marsh extent'!$A$5:$I$5,0))*'Salt marsh extent'!$E$4 )))</f>
        <v/>
      </c>
      <c r="E368" s="101" t="n"/>
      <c r="F368" s="197" t="n"/>
      <c r="G368" s="197" t="n"/>
      <c r="H368" s="197" t="n"/>
      <c r="I368" s="197" t="n"/>
      <c r="J368" s="197" t="n"/>
      <c r="K368" s="197" t="n"/>
      <c r="L368" s="197" t="n"/>
      <c r="M368" s="197" t="n"/>
      <c r="N368" s="197" t="n"/>
      <c r="O368" s="197" t="n"/>
      <c r="P368" s="197" t="n"/>
      <c r="Q368" s="197" t="n"/>
      <c r="R368" s="197" t="n"/>
      <c r="S368" s="197" t="n"/>
      <c r="T368" s="197" t="n"/>
      <c r="U368" s="197" t="n"/>
      <c r="V368" s="197" t="n"/>
      <c r="W368" s="197" t="n"/>
      <c r="X368" s="197" t="n"/>
    </row>
    <row r="369" ht="12.75" customHeight="1" s="198">
      <c r="A369" s="101" t="inlineStr">
        <is>
          <t>United Kingdom</t>
        </is>
      </c>
      <c r="B369" s="62">
        <f t="array" ref="B369">INDEX(Countries!$D$2:$D$255, MATCH(A369, Countries!$B$2:$B$255, 0))
</f>
        <v/>
      </c>
      <c r="C369" s="89" t="inlineStr">
        <is>
          <t>Seagrass</t>
        </is>
      </c>
      <c r="D369" s="54">
        <f t="array" ref="D369">if($C369="Mangrove", INDEX('Mangrove restorable land'!$A$5:$M1000,MATCH($A369,'Mangrove restorable land'!$A$5:$A1000,0),MATCH('Mangrove restorable land'!B$4,'Mangrove restorable land'!$A$5:$M$5,0)),if($C369="Seagrass", index('Seagrass extent'!$A$5:$I$257,match($A369,'Seagrass extent'!$A$5:$A1000,0),match('Seagrass extent'!$B$4,'Seagrass extent'!$A$5:$I$5,0))*'Seagrass extent'!$E$4, if($C369="Salt marsh", index('Salt marsh extent'!$A$5:$I$257,match($A369,'Salt marsh extent'!$A$5:$A1000,0),match('Salt marsh extent'!$B$4,'Salt marsh extent'!$A$5:$I$5,0))*'Salt marsh extent'!$E$4 )))</f>
        <v/>
      </c>
      <c r="E369" s="101" t="n"/>
      <c r="F369" s="197" t="n"/>
      <c r="G369" s="197" t="n"/>
      <c r="H369" s="197" t="n"/>
      <c r="I369" s="197" t="n"/>
      <c r="J369" s="197" t="n"/>
      <c r="K369" s="197" t="n"/>
      <c r="L369" s="197" t="n"/>
      <c r="M369" s="197" t="n"/>
      <c r="N369" s="197" t="n"/>
      <c r="O369" s="197" t="n"/>
      <c r="P369" s="197" t="n"/>
      <c r="Q369" s="197" t="n"/>
      <c r="R369" s="197" t="n"/>
      <c r="S369" s="197" t="n"/>
      <c r="T369" s="197" t="n"/>
      <c r="U369" s="197" t="n"/>
      <c r="V369" s="197" t="n"/>
      <c r="W369" s="197" t="n"/>
      <c r="X369" s="197" t="n"/>
    </row>
    <row r="370" ht="12.75" customHeight="1" s="198">
      <c r="A370" s="101" t="inlineStr">
        <is>
          <t>Malta</t>
        </is>
      </c>
      <c r="B370" s="62">
        <f t="array" ref="B370">INDEX(Countries!$D$2:$D$255, MATCH(A370, Countries!$B$2:$B$255, 0))
</f>
        <v/>
      </c>
      <c r="C370" s="89" t="inlineStr">
        <is>
          <t>Seagrass</t>
        </is>
      </c>
      <c r="D370" s="54">
        <f t="array" ref="D370">if($C370="Mangrove", INDEX('Mangrove restorable land'!$A$5:$M1000,MATCH($A370,'Mangrove restorable land'!$A$5:$A1000,0),MATCH('Mangrove restorable land'!B$4,'Mangrove restorable land'!$A$5:$M$5,0)),if($C370="Seagrass", index('Seagrass extent'!$A$5:$I$257,match($A370,'Seagrass extent'!$A$5:$A1000,0),match('Seagrass extent'!$B$4,'Seagrass extent'!$A$5:$I$5,0))*'Seagrass extent'!$E$4, if($C370="Salt marsh", index('Salt marsh extent'!$A$5:$I$257,match($A370,'Salt marsh extent'!$A$5:$A1000,0),match('Salt marsh extent'!$B$4,'Salt marsh extent'!$A$5:$I$5,0))*'Salt marsh extent'!$E$4 )))</f>
        <v/>
      </c>
      <c r="E370" s="101" t="n"/>
      <c r="F370" s="197" t="n"/>
      <c r="G370" s="197" t="n"/>
      <c r="H370" s="197" t="n"/>
      <c r="I370" s="197" t="n"/>
      <c r="J370" s="197" t="n"/>
      <c r="K370" s="197" t="n"/>
      <c r="L370" s="197" t="n"/>
      <c r="M370" s="197" t="n"/>
      <c r="N370" s="197" t="n"/>
      <c r="O370" s="197" t="n"/>
      <c r="P370" s="197" t="n"/>
      <c r="Q370" s="197" t="n"/>
      <c r="R370" s="197" t="n"/>
      <c r="S370" s="197" t="n"/>
      <c r="T370" s="197" t="n"/>
      <c r="U370" s="197" t="n"/>
      <c r="V370" s="197" t="n"/>
      <c r="W370" s="197" t="n"/>
      <c r="X370" s="197" t="n"/>
    </row>
    <row r="371" ht="12.75" customHeight="1" s="198">
      <c r="A371" s="101" t="inlineStr">
        <is>
          <t>Cyprus</t>
        </is>
      </c>
      <c r="B371" s="62">
        <f t="array" ref="B371">INDEX(Countries!$D$2:$D$255, MATCH(A371, Countries!$B$2:$B$255, 0))
</f>
        <v/>
      </c>
      <c r="C371" s="89" t="inlineStr">
        <is>
          <t>Seagrass</t>
        </is>
      </c>
      <c r="D371" s="54">
        <f t="array" ref="D371">if($C371="Mangrove", INDEX('Mangrove restorable land'!$A$5:$M1000,MATCH($A371,'Mangrove restorable land'!$A$5:$A1000,0),MATCH('Mangrove restorable land'!B$4,'Mangrove restorable land'!$A$5:$M$5,0)),if($C371="Seagrass", index('Seagrass extent'!$A$5:$I$257,match($A371,'Seagrass extent'!$A$5:$A1000,0),match('Seagrass extent'!$B$4,'Seagrass extent'!$A$5:$I$5,0))*'Seagrass extent'!$E$4, if($C371="Salt marsh", index('Salt marsh extent'!$A$5:$I$257,match($A371,'Salt marsh extent'!$A$5:$A1000,0),match('Salt marsh extent'!$B$4,'Salt marsh extent'!$A$5:$I$5,0))*'Salt marsh extent'!$E$4 )))</f>
        <v/>
      </c>
      <c r="E371" s="101" t="n"/>
      <c r="F371" s="197" t="n"/>
      <c r="G371" s="197" t="n"/>
      <c r="H371" s="197" t="n"/>
      <c r="I371" s="197" t="n"/>
      <c r="J371" s="197" t="n"/>
      <c r="K371" s="197" t="n"/>
      <c r="L371" s="197" t="n"/>
      <c r="M371" s="197" t="n"/>
      <c r="N371" s="197" t="n"/>
      <c r="O371" s="197" t="n"/>
      <c r="P371" s="197" t="n"/>
      <c r="Q371" s="197" t="n"/>
      <c r="R371" s="197" t="n"/>
      <c r="S371" s="197" t="n"/>
      <c r="T371" s="197" t="n"/>
      <c r="U371" s="197" t="n"/>
      <c r="V371" s="197" t="n"/>
      <c r="W371" s="197" t="n"/>
      <c r="X371" s="197" t="n"/>
    </row>
    <row r="372" ht="12.75" customHeight="1" s="198">
      <c r="A372" s="101" t="inlineStr">
        <is>
          <t>Norway</t>
        </is>
      </c>
      <c r="B372" s="62">
        <f t="array" ref="B372">INDEX(Countries!$D$2:$D$255, MATCH(A372, Countries!$B$2:$B$255, 0))
</f>
        <v/>
      </c>
      <c r="C372" s="89" t="inlineStr">
        <is>
          <t>Seagrass</t>
        </is>
      </c>
      <c r="D372" s="54">
        <f t="array" ref="D372">if($C372="Mangrove", INDEX('Mangrove restorable land'!$A$5:$M1000,MATCH($A372,'Mangrove restorable land'!$A$5:$A1000,0),MATCH('Mangrove restorable land'!B$4,'Mangrove restorable land'!$A$5:$M$5,0)),if($C372="Seagrass", index('Seagrass extent'!$A$5:$I$257,match($A372,'Seagrass extent'!$A$5:$A1000,0),match('Seagrass extent'!$B$4,'Seagrass extent'!$A$5:$I$5,0))*'Seagrass extent'!$E$4, if($C372="Salt marsh", index('Salt marsh extent'!$A$5:$I$257,match($A372,'Salt marsh extent'!$A$5:$A1000,0),match('Salt marsh extent'!$B$4,'Salt marsh extent'!$A$5:$I$5,0))*'Salt marsh extent'!$E$4 )))</f>
        <v/>
      </c>
      <c r="E372" s="101" t="n"/>
      <c r="F372" s="197" t="n"/>
      <c r="G372" s="197" t="n"/>
      <c r="H372" s="197" t="n"/>
      <c r="I372" s="197" t="n"/>
      <c r="J372" s="197" t="n"/>
      <c r="K372" s="197" t="n"/>
      <c r="L372" s="197" t="n"/>
      <c r="M372" s="197" t="n"/>
      <c r="N372" s="197" t="n"/>
      <c r="O372" s="197" t="n"/>
      <c r="P372" s="197" t="n"/>
      <c r="Q372" s="197" t="n"/>
      <c r="R372" s="197" t="n"/>
      <c r="S372" s="197" t="n"/>
      <c r="T372" s="197" t="n"/>
      <c r="U372" s="197" t="n"/>
      <c r="V372" s="197" t="n"/>
      <c r="W372" s="197" t="n"/>
      <c r="X372" s="197" t="n"/>
    </row>
    <row r="373" ht="12.75" customHeight="1" s="198">
      <c r="A373" s="101" t="inlineStr">
        <is>
          <t>Albania</t>
        </is>
      </c>
      <c r="B373" s="62">
        <f t="array" ref="B373">INDEX(Countries!$D$2:$D$255, MATCH(A373, Countries!$B$2:$B$255, 0))
</f>
        <v/>
      </c>
      <c r="C373" s="89" t="inlineStr">
        <is>
          <t>Seagrass</t>
        </is>
      </c>
      <c r="D373" s="54">
        <f t="array" ref="D373">if($C373="Mangrove", INDEX('Mangrove restorable land'!$A$5:$M1000,MATCH($A373,'Mangrove restorable land'!$A$5:$A1000,0),MATCH('Mangrove restorable land'!B$4,'Mangrove restorable land'!$A$5:$M$5,0)),if($C373="Seagrass", index('Seagrass extent'!$A$5:$I$257,match($A373,'Seagrass extent'!$A$5:$A1000,0),match('Seagrass extent'!$B$4,'Seagrass extent'!$A$5:$I$5,0))*'Seagrass extent'!$E$4, if($C373="Salt marsh", index('Salt marsh extent'!$A$5:$I$257,match($A373,'Salt marsh extent'!$A$5:$A1000,0),match('Salt marsh extent'!$B$4,'Salt marsh extent'!$A$5:$I$5,0))*'Salt marsh extent'!$E$4 )))</f>
        <v/>
      </c>
      <c r="E373" s="101" t="n"/>
      <c r="F373" s="197" t="n"/>
      <c r="G373" s="197" t="n"/>
      <c r="H373" s="197" t="n"/>
      <c r="I373" s="197" t="n"/>
      <c r="J373" s="197" t="n"/>
      <c r="K373" s="197" t="n"/>
      <c r="L373" s="197" t="n"/>
      <c r="M373" s="197" t="n"/>
      <c r="N373" s="197" t="n"/>
      <c r="O373" s="197" t="n"/>
      <c r="P373" s="197" t="n"/>
      <c r="Q373" s="197" t="n"/>
      <c r="R373" s="197" t="n"/>
      <c r="S373" s="197" t="n"/>
      <c r="T373" s="197" t="n"/>
      <c r="U373" s="197" t="n"/>
      <c r="V373" s="197" t="n"/>
      <c r="W373" s="197" t="n"/>
      <c r="X373" s="197" t="n"/>
    </row>
    <row r="374" ht="12.75" customHeight="1" s="198">
      <c r="A374" s="101" t="inlineStr">
        <is>
          <t>Algeria</t>
        </is>
      </c>
      <c r="B374" s="62">
        <f t="array" ref="B374">INDEX(Countries!$D$2:$D$255, MATCH(A374, Countries!$B$2:$B$255, 0))
</f>
        <v/>
      </c>
      <c r="C374" s="89" t="inlineStr">
        <is>
          <t>Seagrass</t>
        </is>
      </c>
      <c r="D374" s="54">
        <f t="array" ref="D374">if($C374="Mangrove", INDEX('Mangrove restorable land'!$A$5:$M1000,MATCH($A374,'Mangrove restorable land'!$A$5:$A1000,0),MATCH('Mangrove restorable land'!B$4,'Mangrove restorable land'!$A$5:$M$5,0)),if($C374="Seagrass", index('Seagrass extent'!$A$5:$I$257,match($A374,'Seagrass extent'!$A$5:$A1000,0),match('Seagrass extent'!$B$4,'Seagrass extent'!$A$5:$I$5,0))*'Seagrass extent'!$E$4, if($C374="Salt marsh", index('Salt marsh extent'!$A$5:$I$257,match($A374,'Salt marsh extent'!$A$5:$A1000,0),match('Salt marsh extent'!$B$4,'Salt marsh extent'!$A$5:$I$5,0))*'Salt marsh extent'!$E$4 )))</f>
        <v/>
      </c>
      <c r="E374" s="101" t="n"/>
      <c r="F374" s="197" t="n"/>
      <c r="G374" s="197" t="n"/>
      <c r="H374" s="197" t="n"/>
      <c r="I374" s="197" t="n"/>
      <c r="J374" s="197" t="n"/>
      <c r="K374" s="197" t="n"/>
      <c r="L374" s="197" t="n"/>
      <c r="M374" s="197" t="n"/>
      <c r="N374" s="197" t="n"/>
      <c r="O374" s="197" t="n"/>
      <c r="P374" s="197" t="n"/>
      <c r="Q374" s="197" t="n"/>
      <c r="R374" s="197" t="n"/>
      <c r="S374" s="197" t="n"/>
      <c r="T374" s="197" t="n"/>
      <c r="U374" s="197" t="n"/>
      <c r="V374" s="197" t="n"/>
      <c r="W374" s="197" t="n"/>
      <c r="X374" s="197" t="n"/>
    </row>
    <row r="375" ht="12.75" customHeight="1" s="198">
      <c r="A375" s="101" t="inlineStr">
        <is>
          <t>Sweden</t>
        </is>
      </c>
      <c r="B375" s="62">
        <f t="array" ref="B375">INDEX(Countries!$D$2:$D$255, MATCH(A375, Countries!$B$2:$B$255, 0))
</f>
        <v/>
      </c>
      <c r="C375" s="89" t="inlineStr">
        <is>
          <t>Seagrass</t>
        </is>
      </c>
      <c r="D375" s="54">
        <f t="array" ref="D375">if($C375="Mangrove", INDEX('Mangrove restorable land'!$A$5:$M1000,MATCH($A375,'Mangrove restorable land'!$A$5:$A1000,0),MATCH('Mangrove restorable land'!B$4,'Mangrove restorable land'!$A$5:$M$5,0)),if($C375="Seagrass", index('Seagrass extent'!$A$5:$I$257,match($A375,'Seagrass extent'!$A$5:$A1000,0),match('Seagrass extent'!$B$4,'Seagrass extent'!$A$5:$I$5,0))*'Seagrass extent'!$E$4, if($C375="Salt marsh", index('Salt marsh extent'!$A$5:$I$257,match($A375,'Salt marsh extent'!$A$5:$A1000,0),match('Salt marsh extent'!$B$4,'Salt marsh extent'!$A$5:$I$5,0))*'Salt marsh extent'!$E$4 )))</f>
        <v/>
      </c>
      <c r="E375" s="101" t="n"/>
      <c r="F375" s="197" t="n"/>
      <c r="G375" s="197" t="n"/>
      <c r="H375" s="197" t="n"/>
      <c r="I375" s="197" t="n"/>
      <c r="J375" s="197" t="n"/>
      <c r="K375" s="197" t="n"/>
      <c r="L375" s="197" t="n"/>
      <c r="M375" s="197" t="n"/>
      <c r="N375" s="197" t="n"/>
      <c r="O375" s="197" t="n"/>
      <c r="P375" s="197" t="n"/>
      <c r="Q375" s="197" t="n"/>
      <c r="R375" s="197" t="n"/>
      <c r="S375" s="197" t="n"/>
      <c r="T375" s="197" t="n"/>
      <c r="U375" s="197" t="n"/>
      <c r="V375" s="197" t="n"/>
      <c r="W375" s="197" t="n"/>
      <c r="X375" s="197" t="n"/>
    </row>
    <row r="376" ht="12.75" customHeight="1" s="198">
      <c r="A376" s="101" t="inlineStr">
        <is>
          <t>Israel</t>
        </is>
      </c>
      <c r="B376" s="62">
        <f t="array" ref="B376">INDEX(Countries!$D$2:$D$255, MATCH(A376, Countries!$B$2:$B$255, 0))
</f>
        <v/>
      </c>
      <c r="C376" s="89" t="inlineStr">
        <is>
          <t>Seagrass</t>
        </is>
      </c>
      <c r="D376" s="54">
        <f t="array" ref="D376">if($C376="Mangrove", INDEX('Mangrove restorable land'!$A$5:$M1000,MATCH($A376,'Mangrove restorable land'!$A$5:$A1000,0),MATCH('Mangrove restorable land'!B$4,'Mangrove restorable land'!$A$5:$M$5,0)),if($C376="Seagrass", index('Seagrass extent'!$A$5:$I$257,match($A376,'Seagrass extent'!$A$5:$A1000,0),match('Seagrass extent'!$B$4,'Seagrass extent'!$A$5:$I$5,0))*'Seagrass extent'!$E$4, if($C376="Salt marsh", index('Salt marsh extent'!$A$5:$I$257,match($A376,'Salt marsh extent'!$A$5:$A1000,0),match('Salt marsh extent'!$B$4,'Salt marsh extent'!$A$5:$I$5,0))*'Salt marsh extent'!$E$4 )))</f>
        <v/>
      </c>
      <c r="E376" s="101" t="n"/>
      <c r="F376" s="197" t="n"/>
      <c r="G376" s="197" t="n"/>
      <c r="H376" s="197" t="n"/>
      <c r="I376" s="197" t="n"/>
      <c r="J376" s="197" t="n"/>
      <c r="K376" s="197" t="n"/>
      <c r="L376" s="197" t="n"/>
      <c r="M376" s="197" t="n"/>
      <c r="N376" s="197" t="n"/>
      <c r="O376" s="197" t="n"/>
      <c r="P376" s="197" t="n"/>
      <c r="Q376" s="197" t="n"/>
      <c r="R376" s="197" t="n"/>
      <c r="S376" s="197" t="n"/>
      <c r="T376" s="197" t="n"/>
      <c r="U376" s="197" t="n"/>
      <c r="V376" s="197" t="n"/>
      <c r="W376" s="197" t="n"/>
      <c r="X376" s="197" t="n"/>
    </row>
    <row r="377" ht="12.75" customHeight="1" s="198">
      <c r="A377" s="101" t="inlineStr">
        <is>
          <t>Montserrat</t>
        </is>
      </c>
      <c r="B377" s="62">
        <f t="array" ref="B377">INDEX(Countries!$D$2:$D$255, MATCH(A377, Countries!$B$2:$B$255, 0))
</f>
        <v/>
      </c>
      <c r="C377" s="89" t="inlineStr">
        <is>
          <t>Seagrass</t>
        </is>
      </c>
      <c r="D377" s="54">
        <f t="array" ref="D377">if($C377="Mangrove", INDEX('Mangrove restorable land'!$A$5:$M1000,MATCH($A377,'Mangrove restorable land'!$A$5:$A1000,0),MATCH('Mangrove restorable land'!B$4,'Mangrove restorable land'!$A$5:$M$5,0)),if($C377="Seagrass", index('Seagrass extent'!$A$5:$I$257,match($A377,'Seagrass extent'!$A$5:$A1000,0),match('Seagrass extent'!$B$4,'Seagrass extent'!$A$5:$I$5,0))*'Seagrass extent'!$E$4, if($C377="Salt marsh", index('Salt marsh extent'!$A$5:$I$257,match($A377,'Salt marsh extent'!$A$5:$A1000,0),match('Salt marsh extent'!$B$4,'Salt marsh extent'!$A$5:$I$5,0))*'Salt marsh extent'!$E$4 )))</f>
        <v/>
      </c>
      <c r="E377" s="101" t="n"/>
      <c r="F377" s="197" t="n"/>
      <c r="G377" s="197" t="n"/>
      <c r="H377" s="197" t="n"/>
      <c r="I377" s="197" t="n"/>
      <c r="J377" s="197" t="n"/>
      <c r="K377" s="197" t="n"/>
      <c r="L377" s="197" t="n"/>
      <c r="M377" s="197" t="n"/>
      <c r="N377" s="197" t="n"/>
      <c r="O377" s="197" t="n"/>
      <c r="P377" s="197" t="n"/>
      <c r="Q377" s="197" t="n"/>
      <c r="R377" s="197" t="n"/>
      <c r="S377" s="197" t="n"/>
      <c r="T377" s="197" t="n"/>
      <c r="U377" s="197" t="n"/>
      <c r="V377" s="197" t="n"/>
      <c r="W377" s="197" t="n"/>
      <c r="X377" s="197" t="n"/>
    </row>
    <row r="378" ht="12.75" customHeight="1" s="198">
      <c r="A378" s="101" t="inlineStr">
        <is>
          <t>Libya</t>
        </is>
      </c>
      <c r="B378" s="62">
        <f t="array" ref="B378">INDEX(Countries!$D$2:$D$255, MATCH(A378, Countries!$B$2:$B$255, 0))
</f>
        <v/>
      </c>
      <c r="C378" s="89" t="inlineStr">
        <is>
          <t>Seagrass</t>
        </is>
      </c>
      <c r="D378" s="54">
        <f t="array" ref="D378">if($C378="Mangrove", INDEX('Mangrove restorable land'!$A$5:$M1000,MATCH($A378,'Mangrove restorable land'!$A$5:$A1000,0),MATCH('Mangrove restorable land'!B$4,'Mangrove restorable land'!$A$5:$M$5,0)),if($C378="Seagrass", index('Seagrass extent'!$A$5:$I$257,match($A378,'Seagrass extent'!$A$5:$A1000,0),match('Seagrass extent'!$B$4,'Seagrass extent'!$A$5:$I$5,0))*'Seagrass extent'!$E$4, if($C378="Salt marsh", index('Salt marsh extent'!$A$5:$I$257,match($A378,'Salt marsh extent'!$A$5:$A1000,0),match('Salt marsh extent'!$B$4,'Salt marsh extent'!$A$5:$I$5,0))*'Salt marsh extent'!$E$4 )))</f>
        <v/>
      </c>
      <c r="E378" s="101" t="n"/>
      <c r="F378" s="197" t="n"/>
      <c r="G378" s="197" t="n"/>
      <c r="H378" s="197" t="n"/>
      <c r="I378" s="197" t="n"/>
      <c r="J378" s="197" t="n"/>
      <c r="K378" s="197" t="n"/>
      <c r="L378" s="197" t="n"/>
      <c r="M378" s="197" t="n"/>
      <c r="N378" s="197" t="n"/>
      <c r="O378" s="197" t="n"/>
      <c r="P378" s="197" t="n"/>
      <c r="Q378" s="197" t="n"/>
      <c r="R378" s="197" t="n"/>
      <c r="S378" s="197" t="n"/>
      <c r="T378" s="197" t="n"/>
      <c r="U378" s="197" t="n"/>
      <c r="V378" s="197" t="n"/>
      <c r="W378" s="197" t="n"/>
      <c r="X378" s="197" t="n"/>
    </row>
    <row r="379" ht="12.75" customHeight="1" s="198">
      <c r="A379" s="101" t="inlineStr">
        <is>
          <t>Netherlands</t>
        </is>
      </c>
      <c r="B379" s="62">
        <f t="array" ref="B379">INDEX(Countries!$D$2:$D$255, MATCH(A379, Countries!$B$2:$B$255, 0))
</f>
        <v/>
      </c>
      <c r="C379" s="89" t="inlineStr">
        <is>
          <t>Seagrass</t>
        </is>
      </c>
      <c r="D379" s="54">
        <f t="array" ref="D379">if($C379="Mangrove", INDEX('Mangrove restorable land'!$A$5:$M1000,MATCH($A379,'Mangrove restorable land'!$A$5:$A1000,0),MATCH('Mangrove restorable land'!B$4,'Mangrove restorable land'!$A$5:$M$5,0)),if($C379="Seagrass", index('Seagrass extent'!$A$5:$I$257,match($A379,'Seagrass extent'!$A$5:$A1000,0),match('Seagrass extent'!$B$4,'Seagrass extent'!$A$5:$I$5,0))*'Seagrass extent'!$E$4, if($C379="Salt marsh", index('Salt marsh extent'!$A$5:$I$257,match($A379,'Salt marsh extent'!$A$5:$A1000,0),match('Salt marsh extent'!$B$4,'Salt marsh extent'!$A$5:$I$5,0))*'Salt marsh extent'!$E$4 )))</f>
        <v/>
      </c>
      <c r="E379" s="101" t="n"/>
      <c r="F379" s="197" t="n"/>
      <c r="G379" s="197" t="n"/>
      <c r="H379" s="197" t="n"/>
      <c r="I379" s="197" t="n"/>
      <c r="J379" s="197" t="n"/>
      <c r="K379" s="197" t="n"/>
      <c r="L379" s="197" t="n"/>
      <c r="M379" s="197" t="n"/>
      <c r="N379" s="197" t="n"/>
      <c r="O379" s="197" t="n"/>
      <c r="P379" s="197" t="n"/>
      <c r="Q379" s="197" t="n"/>
      <c r="R379" s="197" t="n"/>
      <c r="S379" s="197" t="n"/>
      <c r="T379" s="197" t="n"/>
      <c r="U379" s="197" t="n"/>
      <c r="V379" s="197" t="n"/>
      <c r="W379" s="197" t="n"/>
      <c r="X379" s="197" t="n"/>
    </row>
    <row r="380" ht="12.75" customHeight="1" s="198">
      <c r="A380" s="101" t="inlineStr">
        <is>
          <t>Poland</t>
        </is>
      </c>
      <c r="B380" s="62">
        <f t="array" ref="B380">INDEX(Countries!$D$2:$D$255, MATCH(A380, Countries!$B$2:$B$255, 0))
</f>
        <v/>
      </c>
      <c r="C380" s="89" t="inlineStr">
        <is>
          <t>Seagrass</t>
        </is>
      </c>
      <c r="D380" s="54">
        <f t="array" ref="D380">if($C380="Mangrove", INDEX('Mangrove restorable land'!$A$5:$M1000,MATCH($A380,'Mangrove restorable land'!$A$5:$A1000,0),MATCH('Mangrove restorable land'!B$4,'Mangrove restorable land'!$A$5:$M$5,0)),if($C380="Seagrass", index('Seagrass extent'!$A$5:$I$257,match($A380,'Seagrass extent'!$A$5:$A1000,0),match('Seagrass extent'!$B$4,'Seagrass extent'!$A$5:$I$5,0))*'Seagrass extent'!$E$4, if($C380="Salt marsh", index('Salt marsh extent'!$A$5:$I$257,match($A380,'Salt marsh extent'!$A$5:$A1000,0),match('Salt marsh extent'!$B$4,'Salt marsh extent'!$A$5:$I$5,0))*'Salt marsh extent'!$E$4 )))</f>
        <v/>
      </c>
      <c r="E380" s="101" t="n"/>
      <c r="F380" s="197" t="n"/>
      <c r="G380" s="197" t="n"/>
      <c r="H380" s="197" t="n"/>
      <c r="I380" s="197" t="n"/>
      <c r="J380" s="197" t="n"/>
      <c r="K380" s="197" t="n"/>
      <c r="L380" s="197" t="n"/>
      <c r="M380" s="197" t="n"/>
      <c r="N380" s="197" t="n"/>
      <c r="O380" s="197" t="n"/>
      <c r="P380" s="197" t="n"/>
      <c r="Q380" s="197" t="n"/>
      <c r="R380" s="197" t="n"/>
      <c r="S380" s="197" t="n"/>
      <c r="T380" s="197" t="n"/>
      <c r="U380" s="197" t="n"/>
      <c r="V380" s="197" t="n"/>
      <c r="W380" s="197" t="n"/>
      <c r="X380" s="197" t="n"/>
    </row>
    <row r="381" ht="12.75" customHeight="1" s="198">
      <c r="A381" s="101" t="inlineStr">
        <is>
          <t>Turkey</t>
        </is>
      </c>
      <c r="B381" s="62">
        <f t="array" ref="B381">INDEX(Countries!$D$2:$D$255, MATCH(A381, Countries!$B$2:$B$255, 0))
</f>
        <v/>
      </c>
      <c r="C381" s="89" t="inlineStr">
        <is>
          <t>Seagrass</t>
        </is>
      </c>
      <c r="D381" s="54">
        <f t="array" ref="D381">if($C381="Mangrove", INDEX('Mangrove restorable land'!$A$5:$M1000,MATCH($A381,'Mangrove restorable land'!$A$5:$A1000,0),MATCH('Mangrove restorable land'!B$4,'Mangrove restorable land'!$A$5:$M$5,0)),if($C381="Seagrass", index('Seagrass extent'!$A$5:$I$257,match($A381,'Seagrass extent'!$A$5:$A1000,0),match('Seagrass extent'!$B$4,'Seagrass extent'!$A$5:$I$5,0))*'Seagrass extent'!$E$4, if($C381="Salt marsh", index('Salt marsh extent'!$A$5:$I$257,match($A381,'Salt marsh extent'!$A$5:$A1000,0),match('Salt marsh extent'!$B$4,'Salt marsh extent'!$A$5:$I$5,0))*'Salt marsh extent'!$E$4 )))</f>
        <v/>
      </c>
      <c r="E381" s="101" t="n"/>
      <c r="F381" s="197" t="n"/>
      <c r="G381" s="197" t="n"/>
      <c r="H381" s="197" t="n"/>
      <c r="I381" s="197" t="n"/>
      <c r="J381" s="197" t="n"/>
      <c r="K381" s="197" t="n"/>
      <c r="L381" s="197" t="n"/>
      <c r="M381" s="197" t="n"/>
      <c r="N381" s="197" t="n"/>
      <c r="O381" s="197" t="n"/>
      <c r="P381" s="197" t="n"/>
      <c r="Q381" s="197" t="n"/>
      <c r="R381" s="197" t="n"/>
      <c r="S381" s="197" t="n"/>
      <c r="T381" s="197" t="n"/>
      <c r="U381" s="197" t="n"/>
      <c r="V381" s="197" t="n"/>
      <c r="W381" s="197" t="n"/>
      <c r="X381" s="197" t="n"/>
    </row>
    <row r="382" ht="12.75" customHeight="1" s="198">
      <c r="A382" s="101" t="inlineStr">
        <is>
          <t>Jordan</t>
        </is>
      </c>
      <c r="B382" s="62">
        <f t="array" ref="B382">INDEX(Countries!$D$2:$D$255, MATCH(A382, Countries!$B$2:$B$255, 0))
</f>
        <v/>
      </c>
      <c r="C382" s="89" t="inlineStr">
        <is>
          <t>Seagrass</t>
        </is>
      </c>
      <c r="D382" s="54">
        <f t="array" ref="D382">if($C382="Mangrove", INDEX('Mangrove restorable land'!$A$5:$M1000,MATCH($A382,'Mangrove restorable land'!$A$5:$A1000,0),MATCH('Mangrove restorable land'!B$4,'Mangrove restorable land'!$A$5:$M$5,0)),if($C382="Seagrass", index('Seagrass extent'!$A$5:$I$257,match($A382,'Seagrass extent'!$A$5:$A1000,0),match('Seagrass extent'!$B$4,'Seagrass extent'!$A$5:$I$5,0))*'Seagrass extent'!$E$4, if($C382="Salt marsh", index('Salt marsh extent'!$A$5:$I$257,match($A382,'Salt marsh extent'!$A$5:$A1000,0),match('Salt marsh extent'!$B$4,'Salt marsh extent'!$A$5:$I$5,0))*'Salt marsh extent'!$E$4 )))</f>
        <v/>
      </c>
      <c r="E382" s="101" t="n"/>
      <c r="F382" s="197" t="n"/>
      <c r="G382" s="197" t="n"/>
      <c r="H382" s="197" t="n"/>
      <c r="I382" s="197" t="n"/>
      <c r="J382" s="197" t="n"/>
      <c r="K382" s="197" t="n"/>
      <c r="L382" s="197" t="n"/>
      <c r="M382" s="197" t="n"/>
      <c r="N382" s="197" t="n"/>
      <c r="O382" s="197" t="n"/>
      <c r="P382" s="197" t="n"/>
      <c r="Q382" s="197" t="n"/>
      <c r="R382" s="197" t="n"/>
      <c r="S382" s="197" t="n"/>
      <c r="T382" s="197" t="n"/>
      <c r="U382" s="197" t="n"/>
      <c r="V382" s="197" t="n"/>
      <c r="W382" s="197" t="n"/>
      <c r="X382" s="197" t="n"/>
    </row>
    <row r="383" ht="12.75" customHeight="1" s="198">
      <c r="A383" s="101" t="inlineStr">
        <is>
          <t>Slovenia</t>
        </is>
      </c>
      <c r="B383" s="62">
        <f t="array" ref="B383">INDEX(Countries!$D$2:$D$255, MATCH(A383, Countries!$B$2:$B$255, 0))
</f>
        <v/>
      </c>
      <c r="C383" s="89" t="inlineStr">
        <is>
          <t>Seagrass</t>
        </is>
      </c>
      <c r="D383" s="54">
        <f t="array" ref="D383">if($C383="Mangrove", INDEX('Mangrove restorable land'!$A$5:$M1000,MATCH($A383,'Mangrove restorable land'!$A$5:$A1000,0),MATCH('Mangrove restorable land'!B$4,'Mangrove restorable land'!$A$5:$M$5,0)),if($C383="Seagrass", index('Seagrass extent'!$A$5:$I$257,match($A383,'Seagrass extent'!$A$5:$A1000,0),match('Seagrass extent'!$B$4,'Seagrass extent'!$A$5:$I$5,0))*'Seagrass extent'!$E$4, if($C383="Salt marsh", index('Salt marsh extent'!$A$5:$I$257,match($A383,'Salt marsh extent'!$A$5:$A1000,0),match('Salt marsh extent'!$B$4,'Salt marsh extent'!$A$5:$I$5,0))*'Salt marsh extent'!$E$4 )))</f>
        <v/>
      </c>
      <c r="E383" s="101" t="n"/>
      <c r="F383" s="197" t="n"/>
      <c r="G383" s="197" t="n"/>
      <c r="H383" s="197" t="n"/>
      <c r="I383" s="197" t="n"/>
      <c r="J383" s="197" t="n"/>
      <c r="K383" s="197" t="n"/>
      <c r="L383" s="197" t="n"/>
      <c r="M383" s="197" t="n"/>
      <c r="N383" s="197" t="n"/>
      <c r="O383" s="197" t="n"/>
      <c r="P383" s="197" t="n"/>
      <c r="Q383" s="197" t="n"/>
      <c r="R383" s="197" t="n"/>
      <c r="S383" s="197" t="n"/>
      <c r="T383" s="197" t="n"/>
      <c r="U383" s="197" t="n"/>
      <c r="V383" s="197" t="n"/>
      <c r="W383" s="197" t="n"/>
      <c r="X383" s="197" t="n"/>
    </row>
    <row r="384" ht="12.75" customHeight="1" s="198">
      <c r="A384" s="101" t="inlineStr">
        <is>
          <t>Argentina</t>
        </is>
      </c>
      <c r="B384" s="62">
        <f t="array" ref="B384">INDEX(Countries!$D$2:$D$255, MATCH(A384, Countries!$B$2:$B$255, 0))
</f>
        <v/>
      </c>
      <c r="C384" s="89" t="inlineStr">
        <is>
          <t>Seagrass</t>
        </is>
      </c>
      <c r="D384" s="54">
        <f t="array" ref="D384">if($C384="Mangrove", INDEX('Mangrove restorable land'!$A$5:$M1000,MATCH($A384,'Mangrove restorable land'!$A$5:$A1000,0),MATCH('Mangrove restorable land'!B$4,'Mangrove restorable land'!$A$5:$M$5,0)),if($C384="Seagrass", index('Seagrass extent'!$A$5:$I$257,match($A384,'Seagrass extent'!$A$5:$A1000,0),match('Seagrass extent'!$B$4,'Seagrass extent'!$A$5:$I$5,0))*'Seagrass extent'!$E$4, if($C384="Salt marsh", index('Salt marsh extent'!$A$5:$I$257,match($A384,'Salt marsh extent'!$A$5:$A1000,0),match('Salt marsh extent'!$B$4,'Salt marsh extent'!$A$5:$I$5,0))*'Salt marsh extent'!$E$4 )))</f>
        <v/>
      </c>
      <c r="E384" s="101" t="n"/>
      <c r="F384" s="197" t="n"/>
      <c r="G384" s="197" t="n"/>
      <c r="H384" s="197" t="n"/>
      <c r="I384" s="197" t="n"/>
      <c r="J384" s="197" t="n"/>
      <c r="K384" s="197" t="n"/>
      <c r="L384" s="197" t="n"/>
      <c r="M384" s="197" t="n"/>
      <c r="N384" s="197" t="n"/>
      <c r="O384" s="197" t="n"/>
      <c r="P384" s="197" t="n"/>
      <c r="Q384" s="197" t="n"/>
      <c r="R384" s="197" t="n"/>
      <c r="S384" s="197" t="n"/>
      <c r="T384" s="197" t="n"/>
      <c r="U384" s="197" t="n"/>
      <c r="V384" s="197" t="n"/>
      <c r="W384" s="197" t="n"/>
      <c r="X384" s="197" t="n"/>
    </row>
    <row r="385" ht="12.75" customHeight="1" s="198">
      <c r="A385" s="101" t="inlineStr">
        <is>
          <t>Azerbaijan</t>
        </is>
      </c>
      <c r="B385" s="62">
        <f t="array" ref="B385">INDEX(Countries!$D$2:$D$255, MATCH(A385, Countries!$B$2:$B$255, 0))
</f>
        <v/>
      </c>
      <c r="C385" s="89" t="inlineStr">
        <is>
          <t>Seagrass</t>
        </is>
      </c>
      <c r="D385" s="54">
        <f t="array" ref="D385">if($C385="Mangrove", INDEX('Mangrove restorable land'!$A$5:$M1000,MATCH($A385,'Mangrove restorable land'!$A$5:$A1000,0),MATCH('Mangrove restorable land'!B$4,'Mangrove restorable land'!$A$5:$M$5,0)),if($C385="Seagrass", index('Seagrass extent'!$A$5:$I$257,match($A385,'Seagrass extent'!$A$5:$A1000,0),match('Seagrass extent'!$B$4,'Seagrass extent'!$A$5:$I$5,0))*'Seagrass extent'!$E$4, if($C385="Salt marsh", index('Salt marsh extent'!$A$5:$I$257,match($A385,'Salt marsh extent'!$A$5:$A1000,0),match('Salt marsh extent'!$B$4,'Salt marsh extent'!$A$5:$I$5,0))*'Salt marsh extent'!$E$4 )))</f>
        <v/>
      </c>
      <c r="E385" s="101" t="n"/>
      <c r="F385" s="197" t="n"/>
      <c r="G385" s="197" t="n"/>
      <c r="H385" s="197" t="n"/>
      <c r="I385" s="197" t="n"/>
      <c r="J385" s="197" t="n"/>
      <c r="K385" s="197" t="n"/>
      <c r="L385" s="197" t="n"/>
      <c r="M385" s="197" t="n"/>
      <c r="N385" s="197" t="n"/>
      <c r="O385" s="197" t="n"/>
      <c r="P385" s="197" t="n"/>
      <c r="Q385" s="197" t="n"/>
      <c r="R385" s="197" t="n"/>
      <c r="S385" s="197" t="n"/>
      <c r="T385" s="197" t="n"/>
      <c r="U385" s="197" t="n"/>
      <c r="V385" s="197" t="n"/>
      <c r="W385" s="197" t="n"/>
      <c r="X385" s="197" t="n"/>
    </row>
    <row r="386" ht="12.75" customHeight="1" s="198">
      <c r="A386" s="101" t="inlineStr">
        <is>
          <t>Belgium</t>
        </is>
      </c>
      <c r="B386" s="62">
        <f t="array" ref="B386">INDEX(Countries!$D$2:$D$255, MATCH(A386, Countries!$B$2:$B$255, 0))
</f>
        <v/>
      </c>
      <c r="C386" s="89" t="inlineStr">
        <is>
          <t>Seagrass</t>
        </is>
      </c>
      <c r="D386" s="54">
        <f t="array" ref="D386">if($C386="Mangrove", INDEX('Mangrove restorable land'!$A$5:$M1000,MATCH($A386,'Mangrove restorable land'!$A$5:$A1000,0),MATCH('Mangrove restorable land'!B$4,'Mangrove restorable land'!$A$5:$M$5,0)),if($C386="Seagrass", index('Seagrass extent'!$A$5:$I$257,match($A386,'Seagrass extent'!$A$5:$A1000,0),match('Seagrass extent'!$B$4,'Seagrass extent'!$A$5:$I$5,0))*'Seagrass extent'!$E$4, if($C386="Salt marsh", index('Salt marsh extent'!$A$5:$I$257,match($A386,'Salt marsh extent'!$A$5:$A1000,0),match('Salt marsh extent'!$B$4,'Salt marsh extent'!$A$5:$I$5,0))*'Salt marsh extent'!$E$4 )))</f>
        <v/>
      </c>
      <c r="E386" s="101" t="n"/>
      <c r="F386" s="197" t="n"/>
      <c r="G386" s="197" t="n"/>
      <c r="H386" s="197" t="n"/>
      <c r="I386" s="197" t="n"/>
      <c r="J386" s="197" t="n"/>
      <c r="K386" s="197" t="n"/>
      <c r="L386" s="197" t="n"/>
      <c r="M386" s="197" t="n"/>
      <c r="N386" s="197" t="n"/>
      <c r="O386" s="197" t="n"/>
      <c r="P386" s="197" t="n"/>
      <c r="Q386" s="197" t="n"/>
      <c r="R386" s="197" t="n"/>
      <c r="S386" s="197" t="n"/>
      <c r="T386" s="197" t="n"/>
      <c r="U386" s="197" t="n"/>
      <c r="V386" s="197" t="n"/>
      <c r="W386" s="197" t="n"/>
      <c r="X386" s="197" t="n"/>
    </row>
    <row r="387" ht="12.75" customHeight="1" s="198">
      <c r="A387" s="101" t="inlineStr">
        <is>
          <t>Bosnia and Herzegovina</t>
        </is>
      </c>
      <c r="B387" s="62">
        <f t="array" ref="B387">INDEX(Countries!$D$2:$D$255, MATCH(A387, Countries!$B$2:$B$255, 0))
</f>
        <v/>
      </c>
      <c r="C387" s="89" t="inlineStr">
        <is>
          <t>Seagrass</t>
        </is>
      </c>
      <c r="D387" s="54">
        <f t="array" ref="D387">if($C387="Mangrove", INDEX('Mangrove restorable land'!$A$5:$M1000,MATCH($A387,'Mangrove restorable land'!$A$5:$A1000,0),MATCH('Mangrove restorable land'!B$4,'Mangrove restorable land'!$A$5:$M$5,0)),if($C387="Seagrass", index('Seagrass extent'!$A$5:$I$257,match($A387,'Seagrass extent'!$A$5:$A1000,0),match('Seagrass extent'!$B$4,'Seagrass extent'!$A$5:$I$5,0))*'Seagrass extent'!$E$4, if($C387="Salt marsh", index('Salt marsh extent'!$A$5:$I$257,match($A387,'Salt marsh extent'!$A$5:$A1000,0),match('Salt marsh extent'!$B$4,'Salt marsh extent'!$A$5:$I$5,0))*'Salt marsh extent'!$E$4 )))</f>
        <v/>
      </c>
      <c r="E387" s="101" t="n"/>
      <c r="F387" s="197" t="n"/>
      <c r="G387" s="197" t="n"/>
      <c r="H387" s="197" t="n"/>
      <c r="I387" s="197" t="n"/>
      <c r="J387" s="197" t="n"/>
      <c r="K387" s="197" t="n"/>
      <c r="L387" s="197" t="n"/>
      <c r="M387" s="197" t="n"/>
      <c r="N387" s="197" t="n"/>
      <c r="O387" s="197" t="n"/>
      <c r="P387" s="197" t="n"/>
      <c r="Q387" s="197" t="n"/>
      <c r="R387" s="197" t="n"/>
      <c r="S387" s="197" t="n"/>
      <c r="T387" s="197" t="n"/>
      <c r="U387" s="197" t="n"/>
      <c r="V387" s="197" t="n"/>
      <c r="W387" s="197" t="n"/>
      <c r="X387" s="197" t="n"/>
    </row>
    <row r="388" ht="12.75" customHeight="1" s="198">
      <c r="A388" s="101" t="inlineStr">
        <is>
          <t>British Indian Ocean Territory</t>
        </is>
      </c>
      <c r="B388" s="62">
        <f t="array" ref="B388">INDEX(Countries!$D$2:$D$255, MATCH(A388, Countries!$B$2:$B$255, 0))
</f>
        <v/>
      </c>
      <c r="C388" s="89" t="inlineStr">
        <is>
          <t>Seagrass</t>
        </is>
      </c>
      <c r="D388" s="54">
        <f t="array" ref="D388">if($C388="Mangrove", INDEX('Mangrove restorable land'!$A$5:$M1000,MATCH($A388,'Mangrove restorable land'!$A$5:$A1000,0),MATCH('Mangrove restorable land'!B$4,'Mangrove restorable land'!$A$5:$M$5,0)),if($C388="Seagrass", index('Seagrass extent'!$A$5:$I$257,match($A388,'Seagrass extent'!$A$5:$A1000,0),match('Seagrass extent'!$B$4,'Seagrass extent'!$A$5:$I$5,0))*'Seagrass extent'!$E$4, if($C388="Salt marsh", index('Salt marsh extent'!$A$5:$I$257,match($A388,'Salt marsh extent'!$A$5:$A1000,0),match('Salt marsh extent'!$B$4,'Salt marsh extent'!$A$5:$I$5,0))*'Salt marsh extent'!$E$4 )))</f>
        <v/>
      </c>
      <c r="E388" s="101" t="n"/>
      <c r="F388" s="197" t="n"/>
      <c r="G388" s="197" t="n"/>
      <c r="H388" s="197" t="n"/>
      <c r="I388" s="197" t="n"/>
      <c r="J388" s="197" t="n"/>
      <c r="K388" s="197" t="n"/>
      <c r="L388" s="197" t="n"/>
      <c r="M388" s="197" t="n"/>
      <c r="N388" s="197" t="n"/>
      <c r="O388" s="197" t="n"/>
      <c r="P388" s="197" t="n"/>
      <c r="Q388" s="197" t="n"/>
      <c r="R388" s="197" t="n"/>
      <c r="S388" s="197" t="n"/>
      <c r="T388" s="197" t="n"/>
      <c r="U388" s="197" t="n"/>
      <c r="V388" s="197" t="n"/>
      <c r="W388" s="197" t="n"/>
      <c r="X388" s="197" t="n"/>
    </row>
    <row r="389" ht="12.75" customHeight="1" s="198">
      <c r="A389" s="101" t="inlineStr">
        <is>
          <t>Bulgaria</t>
        </is>
      </c>
      <c r="B389" s="62">
        <f t="array" ref="B389">INDEX(Countries!$D$2:$D$255, MATCH(A389, Countries!$B$2:$B$255, 0))
</f>
        <v/>
      </c>
      <c r="C389" s="89" t="inlineStr">
        <is>
          <t>Seagrass</t>
        </is>
      </c>
      <c r="D389" s="54">
        <f t="array" ref="D389">if($C389="Mangrove", INDEX('Mangrove restorable land'!$A$5:$M1000,MATCH($A389,'Mangrove restorable land'!$A$5:$A1000,0),MATCH('Mangrove restorable land'!B$4,'Mangrove restorable land'!$A$5:$M$5,0)),if($C389="Seagrass", index('Seagrass extent'!$A$5:$I$257,match($A389,'Seagrass extent'!$A$5:$A1000,0),match('Seagrass extent'!$B$4,'Seagrass extent'!$A$5:$I$5,0))*'Seagrass extent'!$E$4, if($C389="Salt marsh", index('Salt marsh extent'!$A$5:$I$257,match($A389,'Salt marsh extent'!$A$5:$A1000,0),match('Salt marsh extent'!$B$4,'Salt marsh extent'!$A$5:$I$5,0))*'Salt marsh extent'!$E$4 )))</f>
        <v/>
      </c>
      <c r="E389" s="101" t="n"/>
      <c r="F389" s="197" t="n"/>
      <c r="G389" s="197" t="n"/>
      <c r="H389" s="197" t="n"/>
      <c r="I389" s="197" t="n"/>
      <c r="J389" s="197" t="n"/>
      <c r="K389" s="197" t="n"/>
      <c r="L389" s="197" t="n"/>
      <c r="M389" s="197" t="n"/>
      <c r="N389" s="197" t="n"/>
      <c r="O389" s="197" t="n"/>
      <c r="P389" s="197" t="n"/>
      <c r="Q389" s="197" t="n"/>
      <c r="R389" s="197" t="n"/>
      <c r="S389" s="197" t="n"/>
      <c r="T389" s="197" t="n"/>
      <c r="U389" s="197" t="n"/>
      <c r="V389" s="197" t="n"/>
      <c r="W389" s="197" t="n"/>
      <c r="X389" s="197" t="n"/>
    </row>
    <row r="390" ht="12.75" customHeight="1" s="198">
      <c r="A390" s="101" t="inlineStr">
        <is>
          <t>Cabo Verde</t>
        </is>
      </c>
      <c r="B390" s="62">
        <f t="array" ref="B390">INDEX(Countries!$D$2:$D$255, MATCH(A390, Countries!$B$2:$B$255, 0))
</f>
        <v/>
      </c>
      <c r="C390" s="89" t="inlineStr">
        <is>
          <t>Seagrass</t>
        </is>
      </c>
      <c r="D390" s="54">
        <f t="array" ref="D390">if($C390="Mangrove", INDEX('Mangrove restorable land'!$A$5:$M1000,MATCH($A390,'Mangrove restorable land'!$A$5:$A1000,0),MATCH('Mangrove restorable land'!B$4,'Mangrove restorable land'!$A$5:$M$5,0)),if($C390="Seagrass", index('Seagrass extent'!$A$5:$I$257,match($A390,'Seagrass extent'!$A$5:$A1000,0),match('Seagrass extent'!$B$4,'Seagrass extent'!$A$5:$I$5,0))*'Seagrass extent'!$E$4, if($C390="Salt marsh", index('Salt marsh extent'!$A$5:$I$257,match($A390,'Salt marsh extent'!$A$5:$A1000,0),match('Salt marsh extent'!$B$4,'Salt marsh extent'!$A$5:$I$5,0))*'Salt marsh extent'!$E$4 )))</f>
        <v/>
      </c>
      <c r="E390" s="101" t="n"/>
      <c r="F390" s="197" t="n"/>
      <c r="G390" s="197" t="n"/>
      <c r="H390" s="197" t="n"/>
      <c r="I390" s="197" t="n"/>
      <c r="J390" s="197" t="n"/>
      <c r="K390" s="197" t="n"/>
      <c r="L390" s="197" t="n"/>
      <c r="M390" s="197" t="n"/>
      <c r="N390" s="197" t="n"/>
      <c r="O390" s="197" t="n"/>
      <c r="P390" s="197" t="n"/>
      <c r="Q390" s="197" t="n"/>
      <c r="R390" s="197" t="n"/>
      <c r="S390" s="197" t="n"/>
      <c r="T390" s="197" t="n"/>
      <c r="U390" s="197" t="n"/>
      <c r="V390" s="197" t="n"/>
      <c r="W390" s="197" t="n"/>
      <c r="X390" s="197" t="n"/>
    </row>
    <row r="391" ht="12.75" customHeight="1" s="198">
      <c r="A391" s="101" t="inlineStr">
        <is>
          <t>Chile</t>
        </is>
      </c>
      <c r="B391" s="62">
        <f t="array" ref="B391">INDEX(Countries!$D$2:$D$255, MATCH(A391, Countries!$B$2:$B$255, 0))
</f>
        <v/>
      </c>
      <c r="C391" s="89" t="inlineStr">
        <is>
          <t>Seagrass</t>
        </is>
      </c>
      <c r="D391" s="54">
        <f t="array" ref="D391">if($C391="Mangrove", INDEX('Mangrove restorable land'!$A$5:$M1000,MATCH($A391,'Mangrove restorable land'!$A$5:$A1000,0),MATCH('Mangrove restorable land'!B$4,'Mangrove restorable land'!$A$5:$M$5,0)),if($C391="Seagrass", index('Seagrass extent'!$A$5:$I$257,match($A391,'Seagrass extent'!$A$5:$A1000,0),match('Seagrass extent'!$B$4,'Seagrass extent'!$A$5:$I$5,0))*'Seagrass extent'!$E$4, if($C391="Salt marsh", index('Salt marsh extent'!$A$5:$I$257,match($A391,'Salt marsh extent'!$A$5:$A1000,0),match('Salt marsh extent'!$B$4,'Salt marsh extent'!$A$5:$I$5,0))*'Salt marsh extent'!$E$4 )))</f>
        <v/>
      </c>
      <c r="E391" s="101" t="n"/>
      <c r="F391" s="197" t="n"/>
      <c r="G391" s="197" t="n"/>
      <c r="H391" s="197" t="n"/>
      <c r="I391" s="197" t="n"/>
      <c r="J391" s="197" t="n"/>
      <c r="K391" s="197" t="n"/>
      <c r="L391" s="197" t="n"/>
      <c r="M391" s="197" t="n"/>
      <c r="N391" s="197" t="n"/>
      <c r="O391" s="197" t="n"/>
      <c r="P391" s="197" t="n"/>
      <c r="Q391" s="197" t="n"/>
      <c r="R391" s="197" t="n"/>
      <c r="S391" s="197" t="n"/>
      <c r="T391" s="197" t="n"/>
      <c r="U391" s="197" t="n"/>
      <c r="V391" s="197" t="n"/>
      <c r="W391" s="197" t="n"/>
      <c r="X391" s="197" t="n"/>
    </row>
    <row r="392" ht="12.75" customHeight="1" s="198">
      <c r="A392" s="101" t="inlineStr">
        <is>
          <t>Estonia</t>
        </is>
      </c>
      <c r="B392" s="62">
        <f t="array" ref="B392">INDEX(Countries!$D$2:$D$255, MATCH(A392, Countries!$B$2:$B$255, 0))
</f>
        <v/>
      </c>
      <c r="C392" s="89" t="inlineStr">
        <is>
          <t>Seagrass</t>
        </is>
      </c>
      <c r="D392" s="54">
        <f t="array" ref="D392">if($C392="Mangrove", INDEX('Mangrove restorable land'!$A$5:$M1000,MATCH($A392,'Mangrove restorable land'!$A$5:$A1000,0),MATCH('Mangrove restorable land'!B$4,'Mangrove restorable land'!$A$5:$M$5,0)),if($C392="Seagrass", index('Seagrass extent'!$A$5:$I$257,match($A392,'Seagrass extent'!$A$5:$A1000,0),match('Seagrass extent'!$B$4,'Seagrass extent'!$A$5:$I$5,0))*'Seagrass extent'!$E$4, if($C392="Salt marsh", index('Salt marsh extent'!$A$5:$I$257,match($A392,'Salt marsh extent'!$A$5:$A1000,0),match('Salt marsh extent'!$B$4,'Salt marsh extent'!$A$5:$I$5,0))*'Salt marsh extent'!$E$4 )))</f>
        <v/>
      </c>
      <c r="E392" s="101" t="n"/>
      <c r="F392" s="197" t="n"/>
      <c r="G392" s="197" t="n"/>
      <c r="H392" s="197" t="n"/>
      <c r="I392" s="197" t="n"/>
      <c r="J392" s="197" t="n"/>
      <c r="K392" s="197" t="n"/>
      <c r="L392" s="197" t="n"/>
      <c r="M392" s="197" t="n"/>
      <c r="N392" s="197" t="n"/>
      <c r="O392" s="197" t="n"/>
      <c r="P392" s="197" t="n"/>
      <c r="Q392" s="197" t="n"/>
      <c r="R392" s="197" t="n"/>
      <c r="S392" s="197" t="n"/>
      <c r="T392" s="197" t="n"/>
      <c r="U392" s="197" t="n"/>
      <c r="V392" s="197" t="n"/>
      <c r="W392" s="197" t="n"/>
      <c r="X392" s="197" t="n"/>
    </row>
    <row r="393" ht="12.75" customHeight="1" s="198">
      <c r="A393" s="101" t="inlineStr">
        <is>
          <t>Falkland Islands</t>
        </is>
      </c>
      <c r="B393" s="62">
        <f t="array" ref="B393">INDEX(Countries!$D$2:$D$255, MATCH(A393, Countries!$B$2:$B$255, 0))
</f>
        <v/>
      </c>
      <c r="C393" s="89" t="inlineStr">
        <is>
          <t>Seagrass</t>
        </is>
      </c>
      <c r="D393" s="54">
        <f t="array" ref="D393">if($C393="Mangrove", INDEX('Mangrove restorable land'!$A$5:$M1000,MATCH($A393,'Mangrove restorable land'!$A$5:$A1000,0),MATCH('Mangrove restorable land'!B$4,'Mangrove restorable land'!$A$5:$M$5,0)),if($C393="Seagrass", index('Seagrass extent'!$A$5:$I$257,match($A393,'Seagrass extent'!$A$5:$A1000,0),match('Seagrass extent'!$B$4,'Seagrass extent'!$A$5:$I$5,0))*'Seagrass extent'!$E$4, if($C393="Salt marsh", index('Salt marsh extent'!$A$5:$I$257,match($A393,'Salt marsh extent'!$A$5:$A1000,0),match('Salt marsh extent'!$B$4,'Salt marsh extent'!$A$5:$I$5,0))*'Salt marsh extent'!$E$4 )))</f>
        <v/>
      </c>
      <c r="E393" s="101" t="n"/>
      <c r="F393" s="197" t="n"/>
      <c r="G393" s="197" t="n"/>
      <c r="H393" s="197" t="n"/>
      <c r="I393" s="197" t="n"/>
      <c r="J393" s="197" t="n"/>
      <c r="K393" s="197" t="n"/>
      <c r="L393" s="197" t="n"/>
      <c r="M393" s="197" t="n"/>
      <c r="N393" s="197" t="n"/>
      <c r="O393" s="197" t="n"/>
      <c r="P393" s="197" t="n"/>
      <c r="Q393" s="197" t="n"/>
      <c r="R393" s="197" t="n"/>
      <c r="S393" s="197" t="n"/>
      <c r="T393" s="197" t="n"/>
      <c r="U393" s="197" t="n"/>
      <c r="V393" s="197" t="n"/>
      <c r="W393" s="197" t="n"/>
      <c r="X393" s="197" t="n"/>
    </row>
    <row r="394" ht="12.75" customHeight="1" s="198">
      <c r="A394" s="101" t="inlineStr">
        <is>
          <t>Faroe Islands</t>
        </is>
      </c>
      <c r="B394" s="62">
        <f t="array" ref="B394">INDEX(Countries!$D$2:$D$255, MATCH(A394, Countries!$B$2:$B$255, 0))
</f>
        <v/>
      </c>
      <c r="C394" s="89" t="inlineStr">
        <is>
          <t>Seagrass</t>
        </is>
      </c>
      <c r="D394" s="54">
        <f t="array" ref="D394">if($C394="Mangrove", INDEX('Mangrove restorable land'!$A$5:$M1000,MATCH($A394,'Mangrove restorable land'!$A$5:$A1000,0),MATCH('Mangrove restorable land'!B$4,'Mangrove restorable land'!$A$5:$M$5,0)),if($C394="Seagrass", index('Seagrass extent'!$A$5:$I$257,match($A394,'Seagrass extent'!$A$5:$A1000,0),match('Seagrass extent'!$B$4,'Seagrass extent'!$A$5:$I$5,0))*'Seagrass extent'!$E$4, if($C394="Salt marsh", index('Salt marsh extent'!$A$5:$I$257,match($A394,'Salt marsh extent'!$A$5:$A1000,0),match('Salt marsh extent'!$B$4,'Salt marsh extent'!$A$5:$I$5,0))*'Salt marsh extent'!$E$4 )))</f>
        <v/>
      </c>
      <c r="E394" s="101" t="n"/>
      <c r="F394" s="197" t="n"/>
      <c r="G394" s="197" t="n"/>
      <c r="H394" s="197" t="n"/>
      <c r="I394" s="197" t="n"/>
      <c r="J394" s="197" t="n"/>
      <c r="K394" s="197" t="n"/>
      <c r="L394" s="197" t="n"/>
      <c r="M394" s="197" t="n"/>
      <c r="N394" s="197" t="n"/>
      <c r="O394" s="197" t="n"/>
      <c r="P394" s="197" t="n"/>
      <c r="Q394" s="197" t="n"/>
      <c r="R394" s="197" t="n"/>
      <c r="S394" s="197" t="n"/>
      <c r="T394" s="197" t="n"/>
      <c r="U394" s="197" t="n"/>
      <c r="V394" s="197" t="n"/>
      <c r="W394" s="197" t="n"/>
      <c r="X394" s="197" t="n"/>
    </row>
    <row r="395" ht="12.75" customHeight="1" s="198">
      <c r="A395" s="101" t="inlineStr">
        <is>
          <t>Finland</t>
        </is>
      </c>
      <c r="B395" s="62">
        <f t="array" ref="B395">INDEX(Countries!$D$2:$D$255, MATCH(A395, Countries!$B$2:$B$255, 0))
</f>
        <v/>
      </c>
      <c r="C395" s="89" t="inlineStr">
        <is>
          <t>Seagrass</t>
        </is>
      </c>
      <c r="D395" s="54">
        <f t="array" ref="D395">if($C395="Mangrove", INDEX('Mangrove restorable land'!$A$5:$M1000,MATCH($A395,'Mangrove restorable land'!$A$5:$A1000,0),MATCH('Mangrove restorable land'!B$4,'Mangrove restorable land'!$A$5:$M$5,0)),if($C395="Seagrass", index('Seagrass extent'!$A$5:$I$257,match($A395,'Seagrass extent'!$A$5:$A1000,0),match('Seagrass extent'!$B$4,'Seagrass extent'!$A$5:$I$5,0))*'Seagrass extent'!$E$4, if($C395="Salt marsh", index('Salt marsh extent'!$A$5:$I$257,match($A395,'Salt marsh extent'!$A$5:$A1000,0),match('Salt marsh extent'!$B$4,'Salt marsh extent'!$A$5:$I$5,0))*'Salt marsh extent'!$E$4 )))</f>
        <v/>
      </c>
      <c r="E395" s="101" t="n"/>
      <c r="F395" s="197" t="n"/>
      <c r="G395" s="197" t="n"/>
      <c r="H395" s="197" t="n"/>
      <c r="I395" s="197" t="n"/>
      <c r="J395" s="197" t="n"/>
      <c r="K395" s="197" t="n"/>
      <c r="L395" s="197" t="n"/>
      <c r="M395" s="197" t="n"/>
      <c r="N395" s="197" t="n"/>
      <c r="O395" s="197" t="n"/>
      <c r="P395" s="197" t="n"/>
      <c r="Q395" s="197" t="n"/>
      <c r="R395" s="197" t="n"/>
      <c r="S395" s="197" t="n"/>
      <c r="T395" s="197" t="n"/>
      <c r="U395" s="197" t="n"/>
      <c r="V395" s="197" t="n"/>
      <c r="W395" s="197" t="n"/>
      <c r="X395" s="197" t="n"/>
    </row>
    <row r="396" ht="12.75" customHeight="1" s="198">
      <c r="A396" s="101" t="inlineStr">
        <is>
          <t>Georgia</t>
        </is>
      </c>
      <c r="B396" s="62">
        <f t="array" ref="B396">INDEX(Countries!$D$2:$D$255, MATCH(A396, Countries!$B$2:$B$255, 0))
</f>
        <v/>
      </c>
      <c r="C396" s="89" t="inlineStr">
        <is>
          <t>Seagrass</t>
        </is>
      </c>
      <c r="D396" s="54">
        <f t="array" ref="D396">if($C396="Mangrove", INDEX('Mangrove restorable land'!$A$5:$M1000,MATCH($A396,'Mangrove restorable land'!$A$5:$A1000,0),MATCH('Mangrove restorable land'!B$4,'Mangrove restorable land'!$A$5:$M$5,0)),if($C396="Seagrass", index('Seagrass extent'!$A$5:$I$257,match($A396,'Seagrass extent'!$A$5:$A1000,0),match('Seagrass extent'!$B$4,'Seagrass extent'!$A$5:$I$5,0))*'Seagrass extent'!$E$4, if($C396="Salt marsh", index('Salt marsh extent'!$A$5:$I$257,match($A396,'Salt marsh extent'!$A$5:$A1000,0),match('Salt marsh extent'!$B$4,'Salt marsh extent'!$A$5:$I$5,0))*'Salt marsh extent'!$E$4 )))</f>
        <v/>
      </c>
      <c r="E396" s="101" t="n"/>
      <c r="F396" s="197" t="n"/>
      <c r="G396" s="197" t="n"/>
      <c r="H396" s="197" t="n"/>
      <c r="I396" s="197" t="n"/>
      <c r="J396" s="197" t="n"/>
      <c r="K396" s="197" t="n"/>
      <c r="L396" s="197" t="n"/>
      <c r="M396" s="197" t="n"/>
      <c r="N396" s="197" t="n"/>
      <c r="O396" s="197" t="n"/>
      <c r="P396" s="197" t="n"/>
      <c r="Q396" s="197" t="n"/>
      <c r="R396" s="197" t="n"/>
      <c r="S396" s="197" t="n"/>
      <c r="T396" s="197" t="n"/>
      <c r="U396" s="197" t="n"/>
      <c r="V396" s="197" t="n"/>
      <c r="W396" s="197" t="n"/>
      <c r="X396" s="197" t="n"/>
    </row>
    <row r="397" ht="12.75" customHeight="1" s="198">
      <c r="A397" s="101" t="inlineStr">
        <is>
          <t>Gibraltar</t>
        </is>
      </c>
      <c r="B397" s="62">
        <f t="array" ref="B397">INDEX(Countries!$D$2:$D$255, MATCH(A397, Countries!$B$2:$B$255, 0))
</f>
        <v/>
      </c>
      <c r="C397" s="89" t="inlineStr">
        <is>
          <t>Seagrass</t>
        </is>
      </c>
      <c r="D397" s="54">
        <f t="array" ref="D397">if($C397="Mangrove", INDEX('Mangrove restorable land'!$A$5:$M1000,MATCH($A397,'Mangrove restorable land'!$A$5:$A1000,0),MATCH('Mangrove restorable land'!B$4,'Mangrove restorable land'!$A$5:$M$5,0)),if($C397="Seagrass", index('Seagrass extent'!$A$5:$I$257,match($A397,'Seagrass extent'!$A$5:$A1000,0),match('Seagrass extent'!$B$4,'Seagrass extent'!$A$5:$I$5,0))*'Seagrass extent'!$E$4, if($C397="Salt marsh", index('Salt marsh extent'!$A$5:$I$257,match($A397,'Salt marsh extent'!$A$5:$A1000,0),match('Salt marsh extent'!$B$4,'Salt marsh extent'!$A$5:$I$5,0))*'Salt marsh extent'!$E$4 )))</f>
        <v/>
      </c>
      <c r="E397" s="101" t="n"/>
      <c r="F397" s="197" t="n"/>
      <c r="G397" s="197" t="n"/>
      <c r="H397" s="197" t="n"/>
      <c r="I397" s="197" t="n"/>
      <c r="J397" s="197" t="n"/>
      <c r="K397" s="197" t="n"/>
      <c r="L397" s="197" t="n"/>
      <c r="M397" s="197" t="n"/>
      <c r="N397" s="197" t="n"/>
      <c r="O397" s="197" t="n"/>
      <c r="P397" s="197" t="n"/>
      <c r="Q397" s="197" t="n"/>
      <c r="R397" s="197" t="n"/>
      <c r="S397" s="197" t="n"/>
      <c r="T397" s="197" t="n"/>
      <c r="U397" s="197" t="n"/>
      <c r="V397" s="197" t="n"/>
      <c r="W397" s="197" t="n"/>
      <c r="X397" s="197" t="n"/>
    </row>
    <row r="398" ht="12.75" customHeight="1" s="198">
      <c r="A398" s="101" t="inlineStr">
        <is>
          <t>Greenland</t>
        </is>
      </c>
      <c r="B398" s="62">
        <f t="array" ref="B398">INDEX(Countries!$D$2:$D$255, MATCH(A398, Countries!$B$2:$B$255, 0))
</f>
        <v/>
      </c>
      <c r="C398" s="89" t="inlineStr">
        <is>
          <t>Seagrass</t>
        </is>
      </c>
      <c r="D398" s="54">
        <f t="array" ref="D398">if($C398="Mangrove", INDEX('Mangrove restorable land'!$A$5:$M1000,MATCH($A398,'Mangrove restorable land'!$A$5:$A1000,0),MATCH('Mangrove restorable land'!B$4,'Mangrove restorable land'!$A$5:$M$5,0)),if($C398="Seagrass", index('Seagrass extent'!$A$5:$I$257,match($A398,'Seagrass extent'!$A$5:$A1000,0),match('Seagrass extent'!$B$4,'Seagrass extent'!$A$5:$I$5,0))*'Seagrass extent'!$E$4, if($C398="Salt marsh", index('Salt marsh extent'!$A$5:$I$257,match($A398,'Salt marsh extent'!$A$5:$A1000,0),match('Salt marsh extent'!$B$4,'Salt marsh extent'!$A$5:$I$5,0))*'Salt marsh extent'!$E$4 )))</f>
        <v/>
      </c>
      <c r="E398" s="101" t="n"/>
      <c r="F398" s="197" t="n"/>
      <c r="G398" s="197" t="n"/>
      <c r="H398" s="197" t="n"/>
      <c r="I398" s="197" t="n"/>
      <c r="J398" s="197" t="n"/>
      <c r="K398" s="197" t="n"/>
      <c r="L398" s="197" t="n"/>
      <c r="M398" s="197" t="n"/>
      <c r="N398" s="197" t="n"/>
      <c r="O398" s="197" t="n"/>
      <c r="P398" s="197" t="n"/>
      <c r="Q398" s="197" t="n"/>
      <c r="R398" s="197" t="n"/>
      <c r="S398" s="197" t="n"/>
      <c r="T398" s="197" t="n"/>
      <c r="U398" s="197" t="n"/>
      <c r="V398" s="197" t="n"/>
      <c r="W398" s="197" t="n"/>
      <c r="X398" s="197" t="n"/>
    </row>
    <row r="399" ht="12.75" customHeight="1" s="198">
      <c r="A399" s="101" t="inlineStr">
        <is>
          <t>Guernsey</t>
        </is>
      </c>
      <c r="B399" s="62">
        <f t="array" ref="B399">INDEX(Countries!$D$2:$D$255, MATCH(A399, Countries!$B$2:$B$255, 0))
</f>
        <v/>
      </c>
      <c r="C399" s="89" t="inlineStr">
        <is>
          <t>Seagrass</t>
        </is>
      </c>
      <c r="D399" s="54">
        <f t="array" ref="D399">if($C399="Mangrove", INDEX('Mangrove restorable land'!$A$5:$M1000,MATCH($A399,'Mangrove restorable land'!$A$5:$A1000,0),MATCH('Mangrove restorable land'!B$4,'Mangrove restorable land'!$A$5:$M$5,0)),if($C399="Seagrass", index('Seagrass extent'!$A$5:$I$257,match($A399,'Seagrass extent'!$A$5:$A1000,0),match('Seagrass extent'!$B$4,'Seagrass extent'!$A$5:$I$5,0))*'Seagrass extent'!$E$4, if($C399="Salt marsh", index('Salt marsh extent'!$A$5:$I$257,match($A399,'Salt marsh extent'!$A$5:$A1000,0),match('Salt marsh extent'!$B$4,'Salt marsh extent'!$A$5:$I$5,0))*'Salt marsh extent'!$E$4 )))</f>
        <v/>
      </c>
      <c r="E399" s="101" t="n"/>
      <c r="F399" s="197" t="n"/>
      <c r="G399" s="197" t="n"/>
      <c r="H399" s="197" t="n"/>
      <c r="I399" s="197" t="n"/>
      <c r="J399" s="197" t="n"/>
      <c r="K399" s="197" t="n"/>
      <c r="L399" s="197" t="n"/>
      <c r="M399" s="197" t="n"/>
      <c r="N399" s="197" t="n"/>
      <c r="O399" s="197" t="n"/>
      <c r="P399" s="197" t="n"/>
      <c r="Q399" s="197" t="n"/>
      <c r="R399" s="197" t="n"/>
      <c r="S399" s="197" t="n"/>
      <c r="T399" s="197" t="n"/>
      <c r="U399" s="197" t="n"/>
      <c r="V399" s="197" t="n"/>
      <c r="W399" s="197" t="n"/>
      <c r="X399" s="197" t="n"/>
    </row>
    <row r="400" ht="12.75" customHeight="1" s="198">
      <c r="A400" s="101" t="inlineStr">
        <is>
          <t>Iceland</t>
        </is>
      </c>
      <c r="B400" s="62">
        <f t="array" ref="B400">INDEX(Countries!$D$2:$D$255, MATCH(A400, Countries!$B$2:$B$255, 0))
</f>
        <v/>
      </c>
      <c r="C400" s="89" t="inlineStr">
        <is>
          <t>Seagrass</t>
        </is>
      </c>
      <c r="D400" s="54">
        <f t="array" ref="D400">if($C400="Mangrove", INDEX('Mangrove restorable land'!$A$5:$M1000,MATCH($A400,'Mangrove restorable land'!$A$5:$A1000,0),MATCH('Mangrove restorable land'!B$4,'Mangrove restorable land'!$A$5:$M$5,0)),if($C400="Seagrass", index('Seagrass extent'!$A$5:$I$257,match($A400,'Seagrass extent'!$A$5:$A1000,0),match('Seagrass extent'!$B$4,'Seagrass extent'!$A$5:$I$5,0))*'Seagrass extent'!$E$4, if($C400="Salt marsh", index('Salt marsh extent'!$A$5:$I$257,match($A400,'Salt marsh extent'!$A$5:$A1000,0),match('Salt marsh extent'!$B$4,'Salt marsh extent'!$A$5:$I$5,0))*'Salt marsh extent'!$E$4 )))</f>
        <v/>
      </c>
      <c r="E400" s="101" t="n"/>
      <c r="F400" s="197" t="n"/>
      <c r="G400" s="197" t="n"/>
      <c r="H400" s="197" t="n"/>
      <c r="I400" s="197" t="n"/>
      <c r="J400" s="197" t="n"/>
      <c r="K400" s="197" t="n"/>
      <c r="L400" s="197" t="n"/>
      <c r="M400" s="197" t="n"/>
      <c r="N400" s="197" t="n"/>
      <c r="O400" s="197" t="n"/>
      <c r="P400" s="197" t="n"/>
      <c r="Q400" s="197" t="n"/>
      <c r="R400" s="197" t="n"/>
      <c r="S400" s="197" t="n"/>
      <c r="T400" s="197" t="n"/>
      <c r="U400" s="197" t="n"/>
      <c r="V400" s="197" t="n"/>
      <c r="W400" s="197" t="n"/>
      <c r="X400" s="197" t="n"/>
    </row>
    <row r="401" ht="12.75" customHeight="1" s="198">
      <c r="A401" s="101" t="inlineStr">
        <is>
          <t>Iraq</t>
        </is>
      </c>
      <c r="B401" s="62">
        <f t="array" ref="B401">INDEX(Countries!$D$2:$D$255, MATCH(A401, Countries!$B$2:$B$255, 0))
</f>
        <v/>
      </c>
      <c r="C401" s="89" t="inlineStr">
        <is>
          <t>Seagrass</t>
        </is>
      </c>
      <c r="D401" s="54">
        <f t="array" ref="D401">if($C401="Mangrove", INDEX('Mangrove restorable land'!$A$5:$M1000,MATCH($A401,'Mangrove restorable land'!$A$5:$A1000,0),MATCH('Mangrove restorable land'!B$4,'Mangrove restorable land'!$A$5:$M$5,0)),if($C401="Seagrass", index('Seagrass extent'!$A$5:$I$257,match($A401,'Seagrass extent'!$A$5:$A1000,0),match('Seagrass extent'!$B$4,'Seagrass extent'!$A$5:$I$5,0))*'Seagrass extent'!$E$4, if($C401="Salt marsh", index('Salt marsh extent'!$A$5:$I$257,match($A401,'Salt marsh extent'!$A$5:$A1000,0),match('Salt marsh extent'!$B$4,'Salt marsh extent'!$A$5:$I$5,0))*'Salt marsh extent'!$E$4 )))</f>
        <v/>
      </c>
      <c r="E401" s="101" t="n"/>
      <c r="F401" s="197" t="n"/>
      <c r="G401" s="197" t="n"/>
      <c r="H401" s="197" t="n"/>
      <c r="I401" s="197" t="n"/>
      <c r="J401" s="197" t="n"/>
      <c r="K401" s="197" t="n"/>
      <c r="L401" s="197" t="n"/>
      <c r="M401" s="197" t="n"/>
      <c r="N401" s="197" t="n"/>
      <c r="O401" s="197" t="n"/>
      <c r="P401" s="197" t="n"/>
      <c r="Q401" s="197" t="n"/>
      <c r="R401" s="197" t="n"/>
      <c r="S401" s="197" t="n"/>
      <c r="T401" s="197" t="n"/>
      <c r="U401" s="197" t="n"/>
      <c r="V401" s="197" t="n"/>
      <c r="W401" s="197" t="n"/>
      <c r="X401" s="197" t="n"/>
    </row>
    <row r="402" ht="12.75" customHeight="1" s="198">
      <c r="A402" s="101" t="inlineStr">
        <is>
          <t>Ireland</t>
        </is>
      </c>
      <c r="B402" s="62">
        <f t="array" ref="B402">INDEX(Countries!$D$2:$D$255, MATCH(A402, Countries!$B$2:$B$255, 0))
</f>
        <v/>
      </c>
      <c r="C402" s="89" t="inlineStr">
        <is>
          <t>Seagrass</t>
        </is>
      </c>
      <c r="D402" s="54">
        <f t="array" ref="D402">if($C402="Mangrove", INDEX('Mangrove restorable land'!$A$5:$M1000,MATCH($A402,'Mangrove restorable land'!$A$5:$A1000,0),MATCH('Mangrove restorable land'!B$4,'Mangrove restorable land'!$A$5:$M$5,0)),if($C402="Seagrass", index('Seagrass extent'!$A$5:$I$257,match($A402,'Seagrass extent'!$A$5:$A1000,0),match('Seagrass extent'!$B$4,'Seagrass extent'!$A$5:$I$5,0))*'Seagrass extent'!$E$4, if($C402="Salt marsh", index('Salt marsh extent'!$A$5:$I$257,match($A402,'Salt marsh extent'!$A$5:$A1000,0),match('Salt marsh extent'!$B$4,'Salt marsh extent'!$A$5:$I$5,0))*'Salt marsh extent'!$E$4 )))</f>
        <v/>
      </c>
      <c r="E402" s="101" t="n"/>
      <c r="F402" s="197" t="n"/>
      <c r="G402" s="197" t="n"/>
      <c r="H402" s="197" t="n"/>
      <c r="I402" s="197" t="n"/>
      <c r="J402" s="197" t="n"/>
      <c r="K402" s="197" t="n"/>
      <c r="L402" s="197" t="n"/>
      <c r="M402" s="197" t="n"/>
      <c r="N402" s="197" t="n"/>
      <c r="O402" s="197" t="n"/>
      <c r="P402" s="197" t="n"/>
      <c r="Q402" s="197" t="n"/>
      <c r="R402" s="197" t="n"/>
      <c r="S402" s="197" t="n"/>
      <c r="T402" s="197" t="n"/>
      <c r="U402" s="197" t="n"/>
      <c r="V402" s="197" t="n"/>
      <c r="W402" s="197" t="n"/>
      <c r="X402" s="197" t="n"/>
    </row>
    <row r="403" ht="12.75" customHeight="1" s="198">
      <c r="A403" s="101" t="inlineStr">
        <is>
          <t>Isle of Man</t>
        </is>
      </c>
      <c r="B403" s="62">
        <f t="array" ref="B403">INDEX(Countries!$D$2:$D$255, MATCH(A403, Countries!$B$2:$B$255, 0))
</f>
        <v/>
      </c>
      <c r="C403" s="89" t="inlineStr">
        <is>
          <t>Seagrass</t>
        </is>
      </c>
      <c r="D403" s="54">
        <f t="array" ref="D403">if($C403="Mangrove", INDEX('Mangrove restorable land'!$A$5:$M1000,MATCH($A403,'Mangrove restorable land'!$A$5:$A1000,0),MATCH('Mangrove restorable land'!B$4,'Mangrove restorable land'!$A$5:$M$5,0)),if($C403="Seagrass", index('Seagrass extent'!$A$5:$I$257,match($A403,'Seagrass extent'!$A$5:$A1000,0),match('Seagrass extent'!$B$4,'Seagrass extent'!$A$5:$I$5,0))*'Seagrass extent'!$E$4, if($C403="Salt marsh", index('Salt marsh extent'!$A$5:$I$257,match($A403,'Salt marsh extent'!$A$5:$A1000,0),match('Salt marsh extent'!$B$4,'Salt marsh extent'!$A$5:$I$5,0))*'Salt marsh extent'!$E$4 )))</f>
        <v/>
      </c>
      <c r="E403" s="101" t="n"/>
      <c r="F403" s="197" t="n"/>
      <c r="G403" s="197" t="n"/>
      <c r="H403" s="197" t="n"/>
      <c r="I403" s="197" t="n"/>
      <c r="J403" s="197" t="n"/>
      <c r="K403" s="197" t="n"/>
      <c r="L403" s="197" t="n"/>
      <c r="M403" s="197" t="n"/>
      <c r="N403" s="197" t="n"/>
      <c r="O403" s="197" t="n"/>
      <c r="P403" s="197" t="n"/>
      <c r="Q403" s="197" t="n"/>
      <c r="R403" s="197" t="n"/>
      <c r="S403" s="197" t="n"/>
      <c r="T403" s="197" t="n"/>
      <c r="U403" s="197" t="n"/>
      <c r="V403" s="197" t="n"/>
      <c r="W403" s="197" t="n"/>
      <c r="X403" s="197" t="n"/>
    </row>
    <row r="404" ht="12.75" customHeight="1" s="198">
      <c r="A404" s="101" t="inlineStr">
        <is>
          <t>Jersey</t>
        </is>
      </c>
      <c r="B404" s="62">
        <f t="array" ref="B404">INDEX(Countries!$D$2:$D$255, MATCH(A404, Countries!$B$2:$B$255, 0))
</f>
        <v/>
      </c>
      <c r="C404" s="89" t="inlineStr">
        <is>
          <t>Seagrass</t>
        </is>
      </c>
      <c r="D404" s="54">
        <f t="array" ref="D404">if($C404="Mangrove", INDEX('Mangrove restorable land'!$A$5:$M1000,MATCH($A404,'Mangrove restorable land'!$A$5:$A1000,0),MATCH('Mangrove restorable land'!B$4,'Mangrove restorable land'!$A$5:$M$5,0)),if($C404="Seagrass", index('Seagrass extent'!$A$5:$I$257,match($A404,'Seagrass extent'!$A$5:$A1000,0),match('Seagrass extent'!$B$4,'Seagrass extent'!$A$5:$I$5,0))*'Seagrass extent'!$E$4, if($C404="Salt marsh", index('Salt marsh extent'!$A$5:$I$257,match($A404,'Salt marsh extent'!$A$5:$A1000,0),match('Salt marsh extent'!$B$4,'Salt marsh extent'!$A$5:$I$5,0))*'Salt marsh extent'!$E$4 )))</f>
        <v/>
      </c>
      <c r="E404" s="101" t="n"/>
      <c r="F404" s="197" t="n"/>
      <c r="G404" s="197" t="n"/>
      <c r="H404" s="197" t="n"/>
      <c r="I404" s="197" t="n"/>
      <c r="J404" s="197" t="n"/>
      <c r="K404" s="197" t="n"/>
      <c r="L404" s="197" t="n"/>
      <c r="M404" s="197" t="n"/>
      <c r="N404" s="197" t="n"/>
      <c r="O404" s="197" t="n"/>
      <c r="P404" s="197" t="n"/>
      <c r="Q404" s="197" t="n"/>
      <c r="R404" s="197" t="n"/>
      <c r="S404" s="197" t="n"/>
      <c r="T404" s="197" t="n"/>
      <c r="U404" s="197" t="n"/>
      <c r="V404" s="197" t="n"/>
      <c r="W404" s="197" t="n"/>
      <c r="X404" s="197" t="n"/>
    </row>
    <row r="405" ht="12.75" customHeight="1" s="198">
      <c r="A405" s="101" t="inlineStr">
        <is>
          <t>Kazakhstan</t>
        </is>
      </c>
      <c r="B405" s="62">
        <f t="array" ref="B405">INDEX(Countries!$D$2:$D$255, MATCH(A405, Countries!$B$2:$B$255, 0))
</f>
        <v/>
      </c>
      <c r="C405" s="89" t="inlineStr">
        <is>
          <t>Seagrass</t>
        </is>
      </c>
      <c r="D405" s="54">
        <f t="array" ref="D405">if($C405="Mangrove", INDEX('Mangrove restorable land'!$A$5:$M1000,MATCH($A405,'Mangrove restorable land'!$A$5:$A1000,0),MATCH('Mangrove restorable land'!B$4,'Mangrove restorable land'!$A$5:$M$5,0)),if($C405="Seagrass", index('Seagrass extent'!$A$5:$I$257,match($A405,'Seagrass extent'!$A$5:$A1000,0),match('Seagrass extent'!$B$4,'Seagrass extent'!$A$5:$I$5,0))*'Seagrass extent'!$E$4, if($C405="Salt marsh", index('Salt marsh extent'!$A$5:$I$257,match($A405,'Salt marsh extent'!$A$5:$A1000,0),match('Salt marsh extent'!$B$4,'Salt marsh extent'!$A$5:$I$5,0))*'Salt marsh extent'!$E$4 )))</f>
        <v/>
      </c>
      <c r="E405" s="101" t="n"/>
      <c r="F405" s="197" t="n"/>
      <c r="G405" s="197" t="n"/>
      <c r="H405" s="197" t="n"/>
      <c r="I405" s="197" t="n"/>
      <c r="J405" s="197" t="n"/>
      <c r="K405" s="197" t="n"/>
      <c r="L405" s="197" t="n"/>
      <c r="M405" s="197" t="n"/>
      <c r="N405" s="197" t="n"/>
      <c r="O405" s="197" t="n"/>
      <c r="P405" s="197" t="n"/>
      <c r="Q405" s="197" t="n"/>
      <c r="R405" s="197" t="n"/>
      <c r="S405" s="197" t="n"/>
      <c r="T405" s="197" t="n"/>
      <c r="U405" s="197" t="n"/>
      <c r="V405" s="197" t="n"/>
      <c r="W405" s="197" t="n"/>
      <c r="X405" s="197" t="n"/>
    </row>
    <row r="406" ht="12.75" customHeight="1" s="198">
      <c r="A406" s="101" t="inlineStr">
        <is>
          <t>North Korea</t>
        </is>
      </c>
      <c r="B406" s="62">
        <f t="array" ref="B406">INDEX(Countries!$D$2:$D$255, MATCH(A406, Countries!$B$2:$B$255, 0))
</f>
        <v/>
      </c>
      <c r="C406" s="89" t="inlineStr">
        <is>
          <t>Seagrass</t>
        </is>
      </c>
      <c r="D406" s="54">
        <f t="array" ref="D406">if($C406="Mangrove", INDEX('Mangrove restorable land'!$A$5:$M1000,MATCH($A406,'Mangrove restorable land'!$A$5:$A1000,0),MATCH('Mangrove restorable land'!B$4,'Mangrove restorable land'!$A$5:$M$5,0)),if($C406="Seagrass", index('Seagrass extent'!$A$5:$I$257,match($A406,'Seagrass extent'!$A$5:$A1000,0),match('Seagrass extent'!$B$4,'Seagrass extent'!$A$5:$I$5,0))*'Seagrass extent'!$E$4, if($C406="Salt marsh", index('Salt marsh extent'!$A$5:$I$257,match($A406,'Salt marsh extent'!$A$5:$A1000,0),match('Salt marsh extent'!$B$4,'Salt marsh extent'!$A$5:$I$5,0))*'Salt marsh extent'!$E$4 )))</f>
        <v/>
      </c>
      <c r="E406" s="101" t="n"/>
      <c r="F406" s="197" t="n"/>
      <c r="G406" s="197" t="n"/>
      <c r="H406" s="197" t="n"/>
      <c r="I406" s="197" t="n"/>
      <c r="J406" s="197" t="n"/>
      <c r="K406" s="197" t="n"/>
      <c r="L406" s="197" t="n"/>
      <c r="M406" s="197" t="n"/>
      <c r="N406" s="197" t="n"/>
      <c r="O406" s="197" t="n"/>
      <c r="P406" s="197" t="n"/>
      <c r="Q406" s="197" t="n"/>
      <c r="R406" s="197" t="n"/>
      <c r="S406" s="197" t="n"/>
      <c r="T406" s="197" t="n"/>
      <c r="U406" s="197" t="n"/>
      <c r="V406" s="197" t="n"/>
      <c r="W406" s="197" t="n"/>
      <c r="X406" s="197" t="n"/>
    </row>
    <row r="407" ht="12.75" customHeight="1" s="198">
      <c r="A407" s="101" t="inlineStr">
        <is>
          <t>South Korea</t>
        </is>
      </c>
      <c r="B407" s="62">
        <f t="array" ref="B407">INDEX(Countries!$D$2:$D$255, MATCH(A407, Countries!$B$2:$B$255, 0))
</f>
        <v/>
      </c>
      <c r="C407" s="89" t="inlineStr">
        <is>
          <t>Seagrass</t>
        </is>
      </c>
      <c r="D407" s="54">
        <f t="array" ref="D407">if($C407="Mangrove", INDEX('Mangrove restorable land'!$A$5:$M1000,MATCH($A407,'Mangrove restorable land'!$A$5:$A1000,0),MATCH('Mangrove restorable land'!B$4,'Mangrove restorable land'!$A$5:$M$5,0)),if($C407="Seagrass", index('Seagrass extent'!$A$5:$I$257,match($A407,'Seagrass extent'!$A$5:$A1000,0),match('Seagrass extent'!$B$4,'Seagrass extent'!$A$5:$I$5,0))*'Seagrass extent'!$E$4, if($C407="Salt marsh", index('Salt marsh extent'!$A$5:$I$257,match($A407,'Salt marsh extent'!$A$5:$A1000,0),match('Salt marsh extent'!$B$4,'Salt marsh extent'!$A$5:$I$5,0))*'Salt marsh extent'!$E$4 )))</f>
        <v/>
      </c>
      <c r="E407" s="101" t="n"/>
      <c r="F407" s="197" t="n"/>
      <c r="G407" s="197" t="n"/>
      <c r="H407" s="197" t="n"/>
      <c r="I407" s="197" t="n"/>
      <c r="J407" s="197" t="n"/>
      <c r="K407" s="197" t="n"/>
      <c r="L407" s="197" t="n"/>
      <c r="M407" s="197" t="n"/>
      <c r="N407" s="197" t="n"/>
      <c r="O407" s="197" t="n"/>
      <c r="P407" s="197" t="n"/>
      <c r="Q407" s="197" t="n"/>
      <c r="R407" s="197" t="n"/>
      <c r="S407" s="197" t="n"/>
      <c r="T407" s="197" t="n"/>
      <c r="U407" s="197" t="n"/>
      <c r="V407" s="197" t="n"/>
      <c r="W407" s="197" t="n"/>
      <c r="X407" s="197" t="n"/>
    </row>
    <row r="408" ht="12.75" customHeight="1" s="198">
      <c r="A408" s="101" t="inlineStr">
        <is>
          <t>Latvia</t>
        </is>
      </c>
      <c r="B408" s="62">
        <f t="array" ref="B408">INDEX(Countries!$D$2:$D$255, MATCH(A408, Countries!$B$2:$B$255, 0))
</f>
        <v/>
      </c>
      <c r="C408" s="89" t="inlineStr">
        <is>
          <t>Seagrass</t>
        </is>
      </c>
      <c r="D408" s="54">
        <f t="array" ref="D408">if($C408="Mangrove", INDEX('Mangrove restorable land'!$A$5:$M1000,MATCH($A408,'Mangrove restorable land'!$A$5:$A1000,0),MATCH('Mangrove restorable land'!B$4,'Mangrove restorable land'!$A$5:$M$5,0)),if($C408="Seagrass", index('Seagrass extent'!$A$5:$I$257,match($A408,'Seagrass extent'!$A$5:$A1000,0),match('Seagrass extent'!$B$4,'Seagrass extent'!$A$5:$I$5,0))*'Seagrass extent'!$E$4, if($C408="Salt marsh", index('Salt marsh extent'!$A$5:$I$257,match($A408,'Salt marsh extent'!$A$5:$A1000,0),match('Salt marsh extent'!$B$4,'Salt marsh extent'!$A$5:$I$5,0))*'Salt marsh extent'!$E$4 )))</f>
        <v/>
      </c>
      <c r="E408" s="101" t="n"/>
      <c r="F408" s="197" t="n"/>
      <c r="G408" s="197" t="n"/>
      <c r="H408" s="197" t="n"/>
      <c r="I408" s="197" t="n"/>
      <c r="J408" s="197" t="n"/>
      <c r="K408" s="197" t="n"/>
      <c r="L408" s="197" t="n"/>
      <c r="M408" s="197" t="n"/>
      <c r="N408" s="197" t="n"/>
      <c r="O408" s="197" t="n"/>
      <c r="P408" s="197" t="n"/>
      <c r="Q408" s="197" t="n"/>
      <c r="R408" s="197" t="n"/>
      <c r="S408" s="197" t="n"/>
      <c r="T408" s="197" t="n"/>
      <c r="U408" s="197" t="n"/>
      <c r="V408" s="197" t="n"/>
      <c r="W408" s="197" t="n"/>
      <c r="X408" s="197" t="n"/>
    </row>
    <row r="409" ht="12.75" customHeight="1" s="198">
      <c r="A409" s="101" t="inlineStr">
        <is>
          <t>Lebanon</t>
        </is>
      </c>
      <c r="B409" s="62">
        <f t="array" ref="B409">INDEX(Countries!$D$2:$D$255, MATCH(A409, Countries!$B$2:$B$255, 0))
</f>
        <v/>
      </c>
      <c r="C409" s="89" t="inlineStr">
        <is>
          <t>Seagrass</t>
        </is>
      </c>
      <c r="D409" s="54">
        <f t="array" ref="D409">if($C409="Mangrove", INDEX('Mangrove restorable land'!$A$5:$M1000,MATCH($A409,'Mangrove restorable land'!$A$5:$A1000,0),MATCH('Mangrove restorable land'!B$4,'Mangrove restorable land'!$A$5:$M$5,0)),if($C409="Seagrass", index('Seagrass extent'!$A$5:$I$257,match($A409,'Seagrass extent'!$A$5:$A1000,0),match('Seagrass extent'!$B$4,'Seagrass extent'!$A$5:$I$5,0))*'Seagrass extent'!$E$4, if($C409="Salt marsh", index('Salt marsh extent'!$A$5:$I$257,match($A409,'Salt marsh extent'!$A$5:$A1000,0),match('Salt marsh extent'!$B$4,'Salt marsh extent'!$A$5:$I$5,0))*'Salt marsh extent'!$E$4 )))</f>
        <v/>
      </c>
      <c r="E409" s="101" t="n"/>
      <c r="F409" s="197" t="n"/>
      <c r="G409" s="197" t="n"/>
      <c r="H409" s="197" t="n"/>
      <c r="I409" s="197" t="n"/>
      <c r="J409" s="197" t="n"/>
      <c r="K409" s="197" t="n"/>
      <c r="L409" s="197" t="n"/>
      <c r="M409" s="197" t="n"/>
      <c r="N409" s="197" t="n"/>
      <c r="O409" s="197" t="n"/>
      <c r="P409" s="197" t="n"/>
      <c r="Q409" s="197" t="n"/>
      <c r="R409" s="197" t="n"/>
      <c r="S409" s="197" t="n"/>
      <c r="T409" s="197" t="n"/>
      <c r="U409" s="197" t="n"/>
      <c r="V409" s="197" t="n"/>
      <c r="W409" s="197" t="n"/>
      <c r="X409" s="197" t="n"/>
    </row>
    <row r="410" ht="12.75" customHeight="1" s="198">
      <c r="A410" s="101" t="inlineStr">
        <is>
          <t>Lithuania</t>
        </is>
      </c>
      <c r="B410" s="62">
        <f t="array" ref="B410">INDEX(Countries!$D$2:$D$255, MATCH(A410, Countries!$B$2:$B$255, 0))
</f>
        <v/>
      </c>
      <c r="C410" s="89" t="inlineStr">
        <is>
          <t>Seagrass</t>
        </is>
      </c>
      <c r="D410" s="54">
        <f t="array" ref="D410">if($C410="Mangrove", INDEX('Mangrove restorable land'!$A$5:$M1000,MATCH($A410,'Mangrove restorable land'!$A$5:$A1000,0),MATCH('Mangrove restorable land'!B$4,'Mangrove restorable land'!$A$5:$M$5,0)),if($C410="Seagrass", index('Seagrass extent'!$A$5:$I$257,match($A410,'Seagrass extent'!$A$5:$A1000,0),match('Seagrass extent'!$B$4,'Seagrass extent'!$A$5:$I$5,0))*'Seagrass extent'!$E$4, if($C410="Salt marsh", index('Salt marsh extent'!$A$5:$I$257,match($A410,'Salt marsh extent'!$A$5:$A1000,0),match('Salt marsh extent'!$B$4,'Salt marsh extent'!$A$5:$I$5,0))*'Salt marsh extent'!$E$4 )))</f>
        <v/>
      </c>
      <c r="E410" s="101" t="n"/>
      <c r="F410" s="197" t="n"/>
      <c r="G410" s="197" t="n"/>
      <c r="H410" s="197" t="n"/>
      <c r="I410" s="197" t="n"/>
      <c r="J410" s="197" t="n"/>
      <c r="K410" s="197" t="n"/>
      <c r="L410" s="197" t="n"/>
      <c r="M410" s="197" t="n"/>
      <c r="N410" s="197" t="n"/>
      <c r="O410" s="197" t="n"/>
      <c r="P410" s="197" t="n"/>
      <c r="Q410" s="197" t="n"/>
      <c r="R410" s="197" t="n"/>
      <c r="S410" s="197" t="n"/>
      <c r="T410" s="197" t="n"/>
      <c r="U410" s="197" t="n"/>
      <c r="V410" s="197" t="n"/>
      <c r="W410" s="197" t="n"/>
      <c r="X410" s="197" t="n"/>
    </row>
    <row r="411" ht="12.75" customHeight="1" s="198">
      <c r="A411" s="101" t="inlineStr">
        <is>
          <t>Monaco</t>
        </is>
      </c>
      <c r="B411" s="62">
        <f t="array" ref="B411">INDEX(Countries!$D$2:$D$255, MATCH(A411, Countries!$B$2:$B$255, 0))
</f>
        <v/>
      </c>
      <c r="C411" s="89" t="inlineStr">
        <is>
          <t>Seagrass</t>
        </is>
      </c>
      <c r="D411" s="54">
        <f t="array" ref="D411">if($C411="Mangrove", INDEX('Mangrove restorable land'!$A$5:$M1000,MATCH($A411,'Mangrove restorable land'!$A$5:$A1000,0),MATCH('Mangrove restorable land'!B$4,'Mangrove restorable land'!$A$5:$M$5,0)),if($C411="Seagrass", index('Seagrass extent'!$A$5:$I$257,match($A411,'Seagrass extent'!$A$5:$A1000,0),match('Seagrass extent'!$B$4,'Seagrass extent'!$A$5:$I$5,0))*'Seagrass extent'!$E$4, if($C411="Salt marsh", index('Salt marsh extent'!$A$5:$I$257,match($A411,'Salt marsh extent'!$A$5:$A1000,0),match('Salt marsh extent'!$B$4,'Salt marsh extent'!$A$5:$I$5,0))*'Salt marsh extent'!$E$4 )))</f>
        <v/>
      </c>
      <c r="E411" s="101" t="n"/>
      <c r="F411" s="197" t="n"/>
      <c r="G411" s="197" t="n"/>
      <c r="H411" s="197" t="n"/>
      <c r="I411" s="197" t="n"/>
      <c r="J411" s="197" t="n"/>
      <c r="K411" s="197" t="n"/>
      <c r="L411" s="197" t="n"/>
      <c r="M411" s="197" t="n"/>
      <c r="N411" s="197" t="n"/>
      <c r="O411" s="197" t="n"/>
      <c r="P411" s="197" t="n"/>
      <c r="Q411" s="197" t="n"/>
      <c r="R411" s="197" t="n"/>
      <c r="S411" s="197" t="n"/>
      <c r="T411" s="197" t="n"/>
      <c r="U411" s="197" t="n"/>
      <c r="V411" s="197" t="n"/>
      <c r="W411" s="197" t="n"/>
      <c r="X411" s="197" t="n"/>
    </row>
    <row r="412" ht="12.75" customHeight="1" s="198">
      <c r="A412" s="101" t="inlineStr">
        <is>
          <t>Montenegro</t>
        </is>
      </c>
      <c r="B412" s="62">
        <f t="array" ref="B412">INDEX(Countries!$D$2:$D$255, MATCH(A412, Countries!$B$2:$B$255, 0))
</f>
        <v/>
      </c>
      <c r="C412" s="89" t="inlineStr">
        <is>
          <t>Seagrass</t>
        </is>
      </c>
      <c r="D412" s="54">
        <f t="array" ref="D412">if($C412="Mangrove", INDEX('Mangrove restorable land'!$A$5:$M1000,MATCH($A412,'Mangrove restorable land'!$A$5:$A1000,0),MATCH('Mangrove restorable land'!B$4,'Mangrove restorable land'!$A$5:$M$5,0)),if($C412="Seagrass", index('Seagrass extent'!$A$5:$I$257,match($A412,'Seagrass extent'!$A$5:$A1000,0),match('Seagrass extent'!$B$4,'Seagrass extent'!$A$5:$I$5,0))*'Seagrass extent'!$E$4, if($C412="Salt marsh", index('Salt marsh extent'!$A$5:$I$257,match($A412,'Salt marsh extent'!$A$5:$A1000,0),match('Salt marsh extent'!$B$4,'Salt marsh extent'!$A$5:$I$5,0))*'Salt marsh extent'!$E$4 )))</f>
        <v/>
      </c>
      <c r="E412" s="101" t="n"/>
      <c r="F412" s="197" t="n"/>
      <c r="G412" s="197" t="n"/>
      <c r="H412" s="197" t="n"/>
      <c r="I412" s="197" t="n"/>
      <c r="J412" s="197" t="n"/>
      <c r="K412" s="197" t="n"/>
      <c r="L412" s="197" t="n"/>
      <c r="M412" s="197" t="n"/>
      <c r="N412" s="197" t="n"/>
      <c r="O412" s="197" t="n"/>
      <c r="P412" s="197" t="n"/>
      <c r="Q412" s="197" t="n"/>
      <c r="R412" s="197" t="n"/>
      <c r="S412" s="197" t="n"/>
      <c r="T412" s="197" t="n"/>
      <c r="U412" s="197" t="n"/>
      <c r="V412" s="197" t="n"/>
      <c r="W412" s="197" t="n"/>
      <c r="X412" s="197" t="n"/>
    </row>
    <row r="413" ht="12.75" customHeight="1" s="198">
      <c r="A413" s="101" t="inlineStr">
        <is>
          <t>Morocco</t>
        </is>
      </c>
      <c r="B413" s="62">
        <f t="array" ref="B413">INDEX(Countries!$D$2:$D$255, MATCH(A413, Countries!$B$2:$B$255, 0))
</f>
        <v/>
      </c>
      <c r="C413" s="89" t="inlineStr">
        <is>
          <t>Seagrass</t>
        </is>
      </c>
      <c r="D413" s="54">
        <f t="array" ref="D413">if($C413="Mangrove", INDEX('Mangrove restorable land'!$A$5:$M1000,MATCH($A413,'Mangrove restorable land'!$A$5:$A1000,0),MATCH('Mangrove restorable land'!B$4,'Mangrove restorable land'!$A$5:$M$5,0)),if($C413="Seagrass", index('Seagrass extent'!$A$5:$I$257,match($A413,'Seagrass extent'!$A$5:$A1000,0),match('Seagrass extent'!$B$4,'Seagrass extent'!$A$5:$I$5,0))*'Seagrass extent'!$E$4, if($C413="Salt marsh", index('Salt marsh extent'!$A$5:$I$257,match($A413,'Salt marsh extent'!$A$5:$A1000,0),match('Salt marsh extent'!$B$4,'Salt marsh extent'!$A$5:$I$5,0))*'Salt marsh extent'!$E$4 )))</f>
        <v/>
      </c>
      <c r="E413" s="101" t="n"/>
      <c r="F413" s="197" t="n"/>
      <c r="G413" s="197" t="n"/>
      <c r="H413" s="197" t="n"/>
      <c r="I413" s="197" t="n"/>
      <c r="J413" s="197" t="n"/>
      <c r="K413" s="197" t="n"/>
      <c r="L413" s="197" t="n"/>
      <c r="M413" s="197" t="n"/>
      <c r="N413" s="197" t="n"/>
      <c r="O413" s="197" t="n"/>
      <c r="P413" s="197" t="n"/>
      <c r="Q413" s="197" t="n"/>
      <c r="R413" s="197" t="n"/>
      <c r="S413" s="197" t="n"/>
      <c r="T413" s="197" t="n"/>
      <c r="U413" s="197" t="n"/>
      <c r="V413" s="197" t="n"/>
      <c r="W413" s="197" t="n"/>
      <c r="X413" s="197" t="n"/>
    </row>
    <row r="414" ht="12.75" customHeight="1" s="198">
      <c r="A414" s="101" t="inlineStr">
        <is>
          <t>Namibia</t>
        </is>
      </c>
      <c r="B414" s="62">
        <f t="array" ref="B414">INDEX(Countries!$D$2:$D$255, MATCH(A414, Countries!$B$2:$B$255, 0))
</f>
        <v/>
      </c>
      <c r="C414" s="89" t="inlineStr">
        <is>
          <t>Seagrass</t>
        </is>
      </c>
      <c r="D414" s="54">
        <f t="array" ref="D414">if($C414="Mangrove", INDEX('Mangrove restorable land'!$A$5:$M1000,MATCH($A414,'Mangrove restorable land'!$A$5:$A1000,0),MATCH('Mangrove restorable land'!B$4,'Mangrove restorable land'!$A$5:$M$5,0)),if($C414="Seagrass", index('Seagrass extent'!$A$5:$I$257,match($A414,'Seagrass extent'!$A$5:$A1000,0),match('Seagrass extent'!$B$4,'Seagrass extent'!$A$5:$I$5,0))*'Seagrass extent'!$E$4, if($C414="Salt marsh", index('Salt marsh extent'!$A$5:$I$257,match($A414,'Salt marsh extent'!$A$5:$A1000,0),match('Salt marsh extent'!$B$4,'Salt marsh extent'!$A$5:$I$5,0))*'Salt marsh extent'!$E$4 )))</f>
        <v/>
      </c>
      <c r="E414" s="101" t="n"/>
      <c r="F414" s="197" t="n"/>
      <c r="G414" s="197" t="n"/>
      <c r="H414" s="197" t="n"/>
      <c r="I414" s="197" t="n"/>
      <c r="J414" s="197" t="n"/>
      <c r="K414" s="197" t="n"/>
      <c r="L414" s="197" t="n"/>
      <c r="M414" s="197" t="n"/>
      <c r="N414" s="197" t="n"/>
      <c r="O414" s="197" t="n"/>
      <c r="P414" s="197" t="n"/>
      <c r="Q414" s="197" t="n"/>
      <c r="R414" s="197" t="n"/>
      <c r="S414" s="197" t="n"/>
      <c r="T414" s="197" t="n"/>
      <c r="U414" s="197" t="n"/>
      <c r="V414" s="197" t="n"/>
      <c r="W414" s="197" t="n"/>
      <c r="X414" s="197" t="n"/>
    </row>
    <row r="415" ht="12.75" customHeight="1" s="198">
      <c r="A415" s="101" t="inlineStr">
        <is>
          <t>Nauru</t>
        </is>
      </c>
      <c r="B415" s="62">
        <f t="array" ref="B415">INDEX(Countries!$D$2:$D$255, MATCH(A415, Countries!$B$2:$B$255, 0))
</f>
        <v/>
      </c>
      <c r="C415" s="89" t="inlineStr">
        <is>
          <t>Seagrass</t>
        </is>
      </c>
      <c r="D415" s="54">
        <f t="array" ref="D415">if($C415="Mangrove", INDEX('Mangrove restorable land'!$A$5:$M1000,MATCH($A415,'Mangrove restorable land'!$A$5:$A1000,0),MATCH('Mangrove restorable land'!B$4,'Mangrove restorable land'!$A$5:$M$5,0)),if($C415="Seagrass", index('Seagrass extent'!$A$5:$I$257,match($A415,'Seagrass extent'!$A$5:$A1000,0),match('Seagrass extent'!$B$4,'Seagrass extent'!$A$5:$I$5,0))*'Seagrass extent'!$E$4, if($C415="Salt marsh", index('Salt marsh extent'!$A$5:$I$257,match($A415,'Salt marsh extent'!$A$5:$A1000,0),match('Salt marsh extent'!$B$4,'Salt marsh extent'!$A$5:$I$5,0))*'Salt marsh extent'!$E$4 )))</f>
        <v/>
      </c>
      <c r="E415" s="101" t="n"/>
      <c r="F415" s="197" t="n"/>
      <c r="G415" s="197" t="n"/>
      <c r="H415" s="197" t="n"/>
      <c r="I415" s="197" t="n"/>
      <c r="J415" s="197" t="n"/>
      <c r="K415" s="197" t="n"/>
      <c r="L415" s="197" t="n"/>
      <c r="M415" s="197" t="n"/>
      <c r="N415" s="197" t="n"/>
      <c r="O415" s="197" t="n"/>
      <c r="P415" s="197" t="n"/>
      <c r="Q415" s="197" t="n"/>
      <c r="R415" s="197" t="n"/>
      <c r="S415" s="197" t="n"/>
      <c r="T415" s="197" t="n"/>
      <c r="U415" s="197" t="n"/>
      <c r="V415" s="197" t="n"/>
      <c r="W415" s="197" t="n"/>
      <c r="X415" s="197" t="n"/>
    </row>
    <row r="416" ht="12.75" customHeight="1" s="198">
      <c r="A416" s="101" t="inlineStr">
        <is>
          <t>Niue</t>
        </is>
      </c>
      <c r="B416" s="62">
        <f t="array" ref="B416">INDEX(Countries!$D$2:$D$255, MATCH(A416, Countries!$B$2:$B$255, 0))
</f>
        <v/>
      </c>
      <c r="C416" s="89" t="inlineStr">
        <is>
          <t>Seagrass</t>
        </is>
      </c>
      <c r="D416" s="54">
        <f t="array" ref="D416">if($C416="Mangrove", INDEX('Mangrove restorable land'!$A$5:$M1000,MATCH($A416,'Mangrove restorable land'!$A$5:$A1000,0),MATCH('Mangrove restorable land'!B$4,'Mangrove restorable land'!$A$5:$M$5,0)),if($C416="Seagrass", index('Seagrass extent'!$A$5:$I$257,match($A416,'Seagrass extent'!$A$5:$A1000,0),match('Seagrass extent'!$B$4,'Seagrass extent'!$A$5:$I$5,0))*'Seagrass extent'!$E$4, if($C416="Salt marsh", index('Salt marsh extent'!$A$5:$I$257,match($A416,'Salt marsh extent'!$A$5:$A1000,0),match('Salt marsh extent'!$B$4,'Salt marsh extent'!$A$5:$I$5,0))*'Salt marsh extent'!$E$4 )))</f>
        <v/>
      </c>
      <c r="E416" s="101" t="n"/>
      <c r="F416" s="197" t="n"/>
      <c r="G416" s="197" t="n"/>
      <c r="H416" s="197" t="n"/>
      <c r="I416" s="197" t="n"/>
      <c r="J416" s="197" t="n"/>
      <c r="K416" s="197" t="n"/>
      <c r="L416" s="197" t="n"/>
      <c r="M416" s="197" t="n"/>
      <c r="N416" s="197" t="n"/>
      <c r="O416" s="197" t="n"/>
      <c r="P416" s="197" t="n"/>
      <c r="Q416" s="197" t="n"/>
      <c r="R416" s="197" t="n"/>
      <c r="S416" s="197" t="n"/>
      <c r="T416" s="197" t="n"/>
      <c r="U416" s="197" t="n"/>
      <c r="V416" s="197" t="n"/>
      <c r="W416" s="197" t="n"/>
      <c r="X416" s="197" t="n"/>
    </row>
    <row r="417" ht="12.75" customHeight="1" s="198">
      <c r="A417" s="101" t="inlineStr">
        <is>
          <t>Northern Mariana Islands</t>
        </is>
      </c>
      <c r="B417" s="62">
        <f t="array" ref="B417">INDEX(Countries!$D$2:$D$255, MATCH(A417, Countries!$B$2:$B$255, 0))
</f>
        <v/>
      </c>
      <c r="C417" s="89" t="inlineStr">
        <is>
          <t>Seagrass</t>
        </is>
      </c>
      <c r="D417" s="54">
        <f t="array" ref="D417">if($C417="Mangrove", INDEX('Mangrove restorable land'!$A$5:$M1000,MATCH($A417,'Mangrove restorable land'!$A$5:$A1000,0),MATCH('Mangrove restorable land'!B$4,'Mangrove restorable land'!$A$5:$M$5,0)),if($C417="Seagrass", index('Seagrass extent'!$A$5:$I$257,match($A417,'Seagrass extent'!$A$5:$A1000,0),match('Seagrass extent'!$B$4,'Seagrass extent'!$A$5:$I$5,0))*'Seagrass extent'!$E$4, if($C417="Salt marsh", index('Salt marsh extent'!$A$5:$I$257,match($A417,'Salt marsh extent'!$A$5:$A1000,0),match('Salt marsh extent'!$B$4,'Salt marsh extent'!$A$5:$I$5,0))*'Salt marsh extent'!$E$4 )))</f>
        <v/>
      </c>
      <c r="E417" s="101" t="n"/>
      <c r="F417" s="197" t="n"/>
      <c r="G417" s="197" t="n"/>
      <c r="H417" s="197" t="n"/>
      <c r="I417" s="197" t="n"/>
      <c r="J417" s="197" t="n"/>
      <c r="K417" s="197" t="n"/>
      <c r="L417" s="197" t="n"/>
      <c r="M417" s="197" t="n"/>
      <c r="N417" s="197" t="n"/>
      <c r="O417" s="197" t="n"/>
      <c r="P417" s="197" t="n"/>
      <c r="Q417" s="197" t="n"/>
      <c r="R417" s="197" t="n"/>
      <c r="S417" s="197" t="n"/>
      <c r="T417" s="197" t="n"/>
      <c r="U417" s="197" t="n"/>
      <c r="V417" s="197" t="n"/>
      <c r="W417" s="197" t="n"/>
      <c r="X417" s="197" t="n"/>
    </row>
    <row r="418" ht="12.75" customHeight="1" s="198">
      <c r="A418" s="101" t="inlineStr">
        <is>
          <t>Pitcairn</t>
        </is>
      </c>
      <c r="B418" s="62">
        <f t="array" ref="B418">INDEX(Countries!$D$2:$D$255, MATCH(A418, Countries!$B$2:$B$255, 0))
</f>
        <v/>
      </c>
      <c r="C418" s="89" t="inlineStr">
        <is>
          <t>Seagrass</t>
        </is>
      </c>
      <c r="D418" s="54">
        <f t="array" ref="D418">if($C418="Mangrove", INDEX('Mangrove restorable land'!$A$5:$M1000,MATCH($A418,'Mangrove restorable land'!$A$5:$A1000,0),MATCH('Mangrove restorable land'!B$4,'Mangrove restorable land'!$A$5:$M$5,0)),if($C418="Seagrass", index('Seagrass extent'!$A$5:$I$257,match($A418,'Seagrass extent'!$A$5:$A1000,0),match('Seagrass extent'!$B$4,'Seagrass extent'!$A$5:$I$5,0))*'Seagrass extent'!$E$4, if($C418="Salt marsh", index('Salt marsh extent'!$A$5:$I$257,match($A418,'Salt marsh extent'!$A$5:$A1000,0),match('Salt marsh extent'!$B$4,'Salt marsh extent'!$A$5:$I$5,0))*'Salt marsh extent'!$E$4 )))</f>
        <v/>
      </c>
      <c r="E418" s="101" t="n"/>
      <c r="F418" s="197" t="n"/>
      <c r="G418" s="197" t="n"/>
      <c r="H418" s="197" t="n"/>
      <c r="I418" s="197" t="n"/>
      <c r="J418" s="197" t="n"/>
      <c r="K418" s="197" t="n"/>
      <c r="L418" s="197" t="n"/>
      <c r="M418" s="197" t="n"/>
      <c r="N418" s="197" t="n"/>
      <c r="O418" s="197" t="n"/>
      <c r="P418" s="197" t="n"/>
      <c r="Q418" s="197" t="n"/>
      <c r="R418" s="197" t="n"/>
      <c r="S418" s="197" t="n"/>
      <c r="T418" s="197" t="n"/>
      <c r="U418" s="197" t="n"/>
      <c r="V418" s="197" t="n"/>
      <c r="W418" s="197" t="n"/>
      <c r="X418" s="197" t="n"/>
    </row>
    <row r="419" ht="12.75" customHeight="1" s="198">
      <c r="A419" s="101" t="inlineStr">
        <is>
          <t>Portugal</t>
        </is>
      </c>
      <c r="B419" s="62">
        <f t="array" ref="B419">INDEX(Countries!$D$2:$D$255, MATCH(A419, Countries!$B$2:$B$255, 0))
</f>
        <v/>
      </c>
      <c r="C419" s="89" t="inlineStr">
        <is>
          <t>Seagrass</t>
        </is>
      </c>
      <c r="D419" s="54">
        <f t="array" ref="D419">if($C419="Mangrove", INDEX('Mangrove restorable land'!$A$5:$M1000,MATCH($A419,'Mangrove restorable land'!$A$5:$A1000,0),MATCH('Mangrove restorable land'!B$4,'Mangrove restorable land'!$A$5:$M$5,0)),if($C419="Seagrass", index('Seagrass extent'!$A$5:$I$257,match($A419,'Seagrass extent'!$A$5:$A1000,0),match('Seagrass extent'!$B$4,'Seagrass extent'!$A$5:$I$5,0))*'Seagrass extent'!$E$4, if($C419="Salt marsh", index('Salt marsh extent'!$A$5:$I$257,match($A419,'Salt marsh extent'!$A$5:$A1000,0),match('Salt marsh extent'!$B$4,'Salt marsh extent'!$A$5:$I$5,0))*'Salt marsh extent'!$E$4 )))</f>
        <v/>
      </c>
      <c r="E419" s="101" t="n"/>
      <c r="F419" s="197" t="n"/>
      <c r="G419" s="197" t="n"/>
      <c r="H419" s="197" t="n"/>
      <c r="I419" s="197" t="n"/>
      <c r="J419" s="197" t="n"/>
      <c r="K419" s="197" t="n"/>
      <c r="L419" s="197" t="n"/>
      <c r="M419" s="197" t="n"/>
      <c r="N419" s="197" t="n"/>
      <c r="O419" s="197" t="n"/>
      <c r="P419" s="197" t="n"/>
      <c r="Q419" s="197" t="n"/>
      <c r="R419" s="197" t="n"/>
      <c r="S419" s="197" t="n"/>
      <c r="T419" s="197" t="n"/>
      <c r="U419" s="197" t="n"/>
      <c r="V419" s="197" t="n"/>
      <c r="W419" s="197" t="n"/>
      <c r="X419" s="197" t="n"/>
    </row>
    <row r="420" ht="12.75" customHeight="1" s="198">
      <c r="A420" s="101" t="inlineStr">
        <is>
          <t>Réunion</t>
        </is>
      </c>
      <c r="B420" s="62">
        <f t="array" ref="B420">INDEX(Countries!$D$2:$D$255, MATCH(A420, Countries!$B$2:$B$255, 0))
</f>
        <v/>
      </c>
      <c r="C420" s="89" t="inlineStr">
        <is>
          <t>Seagrass</t>
        </is>
      </c>
      <c r="D420" s="54">
        <f t="array" ref="D420">if($C420="Mangrove", INDEX('Mangrove restorable land'!$A$5:$M1000,MATCH($A420,'Mangrove restorable land'!$A$5:$A1000,0),MATCH('Mangrove restorable land'!B$4,'Mangrove restorable land'!$A$5:$M$5,0)),if($C420="Seagrass", index('Seagrass extent'!$A$5:$I$257,match($A420,'Seagrass extent'!$A$5:$A1000,0),match('Seagrass extent'!$B$4,'Seagrass extent'!$A$5:$I$5,0))*'Seagrass extent'!$E$4, if($C420="Salt marsh", index('Salt marsh extent'!$A$5:$I$257,match($A420,'Salt marsh extent'!$A$5:$A1000,0),match('Salt marsh extent'!$B$4,'Salt marsh extent'!$A$5:$I$5,0))*'Salt marsh extent'!$E$4 )))</f>
        <v/>
      </c>
      <c r="E420" s="101" t="n"/>
      <c r="F420" s="197" t="n"/>
      <c r="G420" s="197" t="n"/>
      <c r="H420" s="197" t="n"/>
      <c r="I420" s="197" t="n"/>
      <c r="J420" s="197" t="n"/>
      <c r="K420" s="197" t="n"/>
      <c r="L420" s="197" t="n"/>
      <c r="M420" s="197" t="n"/>
      <c r="N420" s="197" t="n"/>
      <c r="O420" s="197" t="n"/>
      <c r="P420" s="197" t="n"/>
      <c r="Q420" s="197" t="n"/>
      <c r="R420" s="197" t="n"/>
      <c r="S420" s="197" t="n"/>
      <c r="T420" s="197" t="n"/>
      <c r="U420" s="197" t="n"/>
      <c r="V420" s="197" t="n"/>
      <c r="W420" s="197" t="n"/>
      <c r="X420" s="197" t="n"/>
    </row>
    <row r="421" ht="12.75" customHeight="1" s="198">
      <c r="A421" s="101" t="inlineStr">
        <is>
          <t>Romania</t>
        </is>
      </c>
      <c r="B421" s="62">
        <f t="array" ref="B421">INDEX(Countries!$D$2:$D$255, MATCH(A421, Countries!$B$2:$B$255, 0))
</f>
        <v/>
      </c>
      <c r="C421" s="89" t="inlineStr">
        <is>
          <t>Seagrass</t>
        </is>
      </c>
      <c r="D421" s="54">
        <f t="array" ref="D421">if($C421="Mangrove", INDEX('Mangrove restorable land'!$A$5:$M1000,MATCH($A421,'Mangrove restorable land'!$A$5:$A1000,0),MATCH('Mangrove restorable land'!B$4,'Mangrove restorable land'!$A$5:$M$5,0)),if($C421="Seagrass", index('Seagrass extent'!$A$5:$I$257,match($A421,'Seagrass extent'!$A$5:$A1000,0),match('Seagrass extent'!$B$4,'Seagrass extent'!$A$5:$I$5,0))*'Seagrass extent'!$E$4, if($C421="Salt marsh", index('Salt marsh extent'!$A$5:$I$257,match($A421,'Salt marsh extent'!$A$5:$A1000,0),match('Salt marsh extent'!$B$4,'Salt marsh extent'!$A$5:$I$5,0))*'Salt marsh extent'!$E$4 )))</f>
        <v/>
      </c>
      <c r="E421" s="101" t="n"/>
      <c r="F421" s="197" t="n"/>
      <c r="G421" s="197" t="n"/>
      <c r="H421" s="197" t="n"/>
      <c r="I421" s="197" t="n"/>
      <c r="J421" s="197" t="n"/>
      <c r="K421" s="197" t="n"/>
      <c r="L421" s="197" t="n"/>
      <c r="M421" s="197" t="n"/>
      <c r="N421" s="197" t="n"/>
      <c r="O421" s="197" t="n"/>
      <c r="P421" s="197" t="n"/>
      <c r="Q421" s="197" t="n"/>
      <c r="R421" s="197" t="n"/>
      <c r="S421" s="197" t="n"/>
      <c r="T421" s="197" t="n"/>
      <c r="U421" s="197" t="n"/>
      <c r="V421" s="197" t="n"/>
      <c r="W421" s="197" t="n"/>
      <c r="X421" s="197" t="n"/>
    </row>
    <row r="422" ht="12.75" customHeight="1" s="198">
      <c r="A422" s="101" t="inlineStr">
        <is>
          <t>Saint Helena</t>
        </is>
      </c>
      <c r="B422" s="62">
        <f t="array" ref="B422">INDEX(Countries!$D$2:$D$255, MATCH(A422, Countries!$B$2:$B$255, 0))
</f>
        <v/>
      </c>
      <c r="C422" s="89" t="inlineStr">
        <is>
          <t>Seagrass</t>
        </is>
      </c>
      <c r="D422" s="54">
        <f t="array" ref="D422">if($C422="Mangrove", INDEX('Mangrove restorable land'!$A$5:$M1000,MATCH($A422,'Mangrove restorable land'!$A$5:$A1000,0),MATCH('Mangrove restorable land'!B$4,'Mangrove restorable land'!$A$5:$M$5,0)),if($C422="Seagrass", index('Seagrass extent'!$A$5:$I$257,match($A422,'Seagrass extent'!$A$5:$A1000,0),match('Seagrass extent'!$B$4,'Seagrass extent'!$A$5:$I$5,0))*'Seagrass extent'!$E$4, if($C422="Salt marsh", index('Salt marsh extent'!$A$5:$I$257,match($A422,'Salt marsh extent'!$A$5:$A1000,0),match('Salt marsh extent'!$B$4,'Salt marsh extent'!$A$5:$I$5,0))*'Salt marsh extent'!$E$4 )))</f>
        <v/>
      </c>
      <c r="E422" s="101" t="n"/>
      <c r="F422" s="197" t="n"/>
      <c r="G422" s="197" t="n"/>
      <c r="H422" s="197" t="n"/>
      <c r="I422" s="197" t="n"/>
      <c r="J422" s="197" t="n"/>
      <c r="K422" s="197" t="n"/>
      <c r="L422" s="197" t="n"/>
      <c r="M422" s="197" t="n"/>
      <c r="N422" s="197" t="n"/>
      <c r="O422" s="197" t="n"/>
      <c r="P422" s="197" t="n"/>
      <c r="Q422" s="197" t="n"/>
      <c r="R422" s="197" t="n"/>
      <c r="S422" s="197" t="n"/>
      <c r="T422" s="197" t="n"/>
      <c r="U422" s="197" t="n"/>
      <c r="V422" s="197" t="n"/>
      <c r="W422" s="197" t="n"/>
      <c r="X422" s="197" t="n"/>
    </row>
    <row r="423" ht="12.75" customHeight="1" s="198">
      <c r="A423" s="101" t="inlineStr">
        <is>
          <t>Saint Pierre and Miquelon</t>
        </is>
      </c>
      <c r="B423" s="62">
        <f t="array" ref="B423">INDEX(Countries!$D$2:$D$255, MATCH(A423, Countries!$B$2:$B$255, 0))
</f>
        <v/>
      </c>
      <c r="C423" s="89" t="inlineStr">
        <is>
          <t>Seagrass</t>
        </is>
      </c>
      <c r="D423" s="54">
        <f t="array" ref="D423">if($C423="Mangrove", INDEX('Mangrove restorable land'!$A$5:$M1000,MATCH($A423,'Mangrove restorable land'!$A$5:$A1000,0),MATCH('Mangrove restorable land'!B$4,'Mangrove restorable land'!$A$5:$M$5,0)),if($C423="Seagrass", index('Seagrass extent'!$A$5:$I$257,match($A423,'Seagrass extent'!$A$5:$A1000,0),match('Seagrass extent'!$B$4,'Seagrass extent'!$A$5:$I$5,0))*'Seagrass extent'!$E$4, if($C423="Salt marsh", index('Salt marsh extent'!$A$5:$I$257,match($A423,'Salt marsh extent'!$A$5:$A1000,0),match('Salt marsh extent'!$B$4,'Salt marsh extent'!$A$5:$I$5,0))*'Salt marsh extent'!$E$4 )))</f>
        <v/>
      </c>
      <c r="E423" s="101" t="n"/>
      <c r="F423" s="197" t="n"/>
      <c r="G423" s="197" t="n"/>
      <c r="H423" s="197" t="n"/>
      <c r="I423" s="197" t="n"/>
      <c r="J423" s="197" t="n"/>
      <c r="K423" s="197" t="n"/>
      <c r="L423" s="197" t="n"/>
      <c r="M423" s="197" t="n"/>
      <c r="N423" s="197" t="n"/>
      <c r="O423" s="197" t="n"/>
      <c r="P423" s="197" t="n"/>
      <c r="Q423" s="197" t="n"/>
      <c r="R423" s="197" t="n"/>
      <c r="S423" s="197" t="n"/>
      <c r="T423" s="197" t="n"/>
      <c r="U423" s="197" t="n"/>
      <c r="V423" s="197" t="n"/>
      <c r="W423" s="197" t="n"/>
      <c r="X423" s="197" t="n"/>
    </row>
    <row r="424" ht="12.75" customHeight="1" s="198">
      <c r="A424" s="101" t="inlineStr">
        <is>
          <t>Syrian Arab Republic</t>
        </is>
      </c>
      <c r="B424" s="62">
        <f t="array" ref="B424">INDEX(Countries!$D$2:$D$255, MATCH(A424, Countries!$B$2:$B$255, 0))
</f>
        <v/>
      </c>
      <c r="C424" s="89" t="inlineStr">
        <is>
          <t>Seagrass</t>
        </is>
      </c>
      <c r="D424" s="54">
        <f t="array" ref="D424">if($C424="Mangrove", INDEX('Mangrove restorable land'!$A$5:$M1000,MATCH($A424,'Mangrove restorable land'!$A$5:$A1000,0),MATCH('Mangrove restorable land'!B$4,'Mangrove restorable land'!$A$5:$M$5,0)),if($C424="Seagrass", index('Seagrass extent'!$A$5:$I$257,match($A424,'Seagrass extent'!$A$5:$A1000,0),match('Seagrass extent'!$B$4,'Seagrass extent'!$A$5:$I$5,0))*'Seagrass extent'!$E$4, if($C424="Salt marsh", index('Salt marsh extent'!$A$5:$I$257,match($A424,'Salt marsh extent'!$A$5:$A1000,0),match('Salt marsh extent'!$B$4,'Salt marsh extent'!$A$5:$I$5,0))*'Salt marsh extent'!$E$4 )))</f>
        <v/>
      </c>
      <c r="E424" s="101" t="n"/>
      <c r="F424" s="197" t="n"/>
      <c r="G424" s="197" t="n"/>
      <c r="H424" s="197" t="n"/>
      <c r="I424" s="197" t="n"/>
      <c r="J424" s="197" t="n"/>
      <c r="K424" s="197" t="n"/>
      <c r="L424" s="197" t="n"/>
      <c r="M424" s="197" t="n"/>
      <c r="N424" s="197" t="n"/>
      <c r="O424" s="197" t="n"/>
      <c r="P424" s="197" t="n"/>
      <c r="Q424" s="197" t="n"/>
      <c r="R424" s="197" t="n"/>
      <c r="S424" s="197" t="n"/>
      <c r="T424" s="197" t="n"/>
      <c r="U424" s="197" t="n"/>
      <c r="V424" s="197" t="n"/>
      <c r="W424" s="197" t="n"/>
      <c r="X424" s="197" t="n"/>
    </row>
    <row r="425" ht="12.75" customHeight="1" s="198">
      <c r="A425" s="101" t="inlineStr">
        <is>
          <t>Tokelau</t>
        </is>
      </c>
      <c r="B425" s="62">
        <f t="array" ref="B425">INDEX(Countries!$D$2:$D$255, MATCH(A425, Countries!$B$2:$B$255, 0))
</f>
        <v/>
      </c>
      <c r="C425" s="89" t="inlineStr">
        <is>
          <t>Seagrass</t>
        </is>
      </c>
      <c r="D425" s="54">
        <f t="array" ref="D425">if($C425="Mangrove", INDEX('Mangrove restorable land'!$A$5:$M1000,MATCH($A425,'Mangrove restorable land'!$A$5:$A1000,0),MATCH('Mangrove restorable land'!B$4,'Mangrove restorable land'!$A$5:$M$5,0)),if($C425="Seagrass", index('Seagrass extent'!$A$5:$I$257,match($A425,'Seagrass extent'!$A$5:$A1000,0),match('Seagrass extent'!$B$4,'Seagrass extent'!$A$5:$I$5,0))*'Seagrass extent'!$E$4, if($C425="Salt marsh", index('Salt marsh extent'!$A$5:$I$257,match($A425,'Salt marsh extent'!$A$5:$A1000,0),match('Salt marsh extent'!$B$4,'Salt marsh extent'!$A$5:$I$5,0))*'Salt marsh extent'!$E$4 )))</f>
        <v/>
      </c>
      <c r="E425" s="101" t="n"/>
      <c r="F425" s="197" t="n"/>
      <c r="G425" s="197" t="n"/>
      <c r="H425" s="197" t="n"/>
      <c r="I425" s="197" t="n"/>
      <c r="J425" s="197" t="n"/>
      <c r="K425" s="197" t="n"/>
      <c r="L425" s="197" t="n"/>
      <c r="M425" s="197" t="n"/>
      <c r="N425" s="197" t="n"/>
      <c r="O425" s="197" t="n"/>
      <c r="P425" s="197" t="n"/>
      <c r="Q425" s="197" t="n"/>
      <c r="R425" s="197" t="n"/>
      <c r="S425" s="197" t="n"/>
      <c r="T425" s="197" t="n"/>
      <c r="U425" s="197" t="n"/>
      <c r="V425" s="197" t="n"/>
      <c r="W425" s="197" t="n"/>
      <c r="X425" s="197" t="n"/>
    </row>
    <row r="426" ht="12.75" customHeight="1" s="198">
      <c r="A426" s="101" t="inlineStr">
        <is>
          <t>Turkmenistan</t>
        </is>
      </c>
      <c r="B426" s="62">
        <f t="array" ref="B426">INDEX(Countries!$D$2:$D$255, MATCH(A426, Countries!$B$2:$B$255, 0))
</f>
        <v/>
      </c>
      <c r="C426" s="89" t="inlineStr">
        <is>
          <t>Seagrass</t>
        </is>
      </c>
      <c r="D426" s="54">
        <f t="array" ref="D426">if($C426="Mangrove", INDEX('Mangrove restorable land'!$A$5:$M1000,MATCH($A426,'Mangrove restorable land'!$A$5:$A1000,0),MATCH('Mangrove restorable land'!B$4,'Mangrove restorable land'!$A$5:$M$5,0)),if($C426="Seagrass", index('Seagrass extent'!$A$5:$I$257,match($A426,'Seagrass extent'!$A$5:$A1000,0),match('Seagrass extent'!$B$4,'Seagrass extent'!$A$5:$I$5,0))*'Seagrass extent'!$E$4, if($C426="Salt marsh", index('Salt marsh extent'!$A$5:$I$257,match($A426,'Salt marsh extent'!$A$5:$A1000,0),match('Salt marsh extent'!$B$4,'Salt marsh extent'!$A$5:$I$5,0))*'Salt marsh extent'!$E$4 )))</f>
        <v/>
      </c>
      <c r="E426" s="101" t="n"/>
      <c r="F426" s="197" t="n"/>
      <c r="G426" s="197" t="n"/>
      <c r="H426" s="197" t="n"/>
      <c r="I426" s="197" t="n"/>
      <c r="J426" s="197" t="n"/>
      <c r="K426" s="197" t="n"/>
      <c r="L426" s="197" t="n"/>
      <c r="M426" s="197" t="n"/>
      <c r="N426" s="197" t="n"/>
      <c r="O426" s="197" t="n"/>
      <c r="P426" s="197" t="n"/>
      <c r="Q426" s="197" t="n"/>
      <c r="R426" s="197" t="n"/>
      <c r="S426" s="197" t="n"/>
      <c r="T426" s="197" t="n"/>
      <c r="U426" s="197" t="n"/>
      <c r="V426" s="197" t="n"/>
      <c r="W426" s="197" t="n"/>
      <c r="X426" s="197" t="n"/>
    </row>
    <row r="427" ht="12.75" customHeight="1" s="198">
      <c r="A427" s="101" t="inlineStr">
        <is>
          <t>Uruguay</t>
        </is>
      </c>
      <c r="B427" s="62">
        <f t="array" ref="B427">INDEX(Countries!$D$2:$D$255, MATCH(A427, Countries!$B$2:$B$255, 0))
</f>
        <v/>
      </c>
      <c r="C427" s="89" t="inlineStr">
        <is>
          <t>Seagrass</t>
        </is>
      </c>
      <c r="D427" s="54">
        <f t="array" ref="D427">if($C427="Mangrove", INDEX('Mangrove restorable land'!$A$5:$M1000,MATCH($A427,'Mangrove restorable land'!$A$5:$A1000,0),MATCH('Mangrove restorable land'!B$4,'Mangrove restorable land'!$A$5:$M$5,0)),if($C427="Seagrass", index('Seagrass extent'!$A$5:$I$257,match($A427,'Seagrass extent'!$A$5:$A1000,0),match('Seagrass extent'!$B$4,'Seagrass extent'!$A$5:$I$5,0))*'Seagrass extent'!$E$4, if($C427="Salt marsh", index('Salt marsh extent'!$A$5:$I$257,match($A427,'Salt marsh extent'!$A$5:$A1000,0),match('Salt marsh extent'!$B$4,'Salt marsh extent'!$A$5:$I$5,0))*'Salt marsh extent'!$E$4 )))</f>
        <v/>
      </c>
      <c r="E427" s="101" t="n"/>
      <c r="F427" s="197" t="n"/>
      <c r="G427" s="197" t="n"/>
      <c r="H427" s="197" t="n"/>
      <c r="I427" s="197" t="n"/>
      <c r="J427" s="197" t="n"/>
      <c r="K427" s="197" t="n"/>
      <c r="L427" s="197" t="n"/>
      <c r="M427" s="197" t="n"/>
      <c r="N427" s="197" t="n"/>
      <c r="O427" s="197" t="n"/>
      <c r="P427" s="197" t="n"/>
      <c r="Q427" s="197" t="n"/>
      <c r="R427" s="197" t="n"/>
      <c r="S427" s="197" t="n"/>
      <c r="T427" s="197" t="n"/>
      <c r="U427" s="197" t="n"/>
      <c r="V427" s="197" t="n"/>
      <c r="W427" s="197" t="n"/>
      <c r="X427" s="197" t="n"/>
    </row>
    <row r="428" ht="12.75" customHeight="1" s="198">
      <c r="A428" s="101" t="inlineStr">
        <is>
          <t>Western Sahara</t>
        </is>
      </c>
      <c r="B428" s="62">
        <f t="array" ref="B428">INDEX(Countries!$D$2:$D$255, MATCH(A428, Countries!$B$2:$B$255, 0))
</f>
        <v/>
      </c>
      <c r="C428" s="89" t="inlineStr">
        <is>
          <t>Seagrass</t>
        </is>
      </c>
      <c r="D428" s="54">
        <f t="array" ref="D428">if($C428="Mangrove", INDEX('Mangrove restorable land'!$A$5:$M1000,MATCH($A428,'Mangrove restorable land'!$A$5:$A1000,0),MATCH('Mangrove restorable land'!B$4,'Mangrove restorable land'!$A$5:$M$5,0)),if($C428="Seagrass", index('Seagrass extent'!$A$5:$I$257,match($A428,'Seagrass extent'!$A$5:$A1000,0),match('Seagrass extent'!$B$4,'Seagrass extent'!$A$5:$I$5,0))*'Seagrass extent'!$E$4, if($C428="Salt marsh", index('Salt marsh extent'!$A$5:$I$257,match($A428,'Salt marsh extent'!$A$5:$A1000,0),match('Salt marsh extent'!$B$4,'Salt marsh extent'!$A$5:$I$5,0))*'Salt marsh extent'!$E$4 )))</f>
        <v/>
      </c>
      <c r="E428" s="101" t="n"/>
      <c r="F428" s="197" t="n"/>
      <c r="G428" s="197" t="n"/>
      <c r="H428" s="197" t="n"/>
      <c r="I428" s="197" t="n"/>
      <c r="J428" s="197" t="n"/>
      <c r="K428" s="197" t="n"/>
      <c r="L428" s="197" t="n"/>
      <c r="M428" s="197" t="n"/>
      <c r="N428" s="197" t="n"/>
      <c r="O428" s="197" t="n"/>
      <c r="P428" s="197" t="n"/>
      <c r="Q428" s="197" t="n"/>
      <c r="R428" s="197" t="n"/>
      <c r="S428" s="197" t="n"/>
      <c r="T428" s="197" t="n"/>
      <c r="U428" s="197" t="n"/>
      <c r="V428" s="197" t="n"/>
      <c r="W428" s="197" t="n"/>
      <c r="X428" s="197" t="n"/>
    </row>
    <row r="429" ht="12.75" customHeight="1" s="198">
      <c r="A429" s="101" t="inlineStr">
        <is>
          <t>Afghanistan</t>
        </is>
      </c>
      <c r="B429" s="62">
        <f t="array" ref="B429">INDEX(Countries!$D$2:$D$255, MATCH(A429, Countries!$B$2:$B$255, 0))
</f>
        <v/>
      </c>
      <c r="C429" s="89" t="inlineStr">
        <is>
          <t>Seagrass</t>
        </is>
      </c>
      <c r="D429" s="54">
        <f t="array" ref="D429">if($C429="Mangrove", INDEX('Mangrove restorable land'!$A$5:$M1000,MATCH($A429,'Mangrove restorable land'!$A$5:$A1000,0),MATCH('Mangrove restorable land'!B$4,'Mangrove restorable land'!$A$5:$M$5,0)),if($C429="Seagrass", index('Seagrass extent'!$A$5:$I$257,match($A429,'Seagrass extent'!$A$5:$A1000,0),match('Seagrass extent'!$B$4,'Seagrass extent'!$A$5:$I$5,0))*'Seagrass extent'!$E$4, if($C429="Salt marsh", index('Salt marsh extent'!$A$5:$I$257,match($A429,'Salt marsh extent'!$A$5:$A1000,0),match('Salt marsh extent'!$B$4,'Salt marsh extent'!$A$5:$I$5,0))*'Salt marsh extent'!$E$4 )))</f>
        <v/>
      </c>
      <c r="E429" s="101" t="n"/>
      <c r="F429" s="197" t="n"/>
      <c r="G429" s="197" t="n"/>
      <c r="H429" s="197" t="n"/>
      <c r="I429" s="197" t="n"/>
      <c r="J429" s="197" t="n"/>
      <c r="K429" s="197" t="n"/>
      <c r="L429" s="197" t="n"/>
      <c r="M429" s="197" t="n"/>
      <c r="N429" s="197" t="n"/>
      <c r="O429" s="197" t="n"/>
      <c r="P429" s="197" t="n"/>
      <c r="Q429" s="197" t="n"/>
      <c r="R429" s="197" t="n"/>
      <c r="S429" s="197" t="n"/>
      <c r="T429" s="197" t="n"/>
      <c r="U429" s="197" t="n"/>
      <c r="V429" s="197" t="n"/>
      <c r="W429" s="197" t="n"/>
      <c r="X429" s="197" t="n"/>
    </row>
    <row r="430" ht="12.75" customHeight="1" s="198">
      <c r="A430" s="101" t="inlineStr">
        <is>
          <t>Armenia</t>
        </is>
      </c>
      <c r="B430" s="62">
        <f t="array" ref="B430">INDEX(Countries!$D$2:$D$255, MATCH(A430, Countries!$B$2:$B$255, 0))
</f>
        <v/>
      </c>
      <c r="C430" s="89" t="inlineStr">
        <is>
          <t>Seagrass</t>
        </is>
      </c>
      <c r="D430" s="54">
        <f t="array" ref="D430">if($C430="Mangrove", INDEX('Mangrove restorable land'!$A$5:$M1000,MATCH($A430,'Mangrove restorable land'!$A$5:$A1000,0),MATCH('Mangrove restorable land'!B$4,'Mangrove restorable land'!$A$5:$M$5,0)),if($C430="Seagrass", index('Seagrass extent'!$A$5:$I$257,match($A430,'Seagrass extent'!$A$5:$A1000,0),match('Seagrass extent'!$B$4,'Seagrass extent'!$A$5:$I$5,0))*'Seagrass extent'!$E$4, if($C430="Salt marsh", index('Salt marsh extent'!$A$5:$I$257,match($A430,'Salt marsh extent'!$A$5:$A1000,0),match('Salt marsh extent'!$B$4,'Salt marsh extent'!$A$5:$I$5,0))*'Salt marsh extent'!$E$4 )))</f>
        <v/>
      </c>
      <c r="E430" s="101" t="n"/>
      <c r="F430" s="197" t="n"/>
      <c r="G430" s="197" t="n"/>
      <c r="H430" s="197" t="n"/>
      <c r="I430" s="197" t="n"/>
      <c r="J430" s="197" t="n"/>
      <c r="K430" s="197" t="n"/>
      <c r="L430" s="197" t="n"/>
      <c r="M430" s="197" t="n"/>
      <c r="N430" s="197" t="n"/>
      <c r="O430" s="197" t="n"/>
      <c r="P430" s="197" t="n"/>
      <c r="Q430" s="197" t="n"/>
      <c r="R430" s="197" t="n"/>
      <c r="S430" s="197" t="n"/>
      <c r="T430" s="197" t="n"/>
      <c r="U430" s="197" t="n"/>
      <c r="V430" s="197" t="n"/>
      <c r="W430" s="197" t="n"/>
      <c r="X430" s="197" t="n"/>
    </row>
    <row r="431" ht="12.75" customHeight="1" s="198">
      <c r="A431" s="101" t="inlineStr">
        <is>
          <t>Austria</t>
        </is>
      </c>
      <c r="B431" s="62">
        <f t="array" ref="B431">INDEX(Countries!$D$2:$D$255, MATCH(A431, Countries!$B$2:$B$255, 0))
</f>
        <v/>
      </c>
      <c r="C431" s="89" t="inlineStr">
        <is>
          <t>Seagrass</t>
        </is>
      </c>
      <c r="D431" s="54">
        <f t="array" ref="D431">if($C431="Mangrove", INDEX('Mangrove restorable land'!$A$5:$M1000,MATCH($A431,'Mangrove restorable land'!$A$5:$A1000,0),MATCH('Mangrove restorable land'!B$4,'Mangrove restorable land'!$A$5:$M$5,0)),if($C431="Seagrass", index('Seagrass extent'!$A$5:$I$257,match($A431,'Seagrass extent'!$A$5:$A1000,0),match('Seagrass extent'!$B$4,'Seagrass extent'!$A$5:$I$5,0))*'Seagrass extent'!$E$4, if($C431="Salt marsh", index('Salt marsh extent'!$A$5:$I$257,match($A431,'Salt marsh extent'!$A$5:$A1000,0),match('Salt marsh extent'!$B$4,'Salt marsh extent'!$A$5:$I$5,0))*'Salt marsh extent'!$E$4 )))</f>
        <v/>
      </c>
      <c r="E431" s="101" t="n"/>
      <c r="F431" s="197" t="n"/>
      <c r="G431" s="197" t="n"/>
      <c r="H431" s="197" t="n"/>
      <c r="I431" s="197" t="n"/>
      <c r="J431" s="197" t="n"/>
      <c r="K431" s="197" t="n"/>
      <c r="L431" s="197" t="n"/>
      <c r="M431" s="197" t="n"/>
      <c r="N431" s="197" t="n"/>
      <c r="O431" s="197" t="n"/>
      <c r="P431" s="197" t="n"/>
      <c r="Q431" s="197" t="n"/>
      <c r="R431" s="197" t="n"/>
      <c r="S431" s="197" t="n"/>
      <c r="T431" s="197" t="n"/>
      <c r="U431" s="197" t="n"/>
      <c r="V431" s="197" t="n"/>
      <c r="W431" s="197" t="n"/>
      <c r="X431" s="197" t="n"/>
    </row>
    <row r="432" ht="12.75" customHeight="1" s="198">
      <c r="A432" s="101" t="inlineStr">
        <is>
          <t>Burundi</t>
        </is>
      </c>
      <c r="B432" s="62">
        <f t="array" ref="B432">INDEX(Countries!$D$2:$D$255, MATCH(A432, Countries!$B$2:$B$255, 0))
</f>
        <v/>
      </c>
      <c r="C432" s="89" t="inlineStr">
        <is>
          <t>Seagrass</t>
        </is>
      </c>
      <c r="D432" s="54">
        <f t="array" ref="D432">if($C432="Mangrove", INDEX('Mangrove restorable land'!$A$5:$M1000,MATCH($A432,'Mangrove restorable land'!$A$5:$A1000,0),MATCH('Mangrove restorable land'!B$4,'Mangrove restorable land'!$A$5:$M$5,0)),if($C432="Seagrass", index('Seagrass extent'!$A$5:$I$257,match($A432,'Seagrass extent'!$A$5:$A1000,0),match('Seagrass extent'!$B$4,'Seagrass extent'!$A$5:$I$5,0))*'Seagrass extent'!$E$4, if($C432="Salt marsh", index('Salt marsh extent'!$A$5:$I$257,match($A432,'Salt marsh extent'!$A$5:$A1000,0),match('Salt marsh extent'!$B$4,'Salt marsh extent'!$A$5:$I$5,0))*'Salt marsh extent'!$E$4 )))</f>
        <v/>
      </c>
      <c r="E432" s="101" t="n"/>
      <c r="F432" s="197" t="n"/>
      <c r="G432" s="197" t="n"/>
      <c r="H432" s="197" t="n"/>
      <c r="I432" s="197" t="n"/>
      <c r="J432" s="197" t="n"/>
      <c r="K432" s="197" t="n"/>
      <c r="L432" s="197" t="n"/>
      <c r="M432" s="197" t="n"/>
      <c r="N432" s="197" t="n"/>
      <c r="O432" s="197" t="n"/>
      <c r="P432" s="197" t="n"/>
      <c r="Q432" s="197" t="n"/>
      <c r="R432" s="197" t="n"/>
      <c r="S432" s="197" t="n"/>
      <c r="T432" s="197" t="n"/>
      <c r="U432" s="197" t="n"/>
      <c r="V432" s="197" t="n"/>
      <c r="W432" s="197" t="n"/>
      <c r="X432" s="197" t="n"/>
    </row>
    <row r="433" ht="12.75" customHeight="1" s="198">
      <c r="A433" s="101" t="inlineStr">
        <is>
          <t>Burkina Faso</t>
        </is>
      </c>
      <c r="B433" s="62">
        <f t="array" ref="B433">INDEX(Countries!$D$2:$D$255, MATCH(A433, Countries!$B$2:$B$255, 0))
</f>
        <v/>
      </c>
      <c r="C433" s="89" t="inlineStr">
        <is>
          <t>Seagrass</t>
        </is>
      </c>
      <c r="D433" s="54">
        <f t="array" ref="D433">if($C433="Mangrove", INDEX('Mangrove restorable land'!$A$5:$M1000,MATCH($A433,'Mangrove restorable land'!$A$5:$A1000,0),MATCH('Mangrove restorable land'!B$4,'Mangrove restorable land'!$A$5:$M$5,0)),if($C433="Seagrass", index('Seagrass extent'!$A$5:$I$257,match($A433,'Seagrass extent'!$A$5:$A1000,0),match('Seagrass extent'!$B$4,'Seagrass extent'!$A$5:$I$5,0))*'Seagrass extent'!$E$4, if($C433="Salt marsh", index('Salt marsh extent'!$A$5:$I$257,match($A433,'Salt marsh extent'!$A$5:$A1000,0),match('Salt marsh extent'!$B$4,'Salt marsh extent'!$A$5:$I$5,0))*'Salt marsh extent'!$E$4 )))</f>
        <v/>
      </c>
      <c r="E433" s="101" t="n"/>
      <c r="F433" s="197" t="n"/>
      <c r="G433" s="197" t="n"/>
      <c r="H433" s="197" t="n"/>
      <c r="I433" s="197" t="n"/>
      <c r="J433" s="197" t="n"/>
      <c r="K433" s="197" t="n"/>
      <c r="L433" s="197" t="n"/>
      <c r="M433" s="197" t="n"/>
      <c r="N433" s="197" t="n"/>
      <c r="O433" s="197" t="n"/>
      <c r="P433" s="197" t="n"/>
      <c r="Q433" s="197" t="n"/>
      <c r="R433" s="197" t="n"/>
      <c r="S433" s="197" t="n"/>
      <c r="T433" s="197" t="n"/>
      <c r="U433" s="197" t="n"/>
      <c r="V433" s="197" t="n"/>
      <c r="W433" s="197" t="n"/>
      <c r="X433" s="197" t="n"/>
    </row>
    <row r="434" ht="12.75" customHeight="1" s="198">
      <c r="A434" s="101" t="inlineStr">
        <is>
          <t>Belarus</t>
        </is>
      </c>
      <c r="B434" s="62">
        <f t="array" ref="B434">INDEX(Countries!$D$2:$D$255, MATCH(A434, Countries!$B$2:$B$255, 0))
</f>
        <v/>
      </c>
      <c r="C434" s="89" t="inlineStr">
        <is>
          <t>Seagrass</t>
        </is>
      </c>
      <c r="D434" s="54">
        <f t="array" ref="D434">if($C434="Mangrove", INDEX('Mangrove restorable land'!$A$5:$M1000,MATCH($A434,'Mangrove restorable land'!$A$5:$A1000,0),MATCH('Mangrove restorable land'!B$4,'Mangrove restorable land'!$A$5:$M$5,0)),if($C434="Seagrass", index('Seagrass extent'!$A$5:$I$257,match($A434,'Seagrass extent'!$A$5:$A1000,0),match('Seagrass extent'!$B$4,'Seagrass extent'!$A$5:$I$5,0))*'Seagrass extent'!$E$4, if($C434="Salt marsh", index('Salt marsh extent'!$A$5:$I$257,match($A434,'Salt marsh extent'!$A$5:$A1000,0),match('Salt marsh extent'!$B$4,'Salt marsh extent'!$A$5:$I$5,0))*'Salt marsh extent'!$E$4 )))</f>
        <v/>
      </c>
      <c r="E434" s="101" t="n"/>
      <c r="F434" s="197" t="n"/>
      <c r="G434" s="197" t="n"/>
      <c r="H434" s="197" t="n"/>
      <c r="I434" s="197" t="n"/>
      <c r="J434" s="197" t="n"/>
      <c r="K434" s="197" t="n"/>
      <c r="L434" s="197" t="n"/>
      <c r="M434" s="197" t="n"/>
      <c r="N434" s="197" t="n"/>
      <c r="O434" s="197" t="n"/>
      <c r="P434" s="197" t="n"/>
      <c r="Q434" s="197" t="n"/>
      <c r="R434" s="197" t="n"/>
      <c r="S434" s="197" t="n"/>
      <c r="T434" s="197" t="n"/>
      <c r="U434" s="197" t="n"/>
      <c r="V434" s="197" t="n"/>
      <c r="W434" s="197" t="n"/>
      <c r="X434" s="197" t="n"/>
    </row>
    <row r="435" ht="15.75" customHeight="1" s="198">
      <c r="A435" s="101" t="inlineStr">
        <is>
          <t>Bolivia (Plurinational State of)</t>
        </is>
      </c>
      <c r="B435" s="62">
        <f t="array" ref="B435">INDEX(Countries!$D$2:$D$255, MATCH(A435, Countries!$B$2:$B$255, 0))
</f>
        <v/>
      </c>
      <c r="C435" s="89" t="inlineStr">
        <is>
          <t>Seagrass</t>
        </is>
      </c>
      <c r="D435" s="54">
        <f t="array" ref="D435">if($C435="Mangrove", INDEX('Mangrove restorable land'!$A$5:$M1000,MATCH($A435,'Mangrove restorable land'!$A$5:$A1000,0),MATCH('Mangrove restorable land'!B$4,'Mangrove restorable land'!$A$5:$M$5,0)),if($C435="Seagrass", index('Seagrass extent'!$A$5:$I$257,match($A435,'Seagrass extent'!$A$5:$A1000,0),match('Seagrass extent'!$B$4,'Seagrass extent'!$A$5:$I$5,0))*'Seagrass extent'!$E$4, if($C435="Salt marsh", index('Salt marsh extent'!$A$5:$I$257,match($A435,'Salt marsh extent'!$A$5:$A1000,0),match('Salt marsh extent'!$B$4,'Salt marsh extent'!$A$5:$I$5,0))*'Salt marsh extent'!$E$4 )))</f>
        <v/>
      </c>
      <c r="E435" s="101" t="n"/>
    </row>
    <row r="436" ht="15.75" customHeight="1" s="198">
      <c r="A436" s="101" t="inlineStr">
        <is>
          <t>Bhutan</t>
        </is>
      </c>
      <c r="B436" s="62">
        <f t="array" ref="B436">INDEX(Countries!$D$2:$D$255, MATCH(A436, Countries!$B$2:$B$255, 0))
</f>
        <v/>
      </c>
      <c r="C436" s="89" t="inlineStr">
        <is>
          <t>Seagrass</t>
        </is>
      </c>
      <c r="D436" s="54">
        <f t="array" ref="D436">if($C436="Mangrove", INDEX('Mangrove restorable land'!$A$5:$M1000,MATCH($A436,'Mangrove restorable land'!$A$5:$A1000,0),MATCH('Mangrove restorable land'!B$4,'Mangrove restorable land'!$A$5:$M$5,0)),if($C436="Seagrass", index('Seagrass extent'!$A$5:$I$257,match($A436,'Seagrass extent'!$A$5:$A1000,0),match('Seagrass extent'!$B$4,'Seagrass extent'!$A$5:$I$5,0))*'Seagrass extent'!$E$4, if($C436="Salt marsh", index('Salt marsh extent'!$A$5:$I$257,match($A436,'Salt marsh extent'!$A$5:$A1000,0),match('Salt marsh extent'!$B$4,'Salt marsh extent'!$A$5:$I$5,0))*'Salt marsh extent'!$E$4 )))</f>
        <v/>
      </c>
      <c r="E436" s="101" t="n"/>
    </row>
    <row r="437" ht="15.75" customHeight="1" s="198">
      <c r="A437" s="101" t="inlineStr">
        <is>
          <t>Botswana</t>
        </is>
      </c>
      <c r="B437" s="62">
        <f t="array" ref="B437">INDEX(Countries!$D$2:$D$255, MATCH(A437, Countries!$B$2:$B$255, 0))
</f>
        <v/>
      </c>
      <c r="C437" s="89" t="inlineStr">
        <is>
          <t>Seagrass</t>
        </is>
      </c>
      <c r="D437" s="54">
        <f t="array" ref="D437">if($C437="Mangrove", INDEX('Mangrove restorable land'!$A$5:$M1000,MATCH($A437,'Mangrove restorable land'!$A$5:$A1000,0),MATCH('Mangrove restorable land'!B$4,'Mangrove restorable land'!$A$5:$M$5,0)),if($C437="Seagrass", index('Seagrass extent'!$A$5:$I$257,match($A437,'Seagrass extent'!$A$5:$A1000,0),match('Seagrass extent'!$B$4,'Seagrass extent'!$A$5:$I$5,0))*'Seagrass extent'!$E$4, if($C437="Salt marsh", index('Salt marsh extent'!$A$5:$I$257,match($A437,'Salt marsh extent'!$A$5:$A1000,0),match('Salt marsh extent'!$B$4,'Salt marsh extent'!$A$5:$I$5,0))*'Salt marsh extent'!$E$4 )))</f>
        <v/>
      </c>
      <c r="E437" s="101" t="n"/>
    </row>
    <row r="438" ht="15.75" customHeight="1" s="198">
      <c r="A438" s="101" t="inlineStr">
        <is>
          <t>Central African Republic</t>
        </is>
      </c>
      <c r="B438" s="62">
        <f t="array" ref="B438">INDEX(Countries!$D$2:$D$255, MATCH(A438, Countries!$B$2:$B$255, 0))
</f>
        <v/>
      </c>
      <c r="C438" s="89" t="inlineStr">
        <is>
          <t>Seagrass</t>
        </is>
      </c>
      <c r="D438" s="54">
        <f t="array" ref="D438">if($C438="Mangrove", INDEX('Mangrove restorable land'!$A$5:$M1000,MATCH($A438,'Mangrove restorable land'!$A$5:$A1000,0),MATCH('Mangrove restorable land'!B$4,'Mangrove restorable land'!$A$5:$M$5,0)),if($C438="Seagrass", index('Seagrass extent'!$A$5:$I$257,match($A438,'Seagrass extent'!$A$5:$A1000,0),match('Seagrass extent'!$B$4,'Seagrass extent'!$A$5:$I$5,0))*'Seagrass extent'!$E$4, if($C438="Salt marsh", index('Salt marsh extent'!$A$5:$I$257,match($A438,'Salt marsh extent'!$A$5:$A1000,0),match('Salt marsh extent'!$B$4,'Salt marsh extent'!$A$5:$I$5,0))*'Salt marsh extent'!$E$4 )))</f>
        <v/>
      </c>
      <c r="E438" s="101" t="n"/>
    </row>
    <row r="439" ht="15.75" customHeight="1" s="198">
      <c r="A439" s="101" t="inlineStr">
        <is>
          <t>Switzerland</t>
        </is>
      </c>
      <c r="B439" s="62">
        <f t="array" ref="B439">INDEX(Countries!$D$2:$D$255, MATCH(A439, Countries!$B$2:$B$255, 0))
</f>
        <v/>
      </c>
      <c r="C439" s="89" t="inlineStr">
        <is>
          <t>Seagrass</t>
        </is>
      </c>
      <c r="D439" s="54">
        <f t="array" ref="D439">if($C439="Mangrove", INDEX('Mangrove restorable land'!$A$5:$M1000,MATCH($A439,'Mangrove restorable land'!$A$5:$A1000,0),MATCH('Mangrove restorable land'!B$4,'Mangrove restorable land'!$A$5:$M$5,0)),if($C439="Seagrass", index('Seagrass extent'!$A$5:$I$257,match($A439,'Seagrass extent'!$A$5:$A1000,0),match('Seagrass extent'!$B$4,'Seagrass extent'!$A$5:$I$5,0))*'Seagrass extent'!$E$4, if($C439="Salt marsh", index('Salt marsh extent'!$A$5:$I$257,match($A439,'Salt marsh extent'!$A$5:$A1000,0),match('Salt marsh extent'!$B$4,'Salt marsh extent'!$A$5:$I$5,0))*'Salt marsh extent'!$E$4 )))</f>
        <v/>
      </c>
      <c r="E439" s="101" t="n"/>
    </row>
    <row r="440" ht="15.75" customHeight="1" s="198">
      <c r="A440" s="101" t="inlineStr">
        <is>
          <t>Czechia</t>
        </is>
      </c>
      <c r="B440" s="62">
        <f t="array" ref="B440">INDEX(Countries!$D$2:$D$255, MATCH(A440, Countries!$B$2:$B$255, 0))
</f>
        <v/>
      </c>
      <c r="C440" s="89" t="inlineStr">
        <is>
          <t>Seagrass</t>
        </is>
      </c>
      <c r="D440" s="54">
        <f t="array" ref="D440">if($C440="Mangrove", INDEX('Mangrove restorable land'!$A$5:$M1000,MATCH($A440,'Mangrove restorable land'!$A$5:$A1000,0),MATCH('Mangrove restorable land'!B$4,'Mangrove restorable land'!$A$5:$M$5,0)),if($C440="Seagrass", index('Seagrass extent'!$A$5:$I$257,match($A440,'Seagrass extent'!$A$5:$A1000,0),match('Seagrass extent'!$B$4,'Seagrass extent'!$A$5:$I$5,0))*'Seagrass extent'!$E$4, if($C440="Salt marsh", index('Salt marsh extent'!$A$5:$I$257,match($A440,'Salt marsh extent'!$A$5:$A1000,0),match('Salt marsh extent'!$B$4,'Salt marsh extent'!$A$5:$I$5,0))*'Salt marsh extent'!$E$4 )))</f>
        <v/>
      </c>
      <c r="E440" s="101" t="n"/>
    </row>
    <row r="441" ht="15.75" customHeight="1" s="198">
      <c r="A441" s="101" t="inlineStr">
        <is>
          <t>Ethiopia</t>
        </is>
      </c>
      <c r="B441" s="62">
        <f t="array" ref="B441">INDEX(Countries!$D$2:$D$255, MATCH(A441, Countries!$B$2:$B$255, 0))
</f>
        <v/>
      </c>
      <c r="C441" s="89" t="inlineStr">
        <is>
          <t>Seagrass</t>
        </is>
      </c>
      <c r="D441" s="54">
        <f t="array" ref="D441">if($C441="Mangrove", INDEX('Mangrove restorable land'!$A$5:$M1000,MATCH($A441,'Mangrove restorable land'!$A$5:$A1000,0),MATCH('Mangrove restorable land'!B$4,'Mangrove restorable land'!$A$5:$M$5,0)),if($C441="Seagrass", index('Seagrass extent'!$A$5:$I$257,match($A441,'Seagrass extent'!$A$5:$A1000,0),match('Seagrass extent'!$B$4,'Seagrass extent'!$A$5:$I$5,0))*'Seagrass extent'!$E$4, if($C441="Salt marsh", index('Salt marsh extent'!$A$5:$I$257,match($A441,'Salt marsh extent'!$A$5:$A1000,0),match('Salt marsh extent'!$B$4,'Salt marsh extent'!$A$5:$I$5,0))*'Salt marsh extent'!$E$4 )))</f>
        <v/>
      </c>
      <c r="E441" s="101" t="n"/>
    </row>
    <row r="442" ht="15.75" customHeight="1" s="198">
      <c r="A442" s="101" t="inlineStr">
        <is>
          <t>Hungary</t>
        </is>
      </c>
      <c r="B442" s="62">
        <f t="array" ref="B442">INDEX(Countries!$D$2:$D$255, MATCH(A442, Countries!$B$2:$B$255, 0))
</f>
        <v/>
      </c>
      <c r="C442" s="89" t="inlineStr">
        <is>
          <t>Seagrass</t>
        </is>
      </c>
      <c r="D442" s="54">
        <f t="array" ref="D442">if($C442="Mangrove", INDEX('Mangrove restorable land'!$A$5:$M1000,MATCH($A442,'Mangrove restorable land'!$A$5:$A1000,0),MATCH('Mangrove restorable land'!B$4,'Mangrove restorable land'!$A$5:$M$5,0)),if($C442="Seagrass", index('Seagrass extent'!$A$5:$I$257,match($A442,'Seagrass extent'!$A$5:$A1000,0),match('Seagrass extent'!$B$4,'Seagrass extent'!$A$5:$I$5,0))*'Seagrass extent'!$E$4, if($C442="Salt marsh", index('Salt marsh extent'!$A$5:$I$257,match($A442,'Salt marsh extent'!$A$5:$A1000,0),match('Salt marsh extent'!$B$4,'Salt marsh extent'!$A$5:$I$5,0))*'Salt marsh extent'!$E$4 )))</f>
        <v/>
      </c>
      <c r="E442" s="101" t="n"/>
    </row>
    <row r="443" ht="15.75" customHeight="1" s="198">
      <c r="A443" s="101" t="inlineStr">
        <is>
          <t>Kyrgyzstan</t>
        </is>
      </c>
      <c r="B443" s="62">
        <f t="array" ref="B443">INDEX(Countries!$D$2:$D$255, MATCH(A443, Countries!$B$2:$B$255, 0))
</f>
        <v/>
      </c>
      <c r="C443" s="89" t="inlineStr">
        <is>
          <t>Seagrass</t>
        </is>
      </c>
      <c r="D443" s="54">
        <f t="array" ref="D443">if($C443="Mangrove", INDEX('Mangrove restorable land'!$A$5:$M1000,MATCH($A443,'Mangrove restorable land'!$A$5:$A1000,0),MATCH('Mangrove restorable land'!B$4,'Mangrove restorable land'!$A$5:$M$5,0)),if($C443="Seagrass", index('Seagrass extent'!$A$5:$I$257,match($A443,'Seagrass extent'!$A$5:$A1000,0),match('Seagrass extent'!$B$4,'Seagrass extent'!$A$5:$I$5,0))*'Seagrass extent'!$E$4, if($C443="Salt marsh", index('Salt marsh extent'!$A$5:$I$257,match($A443,'Salt marsh extent'!$A$5:$A1000,0),match('Salt marsh extent'!$B$4,'Salt marsh extent'!$A$5:$I$5,0))*'Salt marsh extent'!$E$4 )))</f>
        <v/>
      </c>
      <c r="E443" s="101" t="n"/>
    </row>
    <row r="444" ht="15.75" customHeight="1" s="198">
      <c r="A444" s="101" t="inlineStr">
        <is>
          <t>Laos</t>
        </is>
      </c>
      <c r="B444" s="62">
        <f t="array" ref="B444">INDEX(Countries!$D$2:$D$255, MATCH(A444, Countries!$B$2:$B$255, 0))
</f>
        <v/>
      </c>
      <c r="C444" s="89" t="inlineStr">
        <is>
          <t>Seagrass</t>
        </is>
      </c>
      <c r="D444" s="54">
        <f t="array" ref="D444">if($C444="Mangrove", INDEX('Mangrove restorable land'!$A$5:$M1000,MATCH($A444,'Mangrove restorable land'!$A$5:$A1000,0),MATCH('Mangrove restorable land'!B$4,'Mangrove restorable land'!$A$5:$M$5,0)),if($C444="Seagrass", index('Seagrass extent'!$A$5:$I$257,match($A444,'Seagrass extent'!$A$5:$A1000,0),match('Seagrass extent'!$B$4,'Seagrass extent'!$A$5:$I$5,0))*'Seagrass extent'!$E$4, if($C444="Salt marsh", index('Salt marsh extent'!$A$5:$I$257,match($A444,'Salt marsh extent'!$A$5:$A1000,0),match('Salt marsh extent'!$B$4,'Salt marsh extent'!$A$5:$I$5,0))*'Salt marsh extent'!$E$4 )))</f>
        <v/>
      </c>
      <c r="E444" s="101" t="n"/>
    </row>
    <row r="445" ht="15.75" customHeight="1" s="198">
      <c r="A445" s="101" t="inlineStr">
        <is>
          <t>Lesotho</t>
        </is>
      </c>
      <c r="B445" s="62">
        <f t="array" ref="B445">INDEX(Countries!$D$2:$D$255, MATCH(A445, Countries!$B$2:$B$255, 0))
</f>
        <v/>
      </c>
      <c r="C445" s="89" t="inlineStr">
        <is>
          <t>Seagrass</t>
        </is>
      </c>
      <c r="D445" s="54">
        <f t="array" ref="D445">if($C445="Mangrove", INDEX('Mangrove restorable land'!$A$5:$M1000,MATCH($A445,'Mangrove restorable land'!$A$5:$A1000,0),MATCH('Mangrove restorable land'!B$4,'Mangrove restorable land'!$A$5:$M$5,0)),if($C445="Seagrass", index('Seagrass extent'!$A$5:$I$257,match($A445,'Seagrass extent'!$A$5:$A1000,0),match('Seagrass extent'!$B$4,'Seagrass extent'!$A$5:$I$5,0))*'Seagrass extent'!$E$4, if($C445="Salt marsh", index('Salt marsh extent'!$A$5:$I$257,match($A445,'Salt marsh extent'!$A$5:$A1000,0),match('Salt marsh extent'!$B$4,'Salt marsh extent'!$A$5:$I$5,0))*'Salt marsh extent'!$E$4 )))</f>
        <v/>
      </c>
      <c r="E445" s="101" t="n"/>
    </row>
    <row r="446" ht="15.75" customHeight="1" s="198">
      <c r="A446" s="101" t="inlineStr">
        <is>
          <t>Luxembourg</t>
        </is>
      </c>
      <c r="B446" s="62">
        <f t="array" ref="B446">INDEX(Countries!$D$2:$D$255, MATCH(A446, Countries!$B$2:$B$255, 0))
</f>
        <v/>
      </c>
      <c r="C446" s="89" t="inlineStr">
        <is>
          <t>Seagrass</t>
        </is>
      </c>
      <c r="D446" s="54">
        <f t="array" ref="D446">if($C446="Mangrove", INDEX('Mangrove restorable land'!$A$5:$M1000,MATCH($A446,'Mangrove restorable land'!$A$5:$A1000,0),MATCH('Mangrove restorable land'!B$4,'Mangrove restorable land'!$A$5:$M$5,0)),if($C446="Seagrass", index('Seagrass extent'!$A$5:$I$257,match($A446,'Seagrass extent'!$A$5:$A1000,0),match('Seagrass extent'!$B$4,'Seagrass extent'!$A$5:$I$5,0))*'Seagrass extent'!$E$4, if($C446="Salt marsh", index('Salt marsh extent'!$A$5:$I$257,match($A446,'Salt marsh extent'!$A$5:$A1000,0),match('Salt marsh extent'!$B$4,'Salt marsh extent'!$A$5:$I$5,0))*'Salt marsh extent'!$E$4 )))</f>
        <v/>
      </c>
      <c r="E446" s="101" t="n"/>
    </row>
    <row r="447" ht="15.75" customHeight="1" s="198">
      <c r="A447" s="101" t="inlineStr">
        <is>
          <t>Moldova</t>
        </is>
      </c>
      <c r="B447" s="62">
        <f t="array" ref="B447">INDEX(Countries!$D$2:$D$255, MATCH(A447, Countries!$B$2:$B$255, 0))
</f>
        <v/>
      </c>
      <c r="C447" s="89" t="inlineStr">
        <is>
          <t>Seagrass</t>
        </is>
      </c>
      <c r="D447" s="54">
        <f t="array" ref="D447">if($C447="Mangrove", INDEX('Mangrove restorable land'!$A$5:$M1000,MATCH($A447,'Mangrove restorable land'!$A$5:$A1000,0),MATCH('Mangrove restorable land'!B$4,'Mangrove restorable land'!$A$5:$M$5,0)),if($C447="Seagrass", index('Seagrass extent'!$A$5:$I$257,match($A447,'Seagrass extent'!$A$5:$A1000,0),match('Seagrass extent'!$B$4,'Seagrass extent'!$A$5:$I$5,0))*'Seagrass extent'!$E$4, if($C447="Salt marsh", index('Salt marsh extent'!$A$5:$I$257,match($A447,'Salt marsh extent'!$A$5:$A1000,0),match('Salt marsh extent'!$B$4,'Salt marsh extent'!$A$5:$I$5,0))*'Salt marsh extent'!$E$4 )))</f>
        <v/>
      </c>
      <c r="E447" s="101" t="n"/>
    </row>
    <row r="448" ht="15.75" customHeight="1" s="198">
      <c r="A448" s="101" t="inlineStr">
        <is>
          <t>Macedonia</t>
        </is>
      </c>
      <c r="B448" s="62">
        <f t="array" ref="B448">INDEX(Countries!$D$2:$D$255, MATCH(A448, Countries!$B$2:$B$255, 0))
</f>
        <v/>
      </c>
      <c r="C448" s="89" t="inlineStr">
        <is>
          <t>Seagrass</t>
        </is>
      </c>
      <c r="D448" s="54">
        <f t="array" ref="D448">if($C448="Mangrove", INDEX('Mangrove restorable land'!$A$5:$M1000,MATCH($A448,'Mangrove restorable land'!$A$5:$A1000,0),MATCH('Mangrove restorable land'!B$4,'Mangrove restorable land'!$A$5:$M$5,0)),if($C448="Seagrass", index('Seagrass extent'!$A$5:$I$257,match($A448,'Seagrass extent'!$A$5:$A1000,0),match('Seagrass extent'!$B$4,'Seagrass extent'!$A$5:$I$5,0))*'Seagrass extent'!$E$4, if($C448="Salt marsh", index('Salt marsh extent'!$A$5:$I$257,match($A448,'Salt marsh extent'!$A$5:$A1000,0),match('Salt marsh extent'!$B$4,'Salt marsh extent'!$A$5:$I$5,0))*'Salt marsh extent'!$E$4 )))</f>
        <v/>
      </c>
      <c r="E448" s="101" t="n"/>
    </row>
    <row r="449" ht="15.75" customHeight="1" s="198">
      <c r="A449" s="101" t="inlineStr">
        <is>
          <t>Mali</t>
        </is>
      </c>
      <c r="B449" s="62">
        <f t="array" ref="B449">INDEX(Countries!$D$2:$D$255, MATCH(A449, Countries!$B$2:$B$255, 0))
</f>
        <v/>
      </c>
      <c r="C449" s="89" t="inlineStr">
        <is>
          <t>Seagrass</t>
        </is>
      </c>
      <c r="D449" s="54">
        <f t="array" ref="D449">if($C449="Mangrove", INDEX('Mangrove restorable land'!$A$5:$M1000,MATCH($A449,'Mangrove restorable land'!$A$5:$A1000,0),MATCH('Mangrove restorable land'!B$4,'Mangrove restorable land'!$A$5:$M$5,0)),if($C449="Seagrass", index('Seagrass extent'!$A$5:$I$257,match($A449,'Seagrass extent'!$A$5:$A1000,0),match('Seagrass extent'!$B$4,'Seagrass extent'!$A$5:$I$5,0))*'Seagrass extent'!$E$4, if($C449="Salt marsh", index('Salt marsh extent'!$A$5:$I$257,match($A449,'Salt marsh extent'!$A$5:$A1000,0),match('Salt marsh extent'!$B$4,'Salt marsh extent'!$A$5:$I$5,0))*'Salt marsh extent'!$E$4 )))</f>
        <v/>
      </c>
      <c r="E449" s="101" t="n"/>
    </row>
    <row r="450" ht="15.75" customHeight="1" s="198">
      <c r="A450" s="101" t="inlineStr">
        <is>
          <t>Mongolia</t>
        </is>
      </c>
      <c r="B450" s="62">
        <f t="array" ref="B450">INDEX(Countries!$D$2:$D$255, MATCH(A450, Countries!$B$2:$B$255, 0))
</f>
        <v/>
      </c>
      <c r="C450" s="89" t="inlineStr">
        <is>
          <t>Seagrass</t>
        </is>
      </c>
      <c r="D450" s="54">
        <f t="array" ref="D450">if($C450="Mangrove", INDEX('Mangrove restorable land'!$A$5:$M1000,MATCH($A450,'Mangrove restorable land'!$A$5:$A1000,0),MATCH('Mangrove restorable land'!B$4,'Mangrove restorable land'!$A$5:$M$5,0)),if($C450="Seagrass", index('Seagrass extent'!$A$5:$I$257,match($A450,'Seagrass extent'!$A$5:$A1000,0),match('Seagrass extent'!$B$4,'Seagrass extent'!$A$5:$I$5,0))*'Seagrass extent'!$E$4, if($C450="Salt marsh", index('Salt marsh extent'!$A$5:$I$257,match($A450,'Salt marsh extent'!$A$5:$A1000,0),match('Salt marsh extent'!$B$4,'Salt marsh extent'!$A$5:$I$5,0))*'Salt marsh extent'!$E$4 )))</f>
        <v/>
      </c>
      <c r="E450" s="101" t="n"/>
    </row>
    <row r="451" ht="15.75" customHeight="1" s="198">
      <c r="A451" s="101" t="inlineStr">
        <is>
          <t>Malawi</t>
        </is>
      </c>
      <c r="B451" s="62">
        <f t="array" ref="B451">INDEX(Countries!$D$2:$D$255, MATCH(A451, Countries!$B$2:$B$255, 0))
</f>
        <v/>
      </c>
      <c r="C451" s="89" t="inlineStr">
        <is>
          <t>Seagrass</t>
        </is>
      </c>
      <c r="D451" s="54">
        <f t="array" ref="D451">if($C451="Mangrove", INDEX('Mangrove restorable land'!$A$5:$M1000,MATCH($A451,'Mangrove restorable land'!$A$5:$A1000,0),MATCH('Mangrove restorable land'!B$4,'Mangrove restorable land'!$A$5:$M$5,0)),if($C451="Seagrass", index('Seagrass extent'!$A$5:$I$257,match($A451,'Seagrass extent'!$A$5:$A1000,0),match('Seagrass extent'!$B$4,'Seagrass extent'!$A$5:$I$5,0))*'Seagrass extent'!$E$4, if($C451="Salt marsh", index('Salt marsh extent'!$A$5:$I$257,match($A451,'Salt marsh extent'!$A$5:$A1000,0),match('Salt marsh extent'!$B$4,'Salt marsh extent'!$A$5:$I$5,0))*'Salt marsh extent'!$E$4 )))</f>
        <v/>
      </c>
      <c r="E451" s="101" t="n"/>
    </row>
    <row r="452" ht="15.75" customHeight="1" s="198">
      <c r="A452" s="101" t="inlineStr">
        <is>
          <t>Niger</t>
        </is>
      </c>
      <c r="B452" s="62">
        <f t="array" ref="B452">INDEX(Countries!$D$2:$D$255, MATCH(A452, Countries!$B$2:$B$255, 0))
</f>
        <v/>
      </c>
      <c r="C452" s="89" t="inlineStr">
        <is>
          <t>Seagrass</t>
        </is>
      </c>
      <c r="D452" s="54">
        <f t="array" ref="D452">if($C452="Mangrove", INDEX('Mangrove restorable land'!$A$5:$M1000,MATCH($A452,'Mangrove restorable land'!$A$5:$A1000,0),MATCH('Mangrove restorable land'!B$4,'Mangrove restorable land'!$A$5:$M$5,0)),if($C452="Seagrass", index('Seagrass extent'!$A$5:$I$257,match($A452,'Seagrass extent'!$A$5:$A1000,0),match('Seagrass extent'!$B$4,'Seagrass extent'!$A$5:$I$5,0))*'Seagrass extent'!$E$4, if($C452="Salt marsh", index('Salt marsh extent'!$A$5:$I$257,match($A452,'Salt marsh extent'!$A$5:$A1000,0),match('Salt marsh extent'!$B$4,'Salt marsh extent'!$A$5:$I$5,0))*'Salt marsh extent'!$E$4 )))</f>
        <v/>
      </c>
      <c r="E452" s="101" t="n"/>
    </row>
    <row r="453" ht="15.75" customHeight="1" s="198">
      <c r="A453" s="101" t="inlineStr">
        <is>
          <t>Nepal</t>
        </is>
      </c>
      <c r="B453" s="62">
        <f t="array" ref="B453">INDEX(Countries!$D$2:$D$255, MATCH(A453, Countries!$B$2:$B$255, 0))
</f>
        <v/>
      </c>
      <c r="C453" s="89" t="inlineStr">
        <is>
          <t>Seagrass</t>
        </is>
      </c>
      <c r="D453" s="54">
        <f t="array" ref="D453">if($C453="Mangrove", INDEX('Mangrove restorable land'!$A$5:$M1000,MATCH($A453,'Mangrove restorable land'!$A$5:$A1000,0),MATCH('Mangrove restorable land'!B$4,'Mangrove restorable land'!$A$5:$M$5,0)),if($C453="Seagrass", index('Seagrass extent'!$A$5:$I$257,match($A453,'Seagrass extent'!$A$5:$A1000,0),match('Seagrass extent'!$B$4,'Seagrass extent'!$A$5:$I$5,0))*'Seagrass extent'!$E$4, if($C453="Salt marsh", index('Salt marsh extent'!$A$5:$I$257,match($A453,'Salt marsh extent'!$A$5:$A1000,0),match('Salt marsh extent'!$B$4,'Salt marsh extent'!$A$5:$I$5,0))*'Salt marsh extent'!$E$4 )))</f>
        <v/>
      </c>
      <c r="E453" s="101" t="n"/>
    </row>
    <row r="454" ht="15.75" customHeight="1" s="198">
      <c r="A454" s="101" t="inlineStr">
        <is>
          <t>Paraguay</t>
        </is>
      </c>
      <c r="B454" s="62">
        <f t="array" ref="B454">INDEX(Countries!$D$2:$D$255, MATCH(A454, Countries!$B$2:$B$255, 0))
</f>
        <v/>
      </c>
      <c r="C454" s="89" t="inlineStr">
        <is>
          <t>Seagrass</t>
        </is>
      </c>
      <c r="D454" s="54">
        <f t="array" ref="D454">if($C454="Mangrove", INDEX('Mangrove restorable land'!$A$5:$M1000,MATCH($A454,'Mangrove restorable land'!$A$5:$A1000,0),MATCH('Mangrove restorable land'!B$4,'Mangrove restorable land'!$A$5:$M$5,0)),if($C454="Seagrass", index('Seagrass extent'!$A$5:$I$257,match($A454,'Seagrass extent'!$A$5:$A1000,0),match('Seagrass extent'!$B$4,'Seagrass extent'!$A$5:$I$5,0))*'Seagrass extent'!$E$4, if($C454="Salt marsh", index('Salt marsh extent'!$A$5:$I$257,match($A454,'Salt marsh extent'!$A$5:$A1000,0),match('Salt marsh extent'!$B$4,'Salt marsh extent'!$A$5:$I$5,0))*'Salt marsh extent'!$E$4 )))</f>
        <v/>
      </c>
      <c r="E454" s="101" t="n"/>
    </row>
    <row r="455" ht="15.75" customHeight="1" s="198">
      <c r="A455" s="101" t="inlineStr">
        <is>
          <t>Rwanda</t>
        </is>
      </c>
      <c r="B455" s="62">
        <f t="array" ref="B455">INDEX(Countries!$D$2:$D$255, MATCH(A455, Countries!$B$2:$B$255, 0))
</f>
        <v/>
      </c>
      <c r="C455" s="89" t="inlineStr">
        <is>
          <t>Seagrass</t>
        </is>
      </c>
      <c r="D455" s="54">
        <f t="array" ref="D455">if($C455="Mangrove", INDEX('Mangrove restorable land'!$A$5:$M1000,MATCH($A455,'Mangrove restorable land'!$A$5:$A1000,0),MATCH('Mangrove restorable land'!B$4,'Mangrove restorable land'!$A$5:$M$5,0)),if($C455="Seagrass", index('Seagrass extent'!$A$5:$I$257,match($A455,'Seagrass extent'!$A$5:$A1000,0),match('Seagrass extent'!$B$4,'Seagrass extent'!$A$5:$I$5,0))*'Seagrass extent'!$E$4, if($C455="Salt marsh", index('Salt marsh extent'!$A$5:$I$257,match($A455,'Salt marsh extent'!$A$5:$A1000,0),match('Salt marsh extent'!$B$4,'Salt marsh extent'!$A$5:$I$5,0))*'Salt marsh extent'!$E$4 )))</f>
        <v/>
      </c>
      <c r="E455" s="101" t="n"/>
    </row>
    <row r="456" ht="15.75" customHeight="1" s="198">
      <c r="A456" s="101" t="inlineStr">
        <is>
          <t>Serbia</t>
        </is>
      </c>
      <c r="B456" s="62">
        <f t="array" ref="B456">INDEX(Countries!$D$2:$D$255, MATCH(A456, Countries!$B$2:$B$255, 0))
</f>
        <v/>
      </c>
      <c r="C456" s="89" t="inlineStr">
        <is>
          <t>Seagrass</t>
        </is>
      </c>
      <c r="D456" s="54">
        <f t="array" ref="D456">if($C456="Mangrove", INDEX('Mangrove restorable land'!$A$5:$M1000,MATCH($A456,'Mangrove restorable land'!$A$5:$A1000,0),MATCH('Mangrove restorable land'!B$4,'Mangrove restorable land'!$A$5:$M$5,0)),if($C456="Seagrass", index('Seagrass extent'!$A$5:$I$257,match($A456,'Seagrass extent'!$A$5:$A1000,0),match('Seagrass extent'!$B$4,'Seagrass extent'!$A$5:$I$5,0))*'Seagrass extent'!$E$4, if($C456="Salt marsh", index('Salt marsh extent'!$A$5:$I$257,match($A456,'Salt marsh extent'!$A$5:$A1000,0),match('Salt marsh extent'!$B$4,'Salt marsh extent'!$A$5:$I$5,0))*'Salt marsh extent'!$E$4 )))</f>
        <v/>
      </c>
      <c r="E456" s="101" t="n"/>
    </row>
    <row r="457" ht="15.75" customHeight="1" s="198">
      <c r="A457" s="101" t="inlineStr">
        <is>
          <t>Slovakia</t>
        </is>
      </c>
      <c r="B457" s="62">
        <f t="array" ref="B457">INDEX(Countries!$D$2:$D$255, MATCH(A457, Countries!$B$2:$B$255, 0))
</f>
        <v/>
      </c>
      <c r="C457" s="89" t="inlineStr">
        <is>
          <t>Seagrass</t>
        </is>
      </c>
      <c r="D457" s="54">
        <f t="array" ref="D457">if($C457="Mangrove", INDEX('Mangrove restorable land'!$A$5:$M1000,MATCH($A457,'Mangrove restorable land'!$A$5:$A1000,0),MATCH('Mangrove restorable land'!B$4,'Mangrove restorable land'!$A$5:$M$5,0)),if($C457="Seagrass", index('Seagrass extent'!$A$5:$I$257,match($A457,'Seagrass extent'!$A$5:$A1000,0),match('Seagrass extent'!$B$4,'Seagrass extent'!$A$5:$I$5,0))*'Seagrass extent'!$E$4, if($C457="Salt marsh", index('Salt marsh extent'!$A$5:$I$257,match($A457,'Salt marsh extent'!$A$5:$A1000,0),match('Salt marsh extent'!$B$4,'Salt marsh extent'!$A$5:$I$5,0))*'Salt marsh extent'!$E$4 )))</f>
        <v/>
      </c>
      <c r="E457" s="101" t="n"/>
    </row>
    <row r="458" ht="15.75" customHeight="1" s="198">
      <c r="A458" s="101" t="inlineStr">
        <is>
          <t>Eswatini</t>
        </is>
      </c>
      <c r="B458" s="62">
        <f t="array" ref="B458">INDEX(Countries!$D$2:$D$255, MATCH(A458, Countries!$B$2:$B$255, 0))
</f>
        <v/>
      </c>
      <c r="C458" s="89" t="inlineStr">
        <is>
          <t>Seagrass</t>
        </is>
      </c>
      <c r="D458" s="54">
        <f t="array" ref="D458">if($C458="Mangrove", INDEX('Mangrove restorable land'!$A$5:$M1000,MATCH($A458,'Mangrove restorable land'!$A$5:$A1000,0),MATCH('Mangrove restorable land'!B$4,'Mangrove restorable land'!$A$5:$M$5,0)),if($C458="Seagrass", index('Seagrass extent'!$A$5:$I$257,match($A458,'Seagrass extent'!$A$5:$A1000,0),match('Seagrass extent'!$B$4,'Seagrass extent'!$A$5:$I$5,0))*'Seagrass extent'!$E$4, if($C458="Salt marsh", index('Salt marsh extent'!$A$5:$I$257,match($A458,'Salt marsh extent'!$A$5:$A1000,0),match('Salt marsh extent'!$B$4,'Salt marsh extent'!$A$5:$I$5,0))*'Salt marsh extent'!$E$4 )))</f>
        <v/>
      </c>
      <c r="E458" s="101" t="n"/>
    </row>
    <row r="459" ht="15.75" customHeight="1" s="198">
      <c r="A459" s="101" t="inlineStr">
        <is>
          <t>Chad</t>
        </is>
      </c>
      <c r="B459" s="62">
        <f t="array" ref="B459">INDEX(Countries!$D$2:$D$255, MATCH(A459, Countries!$B$2:$B$255, 0))
</f>
        <v/>
      </c>
      <c r="C459" s="89" t="inlineStr">
        <is>
          <t>Seagrass</t>
        </is>
      </c>
      <c r="D459" s="54">
        <f t="array" ref="D459">if($C459="Mangrove", INDEX('Mangrove restorable land'!$A$5:$M1000,MATCH($A459,'Mangrove restorable land'!$A$5:$A1000,0),MATCH('Mangrove restorable land'!B$4,'Mangrove restorable land'!$A$5:$M$5,0)),if($C459="Seagrass", index('Seagrass extent'!$A$5:$I$257,match($A459,'Seagrass extent'!$A$5:$A1000,0),match('Seagrass extent'!$B$4,'Seagrass extent'!$A$5:$I$5,0))*'Seagrass extent'!$E$4, if($C459="Salt marsh", index('Salt marsh extent'!$A$5:$I$257,match($A459,'Salt marsh extent'!$A$5:$A1000,0),match('Salt marsh extent'!$B$4,'Salt marsh extent'!$A$5:$I$5,0))*'Salt marsh extent'!$E$4 )))</f>
        <v/>
      </c>
      <c r="E459" s="101" t="n"/>
    </row>
    <row r="460" ht="15.75" customHeight="1" s="198">
      <c r="A460" s="101" t="inlineStr">
        <is>
          <t>Tajikistan</t>
        </is>
      </c>
      <c r="B460" s="62">
        <f t="array" ref="B460">INDEX(Countries!$D$2:$D$255, MATCH(A460, Countries!$B$2:$B$255, 0))
</f>
        <v/>
      </c>
      <c r="C460" s="89" t="inlineStr">
        <is>
          <t>Seagrass</t>
        </is>
      </c>
      <c r="D460" s="54">
        <f t="array" ref="D460">if($C460="Mangrove", INDEX('Mangrove restorable land'!$A$5:$M1000,MATCH($A460,'Mangrove restorable land'!$A$5:$A1000,0),MATCH('Mangrove restorable land'!B$4,'Mangrove restorable land'!$A$5:$M$5,0)),if($C460="Seagrass", index('Seagrass extent'!$A$5:$I$257,match($A460,'Seagrass extent'!$A$5:$A1000,0),match('Seagrass extent'!$B$4,'Seagrass extent'!$A$5:$I$5,0))*'Seagrass extent'!$E$4, if($C460="Salt marsh", index('Salt marsh extent'!$A$5:$I$257,match($A460,'Salt marsh extent'!$A$5:$A1000,0),match('Salt marsh extent'!$B$4,'Salt marsh extent'!$A$5:$I$5,0))*'Salt marsh extent'!$E$4 )))</f>
        <v/>
      </c>
      <c r="E460" s="101" t="n"/>
    </row>
    <row r="461" ht="15.75" customHeight="1" s="198">
      <c r="A461" s="101" t="inlineStr">
        <is>
          <t>Uganda</t>
        </is>
      </c>
      <c r="B461" s="62">
        <f t="array" ref="B461">INDEX(Countries!$D$2:$D$255, MATCH(A461, Countries!$B$2:$B$255, 0))
</f>
        <v/>
      </c>
      <c r="C461" s="89" t="inlineStr">
        <is>
          <t>Seagrass</t>
        </is>
      </c>
      <c r="D461" s="54">
        <f t="array" ref="D461">if($C461="Mangrove", INDEX('Mangrove restorable land'!$A$5:$M1000,MATCH($A461,'Mangrove restorable land'!$A$5:$A1000,0),MATCH('Mangrove restorable land'!B$4,'Mangrove restorable land'!$A$5:$M$5,0)),if($C461="Seagrass", index('Seagrass extent'!$A$5:$I$257,match($A461,'Seagrass extent'!$A$5:$A1000,0),match('Seagrass extent'!$B$4,'Seagrass extent'!$A$5:$I$5,0))*'Seagrass extent'!$E$4, if($C461="Salt marsh", index('Salt marsh extent'!$A$5:$I$257,match($A461,'Salt marsh extent'!$A$5:$A1000,0),match('Salt marsh extent'!$B$4,'Salt marsh extent'!$A$5:$I$5,0))*'Salt marsh extent'!$E$4 )))</f>
        <v/>
      </c>
      <c r="E461" s="101" t="n"/>
    </row>
    <row r="462" ht="15.75" customHeight="1" s="198">
      <c r="A462" s="101" t="inlineStr">
        <is>
          <t>Uzbekistan</t>
        </is>
      </c>
      <c r="B462" s="62">
        <f t="array" ref="B462">INDEX(Countries!$D$2:$D$255, MATCH(A462, Countries!$B$2:$B$255, 0))
</f>
        <v/>
      </c>
      <c r="C462" s="89" t="inlineStr">
        <is>
          <t>Seagrass</t>
        </is>
      </c>
      <c r="D462" s="54">
        <f t="array" ref="D462">if($C462="Mangrove", INDEX('Mangrove restorable land'!$A$5:$M1000,MATCH($A462,'Mangrove restorable land'!$A$5:$A1000,0),MATCH('Mangrove restorable land'!B$4,'Mangrove restorable land'!$A$5:$M$5,0)),if($C462="Seagrass", index('Seagrass extent'!$A$5:$I$257,match($A462,'Seagrass extent'!$A$5:$A1000,0),match('Seagrass extent'!$B$4,'Seagrass extent'!$A$5:$I$5,0))*'Seagrass extent'!$E$4, if($C462="Salt marsh", index('Salt marsh extent'!$A$5:$I$257,match($A462,'Salt marsh extent'!$A$5:$A1000,0),match('Salt marsh extent'!$B$4,'Salt marsh extent'!$A$5:$I$5,0))*'Salt marsh extent'!$E$4 )))</f>
        <v/>
      </c>
      <c r="E462" s="101" t="n"/>
    </row>
    <row r="463" ht="15.75" customHeight="1" s="198">
      <c r="A463" s="101" t="inlineStr">
        <is>
          <t>Zambia</t>
        </is>
      </c>
      <c r="B463" s="62">
        <f t="array" ref="B463">INDEX(Countries!$D$2:$D$255, MATCH(A463, Countries!$B$2:$B$255, 0))
</f>
        <v/>
      </c>
      <c r="C463" s="89" t="inlineStr">
        <is>
          <t>Seagrass</t>
        </is>
      </c>
      <c r="D463" s="54">
        <f t="array" ref="D463">if($C463="Mangrove", INDEX('Mangrove restorable land'!$A$5:$M1000,MATCH($A463,'Mangrove restorable land'!$A$5:$A1000,0),MATCH('Mangrove restorable land'!B$4,'Mangrove restorable land'!$A$5:$M$5,0)),if($C463="Seagrass", index('Seagrass extent'!$A$5:$I$257,match($A463,'Seagrass extent'!$A$5:$A1000,0),match('Seagrass extent'!$B$4,'Seagrass extent'!$A$5:$I$5,0))*'Seagrass extent'!$E$4, if($C463="Salt marsh", index('Salt marsh extent'!$A$5:$I$257,match($A463,'Salt marsh extent'!$A$5:$A1000,0),match('Salt marsh extent'!$B$4,'Salt marsh extent'!$A$5:$I$5,0))*'Salt marsh extent'!$E$4 )))</f>
        <v/>
      </c>
      <c r="E463" s="101" t="n"/>
    </row>
    <row r="464" ht="15.75" customHeight="1" s="198">
      <c r="A464" s="101" t="inlineStr">
        <is>
          <t>Zimbabwe</t>
        </is>
      </c>
      <c r="B464" s="62">
        <f t="array" ref="B464">INDEX(Countries!$D$2:$D$255, MATCH(A464, Countries!$B$2:$B$255, 0))
</f>
        <v/>
      </c>
      <c r="C464" s="89" t="inlineStr">
        <is>
          <t>Seagrass</t>
        </is>
      </c>
      <c r="D464" s="54">
        <f t="array" ref="D464">if($C464="Mangrove", INDEX('Mangrove restorable land'!$A$5:$M1000,MATCH($A464,'Mangrove restorable land'!$A$5:$A1000,0),MATCH('Mangrove restorable land'!B$4,'Mangrove restorable land'!$A$5:$M$5,0)),if($C464="Seagrass", index('Seagrass extent'!$A$5:$I$257,match($A464,'Seagrass extent'!$A$5:$A1000,0),match('Seagrass extent'!$B$4,'Seagrass extent'!$A$5:$I$5,0))*'Seagrass extent'!$E$4, if($C464="Salt marsh", index('Salt marsh extent'!$A$5:$I$257,match($A464,'Salt marsh extent'!$A$5:$A1000,0),match('Salt marsh extent'!$B$4,'Salt marsh extent'!$A$5:$I$5,0))*'Salt marsh extent'!$E$4 )))</f>
        <v/>
      </c>
      <c r="E464" s="101" t="n"/>
    </row>
    <row r="465" ht="15.75" customHeight="1" s="198">
      <c r="A465" s="101" t="inlineStr">
        <is>
          <t>Saint Barthélemy</t>
        </is>
      </c>
      <c r="B465" s="62">
        <f t="array" ref="B465">INDEX(Countries!$D$2:$D$255, MATCH(A465, Countries!$B$2:$B$255, 0))
</f>
        <v/>
      </c>
      <c r="C465" s="89" t="inlineStr">
        <is>
          <t>Seagrass</t>
        </is>
      </c>
      <c r="D465" s="54">
        <f t="array" ref="D465">if($C465="Mangrove", INDEX('Mangrove restorable land'!$A$5:$M1000,MATCH($A465,'Mangrove restorable land'!$A$5:$A1000,0),MATCH('Mangrove restorable land'!B$4,'Mangrove restorable land'!$A$5:$M$5,0)),if($C465="Seagrass", index('Seagrass extent'!$A$5:$I$257,match($A465,'Seagrass extent'!$A$5:$A1000,0),match('Seagrass extent'!$B$4,'Seagrass extent'!$A$5:$I$5,0))*'Seagrass extent'!$E$4, if($C465="Salt marsh", index('Salt marsh extent'!$A$5:$I$257,match($A465,'Salt marsh extent'!$A$5:$A1000,0),match('Salt marsh extent'!$B$4,'Salt marsh extent'!$A$5:$I$5,0))*'Salt marsh extent'!$E$4 )))</f>
        <v/>
      </c>
      <c r="E465" s="101" t="n"/>
    </row>
    <row r="466" ht="15.75" customHeight="1" s="198">
      <c r="A466" s="101" t="inlineStr">
        <is>
          <t>Cocos Islands</t>
        </is>
      </c>
      <c r="B466" s="62">
        <f t="array" ref="B466">INDEX(Countries!$D$2:$D$255, MATCH(A466, Countries!$B$2:$B$255, 0))
</f>
        <v/>
      </c>
      <c r="C466" s="89" t="inlineStr">
        <is>
          <t>Seagrass</t>
        </is>
      </c>
      <c r="D466" s="54">
        <f t="array" ref="D466">if($C466="Mangrove", INDEX('Mangrove restorable land'!$A$5:$M1000,MATCH($A466,'Mangrove restorable land'!$A$5:$A1000,0),MATCH('Mangrove restorable land'!B$4,'Mangrove restorable land'!$A$5:$M$5,0)),if($C466="Seagrass", index('Seagrass extent'!$A$5:$I$257,match($A466,'Seagrass extent'!$A$5:$A1000,0),match('Seagrass extent'!$B$4,'Seagrass extent'!$A$5:$I$5,0))*'Seagrass extent'!$E$4, if($C466="Salt marsh", index('Salt marsh extent'!$A$5:$I$257,match($A466,'Salt marsh extent'!$A$5:$A1000,0),match('Salt marsh extent'!$B$4,'Salt marsh extent'!$A$5:$I$5,0))*'Salt marsh extent'!$E$4 )))</f>
        <v/>
      </c>
      <c r="E466" s="101" t="n"/>
    </row>
    <row r="467" ht="15.75" customHeight="1" s="198">
      <c r="A467" s="101" t="inlineStr">
        <is>
          <t>Christmas Island</t>
        </is>
      </c>
      <c r="B467" s="62">
        <f t="array" ref="B467">INDEX(Countries!$D$2:$D$255, MATCH(A467, Countries!$B$2:$B$255, 0))
</f>
        <v/>
      </c>
      <c r="C467" s="89" t="inlineStr">
        <is>
          <t>Seagrass</t>
        </is>
      </c>
      <c r="D467" s="54">
        <f t="array" ref="D467">if($C467="Mangrove", INDEX('Mangrove restorable land'!$A$5:$M1000,MATCH($A467,'Mangrove restorable land'!$A$5:$A1000,0),MATCH('Mangrove restorable land'!B$4,'Mangrove restorable land'!$A$5:$M$5,0)),if($C467="Seagrass", index('Seagrass extent'!$A$5:$I$257,match($A467,'Seagrass extent'!$A$5:$A1000,0),match('Seagrass extent'!$B$4,'Seagrass extent'!$A$5:$I$5,0))*'Seagrass extent'!$E$4, if($C467="Salt marsh", index('Salt marsh extent'!$A$5:$I$257,match($A467,'Salt marsh extent'!$A$5:$A1000,0),match('Salt marsh extent'!$B$4,'Salt marsh extent'!$A$5:$I$5,0))*'Salt marsh extent'!$E$4 )))</f>
        <v/>
      </c>
      <c r="E467" s="101" t="n"/>
    </row>
    <row r="468" ht="15.75" customHeight="1" s="198">
      <c r="A468" s="101" t="inlineStr">
        <is>
          <t>United States</t>
        </is>
      </c>
      <c r="B468" s="62">
        <f t="array" ref="B468">INDEX(Countries!$D$2:$D$255, MATCH(A468, Countries!$B$2:$B$255, 0))
</f>
        <v/>
      </c>
      <c r="C468" s="89" t="inlineStr">
        <is>
          <t>Salt marsh</t>
        </is>
      </c>
      <c r="D468" s="54">
        <f t="array" ref="D468">if($C468="Mangrove", INDEX('Mangrove restorable land'!$A$5:$M1000,MATCH($A468,'Mangrove restorable land'!$A$5:$A1000,0),MATCH('Mangrove restorable land'!B$4,'Mangrove restorable land'!$A$5:$M$5,0)),if($C468="Seagrass", index('Seagrass extent'!$A$5:$I$257,match($A468,'Seagrass extent'!$A$5:$A1000,0),match('Seagrass extent'!$B$4,'Seagrass extent'!$A$5:$I$5,0))*'Seagrass extent'!$E$4, if($C468="Salt marsh", index('Salt marsh extent'!$A$5:$I$257,match($A468,'Salt marsh extent'!$A$5:$A1000,0),match('Salt marsh extent'!$B$4,'Salt marsh extent'!$A$5:$I$5,0))*'Salt marsh extent'!$E$4 )))</f>
        <v/>
      </c>
      <c r="E468" s="101" t="n"/>
    </row>
    <row r="469" ht="15.75" customHeight="1" s="198">
      <c r="A469" s="101" t="inlineStr">
        <is>
          <t>Indonesia</t>
        </is>
      </c>
      <c r="B469" s="62">
        <f t="array" ref="B469">INDEX(Countries!$D$2:$D$255, MATCH(A469, Countries!$B$2:$B$255, 0))
</f>
        <v/>
      </c>
      <c r="C469" s="89" t="inlineStr">
        <is>
          <t>Salt marsh</t>
        </is>
      </c>
      <c r="D469" s="54">
        <f t="array" ref="D469">if($C469="Mangrove", INDEX('Mangrove restorable land'!$A$5:$M1000,MATCH($A469,'Mangrove restorable land'!$A$5:$A1000,0),MATCH('Mangrove restorable land'!B$4,'Mangrove restorable land'!$A$5:$M$5,0)),if($C469="Seagrass", index('Seagrass extent'!$A$5:$I$257,match($A469,'Seagrass extent'!$A$5:$A1000,0),match('Seagrass extent'!$B$4,'Seagrass extent'!$A$5:$I$5,0))*'Seagrass extent'!$E$4, if($C469="Salt marsh", index('Salt marsh extent'!$A$5:$I$257,match($A469,'Salt marsh extent'!$A$5:$A1000,0),match('Salt marsh extent'!$B$4,'Salt marsh extent'!$A$5:$I$5,0))*'Salt marsh extent'!$E$4 )))</f>
        <v/>
      </c>
      <c r="E469" s="101" t="n"/>
    </row>
    <row r="470" ht="15.75" customHeight="1" s="198">
      <c r="A470" s="101" t="inlineStr">
        <is>
          <t>Australia</t>
        </is>
      </c>
      <c r="B470" s="62">
        <f t="array" ref="B470">INDEX(Countries!$D$2:$D$255, MATCH(A470, Countries!$B$2:$B$255, 0))
</f>
        <v/>
      </c>
      <c r="C470" s="89" t="inlineStr">
        <is>
          <t>Salt marsh</t>
        </is>
      </c>
      <c r="D470" s="54">
        <f t="array" ref="D470">if($C470="Mangrove", INDEX('Mangrove restorable land'!$A$5:$M1000,MATCH($A470,'Mangrove restorable land'!$A$5:$A1000,0),MATCH('Mangrove restorable land'!B$4,'Mangrove restorable land'!$A$5:$M$5,0)),if($C470="Seagrass", index('Seagrass extent'!$A$5:$I$257,match($A470,'Seagrass extent'!$A$5:$A1000,0),match('Seagrass extent'!$B$4,'Seagrass extent'!$A$5:$I$5,0))*'Seagrass extent'!$E$4, if($C470="Salt marsh", index('Salt marsh extent'!$A$5:$I$257,match($A470,'Salt marsh extent'!$A$5:$A1000,0),match('Salt marsh extent'!$B$4,'Salt marsh extent'!$A$5:$I$5,0))*'Salt marsh extent'!$E$4 )))</f>
        <v/>
      </c>
      <c r="E470" s="101" t="n"/>
    </row>
    <row r="471" ht="15.75" customHeight="1" s="198">
      <c r="A471" s="101" t="inlineStr">
        <is>
          <t>The Bahamas</t>
        </is>
      </c>
      <c r="B471" s="62">
        <f t="array" ref="B471">INDEX(Countries!$D$2:$D$255, MATCH(A471, Countries!$B$2:$B$255, 0))
</f>
        <v/>
      </c>
      <c r="C471" s="89" t="inlineStr">
        <is>
          <t>Salt marsh</t>
        </is>
      </c>
      <c r="D471" s="54">
        <f t="array" ref="D471">if($C471="Mangrove", INDEX('Mangrove restorable land'!$A$5:$M1000,MATCH($A471,'Mangrove restorable land'!$A$5:$A1000,0),MATCH('Mangrove restorable land'!B$4,'Mangrove restorable land'!$A$5:$M$5,0)),if($C471="Seagrass", index('Seagrass extent'!$A$5:$I$257,match($A471,'Seagrass extent'!$A$5:$A1000,0),match('Seagrass extent'!$B$4,'Seagrass extent'!$A$5:$I$5,0))*'Seagrass extent'!$E$4, if($C471="Salt marsh", index('Salt marsh extent'!$A$5:$I$257,match($A471,'Salt marsh extent'!$A$5:$A1000,0),match('Salt marsh extent'!$B$4,'Salt marsh extent'!$A$5:$I$5,0))*'Salt marsh extent'!$E$4 )))</f>
        <v/>
      </c>
      <c r="E471" s="101" t="n"/>
    </row>
    <row r="472" ht="15.75" customHeight="1" s="198">
      <c r="A472" s="101" t="inlineStr">
        <is>
          <t>Kenya</t>
        </is>
      </c>
      <c r="B472" s="62">
        <f t="array" ref="B472">INDEX(Countries!$D$2:$D$255, MATCH(A472, Countries!$B$2:$B$255, 0))
</f>
        <v/>
      </c>
      <c r="C472" s="89" t="inlineStr">
        <is>
          <t>Salt marsh</t>
        </is>
      </c>
      <c r="D472" s="54">
        <f t="array" ref="D472">if($C472="Mangrove", INDEX('Mangrove restorable land'!$A$5:$M1000,MATCH($A472,'Mangrove restorable land'!$A$5:$A1000,0),MATCH('Mangrove restorable land'!B$4,'Mangrove restorable land'!$A$5:$M$5,0)),if($C472="Seagrass", index('Seagrass extent'!$A$5:$I$257,match($A472,'Seagrass extent'!$A$5:$A1000,0),match('Seagrass extent'!$B$4,'Seagrass extent'!$A$5:$I$5,0))*'Seagrass extent'!$E$4, if($C472="Salt marsh", index('Salt marsh extent'!$A$5:$I$257,match($A472,'Salt marsh extent'!$A$5:$A1000,0),match('Salt marsh extent'!$B$4,'Salt marsh extent'!$A$5:$I$5,0))*'Salt marsh extent'!$E$4 )))</f>
        <v/>
      </c>
      <c r="E472" s="101" t="n"/>
    </row>
    <row r="473" ht="15.75" customHeight="1" s="198">
      <c r="A473" s="101" t="inlineStr">
        <is>
          <t>Mexico</t>
        </is>
      </c>
      <c r="B473" s="62">
        <f t="array" ref="B473">INDEX(Countries!$D$2:$D$255, MATCH(A473, Countries!$B$2:$B$255, 0))
</f>
        <v/>
      </c>
      <c r="C473" s="89" t="inlineStr">
        <is>
          <t>Salt marsh</t>
        </is>
      </c>
      <c r="D473" s="54">
        <f t="array" ref="D473">if($C473="Mangrove", INDEX('Mangrove restorable land'!$A$5:$M1000,MATCH($A473,'Mangrove restorable land'!$A$5:$A1000,0),MATCH('Mangrove restorable land'!B$4,'Mangrove restorable land'!$A$5:$M$5,0)),if($C473="Seagrass", index('Seagrass extent'!$A$5:$I$257,match($A473,'Seagrass extent'!$A$5:$A1000,0),match('Seagrass extent'!$B$4,'Seagrass extent'!$A$5:$I$5,0))*'Seagrass extent'!$E$4, if($C473="Salt marsh", index('Salt marsh extent'!$A$5:$I$257,match($A473,'Salt marsh extent'!$A$5:$A1000,0),match('Salt marsh extent'!$B$4,'Salt marsh extent'!$A$5:$I$5,0))*'Salt marsh extent'!$E$4 )))</f>
        <v/>
      </c>
      <c r="E473" s="101" t="n"/>
    </row>
    <row r="474" ht="15.75" customHeight="1" s="198">
      <c r="A474" s="101" t="inlineStr">
        <is>
          <t>Colombia</t>
        </is>
      </c>
      <c r="B474" s="62">
        <f t="array" ref="B474">INDEX(Countries!$D$2:$D$255, MATCH(A474, Countries!$B$2:$B$255, 0))
</f>
        <v/>
      </c>
      <c r="C474" s="89" t="inlineStr">
        <is>
          <t>Salt marsh</t>
        </is>
      </c>
      <c r="D474" s="54">
        <f t="array" ref="D474">if($C474="Mangrove", INDEX('Mangrove restorable land'!$A$5:$M1000,MATCH($A474,'Mangrove restorable land'!$A$5:$A1000,0),MATCH('Mangrove restorable land'!B$4,'Mangrove restorable land'!$A$5:$M$5,0)),if($C474="Seagrass", index('Seagrass extent'!$A$5:$I$257,match($A474,'Seagrass extent'!$A$5:$A1000,0),match('Seagrass extent'!$B$4,'Seagrass extent'!$A$5:$I$5,0))*'Seagrass extent'!$E$4, if($C474="Salt marsh", index('Salt marsh extent'!$A$5:$I$257,match($A474,'Salt marsh extent'!$A$5:$A1000,0),match('Salt marsh extent'!$B$4,'Salt marsh extent'!$A$5:$I$5,0))*'Salt marsh extent'!$E$4 )))</f>
        <v/>
      </c>
      <c r="E474" s="101" t="n"/>
    </row>
    <row r="475" ht="15.75" customHeight="1" s="198">
      <c r="A475" s="101" t="inlineStr">
        <is>
          <t>India</t>
        </is>
      </c>
      <c r="B475" s="62">
        <f t="array" ref="B475">INDEX(Countries!$D$2:$D$255, MATCH(A475, Countries!$B$2:$B$255, 0))
</f>
        <v/>
      </c>
      <c r="C475" s="89" t="inlineStr">
        <is>
          <t>Salt marsh</t>
        </is>
      </c>
      <c r="D475" s="54">
        <f t="array" ref="D475">if($C475="Mangrove", INDEX('Mangrove restorable land'!$A$5:$M1000,MATCH($A475,'Mangrove restorable land'!$A$5:$A1000,0),MATCH('Mangrove restorable land'!B$4,'Mangrove restorable land'!$A$5:$M$5,0)),if($C475="Seagrass", index('Seagrass extent'!$A$5:$I$257,match($A475,'Seagrass extent'!$A$5:$A1000,0),match('Seagrass extent'!$B$4,'Seagrass extent'!$A$5:$I$5,0))*'Seagrass extent'!$E$4, if($C475="Salt marsh", index('Salt marsh extent'!$A$5:$I$257,match($A475,'Salt marsh extent'!$A$5:$A1000,0),match('Salt marsh extent'!$B$4,'Salt marsh extent'!$A$5:$I$5,0))*'Salt marsh extent'!$E$4 )))</f>
        <v/>
      </c>
      <c r="E475" s="101" t="n"/>
    </row>
    <row r="476" ht="15.75" customHeight="1" s="198">
      <c r="A476" s="101" t="inlineStr">
        <is>
          <t>China</t>
        </is>
      </c>
      <c r="B476" s="62">
        <f t="array" ref="B476">INDEX(Countries!$D$2:$D$255, MATCH(A476, Countries!$B$2:$B$255, 0))
</f>
        <v/>
      </c>
      <c r="C476" s="89" t="inlineStr">
        <is>
          <t>Salt marsh</t>
        </is>
      </c>
      <c r="D476" s="54">
        <f t="array" ref="D476">if($C476="Mangrove", INDEX('Mangrove restorable land'!$A$5:$M1000,MATCH($A476,'Mangrove restorable land'!$A$5:$A1000,0),MATCH('Mangrove restorable land'!B$4,'Mangrove restorable land'!$A$5:$M$5,0)),if($C476="Seagrass", index('Seagrass extent'!$A$5:$I$257,match($A476,'Seagrass extent'!$A$5:$A1000,0),match('Seagrass extent'!$B$4,'Seagrass extent'!$A$5:$I$5,0))*'Seagrass extent'!$E$4, if($C476="Salt marsh", index('Salt marsh extent'!$A$5:$I$257,match($A476,'Salt marsh extent'!$A$5:$A1000,0),match('Salt marsh extent'!$B$4,'Salt marsh extent'!$A$5:$I$5,0))*'Salt marsh extent'!$E$4 )))</f>
        <v/>
      </c>
      <c r="E476" s="101" t="n"/>
    </row>
    <row r="477" ht="15.75" customHeight="1" s="198">
      <c r="A477" s="101" t="inlineStr">
        <is>
          <t>American Samoa</t>
        </is>
      </c>
      <c r="B477" s="62">
        <f t="array" ref="B477">INDEX(Countries!$D$2:$D$255, MATCH(A477, Countries!$B$2:$B$255, 0))
</f>
        <v/>
      </c>
      <c r="C477" s="89" t="inlineStr">
        <is>
          <t>Salt marsh</t>
        </is>
      </c>
      <c r="D477" s="54">
        <f t="array" ref="D477">if($C477="Mangrove", INDEX('Mangrove restorable land'!$A$5:$M1000,MATCH($A477,'Mangrove restorable land'!$A$5:$A1000,0),MATCH('Mangrove restorable land'!B$4,'Mangrove restorable land'!$A$5:$M$5,0)),if($C477="Seagrass", index('Seagrass extent'!$A$5:$I$257,match($A477,'Seagrass extent'!$A$5:$A1000,0),match('Seagrass extent'!$B$4,'Seagrass extent'!$A$5:$I$5,0))*'Seagrass extent'!$E$4, if($C477="Salt marsh", index('Salt marsh extent'!$A$5:$I$257,match($A477,'Salt marsh extent'!$A$5:$A1000,0),match('Salt marsh extent'!$B$4,'Salt marsh extent'!$A$5:$I$5,0))*'Salt marsh extent'!$E$4 )))</f>
        <v/>
      </c>
      <c r="E477" s="101" t="n"/>
    </row>
    <row r="478" ht="15.75" customHeight="1" s="198">
      <c r="A478" s="101" t="inlineStr">
        <is>
          <t>Angola</t>
        </is>
      </c>
      <c r="B478" s="62">
        <f t="array" ref="B478">INDEX(Countries!$D$2:$D$255, MATCH(A478, Countries!$B$2:$B$255, 0))
</f>
        <v/>
      </c>
      <c r="C478" s="89" t="inlineStr">
        <is>
          <t>Salt marsh</t>
        </is>
      </c>
      <c r="D478" s="54">
        <f t="array" ref="D478">if($C478="Mangrove", INDEX('Mangrove restorable land'!$A$5:$M1000,MATCH($A478,'Mangrove restorable land'!$A$5:$A1000,0),MATCH('Mangrove restorable land'!B$4,'Mangrove restorable land'!$A$5:$M$5,0)),if($C478="Seagrass", index('Seagrass extent'!$A$5:$I$257,match($A478,'Seagrass extent'!$A$5:$A1000,0),match('Seagrass extent'!$B$4,'Seagrass extent'!$A$5:$I$5,0))*'Seagrass extent'!$E$4, if($C478="Salt marsh", index('Salt marsh extent'!$A$5:$I$257,match($A478,'Salt marsh extent'!$A$5:$A1000,0),match('Salt marsh extent'!$B$4,'Salt marsh extent'!$A$5:$I$5,0))*'Salt marsh extent'!$E$4 )))</f>
        <v/>
      </c>
      <c r="E478" s="101" t="n"/>
    </row>
    <row r="479" ht="15.75" customHeight="1" s="198">
      <c r="A479" s="101" t="inlineStr">
        <is>
          <t>Anguilla</t>
        </is>
      </c>
      <c r="B479" s="62">
        <f t="array" ref="B479">INDEX(Countries!$D$2:$D$255, MATCH(A479, Countries!$B$2:$B$255, 0))
</f>
        <v/>
      </c>
      <c r="C479" s="89" t="inlineStr">
        <is>
          <t>Salt marsh</t>
        </is>
      </c>
      <c r="D479" s="54">
        <f t="array" ref="D479">if($C479="Mangrove", INDEX('Mangrove restorable land'!$A$5:$M1000,MATCH($A479,'Mangrove restorable land'!$A$5:$A1000,0),MATCH('Mangrove restorable land'!B$4,'Mangrove restorable land'!$A$5:$M$5,0)),if($C479="Seagrass", index('Seagrass extent'!$A$5:$I$257,match($A479,'Seagrass extent'!$A$5:$A1000,0),match('Seagrass extent'!$B$4,'Seagrass extent'!$A$5:$I$5,0))*'Seagrass extent'!$E$4, if($C479="Salt marsh", index('Salt marsh extent'!$A$5:$I$257,match($A479,'Salt marsh extent'!$A$5:$A1000,0),match('Salt marsh extent'!$B$4,'Salt marsh extent'!$A$5:$I$5,0))*'Salt marsh extent'!$E$4 )))</f>
        <v/>
      </c>
      <c r="E479" s="101" t="n"/>
    </row>
    <row r="480" ht="15.75" customHeight="1" s="198">
      <c r="A480" s="101" t="inlineStr">
        <is>
          <t>Antigua and Barbuda</t>
        </is>
      </c>
      <c r="B480" s="62">
        <f t="array" ref="B480">INDEX(Countries!$D$2:$D$255, MATCH(A480, Countries!$B$2:$B$255, 0))
</f>
        <v/>
      </c>
      <c r="C480" s="89" t="inlineStr">
        <is>
          <t>Salt marsh</t>
        </is>
      </c>
      <c r="D480" s="54">
        <f t="array" ref="D480">if($C480="Mangrove", INDEX('Mangrove restorable land'!$A$5:$M1000,MATCH($A480,'Mangrove restorable land'!$A$5:$A1000,0),MATCH('Mangrove restorable land'!B$4,'Mangrove restorable land'!$A$5:$M$5,0)),if($C480="Seagrass", index('Seagrass extent'!$A$5:$I$257,match($A480,'Seagrass extent'!$A$5:$A1000,0),match('Seagrass extent'!$B$4,'Seagrass extent'!$A$5:$I$5,0))*'Seagrass extent'!$E$4, if($C480="Salt marsh", index('Salt marsh extent'!$A$5:$I$257,match($A480,'Salt marsh extent'!$A$5:$A1000,0),match('Salt marsh extent'!$B$4,'Salt marsh extent'!$A$5:$I$5,0))*'Salt marsh extent'!$E$4 )))</f>
        <v/>
      </c>
      <c r="E480" s="101" t="n"/>
    </row>
    <row r="481" ht="15.75" customHeight="1" s="198">
      <c r="A481" s="101" t="inlineStr">
        <is>
          <t>Bahrain</t>
        </is>
      </c>
      <c r="B481" s="62">
        <f t="array" ref="B481">INDEX(Countries!$D$2:$D$255, MATCH(A481, Countries!$B$2:$B$255, 0))
</f>
        <v/>
      </c>
      <c r="C481" s="89" t="inlineStr">
        <is>
          <t>Salt marsh</t>
        </is>
      </c>
      <c r="D481" s="54">
        <f t="array" ref="D481">if($C481="Mangrove", INDEX('Mangrove restorable land'!$A$5:$M1000,MATCH($A481,'Mangrove restorable land'!$A$5:$A1000,0),MATCH('Mangrove restorable land'!B$4,'Mangrove restorable land'!$A$5:$M$5,0)),if($C481="Seagrass", index('Seagrass extent'!$A$5:$I$257,match($A481,'Seagrass extent'!$A$5:$A1000,0),match('Seagrass extent'!$B$4,'Seagrass extent'!$A$5:$I$5,0))*'Seagrass extent'!$E$4, if($C481="Salt marsh", index('Salt marsh extent'!$A$5:$I$257,match($A481,'Salt marsh extent'!$A$5:$A1000,0),match('Salt marsh extent'!$B$4,'Salt marsh extent'!$A$5:$I$5,0))*'Salt marsh extent'!$E$4 )))</f>
        <v/>
      </c>
      <c r="E481" s="101" t="n"/>
    </row>
    <row r="482" ht="15.75" customHeight="1" s="198">
      <c r="A482" s="101" t="inlineStr">
        <is>
          <t>Bangladesh</t>
        </is>
      </c>
      <c r="B482" s="62">
        <f t="array" ref="B482">INDEX(Countries!$D$2:$D$255, MATCH(A482, Countries!$B$2:$B$255, 0))
</f>
        <v/>
      </c>
      <c r="C482" s="89" t="inlineStr">
        <is>
          <t>Salt marsh</t>
        </is>
      </c>
      <c r="D482" s="54">
        <f t="array" ref="D482">if($C482="Mangrove", INDEX('Mangrove restorable land'!$A$5:$M1000,MATCH($A482,'Mangrove restorable land'!$A$5:$A1000,0),MATCH('Mangrove restorable land'!B$4,'Mangrove restorable land'!$A$5:$M$5,0)),if($C482="Seagrass", index('Seagrass extent'!$A$5:$I$257,match($A482,'Seagrass extent'!$A$5:$A1000,0),match('Seagrass extent'!$B$4,'Seagrass extent'!$A$5:$I$5,0))*'Seagrass extent'!$E$4, if($C482="Salt marsh", index('Salt marsh extent'!$A$5:$I$257,match($A482,'Salt marsh extent'!$A$5:$A1000,0),match('Salt marsh extent'!$B$4,'Salt marsh extent'!$A$5:$I$5,0))*'Salt marsh extent'!$E$4 )))</f>
        <v/>
      </c>
      <c r="E482" s="101" t="n"/>
    </row>
    <row r="483" ht="15.75" customHeight="1" s="198">
      <c r="A483" s="101" t="inlineStr">
        <is>
          <t>Barbados</t>
        </is>
      </c>
      <c r="B483" s="62">
        <f t="array" ref="B483">INDEX(Countries!$D$2:$D$255, MATCH(A483, Countries!$B$2:$B$255, 0))
</f>
        <v/>
      </c>
      <c r="C483" s="89" t="inlineStr">
        <is>
          <t>Salt marsh</t>
        </is>
      </c>
      <c r="D483" s="54">
        <f t="array" ref="D483">if($C483="Mangrove", INDEX('Mangrove restorable land'!$A$5:$M1000,MATCH($A483,'Mangrove restorable land'!$A$5:$A1000,0),MATCH('Mangrove restorable land'!B$4,'Mangrove restorable land'!$A$5:$M$5,0)),if($C483="Seagrass", index('Seagrass extent'!$A$5:$I$257,match($A483,'Seagrass extent'!$A$5:$A1000,0),match('Seagrass extent'!$B$4,'Seagrass extent'!$A$5:$I$5,0))*'Seagrass extent'!$E$4, if($C483="Salt marsh", index('Salt marsh extent'!$A$5:$I$257,match($A483,'Salt marsh extent'!$A$5:$A1000,0),match('Salt marsh extent'!$B$4,'Salt marsh extent'!$A$5:$I$5,0))*'Salt marsh extent'!$E$4 )))</f>
        <v/>
      </c>
      <c r="E483" s="101" t="n"/>
    </row>
    <row r="484" ht="15.75" customHeight="1" s="198">
      <c r="A484" s="101" t="inlineStr">
        <is>
          <t>Belize</t>
        </is>
      </c>
      <c r="B484" s="62">
        <f t="array" ref="B484">INDEX(Countries!$D$2:$D$255, MATCH(A484, Countries!$B$2:$B$255, 0))
</f>
        <v/>
      </c>
      <c r="C484" s="89" t="inlineStr">
        <is>
          <t>Salt marsh</t>
        </is>
      </c>
      <c r="D484" s="54">
        <f t="array" ref="D484">if($C484="Mangrove", INDEX('Mangrove restorable land'!$A$5:$M1000,MATCH($A484,'Mangrove restorable land'!$A$5:$A1000,0),MATCH('Mangrove restorable land'!B$4,'Mangrove restorable land'!$A$5:$M$5,0)),if($C484="Seagrass", index('Seagrass extent'!$A$5:$I$257,match($A484,'Seagrass extent'!$A$5:$A1000,0),match('Seagrass extent'!$B$4,'Seagrass extent'!$A$5:$I$5,0))*'Seagrass extent'!$E$4, if($C484="Salt marsh", index('Salt marsh extent'!$A$5:$I$257,match($A484,'Salt marsh extent'!$A$5:$A1000,0),match('Salt marsh extent'!$B$4,'Salt marsh extent'!$A$5:$I$5,0))*'Salt marsh extent'!$E$4 )))</f>
        <v/>
      </c>
      <c r="E484" s="101" t="n"/>
    </row>
    <row r="485" ht="15.75" customHeight="1" s="198">
      <c r="A485" s="101" t="inlineStr">
        <is>
          <t>Benin</t>
        </is>
      </c>
      <c r="B485" s="62">
        <f t="array" ref="B485">INDEX(Countries!$D$2:$D$255, MATCH(A485, Countries!$B$2:$B$255, 0))
</f>
        <v/>
      </c>
      <c r="C485" s="89" t="inlineStr">
        <is>
          <t>Salt marsh</t>
        </is>
      </c>
      <c r="D485" s="54">
        <f t="array" ref="D485">if($C485="Mangrove", INDEX('Mangrove restorable land'!$A$5:$M1000,MATCH($A485,'Mangrove restorable land'!$A$5:$A1000,0),MATCH('Mangrove restorable land'!B$4,'Mangrove restorable land'!$A$5:$M$5,0)),if($C485="Seagrass", index('Seagrass extent'!$A$5:$I$257,match($A485,'Seagrass extent'!$A$5:$A1000,0),match('Seagrass extent'!$B$4,'Seagrass extent'!$A$5:$I$5,0))*'Seagrass extent'!$E$4, if($C485="Salt marsh", index('Salt marsh extent'!$A$5:$I$257,match($A485,'Salt marsh extent'!$A$5:$A1000,0),match('Salt marsh extent'!$B$4,'Salt marsh extent'!$A$5:$I$5,0))*'Salt marsh extent'!$E$4 )))</f>
        <v/>
      </c>
      <c r="E485" s="101" t="n"/>
    </row>
    <row r="486" ht="15.75" customHeight="1" s="198">
      <c r="A486" s="101" t="inlineStr">
        <is>
          <t>Bermuda</t>
        </is>
      </c>
      <c r="B486" s="62">
        <f t="array" ref="B486">INDEX(Countries!$D$2:$D$255, MATCH(A486, Countries!$B$2:$B$255, 0))
</f>
        <v/>
      </c>
      <c r="C486" s="89" t="inlineStr">
        <is>
          <t>Salt marsh</t>
        </is>
      </c>
      <c r="D486" s="54">
        <f t="array" ref="D486">if($C486="Mangrove", INDEX('Mangrove restorable land'!$A$5:$M1000,MATCH($A486,'Mangrove restorable land'!$A$5:$A1000,0),MATCH('Mangrove restorable land'!B$4,'Mangrove restorable land'!$A$5:$M$5,0)),if($C486="Seagrass", index('Seagrass extent'!$A$5:$I$257,match($A486,'Seagrass extent'!$A$5:$A1000,0),match('Seagrass extent'!$B$4,'Seagrass extent'!$A$5:$I$5,0))*'Seagrass extent'!$E$4, if($C486="Salt marsh", index('Salt marsh extent'!$A$5:$I$257,match($A486,'Salt marsh extent'!$A$5:$A1000,0),match('Salt marsh extent'!$B$4,'Salt marsh extent'!$A$5:$I$5,0))*'Salt marsh extent'!$E$4 )))</f>
        <v/>
      </c>
      <c r="E486" s="101" t="n"/>
    </row>
    <row r="487" ht="15.75" customHeight="1" s="198">
      <c r="A487" s="101" t="inlineStr">
        <is>
          <t>Bonaire, Sint Eustatius and Saba</t>
        </is>
      </c>
      <c r="B487" s="62">
        <f t="array" ref="B487">INDEX(Countries!$D$2:$D$255, MATCH(A487, Countries!$B$2:$B$255, 0))
</f>
        <v/>
      </c>
      <c r="C487" s="89" t="inlineStr">
        <is>
          <t>Salt marsh</t>
        </is>
      </c>
      <c r="D487" s="54">
        <f t="array" ref="D487">if($C487="Mangrove", INDEX('Mangrove restorable land'!$A$5:$M1000,MATCH($A487,'Mangrove restorable land'!$A$5:$A1000,0),MATCH('Mangrove restorable land'!B$4,'Mangrove restorable land'!$A$5:$M$5,0)),if($C487="Seagrass", index('Seagrass extent'!$A$5:$I$257,match($A487,'Seagrass extent'!$A$5:$A1000,0),match('Seagrass extent'!$B$4,'Seagrass extent'!$A$5:$I$5,0))*'Seagrass extent'!$E$4, if($C487="Salt marsh", index('Salt marsh extent'!$A$5:$I$257,match($A487,'Salt marsh extent'!$A$5:$A1000,0),match('Salt marsh extent'!$B$4,'Salt marsh extent'!$A$5:$I$5,0))*'Salt marsh extent'!$E$4 )))</f>
        <v/>
      </c>
      <c r="E487" s="101" t="n"/>
    </row>
    <row r="488" ht="15.75" customHeight="1" s="198">
      <c r="A488" s="101" t="inlineStr">
        <is>
          <t>Brazil</t>
        </is>
      </c>
      <c r="B488" s="62">
        <f t="array" ref="B488">INDEX(Countries!$D$2:$D$255, MATCH(A488, Countries!$B$2:$B$255, 0))
</f>
        <v/>
      </c>
      <c r="C488" s="89" t="inlineStr">
        <is>
          <t>Salt marsh</t>
        </is>
      </c>
      <c r="D488" s="54">
        <f t="array" ref="D488">if($C488="Mangrove", INDEX('Mangrove restorable land'!$A$5:$M1000,MATCH($A488,'Mangrove restorable land'!$A$5:$A1000,0),MATCH('Mangrove restorable land'!B$4,'Mangrove restorable land'!$A$5:$M$5,0)),if($C488="Seagrass", index('Seagrass extent'!$A$5:$I$257,match($A488,'Seagrass extent'!$A$5:$A1000,0),match('Seagrass extent'!$B$4,'Seagrass extent'!$A$5:$I$5,0))*'Seagrass extent'!$E$4, if($C488="Salt marsh", index('Salt marsh extent'!$A$5:$I$257,match($A488,'Salt marsh extent'!$A$5:$A1000,0),match('Salt marsh extent'!$B$4,'Salt marsh extent'!$A$5:$I$5,0))*'Salt marsh extent'!$E$4 )))</f>
        <v/>
      </c>
      <c r="E488" s="101" t="n"/>
    </row>
    <row r="489" ht="15.75" customHeight="1" s="198">
      <c r="A489" s="101" t="inlineStr">
        <is>
          <t>British virgin islands</t>
        </is>
      </c>
      <c r="B489" s="62">
        <f t="array" ref="B489">INDEX(Countries!$D$2:$D$255, MATCH(A489, Countries!$B$2:$B$255, 0))
</f>
        <v/>
      </c>
      <c r="C489" s="89" t="inlineStr">
        <is>
          <t>Salt marsh</t>
        </is>
      </c>
      <c r="D489" s="54">
        <f t="array" ref="D489">if($C489="Mangrove", INDEX('Mangrove restorable land'!$A$5:$M1000,MATCH($A489,'Mangrove restorable land'!$A$5:$A1000,0),MATCH('Mangrove restorable land'!B$4,'Mangrove restorable land'!$A$5:$M$5,0)),if($C489="Seagrass", index('Seagrass extent'!$A$5:$I$257,match($A489,'Seagrass extent'!$A$5:$A1000,0),match('Seagrass extent'!$B$4,'Seagrass extent'!$A$5:$I$5,0))*'Seagrass extent'!$E$4, if($C489="Salt marsh", index('Salt marsh extent'!$A$5:$I$257,match($A489,'Salt marsh extent'!$A$5:$A1000,0),match('Salt marsh extent'!$B$4,'Salt marsh extent'!$A$5:$I$5,0))*'Salt marsh extent'!$E$4 )))</f>
        <v/>
      </c>
      <c r="E489" s="101" t="n"/>
    </row>
    <row r="490" ht="15.75" customHeight="1" s="198">
      <c r="A490" s="101" t="inlineStr">
        <is>
          <t>Brunei Darussalam</t>
        </is>
      </c>
      <c r="B490" s="62">
        <f t="array" ref="B490">INDEX(Countries!$D$2:$D$255, MATCH(A490, Countries!$B$2:$B$255, 0))
</f>
        <v/>
      </c>
      <c r="C490" s="89" t="inlineStr">
        <is>
          <t>Salt marsh</t>
        </is>
      </c>
      <c r="D490" s="54">
        <f t="array" ref="D490">if($C490="Mangrove", INDEX('Mangrove restorable land'!$A$5:$M1000,MATCH($A490,'Mangrove restorable land'!$A$5:$A1000,0),MATCH('Mangrove restorable land'!B$4,'Mangrove restorable land'!$A$5:$M$5,0)),if($C490="Seagrass", index('Seagrass extent'!$A$5:$I$257,match($A490,'Seagrass extent'!$A$5:$A1000,0),match('Seagrass extent'!$B$4,'Seagrass extent'!$A$5:$I$5,0))*'Seagrass extent'!$E$4, if($C490="Salt marsh", index('Salt marsh extent'!$A$5:$I$257,match($A490,'Salt marsh extent'!$A$5:$A1000,0),match('Salt marsh extent'!$B$4,'Salt marsh extent'!$A$5:$I$5,0))*'Salt marsh extent'!$E$4 )))</f>
        <v/>
      </c>
      <c r="E490" s="101" t="n"/>
    </row>
    <row r="491" ht="15.75" customHeight="1" s="198">
      <c r="A491" s="101" t="inlineStr">
        <is>
          <t>Cambodia</t>
        </is>
      </c>
      <c r="B491" s="62">
        <f t="array" ref="B491">INDEX(Countries!$D$2:$D$255, MATCH(A491, Countries!$B$2:$B$255, 0))
</f>
        <v/>
      </c>
      <c r="C491" s="89" t="inlineStr">
        <is>
          <t>Salt marsh</t>
        </is>
      </c>
      <c r="D491" s="54">
        <f t="array" ref="D491">if($C491="Mangrove", INDEX('Mangrove restorable land'!$A$5:$M1000,MATCH($A491,'Mangrove restorable land'!$A$5:$A1000,0),MATCH('Mangrove restorable land'!B$4,'Mangrove restorable land'!$A$5:$M$5,0)),if($C491="Seagrass", index('Seagrass extent'!$A$5:$I$257,match($A491,'Seagrass extent'!$A$5:$A1000,0),match('Seagrass extent'!$B$4,'Seagrass extent'!$A$5:$I$5,0))*'Seagrass extent'!$E$4, if($C491="Salt marsh", index('Salt marsh extent'!$A$5:$I$257,match($A491,'Salt marsh extent'!$A$5:$A1000,0),match('Salt marsh extent'!$B$4,'Salt marsh extent'!$A$5:$I$5,0))*'Salt marsh extent'!$E$4 )))</f>
        <v/>
      </c>
      <c r="E491" s="101" t="n"/>
    </row>
    <row r="492" ht="15.75" customHeight="1" s="198">
      <c r="A492" s="101" t="inlineStr">
        <is>
          <t>Cameroon</t>
        </is>
      </c>
      <c r="B492" s="62">
        <f t="array" ref="B492">INDEX(Countries!$D$2:$D$255, MATCH(A492, Countries!$B$2:$B$255, 0))
</f>
        <v/>
      </c>
      <c r="C492" s="89" t="inlineStr">
        <is>
          <t>Salt marsh</t>
        </is>
      </c>
      <c r="D492" s="54">
        <f t="array" ref="D492">if($C492="Mangrove", INDEX('Mangrove restorable land'!$A$5:$M1000,MATCH($A492,'Mangrove restorable land'!$A$5:$A1000,0),MATCH('Mangrove restorable land'!B$4,'Mangrove restorable land'!$A$5:$M$5,0)),if($C492="Seagrass", index('Seagrass extent'!$A$5:$I$257,match($A492,'Seagrass extent'!$A$5:$A1000,0),match('Seagrass extent'!$B$4,'Seagrass extent'!$A$5:$I$5,0))*'Seagrass extent'!$E$4, if($C492="Salt marsh", index('Salt marsh extent'!$A$5:$I$257,match($A492,'Salt marsh extent'!$A$5:$A1000,0),match('Salt marsh extent'!$B$4,'Salt marsh extent'!$A$5:$I$5,0))*'Salt marsh extent'!$E$4 )))</f>
        <v/>
      </c>
      <c r="E492" s="101" t="n"/>
    </row>
    <row r="493" ht="15.75" customHeight="1" s="198">
      <c r="A493" s="101" t="inlineStr">
        <is>
          <t>Cayman Islands</t>
        </is>
      </c>
      <c r="B493" s="62">
        <f t="array" ref="B493">INDEX(Countries!$D$2:$D$255, MATCH(A493, Countries!$B$2:$B$255, 0))
</f>
        <v/>
      </c>
      <c r="C493" s="89" t="inlineStr">
        <is>
          <t>Salt marsh</t>
        </is>
      </c>
      <c r="D493" s="54">
        <f t="array" ref="D493">if($C493="Mangrove", INDEX('Mangrove restorable land'!$A$5:$M1000,MATCH($A493,'Mangrove restorable land'!$A$5:$A1000,0),MATCH('Mangrove restorable land'!B$4,'Mangrove restorable land'!$A$5:$M$5,0)),if($C493="Seagrass", index('Seagrass extent'!$A$5:$I$257,match($A493,'Seagrass extent'!$A$5:$A1000,0),match('Seagrass extent'!$B$4,'Seagrass extent'!$A$5:$I$5,0))*'Seagrass extent'!$E$4, if($C493="Salt marsh", index('Salt marsh extent'!$A$5:$I$257,match($A493,'Salt marsh extent'!$A$5:$A1000,0),match('Salt marsh extent'!$B$4,'Salt marsh extent'!$A$5:$I$5,0))*'Salt marsh extent'!$E$4 )))</f>
        <v/>
      </c>
      <c r="E493" s="101" t="n"/>
    </row>
    <row r="494" ht="15.75" customHeight="1" s="198">
      <c r="A494" s="101" t="inlineStr">
        <is>
          <t>Comoros</t>
        </is>
      </c>
      <c r="B494" s="62">
        <f t="array" ref="B494">INDEX(Countries!$D$2:$D$255, MATCH(A494, Countries!$B$2:$B$255, 0))
</f>
        <v/>
      </c>
      <c r="C494" s="89" t="inlineStr">
        <is>
          <t>Salt marsh</t>
        </is>
      </c>
      <c r="D494" s="54">
        <f t="array" ref="D494">if($C494="Mangrove", INDEX('Mangrove restorable land'!$A$5:$M1000,MATCH($A494,'Mangrove restorable land'!$A$5:$A1000,0),MATCH('Mangrove restorable land'!B$4,'Mangrove restorable land'!$A$5:$M$5,0)),if($C494="Seagrass", index('Seagrass extent'!$A$5:$I$257,match($A494,'Seagrass extent'!$A$5:$A1000,0),match('Seagrass extent'!$B$4,'Seagrass extent'!$A$5:$I$5,0))*'Seagrass extent'!$E$4, if($C494="Salt marsh", index('Salt marsh extent'!$A$5:$I$257,match($A494,'Salt marsh extent'!$A$5:$A1000,0),match('Salt marsh extent'!$B$4,'Salt marsh extent'!$A$5:$I$5,0))*'Salt marsh extent'!$E$4 )))</f>
        <v/>
      </c>
      <c r="E494" s="101" t="n"/>
    </row>
    <row r="495" ht="15.75" customHeight="1" s="198">
      <c r="A495" s="101" t="inlineStr">
        <is>
          <t>Cook Islands</t>
        </is>
      </c>
      <c r="B495" s="62">
        <f t="array" ref="B495">INDEX(Countries!$D$2:$D$255, MATCH(A495, Countries!$B$2:$B$255, 0))
</f>
        <v/>
      </c>
      <c r="C495" s="89" t="inlineStr">
        <is>
          <t>Salt marsh</t>
        </is>
      </c>
      <c r="D495" s="54">
        <f t="array" ref="D495">if($C495="Mangrove", INDEX('Mangrove restorable land'!$A$5:$M1000,MATCH($A495,'Mangrove restorable land'!$A$5:$A1000,0),MATCH('Mangrove restorable land'!B$4,'Mangrove restorable land'!$A$5:$M$5,0)),if($C495="Seagrass", index('Seagrass extent'!$A$5:$I$257,match($A495,'Seagrass extent'!$A$5:$A1000,0),match('Seagrass extent'!$B$4,'Seagrass extent'!$A$5:$I$5,0))*'Seagrass extent'!$E$4, if($C495="Salt marsh", index('Salt marsh extent'!$A$5:$I$257,match($A495,'Salt marsh extent'!$A$5:$A1000,0),match('Salt marsh extent'!$B$4,'Salt marsh extent'!$A$5:$I$5,0))*'Salt marsh extent'!$E$4 )))</f>
        <v/>
      </c>
      <c r="E495" s="101" t="n"/>
    </row>
    <row r="496" ht="15.75" customHeight="1" s="198">
      <c r="A496" s="101" t="inlineStr">
        <is>
          <t>Costa Rica</t>
        </is>
      </c>
      <c r="B496" s="62">
        <f t="array" ref="B496">INDEX(Countries!$D$2:$D$255, MATCH(A496, Countries!$B$2:$B$255, 0))
</f>
        <v/>
      </c>
      <c r="C496" s="89" t="inlineStr">
        <is>
          <t>Salt marsh</t>
        </is>
      </c>
      <c r="D496" s="54">
        <f t="array" ref="D496">if($C496="Mangrove", INDEX('Mangrove restorable land'!$A$5:$M1000,MATCH($A496,'Mangrove restorable land'!$A$5:$A1000,0),MATCH('Mangrove restorable land'!B$4,'Mangrove restorable land'!$A$5:$M$5,0)),if($C496="Seagrass", index('Seagrass extent'!$A$5:$I$257,match($A496,'Seagrass extent'!$A$5:$A1000,0),match('Seagrass extent'!$B$4,'Seagrass extent'!$A$5:$I$5,0))*'Seagrass extent'!$E$4, if($C496="Salt marsh", index('Salt marsh extent'!$A$5:$I$257,match($A496,'Salt marsh extent'!$A$5:$A1000,0),match('Salt marsh extent'!$B$4,'Salt marsh extent'!$A$5:$I$5,0))*'Salt marsh extent'!$E$4 )))</f>
        <v/>
      </c>
      <c r="E496" s="101" t="n"/>
    </row>
    <row r="497" ht="15.75" customHeight="1" s="198">
      <c r="A497" s="101" t="inlineStr">
        <is>
          <t>Côte d'Ivoire</t>
        </is>
      </c>
      <c r="B497" s="62">
        <f t="array" ref="B497">INDEX(Countries!$D$2:$D$255, MATCH(A497, Countries!$B$2:$B$255, 0))
</f>
        <v/>
      </c>
      <c r="C497" s="89" t="inlineStr">
        <is>
          <t>Salt marsh</t>
        </is>
      </c>
      <c r="D497" s="54">
        <f t="array" ref="D497">if($C497="Mangrove", INDEX('Mangrove restorable land'!$A$5:$M1000,MATCH($A497,'Mangrove restorable land'!$A$5:$A1000,0),MATCH('Mangrove restorable land'!B$4,'Mangrove restorable land'!$A$5:$M$5,0)),if($C497="Seagrass", index('Seagrass extent'!$A$5:$I$257,match($A497,'Seagrass extent'!$A$5:$A1000,0),match('Seagrass extent'!$B$4,'Seagrass extent'!$A$5:$I$5,0))*'Seagrass extent'!$E$4, if($C497="Salt marsh", index('Salt marsh extent'!$A$5:$I$257,match($A497,'Salt marsh extent'!$A$5:$A1000,0),match('Salt marsh extent'!$B$4,'Salt marsh extent'!$A$5:$I$5,0))*'Salt marsh extent'!$E$4 )))</f>
        <v/>
      </c>
      <c r="E497" s="101" t="n"/>
    </row>
    <row r="498" ht="15.75" customHeight="1" s="198">
      <c r="A498" s="101" t="inlineStr">
        <is>
          <t>Cuba</t>
        </is>
      </c>
      <c r="B498" s="62">
        <f t="array" ref="B498">INDEX(Countries!$D$2:$D$255, MATCH(A498, Countries!$B$2:$B$255, 0))
</f>
        <v/>
      </c>
      <c r="C498" s="89" t="inlineStr">
        <is>
          <t>Salt marsh</t>
        </is>
      </c>
      <c r="D498" s="54">
        <f t="array" ref="D498">if($C498="Mangrove", INDEX('Mangrove restorable land'!$A$5:$M1000,MATCH($A498,'Mangrove restorable land'!$A$5:$A1000,0),MATCH('Mangrove restorable land'!B$4,'Mangrove restorable land'!$A$5:$M$5,0)),if($C498="Seagrass", index('Seagrass extent'!$A$5:$I$257,match($A498,'Seagrass extent'!$A$5:$A1000,0),match('Seagrass extent'!$B$4,'Seagrass extent'!$A$5:$I$5,0))*'Seagrass extent'!$E$4, if($C498="Salt marsh", index('Salt marsh extent'!$A$5:$I$257,match($A498,'Salt marsh extent'!$A$5:$A1000,0),match('Salt marsh extent'!$B$4,'Salt marsh extent'!$A$5:$I$5,0))*'Salt marsh extent'!$E$4 )))</f>
        <v/>
      </c>
      <c r="E498" s="101" t="n"/>
    </row>
    <row r="499" ht="15.75" customHeight="1" s="198">
      <c r="A499" s="101" t="inlineStr">
        <is>
          <t>Curaçao</t>
        </is>
      </c>
      <c r="B499" s="62">
        <f t="array" ref="B499">INDEX(Countries!$D$2:$D$255, MATCH(A499, Countries!$B$2:$B$255, 0))
</f>
        <v/>
      </c>
      <c r="C499" s="89" t="inlineStr">
        <is>
          <t>Salt marsh</t>
        </is>
      </c>
      <c r="D499" s="54">
        <f t="array" ref="D499">if($C499="Mangrove", INDEX('Mangrove restorable land'!$A$5:$M1000,MATCH($A499,'Mangrove restorable land'!$A$5:$A1000,0),MATCH('Mangrove restorable land'!B$4,'Mangrove restorable land'!$A$5:$M$5,0)),if($C499="Seagrass", index('Seagrass extent'!$A$5:$I$257,match($A499,'Seagrass extent'!$A$5:$A1000,0),match('Seagrass extent'!$B$4,'Seagrass extent'!$A$5:$I$5,0))*'Seagrass extent'!$E$4, if($C499="Salt marsh", index('Salt marsh extent'!$A$5:$I$257,match($A499,'Salt marsh extent'!$A$5:$A1000,0),match('Salt marsh extent'!$B$4,'Salt marsh extent'!$A$5:$I$5,0))*'Salt marsh extent'!$E$4 )))</f>
        <v/>
      </c>
      <c r="E499" s="101" t="n"/>
    </row>
    <row r="500" ht="15.75" customHeight="1" s="198">
      <c r="A500" s="101" t="inlineStr">
        <is>
          <t>Democratic republic of the congo</t>
        </is>
      </c>
      <c r="B500" s="62">
        <f t="array" ref="B500">INDEX(Countries!$D$2:$D$255, MATCH(A500, Countries!$B$2:$B$255, 0))
</f>
        <v/>
      </c>
      <c r="C500" s="89" t="inlineStr">
        <is>
          <t>Salt marsh</t>
        </is>
      </c>
      <c r="D500" s="54">
        <f t="array" ref="D500">if($C500="Mangrove", INDEX('Mangrove restorable land'!$A$5:$M1000,MATCH($A500,'Mangrove restorable land'!$A$5:$A1000,0),MATCH('Mangrove restorable land'!B$4,'Mangrove restorable land'!$A$5:$M$5,0)),if($C500="Seagrass", index('Seagrass extent'!$A$5:$I$257,match($A500,'Seagrass extent'!$A$5:$A1000,0),match('Seagrass extent'!$B$4,'Seagrass extent'!$A$5:$I$5,0))*'Seagrass extent'!$E$4, if($C500="Salt marsh", index('Salt marsh extent'!$A$5:$I$257,match($A500,'Salt marsh extent'!$A$5:$A1000,0),match('Salt marsh extent'!$B$4,'Salt marsh extent'!$A$5:$I$5,0))*'Salt marsh extent'!$E$4 )))</f>
        <v/>
      </c>
      <c r="E500" s="101" t="n"/>
    </row>
    <row r="501" ht="15.75" customHeight="1" s="198">
      <c r="A501" s="101" t="inlineStr">
        <is>
          <t>Djibouti</t>
        </is>
      </c>
      <c r="B501" s="62">
        <f t="array" ref="B501">INDEX(Countries!$D$2:$D$255, MATCH(A501, Countries!$B$2:$B$255, 0))
</f>
        <v/>
      </c>
      <c r="C501" s="89" t="inlineStr">
        <is>
          <t>Salt marsh</t>
        </is>
      </c>
      <c r="D501" s="54">
        <f t="array" ref="D501">if($C501="Mangrove", INDEX('Mangrove restorable land'!$A$5:$M1000,MATCH($A501,'Mangrove restorable land'!$A$5:$A1000,0),MATCH('Mangrove restorable land'!B$4,'Mangrove restorable land'!$A$5:$M$5,0)),if($C501="Seagrass", index('Seagrass extent'!$A$5:$I$257,match($A501,'Seagrass extent'!$A$5:$A1000,0),match('Seagrass extent'!$B$4,'Seagrass extent'!$A$5:$I$5,0))*'Seagrass extent'!$E$4, if($C501="Salt marsh", index('Salt marsh extent'!$A$5:$I$257,match($A501,'Salt marsh extent'!$A$5:$A1000,0),match('Salt marsh extent'!$B$4,'Salt marsh extent'!$A$5:$I$5,0))*'Salt marsh extent'!$E$4 )))</f>
        <v/>
      </c>
      <c r="E501" s="101" t="n"/>
    </row>
    <row r="502" ht="15.75" customHeight="1" s="198">
      <c r="A502" s="101" t="inlineStr">
        <is>
          <t>Dominica</t>
        </is>
      </c>
      <c r="B502" s="62">
        <f t="array" ref="B502">INDEX(Countries!$D$2:$D$255, MATCH(A502, Countries!$B$2:$B$255, 0))
</f>
        <v/>
      </c>
      <c r="C502" s="89" t="inlineStr">
        <is>
          <t>Salt marsh</t>
        </is>
      </c>
      <c r="D502" s="54">
        <f t="array" ref="D502">if($C502="Mangrove", INDEX('Mangrove restorable land'!$A$5:$M1000,MATCH($A502,'Mangrove restorable land'!$A$5:$A1000,0),MATCH('Mangrove restorable land'!B$4,'Mangrove restorable land'!$A$5:$M$5,0)),if($C502="Seagrass", index('Seagrass extent'!$A$5:$I$257,match($A502,'Seagrass extent'!$A$5:$A1000,0),match('Seagrass extent'!$B$4,'Seagrass extent'!$A$5:$I$5,0))*'Seagrass extent'!$E$4, if($C502="Salt marsh", index('Salt marsh extent'!$A$5:$I$257,match($A502,'Salt marsh extent'!$A$5:$A1000,0),match('Salt marsh extent'!$B$4,'Salt marsh extent'!$A$5:$I$5,0))*'Salt marsh extent'!$E$4 )))</f>
        <v/>
      </c>
      <c r="E502" s="101" t="n"/>
    </row>
    <row r="503" ht="15.75" customHeight="1" s="198">
      <c r="A503" s="101" t="inlineStr">
        <is>
          <t>Dominican Republic</t>
        </is>
      </c>
      <c r="B503" s="62">
        <f t="array" ref="B503">INDEX(Countries!$D$2:$D$255, MATCH(A503, Countries!$B$2:$B$255, 0))
</f>
        <v/>
      </c>
      <c r="C503" s="89" t="inlineStr">
        <is>
          <t>Salt marsh</t>
        </is>
      </c>
      <c r="D503" s="54">
        <f t="array" ref="D503">if($C503="Mangrove", INDEX('Mangrove restorable land'!$A$5:$M1000,MATCH($A503,'Mangrove restorable land'!$A$5:$A1000,0),MATCH('Mangrove restorable land'!B$4,'Mangrove restorable land'!$A$5:$M$5,0)),if($C503="Seagrass", index('Seagrass extent'!$A$5:$I$257,match($A503,'Seagrass extent'!$A$5:$A1000,0),match('Seagrass extent'!$B$4,'Seagrass extent'!$A$5:$I$5,0))*'Seagrass extent'!$E$4, if($C503="Salt marsh", index('Salt marsh extent'!$A$5:$I$257,match($A503,'Salt marsh extent'!$A$5:$A1000,0),match('Salt marsh extent'!$B$4,'Salt marsh extent'!$A$5:$I$5,0))*'Salt marsh extent'!$E$4 )))</f>
        <v/>
      </c>
      <c r="E503" s="101" t="n"/>
    </row>
    <row r="504" ht="15.75" customHeight="1" s="198">
      <c r="A504" s="101" t="inlineStr">
        <is>
          <t>Ecuador</t>
        </is>
      </c>
      <c r="B504" s="62">
        <f t="array" ref="B504">INDEX(Countries!$D$2:$D$255, MATCH(A504, Countries!$B$2:$B$255, 0))
</f>
        <v/>
      </c>
      <c r="C504" s="89" t="inlineStr">
        <is>
          <t>Salt marsh</t>
        </is>
      </c>
      <c r="D504" s="54">
        <f t="array" ref="D504">if($C504="Mangrove", INDEX('Mangrove restorable land'!$A$5:$M1000,MATCH($A504,'Mangrove restorable land'!$A$5:$A1000,0),MATCH('Mangrove restorable land'!B$4,'Mangrove restorable land'!$A$5:$M$5,0)),if($C504="Seagrass", index('Seagrass extent'!$A$5:$I$257,match($A504,'Seagrass extent'!$A$5:$A1000,0),match('Seagrass extent'!$B$4,'Seagrass extent'!$A$5:$I$5,0))*'Seagrass extent'!$E$4, if($C504="Salt marsh", index('Salt marsh extent'!$A$5:$I$257,match($A504,'Salt marsh extent'!$A$5:$A1000,0),match('Salt marsh extent'!$B$4,'Salt marsh extent'!$A$5:$I$5,0))*'Salt marsh extent'!$E$4 )))</f>
        <v/>
      </c>
      <c r="E504" s="101" t="n"/>
    </row>
    <row r="505" ht="15.75" customHeight="1" s="198">
      <c r="A505" s="101" t="inlineStr">
        <is>
          <t>Egypt</t>
        </is>
      </c>
      <c r="B505" s="62">
        <f t="array" ref="B505">INDEX(Countries!$D$2:$D$255, MATCH(A505, Countries!$B$2:$B$255, 0))
</f>
        <v/>
      </c>
      <c r="C505" s="89" t="inlineStr">
        <is>
          <t>Salt marsh</t>
        </is>
      </c>
      <c r="D505" s="54">
        <f t="array" ref="D505">if($C505="Mangrove", INDEX('Mangrove restorable land'!$A$5:$M1000,MATCH($A505,'Mangrove restorable land'!$A$5:$A1000,0),MATCH('Mangrove restorable land'!B$4,'Mangrove restorable land'!$A$5:$M$5,0)),if($C505="Seagrass", index('Seagrass extent'!$A$5:$I$257,match($A505,'Seagrass extent'!$A$5:$A1000,0),match('Seagrass extent'!$B$4,'Seagrass extent'!$A$5:$I$5,0))*'Seagrass extent'!$E$4, if($C505="Salt marsh", index('Salt marsh extent'!$A$5:$I$257,match($A505,'Salt marsh extent'!$A$5:$A1000,0),match('Salt marsh extent'!$B$4,'Salt marsh extent'!$A$5:$I$5,0))*'Salt marsh extent'!$E$4 )))</f>
        <v/>
      </c>
      <c r="E505" s="101" t="n"/>
    </row>
    <row r="506" ht="15.75" customHeight="1" s="198">
      <c r="A506" s="101" t="inlineStr">
        <is>
          <t>El Salvador</t>
        </is>
      </c>
      <c r="B506" s="62">
        <f t="array" ref="B506">INDEX(Countries!$D$2:$D$255, MATCH(A506, Countries!$B$2:$B$255, 0))
</f>
        <v/>
      </c>
      <c r="C506" s="89" t="inlineStr">
        <is>
          <t>Salt marsh</t>
        </is>
      </c>
      <c r="D506" s="54">
        <f t="array" ref="D506">if($C506="Mangrove", INDEX('Mangrove restorable land'!$A$5:$M1000,MATCH($A506,'Mangrove restorable land'!$A$5:$A1000,0),MATCH('Mangrove restorable land'!B$4,'Mangrove restorable land'!$A$5:$M$5,0)),if($C506="Seagrass", index('Seagrass extent'!$A$5:$I$257,match($A506,'Seagrass extent'!$A$5:$A1000,0),match('Seagrass extent'!$B$4,'Seagrass extent'!$A$5:$I$5,0))*'Seagrass extent'!$E$4, if($C506="Salt marsh", index('Salt marsh extent'!$A$5:$I$257,match($A506,'Salt marsh extent'!$A$5:$A1000,0),match('Salt marsh extent'!$B$4,'Salt marsh extent'!$A$5:$I$5,0))*'Salt marsh extent'!$E$4 )))</f>
        <v/>
      </c>
      <c r="E506" s="101" t="n"/>
    </row>
    <row r="507" ht="15.75" customHeight="1" s="198">
      <c r="A507" s="101" t="inlineStr">
        <is>
          <t>Equatorial Guinea</t>
        </is>
      </c>
      <c r="B507" s="62">
        <f t="array" ref="B507">INDEX(Countries!$D$2:$D$255, MATCH(A507, Countries!$B$2:$B$255, 0))
</f>
        <v/>
      </c>
      <c r="C507" s="89" t="inlineStr">
        <is>
          <t>Salt marsh</t>
        </is>
      </c>
      <c r="D507" s="54">
        <f t="array" ref="D507">if($C507="Mangrove", INDEX('Mangrove restorable land'!$A$5:$M1000,MATCH($A507,'Mangrove restorable land'!$A$5:$A1000,0),MATCH('Mangrove restorable land'!B$4,'Mangrove restorable land'!$A$5:$M$5,0)),if($C507="Seagrass", index('Seagrass extent'!$A$5:$I$257,match($A507,'Seagrass extent'!$A$5:$A1000,0),match('Seagrass extent'!$B$4,'Seagrass extent'!$A$5:$I$5,0))*'Seagrass extent'!$E$4, if($C507="Salt marsh", index('Salt marsh extent'!$A$5:$I$257,match($A507,'Salt marsh extent'!$A$5:$A1000,0),match('Salt marsh extent'!$B$4,'Salt marsh extent'!$A$5:$I$5,0))*'Salt marsh extent'!$E$4 )))</f>
        <v/>
      </c>
      <c r="E507" s="101" t="n"/>
    </row>
    <row r="508" ht="15.75" customHeight="1" s="198">
      <c r="A508" s="101" t="inlineStr">
        <is>
          <t>Eritrea</t>
        </is>
      </c>
      <c r="B508" s="62">
        <f t="array" ref="B508">INDEX(Countries!$D$2:$D$255, MATCH(A508, Countries!$B$2:$B$255, 0))
</f>
        <v/>
      </c>
      <c r="C508" s="89" t="inlineStr">
        <is>
          <t>Salt marsh</t>
        </is>
      </c>
      <c r="D508" s="54">
        <f t="array" ref="D508">if($C508="Mangrove", INDEX('Mangrove restorable land'!$A$5:$M1000,MATCH($A508,'Mangrove restorable land'!$A$5:$A1000,0),MATCH('Mangrove restorable land'!B$4,'Mangrove restorable land'!$A$5:$M$5,0)),if($C508="Seagrass", index('Seagrass extent'!$A$5:$I$257,match($A508,'Seagrass extent'!$A$5:$A1000,0),match('Seagrass extent'!$B$4,'Seagrass extent'!$A$5:$I$5,0))*'Seagrass extent'!$E$4, if($C508="Salt marsh", index('Salt marsh extent'!$A$5:$I$257,match($A508,'Salt marsh extent'!$A$5:$A1000,0),match('Salt marsh extent'!$B$4,'Salt marsh extent'!$A$5:$I$5,0))*'Salt marsh extent'!$E$4 )))</f>
        <v/>
      </c>
      <c r="E508" s="101" t="n"/>
    </row>
    <row r="509" ht="15.75" customHeight="1" s="198">
      <c r="A509" s="101" t="inlineStr">
        <is>
          <t>Fiji</t>
        </is>
      </c>
      <c r="B509" s="62">
        <f t="array" ref="B509">INDEX(Countries!$D$2:$D$255, MATCH(A509, Countries!$B$2:$B$255, 0))
</f>
        <v/>
      </c>
      <c r="C509" s="89" t="inlineStr">
        <is>
          <t>Salt marsh</t>
        </is>
      </c>
      <c r="D509" s="54">
        <f t="array" ref="D509">if($C509="Mangrove", INDEX('Mangrove restorable land'!$A$5:$M1000,MATCH($A509,'Mangrove restorable land'!$A$5:$A1000,0),MATCH('Mangrove restorable land'!B$4,'Mangrove restorable land'!$A$5:$M$5,0)),if($C509="Seagrass", index('Seagrass extent'!$A$5:$I$257,match($A509,'Seagrass extent'!$A$5:$A1000,0),match('Seagrass extent'!$B$4,'Seagrass extent'!$A$5:$I$5,0))*'Seagrass extent'!$E$4, if($C509="Salt marsh", index('Salt marsh extent'!$A$5:$I$257,match($A509,'Salt marsh extent'!$A$5:$A1000,0),match('Salt marsh extent'!$B$4,'Salt marsh extent'!$A$5:$I$5,0))*'Salt marsh extent'!$E$4 )))</f>
        <v/>
      </c>
      <c r="E509" s="101" t="n"/>
    </row>
    <row r="510" ht="15.75" customHeight="1" s="198">
      <c r="A510" s="101" t="inlineStr">
        <is>
          <t>French Guiana</t>
        </is>
      </c>
      <c r="B510" s="62">
        <f t="array" ref="B510">INDEX(Countries!$D$2:$D$255, MATCH(A510, Countries!$B$2:$B$255, 0))
</f>
        <v/>
      </c>
      <c r="C510" s="89" t="inlineStr">
        <is>
          <t>Salt marsh</t>
        </is>
      </c>
      <c r="D510" s="54">
        <f t="array" ref="D510">if($C510="Mangrove", INDEX('Mangrove restorable land'!$A$5:$M1000,MATCH($A510,'Mangrove restorable land'!$A$5:$A1000,0),MATCH('Mangrove restorable land'!B$4,'Mangrove restorable land'!$A$5:$M$5,0)),if($C510="Seagrass", index('Seagrass extent'!$A$5:$I$257,match($A510,'Seagrass extent'!$A$5:$A1000,0),match('Seagrass extent'!$B$4,'Seagrass extent'!$A$5:$I$5,0))*'Seagrass extent'!$E$4, if($C510="Salt marsh", index('Salt marsh extent'!$A$5:$I$257,match($A510,'Salt marsh extent'!$A$5:$A1000,0),match('Salt marsh extent'!$B$4,'Salt marsh extent'!$A$5:$I$5,0))*'Salt marsh extent'!$E$4 )))</f>
        <v/>
      </c>
      <c r="E510" s="101" t="n"/>
    </row>
    <row r="511" ht="15.75" customHeight="1" s="198">
      <c r="A511" s="101" t="inlineStr">
        <is>
          <t>French Polynesia</t>
        </is>
      </c>
      <c r="B511" s="62">
        <f t="array" ref="B511">INDEX(Countries!$D$2:$D$255, MATCH(A511, Countries!$B$2:$B$255, 0))
</f>
        <v/>
      </c>
      <c r="C511" s="89" t="inlineStr">
        <is>
          <t>Salt marsh</t>
        </is>
      </c>
      <c r="D511" s="54">
        <f t="array" ref="D511">if($C511="Mangrove", INDEX('Mangrove restorable land'!$A$5:$M1000,MATCH($A511,'Mangrove restorable land'!$A$5:$A1000,0),MATCH('Mangrove restorable land'!B$4,'Mangrove restorable land'!$A$5:$M$5,0)),if($C511="Seagrass", index('Seagrass extent'!$A$5:$I$257,match($A511,'Seagrass extent'!$A$5:$A1000,0),match('Seagrass extent'!$B$4,'Seagrass extent'!$A$5:$I$5,0))*'Seagrass extent'!$E$4, if($C511="Salt marsh", index('Salt marsh extent'!$A$5:$I$257,match($A511,'Salt marsh extent'!$A$5:$A1000,0),match('Salt marsh extent'!$B$4,'Salt marsh extent'!$A$5:$I$5,0))*'Salt marsh extent'!$E$4 )))</f>
        <v/>
      </c>
      <c r="E511" s="101" t="n"/>
    </row>
    <row r="512" ht="15.75" customHeight="1" s="198">
      <c r="A512" s="101" t="inlineStr">
        <is>
          <t>French Southern Territories</t>
        </is>
      </c>
      <c r="B512" s="62">
        <f t="array" ref="B512">INDEX(Countries!$D$2:$D$255, MATCH(A512, Countries!$B$2:$B$255, 0))
</f>
        <v/>
      </c>
      <c r="C512" s="89" t="inlineStr">
        <is>
          <t>Salt marsh</t>
        </is>
      </c>
      <c r="D512" s="54">
        <f t="array" ref="D512">if($C512="Mangrove", INDEX('Mangrove restorable land'!$A$5:$M1000,MATCH($A512,'Mangrove restorable land'!$A$5:$A1000,0),MATCH('Mangrove restorable land'!B$4,'Mangrove restorable land'!$A$5:$M$5,0)),if($C512="Seagrass", index('Seagrass extent'!$A$5:$I$257,match($A512,'Seagrass extent'!$A$5:$A1000,0),match('Seagrass extent'!$B$4,'Seagrass extent'!$A$5:$I$5,0))*'Seagrass extent'!$E$4, if($C512="Salt marsh", index('Salt marsh extent'!$A$5:$I$257,match($A512,'Salt marsh extent'!$A$5:$A1000,0),match('Salt marsh extent'!$B$4,'Salt marsh extent'!$A$5:$I$5,0))*'Salt marsh extent'!$E$4 )))</f>
        <v/>
      </c>
      <c r="E512" s="101" t="n"/>
    </row>
    <row r="513" ht="15.75" customHeight="1" s="198">
      <c r="A513" s="101" t="inlineStr">
        <is>
          <t>Gabon</t>
        </is>
      </c>
      <c r="B513" s="62">
        <f t="array" ref="B513">INDEX(Countries!$D$2:$D$255, MATCH(A513, Countries!$B$2:$B$255, 0))
</f>
        <v/>
      </c>
      <c r="C513" s="89" t="inlineStr">
        <is>
          <t>Salt marsh</t>
        </is>
      </c>
      <c r="D513" s="54">
        <f t="array" ref="D513">if($C513="Mangrove", INDEX('Mangrove restorable land'!$A$5:$M1000,MATCH($A513,'Mangrove restorable land'!$A$5:$A1000,0),MATCH('Mangrove restorable land'!B$4,'Mangrove restorable land'!$A$5:$M$5,0)),if($C513="Seagrass", index('Seagrass extent'!$A$5:$I$257,match($A513,'Seagrass extent'!$A$5:$A1000,0),match('Seagrass extent'!$B$4,'Seagrass extent'!$A$5:$I$5,0))*'Seagrass extent'!$E$4, if($C513="Salt marsh", index('Salt marsh extent'!$A$5:$I$257,match($A513,'Salt marsh extent'!$A$5:$A1000,0),match('Salt marsh extent'!$B$4,'Salt marsh extent'!$A$5:$I$5,0))*'Salt marsh extent'!$E$4 )))</f>
        <v/>
      </c>
      <c r="E513" s="101" t="n"/>
    </row>
    <row r="514" ht="15.75" customHeight="1" s="198">
      <c r="A514" s="101" t="inlineStr">
        <is>
          <t>Gambia</t>
        </is>
      </c>
      <c r="B514" s="62">
        <f t="array" ref="B514">INDEX(Countries!$D$2:$D$255, MATCH(A514, Countries!$B$2:$B$255, 0))
</f>
        <v/>
      </c>
      <c r="C514" s="89" t="inlineStr">
        <is>
          <t>Salt marsh</t>
        </is>
      </c>
      <c r="D514" s="54">
        <f t="array" ref="D514">if($C514="Mangrove", INDEX('Mangrove restorable land'!$A$5:$M1000,MATCH($A514,'Mangrove restorable land'!$A$5:$A1000,0),MATCH('Mangrove restorable land'!B$4,'Mangrove restorable land'!$A$5:$M$5,0)),if($C514="Seagrass", index('Seagrass extent'!$A$5:$I$257,match($A514,'Seagrass extent'!$A$5:$A1000,0),match('Seagrass extent'!$B$4,'Seagrass extent'!$A$5:$I$5,0))*'Seagrass extent'!$E$4, if($C514="Salt marsh", index('Salt marsh extent'!$A$5:$I$257,match($A514,'Salt marsh extent'!$A$5:$A1000,0),match('Salt marsh extent'!$B$4,'Salt marsh extent'!$A$5:$I$5,0))*'Salt marsh extent'!$E$4 )))</f>
        <v/>
      </c>
      <c r="E514" s="101" t="n"/>
    </row>
    <row r="515" ht="15.75" customHeight="1" s="198">
      <c r="A515" s="101" t="inlineStr">
        <is>
          <t>Ghana</t>
        </is>
      </c>
      <c r="B515" s="62">
        <f t="array" ref="B515">INDEX(Countries!$D$2:$D$255, MATCH(A515, Countries!$B$2:$B$255, 0))
</f>
        <v/>
      </c>
      <c r="C515" s="89" t="inlineStr">
        <is>
          <t>Salt marsh</t>
        </is>
      </c>
      <c r="D515" s="54">
        <f t="array" ref="D515">if($C515="Mangrove", INDEX('Mangrove restorable land'!$A$5:$M1000,MATCH($A515,'Mangrove restorable land'!$A$5:$A1000,0),MATCH('Mangrove restorable land'!B$4,'Mangrove restorable land'!$A$5:$M$5,0)),if($C515="Seagrass", index('Seagrass extent'!$A$5:$I$257,match($A515,'Seagrass extent'!$A$5:$A1000,0),match('Seagrass extent'!$B$4,'Seagrass extent'!$A$5:$I$5,0))*'Seagrass extent'!$E$4, if($C515="Salt marsh", index('Salt marsh extent'!$A$5:$I$257,match($A515,'Salt marsh extent'!$A$5:$A1000,0),match('Salt marsh extent'!$B$4,'Salt marsh extent'!$A$5:$I$5,0))*'Salt marsh extent'!$E$4 )))</f>
        <v/>
      </c>
      <c r="E515" s="101" t="n"/>
    </row>
    <row r="516" ht="15.75" customHeight="1" s="198">
      <c r="A516" s="101" t="inlineStr">
        <is>
          <t>Grenada</t>
        </is>
      </c>
      <c r="B516" s="62">
        <f t="array" ref="B516">INDEX(Countries!$D$2:$D$255, MATCH(A516, Countries!$B$2:$B$255, 0))
</f>
        <v/>
      </c>
      <c r="C516" s="89" t="inlineStr">
        <is>
          <t>Salt marsh</t>
        </is>
      </c>
      <c r="D516" s="54">
        <f t="array" ref="D516">if($C516="Mangrove", INDEX('Mangrove restorable land'!$A$5:$M1000,MATCH($A516,'Mangrove restorable land'!$A$5:$A1000,0),MATCH('Mangrove restorable land'!B$4,'Mangrove restorable land'!$A$5:$M$5,0)),if($C516="Seagrass", index('Seagrass extent'!$A$5:$I$257,match($A516,'Seagrass extent'!$A$5:$A1000,0),match('Seagrass extent'!$B$4,'Seagrass extent'!$A$5:$I$5,0))*'Seagrass extent'!$E$4, if($C516="Salt marsh", index('Salt marsh extent'!$A$5:$I$257,match($A516,'Salt marsh extent'!$A$5:$A1000,0),match('Salt marsh extent'!$B$4,'Salt marsh extent'!$A$5:$I$5,0))*'Salt marsh extent'!$E$4 )))</f>
        <v/>
      </c>
      <c r="E516" s="101" t="n"/>
    </row>
    <row r="517" ht="15.75" customHeight="1" s="198">
      <c r="A517" s="101" t="inlineStr">
        <is>
          <t>Guadeloupe</t>
        </is>
      </c>
      <c r="B517" s="62">
        <f t="array" ref="B517">INDEX(Countries!$D$2:$D$255, MATCH(A517, Countries!$B$2:$B$255, 0))
</f>
        <v/>
      </c>
      <c r="C517" s="89" t="inlineStr">
        <is>
          <t>Salt marsh</t>
        </is>
      </c>
      <c r="D517" s="54">
        <f t="array" ref="D517">if($C517="Mangrove", INDEX('Mangrove restorable land'!$A$5:$M1000,MATCH($A517,'Mangrove restorable land'!$A$5:$A1000,0),MATCH('Mangrove restorable land'!B$4,'Mangrove restorable land'!$A$5:$M$5,0)),if($C517="Seagrass", index('Seagrass extent'!$A$5:$I$257,match($A517,'Seagrass extent'!$A$5:$A1000,0),match('Seagrass extent'!$B$4,'Seagrass extent'!$A$5:$I$5,0))*'Seagrass extent'!$E$4, if($C517="Salt marsh", index('Salt marsh extent'!$A$5:$I$257,match($A517,'Salt marsh extent'!$A$5:$A1000,0),match('Salt marsh extent'!$B$4,'Salt marsh extent'!$A$5:$I$5,0))*'Salt marsh extent'!$E$4 )))</f>
        <v/>
      </c>
      <c r="E517" s="101" t="n"/>
    </row>
    <row r="518" ht="15.75" customHeight="1" s="198">
      <c r="A518" s="101" t="inlineStr">
        <is>
          <t>Guam</t>
        </is>
      </c>
      <c r="B518" s="62">
        <f t="array" ref="B518">INDEX(Countries!$D$2:$D$255, MATCH(A518, Countries!$B$2:$B$255, 0))
</f>
        <v/>
      </c>
      <c r="C518" s="89" t="inlineStr">
        <is>
          <t>Salt marsh</t>
        </is>
      </c>
      <c r="D518" s="54">
        <f t="array" ref="D518">if($C518="Mangrove", INDEX('Mangrove restorable land'!$A$5:$M1000,MATCH($A518,'Mangrove restorable land'!$A$5:$A1000,0),MATCH('Mangrove restorable land'!B$4,'Mangrove restorable land'!$A$5:$M$5,0)),if($C518="Seagrass", index('Seagrass extent'!$A$5:$I$257,match($A518,'Seagrass extent'!$A$5:$A1000,0),match('Seagrass extent'!$B$4,'Seagrass extent'!$A$5:$I$5,0))*'Seagrass extent'!$E$4, if($C518="Salt marsh", index('Salt marsh extent'!$A$5:$I$257,match($A518,'Salt marsh extent'!$A$5:$A1000,0),match('Salt marsh extent'!$B$4,'Salt marsh extent'!$A$5:$I$5,0))*'Salt marsh extent'!$E$4 )))</f>
        <v/>
      </c>
      <c r="E518" s="101" t="n"/>
    </row>
    <row r="519" ht="15.75" customHeight="1" s="198">
      <c r="A519" s="101" t="inlineStr">
        <is>
          <t>Guatemala</t>
        </is>
      </c>
      <c r="B519" s="62">
        <f t="array" ref="B519">INDEX(Countries!$D$2:$D$255, MATCH(A519, Countries!$B$2:$B$255, 0))
</f>
        <v/>
      </c>
      <c r="C519" s="89" t="inlineStr">
        <is>
          <t>Salt marsh</t>
        </is>
      </c>
      <c r="D519" s="54">
        <f t="array" ref="D519">if($C519="Mangrove", INDEX('Mangrove restorable land'!$A$5:$M1000,MATCH($A519,'Mangrove restorable land'!$A$5:$A1000,0),MATCH('Mangrove restorable land'!B$4,'Mangrove restorable land'!$A$5:$M$5,0)),if($C519="Seagrass", index('Seagrass extent'!$A$5:$I$257,match($A519,'Seagrass extent'!$A$5:$A1000,0),match('Seagrass extent'!$B$4,'Seagrass extent'!$A$5:$I$5,0))*'Seagrass extent'!$E$4, if($C519="Salt marsh", index('Salt marsh extent'!$A$5:$I$257,match($A519,'Salt marsh extent'!$A$5:$A1000,0),match('Salt marsh extent'!$B$4,'Salt marsh extent'!$A$5:$I$5,0))*'Salt marsh extent'!$E$4 )))</f>
        <v/>
      </c>
      <c r="E519" s="101" t="n"/>
    </row>
    <row r="520" ht="15.75" customHeight="1" s="198">
      <c r="A520" s="101" t="inlineStr">
        <is>
          <t>Guinea</t>
        </is>
      </c>
      <c r="B520" s="62">
        <f t="array" ref="B520">INDEX(Countries!$D$2:$D$255, MATCH(A520, Countries!$B$2:$B$255, 0))
</f>
        <v/>
      </c>
      <c r="C520" s="89" t="inlineStr">
        <is>
          <t>Salt marsh</t>
        </is>
      </c>
      <c r="D520" s="54">
        <f t="array" ref="D520">if($C520="Mangrove", INDEX('Mangrove restorable land'!$A$5:$M1000,MATCH($A520,'Mangrove restorable land'!$A$5:$A1000,0),MATCH('Mangrove restorable land'!B$4,'Mangrove restorable land'!$A$5:$M$5,0)),if($C520="Seagrass", index('Seagrass extent'!$A$5:$I$257,match($A520,'Seagrass extent'!$A$5:$A1000,0),match('Seagrass extent'!$B$4,'Seagrass extent'!$A$5:$I$5,0))*'Seagrass extent'!$E$4, if($C520="Salt marsh", index('Salt marsh extent'!$A$5:$I$257,match($A520,'Salt marsh extent'!$A$5:$A1000,0),match('Salt marsh extent'!$B$4,'Salt marsh extent'!$A$5:$I$5,0))*'Salt marsh extent'!$E$4 )))</f>
        <v/>
      </c>
      <c r="E520" s="101" t="n"/>
    </row>
    <row r="521" ht="15.75" customHeight="1" s="198">
      <c r="A521" s="101" t="inlineStr">
        <is>
          <t>Guinea-Bissau</t>
        </is>
      </c>
      <c r="B521" s="62">
        <f t="array" ref="B521">INDEX(Countries!$D$2:$D$255, MATCH(A521, Countries!$B$2:$B$255, 0))
</f>
        <v/>
      </c>
      <c r="C521" s="89" t="inlineStr">
        <is>
          <t>Salt marsh</t>
        </is>
      </c>
      <c r="D521" s="54">
        <f t="array" ref="D521">if($C521="Mangrove", INDEX('Mangrove restorable land'!$A$5:$M1000,MATCH($A521,'Mangrove restorable land'!$A$5:$A1000,0),MATCH('Mangrove restorable land'!B$4,'Mangrove restorable land'!$A$5:$M$5,0)),if($C521="Seagrass", index('Seagrass extent'!$A$5:$I$257,match($A521,'Seagrass extent'!$A$5:$A1000,0),match('Seagrass extent'!$B$4,'Seagrass extent'!$A$5:$I$5,0))*'Seagrass extent'!$E$4, if($C521="Salt marsh", index('Salt marsh extent'!$A$5:$I$257,match($A521,'Salt marsh extent'!$A$5:$A1000,0),match('Salt marsh extent'!$B$4,'Salt marsh extent'!$A$5:$I$5,0))*'Salt marsh extent'!$E$4 )))</f>
        <v/>
      </c>
      <c r="E521" s="101" t="n"/>
    </row>
    <row r="522" ht="15.75" customHeight="1" s="198">
      <c r="A522" s="101" t="inlineStr">
        <is>
          <t>Guyana</t>
        </is>
      </c>
      <c r="B522" s="62">
        <f t="array" ref="B522">INDEX(Countries!$D$2:$D$255, MATCH(A522, Countries!$B$2:$B$255, 0))
</f>
        <v/>
      </c>
      <c r="C522" s="89" t="inlineStr">
        <is>
          <t>Salt marsh</t>
        </is>
      </c>
      <c r="D522" s="54">
        <f t="array" ref="D522">if($C522="Mangrove", INDEX('Mangrove restorable land'!$A$5:$M1000,MATCH($A522,'Mangrove restorable land'!$A$5:$A1000,0),MATCH('Mangrove restorable land'!B$4,'Mangrove restorable land'!$A$5:$M$5,0)),if($C522="Seagrass", index('Seagrass extent'!$A$5:$I$257,match($A522,'Seagrass extent'!$A$5:$A1000,0),match('Seagrass extent'!$B$4,'Seagrass extent'!$A$5:$I$5,0))*'Seagrass extent'!$E$4, if($C522="Salt marsh", index('Salt marsh extent'!$A$5:$I$257,match($A522,'Salt marsh extent'!$A$5:$A1000,0),match('Salt marsh extent'!$B$4,'Salt marsh extent'!$A$5:$I$5,0))*'Salt marsh extent'!$E$4 )))</f>
        <v/>
      </c>
      <c r="E522" s="101" t="n"/>
    </row>
    <row r="523" ht="15.75" customHeight="1" s="198">
      <c r="A523" s="101" t="inlineStr">
        <is>
          <t>Haiti</t>
        </is>
      </c>
      <c r="B523" s="62">
        <f t="array" ref="B523">INDEX(Countries!$D$2:$D$255, MATCH(A523, Countries!$B$2:$B$255, 0))
</f>
        <v/>
      </c>
      <c r="C523" s="89" t="inlineStr">
        <is>
          <t>Salt marsh</t>
        </is>
      </c>
      <c r="D523" s="54">
        <f t="array" ref="D523">if($C523="Mangrove", INDEX('Mangrove restorable land'!$A$5:$M1000,MATCH($A523,'Mangrove restorable land'!$A$5:$A1000,0),MATCH('Mangrove restorable land'!B$4,'Mangrove restorable land'!$A$5:$M$5,0)),if($C523="Seagrass", index('Seagrass extent'!$A$5:$I$257,match($A523,'Seagrass extent'!$A$5:$A1000,0),match('Seagrass extent'!$B$4,'Seagrass extent'!$A$5:$I$5,0))*'Seagrass extent'!$E$4, if($C523="Salt marsh", index('Salt marsh extent'!$A$5:$I$257,match($A523,'Salt marsh extent'!$A$5:$A1000,0),match('Salt marsh extent'!$B$4,'Salt marsh extent'!$A$5:$I$5,0))*'Salt marsh extent'!$E$4 )))</f>
        <v/>
      </c>
      <c r="E523" s="101" t="n"/>
    </row>
    <row r="524" ht="15.75" customHeight="1" s="198">
      <c r="A524" s="101" t="inlineStr">
        <is>
          <t>Honduras</t>
        </is>
      </c>
      <c r="B524" s="62">
        <f t="array" ref="B524">INDEX(Countries!$D$2:$D$255, MATCH(A524, Countries!$B$2:$B$255, 0))
</f>
        <v/>
      </c>
      <c r="C524" s="89" t="inlineStr">
        <is>
          <t>Salt marsh</t>
        </is>
      </c>
      <c r="D524" s="54">
        <f t="array" ref="D524">if($C524="Mangrove", INDEX('Mangrove restorable land'!$A$5:$M1000,MATCH($A524,'Mangrove restorable land'!$A$5:$A1000,0),MATCH('Mangrove restorable land'!B$4,'Mangrove restorable land'!$A$5:$M$5,0)),if($C524="Seagrass", index('Seagrass extent'!$A$5:$I$257,match($A524,'Seagrass extent'!$A$5:$A1000,0),match('Seagrass extent'!$B$4,'Seagrass extent'!$A$5:$I$5,0))*'Seagrass extent'!$E$4, if($C524="Salt marsh", index('Salt marsh extent'!$A$5:$I$257,match($A524,'Salt marsh extent'!$A$5:$A1000,0),match('Salt marsh extent'!$B$4,'Salt marsh extent'!$A$5:$I$5,0))*'Salt marsh extent'!$E$4 )))</f>
        <v/>
      </c>
      <c r="E524" s="101" t="n"/>
    </row>
    <row r="525" ht="15.75" customHeight="1" s="198">
      <c r="A525" s="101" t="inlineStr">
        <is>
          <t>Iran (Islamic Republic of)</t>
        </is>
      </c>
      <c r="B525" s="62">
        <f t="array" ref="B525">INDEX(Countries!$D$2:$D$255, MATCH(A525, Countries!$B$2:$B$255, 0))
</f>
        <v/>
      </c>
      <c r="C525" s="89" t="inlineStr">
        <is>
          <t>Salt marsh</t>
        </is>
      </c>
      <c r="D525" s="54">
        <f t="array" ref="D525">if($C525="Mangrove", INDEX('Mangrove restorable land'!$A$5:$M1000,MATCH($A525,'Mangrove restorable land'!$A$5:$A1000,0),MATCH('Mangrove restorable land'!B$4,'Mangrove restorable land'!$A$5:$M$5,0)),if($C525="Seagrass", index('Seagrass extent'!$A$5:$I$257,match($A525,'Seagrass extent'!$A$5:$A1000,0),match('Seagrass extent'!$B$4,'Seagrass extent'!$A$5:$I$5,0))*'Seagrass extent'!$E$4, if($C525="Salt marsh", index('Salt marsh extent'!$A$5:$I$257,match($A525,'Salt marsh extent'!$A$5:$A1000,0),match('Salt marsh extent'!$B$4,'Salt marsh extent'!$A$5:$I$5,0))*'Salt marsh extent'!$E$4 )))</f>
        <v/>
      </c>
      <c r="E525" s="101" t="n"/>
    </row>
    <row r="526" ht="15.75" customHeight="1" s="198">
      <c r="A526" s="101" t="inlineStr">
        <is>
          <t>Jamaica</t>
        </is>
      </c>
      <c r="B526" s="62">
        <f t="array" ref="B526">INDEX(Countries!$D$2:$D$255, MATCH(A526, Countries!$B$2:$B$255, 0))
</f>
        <v/>
      </c>
      <c r="C526" s="89" t="inlineStr">
        <is>
          <t>Salt marsh</t>
        </is>
      </c>
      <c r="D526" s="54">
        <f t="array" ref="D526">if($C526="Mangrove", INDEX('Mangrove restorable land'!$A$5:$M1000,MATCH($A526,'Mangrove restorable land'!$A$5:$A1000,0),MATCH('Mangrove restorable land'!B$4,'Mangrove restorable land'!$A$5:$M$5,0)),if($C526="Seagrass", index('Seagrass extent'!$A$5:$I$257,match($A526,'Seagrass extent'!$A$5:$A1000,0),match('Seagrass extent'!$B$4,'Seagrass extent'!$A$5:$I$5,0))*'Seagrass extent'!$E$4, if($C526="Salt marsh", index('Salt marsh extent'!$A$5:$I$257,match($A526,'Salt marsh extent'!$A$5:$A1000,0),match('Salt marsh extent'!$B$4,'Salt marsh extent'!$A$5:$I$5,0))*'Salt marsh extent'!$E$4 )))</f>
        <v/>
      </c>
      <c r="E526" s="101" t="n"/>
    </row>
    <row r="527" ht="15.75" customHeight="1" s="198">
      <c r="A527" s="101" t="inlineStr">
        <is>
          <t>Japan</t>
        </is>
      </c>
      <c r="B527" s="62">
        <f t="array" ref="B527">INDEX(Countries!$D$2:$D$255, MATCH(A527, Countries!$B$2:$B$255, 0))
</f>
        <v/>
      </c>
      <c r="C527" s="89" t="inlineStr">
        <is>
          <t>Salt marsh</t>
        </is>
      </c>
      <c r="D527" s="54">
        <f t="array" ref="D527">if($C527="Mangrove", INDEX('Mangrove restorable land'!$A$5:$M1000,MATCH($A527,'Mangrove restorable land'!$A$5:$A1000,0),MATCH('Mangrove restorable land'!B$4,'Mangrove restorable land'!$A$5:$M$5,0)),if($C527="Seagrass", index('Seagrass extent'!$A$5:$I$257,match($A527,'Seagrass extent'!$A$5:$A1000,0),match('Seagrass extent'!$B$4,'Seagrass extent'!$A$5:$I$5,0))*'Seagrass extent'!$E$4, if($C527="Salt marsh", index('Salt marsh extent'!$A$5:$I$257,match($A527,'Salt marsh extent'!$A$5:$A1000,0),match('Salt marsh extent'!$B$4,'Salt marsh extent'!$A$5:$I$5,0))*'Salt marsh extent'!$E$4 )))</f>
        <v/>
      </c>
      <c r="E527" s="101" t="n"/>
    </row>
    <row r="528" ht="15.75" customHeight="1" s="198">
      <c r="A528" s="101" t="inlineStr">
        <is>
          <t>Kiribati</t>
        </is>
      </c>
      <c r="B528" s="62">
        <f t="array" ref="B528">INDEX(Countries!$D$2:$D$255, MATCH(A528, Countries!$B$2:$B$255, 0))
</f>
        <v/>
      </c>
      <c r="C528" s="89" t="inlineStr">
        <is>
          <t>Salt marsh</t>
        </is>
      </c>
      <c r="D528" s="54">
        <f t="array" ref="D528">if($C528="Mangrove", INDEX('Mangrove restorable land'!$A$5:$M1000,MATCH($A528,'Mangrove restorable land'!$A$5:$A1000,0),MATCH('Mangrove restorable land'!B$4,'Mangrove restorable land'!$A$5:$M$5,0)),if($C528="Seagrass", index('Seagrass extent'!$A$5:$I$257,match($A528,'Seagrass extent'!$A$5:$A1000,0),match('Seagrass extent'!$B$4,'Seagrass extent'!$A$5:$I$5,0))*'Seagrass extent'!$E$4, if($C528="Salt marsh", index('Salt marsh extent'!$A$5:$I$257,match($A528,'Salt marsh extent'!$A$5:$A1000,0),match('Salt marsh extent'!$B$4,'Salt marsh extent'!$A$5:$I$5,0))*'Salt marsh extent'!$E$4 )))</f>
        <v/>
      </c>
      <c r="E528" s="101" t="n"/>
    </row>
    <row r="529" ht="15.75" customHeight="1" s="198">
      <c r="A529" s="101" t="inlineStr">
        <is>
          <t>Liberia</t>
        </is>
      </c>
      <c r="B529" s="62">
        <f t="array" ref="B529">INDEX(Countries!$D$2:$D$255, MATCH(A529, Countries!$B$2:$B$255, 0))
</f>
        <v/>
      </c>
      <c r="C529" s="89" t="inlineStr">
        <is>
          <t>Salt marsh</t>
        </is>
      </c>
      <c r="D529" s="54">
        <f t="array" ref="D529">if($C529="Mangrove", INDEX('Mangrove restorable land'!$A$5:$M1000,MATCH($A529,'Mangrove restorable land'!$A$5:$A1000,0),MATCH('Mangrove restorable land'!B$4,'Mangrove restorable land'!$A$5:$M$5,0)),if($C529="Seagrass", index('Seagrass extent'!$A$5:$I$257,match($A529,'Seagrass extent'!$A$5:$A1000,0),match('Seagrass extent'!$B$4,'Seagrass extent'!$A$5:$I$5,0))*'Seagrass extent'!$E$4, if($C529="Salt marsh", index('Salt marsh extent'!$A$5:$I$257,match($A529,'Salt marsh extent'!$A$5:$A1000,0),match('Salt marsh extent'!$B$4,'Salt marsh extent'!$A$5:$I$5,0))*'Salt marsh extent'!$E$4 )))</f>
        <v/>
      </c>
      <c r="E529" s="101" t="n"/>
    </row>
    <row r="530" ht="15.75" customHeight="1" s="198">
      <c r="A530" s="101" t="inlineStr">
        <is>
          <t>Madagascar</t>
        </is>
      </c>
      <c r="B530" s="62">
        <f t="array" ref="B530">INDEX(Countries!$D$2:$D$255, MATCH(A530, Countries!$B$2:$B$255, 0))
</f>
        <v/>
      </c>
      <c r="C530" s="89" t="inlineStr">
        <is>
          <t>Salt marsh</t>
        </is>
      </c>
      <c r="D530" s="54">
        <f t="array" ref="D530">if($C530="Mangrove", INDEX('Mangrove restorable land'!$A$5:$M1000,MATCH($A530,'Mangrove restorable land'!$A$5:$A1000,0),MATCH('Mangrove restorable land'!B$4,'Mangrove restorable land'!$A$5:$M$5,0)),if($C530="Seagrass", index('Seagrass extent'!$A$5:$I$257,match($A530,'Seagrass extent'!$A$5:$A1000,0),match('Seagrass extent'!$B$4,'Seagrass extent'!$A$5:$I$5,0))*'Seagrass extent'!$E$4, if($C530="Salt marsh", index('Salt marsh extent'!$A$5:$I$257,match($A530,'Salt marsh extent'!$A$5:$A1000,0),match('Salt marsh extent'!$B$4,'Salt marsh extent'!$A$5:$I$5,0))*'Salt marsh extent'!$E$4 )))</f>
        <v/>
      </c>
      <c r="E530" s="101" t="n"/>
    </row>
    <row r="531" ht="15.75" customHeight="1" s="198">
      <c r="A531" s="101" t="inlineStr">
        <is>
          <t>Malaysia</t>
        </is>
      </c>
      <c r="B531" s="62">
        <f t="array" ref="B531">INDEX(Countries!$D$2:$D$255, MATCH(A531, Countries!$B$2:$B$255, 0))
</f>
        <v/>
      </c>
      <c r="C531" s="89" t="inlineStr">
        <is>
          <t>Salt marsh</t>
        </is>
      </c>
      <c r="D531" s="54">
        <f t="array" ref="D531">if($C531="Mangrove", INDEX('Mangrove restorable land'!$A$5:$M1000,MATCH($A531,'Mangrove restorable land'!$A$5:$A1000,0),MATCH('Mangrove restorable land'!B$4,'Mangrove restorable land'!$A$5:$M$5,0)),if($C531="Seagrass", index('Seagrass extent'!$A$5:$I$257,match($A531,'Seagrass extent'!$A$5:$A1000,0),match('Seagrass extent'!$B$4,'Seagrass extent'!$A$5:$I$5,0))*'Seagrass extent'!$E$4, if($C531="Salt marsh", index('Salt marsh extent'!$A$5:$I$257,match($A531,'Salt marsh extent'!$A$5:$A1000,0),match('Salt marsh extent'!$B$4,'Salt marsh extent'!$A$5:$I$5,0))*'Salt marsh extent'!$E$4 )))</f>
        <v/>
      </c>
      <c r="E531" s="101" t="n"/>
    </row>
    <row r="532" ht="15.75" customHeight="1" s="198">
      <c r="A532" s="101" t="inlineStr">
        <is>
          <t>Maldives</t>
        </is>
      </c>
      <c r="B532" s="62">
        <f t="array" ref="B532">INDEX(Countries!$D$2:$D$255, MATCH(A532, Countries!$B$2:$B$255, 0))
</f>
        <v/>
      </c>
      <c r="C532" s="89" t="inlineStr">
        <is>
          <t>Salt marsh</t>
        </is>
      </c>
      <c r="D532" s="54">
        <f t="array" ref="D532">if($C532="Mangrove", INDEX('Mangrove restorable land'!$A$5:$M1000,MATCH($A532,'Mangrove restorable land'!$A$5:$A1000,0),MATCH('Mangrove restorable land'!B$4,'Mangrove restorable land'!$A$5:$M$5,0)),if($C532="Seagrass", index('Seagrass extent'!$A$5:$I$257,match($A532,'Seagrass extent'!$A$5:$A1000,0),match('Seagrass extent'!$B$4,'Seagrass extent'!$A$5:$I$5,0))*'Seagrass extent'!$E$4, if($C532="Salt marsh", index('Salt marsh extent'!$A$5:$I$257,match($A532,'Salt marsh extent'!$A$5:$A1000,0),match('Salt marsh extent'!$B$4,'Salt marsh extent'!$A$5:$I$5,0))*'Salt marsh extent'!$E$4 )))</f>
        <v/>
      </c>
      <c r="E532" s="101" t="n"/>
    </row>
    <row r="533" ht="15.75" customHeight="1" s="198">
      <c r="A533" s="101" t="inlineStr">
        <is>
          <t>Marshall Islands</t>
        </is>
      </c>
      <c r="B533" s="62">
        <f t="array" ref="B533">INDEX(Countries!$D$2:$D$255, MATCH(A533, Countries!$B$2:$B$255, 0))
</f>
        <v/>
      </c>
      <c r="C533" s="89" t="inlineStr">
        <is>
          <t>Salt marsh</t>
        </is>
      </c>
      <c r="D533" s="54">
        <f t="array" ref="D533">if($C533="Mangrove", INDEX('Mangrove restorable land'!$A$5:$M1000,MATCH($A533,'Mangrove restorable land'!$A$5:$A1000,0),MATCH('Mangrove restorable land'!B$4,'Mangrove restorable land'!$A$5:$M$5,0)),if($C533="Seagrass", index('Seagrass extent'!$A$5:$I$257,match($A533,'Seagrass extent'!$A$5:$A1000,0),match('Seagrass extent'!$B$4,'Seagrass extent'!$A$5:$I$5,0))*'Seagrass extent'!$E$4, if($C533="Salt marsh", index('Salt marsh extent'!$A$5:$I$257,match($A533,'Salt marsh extent'!$A$5:$A1000,0),match('Salt marsh extent'!$B$4,'Salt marsh extent'!$A$5:$I$5,0))*'Salt marsh extent'!$E$4 )))</f>
        <v/>
      </c>
      <c r="E533" s="101" t="n"/>
    </row>
    <row r="534" ht="15.75" customHeight="1" s="198">
      <c r="A534" s="101" t="inlineStr">
        <is>
          <t>Martinique</t>
        </is>
      </c>
      <c r="B534" s="62">
        <f t="array" ref="B534">INDEX(Countries!$D$2:$D$255, MATCH(A534, Countries!$B$2:$B$255, 0))
</f>
        <v/>
      </c>
      <c r="C534" s="89" t="inlineStr">
        <is>
          <t>Salt marsh</t>
        </is>
      </c>
      <c r="D534" s="54">
        <f t="array" ref="D534">if($C534="Mangrove", INDEX('Mangrove restorable land'!$A$5:$M1000,MATCH($A534,'Mangrove restorable land'!$A$5:$A1000,0),MATCH('Mangrove restorable land'!B$4,'Mangrove restorable land'!$A$5:$M$5,0)),if($C534="Seagrass", index('Seagrass extent'!$A$5:$I$257,match($A534,'Seagrass extent'!$A$5:$A1000,0),match('Seagrass extent'!$B$4,'Seagrass extent'!$A$5:$I$5,0))*'Seagrass extent'!$E$4, if($C534="Salt marsh", index('Salt marsh extent'!$A$5:$I$257,match($A534,'Salt marsh extent'!$A$5:$A1000,0),match('Salt marsh extent'!$B$4,'Salt marsh extent'!$A$5:$I$5,0))*'Salt marsh extent'!$E$4 )))</f>
        <v/>
      </c>
      <c r="E534" s="101" t="n"/>
    </row>
    <row r="535" ht="15.75" customHeight="1" s="198">
      <c r="A535" s="101" t="inlineStr">
        <is>
          <t>Mauritania</t>
        </is>
      </c>
      <c r="B535" s="62">
        <f t="array" ref="B535">INDEX(Countries!$D$2:$D$255, MATCH(A535, Countries!$B$2:$B$255, 0))
</f>
        <v/>
      </c>
      <c r="C535" s="89" t="inlineStr">
        <is>
          <t>Salt marsh</t>
        </is>
      </c>
      <c r="D535" s="54">
        <f t="array" ref="D535">if($C535="Mangrove", INDEX('Mangrove restorable land'!$A$5:$M1000,MATCH($A535,'Mangrove restorable land'!$A$5:$A1000,0),MATCH('Mangrove restorable land'!B$4,'Mangrove restorable land'!$A$5:$M$5,0)),if($C535="Seagrass", index('Seagrass extent'!$A$5:$I$257,match($A535,'Seagrass extent'!$A$5:$A1000,0),match('Seagrass extent'!$B$4,'Seagrass extent'!$A$5:$I$5,0))*'Seagrass extent'!$E$4, if($C535="Salt marsh", index('Salt marsh extent'!$A$5:$I$257,match($A535,'Salt marsh extent'!$A$5:$A1000,0),match('Salt marsh extent'!$B$4,'Salt marsh extent'!$A$5:$I$5,0))*'Salt marsh extent'!$E$4 )))</f>
        <v/>
      </c>
      <c r="E535" s="101" t="n"/>
    </row>
    <row r="536" ht="15.75" customHeight="1" s="198">
      <c r="A536" s="101" t="inlineStr">
        <is>
          <t>Mauritius</t>
        </is>
      </c>
      <c r="B536" s="62">
        <f t="array" ref="B536">INDEX(Countries!$D$2:$D$255, MATCH(A536, Countries!$B$2:$B$255, 0))
</f>
        <v/>
      </c>
      <c r="C536" s="89" t="inlineStr">
        <is>
          <t>Salt marsh</t>
        </is>
      </c>
      <c r="D536" s="54">
        <f t="array" ref="D536">if($C536="Mangrove", INDEX('Mangrove restorable land'!$A$5:$M1000,MATCH($A536,'Mangrove restorable land'!$A$5:$A1000,0),MATCH('Mangrove restorable land'!B$4,'Mangrove restorable land'!$A$5:$M$5,0)),if($C536="Seagrass", index('Seagrass extent'!$A$5:$I$257,match($A536,'Seagrass extent'!$A$5:$A1000,0),match('Seagrass extent'!$B$4,'Seagrass extent'!$A$5:$I$5,0))*'Seagrass extent'!$E$4, if($C536="Salt marsh", index('Salt marsh extent'!$A$5:$I$257,match($A536,'Salt marsh extent'!$A$5:$A1000,0),match('Salt marsh extent'!$B$4,'Salt marsh extent'!$A$5:$I$5,0))*'Salt marsh extent'!$E$4 )))</f>
        <v/>
      </c>
      <c r="E536" s="101" t="n"/>
    </row>
    <row r="537" ht="15.75" customHeight="1" s="198">
      <c r="A537" s="101" t="inlineStr">
        <is>
          <t>Mayotte</t>
        </is>
      </c>
      <c r="B537" s="62">
        <f t="array" ref="B537">INDEX(Countries!$D$2:$D$255, MATCH(A537, Countries!$B$2:$B$255, 0))
</f>
        <v/>
      </c>
      <c r="C537" s="89" t="inlineStr">
        <is>
          <t>Salt marsh</t>
        </is>
      </c>
      <c r="D537" s="54">
        <f t="array" ref="D537">if($C537="Mangrove", INDEX('Mangrove restorable land'!$A$5:$M1000,MATCH($A537,'Mangrove restorable land'!$A$5:$A1000,0),MATCH('Mangrove restorable land'!B$4,'Mangrove restorable land'!$A$5:$M$5,0)),if($C537="Seagrass", index('Seagrass extent'!$A$5:$I$257,match($A537,'Seagrass extent'!$A$5:$A1000,0),match('Seagrass extent'!$B$4,'Seagrass extent'!$A$5:$I$5,0))*'Seagrass extent'!$E$4, if($C537="Salt marsh", index('Salt marsh extent'!$A$5:$I$257,match($A537,'Salt marsh extent'!$A$5:$A1000,0),match('Salt marsh extent'!$B$4,'Salt marsh extent'!$A$5:$I$5,0))*'Salt marsh extent'!$E$4 )))</f>
        <v/>
      </c>
      <c r="E537" s="101" t="n"/>
    </row>
    <row r="538" ht="15.75" customHeight="1" s="198">
      <c r="A538" s="101" t="inlineStr">
        <is>
          <t>Micronesia (Federated States of)</t>
        </is>
      </c>
      <c r="B538" s="62">
        <f t="array" ref="B538">INDEX(Countries!$D$2:$D$255, MATCH(A538, Countries!$B$2:$B$255, 0))
</f>
        <v/>
      </c>
      <c r="C538" s="89" t="inlineStr">
        <is>
          <t>Salt marsh</t>
        </is>
      </c>
      <c r="D538" s="54">
        <f t="array" ref="D538">if($C538="Mangrove", INDEX('Mangrove restorable land'!$A$5:$M1000,MATCH($A538,'Mangrove restorable land'!$A$5:$A1000,0),MATCH('Mangrove restorable land'!B$4,'Mangrove restorable land'!$A$5:$M$5,0)),if($C538="Seagrass", index('Seagrass extent'!$A$5:$I$257,match($A538,'Seagrass extent'!$A$5:$A1000,0),match('Seagrass extent'!$B$4,'Seagrass extent'!$A$5:$I$5,0))*'Seagrass extent'!$E$4, if($C538="Salt marsh", index('Salt marsh extent'!$A$5:$I$257,match($A538,'Salt marsh extent'!$A$5:$A1000,0),match('Salt marsh extent'!$B$4,'Salt marsh extent'!$A$5:$I$5,0))*'Salt marsh extent'!$E$4 )))</f>
        <v/>
      </c>
      <c r="E538" s="101" t="n"/>
    </row>
    <row r="539" ht="15.75" customHeight="1" s="198">
      <c r="A539" s="101" t="inlineStr">
        <is>
          <t>Mozambique</t>
        </is>
      </c>
      <c r="B539" s="62">
        <f t="array" ref="B539">INDEX(Countries!$D$2:$D$255, MATCH(A539, Countries!$B$2:$B$255, 0))
</f>
        <v/>
      </c>
      <c r="C539" s="89" t="inlineStr">
        <is>
          <t>Salt marsh</t>
        </is>
      </c>
      <c r="D539" s="54">
        <f t="array" ref="D539">if($C539="Mangrove", INDEX('Mangrove restorable land'!$A$5:$M1000,MATCH($A539,'Mangrove restorable land'!$A$5:$A1000,0),MATCH('Mangrove restorable land'!B$4,'Mangrove restorable land'!$A$5:$M$5,0)),if($C539="Seagrass", index('Seagrass extent'!$A$5:$I$257,match($A539,'Seagrass extent'!$A$5:$A1000,0),match('Seagrass extent'!$B$4,'Seagrass extent'!$A$5:$I$5,0))*'Seagrass extent'!$E$4, if($C539="Salt marsh", index('Salt marsh extent'!$A$5:$I$257,match($A539,'Salt marsh extent'!$A$5:$A1000,0),match('Salt marsh extent'!$B$4,'Salt marsh extent'!$A$5:$I$5,0))*'Salt marsh extent'!$E$4 )))</f>
        <v/>
      </c>
      <c r="E539" s="101" t="n"/>
    </row>
    <row r="540" ht="15.75" customHeight="1" s="198">
      <c r="A540" s="101" t="inlineStr">
        <is>
          <t>Myanmar</t>
        </is>
      </c>
      <c r="B540" s="62">
        <f t="array" ref="B540">INDEX(Countries!$D$2:$D$255, MATCH(A540, Countries!$B$2:$B$255, 0))
</f>
        <v/>
      </c>
      <c r="C540" s="89" t="inlineStr">
        <is>
          <t>Salt marsh</t>
        </is>
      </c>
      <c r="D540" s="54">
        <f t="array" ref="D540">if($C540="Mangrove", INDEX('Mangrove restorable land'!$A$5:$M1000,MATCH($A540,'Mangrove restorable land'!$A$5:$A1000,0),MATCH('Mangrove restorable land'!B$4,'Mangrove restorable land'!$A$5:$M$5,0)),if($C540="Seagrass", index('Seagrass extent'!$A$5:$I$257,match($A540,'Seagrass extent'!$A$5:$A1000,0),match('Seagrass extent'!$B$4,'Seagrass extent'!$A$5:$I$5,0))*'Seagrass extent'!$E$4, if($C540="Salt marsh", index('Salt marsh extent'!$A$5:$I$257,match($A540,'Salt marsh extent'!$A$5:$A1000,0),match('Salt marsh extent'!$B$4,'Salt marsh extent'!$A$5:$I$5,0))*'Salt marsh extent'!$E$4 )))</f>
        <v/>
      </c>
      <c r="E540" s="101" t="n"/>
    </row>
    <row r="541" ht="15.75" customHeight="1" s="198">
      <c r="A541" s="101" t="inlineStr">
        <is>
          <t>New Caledonia</t>
        </is>
      </c>
      <c r="B541" s="62">
        <f t="array" ref="B541">INDEX(Countries!$D$2:$D$255, MATCH(A541, Countries!$B$2:$B$255, 0))
</f>
        <v/>
      </c>
      <c r="C541" s="89" t="inlineStr">
        <is>
          <t>Salt marsh</t>
        </is>
      </c>
      <c r="D541" s="54">
        <f t="array" ref="D541">if($C541="Mangrove", INDEX('Mangrove restorable land'!$A$5:$M1000,MATCH($A541,'Mangrove restorable land'!$A$5:$A1000,0),MATCH('Mangrove restorable land'!B$4,'Mangrove restorable land'!$A$5:$M$5,0)),if($C541="Seagrass", index('Seagrass extent'!$A$5:$I$257,match($A541,'Seagrass extent'!$A$5:$A1000,0),match('Seagrass extent'!$B$4,'Seagrass extent'!$A$5:$I$5,0))*'Seagrass extent'!$E$4, if($C541="Salt marsh", index('Salt marsh extent'!$A$5:$I$257,match($A541,'Salt marsh extent'!$A$5:$A1000,0),match('Salt marsh extent'!$B$4,'Salt marsh extent'!$A$5:$I$5,0))*'Salt marsh extent'!$E$4 )))</f>
        <v/>
      </c>
      <c r="E541" s="101" t="n"/>
    </row>
    <row r="542" ht="15.75" customHeight="1" s="198">
      <c r="A542" s="101" t="inlineStr">
        <is>
          <t>New Zealand</t>
        </is>
      </c>
      <c r="B542" s="62">
        <f t="array" ref="B542">INDEX(Countries!$D$2:$D$255, MATCH(A542, Countries!$B$2:$B$255, 0))
</f>
        <v/>
      </c>
      <c r="C542" s="89" t="inlineStr">
        <is>
          <t>Salt marsh</t>
        </is>
      </c>
      <c r="D542" s="54">
        <f t="array" ref="D542">if($C542="Mangrove", INDEX('Mangrove restorable land'!$A$5:$M1000,MATCH($A542,'Mangrove restorable land'!$A$5:$A1000,0),MATCH('Mangrove restorable land'!B$4,'Mangrove restorable land'!$A$5:$M$5,0)),if($C542="Seagrass", index('Seagrass extent'!$A$5:$I$257,match($A542,'Seagrass extent'!$A$5:$A1000,0),match('Seagrass extent'!$B$4,'Seagrass extent'!$A$5:$I$5,0))*'Seagrass extent'!$E$4, if($C542="Salt marsh", index('Salt marsh extent'!$A$5:$I$257,match($A542,'Salt marsh extent'!$A$5:$A1000,0),match('Salt marsh extent'!$B$4,'Salt marsh extent'!$A$5:$I$5,0))*'Salt marsh extent'!$E$4 )))</f>
        <v/>
      </c>
      <c r="E542" s="101" t="n"/>
    </row>
    <row r="543" ht="15.75" customHeight="1" s="198">
      <c r="A543" s="101" t="inlineStr">
        <is>
          <t>Nicaragua</t>
        </is>
      </c>
      <c r="B543" s="62">
        <f t="array" ref="B543">INDEX(Countries!$D$2:$D$255, MATCH(A543, Countries!$B$2:$B$255, 0))
</f>
        <v/>
      </c>
      <c r="C543" s="89" t="inlineStr">
        <is>
          <t>Salt marsh</t>
        </is>
      </c>
      <c r="D543" s="54">
        <f t="array" ref="D543">if($C543="Mangrove", INDEX('Mangrove restorable land'!$A$5:$M1000,MATCH($A543,'Mangrove restorable land'!$A$5:$A1000,0),MATCH('Mangrove restorable land'!B$4,'Mangrove restorable land'!$A$5:$M$5,0)),if($C543="Seagrass", index('Seagrass extent'!$A$5:$I$257,match($A543,'Seagrass extent'!$A$5:$A1000,0),match('Seagrass extent'!$B$4,'Seagrass extent'!$A$5:$I$5,0))*'Seagrass extent'!$E$4, if($C543="Salt marsh", index('Salt marsh extent'!$A$5:$I$257,match($A543,'Salt marsh extent'!$A$5:$A1000,0),match('Salt marsh extent'!$B$4,'Salt marsh extent'!$A$5:$I$5,0))*'Salt marsh extent'!$E$4 )))</f>
        <v/>
      </c>
      <c r="E543" s="101" t="n"/>
    </row>
    <row r="544" ht="15.75" customHeight="1" s="198">
      <c r="A544" s="101" t="inlineStr">
        <is>
          <t>Nigeria</t>
        </is>
      </c>
      <c r="B544" s="62">
        <f t="array" ref="B544">INDEX(Countries!$D$2:$D$255, MATCH(A544, Countries!$B$2:$B$255, 0))
</f>
        <v/>
      </c>
      <c r="C544" s="89" t="inlineStr">
        <is>
          <t>Salt marsh</t>
        </is>
      </c>
      <c r="D544" s="54">
        <f t="array" ref="D544">if($C544="Mangrove", INDEX('Mangrove restorable land'!$A$5:$M1000,MATCH($A544,'Mangrove restorable land'!$A$5:$A1000,0),MATCH('Mangrove restorable land'!B$4,'Mangrove restorable land'!$A$5:$M$5,0)),if($C544="Seagrass", index('Seagrass extent'!$A$5:$I$257,match($A544,'Seagrass extent'!$A$5:$A1000,0),match('Seagrass extent'!$B$4,'Seagrass extent'!$A$5:$I$5,0))*'Seagrass extent'!$E$4, if($C544="Salt marsh", index('Salt marsh extent'!$A$5:$I$257,match($A544,'Salt marsh extent'!$A$5:$A1000,0),match('Salt marsh extent'!$B$4,'Salt marsh extent'!$A$5:$I$5,0))*'Salt marsh extent'!$E$4 )))</f>
        <v/>
      </c>
      <c r="E544" s="101" t="n"/>
    </row>
    <row r="545" ht="15.75" customHeight="1" s="198">
      <c r="A545" s="101" t="inlineStr">
        <is>
          <t>Oman</t>
        </is>
      </c>
      <c r="B545" s="62">
        <f t="array" ref="B545">INDEX(Countries!$D$2:$D$255, MATCH(A545, Countries!$B$2:$B$255, 0))
</f>
        <v/>
      </c>
      <c r="C545" s="89" t="inlineStr">
        <is>
          <t>Salt marsh</t>
        </is>
      </c>
      <c r="D545" s="54">
        <f t="array" ref="D545">if($C545="Mangrove", INDEX('Mangrove restorable land'!$A$5:$M1000,MATCH($A545,'Mangrove restorable land'!$A$5:$A1000,0),MATCH('Mangrove restorable land'!B$4,'Mangrove restorable land'!$A$5:$M$5,0)),if($C545="Seagrass", index('Seagrass extent'!$A$5:$I$257,match($A545,'Seagrass extent'!$A$5:$A1000,0),match('Seagrass extent'!$B$4,'Seagrass extent'!$A$5:$I$5,0))*'Seagrass extent'!$E$4, if($C545="Salt marsh", index('Salt marsh extent'!$A$5:$I$257,match($A545,'Salt marsh extent'!$A$5:$A1000,0),match('Salt marsh extent'!$B$4,'Salt marsh extent'!$A$5:$I$5,0))*'Salt marsh extent'!$E$4 )))</f>
        <v/>
      </c>
      <c r="E545" s="101" t="n"/>
    </row>
    <row r="546" ht="15.75" customHeight="1" s="198">
      <c r="A546" s="101" t="inlineStr">
        <is>
          <t>Pakistan</t>
        </is>
      </c>
      <c r="B546" s="62">
        <f t="array" ref="B546">INDEX(Countries!$D$2:$D$255, MATCH(A546, Countries!$B$2:$B$255, 0))
</f>
        <v/>
      </c>
      <c r="C546" s="89" t="inlineStr">
        <is>
          <t>Salt marsh</t>
        </is>
      </c>
      <c r="D546" s="54">
        <f t="array" ref="D546">if($C546="Mangrove", INDEX('Mangrove restorable land'!$A$5:$M1000,MATCH($A546,'Mangrove restorable land'!$A$5:$A1000,0),MATCH('Mangrove restorable land'!B$4,'Mangrove restorable land'!$A$5:$M$5,0)),if($C546="Seagrass", index('Seagrass extent'!$A$5:$I$257,match($A546,'Seagrass extent'!$A$5:$A1000,0),match('Seagrass extent'!$B$4,'Seagrass extent'!$A$5:$I$5,0))*'Seagrass extent'!$E$4, if($C546="Salt marsh", index('Salt marsh extent'!$A$5:$I$257,match($A546,'Salt marsh extent'!$A$5:$A1000,0),match('Salt marsh extent'!$B$4,'Salt marsh extent'!$A$5:$I$5,0))*'Salt marsh extent'!$E$4 )))</f>
        <v/>
      </c>
      <c r="E546" s="101" t="n"/>
    </row>
    <row r="547" ht="15.75" customHeight="1" s="198">
      <c r="A547" s="101" t="inlineStr">
        <is>
          <t>Palau</t>
        </is>
      </c>
      <c r="B547" s="62">
        <f t="array" ref="B547">INDEX(Countries!$D$2:$D$255, MATCH(A547, Countries!$B$2:$B$255, 0))
</f>
        <v/>
      </c>
      <c r="C547" s="89" t="inlineStr">
        <is>
          <t>Salt marsh</t>
        </is>
      </c>
      <c r="D547" s="54">
        <f t="array" ref="D547">if($C547="Mangrove", INDEX('Mangrove restorable land'!$A$5:$M1000,MATCH($A547,'Mangrove restorable land'!$A$5:$A1000,0),MATCH('Mangrove restorable land'!B$4,'Mangrove restorable land'!$A$5:$M$5,0)),if($C547="Seagrass", index('Seagrass extent'!$A$5:$I$257,match($A547,'Seagrass extent'!$A$5:$A1000,0),match('Seagrass extent'!$B$4,'Seagrass extent'!$A$5:$I$5,0))*'Seagrass extent'!$E$4, if($C547="Salt marsh", index('Salt marsh extent'!$A$5:$I$257,match($A547,'Salt marsh extent'!$A$5:$A1000,0),match('Salt marsh extent'!$B$4,'Salt marsh extent'!$A$5:$I$5,0))*'Salt marsh extent'!$E$4 )))</f>
        <v/>
      </c>
      <c r="E547" s="101" t="n"/>
    </row>
    <row r="548" ht="15.75" customHeight="1" s="198">
      <c r="A548" s="101" t="inlineStr">
        <is>
          <t>Panama</t>
        </is>
      </c>
      <c r="B548" s="62">
        <f t="array" ref="B548">INDEX(Countries!$D$2:$D$255, MATCH(A548, Countries!$B$2:$B$255, 0))
</f>
        <v/>
      </c>
      <c r="C548" s="89" t="inlineStr">
        <is>
          <t>Salt marsh</t>
        </is>
      </c>
      <c r="D548" s="54">
        <f t="array" ref="D548">if($C548="Mangrove", INDEX('Mangrove restorable land'!$A$5:$M1000,MATCH($A548,'Mangrove restorable land'!$A$5:$A1000,0),MATCH('Mangrove restorable land'!B$4,'Mangrove restorable land'!$A$5:$M$5,0)),if($C548="Seagrass", index('Seagrass extent'!$A$5:$I$257,match($A548,'Seagrass extent'!$A$5:$A1000,0),match('Seagrass extent'!$B$4,'Seagrass extent'!$A$5:$I$5,0))*'Seagrass extent'!$E$4, if($C548="Salt marsh", index('Salt marsh extent'!$A$5:$I$257,match($A548,'Salt marsh extent'!$A$5:$A1000,0),match('Salt marsh extent'!$B$4,'Salt marsh extent'!$A$5:$I$5,0))*'Salt marsh extent'!$E$4 )))</f>
        <v/>
      </c>
      <c r="E548" s="101" t="n"/>
    </row>
    <row r="549" ht="15.75" customHeight="1" s="198">
      <c r="A549" s="101" t="inlineStr">
        <is>
          <t>Papua New Guinea</t>
        </is>
      </c>
      <c r="B549" s="62">
        <f t="array" ref="B549">INDEX(Countries!$D$2:$D$255, MATCH(A549, Countries!$B$2:$B$255, 0))
</f>
        <v/>
      </c>
      <c r="C549" s="89" t="inlineStr">
        <is>
          <t>Salt marsh</t>
        </is>
      </c>
      <c r="D549" s="54">
        <f t="array" ref="D549">if($C549="Mangrove", INDEX('Mangrove restorable land'!$A$5:$M1000,MATCH($A549,'Mangrove restorable land'!$A$5:$A1000,0),MATCH('Mangrove restorable land'!B$4,'Mangrove restorable land'!$A$5:$M$5,0)),if($C549="Seagrass", index('Seagrass extent'!$A$5:$I$257,match($A549,'Seagrass extent'!$A$5:$A1000,0),match('Seagrass extent'!$B$4,'Seagrass extent'!$A$5:$I$5,0))*'Seagrass extent'!$E$4, if($C549="Salt marsh", index('Salt marsh extent'!$A$5:$I$257,match($A549,'Salt marsh extent'!$A$5:$A1000,0),match('Salt marsh extent'!$B$4,'Salt marsh extent'!$A$5:$I$5,0))*'Salt marsh extent'!$E$4 )))</f>
        <v/>
      </c>
      <c r="E549" s="101" t="n"/>
    </row>
    <row r="550" ht="15.75" customHeight="1" s="198">
      <c r="A550" s="101" t="inlineStr">
        <is>
          <t>Peru</t>
        </is>
      </c>
      <c r="B550" s="62">
        <f t="array" ref="B550">INDEX(Countries!$D$2:$D$255, MATCH(A550, Countries!$B$2:$B$255, 0))
</f>
        <v/>
      </c>
      <c r="C550" s="89" t="inlineStr">
        <is>
          <t>Salt marsh</t>
        </is>
      </c>
      <c r="D550" s="54">
        <f t="array" ref="D550">if($C550="Mangrove", INDEX('Mangrove restorable land'!$A$5:$M1000,MATCH($A550,'Mangrove restorable land'!$A$5:$A1000,0),MATCH('Mangrove restorable land'!B$4,'Mangrove restorable land'!$A$5:$M$5,0)),if($C550="Seagrass", index('Seagrass extent'!$A$5:$I$257,match($A550,'Seagrass extent'!$A$5:$A1000,0),match('Seagrass extent'!$B$4,'Seagrass extent'!$A$5:$I$5,0))*'Seagrass extent'!$E$4, if($C550="Salt marsh", index('Salt marsh extent'!$A$5:$I$257,match($A550,'Salt marsh extent'!$A$5:$A1000,0),match('Salt marsh extent'!$B$4,'Salt marsh extent'!$A$5:$I$5,0))*'Salt marsh extent'!$E$4 )))</f>
        <v/>
      </c>
      <c r="E550" s="101" t="n"/>
    </row>
    <row r="551" ht="15.75" customHeight="1" s="198">
      <c r="A551" s="101" t="inlineStr">
        <is>
          <t>Philippines</t>
        </is>
      </c>
      <c r="B551" s="62">
        <f t="array" ref="B551">INDEX(Countries!$D$2:$D$255, MATCH(A551, Countries!$B$2:$B$255, 0))
</f>
        <v/>
      </c>
      <c r="C551" s="89" t="inlineStr">
        <is>
          <t>Salt marsh</t>
        </is>
      </c>
      <c r="D551" s="54">
        <f t="array" ref="D551">if($C551="Mangrove", INDEX('Mangrove restorable land'!$A$5:$M1000,MATCH($A551,'Mangrove restorable land'!$A$5:$A1000,0),MATCH('Mangrove restorable land'!B$4,'Mangrove restorable land'!$A$5:$M$5,0)),if($C551="Seagrass", index('Seagrass extent'!$A$5:$I$257,match($A551,'Seagrass extent'!$A$5:$A1000,0),match('Seagrass extent'!$B$4,'Seagrass extent'!$A$5:$I$5,0))*'Seagrass extent'!$E$4, if($C551="Salt marsh", index('Salt marsh extent'!$A$5:$I$257,match($A551,'Salt marsh extent'!$A$5:$A1000,0),match('Salt marsh extent'!$B$4,'Salt marsh extent'!$A$5:$I$5,0))*'Salt marsh extent'!$E$4 )))</f>
        <v/>
      </c>
      <c r="E551" s="101" t="n"/>
    </row>
    <row r="552" ht="15.75" customHeight="1" s="198">
      <c r="A552" s="101" t="inlineStr">
        <is>
          <t>Puerto Rico</t>
        </is>
      </c>
      <c r="B552" s="62">
        <f t="array" ref="B552">INDEX(Countries!$D$2:$D$255, MATCH(A552, Countries!$B$2:$B$255, 0))
</f>
        <v/>
      </c>
      <c r="C552" s="89" t="inlineStr">
        <is>
          <t>Salt marsh</t>
        </is>
      </c>
      <c r="D552" s="54">
        <f t="array" ref="D552">if($C552="Mangrove", INDEX('Mangrove restorable land'!$A$5:$M1000,MATCH($A552,'Mangrove restorable land'!$A$5:$A1000,0),MATCH('Mangrove restorable land'!B$4,'Mangrove restorable land'!$A$5:$M$5,0)),if($C552="Seagrass", index('Seagrass extent'!$A$5:$I$257,match($A552,'Seagrass extent'!$A$5:$A1000,0),match('Seagrass extent'!$B$4,'Seagrass extent'!$A$5:$I$5,0))*'Seagrass extent'!$E$4, if($C552="Salt marsh", index('Salt marsh extent'!$A$5:$I$257,match($A552,'Salt marsh extent'!$A$5:$A1000,0),match('Salt marsh extent'!$B$4,'Salt marsh extent'!$A$5:$I$5,0))*'Salt marsh extent'!$E$4 )))</f>
        <v/>
      </c>
      <c r="E552" s="101" t="n"/>
    </row>
    <row r="553" ht="15.75" customHeight="1" s="198">
      <c r="A553" s="101" t="inlineStr">
        <is>
          <t>Qatar</t>
        </is>
      </c>
      <c r="B553" s="62">
        <f t="array" ref="B553">INDEX(Countries!$D$2:$D$255, MATCH(A553, Countries!$B$2:$B$255, 0))
</f>
        <v/>
      </c>
      <c r="C553" s="89" t="inlineStr">
        <is>
          <t>Salt marsh</t>
        </is>
      </c>
      <c r="D553" s="54">
        <f t="array" ref="D553">if($C553="Mangrove", INDEX('Mangrove restorable land'!$A$5:$M1000,MATCH($A553,'Mangrove restorable land'!$A$5:$A1000,0),MATCH('Mangrove restorable land'!B$4,'Mangrove restorable land'!$A$5:$M$5,0)),if($C553="Seagrass", index('Seagrass extent'!$A$5:$I$257,match($A553,'Seagrass extent'!$A$5:$A1000,0),match('Seagrass extent'!$B$4,'Seagrass extent'!$A$5:$I$5,0))*'Seagrass extent'!$E$4, if($C553="Salt marsh", index('Salt marsh extent'!$A$5:$I$257,match($A553,'Salt marsh extent'!$A$5:$A1000,0),match('Salt marsh extent'!$B$4,'Salt marsh extent'!$A$5:$I$5,0))*'Salt marsh extent'!$E$4 )))</f>
        <v/>
      </c>
      <c r="E553" s="101" t="n"/>
    </row>
    <row r="554" ht="15.75" customHeight="1" s="198">
      <c r="A554" s="101" t="inlineStr">
        <is>
          <t>Republic of Congo</t>
        </is>
      </c>
      <c r="B554" s="62">
        <f t="array" ref="B554">INDEX(Countries!$D$2:$D$255, MATCH(A554, Countries!$B$2:$B$255, 0))
</f>
        <v/>
      </c>
      <c r="C554" s="89" t="inlineStr">
        <is>
          <t>Salt marsh</t>
        </is>
      </c>
      <c r="D554" s="54">
        <f t="array" ref="D554">if($C554="Mangrove", INDEX('Mangrove restorable land'!$A$5:$M1000,MATCH($A554,'Mangrove restorable land'!$A$5:$A1000,0),MATCH('Mangrove restorable land'!B$4,'Mangrove restorable land'!$A$5:$M$5,0)),if($C554="Seagrass", index('Seagrass extent'!$A$5:$I$257,match($A554,'Seagrass extent'!$A$5:$A1000,0),match('Seagrass extent'!$B$4,'Seagrass extent'!$A$5:$I$5,0))*'Seagrass extent'!$E$4, if($C554="Salt marsh", index('Salt marsh extent'!$A$5:$I$257,match($A554,'Salt marsh extent'!$A$5:$A1000,0),match('Salt marsh extent'!$B$4,'Salt marsh extent'!$A$5:$I$5,0))*'Salt marsh extent'!$E$4 )))</f>
        <v/>
      </c>
      <c r="E554" s="101" t="n"/>
    </row>
    <row r="555" ht="15.75" customHeight="1" s="198">
      <c r="A555" s="101" t="inlineStr">
        <is>
          <t>Saint Kitts and Nevis</t>
        </is>
      </c>
      <c r="B555" s="62">
        <f t="array" ref="B555">INDEX(Countries!$D$2:$D$255, MATCH(A555, Countries!$B$2:$B$255, 0))
</f>
        <v/>
      </c>
      <c r="C555" s="89" t="inlineStr">
        <is>
          <t>Salt marsh</t>
        </is>
      </c>
      <c r="D555" s="54">
        <f t="array" ref="D555">if($C555="Mangrove", INDEX('Mangrove restorable land'!$A$5:$M1000,MATCH($A555,'Mangrove restorable land'!$A$5:$A1000,0),MATCH('Mangrove restorable land'!B$4,'Mangrove restorable land'!$A$5:$M$5,0)),if($C555="Seagrass", index('Seagrass extent'!$A$5:$I$257,match($A555,'Seagrass extent'!$A$5:$A1000,0),match('Seagrass extent'!$B$4,'Seagrass extent'!$A$5:$I$5,0))*'Seagrass extent'!$E$4, if($C555="Salt marsh", index('Salt marsh extent'!$A$5:$I$257,match($A555,'Salt marsh extent'!$A$5:$A1000,0),match('Salt marsh extent'!$B$4,'Salt marsh extent'!$A$5:$I$5,0))*'Salt marsh extent'!$E$4 )))</f>
        <v/>
      </c>
      <c r="E555" s="101" t="n"/>
    </row>
    <row r="556" ht="15.75" customHeight="1" s="198">
      <c r="A556" s="101" t="inlineStr">
        <is>
          <t>Saint Lucia</t>
        </is>
      </c>
      <c r="B556" s="62">
        <f t="array" ref="B556">INDEX(Countries!$D$2:$D$255, MATCH(A556, Countries!$B$2:$B$255, 0))
</f>
        <v/>
      </c>
      <c r="C556" s="89" t="inlineStr">
        <is>
          <t>Salt marsh</t>
        </is>
      </c>
      <c r="D556" s="54">
        <f t="array" ref="D556">if($C556="Mangrove", INDEX('Mangrove restorable land'!$A$5:$M1000,MATCH($A556,'Mangrove restorable land'!$A$5:$A1000,0),MATCH('Mangrove restorable land'!B$4,'Mangrove restorable land'!$A$5:$M$5,0)),if($C556="Seagrass", index('Seagrass extent'!$A$5:$I$257,match($A556,'Seagrass extent'!$A$5:$A1000,0),match('Seagrass extent'!$B$4,'Seagrass extent'!$A$5:$I$5,0))*'Seagrass extent'!$E$4, if($C556="Salt marsh", index('Salt marsh extent'!$A$5:$I$257,match($A556,'Salt marsh extent'!$A$5:$A1000,0),match('Salt marsh extent'!$B$4,'Salt marsh extent'!$A$5:$I$5,0))*'Salt marsh extent'!$E$4 )))</f>
        <v/>
      </c>
      <c r="E556" s="101" t="n"/>
    </row>
    <row r="557" ht="15.75" customHeight="1" s="198">
      <c r="A557" s="101" t="inlineStr">
        <is>
          <t>Saint Vincent and the Grenadines</t>
        </is>
      </c>
      <c r="B557" s="62">
        <f t="array" ref="B557">INDEX(Countries!$D$2:$D$255, MATCH(A557, Countries!$B$2:$B$255, 0))
</f>
        <v/>
      </c>
      <c r="C557" s="89" t="inlineStr">
        <is>
          <t>Salt marsh</t>
        </is>
      </c>
      <c r="D557" s="54">
        <f t="array" ref="D557">if($C557="Mangrove", INDEX('Mangrove restorable land'!$A$5:$M1000,MATCH($A557,'Mangrove restorable land'!$A$5:$A1000,0),MATCH('Mangrove restorable land'!B$4,'Mangrove restorable land'!$A$5:$M$5,0)),if($C557="Seagrass", index('Seagrass extent'!$A$5:$I$257,match($A557,'Seagrass extent'!$A$5:$A1000,0),match('Seagrass extent'!$B$4,'Seagrass extent'!$A$5:$I$5,0))*'Seagrass extent'!$E$4, if($C557="Salt marsh", index('Salt marsh extent'!$A$5:$I$257,match($A557,'Salt marsh extent'!$A$5:$A1000,0),match('Salt marsh extent'!$B$4,'Salt marsh extent'!$A$5:$I$5,0))*'Salt marsh extent'!$E$4 )))</f>
        <v/>
      </c>
      <c r="E557" s="101" t="n"/>
    </row>
    <row r="558" ht="15.75" customHeight="1" s="198">
      <c r="A558" s="101" t="inlineStr">
        <is>
          <t>Saint Martin (French Part)</t>
        </is>
      </c>
      <c r="B558" s="62">
        <f t="array" ref="B558">INDEX(Countries!$D$2:$D$255, MATCH(A558, Countries!$B$2:$B$255, 0))
</f>
        <v/>
      </c>
      <c r="C558" s="89" t="inlineStr">
        <is>
          <t>Salt marsh</t>
        </is>
      </c>
      <c r="D558" s="54">
        <f t="array" ref="D558">if($C558="Mangrove", INDEX('Mangrove restorable land'!$A$5:$M1000,MATCH($A558,'Mangrove restorable land'!$A$5:$A1000,0),MATCH('Mangrove restorable land'!B$4,'Mangrove restorable land'!$A$5:$M$5,0)),if($C558="Seagrass", index('Seagrass extent'!$A$5:$I$257,match($A558,'Seagrass extent'!$A$5:$A1000,0),match('Seagrass extent'!$B$4,'Seagrass extent'!$A$5:$I$5,0))*'Seagrass extent'!$E$4, if($C558="Salt marsh", index('Salt marsh extent'!$A$5:$I$257,match($A558,'Salt marsh extent'!$A$5:$A1000,0),match('Salt marsh extent'!$B$4,'Salt marsh extent'!$A$5:$I$5,0))*'Salt marsh extent'!$E$4 )))</f>
        <v/>
      </c>
      <c r="E558" s="101" t="n"/>
    </row>
    <row r="559" ht="15.75" customHeight="1" s="198">
      <c r="A559" s="101" t="inlineStr">
        <is>
          <t>Samoa</t>
        </is>
      </c>
      <c r="B559" s="62">
        <f t="array" ref="B559">INDEX(Countries!$D$2:$D$255, MATCH(A559, Countries!$B$2:$B$255, 0))
</f>
        <v/>
      </c>
      <c r="C559" s="89" t="inlineStr">
        <is>
          <t>Salt marsh</t>
        </is>
      </c>
      <c r="D559" s="54">
        <f t="array" ref="D559">if($C559="Mangrove", INDEX('Mangrove restorable land'!$A$5:$M1000,MATCH($A559,'Mangrove restorable land'!$A$5:$A1000,0),MATCH('Mangrove restorable land'!B$4,'Mangrove restorable land'!$A$5:$M$5,0)),if($C559="Seagrass", index('Seagrass extent'!$A$5:$I$257,match($A559,'Seagrass extent'!$A$5:$A1000,0),match('Seagrass extent'!$B$4,'Seagrass extent'!$A$5:$I$5,0))*'Seagrass extent'!$E$4, if($C559="Salt marsh", index('Salt marsh extent'!$A$5:$I$257,match($A559,'Salt marsh extent'!$A$5:$A1000,0),match('Salt marsh extent'!$B$4,'Salt marsh extent'!$A$5:$I$5,0))*'Salt marsh extent'!$E$4 )))</f>
        <v/>
      </c>
      <c r="E559" s="101" t="n"/>
    </row>
    <row r="560" ht="15.75" customHeight="1" s="198">
      <c r="A560" s="101" t="inlineStr">
        <is>
          <t>Sao Tome and Principe</t>
        </is>
      </c>
      <c r="B560" s="62">
        <f t="array" ref="B560">INDEX(Countries!$D$2:$D$255, MATCH(A560, Countries!$B$2:$B$255, 0))
</f>
        <v/>
      </c>
      <c r="C560" s="89" t="inlineStr">
        <is>
          <t>Salt marsh</t>
        </is>
      </c>
      <c r="D560" s="54">
        <f t="array" ref="D560">if($C560="Mangrove", INDEX('Mangrove restorable land'!$A$5:$M1000,MATCH($A560,'Mangrove restorable land'!$A$5:$A1000,0),MATCH('Mangrove restorable land'!B$4,'Mangrove restorable land'!$A$5:$M$5,0)),if($C560="Seagrass", index('Seagrass extent'!$A$5:$I$257,match($A560,'Seagrass extent'!$A$5:$A1000,0),match('Seagrass extent'!$B$4,'Seagrass extent'!$A$5:$I$5,0))*'Seagrass extent'!$E$4, if($C560="Salt marsh", index('Salt marsh extent'!$A$5:$I$257,match($A560,'Salt marsh extent'!$A$5:$A1000,0),match('Salt marsh extent'!$B$4,'Salt marsh extent'!$A$5:$I$5,0))*'Salt marsh extent'!$E$4 )))</f>
        <v/>
      </c>
      <c r="E560" s="101" t="n"/>
    </row>
    <row r="561" ht="15.75" customHeight="1" s="198">
      <c r="A561" s="101" t="inlineStr">
        <is>
          <t>Saudi Arabia</t>
        </is>
      </c>
      <c r="B561" s="62">
        <f t="array" ref="B561">INDEX(Countries!$D$2:$D$255, MATCH(A561, Countries!$B$2:$B$255, 0))
</f>
        <v/>
      </c>
      <c r="C561" s="89" t="inlineStr">
        <is>
          <t>Salt marsh</t>
        </is>
      </c>
      <c r="D561" s="54">
        <f t="array" ref="D561">if($C561="Mangrove", INDEX('Mangrove restorable land'!$A$5:$M1000,MATCH($A561,'Mangrove restorable land'!$A$5:$A1000,0),MATCH('Mangrove restorable land'!B$4,'Mangrove restorable land'!$A$5:$M$5,0)),if($C561="Seagrass", index('Seagrass extent'!$A$5:$I$257,match($A561,'Seagrass extent'!$A$5:$A1000,0),match('Seagrass extent'!$B$4,'Seagrass extent'!$A$5:$I$5,0))*'Seagrass extent'!$E$4, if($C561="Salt marsh", index('Salt marsh extent'!$A$5:$I$257,match($A561,'Salt marsh extent'!$A$5:$A1000,0),match('Salt marsh extent'!$B$4,'Salt marsh extent'!$A$5:$I$5,0))*'Salt marsh extent'!$E$4 )))</f>
        <v/>
      </c>
      <c r="E561" s="101" t="n"/>
    </row>
    <row r="562" ht="15.75" customHeight="1" s="198">
      <c r="A562" s="101" t="inlineStr">
        <is>
          <t>Senegal</t>
        </is>
      </c>
      <c r="B562" s="62">
        <f t="array" ref="B562">INDEX(Countries!$D$2:$D$255, MATCH(A562, Countries!$B$2:$B$255, 0))
</f>
        <v/>
      </c>
      <c r="C562" s="89" t="inlineStr">
        <is>
          <t>Salt marsh</t>
        </is>
      </c>
      <c r="D562" s="54">
        <f t="array" ref="D562">if($C562="Mangrove", INDEX('Mangrove restorable land'!$A$5:$M1000,MATCH($A562,'Mangrove restorable land'!$A$5:$A1000,0),MATCH('Mangrove restorable land'!B$4,'Mangrove restorable land'!$A$5:$M$5,0)),if($C562="Seagrass", index('Seagrass extent'!$A$5:$I$257,match($A562,'Seagrass extent'!$A$5:$A1000,0),match('Seagrass extent'!$B$4,'Seagrass extent'!$A$5:$I$5,0))*'Seagrass extent'!$E$4, if($C562="Salt marsh", index('Salt marsh extent'!$A$5:$I$257,match($A562,'Salt marsh extent'!$A$5:$A1000,0),match('Salt marsh extent'!$B$4,'Salt marsh extent'!$A$5:$I$5,0))*'Salt marsh extent'!$E$4 )))</f>
        <v/>
      </c>
      <c r="E562" s="101" t="n"/>
    </row>
    <row r="563" ht="15.75" customHeight="1" s="198">
      <c r="A563" s="101" t="inlineStr">
        <is>
          <t>Seychelles</t>
        </is>
      </c>
      <c r="B563" s="62">
        <f t="array" ref="B563">INDEX(Countries!$D$2:$D$255, MATCH(A563, Countries!$B$2:$B$255, 0))
</f>
        <v/>
      </c>
      <c r="C563" s="89" t="inlineStr">
        <is>
          <t>Salt marsh</t>
        </is>
      </c>
      <c r="D563" s="54">
        <f t="array" ref="D563">if($C563="Mangrove", INDEX('Mangrove restorable land'!$A$5:$M1000,MATCH($A563,'Mangrove restorable land'!$A$5:$A1000,0),MATCH('Mangrove restorable land'!B$4,'Mangrove restorable land'!$A$5:$M$5,0)),if($C563="Seagrass", index('Seagrass extent'!$A$5:$I$257,match($A563,'Seagrass extent'!$A$5:$A1000,0),match('Seagrass extent'!$B$4,'Seagrass extent'!$A$5:$I$5,0))*'Seagrass extent'!$E$4, if($C563="Salt marsh", index('Salt marsh extent'!$A$5:$I$257,match($A563,'Salt marsh extent'!$A$5:$A1000,0),match('Salt marsh extent'!$B$4,'Salt marsh extent'!$A$5:$I$5,0))*'Salt marsh extent'!$E$4 )))</f>
        <v/>
      </c>
      <c r="E563" s="101" t="n"/>
    </row>
    <row r="564" ht="15.75" customHeight="1" s="198">
      <c r="A564" s="101" t="inlineStr">
        <is>
          <t>Sierra Leone</t>
        </is>
      </c>
      <c r="B564" s="62">
        <f t="array" ref="B564">INDEX(Countries!$D$2:$D$255, MATCH(A564, Countries!$B$2:$B$255, 0))
</f>
        <v/>
      </c>
      <c r="C564" s="89" t="inlineStr">
        <is>
          <t>Salt marsh</t>
        </is>
      </c>
      <c r="D564" s="54">
        <f t="array" ref="D564">if($C564="Mangrove", INDEX('Mangrove restorable land'!$A$5:$M1000,MATCH($A564,'Mangrove restorable land'!$A$5:$A1000,0),MATCH('Mangrove restorable land'!B$4,'Mangrove restorable land'!$A$5:$M$5,0)),if($C564="Seagrass", index('Seagrass extent'!$A$5:$I$257,match($A564,'Seagrass extent'!$A$5:$A1000,0),match('Seagrass extent'!$B$4,'Seagrass extent'!$A$5:$I$5,0))*'Seagrass extent'!$E$4, if($C564="Salt marsh", index('Salt marsh extent'!$A$5:$I$257,match($A564,'Salt marsh extent'!$A$5:$A1000,0),match('Salt marsh extent'!$B$4,'Salt marsh extent'!$A$5:$I$5,0))*'Salt marsh extent'!$E$4 )))</f>
        <v/>
      </c>
      <c r="E564" s="101" t="n"/>
    </row>
    <row r="565" ht="15.75" customHeight="1" s="198">
      <c r="A565" s="101" t="inlineStr">
        <is>
          <t>Singapore</t>
        </is>
      </c>
      <c r="B565" s="62">
        <f t="array" ref="B565">INDEX(Countries!$D$2:$D$255, MATCH(A565, Countries!$B$2:$B$255, 0))
</f>
        <v/>
      </c>
      <c r="C565" s="89" t="inlineStr">
        <is>
          <t>Salt marsh</t>
        </is>
      </c>
      <c r="D565" s="54">
        <f t="array" ref="D565">if($C565="Mangrove", INDEX('Mangrove restorable land'!$A$5:$M1000,MATCH($A565,'Mangrove restorable land'!$A$5:$A1000,0),MATCH('Mangrove restorable land'!B$4,'Mangrove restorable land'!$A$5:$M$5,0)),if($C565="Seagrass", index('Seagrass extent'!$A$5:$I$257,match($A565,'Seagrass extent'!$A$5:$A1000,0),match('Seagrass extent'!$B$4,'Seagrass extent'!$A$5:$I$5,0))*'Seagrass extent'!$E$4, if($C565="Salt marsh", index('Salt marsh extent'!$A$5:$I$257,match($A565,'Salt marsh extent'!$A$5:$A1000,0),match('Salt marsh extent'!$B$4,'Salt marsh extent'!$A$5:$I$5,0))*'Salt marsh extent'!$E$4 )))</f>
        <v/>
      </c>
      <c r="E565" s="101" t="n"/>
    </row>
    <row r="566" ht="15.75" customHeight="1" s="198">
      <c r="A566" s="101" t="inlineStr">
        <is>
          <t>Sint Maarten (Dutch part)</t>
        </is>
      </c>
      <c r="B566" s="62">
        <f t="array" ref="B566">INDEX(Countries!$D$2:$D$255, MATCH(A566, Countries!$B$2:$B$255, 0))
</f>
        <v/>
      </c>
      <c r="C566" s="89" t="inlineStr">
        <is>
          <t>Salt marsh</t>
        </is>
      </c>
      <c r="D566" s="54">
        <f t="array" ref="D566">if($C566="Mangrove", INDEX('Mangrove restorable land'!$A$5:$M1000,MATCH($A566,'Mangrove restorable land'!$A$5:$A1000,0),MATCH('Mangrove restorable land'!B$4,'Mangrove restorable land'!$A$5:$M$5,0)),if($C566="Seagrass", index('Seagrass extent'!$A$5:$I$257,match($A566,'Seagrass extent'!$A$5:$A1000,0),match('Seagrass extent'!$B$4,'Seagrass extent'!$A$5:$I$5,0))*'Seagrass extent'!$E$4, if($C566="Salt marsh", index('Salt marsh extent'!$A$5:$I$257,match($A566,'Salt marsh extent'!$A$5:$A1000,0),match('Salt marsh extent'!$B$4,'Salt marsh extent'!$A$5:$I$5,0))*'Salt marsh extent'!$E$4 )))</f>
        <v/>
      </c>
      <c r="E566" s="101" t="n"/>
    </row>
    <row r="567" ht="15.75" customHeight="1" s="198">
      <c r="A567" s="101" t="inlineStr">
        <is>
          <t>Solomon Islands</t>
        </is>
      </c>
      <c r="B567" s="62">
        <f t="array" ref="B567">INDEX(Countries!$D$2:$D$255, MATCH(A567, Countries!$B$2:$B$255, 0))
</f>
        <v/>
      </c>
      <c r="C567" s="89" t="inlineStr">
        <is>
          <t>Salt marsh</t>
        </is>
      </c>
      <c r="D567" s="54">
        <f t="array" ref="D567">if($C567="Mangrove", INDEX('Mangrove restorable land'!$A$5:$M1000,MATCH($A567,'Mangrove restorable land'!$A$5:$A1000,0),MATCH('Mangrove restorable land'!B$4,'Mangrove restorable land'!$A$5:$M$5,0)),if($C567="Seagrass", index('Seagrass extent'!$A$5:$I$257,match($A567,'Seagrass extent'!$A$5:$A1000,0),match('Seagrass extent'!$B$4,'Seagrass extent'!$A$5:$I$5,0))*'Seagrass extent'!$E$4, if($C567="Salt marsh", index('Salt marsh extent'!$A$5:$I$257,match($A567,'Salt marsh extent'!$A$5:$A1000,0),match('Salt marsh extent'!$B$4,'Salt marsh extent'!$A$5:$I$5,0))*'Salt marsh extent'!$E$4 )))</f>
        <v/>
      </c>
      <c r="E567" s="101" t="n"/>
    </row>
    <row r="568" ht="15.75" customHeight="1" s="198">
      <c r="A568" s="101" t="inlineStr">
        <is>
          <t>Somalia</t>
        </is>
      </c>
      <c r="B568" s="62">
        <f t="array" ref="B568">INDEX(Countries!$D$2:$D$255, MATCH(A568, Countries!$B$2:$B$255, 0))
</f>
        <v/>
      </c>
      <c r="C568" s="89" t="inlineStr">
        <is>
          <t>Salt marsh</t>
        </is>
      </c>
      <c r="D568" s="54">
        <f t="array" ref="D568">if($C568="Mangrove", INDEX('Mangrove restorable land'!$A$5:$M1000,MATCH($A568,'Mangrove restorable land'!$A$5:$A1000,0),MATCH('Mangrove restorable land'!B$4,'Mangrove restorable land'!$A$5:$M$5,0)),if($C568="Seagrass", index('Seagrass extent'!$A$5:$I$257,match($A568,'Seagrass extent'!$A$5:$A1000,0),match('Seagrass extent'!$B$4,'Seagrass extent'!$A$5:$I$5,0))*'Seagrass extent'!$E$4, if($C568="Salt marsh", index('Salt marsh extent'!$A$5:$I$257,match($A568,'Salt marsh extent'!$A$5:$A1000,0),match('Salt marsh extent'!$B$4,'Salt marsh extent'!$A$5:$I$5,0))*'Salt marsh extent'!$E$4 )))</f>
        <v/>
      </c>
      <c r="E568" s="101" t="n"/>
    </row>
    <row r="569" ht="15.75" customHeight="1" s="198">
      <c r="A569" s="101" t="inlineStr">
        <is>
          <t>South Africa</t>
        </is>
      </c>
      <c r="B569" s="62">
        <f t="array" ref="B569">INDEX(Countries!$D$2:$D$255, MATCH(A569, Countries!$B$2:$B$255, 0))
</f>
        <v/>
      </c>
      <c r="C569" s="89" t="inlineStr">
        <is>
          <t>Salt marsh</t>
        </is>
      </c>
      <c r="D569" s="54">
        <f t="array" ref="D569">if($C569="Mangrove", INDEX('Mangrove restorable land'!$A$5:$M1000,MATCH($A569,'Mangrove restorable land'!$A$5:$A1000,0),MATCH('Mangrove restorable land'!B$4,'Mangrove restorable land'!$A$5:$M$5,0)),if($C569="Seagrass", index('Seagrass extent'!$A$5:$I$257,match($A569,'Seagrass extent'!$A$5:$A1000,0),match('Seagrass extent'!$B$4,'Seagrass extent'!$A$5:$I$5,0))*'Seagrass extent'!$E$4, if($C569="Salt marsh", index('Salt marsh extent'!$A$5:$I$257,match($A569,'Salt marsh extent'!$A$5:$A1000,0),match('Salt marsh extent'!$B$4,'Salt marsh extent'!$A$5:$I$5,0))*'Salt marsh extent'!$E$4 )))</f>
        <v/>
      </c>
      <c r="E569" s="101" t="n"/>
    </row>
    <row r="570" ht="15.75" customHeight="1" s="198">
      <c r="A570" s="101" t="inlineStr">
        <is>
          <t>Sri Lanka</t>
        </is>
      </c>
      <c r="B570" s="62">
        <f t="array" ref="B570">INDEX(Countries!$D$2:$D$255, MATCH(A570, Countries!$B$2:$B$255, 0))
</f>
        <v/>
      </c>
      <c r="C570" s="89" t="inlineStr">
        <is>
          <t>Salt marsh</t>
        </is>
      </c>
      <c r="D570" s="54">
        <f t="array" ref="D570">if($C570="Mangrove", INDEX('Mangrove restorable land'!$A$5:$M1000,MATCH($A570,'Mangrove restorable land'!$A$5:$A1000,0),MATCH('Mangrove restorable land'!B$4,'Mangrove restorable land'!$A$5:$M$5,0)),if($C570="Seagrass", index('Seagrass extent'!$A$5:$I$257,match($A570,'Seagrass extent'!$A$5:$A1000,0),match('Seagrass extent'!$B$4,'Seagrass extent'!$A$5:$I$5,0))*'Seagrass extent'!$E$4, if($C570="Salt marsh", index('Salt marsh extent'!$A$5:$I$257,match($A570,'Salt marsh extent'!$A$5:$A1000,0),match('Salt marsh extent'!$B$4,'Salt marsh extent'!$A$5:$I$5,0))*'Salt marsh extent'!$E$4 )))</f>
        <v/>
      </c>
      <c r="E570" s="101" t="n"/>
    </row>
    <row r="571" ht="15.75" customHeight="1" s="198">
      <c r="A571" s="101" t="inlineStr">
        <is>
          <t>Sudan</t>
        </is>
      </c>
      <c r="B571" s="62">
        <f t="array" ref="B571">INDEX(Countries!$D$2:$D$255, MATCH(A571, Countries!$B$2:$B$255, 0))
</f>
        <v/>
      </c>
      <c r="C571" s="89" t="inlineStr">
        <is>
          <t>Salt marsh</t>
        </is>
      </c>
      <c r="D571" s="54">
        <f t="array" ref="D571">if($C571="Mangrove", INDEX('Mangrove restorable land'!$A$5:$M1000,MATCH($A571,'Mangrove restorable land'!$A$5:$A1000,0),MATCH('Mangrove restorable land'!B$4,'Mangrove restorable land'!$A$5:$M$5,0)),if($C571="Seagrass", index('Seagrass extent'!$A$5:$I$257,match($A571,'Seagrass extent'!$A$5:$A1000,0),match('Seagrass extent'!$B$4,'Seagrass extent'!$A$5:$I$5,0))*'Seagrass extent'!$E$4, if($C571="Salt marsh", index('Salt marsh extent'!$A$5:$I$257,match($A571,'Salt marsh extent'!$A$5:$A1000,0),match('Salt marsh extent'!$B$4,'Salt marsh extent'!$A$5:$I$5,0))*'Salt marsh extent'!$E$4 )))</f>
        <v/>
      </c>
      <c r="E571" s="101" t="n"/>
    </row>
    <row r="572" ht="15.75" customHeight="1" s="198">
      <c r="A572" s="101" t="inlineStr">
        <is>
          <t>Suriname</t>
        </is>
      </c>
      <c r="B572" s="62">
        <f t="array" ref="B572">INDEX(Countries!$D$2:$D$255, MATCH(A572, Countries!$B$2:$B$255, 0))
</f>
        <v/>
      </c>
      <c r="C572" s="89" t="inlineStr">
        <is>
          <t>Salt marsh</t>
        </is>
      </c>
      <c r="D572" s="54">
        <f t="array" ref="D572">if($C572="Mangrove", INDEX('Mangrove restorable land'!$A$5:$M1000,MATCH($A572,'Mangrove restorable land'!$A$5:$A1000,0),MATCH('Mangrove restorable land'!B$4,'Mangrove restorable land'!$A$5:$M$5,0)),if($C572="Seagrass", index('Seagrass extent'!$A$5:$I$257,match($A572,'Seagrass extent'!$A$5:$A1000,0),match('Seagrass extent'!$B$4,'Seagrass extent'!$A$5:$I$5,0))*'Seagrass extent'!$E$4, if($C572="Salt marsh", index('Salt marsh extent'!$A$5:$I$257,match($A572,'Salt marsh extent'!$A$5:$A1000,0),match('Salt marsh extent'!$B$4,'Salt marsh extent'!$A$5:$I$5,0))*'Salt marsh extent'!$E$4 )))</f>
        <v/>
      </c>
      <c r="E572" s="101" t="n"/>
    </row>
    <row r="573" ht="15.75" customHeight="1" s="198">
      <c r="A573" s="101" t="inlineStr">
        <is>
          <t>Taiwan</t>
        </is>
      </c>
      <c r="B573" s="62">
        <f t="array" ref="B573">INDEX(Countries!$D$2:$D$255, MATCH(A573, Countries!$B$2:$B$255, 0))
</f>
        <v/>
      </c>
      <c r="C573" s="89" t="inlineStr">
        <is>
          <t>Salt marsh</t>
        </is>
      </c>
      <c r="D573" s="54">
        <f t="array" ref="D573">if($C573="Mangrove", INDEX('Mangrove restorable land'!$A$5:$M1000,MATCH($A573,'Mangrove restorable land'!$A$5:$A1000,0),MATCH('Mangrove restorable land'!B$4,'Mangrove restorable land'!$A$5:$M$5,0)),if($C573="Seagrass", index('Seagrass extent'!$A$5:$I$257,match($A573,'Seagrass extent'!$A$5:$A1000,0),match('Seagrass extent'!$B$4,'Seagrass extent'!$A$5:$I$5,0))*'Seagrass extent'!$E$4, if($C573="Salt marsh", index('Salt marsh extent'!$A$5:$I$257,match($A573,'Salt marsh extent'!$A$5:$A1000,0),match('Salt marsh extent'!$B$4,'Salt marsh extent'!$A$5:$I$5,0))*'Salt marsh extent'!$E$4 )))</f>
        <v/>
      </c>
      <c r="E573" s="101" t="n"/>
    </row>
    <row r="574" ht="15.75" customHeight="1" s="198">
      <c r="A574" s="101" t="inlineStr">
        <is>
          <t>Tanzania, United Republic of</t>
        </is>
      </c>
      <c r="B574" s="62">
        <f t="array" ref="B574">INDEX(Countries!$D$2:$D$255, MATCH(A574, Countries!$B$2:$B$255, 0))
</f>
        <v/>
      </c>
      <c r="C574" s="89" t="inlineStr">
        <is>
          <t>Salt marsh</t>
        </is>
      </c>
      <c r="D574" s="54">
        <f t="array" ref="D574">if($C574="Mangrove", INDEX('Mangrove restorable land'!$A$5:$M1000,MATCH($A574,'Mangrove restorable land'!$A$5:$A1000,0),MATCH('Mangrove restorable land'!B$4,'Mangrove restorable land'!$A$5:$M$5,0)),if($C574="Seagrass", index('Seagrass extent'!$A$5:$I$257,match($A574,'Seagrass extent'!$A$5:$A1000,0),match('Seagrass extent'!$B$4,'Seagrass extent'!$A$5:$I$5,0))*'Seagrass extent'!$E$4, if($C574="Salt marsh", index('Salt marsh extent'!$A$5:$I$257,match($A574,'Salt marsh extent'!$A$5:$A1000,0),match('Salt marsh extent'!$B$4,'Salt marsh extent'!$A$5:$I$5,0))*'Salt marsh extent'!$E$4 )))</f>
        <v/>
      </c>
      <c r="E574" s="101" t="n"/>
    </row>
    <row r="575" ht="15.75" customHeight="1" s="198">
      <c r="A575" s="101" t="inlineStr">
        <is>
          <t>Thailand</t>
        </is>
      </c>
      <c r="B575" s="62">
        <f t="array" ref="B575">INDEX(Countries!$D$2:$D$255, MATCH(A575, Countries!$B$2:$B$255, 0))
</f>
        <v/>
      </c>
      <c r="C575" s="89" t="inlineStr">
        <is>
          <t>Salt marsh</t>
        </is>
      </c>
      <c r="D575" s="54">
        <f t="array" ref="D575">if($C575="Mangrove", INDEX('Mangrove restorable land'!$A$5:$M1000,MATCH($A575,'Mangrove restorable land'!$A$5:$A1000,0),MATCH('Mangrove restorable land'!B$4,'Mangrove restorable land'!$A$5:$M$5,0)),if($C575="Seagrass", index('Seagrass extent'!$A$5:$I$257,match($A575,'Seagrass extent'!$A$5:$A1000,0),match('Seagrass extent'!$B$4,'Seagrass extent'!$A$5:$I$5,0))*'Seagrass extent'!$E$4, if($C575="Salt marsh", index('Salt marsh extent'!$A$5:$I$257,match($A575,'Salt marsh extent'!$A$5:$A1000,0),match('Salt marsh extent'!$B$4,'Salt marsh extent'!$A$5:$I$5,0))*'Salt marsh extent'!$E$4 )))</f>
        <v/>
      </c>
      <c r="E575" s="101" t="n"/>
    </row>
    <row r="576" ht="15.75" customHeight="1" s="198">
      <c r="A576" s="101" t="inlineStr">
        <is>
          <t>Timor-Leste</t>
        </is>
      </c>
      <c r="B576" s="62">
        <f t="array" ref="B576">INDEX(Countries!$D$2:$D$255, MATCH(A576, Countries!$B$2:$B$255, 0))
</f>
        <v/>
      </c>
      <c r="C576" s="89" t="inlineStr">
        <is>
          <t>Salt marsh</t>
        </is>
      </c>
      <c r="D576" s="54">
        <f t="array" ref="D576">if($C576="Mangrove", INDEX('Mangrove restorable land'!$A$5:$M1000,MATCH($A576,'Mangrove restorable land'!$A$5:$A1000,0),MATCH('Mangrove restorable land'!B$4,'Mangrove restorable land'!$A$5:$M$5,0)),if($C576="Seagrass", index('Seagrass extent'!$A$5:$I$257,match($A576,'Seagrass extent'!$A$5:$A1000,0),match('Seagrass extent'!$B$4,'Seagrass extent'!$A$5:$I$5,0))*'Seagrass extent'!$E$4, if($C576="Salt marsh", index('Salt marsh extent'!$A$5:$I$257,match($A576,'Salt marsh extent'!$A$5:$A1000,0),match('Salt marsh extent'!$B$4,'Salt marsh extent'!$A$5:$I$5,0))*'Salt marsh extent'!$E$4 )))</f>
        <v/>
      </c>
      <c r="E576" s="101" t="n"/>
    </row>
    <row r="577" ht="15.75" customHeight="1" s="198">
      <c r="A577" s="101" t="inlineStr">
        <is>
          <t>Togo</t>
        </is>
      </c>
      <c r="B577" s="62">
        <f t="array" ref="B577">INDEX(Countries!$D$2:$D$255, MATCH(A577, Countries!$B$2:$B$255, 0))
</f>
        <v/>
      </c>
      <c r="C577" s="89" t="inlineStr">
        <is>
          <t>Salt marsh</t>
        </is>
      </c>
      <c r="D577" s="54">
        <f t="array" ref="D577">if($C577="Mangrove", INDEX('Mangrove restorable land'!$A$5:$M1000,MATCH($A577,'Mangrove restorable land'!$A$5:$A1000,0),MATCH('Mangrove restorable land'!B$4,'Mangrove restorable land'!$A$5:$M$5,0)),if($C577="Seagrass", index('Seagrass extent'!$A$5:$I$257,match($A577,'Seagrass extent'!$A$5:$A1000,0),match('Seagrass extent'!$B$4,'Seagrass extent'!$A$5:$I$5,0))*'Seagrass extent'!$E$4, if($C577="Salt marsh", index('Salt marsh extent'!$A$5:$I$257,match($A577,'Salt marsh extent'!$A$5:$A1000,0),match('Salt marsh extent'!$B$4,'Salt marsh extent'!$A$5:$I$5,0))*'Salt marsh extent'!$E$4 )))</f>
        <v/>
      </c>
      <c r="E577" s="101" t="n"/>
    </row>
    <row r="578" ht="15.75" customHeight="1" s="198">
      <c r="A578" s="101" t="inlineStr">
        <is>
          <t>Tonga</t>
        </is>
      </c>
      <c r="B578" s="62">
        <f t="array" ref="B578">INDEX(Countries!$D$2:$D$255, MATCH(A578, Countries!$B$2:$B$255, 0))
</f>
        <v/>
      </c>
      <c r="C578" s="89" t="inlineStr">
        <is>
          <t>Salt marsh</t>
        </is>
      </c>
      <c r="D578" s="54">
        <f t="array" ref="D578">if($C578="Mangrove", INDEX('Mangrove restorable land'!$A$5:$M1000,MATCH($A578,'Mangrove restorable land'!$A$5:$A1000,0),MATCH('Mangrove restorable land'!B$4,'Mangrove restorable land'!$A$5:$M$5,0)),if($C578="Seagrass", index('Seagrass extent'!$A$5:$I$257,match($A578,'Seagrass extent'!$A$5:$A1000,0),match('Seagrass extent'!$B$4,'Seagrass extent'!$A$5:$I$5,0))*'Seagrass extent'!$E$4, if($C578="Salt marsh", index('Salt marsh extent'!$A$5:$I$257,match($A578,'Salt marsh extent'!$A$5:$A1000,0),match('Salt marsh extent'!$B$4,'Salt marsh extent'!$A$5:$I$5,0))*'Salt marsh extent'!$E$4 )))</f>
        <v/>
      </c>
      <c r="E578" s="101" t="n"/>
    </row>
    <row r="579" ht="15.75" customHeight="1" s="198">
      <c r="A579" s="101" t="inlineStr">
        <is>
          <t>Trinidad and Tobago</t>
        </is>
      </c>
      <c r="B579" s="62">
        <f t="array" ref="B579">INDEX(Countries!$D$2:$D$255, MATCH(A579, Countries!$B$2:$B$255, 0))
</f>
        <v/>
      </c>
      <c r="C579" s="89" t="inlineStr">
        <is>
          <t>Salt marsh</t>
        </is>
      </c>
      <c r="D579" s="54">
        <f t="array" ref="D579">if($C579="Mangrove", INDEX('Mangrove restorable land'!$A$5:$M1000,MATCH($A579,'Mangrove restorable land'!$A$5:$A1000,0),MATCH('Mangrove restorable land'!B$4,'Mangrove restorable land'!$A$5:$M$5,0)),if($C579="Seagrass", index('Seagrass extent'!$A$5:$I$257,match($A579,'Seagrass extent'!$A$5:$A1000,0),match('Seagrass extent'!$B$4,'Seagrass extent'!$A$5:$I$5,0))*'Seagrass extent'!$E$4, if($C579="Salt marsh", index('Salt marsh extent'!$A$5:$I$257,match($A579,'Salt marsh extent'!$A$5:$A1000,0),match('Salt marsh extent'!$B$4,'Salt marsh extent'!$A$5:$I$5,0))*'Salt marsh extent'!$E$4 )))</f>
        <v/>
      </c>
      <c r="E579" s="101" t="n"/>
    </row>
    <row r="580" ht="15.75" customHeight="1" s="198">
      <c r="A580" s="101" t="inlineStr">
        <is>
          <t>Turks and Caicos Islands</t>
        </is>
      </c>
      <c r="B580" s="62">
        <f t="array" ref="B580">INDEX(Countries!$D$2:$D$255, MATCH(A580, Countries!$B$2:$B$255, 0))
</f>
        <v/>
      </c>
      <c r="C580" s="89" t="inlineStr">
        <is>
          <t>Salt marsh</t>
        </is>
      </c>
      <c r="D580" s="54">
        <f t="array" ref="D580">if($C580="Mangrove", INDEX('Mangrove restorable land'!$A$5:$M1000,MATCH($A580,'Mangrove restorable land'!$A$5:$A1000,0),MATCH('Mangrove restorable land'!B$4,'Mangrove restorable land'!$A$5:$M$5,0)),if($C580="Seagrass", index('Seagrass extent'!$A$5:$I$257,match($A580,'Seagrass extent'!$A$5:$A1000,0),match('Seagrass extent'!$B$4,'Seagrass extent'!$A$5:$I$5,0))*'Seagrass extent'!$E$4, if($C580="Salt marsh", index('Salt marsh extent'!$A$5:$I$257,match($A580,'Salt marsh extent'!$A$5:$A1000,0),match('Salt marsh extent'!$B$4,'Salt marsh extent'!$A$5:$I$5,0))*'Salt marsh extent'!$E$4 )))</f>
        <v/>
      </c>
      <c r="E580" s="101" t="n"/>
    </row>
    <row r="581" ht="15.75" customHeight="1" s="198">
      <c r="A581" s="101" t="inlineStr">
        <is>
          <t>Tuvalu</t>
        </is>
      </c>
      <c r="B581" s="62">
        <f t="array" ref="B581">INDEX(Countries!$D$2:$D$255, MATCH(A581, Countries!$B$2:$B$255, 0))
</f>
        <v/>
      </c>
      <c r="C581" s="89" t="inlineStr">
        <is>
          <t>Salt marsh</t>
        </is>
      </c>
      <c r="D581" s="54">
        <f t="array" ref="D581">if($C581="Mangrove", INDEX('Mangrove restorable land'!$A$5:$M1000,MATCH($A581,'Mangrove restorable land'!$A$5:$A1000,0),MATCH('Mangrove restorable land'!B$4,'Mangrove restorable land'!$A$5:$M$5,0)),if($C581="Seagrass", index('Seagrass extent'!$A$5:$I$257,match($A581,'Seagrass extent'!$A$5:$A1000,0),match('Seagrass extent'!$B$4,'Seagrass extent'!$A$5:$I$5,0))*'Seagrass extent'!$E$4, if($C581="Salt marsh", index('Salt marsh extent'!$A$5:$I$257,match($A581,'Salt marsh extent'!$A$5:$A1000,0),match('Salt marsh extent'!$B$4,'Salt marsh extent'!$A$5:$I$5,0))*'Salt marsh extent'!$E$4 )))</f>
        <v/>
      </c>
      <c r="E581" s="101" t="n"/>
    </row>
    <row r="582" ht="15.75" customHeight="1" s="198">
      <c r="A582" s="101" t="inlineStr">
        <is>
          <t>United Arab Emirates</t>
        </is>
      </c>
      <c r="B582" s="62">
        <f t="array" ref="B582">INDEX(Countries!$D$2:$D$255, MATCH(A582, Countries!$B$2:$B$255, 0))
</f>
        <v/>
      </c>
      <c r="C582" s="89" t="inlineStr">
        <is>
          <t>Salt marsh</t>
        </is>
      </c>
      <c r="D582" s="54">
        <f t="array" ref="D582">if($C582="Mangrove", INDEX('Mangrove restorable land'!$A$5:$M1000,MATCH($A582,'Mangrove restorable land'!$A$5:$A1000,0),MATCH('Mangrove restorable land'!B$4,'Mangrove restorable land'!$A$5:$M$5,0)),if($C582="Seagrass", index('Seagrass extent'!$A$5:$I$257,match($A582,'Seagrass extent'!$A$5:$A1000,0),match('Seagrass extent'!$B$4,'Seagrass extent'!$A$5:$I$5,0))*'Seagrass extent'!$E$4, if($C582="Salt marsh", index('Salt marsh extent'!$A$5:$I$257,match($A582,'Salt marsh extent'!$A$5:$A1000,0),match('Salt marsh extent'!$B$4,'Salt marsh extent'!$A$5:$I$5,0))*'Salt marsh extent'!$E$4 )))</f>
        <v/>
      </c>
      <c r="E582" s="101" t="n"/>
    </row>
    <row r="583" ht="15.75" customHeight="1" s="198">
      <c r="A583" s="101" t="inlineStr">
        <is>
          <t>Vanuatu</t>
        </is>
      </c>
      <c r="B583" s="62">
        <f t="array" ref="B583">INDEX(Countries!$D$2:$D$255, MATCH(A583, Countries!$B$2:$B$255, 0))
</f>
        <v/>
      </c>
      <c r="C583" s="89" t="inlineStr">
        <is>
          <t>Salt marsh</t>
        </is>
      </c>
      <c r="D583" s="54">
        <f t="array" ref="D583">if($C583="Mangrove", INDEX('Mangrove restorable land'!$A$5:$M1000,MATCH($A583,'Mangrove restorable land'!$A$5:$A1000,0),MATCH('Mangrove restorable land'!B$4,'Mangrove restorable land'!$A$5:$M$5,0)),if($C583="Seagrass", index('Seagrass extent'!$A$5:$I$257,match($A583,'Seagrass extent'!$A$5:$A1000,0),match('Seagrass extent'!$B$4,'Seagrass extent'!$A$5:$I$5,0))*'Seagrass extent'!$E$4, if($C583="Salt marsh", index('Salt marsh extent'!$A$5:$I$257,match($A583,'Salt marsh extent'!$A$5:$A1000,0),match('Salt marsh extent'!$B$4,'Salt marsh extent'!$A$5:$I$5,0))*'Salt marsh extent'!$E$4 )))</f>
        <v/>
      </c>
      <c r="E583" s="101" t="n"/>
    </row>
    <row r="584" ht="15.75" customHeight="1" s="198">
      <c r="A584" s="101" t="inlineStr">
        <is>
          <t>Venezuela (Bolivarian Republic of)</t>
        </is>
      </c>
      <c r="B584" s="62">
        <f t="array" ref="B584">INDEX(Countries!$D$2:$D$255, MATCH(A584, Countries!$B$2:$B$255, 0))
</f>
        <v/>
      </c>
      <c r="C584" s="89" t="inlineStr">
        <is>
          <t>Salt marsh</t>
        </is>
      </c>
      <c r="D584" s="54">
        <f t="array" ref="D584">if($C584="Mangrove", INDEX('Mangrove restorable land'!$A$5:$M1000,MATCH($A584,'Mangrove restorable land'!$A$5:$A1000,0),MATCH('Mangrove restorable land'!B$4,'Mangrove restorable land'!$A$5:$M$5,0)),if($C584="Seagrass", index('Seagrass extent'!$A$5:$I$257,match($A584,'Seagrass extent'!$A$5:$A1000,0),match('Seagrass extent'!$B$4,'Seagrass extent'!$A$5:$I$5,0))*'Seagrass extent'!$E$4, if($C584="Salt marsh", index('Salt marsh extent'!$A$5:$I$257,match($A584,'Salt marsh extent'!$A$5:$A1000,0),match('Salt marsh extent'!$B$4,'Salt marsh extent'!$A$5:$I$5,0))*'Salt marsh extent'!$E$4 )))</f>
        <v/>
      </c>
      <c r="E584" s="101" t="n"/>
    </row>
    <row r="585" ht="15.75" customHeight="1" s="198">
      <c r="A585" s="101" t="inlineStr">
        <is>
          <t>Viet Nam</t>
        </is>
      </c>
      <c r="B585" s="62">
        <f t="array" ref="B585">INDEX(Countries!$D$2:$D$255, MATCH(A585, Countries!$B$2:$B$255, 0))
</f>
        <v/>
      </c>
      <c r="C585" s="89" t="inlineStr">
        <is>
          <t>Salt marsh</t>
        </is>
      </c>
      <c r="D585" s="54">
        <f t="array" ref="D585">if($C585="Mangrove", INDEX('Mangrove restorable land'!$A$5:$M1000,MATCH($A585,'Mangrove restorable land'!$A$5:$A1000,0),MATCH('Mangrove restorable land'!B$4,'Mangrove restorable land'!$A$5:$M$5,0)),if($C585="Seagrass", index('Seagrass extent'!$A$5:$I$257,match($A585,'Seagrass extent'!$A$5:$A1000,0),match('Seagrass extent'!$B$4,'Seagrass extent'!$A$5:$I$5,0))*'Seagrass extent'!$E$4, if($C585="Salt marsh", index('Salt marsh extent'!$A$5:$I$257,match($A585,'Salt marsh extent'!$A$5:$A1000,0),match('Salt marsh extent'!$B$4,'Salt marsh extent'!$A$5:$I$5,0))*'Salt marsh extent'!$E$4 )))</f>
        <v/>
      </c>
      <c r="E585" s="101" t="n"/>
    </row>
    <row r="586" ht="15.75" customHeight="1" s="198">
      <c r="A586" s="101" t="inlineStr">
        <is>
          <t>Virgin islands, U.s.</t>
        </is>
      </c>
      <c r="B586" s="62">
        <f t="array" ref="B586">INDEX(Countries!$D$2:$D$255, MATCH(A586, Countries!$B$2:$B$255, 0))
</f>
        <v/>
      </c>
      <c r="C586" s="89" t="inlineStr">
        <is>
          <t>Salt marsh</t>
        </is>
      </c>
      <c r="D586" s="54">
        <f t="array" ref="D586">if($C586="Mangrove", INDEX('Mangrove restorable land'!$A$5:$M1000,MATCH($A586,'Mangrove restorable land'!$A$5:$A1000,0),MATCH('Mangrove restorable land'!B$4,'Mangrove restorable land'!$A$5:$M$5,0)),if($C586="Seagrass", index('Seagrass extent'!$A$5:$I$257,match($A586,'Seagrass extent'!$A$5:$A1000,0),match('Seagrass extent'!$B$4,'Seagrass extent'!$A$5:$I$5,0))*'Seagrass extent'!$E$4, if($C586="Salt marsh", index('Salt marsh extent'!$A$5:$I$257,match($A586,'Salt marsh extent'!$A$5:$A1000,0),match('Salt marsh extent'!$B$4,'Salt marsh extent'!$A$5:$I$5,0))*'Salt marsh extent'!$E$4 )))</f>
        <v/>
      </c>
      <c r="E586" s="101" t="n"/>
    </row>
    <row r="587" ht="15.75" customHeight="1" s="198">
      <c r="A587" s="101" t="inlineStr">
        <is>
          <t>Wallis and futuna</t>
        </is>
      </c>
      <c r="B587" s="62">
        <f t="array" ref="B587">INDEX(Countries!$D$2:$D$255, MATCH(A587, Countries!$B$2:$B$255, 0))
</f>
        <v/>
      </c>
      <c r="C587" s="89" t="inlineStr">
        <is>
          <t>Salt marsh</t>
        </is>
      </c>
      <c r="D587" s="54">
        <f t="array" ref="D587">if($C587="Mangrove", INDEX('Mangrove restorable land'!$A$5:$M1000,MATCH($A587,'Mangrove restorable land'!$A$5:$A1000,0),MATCH('Mangrove restorable land'!B$4,'Mangrove restorable land'!$A$5:$M$5,0)),if($C587="Seagrass", index('Seagrass extent'!$A$5:$I$257,match($A587,'Seagrass extent'!$A$5:$A1000,0),match('Seagrass extent'!$B$4,'Seagrass extent'!$A$5:$I$5,0))*'Seagrass extent'!$E$4, if($C587="Salt marsh", index('Salt marsh extent'!$A$5:$I$257,match($A587,'Salt marsh extent'!$A$5:$A1000,0),match('Salt marsh extent'!$B$4,'Salt marsh extent'!$A$5:$I$5,0))*'Salt marsh extent'!$E$4 )))</f>
        <v/>
      </c>
      <c r="E587" s="101" t="n"/>
    </row>
    <row r="588" ht="15.75" customHeight="1" s="198">
      <c r="A588" s="101" t="inlineStr">
        <is>
          <t>Yemen</t>
        </is>
      </c>
      <c r="B588" s="62">
        <f t="array" ref="B588">INDEX(Countries!$D$2:$D$255, MATCH(A588, Countries!$B$2:$B$255, 0))
</f>
        <v/>
      </c>
      <c r="C588" s="89" t="inlineStr">
        <is>
          <t>Salt marsh</t>
        </is>
      </c>
      <c r="D588" s="54">
        <f t="array" ref="D588">if($C588="Mangrove", INDEX('Mangrove restorable land'!$A$5:$M1000,MATCH($A588,'Mangrove restorable land'!$A$5:$A1000,0),MATCH('Mangrove restorable land'!B$4,'Mangrove restorable land'!$A$5:$M$5,0)),if($C588="Seagrass", index('Seagrass extent'!$A$5:$I$257,match($A588,'Seagrass extent'!$A$5:$A1000,0),match('Seagrass extent'!$B$4,'Seagrass extent'!$A$5:$I$5,0))*'Seagrass extent'!$E$4, if($C588="Salt marsh", index('Salt marsh extent'!$A$5:$I$257,match($A588,'Salt marsh extent'!$A$5:$A1000,0),match('Salt marsh extent'!$B$4,'Salt marsh extent'!$A$5:$I$5,0))*'Salt marsh extent'!$E$4 )))</f>
        <v/>
      </c>
      <c r="E588" s="101" t="n"/>
    </row>
    <row r="589" ht="15.75" customHeight="1" s="198">
      <c r="A589" s="101" t="inlineStr">
        <is>
          <t>Italy</t>
        </is>
      </c>
      <c r="B589" s="62">
        <f t="array" ref="B589">INDEX(Countries!$D$2:$D$255, MATCH(A589, Countries!$B$2:$B$255, 0))
</f>
        <v/>
      </c>
      <c r="C589" s="89" t="inlineStr">
        <is>
          <t>Salt marsh</t>
        </is>
      </c>
      <c r="D589" s="54">
        <f t="array" ref="D589">if($C589="Mangrove", INDEX('Mangrove restorable land'!$A$5:$M1000,MATCH($A589,'Mangrove restorable land'!$A$5:$A1000,0),MATCH('Mangrove restorable land'!B$4,'Mangrove restorable land'!$A$5:$M$5,0)),if($C589="Seagrass", index('Seagrass extent'!$A$5:$I$257,match($A589,'Seagrass extent'!$A$5:$A1000,0),match('Seagrass extent'!$B$4,'Seagrass extent'!$A$5:$I$5,0))*'Seagrass extent'!$E$4, if($C589="Salt marsh", index('Salt marsh extent'!$A$5:$I$257,match($A589,'Salt marsh extent'!$A$5:$A1000,0),match('Salt marsh extent'!$B$4,'Salt marsh extent'!$A$5:$I$5,0))*'Salt marsh extent'!$E$4 )))</f>
        <v/>
      </c>
      <c r="E589" s="101" t="n"/>
    </row>
    <row r="590" ht="15.75" customHeight="1" s="198">
      <c r="A590" s="101" t="inlineStr">
        <is>
          <t>Ukraine</t>
        </is>
      </c>
      <c r="B590" s="62">
        <f t="array" ref="B590">INDEX(Countries!$D$2:$D$255, MATCH(A590, Countries!$B$2:$B$255, 0))
</f>
        <v/>
      </c>
      <c r="C590" s="89" t="inlineStr">
        <is>
          <t>Salt marsh</t>
        </is>
      </c>
      <c r="D590" s="54">
        <f t="array" ref="D590">if($C590="Mangrove", INDEX('Mangrove restorable land'!$A$5:$M1000,MATCH($A590,'Mangrove restorable land'!$A$5:$A1000,0),MATCH('Mangrove restorable land'!B$4,'Mangrove restorable land'!$A$5:$M$5,0)),if($C590="Seagrass", index('Seagrass extent'!$A$5:$I$257,match($A590,'Seagrass extent'!$A$5:$A1000,0),match('Seagrass extent'!$B$4,'Seagrass extent'!$A$5:$I$5,0))*'Seagrass extent'!$E$4, if($C590="Salt marsh", index('Salt marsh extent'!$A$5:$I$257,match($A590,'Salt marsh extent'!$A$5:$A1000,0),match('Salt marsh extent'!$B$4,'Salt marsh extent'!$A$5:$I$5,0))*'Salt marsh extent'!$E$4 )))</f>
        <v/>
      </c>
      <c r="E590" s="101" t="n"/>
    </row>
    <row r="591" ht="15.75" customHeight="1" s="198">
      <c r="A591" s="101" t="inlineStr">
        <is>
          <t>Tunisia</t>
        </is>
      </c>
      <c r="B591" s="62">
        <f t="array" ref="B591">INDEX(Countries!$D$2:$D$255, MATCH(A591, Countries!$B$2:$B$255, 0))
</f>
        <v/>
      </c>
      <c r="C591" s="89" t="inlineStr">
        <is>
          <t>Salt marsh</t>
        </is>
      </c>
      <c r="D591" s="54">
        <f t="array" ref="D591">if($C591="Mangrove", INDEX('Mangrove restorable land'!$A$5:$M1000,MATCH($A591,'Mangrove restorable land'!$A$5:$A1000,0),MATCH('Mangrove restorable land'!B$4,'Mangrove restorable land'!$A$5:$M$5,0)),if($C591="Seagrass", index('Seagrass extent'!$A$5:$I$257,match($A591,'Seagrass extent'!$A$5:$A1000,0),match('Seagrass extent'!$B$4,'Seagrass extent'!$A$5:$I$5,0))*'Seagrass extent'!$E$4, if($C591="Salt marsh", index('Salt marsh extent'!$A$5:$I$257,match($A591,'Salt marsh extent'!$A$5:$A1000,0),match('Salt marsh extent'!$B$4,'Salt marsh extent'!$A$5:$I$5,0))*'Salt marsh extent'!$E$4 )))</f>
        <v/>
      </c>
      <c r="E591" s="101" t="n"/>
    </row>
    <row r="592" ht="15.75" customHeight="1" s="198">
      <c r="A592" s="101" t="inlineStr">
        <is>
          <t>Spain</t>
        </is>
      </c>
      <c r="B592" s="62">
        <f t="array" ref="B592">INDEX(Countries!$D$2:$D$255, MATCH(A592, Countries!$B$2:$B$255, 0))
</f>
        <v/>
      </c>
      <c r="C592" s="89" t="inlineStr">
        <is>
          <t>Salt marsh</t>
        </is>
      </c>
      <c r="D592" s="54">
        <f t="array" ref="D592">if($C592="Mangrove", INDEX('Mangrove restorable land'!$A$5:$M1000,MATCH($A592,'Mangrove restorable land'!$A$5:$A1000,0),MATCH('Mangrove restorable land'!B$4,'Mangrove restorable land'!$A$5:$M$5,0)),if($C592="Seagrass", index('Seagrass extent'!$A$5:$I$257,match($A592,'Seagrass extent'!$A$5:$A1000,0),match('Seagrass extent'!$B$4,'Seagrass extent'!$A$5:$I$5,0))*'Seagrass extent'!$E$4, if($C592="Salt marsh", index('Salt marsh extent'!$A$5:$I$257,match($A592,'Salt marsh extent'!$A$5:$A1000,0),match('Salt marsh extent'!$B$4,'Salt marsh extent'!$A$5:$I$5,0))*'Salt marsh extent'!$E$4 )))</f>
        <v/>
      </c>
      <c r="E592" s="101" t="n"/>
    </row>
    <row r="593" ht="15.75" customHeight="1" s="198">
      <c r="A593" s="101" t="inlineStr">
        <is>
          <t>Kuwait</t>
        </is>
      </c>
      <c r="B593" s="62">
        <f t="array" ref="B593">INDEX(Countries!$D$2:$D$255, MATCH(A593, Countries!$B$2:$B$255, 0))
</f>
        <v/>
      </c>
      <c r="C593" s="89" t="inlineStr">
        <is>
          <t>Salt marsh</t>
        </is>
      </c>
      <c r="D593" s="54">
        <f t="array" ref="D593">if($C593="Mangrove", INDEX('Mangrove restorable land'!$A$5:$M1000,MATCH($A593,'Mangrove restorable land'!$A$5:$A1000,0),MATCH('Mangrove restorable land'!B$4,'Mangrove restorable land'!$A$5:$M$5,0)),if($C593="Seagrass", index('Seagrass extent'!$A$5:$I$257,match($A593,'Seagrass extent'!$A$5:$A1000,0),match('Seagrass extent'!$B$4,'Seagrass extent'!$A$5:$I$5,0))*'Seagrass extent'!$E$4, if($C593="Salt marsh", index('Salt marsh extent'!$A$5:$I$257,match($A593,'Salt marsh extent'!$A$5:$A1000,0),match('Salt marsh extent'!$B$4,'Salt marsh extent'!$A$5:$I$5,0))*'Salt marsh extent'!$E$4 )))</f>
        <v/>
      </c>
      <c r="E593" s="101" t="n"/>
    </row>
    <row r="594" ht="15.75" customHeight="1" s="198">
      <c r="A594" s="101" t="inlineStr">
        <is>
          <t>Denmark</t>
        </is>
      </c>
      <c r="B594" s="62">
        <f t="array" ref="B594">INDEX(Countries!$D$2:$D$255, MATCH(A594, Countries!$B$2:$B$255, 0))
</f>
        <v/>
      </c>
      <c r="C594" s="89" t="inlineStr">
        <is>
          <t>Salt marsh</t>
        </is>
      </c>
      <c r="D594" s="54">
        <f t="array" ref="D594">if($C594="Mangrove", INDEX('Mangrove restorable land'!$A$5:$M1000,MATCH($A594,'Mangrove restorable land'!$A$5:$A1000,0),MATCH('Mangrove restorable land'!B$4,'Mangrove restorable land'!$A$5:$M$5,0)),if($C594="Seagrass", index('Seagrass extent'!$A$5:$I$257,match($A594,'Seagrass extent'!$A$5:$A1000,0),match('Seagrass extent'!$B$4,'Seagrass extent'!$A$5:$I$5,0))*'Seagrass extent'!$E$4, if($C594="Salt marsh", index('Salt marsh extent'!$A$5:$I$257,match($A594,'Salt marsh extent'!$A$5:$A1000,0),match('Salt marsh extent'!$B$4,'Salt marsh extent'!$A$5:$I$5,0))*'Salt marsh extent'!$E$4 )))</f>
        <v/>
      </c>
      <c r="E594" s="101" t="n"/>
    </row>
    <row r="595" ht="15.75" customHeight="1" s="198">
      <c r="A595" s="101" t="inlineStr">
        <is>
          <t>France</t>
        </is>
      </c>
      <c r="B595" s="62">
        <f t="array" ref="B595">INDEX(Countries!$D$2:$D$255, MATCH(A595, Countries!$B$2:$B$255, 0))
</f>
        <v/>
      </c>
      <c r="C595" s="89" t="inlineStr">
        <is>
          <t>Salt marsh</t>
        </is>
      </c>
      <c r="D595" s="54">
        <f t="array" ref="D595">if($C595="Mangrove", INDEX('Mangrove restorable land'!$A$5:$M1000,MATCH($A595,'Mangrove restorable land'!$A$5:$A1000,0),MATCH('Mangrove restorable land'!B$4,'Mangrove restorable land'!$A$5:$M$5,0)),if($C595="Seagrass", index('Seagrass extent'!$A$5:$I$257,match($A595,'Seagrass extent'!$A$5:$A1000,0),match('Seagrass extent'!$B$4,'Seagrass extent'!$A$5:$I$5,0))*'Seagrass extent'!$E$4, if($C595="Salt marsh", index('Salt marsh extent'!$A$5:$I$257,match($A595,'Salt marsh extent'!$A$5:$A1000,0),match('Salt marsh extent'!$B$4,'Salt marsh extent'!$A$5:$I$5,0))*'Salt marsh extent'!$E$4 )))</f>
        <v/>
      </c>
      <c r="E595" s="101" t="n"/>
    </row>
    <row r="596" ht="15.75" customHeight="1" s="198">
      <c r="A596" s="101" t="inlineStr">
        <is>
          <t>Russia</t>
        </is>
      </c>
      <c r="B596" s="62">
        <f t="array" ref="B596">INDEX(Countries!$D$2:$D$255, MATCH(A596, Countries!$B$2:$B$255, 0))
</f>
        <v/>
      </c>
      <c r="C596" s="89" t="inlineStr">
        <is>
          <t>Salt marsh</t>
        </is>
      </c>
      <c r="D596" s="54">
        <f t="array" ref="D596">if($C596="Mangrove", INDEX('Mangrove restorable land'!$A$5:$M1000,MATCH($A596,'Mangrove restorable land'!$A$5:$A1000,0),MATCH('Mangrove restorable land'!B$4,'Mangrove restorable land'!$A$5:$M$5,0)),if($C596="Seagrass", index('Seagrass extent'!$A$5:$I$257,match($A596,'Seagrass extent'!$A$5:$A1000,0),match('Seagrass extent'!$B$4,'Seagrass extent'!$A$5:$I$5,0))*'Seagrass extent'!$E$4, if($C596="Salt marsh", index('Salt marsh extent'!$A$5:$I$257,match($A596,'Salt marsh extent'!$A$5:$A1000,0),match('Salt marsh extent'!$B$4,'Salt marsh extent'!$A$5:$I$5,0))*'Salt marsh extent'!$E$4 )))</f>
        <v/>
      </c>
      <c r="E596" s="101" t="n"/>
    </row>
    <row r="597" ht="15.75" customHeight="1" s="198">
      <c r="A597" s="101" t="inlineStr">
        <is>
          <t>United States Minor Outlying Islands</t>
        </is>
      </c>
      <c r="B597" s="62">
        <f t="array" ref="B597">INDEX(Countries!$D$2:$D$255, MATCH(A597, Countries!$B$2:$B$255, 0))
</f>
        <v/>
      </c>
      <c r="C597" s="89" t="inlineStr">
        <is>
          <t>Salt marsh</t>
        </is>
      </c>
      <c r="D597" s="54">
        <f t="array" ref="D597">if($C597="Mangrove", INDEX('Mangrove restorable land'!$A$5:$M1000,MATCH($A597,'Mangrove restorable land'!$A$5:$A1000,0),MATCH('Mangrove restorable land'!B$4,'Mangrove restorable land'!$A$5:$M$5,0)),if($C597="Seagrass", index('Seagrass extent'!$A$5:$I$257,match($A597,'Seagrass extent'!$A$5:$A1000,0),match('Seagrass extent'!$B$4,'Seagrass extent'!$A$5:$I$5,0))*'Seagrass extent'!$E$4, if($C597="Salt marsh", index('Salt marsh extent'!$A$5:$I$257,match($A597,'Salt marsh extent'!$A$5:$A1000,0),match('Salt marsh extent'!$B$4,'Salt marsh extent'!$A$5:$I$5,0))*'Salt marsh extent'!$E$4 )))</f>
        <v/>
      </c>
      <c r="E597" s="101" t="n"/>
    </row>
    <row r="598" ht="15.75" customHeight="1" s="198">
      <c r="A598" s="101" t="inlineStr">
        <is>
          <t>Greece</t>
        </is>
      </c>
      <c r="B598" s="62">
        <f t="array" ref="B598">INDEX(Countries!$D$2:$D$255, MATCH(A598, Countries!$B$2:$B$255, 0))
</f>
        <v/>
      </c>
      <c r="C598" s="89" t="inlineStr">
        <is>
          <t>Salt marsh</t>
        </is>
      </c>
      <c r="D598" s="54">
        <f t="array" ref="D598">if($C598="Mangrove", INDEX('Mangrove restorable land'!$A$5:$M1000,MATCH($A598,'Mangrove restorable land'!$A$5:$A1000,0),MATCH('Mangrove restorable land'!B$4,'Mangrove restorable land'!$A$5:$M$5,0)),if($C598="Seagrass", index('Seagrass extent'!$A$5:$I$257,match($A598,'Seagrass extent'!$A$5:$A1000,0),match('Seagrass extent'!$B$4,'Seagrass extent'!$A$5:$I$5,0))*'Seagrass extent'!$E$4, if($C598="Salt marsh", index('Salt marsh extent'!$A$5:$I$257,match($A598,'Salt marsh extent'!$A$5:$A1000,0),match('Salt marsh extent'!$B$4,'Salt marsh extent'!$A$5:$I$5,0))*'Salt marsh extent'!$E$4 )))</f>
        <v/>
      </c>
      <c r="E598" s="101" t="n"/>
    </row>
    <row r="599" ht="15.75" customHeight="1" s="198">
      <c r="A599" s="101" t="inlineStr">
        <is>
          <t>Canada</t>
        </is>
      </c>
      <c r="B599" s="62">
        <f t="array" ref="B599">INDEX(Countries!$D$2:$D$255, MATCH(A599, Countries!$B$2:$B$255, 0))
</f>
        <v/>
      </c>
      <c r="C599" s="89" t="inlineStr">
        <is>
          <t>Salt marsh</t>
        </is>
      </c>
      <c r="D599" s="54">
        <f t="array" ref="D599">if($C599="Mangrove", INDEX('Mangrove restorable land'!$A$5:$M1000,MATCH($A599,'Mangrove restorable land'!$A$5:$A1000,0),MATCH('Mangrove restorable land'!B$4,'Mangrove restorable land'!$A$5:$M$5,0)),if($C599="Seagrass", index('Seagrass extent'!$A$5:$I$257,match($A599,'Seagrass extent'!$A$5:$A1000,0),match('Seagrass extent'!$B$4,'Seagrass extent'!$A$5:$I$5,0))*'Seagrass extent'!$E$4, if($C599="Salt marsh", index('Salt marsh extent'!$A$5:$I$257,match($A599,'Salt marsh extent'!$A$5:$A1000,0),match('Salt marsh extent'!$B$4,'Salt marsh extent'!$A$5:$I$5,0))*'Salt marsh extent'!$E$4 )))</f>
        <v/>
      </c>
      <c r="E599" s="101" t="n"/>
    </row>
    <row r="600" ht="15.75" customHeight="1" s="198">
      <c r="A600" s="101" t="inlineStr">
        <is>
          <t>Germany</t>
        </is>
      </c>
      <c r="B600" s="62">
        <f t="array" ref="B600">INDEX(Countries!$D$2:$D$255, MATCH(A600, Countries!$B$2:$B$255, 0))
</f>
        <v/>
      </c>
      <c r="C600" s="89" t="inlineStr">
        <is>
          <t>Salt marsh</t>
        </is>
      </c>
      <c r="D600" s="54">
        <f t="array" ref="D600">if($C600="Mangrove", INDEX('Mangrove restorable land'!$A$5:$M1000,MATCH($A600,'Mangrove restorable land'!$A$5:$A1000,0),MATCH('Mangrove restorable land'!B$4,'Mangrove restorable land'!$A$5:$M$5,0)),if($C600="Seagrass", index('Seagrass extent'!$A$5:$I$257,match($A600,'Seagrass extent'!$A$5:$A1000,0),match('Seagrass extent'!$B$4,'Seagrass extent'!$A$5:$I$5,0))*'Seagrass extent'!$E$4, if($C600="Salt marsh", index('Salt marsh extent'!$A$5:$I$257,match($A600,'Salt marsh extent'!$A$5:$A1000,0),match('Salt marsh extent'!$B$4,'Salt marsh extent'!$A$5:$I$5,0))*'Salt marsh extent'!$E$4 )))</f>
        <v/>
      </c>
      <c r="E600" s="101" t="n"/>
    </row>
    <row r="601" ht="15.75" customHeight="1" s="198">
      <c r="A601" s="101" t="inlineStr">
        <is>
          <t>Croatia</t>
        </is>
      </c>
      <c r="B601" s="62">
        <f t="array" ref="B601">INDEX(Countries!$D$2:$D$255, MATCH(A601, Countries!$B$2:$B$255, 0))
</f>
        <v/>
      </c>
      <c r="C601" s="89" t="inlineStr">
        <is>
          <t>Salt marsh</t>
        </is>
      </c>
      <c r="D601" s="54">
        <f t="array" ref="D601">if($C601="Mangrove", INDEX('Mangrove restorable land'!$A$5:$M1000,MATCH($A601,'Mangrove restorable land'!$A$5:$A1000,0),MATCH('Mangrove restorable land'!B$4,'Mangrove restorable land'!$A$5:$M$5,0)),if($C601="Seagrass", index('Seagrass extent'!$A$5:$I$257,match($A601,'Seagrass extent'!$A$5:$A1000,0),match('Seagrass extent'!$B$4,'Seagrass extent'!$A$5:$I$5,0))*'Seagrass extent'!$E$4, if($C601="Salt marsh", index('Salt marsh extent'!$A$5:$I$257,match($A601,'Salt marsh extent'!$A$5:$A1000,0),match('Salt marsh extent'!$B$4,'Salt marsh extent'!$A$5:$I$5,0))*'Salt marsh extent'!$E$4 )))</f>
        <v/>
      </c>
      <c r="E601" s="101" t="n"/>
    </row>
    <row r="602" ht="15.75" customHeight="1" s="198">
      <c r="A602" s="101" t="inlineStr">
        <is>
          <t>United Kingdom</t>
        </is>
      </c>
      <c r="B602" s="62">
        <f t="array" ref="B602">INDEX(Countries!$D$2:$D$255, MATCH(A602, Countries!$B$2:$B$255, 0))
</f>
        <v/>
      </c>
      <c r="C602" s="89" t="inlineStr">
        <is>
          <t>Salt marsh</t>
        </is>
      </c>
      <c r="D602" s="54">
        <f t="array" ref="D602">if($C602="Mangrove", INDEX('Mangrove restorable land'!$A$5:$M1000,MATCH($A602,'Mangrove restorable land'!$A$5:$A1000,0),MATCH('Mangrove restorable land'!B$4,'Mangrove restorable land'!$A$5:$M$5,0)),if($C602="Seagrass", index('Seagrass extent'!$A$5:$I$257,match($A602,'Seagrass extent'!$A$5:$A1000,0),match('Seagrass extent'!$B$4,'Seagrass extent'!$A$5:$I$5,0))*'Seagrass extent'!$E$4, if($C602="Salt marsh", index('Salt marsh extent'!$A$5:$I$257,match($A602,'Salt marsh extent'!$A$5:$A1000,0),match('Salt marsh extent'!$B$4,'Salt marsh extent'!$A$5:$I$5,0))*'Salt marsh extent'!$E$4 )))</f>
        <v/>
      </c>
      <c r="E602" s="101" t="n"/>
    </row>
    <row r="603" ht="15.75" customHeight="1" s="198">
      <c r="A603" s="101" t="inlineStr">
        <is>
          <t>Malta</t>
        </is>
      </c>
      <c r="B603" s="62">
        <f t="array" ref="B603">INDEX(Countries!$D$2:$D$255, MATCH(A603, Countries!$B$2:$B$255, 0))
</f>
        <v/>
      </c>
      <c r="C603" s="89" t="inlineStr">
        <is>
          <t>Salt marsh</t>
        </is>
      </c>
      <c r="D603" s="54">
        <f t="array" ref="D603">if($C603="Mangrove", INDEX('Mangrove restorable land'!$A$5:$M1000,MATCH($A603,'Mangrove restorable land'!$A$5:$A1000,0),MATCH('Mangrove restorable land'!B$4,'Mangrove restorable land'!$A$5:$M$5,0)),if($C603="Seagrass", index('Seagrass extent'!$A$5:$I$257,match($A603,'Seagrass extent'!$A$5:$A1000,0),match('Seagrass extent'!$B$4,'Seagrass extent'!$A$5:$I$5,0))*'Seagrass extent'!$E$4, if($C603="Salt marsh", index('Salt marsh extent'!$A$5:$I$257,match($A603,'Salt marsh extent'!$A$5:$A1000,0),match('Salt marsh extent'!$B$4,'Salt marsh extent'!$A$5:$I$5,0))*'Salt marsh extent'!$E$4 )))</f>
        <v/>
      </c>
      <c r="E603" s="101" t="n"/>
    </row>
    <row r="604" ht="15.75" customHeight="1" s="198">
      <c r="A604" s="101" t="inlineStr">
        <is>
          <t>Cyprus</t>
        </is>
      </c>
      <c r="B604" s="62">
        <f t="array" ref="B604">INDEX(Countries!$D$2:$D$255, MATCH(A604, Countries!$B$2:$B$255, 0))
</f>
        <v/>
      </c>
      <c r="C604" s="89" t="inlineStr">
        <is>
          <t>Salt marsh</t>
        </is>
      </c>
      <c r="D604" s="54">
        <f t="array" ref="D604">if($C604="Mangrove", INDEX('Mangrove restorable land'!$A$5:$M1000,MATCH($A604,'Mangrove restorable land'!$A$5:$A1000,0),MATCH('Mangrove restorable land'!B$4,'Mangrove restorable land'!$A$5:$M$5,0)),if($C604="Seagrass", index('Seagrass extent'!$A$5:$I$257,match($A604,'Seagrass extent'!$A$5:$A1000,0),match('Seagrass extent'!$B$4,'Seagrass extent'!$A$5:$I$5,0))*'Seagrass extent'!$E$4, if($C604="Salt marsh", index('Salt marsh extent'!$A$5:$I$257,match($A604,'Salt marsh extent'!$A$5:$A1000,0),match('Salt marsh extent'!$B$4,'Salt marsh extent'!$A$5:$I$5,0))*'Salt marsh extent'!$E$4 )))</f>
        <v/>
      </c>
      <c r="E604" s="101" t="n"/>
    </row>
    <row r="605" ht="15.75" customHeight="1" s="198">
      <c r="A605" s="101" t="inlineStr">
        <is>
          <t>Norway</t>
        </is>
      </c>
      <c r="B605" s="62">
        <f t="array" ref="B605">INDEX(Countries!$D$2:$D$255, MATCH(A605, Countries!$B$2:$B$255, 0))
</f>
        <v/>
      </c>
      <c r="C605" s="89" t="inlineStr">
        <is>
          <t>Salt marsh</t>
        </is>
      </c>
      <c r="D605" s="54">
        <f t="array" ref="D605">if($C605="Mangrove", INDEX('Mangrove restorable land'!$A$5:$M1000,MATCH($A605,'Mangrove restorable land'!$A$5:$A1000,0),MATCH('Mangrove restorable land'!B$4,'Mangrove restorable land'!$A$5:$M$5,0)),if($C605="Seagrass", index('Seagrass extent'!$A$5:$I$257,match($A605,'Seagrass extent'!$A$5:$A1000,0),match('Seagrass extent'!$B$4,'Seagrass extent'!$A$5:$I$5,0))*'Seagrass extent'!$E$4, if($C605="Salt marsh", index('Salt marsh extent'!$A$5:$I$257,match($A605,'Salt marsh extent'!$A$5:$A1000,0),match('Salt marsh extent'!$B$4,'Salt marsh extent'!$A$5:$I$5,0))*'Salt marsh extent'!$E$4 )))</f>
        <v/>
      </c>
      <c r="E605" s="101" t="n"/>
    </row>
    <row r="606" ht="15.75" customHeight="1" s="198">
      <c r="A606" s="101" t="inlineStr">
        <is>
          <t>Albania</t>
        </is>
      </c>
      <c r="B606" s="62">
        <f t="array" ref="B606">INDEX(Countries!$D$2:$D$255, MATCH(A606, Countries!$B$2:$B$255, 0))
</f>
        <v/>
      </c>
      <c r="C606" s="89" t="inlineStr">
        <is>
          <t>Salt marsh</t>
        </is>
      </c>
      <c r="D606" s="54">
        <f t="array" ref="D606">if($C606="Mangrove", INDEX('Mangrove restorable land'!$A$5:$M1000,MATCH($A606,'Mangrove restorable land'!$A$5:$A1000,0),MATCH('Mangrove restorable land'!B$4,'Mangrove restorable land'!$A$5:$M$5,0)),if($C606="Seagrass", index('Seagrass extent'!$A$5:$I$257,match($A606,'Seagrass extent'!$A$5:$A1000,0),match('Seagrass extent'!$B$4,'Seagrass extent'!$A$5:$I$5,0))*'Seagrass extent'!$E$4, if($C606="Salt marsh", index('Salt marsh extent'!$A$5:$I$257,match($A606,'Salt marsh extent'!$A$5:$A1000,0),match('Salt marsh extent'!$B$4,'Salt marsh extent'!$A$5:$I$5,0))*'Salt marsh extent'!$E$4 )))</f>
        <v/>
      </c>
      <c r="E606" s="101" t="n"/>
    </row>
    <row r="607" ht="15.75" customHeight="1" s="198">
      <c r="A607" s="101" t="inlineStr">
        <is>
          <t>Algeria</t>
        </is>
      </c>
      <c r="B607" s="62">
        <f t="array" ref="B607">INDEX(Countries!$D$2:$D$255, MATCH(A607, Countries!$B$2:$B$255, 0))
</f>
        <v/>
      </c>
      <c r="C607" s="89" t="inlineStr">
        <is>
          <t>Salt marsh</t>
        </is>
      </c>
      <c r="D607" s="54">
        <f t="array" ref="D607">if($C607="Mangrove", INDEX('Mangrove restorable land'!$A$5:$M1000,MATCH($A607,'Mangrove restorable land'!$A$5:$A1000,0),MATCH('Mangrove restorable land'!B$4,'Mangrove restorable land'!$A$5:$M$5,0)),if($C607="Seagrass", index('Seagrass extent'!$A$5:$I$257,match($A607,'Seagrass extent'!$A$5:$A1000,0),match('Seagrass extent'!$B$4,'Seagrass extent'!$A$5:$I$5,0))*'Seagrass extent'!$E$4, if($C607="Salt marsh", index('Salt marsh extent'!$A$5:$I$257,match($A607,'Salt marsh extent'!$A$5:$A1000,0),match('Salt marsh extent'!$B$4,'Salt marsh extent'!$A$5:$I$5,0))*'Salt marsh extent'!$E$4 )))</f>
        <v/>
      </c>
      <c r="E607" s="101" t="n"/>
    </row>
    <row r="608" ht="15.75" customHeight="1" s="198">
      <c r="A608" s="101" t="inlineStr">
        <is>
          <t>Sweden</t>
        </is>
      </c>
      <c r="B608" s="62">
        <f t="array" ref="B608">INDEX(Countries!$D$2:$D$255, MATCH(A608, Countries!$B$2:$B$255, 0))
</f>
        <v/>
      </c>
      <c r="C608" s="89" t="inlineStr">
        <is>
          <t>Salt marsh</t>
        </is>
      </c>
      <c r="D608" s="54">
        <f t="array" ref="D608">if($C608="Mangrove", INDEX('Mangrove restorable land'!$A$5:$M1000,MATCH($A608,'Mangrove restorable land'!$A$5:$A1000,0),MATCH('Mangrove restorable land'!B$4,'Mangrove restorable land'!$A$5:$M$5,0)),if($C608="Seagrass", index('Seagrass extent'!$A$5:$I$257,match($A608,'Seagrass extent'!$A$5:$A1000,0),match('Seagrass extent'!$B$4,'Seagrass extent'!$A$5:$I$5,0))*'Seagrass extent'!$E$4, if($C608="Salt marsh", index('Salt marsh extent'!$A$5:$I$257,match($A608,'Salt marsh extent'!$A$5:$A1000,0),match('Salt marsh extent'!$B$4,'Salt marsh extent'!$A$5:$I$5,0))*'Salt marsh extent'!$E$4 )))</f>
        <v/>
      </c>
      <c r="E608" s="101" t="n"/>
    </row>
    <row r="609" ht="15.75" customHeight="1" s="198">
      <c r="A609" s="101" t="inlineStr">
        <is>
          <t>Israel</t>
        </is>
      </c>
      <c r="B609" s="62">
        <f t="array" ref="B609">INDEX(Countries!$D$2:$D$255, MATCH(A609, Countries!$B$2:$B$255, 0))
</f>
        <v/>
      </c>
      <c r="C609" s="89" t="inlineStr">
        <is>
          <t>Salt marsh</t>
        </is>
      </c>
      <c r="D609" s="54">
        <f t="array" ref="D609">if($C609="Mangrove", INDEX('Mangrove restorable land'!$A$5:$M1000,MATCH($A609,'Mangrove restorable land'!$A$5:$A1000,0),MATCH('Mangrove restorable land'!B$4,'Mangrove restorable land'!$A$5:$M$5,0)),if($C609="Seagrass", index('Seagrass extent'!$A$5:$I$257,match($A609,'Seagrass extent'!$A$5:$A1000,0),match('Seagrass extent'!$B$4,'Seagrass extent'!$A$5:$I$5,0))*'Seagrass extent'!$E$4, if($C609="Salt marsh", index('Salt marsh extent'!$A$5:$I$257,match($A609,'Salt marsh extent'!$A$5:$A1000,0),match('Salt marsh extent'!$B$4,'Salt marsh extent'!$A$5:$I$5,0))*'Salt marsh extent'!$E$4 )))</f>
        <v/>
      </c>
      <c r="E609" s="101" t="n"/>
    </row>
    <row r="610" ht="15.75" customHeight="1" s="198">
      <c r="A610" s="101" t="inlineStr">
        <is>
          <t>Montserrat</t>
        </is>
      </c>
      <c r="B610" s="62">
        <f t="array" ref="B610">INDEX(Countries!$D$2:$D$255, MATCH(A610, Countries!$B$2:$B$255, 0))
</f>
        <v/>
      </c>
      <c r="C610" s="89" t="inlineStr">
        <is>
          <t>Salt marsh</t>
        </is>
      </c>
      <c r="D610" s="54">
        <f t="array" ref="D610">if($C610="Mangrove", INDEX('Mangrove restorable land'!$A$5:$M1000,MATCH($A610,'Mangrove restorable land'!$A$5:$A1000,0),MATCH('Mangrove restorable land'!B$4,'Mangrove restorable land'!$A$5:$M$5,0)),if($C610="Seagrass", index('Seagrass extent'!$A$5:$I$257,match($A610,'Seagrass extent'!$A$5:$A1000,0),match('Seagrass extent'!$B$4,'Seagrass extent'!$A$5:$I$5,0))*'Seagrass extent'!$E$4, if($C610="Salt marsh", index('Salt marsh extent'!$A$5:$I$257,match($A610,'Salt marsh extent'!$A$5:$A1000,0),match('Salt marsh extent'!$B$4,'Salt marsh extent'!$A$5:$I$5,0))*'Salt marsh extent'!$E$4 )))</f>
        <v/>
      </c>
      <c r="E610" s="101" t="n"/>
    </row>
    <row r="611" ht="15.75" customHeight="1" s="198">
      <c r="A611" s="101" t="inlineStr">
        <is>
          <t>Libya</t>
        </is>
      </c>
      <c r="B611" s="62">
        <f t="array" ref="B611">INDEX(Countries!$D$2:$D$255, MATCH(A611, Countries!$B$2:$B$255, 0))
</f>
        <v/>
      </c>
      <c r="C611" s="89" t="inlineStr">
        <is>
          <t>Salt marsh</t>
        </is>
      </c>
      <c r="D611" s="54">
        <f t="array" ref="D611">if($C611="Mangrove", INDEX('Mangrove restorable land'!$A$5:$M1000,MATCH($A611,'Mangrove restorable land'!$A$5:$A1000,0),MATCH('Mangrove restorable land'!B$4,'Mangrove restorable land'!$A$5:$M$5,0)),if($C611="Seagrass", index('Seagrass extent'!$A$5:$I$257,match($A611,'Seagrass extent'!$A$5:$A1000,0),match('Seagrass extent'!$B$4,'Seagrass extent'!$A$5:$I$5,0))*'Seagrass extent'!$E$4, if($C611="Salt marsh", index('Salt marsh extent'!$A$5:$I$257,match($A611,'Salt marsh extent'!$A$5:$A1000,0),match('Salt marsh extent'!$B$4,'Salt marsh extent'!$A$5:$I$5,0))*'Salt marsh extent'!$E$4 )))</f>
        <v/>
      </c>
      <c r="E611" s="101" t="n"/>
    </row>
    <row r="612" ht="15.75" customHeight="1" s="198">
      <c r="A612" s="101" t="inlineStr">
        <is>
          <t>Netherlands</t>
        </is>
      </c>
      <c r="B612" s="62">
        <f t="array" ref="B612">INDEX(Countries!$D$2:$D$255, MATCH(A612, Countries!$B$2:$B$255, 0))
</f>
        <v/>
      </c>
      <c r="C612" s="89" t="inlineStr">
        <is>
          <t>Salt marsh</t>
        </is>
      </c>
      <c r="D612" s="54">
        <f t="array" ref="D612">if($C612="Mangrove", INDEX('Mangrove restorable land'!$A$5:$M1000,MATCH($A612,'Mangrove restorable land'!$A$5:$A1000,0),MATCH('Mangrove restorable land'!B$4,'Mangrove restorable land'!$A$5:$M$5,0)),if($C612="Seagrass", index('Seagrass extent'!$A$5:$I$257,match($A612,'Seagrass extent'!$A$5:$A1000,0),match('Seagrass extent'!$B$4,'Seagrass extent'!$A$5:$I$5,0))*'Seagrass extent'!$E$4, if($C612="Salt marsh", index('Salt marsh extent'!$A$5:$I$257,match($A612,'Salt marsh extent'!$A$5:$A1000,0),match('Salt marsh extent'!$B$4,'Salt marsh extent'!$A$5:$I$5,0))*'Salt marsh extent'!$E$4 )))</f>
        <v/>
      </c>
      <c r="E612" s="101" t="n"/>
    </row>
    <row r="613" ht="15.75" customHeight="1" s="198">
      <c r="A613" s="101" t="inlineStr">
        <is>
          <t>Poland</t>
        </is>
      </c>
      <c r="B613" s="62">
        <f t="array" ref="B613">INDEX(Countries!$D$2:$D$255, MATCH(A613, Countries!$B$2:$B$255, 0))
</f>
        <v/>
      </c>
      <c r="C613" s="89" t="inlineStr">
        <is>
          <t>Salt marsh</t>
        </is>
      </c>
      <c r="D613" s="54">
        <f t="array" ref="D613">if($C613="Mangrove", INDEX('Mangrove restorable land'!$A$5:$M1000,MATCH($A613,'Mangrove restorable land'!$A$5:$A1000,0),MATCH('Mangrove restorable land'!B$4,'Mangrove restorable land'!$A$5:$M$5,0)),if($C613="Seagrass", index('Seagrass extent'!$A$5:$I$257,match($A613,'Seagrass extent'!$A$5:$A1000,0),match('Seagrass extent'!$B$4,'Seagrass extent'!$A$5:$I$5,0))*'Seagrass extent'!$E$4, if($C613="Salt marsh", index('Salt marsh extent'!$A$5:$I$257,match($A613,'Salt marsh extent'!$A$5:$A1000,0),match('Salt marsh extent'!$B$4,'Salt marsh extent'!$A$5:$I$5,0))*'Salt marsh extent'!$E$4 )))</f>
        <v/>
      </c>
      <c r="E613" s="101" t="n"/>
    </row>
    <row r="614" ht="15.75" customHeight="1" s="198">
      <c r="A614" s="101" t="inlineStr">
        <is>
          <t>Turkey</t>
        </is>
      </c>
      <c r="B614" s="62">
        <f t="array" ref="B614">INDEX(Countries!$D$2:$D$255, MATCH(A614, Countries!$B$2:$B$255, 0))
</f>
        <v/>
      </c>
      <c r="C614" s="89" t="inlineStr">
        <is>
          <t>Salt marsh</t>
        </is>
      </c>
      <c r="D614" s="54">
        <f t="array" ref="D614">if($C614="Mangrove", INDEX('Mangrove restorable land'!$A$5:$M1000,MATCH($A614,'Mangrove restorable land'!$A$5:$A1000,0),MATCH('Mangrove restorable land'!B$4,'Mangrove restorable land'!$A$5:$M$5,0)),if($C614="Seagrass", index('Seagrass extent'!$A$5:$I$257,match($A614,'Seagrass extent'!$A$5:$A1000,0),match('Seagrass extent'!$B$4,'Seagrass extent'!$A$5:$I$5,0))*'Seagrass extent'!$E$4, if($C614="Salt marsh", index('Salt marsh extent'!$A$5:$I$257,match($A614,'Salt marsh extent'!$A$5:$A1000,0),match('Salt marsh extent'!$B$4,'Salt marsh extent'!$A$5:$I$5,0))*'Salt marsh extent'!$E$4 )))</f>
        <v/>
      </c>
      <c r="E614" s="101" t="n"/>
    </row>
    <row r="615" ht="15.75" customHeight="1" s="198">
      <c r="A615" s="101" t="inlineStr">
        <is>
          <t>Jordan</t>
        </is>
      </c>
      <c r="B615" s="62">
        <f t="array" ref="B615">INDEX(Countries!$D$2:$D$255, MATCH(A615, Countries!$B$2:$B$255, 0))
</f>
        <v/>
      </c>
      <c r="C615" s="89" t="inlineStr">
        <is>
          <t>Salt marsh</t>
        </is>
      </c>
      <c r="D615" s="54">
        <f t="array" ref="D615">if($C615="Mangrove", INDEX('Mangrove restorable land'!$A$5:$M1000,MATCH($A615,'Mangrove restorable land'!$A$5:$A1000,0),MATCH('Mangrove restorable land'!B$4,'Mangrove restorable land'!$A$5:$M$5,0)),if($C615="Seagrass", index('Seagrass extent'!$A$5:$I$257,match($A615,'Seagrass extent'!$A$5:$A1000,0),match('Seagrass extent'!$B$4,'Seagrass extent'!$A$5:$I$5,0))*'Seagrass extent'!$E$4, if($C615="Salt marsh", index('Salt marsh extent'!$A$5:$I$257,match($A615,'Salt marsh extent'!$A$5:$A1000,0),match('Salt marsh extent'!$B$4,'Salt marsh extent'!$A$5:$I$5,0))*'Salt marsh extent'!$E$4 )))</f>
        <v/>
      </c>
      <c r="E615" s="101" t="n"/>
    </row>
    <row r="616" ht="15.75" customHeight="1" s="198">
      <c r="A616" s="101" t="inlineStr">
        <is>
          <t>Slovenia</t>
        </is>
      </c>
      <c r="B616" s="62">
        <f t="array" ref="B616">INDEX(Countries!$D$2:$D$255, MATCH(A616, Countries!$B$2:$B$255, 0))
</f>
        <v/>
      </c>
      <c r="C616" s="89" t="inlineStr">
        <is>
          <t>Salt marsh</t>
        </is>
      </c>
      <c r="D616" s="54">
        <f t="array" ref="D616">if($C616="Mangrove", INDEX('Mangrove restorable land'!$A$5:$M1000,MATCH($A616,'Mangrove restorable land'!$A$5:$A1000,0),MATCH('Mangrove restorable land'!B$4,'Mangrove restorable land'!$A$5:$M$5,0)),if($C616="Seagrass", index('Seagrass extent'!$A$5:$I$257,match($A616,'Seagrass extent'!$A$5:$A1000,0),match('Seagrass extent'!$B$4,'Seagrass extent'!$A$5:$I$5,0))*'Seagrass extent'!$E$4, if($C616="Salt marsh", index('Salt marsh extent'!$A$5:$I$257,match($A616,'Salt marsh extent'!$A$5:$A1000,0),match('Salt marsh extent'!$B$4,'Salt marsh extent'!$A$5:$I$5,0))*'Salt marsh extent'!$E$4 )))</f>
        <v/>
      </c>
      <c r="E616" s="101" t="n"/>
    </row>
    <row r="617" ht="15.75" customHeight="1" s="198">
      <c r="A617" s="101" t="inlineStr">
        <is>
          <t>Argentina</t>
        </is>
      </c>
      <c r="B617" s="62">
        <f t="array" ref="B617">INDEX(Countries!$D$2:$D$255, MATCH(A617, Countries!$B$2:$B$255, 0))
</f>
        <v/>
      </c>
      <c r="C617" s="89" t="inlineStr">
        <is>
          <t>Salt marsh</t>
        </is>
      </c>
      <c r="D617" s="54">
        <f t="array" ref="D617">if($C617="Mangrove", INDEX('Mangrove restorable land'!$A$5:$M1000,MATCH($A617,'Mangrove restorable land'!$A$5:$A1000,0),MATCH('Mangrove restorable land'!B$4,'Mangrove restorable land'!$A$5:$M$5,0)),if($C617="Seagrass", index('Seagrass extent'!$A$5:$I$257,match($A617,'Seagrass extent'!$A$5:$A1000,0),match('Seagrass extent'!$B$4,'Seagrass extent'!$A$5:$I$5,0))*'Seagrass extent'!$E$4, if($C617="Salt marsh", index('Salt marsh extent'!$A$5:$I$257,match($A617,'Salt marsh extent'!$A$5:$A1000,0),match('Salt marsh extent'!$B$4,'Salt marsh extent'!$A$5:$I$5,0))*'Salt marsh extent'!$E$4 )))</f>
        <v/>
      </c>
      <c r="E617" s="101" t="n"/>
    </row>
    <row r="618" ht="15.75" customHeight="1" s="198">
      <c r="A618" s="101" t="inlineStr">
        <is>
          <t>Azerbaijan</t>
        </is>
      </c>
      <c r="B618" s="62">
        <f t="array" ref="B618">INDEX(Countries!$D$2:$D$255, MATCH(A618, Countries!$B$2:$B$255, 0))
</f>
        <v/>
      </c>
      <c r="C618" s="89" t="inlineStr">
        <is>
          <t>Salt marsh</t>
        </is>
      </c>
      <c r="D618" s="54">
        <f t="array" ref="D618">if($C618="Mangrove", INDEX('Mangrove restorable land'!$A$5:$M1000,MATCH($A618,'Mangrove restorable land'!$A$5:$A1000,0),MATCH('Mangrove restorable land'!B$4,'Mangrove restorable land'!$A$5:$M$5,0)),if($C618="Seagrass", index('Seagrass extent'!$A$5:$I$257,match($A618,'Seagrass extent'!$A$5:$A1000,0),match('Seagrass extent'!$B$4,'Seagrass extent'!$A$5:$I$5,0))*'Seagrass extent'!$E$4, if($C618="Salt marsh", index('Salt marsh extent'!$A$5:$I$257,match($A618,'Salt marsh extent'!$A$5:$A1000,0),match('Salt marsh extent'!$B$4,'Salt marsh extent'!$A$5:$I$5,0))*'Salt marsh extent'!$E$4 )))</f>
        <v/>
      </c>
      <c r="E618" s="101" t="n"/>
    </row>
    <row r="619" ht="15.75" customHeight="1" s="198">
      <c r="A619" s="101" t="inlineStr">
        <is>
          <t>Belgium</t>
        </is>
      </c>
      <c r="B619" s="62">
        <f t="array" ref="B619">INDEX(Countries!$D$2:$D$255, MATCH(A619, Countries!$B$2:$B$255, 0))
</f>
        <v/>
      </c>
      <c r="C619" s="89" t="inlineStr">
        <is>
          <t>Salt marsh</t>
        </is>
      </c>
      <c r="D619" s="54">
        <f t="array" ref="D619">if($C619="Mangrove", INDEX('Mangrove restorable land'!$A$5:$M1000,MATCH($A619,'Mangrove restorable land'!$A$5:$A1000,0),MATCH('Mangrove restorable land'!B$4,'Mangrove restorable land'!$A$5:$M$5,0)),if($C619="Seagrass", index('Seagrass extent'!$A$5:$I$257,match($A619,'Seagrass extent'!$A$5:$A1000,0),match('Seagrass extent'!$B$4,'Seagrass extent'!$A$5:$I$5,0))*'Seagrass extent'!$E$4, if($C619="Salt marsh", index('Salt marsh extent'!$A$5:$I$257,match($A619,'Salt marsh extent'!$A$5:$A1000,0),match('Salt marsh extent'!$B$4,'Salt marsh extent'!$A$5:$I$5,0))*'Salt marsh extent'!$E$4 )))</f>
        <v/>
      </c>
      <c r="E619" s="101" t="n"/>
    </row>
    <row r="620" ht="15.75" customHeight="1" s="198">
      <c r="A620" s="101" t="inlineStr">
        <is>
          <t>Bosnia and Herzegovina</t>
        </is>
      </c>
      <c r="B620" s="62">
        <f t="array" ref="B620">INDEX(Countries!$D$2:$D$255, MATCH(A620, Countries!$B$2:$B$255, 0))
</f>
        <v/>
      </c>
      <c r="C620" s="89" t="inlineStr">
        <is>
          <t>Salt marsh</t>
        </is>
      </c>
      <c r="D620" s="54">
        <f t="array" ref="D620">if($C620="Mangrove", INDEX('Mangrove restorable land'!$A$5:$M1000,MATCH($A620,'Mangrove restorable land'!$A$5:$A1000,0),MATCH('Mangrove restorable land'!B$4,'Mangrove restorable land'!$A$5:$M$5,0)),if($C620="Seagrass", index('Seagrass extent'!$A$5:$I$257,match($A620,'Seagrass extent'!$A$5:$A1000,0),match('Seagrass extent'!$B$4,'Seagrass extent'!$A$5:$I$5,0))*'Seagrass extent'!$E$4, if($C620="Salt marsh", index('Salt marsh extent'!$A$5:$I$257,match($A620,'Salt marsh extent'!$A$5:$A1000,0),match('Salt marsh extent'!$B$4,'Salt marsh extent'!$A$5:$I$5,0))*'Salt marsh extent'!$E$4 )))</f>
        <v/>
      </c>
      <c r="E620" s="101" t="n"/>
    </row>
    <row r="621" ht="15.75" customHeight="1" s="198">
      <c r="A621" s="101" t="inlineStr">
        <is>
          <t>British Indian Ocean Territory</t>
        </is>
      </c>
      <c r="B621" s="62">
        <f t="array" ref="B621">INDEX(Countries!$D$2:$D$255, MATCH(A621, Countries!$B$2:$B$255, 0))
</f>
        <v/>
      </c>
      <c r="C621" s="89" t="inlineStr">
        <is>
          <t>Salt marsh</t>
        </is>
      </c>
      <c r="D621" s="54">
        <f t="array" ref="D621">if($C621="Mangrove", INDEX('Mangrove restorable land'!$A$5:$M1000,MATCH($A621,'Mangrove restorable land'!$A$5:$A1000,0),MATCH('Mangrove restorable land'!B$4,'Mangrove restorable land'!$A$5:$M$5,0)),if($C621="Seagrass", index('Seagrass extent'!$A$5:$I$257,match($A621,'Seagrass extent'!$A$5:$A1000,0),match('Seagrass extent'!$B$4,'Seagrass extent'!$A$5:$I$5,0))*'Seagrass extent'!$E$4, if($C621="Salt marsh", index('Salt marsh extent'!$A$5:$I$257,match($A621,'Salt marsh extent'!$A$5:$A1000,0),match('Salt marsh extent'!$B$4,'Salt marsh extent'!$A$5:$I$5,0))*'Salt marsh extent'!$E$4 )))</f>
        <v/>
      </c>
      <c r="E621" s="101" t="n"/>
    </row>
    <row r="622" ht="15.75" customHeight="1" s="198">
      <c r="A622" s="101" t="inlineStr">
        <is>
          <t>Bulgaria</t>
        </is>
      </c>
      <c r="B622" s="62">
        <f t="array" ref="B622">INDEX(Countries!$D$2:$D$255, MATCH(A622, Countries!$B$2:$B$255, 0))
</f>
        <v/>
      </c>
      <c r="C622" s="89" t="inlineStr">
        <is>
          <t>Salt marsh</t>
        </is>
      </c>
      <c r="D622" s="54">
        <f t="array" ref="D622">if($C622="Mangrove", INDEX('Mangrove restorable land'!$A$5:$M1000,MATCH($A622,'Mangrove restorable land'!$A$5:$A1000,0),MATCH('Mangrove restorable land'!B$4,'Mangrove restorable land'!$A$5:$M$5,0)),if($C622="Seagrass", index('Seagrass extent'!$A$5:$I$257,match($A622,'Seagrass extent'!$A$5:$A1000,0),match('Seagrass extent'!$B$4,'Seagrass extent'!$A$5:$I$5,0))*'Seagrass extent'!$E$4, if($C622="Salt marsh", index('Salt marsh extent'!$A$5:$I$257,match($A622,'Salt marsh extent'!$A$5:$A1000,0),match('Salt marsh extent'!$B$4,'Salt marsh extent'!$A$5:$I$5,0))*'Salt marsh extent'!$E$4 )))</f>
        <v/>
      </c>
      <c r="E622" s="101" t="n"/>
    </row>
    <row r="623" ht="15.75" customHeight="1" s="198">
      <c r="A623" s="101" t="inlineStr">
        <is>
          <t>Cabo Verde</t>
        </is>
      </c>
      <c r="B623" s="62">
        <f t="array" ref="B623">INDEX(Countries!$D$2:$D$255, MATCH(A623, Countries!$B$2:$B$255, 0))
</f>
        <v/>
      </c>
      <c r="C623" s="89" t="inlineStr">
        <is>
          <t>Salt marsh</t>
        </is>
      </c>
      <c r="D623" s="54">
        <f t="array" ref="D623">if($C623="Mangrove", INDEX('Mangrove restorable land'!$A$5:$M1000,MATCH($A623,'Mangrove restorable land'!$A$5:$A1000,0),MATCH('Mangrove restorable land'!B$4,'Mangrove restorable land'!$A$5:$M$5,0)),if($C623="Seagrass", index('Seagrass extent'!$A$5:$I$257,match($A623,'Seagrass extent'!$A$5:$A1000,0),match('Seagrass extent'!$B$4,'Seagrass extent'!$A$5:$I$5,0))*'Seagrass extent'!$E$4, if($C623="Salt marsh", index('Salt marsh extent'!$A$5:$I$257,match($A623,'Salt marsh extent'!$A$5:$A1000,0),match('Salt marsh extent'!$B$4,'Salt marsh extent'!$A$5:$I$5,0))*'Salt marsh extent'!$E$4 )))</f>
        <v/>
      </c>
      <c r="E623" s="101" t="n"/>
    </row>
    <row r="624" ht="15.75" customHeight="1" s="198">
      <c r="A624" s="101" t="inlineStr">
        <is>
          <t>Chile</t>
        </is>
      </c>
      <c r="B624" s="62">
        <f t="array" ref="B624">INDEX(Countries!$D$2:$D$255, MATCH(A624, Countries!$B$2:$B$255, 0))
</f>
        <v/>
      </c>
      <c r="C624" s="89" t="inlineStr">
        <is>
          <t>Salt marsh</t>
        </is>
      </c>
      <c r="D624" s="54">
        <f t="array" ref="D624">if($C624="Mangrove", INDEX('Mangrove restorable land'!$A$5:$M1000,MATCH($A624,'Mangrove restorable land'!$A$5:$A1000,0),MATCH('Mangrove restorable land'!B$4,'Mangrove restorable land'!$A$5:$M$5,0)),if($C624="Seagrass", index('Seagrass extent'!$A$5:$I$257,match($A624,'Seagrass extent'!$A$5:$A1000,0),match('Seagrass extent'!$B$4,'Seagrass extent'!$A$5:$I$5,0))*'Seagrass extent'!$E$4, if($C624="Salt marsh", index('Salt marsh extent'!$A$5:$I$257,match($A624,'Salt marsh extent'!$A$5:$A1000,0),match('Salt marsh extent'!$B$4,'Salt marsh extent'!$A$5:$I$5,0))*'Salt marsh extent'!$E$4 )))</f>
        <v/>
      </c>
      <c r="E624" s="101" t="n"/>
    </row>
    <row r="625" ht="15.75" customHeight="1" s="198">
      <c r="A625" s="101" t="inlineStr">
        <is>
          <t>Estonia</t>
        </is>
      </c>
      <c r="B625" s="62">
        <f t="array" ref="B625">INDEX(Countries!$D$2:$D$255, MATCH(A625, Countries!$B$2:$B$255, 0))
</f>
        <v/>
      </c>
      <c r="C625" s="89" t="inlineStr">
        <is>
          <t>Salt marsh</t>
        </is>
      </c>
      <c r="D625" s="54">
        <f t="array" ref="D625">if($C625="Mangrove", INDEX('Mangrove restorable land'!$A$5:$M1000,MATCH($A625,'Mangrove restorable land'!$A$5:$A1000,0),MATCH('Mangrove restorable land'!B$4,'Mangrove restorable land'!$A$5:$M$5,0)),if($C625="Seagrass", index('Seagrass extent'!$A$5:$I$257,match($A625,'Seagrass extent'!$A$5:$A1000,0),match('Seagrass extent'!$B$4,'Seagrass extent'!$A$5:$I$5,0))*'Seagrass extent'!$E$4, if($C625="Salt marsh", index('Salt marsh extent'!$A$5:$I$257,match($A625,'Salt marsh extent'!$A$5:$A1000,0),match('Salt marsh extent'!$B$4,'Salt marsh extent'!$A$5:$I$5,0))*'Salt marsh extent'!$E$4 )))</f>
        <v/>
      </c>
      <c r="E625" s="101" t="n"/>
    </row>
    <row r="626" ht="15.75" customHeight="1" s="198">
      <c r="A626" s="101" t="inlineStr">
        <is>
          <t>Falkland Islands</t>
        </is>
      </c>
      <c r="B626" s="62">
        <f t="array" ref="B626">INDEX(Countries!$D$2:$D$255, MATCH(A626, Countries!$B$2:$B$255, 0))
</f>
        <v/>
      </c>
      <c r="C626" s="89" t="inlineStr">
        <is>
          <t>Salt marsh</t>
        </is>
      </c>
      <c r="D626" s="54">
        <f t="array" ref="D626">if($C626="Mangrove", INDEX('Mangrove restorable land'!$A$5:$M1000,MATCH($A626,'Mangrove restorable land'!$A$5:$A1000,0),MATCH('Mangrove restorable land'!B$4,'Mangrove restorable land'!$A$5:$M$5,0)),if($C626="Seagrass", index('Seagrass extent'!$A$5:$I$257,match($A626,'Seagrass extent'!$A$5:$A1000,0),match('Seagrass extent'!$B$4,'Seagrass extent'!$A$5:$I$5,0))*'Seagrass extent'!$E$4, if($C626="Salt marsh", index('Salt marsh extent'!$A$5:$I$257,match($A626,'Salt marsh extent'!$A$5:$A1000,0),match('Salt marsh extent'!$B$4,'Salt marsh extent'!$A$5:$I$5,0))*'Salt marsh extent'!$E$4 )))</f>
        <v/>
      </c>
      <c r="E626" s="101" t="n"/>
    </row>
    <row r="627" ht="15.75" customHeight="1" s="198">
      <c r="A627" s="101" t="inlineStr">
        <is>
          <t>Faroe Islands</t>
        </is>
      </c>
      <c r="B627" s="62">
        <f t="array" ref="B627">INDEX(Countries!$D$2:$D$255, MATCH(A627, Countries!$B$2:$B$255, 0))
</f>
        <v/>
      </c>
      <c r="C627" s="89" t="inlineStr">
        <is>
          <t>Salt marsh</t>
        </is>
      </c>
      <c r="D627" s="54">
        <f t="array" ref="D627">if($C627="Mangrove", INDEX('Mangrove restorable land'!$A$5:$M1000,MATCH($A627,'Mangrove restorable land'!$A$5:$A1000,0),MATCH('Mangrove restorable land'!B$4,'Mangrove restorable land'!$A$5:$M$5,0)),if($C627="Seagrass", index('Seagrass extent'!$A$5:$I$257,match($A627,'Seagrass extent'!$A$5:$A1000,0),match('Seagrass extent'!$B$4,'Seagrass extent'!$A$5:$I$5,0))*'Seagrass extent'!$E$4, if($C627="Salt marsh", index('Salt marsh extent'!$A$5:$I$257,match($A627,'Salt marsh extent'!$A$5:$A1000,0),match('Salt marsh extent'!$B$4,'Salt marsh extent'!$A$5:$I$5,0))*'Salt marsh extent'!$E$4 )))</f>
        <v/>
      </c>
      <c r="E627" s="101" t="n"/>
    </row>
    <row r="628" ht="15.75" customHeight="1" s="198">
      <c r="A628" s="101" t="inlineStr">
        <is>
          <t>Finland</t>
        </is>
      </c>
      <c r="B628" s="62">
        <f t="array" ref="B628">INDEX(Countries!$D$2:$D$255, MATCH(A628, Countries!$B$2:$B$255, 0))
</f>
        <v/>
      </c>
      <c r="C628" s="89" t="inlineStr">
        <is>
          <t>Salt marsh</t>
        </is>
      </c>
      <c r="D628" s="54">
        <f t="array" ref="D628">if($C628="Mangrove", INDEX('Mangrove restorable land'!$A$5:$M1000,MATCH($A628,'Mangrove restorable land'!$A$5:$A1000,0),MATCH('Mangrove restorable land'!B$4,'Mangrove restorable land'!$A$5:$M$5,0)),if($C628="Seagrass", index('Seagrass extent'!$A$5:$I$257,match($A628,'Seagrass extent'!$A$5:$A1000,0),match('Seagrass extent'!$B$4,'Seagrass extent'!$A$5:$I$5,0))*'Seagrass extent'!$E$4, if($C628="Salt marsh", index('Salt marsh extent'!$A$5:$I$257,match($A628,'Salt marsh extent'!$A$5:$A1000,0),match('Salt marsh extent'!$B$4,'Salt marsh extent'!$A$5:$I$5,0))*'Salt marsh extent'!$E$4 )))</f>
        <v/>
      </c>
      <c r="E628" s="101" t="n"/>
    </row>
    <row r="629" ht="15.75" customHeight="1" s="198">
      <c r="A629" s="101" t="inlineStr">
        <is>
          <t>Georgia</t>
        </is>
      </c>
      <c r="B629" s="62">
        <f t="array" ref="B629">INDEX(Countries!$D$2:$D$255, MATCH(A629, Countries!$B$2:$B$255, 0))
</f>
        <v/>
      </c>
      <c r="C629" s="89" t="inlineStr">
        <is>
          <t>Salt marsh</t>
        </is>
      </c>
      <c r="D629" s="54">
        <f t="array" ref="D629">if($C629="Mangrove", INDEX('Mangrove restorable land'!$A$5:$M1000,MATCH($A629,'Mangrove restorable land'!$A$5:$A1000,0),MATCH('Mangrove restorable land'!B$4,'Mangrove restorable land'!$A$5:$M$5,0)),if($C629="Seagrass", index('Seagrass extent'!$A$5:$I$257,match($A629,'Seagrass extent'!$A$5:$A1000,0),match('Seagrass extent'!$B$4,'Seagrass extent'!$A$5:$I$5,0))*'Seagrass extent'!$E$4, if($C629="Salt marsh", index('Salt marsh extent'!$A$5:$I$257,match($A629,'Salt marsh extent'!$A$5:$A1000,0),match('Salt marsh extent'!$B$4,'Salt marsh extent'!$A$5:$I$5,0))*'Salt marsh extent'!$E$4 )))</f>
        <v/>
      </c>
      <c r="E629" s="101" t="n"/>
    </row>
    <row r="630" ht="15.75" customHeight="1" s="198">
      <c r="A630" s="101" t="inlineStr">
        <is>
          <t>Gibraltar</t>
        </is>
      </c>
      <c r="B630" s="62">
        <f t="array" ref="B630">INDEX(Countries!$D$2:$D$255, MATCH(A630, Countries!$B$2:$B$255, 0))
</f>
        <v/>
      </c>
      <c r="C630" s="89" t="inlineStr">
        <is>
          <t>Salt marsh</t>
        </is>
      </c>
      <c r="D630" s="54">
        <f t="array" ref="D630">if($C630="Mangrove", INDEX('Mangrove restorable land'!$A$5:$M1000,MATCH($A630,'Mangrove restorable land'!$A$5:$A1000,0),MATCH('Mangrove restorable land'!B$4,'Mangrove restorable land'!$A$5:$M$5,0)),if($C630="Seagrass", index('Seagrass extent'!$A$5:$I$257,match($A630,'Seagrass extent'!$A$5:$A1000,0),match('Seagrass extent'!$B$4,'Seagrass extent'!$A$5:$I$5,0))*'Seagrass extent'!$E$4, if($C630="Salt marsh", index('Salt marsh extent'!$A$5:$I$257,match($A630,'Salt marsh extent'!$A$5:$A1000,0),match('Salt marsh extent'!$B$4,'Salt marsh extent'!$A$5:$I$5,0))*'Salt marsh extent'!$E$4 )))</f>
        <v/>
      </c>
      <c r="E630" s="101" t="n"/>
    </row>
    <row r="631" ht="15.75" customHeight="1" s="198">
      <c r="A631" s="101" t="inlineStr">
        <is>
          <t>Greenland</t>
        </is>
      </c>
      <c r="B631" s="62">
        <f t="array" ref="B631">INDEX(Countries!$D$2:$D$255, MATCH(A631, Countries!$B$2:$B$255, 0))
</f>
        <v/>
      </c>
      <c r="C631" s="89" t="inlineStr">
        <is>
          <t>Salt marsh</t>
        </is>
      </c>
      <c r="D631" s="54">
        <f t="array" ref="D631">if($C631="Mangrove", INDEX('Mangrove restorable land'!$A$5:$M1000,MATCH($A631,'Mangrove restorable land'!$A$5:$A1000,0),MATCH('Mangrove restorable land'!B$4,'Mangrove restorable land'!$A$5:$M$5,0)),if($C631="Seagrass", index('Seagrass extent'!$A$5:$I$257,match($A631,'Seagrass extent'!$A$5:$A1000,0),match('Seagrass extent'!$B$4,'Seagrass extent'!$A$5:$I$5,0))*'Seagrass extent'!$E$4, if($C631="Salt marsh", index('Salt marsh extent'!$A$5:$I$257,match($A631,'Salt marsh extent'!$A$5:$A1000,0),match('Salt marsh extent'!$B$4,'Salt marsh extent'!$A$5:$I$5,0))*'Salt marsh extent'!$E$4 )))</f>
        <v/>
      </c>
      <c r="E631" s="101" t="n"/>
    </row>
    <row r="632" ht="15.75" customHeight="1" s="198">
      <c r="A632" s="101" t="inlineStr">
        <is>
          <t>Guernsey</t>
        </is>
      </c>
      <c r="B632" s="62">
        <f t="array" ref="B632">INDEX(Countries!$D$2:$D$255, MATCH(A632, Countries!$B$2:$B$255, 0))
</f>
        <v/>
      </c>
      <c r="C632" s="89" t="inlineStr">
        <is>
          <t>Salt marsh</t>
        </is>
      </c>
      <c r="D632" s="54">
        <f t="array" ref="D632">if($C632="Mangrove", INDEX('Mangrove restorable land'!$A$5:$M1000,MATCH($A632,'Mangrove restorable land'!$A$5:$A1000,0),MATCH('Mangrove restorable land'!B$4,'Mangrove restorable land'!$A$5:$M$5,0)),if($C632="Seagrass", index('Seagrass extent'!$A$5:$I$257,match($A632,'Seagrass extent'!$A$5:$A1000,0),match('Seagrass extent'!$B$4,'Seagrass extent'!$A$5:$I$5,0))*'Seagrass extent'!$E$4, if($C632="Salt marsh", index('Salt marsh extent'!$A$5:$I$257,match($A632,'Salt marsh extent'!$A$5:$A1000,0),match('Salt marsh extent'!$B$4,'Salt marsh extent'!$A$5:$I$5,0))*'Salt marsh extent'!$E$4 )))</f>
        <v/>
      </c>
      <c r="E632" s="101" t="n"/>
    </row>
    <row r="633" ht="15.75" customHeight="1" s="198">
      <c r="A633" s="101" t="inlineStr">
        <is>
          <t>Iceland</t>
        </is>
      </c>
      <c r="B633" s="62">
        <f t="array" ref="B633">INDEX(Countries!$D$2:$D$255, MATCH(A633, Countries!$B$2:$B$255, 0))
</f>
        <v/>
      </c>
      <c r="C633" s="89" t="inlineStr">
        <is>
          <t>Salt marsh</t>
        </is>
      </c>
      <c r="D633" s="54">
        <f t="array" ref="D633">if($C633="Mangrove", INDEX('Mangrove restorable land'!$A$5:$M1000,MATCH($A633,'Mangrove restorable land'!$A$5:$A1000,0),MATCH('Mangrove restorable land'!B$4,'Mangrove restorable land'!$A$5:$M$5,0)),if($C633="Seagrass", index('Seagrass extent'!$A$5:$I$257,match($A633,'Seagrass extent'!$A$5:$A1000,0),match('Seagrass extent'!$B$4,'Seagrass extent'!$A$5:$I$5,0))*'Seagrass extent'!$E$4, if($C633="Salt marsh", index('Salt marsh extent'!$A$5:$I$257,match($A633,'Salt marsh extent'!$A$5:$A1000,0),match('Salt marsh extent'!$B$4,'Salt marsh extent'!$A$5:$I$5,0))*'Salt marsh extent'!$E$4 )))</f>
        <v/>
      </c>
      <c r="E633" s="101" t="n"/>
    </row>
    <row r="634" ht="15.75" customHeight="1" s="198">
      <c r="A634" s="101" t="inlineStr">
        <is>
          <t>Iraq</t>
        </is>
      </c>
      <c r="B634" s="62">
        <f t="array" ref="B634">INDEX(Countries!$D$2:$D$255, MATCH(A634, Countries!$B$2:$B$255, 0))
</f>
        <v/>
      </c>
      <c r="C634" s="89" t="inlineStr">
        <is>
          <t>Salt marsh</t>
        </is>
      </c>
      <c r="D634" s="54">
        <f t="array" ref="D634">if($C634="Mangrove", INDEX('Mangrove restorable land'!$A$5:$M1000,MATCH($A634,'Mangrove restorable land'!$A$5:$A1000,0),MATCH('Mangrove restorable land'!B$4,'Mangrove restorable land'!$A$5:$M$5,0)),if($C634="Seagrass", index('Seagrass extent'!$A$5:$I$257,match($A634,'Seagrass extent'!$A$5:$A1000,0),match('Seagrass extent'!$B$4,'Seagrass extent'!$A$5:$I$5,0))*'Seagrass extent'!$E$4, if($C634="Salt marsh", index('Salt marsh extent'!$A$5:$I$257,match($A634,'Salt marsh extent'!$A$5:$A1000,0),match('Salt marsh extent'!$B$4,'Salt marsh extent'!$A$5:$I$5,0))*'Salt marsh extent'!$E$4 )))</f>
        <v/>
      </c>
      <c r="E634" s="101" t="n"/>
    </row>
    <row r="635" ht="15.75" customHeight="1" s="198">
      <c r="A635" s="101" t="inlineStr">
        <is>
          <t>Ireland</t>
        </is>
      </c>
      <c r="B635" s="62">
        <f t="array" ref="B635">INDEX(Countries!$D$2:$D$255, MATCH(A635, Countries!$B$2:$B$255, 0))
</f>
        <v/>
      </c>
      <c r="C635" s="89" t="inlineStr">
        <is>
          <t>Salt marsh</t>
        </is>
      </c>
      <c r="D635" s="54">
        <f t="array" ref="D635">if($C635="Mangrove", INDEX('Mangrove restorable land'!$A$5:$M1000,MATCH($A635,'Mangrove restorable land'!$A$5:$A1000,0),MATCH('Mangrove restorable land'!B$4,'Mangrove restorable land'!$A$5:$M$5,0)),if($C635="Seagrass", index('Seagrass extent'!$A$5:$I$257,match($A635,'Seagrass extent'!$A$5:$A1000,0),match('Seagrass extent'!$B$4,'Seagrass extent'!$A$5:$I$5,0))*'Seagrass extent'!$E$4, if($C635="Salt marsh", index('Salt marsh extent'!$A$5:$I$257,match($A635,'Salt marsh extent'!$A$5:$A1000,0),match('Salt marsh extent'!$B$4,'Salt marsh extent'!$A$5:$I$5,0))*'Salt marsh extent'!$E$4 )))</f>
        <v/>
      </c>
      <c r="E635" s="101" t="n"/>
    </row>
    <row r="636" ht="15.75" customHeight="1" s="198">
      <c r="A636" s="101" t="inlineStr">
        <is>
          <t>Isle of Man</t>
        </is>
      </c>
      <c r="B636" s="62">
        <f t="array" ref="B636">INDEX(Countries!$D$2:$D$255, MATCH(A636, Countries!$B$2:$B$255, 0))
</f>
        <v/>
      </c>
      <c r="C636" s="89" t="inlineStr">
        <is>
          <t>Salt marsh</t>
        </is>
      </c>
      <c r="D636" s="54">
        <f t="array" ref="D636">if($C636="Mangrove", INDEX('Mangrove restorable land'!$A$5:$M1000,MATCH($A636,'Mangrove restorable land'!$A$5:$A1000,0),MATCH('Mangrove restorable land'!B$4,'Mangrove restorable land'!$A$5:$M$5,0)),if($C636="Seagrass", index('Seagrass extent'!$A$5:$I$257,match($A636,'Seagrass extent'!$A$5:$A1000,0),match('Seagrass extent'!$B$4,'Seagrass extent'!$A$5:$I$5,0))*'Seagrass extent'!$E$4, if($C636="Salt marsh", index('Salt marsh extent'!$A$5:$I$257,match($A636,'Salt marsh extent'!$A$5:$A1000,0),match('Salt marsh extent'!$B$4,'Salt marsh extent'!$A$5:$I$5,0))*'Salt marsh extent'!$E$4 )))</f>
        <v/>
      </c>
      <c r="E636" s="101" t="n"/>
    </row>
    <row r="637" ht="15.75" customHeight="1" s="198">
      <c r="A637" s="101" t="inlineStr">
        <is>
          <t>Jersey</t>
        </is>
      </c>
      <c r="B637" s="62">
        <f t="array" ref="B637">INDEX(Countries!$D$2:$D$255, MATCH(A637, Countries!$B$2:$B$255, 0))
</f>
        <v/>
      </c>
      <c r="C637" s="89" t="inlineStr">
        <is>
          <t>Salt marsh</t>
        </is>
      </c>
      <c r="D637" s="54">
        <f t="array" ref="D637">if($C637="Mangrove", INDEX('Mangrove restorable land'!$A$5:$M1000,MATCH($A637,'Mangrove restorable land'!$A$5:$A1000,0),MATCH('Mangrove restorable land'!B$4,'Mangrove restorable land'!$A$5:$M$5,0)),if($C637="Seagrass", index('Seagrass extent'!$A$5:$I$257,match($A637,'Seagrass extent'!$A$5:$A1000,0),match('Seagrass extent'!$B$4,'Seagrass extent'!$A$5:$I$5,0))*'Seagrass extent'!$E$4, if($C637="Salt marsh", index('Salt marsh extent'!$A$5:$I$257,match($A637,'Salt marsh extent'!$A$5:$A1000,0),match('Salt marsh extent'!$B$4,'Salt marsh extent'!$A$5:$I$5,0))*'Salt marsh extent'!$E$4 )))</f>
        <v/>
      </c>
      <c r="E637" s="101" t="n"/>
    </row>
    <row r="638" ht="15.75" customHeight="1" s="198">
      <c r="A638" s="101" t="inlineStr">
        <is>
          <t>Kazakhstan</t>
        </is>
      </c>
      <c r="B638" s="62">
        <f t="array" ref="B638">INDEX(Countries!$D$2:$D$255, MATCH(A638, Countries!$B$2:$B$255, 0))
</f>
        <v/>
      </c>
      <c r="C638" s="89" t="inlineStr">
        <is>
          <t>Salt marsh</t>
        </is>
      </c>
      <c r="D638" s="54">
        <f t="array" ref="D638">if($C638="Mangrove", INDEX('Mangrove restorable land'!$A$5:$M1000,MATCH($A638,'Mangrove restorable land'!$A$5:$A1000,0),MATCH('Mangrove restorable land'!B$4,'Mangrove restorable land'!$A$5:$M$5,0)),if($C638="Seagrass", index('Seagrass extent'!$A$5:$I$257,match($A638,'Seagrass extent'!$A$5:$A1000,0),match('Seagrass extent'!$B$4,'Seagrass extent'!$A$5:$I$5,0))*'Seagrass extent'!$E$4, if($C638="Salt marsh", index('Salt marsh extent'!$A$5:$I$257,match($A638,'Salt marsh extent'!$A$5:$A1000,0),match('Salt marsh extent'!$B$4,'Salt marsh extent'!$A$5:$I$5,0))*'Salt marsh extent'!$E$4 )))</f>
        <v/>
      </c>
      <c r="E638" s="101" t="n"/>
    </row>
    <row r="639" ht="15.75" customHeight="1" s="198">
      <c r="A639" s="101" t="inlineStr">
        <is>
          <t>North Korea</t>
        </is>
      </c>
      <c r="B639" s="62">
        <f t="array" ref="B639">INDEX(Countries!$D$2:$D$255, MATCH(A639, Countries!$B$2:$B$255, 0))
</f>
        <v/>
      </c>
      <c r="C639" s="89" t="inlineStr">
        <is>
          <t>Salt marsh</t>
        </is>
      </c>
      <c r="D639" s="54">
        <f t="array" ref="D639">if($C639="Mangrove", INDEX('Mangrove restorable land'!$A$5:$M1000,MATCH($A639,'Mangrove restorable land'!$A$5:$A1000,0),MATCH('Mangrove restorable land'!B$4,'Mangrove restorable land'!$A$5:$M$5,0)),if($C639="Seagrass", index('Seagrass extent'!$A$5:$I$257,match($A639,'Seagrass extent'!$A$5:$A1000,0),match('Seagrass extent'!$B$4,'Seagrass extent'!$A$5:$I$5,0))*'Seagrass extent'!$E$4, if($C639="Salt marsh", index('Salt marsh extent'!$A$5:$I$257,match($A639,'Salt marsh extent'!$A$5:$A1000,0),match('Salt marsh extent'!$B$4,'Salt marsh extent'!$A$5:$I$5,0))*'Salt marsh extent'!$E$4 )))</f>
        <v/>
      </c>
      <c r="E639" s="101" t="n"/>
    </row>
    <row r="640" ht="15.75" customHeight="1" s="198">
      <c r="A640" s="101" t="inlineStr">
        <is>
          <t>South Korea</t>
        </is>
      </c>
      <c r="B640" s="62">
        <f t="array" ref="B640">INDEX(Countries!$D$2:$D$255, MATCH(A640, Countries!$B$2:$B$255, 0))
</f>
        <v/>
      </c>
      <c r="C640" s="89" t="inlineStr">
        <is>
          <t>Salt marsh</t>
        </is>
      </c>
      <c r="D640" s="54">
        <f t="array" ref="D640">if($C640="Mangrove", INDEX('Mangrove restorable land'!$A$5:$M1000,MATCH($A640,'Mangrove restorable land'!$A$5:$A1000,0),MATCH('Mangrove restorable land'!B$4,'Mangrove restorable land'!$A$5:$M$5,0)),if($C640="Seagrass", index('Seagrass extent'!$A$5:$I$257,match($A640,'Seagrass extent'!$A$5:$A1000,0),match('Seagrass extent'!$B$4,'Seagrass extent'!$A$5:$I$5,0))*'Seagrass extent'!$E$4, if($C640="Salt marsh", index('Salt marsh extent'!$A$5:$I$257,match($A640,'Salt marsh extent'!$A$5:$A1000,0),match('Salt marsh extent'!$B$4,'Salt marsh extent'!$A$5:$I$5,0))*'Salt marsh extent'!$E$4 )))</f>
        <v/>
      </c>
      <c r="E640" s="101" t="n"/>
    </row>
    <row r="641" ht="15.75" customHeight="1" s="198">
      <c r="A641" s="101" t="inlineStr">
        <is>
          <t>Latvia</t>
        </is>
      </c>
      <c r="B641" s="62">
        <f t="array" ref="B641">INDEX(Countries!$D$2:$D$255, MATCH(A641, Countries!$B$2:$B$255, 0))
</f>
        <v/>
      </c>
      <c r="C641" s="89" t="inlineStr">
        <is>
          <t>Salt marsh</t>
        </is>
      </c>
      <c r="D641" s="54">
        <f t="array" ref="D641">if($C641="Mangrove", INDEX('Mangrove restorable land'!$A$5:$M1000,MATCH($A641,'Mangrove restorable land'!$A$5:$A1000,0),MATCH('Mangrove restorable land'!B$4,'Mangrove restorable land'!$A$5:$M$5,0)),if($C641="Seagrass", index('Seagrass extent'!$A$5:$I$257,match($A641,'Seagrass extent'!$A$5:$A1000,0),match('Seagrass extent'!$B$4,'Seagrass extent'!$A$5:$I$5,0))*'Seagrass extent'!$E$4, if($C641="Salt marsh", index('Salt marsh extent'!$A$5:$I$257,match($A641,'Salt marsh extent'!$A$5:$A1000,0),match('Salt marsh extent'!$B$4,'Salt marsh extent'!$A$5:$I$5,0))*'Salt marsh extent'!$E$4 )))</f>
        <v/>
      </c>
      <c r="E641" s="101" t="n"/>
    </row>
    <row r="642" ht="15.75" customHeight="1" s="198">
      <c r="A642" s="101" t="inlineStr">
        <is>
          <t>Lebanon</t>
        </is>
      </c>
      <c r="B642" s="62">
        <f t="array" ref="B642">INDEX(Countries!$D$2:$D$255, MATCH(A642, Countries!$B$2:$B$255, 0))
</f>
        <v/>
      </c>
      <c r="C642" s="89" t="inlineStr">
        <is>
          <t>Salt marsh</t>
        </is>
      </c>
      <c r="D642" s="54">
        <f t="array" ref="D642">if($C642="Mangrove", INDEX('Mangrove restorable land'!$A$5:$M1000,MATCH($A642,'Mangrove restorable land'!$A$5:$A1000,0),MATCH('Mangrove restorable land'!B$4,'Mangrove restorable land'!$A$5:$M$5,0)),if($C642="Seagrass", index('Seagrass extent'!$A$5:$I$257,match($A642,'Seagrass extent'!$A$5:$A1000,0),match('Seagrass extent'!$B$4,'Seagrass extent'!$A$5:$I$5,0))*'Seagrass extent'!$E$4, if($C642="Salt marsh", index('Salt marsh extent'!$A$5:$I$257,match($A642,'Salt marsh extent'!$A$5:$A1000,0),match('Salt marsh extent'!$B$4,'Salt marsh extent'!$A$5:$I$5,0))*'Salt marsh extent'!$E$4 )))</f>
        <v/>
      </c>
      <c r="E642" s="101" t="n"/>
    </row>
    <row r="643" ht="15.75" customHeight="1" s="198">
      <c r="A643" s="101" t="inlineStr">
        <is>
          <t>Lithuania</t>
        </is>
      </c>
      <c r="B643" s="62">
        <f t="array" ref="B643">INDEX(Countries!$D$2:$D$255, MATCH(A643, Countries!$B$2:$B$255, 0))
</f>
        <v/>
      </c>
      <c r="C643" s="89" t="inlineStr">
        <is>
          <t>Salt marsh</t>
        </is>
      </c>
      <c r="D643" s="54">
        <f t="array" ref="D643">if($C643="Mangrove", INDEX('Mangrove restorable land'!$A$5:$M1000,MATCH($A643,'Mangrove restorable land'!$A$5:$A1000,0),MATCH('Mangrove restorable land'!B$4,'Mangrove restorable land'!$A$5:$M$5,0)),if($C643="Seagrass", index('Seagrass extent'!$A$5:$I$257,match($A643,'Seagrass extent'!$A$5:$A1000,0),match('Seagrass extent'!$B$4,'Seagrass extent'!$A$5:$I$5,0))*'Seagrass extent'!$E$4, if($C643="Salt marsh", index('Salt marsh extent'!$A$5:$I$257,match($A643,'Salt marsh extent'!$A$5:$A1000,0),match('Salt marsh extent'!$B$4,'Salt marsh extent'!$A$5:$I$5,0))*'Salt marsh extent'!$E$4 )))</f>
        <v/>
      </c>
      <c r="E643" s="101" t="n"/>
    </row>
    <row r="644" ht="15.75" customHeight="1" s="198">
      <c r="A644" s="101" t="inlineStr">
        <is>
          <t>Monaco</t>
        </is>
      </c>
      <c r="B644" s="62">
        <f t="array" ref="B644">INDEX(Countries!$D$2:$D$255, MATCH(A644, Countries!$B$2:$B$255, 0))
</f>
        <v/>
      </c>
      <c r="C644" s="89" t="inlineStr">
        <is>
          <t>Salt marsh</t>
        </is>
      </c>
      <c r="D644" s="54">
        <f t="array" ref="D644">if($C644="Mangrove", INDEX('Mangrove restorable land'!$A$5:$M1000,MATCH($A644,'Mangrove restorable land'!$A$5:$A1000,0),MATCH('Mangrove restorable land'!B$4,'Mangrove restorable land'!$A$5:$M$5,0)),if($C644="Seagrass", index('Seagrass extent'!$A$5:$I$257,match($A644,'Seagrass extent'!$A$5:$A1000,0),match('Seagrass extent'!$B$4,'Seagrass extent'!$A$5:$I$5,0))*'Seagrass extent'!$E$4, if($C644="Salt marsh", index('Salt marsh extent'!$A$5:$I$257,match($A644,'Salt marsh extent'!$A$5:$A1000,0),match('Salt marsh extent'!$B$4,'Salt marsh extent'!$A$5:$I$5,0))*'Salt marsh extent'!$E$4 )))</f>
        <v/>
      </c>
      <c r="E644" s="101" t="n"/>
    </row>
    <row r="645" ht="15.75" customHeight="1" s="198">
      <c r="A645" s="101" t="inlineStr">
        <is>
          <t>Montenegro</t>
        </is>
      </c>
      <c r="B645" s="62">
        <f t="array" ref="B645">INDEX(Countries!$D$2:$D$255, MATCH(A645, Countries!$B$2:$B$255, 0))
</f>
        <v/>
      </c>
      <c r="C645" s="89" t="inlineStr">
        <is>
          <t>Salt marsh</t>
        </is>
      </c>
      <c r="D645" s="54">
        <f t="array" ref="D645">if($C645="Mangrove", INDEX('Mangrove restorable land'!$A$5:$M1000,MATCH($A645,'Mangrove restorable land'!$A$5:$A1000,0),MATCH('Mangrove restorable land'!B$4,'Mangrove restorable land'!$A$5:$M$5,0)),if($C645="Seagrass", index('Seagrass extent'!$A$5:$I$257,match($A645,'Seagrass extent'!$A$5:$A1000,0),match('Seagrass extent'!$B$4,'Seagrass extent'!$A$5:$I$5,0))*'Seagrass extent'!$E$4, if($C645="Salt marsh", index('Salt marsh extent'!$A$5:$I$257,match($A645,'Salt marsh extent'!$A$5:$A1000,0),match('Salt marsh extent'!$B$4,'Salt marsh extent'!$A$5:$I$5,0))*'Salt marsh extent'!$E$4 )))</f>
        <v/>
      </c>
      <c r="E645" s="101" t="n"/>
    </row>
    <row r="646" ht="15.75" customHeight="1" s="198">
      <c r="A646" s="101" t="inlineStr">
        <is>
          <t>Morocco</t>
        </is>
      </c>
      <c r="B646" s="62">
        <f t="array" ref="B646">INDEX(Countries!$D$2:$D$255, MATCH(A646, Countries!$B$2:$B$255, 0))
</f>
        <v/>
      </c>
      <c r="C646" s="89" t="inlineStr">
        <is>
          <t>Salt marsh</t>
        </is>
      </c>
      <c r="D646" s="54">
        <f t="array" ref="D646">if($C646="Mangrove", INDEX('Mangrove restorable land'!$A$5:$M1000,MATCH($A646,'Mangrove restorable land'!$A$5:$A1000,0),MATCH('Mangrove restorable land'!B$4,'Mangrove restorable land'!$A$5:$M$5,0)),if($C646="Seagrass", index('Seagrass extent'!$A$5:$I$257,match($A646,'Seagrass extent'!$A$5:$A1000,0),match('Seagrass extent'!$B$4,'Seagrass extent'!$A$5:$I$5,0))*'Seagrass extent'!$E$4, if($C646="Salt marsh", index('Salt marsh extent'!$A$5:$I$257,match($A646,'Salt marsh extent'!$A$5:$A1000,0),match('Salt marsh extent'!$B$4,'Salt marsh extent'!$A$5:$I$5,0))*'Salt marsh extent'!$E$4 )))</f>
        <v/>
      </c>
      <c r="E646" s="101" t="n"/>
    </row>
    <row r="647" ht="15.75" customHeight="1" s="198">
      <c r="A647" s="101" t="inlineStr">
        <is>
          <t>Namibia</t>
        </is>
      </c>
      <c r="B647" s="62">
        <f t="array" ref="B647">INDEX(Countries!$D$2:$D$255, MATCH(A647, Countries!$B$2:$B$255, 0))
</f>
        <v/>
      </c>
      <c r="C647" s="89" t="inlineStr">
        <is>
          <t>Salt marsh</t>
        </is>
      </c>
      <c r="D647" s="54">
        <f t="array" ref="D647">if($C647="Mangrove", INDEX('Mangrove restorable land'!$A$5:$M1000,MATCH($A647,'Mangrove restorable land'!$A$5:$A1000,0),MATCH('Mangrove restorable land'!B$4,'Mangrove restorable land'!$A$5:$M$5,0)),if($C647="Seagrass", index('Seagrass extent'!$A$5:$I$257,match($A647,'Seagrass extent'!$A$5:$A1000,0),match('Seagrass extent'!$B$4,'Seagrass extent'!$A$5:$I$5,0))*'Seagrass extent'!$E$4, if($C647="Salt marsh", index('Salt marsh extent'!$A$5:$I$257,match($A647,'Salt marsh extent'!$A$5:$A1000,0),match('Salt marsh extent'!$B$4,'Salt marsh extent'!$A$5:$I$5,0))*'Salt marsh extent'!$E$4 )))</f>
        <v/>
      </c>
      <c r="E647" s="101" t="n"/>
    </row>
    <row r="648" ht="15.75" customHeight="1" s="198">
      <c r="A648" s="101" t="inlineStr">
        <is>
          <t>Nauru</t>
        </is>
      </c>
      <c r="B648" s="62">
        <f t="array" ref="B648">INDEX(Countries!$D$2:$D$255, MATCH(A648, Countries!$B$2:$B$255, 0))
</f>
        <v/>
      </c>
      <c r="C648" s="89" t="inlineStr">
        <is>
          <t>Salt marsh</t>
        </is>
      </c>
      <c r="D648" s="54">
        <f t="array" ref="D648">if($C648="Mangrove", INDEX('Mangrove restorable land'!$A$5:$M1000,MATCH($A648,'Mangrove restorable land'!$A$5:$A1000,0),MATCH('Mangrove restorable land'!B$4,'Mangrove restorable land'!$A$5:$M$5,0)),if($C648="Seagrass", index('Seagrass extent'!$A$5:$I$257,match($A648,'Seagrass extent'!$A$5:$A1000,0),match('Seagrass extent'!$B$4,'Seagrass extent'!$A$5:$I$5,0))*'Seagrass extent'!$E$4, if($C648="Salt marsh", index('Salt marsh extent'!$A$5:$I$257,match($A648,'Salt marsh extent'!$A$5:$A1000,0),match('Salt marsh extent'!$B$4,'Salt marsh extent'!$A$5:$I$5,0))*'Salt marsh extent'!$E$4 )))</f>
        <v/>
      </c>
      <c r="E648" s="101" t="n"/>
    </row>
    <row r="649" ht="15.75" customHeight="1" s="198">
      <c r="A649" s="101" t="inlineStr">
        <is>
          <t>Niue</t>
        </is>
      </c>
      <c r="B649" s="62">
        <f t="array" ref="B649">INDEX(Countries!$D$2:$D$255, MATCH(A649, Countries!$B$2:$B$255, 0))
</f>
        <v/>
      </c>
      <c r="C649" s="89" t="inlineStr">
        <is>
          <t>Salt marsh</t>
        </is>
      </c>
      <c r="D649" s="54">
        <f t="array" ref="D649">if($C649="Mangrove", INDEX('Mangrove restorable land'!$A$5:$M1000,MATCH($A649,'Mangrove restorable land'!$A$5:$A1000,0),MATCH('Mangrove restorable land'!B$4,'Mangrove restorable land'!$A$5:$M$5,0)),if($C649="Seagrass", index('Seagrass extent'!$A$5:$I$257,match($A649,'Seagrass extent'!$A$5:$A1000,0),match('Seagrass extent'!$B$4,'Seagrass extent'!$A$5:$I$5,0))*'Seagrass extent'!$E$4, if($C649="Salt marsh", index('Salt marsh extent'!$A$5:$I$257,match($A649,'Salt marsh extent'!$A$5:$A1000,0),match('Salt marsh extent'!$B$4,'Salt marsh extent'!$A$5:$I$5,0))*'Salt marsh extent'!$E$4 )))</f>
        <v/>
      </c>
      <c r="E649" s="101" t="n"/>
    </row>
    <row r="650" ht="15.75" customHeight="1" s="198">
      <c r="A650" s="101" t="inlineStr">
        <is>
          <t>Northern Mariana Islands</t>
        </is>
      </c>
      <c r="B650" s="62">
        <f t="array" ref="B650">INDEX(Countries!$D$2:$D$255, MATCH(A650, Countries!$B$2:$B$255, 0))
</f>
        <v/>
      </c>
      <c r="C650" s="89" t="inlineStr">
        <is>
          <t>Salt marsh</t>
        </is>
      </c>
      <c r="D650" s="54">
        <f t="array" ref="D650">if($C650="Mangrove", INDEX('Mangrove restorable land'!$A$5:$M1000,MATCH($A650,'Mangrove restorable land'!$A$5:$A1000,0),MATCH('Mangrove restorable land'!B$4,'Mangrove restorable land'!$A$5:$M$5,0)),if($C650="Seagrass", index('Seagrass extent'!$A$5:$I$257,match($A650,'Seagrass extent'!$A$5:$A1000,0),match('Seagrass extent'!$B$4,'Seagrass extent'!$A$5:$I$5,0))*'Seagrass extent'!$E$4, if($C650="Salt marsh", index('Salt marsh extent'!$A$5:$I$257,match($A650,'Salt marsh extent'!$A$5:$A1000,0),match('Salt marsh extent'!$B$4,'Salt marsh extent'!$A$5:$I$5,0))*'Salt marsh extent'!$E$4 )))</f>
        <v/>
      </c>
      <c r="E650" s="101" t="n"/>
    </row>
    <row r="651" ht="15.75" customHeight="1" s="198">
      <c r="A651" s="101" t="inlineStr">
        <is>
          <t>Pitcairn</t>
        </is>
      </c>
      <c r="B651" s="62">
        <f t="array" ref="B651">INDEX(Countries!$D$2:$D$255, MATCH(A651, Countries!$B$2:$B$255, 0))
</f>
        <v/>
      </c>
      <c r="C651" s="89" t="inlineStr">
        <is>
          <t>Salt marsh</t>
        </is>
      </c>
      <c r="D651" s="54">
        <f t="array" ref="D651">if($C651="Mangrove", INDEX('Mangrove restorable land'!$A$5:$M1000,MATCH($A651,'Mangrove restorable land'!$A$5:$A1000,0),MATCH('Mangrove restorable land'!B$4,'Mangrove restorable land'!$A$5:$M$5,0)),if($C651="Seagrass", index('Seagrass extent'!$A$5:$I$257,match($A651,'Seagrass extent'!$A$5:$A1000,0),match('Seagrass extent'!$B$4,'Seagrass extent'!$A$5:$I$5,0))*'Seagrass extent'!$E$4, if($C651="Salt marsh", index('Salt marsh extent'!$A$5:$I$257,match($A651,'Salt marsh extent'!$A$5:$A1000,0),match('Salt marsh extent'!$B$4,'Salt marsh extent'!$A$5:$I$5,0))*'Salt marsh extent'!$E$4 )))</f>
        <v/>
      </c>
      <c r="E651" s="101" t="n"/>
    </row>
    <row r="652" ht="15.75" customHeight="1" s="198">
      <c r="A652" s="101" t="inlineStr">
        <is>
          <t>Portugal</t>
        </is>
      </c>
      <c r="B652" s="62">
        <f t="array" ref="B652">INDEX(Countries!$D$2:$D$255, MATCH(A652, Countries!$B$2:$B$255, 0))
</f>
        <v/>
      </c>
      <c r="C652" s="89" t="inlineStr">
        <is>
          <t>Salt marsh</t>
        </is>
      </c>
      <c r="D652" s="54">
        <f t="array" ref="D652">if($C652="Mangrove", INDEX('Mangrove restorable land'!$A$5:$M1000,MATCH($A652,'Mangrove restorable land'!$A$5:$A1000,0),MATCH('Mangrove restorable land'!B$4,'Mangrove restorable land'!$A$5:$M$5,0)),if($C652="Seagrass", index('Seagrass extent'!$A$5:$I$257,match($A652,'Seagrass extent'!$A$5:$A1000,0),match('Seagrass extent'!$B$4,'Seagrass extent'!$A$5:$I$5,0))*'Seagrass extent'!$E$4, if($C652="Salt marsh", index('Salt marsh extent'!$A$5:$I$257,match($A652,'Salt marsh extent'!$A$5:$A1000,0),match('Salt marsh extent'!$B$4,'Salt marsh extent'!$A$5:$I$5,0))*'Salt marsh extent'!$E$4 )))</f>
        <v/>
      </c>
      <c r="E652" s="101" t="n"/>
    </row>
    <row r="653" ht="15.75" customHeight="1" s="198">
      <c r="A653" s="101" t="inlineStr">
        <is>
          <t>Réunion</t>
        </is>
      </c>
      <c r="B653" s="62">
        <f t="array" ref="B653">INDEX(Countries!$D$2:$D$255, MATCH(A653, Countries!$B$2:$B$255, 0))
</f>
        <v/>
      </c>
      <c r="C653" s="89" t="inlineStr">
        <is>
          <t>Salt marsh</t>
        </is>
      </c>
      <c r="D653" s="54">
        <f t="array" ref="D653">if($C653="Mangrove", INDEX('Mangrove restorable land'!$A$5:$M1000,MATCH($A653,'Mangrove restorable land'!$A$5:$A1000,0),MATCH('Mangrove restorable land'!B$4,'Mangrove restorable land'!$A$5:$M$5,0)),if($C653="Seagrass", index('Seagrass extent'!$A$5:$I$257,match($A653,'Seagrass extent'!$A$5:$A1000,0),match('Seagrass extent'!$B$4,'Seagrass extent'!$A$5:$I$5,0))*'Seagrass extent'!$E$4, if($C653="Salt marsh", index('Salt marsh extent'!$A$5:$I$257,match($A653,'Salt marsh extent'!$A$5:$A1000,0),match('Salt marsh extent'!$B$4,'Salt marsh extent'!$A$5:$I$5,0))*'Salt marsh extent'!$E$4 )))</f>
        <v/>
      </c>
      <c r="E653" s="101" t="n"/>
    </row>
    <row r="654" ht="15.75" customHeight="1" s="198">
      <c r="A654" s="101" t="inlineStr">
        <is>
          <t>Romania</t>
        </is>
      </c>
      <c r="B654" s="62">
        <f t="array" ref="B654">INDEX(Countries!$D$2:$D$255, MATCH(A654, Countries!$B$2:$B$255, 0))
</f>
        <v/>
      </c>
      <c r="C654" s="89" t="inlineStr">
        <is>
          <t>Salt marsh</t>
        </is>
      </c>
      <c r="D654" s="54">
        <f t="array" ref="D654">if($C654="Mangrove", INDEX('Mangrove restorable land'!$A$5:$M1000,MATCH($A654,'Mangrove restorable land'!$A$5:$A1000,0),MATCH('Mangrove restorable land'!B$4,'Mangrove restorable land'!$A$5:$M$5,0)),if($C654="Seagrass", index('Seagrass extent'!$A$5:$I$257,match($A654,'Seagrass extent'!$A$5:$A1000,0),match('Seagrass extent'!$B$4,'Seagrass extent'!$A$5:$I$5,0))*'Seagrass extent'!$E$4, if($C654="Salt marsh", index('Salt marsh extent'!$A$5:$I$257,match($A654,'Salt marsh extent'!$A$5:$A1000,0),match('Salt marsh extent'!$B$4,'Salt marsh extent'!$A$5:$I$5,0))*'Salt marsh extent'!$E$4 )))</f>
        <v/>
      </c>
      <c r="E654" s="101" t="n"/>
    </row>
    <row r="655" ht="15.75" customHeight="1" s="198">
      <c r="A655" s="101" t="inlineStr">
        <is>
          <t>Saint Helena</t>
        </is>
      </c>
      <c r="B655" s="62">
        <f t="array" ref="B655">INDEX(Countries!$D$2:$D$255, MATCH(A655, Countries!$B$2:$B$255, 0))
</f>
        <v/>
      </c>
      <c r="C655" s="89" t="inlineStr">
        <is>
          <t>Salt marsh</t>
        </is>
      </c>
      <c r="D655" s="54">
        <f t="array" ref="D655">if($C655="Mangrove", INDEX('Mangrove restorable land'!$A$5:$M1000,MATCH($A655,'Mangrove restorable land'!$A$5:$A1000,0),MATCH('Mangrove restorable land'!B$4,'Mangrove restorable land'!$A$5:$M$5,0)),if($C655="Seagrass", index('Seagrass extent'!$A$5:$I$257,match($A655,'Seagrass extent'!$A$5:$A1000,0),match('Seagrass extent'!$B$4,'Seagrass extent'!$A$5:$I$5,0))*'Seagrass extent'!$E$4, if($C655="Salt marsh", index('Salt marsh extent'!$A$5:$I$257,match($A655,'Salt marsh extent'!$A$5:$A1000,0),match('Salt marsh extent'!$B$4,'Salt marsh extent'!$A$5:$I$5,0))*'Salt marsh extent'!$E$4 )))</f>
        <v/>
      </c>
      <c r="E655" s="101" t="n"/>
    </row>
    <row r="656" ht="15.75" customHeight="1" s="198">
      <c r="A656" s="101" t="inlineStr">
        <is>
          <t>Saint Pierre and Miquelon</t>
        </is>
      </c>
      <c r="B656" s="62">
        <f t="array" ref="B656">INDEX(Countries!$D$2:$D$255, MATCH(A656, Countries!$B$2:$B$255, 0))
</f>
        <v/>
      </c>
      <c r="C656" s="89" t="inlineStr">
        <is>
          <t>Salt marsh</t>
        </is>
      </c>
      <c r="D656" s="54">
        <f t="array" ref="D656">if($C656="Mangrove", INDEX('Mangrove restorable land'!$A$5:$M1000,MATCH($A656,'Mangrove restorable land'!$A$5:$A1000,0),MATCH('Mangrove restorable land'!B$4,'Mangrove restorable land'!$A$5:$M$5,0)),if($C656="Seagrass", index('Seagrass extent'!$A$5:$I$257,match($A656,'Seagrass extent'!$A$5:$A1000,0),match('Seagrass extent'!$B$4,'Seagrass extent'!$A$5:$I$5,0))*'Seagrass extent'!$E$4, if($C656="Salt marsh", index('Salt marsh extent'!$A$5:$I$257,match($A656,'Salt marsh extent'!$A$5:$A1000,0),match('Salt marsh extent'!$B$4,'Salt marsh extent'!$A$5:$I$5,0))*'Salt marsh extent'!$E$4 )))</f>
        <v/>
      </c>
      <c r="E656" s="101" t="n"/>
    </row>
    <row r="657" ht="15.75" customHeight="1" s="198">
      <c r="A657" s="101" t="inlineStr">
        <is>
          <t>Syrian Arab Republic</t>
        </is>
      </c>
      <c r="B657" s="62">
        <f t="array" ref="B657">INDEX(Countries!$D$2:$D$255, MATCH(A657, Countries!$B$2:$B$255, 0))
</f>
        <v/>
      </c>
      <c r="C657" s="89" t="inlineStr">
        <is>
          <t>Salt marsh</t>
        </is>
      </c>
      <c r="D657" s="54">
        <f t="array" ref="D657">if($C657="Mangrove", INDEX('Mangrove restorable land'!$A$5:$M1000,MATCH($A657,'Mangrove restorable land'!$A$5:$A1000,0),MATCH('Mangrove restorable land'!B$4,'Mangrove restorable land'!$A$5:$M$5,0)),if($C657="Seagrass", index('Seagrass extent'!$A$5:$I$257,match($A657,'Seagrass extent'!$A$5:$A1000,0),match('Seagrass extent'!$B$4,'Seagrass extent'!$A$5:$I$5,0))*'Seagrass extent'!$E$4, if($C657="Salt marsh", index('Salt marsh extent'!$A$5:$I$257,match($A657,'Salt marsh extent'!$A$5:$A1000,0),match('Salt marsh extent'!$B$4,'Salt marsh extent'!$A$5:$I$5,0))*'Salt marsh extent'!$E$4 )))</f>
        <v/>
      </c>
      <c r="E657" s="101" t="n"/>
    </row>
    <row r="658" ht="15.75" customHeight="1" s="198">
      <c r="A658" s="101" t="inlineStr">
        <is>
          <t>Tokelau</t>
        </is>
      </c>
      <c r="B658" s="62">
        <f t="array" ref="B658">INDEX(Countries!$D$2:$D$255, MATCH(A658, Countries!$B$2:$B$255, 0))
</f>
        <v/>
      </c>
      <c r="C658" s="89" t="inlineStr">
        <is>
          <t>Salt marsh</t>
        </is>
      </c>
      <c r="D658" s="54">
        <f t="array" ref="D658">if($C658="Mangrove", INDEX('Mangrove restorable land'!$A$5:$M1000,MATCH($A658,'Mangrove restorable land'!$A$5:$A1000,0),MATCH('Mangrove restorable land'!B$4,'Mangrove restorable land'!$A$5:$M$5,0)),if($C658="Seagrass", index('Seagrass extent'!$A$5:$I$257,match($A658,'Seagrass extent'!$A$5:$A1000,0),match('Seagrass extent'!$B$4,'Seagrass extent'!$A$5:$I$5,0))*'Seagrass extent'!$E$4, if($C658="Salt marsh", index('Salt marsh extent'!$A$5:$I$257,match($A658,'Salt marsh extent'!$A$5:$A1000,0),match('Salt marsh extent'!$B$4,'Salt marsh extent'!$A$5:$I$5,0))*'Salt marsh extent'!$E$4 )))</f>
        <v/>
      </c>
      <c r="E658" s="101" t="n"/>
    </row>
    <row r="659" ht="15.75" customHeight="1" s="198">
      <c r="A659" s="101" t="inlineStr">
        <is>
          <t>Turkmenistan</t>
        </is>
      </c>
      <c r="B659" s="62">
        <f t="array" ref="B659">INDEX(Countries!$D$2:$D$255, MATCH(A659, Countries!$B$2:$B$255, 0))
</f>
        <v/>
      </c>
      <c r="C659" s="89" t="inlineStr">
        <is>
          <t>Salt marsh</t>
        </is>
      </c>
      <c r="D659" s="54">
        <f t="array" ref="D659">if($C659="Mangrove", INDEX('Mangrove restorable land'!$A$5:$M1000,MATCH($A659,'Mangrove restorable land'!$A$5:$A1000,0),MATCH('Mangrove restorable land'!B$4,'Mangrove restorable land'!$A$5:$M$5,0)),if($C659="Seagrass", index('Seagrass extent'!$A$5:$I$257,match($A659,'Seagrass extent'!$A$5:$A1000,0),match('Seagrass extent'!$B$4,'Seagrass extent'!$A$5:$I$5,0))*'Seagrass extent'!$E$4, if($C659="Salt marsh", index('Salt marsh extent'!$A$5:$I$257,match($A659,'Salt marsh extent'!$A$5:$A1000,0),match('Salt marsh extent'!$B$4,'Salt marsh extent'!$A$5:$I$5,0))*'Salt marsh extent'!$E$4 )))</f>
        <v/>
      </c>
      <c r="E659" s="101" t="n"/>
    </row>
    <row r="660" ht="15.75" customHeight="1" s="198">
      <c r="A660" s="101" t="inlineStr">
        <is>
          <t>Uruguay</t>
        </is>
      </c>
      <c r="B660" s="62">
        <f t="array" ref="B660">INDEX(Countries!$D$2:$D$255, MATCH(A660, Countries!$B$2:$B$255, 0))
</f>
        <v/>
      </c>
      <c r="C660" s="89" t="inlineStr">
        <is>
          <t>Salt marsh</t>
        </is>
      </c>
      <c r="D660" s="54">
        <f t="array" ref="D660">if($C660="Mangrove", INDEX('Mangrove restorable land'!$A$5:$M1000,MATCH($A660,'Mangrove restorable land'!$A$5:$A1000,0),MATCH('Mangrove restorable land'!B$4,'Mangrove restorable land'!$A$5:$M$5,0)),if($C660="Seagrass", index('Seagrass extent'!$A$5:$I$257,match($A660,'Seagrass extent'!$A$5:$A1000,0),match('Seagrass extent'!$B$4,'Seagrass extent'!$A$5:$I$5,0))*'Seagrass extent'!$E$4, if($C660="Salt marsh", index('Salt marsh extent'!$A$5:$I$257,match($A660,'Salt marsh extent'!$A$5:$A1000,0),match('Salt marsh extent'!$B$4,'Salt marsh extent'!$A$5:$I$5,0))*'Salt marsh extent'!$E$4 )))</f>
        <v/>
      </c>
      <c r="E660" s="101" t="n"/>
    </row>
    <row r="661" ht="15.75" customHeight="1" s="198">
      <c r="A661" s="101" t="inlineStr">
        <is>
          <t>Western Sahara</t>
        </is>
      </c>
      <c r="B661" s="62">
        <f t="array" ref="B661">INDEX(Countries!$D$2:$D$255, MATCH(A661, Countries!$B$2:$B$255, 0))
</f>
        <v/>
      </c>
      <c r="C661" s="89" t="inlineStr">
        <is>
          <t>Salt marsh</t>
        </is>
      </c>
      <c r="D661" s="54">
        <f t="array" ref="D661">if($C661="Mangrove", INDEX('Mangrove restorable land'!$A$5:$M1000,MATCH($A661,'Mangrove restorable land'!$A$5:$A1000,0),MATCH('Mangrove restorable land'!B$4,'Mangrove restorable land'!$A$5:$M$5,0)),if($C661="Seagrass", index('Seagrass extent'!$A$5:$I$257,match($A661,'Seagrass extent'!$A$5:$A1000,0),match('Seagrass extent'!$B$4,'Seagrass extent'!$A$5:$I$5,0))*'Seagrass extent'!$E$4, if($C661="Salt marsh", index('Salt marsh extent'!$A$5:$I$257,match($A661,'Salt marsh extent'!$A$5:$A1000,0),match('Salt marsh extent'!$B$4,'Salt marsh extent'!$A$5:$I$5,0))*'Salt marsh extent'!$E$4 )))</f>
        <v/>
      </c>
      <c r="E661" s="101" t="n"/>
    </row>
    <row r="662" ht="15.75" customHeight="1" s="198">
      <c r="A662" s="101" t="inlineStr">
        <is>
          <t>Afghanistan</t>
        </is>
      </c>
      <c r="B662" s="62">
        <f t="array" ref="B662">INDEX(Countries!$D$2:$D$255, MATCH(A662, Countries!$B$2:$B$255, 0))
</f>
        <v/>
      </c>
      <c r="C662" s="89" t="inlineStr">
        <is>
          <t>Salt marsh</t>
        </is>
      </c>
      <c r="D662" s="54">
        <f t="array" ref="D662">if($C662="Mangrove", INDEX('Mangrove restorable land'!$A$5:$M1000,MATCH($A662,'Mangrove restorable land'!$A$5:$A1000,0),MATCH('Mangrove restorable land'!B$4,'Mangrove restorable land'!$A$5:$M$5,0)),if($C662="Seagrass", index('Seagrass extent'!$A$5:$I$257,match($A662,'Seagrass extent'!$A$5:$A1000,0),match('Seagrass extent'!$B$4,'Seagrass extent'!$A$5:$I$5,0))*'Seagrass extent'!$E$4, if($C662="Salt marsh", index('Salt marsh extent'!$A$5:$I$257,match($A662,'Salt marsh extent'!$A$5:$A1000,0),match('Salt marsh extent'!$B$4,'Salt marsh extent'!$A$5:$I$5,0))*'Salt marsh extent'!$E$4 )))</f>
        <v/>
      </c>
      <c r="E662" s="101" t="n"/>
    </row>
    <row r="663" ht="15.75" customHeight="1" s="198">
      <c r="A663" s="101" t="inlineStr">
        <is>
          <t>Armenia</t>
        </is>
      </c>
      <c r="B663" s="62">
        <f t="array" ref="B663">INDEX(Countries!$D$2:$D$255, MATCH(A663, Countries!$B$2:$B$255, 0))
</f>
        <v/>
      </c>
      <c r="C663" s="89" t="inlineStr">
        <is>
          <t>Salt marsh</t>
        </is>
      </c>
      <c r="D663" s="54">
        <f t="array" ref="D663">if($C663="Mangrove", INDEX('Mangrove restorable land'!$A$5:$M1000,MATCH($A663,'Mangrove restorable land'!$A$5:$A1000,0),MATCH('Mangrove restorable land'!B$4,'Mangrove restorable land'!$A$5:$M$5,0)),if($C663="Seagrass", index('Seagrass extent'!$A$5:$I$257,match($A663,'Seagrass extent'!$A$5:$A1000,0),match('Seagrass extent'!$B$4,'Seagrass extent'!$A$5:$I$5,0))*'Seagrass extent'!$E$4, if($C663="Salt marsh", index('Salt marsh extent'!$A$5:$I$257,match($A663,'Salt marsh extent'!$A$5:$A1000,0),match('Salt marsh extent'!$B$4,'Salt marsh extent'!$A$5:$I$5,0))*'Salt marsh extent'!$E$4 )))</f>
        <v/>
      </c>
      <c r="E663" s="101" t="n"/>
    </row>
    <row r="664" ht="15.75" customHeight="1" s="198">
      <c r="A664" s="101" t="inlineStr">
        <is>
          <t>Austria</t>
        </is>
      </c>
      <c r="B664" s="62">
        <f t="array" ref="B664">INDEX(Countries!$D$2:$D$255, MATCH(A664, Countries!$B$2:$B$255, 0))
</f>
        <v/>
      </c>
      <c r="C664" s="89" t="inlineStr">
        <is>
          <t>Salt marsh</t>
        </is>
      </c>
      <c r="D664" s="54">
        <f t="array" ref="D664">if($C664="Mangrove", INDEX('Mangrove restorable land'!$A$5:$M1000,MATCH($A664,'Mangrove restorable land'!$A$5:$A1000,0),MATCH('Mangrove restorable land'!B$4,'Mangrove restorable land'!$A$5:$M$5,0)),if($C664="Seagrass", index('Seagrass extent'!$A$5:$I$257,match($A664,'Seagrass extent'!$A$5:$A1000,0),match('Seagrass extent'!$B$4,'Seagrass extent'!$A$5:$I$5,0))*'Seagrass extent'!$E$4, if($C664="Salt marsh", index('Salt marsh extent'!$A$5:$I$257,match($A664,'Salt marsh extent'!$A$5:$A1000,0),match('Salt marsh extent'!$B$4,'Salt marsh extent'!$A$5:$I$5,0))*'Salt marsh extent'!$E$4 )))</f>
        <v/>
      </c>
      <c r="E664" s="101" t="n"/>
    </row>
    <row r="665" ht="15.75" customHeight="1" s="198">
      <c r="A665" s="101" t="inlineStr">
        <is>
          <t>Burundi</t>
        </is>
      </c>
      <c r="B665" s="62">
        <f t="array" ref="B665">INDEX(Countries!$D$2:$D$255, MATCH(A665, Countries!$B$2:$B$255, 0))
</f>
        <v/>
      </c>
      <c r="C665" s="89" t="inlineStr">
        <is>
          <t>Salt marsh</t>
        </is>
      </c>
      <c r="D665" s="54">
        <f t="array" ref="D665">if($C665="Mangrove", INDEX('Mangrove restorable land'!$A$5:$M1000,MATCH($A665,'Mangrove restorable land'!$A$5:$A1000,0),MATCH('Mangrove restorable land'!B$4,'Mangrove restorable land'!$A$5:$M$5,0)),if($C665="Seagrass", index('Seagrass extent'!$A$5:$I$257,match($A665,'Seagrass extent'!$A$5:$A1000,0),match('Seagrass extent'!$B$4,'Seagrass extent'!$A$5:$I$5,0))*'Seagrass extent'!$E$4, if($C665="Salt marsh", index('Salt marsh extent'!$A$5:$I$257,match($A665,'Salt marsh extent'!$A$5:$A1000,0),match('Salt marsh extent'!$B$4,'Salt marsh extent'!$A$5:$I$5,0))*'Salt marsh extent'!$E$4 )))</f>
        <v/>
      </c>
      <c r="E665" s="101" t="n"/>
    </row>
    <row r="666" ht="15.75" customHeight="1" s="198">
      <c r="A666" s="101" t="inlineStr">
        <is>
          <t>Burkina Faso</t>
        </is>
      </c>
      <c r="B666" s="62">
        <f t="array" ref="B666">INDEX(Countries!$D$2:$D$255, MATCH(A666, Countries!$B$2:$B$255, 0))
</f>
        <v/>
      </c>
      <c r="C666" s="89" t="inlineStr">
        <is>
          <t>Salt marsh</t>
        </is>
      </c>
      <c r="D666" s="54">
        <f t="array" ref="D666">if($C666="Mangrove", INDEX('Mangrove restorable land'!$A$5:$M1000,MATCH($A666,'Mangrove restorable land'!$A$5:$A1000,0),MATCH('Mangrove restorable land'!B$4,'Mangrove restorable land'!$A$5:$M$5,0)),if($C666="Seagrass", index('Seagrass extent'!$A$5:$I$257,match($A666,'Seagrass extent'!$A$5:$A1000,0),match('Seagrass extent'!$B$4,'Seagrass extent'!$A$5:$I$5,0))*'Seagrass extent'!$E$4, if($C666="Salt marsh", index('Salt marsh extent'!$A$5:$I$257,match($A666,'Salt marsh extent'!$A$5:$A1000,0),match('Salt marsh extent'!$B$4,'Salt marsh extent'!$A$5:$I$5,0))*'Salt marsh extent'!$E$4 )))</f>
        <v/>
      </c>
      <c r="E666" s="101" t="n"/>
    </row>
    <row r="667" ht="15.75" customHeight="1" s="198">
      <c r="A667" s="101" t="inlineStr">
        <is>
          <t>Belarus</t>
        </is>
      </c>
      <c r="B667" s="62">
        <f t="array" ref="B667">INDEX(Countries!$D$2:$D$255, MATCH(A667, Countries!$B$2:$B$255, 0))
</f>
        <v/>
      </c>
      <c r="C667" s="89" t="inlineStr">
        <is>
          <t>Salt marsh</t>
        </is>
      </c>
      <c r="D667" s="54">
        <f t="array" ref="D667">if($C667="Mangrove", INDEX('Mangrove restorable land'!$A$5:$M1000,MATCH($A667,'Mangrove restorable land'!$A$5:$A1000,0),MATCH('Mangrove restorable land'!B$4,'Mangrove restorable land'!$A$5:$M$5,0)),if($C667="Seagrass", index('Seagrass extent'!$A$5:$I$257,match($A667,'Seagrass extent'!$A$5:$A1000,0),match('Seagrass extent'!$B$4,'Seagrass extent'!$A$5:$I$5,0))*'Seagrass extent'!$E$4, if($C667="Salt marsh", index('Salt marsh extent'!$A$5:$I$257,match($A667,'Salt marsh extent'!$A$5:$A1000,0),match('Salt marsh extent'!$B$4,'Salt marsh extent'!$A$5:$I$5,0))*'Salt marsh extent'!$E$4 )))</f>
        <v/>
      </c>
      <c r="E667" s="101" t="n"/>
    </row>
    <row r="668" ht="15.75" customHeight="1" s="198">
      <c r="A668" s="101" t="inlineStr">
        <is>
          <t>Bolivia (Plurinational State of)</t>
        </is>
      </c>
      <c r="B668" s="62">
        <f t="array" ref="B668">INDEX(Countries!$D$2:$D$255, MATCH(A668, Countries!$B$2:$B$255, 0))
</f>
        <v/>
      </c>
      <c r="C668" s="89" t="inlineStr">
        <is>
          <t>Salt marsh</t>
        </is>
      </c>
      <c r="D668" s="54">
        <f t="array" ref="D668">if($C668="Mangrove", INDEX('Mangrove restorable land'!$A$5:$M1000,MATCH($A668,'Mangrove restorable land'!$A$5:$A1000,0),MATCH('Mangrove restorable land'!B$4,'Mangrove restorable land'!$A$5:$M$5,0)),if($C668="Seagrass", index('Seagrass extent'!$A$5:$I$257,match($A668,'Seagrass extent'!$A$5:$A1000,0),match('Seagrass extent'!$B$4,'Seagrass extent'!$A$5:$I$5,0))*'Seagrass extent'!$E$4, if($C668="Salt marsh", index('Salt marsh extent'!$A$5:$I$257,match($A668,'Salt marsh extent'!$A$5:$A1000,0),match('Salt marsh extent'!$B$4,'Salt marsh extent'!$A$5:$I$5,0))*'Salt marsh extent'!$E$4 )))</f>
        <v/>
      </c>
      <c r="E668" s="101" t="n"/>
    </row>
    <row r="669" ht="15.75" customHeight="1" s="198">
      <c r="A669" s="101" t="inlineStr">
        <is>
          <t>Bhutan</t>
        </is>
      </c>
      <c r="B669" s="62">
        <f t="array" ref="B669">INDEX(Countries!$D$2:$D$255, MATCH(A669, Countries!$B$2:$B$255, 0))
</f>
        <v/>
      </c>
      <c r="C669" s="89" t="inlineStr">
        <is>
          <t>Salt marsh</t>
        </is>
      </c>
      <c r="D669" s="54">
        <f t="array" ref="D669">if($C669="Mangrove", INDEX('Mangrove restorable land'!$A$5:$M1000,MATCH($A669,'Mangrove restorable land'!$A$5:$A1000,0),MATCH('Mangrove restorable land'!B$4,'Mangrove restorable land'!$A$5:$M$5,0)),if($C669="Seagrass", index('Seagrass extent'!$A$5:$I$257,match($A669,'Seagrass extent'!$A$5:$A1000,0),match('Seagrass extent'!$B$4,'Seagrass extent'!$A$5:$I$5,0))*'Seagrass extent'!$E$4, if($C669="Salt marsh", index('Salt marsh extent'!$A$5:$I$257,match($A669,'Salt marsh extent'!$A$5:$A1000,0),match('Salt marsh extent'!$B$4,'Salt marsh extent'!$A$5:$I$5,0))*'Salt marsh extent'!$E$4 )))</f>
        <v/>
      </c>
      <c r="E669" s="101" t="n"/>
    </row>
    <row r="670" ht="15.75" customHeight="1" s="198">
      <c r="A670" s="101" t="inlineStr">
        <is>
          <t>Botswana</t>
        </is>
      </c>
      <c r="B670" s="62">
        <f t="array" ref="B670">INDEX(Countries!$D$2:$D$255, MATCH(A670, Countries!$B$2:$B$255, 0))
</f>
        <v/>
      </c>
      <c r="C670" s="89" t="inlineStr">
        <is>
          <t>Salt marsh</t>
        </is>
      </c>
      <c r="D670" s="54">
        <f t="array" ref="D670">if($C670="Mangrove", INDEX('Mangrove restorable land'!$A$5:$M1000,MATCH($A670,'Mangrove restorable land'!$A$5:$A1000,0),MATCH('Mangrove restorable land'!B$4,'Mangrove restorable land'!$A$5:$M$5,0)),if($C670="Seagrass", index('Seagrass extent'!$A$5:$I$257,match($A670,'Seagrass extent'!$A$5:$A1000,0),match('Seagrass extent'!$B$4,'Seagrass extent'!$A$5:$I$5,0))*'Seagrass extent'!$E$4, if($C670="Salt marsh", index('Salt marsh extent'!$A$5:$I$257,match($A670,'Salt marsh extent'!$A$5:$A1000,0),match('Salt marsh extent'!$B$4,'Salt marsh extent'!$A$5:$I$5,0))*'Salt marsh extent'!$E$4 )))</f>
        <v/>
      </c>
      <c r="E670" s="101" t="n"/>
    </row>
    <row r="671" ht="15.75" customHeight="1" s="198">
      <c r="A671" s="101" t="inlineStr">
        <is>
          <t>Central African Republic</t>
        </is>
      </c>
      <c r="B671" s="62">
        <f t="array" ref="B671">INDEX(Countries!$D$2:$D$255, MATCH(A671, Countries!$B$2:$B$255, 0))
</f>
        <v/>
      </c>
      <c r="C671" s="89" t="inlineStr">
        <is>
          <t>Salt marsh</t>
        </is>
      </c>
      <c r="D671" s="54">
        <f t="array" ref="D671">if($C671="Mangrove", INDEX('Mangrove restorable land'!$A$5:$M1000,MATCH($A671,'Mangrove restorable land'!$A$5:$A1000,0),MATCH('Mangrove restorable land'!B$4,'Mangrove restorable land'!$A$5:$M$5,0)),if($C671="Seagrass", index('Seagrass extent'!$A$5:$I$257,match($A671,'Seagrass extent'!$A$5:$A1000,0),match('Seagrass extent'!$B$4,'Seagrass extent'!$A$5:$I$5,0))*'Seagrass extent'!$E$4, if($C671="Salt marsh", index('Salt marsh extent'!$A$5:$I$257,match($A671,'Salt marsh extent'!$A$5:$A1000,0),match('Salt marsh extent'!$B$4,'Salt marsh extent'!$A$5:$I$5,0))*'Salt marsh extent'!$E$4 )))</f>
        <v/>
      </c>
      <c r="E671" s="101" t="n"/>
    </row>
    <row r="672" ht="15.75" customHeight="1" s="198">
      <c r="A672" s="101" t="inlineStr">
        <is>
          <t>Switzerland</t>
        </is>
      </c>
      <c r="B672" s="62">
        <f t="array" ref="B672">INDEX(Countries!$D$2:$D$255, MATCH(A672, Countries!$B$2:$B$255, 0))
</f>
        <v/>
      </c>
      <c r="C672" s="89" t="inlineStr">
        <is>
          <t>Salt marsh</t>
        </is>
      </c>
      <c r="D672" s="54">
        <f t="array" ref="D672">if($C672="Mangrove", INDEX('Mangrove restorable land'!$A$5:$M1000,MATCH($A672,'Mangrove restorable land'!$A$5:$A1000,0),MATCH('Mangrove restorable land'!B$4,'Mangrove restorable land'!$A$5:$M$5,0)),if($C672="Seagrass", index('Seagrass extent'!$A$5:$I$257,match($A672,'Seagrass extent'!$A$5:$A1000,0),match('Seagrass extent'!$B$4,'Seagrass extent'!$A$5:$I$5,0))*'Seagrass extent'!$E$4, if($C672="Salt marsh", index('Salt marsh extent'!$A$5:$I$257,match($A672,'Salt marsh extent'!$A$5:$A1000,0),match('Salt marsh extent'!$B$4,'Salt marsh extent'!$A$5:$I$5,0))*'Salt marsh extent'!$E$4 )))</f>
        <v/>
      </c>
      <c r="E672" s="101" t="n"/>
    </row>
    <row r="673" ht="15.75" customHeight="1" s="198">
      <c r="A673" s="101" t="inlineStr">
        <is>
          <t>Czechia</t>
        </is>
      </c>
      <c r="B673" s="62">
        <f t="array" ref="B673">INDEX(Countries!$D$2:$D$255, MATCH(A673, Countries!$B$2:$B$255, 0))
</f>
        <v/>
      </c>
      <c r="C673" s="89" t="inlineStr">
        <is>
          <t>Salt marsh</t>
        </is>
      </c>
      <c r="D673" s="54">
        <f t="array" ref="D673">if($C673="Mangrove", INDEX('Mangrove restorable land'!$A$5:$M1000,MATCH($A673,'Mangrove restorable land'!$A$5:$A1000,0),MATCH('Mangrove restorable land'!B$4,'Mangrove restorable land'!$A$5:$M$5,0)),if($C673="Seagrass", index('Seagrass extent'!$A$5:$I$257,match($A673,'Seagrass extent'!$A$5:$A1000,0),match('Seagrass extent'!$B$4,'Seagrass extent'!$A$5:$I$5,0))*'Seagrass extent'!$E$4, if($C673="Salt marsh", index('Salt marsh extent'!$A$5:$I$257,match($A673,'Salt marsh extent'!$A$5:$A1000,0),match('Salt marsh extent'!$B$4,'Salt marsh extent'!$A$5:$I$5,0))*'Salt marsh extent'!$E$4 )))</f>
        <v/>
      </c>
      <c r="E673" s="101" t="n"/>
    </row>
    <row r="674" ht="15.75" customHeight="1" s="198">
      <c r="A674" s="101" t="inlineStr">
        <is>
          <t>Ethiopia</t>
        </is>
      </c>
      <c r="B674" s="62">
        <f t="array" ref="B674">INDEX(Countries!$D$2:$D$255, MATCH(A674, Countries!$B$2:$B$255, 0))
</f>
        <v/>
      </c>
      <c r="C674" s="89" t="inlineStr">
        <is>
          <t>Salt marsh</t>
        </is>
      </c>
      <c r="D674" s="54">
        <f t="array" ref="D674">if($C674="Mangrove", INDEX('Mangrove restorable land'!$A$5:$M1000,MATCH($A674,'Mangrove restorable land'!$A$5:$A1000,0),MATCH('Mangrove restorable land'!B$4,'Mangrove restorable land'!$A$5:$M$5,0)),if($C674="Seagrass", index('Seagrass extent'!$A$5:$I$257,match($A674,'Seagrass extent'!$A$5:$A1000,0),match('Seagrass extent'!$B$4,'Seagrass extent'!$A$5:$I$5,0))*'Seagrass extent'!$E$4, if($C674="Salt marsh", index('Salt marsh extent'!$A$5:$I$257,match($A674,'Salt marsh extent'!$A$5:$A1000,0),match('Salt marsh extent'!$B$4,'Salt marsh extent'!$A$5:$I$5,0))*'Salt marsh extent'!$E$4 )))</f>
        <v/>
      </c>
      <c r="E674" s="101" t="n"/>
    </row>
    <row r="675" ht="15.75" customHeight="1" s="198">
      <c r="A675" s="101" t="inlineStr">
        <is>
          <t>Hungary</t>
        </is>
      </c>
      <c r="B675" s="62">
        <f t="array" ref="B675">INDEX(Countries!$D$2:$D$255, MATCH(A675, Countries!$B$2:$B$255, 0))
</f>
        <v/>
      </c>
      <c r="C675" s="89" t="inlineStr">
        <is>
          <t>Salt marsh</t>
        </is>
      </c>
      <c r="D675" s="54">
        <f t="array" ref="D675">if($C675="Mangrove", INDEX('Mangrove restorable land'!$A$5:$M1000,MATCH($A675,'Mangrove restorable land'!$A$5:$A1000,0),MATCH('Mangrove restorable land'!B$4,'Mangrove restorable land'!$A$5:$M$5,0)),if($C675="Seagrass", index('Seagrass extent'!$A$5:$I$257,match($A675,'Seagrass extent'!$A$5:$A1000,0),match('Seagrass extent'!$B$4,'Seagrass extent'!$A$5:$I$5,0))*'Seagrass extent'!$E$4, if($C675="Salt marsh", index('Salt marsh extent'!$A$5:$I$257,match($A675,'Salt marsh extent'!$A$5:$A1000,0),match('Salt marsh extent'!$B$4,'Salt marsh extent'!$A$5:$I$5,0))*'Salt marsh extent'!$E$4 )))</f>
        <v/>
      </c>
      <c r="E675" s="101" t="n"/>
    </row>
    <row r="676" ht="15.75" customHeight="1" s="198">
      <c r="A676" s="101" t="inlineStr">
        <is>
          <t>Kyrgyzstan</t>
        </is>
      </c>
      <c r="B676" s="62">
        <f t="array" ref="B676">INDEX(Countries!$D$2:$D$255, MATCH(A676, Countries!$B$2:$B$255, 0))
</f>
        <v/>
      </c>
      <c r="C676" s="89" t="inlineStr">
        <is>
          <t>Salt marsh</t>
        </is>
      </c>
      <c r="D676" s="54">
        <f t="array" ref="D676">if($C676="Mangrove", INDEX('Mangrove restorable land'!$A$5:$M1000,MATCH($A676,'Mangrove restorable land'!$A$5:$A1000,0),MATCH('Mangrove restorable land'!B$4,'Mangrove restorable land'!$A$5:$M$5,0)),if($C676="Seagrass", index('Seagrass extent'!$A$5:$I$257,match($A676,'Seagrass extent'!$A$5:$A1000,0),match('Seagrass extent'!$B$4,'Seagrass extent'!$A$5:$I$5,0))*'Seagrass extent'!$E$4, if($C676="Salt marsh", index('Salt marsh extent'!$A$5:$I$257,match($A676,'Salt marsh extent'!$A$5:$A1000,0),match('Salt marsh extent'!$B$4,'Salt marsh extent'!$A$5:$I$5,0))*'Salt marsh extent'!$E$4 )))</f>
        <v/>
      </c>
      <c r="E676" s="101" t="n"/>
    </row>
    <row r="677" ht="15.75" customHeight="1" s="198">
      <c r="A677" s="101" t="inlineStr">
        <is>
          <t>Laos</t>
        </is>
      </c>
      <c r="B677" s="62">
        <f t="array" ref="B677">INDEX(Countries!$D$2:$D$255, MATCH(A677, Countries!$B$2:$B$255, 0))
</f>
        <v/>
      </c>
      <c r="C677" s="89" t="inlineStr">
        <is>
          <t>Salt marsh</t>
        </is>
      </c>
      <c r="D677" s="54">
        <f t="array" ref="D677">if($C677="Mangrove", INDEX('Mangrove restorable land'!$A$5:$M1000,MATCH($A677,'Mangrove restorable land'!$A$5:$A1000,0),MATCH('Mangrove restorable land'!B$4,'Mangrove restorable land'!$A$5:$M$5,0)),if($C677="Seagrass", index('Seagrass extent'!$A$5:$I$257,match($A677,'Seagrass extent'!$A$5:$A1000,0),match('Seagrass extent'!$B$4,'Seagrass extent'!$A$5:$I$5,0))*'Seagrass extent'!$E$4, if($C677="Salt marsh", index('Salt marsh extent'!$A$5:$I$257,match($A677,'Salt marsh extent'!$A$5:$A1000,0),match('Salt marsh extent'!$B$4,'Salt marsh extent'!$A$5:$I$5,0))*'Salt marsh extent'!$E$4 )))</f>
        <v/>
      </c>
      <c r="E677" s="101" t="n"/>
    </row>
    <row r="678" ht="15.75" customHeight="1" s="198">
      <c r="A678" s="101" t="inlineStr">
        <is>
          <t>Lesotho</t>
        </is>
      </c>
      <c r="B678" s="62">
        <f t="array" ref="B678">INDEX(Countries!$D$2:$D$255, MATCH(A678, Countries!$B$2:$B$255, 0))
</f>
        <v/>
      </c>
      <c r="C678" s="89" t="inlineStr">
        <is>
          <t>Salt marsh</t>
        </is>
      </c>
      <c r="D678" s="54">
        <f t="array" ref="D678">if($C678="Mangrove", INDEX('Mangrove restorable land'!$A$5:$M1000,MATCH($A678,'Mangrove restorable land'!$A$5:$A1000,0),MATCH('Mangrove restorable land'!B$4,'Mangrove restorable land'!$A$5:$M$5,0)),if($C678="Seagrass", index('Seagrass extent'!$A$5:$I$257,match($A678,'Seagrass extent'!$A$5:$A1000,0),match('Seagrass extent'!$B$4,'Seagrass extent'!$A$5:$I$5,0))*'Seagrass extent'!$E$4, if($C678="Salt marsh", index('Salt marsh extent'!$A$5:$I$257,match($A678,'Salt marsh extent'!$A$5:$A1000,0),match('Salt marsh extent'!$B$4,'Salt marsh extent'!$A$5:$I$5,0))*'Salt marsh extent'!$E$4 )))</f>
        <v/>
      </c>
      <c r="E678" s="101" t="n"/>
    </row>
    <row r="679" ht="15.75" customHeight="1" s="198">
      <c r="A679" s="101" t="inlineStr">
        <is>
          <t>Luxembourg</t>
        </is>
      </c>
      <c r="B679" s="62">
        <f t="array" ref="B679">INDEX(Countries!$D$2:$D$255, MATCH(A679, Countries!$B$2:$B$255, 0))
</f>
        <v/>
      </c>
      <c r="C679" s="89" t="inlineStr">
        <is>
          <t>Salt marsh</t>
        </is>
      </c>
      <c r="D679" s="54">
        <f t="array" ref="D679">if($C679="Mangrove", INDEX('Mangrove restorable land'!$A$5:$M1000,MATCH($A679,'Mangrove restorable land'!$A$5:$A1000,0),MATCH('Mangrove restorable land'!B$4,'Mangrove restorable land'!$A$5:$M$5,0)),if($C679="Seagrass", index('Seagrass extent'!$A$5:$I$257,match($A679,'Seagrass extent'!$A$5:$A1000,0),match('Seagrass extent'!$B$4,'Seagrass extent'!$A$5:$I$5,0))*'Seagrass extent'!$E$4, if($C679="Salt marsh", index('Salt marsh extent'!$A$5:$I$257,match($A679,'Salt marsh extent'!$A$5:$A1000,0),match('Salt marsh extent'!$B$4,'Salt marsh extent'!$A$5:$I$5,0))*'Salt marsh extent'!$E$4 )))</f>
        <v/>
      </c>
      <c r="E679" s="101" t="n"/>
    </row>
    <row r="680" ht="15.75" customHeight="1" s="198">
      <c r="A680" s="101" t="inlineStr">
        <is>
          <t>Moldova</t>
        </is>
      </c>
      <c r="B680" s="62">
        <f t="array" ref="B680">INDEX(Countries!$D$2:$D$255, MATCH(A680, Countries!$B$2:$B$255, 0))
</f>
        <v/>
      </c>
      <c r="C680" s="89" t="inlineStr">
        <is>
          <t>Salt marsh</t>
        </is>
      </c>
      <c r="D680" s="54">
        <f t="array" ref="D680">if($C680="Mangrove", INDEX('Mangrove restorable land'!$A$5:$M1000,MATCH($A680,'Mangrove restorable land'!$A$5:$A1000,0),MATCH('Mangrove restorable land'!B$4,'Mangrove restorable land'!$A$5:$M$5,0)),if($C680="Seagrass", index('Seagrass extent'!$A$5:$I$257,match($A680,'Seagrass extent'!$A$5:$A1000,0),match('Seagrass extent'!$B$4,'Seagrass extent'!$A$5:$I$5,0))*'Seagrass extent'!$E$4, if($C680="Salt marsh", index('Salt marsh extent'!$A$5:$I$257,match($A680,'Salt marsh extent'!$A$5:$A1000,0),match('Salt marsh extent'!$B$4,'Salt marsh extent'!$A$5:$I$5,0))*'Salt marsh extent'!$E$4 )))</f>
        <v/>
      </c>
      <c r="E680" s="101" t="n"/>
    </row>
    <row r="681" ht="15.75" customHeight="1" s="198">
      <c r="A681" s="101" t="inlineStr">
        <is>
          <t>Macedonia</t>
        </is>
      </c>
      <c r="B681" s="62">
        <f t="array" ref="B681">INDEX(Countries!$D$2:$D$255, MATCH(A681, Countries!$B$2:$B$255, 0))
</f>
        <v/>
      </c>
      <c r="C681" s="89" t="inlineStr">
        <is>
          <t>Salt marsh</t>
        </is>
      </c>
      <c r="D681" s="54">
        <f t="array" ref="D681">if($C681="Mangrove", INDEX('Mangrove restorable land'!$A$5:$M1000,MATCH($A681,'Mangrove restorable land'!$A$5:$A1000,0),MATCH('Mangrove restorable land'!B$4,'Mangrove restorable land'!$A$5:$M$5,0)),if($C681="Seagrass", index('Seagrass extent'!$A$5:$I$257,match($A681,'Seagrass extent'!$A$5:$A1000,0),match('Seagrass extent'!$B$4,'Seagrass extent'!$A$5:$I$5,0))*'Seagrass extent'!$E$4, if($C681="Salt marsh", index('Salt marsh extent'!$A$5:$I$257,match($A681,'Salt marsh extent'!$A$5:$A1000,0),match('Salt marsh extent'!$B$4,'Salt marsh extent'!$A$5:$I$5,0))*'Salt marsh extent'!$E$4 )))</f>
        <v/>
      </c>
      <c r="E681" s="101" t="n"/>
    </row>
    <row r="682" ht="15.75" customHeight="1" s="198">
      <c r="A682" s="101" t="inlineStr">
        <is>
          <t>Mali</t>
        </is>
      </c>
      <c r="B682" s="62">
        <f t="array" ref="B682">INDEX(Countries!$D$2:$D$255, MATCH(A682, Countries!$B$2:$B$255, 0))
</f>
        <v/>
      </c>
      <c r="C682" s="89" t="inlineStr">
        <is>
          <t>Salt marsh</t>
        </is>
      </c>
      <c r="D682" s="54">
        <f t="array" ref="D682">if($C682="Mangrove", INDEX('Mangrove restorable land'!$A$5:$M1000,MATCH($A682,'Mangrove restorable land'!$A$5:$A1000,0),MATCH('Mangrove restorable land'!B$4,'Mangrove restorable land'!$A$5:$M$5,0)),if($C682="Seagrass", index('Seagrass extent'!$A$5:$I$257,match($A682,'Seagrass extent'!$A$5:$A1000,0),match('Seagrass extent'!$B$4,'Seagrass extent'!$A$5:$I$5,0))*'Seagrass extent'!$E$4, if($C682="Salt marsh", index('Salt marsh extent'!$A$5:$I$257,match($A682,'Salt marsh extent'!$A$5:$A1000,0),match('Salt marsh extent'!$B$4,'Salt marsh extent'!$A$5:$I$5,0))*'Salt marsh extent'!$E$4 )))</f>
        <v/>
      </c>
      <c r="E682" s="101" t="n"/>
    </row>
    <row r="683" ht="15.75" customHeight="1" s="198">
      <c r="A683" s="101" t="inlineStr">
        <is>
          <t>Mongolia</t>
        </is>
      </c>
      <c r="B683" s="62">
        <f t="array" ref="B683">INDEX(Countries!$D$2:$D$255, MATCH(A683, Countries!$B$2:$B$255, 0))
</f>
        <v/>
      </c>
      <c r="C683" s="89" t="inlineStr">
        <is>
          <t>Salt marsh</t>
        </is>
      </c>
      <c r="D683" s="54">
        <f t="array" ref="D683">if($C683="Mangrove", INDEX('Mangrove restorable land'!$A$5:$M1000,MATCH($A683,'Mangrove restorable land'!$A$5:$A1000,0),MATCH('Mangrove restorable land'!B$4,'Mangrove restorable land'!$A$5:$M$5,0)),if($C683="Seagrass", index('Seagrass extent'!$A$5:$I$257,match($A683,'Seagrass extent'!$A$5:$A1000,0),match('Seagrass extent'!$B$4,'Seagrass extent'!$A$5:$I$5,0))*'Seagrass extent'!$E$4, if($C683="Salt marsh", index('Salt marsh extent'!$A$5:$I$257,match($A683,'Salt marsh extent'!$A$5:$A1000,0),match('Salt marsh extent'!$B$4,'Salt marsh extent'!$A$5:$I$5,0))*'Salt marsh extent'!$E$4 )))</f>
        <v/>
      </c>
      <c r="E683" s="101" t="n"/>
    </row>
    <row r="684" ht="15.75" customHeight="1" s="198">
      <c r="A684" s="101" t="inlineStr">
        <is>
          <t>Malawi</t>
        </is>
      </c>
      <c r="B684" s="62">
        <f t="array" ref="B684">INDEX(Countries!$D$2:$D$255, MATCH(A684, Countries!$B$2:$B$255, 0))
</f>
        <v/>
      </c>
      <c r="C684" s="89" t="inlineStr">
        <is>
          <t>Salt marsh</t>
        </is>
      </c>
      <c r="D684" s="54">
        <f t="array" ref="D684">if($C684="Mangrove", INDEX('Mangrove restorable land'!$A$5:$M1000,MATCH($A684,'Mangrove restorable land'!$A$5:$A1000,0),MATCH('Mangrove restorable land'!B$4,'Mangrove restorable land'!$A$5:$M$5,0)),if($C684="Seagrass", index('Seagrass extent'!$A$5:$I$257,match($A684,'Seagrass extent'!$A$5:$A1000,0),match('Seagrass extent'!$B$4,'Seagrass extent'!$A$5:$I$5,0))*'Seagrass extent'!$E$4, if($C684="Salt marsh", index('Salt marsh extent'!$A$5:$I$257,match($A684,'Salt marsh extent'!$A$5:$A1000,0),match('Salt marsh extent'!$B$4,'Salt marsh extent'!$A$5:$I$5,0))*'Salt marsh extent'!$E$4 )))</f>
        <v/>
      </c>
      <c r="E684" s="101" t="n"/>
    </row>
    <row r="685" ht="15.75" customHeight="1" s="198">
      <c r="A685" s="101" t="inlineStr">
        <is>
          <t>Niger</t>
        </is>
      </c>
      <c r="B685" s="62">
        <f t="array" ref="B685">INDEX(Countries!$D$2:$D$255, MATCH(A685, Countries!$B$2:$B$255, 0))
</f>
        <v/>
      </c>
      <c r="C685" s="89" t="inlineStr">
        <is>
          <t>Salt marsh</t>
        </is>
      </c>
      <c r="D685" s="54">
        <f t="array" ref="D685">if($C685="Mangrove", INDEX('Mangrove restorable land'!$A$5:$M1000,MATCH($A685,'Mangrove restorable land'!$A$5:$A1000,0),MATCH('Mangrove restorable land'!B$4,'Mangrove restorable land'!$A$5:$M$5,0)),if($C685="Seagrass", index('Seagrass extent'!$A$5:$I$257,match($A685,'Seagrass extent'!$A$5:$A1000,0),match('Seagrass extent'!$B$4,'Seagrass extent'!$A$5:$I$5,0))*'Seagrass extent'!$E$4, if($C685="Salt marsh", index('Salt marsh extent'!$A$5:$I$257,match($A685,'Salt marsh extent'!$A$5:$A1000,0),match('Salt marsh extent'!$B$4,'Salt marsh extent'!$A$5:$I$5,0))*'Salt marsh extent'!$E$4 )))</f>
        <v/>
      </c>
      <c r="E685" s="101" t="n"/>
    </row>
    <row r="686" ht="15.75" customHeight="1" s="198">
      <c r="A686" s="101" t="inlineStr">
        <is>
          <t>Nepal</t>
        </is>
      </c>
      <c r="B686" s="62">
        <f t="array" ref="B686">INDEX(Countries!$D$2:$D$255, MATCH(A686, Countries!$B$2:$B$255, 0))
</f>
        <v/>
      </c>
      <c r="C686" s="89" t="inlineStr">
        <is>
          <t>Salt marsh</t>
        </is>
      </c>
      <c r="D686" s="54">
        <f t="array" ref="D686">if($C686="Mangrove", INDEX('Mangrove restorable land'!$A$5:$M1000,MATCH($A686,'Mangrove restorable land'!$A$5:$A1000,0),MATCH('Mangrove restorable land'!B$4,'Mangrove restorable land'!$A$5:$M$5,0)),if($C686="Seagrass", index('Seagrass extent'!$A$5:$I$257,match($A686,'Seagrass extent'!$A$5:$A1000,0),match('Seagrass extent'!$B$4,'Seagrass extent'!$A$5:$I$5,0))*'Seagrass extent'!$E$4, if($C686="Salt marsh", index('Salt marsh extent'!$A$5:$I$257,match($A686,'Salt marsh extent'!$A$5:$A1000,0),match('Salt marsh extent'!$B$4,'Salt marsh extent'!$A$5:$I$5,0))*'Salt marsh extent'!$E$4 )))</f>
        <v/>
      </c>
      <c r="E686" s="101" t="n"/>
    </row>
    <row r="687" ht="15.75" customHeight="1" s="198">
      <c r="A687" s="101" t="inlineStr">
        <is>
          <t>Paraguay</t>
        </is>
      </c>
      <c r="B687" s="62">
        <f t="array" ref="B687">INDEX(Countries!$D$2:$D$255, MATCH(A687, Countries!$B$2:$B$255, 0))
</f>
        <v/>
      </c>
      <c r="C687" s="89" t="inlineStr">
        <is>
          <t>Salt marsh</t>
        </is>
      </c>
      <c r="D687" s="54">
        <f t="array" ref="D687">if($C687="Mangrove", INDEX('Mangrove restorable land'!$A$5:$M1000,MATCH($A687,'Mangrove restorable land'!$A$5:$A1000,0),MATCH('Mangrove restorable land'!B$4,'Mangrove restorable land'!$A$5:$M$5,0)),if($C687="Seagrass", index('Seagrass extent'!$A$5:$I$257,match($A687,'Seagrass extent'!$A$5:$A1000,0),match('Seagrass extent'!$B$4,'Seagrass extent'!$A$5:$I$5,0))*'Seagrass extent'!$E$4, if($C687="Salt marsh", index('Salt marsh extent'!$A$5:$I$257,match($A687,'Salt marsh extent'!$A$5:$A1000,0),match('Salt marsh extent'!$B$4,'Salt marsh extent'!$A$5:$I$5,0))*'Salt marsh extent'!$E$4 )))</f>
        <v/>
      </c>
      <c r="E687" s="101" t="n"/>
    </row>
    <row r="688" ht="15.75" customHeight="1" s="198">
      <c r="A688" s="101" t="inlineStr">
        <is>
          <t>Rwanda</t>
        </is>
      </c>
      <c r="B688" s="62">
        <f t="array" ref="B688">INDEX(Countries!$D$2:$D$255, MATCH(A688, Countries!$B$2:$B$255, 0))
</f>
        <v/>
      </c>
      <c r="C688" s="89" t="inlineStr">
        <is>
          <t>Salt marsh</t>
        </is>
      </c>
      <c r="D688" s="54">
        <f t="array" ref="D688">if($C688="Mangrove", INDEX('Mangrove restorable land'!$A$5:$M1000,MATCH($A688,'Mangrove restorable land'!$A$5:$A1000,0),MATCH('Mangrove restorable land'!B$4,'Mangrove restorable land'!$A$5:$M$5,0)),if($C688="Seagrass", index('Seagrass extent'!$A$5:$I$257,match($A688,'Seagrass extent'!$A$5:$A1000,0),match('Seagrass extent'!$B$4,'Seagrass extent'!$A$5:$I$5,0))*'Seagrass extent'!$E$4, if($C688="Salt marsh", index('Salt marsh extent'!$A$5:$I$257,match($A688,'Salt marsh extent'!$A$5:$A1000,0),match('Salt marsh extent'!$B$4,'Salt marsh extent'!$A$5:$I$5,0))*'Salt marsh extent'!$E$4 )))</f>
        <v/>
      </c>
      <c r="E688" s="101" t="n"/>
    </row>
    <row r="689" ht="15.75" customHeight="1" s="198">
      <c r="A689" s="101" t="inlineStr">
        <is>
          <t>Serbia</t>
        </is>
      </c>
      <c r="B689" s="62">
        <f t="array" ref="B689">INDEX(Countries!$D$2:$D$255, MATCH(A689, Countries!$B$2:$B$255, 0))
</f>
        <v/>
      </c>
      <c r="C689" s="89" t="inlineStr">
        <is>
          <t>Salt marsh</t>
        </is>
      </c>
      <c r="D689" s="54">
        <f t="array" ref="D689">if($C689="Mangrove", INDEX('Mangrove restorable land'!$A$5:$M1000,MATCH($A689,'Mangrove restorable land'!$A$5:$A1000,0),MATCH('Mangrove restorable land'!B$4,'Mangrove restorable land'!$A$5:$M$5,0)),if($C689="Seagrass", index('Seagrass extent'!$A$5:$I$257,match($A689,'Seagrass extent'!$A$5:$A1000,0),match('Seagrass extent'!$B$4,'Seagrass extent'!$A$5:$I$5,0))*'Seagrass extent'!$E$4, if($C689="Salt marsh", index('Salt marsh extent'!$A$5:$I$257,match($A689,'Salt marsh extent'!$A$5:$A1000,0),match('Salt marsh extent'!$B$4,'Salt marsh extent'!$A$5:$I$5,0))*'Salt marsh extent'!$E$4 )))</f>
        <v/>
      </c>
      <c r="E689" s="101" t="n"/>
    </row>
    <row r="690" ht="15.75" customHeight="1" s="198">
      <c r="A690" s="101" t="inlineStr">
        <is>
          <t>Slovakia</t>
        </is>
      </c>
      <c r="B690" s="62">
        <f t="array" ref="B690">INDEX(Countries!$D$2:$D$255, MATCH(A690, Countries!$B$2:$B$255, 0))
</f>
        <v/>
      </c>
      <c r="C690" s="89" t="inlineStr">
        <is>
          <t>Salt marsh</t>
        </is>
      </c>
      <c r="D690" s="54">
        <f t="array" ref="D690">if($C690="Mangrove", INDEX('Mangrove restorable land'!$A$5:$M1000,MATCH($A690,'Mangrove restorable land'!$A$5:$A1000,0),MATCH('Mangrove restorable land'!B$4,'Mangrove restorable land'!$A$5:$M$5,0)),if($C690="Seagrass", index('Seagrass extent'!$A$5:$I$257,match($A690,'Seagrass extent'!$A$5:$A1000,0),match('Seagrass extent'!$B$4,'Seagrass extent'!$A$5:$I$5,0))*'Seagrass extent'!$E$4, if($C690="Salt marsh", index('Salt marsh extent'!$A$5:$I$257,match($A690,'Salt marsh extent'!$A$5:$A1000,0),match('Salt marsh extent'!$B$4,'Salt marsh extent'!$A$5:$I$5,0))*'Salt marsh extent'!$E$4 )))</f>
        <v/>
      </c>
      <c r="E690" s="101" t="n"/>
    </row>
    <row r="691" ht="15.75" customHeight="1" s="198">
      <c r="A691" s="101" t="inlineStr">
        <is>
          <t>Eswatini</t>
        </is>
      </c>
      <c r="B691" s="62">
        <f t="array" ref="B691">INDEX(Countries!$D$2:$D$255, MATCH(A691, Countries!$B$2:$B$255, 0))
</f>
        <v/>
      </c>
      <c r="C691" s="89" t="inlineStr">
        <is>
          <t>Salt marsh</t>
        </is>
      </c>
      <c r="D691" s="54">
        <f t="array" ref="D691">if($C691="Mangrove", INDEX('Mangrove restorable land'!$A$5:$M1000,MATCH($A691,'Mangrove restorable land'!$A$5:$A1000,0),MATCH('Mangrove restorable land'!B$4,'Mangrove restorable land'!$A$5:$M$5,0)),if($C691="Seagrass", index('Seagrass extent'!$A$5:$I$257,match($A691,'Seagrass extent'!$A$5:$A1000,0),match('Seagrass extent'!$B$4,'Seagrass extent'!$A$5:$I$5,0))*'Seagrass extent'!$E$4, if($C691="Salt marsh", index('Salt marsh extent'!$A$5:$I$257,match($A691,'Salt marsh extent'!$A$5:$A1000,0),match('Salt marsh extent'!$B$4,'Salt marsh extent'!$A$5:$I$5,0))*'Salt marsh extent'!$E$4 )))</f>
        <v/>
      </c>
      <c r="E691" s="101" t="n"/>
    </row>
    <row r="692" ht="15.75" customHeight="1" s="198">
      <c r="A692" s="101" t="inlineStr">
        <is>
          <t>Chad</t>
        </is>
      </c>
      <c r="B692" s="62">
        <f t="array" ref="B692">INDEX(Countries!$D$2:$D$255, MATCH(A692, Countries!$B$2:$B$255, 0))
</f>
        <v/>
      </c>
      <c r="C692" s="89" t="inlineStr">
        <is>
          <t>Salt marsh</t>
        </is>
      </c>
      <c r="D692" s="54">
        <f t="array" ref="D692">if($C692="Mangrove", INDEX('Mangrove restorable land'!$A$5:$M1000,MATCH($A692,'Mangrove restorable land'!$A$5:$A1000,0),MATCH('Mangrove restorable land'!B$4,'Mangrove restorable land'!$A$5:$M$5,0)),if($C692="Seagrass", index('Seagrass extent'!$A$5:$I$257,match($A692,'Seagrass extent'!$A$5:$A1000,0),match('Seagrass extent'!$B$4,'Seagrass extent'!$A$5:$I$5,0))*'Seagrass extent'!$E$4, if($C692="Salt marsh", index('Salt marsh extent'!$A$5:$I$257,match($A692,'Salt marsh extent'!$A$5:$A1000,0),match('Salt marsh extent'!$B$4,'Salt marsh extent'!$A$5:$I$5,0))*'Salt marsh extent'!$E$4 )))</f>
        <v/>
      </c>
      <c r="E692" s="101" t="n"/>
    </row>
    <row r="693" ht="15.75" customHeight="1" s="198">
      <c r="A693" s="101" t="inlineStr">
        <is>
          <t>Tajikistan</t>
        </is>
      </c>
      <c r="B693" s="62">
        <f t="array" ref="B693">INDEX(Countries!$D$2:$D$255, MATCH(A693, Countries!$B$2:$B$255, 0))
</f>
        <v/>
      </c>
      <c r="C693" s="89" t="inlineStr">
        <is>
          <t>Salt marsh</t>
        </is>
      </c>
      <c r="D693" s="54">
        <f t="array" ref="D693">if($C693="Mangrove", INDEX('Mangrove restorable land'!$A$5:$M1000,MATCH($A693,'Mangrove restorable land'!$A$5:$A1000,0),MATCH('Mangrove restorable land'!B$4,'Mangrove restorable land'!$A$5:$M$5,0)),if($C693="Seagrass", index('Seagrass extent'!$A$5:$I$257,match($A693,'Seagrass extent'!$A$5:$A1000,0),match('Seagrass extent'!$B$4,'Seagrass extent'!$A$5:$I$5,0))*'Seagrass extent'!$E$4, if($C693="Salt marsh", index('Salt marsh extent'!$A$5:$I$257,match($A693,'Salt marsh extent'!$A$5:$A1000,0),match('Salt marsh extent'!$B$4,'Salt marsh extent'!$A$5:$I$5,0))*'Salt marsh extent'!$E$4 )))</f>
        <v/>
      </c>
      <c r="E693" s="101" t="n"/>
    </row>
    <row r="694" ht="15.75" customHeight="1" s="198">
      <c r="A694" s="101" t="inlineStr">
        <is>
          <t>Uganda</t>
        </is>
      </c>
      <c r="B694" s="62">
        <f t="array" ref="B694">INDEX(Countries!$D$2:$D$255, MATCH(A694, Countries!$B$2:$B$255, 0))
</f>
        <v/>
      </c>
      <c r="C694" s="89" t="inlineStr">
        <is>
          <t>Salt marsh</t>
        </is>
      </c>
      <c r="D694" s="54">
        <f t="array" ref="D694">if($C694="Mangrove", INDEX('Mangrove restorable land'!$A$5:$M1000,MATCH($A694,'Mangrove restorable land'!$A$5:$A1000,0),MATCH('Mangrove restorable land'!B$4,'Mangrove restorable land'!$A$5:$M$5,0)),if($C694="Seagrass", index('Seagrass extent'!$A$5:$I$257,match($A694,'Seagrass extent'!$A$5:$A1000,0),match('Seagrass extent'!$B$4,'Seagrass extent'!$A$5:$I$5,0))*'Seagrass extent'!$E$4, if($C694="Salt marsh", index('Salt marsh extent'!$A$5:$I$257,match($A694,'Salt marsh extent'!$A$5:$A1000,0),match('Salt marsh extent'!$B$4,'Salt marsh extent'!$A$5:$I$5,0))*'Salt marsh extent'!$E$4 )))</f>
        <v/>
      </c>
      <c r="E694" s="101" t="n"/>
    </row>
    <row r="695" ht="15.75" customHeight="1" s="198">
      <c r="A695" s="101" t="inlineStr">
        <is>
          <t>Uzbekistan</t>
        </is>
      </c>
      <c r="B695" s="62">
        <f t="array" ref="B695">INDEX(Countries!$D$2:$D$255, MATCH(A695, Countries!$B$2:$B$255, 0))
</f>
        <v/>
      </c>
      <c r="C695" s="89" t="inlineStr">
        <is>
          <t>Salt marsh</t>
        </is>
      </c>
      <c r="D695" s="54">
        <f t="array" ref="D695">if($C695="Mangrove", INDEX('Mangrove restorable land'!$A$5:$M1000,MATCH($A695,'Mangrove restorable land'!$A$5:$A1000,0),MATCH('Mangrove restorable land'!B$4,'Mangrove restorable land'!$A$5:$M$5,0)),if($C695="Seagrass", index('Seagrass extent'!$A$5:$I$257,match($A695,'Seagrass extent'!$A$5:$A1000,0),match('Seagrass extent'!$B$4,'Seagrass extent'!$A$5:$I$5,0))*'Seagrass extent'!$E$4, if($C695="Salt marsh", index('Salt marsh extent'!$A$5:$I$257,match($A695,'Salt marsh extent'!$A$5:$A1000,0),match('Salt marsh extent'!$B$4,'Salt marsh extent'!$A$5:$I$5,0))*'Salt marsh extent'!$E$4 )))</f>
        <v/>
      </c>
      <c r="E695" s="101" t="n"/>
    </row>
    <row r="696" ht="15.75" customHeight="1" s="198">
      <c r="A696" s="101" t="inlineStr">
        <is>
          <t>Zambia</t>
        </is>
      </c>
      <c r="B696" s="62">
        <f t="array" ref="B696">INDEX(Countries!$D$2:$D$255, MATCH(A696, Countries!$B$2:$B$255, 0))
</f>
        <v/>
      </c>
      <c r="C696" s="89" t="inlineStr">
        <is>
          <t>Salt marsh</t>
        </is>
      </c>
      <c r="D696" s="54">
        <f t="array" ref="D696">if($C696="Mangrove", INDEX('Mangrove restorable land'!$A$5:$M1000,MATCH($A696,'Mangrove restorable land'!$A$5:$A1000,0),MATCH('Mangrove restorable land'!B$4,'Mangrove restorable land'!$A$5:$M$5,0)),if($C696="Seagrass", index('Seagrass extent'!$A$5:$I$257,match($A696,'Seagrass extent'!$A$5:$A1000,0),match('Seagrass extent'!$B$4,'Seagrass extent'!$A$5:$I$5,0))*'Seagrass extent'!$E$4, if($C696="Salt marsh", index('Salt marsh extent'!$A$5:$I$257,match($A696,'Salt marsh extent'!$A$5:$A1000,0),match('Salt marsh extent'!$B$4,'Salt marsh extent'!$A$5:$I$5,0))*'Salt marsh extent'!$E$4 )))</f>
        <v/>
      </c>
      <c r="E696" s="101" t="n"/>
    </row>
    <row r="697" ht="15.75" customHeight="1" s="198">
      <c r="A697" s="101" t="inlineStr">
        <is>
          <t>Zimbabwe</t>
        </is>
      </c>
      <c r="B697" s="62">
        <f t="array" ref="B697">INDEX(Countries!$D$2:$D$255, MATCH(A697, Countries!$B$2:$B$255, 0))
</f>
        <v/>
      </c>
      <c r="C697" s="89" t="inlineStr">
        <is>
          <t>Salt marsh</t>
        </is>
      </c>
      <c r="D697" s="54">
        <f t="array" ref="D697">if($C697="Mangrove", INDEX('Mangrove restorable land'!$A$5:$M1000,MATCH($A697,'Mangrove restorable land'!$A$5:$A1000,0),MATCH('Mangrove restorable land'!B$4,'Mangrove restorable land'!$A$5:$M$5,0)),if($C697="Seagrass", index('Seagrass extent'!$A$5:$I$257,match($A697,'Seagrass extent'!$A$5:$A1000,0),match('Seagrass extent'!$B$4,'Seagrass extent'!$A$5:$I$5,0))*'Seagrass extent'!$E$4, if($C697="Salt marsh", index('Salt marsh extent'!$A$5:$I$257,match($A697,'Salt marsh extent'!$A$5:$A1000,0),match('Salt marsh extent'!$B$4,'Salt marsh extent'!$A$5:$I$5,0))*'Salt marsh extent'!$E$4 )))</f>
        <v/>
      </c>
      <c r="E697" s="101" t="n"/>
    </row>
    <row r="698" ht="15.75" customHeight="1" s="198">
      <c r="A698" s="101" t="inlineStr">
        <is>
          <t>Saint Barthélemy</t>
        </is>
      </c>
      <c r="B698" s="62">
        <f t="array" ref="B698">INDEX(Countries!$D$2:$D$255, MATCH(A698, Countries!$B$2:$B$255, 0))
</f>
        <v/>
      </c>
      <c r="C698" s="89" t="inlineStr">
        <is>
          <t>Salt marsh</t>
        </is>
      </c>
      <c r="D698" s="54">
        <f t="array" ref="D698">if($C698="Mangrove", INDEX('Mangrove restorable land'!$A$5:$M1000,MATCH($A698,'Mangrove restorable land'!$A$5:$A1000,0),MATCH('Mangrove restorable land'!B$4,'Mangrove restorable land'!$A$5:$M$5,0)),if($C698="Seagrass", index('Seagrass extent'!$A$5:$I$257,match($A698,'Seagrass extent'!$A$5:$A1000,0),match('Seagrass extent'!$B$4,'Seagrass extent'!$A$5:$I$5,0))*'Seagrass extent'!$E$4, if($C698="Salt marsh", index('Salt marsh extent'!$A$5:$I$257,match($A698,'Salt marsh extent'!$A$5:$A1000,0),match('Salt marsh extent'!$B$4,'Salt marsh extent'!$A$5:$I$5,0))*'Salt marsh extent'!$E$4 )))</f>
        <v/>
      </c>
      <c r="E698" s="101" t="n"/>
    </row>
    <row r="699" ht="15.75" customHeight="1" s="198">
      <c r="A699" s="101" t="inlineStr">
        <is>
          <t>Cocos Islands</t>
        </is>
      </c>
      <c r="B699" s="62">
        <f t="array" ref="B699">INDEX(Countries!$D$2:$D$255, MATCH(A699, Countries!$B$2:$B$255, 0))
</f>
        <v/>
      </c>
      <c r="C699" s="89" t="inlineStr">
        <is>
          <t>Salt marsh</t>
        </is>
      </c>
      <c r="D699" s="54">
        <f t="array" ref="D699">if($C699="Mangrove", INDEX('Mangrove restorable land'!$A$5:$M1000,MATCH($A699,'Mangrove restorable land'!$A$5:$A1000,0),MATCH('Mangrove restorable land'!B$4,'Mangrove restorable land'!$A$5:$M$5,0)),if($C699="Seagrass", index('Seagrass extent'!$A$5:$I$257,match($A699,'Seagrass extent'!$A$5:$A1000,0),match('Seagrass extent'!$B$4,'Seagrass extent'!$A$5:$I$5,0))*'Seagrass extent'!$E$4, if($C699="Salt marsh", index('Salt marsh extent'!$A$5:$I$257,match($A699,'Salt marsh extent'!$A$5:$A1000,0),match('Salt marsh extent'!$B$4,'Salt marsh extent'!$A$5:$I$5,0))*'Salt marsh extent'!$E$4 )))</f>
        <v/>
      </c>
      <c r="E699" s="101" t="n"/>
    </row>
    <row r="700" ht="15.75" customHeight="1" s="198">
      <c r="A700" s="101" t="inlineStr">
        <is>
          <t>Christmas Island</t>
        </is>
      </c>
      <c r="B700" s="62">
        <f t="array" ref="B700">INDEX(Countries!$D$2:$D$255, MATCH(A700, Countries!$B$2:$B$255, 0))
</f>
        <v/>
      </c>
      <c r="C700" s="89" t="inlineStr">
        <is>
          <t>Salt marsh</t>
        </is>
      </c>
      <c r="D700" s="54">
        <f t="array" ref="D700">if($C700="Mangrove", INDEX('Mangrove restorable land'!$A$5:$M1000,MATCH($A700,'Mangrove restorable land'!$A$5:$A1000,0),MATCH('Mangrove restorable land'!B$4,'Mangrove restorable land'!$A$5:$M$5,0)),if($C700="Seagrass", index('Seagrass extent'!$A$5:$I$257,match($A700,'Seagrass extent'!$A$5:$A1000,0),match('Seagrass extent'!$B$4,'Seagrass extent'!$A$5:$I$5,0))*'Seagrass extent'!$E$4, if($C700="Salt marsh", index('Salt marsh extent'!$A$5:$I$257,match($A700,'Salt marsh extent'!$A$5:$A1000,0),match('Salt marsh extent'!$B$4,'Salt marsh extent'!$A$5:$I$5,0))*'Salt marsh extent'!$E$4 )))</f>
        <v/>
      </c>
      <c r="E700" s="101" t="n"/>
    </row>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autoFilter ref="$A$1:$E$700"/>
  <dataValidations count="3">
    <dataValidation sqref="E2:E700" showDropDown="0" showInputMessage="0" showErrorMessage="0" allowBlank="1" type="list">
      <formula1>SourceList</formula1>
    </dataValidation>
    <dataValidation sqref="C2:C700" showDropDown="0" showInputMessage="0" showErrorMessage="0" allowBlank="1" type="list">
      <formula1>Ecosystem!$B$2:$B$4</formula1>
    </dataValidation>
    <dataValidation sqref="A2:A7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8.xml><?xml version="1.0" encoding="utf-8"?>
<worksheet xmlns="http://schemas.openxmlformats.org/spreadsheetml/2006/main">
  <sheetPr>
    <tabColor rgb="FF507867"/>
    <outlinePr summaryBelow="1" summaryRight="1"/>
    <pageSetUpPr/>
  </sheetPr>
  <dimension ref="A1:N697"/>
  <sheetViews>
    <sheetView workbookViewId="0">
      <selection activeCell="A1" sqref="A1"/>
    </sheetView>
  </sheetViews>
  <sheetFormatPr baseColWidth="8" defaultColWidth="12.63" defaultRowHeight="15" customHeight="1"/>
  <cols>
    <col width="12.75" customWidth="1" style="198" min="1" max="3"/>
    <col width="28.38" customWidth="1" style="198" min="4" max="4"/>
    <col width="30.88" customWidth="1" style="198" min="5" max="5"/>
    <col width="44.88" customWidth="1" style="198" min="6" max="6"/>
    <col width="36.88" customWidth="1" style="198" min="7" max="7"/>
    <col width="9.130000000000001" customWidth="1" style="198" min="8" max="14"/>
  </cols>
  <sheetData>
    <row r="1" ht="12.75" customHeight="1" s="198">
      <c r="A1" s="91" t="inlineStr">
        <is>
          <t>Country</t>
        </is>
      </c>
      <c r="B1" s="91" t="inlineStr">
        <is>
          <t>Country code</t>
        </is>
      </c>
      <c r="C1" s="92" t="inlineStr">
        <is>
          <t>Ecosystem</t>
        </is>
      </c>
      <c r="D1" s="92" t="inlineStr">
        <is>
          <t>Tier 1 - IPCC default value</t>
        </is>
      </c>
      <c r="E1" s="92" t="inlineStr">
        <is>
          <t>Tier 2 - country-specific rate</t>
        </is>
      </c>
      <c r="F1" s="85" t="inlineStr">
        <is>
          <t>Source - Tier 1 - IPCC default value</t>
        </is>
      </c>
      <c r="G1" s="85" t="inlineStr">
        <is>
          <t>Source -Tier 2 - country-specific rate</t>
        </is>
      </c>
      <c r="H1" s="197" t="n"/>
      <c r="I1" s="197" t="n"/>
      <c r="J1" s="197" t="n"/>
      <c r="K1" s="197" t="n"/>
      <c r="L1" s="197" t="n"/>
      <c r="M1" s="197" t="n"/>
      <c r="N1" s="197" t="n"/>
    </row>
    <row r="2" ht="12.75" customHeight="1" s="198">
      <c r="A2" s="101" t="inlineStr">
        <is>
          <t>United States</t>
        </is>
      </c>
      <c r="B2" s="62">
        <f t="array" ref="B2">INDEX(Countries!$D$2:$D$255, MATCH(A2, Countries!$B$2:$B$255, 0))
</f>
        <v/>
      </c>
      <c r="C2" s="89" t="inlineStr">
        <is>
          <t>Mangrove</t>
        </is>
      </c>
      <c r="D2" s="93">
        <f>if($C2="Mangrove",'Sequestration rates'!$C$22,if($C2="Seagrass",'Sequestration rates'!$D$22,if($C2="Salt marsh",'Sequestration rates'!$E$22)))</f>
        <v/>
      </c>
      <c r="E2" s="94" t="n">
        <v>17.2349</v>
      </c>
      <c r="F2" s="101" t="inlineStr">
        <is>
          <t>Academic studies.</t>
        </is>
      </c>
      <c r="G2" s="101" t="n"/>
      <c r="H2" s="197" t="n"/>
      <c r="I2" s="197" t="n"/>
      <c r="J2" s="197" t="n"/>
      <c r="K2" s="197" t="n"/>
      <c r="L2" s="197" t="n"/>
      <c r="M2" s="197" t="n"/>
      <c r="N2" s="197" t="n"/>
    </row>
    <row r="3" ht="12.75" customHeight="1" s="198">
      <c r="A3" s="101" t="inlineStr">
        <is>
          <t>Indonesia</t>
        </is>
      </c>
      <c r="B3" s="62">
        <f t="array" ref="B3">INDEX(Countries!$D$2:$D$255, MATCH(A3, Countries!$B$2:$B$255, 0))
</f>
        <v/>
      </c>
      <c r="C3" s="89" t="inlineStr">
        <is>
          <t>Mangrove</t>
        </is>
      </c>
      <c r="D3" s="93">
        <f>if($C3="Mangrove",'Sequestration rates'!$C$22,if($C3="Seagrass",'Sequestration rates'!$D$22,if($C3="Salt marsh",'Sequestration rates'!$E$22)))</f>
        <v/>
      </c>
      <c r="E3" s="94" t="n">
        <v>29.5</v>
      </c>
      <c r="F3" s="101" t="inlineStr">
        <is>
          <t>Academic studies.</t>
        </is>
      </c>
      <c r="G3" s="101" t="n"/>
      <c r="H3" s="197" t="n"/>
      <c r="I3" s="197" t="n"/>
      <c r="J3" s="197" t="n"/>
      <c r="K3" s="197" t="n"/>
      <c r="L3" s="197" t="n"/>
      <c r="M3" s="197" t="n"/>
      <c r="N3" s="197" t="n"/>
    </row>
    <row r="4" ht="12.75" customHeight="1" s="198">
      <c r="A4" s="101" t="inlineStr">
        <is>
          <t>Australia</t>
        </is>
      </c>
      <c r="B4" s="62">
        <f t="array" ref="B4">INDEX(Countries!$D$2:$D$255, MATCH(A4, Countries!$B$2:$B$255, 0))
</f>
        <v/>
      </c>
      <c r="C4" s="89" t="inlineStr">
        <is>
          <t>Mangrove</t>
        </is>
      </c>
      <c r="D4" s="93">
        <f>if($C4="Mangrove",'Sequestration rates'!$C$22,if($C4="Seagrass",'Sequestration rates'!$D$22,if($C4="Salt marsh",'Sequestration rates'!$E$22)))</f>
        <v/>
      </c>
      <c r="E4" s="94" t="n">
        <v>7.285</v>
      </c>
      <c r="F4" s="101" t="inlineStr">
        <is>
          <t>Academic studies.</t>
        </is>
      </c>
      <c r="G4" s="101" t="n"/>
      <c r="H4" s="197" t="n"/>
      <c r="I4" s="197" t="n"/>
      <c r="J4" s="197" t="n"/>
      <c r="K4" s="197" t="n"/>
      <c r="L4" s="197" t="n"/>
      <c r="M4" s="197" t="n"/>
      <c r="N4" s="197" t="n"/>
    </row>
    <row r="5" ht="12.75" customHeight="1" s="198">
      <c r="A5" s="101" t="inlineStr">
        <is>
          <t>The Bahamas</t>
        </is>
      </c>
      <c r="B5" s="62">
        <f t="array" ref="B5">INDEX(Countries!$D$2:$D$255, MATCH(A5, Countries!$B$2:$B$255, 0))
</f>
        <v/>
      </c>
      <c r="C5" s="89" t="inlineStr">
        <is>
          <t>Mangrove</t>
        </is>
      </c>
      <c r="D5" s="93">
        <f>if($C5="Mangrove",'Sequestration rates'!$C$22,if($C5="Seagrass",'Sequestration rates'!$D$22,if($C5="Salt marsh",'Sequestration rates'!$E$22)))</f>
        <v/>
      </c>
      <c r="E5" s="94" t="n">
        <v>7.5</v>
      </c>
      <c r="F5" s="101" t="inlineStr">
        <is>
          <t>Academic studies.</t>
        </is>
      </c>
      <c r="G5" s="101" t="n"/>
      <c r="H5" s="197" t="n"/>
      <c r="I5" s="197" t="n"/>
      <c r="J5" s="197" t="n"/>
      <c r="K5" s="197" t="n"/>
      <c r="L5" s="197" t="n"/>
      <c r="M5" s="197" t="n"/>
      <c r="N5" s="197" t="n"/>
    </row>
    <row r="6" ht="12.75" customHeight="1" s="198">
      <c r="A6" s="101" t="inlineStr">
        <is>
          <t>Kenya</t>
        </is>
      </c>
      <c r="B6" s="62">
        <f t="array" ref="B6">INDEX(Countries!$D$2:$D$255, MATCH(A6, Countries!$B$2:$B$255, 0))
</f>
        <v/>
      </c>
      <c r="C6" s="89" t="inlineStr">
        <is>
          <t>Mangrove</t>
        </is>
      </c>
      <c r="D6" s="93">
        <f>if($C6="Mangrove",'Sequestration rates'!$C$22,if($C6="Seagrass",'Sequestration rates'!$D$22,if($C6="Salt marsh",'Sequestration rates'!$E$22)))</f>
        <v/>
      </c>
      <c r="E6" s="94" t="n">
        <v>19</v>
      </c>
      <c r="F6" s="101" t="inlineStr">
        <is>
          <t>Academic studies.</t>
        </is>
      </c>
      <c r="G6" s="101" t="n"/>
      <c r="H6" s="197" t="n"/>
      <c r="I6" s="197" t="n"/>
      <c r="J6" s="197" t="n"/>
      <c r="K6" s="197" t="n"/>
      <c r="L6" s="197" t="n"/>
      <c r="M6" s="197" t="n"/>
      <c r="N6" s="197" t="n"/>
    </row>
    <row r="7" ht="12.75" customHeight="1" s="198">
      <c r="A7" s="101" t="inlineStr">
        <is>
          <t>Mexico</t>
        </is>
      </c>
      <c r="B7" s="62">
        <f t="array" ref="B7">INDEX(Countries!$D$2:$D$255, MATCH(A7, Countries!$B$2:$B$255, 0))
</f>
        <v/>
      </c>
      <c r="C7" s="89" t="inlineStr">
        <is>
          <t>Mangrove</t>
        </is>
      </c>
      <c r="D7" s="93">
        <f>if($C7="Mangrove",'Sequestration rates'!$C$22,if($C7="Seagrass",'Sequestration rates'!$D$22,if($C7="Salt marsh",'Sequestration rates'!$E$22)))</f>
        <v/>
      </c>
      <c r="E7" s="94" t="n">
        <v>18.33333</v>
      </c>
      <c r="F7" s="101" t="inlineStr">
        <is>
          <t>Academic studies.</t>
        </is>
      </c>
      <c r="G7" s="101" t="n"/>
      <c r="H7" s="197" t="n"/>
      <c r="I7" s="197" t="n"/>
      <c r="J7" s="197" t="n"/>
      <c r="K7" s="197" t="n"/>
      <c r="L7" s="197" t="n"/>
      <c r="M7" s="197" t="n"/>
      <c r="N7" s="197" t="n"/>
    </row>
    <row r="8" ht="12.75" customHeight="1" s="198">
      <c r="A8" s="101" t="inlineStr">
        <is>
          <t>Colombia</t>
        </is>
      </c>
      <c r="B8" s="62">
        <f t="array" ref="B8">INDEX(Countries!$D$2:$D$255, MATCH(A8, Countries!$B$2:$B$255, 0))
</f>
        <v/>
      </c>
      <c r="C8" s="89" t="inlineStr">
        <is>
          <t>Mangrove</t>
        </is>
      </c>
      <c r="D8" s="93">
        <f>if($C8="Mangrove",'Sequestration rates'!$C$22,if($C8="Seagrass",'Sequestration rates'!$D$22,if($C8="Salt marsh",'Sequestration rates'!$E$22)))</f>
        <v/>
      </c>
      <c r="E8" s="94">
        <f>'Sequestration rates'!$C$22</f>
        <v/>
      </c>
      <c r="F8" s="101" t="inlineStr">
        <is>
          <t>Academic studies.</t>
        </is>
      </c>
      <c r="G8" s="101" t="n"/>
      <c r="H8" s="197" t="n"/>
      <c r="I8" s="197" t="n"/>
      <c r="J8" s="197" t="n"/>
      <c r="K8" s="197" t="n"/>
      <c r="L8" s="197" t="n"/>
      <c r="M8" s="197" t="n"/>
      <c r="N8" s="197" t="n"/>
    </row>
    <row r="9" ht="12.75" customHeight="1" s="198">
      <c r="A9" s="101" t="inlineStr">
        <is>
          <t>India</t>
        </is>
      </c>
      <c r="B9" s="62">
        <f t="array" ref="B9">INDEX(Countries!$D$2:$D$255, MATCH(A9, Countries!$B$2:$B$255, 0))
</f>
        <v/>
      </c>
      <c r="C9" s="89" t="inlineStr">
        <is>
          <t>Mangrove</t>
        </is>
      </c>
      <c r="D9" s="93">
        <f>if($C9="Mangrove",'Sequestration rates'!$C$22,if($C9="Seagrass",'Sequestration rates'!$D$22,if($C9="Salt marsh",'Sequestration rates'!$E$22)))</f>
        <v/>
      </c>
      <c r="E9" s="94" t="n">
        <v>12.08</v>
      </c>
      <c r="F9" s="101" t="inlineStr">
        <is>
          <t>Academic studies.</t>
        </is>
      </c>
      <c r="G9" s="101" t="n"/>
      <c r="H9" s="197" t="n"/>
      <c r="I9" s="197" t="n"/>
      <c r="J9" s="197" t="n"/>
      <c r="K9" s="197" t="n"/>
      <c r="L9" s="197" t="n"/>
      <c r="M9" s="197" t="n"/>
      <c r="N9" s="197" t="n"/>
    </row>
    <row r="10" ht="12.75" customHeight="1" s="198">
      <c r="A10" s="101" t="inlineStr">
        <is>
          <t>China</t>
        </is>
      </c>
      <c r="B10" s="62">
        <f t="array" ref="B10">INDEX(Countries!$D$2:$D$255, MATCH(A10, Countries!$B$2:$B$255, 0))
</f>
        <v/>
      </c>
      <c r="C10" s="89" t="inlineStr">
        <is>
          <t>Mangrove</t>
        </is>
      </c>
      <c r="D10" s="93">
        <f>if($C10="Mangrove",'Sequestration rates'!$C$22,if($C10="Seagrass",'Sequestration rates'!$D$22,if($C10="Salt marsh",'Sequestration rates'!$E$22)))</f>
        <v/>
      </c>
      <c r="E10" s="94" t="n">
        <v>5.683333</v>
      </c>
      <c r="F10" s="101" t="inlineStr">
        <is>
          <t>Academic studies.</t>
        </is>
      </c>
      <c r="G10" s="101" t="n"/>
      <c r="H10" s="197" t="n"/>
      <c r="I10" s="197" t="n"/>
      <c r="J10" s="197" t="n"/>
      <c r="K10" s="197" t="n"/>
      <c r="L10" s="197" t="n"/>
      <c r="M10" s="197" t="n"/>
      <c r="N10" s="197" t="n"/>
    </row>
    <row r="11" ht="12.75" customHeight="1" s="198">
      <c r="A11" s="101" t="inlineStr">
        <is>
          <t>American Samoa</t>
        </is>
      </c>
      <c r="B11" s="62">
        <f t="array" ref="B11">INDEX(Countries!$D$2:$D$255, MATCH(A11, Countries!$B$2:$B$255, 0))
</f>
        <v/>
      </c>
      <c r="C11" s="89" t="inlineStr">
        <is>
          <t>Mangrove</t>
        </is>
      </c>
      <c r="D11" s="93">
        <f>if($C11="Mangrove",'Sequestration rates'!$C$22,if($C11="Seagrass",'Sequestration rates'!$D$22,if($C11="Salt marsh",'Sequestration rates'!$E$22)))</f>
        <v/>
      </c>
      <c r="E11" s="95" t="inlineStr">
        <is>
          <t>NoData</t>
        </is>
      </c>
      <c r="F11" s="101" t="inlineStr">
        <is>
          <t>Academic studies.</t>
        </is>
      </c>
      <c r="G11" s="101" t="n"/>
      <c r="H11" s="197" t="n"/>
      <c r="I11" s="197" t="n"/>
      <c r="J11" s="197" t="n"/>
      <c r="K11" s="197" t="n"/>
      <c r="L11" s="197" t="n"/>
      <c r="M11" s="197" t="n"/>
      <c r="N11" s="197" t="n"/>
    </row>
    <row r="12" ht="12.75" customHeight="1" s="198">
      <c r="A12" s="101" t="inlineStr">
        <is>
          <t>Angola</t>
        </is>
      </c>
      <c r="B12" s="62">
        <f t="array" ref="B12">INDEX(Countries!$D$2:$D$255, MATCH(A12, Countries!$B$2:$B$255, 0))
</f>
        <v/>
      </c>
      <c r="C12" s="89" t="inlineStr">
        <is>
          <t>Mangrove</t>
        </is>
      </c>
      <c r="D12" s="93">
        <f>if($C12="Mangrove",'Sequestration rates'!$C$22,if($C12="Seagrass",'Sequestration rates'!$D$22,if($C12="Salt marsh",'Sequestration rates'!$E$22)))</f>
        <v/>
      </c>
      <c r="E12" s="95" t="inlineStr">
        <is>
          <t>NoData</t>
        </is>
      </c>
      <c r="F12" s="101" t="inlineStr">
        <is>
          <t>Academic studies.</t>
        </is>
      </c>
      <c r="G12" s="101" t="n"/>
      <c r="H12" s="197" t="n"/>
      <c r="I12" s="197" t="n"/>
      <c r="J12" s="197" t="n"/>
      <c r="K12" s="197" t="n"/>
      <c r="L12" s="197" t="n"/>
      <c r="M12" s="197" t="n"/>
      <c r="N12" s="197" t="n"/>
    </row>
    <row r="13" ht="12.75" customHeight="1" s="198">
      <c r="A13" s="101" t="inlineStr">
        <is>
          <t>Anguilla</t>
        </is>
      </c>
      <c r="B13" s="62">
        <f t="array" ref="B13">INDEX(Countries!$D$2:$D$255, MATCH(A13, Countries!$B$2:$B$255, 0))
</f>
        <v/>
      </c>
      <c r="C13" s="89" t="inlineStr">
        <is>
          <t>Mangrove</t>
        </is>
      </c>
      <c r="D13" s="93">
        <f>if($C13="Mangrove",'Sequestration rates'!$C$22,if($C13="Seagrass",'Sequestration rates'!$D$22,if($C13="Salt marsh",'Sequestration rates'!$E$22)))</f>
        <v/>
      </c>
      <c r="E13" s="95" t="inlineStr">
        <is>
          <t>NoData</t>
        </is>
      </c>
      <c r="F13" s="101" t="inlineStr">
        <is>
          <t>Academic studies.</t>
        </is>
      </c>
      <c r="G13" s="101" t="n"/>
      <c r="H13" s="197" t="n"/>
      <c r="I13" s="197" t="n"/>
      <c r="J13" s="197" t="n"/>
      <c r="K13" s="197" t="n"/>
      <c r="L13" s="197" t="n"/>
      <c r="M13" s="197" t="n"/>
      <c r="N13" s="197" t="n"/>
    </row>
    <row r="14" ht="12.75" customHeight="1" s="198">
      <c r="A14" s="101" t="inlineStr">
        <is>
          <t>Bahrain</t>
        </is>
      </c>
      <c r="B14" s="62">
        <f t="array" ref="B14">INDEX(Countries!$D$2:$D$255, MATCH(A14, Countries!$B$2:$B$255, 0))
</f>
        <v/>
      </c>
      <c r="C14" s="89" t="inlineStr">
        <is>
          <t>Mangrove</t>
        </is>
      </c>
      <c r="D14" s="93">
        <f>if($C14="Mangrove",'Sequestration rates'!$C$22,if($C14="Seagrass",'Sequestration rates'!$D$22,if($C14="Salt marsh",'Sequestration rates'!$E$22)))</f>
        <v/>
      </c>
      <c r="E14" s="95" t="inlineStr">
        <is>
          <t>NoData</t>
        </is>
      </c>
      <c r="F14" s="101" t="inlineStr">
        <is>
          <t>Academic studies.</t>
        </is>
      </c>
      <c r="G14" s="101" t="n"/>
      <c r="H14" s="197" t="n"/>
      <c r="I14" s="197" t="n"/>
      <c r="J14" s="197" t="n"/>
      <c r="K14" s="197" t="n"/>
      <c r="L14" s="197" t="n"/>
      <c r="M14" s="197" t="n"/>
      <c r="N14" s="197" t="n"/>
    </row>
    <row r="15" ht="12.75" customHeight="1" s="198">
      <c r="A15" s="101" t="inlineStr">
        <is>
          <t>Bangladesh</t>
        </is>
      </c>
      <c r="B15" s="62">
        <f t="array" ref="B15">INDEX(Countries!$D$2:$D$255, MATCH(A15, Countries!$B$2:$B$255, 0))
</f>
        <v/>
      </c>
      <c r="C15" s="89" t="inlineStr">
        <is>
          <t>Mangrove</t>
        </is>
      </c>
      <c r="D15" s="93">
        <f>if($C15="Mangrove",'Sequestration rates'!$C$22,if($C15="Seagrass",'Sequestration rates'!$D$22,if($C15="Salt marsh",'Sequestration rates'!$E$22)))</f>
        <v/>
      </c>
      <c r="E15" s="95" t="inlineStr">
        <is>
          <t>NoData</t>
        </is>
      </c>
      <c r="F15" s="101" t="inlineStr">
        <is>
          <t>Academic studies.</t>
        </is>
      </c>
      <c r="G15" s="101" t="n"/>
      <c r="H15" s="197" t="n"/>
      <c r="I15" s="197" t="n"/>
      <c r="J15" s="197" t="n"/>
      <c r="K15" s="197" t="n"/>
      <c r="L15" s="197" t="n"/>
      <c r="M15" s="197" t="n"/>
      <c r="N15" s="197" t="n"/>
    </row>
    <row r="16" ht="12.75" customHeight="1" s="198">
      <c r="A16" s="101" t="inlineStr">
        <is>
          <t>Barbados</t>
        </is>
      </c>
      <c r="B16" s="62">
        <f t="array" ref="B16">INDEX(Countries!$D$2:$D$255, MATCH(A16, Countries!$B$2:$B$255, 0))
</f>
        <v/>
      </c>
      <c r="C16" s="89" t="inlineStr">
        <is>
          <t>Mangrove</t>
        </is>
      </c>
      <c r="D16" s="93">
        <f>if($C16="Mangrove",'Sequestration rates'!$C$22,if($C16="Seagrass",'Sequestration rates'!$D$22,if($C16="Salt marsh",'Sequestration rates'!$E$22)))</f>
        <v/>
      </c>
      <c r="E16" s="95" t="inlineStr">
        <is>
          <t>NoData</t>
        </is>
      </c>
      <c r="F16" s="101" t="inlineStr">
        <is>
          <t>Academic studies.</t>
        </is>
      </c>
      <c r="G16" s="101" t="n"/>
      <c r="H16" s="197" t="n"/>
      <c r="I16" s="197" t="n"/>
      <c r="J16" s="197" t="n"/>
      <c r="K16" s="197" t="n"/>
      <c r="L16" s="197" t="n"/>
      <c r="M16" s="197" t="n"/>
      <c r="N16" s="197" t="n"/>
    </row>
    <row r="17" ht="12.75" customHeight="1" s="198">
      <c r="A17" s="101" t="inlineStr">
        <is>
          <t>Belize</t>
        </is>
      </c>
      <c r="B17" s="62">
        <f t="array" ref="B17">INDEX(Countries!$D$2:$D$255, MATCH(A17, Countries!$B$2:$B$255, 0))
</f>
        <v/>
      </c>
      <c r="C17" s="89" t="inlineStr">
        <is>
          <t>Mangrove</t>
        </is>
      </c>
      <c r="D17" s="93">
        <f>if($C17="Mangrove",'Sequestration rates'!$C$22,if($C17="Seagrass",'Sequestration rates'!$D$22,if($C17="Salt marsh",'Sequestration rates'!$E$22)))</f>
        <v/>
      </c>
      <c r="E17" s="95" t="inlineStr">
        <is>
          <t>NoData</t>
        </is>
      </c>
      <c r="F17" s="101" t="inlineStr">
        <is>
          <t>Academic studies.</t>
        </is>
      </c>
      <c r="G17" s="101" t="n"/>
      <c r="H17" s="197" t="n"/>
      <c r="I17" s="197" t="n"/>
      <c r="J17" s="197" t="n"/>
      <c r="K17" s="197" t="n"/>
      <c r="L17" s="197" t="n"/>
      <c r="M17" s="197" t="n"/>
      <c r="N17" s="197" t="n"/>
    </row>
    <row r="18" ht="12.75" customHeight="1" s="198">
      <c r="A18" s="101" t="inlineStr">
        <is>
          <t>Benin</t>
        </is>
      </c>
      <c r="B18" s="62">
        <f t="array" ref="B18">INDEX(Countries!$D$2:$D$255, MATCH(A18, Countries!$B$2:$B$255, 0))
</f>
        <v/>
      </c>
      <c r="C18" s="89" t="inlineStr">
        <is>
          <t>Mangrove</t>
        </is>
      </c>
      <c r="D18" s="93">
        <f>if($C18="Mangrove",'Sequestration rates'!$C$22,if($C18="Seagrass",'Sequestration rates'!$D$22,if($C18="Salt marsh",'Sequestration rates'!$E$22)))</f>
        <v/>
      </c>
      <c r="E18" s="95" t="inlineStr">
        <is>
          <t>NoData</t>
        </is>
      </c>
      <c r="F18" s="101" t="inlineStr">
        <is>
          <t>Academic studies.</t>
        </is>
      </c>
      <c r="G18" s="101" t="n"/>
      <c r="H18" s="197" t="n"/>
      <c r="I18" s="197" t="n"/>
      <c r="J18" s="197" t="n"/>
      <c r="K18" s="197" t="n"/>
      <c r="L18" s="197" t="n"/>
      <c r="M18" s="197" t="n"/>
      <c r="N18" s="197" t="n"/>
    </row>
    <row r="19" ht="12.75" customHeight="1" s="198">
      <c r="A19" s="101" t="inlineStr">
        <is>
          <t>Bermuda</t>
        </is>
      </c>
      <c r="B19" s="62">
        <f t="array" ref="B19">INDEX(Countries!$D$2:$D$255, MATCH(A19, Countries!$B$2:$B$255, 0))
</f>
        <v/>
      </c>
      <c r="C19" s="89" t="inlineStr">
        <is>
          <t>Mangrove</t>
        </is>
      </c>
      <c r="D19" s="93">
        <f>if($C19="Mangrove",'Sequestration rates'!$C$22,if($C19="Seagrass",'Sequestration rates'!$D$22,if($C19="Salt marsh",'Sequestration rates'!$E$22)))</f>
        <v/>
      </c>
      <c r="E19" s="95" t="inlineStr">
        <is>
          <t>NoData</t>
        </is>
      </c>
      <c r="F19" s="101" t="inlineStr">
        <is>
          <t>Academic studies.</t>
        </is>
      </c>
      <c r="G19" s="101" t="n"/>
      <c r="H19" s="197" t="n"/>
      <c r="I19" s="197" t="n"/>
      <c r="J19" s="197" t="n"/>
      <c r="K19" s="197" t="n"/>
      <c r="L19" s="197" t="n"/>
      <c r="M19" s="197" t="n"/>
      <c r="N19" s="197" t="n"/>
    </row>
    <row r="20" ht="12.75" customHeight="1" s="198">
      <c r="A20" s="101" t="inlineStr">
        <is>
          <t>Bonaire, Sint Eustatius and Saba</t>
        </is>
      </c>
      <c r="B20" s="62">
        <f t="array" ref="B20">INDEX(Countries!$D$2:$D$255, MATCH(A20, Countries!$B$2:$B$255, 0))
</f>
        <v/>
      </c>
      <c r="C20" s="89" t="inlineStr">
        <is>
          <t>Mangrove</t>
        </is>
      </c>
      <c r="D20" s="93">
        <f>if($C20="Mangrove",'Sequestration rates'!$C$22,if($C20="Seagrass",'Sequestration rates'!$D$22,if($C20="Salt marsh",'Sequestration rates'!$E$22)))</f>
        <v/>
      </c>
      <c r="E20" s="95" t="inlineStr">
        <is>
          <t>NoData</t>
        </is>
      </c>
      <c r="F20" s="101" t="inlineStr">
        <is>
          <t>Academic studies.</t>
        </is>
      </c>
      <c r="G20" s="101" t="n"/>
      <c r="H20" s="197" t="n"/>
      <c r="I20" s="197" t="n"/>
      <c r="J20" s="197" t="n"/>
      <c r="K20" s="197" t="n"/>
      <c r="L20" s="197" t="n"/>
      <c r="M20" s="197" t="n"/>
      <c r="N20" s="197" t="n"/>
    </row>
    <row r="21" ht="12.75" customHeight="1" s="198">
      <c r="A21" s="101" t="inlineStr">
        <is>
          <t>Brazil</t>
        </is>
      </c>
      <c r="B21" s="62">
        <f t="array" ref="B21">INDEX(Countries!$D$2:$D$255, MATCH(A21, Countries!$B$2:$B$255, 0))
</f>
        <v/>
      </c>
      <c r="C21" s="89" t="inlineStr">
        <is>
          <t>Mangrove</t>
        </is>
      </c>
      <c r="D21" s="93">
        <f>if($C21="Mangrove",'Sequestration rates'!$C$22,if($C21="Seagrass",'Sequestration rates'!$D$22,if($C21="Salt marsh",'Sequestration rates'!$E$22)))</f>
        <v/>
      </c>
      <c r="E21" s="95" t="inlineStr">
        <is>
          <t>NoData</t>
        </is>
      </c>
      <c r="F21" s="101" t="inlineStr">
        <is>
          <t>Academic studies.</t>
        </is>
      </c>
      <c r="G21" s="101" t="n"/>
      <c r="H21" s="197" t="n"/>
      <c r="I21" s="197" t="n"/>
      <c r="J21" s="197" t="n"/>
      <c r="K21" s="197" t="n"/>
      <c r="L21" s="197" t="n"/>
      <c r="M21" s="197" t="n"/>
      <c r="N21" s="197" t="n"/>
    </row>
    <row r="22" ht="12.75" customHeight="1" s="198">
      <c r="A22" s="101" t="inlineStr">
        <is>
          <t>British virgin islands</t>
        </is>
      </c>
      <c r="B22" s="62">
        <f t="array" ref="B22">INDEX(Countries!$D$2:$D$255, MATCH(A22, Countries!$B$2:$B$255, 0))
</f>
        <v/>
      </c>
      <c r="C22" s="89" t="inlineStr">
        <is>
          <t>Mangrove</t>
        </is>
      </c>
      <c r="D22" s="93">
        <f>if($C22="Mangrove",'Sequestration rates'!$C$22,if($C22="Seagrass",'Sequestration rates'!$D$22,if($C22="Salt marsh",'Sequestration rates'!$E$22)))</f>
        <v/>
      </c>
      <c r="E22" s="95" t="inlineStr">
        <is>
          <t>NoData</t>
        </is>
      </c>
      <c r="F22" s="101" t="inlineStr">
        <is>
          <t>Academic studies.</t>
        </is>
      </c>
      <c r="G22" s="101" t="n"/>
      <c r="H22" s="197" t="n"/>
      <c r="I22" s="197" t="n"/>
      <c r="J22" s="197" t="n"/>
      <c r="K22" s="197" t="n"/>
      <c r="L22" s="197" t="n"/>
      <c r="M22" s="197" t="n"/>
      <c r="N22" s="197" t="n"/>
    </row>
    <row r="23" ht="12.75" customHeight="1" s="198">
      <c r="A23" s="101" t="inlineStr">
        <is>
          <t>Brunei Darussalam</t>
        </is>
      </c>
      <c r="B23" s="62">
        <f t="array" ref="B23">INDEX(Countries!$D$2:$D$255, MATCH(A23, Countries!$B$2:$B$255, 0))
</f>
        <v/>
      </c>
      <c r="C23" s="89" t="inlineStr">
        <is>
          <t>Mangrove</t>
        </is>
      </c>
      <c r="D23" s="93">
        <f>if($C23="Mangrove",'Sequestration rates'!$C$22,if($C23="Seagrass",'Sequestration rates'!$D$22,if($C23="Salt marsh",'Sequestration rates'!$E$22)))</f>
        <v/>
      </c>
      <c r="E23" s="95" t="inlineStr">
        <is>
          <t>NoData</t>
        </is>
      </c>
      <c r="F23" s="101" t="inlineStr">
        <is>
          <t>Academic studies.</t>
        </is>
      </c>
      <c r="G23" s="101" t="n"/>
      <c r="H23" s="197" t="n"/>
      <c r="I23" s="197" t="n"/>
      <c r="J23" s="197" t="n"/>
      <c r="K23" s="197" t="n"/>
      <c r="L23" s="197" t="n"/>
      <c r="M23" s="197" t="n"/>
      <c r="N23" s="197" t="n"/>
    </row>
    <row r="24" ht="12.75" customHeight="1" s="198">
      <c r="A24" s="101" t="inlineStr">
        <is>
          <t>Cambodia</t>
        </is>
      </c>
      <c r="B24" s="62">
        <f t="array" ref="B24">INDEX(Countries!$D$2:$D$255, MATCH(A24, Countries!$B$2:$B$255, 0))
</f>
        <v/>
      </c>
      <c r="C24" s="89" t="inlineStr">
        <is>
          <t>Mangrove</t>
        </is>
      </c>
      <c r="D24" s="93">
        <f>if($C24="Mangrove",'Sequestration rates'!$C$22,if($C24="Seagrass",'Sequestration rates'!$D$22,if($C24="Salt marsh",'Sequestration rates'!$E$22)))</f>
        <v/>
      </c>
      <c r="E24" s="95" t="inlineStr">
        <is>
          <t>NoData</t>
        </is>
      </c>
      <c r="F24" s="101" t="inlineStr">
        <is>
          <t>Academic studies.</t>
        </is>
      </c>
      <c r="G24" s="101" t="n"/>
      <c r="H24" s="197" t="n"/>
      <c r="I24" s="197" t="n"/>
      <c r="J24" s="197" t="n"/>
      <c r="K24" s="197" t="n"/>
      <c r="L24" s="197" t="n"/>
      <c r="M24" s="197" t="n"/>
      <c r="N24" s="197" t="n"/>
    </row>
    <row r="25" ht="12.75" customHeight="1" s="198">
      <c r="A25" s="101" t="inlineStr">
        <is>
          <t>Cameroon</t>
        </is>
      </c>
      <c r="B25" s="62">
        <f t="array" ref="B25">INDEX(Countries!$D$2:$D$255, MATCH(A25, Countries!$B$2:$B$255, 0))
</f>
        <v/>
      </c>
      <c r="C25" s="89" t="inlineStr">
        <is>
          <t>Mangrove</t>
        </is>
      </c>
      <c r="D25" s="93">
        <f>if($C25="Mangrove",'Sequestration rates'!$C$22,if($C25="Seagrass",'Sequestration rates'!$D$22,if($C25="Salt marsh",'Sequestration rates'!$E$22)))</f>
        <v/>
      </c>
      <c r="E25" s="95" t="inlineStr">
        <is>
          <t>NoData</t>
        </is>
      </c>
      <c r="F25" s="101" t="inlineStr">
        <is>
          <t>Academic studies.</t>
        </is>
      </c>
      <c r="G25" s="101" t="n"/>
      <c r="H25" s="197" t="n"/>
      <c r="I25" s="197" t="n"/>
      <c r="J25" s="197" t="n"/>
      <c r="K25" s="197" t="n"/>
      <c r="L25" s="197" t="n"/>
      <c r="M25" s="197" t="n"/>
      <c r="N25" s="197" t="n"/>
    </row>
    <row r="26" ht="12.75" customHeight="1" s="198">
      <c r="A26" s="101" t="inlineStr">
        <is>
          <t>Cayman Islands</t>
        </is>
      </c>
      <c r="B26" s="62">
        <f t="array" ref="B26">INDEX(Countries!$D$2:$D$255, MATCH(A26, Countries!$B$2:$B$255, 0))
</f>
        <v/>
      </c>
      <c r="C26" s="89" t="inlineStr">
        <is>
          <t>Mangrove</t>
        </is>
      </c>
      <c r="D26" s="93">
        <f>if($C26="Mangrove",'Sequestration rates'!$C$22,if($C26="Seagrass",'Sequestration rates'!$D$22,if($C26="Salt marsh",'Sequestration rates'!$E$22)))</f>
        <v/>
      </c>
      <c r="E26" s="95" t="inlineStr">
        <is>
          <t>NoData</t>
        </is>
      </c>
      <c r="F26" s="101" t="inlineStr">
        <is>
          <t>Academic studies.</t>
        </is>
      </c>
      <c r="G26" s="101" t="n"/>
      <c r="H26" s="197" t="n"/>
      <c r="I26" s="197" t="n"/>
      <c r="J26" s="197" t="n"/>
      <c r="K26" s="197" t="n"/>
      <c r="L26" s="197" t="n"/>
      <c r="M26" s="197" t="n"/>
      <c r="N26" s="197" t="n"/>
    </row>
    <row r="27" ht="12.75" customHeight="1" s="198">
      <c r="A27" s="101" t="inlineStr">
        <is>
          <t>Comoros</t>
        </is>
      </c>
      <c r="B27" s="62">
        <f t="array" ref="B27">INDEX(Countries!$D$2:$D$255, MATCH(A27, Countries!$B$2:$B$255, 0))
</f>
        <v/>
      </c>
      <c r="C27" s="89" t="inlineStr">
        <is>
          <t>Mangrove</t>
        </is>
      </c>
      <c r="D27" s="93">
        <f>if($C27="Mangrove",'Sequestration rates'!$C$22,if($C27="Seagrass",'Sequestration rates'!$D$22,if($C27="Salt marsh",'Sequestration rates'!$E$22)))</f>
        <v/>
      </c>
      <c r="E27" s="95" t="inlineStr">
        <is>
          <t>NoData</t>
        </is>
      </c>
      <c r="F27" s="101" t="inlineStr">
        <is>
          <t>Academic studies.</t>
        </is>
      </c>
      <c r="G27" s="101" t="n"/>
      <c r="H27" s="197" t="n"/>
      <c r="I27" s="197" t="n"/>
      <c r="J27" s="197" t="n"/>
      <c r="K27" s="197" t="n"/>
      <c r="L27" s="197" t="n"/>
      <c r="M27" s="197" t="n"/>
      <c r="N27" s="197" t="n"/>
    </row>
    <row r="28" ht="12.75" customHeight="1" s="198">
      <c r="A28" s="101" t="inlineStr">
        <is>
          <t>Cook Islands</t>
        </is>
      </c>
      <c r="B28" s="62">
        <f t="array" ref="B28">INDEX(Countries!$D$2:$D$255, MATCH(A28, Countries!$B$2:$B$255, 0))
</f>
        <v/>
      </c>
      <c r="C28" s="89" t="inlineStr">
        <is>
          <t>Mangrove</t>
        </is>
      </c>
      <c r="D28" s="93">
        <f>if($C28="Mangrove",'Sequestration rates'!$C$22,if($C28="Seagrass",'Sequestration rates'!$D$22,if($C28="Salt marsh",'Sequestration rates'!$E$22)))</f>
        <v/>
      </c>
      <c r="E28" s="95" t="inlineStr">
        <is>
          <t>NoData</t>
        </is>
      </c>
      <c r="F28" s="101" t="inlineStr">
        <is>
          <t>Academic studies.</t>
        </is>
      </c>
      <c r="G28" s="101" t="n"/>
      <c r="H28" s="197" t="n"/>
      <c r="I28" s="197" t="n"/>
      <c r="J28" s="197" t="n"/>
      <c r="K28" s="197" t="n"/>
      <c r="L28" s="197" t="n"/>
      <c r="M28" s="197" t="n"/>
      <c r="N28" s="197" t="n"/>
    </row>
    <row r="29" ht="12.75" customHeight="1" s="198">
      <c r="A29" s="101" t="inlineStr">
        <is>
          <t>Costa Rica</t>
        </is>
      </c>
      <c r="B29" s="62">
        <f t="array" ref="B29">INDEX(Countries!$D$2:$D$255, MATCH(A29, Countries!$B$2:$B$255, 0))
</f>
        <v/>
      </c>
      <c r="C29" s="89" t="inlineStr">
        <is>
          <t>Mangrove</t>
        </is>
      </c>
      <c r="D29" s="93">
        <f>if($C29="Mangrove",'Sequestration rates'!$C$22,if($C29="Seagrass",'Sequestration rates'!$D$22,if($C29="Salt marsh",'Sequestration rates'!$E$22)))</f>
        <v/>
      </c>
      <c r="E29" s="95" t="inlineStr">
        <is>
          <t>NoData</t>
        </is>
      </c>
      <c r="F29" s="101" t="inlineStr">
        <is>
          <t>Academic studies.</t>
        </is>
      </c>
      <c r="G29" s="101" t="n"/>
      <c r="H29" s="197" t="n"/>
      <c r="I29" s="197" t="n"/>
      <c r="J29" s="197" t="n"/>
      <c r="K29" s="197" t="n"/>
      <c r="L29" s="197" t="n"/>
      <c r="M29" s="197" t="n"/>
      <c r="N29" s="197" t="n"/>
    </row>
    <row r="30" ht="12.75" customHeight="1" s="198">
      <c r="A30" s="101" t="inlineStr">
        <is>
          <t>Côte d'Ivoire</t>
        </is>
      </c>
      <c r="B30" s="62">
        <f t="array" ref="B30">INDEX(Countries!$D$2:$D$255, MATCH(A30, Countries!$B$2:$B$255, 0))
</f>
        <v/>
      </c>
      <c r="C30" s="89" t="inlineStr">
        <is>
          <t>Mangrove</t>
        </is>
      </c>
      <c r="D30" s="93">
        <f>if($C30="Mangrove",'Sequestration rates'!$C$22,if($C30="Seagrass",'Sequestration rates'!$D$22,if($C30="Salt marsh",'Sequestration rates'!$E$22)))</f>
        <v/>
      </c>
      <c r="E30" s="95" t="inlineStr">
        <is>
          <t>NoData</t>
        </is>
      </c>
      <c r="F30" s="101" t="inlineStr">
        <is>
          <t>Academic studies.</t>
        </is>
      </c>
      <c r="G30" s="101" t="n"/>
      <c r="H30" s="197" t="n"/>
      <c r="I30" s="197" t="n"/>
      <c r="J30" s="197" t="n"/>
      <c r="K30" s="197" t="n"/>
      <c r="L30" s="197" t="n"/>
      <c r="M30" s="197" t="n"/>
      <c r="N30" s="197" t="n"/>
    </row>
    <row r="31" ht="12.75" customHeight="1" s="198">
      <c r="A31" s="101" t="inlineStr">
        <is>
          <t>Cuba</t>
        </is>
      </c>
      <c r="B31" s="62">
        <f t="array" ref="B31">INDEX(Countries!$D$2:$D$255, MATCH(A31, Countries!$B$2:$B$255, 0))
</f>
        <v/>
      </c>
      <c r="C31" s="89" t="inlineStr">
        <is>
          <t>Mangrove</t>
        </is>
      </c>
      <c r="D31" s="93">
        <f>if($C31="Mangrove",'Sequestration rates'!$C$22,if($C31="Seagrass",'Sequestration rates'!$D$22,if($C31="Salt marsh",'Sequestration rates'!$E$22)))</f>
        <v/>
      </c>
      <c r="E31" s="95" t="inlineStr">
        <is>
          <t>NoData</t>
        </is>
      </c>
      <c r="F31" s="101" t="inlineStr">
        <is>
          <t>Academic studies.</t>
        </is>
      </c>
      <c r="G31" s="101" t="n"/>
      <c r="H31" s="197" t="n"/>
      <c r="I31" s="197" t="n"/>
      <c r="J31" s="197" t="n"/>
      <c r="K31" s="197" t="n"/>
      <c r="L31" s="197" t="n"/>
      <c r="M31" s="197" t="n"/>
      <c r="N31" s="197" t="n"/>
    </row>
    <row r="32" ht="12.75" customHeight="1" s="198">
      <c r="A32" s="101" t="inlineStr">
        <is>
          <t>Curaçao</t>
        </is>
      </c>
      <c r="B32" s="62">
        <f t="array" ref="B32">INDEX(Countries!$D$2:$D$255, MATCH(A32, Countries!$B$2:$B$255, 0))
</f>
        <v/>
      </c>
      <c r="C32" s="89" t="inlineStr">
        <is>
          <t>Mangrove</t>
        </is>
      </c>
      <c r="D32" s="93">
        <f>if($C32="Mangrove",'Sequestration rates'!$C$22,if($C32="Seagrass",'Sequestration rates'!$D$22,if($C32="Salt marsh",'Sequestration rates'!$E$22)))</f>
        <v/>
      </c>
      <c r="E32" s="95" t="inlineStr">
        <is>
          <t>NoData</t>
        </is>
      </c>
      <c r="F32" s="101" t="inlineStr">
        <is>
          <t>Academic studies.</t>
        </is>
      </c>
      <c r="G32" s="101" t="n"/>
      <c r="H32" s="197" t="n"/>
      <c r="I32" s="197" t="n"/>
      <c r="J32" s="197" t="n"/>
      <c r="K32" s="197" t="n"/>
      <c r="L32" s="197" t="n"/>
      <c r="M32" s="197" t="n"/>
      <c r="N32" s="197" t="n"/>
    </row>
    <row r="33" ht="12.75" customHeight="1" s="198">
      <c r="A33" s="101" t="inlineStr">
        <is>
          <t>Democratic republic of the congo</t>
        </is>
      </c>
      <c r="B33" s="62">
        <f t="array" ref="B33">INDEX(Countries!$D$2:$D$255, MATCH(A33, Countries!$B$2:$B$255, 0))
</f>
        <v/>
      </c>
      <c r="C33" s="89" t="inlineStr">
        <is>
          <t>Mangrove</t>
        </is>
      </c>
      <c r="D33" s="93">
        <f>if($C33="Mangrove",'Sequestration rates'!$C$22,if($C33="Seagrass",'Sequestration rates'!$D$22,if($C33="Salt marsh",'Sequestration rates'!$E$22)))</f>
        <v/>
      </c>
      <c r="E33" s="95" t="inlineStr">
        <is>
          <t>NoData</t>
        </is>
      </c>
      <c r="F33" s="101" t="inlineStr">
        <is>
          <t>Academic studies.</t>
        </is>
      </c>
      <c r="G33" s="101" t="n"/>
      <c r="H33" s="197" t="n"/>
      <c r="I33" s="197" t="n"/>
      <c r="J33" s="197" t="n"/>
      <c r="K33" s="197" t="n"/>
      <c r="L33" s="197" t="n"/>
      <c r="M33" s="197" t="n"/>
      <c r="N33" s="197" t="n"/>
    </row>
    <row r="34" ht="12.75" customHeight="1" s="198">
      <c r="A34" s="101" t="inlineStr">
        <is>
          <t>Djibouti</t>
        </is>
      </c>
      <c r="B34" s="62">
        <f t="array" ref="B34">INDEX(Countries!$D$2:$D$255, MATCH(A34, Countries!$B$2:$B$255, 0))
</f>
        <v/>
      </c>
      <c r="C34" s="89" t="inlineStr">
        <is>
          <t>Mangrove</t>
        </is>
      </c>
      <c r="D34" s="93">
        <f>if($C34="Mangrove",'Sequestration rates'!$C$22,if($C34="Seagrass",'Sequestration rates'!$D$22,if($C34="Salt marsh",'Sequestration rates'!$E$22)))</f>
        <v/>
      </c>
      <c r="E34" s="95" t="inlineStr">
        <is>
          <t>NoData</t>
        </is>
      </c>
      <c r="F34" s="101" t="inlineStr">
        <is>
          <t>Academic studies.</t>
        </is>
      </c>
      <c r="G34" s="101" t="n"/>
      <c r="H34" s="197" t="n"/>
      <c r="I34" s="197" t="n"/>
      <c r="J34" s="197" t="n"/>
      <c r="K34" s="197" t="n"/>
      <c r="L34" s="197" t="n"/>
      <c r="M34" s="197" t="n"/>
      <c r="N34" s="197" t="n"/>
    </row>
    <row r="35" ht="12.75" customHeight="1" s="198">
      <c r="A35" s="101" t="inlineStr">
        <is>
          <t>Dominica</t>
        </is>
      </c>
      <c r="B35" s="62">
        <f t="array" ref="B35">INDEX(Countries!$D$2:$D$255, MATCH(A35, Countries!$B$2:$B$255, 0))
</f>
        <v/>
      </c>
      <c r="C35" s="89" t="inlineStr">
        <is>
          <t>Mangrove</t>
        </is>
      </c>
      <c r="D35" s="93">
        <f>if($C35="Mangrove",'Sequestration rates'!$C$22,if($C35="Seagrass",'Sequestration rates'!$D$22,if($C35="Salt marsh",'Sequestration rates'!$E$22)))</f>
        <v/>
      </c>
      <c r="E35" s="95" t="inlineStr">
        <is>
          <t>NoData</t>
        </is>
      </c>
      <c r="F35" s="101" t="inlineStr">
        <is>
          <t>Academic studies.</t>
        </is>
      </c>
      <c r="G35" s="101" t="n"/>
      <c r="H35" s="197" t="n"/>
      <c r="I35" s="197" t="n"/>
      <c r="J35" s="197" t="n"/>
      <c r="K35" s="197" t="n"/>
      <c r="L35" s="197" t="n"/>
      <c r="M35" s="197" t="n"/>
      <c r="N35" s="197" t="n"/>
    </row>
    <row r="36" ht="12.75" customHeight="1" s="198">
      <c r="A36" s="101" t="inlineStr">
        <is>
          <t>Dominican Republic</t>
        </is>
      </c>
      <c r="B36" s="62">
        <f t="array" ref="B36">INDEX(Countries!$D$2:$D$255, MATCH(A36, Countries!$B$2:$B$255, 0))
</f>
        <v/>
      </c>
      <c r="C36" s="89" t="inlineStr">
        <is>
          <t>Mangrove</t>
        </is>
      </c>
      <c r="D36" s="93">
        <f>if($C36="Mangrove",'Sequestration rates'!$C$22,if($C36="Seagrass",'Sequestration rates'!$D$22,if($C36="Salt marsh",'Sequestration rates'!$E$22)))</f>
        <v/>
      </c>
      <c r="E36" s="95" t="inlineStr">
        <is>
          <t>NoData</t>
        </is>
      </c>
      <c r="F36" s="101" t="inlineStr">
        <is>
          <t>Academic studies.</t>
        </is>
      </c>
      <c r="G36" s="101" t="n"/>
      <c r="H36" s="197" t="n"/>
      <c r="I36" s="197" t="n"/>
      <c r="J36" s="197" t="n"/>
      <c r="K36" s="197" t="n"/>
      <c r="L36" s="197" t="n"/>
      <c r="M36" s="197" t="n"/>
      <c r="N36" s="197" t="n"/>
    </row>
    <row r="37" ht="12.75" customHeight="1" s="198">
      <c r="A37" s="101" t="inlineStr">
        <is>
          <t>Ecuador</t>
        </is>
      </c>
      <c r="B37" s="62">
        <f t="array" ref="B37">INDEX(Countries!$D$2:$D$255, MATCH(A37, Countries!$B$2:$B$255, 0))
</f>
        <v/>
      </c>
      <c r="C37" s="89" t="inlineStr">
        <is>
          <t>Mangrove</t>
        </is>
      </c>
      <c r="D37" s="93">
        <f>if($C37="Mangrove",'Sequestration rates'!$C$22,if($C37="Seagrass",'Sequestration rates'!$D$22,if($C37="Salt marsh",'Sequestration rates'!$E$22)))</f>
        <v/>
      </c>
      <c r="E37" s="95" t="inlineStr">
        <is>
          <t>NoData</t>
        </is>
      </c>
      <c r="F37" s="101" t="inlineStr">
        <is>
          <t>Academic studies.</t>
        </is>
      </c>
      <c r="G37" s="101" t="n"/>
      <c r="H37" s="197" t="n"/>
      <c r="I37" s="197" t="n"/>
      <c r="J37" s="197" t="n"/>
      <c r="K37" s="197" t="n"/>
      <c r="L37" s="197" t="n"/>
      <c r="M37" s="197" t="n"/>
      <c r="N37" s="197" t="n"/>
    </row>
    <row r="38" ht="12.75" customHeight="1" s="198">
      <c r="A38" s="101" t="inlineStr">
        <is>
          <t>Egypt</t>
        </is>
      </c>
      <c r="B38" s="62">
        <f t="array" ref="B38">INDEX(Countries!$D$2:$D$255, MATCH(A38, Countries!$B$2:$B$255, 0))
</f>
        <v/>
      </c>
      <c r="C38" s="89" t="inlineStr">
        <is>
          <t>Mangrove</t>
        </is>
      </c>
      <c r="D38" s="93">
        <f>if($C38="Mangrove",'Sequestration rates'!$C$22,if($C38="Seagrass",'Sequestration rates'!$D$22,if($C38="Salt marsh",'Sequestration rates'!$E$22)))</f>
        <v/>
      </c>
      <c r="E38" s="95" t="inlineStr">
        <is>
          <t>NoData</t>
        </is>
      </c>
      <c r="F38" s="101" t="inlineStr">
        <is>
          <t>Academic studies.</t>
        </is>
      </c>
      <c r="G38" s="101" t="n"/>
      <c r="H38" s="197" t="n"/>
      <c r="I38" s="197" t="n"/>
      <c r="J38" s="197" t="n"/>
      <c r="K38" s="197" t="n"/>
      <c r="L38" s="197" t="n"/>
      <c r="M38" s="197" t="n"/>
      <c r="N38" s="197" t="n"/>
    </row>
    <row r="39" ht="12.75" customHeight="1" s="198">
      <c r="A39" s="101" t="inlineStr">
        <is>
          <t>El Salvador</t>
        </is>
      </c>
      <c r="B39" s="62">
        <f t="array" ref="B39">INDEX(Countries!$D$2:$D$255, MATCH(A39, Countries!$B$2:$B$255, 0))
</f>
        <v/>
      </c>
      <c r="C39" s="89" t="inlineStr">
        <is>
          <t>Mangrove</t>
        </is>
      </c>
      <c r="D39" s="93">
        <f>if($C39="Mangrove",'Sequestration rates'!$C$22,if($C39="Seagrass",'Sequestration rates'!$D$22,if($C39="Salt marsh",'Sequestration rates'!$E$22)))</f>
        <v/>
      </c>
      <c r="E39" s="95" t="inlineStr">
        <is>
          <t>NoData</t>
        </is>
      </c>
      <c r="F39" s="101" t="inlineStr">
        <is>
          <t>Academic studies.</t>
        </is>
      </c>
      <c r="G39" s="101" t="n"/>
      <c r="H39" s="197" t="n"/>
      <c r="I39" s="197" t="n"/>
      <c r="J39" s="197" t="n"/>
      <c r="K39" s="197" t="n"/>
      <c r="L39" s="197" t="n"/>
      <c r="M39" s="197" t="n"/>
      <c r="N39" s="197" t="n"/>
    </row>
    <row r="40" ht="12.75" customHeight="1" s="198">
      <c r="A40" s="101" t="inlineStr">
        <is>
          <t>Equatorial Guinea</t>
        </is>
      </c>
      <c r="B40" s="62">
        <f t="array" ref="B40">INDEX(Countries!$D$2:$D$255, MATCH(A40, Countries!$B$2:$B$255, 0))
</f>
        <v/>
      </c>
      <c r="C40" s="89" t="inlineStr">
        <is>
          <t>Mangrove</t>
        </is>
      </c>
      <c r="D40" s="93">
        <f>if($C40="Mangrove",'Sequestration rates'!$C$22,if($C40="Seagrass",'Sequestration rates'!$D$22,if($C40="Salt marsh",'Sequestration rates'!$E$22)))</f>
        <v/>
      </c>
      <c r="E40" s="95" t="inlineStr">
        <is>
          <t>NoData</t>
        </is>
      </c>
      <c r="F40" s="101" t="inlineStr">
        <is>
          <t>Academic studies.</t>
        </is>
      </c>
      <c r="G40" s="101" t="n"/>
      <c r="H40" s="197" t="n"/>
      <c r="I40" s="197" t="n"/>
      <c r="J40" s="197" t="n"/>
      <c r="K40" s="197" t="n"/>
      <c r="L40" s="197" t="n"/>
      <c r="M40" s="197" t="n"/>
      <c r="N40" s="197" t="n"/>
    </row>
    <row r="41" ht="12.75" customHeight="1" s="198">
      <c r="A41" s="101" t="inlineStr">
        <is>
          <t>Eritrea</t>
        </is>
      </c>
      <c r="B41" s="62">
        <f t="array" ref="B41">INDEX(Countries!$D$2:$D$255, MATCH(A41, Countries!$B$2:$B$255, 0))
</f>
        <v/>
      </c>
      <c r="C41" s="89" t="inlineStr">
        <is>
          <t>Mangrove</t>
        </is>
      </c>
      <c r="D41" s="93">
        <f>if($C41="Mangrove",'Sequestration rates'!$C$22,if($C41="Seagrass",'Sequestration rates'!$D$22,if($C41="Salt marsh",'Sequestration rates'!$E$22)))</f>
        <v/>
      </c>
      <c r="E41" s="95" t="inlineStr">
        <is>
          <t>NoData</t>
        </is>
      </c>
      <c r="F41" s="101" t="inlineStr">
        <is>
          <t>Academic studies.</t>
        </is>
      </c>
      <c r="G41" s="101" t="n"/>
      <c r="H41" s="197" t="n"/>
      <c r="I41" s="197" t="n"/>
      <c r="J41" s="197" t="n"/>
      <c r="K41" s="197" t="n"/>
      <c r="L41" s="197" t="n"/>
      <c r="M41" s="197" t="n"/>
      <c r="N41" s="197" t="n"/>
    </row>
    <row r="42" ht="12.75" customHeight="1" s="198">
      <c r="A42" s="101" t="inlineStr">
        <is>
          <t>Fiji</t>
        </is>
      </c>
      <c r="B42" s="62">
        <f t="array" ref="B42">INDEX(Countries!$D$2:$D$255, MATCH(A42, Countries!$B$2:$B$255, 0))
</f>
        <v/>
      </c>
      <c r="C42" s="89" t="inlineStr">
        <is>
          <t>Mangrove</t>
        </is>
      </c>
      <c r="D42" s="93">
        <f>if($C42="Mangrove",'Sequestration rates'!$C$22,if($C42="Seagrass",'Sequestration rates'!$D$22,if($C42="Salt marsh",'Sequestration rates'!$E$22)))</f>
        <v/>
      </c>
      <c r="E42" s="95" t="inlineStr">
        <is>
          <t>NoData</t>
        </is>
      </c>
      <c r="F42" s="101" t="inlineStr">
        <is>
          <t>Academic studies.</t>
        </is>
      </c>
      <c r="G42" s="101" t="n"/>
      <c r="H42" s="197" t="n"/>
      <c r="I42" s="197" t="n"/>
      <c r="J42" s="197" t="n"/>
      <c r="K42" s="197" t="n"/>
      <c r="L42" s="197" t="n"/>
      <c r="M42" s="197" t="n"/>
      <c r="N42" s="197" t="n"/>
    </row>
    <row r="43" ht="12.75" customHeight="1" s="198">
      <c r="A43" s="101" t="inlineStr">
        <is>
          <t>French Guiana</t>
        </is>
      </c>
      <c r="B43" s="62">
        <f t="array" ref="B43">INDEX(Countries!$D$2:$D$255, MATCH(A43, Countries!$B$2:$B$255, 0))
</f>
        <v/>
      </c>
      <c r="C43" s="89" t="inlineStr">
        <is>
          <t>Mangrove</t>
        </is>
      </c>
      <c r="D43" s="93">
        <f>if($C43="Mangrove",'Sequestration rates'!$C$22,if($C43="Seagrass",'Sequestration rates'!$D$22,if($C43="Salt marsh",'Sequestration rates'!$E$22)))</f>
        <v/>
      </c>
      <c r="E43" s="95" t="inlineStr">
        <is>
          <t>NoData</t>
        </is>
      </c>
      <c r="F43" s="101" t="inlineStr">
        <is>
          <t>Academic studies.</t>
        </is>
      </c>
      <c r="G43" s="101" t="n"/>
      <c r="H43" s="197" t="n"/>
      <c r="I43" s="197" t="n"/>
      <c r="J43" s="197" t="n"/>
      <c r="K43" s="197" t="n"/>
      <c r="L43" s="197" t="n"/>
      <c r="M43" s="197" t="n"/>
      <c r="N43" s="197" t="n"/>
    </row>
    <row r="44" ht="12.75" customHeight="1" s="198">
      <c r="A44" s="101" t="inlineStr">
        <is>
          <t>French Polynesia</t>
        </is>
      </c>
      <c r="B44" s="62">
        <f t="array" ref="B44">INDEX(Countries!$D$2:$D$255, MATCH(A44, Countries!$B$2:$B$255, 0))
</f>
        <v/>
      </c>
      <c r="C44" s="89" t="inlineStr">
        <is>
          <t>Mangrove</t>
        </is>
      </c>
      <c r="D44" s="93">
        <f>if($C44="Mangrove",'Sequestration rates'!$C$22,if($C44="Seagrass",'Sequestration rates'!$D$22,if($C44="Salt marsh",'Sequestration rates'!$E$22)))</f>
        <v/>
      </c>
      <c r="E44" s="95" t="inlineStr">
        <is>
          <t>NoData</t>
        </is>
      </c>
      <c r="F44" s="101" t="inlineStr">
        <is>
          <t>Academic studies.</t>
        </is>
      </c>
      <c r="G44" s="101" t="n"/>
      <c r="H44" s="197" t="n"/>
      <c r="I44" s="197" t="n"/>
      <c r="J44" s="197" t="n"/>
      <c r="K44" s="197" t="n"/>
      <c r="L44" s="197" t="n"/>
      <c r="M44" s="197" t="n"/>
      <c r="N44" s="197" t="n"/>
    </row>
    <row r="45" ht="12.75" customHeight="1" s="198">
      <c r="A45" s="101" t="inlineStr">
        <is>
          <t>French Southern Territories</t>
        </is>
      </c>
      <c r="B45" s="62">
        <f t="array" ref="B45">INDEX(Countries!$D$2:$D$255, MATCH(A45, Countries!$B$2:$B$255, 0))
</f>
        <v/>
      </c>
      <c r="C45" s="89" t="inlineStr">
        <is>
          <t>Mangrove</t>
        </is>
      </c>
      <c r="D45" s="93">
        <f>if($C45="Mangrove",'Sequestration rates'!$C$22,if($C45="Seagrass",'Sequestration rates'!$D$22,if($C45="Salt marsh",'Sequestration rates'!$E$22)))</f>
        <v/>
      </c>
      <c r="E45" s="95" t="inlineStr">
        <is>
          <t>NoData</t>
        </is>
      </c>
      <c r="F45" s="101" t="inlineStr">
        <is>
          <t>Academic studies.</t>
        </is>
      </c>
      <c r="G45" s="101" t="n"/>
      <c r="H45" s="197" t="n"/>
      <c r="I45" s="197" t="n"/>
      <c r="J45" s="197" t="n"/>
      <c r="K45" s="197" t="n"/>
      <c r="L45" s="197" t="n"/>
      <c r="M45" s="197" t="n"/>
      <c r="N45" s="197" t="n"/>
    </row>
    <row r="46" ht="12.75" customHeight="1" s="198">
      <c r="A46" s="101" t="inlineStr">
        <is>
          <t>Gabon</t>
        </is>
      </c>
      <c r="B46" s="62">
        <f t="array" ref="B46">INDEX(Countries!$D$2:$D$255, MATCH(A46, Countries!$B$2:$B$255, 0))
</f>
        <v/>
      </c>
      <c r="C46" s="89" t="inlineStr">
        <is>
          <t>Mangrove</t>
        </is>
      </c>
      <c r="D46" s="93">
        <f>if($C46="Mangrove",'Sequestration rates'!$C$22,if($C46="Seagrass",'Sequestration rates'!$D$22,if($C46="Salt marsh",'Sequestration rates'!$E$22)))</f>
        <v/>
      </c>
      <c r="E46" s="95" t="inlineStr">
        <is>
          <t>NoData</t>
        </is>
      </c>
      <c r="F46" s="101" t="inlineStr">
        <is>
          <t>Academic studies.</t>
        </is>
      </c>
      <c r="G46" s="101" t="n"/>
      <c r="H46" s="197" t="n"/>
      <c r="I46" s="197" t="n"/>
      <c r="J46" s="197" t="n"/>
      <c r="K46" s="197" t="n"/>
      <c r="L46" s="197" t="n"/>
      <c r="M46" s="197" t="n"/>
      <c r="N46" s="197" t="n"/>
    </row>
    <row r="47" ht="12.75" customHeight="1" s="198">
      <c r="A47" s="101" t="inlineStr">
        <is>
          <t>Gambia</t>
        </is>
      </c>
      <c r="B47" s="62">
        <f t="array" ref="B47">INDEX(Countries!$D$2:$D$255, MATCH(A47, Countries!$B$2:$B$255, 0))
</f>
        <v/>
      </c>
      <c r="C47" s="89" t="inlineStr">
        <is>
          <t>Mangrove</t>
        </is>
      </c>
      <c r="D47" s="93">
        <f>if($C47="Mangrove",'Sequestration rates'!$C$22,if($C47="Seagrass",'Sequestration rates'!$D$22,if($C47="Salt marsh",'Sequestration rates'!$E$22)))</f>
        <v/>
      </c>
      <c r="E47" s="95" t="inlineStr">
        <is>
          <t>NoData</t>
        </is>
      </c>
      <c r="F47" s="101" t="inlineStr">
        <is>
          <t>Academic studies.</t>
        </is>
      </c>
      <c r="G47" s="101" t="n"/>
      <c r="H47" s="197" t="n"/>
      <c r="I47" s="197" t="n"/>
      <c r="J47" s="197" t="n"/>
      <c r="K47" s="197" t="n"/>
      <c r="L47" s="197" t="n"/>
      <c r="M47" s="197" t="n"/>
      <c r="N47" s="197" t="n"/>
    </row>
    <row r="48" ht="12.75" customHeight="1" s="198">
      <c r="A48" s="101" t="inlineStr">
        <is>
          <t>Ghana</t>
        </is>
      </c>
      <c r="B48" s="62">
        <f t="array" ref="B48">INDEX(Countries!$D$2:$D$255, MATCH(A48, Countries!$B$2:$B$255, 0))
</f>
        <v/>
      </c>
      <c r="C48" s="89" t="inlineStr">
        <is>
          <t>Mangrove</t>
        </is>
      </c>
      <c r="D48" s="93">
        <f>if($C48="Mangrove",'Sequestration rates'!$C$22,if($C48="Seagrass",'Sequestration rates'!$D$22,if($C48="Salt marsh",'Sequestration rates'!$E$22)))</f>
        <v/>
      </c>
      <c r="E48" s="95" t="inlineStr">
        <is>
          <t>NoData</t>
        </is>
      </c>
      <c r="F48" s="101" t="inlineStr">
        <is>
          <t>Academic studies.</t>
        </is>
      </c>
      <c r="G48" s="101" t="n"/>
      <c r="H48" s="197" t="n"/>
      <c r="I48" s="197" t="n"/>
      <c r="J48" s="197" t="n"/>
      <c r="K48" s="197" t="n"/>
      <c r="L48" s="197" t="n"/>
      <c r="M48" s="197" t="n"/>
      <c r="N48" s="197" t="n"/>
    </row>
    <row r="49" ht="12.75" customHeight="1" s="198">
      <c r="A49" s="101" t="inlineStr">
        <is>
          <t>Grenada</t>
        </is>
      </c>
      <c r="B49" s="62">
        <f t="array" ref="B49">INDEX(Countries!$D$2:$D$255, MATCH(A49, Countries!$B$2:$B$255, 0))
</f>
        <v/>
      </c>
      <c r="C49" s="89" t="inlineStr">
        <is>
          <t>Mangrove</t>
        </is>
      </c>
      <c r="D49" s="93">
        <f>if($C49="Mangrove",'Sequestration rates'!$C$22,if($C49="Seagrass",'Sequestration rates'!$D$22,if($C49="Salt marsh",'Sequestration rates'!$E$22)))</f>
        <v/>
      </c>
      <c r="E49" s="95" t="inlineStr">
        <is>
          <t>NoData</t>
        </is>
      </c>
      <c r="F49" s="101" t="inlineStr">
        <is>
          <t>Academic studies.</t>
        </is>
      </c>
      <c r="G49" s="101" t="n"/>
      <c r="H49" s="197" t="n"/>
      <c r="I49" s="197" t="n"/>
      <c r="J49" s="197" t="n"/>
      <c r="K49" s="197" t="n"/>
      <c r="L49" s="197" t="n"/>
      <c r="M49" s="197" t="n"/>
      <c r="N49" s="197" t="n"/>
    </row>
    <row r="50" ht="12.75" customHeight="1" s="198">
      <c r="A50" s="101" t="inlineStr">
        <is>
          <t>Guadeloupe</t>
        </is>
      </c>
      <c r="B50" s="62">
        <f t="array" ref="B50">INDEX(Countries!$D$2:$D$255, MATCH(A50, Countries!$B$2:$B$255, 0))
</f>
        <v/>
      </c>
      <c r="C50" s="89" t="inlineStr">
        <is>
          <t>Mangrove</t>
        </is>
      </c>
      <c r="D50" s="93">
        <f>if($C50="Mangrove",'Sequestration rates'!$C$22,if($C50="Seagrass",'Sequestration rates'!$D$22,if($C50="Salt marsh",'Sequestration rates'!$E$22)))</f>
        <v/>
      </c>
      <c r="E50" s="95" t="inlineStr">
        <is>
          <t>NoData</t>
        </is>
      </c>
      <c r="F50" s="101" t="inlineStr">
        <is>
          <t>Academic studies.</t>
        </is>
      </c>
      <c r="G50" s="101" t="n"/>
      <c r="H50" s="197" t="n"/>
      <c r="I50" s="197" t="n"/>
      <c r="J50" s="197" t="n"/>
      <c r="K50" s="197" t="n"/>
      <c r="L50" s="197" t="n"/>
      <c r="M50" s="197" t="n"/>
      <c r="N50" s="197" t="n"/>
    </row>
    <row r="51" ht="12.75" customHeight="1" s="198">
      <c r="A51" s="101" t="inlineStr">
        <is>
          <t>Guam</t>
        </is>
      </c>
      <c r="B51" s="62">
        <f t="array" ref="B51">INDEX(Countries!$D$2:$D$255, MATCH(A51, Countries!$B$2:$B$255, 0))
</f>
        <v/>
      </c>
      <c r="C51" s="89" t="inlineStr">
        <is>
          <t>Mangrove</t>
        </is>
      </c>
      <c r="D51" s="93">
        <f>if($C51="Mangrove",'Sequestration rates'!$C$22,if($C51="Seagrass",'Sequestration rates'!$D$22,if($C51="Salt marsh",'Sequestration rates'!$E$22)))</f>
        <v/>
      </c>
      <c r="E51" s="95" t="inlineStr">
        <is>
          <t>NoData</t>
        </is>
      </c>
      <c r="F51" s="101" t="inlineStr">
        <is>
          <t>Academic studies.</t>
        </is>
      </c>
      <c r="G51" s="101" t="n"/>
      <c r="H51" s="197" t="n"/>
      <c r="I51" s="197" t="n"/>
      <c r="J51" s="197" t="n"/>
      <c r="K51" s="197" t="n"/>
      <c r="L51" s="197" t="n"/>
      <c r="M51" s="197" t="n"/>
      <c r="N51" s="197" t="n"/>
    </row>
    <row r="52" ht="12.75" customHeight="1" s="198">
      <c r="A52" s="101" t="inlineStr">
        <is>
          <t>Guatemala</t>
        </is>
      </c>
      <c r="B52" s="62">
        <f t="array" ref="B52">INDEX(Countries!$D$2:$D$255, MATCH(A52, Countries!$B$2:$B$255, 0))
</f>
        <v/>
      </c>
      <c r="C52" s="89" t="inlineStr">
        <is>
          <t>Mangrove</t>
        </is>
      </c>
      <c r="D52" s="93">
        <f>if($C52="Mangrove",'Sequestration rates'!$C$22,if($C52="Seagrass",'Sequestration rates'!$D$22,if($C52="Salt marsh",'Sequestration rates'!$E$22)))</f>
        <v/>
      </c>
      <c r="E52" s="95" t="inlineStr">
        <is>
          <t>NoData</t>
        </is>
      </c>
      <c r="F52" s="101" t="inlineStr">
        <is>
          <t>Academic studies.</t>
        </is>
      </c>
      <c r="G52" s="101" t="n"/>
      <c r="H52" s="197" t="n"/>
      <c r="I52" s="197" t="n"/>
      <c r="J52" s="197" t="n"/>
      <c r="K52" s="197" t="n"/>
      <c r="L52" s="197" t="n"/>
      <c r="M52" s="197" t="n"/>
      <c r="N52" s="197" t="n"/>
    </row>
    <row r="53" ht="12.75" customHeight="1" s="198">
      <c r="A53" s="101" t="inlineStr">
        <is>
          <t>Guinea</t>
        </is>
      </c>
      <c r="B53" s="62">
        <f t="array" ref="B53">INDEX(Countries!$D$2:$D$255, MATCH(A53, Countries!$B$2:$B$255, 0))
</f>
        <v/>
      </c>
      <c r="C53" s="89" t="inlineStr">
        <is>
          <t>Mangrove</t>
        </is>
      </c>
      <c r="D53" s="93">
        <f>if($C53="Mangrove",'Sequestration rates'!$C$22,if($C53="Seagrass",'Sequestration rates'!$D$22,if($C53="Salt marsh",'Sequestration rates'!$E$22)))</f>
        <v/>
      </c>
      <c r="E53" s="95" t="inlineStr">
        <is>
          <t>NoData</t>
        </is>
      </c>
      <c r="F53" s="101" t="inlineStr">
        <is>
          <t>Academic studies.</t>
        </is>
      </c>
      <c r="G53" s="101" t="n"/>
      <c r="H53" s="197" t="n"/>
      <c r="I53" s="197" t="n"/>
      <c r="J53" s="197" t="n"/>
      <c r="K53" s="197" t="n"/>
      <c r="L53" s="197" t="n"/>
      <c r="M53" s="197" t="n"/>
      <c r="N53" s="197" t="n"/>
    </row>
    <row r="54" ht="12.75" customHeight="1" s="198">
      <c r="A54" s="101" t="inlineStr">
        <is>
          <t>Guinea-Bissau</t>
        </is>
      </c>
      <c r="B54" s="62">
        <f t="array" ref="B54">INDEX(Countries!$D$2:$D$255, MATCH(A54, Countries!$B$2:$B$255, 0))
</f>
        <v/>
      </c>
      <c r="C54" s="89" t="inlineStr">
        <is>
          <t>Mangrove</t>
        </is>
      </c>
      <c r="D54" s="93">
        <f>if($C54="Mangrove",'Sequestration rates'!$C$22,if($C54="Seagrass",'Sequestration rates'!$D$22,if($C54="Salt marsh",'Sequestration rates'!$E$22)))</f>
        <v/>
      </c>
      <c r="E54" s="95" t="inlineStr">
        <is>
          <t>NoData</t>
        </is>
      </c>
      <c r="F54" s="101" t="inlineStr">
        <is>
          <t>Academic studies.</t>
        </is>
      </c>
      <c r="G54" s="101" t="n"/>
      <c r="H54" s="197" t="n"/>
      <c r="I54" s="197" t="n"/>
      <c r="J54" s="197" t="n"/>
      <c r="K54" s="197" t="n"/>
      <c r="L54" s="197" t="n"/>
      <c r="M54" s="197" t="n"/>
      <c r="N54" s="197" t="n"/>
    </row>
    <row r="55" ht="12.75" customHeight="1" s="198">
      <c r="A55" s="101" t="inlineStr">
        <is>
          <t>Guyana</t>
        </is>
      </c>
      <c r="B55" s="62">
        <f t="array" ref="B55">INDEX(Countries!$D$2:$D$255, MATCH(A55, Countries!$B$2:$B$255, 0))
</f>
        <v/>
      </c>
      <c r="C55" s="89" t="inlineStr">
        <is>
          <t>Mangrove</t>
        </is>
      </c>
      <c r="D55" s="93">
        <f>if($C55="Mangrove",'Sequestration rates'!$C$22,if($C55="Seagrass",'Sequestration rates'!$D$22,if($C55="Salt marsh",'Sequestration rates'!$E$22)))</f>
        <v/>
      </c>
      <c r="E55" s="95" t="inlineStr">
        <is>
          <t>NoData</t>
        </is>
      </c>
      <c r="F55" s="101" t="inlineStr">
        <is>
          <t>Academic studies.</t>
        </is>
      </c>
      <c r="G55" s="101" t="n"/>
      <c r="H55" s="197" t="n"/>
      <c r="I55" s="197" t="n"/>
      <c r="J55" s="197" t="n"/>
      <c r="K55" s="197" t="n"/>
      <c r="L55" s="197" t="n"/>
      <c r="M55" s="197" t="n"/>
      <c r="N55" s="197" t="n"/>
    </row>
    <row r="56" ht="12.75" customHeight="1" s="198">
      <c r="A56" s="101" t="inlineStr">
        <is>
          <t>Haiti</t>
        </is>
      </c>
      <c r="B56" s="62">
        <f t="array" ref="B56">INDEX(Countries!$D$2:$D$255, MATCH(A56, Countries!$B$2:$B$255, 0))
</f>
        <v/>
      </c>
      <c r="C56" s="89" t="inlineStr">
        <is>
          <t>Mangrove</t>
        </is>
      </c>
      <c r="D56" s="93">
        <f>if($C56="Mangrove",'Sequestration rates'!$C$22,if($C56="Seagrass",'Sequestration rates'!$D$22,if($C56="Salt marsh",'Sequestration rates'!$E$22)))</f>
        <v/>
      </c>
      <c r="E56" s="95" t="inlineStr">
        <is>
          <t>NoData</t>
        </is>
      </c>
      <c r="F56" s="101" t="inlineStr">
        <is>
          <t>Academic studies.</t>
        </is>
      </c>
      <c r="G56" s="101" t="n"/>
      <c r="H56" s="197" t="n"/>
      <c r="I56" s="197" t="n"/>
      <c r="J56" s="197" t="n"/>
      <c r="K56" s="197" t="n"/>
      <c r="L56" s="197" t="n"/>
      <c r="M56" s="197" t="n"/>
      <c r="N56" s="197" t="n"/>
    </row>
    <row r="57" ht="12.75" customHeight="1" s="198">
      <c r="A57" s="101" t="inlineStr">
        <is>
          <t>Honduras</t>
        </is>
      </c>
      <c r="B57" s="62">
        <f t="array" ref="B57">INDEX(Countries!$D$2:$D$255, MATCH(A57, Countries!$B$2:$B$255, 0))
</f>
        <v/>
      </c>
      <c r="C57" s="89" t="inlineStr">
        <is>
          <t>Mangrove</t>
        </is>
      </c>
      <c r="D57" s="93">
        <f>if($C57="Mangrove",'Sequestration rates'!$C$22,if($C57="Seagrass",'Sequestration rates'!$D$22,if($C57="Salt marsh",'Sequestration rates'!$E$22)))</f>
        <v/>
      </c>
      <c r="E57" s="95" t="inlineStr">
        <is>
          <t>NoData</t>
        </is>
      </c>
      <c r="F57" s="101" t="inlineStr">
        <is>
          <t>Academic studies.</t>
        </is>
      </c>
      <c r="G57" s="101" t="n"/>
      <c r="H57" s="197" t="n"/>
      <c r="I57" s="197" t="n"/>
      <c r="J57" s="197" t="n"/>
      <c r="K57" s="197" t="n"/>
      <c r="L57" s="197" t="n"/>
      <c r="M57" s="197" t="n"/>
      <c r="N57" s="197" t="n"/>
    </row>
    <row r="58" ht="12.75" customHeight="1" s="198">
      <c r="A58" s="101" t="inlineStr">
        <is>
          <t>Iran (Islamic Republic of)</t>
        </is>
      </c>
      <c r="B58" s="62">
        <f t="array" ref="B58">INDEX(Countries!$D$2:$D$255, MATCH(A58, Countries!$B$2:$B$255, 0))
</f>
        <v/>
      </c>
      <c r="C58" s="89" t="inlineStr">
        <is>
          <t>Mangrove</t>
        </is>
      </c>
      <c r="D58" s="93">
        <f>if($C58="Mangrove",'Sequestration rates'!$C$22,if($C58="Seagrass",'Sequestration rates'!$D$22,if($C58="Salt marsh",'Sequestration rates'!$E$22)))</f>
        <v/>
      </c>
      <c r="E58" s="95" t="inlineStr">
        <is>
          <t>NoData</t>
        </is>
      </c>
      <c r="F58" s="101" t="inlineStr">
        <is>
          <t>Academic studies.</t>
        </is>
      </c>
      <c r="G58" s="101" t="n"/>
      <c r="H58" s="197" t="n"/>
      <c r="I58" s="197" t="n"/>
      <c r="J58" s="197" t="n"/>
      <c r="K58" s="197" t="n"/>
      <c r="L58" s="197" t="n"/>
      <c r="M58" s="197" t="n"/>
      <c r="N58" s="197" t="n"/>
    </row>
    <row r="59" ht="12.75" customHeight="1" s="198">
      <c r="A59" s="101" t="inlineStr">
        <is>
          <t>Jamaica</t>
        </is>
      </c>
      <c r="B59" s="62">
        <f t="array" ref="B59">INDEX(Countries!$D$2:$D$255, MATCH(A59, Countries!$B$2:$B$255, 0))
</f>
        <v/>
      </c>
      <c r="C59" s="89" t="inlineStr">
        <is>
          <t>Mangrove</t>
        </is>
      </c>
      <c r="D59" s="93">
        <f>if($C59="Mangrove",'Sequestration rates'!$C$22,if($C59="Seagrass",'Sequestration rates'!$D$22,if($C59="Salt marsh",'Sequestration rates'!$E$22)))</f>
        <v/>
      </c>
      <c r="E59" s="95" t="inlineStr">
        <is>
          <t>NoData</t>
        </is>
      </c>
      <c r="F59" s="101" t="inlineStr">
        <is>
          <t>Academic studies.</t>
        </is>
      </c>
      <c r="G59" s="101" t="n"/>
      <c r="H59" s="197" t="n"/>
      <c r="I59" s="197" t="n"/>
      <c r="J59" s="197" t="n"/>
      <c r="K59" s="197" t="n"/>
      <c r="L59" s="197" t="n"/>
      <c r="M59" s="197" t="n"/>
      <c r="N59" s="197" t="n"/>
    </row>
    <row r="60" ht="12.75" customHeight="1" s="198">
      <c r="A60" s="101" t="inlineStr">
        <is>
          <t>Japan</t>
        </is>
      </c>
      <c r="B60" s="62">
        <f t="array" ref="B60">INDEX(Countries!$D$2:$D$255, MATCH(A60, Countries!$B$2:$B$255, 0))
</f>
        <v/>
      </c>
      <c r="C60" s="89" t="inlineStr">
        <is>
          <t>Mangrove</t>
        </is>
      </c>
      <c r="D60" s="93">
        <f>if($C60="Mangrove",'Sequestration rates'!$C$22,if($C60="Seagrass",'Sequestration rates'!$D$22,if($C60="Salt marsh",'Sequestration rates'!$E$22)))</f>
        <v/>
      </c>
      <c r="E60" s="95" t="inlineStr">
        <is>
          <t>NoData</t>
        </is>
      </c>
      <c r="F60" s="101" t="inlineStr">
        <is>
          <t>Academic studies.</t>
        </is>
      </c>
      <c r="G60" s="101" t="n"/>
      <c r="H60" s="197" t="n"/>
      <c r="I60" s="197" t="n"/>
      <c r="J60" s="197" t="n"/>
      <c r="K60" s="197" t="n"/>
      <c r="L60" s="197" t="n"/>
      <c r="M60" s="197" t="n"/>
      <c r="N60" s="197" t="n"/>
    </row>
    <row r="61" ht="12.75" customHeight="1" s="198">
      <c r="A61" s="101" t="inlineStr">
        <is>
          <t>Kiribati</t>
        </is>
      </c>
      <c r="B61" s="62">
        <f t="array" ref="B61">INDEX(Countries!$D$2:$D$255, MATCH(A61, Countries!$B$2:$B$255, 0))
</f>
        <v/>
      </c>
      <c r="C61" s="89" t="inlineStr">
        <is>
          <t>Mangrove</t>
        </is>
      </c>
      <c r="D61" s="93">
        <f>if($C61="Mangrove",'Sequestration rates'!$C$22,if($C61="Seagrass",'Sequestration rates'!$D$22,if($C61="Salt marsh",'Sequestration rates'!$E$22)))</f>
        <v/>
      </c>
      <c r="E61" s="95" t="inlineStr">
        <is>
          <t>NoData</t>
        </is>
      </c>
      <c r="F61" s="101" t="inlineStr">
        <is>
          <t>Academic studies.</t>
        </is>
      </c>
      <c r="G61" s="101" t="n"/>
      <c r="H61" s="197" t="n"/>
      <c r="I61" s="197" t="n"/>
      <c r="J61" s="197" t="n"/>
      <c r="K61" s="197" t="n"/>
      <c r="L61" s="197" t="n"/>
      <c r="M61" s="197" t="n"/>
      <c r="N61" s="197" t="n"/>
    </row>
    <row r="62" ht="12.75" customHeight="1" s="198">
      <c r="A62" s="101" t="inlineStr">
        <is>
          <t>Liberia</t>
        </is>
      </c>
      <c r="B62" s="62">
        <f t="array" ref="B62">INDEX(Countries!$D$2:$D$255, MATCH(A62, Countries!$B$2:$B$255, 0))
</f>
        <v/>
      </c>
      <c r="C62" s="89" t="inlineStr">
        <is>
          <t>Mangrove</t>
        </is>
      </c>
      <c r="D62" s="93">
        <f>if($C62="Mangrove",'Sequestration rates'!$C$22,if($C62="Seagrass",'Sequestration rates'!$D$22,if($C62="Salt marsh",'Sequestration rates'!$E$22)))</f>
        <v/>
      </c>
      <c r="E62" s="95" t="inlineStr">
        <is>
          <t>NoData</t>
        </is>
      </c>
      <c r="F62" s="101" t="inlineStr">
        <is>
          <t>Academic studies.</t>
        </is>
      </c>
      <c r="G62" s="101" t="n"/>
      <c r="H62" s="197" t="n"/>
      <c r="I62" s="197" t="n"/>
      <c r="J62" s="197" t="n"/>
      <c r="K62" s="197" t="n"/>
      <c r="L62" s="197" t="n"/>
      <c r="M62" s="197" t="n"/>
      <c r="N62" s="197" t="n"/>
    </row>
    <row r="63" ht="12.75" customHeight="1" s="198">
      <c r="A63" s="101" t="inlineStr">
        <is>
          <t>Madagascar</t>
        </is>
      </c>
      <c r="B63" s="62">
        <f t="array" ref="B63">INDEX(Countries!$D$2:$D$255, MATCH(A63, Countries!$B$2:$B$255, 0))
</f>
        <v/>
      </c>
      <c r="C63" s="89" t="inlineStr">
        <is>
          <t>Mangrove</t>
        </is>
      </c>
      <c r="D63" s="93">
        <f>if($C63="Mangrove",'Sequestration rates'!$C$22,if($C63="Seagrass",'Sequestration rates'!$D$22,if($C63="Salt marsh",'Sequestration rates'!$E$22)))</f>
        <v/>
      </c>
      <c r="E63" s="95" t="inlineStr">
        <is>
          <t>NoData</t>
        </is>
      </c>
      <c r="F63" s="101" t="inlineStr">
        <is>
          <t>Academic studies.</t>
        </is>
      </c>
      <c r="G63" s="101" t="n"/>
      <c r="H63" s="197" t="n"/>
      <c r="I63" s="197" t="n"/>
      <c r="J63" s="197" t="n"/>
      <c r="K63" s="197" t="n"/>
      <c r="L63" s="197" t="n"/>
      <c r="M63" s="197" t="n"/>
      <c r="N63" s="197" t="n"/>
    </row>
    <row r="64" ht="12.75" customHeight="1" s="198">
      <c r="A64" s="101" t="inlineStr">
        <is>
          <t>Malaysia</t>
        </is>
      </c>
      <c r="B64" s="62">
        <f t="array" ref="B64">INDEX(Countries!$D$2:$D$255, MATCH(A64, Countries!$B$2:$B$255, 0))
</f>
        <v/>
      </c>
      <c r="C64" s="89" t="inlineStr">
        <is>
          <t>Mangrove</t>
        </is>
      </c>
      <c r="D64" s="93">
        <f>if($C64="Mangrove",'Sequestration rates'!$C$22,if($C64="Seagrass",'Sequestration rates'!$D$22,if($C64="Salt marsh",'Sequestration rates'!$E$22)))</f>
        <v/>
      </c>
      <c r="E64" s="95" t="inlineStr">
        <is>
          <t>NoData</t>
        </is>
      </c>
      <c r="F64" s="101" t="inlineStr">
        <is>
          <t>Academic studies.</t>
        </is>
      </c>
      <c r="G64" s="101" t="n"/>
      <c r="H64" s="197" t="n"/>
      <c r="I64" s="197" t="n"/>
      <c r="J64" s="197" t="n"/>
      <c r="K64" s="197" t="n"/>
      <c r="L64" s="197" t="n"/>
      <c r="M64" s="197" t="n"/>
      <c r="N64" s="197" t="n"/>
    </row>
    <row r="65" ht="12.75" customHeight="1" s="198">
      <c r="A65" s="101" t="inlineStr">
        <is>
          <t>Maldives</t>
        </is>
      </c>
      <c r="B65" s="62">
        <f t="array" ref="B65">INDEX(Countries!$D$2:$D$255, MATCH(A65, Countries!$B$2:$B$255, 0))
</f>
        <v/>
      </c>
      <c r="C65" s="89" t="inlineStr">
        <is>
          <t>Mangrove</t>
        </is>
      </c>
      <c r="D65" s="93">
        <f>if($C65="Mangrove",'Sequestration rates'!$C$22,if($C65="Seagrass",'Sequestration rates'!$D$22,if($C65="Salt marsh",'Sequestration rates'!$E$22)))</f>
        <v/>
      </c>
      <c r="E65" s="95" t="inlineStr">
        <is>
          <t>NoData</t>
        </is>
      </c>
      <c r="F65" s="101" t="inlineStr">
        <is>
          <t>Academic studies.</t>
        </is>
      </c>
      <c r="G65" s="101" t="n"/>
      <c r="H65" s="197" t="n"/>
      <c r="I65" s="197" t="n"/>
      <c r="J65" s="197" t="n"/>
      <c r="K65" s="197" t="n"/>
      <c r="L65" s="197" t="n"/>
      <c r="M65" s="197" t="n"/>
      <c r="N65" s="197" t="n"/>
    </row>
    <row r="66" ht="12.75" customHeight="1" s="198">
      <c r="A66" s="101" t="inlineStr">
        <is>
          <t>Marshall Islands</t>
        </is>
      </c>
      <c r="B66" s="62">
        <f t="array" ref="B66">INDEX(Countries!$D$2:$D$255, MATCH(A66, Countries!$B$2:$B$255, 0))
</f>
        <v/>
      </c>
      <c r="C66" s="89" t="inlineStr">
        <is>
          <t>Mangrove</t>
        </is>
      </c>
      <c r="D66" s="93">
        <f>if($C66="Mangrove",'Sequestration rates'!$C$22,if($C66="Seagrass",'Sequestration rates'!$D$22,if($C66="Salt marsh",'Sequestration rates'!$E$22)))</f>
        <v/>
      </c>
      <c r="E66" s="95" t="inlineStr">
        <is>
          <t>NoData</t>
        </is>
      </c>
      <c r="F66" s="101" t="inlineStr">
        <is>
          <t>Academic studies.</t>
        </is>
      </c>
      <c r="G66" s="101" t="n"/>
      <c r="H66" s="197" t="n"/>
      <c r="I66" s="197" t="n"/>
      <c r="J66" s="197" t="n"/>
      <c r="K66" s="197" t="n"/>
      <c r="L66" s="197" t="n"/>
      <c r="M66" s="197" t="n"/>
      <c r="N66" s="197" t="n"/>
    </row>
    <row r="67" ht="12.75" customHeight="1" s="198">
      <c r="A67" s="101" t="inlineStr">
        <is>
          <t>Martinique</t>
        </is>
      </c>
      <c r="B67" s="62">
        <f t="array" ref="B67">INDEX(Countries!$D$2:$D$255, MATCH(A67, Countries!$B$2:$B$255, 0))
</f>
        <v/>
      </c>
      <c r="C67" s="89" t="inlineStr">
        <is>
          <t>Mangrove</t>
        </is>
      </c>
      <c r="D67" s="93">
        <f>if($C67="Mangrove",'Sequestration rates'!$C$22,if($C67="Seagrass",'Sequestration rates'!$D$22,if($C67="Salt marsh",'Sequestration rates'!$E$22)))</f>
        <v/>
      </c>
      <c r="E67" s="95" t="inlineStr">
        <is>
          <t>NoData</t>
        </is>
      </c>
      <c r="F67" s="101" t="inlineStr">
        <is>
          <t>Academic studies.</t>
        </is>
      </c>
      <c r="G67" s="101" t="n"/>
      <c r="H67" s="197" t="n"/>
      <c r="I67" s="197" t="n"/>
      <c r="J67" s="197" t="n"/>
      <c r="K67" s="197" t="n"/>
      <c r="L67" s="197" t="n"/>
      <c r="M67" s="197" t="n"/>
      <c r="N67" s="197" t="n"/>
    </row>
    <row r="68" ht="12.75" customHeight="1" s="198">
      <c r="A68" s="101" t="inlineStr">
        <is>
          <t>Mauritania</t>
        </is>
      </c>
      <c r="B68" s="62">
        <f t="array" ref="B68">INDEX(Countries!$D$2:$D$255, MATCH(A68, Countries!$B$2:$B$255, 0))
</f>
        <v/>
      </c>
      <c r="C68" s="89" t="inlineStr">
        <is>
          <t>Mangrove</t>
        </is>
      </c>
      <c r="D68" s="93">
        <f>if($C68="Mangrove",'Sequestration rates'!$C$22,if($C68="Seagrass",'Sequestration rates'!$D$22,if($C68="Salt marsh",'Sequestration rates'!$E$22)))</f>
        <v/>
      </c>
      <c r="E68" s="95" t="inlineStr">
        <is>
          <t>NoData</t>
        </is>
      </c>
      <c r="F68" s="101" t="inlineStr">
        <is>
          <t>Academic studies.</t>
        </is>
      </c>
      <c r="G68" s="101" t="n"/>
      <c r="H68" s="197" t="n"/>
      <c r="I68" s="197" t="n"/>
      <c r="J68" s="197" t="n"/>
      <c r="K68" s="197" t="n"/>
      <c r="L68" s="197" t="n"/>
      <c r="M68" s="197" t="n"/>
      <c r="N68" s="197" t="n"/>
    </row>
    <row r="69" ht="12.75" customHeight="1" s="198">
      <c r="A69" s="101" t="inlineStr">
        <is>
          <t>Mauritius</t>
        </is>
      </c>
      <c r="B69" s="62">
        <f t="array" ref="B69">INDEX(Countries!$D$2:$D$255, MATCH(A69, Countries!$B$2:$B$255, 0))
</f>
        <v/>
      </c>
      <c r="C69" s="89" t="inlineStr">
        <is>
          <t>Mangrove</t>
        </is>
      </c>
      <c r="D69" s="93">
        <f>if($C69="Mangrove",'Sequestration rates'!$C$22,if($C69="Seagrass",'Sequestration rates'!$D$22,if($C69="Salt marsh",'Sequestration rates'!$E$22)))</f>
        <v/>
      </c>
      <c r="E69" s="95" t="inlineStr">
        <is>
          <t>NoData</t>
        </is>
      </c>
      <c r="F69" s="101" t="inlineStr">
        <is>
          <t>Academic studies.</t>
        </is>
      </c>
      <c r="G69" s="101" t="n"/>
      <c r="H69" s="197" t="n"/>
      <c r="I69" s="197" t="n"/>
      <c r="J69" s="197" t="n"/>
      <c r="K69" s="197" t="n"/>
      <c r="L69" s="197" t="n"/>
      <c r="M69" s="197" t="n"/>
      <c r="N69" s="197" t="n"/>
    </row>
    <row r="70" ht="12.75" customHeight="1" s="198">
      <c r="A70" s="101" t="inlineStr">
        <is>
          <t>Mayotte</t>
        </is>
      </c>
      <c r="B70" s="62">
        <f t="array" ref="B70">INDEX(Countries!$D$2:$D$255, MATCH(A70, Countries!$B$2:$B$255, 0))
</f>
        <v/>
      </c>
      <c r="C70" s="89" t="inlineStr">
        <is>
          <t>Mangrove</t>
        </is>
      </c>
      <c r="D70" s="93">
        <f>if($C70="Mangrove",'Sequestration rates'!$C$22,if($C70="Seagrass",'Sequestration rates'!$D$22,if($C70="Salt marsh",'Sequestration rates'!$E$22)))</f>
        <v/>
      </c>
      <c r="E70" s="95" t="inlineStr">
        <is>
          <t>NoData</t>
        </is>
      </c>
      <c r="F70" s="101" t="inlineStr">
        <is>
          <t>Academic studies.</t>
        </is>
      </c>
      <c r="G70" s="101" t="n"/>
      <c r="H70" s="197" t="n"/>
      <c r="I70" s="197" t="n"/>
      <c r="J70" s="197" t="n"/>
      <c r="K70" s="197" t="n"/>
      <c r="L70" s="197" t="n"/>
      <c r="M70" s="197" t="n"/>
      <c r="N70" s="197" t="n"/>
    </row>
    <row r="71" ht="12.75" customHeight="1" s="198">
      <c r="A71" s="101" t="inlineStr">
        <is>
          <t>Micronesia (Federated States of)</t>
        </is>
      </c>
      <c r="B71" s="62">
        <f t="array" ref="B71">INDEX(Countries!$D$2:$D$255, MATCH(A71, Countries!$B$2:$B$255, 0))
</f>
        <v/>
      </c>
      <c r="C71" s="89" t="inlineStr">
        <is>
          <t>Mangrove</t>
        </is>
      </c>
      <c r="D71" s="93">
        <f>if($C71="Mangrove",'Sequestration rates'!$C$22,if($C71="Seagrass",'Sequestration rates'!$D$22,if($C71="Salt marsh",'Sequestration rates'!$E$22)))</f>
        <v/>
      </c>
      <c r="E71" s="95" t="inlineStr">
        <is>
          <t>NoData</t>
        </is>
      </c>
      <c r="F71" s="101" t="inlineStr">
        <is>
          <t>Academic studies.</t>
        </is>
      </c>
      <c r="G71" s="101" t="n"/>
      <c r="H71" s="197" t="n"/>
      <c r="I71" s="197" t="n"/>
      <c r="J71" s="197" t="n"/>
      <c r="K71" s="197" t="n"/>
      <c r="L71" s="197" t="n"/>
      <c r="M71" s="197" t="n"/>
      <c r="N71" s="197" t="n"/>
    </row>
    <row r="72" ht="12.75" customHeight="1" s="198">
      <c r="A72" s="101" t="inlineStr">
        <is>
          <t>Mozambique</t>
        </is>
      </c>
      <c r="B72" s="62">
        <f t="array" ref="B72">INDEX(Countries!$D$2:$D$255, MATCH(A72, Countries!$B$2:$B$255, 0))
</f>
        <v/>
      </c>
      <c r="C72" s="89" t="inlineStr">
        <is>
          <t>Mangrove</t>
        </is>
      </c>
      <c r="D72" s="93">
        <f>if($C72="Mangrove",'Sequestration rates'!$C$22,if($C72="Seagrass",'Sequestration rates'!$D$22,if($C72="Salt marsh",'Sequestration rates'!$E$22)))</f>
        <v/>
      </c>
      <c r="E72" s="95" t="inlineStr">
        <is>
          <t>NoData</t>
        </is>
      </c>
      <c r="F72" s="101" t="inlineStr">
        <is>
          <t>Academic studies.</t>
        </is>
      </c>
      <c r="G72" s="101" t="n"/>
      <c r="H72" s="197" t="n"/>
      <c r="I72" s="197" t="n"/>
      <c r="J72" s="197" t="n"/>
      <c r="K72" s="197" t="n"/>
      <c r="L72" s="197" t="n"/>
      <c r="M72" s="197" t="n"/>
      <c r="N72" s="197" t="n"/>
    </row>
    <row r="73" ht="12.75" customHeight="1" s="198">
      <c r="A73" s="101" t="inlineStr">
        <is>
          <t>Myanmar</t>
        </is>
      </c>
      <c r="B73" s="62">
        <f t="array" ref="B73">INDEX(Countries!$D$2:$D$255, MATCH(A73, Countries!$B$2:$B$255, 0))
</f>
        <v/>
      </c>
      <c r="C73" s="89" t="inlineStr">
        <is>
          <t>Mangrove</t>
        </is>
      </c>
      <c r="D73" s="93">
        <f>if($C73="Mangrove",'Sequestration rates'!$C$22,if($C73="Seagrass",'Sequestration rates'!$D$22,if($C73="Salt marsh",'Sequestration rates'!$E$22)))</f>
        <v/>
      </c>
      <c r="E73" s="95" t="inlineStr">
        <is>
          <t>NoData</t>
        </is>
      </c>
      <c r="F73" s="101" t="inlineStr">
        <is>
          <t>Academic studies.</t>
        </is>
      </c>
      <c r="G73" s="101" t="n"/>
      <c r="H73" s="197" t="n"/>
      <c r="I73" s="197" t="n"/>
      <c r="J73" s="197" t="n"/>
      <c r="K73" s="197" t="n"/>
      <c r="L73" s="197" t="n"/>
      <c r="M73" s="197" t="n"/>
      <c r="N73" s="197" t="n"/>
    </row>
    <row r="74" ht="12.75" customHeight="1" s="198">
      <c r="A74" s="101" t="inlineStr">
        <is>
          <t>New Caledonia</t>
        </is>
      </c>
      <c r="B74" s="62">
        <f t="array" ref="B74">INDEX(Countries!$D$2:$D$255, MATCH(A74, Countries!$B$2:$B$255, 0))
</f>
        <v/>
      </c>
      <c r="C74" s="89" t="inlineStr">
        <is>
          <t>Mangrove</t>
        </is>
      </c>
      <c r="D74" s="93">
        <f>if($C74="Mangrove",'Sequestration rates'!$C$22,if($C74="Seagrass",'Sequestration rates'!$D$22,if($C74="Salt marsh",'Sequestration rates'!$E$22)))</f>
        <v/>
      </c>
      <c r="E74" s="95" t="inlineStr">
        <is>
          <t>NoData</t>
        </is>
      </c>
      <c r="F74" s="101" t="inlineStr">
        <is>
          <t>Academic studies.</t>
        </is>
      </c>
      <c r="G74" s="101" t="n"/>
      <c r="H74" s="197" t="n"/>
      <c r="I74" s="197" t="n"/>
      <c r="J74" s="197" t="n"/>
      <c r="K74" s="197" t="n"/>
      <c r="L74" s="197" t="n"/>
      <c r="M74" s="197" t="n"/>
      <c r="N74" s="197" t="n"/>
    </row>
    <row r="75" ht="12.75" customHeight="1" s="198">
      <c r="A75" s="101" t="inlineStr">
        <is>
          <t>New Zealand</t>
        </is>
      </c>
      <c r="B75" s="62">
        <f t="array" ref="B75">INDEX(Countries!$D$2:$D$255, MATCH(A75, Countries!$B$2:$B$255, 0))
</f>
        <v/>
      </c>
      <c r="C75" s="89" t="inlineStr">
        <is>
          <t>Mangrove</t>
        </is>
      </c>
      <c r="D75" s="93">
        <f>if($C75="Mangrove",'Sequestration rates'!$C$22,if($C75="Seagrass",'Sequestration rates'!$D$22,if($C75="Salt marsh",'Sequestration rates'!$E$22)))</f>
        <v/>
      </c>
      <c r="E75" s="95" t="inlineStr">
        <is>
          <t>NoData</t>
        </is>
      </c>
      <c r="F75" s="101" t="inlineStr">
        <is>
          <t>Academic studies.</t>
        </is>
      </c>
      <c r="G75" s="101" t="n"/>
      <c r="H75" s="197" t="n"/>
      <c r="I75" s="197" t="n"/>
      <c r="J75" s="197" t="n"/>
      <c r="K75" s="197" t="n"/>
      <c r="L75" s="197" t="n"/>
      <c r="M75" s="197" t="n"/>
      <c r="N75" s="197" t="n"/>
    </row>
    <row r="76" ht="12.75" customHeight="1" s="198">
      <c r="A76" s="101" t="inlineStr">
        <is>
          <t>Nicaragua</t>
        </is>
      </c>
      <c r="B76" s="62">
        <f t="array" ref="B76">INDEX(Countries!$D$2:$D$255, MATCH(A76, Countries!$B$2:$B$255, 0))
</f>
        <v/>
      </c>
      <c r="C76" s="89" t="inlineStr">
        <is>
          <t>Mangrove</t>
        </is>
      </c>
      <c r="D76" s="93">
        <f>if($C76="Mangrove",'Sequestration rates'!$C$22,if($C76="Seagrass",'Sequestration rates'!$D$22,if($C76="Salt marsh",'Sequestration rates'!$E$22)))</f>
        <v/>
      </c>
      <c r="E76" s="95" t="inlineStr">
        <is>
          <t>NoData</t>
        </is>
      </c>
      <c r="F76" s="101" t="inlineStr">
        <is>
          <t>Academic studies.</t>
        </is>
      </c>
      <c r="G76" s="101" t="n"/>
      <c r="H76" s="197" t="n"/>
      <c r="I76" s="197" t="n"/>
      <c r="J76" s="197" t="n"/>
      <c r="K76" s="197" t="n"/>
      <c r="L76" s="197" t="n"/>
      <c r="M76" s="197" t="n"/>
      <c r="N76" s="197" t="n"/>
    </row>
    <row r="77" ht="12.75" customHeight="1" s="198">
      <c r="A77" s="101" t="inlineStr">
        <is>
          <t>Nigeria</t>
        </is>
      </c>
      <c r="B77" s="62">
        <f t="array" ref="B77">INDEX(Countries!$D$2:$D$255, MATCH(A77, Countries!$B$2:$B$255, 0))
</f>
        <v/>
      </c>
      <c r="C77" s="89" t="inlineStr">
        <is>
          <t>Mangrove</t>
        </is>
      </c>
      <c r="D77" s="93">
        <f>if($C77="Mangrove",'Sequestration rates'!$C$22,if($C77="Seagrass",'Sequestration rates'!$D$22,if($C77="Salt marsh",'Sequestration rates'!$E$22)))</f>
        <v/>
      </c>
      <c r="E77" s="95" t="inlineStr">
        <is>
          <t>NoData</t>
        </is>
      </c>
      <c r="F77" s="101" t="inlineStr">
        <is>
          <t>Academic studies.</t>
        </is>
      </c>
      <c r="G77" s="101" t="n"/>
      <c r="H77" s="197" t="n"/>
      <c r="I77" s="197" t="n"/>
      <c r="J77" s="197" t="n"/>
      <c r="K77" s="197" t="n"/>
      <c r="L77" s="197" t="n"/>
      <c r="M77" s="197" t="n"/>
      <c r="N77" s="197" t="n"/>
    </row>
    <row r="78" ht="12.75" customHeight="1" s="198">
      <c r="A78" s="101" t="inlineStr">
        <is>
          <t>Oman</t>
        </is>
      </c>
      <c r="B78" s="62">
        <f t="array" ref="B78">INDEX(Countries!$D$2:$D$255, MATCH(A78, Countries!$B$2:$B$255, 0))
</f>
        <v/>
      </c>
      <c r="C78" s="89" t="inlineStr">
        <is>
          <t>Mangrove</t>
        </is>
      </c>
      <c r="D78" s="93">
        <f>if($C78="Mangrove",'Sequestration rates'!$C$22,if($C78="Seagrass",'Sequestration rates'!$D$22,if($C78="Salt marsh",'Sequestration rates'!$E$22)))</f>
        <v/>
      </c>
      <c r="E78" s="95" t="inlineStr">
        <is>
          <t>NoData</t>
        </is>
      </c>
      <c r="F78" s="101" t="inlineStr">
        <is>
          <t>Academic studies.</t>
        </is>
      </c>
      <c r="G78" s="101" t="n"/>
      <c r="H78" s="197" t="n"/>
      <c r="I78" s="197" t="n"/>
      <c r="J78" s="197" t="n"/>
      <c r="K78" s="197" t="n"/>
      <c r="L78" s="197" t="n"/>
      <c r="M78" s="197" t="n"/>
      <c r="N78" s="197" t="n"/>
    </row>
    <row r="79" ht="12.75" customHeight="1" s="198">
      <c r="A79" s="101" t="inlineStr">
        <is>
          <t>Pakistan</t>
        </is>
      </c>
      <c r="B79" s="62">
        <f t="array" ref="B79">INDEX(Countries!$D$2:$D$255, MATCH(A79, Countries!$B$2:$B$255, 0))
</f>
        <v/>
      </c>
      <c r="C79" s="89" t="inlineStr">
        <is>
          <t>Mangrove</t>
        </is>
      </c>
      <c r="D79" s="93">
        <f>if($C79="Mangrove",'Sequestration rates'!$C$22,if($C79="Seagrass",'Sequestration rates'!$D$22,if($C79="Salt marsh",'Sequestration rates'!$E$22)))</f>
        <v/>
      </c>
      <c r="E79" s="95" t="inlineStr">
        <is>
          <t>NoData</t>
        </is>
      </c>
      <c r="F79" s="101" t="inlineStr">
        <is>
          <t>Academic studies.</t>
        </is>
      </c>
      <c r="G79" s="101" t="n"/>
      <c r="H79" s="197" t="n"/>
      <c r="I79" s="197" t="n"/>
      <c r="J79" s="197" t="n"/>
      <c r="K79" s="197" t="n"/>
      <c r="L79" s="197" t="n"/>
      <c r="M79" s="197" t="n"/>
      <c r="N79" s="197" t="n"/>
    </row>
    <row r="80" ht="12.75" customHeight="1" s="198">
      <c r="A80" s="101" t="inlineStr">
        <is>
          <t>Palau</t>
        </is>
      </c>
      <c r="B80" s="62">
        <f t="array" ref="B80">INDEX(Countries!$D$2:$D$255, MATCH(A80, Countries!$B$2:$B$255, 0))
</f>
        <v/>
      </c>
      <c r="C80" s="89" t="inlineStr">
        <is>
          <t>Mangrove</t>
        </is>
      </c>
      <c r="D80" s="93">
        <f>if($C80="Mangrove",'Sequestration rates'!$C$22,if($C80="Seagrass",'Sequestration rates'!$D$22,if($C80="Salt marsh",'Sequestration rates'!$E$22)))</f>
        <v/>
      </c>
      <c r="E80" s="95" t="inlineStr">
        <is>
          <t>NoData</t>
        </is>
      </c>
      <c r="F80" s="101" t="inlineStr">
        <is>
          <t>Academic studies.</t>
        </is>
      </c>
      <c r="G80" s="101" t="n"/>
      <c r="H80" s="197" t="n"/>
      <c r="I80" s="197" t="n"/>
      <c r="J80" s="197" t="n"/>
      <c r="K80" s="197" t="n"/>
      <c r="L80" s="197" t="n"/>
      <c r="M80" s="197" t="n"/>
      <c r="N80" s="197" t="n"/>
    </row>
    <row r="81" ht="12.75" customHeight="1" s="198">
      <c r="A81" s="101" t="inlineStr">
        <is>
          <t>Panama</t>
        </is>
      </c>
      <c r="B81" s="62">
        <f t="array" ref="B81">INDEX(Countries!$D$2:$D$255, MATCH(A81, Countries!$B$2:$B$255, 0))
</f>
        <v/>
      </c>
      <c r="C81" s="89" t="inlineStr">
        <is>
          <t>Mangrove</t>
        </is>
      </c>
      <c r="D81" s="93">
        <f>if($C81="Mangrove",'Sequestration rates'!$C$22,if($C81="Seagrass",'Sequestration rates'!$D$22,if($C81="Salt marsh",'Sequestration rates'!$E$22)))</f>
        <v/>
      </c>
      <c r="E81" s="95" t="inlineStr">
        <is>
          <t>NoData</t>
        </is>
      </c>
      <c r="F81" s="101" t="inlineStr">
        <is>
          <t>Academic studies.</t>
        </is>
      </c>
      <c r="G81" s="101" t="n"/>
      <c r="H81" s="197" t="n"/>
      <c r="I81" s="197" t="n"/>
      <c r="J81" s="197" t="n"/>
      <c r="K81" s="197" t="n"/>
      <c r="L81" s="197" t="n"/>
      <c r="M81" s="197" t="n"/>
      <c r="N81" s="197" t="n"/>
    </row>
    <row r="82" ht="12.75" customHeight="1" s="198">
      <c r="A82" s="101" t="inlineStr">
        <is>
          <t>Papua New Guinea</t>
        </is>
      </c>
      <c r="B82" s="62">
        <f t="array" ref="B82">INDEX(Countries!$D$2:$D$255, MATCH(A82, Countries!$B$2:$B$255, 0))
</f>
        <v/>
      </c>
      <c r="C82" s="89" t="inlineStr">
        <is>
          <t>Mangrove</t>
        </is>
      </c>
      <c r="D82" s="93">
        <f>if($C82="Mangrove",'Sequestration rates'!$C$22,if($C82="Seagrass",'Sequestration rates'!$D$22,if($C82="Salt marsh",'Sequestration rates'!$E$22)))</f>
        <v/>
      </c>
      <c r="E82" s="95" t="inlineStr">
        <is>
          <t>NoData</t>
        </is>
      </c>
      <c r="F82" s="101" t="inlineStr">
        <is>
          <t>Academic studies.</t>
        </is>
      </c>
      <c r="G82" s="101" t="n"/>
      <c r="H82" s="197" t="n"/>
      <c r="I82" s="197" t="n"/>
      <c r="J82" s="197" t="n"/>
      <c r="K82" s="197" t="n"/>
      <c r="L82" s="197" t="n"/>
      <c r="M82" s="197" t="n"/>
      <c r="N82" s="197" t="n"/>
    </row>
    <row r="83" ht="12.75" customHeight="1" s="198">
      <c r="A83" s="101" t="inlineStr">
        <is>
          <t>Peru</t>
        </is>
      </c>
      <c r="B83" s="62">
        <f t="array" ref="B83">INDEX(Countries!$D$2:$D$255, MATCH(A83, Countries!$B$2:$B$255, 0))
</f>
        <v/>
      </c>
      <c r="C83" s="89" t="inlineStr">
        <is>
          <t>Mangrove</t>
        </is>
      </c>
      <c r="D83" s="93">
        <f>if($C83="Mangrove",'Sequestration rates'!$C$22,if($C83="Seagrass",'Sequestration rates'!$D$22,if($C83="Salt marsh",'Sequestration rates'!$E$22)))</f>
        <v/>
      </c>
      <c r="E83" s="95" t="inlineStr">
        <is>
          <t>NoData</t>
        </is>
      </c>
      <c r="F83" s="101" t="inlineStr">
        <is>
          <t>Academic studies.</t>
        </is>
      </c>
      <c r="G83" s="101" t="n"/>
      <c r="H83" s="197" t="n"/>
      <c r="I83" s="197" t="n"/>
      <c r="J83" s="197" t="n"/>
      <c r="K83" s="197" t="n"/>
      <c r="L83" s="197" t="n"/>
      <c r="M83" s="197" t="n"/>
      <c r="N83" s="197" t="n"/>
    </row>
    <row r="84" ht="12.75" customHeight="1" s="198">
      <c r="A84" s="101" t="inlineStr">
        <is>
          <t>Philippines</t>
        </is>
      </c>
      <c r="B84" s="62">
        <f t="array" ref="B84">INDEX(Countries!$D$2:$D$255, MATCH(A84, Countries!$B$2:$B$255, 0))
</f>
        <v/>
      </c>
      <c r="C84" s="89" t="inlineStr">
        <is>
          <t>Mangrove</t>
        </is>
      </c>
      <c r="D84" s="93">
        <f>if($C84="Mangrove",'Sequestration rates'!$C$22,if($C84="Seagrass",'Sequestration rates'!$D$22,if($C84="Salt marsh",'Sequestration rates'!$E$22)))</f>
        <v/>
      </c>
      <c r="E84" s="95" t="inlineStr">
        <is>
          <t>NoData</t>
        </is>
      </c>
      <c r="F84" s="101" t="inlineStr">
        <is>
          <t>Academic studies.</t>
        </is>
      </c>
      <c r="G84" s="101" t="n"/>
      <c r="H84" s="197" t="n"/>
      <c r="I84" s="197" t="n"/>
      <c r="J84" s="197" t="n"/>
      <c r="K84" s="197" t="n"/>
      <c r="L84" s="197" t="n"/>
      <c r="M84" s="197" t="n"/>
      <c r="N84" s="197" t="n"/>
    </row>
    <row r="85" ht="12.75" customHeight="1" s="198">
      <c r="A85" s="101" t="inlineStr">
        <is>
          <t>Puerto Rico</t>
        </is>
      </c>
      <c r="B85" s="62">
        <f t="array" ref="B85">INDEX(Countries!$D$2:$D$255, MATCH(A85, Countries!$B$2:$B$255, 0))
</f>
        <v/>
      </c>
      <c r="C85" s="89" t="inlineStr">
        <is>
          <t>Mangrove</t>
        </is>
      </c>
      <c r="D85" s="93">
        <f>if($C85="Mangrove",'Sequestration rates'!$C$22,if($C85="Seagrass",'Sequestration rates'!$D$22,if($C85="Salt marsh",'Sequestration rates'!$E$22)))</f>
        <v/>
      </c>
      <c r="E85" s="95" t="inlineStr">
        <is>
          <t>NoData</t>
        </is>
      </c>
      <c r="F85" s="101" t="inlineStr">
        <is>
          <t>Academic studies.</t>
        </is>
      </c>
      <c r="G85" s="101" t="n"/>
      <c r="H85" s="197" t="n"/>
      <c r="I85" s="197" t="n"/>
      <c r="J85" s="197" t="n"/>
      <c r="K85" s="197" t="n"/>
      <c r="L85" s="197" t="n"/>
      <c r="M85" s="197" t="n"/>
      <c r="N85" s="197" t="n"/>
    </row>
    <row r="86" ht="12.75" customHeight="1" s="198">
      <c r="A86" s="101" t="inlineStr">
        <is>
          <t>Qatar</t>
        </is>
      </c>
      <c r="B86" s="62">
        <f t="array" ref="B86">INDEX(Countries!$D$2:$D$255, MATCH(A86, Countries!$B$2:$B$255, 0))
</f>
        <v/>
      </c>
      <c r="C86" s="89" t="inlineStr">
        <is>
          <t>Mangrove</t>
        </is>
      </c>
      <c r="D86" s="93">
        <f>if($C86="Mangrove",'Sequestration rates'!$C$22,if($C86="Seagrass",'Sequestration rates'!$D$22,if($C86="Salt marsh",'Sequestration rates'!$E$22)))</f>
        <v/>
      </c>
      <c r="E86" s="95" t="inlineStr">
        <is>
          <t>NoData</t>
        </is>
      </c>
      <c r="F86" s="101" t="inlineStr">
        <is>
          <t>Academic studies.</t>
        </is>
      </c>
      <c r="G86" s="101" t="n"/>
      <c r="H86" s="197" t="n"/>
      <c r="I86" s="197" t="n"/>
      <c r="J86" s="197" t="n"/>
      <c r="K86" s="197" t="n"/>
      <c r="L86" s="197" t="n"/>
      <c r="M86" s="197" t="n"/>
      <c r="N86" s="197" t="n"/>
    </row>
    <row r="87" ht="12.75" customHeight="1" s="198">
      <c r="A87" s="101" t="inlineStr">
        <is>
          <t>Republic of Congo</t>
        </is>
      </c>
      <c r="B87" s="62">
        <f t="array" ref="B87">INDEX(Countries!$D$2:$D$255, MATCH(A87, Countries!$B$2:$B$255, 0))
</f>
        <v/>
      </c>
      <c r="C87" s="89" t="inlineStr">
        <is>
          <t>Mangrove</t>
        </is>
      </c>
      <c r="D87" s="93">
        <f>if($C87="Mangrove",'Sequestration rates'!$C$22,if($C87="Seagrass",'Sequestration rates'!$D$22,if($C87="Salt marsh",'Sequestration rates'!$E$22)))</f>
        <v/>
      </c>
      <c r="E87" s="95" t="inlineStr">
        <is>
          <t>NoData</t>
        </is>
      </c>
      <c r="F87" s="101" t="inlineStr">
        <is>
          <t>Academic studies.</t>
        </is>
      </c>
      <c r="G87" s="101" t="n"/>
      <c r="H87" s="197" t="n"/>
      <c r="I87" s="197" t="n"/>
      <c r="J87" s="197" t="n"/>
      <c r="K87" s="197" t="n"/>
      <c r="L87" s="197" t="n"/>
      <c r="M87" s="197" t="n"/>
      <c r="N87" s="197" t="n"/>
    </row>
    <row r="88" ht="12.75" customHeight="1" s="198">
      <c r="A88" s="101" t="inlineStr">
        <is>
          <t>Saint Kitts and Nevis</t>
        </is>
      </c>
      <c r="B88" s="62">
        <f t="array" ref="B88">INDEX(Countries!$D$2:$D$255, MATCH(A88, Countries!$B$2:$B$255, 0))
</f>
        <v/>
      </c>
      <c r="C88" s="89" t="inlineStr">
        <is>
          <t>Mangrove</t>
        </is>
      </c>
      <c r="D88" s="93">
        <f>if($C88="Mangrove",'Sequestration rates'!$C$22,if($C88="Seagrass",'Sequestration rates'!$D$22,if($C88="Salt marsh",'Sequestration rates'!$E$22)))</f>
        <v/>
      </c>
      <c r="E88" s="95" t="inlineStr">
        <is>
          <t>NoData</t>
        </is>
      </c>
      <c r="F88" s="101" t="inlineStr">
        <is>
          <t>Academic studies.</t>
        </is>
      </c>
      <c r="G88" s="101" t="n"/>
      <c r="H88" s="197" t="n"/>
      <c r="I88" s="197" t="n"/>
      <c r="J88" s="197" t="n"/>
      <c r="K88" s="197" t="n"/>
      <c r="L88" s="197" t="n"/>
      <c r="M88" s="197" t="n"/>
      <c r="N88" s="197" t="n"/>
    </row>
    <row r="89" ht="12.75" customHeight="1" s="198">
      <c r="A89" s="101" t="inlineStr">
        <is>
          <t>Saint Lucia</t>
        </is>
      </c>
      <c r="B89" s="62">
        <f t="array" ref="B89">INDEX(Countries!$D$2:$D$255, MATCH(A89, Countries!$B$2:$B$255, 0))
</f>
        <v/>
      </c>
      <c r="C89" s="89" t="inlineStr">
        <is>
          <t>Mangrove</t>
        </is>
      </c>
      <c r="D89" s="93">
        <f>if($C89="Mangrove",'Sequestration rates'!$C$22,if($C89="Seagrass",'Sequestration rates'!$D$22,if($C89="Salt marsh",'Sequestration rates'!$E$22)))</f>
        <v/>
      </c>
      <c r="E89" s="95" t="inlineStr">
        <is>
          <t>NoData</t>
        </is>
      </c>
      <c r="F89" s="101" t="inlineStr">
        <is>
          <t>Academic studies.</t>
        </is>
      </c>
      <c r="G89" s="101" t="n"/>
      <c r="H89" s="197" t="n"/>
      <c r="I89" s="197" t="n"/>
      <c r="J89" s="197" t="n"/>
      <c r="K89" s="197" t="n"/>
      <c r="L89" s="197" t="n"/>
      <c r="M89" s="197" t="n"/>
      <c r="N89" s="197" t="n"/>
    </row>
    <row r="90" ht="12.75" customHeight="1" s="198">
      <c r="A90" s="101" t="inlineStr">
        <is>
          <t>Saint Vincent and the Grenadines</t>
        </is>
      </c>
      <c r="B90" s="62">
        <f t="array" ref="B90">INDEX(Countries!$D$2:$D$255, MATCH(A90, Countries!$B$2:$B$255, 0))
</f>
        <v/>
      </c>
      <c r="C90" s="89" t="inlineStr">
        <is>
          <t>Mangrove</t>
        </is>
      </c>
      <c r="D90" s="93">
        <f>if($C90="Mangrove",'Sequestration rates'!$C$22,if($C90="Seagrass",'Sequestration rates'!$D$22,if($C90="Salt marsh",'Sequestration rates'!$E$22)))</f>
        <v/>
      </c>
      <c r="E90" s="95" t="inlineStr">
        <is>
          <t>NoData</t>
        </is>
      </c>
      <c r="F90" s="101" t="inlineStr">
        <is>
          <t>Academic studies.</t>
        </is>
      </c>
      <c r="G90" s="101" t="n"/>
      <c r="H90" s="197" t="n"/>
      <c r="I90" s="197" t="n"/>
      <c r="J90" s="197" t="n"/>
      <c r="K90" s="197" t="n"/>
      <c r="L90" s="197" t="n"/>
      <c r="M90" s="197" t="n"/>
      <c r="N90" s="197" t="n"/>
    </row>
    <row r="91" ht="12.75" customHeight="1" s="198">
      <c r="A91" s="101" t="inlineStr">
        <is>
          <t>Saint Martin (French Part)</t>
        </is>
      </c>
      <c r="B91" s="62">
        <f t="array" ref="B91">INDEX(Countries!$D$2:$D$255, MATCH(A91, Countries!$B$2:$B$255, 0))
</f>
        <v/>
      </c>
      <c r="C91" s="89" t="inlineStr">
        <is>
          <t>Mangrove</t>
        </is>
      </c>
      <c r="D91" s="93">
        <f>if($C91="Mangrove",'Sequestration rates'!$C$22,if($C91="Seagrass",'Sequestration rates'!$D$22,if($C91="Salt marsh",'Sequestration rates'!$E$22)))</f>
        <v/>
      </c>
      <c r="E91" s="95" t="inlineStr">
        <is>
          <t>NoData</t>
        </is>
      </c>
      <c r="F91" s="101" t="inlineStr">
        <is>
          <t>Academic studies.</t>
        </is>
      </c>
      <c r="G91" s="101" t="n"/>
      <c r="H91" s="197" t="n"/>
      <c r="I91" s="197" t="n"/>
      <c r="J91" s="197" t="n"/>
      <c r="K91" s="197" t="n"/>
      <c r="L91" s="197" t="n"/>
      <c r="M91" s="197" t="n"/>
      <c r="N91" s="197" t="n"/>
    </row>
    <row r="92" ht="12.75" customHeight="1" s="198">
      <c r="A92" s="101" t="inlineStr">
        <is>
          <t>Samoa</t>
        </is>
      </c>
      <c r="B92" s="62">
        <f t="array" ref="B92">INDEX(Countries!$D$2:$D$255, MATCH(A92, Countries!$B$2:$B$255, 0))
</f>
        <v/>
      </c>
      <c r="C92" s="89" t="inlineStr">
        <is>
          <t>Mangrove</t>
        </is>
      </c>
      <c r="D92" s="93">
        <f>if($C92="Mangrove",'Sequestration rates'!$C$22,if($C92="Seagrass",'Sequestration rates'!$D$22,if($C92="Salt marsh",'Sequestration rates'!$E$22)))</f>
        <v/>
      </c>
      <c r="E92" s="95" t="inlineStr">
        <is>
          <t>NoData</t>
        </is>
      </c>
      <c r="F92" s="101" t="inlineStr">
        <is>
          <t>Academic studies.</t>
        </is>
      </c>
      <c r="G92" s="101" t="n"/>
      <c r="H92" s="197" t="n"/>
      <c r="I92" s="197" t="n"/>
      <c r="J92" s="197" t="n"/>
      <c r="K92" s="197" t="n"/>
      <c r="L92" s="197" t="n"/>
      <c r="M92" s="197" t="n"/>
      <c r="N92" s="197" t="n"/>
    </row>
    <row r="93" ht="12.75" customHeight="1" s="198">
      <c r="A93" s="101" t="inlineStr">
        <is>
          <t>Sao Tome and Principe</t>
        </is>
      </c>
      <c r="B93" s="62">
        <f t="array" ref="B93">INDEX(Countries!$D$2:$D$255, MATCH(A93, Countries!$B$2:$B$255, 0))
</f>
        <v/>
      </c>
      <c r="C93" s="89" t="inlineStr">
        <is>
          <t>Mangrove</t>
        </is>
      </c>
      <c r="D93" s="93">
        <f>if($C93="Mangrove",'Sequestration rates'!$C$22,if($C93="Seagrass",'Sequestration rates'!$D$22,if($C93="Salt marsh",'Sequestration rates'!$E$22)))</f>
        <v/>
      </c>
      <c r="E93" s="95" t="inlineStr">
        <is>
          <t>NoData</t>
        </is>
      </c>
      <c r="F93" s="101" t="inlineStr">
        <is>
          <t>Academic studies.</t>
        </is>
      </c>
      <c r="G93" s="101" t="n"/>
      <c r="H93" s="197" t="n"/>
      <c r="I93" s="197" t="n"/>
      <c r="J93" s="197" t="n"/>
      <c r="K93" s="197" t="n"/>
      <c r="L93" s="197" t="n"/>
      <c r="M93" s="197" t="n"/>
      <c r="N93" s="197" t="n"/>
    </row>
    <row r="94" ht="12.75" customHeight="1" s="198">
      <c r="A94" s="101" t="inlineStr">
        <is>
          <t>Saudi Arabia</t>
        </is>
      </c>
      <c r="B94" s="62">
        <f t="array" ref="B94">INDEX(Countries!$D$2:$D$255, MATCH(A94, Countries!$B$2:$B$255, 0))
</f>
        <v/>
      </c>
      <c r="C94" s="89" t="inlineStr">
        <is>
          <t>Mangrove</t>
        </is>
      </c>
      <c r="D94" s="93">
        <f>if($C94="Mangrove",'Sequestration rates'!$C$22,if($C94="Seagrass",'Sequestration rates'!$D$22,if($C94="Salt marsh",'Sequestration rates'!$E$22)))</f>
        <v/>
      </c>
      <c r="E94" s="95" t="inlineStr">
        <is>
          <t>NoData</t>
        </is>
      </c>
      <c r="F94" s="101" t="inlineStr">
        <is>
          <t>Academic studies.</t>
        </is>
      </c>
      <c r="G94" s="101" t="n"/>
      <c r="H94" s="197" t="n"/>
      <c r="I94" s="197" t="n"/>
      <c r="J94" s="197" t="n"/>
      <c r="K94" s="197" t="n"/>
      <c r="L94" s="197" t="n"/>
      <c r="M94" s="197" t="n"/>
      <c r="N94" s="197" t="n"/>
    </row>
    <row r="95" ht="12.75" customHeight="1" s="198">
      <c r="A95" s="101" t="inlineStr">
        <is>
          <t>Senegal</t>
        </is>
      </c>
      <c r="B95" s="62">
        <f t="array" ref="B95">INDEX(Countries!$D$2:$D$255, MATCH(A95, Countries!$B$2:$B$255, 0))
</f>
        <v/>
      </c>
      <c r="C95" s="89" t="inlineStr">
        <is>
          <t>Mangrove</t>
        </is>
      </c>
      <c r="D95" s="93">
        <f>if($C95="Mangrove",'Sequestration rates'!$C$22,if($C95="Seagrass",'Sequestration rates'!$D$22,if($C95="Salt marsh",'Sequestration rates'!$E$22)))</f>
        <v/>
      </c>
      <c r="E95" s="95" t="inlineStr">
        <is>
          <t>NoData</t>
        </is>
      </c>
      <c r="F95" s="101" t="inlineStr">
        <is>
          <t>Academic studies.</t>
        </is>
      </c>
      <c r="G95" s="101" t="n"/>
      <c r="H95" s="197" t="n"/>
      <c r="I95" s="197" t="n"/>
      <c r="J95" s="197" t="n"/>
      <c r="K95" s="197" t="n"/>
      <c r="L95" s="197" t="n"/>
      <c r="M95" s="197" t="n"/>
      <c r="N95" s="197" t="n"/>
    </row>
    <row r="96" ht="12.75" customHeight="1" s="198">
      <c r="A96" s="101" t="inlineStr">
        <is>
          <t>Seychelles</t>
        </is>
      </c>
      <c r="B96" s="62">
        <f t="array" ref="B96">INDEX(Countries!$D$2:$D$255, MATCH(A96, Countries!$B$2:$B$255, 0))
</f>
        <v/>
      </c>
      <c r="C96" s="89" t="inlineStr">
        <is>
          <t>Mangrove</t>
        </is>
      </c>
      <c r="D96" s="93">
        <f>if($C96="Mangrove",'Sequestration rates'!$C$22,if($C96="Seagrass",'Sequestration rates'!$D$22,if($C96="Salt marsh",'Sequestration rates'!$E$22)))</f>
        <v/>
      </c>
      <c r="E96" s="95" t="inlineStr">
        <is>
          <t>NoData</t>
        </is>
      </c>
      <c r="F96" s="101" t="inlineStr">
        <is>
          <t>Academic studies.</t>
        </is>
      </c>
      <c r="G96" s="101" t="n"/>
      <c r="H96" s="197" t="n"/>
      <c r="I96" s="197" t="n"/>
      <c r="J96" s="197" t="n"/>
      <c r="K96" s="197" t="n"/>
      <c r="L96" s="197" t="n"/>
      <c r="M96" s="197" t="n"/>
      <c r="N96" s="197" t="n"/>
    </row>
    <row r="97" ht="12.75" customHeight="1" s="198">
      <c r="A97" s="101" t="inlineStr">
        <is>
          <t>Sierra Leone</t>
        </is>
      </c>
      <c r="B97" s="62">
        <f t="array" ref="B97">INDEX(Countries!$D$2:$D$255, MATCH(A97, Countries!$B$2:$B$255, 0))
</f>
        <v/>
      </c>
      <c r="C97" s="89" t="inlineStr">
        <is>
          <t>Mangrove</t>
        </is>
      </c>
      <c r="D97" s="93">
        <f>if($C97="Mangrove",'Sequestration rates'!$C$22,if($C97="Seagrass",'Sequestration rates'!$D$22,if($C97="Salt marsh",'Sequestration rates'!$E$22)))</f>
        <v/>
      </c>
      <c r="E97" s="95" t="inlineStr">
        <is>
          <t>NoData</t>
        </is>
      </c>
      <c r="F97" s="101" t="inlineStr">
        <is>
          <t>Academic studies.</t>
        </is>
      </c>
      <c r="G97" s="101" t="n"/>
      <c r="H97" s="197" t="n"/>
      <c r="I97" s="197" t="n"/>
      <c r="J97" s="197" t="n"/>
      <c r="K97" s="197" t="n"/>
      <c r="L97" s="197" t="n"/>
      <c r="M97" s="197" t="n"/>
      <c r="N97" s="197" t="n"/>
    </row>
    <row r="98" ht="12.75" customHeight="1" s="198">
      <c r="A98" s="101" t="inlineStr">
        <is>
          <t>Singapore</t>
        </is>
      </c>
      <c r="B98" s="62">
        <f t="array" ref="B98">INDEX(Countries!$D$2:$D$255, MATCH(A98, Countries!$B$2:$B$255, 0))
</f>
        <v/>
      </c>
      <c r="C98" s="89" t="inlineStr">
        <is>
          <t>Mangrove</t>
        </is>
      </c>
      <c r="D98" s="93">
        <f>if($C98="Mangrove",'Sequestration rates'!$C$22,if($C98="Seagrass",'Sequestration rates'!$D$22,if($C98="Salt marsh",'Sequestration rates'!$E$22)))</f>
        <v/>
      </c>
      <c r="E98" s="95" t="inlineStr">
        <is>
          <t>NoData</t>
        </is>
      </c>
      <c r="F98" s="101" t="inlineStr">
        <is>
          <t>Academic studies.</t>
        </is>
      </c>
      <c r="G98" s="101" t="n"/>
      <c r="H98" s="197" t="n"/>
      <c r="I98" s="197" t="n"/>
      <c r="J98" s="197" t="n"/>
      <c r="K98" s="197" t="n"/>
      <c r="L98" s="197" t="n"/>
      <c r="M98" s="197" t="n"/>
      <c r="N98" s="197" t="n"/>
    </row>
    <row r="99" ht="12.75" customHeight="1" s="198">
      <c r="A99" s="101" t="inlineStr">
        <is>
          <t>Sint Maarten (Dutch part)</t>
        </is>
      </c>
      <c r="B99" s="62">
        <f t="array" ref="B99">INDEX(Countries!$D$2:$D$255, MATCH(A99, Countries!$B$2:$B$255, 0))
</f>
        <v/>
      </c>
      <c r="C99" s="89" t="inlineStr">
        <is>
          <t>Mangrove</t>
        </is>
      </c>
      <c r="D99" s="93">
        <f>if($C99="Mangrove",'Sequestration rates'!$C$22,if($C99="Seagrass",'Sequestration rates'!$D$22,if($C99="Salt marsh",'Sequestration rates'!$E$22)))</f>
        <v/>
      </c>
      <c r="E99" s="95" t="inlineStr">
        <is>
          <t>NoData</t>
        </is>
      </c>
      <c r="F99" s="101" t="inlineStr">
        <is>
          <t>Academic studies.</t>
        </is>
      </c>
      <c r="G99" s="101" t="n"/>
      <c r="H99" s="197" t="n"/>
      <c r="I99" s="197" t="n"/>
      <c r="J99" s="197" t="n"/>
      <c r="K99" s="197" t="n"/>
      <c r="L99" s="197" t="n"/>
      <c r="M99" s="197" t="n"/>
      <c r="N99" s="197" t="n"/>
    </row>
    <row r="100" ht="12.75" customHeight="1" s="198">
      <c r="A100" s="101" t="inlineStr">
        <is>
          <t>Solomon Islands</t>
        </is>
      </c>
      <c r="B100" s="62">
        <f t="array" ref="B100">INDEX(Countries!$D$2:$D$255, MATCH(A100, Countries!$B$2:$B$255, 0))
</f>
        <v/>
      </c>
      <c r="C100" s="89" t="inlineStr">
        <is>
          <t>Mangrove</t>
        </is>
      </c>
      <c r="D100" s="93">
        <f>if($C100="Mangrove",'Sequestration rates'!$C$22,if($C100="Seagrass",'Sequestration rates'!$D$22,if($C100="Salt marsh",'Sequestration rates'!$E$22)))</f>
        <v/>
      </c>
      <c r="E100" s="95" t="inlineStr">
        <is>
          <t>NoData</t>
        </is>
      </c>
      <c r="F100" s="101" t="inlineStr">
        <is>
          <t>Academic studies.</t>
        </is>
      </c>
      <c r="G100" s="101" t="n"/>
      <c r="H100" s="197" t="n"/>
      <c r="I100" s="197" t="n"/>
      <c r="J100" s="197" t="n"/>
      <c r="K100" s="197" t="n"/>
      <c r="L100" s="197" t="n"/>
      <c r="M100" s="197" t="n"/>
      <c r="N100" s="197" t="n"/>
    </row>
    <row r="101" ht="12.75" customHeight="1" s="198">
      <c r="A101" s="101" t="inlineStr">
        <is>
          <t>Somalia</t>
        </is>
      </c>
      <c r="B101" s="62">
        <f t="array" ref="B101">INDEX(Countries!$D$2:$D$255, MATCH(A101, Countries!$B$2:$B$255, 0))
</f>
        <v/>
      </c>
      <c r="C101" s="89" t="inlineStr">
        <is>
          <t>Mangrove</t>
        </is>
      </c>
      <c r="D101" s="93">
        <f>if($C101="Mangrove",'Sequestration rates'!$C$22,if($C101="Seagrass",'Sequestration rates'!$D$22,if($C101="Salt marsh",'Sequestration rates'!$E$22)))</f>
        <v/>
      </c>
      <c r="E101" s="95" t="inlineStr">
        <is>
          <t>NoData</t>
        </is>
      </c>
      <c r="F101" s="101" t="inlineStr">
        <is>
          <t>Academic studies.</t>
        </is>
      </c>
      <c r="G101" s="101" t="n"/>
      <c r="H101" s="197" t="n"/>
      <c r="I101" s="197" t="n"/>
      <c r="J101" s="197" t="n"/>
      <c r="K101" s="197" t="n"/>
      <c r="L101" s="197" t="n"/>
      <c r="M101" s="197" t="n"/>
      <c r="N101" s="197" t="n"/>
    </row>
    <row r="102" ht="12.75" customHeight="1" s="198">
      <c r="A102" s="101" t="inlineStr">
        <is>
          <t>South Africa</t>
        </is>
      </c>
      <c r="B102" s="62">
        <f t="array" ref="B102">INDEX(Countries!$D$2:$D$255, MATCH(A102, Countries!$B$2:$B$255, 0))
</f>
        <v/>
      </c>
      <c r="C102" s="89" t="inlineStr">
        <is>
          <t>Mangrove</t>
        </is>
      </c>
      <c r="D102" s="93">
        <f>if($C102="Mangrove",'Sequestration rates'!$C$22,if($C102="Seagrass",'Sequestration rates'!$D$22,if($C102="Salt marsh",'Sequestration rates'!$E$22)))</f>
        <v/>
      </c>
      <c r="E102" s="95" t="inlineStr">
        <is>
          <t>NoData</t>
        </is>
      </c>
      <c r="F102" s="101" t="inlineStr">
        <is>
          <t>Academic studies.</t>
        </is>
      </c>
      <c r="G102" s="101" t="n"/>
      <c r="H102" s="197" t="n"/>
      <c r="I102" s="197" t="n"/>
      <c r="J102" s="197" t="n"/>
      <c r="K102" s="197" t="n"/>
      <c r="L102" s="197" t="n"/>
      <c r="M102" s="197" t="n"/>
      <c r="N102" s="197" t="n"/>
    </row>
    <row r="103" ht="12.75" customHeight="1" s="198">
      <c r="A103" s="101" t="inlineStr">
        <is>
          <t>Sri Lanka</t>
        </is>
      </c>
      <c r="B103" s="62">
        <f t="array" ref="B103">INDEX(Countries!$D$2:$D$255, MATCH(A103, Countries!$B$2:$B$255, 0))
</f>
        <v/>
      </c>
      <c r="C103" s="89" t="inlineStr">
        <is>
          <t>Mangrove</t>
        </is>
      </c>
      <c r="D103" s="93">
        <f>if($C103="Mangrove",'Sequestration rates'!$C$22,if($C103="Seagrass",'Sequestration rates'!$D$22,if($C103="Salt marsh",'Sequestration rates'!$E$22)))</f>
        <v/>
      </c>
      <c r="E103" s="95" t="inlineStr">
        <is>
          <t>NoData</t>
        </is>
      </c>
      <c r="F103" s="101" t="inlineStr">
        <is>
          <t>Academic studies.</t>
        </is>
      </c>
      <c r="G103" s="101" t="n"/>
      <c r="H103" s="197" t="n"/>
      <c r="I103" s="197" t="n"/>
      <c r="J103" s="197" t="n"/>
      <c r="K103" s="197" t="n"/>
      <c r="L103" s="197" t="n"/>
      <c r="M103" s="197" t="n"/>
      <c r="N103" s="197" t="n"/>
    </row>
    <row r="104" ht="12.75" customHeight="1" s="198">
      <c r="A104" s="101" t="inlineStr">
        <is>
          <t>Sudan</t>
        </is>
      </c>
      <c r="B104" s="62">
        <f t="array" ref="B104">INDEX(Countries!$D$2:$D$255, MATCH(A104, Countries!$B$2:$B$255, 0))
</f>
        <v/>
      </c>
      <c r="C104" s="89" t="inlineStr">
        <is>
          <t>Mangrove</t>
        </is>
      </c>
      <c r="D104" s="93">
        <f>if($C104="Mangrove",'Sequestration rates'!$C$22,if($C104="Seagrass",'Sequestration rates'!$D$22,if($C104="Salt marsh",'Sequestration rates'!$E$22)))</f>
        <v/>
      </c>
      <c r="E104" s="95" t="inlineStr">
        <is>
          <t>NoData</t>
        </is>
      </c>
      <c r="F104" s="101" t="inlineStr">
        <is>
          <t>Academic studies.</t>
        </is>
      </c>
      <c r="G104" s="101" t="n"/>
      <c r="H104" s="197" t="n"/>
      <c r="I104" s="197" t="n"/>
      <c r="J104" s="197" t="n"/>
      <c r="K104" s="197" t="n"/>
      <c r="L104" s="197" t="n"/>
      <c r="M104" s="197" t="n"/>
      <c r="N104" s="197" t="n"/>
    </row>
    <row r="105" ht="12.75" customHeight="1" s="198">
      <c r="A105" s="101" t="inlineStr">
        <is>
          <t>Suriname</t>
        </is>
      </c>
      <c r="B105" s="62">
        <f t="array" ref="B105">INDEX(Countries!$D$2:$D$255, MATCH(A105, Countries!$B$2:$B$255, 0))
</f>
        <v/>
      </c>
      <c r="C105" s="89" t="inlineStr">
        <is>
          <t>Mangrove</t>
        </is>
      </c>
      <c r="D105" s="93">
        <f>if($C105="Mangrove",'Sequestration rates'!$C$22,if($C105="Seagrass",'Sequestration rates'!$D$22,if($C105="Salt marsh",'Sequestration rates'!$E$22)))</f>
        <v/>
      </c>
      <c r="E105" s="95" t="inlineStr">
        <is>
          <t>NoData</t>
        </is>
      </c>
      <c r="F105" s="101" t="inlineStr">
        <is>
          <t>Academic studies.</t>
        </is>
      </c>
      <c r="G105" s="101" t="n"/>
      <c r="H105" s="197" t="n"/>
      <c r="I105" s="197" t="n"/>
      <c r="J105" s="197" t="n"/>
      <c r="K105" s="197" t="n"/>
      <c r="L105" s="197" t="n"/>
      <c r="M105" s="197" t="n"/>
      <c r="N105" s="197" t="n"/>
    </row>
    <row r="106" ht="12.75" customHeight="1" s="198">
      <c r="A106" s="101" t="inlineStr">
        <is>
          <t>Taiwan</t>
        </is>
      </c>
      <c r="B106" s="62">
        <f t="array" ref="B106">INDEX(Countries!$D$2:$D$255, MATCH(A106, Countries!$B$2:$B$255, 0))
</f>
        <v/>
      </c>
      <c r="C106" s="89" t="inlineStr">
        <is>
          <t>Mangrove</t>
        </is>
      </c>
      <c r="D106" s="93">
        <f>if($C106="Mangrove",'Sequestration rates'!$C$22,if($C106="Seagrass",'Sequestration rates'!$D$22,if($C106="Salt marsh",'Sequestration rates'!$E$22)))</f>
        <v/>
      </c>
      <c r="E106" s="95" t="inlineStr">
        <is>
          <t>NoData</t>
        </is>
      </c>
      <c r="F106" s="101" t="inlineStr">
        <is>
          <t>Academic studies.</t>
        </is>
      </c>
      <c r="G106" s="101" t="n"/>
      <c r="H106" s="197" t="n"/>
      <c r="I106" s="197" t="n"/>
      <c r="J106" s="197" t="n"/>
      <c r="K106" s="197" t="n"/>
      <c r="L106" s="197" t="n"/>
      <c r="M106" s="197" t="n"/>
      <c r="N106" s="197" t="n"/>
    </row>
    <row r="107" ht="12.75" customHeight="1" s="198">
      <c r="A107" s="101" t="inlineStr">
        <is>
          <t>Tanzania, United Republic of</t>
        </is>
      </c>
      <c r="B107" s="62">
        <f t="array" ref="B107">INDEX(Countries!$D$2:$D$255, MATCH(A107, Countries!$B$2:$B$255, 0))
</f>
        <v/>
      </c>
      <c r="C107" s="89" t="inlineStr">
        <is>
          <t>Mangrove</t>
        </is>
      </c>
      <c r="D107" s="93">
        <f>if($C107="Mangrove",'Sequestration rates'!$C$22,if($C107="Seagrass",'Sequestration rates'!$D$22,if($C107="Salt marsh",'Sequestration rates'!$E$22)))</f>
        <v/>
      </c>
      <c r="E107" s="95" t="inlineStr">
        <is>
          <t>NoData</t>
        </is>
      </c>
      <c r="F107" s="101" t="inlineStr">
        <is>
          <t>Academic studies.</t>
        </is>
      </c>
      <c r="G107" s="101" t="n"/>
      <c r="H107" s="197" t="n"/>
      <c r="I107" s="197" t="n"/>
      <c r="J107" s="197" t="n"/>
      <c r="K107" s="197" t="n"/>
      <c r="L107" s="197" t="n"/>
      <c r="M107" s="197" t="n"/>
      <c r="N107" s="197" t="n"/>
    </row>
    <row r="108" ht="12.75" customHeight="1" s="198">
      <c r="A108" s="101" t="inlineStr">
        <is>
          <t>Thailand</t>
        </is>
      </c>
      <c r="B108" s="62">
        <f t="array" ref="B108">INDEX(Countries!$D$2:$D$255, MATCH(A108, Countries!$B$2:$B$255, 0))
</f>
        <v/>
      </c>
      <c r="C108" s="89" t="inlineStr">
        <is>
          <t>Mangrove</t>
        </is>
      </c>
      <c r="D108" s="93">
        <f>if($C108="Mangrove",'Sequestration rates'!$C$22,if($C108="Seagrass",'Sequestration rates'!$D$22,if($C108="Salt marsh",'Sequestration rates'!$E$22)))</f>
        <v/>
      </c>
      <c r="E108" s="95" t="inlineStr">
        <is>
          <t>NoData</t>
        </is>
      </c>
      <c r="F108" s="101" t="inlineStr">
        <is>
          <t>Academic studies.</t>
        </is>
      </c>
      <c r="G108" s="101" t="n"/>
      <c r="H108" s="197" t="n"/>
      <c r="I108" s="197" t="n"/>
      <c r="J108" s="197" t="n"/>
      <c r="K108" s="197" t="n"/>
      <c r="L108" s="197" t="n"/>
      <c r="M108" s="197" t="n"/>
      <c r="N108" s="197" t="n"/>
    </row>
    <row r="109" ht="12.75" customHeight="1" s="198">
      <c r="A109" s="101" t="inlineStr">
        <is>
          <t>Timor-Leste</t>
        </is>
      </c>
      <c r="B109" s="62">
        <f t="array" ref="B109">INDEX(Countries!$D$2:$D$255, MATCH(A109, Countries!$B$2:$B$255, 0))
</f>
        <v/>
      </c>
      <c r="C109" s="89" t="inlineStr">
        <is>
          <t>Mangrove</t>
        </is>
      </c>
      <c r="D109" s="93">
        <f>if($C109="Mangrove",'Sequestration rates'!$C$22,if($C109="Seagrass",'Sequestration rates'!$D$22,if($C109="Salt marsh",'Sequestration rates'!$E$22)))</f>
        <v/>
      </c>
      <c r="E109" s="95" t="inlineStr">
        <is>
          <t>NoData</t>
        </is>
      </c>
      <c r="F109" s="101" t="inlineStr">
        <is>
          <t>Academic studies.</t>
        </is>
      </c>
      <c r="G109" s="101" t="n"/>
      <c r="H109" s="197" t="n"/>
      <c r="I109" s="197" t="n"/>
      <c r="J109" s="197" t="n"/>
      <c r="K109" s="197" t="n"/>
      <c r="L109" s="197" t="n"/>
      <c r="M109" s="197" t="n"/>
      <c r="N109" s="197" t="n"/>
    </row>
    <row r="110" ht="12.75" customHeight="1" s="198">
      <c r="A110" s="101" t="inlineStr">
        <is>
          <t>Togo</t>
        </is>
      </c>
      <c r="B110" s="62">
        <f t="array" ref="B110">INDEX(Countries!$D$2:$D$255, MATCH(A110, Countries!$B$2:$B$255, 0))
</f>
        <v/>
      </c>
      <c r="C110" s="89" t="inlineStr">
        <is>
          <t>Mangrove</t>
        </is>
      </c>
      <c r="D110" s="93">
        <f>if($C110="Mangrove",'Sequestration rates'!$C$22,if($C110="Seagrass",'Sequestration rates'!$D$22,if($C110="Salt marsh",'Sequestration rates'!$E$22)))</f>
        <v/>
      </c>
      <c r="E110" s="95" t="inlineStr">
        <is>
          <t>NoData</t>
        </is>
      </c>
      <c r="F110" s="101" t="inlineStr">
        <is>
          <t>Academic studies.</t>
        </is>
      </c>
      <c r="G110" s="101" t="n"/>
      <c r="H110" s="197" t="n"/>
      <c r="I110" s="197" t="n"/>
      <c r="J110" s="197" t="n"/>
      <c r="K110" s="197" t="n"/>
      <c r="L110" s="197" t="n"/>
      <c r="M110" s="197" t="n"/>
      <c r="N110" s="197" t="n"/>
    </row>
    <row r="111" ht="12.75" customHeight="1" s="198">
      <c r="A111" s="101" t="inlineStr">
        <is>
          <t>Tonga</t>
        </is>
      </c>
      <c r="B111" s="62">
        <f t="array" ref="B111">INDEX(Countries!$D$2:$D$255, MATCH(A111, Countries!$B$2:$B$255, 0))
</f>
        <v/>
      </c>
      <c r="C111" s="89" t="inlineStr">
        <is>
          <t>Mangrove</t>
        </is>
      </c>
      <c r="D111" s="93">
        <f>if($C111="Mangrove",'Sequestration rates'!$C$22,if($C111="Seagrass",'Sequestration rates'!$D$22,if($C111="Salt marsh",'Sequestration rates'!$E$22)))</f>
        <v/>
      </c>
      <c r="E111" s="95" t="inlineStr">
        <is>
          <t>NoData</t>
        </is>
      </c>
      <c r="F111" s="101" t="inlineStr">
        <is>
          <t>Academic studies.</t>
        </is>
      </c>
      <c r="G111" s="101" t="n"/>
      <c r="H111" s="197" t="n"/>
      <c r="I111" s="197" t="n"/>
      <c r="J111" s="197" t="n"/>
      <c r="K111" s="197" t="n"/>
      <c r="L111" s="197" t="n"/>
      <c r="M111" s="197" t="n"/>
      <c r="N111" s="197" t="n"/>
    </row>
    <row r="112" ht="12.75" customHeight="1" s="198">
      <c r="A112" s="101" t="inlineStr">
        <is>
          <t>Trinidad and Tobago</t>
        </is>
      </c>
      <c r="B112" s="62">
        <f t="array" ref="B112">INDEX(Countries!$D$2:$D$255, MATCH(A112, Countries!$B$2:$B$255, 0))
</f>
        <v/>
      </c>
      <c r="C112" s="89" t="inlineStr">
        <is>
          <t>Mangrove</t>
        </is>
      </c>
      <c r="D112" s="93">
        <f>if($C112="Mangrove",'Sequestration rates'!$C$22,if($C112="Seagrass",'Sequestration rates'!$D$22,if($C112="Salt marsh",'Sequestration rates'!$E$22)))</f>
        <v/>
      </c>
      <c r="E112" s="95" t="inlineStr">
        <is>
          <t>NoData</t>
        </is>
      </c>
      <c r="F112" s="101" t="inlineStr">
        <is>
          <t>Academic studies.</t>
        </is>
      </c>
      <c r="G112" s="101" t="n"/>
      <c r="H112" s="197" t="n"/>
      <c r="I112" s="197" t="n"/>
      <c r="J112" s="197" t="n"/>
      <c r="K112" s="197" t="n"/>
      <c r="L112" s="197" t="n"/>
      <c r="M112" s="197" t="n"/>
      <c r="N112" s="197" t="n"/>
    </row>
    <row r="113" ht="12.75" customHeight="1" s="198">
      <c r="A113" s="101" t="inlineStr">
        <is>
          <t>Turks and Caicos Islands</t>
        </is>
      </c>
      <c r="B113" s="62">
        <f t="array" ref="B113">INDEX(Countries!$D$2:$D$255, MATCH(A113, Countries!$B$2:$B$255, 0))
</f>
        <v/>
      </c>
      <c r="C113" s="89" t="inlineStr">
        <is>
          <t>Mangrove</t>
        </is>
      </c>
      <c r="D113" s="93">
        <f>if($C113="Mangrove",'Sequestration rates'!$C$22,if($C113="Seagrass",'Sequestration rates'!$D$22,if($C113="Salt marsh",'Sequestration rates'!$E$22)))</f>
        <v/>
      </c>
      <c r="E113" s="95" t="inlineStr">
        <is>
          <t>NoData</t>
        </is>
      </c>
      <c r="F113" s="101" t="inlineStr">
        <is>
          <t>Academic studies.</t>
        </is>
      </c>
      <c r="G113" s="101" t="n"/>
      <c r="H113" s="197" t="n"/>
      <c r="I113" s="197" t="n"/>
      <c r="J113" s="197" t="n"/>
      <c r="K113" s="197" t="n"/>
      <c r="L113" s="197" t="n"/>
      <c r="M113" s="197" t="n"/>
      <c r="N113" s="197" t="n"/>
    </row>
    <row r="114" ht="12.75" customHeight="1" s="198">
      <c r="A114" s="101" t="inlineStr">
        <is>
          <t>Tuvalu</t>
        </is>
      </c>
      <c r="B114" s="62">
        <f t="array" ref="B114">INDEX(Countries!$D$2:$D$255, MATCH(A114, Countries!$B$2:$B$255, 0))
</f>
        <v/>
      </c>
      <c r="C114" s="89" t="inlineStr">
        <is>
          <t>Mangrove</t>
        </is>
      </c>
      <c r="D114" s="93">
        <f>if($C114="Mangrove",'Sequestration rates'!$C$22,if($C114="Seagrass",'Sequestration rates'!$D$22,if($C114="Salt marsh",'Sequestration rates'!$E$22)))</f>
        <v/>
      </c>
      <c r="E114" s="95" t="inlineStr">
        <is>
          <t>NoData</t>
        </is>
      </c>
      <c r="F114" s="101" t="inlineStr">
        <is>
          <t>Academic studies.</t>
        </is>
      </c>
      <c r="G114" s="101" t="n"/>
      <c r="H114" s="197" t="n"/>
      <c r="I114" s="197" t="n"/>
      <c r="J114" s="197" t="n"/>
      <c r="K114" s="197" t="n"/>
      <c r="L114" s="197" t="n"/>
      <c r="M114" s="197" t="n"/>
      <c r="N114" s="197" t="n"/>
    </row>
    <row r="115" ht="12.75" customHeight="1" s="198">
      <c r="A115" s="101" t="inlineStr">
        <is>
          <t>United Arab Emirates</t>
        </is>
      </c>
      <c r="B115" s="62">
        <f t="array" ref="B115">INDEX(Countries!$D$2:$D$255, MATCH(A115, Countries!$B$2:$B$255, 0))
</f>
        <v/>
      </c>
      <c r="C115" s="89" t="inlineStr">
        <is>
          <t>Mangrove</t>
        </is>
      </c>
      <c r="D115" s="93">
        <f>if($C115="Mangrove",'Sequestration rates'!$C$22,if($C115="Seagrass",'Sequestration rates'!$D$22,if($C115="Salt marsh",'Sequestration rates'!$E$22)))</f>
        <v/>
      </c>
      <c r="E115" s="95" t="inlineStr">
        <is>
          <t>NoData</t>
        </is>
      </c>
      <c r="F115" s="101" t="inlineStr">
        <is>
          <t>Academic studies.</t>
        </is>
      </c>
      <c r="G115" s="101" t="n"/>
      <c r="H115" s="197" t="n"/>
      <c r="I115" s="197" t="n"/>
      <c r="J115" s="197" t="n"/>
      <c r="K115" s="197" t="n"/>
      <c r="L115" s="197" t="n"/>
      <c r="M115" s="197" t="n"/>
      <c r="N115" s="197" t="n"/>
    </row>
    <row r="116" ht="12.75" customHeight="1" s="198">
      <c r="A116" s="101" t="inlineStr">
        <is>
          <t>Vanuatu</t>
        </is>
      </c>
      <c r="B116" s="62">
        <f t="array" ref="B116">INDEX(Countries!$D$2:$D$255, MATCH(A116, Countries!$B$2:$B$255, 0))
</f>
        <v/>
      </c>
      <c r="C116" s="89" t="inlineStr">
        <is>
          <t>Mangrove</t>
        </is>
      </c>
      <c r="D116" s="93">
        <f>if($C116="Mangrove",'Sequestration rates'!$C$22,if($C116="Seagrass",'Sequestration rates'!$D$22,if($C116="Salt marsh",'Sequestration rates'!$E$22)))</f>
        <v/>
      </c>
      <c r="E116" s="95" t="inlineStr">
        <is>
          <t>NoData</t>
        </is>
      </c>
      <c r="F116" s="101" t="inlineStr">
        <is>
          <t>Academic studies.</t>
        </is>
      </c>
      <c r="G116" s="101" t="n"/>
      <c r="H116" s="197" t="n"/>
      <c r="I116" s="197" t="n"/>
      <c r="J116" s="197" t="n"/>
      <c r="K116" s="197" t="n"/>
      <c r="L116" s="197" t="n"/>
      <c r="M116" s="197" t="n"/>
      <c r="N116" s="197" t="n"/>
    </row>
    <row r="117" ht="12.75" customHeight="1" s="198">
      <c r="A117" s="101" t="inlineStr">
        <is>
          <t>Venezuela (Bolivarian Republic of)</t>
        </is>
      </c>
      <c r="B117" s="62">
        <f t="array" ref="B117">INDEX(Countries!$D$2:$D$255, MATCH(A117, Countries!$B$2:$B$255, 0))
</f>
        <v/>
      </c>
      <c r="C117" s="89" t="inlineStr">
        <is>
          <t>Mangrove</t>
        </is>
      </c>
      <c r="D117" s="93">
        <f>if($C117="Mangrove",'Sequestration rates'!$C$22,if($C117="Seagrass",'Sequestration rates'!$D$22,if($C117="Salt marsh",'Sequestration rates'!$E$22)))</f>
        <v/>
      </c>
      <c r="E117" s="95" t="inlineStr">
        <is>
          <t>NoData</t>
        </is>
      </c>
      <c r="F117" s="101" t="inlineStr">
        <is>
          <t>Academic studies.</t>
        </is>
      </c>
      <c r="G117" s="101" t="n"/>
      <c r="H117" s="197" t="n"/>
      <c r="I117" s="197" t="n"/>
      <c r="J117" s="197" t="n"/>
      <c r="K117" s="197" t="n"/>
      <c r="L117" s="197" t="n"/>
      <c r="M117" s="197" t="n"/>
      <c r="N117" s="197" t="n"/>
    </row>
    <row r="118" ht="12.75" customHeight="1" s="198">
      <c r="A118" s="101" t="inlineStr">
        <is>
          <t>Viet Nam</t>
        </is>
      </c>
      <c r="B118" s="62">
        <f t="array" ref="B118">INDEX(Countries!$D$2:$D$255, MATCH(A118, Countries!$B$2:$B$255, 0))
</f>
        <v/>
      </c>
      <c r="C118" s="89" t="inlineStr">
        <is>
          <t>Mangrove</t>
        </is>
      </c>
      <c r="D118" s="93">
        <f>if($C118="Mangrove",'Sequestration rates'!$C$22,if($C118="Seagrass",'Sequestration rates'!$D$22,if($C118="Salt marsh",'Sequestration rates'!$E$22)))</f>
        <v/>
      </c>
      <c r="E118" s="95" t="inlineStr">
        <is>
          <t>NoData</t>
        </is>
      </c>
      <c r="F118" s="101" t="inlineStr">
        <is>
          <t>Academic studies.</t>
        </is>
      </c>
      <c r="G118" s="101" t="n"/>
      <c r="H118" s="197" t="n"/>
      <c r="I118" s="197" t="n"/>
      <c r="J118" s="197" t="n"/>
      <c r="K118" s="197" t="n"/>
      <c r="L118" s="197" t="n"/>
      <c r="M118" s="197" t="n"/>
      <c r="N118" s="197" t="n"/>
    </row>
    <row r="119" ht="12.75" customHeight="1" s="198">
      <c r="A119" s="101" t="inlineStr">
        <is>
          <t>Virgin islands, U.s.</t>
        </is>
      </c>
      <c r="B119" s="62">
        <f t="array" ref="B119">INDEX(Countries!$D$2:$D$255, MATCH(A119, Countries!$B$2:$B$255, 0))
</f>
        <v/>
      </c>
      <c r="C119" s="89" t="inlineStr">
        <is>
          <t>Mangrove</t>
        </is>
      </c>
      <c r="D119" s="93">
        <f>if($C119="Mangrove",'Sequestration rates'!$C$22,if($C119="Seagrass",'Sequestration rates'!$D$22,if($C119="Salt marsh",'Sequestration rates'!$E$22)))</f>
        <v/>
      </c>
      <c r="E119" s="95" t="inlineStr">
        <is>
          <t>NoData</t>
        </is>
      </c>
      <c r="F119" s="101" t="inlineStr">
        <is>
          <t>Academic studies.</t>
        </is>
      </c>
      <c r="G119" s="101" t="n"/>
      <c r="H119" s="197" t="n"/>
      <c r="I119" s="197" t="n"/>
      <c r="J119" s="197" t="n"/>
      <c r="K119" s="197" t="n"/>
      <c r="L119" s="197" t="n"/>
      <c r="M119" s="197" t="n"/>
      <c r="N119" s="197" t="n"/>
    </row>
    <row r="120" ht="12.75" customHeight="1" s="198">
      <c r="A120" s="101" t="inlineStr">
        <is>
          <t>Wallis and futuna</t>
        </is>
      </c>
      <c r="B120" s="62">
        <f t="array" ref="B120">INDEX(Countries!$D$2:$D$255, MATCH(A120, Countries!$B$2:$B$255, 0))
</f>
        <v/>
      </c>
      <c r="C120" s="89" t="inlineStr">
        <is>
          <t>Mangrove</t>
        </is>
      </c>
      <c r="D120" s="93">
        <f>if($C120="Mangrove",'Sequestration rates'!$C$22,if($C120="Seagrass",'Sequestration rates'!$D$22,if($C120="Salt marsh",'Sequestration rates'!$E$22)))</f>
        <v/>
      </c>
      <c r="E120" s="95" t="inlineStr">
        <is>
          <t>NoData</t>
        </is>
      </c>
      <c r="F120" s="101" t="inlineStr">
        <is>
          <t>Academic studies.</t>
        </is>
      </c>
      <c r="G120" s="101" t="n"/>
      <c r="H120" s="197" t="n"/>
      <c r="I120" s="197" t="n"/>
      <c r="J120" s="197" t="n"/>
      <c r="K120" s="197" t="n"/>
      <c r="L120" s="197" t="n"/>
      <c r="M120" s="197" t="n"/>
      <c r="N120" s="197" t="n"/>
    </row>
    <row r="121" ht="12.75" customHeight="1" s="198">
      <c r="A121" s="101" t="inlineStr">
        <is>
          <t>Yemen</t>
        </is>
      </c>
      <c r="B121" s="62">
        <f t="array" ref="B121">INDEX(Countries!$D$2:$D$255, MATCH(A121, Countries!$B$2:$B$255, 0))
</f>
        <v/>
      </c>
      <c r="C121" s="89" t="inlineStr">
        <is>
          <t>Mangrove</t>
        </is>
      </c>
      <c r="D121" s="93">
        <f>if($C121="Mangrove",'Sequestration rates'!$C$22,if($C121="Seagrass",'Sequestration rates'!$D$22,if($C121="Salt marsh",'Sequestration rates'!$E$22)))</f>
        <v/>
      </c>
      <c r="E121" s="95" t="inlineStr">
        <is>
          <t>NoData</t>
        </is>
      </c>
      <c r="F121" s="101" t="inlineStr">
        <is>
          <t>Academic studies.</t>
        </is>
      </c>
      <c r="G121" s="101" t="n"/>
      <c r="H121" s="197" t="n"/>
      <c r="I121" s="197" t="n"/>
      <c r="J121" s="197" t="n"/>
      <c r="K121" s="197" t="n"/>
      <c r="L121" s="197" t="n"/>
      <c r="M121" s="197" t="n"/>
      <c r="N121" s="197" t="n"/>
    </row>
    <row r="122" ht="12.75" customHeight="1" s="198">
      <c r="A122" s="101" t="inlineStr">
        <is>
          <t>Italy</t>
        </is>
      </c>
      <c r="B122" s="62">
        <f t="array" ref="B122">INDEX(Countries!$D$2:$D$255, MATCH(A122, Countries!$B$2:$B$255, 0))
</f>
        <v/>
      </c>
      <c r="C122" s="89" t="inlineStr">
        <is>
          <t>Mangrove</t>
        </is>
      </c>
      <c r="D122" s="93">
        <f>if($C122="Mangrove",'Sequestration rates'!$C$22,if($C122="Seagrass",'Sequestration rates'!$D$22,if($C122="Salt marsh",'Sequestration rates'!$E$22)))</f>
        <v/>
      </c>
      <c r="E122" s="95" t="inlineStr">
        <is>
          <t>NoData</t>
        </is>
      </c>
      <c r="F122" s="101" t="inlineStr">
        <is>
          <t>Academic studies.</t>
        </is>
      </c>
      <c r="G122" s="101" t="n"/>
      <c r="H122" s="197" t="n"/>
      <c r="I122" s="197" t="n"/>
      <c r="J122" s="197" t="n"/>
      <c r="K122" s="197" t="n"/>
      <c r="L122" s="197" t="n"/>
      <c r="M122" s="197" t="n"/>
      <c r="N122" s="197" t="n"/>
    </row>
    <row r="123" ht="12.75" customHeight="1" s="198">
      <c r="A123" s="101" t="inlineStr">
        <is>
          <t>Ukraine</t>
        </is>
      </c>
      <c r="B123" s="62">
        <f t="array" ref="B123">INDEX(Countries!$D$2:$D$255, MATCH(A123, Countries!$B$2:$B$255, 0))
</f>
        <v/>
      </c>
      <c r="C123" s="89" t="inlineStr">
        <is>
          <t>Mangrove</t>
        </is>
      </c>
      <c r="D123" s="93">
        <f>if($C123="Mangrove",'Sequestration rates'!$C$22,if($C123="Seagrass",'Sequestration rates'!$D$22,if($C123="Salt marsh",'Sequestration rates'!$E$22)))</f>
        <v/>
      </c>
      <c r="E123" s="95" t="inlineStr">
        <is>
          <t>NoData</t>
        </is>
      </c>
      <c r="F123" s="101" t="inlineStr">
        <is>
          <t>Academic studies.</t>
        </is>
      </c>
      <c r="G123" s="101" t="n"/>
      <c r="H123" s="197" t="n"/>
      <c r="I123" s="197" t="n"/>
      <c r="J123" s="197" t="n"/>
      <c r="K123" s="197" t="n"/>
      <c r="L123" s="197" t="n"/>
      <c r="M123" s="197" t="n"/>
      <c r="N123" s="197" t="n"/>
    </row>
    <row r="124" ht="12.75" customHeight="1" s="198">
      <c r="A124" s="101" t="inlineStr">
        <is>
          <t>Tunisia</t>
        </is>
      </c>
      <c r="B124" s="62">
        <f t="array" ref="B124">INDEX(Countries!$D$2:$D$255, MATCH(A124, Countries!$B$2:$B$255, 0))
</f>
        <v/>
      </c>
      <c r="C124" s="89" t="inlineStr">
        <is>
          <t>Mangrove</t>
        </is>
      </c>
      <c r="D124" s="93">
        <f>if($C124="Mangrove",'Sequestration rates'!$C$22,if($C124="Seagrass",'Sequestration rates'!$D$22,if($C124="Salt marsh",'Sequestration rates'!$E$22)))</f>
        <v/>
      </c>
      <c r="E124" s="95" t="inlineStr">
        <is>
          <t>NoData</t>
        </is>
      </c>
      <c r="F124" s="101" t="inlineStr">
        <is>
          <t>Academic studies.</t>
        </is>
      </c>
      <c r="G124" s="101" t="n"/>
      <c r="H124" s="197" t="n"/>
      <c r="I124" s="197" t="n"/>
      <c r="J124" s="197" t="n"/>
      <c r="K124" s="197" t="n"/>
      <c r="L124" s="197" t="n"/>
      <c r="M124" s="197" t="n"/>
      <c r="N124" s="197" t="n"/>
    </row>
    <row r="125" ht="12.75" customHeight="1" s="198">
      <c r="A125" s="101" t="inlineStr">
        <is>
          <t>Spain</t>
        </is>
      </c>
      <c r="B125" s="62">
        <f t="array" ref="B125">INDEX(Countries!$D$2:$D$255, MATCH(A125, Countries!$B$2:$B$255, 0))
</f>
        <v/>
      </c>
      <c r="C125" s="89" t="inlineStr">
        <is>
          <t>Mangrove</t>
        </is>
      </c>
      <c r="D125" s="93">
        <f>if($C125="Mangrove",'Sequestration rates'!$C$22,if($C125="Seagrass",'Sequestration rates'!$D$22,if($C125="Salt marsh",'Sequestration rates'!$E$22)))</f>
        <v/>
      </c>
      <c r="E125" s="95" t="inlineStr">
        <is>
          <t>NoData</t>
        </is>
      </c>
      <c r="F125" s="101" t="inlineStr">
        <is>
          <t>Academic studies.</t>
        </is>
      </c>
      <c r="G125" s="101" t="n"/>
      <c r="H125" s="197" t="n"/>
      <c r="I125" s="197" t="n"/>
      <c r="J125" s="197" t="n"/>
      <c r="K125" s="197" t="n"/>
      <c r="L125" s="197" t="n"/>
      <c r="M125" s="197" t="n"/>
      <c r="N125" s="197" t="n"/>
    </row>
    <row r="126" ht="12.75" customHeight="1" s="198">
      <c r="A126" s="101" t="inlineStr">
        <is>
          <t>Kuwait</t>
        </is>
      </c>
      <c r="B126" s="62">
        <f t="array" ref="B126">INDEX(Countries!$D$2:$D$255, MATCH(A126, Countries!$B$2:$B$255, 0))
</f>
        <v/>
      </c>
      <c r="C126" s="89" t="inlineStr">
        <is>
          <t>Mangrove</t>
        </is>
      </c>
      <c r="D126" s="93">
        <f>if($C126="Mangrove",'Sequestration rates'!$C$22,if($C126="Seagrass",'Sequestration rates'!$D$22,if($C126="Salt marsh",'Sequestration rates'!$E$22)))</f>
        <v/>
      </c>
      <c r="E126" s="95" t="inlineStr">
        <is>
          <t>NoData</t>
        </is>
      </c>
      <c r="F126" s="101" t="inlineStr">
        <is>
          <t>Academic studies.</t>
        </is>
      </c>
      <c r="G126" s="101" t="n"/>
      <c r="H126" s="197" t="n"/>
      <c r="I126" s="197" t="n"/>
      <c r="J126" s="197" t="n"/>
      <c r="K126" s="197" t="n"/>
      <c r="L126" s="197" t="n"/>
      <c r="M126" s="197" t="n"/>
      <c r="N126" s="197" t="n"/>
    </row>
    <row r="127" ht="12.75" customHeight="1" s="198">
      <c r="A127" s="101" t="inlineStr">
        <is>
          <t>Denmark</t>
        </is>
      </c>
      <c r="B127" s="62">
        <f t="array" ref="B127">INDEX(Countries!$D$2:$D$255, MATCH(A127, Countries!$B$2:$B$255, 0))
</f>
        <v/>
      </c>
      <c r="C127" s="89" t="inlineStr">
        <is>
          <t>Mangrove</t>
        </is>
      </c>
      <c r="D127" s="93">
        <f>if($C127="Mangrove",'Sequestration rates'!$C$22,if($C127="Seagrass",'Sequestration rates'!$D$22,if($C127="Salt marsh",'Sequestration rates'!$E$22)))</f>
        <v/>
      </c>
      <c r="E127" s="95" t="inlineStr">
        <is>
          <t>NoData</t>
        </is>
      </c>
      <c r="F127" s="101" t="inlineStr">
        <is>
          <t>Academic studies.</t>
        </is>
      </c>
      <c r="G127" s="101" t="n"/>
      <c r="H127" s="197" t="n"/>
      <c r="I127" s="197" t="n"/>
      <c r="J127" s="197" t="n"/>
      <c r="K127" s="197" t="n"/>
      <c r="L127" s="197" t="n"/>
      <c r="M127" s="197" t="n"/>
      <c r="N127" s="197" t="n"/>
    </row>
    <row r="128" ht="12.75" customHeight="1" s="198">
      <c r="A128" s="101" t="inlineStr">
        <is>
          <t>France</t>
        </is>
      </c>
      <c r="B128" s="62">
        <f t="array" ref="B128">INDEX(Countries!$D$2:$D$255, MATCH(A128, Countries!$B$2:$B$255, 0))
</f>
        <v/>
      </c>
      <c r="C128" s="89" t="inlineStr">
        <is>
          <t>Mangrove</t>
        </is>
      </c>
      <c r="D128" s="93">
        <f>if($C128="Mangrove",'Sequestration rates'!$C$22,if($C128="Seagrass",'Sequestration rates'!$D$22,if($C128="Salt marsh",'Sequestration rates'!$E$22)))</f>
        <v/>
      </c>
      <c r="E128" s="95" t="inlineStr">
        <is>
          <t>NoData</t>
        </is>
      </c>
      <c r="F128" s="101" t="inlineStr">
        <is>
          <t>Academic studies.</t>
        </is>
      </c>
      <c r="G128" s="101" t="n"/>
      <c r="H128" s="197" t="n"/>
      <c r="I128" s="197" t="n"/>
      <c r="J128" s="197" t="n"/>
      <c r="K128" s="197" t="n"/>
      <c r="L128" s="197" t="n"/>
      <c r="M128" s="197" t="n"/>
      <c r="N128" s="197" t="n"/>
    </row>
    <row r="129" ht="12.75" customHeight="1" s="198">
      <c r="A129" s="101" t="inlineStr">
        <is>
          <t>Russia</t>
        </is>
      </c>
      <c r="B129" s="62">
        <f t="array" ref="B129">INDEX(Countries!$D$2:$D$255, MATCH(A129, Countries!$B$2:$B$255, 0))
</f>
        <v/>
      </c>
      <c r="C129" s="89" t="inlineStr">
        <is>
          <t>Mangrove</t>
        </is>
      </c>
      <c r="D129" s="93">
        <f>if($C129="Mangrove",'Sequestration rates'!$C$22,if($C129="Seagrass",'Sequestration rates'!$D$22,if($C129="Salt marsh",'Sequestration rates'!$E$22)))</f>
        <v/>
      </c>
      <c r="E129" s="95" t="inlineStr">
        <is>
          <t>NoData</t>
        </is>
      </c>
      <c r="F129" s="101" t="inlineStr">
        <is>
          <t>Academic studies.</t>
        </is>
      </c>
      <c r="G129" s="101" t="n"/>
      <c r="H129" s="197" t="n"/>
      <c r="I129" s="197" t="n"/>
      <c r="J129" s="197" t="n"/>
      <c r="K129" s="197" t="n"/>
      <c r="L129" s="197" t="n"/>
      <c r="M129" s="197" t="n"/>
      <c r="N129" s="197" t="n"/>
    </row>
    <row r="130" ht="12.75" customHeight="1" s="198">
      <c r="A130" s="101" t="inlineStr">
        <is>
          <t>United States Minor Outlying Islands</t>
        </is>
      </c>
      <c r="B130" s="62">
        <f t="array" ref="B130">INDEX(Countries!$D$2:$D$255, MATCH(A130, Countries!$B$2:$B$255, 0))
</f>
        <v/>
      </c>
      <c r="C130" s="89" t="inlineStr">
        <is>
          <t>Mangrove</t>
        </is>
      </c>
      <c r="D130" s="93">
        <f>if($C130="Mangrove",'Sequestration rates'!$C$22,if($C130="Seagrass",'Sequestration rates'!$D$22,if($C130="Salt marsh",'Sequestration rates'!$E$22)))</f>
        <v/>
      </c>
      <c r="E130" s="95" t="inlineStr">
        <is>
          <t>NoData</t>
        </is>
      </c>
      <c r="F130" s="101" t="inlineStr">
        <is>
          <t>Academic studies.</t>
        </is>
      </c>
      <c r="G130" s="101" t="n"/>
      <c r="H130" s="197" t="n"/>
      <c r="I130" s="197" t="n"/>
      <c r="J130" s="197" t="n"/>
      <c r="K130" s="197" t="n"/>
      <c r="L130" s="197" t="n"/>
      <c r="M130" s="197" t="n"/>
      <c r="N130" s="197" t="n"/>
    </row>
    <row r="131" ht="12.75" customHeight="1" s="198">
      <c r="A131" s="101" t="inlineStr">
        <is>
          <t>Greece</t>
        </is>
      </c>
      <c r="B131" s="62">
        <f t="array" ref="B131">INDEX(Countries!$D$2:$D$255, MATCH(A131, Countries!$B$2:$B$255, 0))
</f>
        <v/>
      </c>
      <c r="C131" s="89" t="inlineStr">
        <is>
          <t>Mangrove</t>
        </is>
      </c>
      <c r="D131" s="93">
        <f>if($C131="Mangrove",'Sequestration rates'!$C$22,if($C131="Seagrass",'Sequestration rates'!$D$22,if($C131="Salt marsh",'Sequestration rates'!$E$22)))</f>
        <v/>
      </c>
      <c r="E131" s="95" t="inlineStr">
        <is>
          <t>NoData</t>
        </is>
      </c>
      <c r="F131" s="101" t="inlineStr">
        <is>
          <t>Academic studies.</t>
        </is>
      </c>
      <c r="G131" s="101" t="n"/>
      <c r="H131" s="197" t="n"/>
      <c r="I131" s="197" t="n"/>
      <c r="J131" s="197" t="n"/>
      <c r="K131" s="197" t="n"/>
      <c r="L131" s="197" t="n"/>
      <c r="M131" s="197" t="n"/>
      <c r="N131" s="197" t="n"/>
    </row>
    <row r="132" ht="12.75" customHeight="1" s="198">
      <c r="A132" s="101" t="inlineStr">
        <is>
          <t>Canada</t>
        </is>
      </c>
      <c r="B132" s="62">
        <f t="array" ref="B132">INDEX(Countries!$D$2:$D$255, MATCH(A132, Countries!$B$2:$B$255, 0))
</f>
        <v/>
      </c>
      <c r="C132" s="89" t="inlineStr">
        <is>
          <t>Mangrove</t>
        </is>
      </c>
      <c r="D132" s="93">
        <f>if($C132="Mangrove",'Sequestration rates'!$C$22,if($C132="Seagrass",'Sequestration rates'!$D$22,if($C132="Salt marsh",'Sequestration rates'!$E$22)))</f>
        <v/>
      </c>
      <c r="E132" s="95" t="inlineStr">
        <is>
          <t>NoData</t>
        </is>
      </c>
      <c r="F132" s="101" t="inlineStr">
        <is>
          <t>Academic studies.</t>
        </is>
      </c>
      <c r="G132" s="101" t="n"/>
      <c r="H132" s="197" t="n"/>
      <c r="I132" s="197" t="n"/>
      <c r="J132" s="197" t="n"/>
      <c r="K132" s="197" t="n"/>
      <c r="L132" s="197" t="n"/>
      <c r="M132" s="197" t="n"/>
      <c r="N132" s="197" t="n"/>
    </row>
    <row r="133" ht="12.75" customHeight="1" s="198">
      <c r="A133" s="101" t="inlineStr">
        <is>
          <t>Germany</t>
        </is>
      </c>
      <c r="B133" s="62">
        <f t="array" ref="B133">INDEX(Countries!$D$2:$D$255, MATCH(A133, Countries!$B$2:$B$255, 0))
</f>
        <v/>
      </c>
      <c r="C133" s="89" t="inlineStr">
        <is>
          <t>Mangrove</t>
        </is>
      </c>
      <c r="D133" s="93">
        <f>if($C133="Mangrove",'Sequestration rates'!$C$22,if($C133="Seagrass",'Sequestration rates'!$D$22,if($C133="Salt marsh",'Sequestration rates'!$E$22)))</f>
        <v/>
      </c>
      <c r="E133" s="95" t="inlineStr">
        <is>
          <t>NoData</t>
        </is>
      </c>
      <c r="F133" s="101" t="inlineStr">
        <is>
          <t>Academic studies.</t>
        </is>
      </c>
      <c r="G133" s="101" t="n"/>
      <c r="H133" s="197" t="n"/>
      <c r="I133" s="197" t="n"/>
      <c r="J133" s="197" t="n"/>
      <c r="K133" s="197" t="n"/>
      <c r="L133" s="197" t="n"/>
      <c r="M133" s="197" t="n"/>
      <c r="N133" s="197" t="n"/>
    </row>
    <row r="134" ht="12.75" customHeight="1" s="198">
      <c r="A134" s="101" t="inlineStr">
        <is>
          <t>Croatia</t>
        </is>
      </c>
      <c r="B134" s="62">
        <f t="array" ref="B134">INDEX(Countries!$D$2:$D$255, MATCH(A134, Countries!$B$2:$B$255, 0))
</f>
        <v/>
      </c>
      <c r="C134" s="89" t="inlineStr">
        <is>
          <t>Mangrove</t>
        </is>
      </c>
      <c r="D134" s="93">
        <f>if($C134="Mangrove",'Sequestration rates'!$C$22,if($C134="Seagrass",'Sequestration rates'!$D$22,if($C134="Salt marsh",'Sequestration rates'!$E$22)))</f>
        <v/>
      </c>
      <c r="E134" s="95" t="inlineStr">
        <is>
          <t>NoData</t>
        </is>
      </c>
      <c r="F134" s="101" t="inlineStr">
        <is>
          <t>Academic studies.</t>
        </is>
      </c>
      <c r="G134" s="101" t="n"/>
      <c r="H134" s="197" t="n"/>
      <c r="I134" s="197" t="n"/>
      <c r="J134" s="197" t="n"/>
      <c r="K134" s="197" t="n"/>
      <c r="L134" s="197" t="n"/>
      <c r="M134" s="197" t="n"/>
      <c r="N134" s="197" t="n"/>
    </row>
    <row r="135" ht="12.75" customHeight="1" s="198">
      <c r="A135" s="101" t="inlineStr">
        <is>
          <t>United Kingdom</t>
        </is>
      </c>
      <c r="B135" s="62">
        <f t="array" ref="B135">INDEX(Countries!$D$2:$D$255, MATCH(A135, Countries!$B$2:$B$255, 0))
</f>
        <v/>
      </c>
      <c r="C135" s="89" t="inlineStr">
        <is>
          <t>Mangrove</t>
        </is>
      </c>
      <c r="D135" s="93">
        <f>if($C135="Mangrove",'Sequestration rates'!$C$22,if($C135="Seagrass",'Sequestration rates'!$D$22,if($C135="Salt marsh",'Sequestration rates'!$E$22)))</f>
        <v/>
      </c>
      <c r="E135" s="95" t="inlineStr">
        <is>
          <t>NoData</t>
        </is>
      </c>
      <c r="F135" s="101" t="inlineStr">
        <is>
          <t>Academic studies.</t>
        </is>
      </c>
      <c r="G135" s="101" t="n"/>
      <c r="H135" s="197" t="n"/>
      <c r="I135" s="197" t="n"/>
      <c r="J135" s="197" t="n"/>
      <c r="K135" s="197" t="n"/>
      <c r="L135" s="197" t="n"/>
      <c r="M135" s="197" t="n"/>
      <c r="N135" s="197" t="n"/>
    </row>
    <row r="136" ht="12.75" customHeight="1" s="198">
      <c r="A136" s="101" t="inlineStr">
        <is>
          <t>Malta</t>
        </is>
      </c>
      <c r="B136" s="62">
        <f t="array" ref="B136">INDEX(Countries!$D$2:$D$255, MATCH(A136, Countries!$B$2:$B$255, 0))
</f>
        <v/>
      </c>
      <c r="C136" s="89" t="inlineStr">
        <is>
          <t>Mangrove</t>
        </is>
      </c>
      <c r="D136" s="93">
        <f>if($C136="Mangrove",'Sequestration rates'!$C$22,if($C136="Seagrass",'Sequestration rates'!$D$22,if($C136="Salt marsh",'Sequestration rates'!$E$22)))</f>
        <v/>
      </c>
      <c r="E136" s="95" t="inlineStr">
        <is>
          <t>NoData</t>
        </is>
      </c>
      <c r="F136" s="101" t="inlineStr">
        <is>
          <t>Academic studies.</t>
        </is>
      </c>
      <c r="G136" s="101" t="n"/>
      <c r="H136" s="197" t="n"/>
      <c r="I136" s="197" t="n"/>
      <c r="J136" s="197" t="n"/>
      <c r="K136" s="197" t="n"/>
      <c r="L136" s="197" t="n"/>
      <c r="M136" s="197" t="n"/>
      <c r="N136" s="197" t="n"/>
    </row>
    <row r="137" ht="12.75" customHeight="1" s="198">
      <c r="A137" s="101" t="inlineStr">
        <is>
          <t>Cyprus</t>
        </is>
      </c>
      <c r="B137" s="62">
        <f t="array" ref="B137">INDEX(Countries!$D$2:$D$255, MATCH(A137, Countries!$B$2:$B$255, 0))
</f>
        <v/>
      </c>
      <c r="C137" s="89" t="inlineStr">
        <is>
          <t>Mangrove</t>
        </is>
      </c>
      <c r="D137" s="93">
        <f>if($C137="Mangrove",'Sequestration rates'!$C$22,if($C137="Seagrass",'Sequestration rates'!$D$22,if($C137="Salt marsh",'Sequestration rates'!$E$22)))</f>
        <v/>
      </c>
      <c r="E137" s="95" t="inlineStr">
        <is>
          <t>NoData</t>
        </is>
      </c>
      <c r="F137" s="101" t="inlineStr">
        <is>
          <t>Academic studies.</t>
        </is>
      </c>
      <c r="G137" s="101" t="n"/>
      <c r="H137" s="197" t="n"/>
      <c r="I137" s="197" t="n"/>
      <c r="J137" s="197" t="n"/>
      <c r="K137" s="197" t="n"/>
      <c r="L137" s="197" t="n"/>
      <c r="M137" s="197" t="n"/>
      <c r="N137" s="197" t="n"/>
    </row>
    <row r="138" ht="12.75" customHeight="1" s="198">
      <c r="A138" s="101" t="inlineStr">
        <is>
          <t>Norway</t>
        </is>
      </c>
      <c r="B138" s="62">
        <f t="array" ref="B138">INDEX(Countries!$D$2:$D$255, MATCH(A138, Countries!$B$2:$B$255, 0))
</f>
        <v/>
      </c>
      <c r="C138" s="89" t="inlineStr">
        <is>
          <t>Mangrove</t>
        </is>
      </c>
      <c r="D138" s="93">
        <f>if($C138="Mangrove",'Sequestration rates'!$C$22,if($C138="Seagrass",'Sequestration rates'!$D$22,if($C138="Salt marsh",'Sequestration rates'!$E$22)))</f>
        <v/>
      </c>
      <c r="E138" s="95" t="inlineStr">
        <is>
          <t>NoData</t>
        </is>
      </c>
      <c r="F138" s="101" t="inlineStr">
        <is>
          <t>Academic studies.</t>
        </is>
      </c>
      <c r="G138" s="101" t="n"/>
      <c r="H138" s="197" t="n"/>
      <c r="I138" s="197" t="n"/>
      <c r="J138" s="197" t="n"/>
      <c r="K138" s="197" t="n"/>
      <c r="L138" s="197" t="n"/>
      <c r="M138" s="197" t="n"/>
      <c r="N138" s="197" t="n"/>
    </row>
    <row r="139" ht="12.75" customHeight="1" s="198">
      <c r="A139" s="101" t="inlineStr">
        <is>
          <t>Albania</t>
        </is>
      </c>
      <c r="B139" s="62">
        <f t="array" ref="B139">INDEX(Countries!$D$2:$D$255, MATCH(A139, Countries!$B$2:$B$255, 0))
</f>
        <v/>
      </c>
      <c r="C139" s="89" t="inlineStr">
        <is>
          <t>Mangrove</t>
        </is>
      </c>
      <c r="D139" s="93">
        <f>if($C139="Mangrove",'Sequestration rates'!$C$22,if($C139="Seagrass",'Sequestration rates'!$D$22,if($C139="Salt marsh",'Sequestration rates'!$E$22)))</f>
        <v/>
      </c>
      <c r="E139" s="95" t="inlineStr">
        <is>
          <t>NoData</t>
        </is>
      </c>
      <c r="F139" s="101" t="inlineStr">
        <is>
          <t>Academic studies.</t>
        </is>
      </c>
      <c r="G139" s="101" t="n"/>
      <c r="H139" s="197" t="n"/>
      <c r="I139" s="197" t="n"/>
      <c r="J139" s="197" t="n"/>
      <c r="K139" s="197" t="n"/>
      <c r="L139" s="197" t="n"/>
      <c r="M139" s="197" t="n"/>
      <c r="N139" s="197" t="n"/>
    </row>
    <row r="140" ht="12.75" customHeight="1" s="198">
      <c r="A140" s="101" t="inlineStr">
        <is>
          <t>Algeria</t>
        </is>
      </c>
      <c r="B140" s="62">
        <f t="array" ref="B140">INDEX(Countries!$D$2:$D$255, MATCH(A140, Countries!$B$2:$B$255, 0))
</f>
        <v/>
      </c>
      <c r="C140" s="89" t="inlineStr">
        <is>
          <t>Mangrove</t>
        </is>
      </c>
      <c r="D140" s="93">
        <f>if($C140="Mangrove",'Sequestration rates'!$C$22,if($C140="Seagrass",'Sequestration rates'!$D$22,if($C140="Salt marsh",'Sequestration rates'!$E$22)))</f>
        <v/>
      </c>
      <c r="E140" s="95" t="inlineStr">
        <is>
          <t>NoData</t>
        </is>
      </c>
      <c r="F140" s="101" t="inlineStr">
        <is>
          <t>Academic studies.</t>
        </is>
      </c>
      <c r="G140" s="101" t="n"/>
      <c r="H140" s="197" t="n"/>
      <c r="I140" s="197" t="n"/>
      <c r="J140" s="197" t="n"/>
      <c r="K140" s="197" t="n"/>
      <c r="L140" s="197" t="n"/>
      <c r="M140" s="197" t="n"/>
      <c r="N140" s="197" t="n"/>
    </row>
    <row r="141" ht="12.75" customHeight="1" s="198">
      <c r="A141" s="101" t="inlineStr">
        <is>
          <t>Sweden</t>
        </is>
      </c>
      <c r="B141" s="62">
        <f t="array" ref="B141">INDEX(Countries!$D$2:$D$255, MATCH(A141, Countries!$B$2:$B$255, 0))
</f>
        <v/>
      </c>
      <c r="C141" s="89" t="inlineStr">
        <is>
          <t>Mangrove</t>
        </is>
      </c>
      <c r="D141" s="93">
        <f>if($C141="Mangrove",'Sequestration rates'!$C$22,if($C141="Seagrass",'Sequestration rates'!$D$22,if($C141="Salt marsh",'Sequestration rates'!$E$22)))</f>
        <v/>
      </c>
      <c r="E141" s="95" t="inlineStr">
        <is>
          <t>NoData</t>
        </is>
      </c>
      <c r="F141" s="101" t="inlineStr">
        <is>
          <t>Academic studies.</t>
        </is>
      </c>
      <c r="G141" s="101" t="n"/>
      <c r="H141" s="197" t="n"/>
      <c r="I141" s="197" t="n"/>
      <c r="J141" s="197" t="n"/>
      <c r="K141" s="197" t="n"/>
      <c r="L141" s="197" t="n"/>
      <c r="M141" s="197" t="n"/>
      <c r="N141" s="197" t="n"/>
    </row>
    <row r="142" ht="12.75" customHeight="1" s="198">
      <c r="A142" s="101" t="inlineStr">
        <is>
          <t>Israel</t>
        </is>
      </c>
      <c r="B142" s="62">
        <f t="array" ref="B142">INDEX(Countries!$D$2:$D$255, MATCH(A142, Countries!$B$2:$B$255, 0))
</f>
        <v/>
      </c>
      <c r="C142" s="89" t="inlineStr">
        <is>
          <t>Mangrove</t>
        </is>
      </c>
      <c r="D142" s="93">
        <f>if($C142="Mangrove",'Sequestration rates'!$C$22,if($C142="Seagrass",'Sequestration rates'!$D$22,if($C142="Salt marsh",'Sequestration rates'!$E$22)))</f>
        <v/>
      </c>
      <c r="E142" s="95" t="inlineStr">
        <is>
          <t>NoData</t>
        </is>
      </c>
      <c r="F142" s="101" t="inlineStr">
        <is>
          <t>Academic studies.</t>
        </is>
      </c>
      <c r="G142" s="101" t="n"/>
      <c r="H142" s="197" t="n"/>
      <c r="I142" s="197" t="n"/>
      <c r="J142" s="197" t="n"/>
      <c r="K142" s="197" t="n"/>
      <c r="L142" s="197" t="n"/>
      <c r="M142" s="197" t="n"/>
      <c r="N142" s="197" t="n"/>
    </row>
    <row r="143" ht="12.75" customHeight="1" s="198">
      <c r="A143" s="101" t="inlineStr">
        <is>
          <t>Montserrat</t>
        </is>
      </c>
      <c r="B143" s="62">
        <f t="array" ref="B143">INDEX(Countries!$D$2:$D$255, MATCH(A143, Countries!$B$2:$B$255, 0))
</f>
        <v/>
      </c>
      <c r="C143" s="89" t="inlineStr">
        <is>
          <t>Mangrove</t>
        </is>
      </c>
      <c r="D143" s="93">
        <f>if($C143="Mangrove",'Sequestration rates'!$C$22,if($C143="Seagrass",'Sequestration rates'!$D$22,if($C143="Salt marsh",'Sequestration rates'!$E$22)))</f>
        <v/>
      </c>
      <c r="E143" s="95" t="inlineStr">
        <is>
          <t>NoData</t>
        </is>
      </c>
      <c r="F143" s="101" t="inlineStr">
        <is>
          <t>Academic studies.</t>
        </is>
      </c>
      <c r="G143" s="101" t="n"/>
      <c r="H143" s="197" t="n"/>
      <c r="I143" s="197" t="n"/>
      <c r="J143" s="197" t="n"/>
      <c r="K143" s="197" t="n"/>
      <c r="L143" s="197" t="n"/>
      <c r="M143" s="197" t="n"/>
      <c r="N143" s="197" t="n"/>
    </row>
    <row r="144" ht="12.75" customHeight="1" s="198">
      <c r="A144" s="101" t="inlineStr">
        <is>
          <t>Libya</t>
        </is>
      </c>
      <c r="B144" s="62">
        <f t="array" ref="B144">INDEX(Countries!$D$2:$D$255, MATCH(A144, Countries!$B$2:$B$255, 0))
</f>
        <v/>
      </c>
      <c r="C144" s="89" t="inlineStr">
        <is>
          <t>Mangrove</t>
        </is>
      </c>
      <c r="D144" s="93">
        <f>if($C144="Mangrove",'Sequestration rates'!$C$22,if($C144="Seagrass",'Sequestration rates'!$D$22,if($C144="Salt marsh",'Sequestration rates'!$E$22)))</f>
        <v/>
      </c>
      <c r="E144" s="95" t="inlineStr">
        <is>
          <t>NoData</t>
        </is>
      </c>
      <c r="F144" s="101" t="inlineStr">
        <is>
          <t>Academic studies.</t>
        </is>
      </c>
      <c r="G144" s="101" t="n"/>
      <c r="H144" s="197" t="n"/>
      <c r="I144" s="197" t="n"/>
      <c r="J144" s="197" t="n"/>
      <c r="K144" s="197" t="n"/>
      <c r="L144" s="197" t="n"/>
      <c r="M144" s="197" t="n"/>
      <c r="N144" s="197" t="n"/>
    </row>
    <row r="145" ht="12.75" customHeight="1" s="198">
      <c r="A145" s="101" t="inlineStr">
        <is>
          <t>Netherlands</t>
        </is>
      </c>
      <c r="B145" s="62">
        <f t="array" ref="B145">INDEX(Countries!$D$2:$D$255, MATCH(A145, Countries!$B$2:$B$255, 0))
</f>
        <v/>
      </c>
      <c r="C145" s="89" t="inlineStr">
        <is>
          <t>Mangrove</t>
        </is>
      </c>
      <c r="D145" s="93">
        <f>if($C145="Mangrove",'Sequestration rates'!$C$22,if($C145="Seagrass",'Sequestration rates'!$D$22,if($C145="Salt marsh",'Sequestration rates'!$E$22)))</f>
        <v/>
      </c>
      <c r="E145" s="95" t="inlineStr">
        <is>
          <t>NoData</t>
        </is>
      </c>
      <c r="F145" s="101" t="inlineStr">
        <is>
          <t>Academic studies.</t>
        </is>
      </c>
      <c r="G145" s="101" t="n"/>
      <c r="H145" s="197" t="n"/>
      <c r="I145" s="197" t="n"/>
      <c r="J145" s="197" t="n"/>
      <c r="K145" s="197" t="n"/>
      <c r="L145" s="197" t="n"/>
      <c r="M145" s="197" t="n"/>
      <c r="N145" s="197" t="n"/>
    </row>
    <row r="146" ht="12.75" customHeight="1" s="198">
      <c r="A146" s="101" t="inlineStr">
        <is>
          <t>Poland</t>
        </is>
      </c>
      <c r="B146" s="62">
        <f t="array" ref="B146">INDEX(Countries!$D$2:$D$255, MATCH(A146, Countries!$B$2:$B$255, 0))
</f>
        <v/>
      </c>
      <c r="C146" s="89" t="inlineStr">
        <is>
          <t>Mangrove</t>
        </is>
      </c>
      <c r="D146" s="93">
        <f>if($C146="Mangrove",'Sequestration rates'!$C$22,if($C146="Seagrass",'Sequestration rates'!$D$22,if($C146="Salt marsh",'Sequestration rates'!$E$22)))</f>
        <v/>
      </c>
      <c r="E146" s="95" t="inlineStr">
        <is>
          <t>NoData</t>
        </is>
      </c>
      <c r="F146" s="101" t="inlineStr">
        <is>
          <t>Academic studies.</t>
        </is>
      </c>
      <c r="G146" s="101" t="n"/>
      <c r="H146" s="197" t="n"/>
      <c r="I146" s="197" t="n"/>
      <c r="J146" s="197" t="n"/>
      <c r="K146" s="197" t="n"/>
      <c r="L146" s="197" t="n"/>
      <c r="M146" s="197" t="n"/>
      <c r="N146" s="197" t="n"/>
    </row>
    <row r="147" ht="12.75" customHeight="1" s="198">
      <c r="A147" s="101" t="inlineStr">
        <is>
          <t>Turkey</t>
        </is>
      </c>
      <c r="B147" s="62">
        <f t="array" ref="B147">INDEX(Countries!$D$2:$D$255, MATCH(A147, Countries!$B$2:$B$255, 0))
</f>
        <v/>
      </c>
      <c r="C147" s="89" t="inlineStr">
        <is>
          <t>Mangrove</t>
        </is>
      </c>
      <c r="D147" s="93">
        <f>if($C147="Mangrove",'Sequestration rates'!$C$22,if($C147="Seagrass",'Sequestration rates'!$D$22,if($C147="Salt marsh",'Sequestration rates'!$E$22)))</f>
        <v/>
      </c>
      <c r="E147" s="95" t="inlineStr">
        <is>
          <t>NoData</t>
        </is>
      </c>
      <c r="F147" s="101" t="inlineStr">
        <is>
          <t>Academic studies.</t>
        </is>
      </c>
      <c r="G147" s="101" t="n"/>
      <c r="H147" s="197" t="n"/>
      <c r="I147" s="197" t="n"/>
      <c r="J147" s="197" t="n"/>
      <c r="K147" s="197" t="n"/>
      <c r="L147" s="197" t="n"/>
      <c r="M147" s="197" t="n"/>
      <c r="N147" s="197" t="n"/>
    </row>
    <row r="148" ht="12.75" customHeight="1" s="198">
      <c r="A148" s="101" t="inlineStr">
        <is>
          <t>Jordan</t>
        </is>
      </c>
      <c r="B148" s="62">
        <f t="array" ref="B148">INDEX(Countries!$D$2:$D$255, MATCH(A148, Countries!$B$2:$B$255, 0))
</f>
        <v/>
      </c>
      <c r="C148" s="89" t="inlineStr">
        <is>
          <t>Mangrove</t>
        </is>
      </c>
      <c r="D148" s="93">
        <f>if($C148="Mangrove",'Sequestration rates'!$C$22,if($C148="Seagrass",'Sequestration rates'!$D$22,if($C148="Salt marsh",'Sequestration rates'!$E$22)))</f>
        <v/>
      </c>
      <c r="E148" s="95" t="inlineStr">
        <is>
          <t>NoData</t>
        </is>
      </c>
      <c r="F148" s="101" t="inlineStr">
        <is>
          <t>Academic studies.</t>
        </is>
      </c>
      <c r="G148" s="101" t="n"/>
      <c r="H148" s="197" t="n"/>
      <c r="I148" s="197" t="n"/>
      <c r="J148" s="197" t="n"/>
      <c r="K148" s="197" t="n"/>
      <c r="L148" s="197" t="n"/>
      <c r="M148" s="197" t="n"/>
      <c r="N148" s="197" t="n"/>
    </row>
    <row r="149" ht="12.75" customHeight="1" s="198">
      <c r="A149" s="101" t="inlineStr">
        <is>
          <t>Slovenia</t>
        </is>
      </c>
      <c r="B149" s="62">
        <f t="array" ref="B149">INDEX(Countries!$D$2:$D$255, MATCH(A149, Countries!$B$2:$B$255, 0))
</f>
        <v/>
      </c>
      <c r="C149" s="89" t="inlineStr">
        <is>
          <t>Mangrove</t>
        </is>
      </c>
      <c r="D149" s="93">
        <f>if($C149="Mangrove",'Sequestration rates'!$C$22,if($C149="Seagrass",'Sequestration rates'!$D$22,if($C149="Salt marsh",'Sequestration rates'!$E$22)))</f>
        <v/>
      </c>
      <c r="E149" s="95" t="inlineStr">
        <is>
          <t>NoData</t>
        </is>
      </c>
      <c r="F149" s="101" t="inlineStr">
        <is>
          <t>Academic studies.</t>
        </is>
      </c>
      <c r="G149" s="101" t="n"/>
      <c r="H149" s="197" t="n"/>
      <c r="I149" s="197" t="n"/>
      <c r="J149" s="197" t="n"/>
      <c r="K149" s="197" t="n"/>
      <c r="L149" s="197" t="n"/>
      <c r="M149" s="197" t="n"/>
      <c r="N149" s="197" t="n"/>
    </row>
    <row r="150" ht="12.75" customHeight="1" s="198">
      <c r="A150" s="101" t="inlineStr">
        <is>
          <t>Argentina</t>
        </is>
      </c>
      <c r="B150" s="62">
        <f t="array" ref="B150">INDEX(Countries!$D$2:$D$255, MATCH(A150, Countries!$B$2:$B$255, 0))
</f>
        <v/>
      </c>
      <c r="C150" s="89" t="inlineStr">
        <is>
          <t>Mangrove</t>
        </is>
      </c>
      <c r="D150" s="93">
        <f>if($C150="Mangrove",'Sequestration rates'!$C$22,if($C150="Seagrass",'Sequestration rates'!$D$22,if($C150="Salt marsh",'Sequestration rates'!$E$22)))</f>
        <v/>
      </c>
      <c r="E150" s="95" t="inlineStr">
        <is>
          <t>NoData</t>
        </is>
      </c>
      <c r="F150" s="101" t="inlineStr">
        <is>
          <t>Academic studies.</t>
        </is>
      </c>
      <c r="G150" s="101" t="n"/>
      <c r="H150" s="197" t="n"/>
      <c r="I150" s="197" t="n"/>
      <c r="J150" s="197" t="n"/>
      <c r="K150" s="197" t="n"/>
      <c r="L150" s="197" t="n"/>
      <c r="M150" s="197" t="n"/>
      <c r="N150" s="197" t="n"/>
    </row>
    <row r="151" ht="12.75" customHeight="1" s="198">
      <c r="A151" s="101" t="inlineStr">
        <is>
          <t>Azerbaijan</t>
        </is>
      </c>
      <c r="B151" s="62">
        <f t="array" ref="B151">INDEX(Countries!$D$2:$D$255, MATCH(A151, Countries!$B$2:$B$255, 0))
</f>
        <v/>
      </c>
      <c r="C151" s="89" t="inlineStr">
        <is>
          <t>Mangrove</t>
        </is>
      </c>
      <c r="D151" s="93">
        <f>if($C151="Mangrove",'Sequestration rates'!$C$22,if($C151="Seagrass",'Sequestration rates'!$D$22,if($C151="Salt marsh",'Sequestration rates'!$E$22)))</f>
        <v/>
      </c>
      <c r="E151" s="95" t="inlineStr">
        <is>
          <t>NoData</t>
        </is>
      </c>
      <c r="F151" s="101" t="inlineStr">
        <is>
          <t>Academic studies.</t>
        </is>
      </c>
      <c r="G151" s="101" t="n"/>
      <c r="H151" s="197" t="n"/>
      <c r="I151" s="197" t="n"/>
      <c r="J151" s="197" t="n"/>
      <c r="K151" s="197" t="n"/>
      <c r="L151" s="197" t="n"/>
      <c r="M151" s="197" t="n"/>
      <c r="N151" s="197" t="n"/>
    </row>
    <row r="152" ht="12.75" customHeight="1" s="198">
      <c r="A152" s="101" t="inlineStr">
        <is>
          <t>Belgium</t>
        </is>
      </c>
      <c r="B152" s="62">
        <f t="array" ref="B152">INDEX(Countries!$D$2:$D$255, MATCH(A152, Countries!$B$2:$B$255, 0))
</f>
        <v/>
      </c>
      <c r="C152" s="89" t="inlineStr">
        <is>
          <t>Mangrove</t>
        </is>
      </c>
      <c r="D152" s="93">
        <f>if($C152="Mangrove",'Sequestration rates'!$C$22,if($C152="Seagrass",'Sequestration rates'!$D$22,if($C152="Salt marsh",'Sequestration rates'!$E$22)))</f>
        <v/>
      </c>
      <c r="E152" s="95" t="inlineStr">
        <is>
          <t>NoData</t>
        </is>
      </c>
      <c r="F152" s="101" t="inlineStr">
        <is>
          <t>Academic studies.</t>
        </is>
      </c>
      <c r="G152" s="101" t="n"/>
      <c r="H152" s="197" t="n"/>
      <c r="I152" s="197" t="n"/>
      <c r="J152" s="197" t="n"/>
      <c r="K152" s="197" t="n"/>
      <c r="L152" s="197" t="n"/>
      <c r="M152" s="197" t="n"/>
      <c r="N152" s="197" t="n"/>
    </row>
    <row r="153" ht="12.75" customHeight="1" s="198">
      <c r="A153" s="101" t="inlineStr">
        <is>
          <t>Bosnia and Herzegovina</t>
        </is>
      </c>
      <c r="B153" s="62">
        <f t="array" ref="B153">INDEX(Countries!$D$2:$D$255, MATCH(A153, Countries!$B$2:$B$255, 0))
</f>
        <v/>
      </c>
      <c r="C153" s="89" t="inlineStr">
        <is>
          <t>Mangrove</t>
        </is>
      </c>
      <c r="D153" s="93">
        <f>if($C153="Mangrove",'Sequestration rates'!$C$22,if($C153="Seagrass",'Sequestration rates'!$D$22,if($C153="Salt marsh",'Sequestration rates'!$E$22)))</f>
        <v/>
      </c>
      <c r="E153" s="95" t="inlineStr">
        <is>
          <t>NoData</t>
        </is>
      </c>
      <c r="F153" s="101" t="inlineStr">
        <is>
          <t>Academic studies.</t>
        </is>
      </c>
      <c r="G153" s="101" t="n"/>
      <c r="H153" s="197" t="n"/>
      <c r="I153" s="197" t="n"/>
      <c r="J153" s="197" t="n"/>
      <c r="K153" s="197" t="n"/>
      <c r="L153" s="197" t="n"/>
      <c r="M153" s="197" t="n"/>
      <c r="N153" s="197" t="n"/>
    </row>
    <row r="154" ht="12.75" customHeight="1" s="198">
      <c r="A154" s="101" t="inlineStr">
        <is>
          <t>British Indian Ocean Territory</t>
        </is>
      </c>
      <c r="B154" s="62">
        <f t="array" ref="B154">INDEX(Countries!$D$2:$D$255, MATCH(A154, Countries!$B$2:$B$255, 0))
</f>
        <v/>
      </c>
      <c r="C154" s="89" t="inlineStr">
        <is>
          <t>Mangrove</t>
        </is>
      </c>
      <c r="D154" s="93">
        <f>if($C154="Mangrove",'Sequestration rates'!$C$22,if($C154="Seagrass",'Sequestration rates'!$D$22,if($C154="Salt marsh",'Sequestration rates'!$E$22)))</f>
        <v/>
      </c>
      <c r="E154" s="95" t="inlineStr">
        <is>
          <t>NoData</t>
        </is>
      </c>
      <c r="F154" s="101" t="inlineStr">
        <is>
          <t>Academic studies.</t>
        </is>
      </c>
      <c r="G154" s="101" t="n"/>
      <c r="H154" s="197" t="n"/>
      <c r="I154" s="197" t="n"/>
      <c r="J154" s="197" t="n"/>
      <c r="K154" s="197" t="n"/>
      <c r="L154" s="197" t="n"/>
      <c r="M154" s="197" t="n"/>
      <c r="N154" s="197" t="n"/>
    </row>
    <row r="155" ht="12.75" customHeight="1" s="198">
      <c r="A155" s="101" t="inlineStr">
        <is>
          <t>Bulgaria</t>
        </is>
      </c>
      <c r="B155" s="62">
        <f t="array" ref="B155">INDEX(Countries!$D$2:$D$255, MATCH(A155, Countries!$B$2:$B$255, 0))
</f>
        <v/>
      </c>
      <c r="C155" s="89" t="inlineStr">
        <is>
          <t>Mangrove</t>
        </is>
      </c>
      <c r="D155" s="93">
        <f>if($C155="Mangrove",'Sequestration rates'!$C$22,if($C155="Seagrass",'Sequestration rates'!$D$22,if($C155="Salt marsh",'Sequestration rates'!$E$22)))</f>
        <v/>
      </c>
      <c r="E155" s="95" t="inlineStr">
        <is>
          <t>NoData</t>
        </is>
      </c>
      <c r="F155" s="101" t="inlineStr">
        <is>
          <t>Academic studies.</t>
        </is>
      </c>
      <c r="G155" s="101" t="n"/>
      <c r="H155" s="197" t="n"/>
      <c r="I155" s="197" t="n"/>
      <c r="J155" s="197" t="n"/>
      <c r="K155" s="197" t="n"/>
      <c r="L155" s="197" t="n"/>
      <c r="M155" s="197" t="n"/>
      <c r="N155" s="197" t="n"/>
    </row>
    <row r="156" ht="12.75" customHeight="1" s="198">
      <c r="A156" s="101" t="inlineStr">
        <is>
          <t>Cabo Verde</t>
        </is>
      </c>
      <c r="B156" s="62">
        <f t="array" ref="B156">INDEX(Countries!$D$2:$D$255, MATCH(A156, Countries!$B$2:$B$255, 0))
</f>
        <v/>
      </c>
      <c r="C156" s="89" t="inlineStr">
        <is>
          <t>Mangrove</t>
        </is>
      </c>
      <c r="D156" s="93">
        <f>if($C156="Mangrove",'Sequestration rates'!$C$22,if($C156="Seagrass",'Sequestration rates'!$D$22,if($C156="Salt marsh",'Sequestration rates'!$E$22)))</f>
        <v/>
      </c>
      <c r="E156" s="95" t="inlineStr">
        <is>
          <t>NoData</t>
        </is>
      </c>
      <c r="F156" s="101" t="inlineStr">
        <is>
          <t>Academic studies.</t>
        </is>
      </c>
      <c r="G156" s="101" t="n"/>
      <c r="H156" s="197" t="n"/>
      <c r="I156" s="197" t="n"/>
      <c r="J156" s="197" t="n"/>
      <c r="K156" s="197" t="n"/>
      <c r="L156" s="197" t="n"/>
      <c r="M156" s="197" t="n"/>
      <c r="N156" s="197" t="n"/>
    </row>
    <row r="157" ht="12.75" customHeight="1" s="198">
      <c r="A157" s="101" t="inlineStr">
        <is>
          <t>Chile</t>
        </is>
      </c>
      <c r="B157" s="62">
        <f t="array" ref="B157">INDEX(Countries!$D$2:$D$255, MATCH(A157, Countries!$B$2:$B$255, 0))
</f>
        <v/>
      </c>
      <c r="C157" s="89" t="inlineStr">
        <is>
          <t>Mangrove</t>
        </is>
      </c>
      <c r="D157" s="93">
        <f>if($C157="Mangrove",'Sequestration rates'!$C$22,if($C157="Seagrass",'Sequestration rates'!$D$22,if($C157="Salt marsh",'Sequestration rates'!$E$22)))</f>
        <v/>
      </c>
      <c r="E157" s="95" t="inlineStr">
        <is>
          <t>NoData</t>
        </is>
      </c>
      <c r="F157" s="101" t="inlineStr">
        <is>
          <t>Academic studies.</t>
        </is>
      </c>
      <c r="G157" s="101" t="n"/>
      <c r="H157" s="197" t="n"/>
      <c r="I157" s="197" t="n"/>
      <c r="J157" s="197" t="n"/>
      <c r="K157" s="197" t="n"/>
      <c r="L157" s="197" t="n"/>
      <c r="M157" s="197" t="n"/>
      <c r="N157" s="197" t="n"/>
    </row>
    <row r="158" ht="12.75" customHeight="1" s="198">
      <c r="A158" s="101" t="inlineStr">
        <is>
          <t>Estonia</t>
        </is>
      </c>
      <c r="B158" s="62">
        <f t="array" ref="B158">INDEX(Countries!$D$2:$D$255, MATCH(A158, Countries!$B$2:$B$255, 0))
</f>
        <v/>
      </c>
      <c r="C158" s="89" t="inlineStr">
        <is>
          <t>Mangrove</t>
        </is>
      </c>
      <c r="D158" s="93">
        <f>if($C158="Mangrove",'Sequestration rates'!$C$22,if($C158="Seagrass",'Sequestration rates'!$D$22,if($C158="Salt marsh",'Sequestration rates'!$E$22)))</f>
        <v/>
      </c>
      <c r="E158" s="95" t="inlineStr">
        <is>
          <t>NoData</t>
        </is>
      </c>
      <c r="F158" s="101" t="inlineStr">
        <is>
          <t>Academic studies.</t>
        </is>
      </c>
      <c r="G158" s="101" t="n"/>
      <c r="H158" s="197" t="n"/>
      <c r="I158" s="197" t="n"/>
      <c r="J158" s="197" t="n"/>
      <c r="K158" s="197" t="n"/>
      <c r="L158" s="197" t="n"/>
      <c r="M158" s="197" t="n"/>
      <c r="N158" s="197" t="n"/>
    </row>
    <row r="159" ht="12.75" customHeight="1" s="198">
      <c r="A159" s="101" t="inlineStr">
        <is>
          <t>Falkland Islands</t>
        </is>
      </c>
      <c r="B159" s="62">
        <f t="array" ref="B159">INDEX(Countries!$D$2:$D$255, MATCH(A159, Countries!$B$2:$B$255, 0))
</f>
        <v/>
      </c>
      <c r="C159" s="89" t="inlineStr">
        <is>
          <t>Mangrove</t>
        </is>
      </c>
      <c r="D159" s="93">
        <f>if($C159="Mangrove",'Sequestration rates'!$C$22,if($C159="Seagrass",'Sequestration rates'!$D$22,if($C159="Salt marsh",'Sequestration rates'!$E$22)))</f>
        <v/>
      </c>
      <c r="E159" s="95" t="inlineStr">
        <is>
          <t>NoData</t>
        </is>
      </c>
      <c r="F159" s="101" t="inlineStr">
        <is>
          <t>Academic studies.</t>
        </is>
      </c>
      <c r="G159" s="101" t="n"/>
      <c r="H159" s="197" t="n"/>
      <c r="I159" s="197" t="n"/>
      <c r="J159" s="197" t="n"/>
      <c r="K159" s="197" t="n"/>
      <c r="L159" s="197" t="n"/>
      <c r="M159" s="197" t="n"/>
      <c r="N159" s="197" t="n"/>
    </row>
    <row r="160" ht="12.75" customHeight="1" s="198">
      <c r="A160" s="101" t="inlineStr">
        <is>
          <t>Faroe Islands</t>
        </is>
      </c>
      <c r="B160" s="62">
        <f t="array" ref="B160">INDEX(Countries!$D$2:$D$255, MATCH(A160, Countries!$B$2:$B$255, 0))
</f>
        <v/>
      </c>
      <c r="C160" s="89" t="inlineStr">
        <is>
          <t>Mangrove</t>
        </is>
      </c>
      <c r="D160" s="93">
        <f>if($C160="Mangrove",'Sequestration rates'!$C$22,if($C160="Seagrass",'Sequestration rates'!$D$22,if($C160="Salt marsh",'Sequestration rates'!$E$22)))</f>
        <v/>
      </c>
      <c r="E160" s="95" t="inlineStr">
        <is>
          <t>NoData</t>
        </is>
      </c>
      <c r="F160" s="101" t="inlineStr">
        <is>
          <t>Academic studies.</t>
        </is>
      </c>
      <c r="G160" s="101" t="n"/>
      <c r="H160" s="197" t="n"/>
      <c r="I160" s="197" t="n"/>
      <c r="J160" s="197" t="n"/>
      <c r="K160" s="197" t="n"/>
      <c r="L160" s="197" t="n"/>
      <c r="M160" s="197" t="n"/>
      <c r="N160" s="197" t="n"/>
    </row>
    <row r="161" ht="12.75" customHeight="1" s="198">
      <c r="A161" s="101" t="inlineStr">
        <is>
          <t>Finland</t>
        </is>
      </c>
      <c r="B161" s="62">
        <f t="array" ref="B161">INDEX(Countries!$D$2:$D$255, MATCH(A161, Countries!$B$2:$B$255, 0))
</f>
        <v/>
      </c>
      <c r="C161" s="89" t="inlineStr">
        <is>
          <t>Mangrove</t>
        </is>
      </c>
      <c r="D161" s="93">
        <f>if($C161="Mangrove",'Sequestration rates'!$C$22,if($C161="Seagrass",'Sequestration rates'!$D$22,if($C161="Salt marsh",'Sequestration rates'!$E$22)))</f>
        <v/>
      </c>
      <c r="E161" s="95" t="inlineStr">
        <is>
          <t>NoData</t>
        </is>
      </c>
      <c r="F161" s="101" t="inlineStr">
        <is>
          <t>Academic studies.</t>
        </is>
      </c>
      <c r="G161" s="101" t="n"/>
      <c r="H161" s="197" t="n"/>
      <c r="I161" s="197" t="n"/>
      <c r="J161" s="197" t="n"/>
      <c r="K161" s="197" t="n"/>
      <c r="L161" s="197" t="n"/>
      <c r="M161" s="197" t="n"/>
      <c r="N161" s="197" t="n"/>
    </row>
    <row r="162" ht="12.75" customHeight="1" s="198">
      <c r="A162" s="101" t="inlineStr">
        <is>
          <t>Georgia</t>
        </is>
      </c>
      <c r="B162" s="62">
        <f t="array" ref="B162">INDEX(Countries!$D$2:$D$255, MATCH(A162, Countries!$B$2:$B$255, 0))
</f>
        <v/>
      </c>
      <c r="C162" s="89" t="inlineStr">
        <is>
          <t>Mangrove</t>
        </is>
      </c>
      <c r="D162" s="93">
        <f>if($C162="Mangrove",'Sequestration rates'!$C$22,if($C162="Seagrass",'Sequestration rates'!$D$22,if($C162="Salt marsh",'Sequestration rates'!$E$22)))</f>
        <v/>
      </c>
      <c r="E162" s="95" t="inlineStr">
        <is>
          <t>NoData</t>
        </is>
      </c>
      <c r="F162" s="101" t="inlineStr">
        <is>
          <t>Academic studies.</t>
        </is>
      </c>
      <c r="G162" s="101" t="n"/>
      <c r="H162" s="197" t="n"/>
      <c r="I162" s="197" t="n"/>
      <c r="J162" s="197" t="n"/>
      <c r="K162" s="197" t="n"/>
      <c r="L162" s="197" t="n"/>
      <c r="M162" s="197" t="n"/>
      <c r="N162" s="197" t="n"/>
    </row>
    <row r="163" ht="12.75" customHeight="1" s="198">
      <c r="A163" s="101" t="inlineStr">
        <is>
          <t>Gibraltar</t>
        </is>
      </c>
      <c r="B163" s="62">
        <f t="array" ref="B163">INDEX(Countries!$D$2:$D$255, MATCH(A163, Countries!$B$2:$B$255, 0))
</f>
        <v/>
      </c>
      <c r="C163" s="89" t="inlineStr">
        <is>
          <t>Mangrove</t>
        </is>
      </c>
      <c r="D163" s="93">
        <f>if($C163="Mangrove",'Sequestration rates'!$C$22,if($C163="Seagrass",'Sequestration rates'!$D$22,if($C163="Salt marsh",'Sequestration rates'!$E$22)))</f>
        <v/>
      </c>
      <c r="E163" s="95" t="inlineStr">
        <is>
          <t>NoData</t>
        </is>
      </c>
      <c r="F163" s="101" t="inlineStr">
        <is>
          <t>Academic studies.</t>
        </is>
      </c>
      <c r="G163" s="101" t="n"/>
      <c r="H163" s="197" t="n"/>
      <c r="I163" s="197" t="n"/>
      <c r="J163" s="197" t="n"/>
      <c r="K163" s="197" t="n"/>
      <c r="L163" s="197" t="n"/>
      <c r="M163" s="197" t="n"/>
      <c r="N163" s="197" t="n"/>
    </row>
    <row r="164" ht="12.75" customHeight="1" s="198">
      <c r="A164" s="101" t="inlineStr">
        <is>
          <t>Greenland</t>
        </is>
      </c>
      <c r="B164" s="62">
        <f t="array" ref="B164">INDEX(Countries!$D$2:$D$255, MATCH(A164, Countries!$B$2:$B$255, 0))
</f>
        <v/>
      </c>
      <c r="C164" s="89" t="inlineStr">
        <is>
          <t>Mangrove</t>
        </is>
      </c>
      <c r="D164" s="93">
        <f>if($C164="Mangrove",'Sequestration rates'!$C$22,if($C164="Seagrass",'Sequestration rates'!$D$22,if($C164="Salt marsh",'Sequestration rates'!$E$22)))</f>
        <v/>
      </c>
      <c r="E164" s="95" t="inlineStr">
        <is>
          <t>NoData</t>
        </is>
      </c>
      <c r="F164" s="101" t="inlineStr">
        <is>
          <t>Academic studies.</t>
        </is>
      </c>
      <c r="G164" s="101" t="n"/>
      <c r="H164" s="197" t="n"/>
      <c r="I164" s="197" t="n"/>
      <c r="J164" s="197" t="n"/>
      <c r="K164" s="197" t="n"/>
      <c r="L164" s="197" t="n"/>
      <c r="M164" s="197" t="n"/>
      <c r="N164" s="197" t="n"/>
    </row>
    <row r="165" ht="12.75" customHeight="1" s="198">
      <c r="A165" s="101" t="inlineStr">
        <is>
          <t>Guernsey</t>
        </is>
      </c>
      <c r="B165" s="62">
        <f t="array" ref="B165">INDEX(Countries!$D$2:$D$255, MATCH(A165, Countries!$B$2:$B$255, 0))
</f>
        <v/>
      </c>
      <c r="C165" s="89" t="inlineStr">
        <is>
          <t>Mangrove</t>
        </is>
      </c>
      <c r="D165" s="93">
        <f>if($C165="Mangrove",'Sequestration rates'!$C$22,if($C165="Seagrass",'Sequestration rates'!$D$22,if($C165="Salt marsh",'Sequestration rates'!$E$22)))</f>
        <v/>
      </c>
      <c r="E165" s="95" t="inlineStr">
        <is>
          <t>NoData</t>
        </is>
      </c>
      <c r="F165" s="101" t="inlineStr">
        <is>
          <t>Academic studies.</t>
        </is>
      </c>
      <c r="G165" s="101" t="n"/>
      <c r="H165" s="197" t="n"/>
      <c r="I165" s="197" t="n"/>
      <c r="J165" s="197" t="n"/>
      <c r="K165" s="197" t="n"/>
      <c r="L165" s="197" t="n"/>
      <c r="M165" s="197" t="n"/>
      <c r="N165" s="197" t="n"/>
    </row>
    <row r="166" ht="12.75" customHeight="1" s="198">
      <c r="A166" s="101" t="inlineStr">
        <is>
          <t>Iceland</t>
        </is>
      </c>
      <c r="B166" s="62">
        <f t="array" ref="B166">INDEX(Countries!$D$2:$D$255, MATCH(A166, Countries!$B$2:$B$255, 0))
</f>
        <v/>
      </c>
      <c r="C166" s="89" t="inlineStr">
        <is>
          <t>Mangrove</t>
        </is>
      </c>
      <c r="D166" s="93">
        <f>if($C166="Mangrove",'Sequestration rates'!$C$22,if($C166="Seagrass",'Sequestration rates'!$D$22,if($C166="Salt marsh",'Sequestration rates'!$E$22)))</f>
        <v/>
      </c>
      <c r="E166" s="95" t="inlineStr">
        <is>
          <t>NoData</t>
        </is>
      </c>
      <c r="F166" s="101" t="inlineStr">
        <is>
          <t>Academic studies.</t>
        </is>
      </c>
      <c r="G166" s="101" t="n"/>
      <c r="H166" s="197" t="n"/>
      <c r="I166" s="197" t="n"/>
      <c r="J166" s="197" t="n"/>
      <c r="K166" s="197" t="n"/>
      <c r="L166" s="197" t="n"/>
      <c r="M166" s="197" t="n"/>
      <c r="N166" s="197" t="n"/>
    </row>
    <row r="167" ht="12.75" customHeight="1" s="198">
      <c r="A167" s="101" t="inlineStr">
        <is>
          <t>Iraq</t>
        </is>
      </c>
      <c r="B167" s="62">
        <f t="array" ref="B167">INDEX(Countries!$D$2:$D$255, MATCH(A167, Countries!$B$2:$B$255, 0))
</f>
        <v/>
      </c>
      <c r="C167" s="89" t="inlineStr">
        <is>
          <t>Mangrove</t>
        </is>
      </c>
      <c r="D167" s="93">
        <f>if($C167="Mangrove",'Sequestration rates'!$C$22,if($C167="Seagrass",'Sequestration rates'!$D$22,if($C167="Salt marsh",'Sequestration rates'!$E$22)))</f>
        <v/>
      </c>
      <c r="E167" s="95" t="inlineStr">
        <is>
          <t>NoData</t>
        </is>
      </c>
      <c r="F167" s="101" t="inlineStr">
        <is>
          <t>Academic studies.</t>
        </is>
      </c>
      <c r="G167" s="101" t="n"/>
      <c r="H167" s="197" t="n"/>
      <c r="I167" s="197" t="n"/>
      <c r="J167" s="197" t="n"/>
      <c r="K167" s="197" t="n"/>
      <c r="L167" s="197" t="n"/>
      <c r="M167" s="197" t="n"/>
      <c r="N167" s="197" t="n"/>
    </row>
    <row r="168" ht="12.75" customHeight="1" s="198">
      <c r="A168" s="101" t="inlineStr">
        <is>
          <t>Ireland</t>
        </is>
      </c>
      <c r="B168" s="62">
        <f t="array" ref="B168">INDEX(Countries!$D$2:$D$255, MATCH(A168, Countries!$B$2:$B$255, 0))
</f>
        <v/>
      </c>
      <c r="C168" s="89" t="inlineStr">
        <is>
          <t>Mangrove</t>
        </is>
      </c>
      <c r="D168" s="93">
        <f>if($C168="Mangrove",'Sequestration rates'!$C$22,if($C168="Seagrass",'Sequestration rates'!$D$22,if($C168="Salt marsh",'Sequestration rates'!$E$22)))</f>
        <v/>
      </c>
      <c r="E168" s="95" t="inlineStr">
        <is>
          <t>NoData</t>
        </is>
      </c>
      <c r="F168" s="101" t="inlineStr">
        <is>
          <t>Academic studies.</t>
        </is>
      </c>
      <c r="G168" s="101" t="n"/>
      <c r="H168" s="197" t="n"/>
      <c r="I168" s="197" t="n"/>
      <c r="J168" s="197" t="n"/>
      <c r="K168" s="197" t="n"/>
      <c r="L168" s="197" t="n"/>
      <c r="M168" s="197" t="n"/>
      <c r="N168" s="197" t="n"/>
    </row>
    <row r="169" ht="12.75" customHeight="1" s="198">
      <c r="A169" s="101" t="inlineStr">
        <is>
          <t>Isle of Man</t>
        </is>
      </c>
      <c r="B169" s="62">
        <f t="array" ref="B169">INDEX(Countries!$D$2:$D$255, MATCH(A169, Countries!$B$2:$B$255, 0))
</f>
        <v/>
      </c>
      <c r="C169" s="89" t="inlineStr">
        <is>
          <t>Mangrove</t>
        </is>
      </c>
      <c r="D169" s="93">
        <f>if($C169="Mangrove",'Sequestration rates'!$C$22,if($C169="Seagrass",'Sequestration rates'!$D$22,if($C169="Salt marsh",'Sequestration rates'!$E$22)))</f>
        <v/>
      </c>
      <c r="E169" s="95" t="inlineStr">
        <is>
          <t>NoData</t>
        </is>
      </c>
      <c r="F169" s="101" t="inlineStr">
        <is>
          <t>Academic studies.</t>
        </is>
      </c>
      <c r="G169" s="101" t="n"/>
      <c r="H169" s="197" t="n"/>
      <c r="I169" s="197" t="n"/>
      <c r="J169" s="197" t="n"/>
      <c r="K169" s="197" t="n"/>
      <c r="L169" s="197" t="n"/>
      <c r="M169" s="197" t="n"/>
      <c r="N169" s="197" t="n"/>
    </row>
    <row r="170" ht="12.75" customHeight="1" s="198">
      <c r="A170" s="101" t="inlineStr">
        <is>
          <t>Jersey</t>
        </is>
      </c>
      <c r="B170" s="62">
        <f t="array" ref="B170">INDEX(Countries!$D$2:$D$255, MATCH(A170, Countries!$B$2:$B$255, 0))
</f>
        <v/>
      </c>
      <c r="C170" s="89" t="inlineStr">
        <is>
          <t>Mangrove</t>
        </is>
      </c>
      <c r="D170" s="93">
        <f>if($C170="Mangrove",'Sequestration rates'!$C$22,if($C170="Seagrass",'Sequestration rates'!$D$22,if($C170="Salt marsh",'Sequestration rates'!$E$22)))</f>
        <v/>
      </c>
      <c r="E170" s="95" t="inlineStr">
        <is>
          <t>NoData</t>
        </is>
      </c>
      <c r="F170" s="101" t="inlineStr">
        <is>
          <t>Academic studies.</t>
        </is>
      </c>
      <c r="G170" s="101" t="n"/>
      <c r="H170" s="197" t="n"/>
      <c r="I170" s="197" t="n"/>
      <c r="J170" s="197" t="n"/>
      <c r="K170" s="197" t="n"/>
      <c r="L170" s="197" t="n"/>
      <c r="M170" s="197" t="n"/>
      <c r="N170" s="197" t="n"/>
    </row>
    <row r="171" ht="12.75" customHeight="1" s="198">
      <c r="A171" s="101" t="inlineStr">
        <is>
          <t>Kazakhstan</t>
        </is>
      </c>
      <c r="B171" s="62">
        <f t="array" ref="B171">INDEX(Countries!$D$2:$D$255, MATCH(A171, Countries!$B$2:$B$255, 0))
</f>
        <v/>
      </c>
      <c r="C171" s="89" t="inlineStr">
        <is>
          <t>Mangrove</t>
        </is>
      </c>
      <c r="D171" s="93">
        <f>if($C171="Mangrove",'Sequestration rates'!$C$22,if($C171="Seagrass",'Sequestration rates'!$D$22,if($C171="Salt marsh",'Sequestration rates'!$E$22)))</f>
        <v/>
      </c>
      <c r="E171" s="95" t="inlineStr">
        <is>
          <t>NoData</t>
        </is>
      </c>
      <c r="F171" s="101" t="inlineStr">
        <is>
          <t>Academic studies.</t>
        </is>
      </c>
      <c r="G171" s="101" t="n"/>
      <c r="H171" s="197" t="n"/>
      <c r="I171" s="197" t="n"/>
      <c r="J171" s="197" t="n"/>
      <c r="K171" s="197" t="n"/>
      <c r="L171" s="197" t="n"/>
      <c r="M171" s="197" t="n"/>
      <c r="N171" s="197" t="n"/>
    </row>
    <row r="172" ht="12.75" customHeight="1" s="198">
      <c r="A172" s="101" t="inlineStr">
        <is>
          <t>North Korea</t>
        </is>
      </c>
      <c r="B172" s="62">
        <f t="array" ref="B172">INDEX(Countries!$D$2:$D$255, MATCH(A172, Countries!$B$2:$B$255, 0))
</f>
        <v/>
      </c>
      <c r="C172" s="89" t="inlineStr">
        <is>
          <t>Mangrove</t>
        </is>
      </c>
      <c r="D172" s="93">
        <f>if($C172="Mangrove",'Sequestration rates'!$C$22,if($C172="Seagrass",'Sequestration rates'!$D$22,if($C172="Salt marsh",'Sequestration rates'!$E$22)))</f>
        <v/>
      </c>
      <c r="E172" s="95" t="inlineStr">
        <is>
          <t>NoData</t>
        </is>
      </c>
      <c r="F172" s="101" t="inlineStr">
        <is>
          <t>Academic studies.</t>
        </is>
      </c>
      <c r="G172" s="101" t="n"/>
      <c r="H172" s="197" t="n"/>
      <c r="I172" s="197" t="n"/>
      <c r="J172" s="197" t="n"/>
      <c r="K172" s="197" t="n"/>
      <c r="L172" s="197" t="n"/>
      <c r="M172" s="197" t="n"/>
      <c r="N172" s="197" t="n"/>
    </row>
    <row r="173" ht="12.75" customHeight="1" s="198">
      <c r="A173" s="101" t="inlineStr">
        <is>
          <t>South Korea</t>
        </is>
      </c>
      <c r="B173" s="62">
        <f t="array" ref="B173">INDEX(Countries!$D$2:$D$255, MATCH(A173, Countries!$B$2:$B$255, 0))
</f>
        <v/>
      </c>
      <c r="C173" s="89" t="inlineStr">
        <is>
          <t>Mangrove</t>
        </is>
      </c>
      <c r="D173" s="93">
        <f>if($C173="Mangrove",'Sequestration rates'!$C$22,if($C173="Seagrass",'Sequestration rates'!$D$22,if($C173="Salt marsh",'Sequestration rates'!$E$22)))</f>
        <v/>
      </c>
      <c r="E173" s="95" t="inlineStr">
        <is>
          <t>NoData</t>
        </is>
      </c>
      <c r="F173" s="101" t="inlineStr">
        <is>
          <t>Academic studies.</t>
        </is>
      </c>
      <c r="G173" s="101" t="n"/>
      <c r="H173" s="197" t="n"/>
      <c r="I173" s="197" t="n"/>
      <c r="J173" s="197" t="n"/>
      <c r="K173" s="197" t="n"/>
      <c r="L173" s="197" t="n"/>
      <c r="M173" s="197" t="n"/>
      <c r="N173" s="197" t="n"/>
    </row>
    <row r="174" ht="12.75" customHeight="1" s="198">
      <c r="A174" s="101" t="inlineStr">
        <is>
          <t>Latvia</t>
        </is>
      </c>
      <c r="B174" s="62">
        <f t="array" ref="B174">INDEX(Countries!$D$2:$D$255, MATCH(A174, Countries!$B$2:$B$255, 0))
</f>
        <v/>
      </c>
      <c r="C174" s="89" t="inlineStr">
        <is>
          <t>Mangrove</t>
        </is>
      </c>
      <c r="D174" s="93">
        <f>if($C174="Mangrove",'Sequestration rates'!$C$22,if($C174="Seagrass",'Sequestration rates'!$D$22,if($C174="Salt marsh",'Sequestration rates'!$E$22)))</f>
        <v/>
      </c>
      <c r="E174" s="95" t="inlineStr">
        <is>
          <t>NoData</t>
        </is>
      </c>
      <c r="F174" s="101" t="inlineStr">
        <is>
          <t>Academic studies.</t>
        </is>
      </c>
      <c r="G174" s="101" t="n"/>
      <c r="H174" s="197" t="n"/>
      <c r="I174" s="197" t="n"/>
      <c r="J174" s="197" t="n"/>
      <c r="K174" s="197" t="n"/>
      <c r="L174" s="197" t="n"/>
      <c r="M174" s="197" t="n"/>
      <c r="N174" s="197" t="n"/>
    </row>
    <row r="175" ht="12.75" customHeight="1" s="198">
      <c r="A175" s="101" t="inlineStr">
        <is>
          <t>Lebanon</t>
        </is>
      </c>
      <c r="B175" s="62">
        <f t="array" ref="B175">INDEX(Countries!$D$2:$D$255, MATCH(A175, Countries!$B$2:$B$255, 0))
</f>
        <v/>
      </c>
      <c r="C175" s="89" t="inlineStr">
        <is>
          <t>Mangrove</t>
        </is>
      </c>
      <c r="D175" s="93">
        <f>if($C175="Mangrove",'Sequestration rates'!$C$22,if($C175="Seagrass",'Sequestration rates'!$D$22,if($C175="Salt marsh",'Sequestration rates'!$E$22)))</f>
        <v/>
      </c>
      <c r="E175" s="95" t="inlineStr">
        <is>
          <t>NoData</t>
        </is>
      </c>
      <c r="F175" s="101" t="inlineStr">
        <is>
          <t>Academic studies.</t>
        </is>
      </c>
      <c r="G175" s="101" t="n"/>
      <c r="H175" s="197" t="n"/>
      <c r="I175" s="197" t="n"/>
      <c r="J175" s="197" t="n"/>
      <c r="K175" s="197" t="n"/>
      <c r="L175" s="197" t="n"/>
      <c r="M175" s="197" t="n"/>
      <c r="N175" s="197" t="n"/>
    </row>
    <row r="176" ht="12.75" customHeight="1" s="198">
      <c r="A176" s="101" t="inlineStr">
        <is>
          <t>Lithuania</t>
        </is>
      </c>
      <c r="B176" s="62">
        <f t="array" ref="B176">INDEX(Countries!$D$2:$D$255, MATCH(A176, Countries!$B$2:$B$255, 0))
</f>
        <v/>
      </c>
      <c r="C176" s="89" t="inlineStr">
        <is>
          <t>Mangrove</t>
        </is>
      </c>
      <c r="D176" s="93">
        <f>if($C176="Mangrove",'Sequestration rates'!$C$22,if($C176="Seagrass",'Sequestration rates'!$D$22,if($C176="Salt marsh",'Sequestration rates'!$E$22)))</f>
        <v/>
      </c>
      <c r="E176" s="95" t="inlineStr">
        <is>
          <t>NoData</t>
        </is>
      </c>
      <c r="F176" s="101" t="inlineStr">
        <is>
          <t>Academic studies.</t>
        </is>
      </c>
      <c r="G176" s="101" t="n"/>
      <c r="H176" s="197" t="n"/>
      <c r="I176" s="197" t="n"/>
      <c r="J176" s="197" t="n"/>
      <c r="K176" s="197" t="n"/>
      <c r="L176" s="197" t="n"/>
      <c r="M176" s="197" t="n"/>
      <c r="N176" s="197" t="n"/>
    </row>
    <row r="177" ht="12.75" customHeight="1" s="198">
      <c r="A177" s="101" t="inlineStr">
        <is>
          <t>Monaco</t>
        </is>
      </c>
      <c r="B177" s="62">
        <f t="array" ref="B177">INDEX(Countries!$D$2:$D$255, MATCH(A177, Countries!$B$2:$B$255, 0))
</f>
        <v/>
      </c>
      <c r="C177" s="89" t="inlineStr">
        <is>
          <t>Mangrove</t>
        </is>
      </c>
      <c r="D177" s="93">
        <f>if($C177="Mangrove",'Sequestration rates'!$C$22,if($C177="Seagrass",'Sequestration rates'!$D$22,if($C177="Salt marsh",'Sequestration rates'!$E$22)))</f>
        <v/>
      </c>
      <c r="E177" s="95" t="inlineStr">
        <is>
          <t>NoData</t>
        </is>
      </c>
      <c r="F177" s="101" t="inlineStr">
        <is>
          <t>Academic studies.</t>
        </is>
      </c>
      <c r="G177" s="101" t="n"/>
      <c r="H177" s="197" t="n"/>
      <c r="I177" s="197" t="n"/>
      <c r="J177" s="197" t="n"/>
      <c r="K177" s="197" t="n"/>
      <c r="L177" s="197" t="n"/>
      <c r="M177" s="197" t="n"/>
      <c r="N177" s="197" t="n"/>
    </row>
    <row r="178" ht="12.75" customHeight="1" s="198">
      <c r="A178" s="101" t="inlineStr">
        <is>
          <t>Montenegro</t>
        </is>
      </c>
      <c r="B178" s="62">
        <f t="array" ref="B178">INDEX(Countries!$D$2:$D$255, MATCH(A178, Countries!$B$2:$B$255, 0))
</f>
        <v/>
      </c>
      <c r="C178" s="89" t="inlineStr">
        <is>
          <t>Mangrove</t>
        </is>
      </c>
      <c r="D178" s="93">
        <f>if($C178="Mangrove",'Sequestration rates'!$C$22,if($C178="Seagrass",'Sequestration rates'!$D$22,if($C178="Salt marsh",'Sequestration rates'!$E$22)))</f>
        <v/>
      </c>
      <c r="E178" s="95" t="inlineStr">
        <is>
          <t>NoData</t>
        </is>
      </c>
      <c r="F178" s="101" t="inlineStr">
        <is>
          <t>Academic studies.</t>
        </is>
      </c>
      <c r="G178" s="101" t="n"/>
      <c r="H178" s="197" t="n"/>
      <c r="I178" s="197" t="n"/>
      <c r="J178" s="197" t="n"/>
      <c r="K178" s="197" t="n"/>
      <c r="L178" s="197" t="n"/>
      <c r="M178" s="197" t="n"/>
      <c r="N178" s="197" t="n"/>
    </row>
    <row r="179" ht="12.75" customHeight="1" s="198">
      <c r="A179" s="101" t="inlineStr">
        <is>
          <t>Morocco</t>
        </is>
      </c>
      <c r="B179" s="62">
        <f t="array" ref="B179">INDEX(Countries!$D$2:$D$255, MATCH(A179, Countries!$B$2:$B$255, 0))
</f>
        <v/>
      </c>
      <c r="C179" s="89" t="inlineStr">
        <is>
          <t>Mangrove</t>
        </is>
      </c>
      <c r="D179" s="93">
        <f>if($C179="Mangrove",'Sequestration rates'!$C$22,if($C179="Seagrass",'Sequestration rates'!$D$22,if($C179="Salt marsh",'Sequestration rates'!$E$22)))</f>
        <v/>
      </c>
      <c r="E179" s="95" t="inlineStr">
        <is>
          <t>NoData</t>
        </is>
      </c>
      <c r="F179" s="101" t="inlineStr">
        <is>
          <t>Academic studies.</t>
        </is>
      </c>
      <c r="G179" s="101" t="n"/>
      <c r="H179" s="197" t="n"/>
      <c r="I179" s="197" t="n"/>
      <c r="J179" s="197" t="n"/>
      <c r="K179" s="197" t="n"/>
      <c r="L179" s="197" t="n"/>
      <c r="M179" s="197" t="n"/>
      <c r="N179" s="197" t="n"/>
    </row>
    <row r="180" ht="12.75" customHeight="1" s="198">
      <c r="A180" s="101" t="inlineStr">
        <is>
          <t>Namibia</t>
        </is>
      </c>
      <c r="B180" s="62">
        <f t="array" ref="B180">INDEX(Countries!$D$2:$D$255, MATCH(A180, Countries!$B$2:$B$255, 0))
</f>
        <v/>
      </c>
      <c r="C180" s="89" t="inlineStr">
        <is>
          <t>Mangrove</t>
        </is>
      </c>
      <c r="D180" s="93">
        <f>if($C180="Mangrove",'Sequestration rates'!$C$22,if($C180="Seagrass",'Sequestration rates'!$D$22,if($C180="Salt marsh",'Sequestration rates'!$E$22)))</f>
        <v/>
      </c>
      <c r="E180" s="95" t="inlineStr">
        <is>
          <t>NoData</t>
        </is>
      </c>
      <c r="F180" s="101" t="inlineStr">
        <is>
          <t>Academic studies.</t>
        </is>
      </c>
      <c r="G180" s="101" t="n"/>
      <c r="H180" s="197" t="n"/>
      <c r="I180" s="197" t="n"/>
      <c r="J180" s="197" t="n"/>
      <c r="K180" s="197" t="n"/>
      <c r="L180" s="197" t="n"/>
      <c r="M180" s="197" t="n"/>
      <c r="N180" s="197" t="n"/>
    </row>
    <row r="181" ht="12.75" customHeight="1" s="198">
      <c r="A181" s="101" t="inlineStr">
        <is>
          <t>Nauru</t>
        </is>
      </c>
      <c r="B181" s="62">
        <f t="array" ref="B181">INDEX(Countries!$D$2:$D$255, MATCH(A181, Countries!$B$2:$B$255, 0))
</f>
        <v/>
      </c>
      <c r="C181" s="89" t="inlineStr">
        <is>
          <t>Mangrove</t>
        </is>
      </c>
      <c r="D181" s="93">
        <f>if($C181="Mangrove",'Sequestration rates'!$C$22,if($C181="Seagrass",'Sequestration rates'!$D$22,if($C181="Salt marsh",'Sequestration rates'!$E$22)))</f>
        <v/>
      </c>
      <c r="E181" s="95" t="inlineStr">
        <is>
          <t>NoData</t>
        </is>
      </c>
      <c r="F181" s="101" t="inlineStr">
        <is>
          <t>Academic studies.</t>
        </is>
      </c>
      <c r="G181" s="101" t="n"/>
      <c r="H181" s="197" t="n"/>
      <c r="I181" s="197" t="n"/>
      <c r="J181" s="197" t="n"/>
      <c r="K181" s="197" t="n"/>
      <c r="L181" s="197" t="n"/>
      <c r="M181" s="197" t="n"/>
      <c r="N181" s="197" t="n"/>
    </row>
    <row r="182" ht="12.75" customHeight="1" s="198">
      <c r="A182" s="101" t="inlineStr">
        <is>
          <t>Niue</t>
        </is>
      </c>
      <c r="B182" s="62">
        <f t="array" ref="B182">INDEX(Countries!$D$2:$D$255, MATCH(A182, Countries!$B$2:$B$255, 0))
</f>
        <v/>
      </c>
      <c r="C182" s="89" t="inlineStr">
        <is>
          <t>Mangrove</t>
        </is>
      </c>
      <c r="D182" s="93">
        <f>if($C182="Mangrove",'Sequestration rates'!$C$22,if($C182="Seagrass",'Sequestration rates'!$D$22,if($C182="Salt marsh",'Sequestration rates'!$E$22)))</f>
        <v/>
      </c>
      <c r="E182" s="95" t="inlineStr">
        <is>
          <t>NoData</t>
        </is>
      </c>
      <c r="F182" s="101" t="inlineStr">
        <is>
          <t>Academic studies.</t>
        </is>
      </c>
      <c r="G182" s="101" t="n"/>
      <c r="H182" s="197" t="n"/>
      <c r="I182" s="197" t="n"/>
      <c r="J182" s="197" t="n"/>
      <c r="K182" s="197" t="n"/>
      <c r="L182" s="197" t="n"/>
      <c r="M182" s="197" t="n"/>
      <c r="N182" s="197" t="n"/>
    </row>
    <row r="183" ht="12.75" customHeight="1" s="198">
      <c r="A183" s="101" t="inlineStr">
        <is>
          <t>Northern Mariana Islands</t>
        </is>
      </c>
      <c r="B183" s="62">
        <f t="array" ref="B183">INDEX(Countries!$D$2:$D$255, MATCH(A183, Countries!$B$2:$B$255, 0))
</f>
        <v/>
      </c>
      <c r="C183" s="89" t="inlineStr">
        <is>
          <t>Mangrove</t>
        </is>
      </c>
      <c r="D183" s="93">
        <f>if($C183="Mangrove",'Sequestration rates'!$C$22,if($C183="Seagrass",'Sequestration rates'!$D$22,if($C183="Salt marsh",'Sequestration rates'!$E$22)))</f>
        <v/>
      </c>
      <c r="E183" s="95" t="inlineStr">
        <is>
          <t>NoData</t>
        </is>
      </c>
      <c r="F183" s="101" t="inlineStr">
        <is>
          <t>Academic studies.</t>
        </is>
      </c>
      <c r="G183" s="101" t="n"/>
      <c r="H183" s="197" t="n"/>
      <c r="I183" s="197" t="n"/>
      <c r="J183" s="197" t="n"/>
      <c r="K183" s="197" t="n"/>
      <c r="L183" s="197" t="n"/>
      <c r="M183" s="197" t="n"/>
      <c r="N183" s="197" t="n"/>
    </row>
    <row r="184" ht="12.75" customHeight="1" s="198">
      <c r="A184" s="101" t="inlineStr">
        <is>
          <t>Pitcairn</t>
        </is>
      </c>
      <c r="B184" s="62">
        <f t="array" ref="B184">INDEX(Countries!$D$2:$D$255, MATCH(A184, Countries!$B$2:$B$255, 0))
</f>
        <v/>
      </c>
      <c r="C184" s="89" t="inlineStr">
        <is>
          <t>Mangrove</t>
        </is>
      </c>
      <c r="D184" s="93">
        <f>if($C184="Mangrove",'Sequestration rates'!$C$22,if($C184="Seagrass",'Sequestration rates'!$D$22,if($C184="Salt marsh",'Sequestration rates'!$E$22)))</f>
        <v/>
      </c>
      <c r="E184" s="95" t="inlineStr">
        <is>
          <t>NoData</t>
        </is>
      </c>
      <c r="F184" s="101" t="inlineStr">
        <is>
          <t>Academic studies.</t>
        </is>
      </c>
      <c r="G184" s="101" t="n"/>
      <c r="H184" s="197" t="n"/>
      <c r="I184" s="197" t="n"/>
      <c r="J184" s="197" t="n"/>
      <c r="K184" s="197" t="n"/>
      <c r="L184" s="197" t="n"/>
      <c r="M184" s="197" t="n"/>
      <c r="N184" s="197" t="n"/>
    </row>
    <row r="185" ht="12.75" customHeight="1" s="198">
      <c r="A185" s="101" t="inlineStr">
        <is>
          <t>Portugal</t>
        </is>
      </c>
      <c r="B185" s="62">
        <f t="array" ref="B185">INDEX(Countries!$D$2:$D$255, MATCH(A185, Countries!$B$2:$B$255, 0))
</f>
        <v/>
      </c>
      <c r="C185" s="89" t="inlineStr">
        <is>
          <t>Mangrove</t>
        </is>
      </c>
      <c r="D185" s="93">
        <f>if($C185="Mangrove",'Sequestration rates'!$C$22,if($C185="Seagrass",'Sequestration rates'!$D$22,if($C185="Salt marsh",'Sequestration rates'!$E$22)))</f>
        <v/>
      </c>
      <c r="E185" s="95" t="inlineStr">
        <is>
          <t>NoData</t>
        </is>
      </c>
      <c r="F185" s="101" t="inlineStr">
        <is>
          <t>Academic studies.</t>
        </is>
      </c>
      <c r="G185" s="101" t="n"/>
      <c r="H185" s="197" t="n"/>
      <c r="I185" s="197" t="n"/>
      <c r="J185" s="197" t="n"/>
      <c r="K185" s="197" t="n"/>
      <c r="L185" s="197" t="n"/>
      <c r="M185" s="197" t="n"/>
      <c r="N185" s="197" t="n"/>
    </row>
    <row r="186" ht="12.75" customHeight="1" s="198">
      <c r="A186" s="101" t="inlineStr">
        <is>
          <t>Réunion</t>
        </is>
      </c>
      <c r="B186" s="62">
        <f t="array" ref="B186">INDEX(Countries!$D$2:$D$255, MATCH(A186, Countries!$B$2:$B$255, 0))
</f>
        <v/>
      </c>
      <c r="C186" s="89" t="inlineStr">
        <is>
          <t>Mangrove</t>
        </is>
      </c>
      <c r="D186" s="93">
        <f>if($C186="Mangrove",'Sequestration rates'!$C$22,if($C186="Seagrass",'Sequestration rates'!$D$22,if($C186="Salt marsh",'Sequestration rates'!$E$22)))</f>
        <v/>
      </c>
      <c r="E186" s="95" t="inlineStr">
        <is>
          <t>NoData</t>
        </is>
      </c>
      <c r="F186" s="101" t="inlineStr">
        <is>
          <t>Academic studies.</t>
        </is>
      </c>
      <c r="G186" s="101" t="n"/>
      <c r="H186" s="197" t="n"/>
      <c r="I186" s="197" t="n"/>
      <c r="J186" s="197" t="n"/>
      <c r="K186" s="197" t="n"/>
      <c r="L186" s="197" t="n"/>
      <c r="M186" s="197" t="n"/>
      <c r="N186" s="197" t="n"/>
    </row>
    <row r="187" ht="12.75" customHeight="1" s="198">
      <c r="A187" s="101" t="inlineStr">
        <is>
          <t>Romania</t>
        </is>
      </c>
      <c r="B187" s="62">
        <f t="array" ref="B187">INDEX(Countries!$D$2:$D$255, MATCH(A187, Countries!$B$2:$B$255, 0))
</f>
        <v/>
      </c>
      <c r="C187" s="89" t="inlineStr">
        <is>
          <t>Mangrove</t>
        </is>
      </c>
      <c r="D187" s="93">
        <f>if($C187="Mangrove",'Sequestration rates'!$C$22,if($C187="Seagrass",'Sequestration rates'!$D$22,if($C187="Salt marsh",'Sequestration rates'!$E$22)))</f>
        <v/>
      </c>
      <c r="E187" s="95" t="inlineStr">
        <is>
          <t>NoData</t>
        </is>
      </c>
      <c r="F187" s="101" t="inlineStr">
        <is>
          <t>Academic studies.</t>
        </is>
      </c>
      <c r="G187" s="101" t="n"/>
      <c r="H187" s="197" t="n"/>
      <c r="I187" s="197" t="n"/>
      <c r="J187" s="197" t="n"/>
      <c r="K187" s="197" t="n"/>
      <c r="L187" s="197" t="n"/>
      <c r="M187" s="197" t="n"/>
      <c r="N187" s="197" t="n"/>
    </row>
    <row r="188" ht="12.75" customHeight="1" s="198">
      <c r="A188" s="101" t="inlineStr">
        <is>
          <t>Saint Helena</t>
        </is>
      </c>
      <c r="B188" s="62">
        <f t="array" ref="B188">INDEX(Countries!$D$2:$D$255, MATCH(A188, Countries!$B$2:$B$255, 0))
</f>
        <v/>
      </c>
      <c r="C188" s="89" t="inlineStr">
        <is>
          <t>Mangrove</t>
        </is>
      </c>
      <c r="D188" s="93">
        <f>if($C188="Mangrove",'Sequestration rates'!$C$22,if($C188="Seagrass",'Sequestration rates'!$D$22,if($C188="Salt marsh",'Sequestration rates'!$E$22)))</f>
        <v/>
      </c>
      <c r="E188" s="95" t="inlineStr">
        <is>
          <t>NoData</t>
        </is>
      </c>
      <c r="F188" s="101" t="inlineStr">
        <is>
          <t>Academic studies.</t>
        </is>
      </c>
      <c r="G188" s="101" t="n"/>
      <c r="H188" s="197" t="n"/>
      <c r="I188" s="197" t="n"/>
      <c r="J188" s="197" t="n"/>
      <c r="K188" s="197" t="n"/>
      <c r="L188" s="197" t="n"/>
      <c r="M188" s="197" t="n"/>
      <c r="N188" s="197" t="n"/>
    </row>
    <row r="189" ht="12.75" customHeight="1" s="198">
      <c r="A189" s="101" t="inlineStr">
        <is>
          <t>Saint Pierre and Miquelon</t>
        </is>
      </c>
      <c r="B189" s="62">
        <f t="array" ref="B189">INDEX(Countries!$D$2:$D$255, MATCH(A189, Countries!$B$2:$B$255, 0))
</f>
        <v/>
      </c>
      <c r="C189" s="89" t="inlineStr">
        <is>
          <t>Mangrove</t>
        </is>
      </c>
      <c r="D189" s="93">
        <f>if($C189="Mangrove",'Sequestration rates'!$C$22,if($C189="Seagrass",'Sequestration rates'!$D$22,if($C189="Salt marsh",'Sequestration rates'!$E$22)))</f>
        <v/>
      </c>
      <c r="E189" s="95" t="inlineStr">
        <is>
          <t>NoData</t>
        </is>
      </c>
      <c r="F189" s="101" t="inlineStr">
        <is>
          <t>Academic studies.</t>
        </is>
      </c>
      <c r="G189" s="101" t="n"/>
      <c r="H189" s="197" t="n"/>
      <c r="I189" s="197" t="n"/>
      <c r="J189" s="197" t="n"/>
      <c r="K189" s="197" t="n"/>
      <c r="L189" s="197" t="n"/>
      <c r="M189" s="197" t="n"/>
      <c r="N189" s="197" t="n"/>
    </row>
    <row r="190" ht="12.75" customHeight="1" s="198">
      <c r="A190" s="101" t="inlineStr">
        <is>
          <t>Syrian Arab Republic</t>
        </is>
      </c>
      <c r="B190" s="62">
        <f t="array" ref="B190">INDEX(Countries!$D$2:$D$255, MATCH(A190, Countries!$B$2:$B$255, 0))
</f>
        <v/>
      </c>
      <c r="C190" s="89" t="inlineStr">
        <is>
          <t>Mangrove</t>
        </is>
      </c>
      <c r="D190" s="93">
        <f>if($C190="Mangrove",'Sequestration rates'!$C$22,if($C190="Seagrass",'Sequestration rates'!$D$22,if($C190="Salt marsh",'Sequestration rates'!$E$22)))</f>
        <v/>
      </c>
      <c r="E190" s="95" t="inlineStr">
        <is>
          <t>NoData</t>
        </is>
      </c>
      <c r="F190" s="101" t="inlineStr">
        <is>
          <t>Academic studies.</t>
        </is>
      </c>
      <c r="G190" s="101" t="n"/>
      <c r="H190" s="197" t="n"/>
      <c r="I190" s="197" t="n"/>
      <c r="J190" s="197" t="n"/>
      <c r="K190" s="197" t="n"/>
      <c r="L190" s="197" t="n"/>
      <c r="M190" s="197" t="n"/>
      <c r="N190" s="197" t="n"/>
    </row>
    <row r="191" ht="12.75" customHeight="1" s="198">
      <c r="A191" s="101" t="inlineStr">
        <is>
          <t>Tokelau</t>
        </is>
      </c>
      <c r="B191" s="62">
        <f t="array" ref="B191">INDEX(Countries!$D$2:$D$255, MATCH(A191, Countries!$B$2:$B$255, 0))
</f>
        <v/>
      </c>
      <c r="C191" s="89" t="inlineStr">
        <is>
          <t>Mangrove</t>
        </is>
      </c>
      <c r="D191" s="93">
        <f>if($C191="Mangrove",'Sequestration rates'!$C$22,if($C191="Seagrass",'Sequestration rates'!$D$22,if($C191="Salt marsh",'Sequestration rates'!$E$22)))</f>
        <v/>
      </c>
      <c r="E191" s="95" t="inlineStr">
        <is>
          <t>NoData</t>
        </is>
      </c>
      <c r="F191" s="101" t="inlineStr">
        <is>
          <t>Academic studies.</t>
        </is>
      </c>
      <c r="G191" s="101" t="n"/>
      <c r="H191" s="197" t="n"/>
      <c r="I191" s="197" t="n"/>
      <c r="J191" s="197" t="n"/>
      <c r="K191" s="197" t="n"/>
      <c r="L191" s="197" t="n"/>
      <c r="M191" s="197" t="n"/>
      <c r="N191" s="197" t="n"/>
    </row>
    <row r="192" ht="12.75" customHeight="1" s="198">
      <c r="A192" s="101" t="inlineStr">
        <is>
          <t>Turkmenistan</t>
        </is>
      </c>
      <c r="B192" s="62">
        <f t="array" ref="B192">INDEX(Countries!$D$2:$D$255, MATCH(A192, Countries!$B$2:$B$255, 0))
</f>
        <v/>
      </c>
      <c r="C192" s="89" t="inlineStr">
        <is>
          <t>Mangrove</t>
        </is>
      </c>
      <c r="D192" s="93">
        <f>if($C192="Mangrove",'Sequestration rates'!$C$22,if($C192="Seagrass",'Sequestration rates'!$D$22,if($C192="Salt marsh",'Sequestration rates'!$E$22)))</f>
        <v/>
      </c>
      <c r="E192" s="95" t="inlineStr">
        <is>
          <t>NoData</t>
        </is>
      </c>
      <c r="F192" s="101" t="inlineStr">
        <is>
          <t>Academic studies.</t>
        </is>
      </c>
      <c r="G192" s="101" t="n"/>
      <c r="H192" s="197" t="n"/>
      <c r="I192" s="197" t="n"/>
      <c r="J192" s="197" t="n"/>
      <c r="K192" s="197" t="n"/>
      <c r="L192" s="197" t="n"/>
      <c r="M192" s="197" t="n"/>
      <c r="N192" s="197" t="n"/>
    </row>
    <row r="193" ht="12.75" customHeight="1" s="198">
      <c r="A193" s="101" t="inlineStr">
        <is>
          <t>Uruguay</t>
        </is>
      </c>
      <c r="B193" s="62">
        <f t="array" ref="B193">INDEX(Countries!$D$2:$D$255, MATCH(A193, Countries!$B$2:$B$255, 0))
</f>
        <v/>
      </c>
      <c r="C193" s="89" t="inlineStr">
        <is>
          <t>Mangrove</t>
        </is>
      </c>
      <c r="D193" s="93">
        <f>if($C193="Mangrove",'Sequestration rates'!$C$22,if($C193="Seagrass",'Sequestration rates'!$D$22,if($C193="Salt marsh",'Sequestration rates'!$E$22)))</f>
        <v/>
      </c>
      <c r="E193" s="95" t="inlineStr">
        <is>
          <t>NoData</t>
        </is>
      </c>
      <c r="F193" s="101" t="inlineStr">
        <is>
          <t>Academic studies.</t>
        </is>
      </c>
      <c r="G193" s="101" t="n"/>
      <c r="H193" s="197" t="n"/>
      <c r="I193" s="197" t="n"/>
      <c r="J193" s="197" t="n"/>
      <c r="K193" s="197" t="n"/>
      <c r="L193" s="197" t="n"/>
      <c r="M193" s="197" t="n"/>
      <c r="N193" s="197" t="n"/>
    </row>
    <row r="194" ht="12.75" customHeight="1" s="198">
      <c r="A194" s="101" t="inlineStr">
        <is>
          <t>Western Sahara</t>
        </is>
      </c>
      <c r="B194" s="62">
        <f t="array" ref="B194">INDEX(Countries!$D$2:$D$255, MATCH(A194, Countries!$B$2:$B$255, 0))
</f>
        <v/>
      </c>
      <c r="C194" s="89" t="inlineStr">
        <is>
          <t>Mangrove</t>
        </is>
      </c>
      <c r="D194" s="93">
        <f>if($C194="Mangrove",'Sequestration rates'!$C$22,if($C194="Seagrass",'Sequestration rates'!$D$22,if($C194="Salt marsh",'Sequestration rates'!$E$22)))</f>
        <v/>
      </c>
      <c r="E194" s="95" t="inlineStr">
        <is>
          <t>NoData</t>
        </is>
      </c>
      <c r="F194" s="101" t="inlineStr">
        <is>
          <t>Academic studies.</t>
        </is>
      </c>
      <c r="G194" s="101" t="n"/>
      <c r="H194" s="197" t="n"/>
      <c r="I194" s="197" t="n"/>
      <c r="J194" s="197" t="n"/>
      <c r="K194" s="197" t="n"/>
      <c r="L194" s="197" t="n"/>
      <c r="M194" s="197" t="n"/>
      <c r="N194" s="197" t="n"/>
    </row>
    <row r="195" ht="12.75" customHeight="1" s="198">
      <c r="A195" s="101" t="inlineStr">
        <is>
          <t>Afghanistan</t>
        </is>
      </c>
      <c r="B195" s="62">
        <f t="array" ref="B195">INDEX(Countries!$D$2:$D$255, MATCH(A195, Countries!$B$2:$B$255, 0))
</f>
        <v/>
      </c>
      <c r="C195" s="89" t="inlineStr">
        <is>
          <t>Mangrove</t>
        </is>
      </c>
      <c r="D195" s="93">
        <f>if($C195="Mangrove",'Sequestration rates'!$C$22,if($C195="Seagrass",'Sequestration rates'!$D$22,if($C195="Salt marsh",'Sequestration rates'!$E$22)))</f>
        <v/>
      </c>
      <c r="E195" s="95" t="inlineStr">
        <is>
          <t>NoData</t>
        </is>
      </c>
      <c r="F195" s="101" t="inlineStr">
        <is>
          <t>Academic studies.</t>
        </is>
      </c>
      <c r="G195" s="101" t="n"/>
      <c r="H195" s="197" t="n"/>
      <c r="I195" s="197" t="n"/>
      <c r="J195" s="197" t="n"/>
      <c r="K195" s="197" t="n"/>
      <c r="L195" s="197" t="n"/>
      <c r="M195" s="197" t="n"/>
      <c r="N195" s="197" t="n"/>
    </row>
    <row r="196" ht="12.75" customHeight="1" s="198">
      <c r="A196" s="101" t="inlineStr">
        <is>
          <t>Armenia</t>
        </is>
      </c>
      <c r="B196" s="62">
        <f t="array" ref="B196">INDEX(Countries!$D$2:$D$255, MATCH(A196, Countries!$B$2:$B$255, 0))
</f>
        <v/>
      </c>
      <c r="C196" s="89" t="inlineStr">
        <is>
          <t>Mangrove</t>
        </is>
      </c>
      <c r="D196" s="93">
        <f>if($C196="Mangrove",'Sequestration rates'!$C$22,if($C196="Seagrass",'Sequestration rates'!$D$22,if($C196="Salt marsh",'Sequestration rates'!$E$22)))</f>
        <v/>
      </c>
      <c r="E196" s="95" t="inlineStr">
        <is>
          <t>NoData</t>
        </is>
      </c>
      <c r="F196" s="101" t="inlineStr">
        <is>
          <t>Academic studies.</t>
        </is>
      </c>
      <c r="G196" s="101" t="n"/>
      <c r="H196" s="197" t="n"/>
      <c r="I196" s="197" t="n"/>
      <c r="J196" s="197" t="n"/>
      <c r="K196" s="197" t="n"/>
      <c r="L196" s="197" t="n"/>
      <c r="M196" s="197" t="n"/>
      <c r="N196" s="197" t="n"/>
    </row>
    <row r="197" ht="12.75" customHeight="1" s="198">
      <c r="A197" s="101" t="inlineStr">
        <is>
          <t>Austria</t>
        </is>
      </c>
      <c r="B197" s="62">
        <f t="array" ref="B197">INDEX(Countries!$D$2:$D$255, MATCH(A197, Countries!$B$2:$B$255, 0))
</f>
        <v/>
      </c>
      <c r="C197" s="89" t="inlineStr">
        <is>
          <t>Mangrove</t>
        </is>
      </c>
      <c r="D197" s="93">
        <f>if($C197="Mangrove",'Sequestration rates'!$C$22,if($C197="Seagrass",'Sequestration rates'!$D$22,if($C197="Salt marsh",'Sequestration rates'!$E$22)))</f>
        <v/>
      </c>
      <c r="E197" s="95" t="inlineStr">
        <is>
          <t>NoData</t>
        </is>
      </c>
      <c r="F197" s="101" t="inlineStr">
        <is>
          <t>Academic studies.</t>
        </is>
      </c>
      <c r="G197" s="101" t="n"/>
      <c r="H197" s="197" t="n"/>
      <c r="I197" s="197" t="n"/>
      <c r="J197" s="197" t="n"/>
      <c r="K197" s="197" t="n"/>
      <c r="L197" s="197" t="n"/>
      <c r="M197" s="197" t="n"/>
      <c r="N197" s="197" t="n"/>
    </row>
    <row r="198" ht="12.75" customHeight="1" s="198">
      <c r="A198" s="101" t="inlineStr">
        <is>
          <t>Burundi</t>
        </is>
      </c>
      <c r="B198" s="62">
        <f t="array" ref="B198">INDEX(Countries!$D$2:$D$255, MATCH(A198, Countries!$B$2:$B$255, 0))
</f>
        <v/>
      </c>
      <c r="C198" s="89" t="inlineStr">
        <is>
          <t>Mangrove</t>
        </is>
      </c>
      <c r="D198" s="93">
        <f>if($C198="Mangrove",'Sequestration rates'!$C$22,if($C198="Seagrass",'Sequestration rates'!$D$22,if($C198="Salt marsh",'Sequestration rates'!$E$22)))</f>
        <v/>
      </c>
      <c r="E198" s="95" t="inlineStr">
        <is>
          <t>NoData</t>
        </is>
      </c>
      <c r="F198" s="101" t="inlineStr">
        <is>
          <t>Academic studies.</t>
        </is>
      </c>
      <c r="G198" s="101" t="n"/>
      <c r="H198" s="197" t="n"/>
      <c r="I198" s="197" t="n"/>
      <c r="J198" s="197" t="n"/>
      <c r="K198" s="197" t="n"/>
      <c r="L198" s="197" t="n"/>
      <c r="M198" s="197" t="n"/>
      <c r="N198" s="197" t="n"/>
    </row>
    <row r="199" ht="12.75" customHeight="1" s="198">
      <c r="A199" s="101" t="inlineStr">
        <is>
          <t>Burkina Faso</t>
        </is>
      </c>
      <c r="B199" s="62">
        <f t="array" ref="B199">INDEX(Countries!$D$2:$D$255, MATCH(A199, Countries!$B$2:$B$255, 0))
</f>
        <v/>
      </c>
      <c r="C199" s="89" t="inlineStr">
        <is>
          <t>Mangrove</t>
        </is>
      </c>
      <c r="D199" s="93">
        <f>if($C199="Mangrove",'Sequestration rates'!$C$22,if($C199="Seagrass",'Sequestration rates'!$D$22,if($C199="Salt marsh",'Sequestration rates'!$E$22)))</f>
        <v/>
      </c>
      <c r="E199" s="95" t="inlineStr">
        <is>
          <t>NoData</t>
        </is>
      </c>
      <c r="F199" s="101" t="inlineStr">
        <is>
          <t>Academic studies.</t>
        </is>
      </c>
      <c r="G199" s="101" t="n"/>
      <c r="H199" s="197" t="n"/>
      <c r="I199" s="197" t="n"/>
      <c r="J199" s="197" t="n"/>
      <c r="K199" s="197" t="n"/>
      <c r="L199" s="197" t="n"/>
      <c r="M199" s="197" t="n"/>
      <c r="N199" s="197" t="n"/>
    </row>
    <row r="200" ht="12.75" customHeight="1" s="198">
      <c r="A200" s="101" t="inlineStr">
        <is>
          <t>Belarus</t>
        </is>
      </c>
      <c r="B200" s="62">
        <f t="array" ref="B200">INDEX(Countries!$D$2:$D$255, MATCH(A200, Countries!$B$2:$B$255, 0))
</f>
        <v/>
      </c>
      <c r="C200" s="89" t="inlineStr">
        <is>
          <t>Mangrove</t>
        </is>
      </c>
      <c r="D200" s="93">
        <f>if($C200="Mangrove",'Sequestration rates'!$C$22,if($C200="Seagrass",'Sequestration rates'!$D$22,if($C200="Salt marsh",'Sequestration rates'!$E$22)))</f>
        <v/>
      </c>
      <c r="E200" s="95" t="inlineStr">
        <is>
          <t>NoData</t>
        </is>
      </c>
      <c r="F200" s="101" t="inlineStr">
        <is>
          <t>Academic studies.</t>
        </is>
      </c>
      <c r="G200" s="101" t="n"/>
      <c r="H200" s="197" t="n"/>
      <c r="I200" s="197" t="n"/>
      <c r="J200" s="197" t="n"/>
      <c r="K200" s="197" t="n"/>
      <c r="L200" s="197" t="n"/>
      <c r="M200" s="197" t="n"/>
      <c r="N200" s="197" t="n"/>
    </row>
    <row r="201" ht="12.75" customHeight="1" s="198">
      <c r="A201" s="101" t="inlineStr">
        <is>
          <t>Bolivia (Plurinational State of)</t>
        </is>
      </c>
      <c r="B201" s="62">
        <f t="array" ref="B201">INDEX(Countries!$D$2:$D$255, MATCH(A201, Countries!$B$2:$B$255, 0))
</f>
        <v/>
      </c>
      <c r="C201" s="89" t="inlineStr">
        <is>
          <t>Mangrove</t>
        </is>
      </c>
      <c r="D201" s="93">
        <f>if($C201="Mangrove",'Sequestration rates'!$C$22,if($C201="Seagrass",'Sequestration rates'!$D$22,if($C201="Salt marsh",'Sequestration rates'!$E$22)))</f>
        <v/>
      </c>
      <c r="E201" s="95" t="inlineStr">
        <is>
          <t>NoData</t>
        </is>
      </c>
      <c r="F201" s="101" t="inlineStr">
        <is>
          <t>Academic studies.</t>
        </is>
      </c>
      <c r="G201" s="101" t="n"/>
      <c r="H201" s="197" t="n"/>
      <c r="I201" s="197" t="n"/>
      <c r="J201" s="197" t="n"/>
      <c r="K201" s="197" t="n"/>
      <c r="L201" s="197" t="n"/>
      <c r="M201" s="197" t="n"/>
      <c r="N201" s="197" t="n"/>
    </row>
    <row r="202" ht="12.75" customHeight="1" s="198">
      <c r="A202" s="101" t="inlineStr">
        <is>
          <t>Bhutan</t>
        </is>
      </c>
      <c r="B202" s="62">
        <f t="array" ref="B202">INDEX(Countries!$D$2:$D$255, MATCH(A202, Countries!$B$2:$B$255, 0))
</f>
        <v/>
      </c>
      <c r="C202" s="89" t="inlineStr">
        <is>
          <t>Mangrove</t>
        </is>
      </c>
      <c r="D202" s="93">
        <f>if($C202="Mangrove",'Sequestration rates'!$C$22,if($C202="Seagrass",'Sequestration rates'!$D$22,if($C202="Salt marsh",'Sequestration rates'!$E$22)))</f>
        <v/>
      </c>
      <c r="E202" s="95" t="inlineStr">
        <is>
          <t>NoData</t>
        </is>
      </c>
      <c r="F202" s="101" t="inlineStr">
        <is>
          <t>Academic studies.</t>
        </is>
      </c>
      <c r="G202" s="101" t="n"/>
      <c r="H202" s="197" t="n"/>
      <c r="I202" s="197" t="n"/>
      <c r="J202" s="197" t="n"/>
      <c r="K202" s="197" t="n"/>
      <c r="L202" s="197" t="n"/>
      <c r="M202" s="197" t="n"/>
      <c r="N202" s="197" t="n"/>
    </row>
    <row r="203" ht="12.75" customHeight="1" s="198">
      <c r="A203" s="101" t="inlineStr">
        <is>
          <t>Botswana</t>
        </is>
      </c>
      <c r="B203" s="62">
        <f t="array" ref="B203">INDEX(Countries!$D$2:$D$255, MATCH(A203, Countries!$B$2:$B$255, 0))
</f>
        <v/>
      </c>
      <c r="C203" s="89" t="inlineStr">
        <is>
          <t>Mangrove</t>
        </is>
      </c>
      <c r="D203" s="93">
        <f>if($C203="Mangrove",'Sequestration rates'!$C$22,if($C203="Seagrass",'Sequestration rates'!$D$22,if($C203="Salt marsh",'Sequestration rates'!$E$22)))</f>
        <v/>
      </c>
      <c r="E203" s="95" t="inlineStr">
        <is>
          <t>NoData</t>
        </is>
      </c>
      <c r="F203" s="101" t="inlineStr">
        <is>
          <t>Academic studies.</t>
        </is>
      </c>
      <c r="G203" s="101" t="n"/>
      <c r="H203" s="197" t="n"/>
      <c r="I203" s="197" t="n"/>
      <c r="J203" s="197" t="n"/>
      <c r="K203" s="197" t="n"/>
      <c r="L203" s="197" t="n"/>
      <c r="M203" s="197" t="n"/>
      <c r="N203" s="197" t="n"/>
    </row>
    <row r="204" ht="12.75" customHeight="1" s="198">
      <c r="A204" s="101" t="inlineStr">
        <is>
          <t>Central African Republic</t>
        </is>
      </c>
      <c r="B204" s="62">
        <f t="array" ref="B204">INDEX(Countries!$D$2:$D$255, MATCH(A204, Countries!$B$2:$B$255, 0))
</f>
        <v/>
      </c>
      <c r="C204" s="89" t="inlineStr">
        <is>
          <t>Mangrove</t>
        </is>
      </c>
      <c r="D204" s="93">
        <f>if($C204="Mangrove",'Sequestration rates'!$C$22,if($C204="Seagrass",'Sequestration rates'!$D$22,if($C204="Salt marsh",'Sequestration rates'!$E$22)))</f>
        <v/>
      </c>
      <c r="E204" s="95" t="inlineStr">
        <is>
          <t>NoData</t>
        </is>
      </c>
      <c r="F204" s="101" t="inlineStr">
        <is>
          <t>Academic studies.</t>
        </is>
      </c>
      <c r="G204" s="101" t="n"/>
      <c r="H204" s="197" t="n"/>
      <c r="I204" s="197" t="n"/>
      <c r="J204" s="197" t="n"/>
      <c r="K204" s="197" t="n"/>
      <c r="L204" s="197" t="n"/>
      <c r="M204" s="197" t="n"/>
      <c r="N204" s="197" t="n"/>
    </row>
    <row r="205" ht="12.75" customHeight="1" s="198">
      <c r="A205" s="101" t="inlineStr">
        <is>
          <t>Switzerland</t>
        </is>
      </c>
      <c r="B205" s="62">
        <f t="array" ref="B205">INDEX(Countries!$D$2:$D$255, MATCH(A205, Countries!$B$2:$B$255, 0))
</f>
        <v/>
      </c>
      <c r="C205" s="89" t="inlineStr">
        <is>
          <t>Mangrove</t>
        </is>
      </c>
      <c r="D205" s="93">
        <f>if($C205="Mangrove",'Sequestration rates'!$C$22,if($C205="Seagrass",'Sequestration rates'!$D$22,if($C205="Salt marsh",'Sequestration rates'!$E$22)))</f>
        <v/>
      </c>
      <c r="E205" s="95" t="inlineStr">
        <is>
          <t>NoData</t>
        </is>
      </c>
      <c r="F205" s="101" t="inlineStr">
        <is>
          <t>Academic studies.</t>
        </is>
      </c>
      <c r="G205" s="101" t="n"/>
      <c r="H205" s="197" t="n"/>
      <c r="I205" s="197" t="n"/>
      <c r="J205" s="197" t="n"/>
      <c r="K205" s="197" t="n"/>
      <c r="L205" s="197" t="n"/>
      <c r="M205" s="197" t="n"/>
      <c r="N205" s="197" t="n"/>
    </row>
    <row r="206" ht="12.75" customHeight="1" s="198">
      <c r="A206" s="101" t="inlineStr">
        <is>
          <t>Czechia</t>
        </is>
      </c>
      <c r="B206" s="62">
        <f t="array" ref="B206">INDEX(Countries!$D$2:$D$255, MATCH(A206, Countries!$B$2:$B$255, 0))
</f>
        <v/>
      </c>
      <c r="C206" s="89" t="inlineStr">
        <is>
          <t>Mangrove</t>
        </is>
      </c>
      <c r="D206" s="93">
        <f>if($C206="Mangrove",'Sequestration rates'!$C$22,if($C206="Seagrass",'Sequestration rates'!$D$22,if($C206="Salt marsh",'Sequestration rates'!$E$22)))</f>
        <v/>
      </c>
      <c r="E206" s="95" t="inlineStr">
        <is>
          <t>NoData</t>
        </is>
      </c>
      <c r="F206" s="101" t="inlineStr">
        <is>
          <t>Academic studies.</t>
        </is>
      </c>
      <c r="G206" s="101" t="n"/>
      <c r="H206" s="197" t="n"/>
      <c r="I206" s="197" t="n"/>
      <c r="J206" s="197" t="n"/>
      <c r="K206" s="197" t="n"/>
      <c r="L206" s="197" t="n"/>
      <c r="M206" s="197" t="n"/>
      <c r="N206" s="197" t="n"/>
    </row>
    <row r="207" ht="12.75" customHeight="1" s="198">
      <c r="A207" s="101" t="inlineStr">
        <is>
          <t>Ethiopia</t>
        </is>
      </c>
      <c r="B207" s="62">
        <f t="array" ref="B207">INDEX(Countries!$D$2:$D$255, MATCH(A207, Countries!$B$2:$B$255, 0))
</f>
        <v/>
      </c>
      <c r="C207" s="89" t="inlineStr">
        <is>
          <t>Mangrove</t>
        </is>
      </c>
      <c r="D207" s="93">
        <f>if($C207="Mangrove",'Sequestration rates'!$C$22,if($C207="Seagrass",'Sequestration rates'!$D$22,if($C207="Salt marsh",'Sequestration rates'!$E$22)))</f>
        <v/>
      </c>
      <c r="E207" s="95" t="inlineStr">
        <is>
          <t>NoData</t>
        </is>
      </c>
      <c r="F207" s="101" t="inlineStr">
        <is>
          <t>Academic studies.</t>
        </is>
      </c>
      <c r="G207" s="101" t="n"/>
      <c r="H207" s="197" t="n"/>
      <c r="I207" s="197" t="n"/>
      <c r="J207" s="197" t="n"/>
      <c r="K207" s="197" t="n"/>
      <c r="L207" s="197" t="n"/>
      <c r="M207" s="197" t="n"/>
      <c r="N207" s="197" t="n"/>
    </row>
    <row r="208" ht="12.75" customHeight="1" s="198">
      <c r="A208" s="101" t="inlineStr">
        <is>
          <t>Hungary</t>
        </is>
      </c>
      <c r="B208" s="62">
        <f t="array" ref="B208">INDEX(Countries!$D$2:$D$255, MATCH(A208, Countries!$B$2:$B$255, 0))
</f>
        <v/>
      </c>
      <c r="C208" s="89" t="inlineStr">
        <is>
          <t>Mangrove</t>
        </is>
      </c>
      <c r="D208" s="93">
        <f>if($C208="Mangrove",'Sequestration rates'!$C$22,if($C208="Seagrass",'Sequestration rates'!$D$22,if($C208="Salt marsh",'Sequestration rates'!$E$22)))</f>
        <v/>
      </c>
      <c r="E208" s="95" t="inlineStr">
        <is>
          <t>NoData</t>
        </is>
      </c>
      <c r="F208" s="101" t="inlineStr">
        <is>
          <t>Academic studies.</t>
        </is>
      </c>
      <c r="G208" s="101" t="n"/>
      <c r="H208" s="197" t="n"/>
      <c r="I208" s="197" t="n"/>
      <c r="J208" s="197" t="n"/>
      <c r="K208" s="197" t="n"/>
      <c r="L208" s="197" t="n"/>
      <c r="M208" s="197" t="n"/>
      <c r="N208" s="197" t="n"/>
    </row>
    <row r="209" ht="12.75" customHeight="1" s="198">
      <c r="A209" s="101" t="inlineStr">
        <is>
          <t>Kyrgyzstan</t>
        </is>
      </c>
      <c r="B209" s="62">
        <f t="array" ref="B209">INDEX(Countries!$D$2:$D$255, MATCH(A209, Countries!$B$2:$B$255, 0))
</f>
        <v/>
      </c>
      <c r="C209" s="89" t="inlineStr">
        <is>
          <t>Mangrove</t>
        </is>
      </c>
      <c r="D209" s="93">
        <f>if($C209="Mangrove",'Sequestration rates'!$C$22,if($C209="Seagrass",'Sequestration rates'!$D$22,if($C209="Salt marsh",'Sequestration rates'!$E$22)))</f>
        <v/>
      </c>
      <c r="E209" s="95" t="inlineStr">
        <is>
          <t>NoData</t>
        </is>
      </c>
      <c r="F209" s="101" t="inlineStr">
        <is>
          <t>Academic studies.</t>
        </is>
      </c>
      <c r="G209" s="101" t="n"/>
      <c r="H209" s="197" t="n"/>
      <c r="I209" s="197" t="n"/>
      <c r="J209" s="197" t="n"/>
      <c r="K209" s="197" t="n"/>
      <c r="L209" s="197" t="n"/>
      <c r="M209" s="197" t="n"/>
      <c r="N209" s="197" t="n"/>
    </row>
    <row r="210" ht="12.75" customHeight="1" s="198">
      <c r="A210" s="101" t="inlineStr">
        <is>
          <t>Laos</t>
        </is>
      </c>
      <c r="B210" s="62">
        <f t="array" ref="B210">INDEX(Countries!$D$2:$D$255, MATCH(A210, Countries!$B$2:$B$255, 0))
</f>
        <v/>
      </c>
      <c r="C210" s="89" t="inlineStr">
        <is>
          <t>Mangrove</t>
        </is>
      </c>
      <c r="D210" s="93">
        <f>if($C210="Mangrove",'Sequestration rates'!$C$22,if($C210="Seagrass",'Sequestration rates'!$D$22,if($C210="Salt marsh",'Sequestration rates'!$E$22)))</f>
        <v/>
      </c>
      <c r="E210" s="95" t="inlineStr">
        <is>
          <t>NoData</t>
        </is>
      </c>
      <c r="F210" s="101" t="inlineStr">
        <is>
          <t>Academic studies.</t>
        </is>
      </c>
      <c r="G210" s="101" t="n"/>
      <c r="H210" s="197" t="n"/>
      <c r="I210" s="197" t="n"/>
      <c r="J210" s="197" t="n"/>
      <c r="K210" s="197" t="n"/>
      <c r="L210" s="197" t="n"/>
      <c r="M210" s="197" t="n"/>
      <c r="N210" s="197" t="n"/>
    </row>
    <row r="211" ht="12.75" customHeight="1" s="198">
      <c r="A211" s="101" t="inlineStr">
        <is>
          <t>Lesotho</t>
        </is>
      </c>
      <c r="B211" s="62">
        <f t="array" ref="B211">INDEX(Countries!$D$2:$D$255, MATCH(A211, Countries!$B$2:$B$255, 0))
</f>
        <v/>
      </c>
      <c r="C211" s="89" t="inlineStr">
        <is>
          <t>Mangrove</t>
        </is>
      </c>
      <c r="D211" s="93">
        <f>if($C211="Mangrove",'Sequestration rates'!$C$22,if($C211="Seagrass",'Sequestration rates'!$D$22,if($C211="Salt marsh",'Sequestration rates'!$E$22)))</f>
        <v/>
      </c>
      <c r="E211" s="95" t="inlineStr">
        <is>
          <t>NoData</t>
        </is>
      </c>
      <c r="F211" s="101" t="inlineStr">
        <is>
          <t>Academic studies.</t>
        </is>
      </c>
      <c r="G211" s="101" t="n"/>
      <c r="H211" s="197" t="n"/>
      <c r="I211" s="197" t="n"/>
      <c r="J211" s="197" t="n"/>
      <c r="K211" s="197" t="n"/>
      <c r="L211" s="197" t="n"/>
      <c r="M211" s="197" t="n"/>
      <c r="N211" s="197" t="n"/>
    </row>
    <row r="212" ht="12.75" customHeight="1" s="198">
      <c r="A212" s="101" t="inlineStr">
        <is>
          <t>Luxembourg</t>
        </is>
      </c>
      <c r="B212" s="62">
        <f t="array" ref="B212">INDEX(Countries!$D$2:$D$255, MATCH(A212, Countries!$B$2:$B$255, 0))
</f>
        <v/>
      </c>
      <c r="C212" s="89" t="inlineStr">
        <is>
          <t>Mangrove</t>
        </is>
      </c>
      <c r="D212" s="93">
        <f>if($C212="Mangrove",'Sequestration rates'!$C$22,if($C212="Seagrass",'Sequestration rates'!$D$22,if($C212="Salt marsh",'Sequestration rates'!$E$22)))</f>
        <v/>
      </c>
      <c r="E212" s="95" t="inlineStr">
        <is>
          <t>NoData</t>
        </is>
      </c>
      <c r="F212" s="101" t="inlineStr">
        <is>
          <t>Academic studies.</t>
        </is>
      </c>
      <c r="G212" s="101" t="n"/>
      <c r="H212" s="197" t="n"/>
      <c r="I212" s="197" t="n"/>
      <c r="J212" s="197" t="n"/>
      <c r="K212" s="197" t="n"/>
      <c r="L212" s="197" t="n"/>
      <c r="M212" s="197" t="n"/>
      <c r="N212" s="197" t="n"/>
    </row>
    <row r="213" ht="12.75" customHeight="1" s="198">
      <c r="A213" s="101" t="inlineStr">
        <is>
          <t>Moldova</t>
        </is>
      </c>
      <c r="B213" s="62">
        <f t="array" ref="B213">INDEX(Countries!$D$2:$D$255, MATCH(A213, Countries!$B$2:$B$255, 0))
</f>
        <v/>
      </c>
      <c r="C213" s="89" t="inlineStr">
        <is>
          <t>Mangrove</t>
        </is>
      </c>
      <c r="D213" s="93">
        <f>if($C213="Mangrove",'Sequestration rates'!$C$22,if($C213="Seagrass",'Sequestration rates'!$D$22,if($C213="Salt marsh",'Sequestration rates'!$E$22)))</f>
        <v/>
      </c>
      <c r="E213" s="95" t="inlineStr">
        <is>
          <t>NoData</t>
        </is>
      </c>
      <c r="F213" s="101" t="inlineStr">
        <is>
          <t>Academic studies.</t>
        </is>
      </c>
      <c r="G213" s="101" t="n"/>
      <c r="H213" s="197" t="n"/>
      <c r="I213" s="197" t="n"/>
      <c r="J213" s="197" t="n"/>
      <c r="K213" s="197" t="n"/>
      <c r="L213" s="197" t="n"/>
      <c r="M213" s="197" t="n"/>
      <c r="N213" s="197" t="n"/>
    </row>
    <row r="214" ht="12.75" customHeight="1" s="198">
      <c r="A214" s="101" t="inlineStr">
        <is>
          <t>Macedonia</t>
        </is>
      </c>
      <c r="B214" s="62">
        <f t="array" ref="B214">INDEX(Countries!$D$2:$D$255, MATCH(A214, Countries!$B$2:$B$255, 0))
</f>
        <v/>
      </c>
      <c r="C214" s="89" t="inlineStr">
        <is>
          <t>Mangrove</t>
        </is>
      </c>
      <c r="D214" s="93">
        <f>if($C214="Mangrove",'Sequestration rates'!$C$22,if($C214="Seagrass",'Sequestration rates'!$D$22,if($C214="Salt marsh",'Sequestration rates'!$E$22)))</f>
        <v/>
      </c>
      <c r="E214" s="95" t="inlineStr">
        <is>
          <t>NoData</t>
        </is>
      </c>
      <c r="F214" s="101" t="inlineStr">
        <is>
          <t>Academic studies.</t>
        </is>
      </c>
      <c r="G214" s="101" t="n"/>
      <c r="H214" s="197" t="n"/>
      <c r="I214" s="197" t="n"/>
      <c r="J214" s="197" t="n"/>
      <c r="K214" s="197" t="n"/>
      <c r="L214" s="197" t="n"/>
      <c r="M214" s="197" t="n"/>
      <c r="N214" s="197" t="n"/>
    </row>
    <row r="215" ht="12.75" customHeight="1" s="198">
      <c r="A215" s="101" t="inlineStr">
        <is>
          <t>Mali</t>
        </is>
      </c>
      <c r="B215" s="62">
        <f t="array" ref="B215">INDEX(Countries!$D$2:$D$255, MATCH(A215, Countries!$B$2:$B$255, 0))
</f>
        <v/>
      </c>
      <c r="C215" s="89" t="inlineStr">
        <is>
          <t>Mangrove</t>
        </is>
      </c>
      <c r="D215" s="93">
        <f>if($C215="Mangrove",'Sequestration rates'!$C$22,if($C215="Seagrass",'Sequestration rates'!$D$22,if($C215="Salt marsh",'Sequestration rates'!$E$22)))</f>
        <v/>
      </c>
      <c r="E215" s="95" t="inlineStr">
        <is>
          <t>NoData</t>
        </is>
      </c>
      <c r="F215" s="101" t="inlineStr">
        <is>
          <t>Academic studies.</t>
        </is>
      </c>
      <c r="G215" s="101" t="n"/>
      <c r="H215" s="197" t="n"/>
      <c r="I215" s="197" t="n"/>
      <c r="J215" s="197" t="n"/>
      <c r="K215" s="197" t="n"/>
      <c r="L215" s="197" t="n"/>
      <c r="M215" s="197" t="n"/>
      <c r="N215" s="197" t="n"/>
    </row>
    <row r="216" ht="12.75" customHeight="1" s="198">
      <c r="A216" s="101" t="inlineStr">
        <is>
          <t>Mongolia</t>
        </is>
      </c>
      <c r="B216" s="62">
        <f t="array" ref="B216">INDEX(Countries!$D$2:$D$255, MATCH(A216, Countries!$B$2:$B$255, 0))
</f>
        <v/>
      </c>
      <c r="C216" s="89" t="inlineStr">
        <is>
          <t>Mangrove</t>
        </is>
      </c>
      <c r="D216" s="93">
        <f>if($C216="Mangrove",'Sequestration rates'!$C$22,if($C216="Seagrass",'Sequestration rates'!$D$22,if($C216="Salt marsh",'Sequestration rates'!$E$22)))</f>
        <v/>
      </c>
      <c r="E216" s="95" t="inlineStr">
        <is>
          <t>NoData</t>
        </is>
      </c>
      <c r="F216" s="101" t="inlineStr">
        <is>
          <t>Academic studies.</t>
        </is>
      </c>
      <c r="G216" s="101" t="n"/>
      <c r="H216" s="197" t="n"/>
      <c r="I216" s="197" t="n"/>
      <c r="J216" s="197" t="n"/>
      <c r="K216" s="197" t="n"/>
      <c r="L216" s="197" t="n"/>
      <c r="M216" s="197" t="n"/>
      <c r="N216" s="197" t="n"/>
    </row>
    <row r="217" ht="12.75" customHeight="1" s="198">
      <c r="A217" s="101" t="inlineStr">
        <is>
          <t>Malawi</t>
        </is>
      </c>
      <c r="B217" s="62">
        <f t="array" ref="B217">INDEX(Countries!$D$2:$D$255, MATCH(A217, Countries!$B$2:$B$255, 0))
</f>
        <v/>
      </c>
      <c r="C217" s="89" t="inlineStr">
        <is>
          <t>Mangrove</t>
        </is>
      </c>
      <c r="D217" s="93">
        <f>if($C217="Mangrove",'Sequestration rates'!$C$22,if($C217="Seagrass",'Sequestration rates'!$D$22,if($C217="Salt marsh",'Sequestration rates'!$E$22)))</f>
        <v/>
      </c>
      <c r="E217" s="95" t="inlineStr">
        <is>
          <t>NoData</t>
        </is>
      </c>
      <c r="F217" s="101" t="inlineStr">
        <is>
          <t>Academic studies.</t>
        </is>
      </c>
      <c r="G217" s="101" t="n"/>
      <c r="H217" s="197" t="n"/>
      <c r="I217" s="197" t="n"/>
      <c r="J217" s="197" t="n"/>
      <c r="K217" s="197" t="n"/>
      <c r="L217" s="197" t="n"/>
      <c r="M217" s="197" t="n"/>
      <c r="N217" s="197" t="n"/>
    </row>
    <row r="218" ht="12.75" customHeight="1" s="198">
      <c r="A218" s="101" t="inlineStr">
        <is>
          <t>Niger</t>
        </is>
      </c>
      <c r="B218" s="62">
        <f t="array" ref="B218">INDEX(Countries!$D$2:$D$255, MATCH(A218, Countries!$B$2:$B$255, 0))
</f>
        <v/>
      </c>
      <c r="C218" s="89" t="inlineStr">
        <is>
          <t>Mangrove</t>
        </is>
      </c>
      <c r="D218" s="93">
        <f>if($C218="Mangrove",'Sequestration rates'!$C$22,if($C218="Seagrass",'Sequestration rates'!$D$22,if($C218="Salt marsh",'Sequestration rates'!$E$22)))</f>
        <v/>
      </c>
      <c r="E218" s="95" t="inlineStr">
        <is>
          <t>NoData</t>
        </is>
      </c>
      <c r="F218" s="101" t="inlineStr">
        <is>
          <t>Academic studies.</t>
        </is>
      </c>
      <c r="G218" s="101" t="n"/>
      <c r="H218" s="197" t="n"/>
      <c r="I218" s="197" t="n"/>
      <c r="J218" s="197" t="n"/>
      <c r="K218" s="197" t="n"/>
      <c r="L218" s="197" t="n"/>
      <c r="M218" s="197" t="n"/>
      <c r="N218" s="197" t="n"/>
    </row>
    <row r="219" ht="12.75" customHeight="1" s="198">
      <c r="A219" s="101" t="inlineStr">
        <is>
          <t>Nepal</t>
        </is>
      </c>
      <c r="B219" s="62">
        <f t="array" ref="B219">INDEX(Countries!$D$2:$D$255, MATCH(A219, Countries!$B$2:$B$255, 0))
</f>
        <v/>
      </c>
      <c r="C219" s="89" t="inlineStr">
        <is>
          <t>Mangrove</t>
        </is>
      </c>
      <c r="D219" s="93">
        <f>if($C219="Mangrove",'Sequestration rates'!$C$22,if($C219="Seagrass",'Sequestration rates'!$D$22,if($C219="Salt marsh",'Sequestration rates'!$E$22)))</f>
        <v/>
      </c>
      <c r="E219" s="95" t="inlineStr">
        <is>
          <t>NoData</t>
        </is>
      </c>
      <c r="F219" s="101" t="inlineStr">
        <is>
          <t>Academic studies.</t>
        </is>
      </c>
      <c r="G219" s="101" t="n"/>
      <c r="H219" s="197" t="n"/>
      <c r="I219" s="197" t="n"/>
      <c r="J219" s="197" t="n"/>
      <c r="K219" s="197" t="n"/>
      <c r="L219" s="197" t="n"/>
      <c r="M219" s="197" t="n"/>
      <c r="N219" s="197" t="n"/>
    </row>
    <row r="220" ht="12.75" customHeight="1" s="198">
      <c r="A220" s="101" t="inlineStr">
        <is>
          <t>Paraguay</t>
        </is>
      </c>
      <c r="B220" s="62">
        <f t="array" ref="B220">INDEX(Countries!$D$2:$D$255, MATCH(A220, Countries!$B$2:$B$255, 0))
</f>
        <v/>
      </c>
      <c r="C220" s="89" t="inlineStr">
        <is>
          <t>Mangrove</t>
        </is>
      </c>
      <c r="D220" s="93">
        <f>if($C220="Mangrove",'Sequestration rates'!$C$22,if($C220="Seagrass",'Sequestration rates'!$D$22,if($C220="Salt marsh",'Sequestration rates'!$E$22)))</f>
        <v/>
      </c>
      <c r="E220" s="95" t="inlineStr">
        <is>
          <t>NoData</t>
        </is>
      </c>
      <c r="F220" s="101" t="inlineStr">
        <is>
          <t>Academic studies.</t>
        </is>
      </c>
      <c r="G220" s="101" t="n"/>
      <c r="H220" s="197" t="n"/>
      <c r="I220" s="197" t="n"/>
      <c r="J220" s="197" t="n"/>
      <c r="K220" s="197" t="n"/>
      <c r="L220" s="197" t="n"/>
      <c r="M220" s="197" t="n"/>
      <c r="N220" s="197" t="n"/>
    </row>
    <row r="221" ht="12.75" customHeight="1" s="198">
      <c r="A221" s="101" t="inlineStr">
        <is>
          <t>Rwanda</t>
        </is>
      </c>
      <c r="B221" s="62">
        <f t="array" ref="B221">INDEX(Countries!$D$2:$D$255, MATCH(A221, Countries!$B$2:$B$255, 0))
</f>
        <v/>
      </c>
      <c r="C221" s="89" t="inlineStr">
        <is>
          <t>Mangrove</t>
        </is>
      </c>
      <c r="D221" s="93">
        <f>if($C221="Mangrove",'Sequestration rates'!$C$22,if($C221="Seagrass",'Sequestration rates'!$D$22,if($C221="Salt marsh",'Sequestration rates'!$E$22)))</f>
        <v/>
      </c>
      <c r="E221" s="95" t="inlineStr">
        <is>
          <t>NoData</t>
        </is>
      </c>
      <c r="F221" s="101" t="inlineStr">
        <is>
          <t>Academic studies.</t>
        </is>
      </c>
      <c r="G221" s="101" t="n"/>
      <c r="H221" s="197" t="n"/>
      <c r="I221" s="197" t="n"/>
      <c r="J221" s="197" t="n"/>
      <c r="K221" s="197" t="n"/>
      <c r="L221" s="197" t="n"/>
      <c r="M221" s="197" t="n"/>
      <c r="N221" s="197" t="n"/>
    </row>
    <row r="222" ht="12.75" customHeight="1" s="198">
      <c r="A222" s="101" t="inlineStr">
        <is>
          <t>Serbia</t>
        </is>
      </c>
      <c r="B222" s="62">
        <f t="array" ref="B222">INDEX(Countries!$D$2:$D$255, MATCH(A222, Countries!$B$2:$B$255, 0))
</f>
        <v/>
      </c>
      <c r="C222" s="89" t="inlineStr">
        <is>
          <t>Mangrove</t>
        </is>
      </c>
      <c r="D222" s="93">
        <f>if($C222="Mangrove",'Sequestration rates'!$C$22,if($C222="Seagrass",'Sequestration rates'!$D$22,if($C222="Salt marsh",'Sequestration rates'!$E$22)))</f>
        <v/>
      </c>
      <c r="E222" s="95" t="inlineStr">
        <is>
          <t>NoData</t>
        </is>
      </c>
      <c r="F222" s="101" t="inlineStr">
        <is>
          <t>Academic studies.</t>
        </is>
      </c>
      <c r="G222" s="101" t="n"/>
      <c r="H222" s="197" t="n"/>
      <c r="I222" s="197" t="n"/>
      <c r="J222" s="197" t="n"/>
      <c r="K222" s="197" t="n"/>
      <c r="L222" s="197" t="n"/>
      <c r="M222" s="197" t="n"/>
      <c r="N222" s="197" t="n"/>
    </row>
    <row r="223" ht="12.75" customHeight="1" s="198">
      <c r="A223" s="101" t="inlineStr">
        <is>
          <t>Slovakia</t>
        </is>
      </c>
      <c r="B223" s="62">
        <f t="array" ref="B223">INDEX(Countries!$D$2:$D$255, MATCH(A223, Countries!$B$2:$B$255, 0))
</f>
        <v/>
      </c>
      <c r="C223" s="89" t="inlineStr">
        <is>
          <t>Mangrove</t>
        </is>
      </c>
      <c r="D223" s="93">
        <f>if($C223="Mangrove",'Sequestration rates'!$C$22,if($C223="Seagrass",'Sequestration rates'!$D$22,if($C223="Salt marsh",'Sequestration rates'!$E$22)))</f>
        <v/>
      </c>
      <c r="E223" s="95" t="inlineStr">
        <is>
          <t>NoData</t>
        </is>
      </c>
      <c r="F223" s="101" t="inlineStr">
        <is>
          <t>Academic studies.</t>
        </is>
      </c>
      <c r="G223" s="101" t="n"/>
      <c r="H223" s="197" t="n"/>
      <c r="I223" s="197" t="n"/>
      <c r="J223" s="197" t="n"/>
      <c r="K223" s="197" t="n"/>
      <c r="L223" s="197" t="n"/>
      <c r="M223" s="197" t="n"/>
      <c r="N223" s="197" t="n"/>
    </row>
    <row r="224" ht="12.75" customHeight="1" s="198">
      <c r="A224" s="101" t="inlineStr">
        <is>
          <t>Eswatini</t>
        </is>
      </c>
      <c r="B224" s="62">
        <f t="array" ref="B224">INDEX(Countries!$D$2:$D$255, MATCH(A224, Countries!$B$2:$B$255, 0))
</f>
        <v/>
      </c>
      <c r="C224" s="89" t="inlineStr">
        <is>
          <t>Mangrove</t>
        </is>
      </c>
      <c r="D224" s="93">
        <f>if($C224="Mangrove",'Sequestration rates'!$C$22,if($C224="Seagrass",'Sequestration rates'!$D$22,if($C224="Salt marsh",'Sequestration rates'!$E$22)))</f>
        <v/>
      </c>
      <c r="E224" s="95" t="inlineStr">
        <is>
          <t>NoData</t>
        </is>
      </c>
      <c r="F224" s="101" t="inlineStr">
        <is>
          <t>Academic studies.</t>
        </is>
      </c>
      <c r="G224" s="101" t="n"/>
      <c r="H224" s="197" t="n"/>
      <c r="I224" s="197" t="n"/>
      <c r="J224" s="197" t="n"/>
      <c r="K224" s="197" t="n"/>
      <c r="L224" s="197" t="n"/>
      <c r="M224" s="197" t="n"/>
      <c r="N224" s="197" t="n"/>
    </row>
    <row r="225" ht="12.75" customHeight="1" s="198">
      <c r="A225" s="101" t="inlineStr">
        <is>
          <t>Chad</t>
        </is>
      </c>
      <c r="B225" s="62">
        <f t="array" ref="B225">INDEX(Countries!$D$2:$D$255, MATCH(A225, Countries!$B$2:$B$255, 0))
</f>
        <v/>
      </c>
      <c r="C225" s="89" t="inlineStr">
        <is>
          <t>Mangrove</t>
        </is>
      </c>
      <c r="D225" s="93">
        <f>if($C225="Mangrove",'Sequestration rates'!$C$22,if($C225="Seagrass",'Sequestration rates'!$D$22,if($C225="Salt marsh",'Sequestration rates'!$E$22)))</f>
        <v/>
      </c>
      <c r="E225" s="95" t="inlineStr">
        <is>
          <t>NoData</t>
        </is>
      </c>
      <c r="F225" s="101" t="inlineStr">
        <is>
          <t>Academic studies.</t>
        </is>
      </c>
      <c r="G225" s="101" t="n"/>
      <c r="H225" s="197" t="n"/>
      <c r="I225" s="197" t="n"/>
      <c r="J225" s="197" t="n"/>
      <c r="K225" s="197" t="n"/>
      <c r="L225" s="197" t="n"/>
      <c r="M225" s="197" t="n"/>
      <c r="N225" s="197" t="n"/>
    </row>
    <row r="226" ht="12.75" customHeight="1" s="198">
      <c r="A226" s="101" t="inlineStr">
        <is>
          <t>Tajikistan</t>
        </is>
      </c>
      <c r="B226" s="62">
        <f t="array" ref="B226">INDEX(Countries!$D$2:$D$255, MATCH(A226, Countries!$B$2:$B$255, 0))
</f>
        <v/>
      </c>
      <c r="C226" s="89" t="inlineStr">
        <is>
          <t>Mangrove</t>
        </is>
      </c>
      <c r="D226" s="93">
        <f>if($C226="Mangrove",'Sequestration rates'!$C$22,if($C226="Seagrass",'Sequestration rates'!$D$22,if($C226="Salt marsh",'Sequestration rates'!$E$22)))</f>
        <v/>
      </c>
      <c r="E226" s="95" t="inlineStr">
        <is>
          <t>NoData</t>
        </is>
      </c>
      <c r="F226" s="101" t="inlineStr">
        <is>
          <t>Academic studies.</t>
        </is>
      </c>
      <c r="G226" s="101" t="n"/>
      <c r="H226" s="197" t="n"/>
      <c r="I226" s="197" t="n"/>
      <c r="J226" s="197" t="n"/>
      <c r="K226" s="197" t="n"/>
      <c r="L226" s="197" t="n"/>
      <c r="M226" s="197" t="n"/>
      <c r="N226" s="197" t="n"/>
    </row>
    <row r="227" ht="12.75" customHeight="1" s="198">
      <c r="A227" s="101" t="inlineStr">
        <is>
          <t>Uganda</t>
        </is>
      </c>
      <c r="B227" s="62">
        <f t="array" ref="B227">INDEX(Countries!$D$2:$D$255, MATCH(A227, Countries!$B$2:$B$255, 0))
</f>
        <v/>
      </c>
      <c r="C227" s="89" t="inlineStr">
        <is>
          <t>Mangrove</t>
        </is>
      </c>
      <c r="D227" s="93">
        <f>if($C227="Mangrove",'Sequestration rates'!$C$22,if($C227="Seagrass",'Sequestration rates'!$D$22,if($C227="Salt marsh",'Sequestration rates'!$E$22)))</f>
        <v/>
      </c>
      <c r="E227" s="95" t="inlineStr">
        <is>
          <t>NoData</t>
        </is>
      </c>
      <c r="F227" s="101" t="inlineStr">
        <is>
          <t>Academic studies.</t>
        </is>
      </c>
      <c r="G227" s="101" t="n"/>
      <c r="H227" s="197" t="n"/>
      <c r="I227" s="197" t="n"/>
      <c r="J227" s="197" t="n"/>
      <c r="K227" s="197" t="n"/>
      <c r="L227" s="197" t="n"/>
      <c r="M227" s="197" t="n"/>
      <c r="N227" s="197" t="n"/>
    </row>
    <row r="228" ht="12.75" customHeight="1" s="198">
      <c r="A228" s="101" t="inlineStr">
        <is>
          <t>Uzbekistan</t>
        </is>
      </c>
      <c r="B228" s="62">
        <f t="array" ref="B228">INDEX(Countries!$D$2:$D$255, MATCH(A228, Countries!$B$2:$B$255, 0))
</f>
        <v/>
      </c>
      <c r="C228" s="89" t="inlineStr">
        <is>
          <t>Mangrove</t>
        </is>
      </c>
      <c r="D228" s="93">
        <f>if($C228="Mangrove",'Sequestration rates'!$C$22,if($C228="Seagrass",'Sequestration rates'!$D$22,if($C228="Salt marsh",'Sequestration rates'!$E$22)))</f>
        <v/>
      </c>
      <c r="E228" s="95" t="inlineStr">
        <is>
          <t>NoData</t>
        </is>
      </c>
      <c r="F228" s="101" t="inlineStr">
        <is>
          <t>Academic studies.</t>
        </is>
      </c>
      <c r="G228" s="101" t="n"/>
      <c r="H228" s="197" t="n"/>
      <c r="I228" s="197" t="n"/>
      <c r="J228" s="197" t="n"/>
      <c r="K228" s="197" t="n"/>
      <c r="L228" s="197" t="n"/>
      <c r="M228" s="197" t="n"/>
      <c r="N228" s="197" t="n"/>
    </row>
    <row r="229" ht="12.75" customHeight="1" s="198">
      <c r="A229" s="101" t="inlineStr">
        <is>
          <t>Zambia</t>
        </is>
      </c>
      <c r="B229" s="62">
        <f t="array" ref="B229">INDEX(Countries!$D$2:$D$255, MATCH(A229, Countries!$B$2:$B$255, 0))
</f>
        <v/>
      </c>
      <c r="C229" s="89" t="inlineStr">
        <is>
          <t>Mangrove</t>
        </is>
      </c>
      <c r="D229" s="93">
        <f>if($C229="Mangrove",'Sequestration rates'!$C$22,if($C229="Seagrass",'Sequestration rates'!$D$22,if($C229="Salt marsh",'Sequestration rates'!$E$22)))</f>
        <v/>
      </c>
      <c r="E229" s="95" t="inlineStr">
        <is>
          <t>NoData</t>
        </is>
      </c>
      <c r="F229" s="101" t="inlineStr">
        <is>
          <t>Academic studies.</t>
        </is>
      </c>
      <c r="G229" s="101" t="n"/>
      <c r="H229" s="197" t="n"/>
      <c r="I229" s="197" t="n"/>
      <c r="J229" s="197" t="n"/>
      <c r="K229" s="197" t="n"/>
      <c r="L229" s="197" t="n"/>
      <c r="M229" s="197" t="n"/>
      <c r="N229" s="197" t="n"/>
    </row>
    <row r="230" ht="12.75" customHeight="1" s="198">
      <c r="A230" s="101" t="inlineStr">
        <is>
          <t>Zimbabwe</t>
        </is>
      </c>
      <c r="B230" s="62">
        <f t="array" ref="B230">INDEX(Countries!$D$2:$D$255, MATCH(A230, Countries!$B$2:$B$255, 0))
</f>
        <v/>
      </c>
      <c r="C230" s="89" t="inlineStr">
        <is>
          <t>Mangrove</t>
        </is>
      </c>
      <c r="D230" s="93">
        <f>if($C230="Mangrove",'Sequestration rates'!$C$22,if($C230="Seagrass",'Sequestration rates'!$D$22,if($C230="Salt marsh",'Sequestration rates'!$E$22)))</f>
        <v/>
      </c>
      <c r="E230" s="95" t="inlineStr">
        <is>
          <t>NoData</t>
        </is>
      </c>
      <c r="F230" s="101" t="inlineStr">
        <is>
          <t>Academic studies.</t>
        </is>
      </c>
      <c r="G230" s="101" t="n"/>
      <c r="H230" s="197" t="n"/>
      <c r="I230" s="197" t="n"/>
      <c r="J230" s="197" t="n"/>
      <c r="K230" s="197" t="n"/>
      <c r="L230" s="197" t="n"/>
      <c r="M230" s="197" t="n"/>
      <c r="N230" s="197" t="n"/>
    </row>
    <row r="231" ht="12.75" customHeight="1" s="198">
      <c r="A231" s="101" t="inlineStr">
        <is>
          <t>Saint Barthélemy</t>
        </is>
      </c>
      <c r="B231" s="62">
        <f t="array" ref="B231">INDEX(Countries!$D$2:$D$255, MATCH(A231, Countries!$B$2:$B$255, 0))
</f>
        <v/>
      </c>
      <c r="C231" s="89" t="inlineStr">
        <is>
          <t>Mangrove</t>
        </is>
      </c>
      <c r="D231" s="93">
        <f>if($C231="Mangrove",'Sequestration rates'!$C$22,if($C231="Seagrass",'Sequestration rates'!$D$22,if($C231="Salt marsh",'Sequestration rates'!$E$22)))</f>
        <v/>
      </c>
      <c r="E231" s="95" t="inlineStr">
        <is>
          <t>NoData</t>
        </is>
      </c>
      <c r="F231" s="101" t="inlineStr">
        <is>
          <t>Academic studies.</t>
        </is>
      </c>
      <c r="G231" s="101" t="n"/>
      <c r="H231" s="197" t="n"/>
      <c r="I231" s="197" t="n"/>
      <c r="J231" s="197" t="n"/>
      <c r="K231" s="197" t="n"/>
      <c r="L231" s="197" t="n"/>
      <c r="M231" s="197" t="n"/>
      <c r="N231" s="197" t="n"/>
    </row>
    <row r="232" ht="12.75" customHeight="1" s="198">
      <c r="A232" s="101" t="inlineStr">
        <is>
          <t>Cocos Islands</t>
        </is>
      </c>
      <c r="B232" s="62">
        <f t="array" ref="B232">INDEX(Countries!$D$2:$D$255, MATCH(A232, Countries!$B$2:$B$255, 0))
</f>
        <v/>
      </c>
      <c r="C232" s="89" t="inlineStr">
        <is>
          <t>Mangrove</t>
        </is>
      </c>
      <c r="D232" s="93">
        <f>if($C232="Mangrove",'Sequestration rates'!$C$22,if($C232="Seagrass",'Sequestration rates'!$D$22,if($C232="Salt marsh",'Sequestration rates'!$E$22)))</f>
        <v/>
      </c>
      <c r="E232" s="95" t="inlineStr">
        <is>
          <t>NoData</t>
        </is>
      </c>
      <c r="F232" s="101" t="inlineStr">
        <is>
          <t>Academic studies.</t>
        </is>
      </c>
      <c r="G232" s="101" t="n"/>
      <c r="H232" s="197" t="n"/>
      <c r="I232" s="197" t="n"/>
      <c r="J232" s="197" t="n"/>
      <c r="K232" s="197" t="n"/>
      <c r="L232" s="197" t="n"/>
      <c r="M232" s="197" t="n"/>
      <c r="N232" s="197" t="n"/>
    </row>
    <row r="233" ht="12.75" customHeight="1" s="198">
      <c r="A233" s="101" t="inlineStr">
        <is>
          <t>Christmas Island</t>
        </is>
      </c>
      <c r="B233" s="62">
        <f t="array" ref="B233">INDEX(Countries!$D$2:$D$255, MATCH(A233, Countries!$B$2:$B$255, 0))
</f>
        <v/>
      </c>
      <c r="C233" s="89" t="inlineStr">
        <is>
          <t>Mangrove</t>
        </is>
      </c>
      <c r="D233" s="93">
        <f>if($C233="Mangrove",'Sequestration rates'!$C$22,if($C233="Seagrass",'Sequestration rates'!$D$22,if($C233="Salt marsh",'Sequestration rates'!$E$22)))</f>
        <v/>
      </c>
      <c r="E233" s="95" t="inlineStr">
        <is>
          <t>NoData</t>
        </is>
      </c>
      <c r="F233" s="101" t="inlineStr">
        <is>
          <t>Academic studies.</t>
        </is>
      </c>
      <c r="G233" s="101" t="n"/>
      <c r="H233" s="197" t="n"/>
      <c r="I233" s="197" t="n"/>
      <c r="J233" s="197" t="n"/>
      <c r="K233" s="197" t="n"/>
      <c r="L233" s="197" t="n"/>
      <c r="M233" s="197" t="n"/>
      <c r="N233" s="197" t="n"/>
    </row>
    <row r="234" ht="12.75" customHeight="1" s="198">
      <c r="A234" s="101" t="inlineStr">
        <is>
          <t>United States</t>
        </is>
      </c>
      <c r="B234" s="62">
        <f t="array" ref="B234">INDEX(Countries!$D$2:$D$255, MATCH(A234, Countries!$B$2:$B$255, 0))
</f>
        <v/>
      </c>
      <c r="C234" s="89" t="inlineStr">
        <is>
          <t>Seagrass</t>
        </is>
      </c>
      <c r="D234" s="93">
        <f>if($C234="Mangrove",'Sequestration rates'!$C$22,if($C234="Seagrass",'Sequestration rates'!$D$22,if($C234="Salt marsh",'Sequestration rates'!$E$22)))</f>
        <v/>
      </c>
      <c r="E234" s="95" t="inlineStr">
        <is>
          <t>NoData</t>
        </is>
      </c>
      <c r="F234" s="101" t="inlineStr">
        <is>
          <t>Academic studies.</t>
        </is>
      </c>
      <c r="G234" s="101" t="n"/>
      <c r="H234" s="197" t="n"/>
      <c r="I234" s="197" t="n"/>
      <c r="J234" s="197" t="n"/>
      <c r="K234" s="197" t="n"/>
      <c r="L234" s="197" t="n"/>
      <c r="M234" s="197" t="n"/>
      <c r="N234" s="197" t="n"/>
    </row>
    <row r="235" ht="12.75" customHeight="1" s="198">
      <c r="A235" s="101" t="inlineStr">
        <is>
          <t>Indonesia</t>
        </is>
      </c>
      <c r="B235" s="62">
        <f t="array" ref="B235">INDEX(Countries!$D$2:$D$255, MATCH(A235, Countries!$B$2:$B$255, 0))
</f>
        <v/>
      </c>
      <c r="C235" s="89" t="inlineStr">
        <is>
          <t>Seagrass</t>
        </is>
      </c>
      <c r="D235" s="93">
        <f>if($C235="Mangrove",'Sequestration rates'!$C$22,if($C235="Seagrass",'Sequestration rates'!$D$22,if($C235="Salt marsh",'Sequestration rates'!$E$22)))</f>
        <v/>
      </c>
      <c r="E235" s="95" t="inlineStr">
        <is>
          <t>NoData</t>
        </is>
      </c>
      <c r="F235" s="101" t="inlineStr">
        <is>
          <t>Academic studies.</t>
        </is>
      </c>
      <c r="G235" s="101" t="n"/>
      <c r="H235" s="197" t="n"/>
      <c r="I235" s="197" t="n"/>
      <c r="J235" s="197" t="n"/>
      <c r="K235" s="197" t="n"/>
      <c r="L235" s="197" t="n"/>
      <c r="M235" s="197" t="n"/>
      <c r="N235" s="197" t="n"/>
    </row>
    <row r="236" ht="12.75" customHeight="1" s="198">
      <c r="A236" s="101" t="inlineStr">
        <is>
          <t>Australia</t>
        </is>
      </c>
      <c r="B236" s="62">
        <f t="array" ref="B236">INDEX(Countries!$D$2:$D$255, MATCH(A236, Countries!$B$2:$B$255, 0))
</f>
        <v/>
      </c>
      <c r="C236" s="89" t="inlineStr">
        <is>
          <t>Seagrass</t>
        </is>
      </c>
      <c r="D236" s="93">
        <f>if($C236="Mangrove",'Sequestration rates'!$C$22,if($C236="Seagrass",'Sequestration rates'!$D$22,if($C236="Salt marsh",'Sequestration rates'!$E$22)))</f>
        <v/>
      </c>
      <c r="E236" s="95" t="inlineStr">
        <is>
          <t>NoData</t>
        </is>
      </c>
      <c r="F236" s="101" t="inlineStr">
        <is>
          <t>Academic studies.</t>
        </is>
      </c>
      <c r="G236" s="101" t="n"/>
      <c r="H236" s="197" t="n"/>
      <c r="I236" s="197" t="n"/>
      <c r="J236" s="197" t="n"/>
      <c r="K236" s="197" t="n"/>
      <c r="L236" s="197" t="n"/>
      <c r="M236" s="197" t="n"/>
      <c r="N236" s="197" t="n"/>
    </row>
    <row r="237" ht="12.75" customHeight="1" s="198">
      <c r="A237" s="101" t="inlineStr">
        <is>
          <t>The Bahamas</t>
        </is>
      </c>
      <c r="B237" s="62">
        <f t="array" ref="B237">INDEX(Countries!$D$2:$D$255, MATCH(A237, Countries!$B$2:$B$255, 0))
</f>
        <v/>
      </c>
      <c r="C237" s="89" t="inlineStr">
        <is>
          <t>Seagrass</t>
        </is>
      </c>
      <c r="D237" s="93">
        <f>if($C237="Mangrove",'Sequestration rates'!$C$22,if($C237="Seagrass",'Sequestration rates'!$D$22,if($C237="Salt marsh",'Sequestration rates'!$E$22)))</f>
        <v/>
      </c>
      <c r="E237" s="95" t="inlineStr">
        <is>
          <t>NoData</t>
        </is>
      </c>
      <c r="F237" s="101" t="inlineStr">
        <is>
          <t>Academic studies.</t>
        </is>
      </c>
      <c r="G237" s="101" t="n"/>
      <c r="H237" s="197" t="n"/>
      <c r="I237" s="197" t="n"/>
      <c r="J237" s="197" t="n"/>
      <c r="K237" s="197" t="n"/>
      <c r="L237" s="197" t="n"/>
      <c r="M237" s="197" t="n"/>
      <c r="N237" s="197" t="n"/>
    </row>
    <row r="238" ht="12.75" customHeight="1" s="198">
      <c r="A238" s="101" t="inlineStr">
        <is>
          <t>Kenya</t>
        </is>
      </c>
      <c r="B238" s="62">
        <f t="array" ref="B238">INDEX(Countries!$D$2:$D$255, MATCH(A238, Countries!$B$2:$B$255, 0))
</f>
        <v/>
      </c>
      <c r="C238" s="89" t="inlineStr">
        <is>
          <t>Seagrass</t>
        </is>
      </c>
      <c r="D238" s="93">
        <f>if($C238="Mangrove",'Sequestration rates'!$C$22,if($C238="Seagrass",'Sequestration rates'!$D$22,if($C238="Salt marsh",'Sequestration rates'!$E$22)))</f>
        <v/>
      </c>
      <c r="E238" s="95" t="inlineStr">
        <is>
          <t>NoData</t>
        </is>
      </c>
      <c r="F238" s="101" t="inlineStr">
        <is>
          <t>Academic studies.</t>
        </is>
      </c>
      <c r="G238" s="101" t="n"/>
      <c r="H238" s="197" t="n"/>
      <c r="I238" s="197" t="n"/>
      <c r="J238" s="197" t="n"/>
      <c r="K238" s="197" t="n"/>
      <c r="L238" s="197" t="n"/>
      <c r="M238" s="197" t="n"/>
      <c r="N238" s="197" t="n"/>
    </row>
    <row r="239" ht="12.75" customHeight="1" s="198">
      <c r="A239" s="101" t="inlineStr">
        <is>
          <t>Mexico</t>
        </is>
      </c>
      <c r="B239" s="62">
        <f t="array" ref="B239">INDEX(Countries!$D$2:$D$255, MATCH(A239, Countries!$B$2:$B$255, 0))
</f>
        <v/>
      </c>
      <c r="C239" s="89" t="inlineStr">
        <is>
          <t>Seagrass</t>
        </is>
      </c>
      <c r="D239" s="93">
        <f>if($C239="Mangrove",'Sequestration rates'!$C$22,if($C239="Seagrass",'Sequestration rates'!$D$22,if($C239="Salt marsh",'Sequestration rates'!$E$22)))</f>
        <v/>
      </c>
      <c r="E239" s="95" t="inlineStr">
        <is>
          <t>NoData</t>
        </is>
      </c>
      <c r="F239" s="101" t="inlineStr">
        <is>
          <t>Academic studies.</t>
        </is>
      </c>
      <c r="G239" s="101" t="n"/>
      <c r="H239" s="197" t="n"/>
      <c r="I239" s="197" t="n"/>
      <c r="J239" s="197" t="n"/>
      <c r="K239" s="197" t="n"/>
      <c r="L239" s="197" t="n"/>
      <c r="M239" s="197" t="n"/>
      <c r="N239" s="197" t="n"/>
    </row>
    <row r="240" ht="12.75" customHeight="1" s="198">
      <c r="A240" s="101" t="inlineStr">
        <is>
          <t>Colombia</t>
        </is>
      </c>
      <c r="B240" s="62">
        <f t="array" ref="B240">INDEX(Countries!$D$2:$D$255, MATCH(A240, Countries!$B$2:$B$255, 0))
</f>
        <v/>
      </c>
      <c r="C240" s="89" t="inlineStr">
        <is>
          <t>Seagrass</t>
        </is>
      </c>
      <c r="D240" s="93">
        <f>if($C240="Mangrove",'Sequestration rates'!$C$22,if($C240="Seagrass",'Sequestration rates'!$D$22,if($C240="Salt marsh",'Sequestration rates'!$E$22)))</f>
        <v/>
      </c>
      <c r="E240" s="95" t="inlineStr">
        <is>
          <t>NoData</t>
        </is>
      </c>
      <c r="F240" s="101" t="inlineStr">
        <is>
          <t>Academic studies.</t>
        </is>
      </c>
      <c r="G240" s="101" t="n"/>
      <c r="H240" s="197" t="n"/>
      <c r="I240" s="197" t="n"/>
      <c r="J240" s="197" t="n"/>
      <c r="K240" s="197" t="n"/>
      <c r="L240" s="197" t="n"/>
      <c r="M240" s="197" t="n"/>
      <c r="N240" s="197" t="n"/>
    </row>
    <row r="241" ht="12.75" customHeight="1" s="198">
      <c r="A241" s="101" t="inlineStr">
        <is>
          <t>India</t>
        </is>
      </c>
      <c r="B241" s="62">
        <f t="array" ref="B241">INDEX(Countries!$D$2:$D$255, MATCH(A241, Countries!$B$2:$B$255, 0))
</f>
        <v/>
      </c>
      <c r="C241" s="89" t="inlineStr">
        <is>
          <t>Seagrass</t>
        </is>
      </c>
      <c r="D241" s="93">
        <f>if($C241="Mangrove",'Sequestration rates'!$C$22,if($C241="Seagrass",'Sequestration rates'!$D$22,if($C241="Salt marsh",'Sequestration rates'!$E$22)))</f>
        <v/>
      </c>
      <c r="E241" s="95" t="inlineStr">
        <is>
          <t>NoData</t>
        </is>
      </c>
      <c r="F241" s="101" t="inlineStr">
        <is>
          <t>Academic studies.</t>
        </is>
      </c>
      <c r="G241" s="101" t="n"/>
      <c r="H241" s="197" t="n"/>
      <c r="I241" s="197" t="n"/>
      <c r="J241" s="197" t="n"/>
      <c r="K241" s="197" t="n"/>
      <c r="L241" s="197" t="n"/>
      <c r="M241" s="197" t="n"/>
      <c r="N241" s="197" t="n"/>
    </row>
    <row r="242" ht="12.75" customHeight="1" s="198">
      <c r="A242" s="101" t="inlineStr">
        <is>
          <t>China</t>
        </is>
      </c>
      <c r="B242" s="62">
        <f t="array" ref="B242">INDEX(Countries!$D$2:$D$255, MATCH(A242, Countries!$B$2:$B$255, 0))
</f>
        <v/>
      </c>
      <c r="C242" s="89" t="inlineStr">
        <is>
          <t>Seagrass</t>
        </is>
      </c>
      <c r="D242" s="93">
        <f>if($C242="Mangrove",'Sequestration rates'!$C$22,if($C242="Seagrass",'Sequestration rates'!$D$22,if($C242="Salt marsh",'Sequestration rates'!$E$22)))</f>
        <v/>
      </c>
      <c r="E242" s="95" t="inlineStr">
        <is>
          <t>NoData</t>
        </is>
      </c>
      <c r="F242" s="101" t="inlineStr">
        <is>
          <t>Academic studies.</t>
        </is>
      </c>
      <c r="G242" s="101" t="n"/>
      <c r="H242" s="197" t="n"/>
      <c r="I242" s="197" t="n"/>
      <c r="J242" s="197" t="n"/>
      <c r="K242" s="197" t="n"/>
      <c r="L242" s="197" t="n"/>
      <c r="M242" s="197" t="n"/>
      <c r="N242" s="197" t="n"/>
    </row>
    <row r="243" ht="12.75" customHeight="1" s="198">
      <c r="A243" s="101" t="inlineStr">
        <is>
          <t>American Samoa</t>
        </is>
      </c>
      <c r="B243" s="62">
        <f t="array" ref="B243">INDEX(Countries!$D$2:$D$255, MATCH(A243, Countries!$B$2:$B$255, 0))
</f>
        <v/>
      </c>
      <c r="C243" s="89" t="inlineStr">
        <is>
          <t>Seagrass</t>
        </is>
      </c>
      <c r="D243" s="93">
        <f>if($C243="Mangrove",'Sequestration rates'!$C$22,if($C243="Seagrass",'Sequestration rates'!$D$22,if($C243="Salt marsh",'Sequestration rates'!$E$22)))</f>
        <v/>
      </c>
      <c r="E243" s="95" t="inlineStr">
        <is>
          <t>NoData</t>
        </is>
      </c>
      <c r="F243" s="101" t="inlineStr">
        <is>
          <t>Academic studies.</t>
        </is>
      </c>
      <c r="G243" s="101" t="n"/>
      <c r="H243" s="197" t="n"/>
      <c r="I243" s="197" t="n"/>
      <c r="J243" s="197" t="n"/>
      <c r="K243" s="197" t="n"/>
      <c r="L243" s="197" t="n"/>
      <c r="M243" s="197" t="n"/>
      <c r="N243" s="197" t="n"/>
    </row>
    <row r="244" ht="12.75" customHeight="1" s="198">
      <c r="A244" s="101" t="inlineStr">
        <is>
          <t>Angola</t>
        </is>
      </c>
      <c r="B244" s="62">
        <f t="array" ref="B244">INDEX(Countries!$D$2:$D$255, MATCH(A244, Countries!$B$2:$B$255, 0))
</f>
        <v/>
      </c>
      <c r="C244" s="89" t="inlineStr">
        <is>
          <t>Seagrass</t>
        </is>
      </c>
      <c r="D244" s="93">
        <f>if($C244="Mangrove",'Sequestration rates'!$C$22,if($C244="Seagrass",'Sequestration rates'!$D$22,if($C244="Salt marsh",'Sequestration rates'!$E$22)))</f>
        <v/>
      </c>
      <c r="E244" s="95" t="inlineStr">
        <is>
          <t>NoData</t>
        </is>
      </c>
      <c r="F244" s="101" t="inlineStr">
        <is>
          <t>Academic studies.</t>
        </is>
      </c>
      <c r="G244" s="101" t="n"/>
      <c r="H244" s="197" t="n"/>
      <c r="I244" s="197" t="n"/>
      <c r="J244" s="197" t="n"/>
      <c r="K244" s="197" t="n"/>
      <c r="L244" s="197" t="n"/>
      <c r="M244" s="197" t="n"/>
      <c r="N244" s="197" t="n"/>
    </row>
    <row r="245" ht="12.75" customHeight="1" s="198">
      <c r="A245" s="101" t="inlineStr">
        <is>
          <t>Anguilla</t>
        </is>
      </c>
      <c r="B245" s="62">
        <f t="array" ref="B245">INDEX(Countries!$D$2:$D$255, MATCH(A245, Countries!$B$2:$B$255, 0))
</f>
        <v/>
      </c>
      <c r="C245" s="89" t="inlineStr">
        <is>
          <t>Seagrass</t>
        </is>
      </c>
      <c r="D245" s="93">
        <f>if($C245="Mangrove",'Sequestration rates'!$C$22,if($C245="Seagrass",'Sequestration rates'!$D$22,if($C245="Salt marsh",'Sequestration rates'!$E$22)))</f>
        <v/>
      </c>
      <c r="E245" s="95" t="inlineStr">
        <is>
          <t>NoData</t>
        </is>
      </c>
      <c r="F245" s="101" t="inlineStr">
        <is>
          <t>Academic studies.</t>
        </is>
      </c>
      <c r="G245" s="101" t="n"/>
      <c r="H245" s="197" t="n"/>
      <c r="I245" s="197" t="n"/>
      <c r="J245" s="197" t="n"/>
      <c r="K245" s="197" t="n"/>
      <c r="L245" s="197" t="n"/>
      <c r="M245" s="197" t="n"/>
      <c r="N245" s="197" t="n"/>
    </row>
    <row r="246" ht="12.75" customHeight="1" s="198">
      <c r="A246" s="101" t="inlineStr">
        <is>
          <t>Bahrain</t>
        </is>
      </c>
      <c r="B246" s="62">
        <f t="array" ref="B246">INDEX(Countries!$D$2:$D$255, MATCH(A246, Countries!$B$2:$B$255, 0))
</f>
        <v/>
      </c>
      <c r="C246" s="89" t="inlineStr">
        <is>
          <t>Seagrass</t>
        </is>
      </c>
      <c r="D246" s="93">
        <f>if($C246="Mangrove",'Sequestration rates'!$C$22,if($C246="Seagrass",'Sequestration rates'!$D$22,if($C246="Salt marsh",'Sequestration rates'!$E$22)))</f>
        <v/>
      </c>
      <c r="E246" s="95" t="inlineStr">
        <is>
          <t>NoData</t>
        </is>
      </c>
      <c r="F246" s="101" t="inlineStr">
        <is>
          <t>Academic studies.</t>
        </is>
      </c>
      <c r="G246" s="101" t="n"/>
      <c r="H246" s="197" t="n"/>
      <c r="I246" s="197" t="n"/>
      <c r="J246" s="197" t="n"/>
      <c r="K246" s="197" t="n"/>
      <c r="L246" s="197" t="n"/>
      <c r="M246" s="197" t="n"/>
      <c r="N246" s="197" t="n"/>
    </row>
    <row r="247" ht="12.75" customHeight="1" s="198">
      <c r="A247" s="101" t="inlineStr">
        <is>
          <t>Bangladesh</t>
        </is>
      </c>
      <c r="B247" s="62">
        <f t="array" ref="B247">INDEX(Countries!$D$2:$D$255, MATCH(A247, Countries!$B$2:$B$255, 0))
</f>
        <v/>
      </c>
      <c r="C247" s="89" t="inlineStr">
        <is>
          <t>Seagrass</t>
        </is>
      </c>
      <c r="D247" s="93">
        <f>if($C247="Mangrove",'Sequestration rates'!$C$22,if($C247="Seagrass",'Sequestration rates'!$D$22,if($C247="Salt marsh",'Sequestration rates'!$E$22)))</f>
        <v/>
      </c>
      <c r="E247" s="95" t="inlineStr">
        <is>
          <t>NoData</t>
        </is>
      </c>
      <c r="F247" s="101" t="inlineStr">
        <is>
          <t>Academic studies.</t>
        </is>
      </c>
      <c r="G247" s="101" t="n"/>
      <c r="H247" s="197" t="n"/>
      <c r="I247" s="197" t="n"/>
      <c r="J247" s="197" t="n"/>
      <c r="K247" s="197" t="n"/>
      <c r="L247" s="197" t="n"/>
      <c r="M247" s="197" t="n"/>
      <c r="N247" s="197" t="n"/>
    </row>
    <row r="248" ht="12.75" customHeight="1" s="198">
      <c r="A248" s="101" t="inlineStr">
        <is>
          <t>Barbados</t>
        </is>
      </c>
      <c r="B248" s="62">
        <f t="array" ref="B248">INDEX(Countries!$D$2:$D$255, MATCH(A248, Countries!$B$2:$B$255, 0))
</f>
        <v/>
      </c>
      <c r="C248" s="89" t="inlineStr">
        <is>
          <t>Seagrass</t>
        </is>
      </c>
      <c r="D248" s="93">
        <f>if($C248="Mangrove",'Sequestration rates'!$C$22,if($C248="Seagrass",'Sequestration rates'!$D$22,if($C248="Salt marsh",'Sequestration rates'!$E$22)))</f>
        <v/>
      </c>
      <c r="E248" s="95" t="inlineStr">
        <is>
          <t>NoData</t>
        </is>
      </c>
      <c r="F248" s="101" t="inlineStr">
        <is>
          <t>Academic studies.</t>
        </is>
      </c>
      <c r="G248" s="101" t="n"/>
      <c r="H248" s="197" t="n"/>
      <c r="I248" s="197" t="n"/>
      <c r="J248" s="197" t="n"/>
      <c r="K248" s="197" t="n"/>
      <c r="L248" s="197" t="n"/>
      <c r="M248" s="197" t="n"/>
      <c r="N248" s="197" t="n"/>
    </row>
    <row r="249" ht="12.75" customHeight="1" s="198">
      <c r="A249" s="101" t="inlineStr">
        <is>
          <t>Belize</t>
        </is>
      </c>
      <c r="B249" s="62">
        <f t="array" ref="B249">INDEX(Countries!$D$2:$D$255, MATCH(A249, Countries!$B$2:$B$255, 0))
</f>
        <v/>
      </c>
      <c r="C249" s="89" t="inlineStr">
        <is>
          <t>Seagrass</t>
        </is>
      </c>
      <c r="D249" s="93">
        <f>if($C249="Mangrove",'Sequestration rates'!$C$22,if($C249="Seagrass",'Sequestration rates'!$D$22,if($C249="Salt marsh",'Sequestration rates'!$E$22)))</f>
        <v/>
      </c>
      <c r="E249" s="95" t="inlineStr">
        <is>
          <t>NoData</t>
        </is>
      </c>
      <c r="F249" s="101" t="inlineStr">
        <is>
          <t>Academic studies.</t>
        </is>
      </c>
      <c r="G249" s="101" t="n"/>
      <c r="H249" s="197" t="n"/>
      <c r="I249" s="197" t="n"/>
      <c r="J249" s="197" t="n"/>
      <c r="K249" s="197" t="n"/>
      <c r="L249" s="197" t="n"/>
      <c r="M249" s="197" t="n"/>
      <c r="N249" s="197" t="n"/>
    </row>
    <row r="250" ht="12.75" customHeight="1" s="198">
      <c r="A250" s="101" t="inlineStr">
        <is>
          <t>Benin</t>
        </is>
      </c>
      <c r="B250" s="62">
        <f t="array" ref="B250">INDEX(Countries!$D$2:$D$255, MATCH(A250, Countries!$B$2:$B$255, 0))
</f>
        <v/>
      </c>
      <c r="C250" s="89" t="inlineStr">
        <is>
          <t>Seagrass</t>
        </is>
      </c>
      <c r="D250" s="93">
        <f>if($C250="Mangrove",'Sequestration rates'!$C$22,if($C250="Seagrass",'Sequestration rates'!$D$22,if($C250="Salt marsh",'Sequestration rates'!$E$22)))</f>
        <v/>
      </c>
      <c r="E250" s="95" t="inlineStr">
        <is>
          <t>NoData</t>
        </is>
      </c>
      <c r="F250" s="101" t="inlineStr">
        <is>
          <t>Academic studies.</t>
        </is>
      </c>
      <c r="G250" s="101" t="n"/>
      <c r="H250" s="197" t="n"/>
      <c r="I250" s="197" t="n"/>
      <c r="J250" s="197" t="n"/>
      <c r="K250" s="197" t="n"/>
      <c r="L250" s="197" t="n"/>
      <c r="M250" s="197" t="n"/>
      <c r="N250" s="197" t="n"/>
    </row>
    <row r="251" ht="12.75" customHeight="1" s="198">
      <c r="A251" s="101" t="inlineStr">
        <is>
          <t>Bermuda</t>
        </is>
      </c>
      <c r="B251" s="62">
        <f t="array" ref="B251">INDEX(Countries!$D$2:$D$255, MATCH(A251, Countries!$B$2:$B$255, 0))
</f>
        <v/>
      </c>
      <c r="C251" s="89" t="inlineStr">
        <is>
          <t>Seagrass</t>
        </is>
      </c>
      <c r="D251" s="93">
        <f>if($C251="Mangrove",'Sequestration rates'!$C$22,if($C251="Seagrass",'Sequestration rates'!$D$22,if($C251="Salt marsh",'Sequestration rates'!$E$22)))</f>
        <v/>
      </c>
      <c r="E251" s="95" t="inlineStr">
        <is>
          <t>NoData</t>
        </is>
      </c>
      <c r="F251" s="101" t="inlineStr">
        <is>
          <t>Academic studies.</t>
        </is>
      </c>
      <c r="G251" s="101" t="n"/>
      <c r="H251" s="197" t="n"/>
      <c r="I251" s="197" t="n"/>
      <c r="J251" s="197" t="n"/>
      <c r="K251" s="197" t="n"/>
      <c r="L251" s="197" t="n"/>
      <c r="M251" s="197" t="n"/>
      <c r="N251" s="197" t="n"/>
    </row>
    <row r="252" ht="12.75" customHeight="1" s="198">
      <c r="A252" s="101" t="inlineStr">
        <is>
          <t>Bonaire, Sint Eustatius and Saba</t>
        </is>
      </c>
      <c r="B252" s="62">
        <f t="array" ref="B252">INDEX(Countries!$D$2:$D$255, MATCH(A252, Countries!$B$2:$B$255, 0))
</f>
        <v/>
      </c>
      <c r="C252" s="89" t="inlineStr">
        <is>
          <t>Seagrass</t>
        </is>
      </c>
      <c r="D252" s="93">
        <f>if($C252="Mangrove",'Sequestration rates'!$C$22,if($C252="Seagrass",'Sequestration rates'!$D$22,if($C252="Salt marsh",'Sequestration rates'!$E$22)))</f>
        <v/>
      </c>
      <c r="E252" s="95" t="inlineStr">
        <is>
          <t>NoData</t>
        </is>
      </c>
      <c r="F252" s="101" t="inlineStr">
        <is>
          <t>Academic studies.</t>
        </is>
      </c>
      <c r="G252" s="101" t="n"/>
      <c r="H252" s="197" t="n"/>
      <c r="I252" s="197" t="n"/>
      <c r="J252" s="197" t="n"/>
      <c r="K252" s="197" t="n"/>
      <c r="L252" s="197" t="n"/>
      <c r="M252" s="197" t="n"/>
      <c r="N252" s="197" t="n"/>
    </row>
    <row r="253" ht="12.75" customHeight="1" s="198">
      <c r="A253" s="101" t="inlineStr">
        <is>
          <t>Brazil</t>
        </is>
      </c>
      <c r="B253" s="62">
        <f t="array" ref="B253">INDEX(Countries!$D$2:$D$255, MATCH(A253, Countries!$B$2:$B$255, 0))
</f>
        <v/>
      </c>
      <c r="C253" s="89" t="inlineStr">
        <is>
          <t>Seagrass</t>
        </is>
      </c>
      <c r="D253" s="93">
        <f>if($C253="Mangrove",'Sequestration rates'!$C$22,if($C253="Seagrass",'Sequestration rates'!$D$22,if($C253="Salt marsh",'Sequestration rates'!$E$22)))</f>
        <v/>
      </c>
      <c r="E253" s="95" t="inlineStr">
        <is>
          <t>NoData</t>
        </is>
      </c>
      <c r="F253" s="101" t="inlineStr">
        <is>
          <t>Academic studies.</t>
        </is>
      </c>
      <c r="G253" s="101" t="n"/>
      <c r="H253" s="197" t="n"/>
      <c r="I253" s="197" t="n"/>
      <c r="J253" s="197" t="n"/>
      <c r="K253" s="197" t="n"/>
      <c r="L253" s="197" t="n"/>
      <c r="M253" s="197" t="n"/>
      <c r="N253" s="197" t="n"/>
    </row>
    <row r="254" ht="12.75" customHeight="1" s="198">
      <c r="A254" s="101" t="inlineStr">
        <is>
          <t>British virgin islands</t>
        </is>
      </c>
      <c r="B254" s="62">
        <f t="array" ref="B254">INDEX(Countries!$D$2:$D$255, MATCH(A254, Countries!$B$2:$B$255, 0))
</f>
        <v/>
      </c>
      <c r="C254" s="89" t="inlineStr">
        <is>
          <t>Seagrass</t>
        </is>
      </c>
      <c r="D254" s="93">
        <f>if($C254="Mangrove",'Sequestration rates'!$C$22,if($C254="Seagrass",'Sequestration rates'!$D$22,if($C254="Salt marsh",'Sequestration rates'!$E$22)))</f>
        <v/>
      </c>
      <c r="E254" s="95" t="inlineStr">
        <is>
          <t>NoData</t>
        </is>
      </c>
      <c r="F254" s="101" t="inlineStr">
        <is>
          <t>Academic studies.</t>
        </is>
      </c>
      <c r="G254" s="101" t="n"/>
      <c r="H254" s="197" t="n"/>
      <c r="I254" s="197" t="n"/>
      <c r="J254" s="197" t="n"/>
      <c r="K254" s="197" t="n"/>
      <c r="L254" s="197" t="n"/>
      <c r="M254" s="197" t="n"/>
      <c r="N254" s="197" t="n"/>
    </row>
    <row r="255" ht="12.75" customHeight="1" s="198">
      <c r="A255" s="101" t="inlineStr">
        <is>
          <t>Brunei Darussalam</t>
        </is>
      </c>
      <c r="B255" s="62">
        <f t="array" ref="B255">INDEX(Countries!$D$2:$D$255, MATCH(A255, Countries!$B$2:$B$255, 0))
</f>
        <v/>
      </c>
      <c r="C255" s="89" t="inlineStr">
        <is>
          <t>Seagrass</t>
        </is>
      </c>
      <c r="D255" s="93">
        <f>if($C255="Mangrove",'Sequestration rates'!$C$22,if($C255="Seagrass",'Sequestration rates'!$D$22,if($C255="Salt marsh",'Sequestration rates'!$E$22)))</f>
        <v/>
      </c>
      <c r="E255" s="95" t="inlineStr">
        <is>
          <t>NoData</t>
        </is>
      </c>
      <c r="F255" s="101" t="inlineStr">
        <is>
          <t>Academic studies.</t>
        </is>
      </c>
      <c r="G255" s="101" t="n"/>
      <c r="H255" s="197" t="n"/>
      <c r="I255" s="197" t="n"/>
      <c r="J255" s="197" t="n"/>
      <c r="K255" s="197" t="n"/>
      <c r="L255" s="197" t="n"/>
      <c r="M255" s="197" t="n"/>
      <c r="N255" s="197" t="n"/>
    </row>
    <row r="256" ht="12.75" customHeight="1" s="198">
      <c r="A256" s="101" t="inlineStr">
        <is>
          <t>Cambodia</t>
        </is>
      </c>
      <c r="B256" s="62">
        <f t="array" ref="B256">INDEX(Countries!$D$2:$D$255, MATCH(A256, Countries!$B$2:$B$255, 0))
</f>
        <v/>
      </c>
      <c r="C256" s="89" t="inlineStr">
        <is>
          <t>Seagrass</t>
        </is>
      </c>
      <c r="D256" s="93">
        <f>if($C256="Mangrove",'Sequestration rates'!$C$22,if($C256="Seagrass",'Sequestration rates'!$D$22,if($C256="Salt marsh",'Sequestration rates'!$E$22)))</f>
        <v/>
      </c>
      <c r="E256" s="95" t="inlineStr">
        <is>
          <t>NoData</t>
        </is>
      </c>
      <c r="F256" s="101" t="inlineStr">
        <is>
          <t>Academic studies.</t>
        </is>
      </c>
      <c r="G256" s="101" t="n"/>
      <c r="H256" s="197" t="n"/>
      <c r="I256" s="197" t="n"/>
      <c r="J256" s="197" t="n"/>
      <c r="K256" s="197" t="n"/>
      <c r="L256" s="197" t="n"/>
      <c r="M256" s="197" t="n"/>
      <c r="N256" s="197" t="n"/>
    </row>
    <row r="257" ht="12.75" customHeight="1" s="198">
      <c r="A257" s="101" t="inlineStr">
        <is>
          <t>Cameroon</t>
        </is>
      </c>
      <c r="B257" s="62">
        <f t="array" ref="B257">INDEX(Countries!$D$2:$D$255, MATCH(A257, Countries!$B$2:$B$255, 0))
</f>
        <v/>
      </c>
      <c r="C257" s="89" t="inlineStr">
        <is>
          <t>Seagrass</t>
        </is>
      </c>
      <c r="D257" s="93">
        <f>if($C257="Mangrove",'Sequestration rates'!$C$22,if($C257="Seagrass",'Sequestration rates'!$D$22,if($C257="Salt marsh",'Sequestration rates'!$E$22)))</f>
        <v/>
      </c>
      <c r="E257" s="95" t="inlineStr">
        <is>
          <t>NoData</t>
        </is>
      </c>
      <c r="F257" s="101" t="inlineStr">
        <is>
          <t>Academic studies.</t>
        </is>
      </c>
      <c r="G257" s="101" t="n"/>
      <c r="H257" s="197" t="n"/>
      <c r="I257" s="197" t="n"/>
      <c r="J257" s="197" t="n"/>
      <c r="K257" s="197" t="n"/>
      <c r="L257" s="197" t="n"/>
      <c r="M257" s="197" t="n"/>
      <c r="N257" s="197" t="n"/>
    </row>
    <row r="258" ht="12.75" customHeight="1" s="198">
      <c r="A258" s="101" t="inlineStr">
        <is>
          <t>Cayman Islands</t>
        </is>
      </c>
      <c r="B258" s="62">
        <f t="array" ref="B258">INDEX(Countries!$D$2:$D$255, MATCH(A258, Countries!$B$2:$B$255, 0))
</f>
        <v/>
      </c>
      <c r="C258" s="89" t="inlineStr">
        <is>
          <t>Seagrass</t>
        </is>
      </c>
      <c r="D258" s="93">
        <f>if($C258="Mangrove",'Sequestration rates'!$C$22,if($C258="Seagrass",'Sequestration rates'!$D$22,if($C258="Salt marsh",'Sequestration rates'!$E$22)))</f>
        <v/>
      </c>
      <c r="E258" s="95" t="inlineStr">
        <is>
          <t>NoData</t>
        </is>
      </c>
      <c r="F258" s="101" t="inlineStr">
        <is>
          <t>Academic studies.</t>
        </is>
      </c>
      <c r="G258" s="101" t="n"/>
      <c r="H258" s="197" t="n"/>
      <c r="I258" s="197" t="n"/>
      <c r="J258" s="197" t="n"/>
      <c r="K258" s="197" t="n"/>
      <c r="L258" s="197" t="n"/>
      <c r="M258" s="197" t="n"/>
      <c r="N258" s="197" t="n"/>
    </row>
    <row r="259" ht="12.75" customHeight="1" s="198">
      <c r="A259" s="101" t="inlineStr">
        <is>
          <t>Comoros</t>
        </is>
      </c>
      <c r="B259" s="62">
        <f t="array" ref="B259">INDEX(Countries!$D$2:$D$255, MATCH(A259, Countries!$B$2:$B$255, 0))
</f>
        <v/>
      </c>
      <c r="C259" s="89" t="inlineStr">
        <is>
          <t>Seagrass</t>
        </is>
      </c>
      <c r="D259" s="93">
        <f>if($C259="Mangrove",'Sequestration rates'!$C$22,if($C259="Seagrass",'Sequestration rates'!$D$22,if($C259="Salt marsh",'Sequestration rates'!$E$22)))</f>
        <v/>
      </c>
      <c r="E259" s="95" t="inlineStr">
        <is>
          <t>NoData</t>
        </is>
      </c>
      <c r="F259" s="101" t="inlineStr">
        <is>
          <t>Academic studies.</t>
        </is>
      </c>
      <c r="G259" s="101" t="n"/>
      <c r="H259" s="197" t="n"/>
      <c r="I259" s="197" t="n"/>
      <c r="J259" s="197" t="n"/>
      <c r="K259" s="197" t="n"/>
      <c r="L259" s="197" t="n"/>
      <c r="M259" s="197" t="n"/>
      <c r="N259" s="197" t="n"/>
    </row>
    <row r="260" ht="12.75" customHeight="1" s="198">
      <c r="A260" s="101" t="inlineStr">
        <is>
          <t>Cook Islands</t>
        </is>
      </c>
      <c r="B260" s="62">
        <f t="array" ref="B260">INDEX(Countries!$D$2:$D$255, MATCH(A260, Countries!$B$2:$B$255, 0))
</f>
        <v/>
      </c>
      <c r="C260" s="89" t="inlineStr">
        <is>
          <t>Seagrass</t>
        </is>
      </c>
      <c r="D260" s="93">
        <f>if($C260="Mangrove",'Sequestration rates'!$C$22,if($C260="Seagrass",'Sequestration rates'!$D$22,if($C260="Salt marsh",'Sequestration rates'!$E$22)))</f>
        <v/>
      </c>
      <c r="E260" s="95" t="inlineStr">
        <is>
          <t>NoData</t>
        </is>
      </c>
      <c r="F260" s="101" t="inlineStr">
        <is>
          <t>Academic studies.</t>
        </is>
      </c>
      <c r="G260" s="101" t="n"/>
      <c r="H260" s="197" t="n"/>
      <c r="I260" s="197" t="n"/>
      <c r="J260" s="197" t="n"/>
      <c r="K260" s="197" t="n"/>
      <c r="L260" s="197" t="n"/>
      <c r="M260" s="197" t="n"/>
      <c r="N260" s="197" t="n"/>
    </row>
    <row r="261" ht="12.75" customHeight="1" s="198">
      <c r="A261" s="101" t="inlineStr">
        <is>
          <t>Costa Rica</t>
        </is>
      </c>
      <c r="B261" s="62">
        <f t="array" ref="B261">INDEX(Countries!$D$2:$D$255, MATCH(A261, Countries!$B$2:$B$255, 0))
</f>
        <v/>
      </c>
      <c r="C261" s="89" t="inlineStr">
        <is>
          <t>Seagrass</t>
        </is>
      </c>
      <c r="D261" s="93">
        <f>if($C261="Mangrove",'Sequestration rates'!$C$22,if($C261="Seagrass",'Sequestration rates'!$D$22,if($C261="Salt marsh",'Sequestration rates'!$E$22)))</f>
        <v/>
      </c>
      <c r="E261" s="95" t="inlineStr">
        <is>
          <t>NoData</t>
        </is>
      </c>
      <c r="F261" s="101" t="inlineStr">
        <is>
          <t>Academic studies.</t>
        </is>
      </c>
      <c r="G261" s="101" t="n"/>
      <c r="H261" s="197" t="n"/>
      <c r="I261" s="197" t="n"/>
      <c r="J261" s="197" t="n"/>
      <c r="K261" s="197" t="n"/>
      <c r="L261" s="197" t="n"/>
      <c r="M261" s="197" t="n"/>
      <c r="N261" s="197" t="n"/>
    </row>
    <row r="262" ht="12.75" customHeight="1" s="198">
      <c r="A262" s="101" t="inlineStr">
        <is>
          <t>Côte d'Ivoire</t>
        </is>
      </c>
      <c r="B262" s="62">
        <f t="array" ref="B262">INDEX(Countries!$D$2:$D$255, MATCH(A262, Countries!$B$2:$B$255, 0))
</f>
        <v/>
      </c>
      <c r="C262" s="89" t="inlineStr">
        <is>
          <t>Seagrass</t>
        </is>
      </c>
      <c r="D262" s="93">
        <f>if($C262="Mangrove",'Sequestration rates'!$C$22,if($C262="Seagrass",'Sequestration rates'!$D$22,if($C262="Salt marsh",'Sequestration rates'!$E$22)))</f>
        <v/>
      </c>
      <c r="E262" s="95" t="inlineStr">
        <is>
          <t>NoData</t>
        </is>
      </c>
      <c r="F262" s="101" t="inlineStr">
        <is>
          <t>Academic studies.</t>
        </is>
      </c>
      <c r="G262" s="101" t="n"/>
      <c r="H262" s="197" t="n"/>
      <c r="I262" s="197" t="n"/>
      <c r="J262" s="197" t="n"/>
      <c r="K262" s="197" t="n"/>
      <c r="L262" s="197" t="n"/>
      <c r="M262" s="197" t="n"/>
      <c r="N262" s="197" t="n"/>
    </row>
    <row r="263" ht="12.75" customHeight="1" s="198">
      <c r="A263" s="101" t="inlineStr">
        <is>
          <t>Cuba</t>
        </is>
      </c>
      <c r="B263" s="62">
        <f t="array" ref="B263">INDEX(Countries!$D$2:$D$255, MATCH(A263, Countries!$B$2:$B$255, 0))
</f>
        <v/>
      </c>
      <c r="C263" s="89" t="inlineStr">
        <is>
          <t>Seagrass</t>
        </is>
      </c>
      <c r="D263" s="93">
        <f>if($C263="Mangrove",'Sequestration rates'!$C$22,if($C263="Seagrass",'Sequestration rates'!$D$22,if($C263="Salt marsh",'Sequestration rates'!$E$22)))</f>
        <v/>
      </c>
      <c r="E263" s="95" t="inlineStr">
        <is>
          <t>NoData</t>
        </is>
      </c>
      <c r="F263" s="101" t="inlineStr">
        <is>
          <t>Academic studies.</t>
        </is>
      </c>
      <c r="G263" s="101" t="n"/>
      <c r="H263" s="197" t="n"/>
      <c r="I263" s="197" t="n"/>
      <c r="J263" s="197" t="n"/>
      <c r="K263" s="197" t="n"/>
      <c r="L263" s="197" t="n"/>
      <c r="M263" s="197" t="n"/>
      <c r="N263" s="197" t="n"/>
    </row>
    <row r="264" ht="12.75" customHeight="1" s="198">
      <c r="A264" s="101" t="inlineStr">
        <is>
          <t>Curaçao</t>
        </is>
      </c>
      <c r="B264" s="62">
        <f t="array" ref="B264">INDEX(Countries!$D$2:$D$255, MATCH(A264, Countries!$B$2:$B$255, 0))
</f>
        <v/>
      </c>
      <c r="C264" s="89" t="inlineStr">
        <is>
          <t>Seagrass</t>
        </is>
      </c>
      <c r="D264" s="93">
        <f>if($C264="Mangrove",'Sequestration rates'!$C$22,if($C264="Seagrass",'Sequestration rates'!$D$22,if($C264="Salt marsh",'Sequestration rates'!$E$22)))</f>
        <v/>
      </c>
      <c r="E264" s="95" t="inlineStr">
        <is>
          <t>NoData</t>
        </is>
      </c>
      <c r="F264" s="101" t="inlineStr">
        <is>
          <t>Academic studies.</t>
        </is>
      </c>
      <c r="G264" s="101" t="n"/>
      <c r="H264" s="197" t="n"/>
      <c r="I264" s="197" t="n"/>
      <c r="J264" s="197" t="n"/>
      <c r="K264" s="197" t="n"/>
      <c r="L264" s="197" t="n"/>
      <c r="M264" s="197" t="n"/>
      <c r="N264" s="197" t="n"/>
    </row>
    <row r="265" ht="12.75" customHeight="1" s="198">
      <c r="A265" s="101" t="inlineStr">
        <is>
          <t>Democratic republic of the congo</t>
        </is>
      </c>
      <c r="B265" s="62">
        <f t="array" ref="B265">INDEX(Countries!$D$2:$D$255, MATCH(A265, Countries!$B$2:$B$255, 0))
</f>
        <v/>
      </c>
      <c r="C265" s="89" t="inlineStr">
        <is>
          <t>Seagrass</t>
        </is>
      </c>
      <c r="D265" s="93">
        <f>if($C265="Mangrove",'Sequestration rates'!$C$22,if($C265="Seagrass",'Sequestration rates'!$D$22,if($C265="Salt marsh",'Sequestration rates'!$E$22)))</f>
        <v/>
      </c>
      <c r="E265" s="95" t="inlineStr">
        <is>
          <t>NoData</t>
        </is>
      </c>
      <c r="F265" s="101" t="inlineStr">
        <is>
          <t>Academic studies.</t>
        </is>
      </c>
      <c r="G265" s="101" t="n"/>
      <c r="H265" s="197" t="n"/>
      <c r="I265" s="197" t="n"/>
      <c r="J265" s="197" t="n"/>
      <c r="K265" s="197" t="n"/>
      <c r="L265" s="197" t="n"/>
      <c r="M265" s="197" t="n"/>
      <c r="N265" s="197" t="n"/>
    </row>
    <row r="266" ht="12.75" customHeight="1" s="198">
      <c r="A266" s="101" t="inlineStr">
        <is>
          <t>Djibouti</t>
        </is>
      </c>
      <c r="B266" s="62">
        <f t="array" ref="B266">INDEX(Countries!$D$2:$D$255, MATCH(A266, Countries!$B$2:$B$255, 0))
</f>
        <v/>
      </c>
      <c r="C266" s="89" t="inlineStr">
        <is>
          <t>Seagrass</t>
        </is>
      </c>
      <c r="D266" s="93">
        <f>if($C266="Mangrove",'Sequestration rates'!$C$22,if($C266="Seagrass",'Sequestration rates'!$D$22,if($C266="Salt marsh",'Sequestration rates'!$E$22)))</f>
        <v/>
      </c>
      <c r="E266" s="95" t="inlineStr">
        <is>
          <t>NoData</t>
        </is>
      </c>
      <c r="F266" s="101" t="inlineStr">
        <is>
          <t>Academic studies.</t>
        </is>
      </c>
      <c r="G266" s="101" t="n"/>
      <c r="H266" s="197" t="n"/>
      <c r="I266" s="197" t="n"/>
      <c r="J266" s="197" t="n"/>
      <c r="K266" s="197" t="n"/>
      <c r="L266" s="197" t="n"/>
      <c r="M266" s="197" t="n"/>
      <c r="N266" s="197" t="n"/>
    </row>
    <row r="267" ht="12.75" customHeight="1" s="198">
      <c r="A267" s="101" t="inlineStr">
        <is>
          <t>Dominica</t>
        </is>
      </c>
      <c r="B267" s="62">
        <f t="array" ref="B267">INDEX(Countries!$D$2:$D$255, MATCH(A267, Countries!$B$2:$B$255, 0))
</f>
        <v/>
      </c>
      <c r="C267" s="89" t="inlineStr">
        <is>
          <t>Seagrass</t>
        </is>
      </c>
      <c r="D267" s="93">
        <f>if($C267="Mangrove",'Sequestration rates'!$C$22,if($C267="Seagrass",'Sequestration rates'!$D$22,if($C267="Salt marsh",'Sequestration rates'!$E$22)))</f>
        <v/>
      </c>
      <c r="E267" s="95" t="inlineStr">
        <is>
          <t>NoData</t>
        </is>
      </c>
      <c r="F267" s="101" t="inlineStr">
        <is>
          <t>Academic studies.</t>
        </is>
      </c>
      <c r="G267" s="101" t="n"/>
      <c r="H267" s="197" t="n"/>
      <c r="I267" s="197" t="n"/>
      <c r="J267" s="197" t="n"/>
      <c r="K267" s="197" t="n"/>
      <c r="L267" s="197" t="n"/>
      <c r="M267" s="197" t="n"/>
      <c r="N267" s="197" t="n"/>
    </row>
    <row r="268" ht="12.75" customHeight="1" s="198">
      <c r="A268" s="101" t="inlineStr">
        <is>
          <t>Dominican Republic</t>
        </is>
      </c>
      <c r="B268" s="62">
        <f t="array" ref="B268">INDEX(Countries!$D$2:$D$255, MATCH(A268, Countries!$B$2:$B$255, 0))
</f>
        <v/>
      </c>
      <c r="C268" s="89" t="inlineStr">
        <is>
          <t>Seagrass</t>
        </is>
      </c>
      <c r="D268" s="93">
        <f>if($C268="Mangrove",'Sequestration rates'!$C$22,if($C268="Seagrass",'Sequestration rates'!$D$22,if($C268="Salt marsh",'Sequestration rates'!$E$22)))</f>
        <v/>
      </c>
      <c r="E268" s="95" t="inlineStr">
        <is>
          <t>NoData</t>
        </is>
      </c>
      <c r="F268" s="101" t="inlineStr">
        <is>
          <t>Academic studies.</t>
        </is>
      </c>
      <c r="G268" s="101" t="n"/>
      <c r="H268" s="197" t="n"/>
      <c r="I268" s="197" t="n"/>
      <c r="J268" s="197" t="n"/>
      <c r="K268" s="197" t="n"/>
      <c r="L268" s="197" t="n"/>
      <c r="M268" s="197" t="n"/>
      <c r="N268" s="197" t="n"/>
    </row>
    <row r="269" ht="12.75" customHeight="1" s="198">
      <c r="A269" s="101" t="inlineStr">
        <is>
          <t>Ecuador</t>
        </is>
      </c>
      <c r="B269" s="62">
        <f t="array" ref="B269">INDEX(Countries!$D$2:$D$255, MATCH(A269, Countries!$B$2:$B$255, 0))
</f>
        <v/>
      </c>
      <c r="C269" s="89" t="inlineStr">
        <is>
          <t>Seagrass</t>
        </is>
      </c>
      <c r="D269" s="93">
        <f>if($C269="Mangrove",'Sequestration rates'!$C$22,if($C269="Seagrass",'Sequestration rates'!$D$22,if($C269="Salt marsh",'Sequestration rates'!$E$22)))</f>
        <v/>
      </c>
      <c r="E269" s="95" t="inlineStr">
        <is>
          <t>NoData</t>
        </is>
      </c>
      <c r="F269" s="101" t="inlineStr">
        <is>
          <t>Academic studies.</t>
        </is>
      </c>
      <c r="G269" s="101" t="n"/>
      <c r="H269" s="197" t="n"/>
      <c r="I269" s="197" t="n"/>
      <c r="J269" s="197" t="n"/>
      <c r="K269" s="197" t="n"/>
      <c r="L269" s="197" t="n"/>
      <c r="M269" s="197" t="n"/>
      <c r="N269" s="197" t="n"/>
    </row>
    <row r="270" ht="12.75" customHeight="1" s="198">
      <c r="A270" s="101" t="inlineStr">
        <is>
          <t>Egypt</t>
        </is>
      </c>
      <c r="B270" s="62">
        <f t="array" ref="B270">INDEX(Countries!$D$2:$D$255, MATCH(A270, Countries!$B$2:$B$255, 0))
</f>
        <v/>
      </c>
      <c r="C270" s="89" t="inlineStr">
        <is>
          <t>Seagrass</t>
        </is>
      </c>
      <c r="D270" s="93">
        <f>if($C270="Mangrove",'Sequestration rates'!$C$22,if($C270="Seagrass",'Sequestration rates'!$D$22,if($C270="Salt marsh",'Sequestration rates'!$E$22)))</f>
        <v/>
      </c>
      <c r="E270" s="95" t="inlineStr">
        <is>
          <t>NoData</t>
        </is>
      </c>
      <c r="F270" s="101" t="inlineStr">
        <is>
          <t>Academic studies.</t>
        </is>
      </c>
      <c r="G270" s="101" t="n"/>
      <c r="H270" s="197" t="n"/>
      <c r="I270" s="197" t="n"/>
      <c r="J270" s="197" t="n"/>
      <c r="K270" s="197" t="n"/>
      <c r="L270" s="197" t="n"/>
      <c r="M270" s="197" t="n"/>
      <c r="N270" s="197" t="n"/>
    </row>
    <row r="271" ht="12.75" customHeight="1" s="198">
      <c r="A271" s="101" t="inlineStr">
        <is>
          <t>El Salvador</t>
        </is>
      </c>
      <c r="B271" s="62">
        <f t="array" ref="B271">INDEX(Countries!$D$2:$D$255, MATCH(A271, Countries!$B$2:$B$255, 0))
</f>
        <v/>
      </c>
      <c r="C271" s="89" t="inlineStr">
        <is>
          <t>Seagrass</t>
        </is>
      </c>
      <c r="D271" s="93">
        <f>if($C271="Mangrove",'Sequestration rates'!$C$22,if($C271="Seagrass",'Sequestration rates'!$D$22,if($C271="Salt marsh",'Sequestration rates'!$E$22)))</f>
        <v/>
      </c>
      <c r="E271" s="95" t="inlineStr">
        <is>
          <t>NoData</t>
        </is>
      </c>
      <c r="F271" s="101" t="inlineStr">
        <is>
          <t>Academic studies.</t>
        </is>
      </c>
      <c r="G271" s="101" t="n"/>
      <c r="H271" s="197" t="n"/>
      <c r="I271" s="197" t="n"/>
      <c r="J271" s="197" t="n"/>
      <c r="K271" s="197" t="n"/>
      <c r="L271" s="197" t="n"/>
      <c r="M271" s="197" t="n"/>
      <c r="N271" s="197" t="n"/>
    </row>
    <row r="272" ht="12.75" customHeight="1" s="198">
      <c r="A272" s="101" t="inlineStr">
        <is>
          <t>Equatorial Guinea</t>
        </is>
      </c>
      <c r="B272" s="62">
        <f t="array" ref="B272">INDEX(Countries!$D$2:$D$255, MATCH(A272, Countries!$B$2:$B$255, 0))
</f>
        <v/>
      </c>
      <c r="C272" s="89" t="inlineStr">
        <is>
          <t>Seagrass</t>
        </is>
      </c>
      <c r="D272" s="93">
        <f>if($C272="Mangrove",'Sequestration rates'!$C$22,if($C272="Seagrass",'Sequestration rates'!$D$22,if($C272="Salt marsh",'Sequestration rates'!$E$22)))</f>
        <v/>
      </c>
      <c r="E272" s="95" t="inlineStr">
        <is>
          <t>NoData</t>
        </is>
      </c>
      <c r="F272" s="101" t="inlineStr">
        <is>
          <t>Academic studies.</t>
        </is>
      </c>
      <c r="G272" s="101" t="n"/>
      <c r="H272" s="197" t="n"/>
      <c r="I272" s="197" t="n"/>
      <c r="J272" s="197" t="n"/>
      <c r="K272" s="197" t="n"/>
      <c r="L272" s="197" t="n"/>
      <c r="M272" s="197" t="n"/>
      <c r="N272" s="197" t="n"/>
    </row>
    <row r="273" ht="12.75" customHeight="1" s="198">
      <c r="A273" s="101" t="inlineStr">
        <is>
          <t>Eritrea</t>
        </is>
      </c>
      <c r="B273" s="62">
        <f t="array" ref="B273">INDEX(Countries!$D$2:$D$255, MATCH(A273, Countries!$B$2:$B$255, 0))
</f>
        <v/>
      </c>
      <c r="C273" s="89" t="inlineStr">
        <is>
          <t>Seagrass</t>
        </is>
      </c>
      <c r="D273" s="93">
        <f>if($C273="Mangrove",'Sequestration rates'!$C$22,if($C273="Seagrass",'Sequestration rates'!$D$22,if($C273="Salt marsh",'Sequestration rates'!$E$22)))</f>
        <v/>
      </c>
      <c r="E273" s="95" t="inlineStr">
        <is>
          <t>NoData</t>
        </is>
      </c>
      <c r="F273" s="101" t="inlineStr">
        <is>
          <t>Academic studies.</t>
        </is>
      </c>
      <c r="G273" s="101" t="n"/>
      <c r="H273" s="197" t="n"/>
      <c r="I273" s="197" t="n"/>
      <c r="J273" s="197" t="n"/>
      <c r="K273" s="197" t="n"/>
      <c r="L273" s="197" t="n"/>
      <c r="M273" s="197" t="n"/>
      <c r="N273" s="197" t="n"/>
    </row>
    <row r="274" ht="12.75" customHeight="1" s="198">
      <c r="A274" s="101" t="inlineStr">
        <is>
          <t>Fiji</t>
        </is>
      </c>
      <c r="B274" s="62">
        <f t="array" ref="B274">INDEX(Countries!$D$2:$D$255, MATCH(A274, Countries!$B$2:$B$255, 0))
</f>
        <v/>
      </c>
      <c r="C274" s="89" t="inlineStr">
        <is>
          <t>Seagrass</t>
        </is>
      </c>
      <c r="D274" s="93">
        <f>if($C274="Mangrove",'Sequestration rates'!$C$22,if($C274="Seagrass",'Sequestration rates'!$D$22,if($C274="Salt marsh",'Sequestration rates'!$E$22)))</f>
        <v/>
      </c>
      <c r="E274" s="95" t="inlineStr">
        <is>
          <t>NoData</t>
        </is>
      </c>
      <c r="F274" s="101" t="inlineStr">
        <is>
          <t>Academic studies.</t>
        </is>
      </c>
      <c r="G274" s="101" t="n"/>
      <c r="H274" s="197" t="n"/>
      <c r="I274" s="197" t="n"/>
      <c r="J274" s="197" t="n"/>
      <c r="K274" s="197" t="n"/>
      <c r="L274" s="197" t="n"/>
      <c r="M274" s="197" t="n"/>
      <c r="N274" s="197" t="n"/>
    </row>
    <row r="275" ht="12.75" customHeight="1" s="198">
      <c r="A275" s="101" t="inlineStr">
        <is>
          <t>French Guiana</t>
        </is>
      </c>
      <c r="B275" s="62">
        <f t="array" ref="B275">INDEX(Countries!$D$2:$D$255, MATCH(A275, Countries!$B$2:$B$255, 0))
</f>
        <v/>
      </c>
      <c r="C275" s="89" t="inlineStr">
        <is>
          <t>Seagrass</t>
        </is>
      </c>
      <c r="D275" s="93">
        <f>if($C275="Mangrove",'Sequestration rates'!$C$22,if($C275="Seagrass",'Sequestration rates'!$D$22,if($C275="Salt marsh",'Sequestration rates'!$E$22)))</f>
        <v/>
      </c>
      <c r="E275" s="95" t="inlineStr">
        <is>
          <t>NoData</t>
        </is>
      </c>
      <c r="F275" s="101" t="inlineStr">
        <is>
          <t>Academic studies.</t>
        </is>
      </c>
      <c r="G275" s="101" t="n"/>
      <c r="H275" s="197" t="n"/>
      <c r="I275" s="197" t="n"/>
      <c r="J275" s="197" t="n"/>
      <c r="K275" s="197" t="n"/>
      <c r="L275" s="197" t="n"/>
      <c r="M275" s="197" t="n"/>
      <c r="N275" s="197" t="n"/>
    </row>
    <row r="276" ht="12.75" customHeight="1" s="198">
      <c r="A276" s="101" t="inlineStr">
        <is>
          <t>French Polynesia</t>
        </is>
      </c>
      <c r="B276" s="62">
        <f t="array" ref="B276">INDEX(Countries!$D$2:$D$255, MATCH(A276, Countries!$B$2:$B$255, 0))
</f>
        <v/>
      </c>
      <c r="C276" s="89" t="inlineStr">
        <is>
          <t>Seagrass</t>
        </is>
      </c>
      <c r="D276" s="93">
        <f>if($C276="Mangrove",'Sequestration rates'!$C$22,if($C276="Seagrass",'Sequestration rates'!$D$22,if($C276="Salt marsh",'Sequestration rates'!$E$22)))</f>
        <v/>
      </c>
      <c r="E276" s="95" t="inlineStr">
        <is>
          <t>NoData</t>
        </is>
      </c>
      <c r="F276" s="101" t="inlineStr">
        <is>
          <t>Academic studies.</t>
        </is>
      </c>
      <c r="G276" s="101" t="n"/>
      <c r="H276" s="197" t="n"/>
      <c r="I276" s="197" t="n"/>
      <c r="J276" s="197" t="n"/>
      <c r="K276" s="197" t="n"/>
      <c r="L276" s="197" t="n"/>
      <c r="M276" s="197" t="n"/>
      <c r="N276" s="197" t="n"/>
    </row>
    <row r="277" ht="12.75" customHeight="1" s="198">
      <c r="A277" s="101" t="inlineStr">
        <is>
          <t>French Southern Territories</t>
        </is>
      </c>
      <c r="B277" s="62">
        <f t="array" ref="B277">INDEX(Countries!$D$2:$D$255, MATCH(A277, Countries!$B$2:$B$255, 0))
</f>
        <v/>
      </c>
      <c r="C277" s="89" t="inlineStr">
        <is>
          <t>Seagrass</t>
        </is>
      </c>
      <c r="D277" s="93">
        <f>if($C277="Mangrove",'Sequestration rates'!$C$22,if($C277="Seagrass",'Sequestration rates'!$D$22,if($C277="Salt marsh",'Sequestration rates'!$E$22)))</f>
        <v/>
      </c>
      <c r="E277" s="95" t="inlineStr">
        <is>
          <t>NoData</t>
        </is>
      </c>
      <c r="F277" s="101" t="inlineStr">
        <is>
          <t>Academic studies.</t>
        </is>
      </c>
      <c r="G277" s="101" t="n"/>
      <c r="H277" s="197" t="n"/>
      <c r="I277" s="197" t="n"/>
      <c r="J277" s="197" t="n"/>
      <c r="K277" s="197" t="n"/>
      <c r="L277" s="197" t="n"/>
      <c r="M277" s="197" t="n"/>
      <c r="N277" s="197" t="n"/>
    </row>
    <row r="278" ht="12.75" customHeight="1" s="198">
      <c r="A278" s="101" t="inlineStr">
        <is>
          <t>Gabon</t>
        </is>
      </c>
      <c r="B278" s="62">
        <f t="array" ref="B278">INDEX(Countries!$D$2:$D$255, MATCH(A278, Countries!$B$2:$B$255, 0))
</f>
        <v/>
      </c>
      <c r="C278" s="89" t="inlineStr">
        <is>
          <t>Seagrass</t>
        </is>
      </c>
      <c r="D278" s="93">
        <f>if($C278="Mangrove",'Sequestration rates'!$C$22,if($C278="Seagrass",'Sequestration rates'!$D$22,if($C278="Salt marsh",'Sequestration rates'!$E$22)))</f>
        <v/>
      </c>
      <c r="E278" s="95" t="inlineStr">
        <is>
          <t>NoData</t>
        </is>
      </c>
      <c r="F278" s="101" t="inlineStr">
        <is>
          <t>Academic studies.</t>
        </is>
      </c>
      <c r="G278" s="101" t="n"/>
      <c r="H278" s="197" t="n"/>
      <c r="I278" s="197" t="n"/>
      <c r="J278" s="197" t="n"/>
      <c r="K278" s="197" t="n"/>
      <c r="L278" s="197" t="n"/>
      <c r="M278" s="197" t="n"/>
      <c r="N278" s="197" t="n"/>
    </row>
    <row r="279" ht="12.75" customHeight="1" s="198">
      <c r="A279" s="101" t="inlineStr">
        <is>
          <t>Gambia</t>
        </is>
      </c>
      <c r="B279" s="62">
        <f t="array" ref="B279">INDEX(Countries!$D$2:$D$255, MATCH(A279, Countries!$B$2:$B$255, 0))
</f>
        <v/>
      </c>
      <c r="C279" s="89" t="inlineStr">
        <is>
          <t>Seagrass</t>
        </is>
      </c>
      <c r="D279" s="93">
        <f>if($C279="Mangrove",'Sequestration rates'!$C$22,if($C279="Seagrass",'Sequestration rates'!$D$22,if($C279="Salt marsh",'Sequestration rates'!$E$22)))</f>
        <v/>
      </c>
      <c r="E279" s="95" t="inlineStr">
        <is>
          <t>NoData</t>
        </is>
      </c>
      <c r="F279" s="101" t="inlineStr">
        <is>
          <t>Academic studies.</t>
        </is>
      </c>
      <c r="G279" s="101" t="n"/>
      <c r="H279" s="197" t="n"/>
      <c r="I279" s="197" t="n"/>
      <c r="J279" s="197" t="n"/>
      <c r="K279" s="197" t="n"/>
      <c r="L279" s="197" t="n"/>
      <c r="M279" s="197" t="n"/>
      <c r="N279" s="197" t="n"/>
    </row>
    <row r="280" ht="12.75" customHeight="1" s="198">
      <c r="A280" s="101" t="inlineStr">
        <is>
          <t>Ghana</t>
        </is>
      </c>
      <c r="B280" s="62">
        <f t="array" ref="B280">INDEX(Countries!$D$2:$D$255, MATCH(A280, Countries!$B$2:$B$255, 0))
</f>
        <v/>
      </c>
      <c r="C280" s="89" t="inlineStr">
        <is>
          <t>Seagrass</t>
        </is>
      </c>
      <c r="D280" s="93">
        <f>if($C280="Mangrove",'Sequestration rates'!$C$22,if($C280="Seagrass",'Sequestration rates'!$D$22,if($C280="Salt marsh",'Sequestration rates'!$E$22)))</f>
        <v/>
      </c>
      <c r="E280" s="95" t="inlineStr">
        <is>
          <t>NoData</t>
        </is>
      </c>
      <c r="F280" s="101" t="inlineStr">
        <is>
          <t>Academic studies.</t>
        </is>
      </c>
      <c r="G280" s="101" t="n"/>
      <c r="H280" s="197" t="n"/>
      <c r="I280" s="197" t="n"/>
      <c r="J280" s="197" t="n"/>
      <c r="K280" s="197" t="n"/>
      <c r="L280" s="197" t="n"/>
      <c r="M280" s="197" t="n"/>
      <c r="N280" s="197" t="n"/>
    </row>
    <row r="281" ht="12.75" customHeight="1" s="198">
      <c r="A281" s="101" t="inlineStr">
        <is>
          <t>Grenada</t>
        </is>
      </c>
      <c r="B281" s="62">
        <f t="array" ref="B281">INDEX(Countries!$D$2:$D$255, MATCH(A281, Countries!$B$2:$B$255, 0))
</f>
        <v/>
      </c>
      <c r="C281" s="89" t="inlineStr">
        <is>
          <t>Seagrass</t>
        </is>
      </c>
      <c r="D281" s="93">
        <f>if($C281="Mangrove",'Sequestration rates'!$C$22,if($C281="Seagrass",'Sequestration rates'!$D$22,if($C281="Salt marsh",'Sequestration rates'!$E$22)))</f>
        <v/>
      </c>
      <c r="E281" s="95" t="inlineStr">
        <is>
          <t>NoData</t>
        </is>
      </c>
      <c r="F281" s="101" t="inlineStr">
        <is>
          <t>Academic studies.</t>
        </is>
      </c>
      <c r="G281" s="101" t="n"/>
      <c r="H281" s="197" t="n"/>
      <c r="I281" s="197" t="n"/>
      <c r="J281" s="197" t="n"/>
      <c r="K281" s="197" t="n"/>
      <c r="L281" s="197" t="n"/>
      <c r="M281" s="197" t="n"/>
      <c r="N281" s="197" t="n"/>
    </row>
    <row r="282" ht="12.75" customHeight="1" s="198">
      <c r="A282" s="101" t="inlineStr">
        <is>
          <t>Guadeloupe</t>
        </is>
      </c>
      <c r="B282" s="62">
        <f t="array" ref="B282">INDEX(Countries!$D$2:$D$255, MATCH(A282, Countries!$B$2:$B$255, 0))
</f>
        <v/>
      </c>
      <c r="C282" s="89" t="inlineStr">
        <is>
          <t>Seagrass</t>
        </is>
      </c>
      <c r="D282" s="93">
        <f>if($C282="Mangrove",'Sequestration rates'!$C$22,if($C282="Seagrass",'Sequestration rates'!$D$22,if($C282="Salt marsh",'Sequestration rates'!$E$22)))</f>
        <v/>
      </c>
      <c r="E282" s="95" t="inlineStr">
        <is>
          <t>NoData</t>
        </is>
      </c>
      <c r="F282" s="101" t="inlineStr">
        <is>
          <t>Academic studies.</t>
        </is>
      </c>
      <c r="G282" s="101" t="n"/>
      <c r="H282" s="197" t="n"/>
      <c r="I282" s="197" t="n"/>
      <c r="J282" s="197" t="n"/>
      <c r="K282" s="197" t="n"/>
      <c r="L282" s="197" t="n"/>
      <c r="M282" s="197" t="n"/>
      <c r="N282" s="197" t="n"/>
    </row>
    <row r="283" ht="12.75" customHeight="1" s="198">
      <c r="A283" s="101" t="inlineStr">
        <is>
          <t>Guam</t>
        </is>
      </c>
      <c r="B283" s="62">
        <f t="array" ref="B283">INDEX(Countries!$D$2:$D$255, MATCH(A283, Countries!$B$2:$B$255, 0))
</f>
        <v/>
      </c>
      <c r="C283" s="89" t="inlineStr">
        <is>
          <t>Seagrass</t>
        </is>
      </c>
      <c r="D283" s="93">
        <f>if($C283="Mangrove",'Sequestration rates'!$C$22,if($C283="Seagrass",'Sequestration rates'!$D$22,if($C283="Salt marsh",'Sequestration rates'!$E$22)))</f>
        <v/>
      </c>
      <c r="E283" s="95" t="inlineStr">
        <is>
          <t>NoData</t>
        </is>
      </c>
      <c r="F283" s="101" t="inlineStr">
        <is>
          <t>Academic studies.</t>
        </is>
      </c>
      <c r="G283" s="101" t="n"/>
      <c r="H283" s="197" t="n"/>
      <c r="I283" s="197" t="n"/>
      <c r="J283" s="197" t="n"/>
      <c r="K283" s="197" t="n"/>
      <c r="L283" s="197" t="n"/>
      <c r="M283" s="197" t="n"/>
      <c r="N283" s="197" t="n"/>
    </row>
    <row r="284" ht="12.75" customHeight="1" s="198">
      <c r="A284" s="101" t="inlineStr">
        <is>
          <t>Guatemala</t>
        </is>
      </c>
      <c r="B284" s="62">
        <f t="array" ref="B284">INDEX(Countries!$D$2:$D$255, MATCH(A284, Countries!$B$2:$B$255, 0))
</f>
        <v/>
      </c>
      <c r="C284" s="89" t="inlineStr">
        <is>
          <t>Seagrass</t>
        </is>
      </c>
      <c r="D284" s="93">
        <f>if($C284="Mangrove",'Sequestration rates'!$C$22,if($C284="Seagrass",'Sequestration rates'!$D$22,if($C284="Salt marsh",'Sequestration rates'!$E$22)))</f>
        <v/>
      </c>
      <c r="E284" s="95" t="inlineStr">
        <is>
          <t>NoData</t>
        </is>
      </c>
      <c r="F284" s="101" t="inlineStr">
        <is>
          <t>Academic studies.</t>
        </is>
      </c>
      <c r="G284" s="101" t="n"/>
      <c r="H284" s="197" t="n"/>
      <c r="I284" s="197" t="n"/>
      <c r="J284" s="197" t="n"/>
      <c r="K284" s="197" t="n"/>
      <c r="L284" s="197" t="n"/>
      <c r="M284" s="197" t="n"/>
      <c r="N284" s="197" t="n"/>
    </row>
    <row r="285" ht="12.75" customHeight="1" s="198">
      <c r="A285" s="101" t="inlineStr">
        <is>
          <t>Guinea</t>
        </is>
      </c>
      <c r="B285" s="62">
        <f t="array" ref="B285">INDEX(Countries!$D$2:$D$255, MATCH(A285, Countries!$B$2:$B$255, 0))
</f>
        <v/>
      </c>
      <c r="C285" s="89" t="inlineStr">
        <is>
          <t>Seagrass</t>
        </is>
      </c>
      <c r="D285" s="93">
        <f>if($C285="Mangrove",'Sequestration rates'!$C$22,if($C285="Seagrass",'Sequestration rates'!$D$22,if($C285="Salt marsh",'Sequestration rates'!$E$22)))</f>
        <v/>
      </c>
      <c r="E285" s="95" t="inlineStr">
        <is>
          <t>NoData</t>
        </is>
      </c>
      <c r="F285" s="101" t="inlineStr">
        <is>
          <t>Academic studies.</t>
        </is>
      </c>
      <c r="G285" s="101" t="n"/>
      <c r="H285" s="197" t="n"/>
      <c r="I285" s="197" t="n"/>
      <c r="J285" s="197" t="n"/>
      <c r="K285" s="197" t="n"/>
      <c r="L285" s="197" t="n"/>
      <c r="M285" s="197" t="n"/>
      <c r="N285" s="197" t="n"/>
    </row>
    <row r="286" ht="12.75" customHeight="1" s="198">
      <c r="A286" s="101" t="inlineStr">
        <is>
          <t>Guinea-Bissau</t>
        </is>
      </c>
      <c r="B286" s="62">
        <f t="array" ref="B286">INDEX(Countries!$D$2:$D$255, MATCH(A286, Countries!$B$2:$B$255, 0))
</f>
        <v/>
      </c>
      <c r="C286" s="89" t="inlineStr">
        <is>
          <t>Seagrass</t>
        </is>
      </c>
      <c r="D286" s="93">
        <f>if($C286="Mangrove",'Sequestration rates'!$C$22,if($C286="Seagrass",'Sequestration rates'!$D$22,if($C286="Salt marsh",'Sequestration rates'!$E$22)))</f>
        <v/>
      </c>
      <c r="E286" s="95" t="inlineStr">
        <is>
          <t>NoData</t>
        </is>
      </c>
      <c r="F286" s="101" t="inlineStr">
        <is>
          <t>Academic studies.</t>
        </is>
      </c>
      <c r="G286" s="101" t="n"/>
      <c r="H286" s="197" t="n"/>
      <c r="I286" s="197" t="n"/>
      <c r="J286" s="197" t="n"/>
      <c r="K286" s="197" t="n"/>
      <c r="L286" s="197" t="n"/>
      <c r="M286" s="197" t="n"/>
      <c r="N286" s="197" t="n"/>
    </row>
    <row r="287" ht="12.75" customHeight="1" s="198">
      <c r="A287" s="101" t="inlineStr">
        <is>
          <t>Guyana</t>
        </is>
      </c>
      <c r="B287" s="62">
        <f t="array" ref="B287">INDEX(Countries!$D$2:$D$255, MATCH(A287, Countries!$B$2:$B$255, 0))
</f>
        <v/>
      </c>
      <c r="C287" s="89" t="inlineStr">
        <is>
          <t>Seagrass</t>
        </is>
      </c>
      <c r="D287" s="93">
        <f>if($C287="Mangrove",'Sequestration rates'!$C$22,if($C287="Seagrass",'Sequestration rates'!$D$22,if($C287="Salt marsh",'Sequestration rates'!$E$22)))</f>
        <v/>
      </c>
      <c r="E287" s="95" t="inlineStr">
        <is>
          <t>NoData</t>
        </is>
      </c>
      <c r="F287" s="101" t="inlineStr">
        <is>
          <t>Academic studies.</t>
        </is>
      </c>
      <c r="G287" s="101" t="n"/>
      <c r="H287" s="197" t="n"/>
      <c r="I287" s="197" t="n"/>
      <c r="J287" s="197" t="n"/>
      <c r="K287" s="197" t="n"/>
      <c r="L287" s="197" t="n"/>
      <c r="M287" s="197" t="n"/>
      <c r="N287" s="197" t="n"/>
    </row>
    <row r="288" ht="12.75" customHeight="1" s="198">
      <c r="A288" s="101" t="inlineStr">
        <is>
          <t>Haiti</t>
        </is>
      </c>
      <c r="B288" s="62">
        <f t="array" ref="B288">INDEX(Countries!$D$2:$D$255, MATCH(A288, Countries!$B$2:$B$255, 0))
</f>
        <v/>
      </c>
      <c r="C288" s="89" t="inlineStr">
        <is>
          <t>Seagrass</t>
        </is>
      </c>
      <c r="D288" s="93">
        <f>if($C288="Mangrove",'Sequestration rates'!$C$22,if($C288="Seagrass",'Sequestration rates'!$D$22,if($C288="Salt marsh",'Sequestration rates'!$E$22)))</f>
        <v/>
      </c>
      <c r="E288" s="95" t="inlineStr">
        <is>
          <t>NoData</t>
        </is>
      </c>
      <c r="F288" s="101" t="inlineStr">
        <is>
          <t>Academic studies.</t>
        </is>
      </c>
      <c r="G288" s="101" t="n"/>
      <c r="H288" s="197" t="n"/>
      <c r="I288" s="197" t="n"/>
      <c r="J288" s="197" t="n"/>
      <c r="K288" s="197" t="n"/>
      <c r="L288" s="197" t="n"/>
      <c r="M288" s="197" t="n"/>
      <c r="N288" s="197" t="n"/>
    </row>
    <row r="289" ht="12.75" customHeight="1" s="198">
      <c r="A289" s="101" t="inlineStr">
        <is>
          <t>Honduras</t>
        </is>
      </c>
      <c r="B289" s="62">
        <f t="array" ref="B289">INDEX(Countries!$D$2:$D$255, MATCH(A289, Countries!$B$2:$B$255, 0))
</f>
        <v/>
      </c>
      <c r="C289" s="89" t="inlineStr">
        <is>
          <t>Seagrass</t>
        </is>
      </c>
      <c r="D289" s="93">
        <f>if($C289="Mangrove",'Sequestration rates'!$C$22,if($C289="Seagrass",'Sequestration rates'!$D$22,if($C289="Salt marsh",'Sequestration rates'!$E$22)))</f>
        <v/>
      </c>
      <c r="E289" s="95" t="inlineStr">
        <is>
          <t>NoData</t>
        </is>
      </c>
      <c r="F289" s="101" t="inlineStr">
        <is>
          <t>Academic studies.</t>
        </is>
      </c>
      <c r="G289" s="101" t="n"/>
      <c r="H289" s="197" t="n"/>
      <c r="I289" s="197" t="n"/>
      <c r="J289" s="197" t="n"/>
      <c r="K289" s="197" t="n"/>
      <c r="L289" s="197" t="n"/>
      <c r="M289" s="197" t="n"/>
      <c r="N289" s="197" t="n"/>
    </row>
    <row r="290" ht="12.75" customHeight="1" s="198">
      <c r="A290" s="101" t="inlineStr">
        <is>
          <t>Iran (Islamic Republic of)</t>
        </is>
      </c>
      <c r="B290" s="62">
        <f t="array" ref="B290">INDEX(Countries!$D$2:$D$255, MATCH(A290, Countries!$B$2:$B$255, 0))
</f>
        <v/>
      </c>
      <c r="C290" s="89" t="inlineStr">
        <is>
          <t>Seagrass</t>
        </is>
      </c>
      <c r="D290" s="93">
        <f>if($C290="Mangrove",'Sequestration rates'!$C$22,if($C290="Seagrass",'Sequestration rates'!$D$22,if($C290="Salt marsh",'Sequestration rates'!$E$22)))</f>
        <v/>
      </c>
      <c r="E290" s="95" t="inlineStr">
        <is>
          <t>NoData</t>
        </is>
      </c>
      <c r="F290" s="101" t="inlineStr">
        <is>
          <t>Academic studies.</t>
        </is>
      </c>
      <c r="G290" s="101" t="n"/>
      <c r="H290" s="197" t="n"/>
      <c r="I290" s="197" t="n"/>
      <c r="J290" s="197" t="n"/>
      <c r="K290" s="197" t="n"/>
      <c r="L290" s="197" t="n"/>
      <c r="M290" s="197" t="n"/>
      <c r="N290" s="197" t="n"/>
    </row>
    <row r="291" ht="12.75" customHeight="1" s="198">
      <c r="A291" s="101" t="inlineStr">
        <is>
          <t>Jamaica</t>
        </is>
      </c>
      <c r="B291" s="62">
        <f t="array" ref="B291">INDEX(Countries!$D$2:$D$255, MATCH(A291, Countries!$B$2:$B$255, 0))
</f>
        <v/>
      </c>
      <c r="C291" s="89" t="inlineStr">
        <is>
          <t>Seagrass</t>
        </is>
      </c>
      <c r="D291" s="93">
        <f>if($C291="Mangrove",'Sequestration rates'!$C$22,if($C291="Seagrass",'Sequestration rates'!$D$22,if($C291="Salt marsh",'Sequestration rates'!$E$22)))</f>
        <v/>
      </c>
      <c r="E291" s="95" t="inlineStr">
        <is>
          <t>NoData</t>
        </is>
      </c>
      <c r="F291" s="101" t="inlineStr">
        <is>
          <t>Academic studies.</t>
        </is>
      </c>
      <c r="G291" s="101" t="n"/>
      <c r="H291" s="197" t="n"/>
      <c r="I291" s="197" t="n"/>
      <c r="J291" s="197" t="n"/>
      <c r="K291" s="197" t="n"/>
      <c r="L291" s="197" t="n"/>
      <c r="M291" s="197" t="n"/>
      <c r="N291" s="197" t="n"/>
    </row>
    <row r="292" ht="12.75" customHeight="1" s="198">
      <c r="A292" s="101" t="inlineStr">
        <is>
          <t>Japan</t>
        </is>
      </c>
      <c r="B292" s="62">
        <f t="array" ref="B292">INDEX(Countries!$D$2:$D$255, MATCH(A292, Countries!$B$2:$B$255, 0))
</f>
        <v/>
      </c>
      <c r="C292" s="89" t="inlineStr">
        <is>
          <t>Seagrass</t>
        </is>
      </c>
      <c r="D292" s="93">
        <f>if($C292="Mangrove",'Sequestration rates'!$C$22,if($C292="Seagrass",'Sequestration rates'!$D$22,if($C292="Salt marsh",'Sequestration rates'!$E$22)))</f>
        <v/>
      </c>
      <c r="E292" s="95" t="inlineStr">
        <is>
          <t>NoData</t>
        </is>
      </c>
      <c r="F292" s="101" t="inlineStr">
        <is>
          <t>Academic studies.</t>
        </is>
      </c>
      <c r="G292" s="101" t="n"/>
      <c r="H292" s="197" t="n"/>
      <c r="I292" s="197" t="n"/>
      <c r="J292" s="197" t="n"/>
      <c r="K292" s="197" t="n"/>
      <c r="L292" s="197" t="n"/>
      <c r="M292" s="197" t="n"/>
      <c r="N292" s="197" t="n"/>
    </row>
    <row r="293" ht="12.75" customHeight="1" s="198">
      <c r="A293" s="101" t="inlineStr">
        <is>
          <t>Kiribati</t>
        </is>
      </c>
      <c r="B293" s="62">
        <f t="array" ref="B293">INDEX(Countries!$D$2:$D$255, MATCH(A293, Countries!$B$2:$B$255, 0))
</f>
        <v/>
      </c>
      <c r="C293" s="89" t="inlineStr">
        <is>
          <t>Seagrass</t>
        </is>
      </c>
      <c r="D293" s="93">
        <f>if($C293="Mangrove",'Sequestration rates'!$C$22,if($C293="Seagrass",'Sequestration rates'!$D$22,if($C293="Salt marsh",'Sequestration rates'!$E$22)))</f>
        <v/>
      </c>
      <c r="E293" s="95" t="inlineStr">
        <is>
          <t>NoData</t>
        </is>
      </c>
      <c r="F293" s="101" t="inlineStr">
        <is>
          <t>Academic studies.</t>
        </is>
      </c>
      <c r="G293" s="101" t="n"/>
      <c r="H293" s="197" t="n"/>
      <c r="I293" s="197" t="n"/>
      <c r="J293" s="197" t="n"/>
      <c r="K293" s="197" t="n"/>
      <c r="L293" s="197" t="n"/>
      <c r="M293" s="197" t="n"/>
      <c r="N293" s="197" t="n"/>
    </row>
    <row r="294" ht="12.75" customHeight="1" s="198">
      <c r="A294" s="101" t="inlineStr">
        <is>
          <t>Liberia</t>
        </is>
      </c>
      <c r="B294" s="62">
        <f t="array" ref="B294">INDEX(Countries!$D$2:$D$255, MATCH(A294, Countries!$B$2:$B$255, 0))
</f>
        <v/>
      </c>
      <c r="C294" s="89" t="inlineStr">
        <is>
          <t>Seagrass</t>
        </is>
      </c>
      <c r="D294" s="93">
        <f>if($C294="Mangrove",'Sequestration rates'!$C$22,if($C294="Seagrass",'Sequestration rates'!$D$22,if($C294="Salt marsh",'Sequestration rates'!$E$22)))</f>
        <v/>
      </c>
      <c r="E294" s="95" t="inlineStr">
        <is>
          <t>NoData</t>
        </is>
      </c>
      <c r="F294" s="101" t="inlineStr">
        <is>
          <t>Academic studies.</t>
        </is>
      </c>
      <c r="G294" s="101" t="n"/>
      <c r="H294" s="197" t="n"/>
      <c r="I294" s="197" t="n"/>
      <c r="J294" s="197" t="n"/>
      <c r="K294" s="197" t="n"/>
      <c r="L294" s="197" t="n"/>
      <c r="M294" s="197" t="n"/>
      <c r="N294" s="197" t="n"/>
    </row>
    <row r="295" ht="12.75" customHeight="1" s="198">
      <c r="A295" s="101" t="inlineStr">
        <is>
          <t>Madagascar</t>
        </is>
      </c>
      <c r="B295" s="62">
        <f t="array" ref="B295">INDEX(Countries!$D$2:$D$255, MATCH(A295, Countries!$B$2:$B$255, 0))
</f>
        <v/>
      </c>
      <c r="C295" s="89" t="inlineStr">
        <is>
          <t>Seagrass</t>
        </is>
      </c>
      <c r="D295" s="93">
        <f>if($C295="Mangrove",'Sequestration rates'!$C$22,if($C295="Seagrass",'Sequestration rates'!$D$22,if($C295="Salt marsh",'Sequestration rates'!$E$22)))</f>
        <v/>
      </c>
      <c r="E295" s="95" t="inlineStr">
        <is>
          <t>NoData</t>
        </is>
      </c>
      <c r="F295" s="101" t="inlineStr">
        <is>
          <t>Academic studies.</t>
        </is>
      </c>
      <c r="G295" s="101" t="n"/>
      <c r="H295" s="197" t="n"/>
      <c r="I295" s="197" t="n"/>
      <c r="J295" s="197" t="n"/>
      <c r="K295" s="197" t="n"/>
      <c r="L295" s="197" t="n"/>
      <c r="M295" s="197" t="n"/>
      <c r="N295" s="197" t="n"/>
    </row>
    <row r="296" ht="12.75" customHeight="1" s="198">
      <c r="A296" s="101" t="inlineStr">
        <is>
          <t>Malaysia</t>
        </is>
      </c>
      <c r="B296" s="62">
        <f t="array" ref="B296">INDEX(Countries!$D$2:$D$255, MATCH(A296, Countries!$B$2:$B$255, 0))
</f>
        <v/>
      </c>
      <c r="C296" s="89" t="inlineStr">
        <is>
          <t>Seagrass</t>
        </is>
      </c>
      <c r="D296" s="93">
        <f>if($C296="Mangrove",'Sequestration rates'!$C$22,if($C296="Seagrass",'Sequestration rates'!$D$22,if($C296="Salt marsh",'Sequestration rates'!$E$22)))</f>
        <v/>
      </c>
      <c r="E296" s="95" t="inlineStr">
        <is>
          <t>NoData</t>
        </is>
      </c>
      <c r="F296" s="101" t="inlineStr">
        <is>
          <t>Academic studies.</t>
        </is>
      </c>
      <c r="G296" s="101" t="n"/>
      <c r="H296" s="197" t="n"/>
      <c r="I296" s="197" t="n"/>
      <c r="J296" s="197" t="n"/>
      <c r="K296" s="197" t="n"/>
      <c r="L296" s="197" t="n"/>
      <c r="M296" s="197" t="n"/>
      <c r="N296" s="197" t="n"/>
    </row>
    <row r="297" ht="12.75" customHeight="1" s="198">
      <c r="A297" s="101" t="inlineStr">
        <is>
          <t>Maldives</t>
        </is>
      </c>
      <c r="B297" s="62">
        <f t="array" ref="B297">INDEX(Countries!$D$2:$D$255, MATCH(A297, Countries!$B$2:$B$255, 0))
</f>
        <v/>
      </c>
      <c r="C297" s="89" t="inlineStr">
        <is>
          <t>Seagrass</t>
        </is>
      </c>
      <c r="D297" s="93">
        <f>if($C297="Mangrove",'Sequestration rates'!$C$22,if($C297="Seagrass",'Sequestration rates'!$D$22,if($C297="Salt marsh",'Sequestration rates'!$E$22)))</f>
        <v/>
      </c>
      <c r="E297" s="95" t="inlineStr">
        <is>
          <t>NoData</t>
        </is>
      </c>
      <c r="F297" s="101" t="inlineStr">
        <is>
          <t>Academic studies.</t>
        </is>
      </c>
      <c r="G297" s="101" t="n"/>
      <c r="H297" s="197" t="n"/>
      <c r="I297" s="197" t="n"/>
      <c r="J297" s="197" t="n"/>
      <c r="K297" s="197" t="n"/>
      <c r="L297" s="197" t="n"/>
      <c r="M297" s="197" t="n"/>
      <c r="N297" s="197" t="n"/>
    </row>
    <row r="298" ht="12.75" customHeight="1" s="198">
      <c r="A298" s="101" t="inlineStr">
        <is>
          <t>Marshall Islands</t>
        </is>
      </c>
      <c r="B298" s="62">
        <f t="array" ref="B298">INDEX(Countries!$D$2:$D$255, MATCH(A298, Countries!$B$2:$B$255, 0))
</f>
        <v/>
      </c>
      <c r="C298" s="89" t="inlineStr">
        <is>
          <t>Seagrass</t>
        </is>
      </c>
      <c r="D298" s="93">
        <f>if($C298="Mangrove",'Sequestration rates'!$C$22,if($C298="Seagrass",'Sequestration rates'!$D$22,if($C298="Salt marsh",'Sequestration rates'!$E$22)))</f>
        <v/>
      </c>
      <c r="E298" s="95" t="inlineStr">
        <is>
          <t>NoData</t>
        </is>
      </c>
      <c r="F298" s="101" t="inlineStr">
        <is>
          <t>Academic studies.</t>
        </is>
      </c>
      <c r="G298" s="101" t="n"/>
      <c r="H298" s="197" t="n"/>
      <c r="I298" s="197" t="n"/>
      <c r="J298" s="197" t="n"/>
      <c r="K298" s="197" t="n"/>
      <c r="L298" s="197" t="n"/>
      <c r="M298" s="197" t="n"/>
      <c r="N298" s="197" t="n"/>
    </row>
    <row r="299" ht="12.75" customHeight="1" s="198">
      <c r="A299" s="101" t="inlineStr">
        <is>
          <t>Martinique</t>
        </is>
      </c>
      <c r="B299" s="62">
        <f t="array" ref="B299">INDEX(Countries!$D$2:$D$255, MATCH(A299, Countries!$B$2:$B$255, 0))
</f>
        <v/>
      </c>
      <c r="C299" s="89" t="inlineStr">
        <is>
          <t>Seagrass</t>
        </is>
      </c>
      <c r="D299" s="93">
        <f>if($C299="Mangrove",'Sequestration rates'!$C$22,if($C299="Seagrass",'Sequestration rates'!$D$22,if($C299="Salt marsh",'Sequestration rates'!$E$22)))</f>
        <v/>
      </c>
      <c r="E299" s="95" t="inlineStr">
        <is>
          <t>NoData</t>
        </is>
      </c>
      <c r="F299" s="101" t="inlineStr">
        <is>
          <t>Academic studies.</t>
        </is>
      </c>
      <c r="G299" s="101" t="n"/>
      <c r="H299" s="197" t="n"/>
      <c r="I299" s="197" t="n"/>
      <c r="J299" s="197" t="n"/>
      <c r="K299" s="197" t="n"/>
      <c r="L299" s="197" t="n"/>
      <c r="M299" s="197" t="n"/>
      <c r="N299" s="197" t="n"/>
    </row>
    <row r="300" ht="12.75" customHeight="1" s="198">
      <c r="A300" s="101" t="inlineStr">
        <is>
          <t>Mauritania</t>
        </is>
      </c>
      <c r="B300" s="62">
        <f t="array" ref="B300">INDEX(Countries!$D$2:$D$255, MATCH(A300, Countries!$B$2:$B$255, 0))
</f>
        <v/>
      </c>
      <c r="C300" s="89" t="inlineStr">
        <is>
          <t>Seagrass</t>
        </is>
      </c>
      <c r="D300" s="93">
        <f>if($C300="Mangrove",'Sequestration rates'!$C$22,if($C300="Seagrass",'Sequestration rates'!$D$22,if($C300="Salt marsh",'Sequestration rates'!$E$22)))</f>
        <v/>
      </c>
      <c r="E300" s="95" t="inlineStr">
        <is>
          <t>NoData</t>
        </is>
      </c>
      <c r="F300" s="101" t="inlineStr">
        <is>
          <t>Academic studies.</t>
        </is>
      </c>
      <c r="G300" s="101" t="n"/>
      <c r="H300" s="197" t="n"/>
      <c r="I300" s="197" t="n"/>
      <c r="J300" s="197" t="n"/>
      <c r="K300" s="197" t="n"/>
      <c r="L300" s="197" t="n"/>
      <c r="M300" s="197" t="n"/>
      <c r="N300" s="197" t="n"/>
    </row>
    <row r="301" ht="12.75" customHeight="1" s="198">
      <c r="A301" s="101" t="inlineStr">
        <is>
          <t>Mauritius</t>
        </is>
      </c>
      <c r="B301" s="62">
        <f t="array" ref="B301">INDEX(Countries!$D$2:$D$255, MATCH(A301, Countries!$B$2:$B$255, 0))
</f>
        <v/>
      </c>
      <c r="C301" s="89" t="inlineStr">
        <is>
          <t>Seagrass</t>
        </is>
      </c>
      <c r="D301" s="93">
        <f>if($C301="Mangrove",'Sequestration rates'!$C$22,if($C301="Seagrass",'Sequestration rates'!$D$22,if($C301="Salt marsh",'Sequestration rates'!$E$22)))</f>
        <v/>
      </c>
      <c r="E301" s="95" t="inlineStr">
        <is>
          <t>NoData</t>
        </is>
      </c>
      <c r="F301" s="101" t="inlineStr">
        <is>
          <t>Academic studies.</t>
        </is>
      </c>
      <c r="G301" s="101" t="n"/>
      <c r="H301" s="197" t="n"/>
      <c r="I301" s="197" t="n"/>
      <c r="J301" s="197" t="n"/>
      <c r="K301" s="197" t="n"/>
      <c r="L301" s="197" t="n"/>
      <c r="M301" s="197" t="n"/>
      <c r="N301" s="197" t="n"/>
    </row>
    <row r="302" ht="12.75" customHeight="1" s="198">
      <c r="A302" s="101" t="inlineStr">
        <is>
          <t>Mayotte</t>
        </is>
      </c>
      <c r="B302" s="62">
        <f t="array" ref="B302">INDEX(Countries!$D$2:$D$255, MATCH(A302, Countries!$B$2:$B$255, 0))
</f>
        <v/>
      </c>
      <c r="C302" s="89" t="inlineStr">
        <is>
          <t>Seagrass</t>
        </is>
      </c>
      <c r="D302" s="93">
        <f>if($C302="Mangrove",'Sequestration rates'!$C$22,if($C302="Seagrass",'Sequestration rates'!$D$22,if($C302="Salt marsh",'Sequestration rates'!$E$22)))</f>
        <v/>
      </c>
      <c r="E302" s="95" t="inlineStr">
        <is>
          <t>NoData</t>
        </is>
      </c>
      <c r="F302" s="101" t="inlineStr">
        <is>
          <t>Academic studies.</t>
        </is>
      </c>
      <c r="G302" s="101" t="n"/>
      <c r="H302" s="197" t="n"/>
      <c r="I302" s="197" t="n"/>
      <c r="J302" s="197" t="n"/>
      <c r="K302" s="197" t="n"/>
      <c r="L302" s="197" t="n"/>
      <c r="M302" s="197" t="n"/>
      <c r="N302" s="197" t="n"/>
    </row>
    <row r="303" ht="12.75" customHeight="1" s="198">
      <c r="A303" s="101" t="inlineStr">
        <is>
          <t>Micronesia (Federated States of)</t>
        </is>
      </c>
      <c r="B303" s="62">
        <f t="array" ref="B303">INDEX(Countries!$D$2:$D$255, MATCH(A303, Countries!$B$2:$B$255, 0))
</f>
        <v/>
      </c>
      <c r="C303" s="89" t="inlineStr">
        <is>
          <t>Seagrass</t>
        </is>
      </c>
      <c r="D303" s="93">
        <f>if($C303="Mangrove",'Sequestration rates'!$C$22,if($C303="Seagrass",'Sequestration rates'!$D$22,if($C303="Salt marsh",'Sequestration rates'!$E$22)))</f>
        <v/>
      </c>
      <c r="E303" s="95" t="inlineStr">
        <is>
          <t>NoData</t>
        </is>
      </c>
      <c r="F303" s="101" t="inlineStr">
        <is>
          <t>Academic studies.</t>
        </is>
      </c>
      <c r="G303" s="101" t="n"/>
      <c r="H303" s="197" t="n"/>
      <c r="I303" s="197" t="n"/>
      <c r="J303" s="197" t="n"/>
      <c r="K303" s="197" t="n"/>
      <c r="L303" s="197" t="n"/>
      <c r="M303" s="197" t="n"/>
      <c r="N303" s="197" t="n"/>
    </row>
    <row r="304" ht="12.75" customHeight="1" s="198">
      <c r="A304" s="101" t="inlineStr">
        <is>
          <t>Mozambique</t>
        </is>
      </c>
      <c r="B304" s="62">
        <f t="array" ref="B304">INDEX(Countries!$D$2:$D$255, MATCH(A304, Countries!$B$2:$B$255, 0))
</f>
        <v/>
      </c>
      <c r="C304" s="89" t="inlineStr">
        <is>
          <t>Seagrass</t>
        </is>
      </c>
      <c r="D304" s="93">
        <f>if($C304="Mangrove",'Sequestration rates'!$C$22,if($C304="Seagrass",'Sequestration rates'!$D$22,if($C304="Salt marsh",'Sequestration rates'!$E$22)))</f>
        <v/>
      </c>
      <c r="E304" s="95" t="inlineStr">
        <is>
          <t>NoData</t>
        </is>
      </c>
      <c r="F304" s="101" t="inlineStr">
        <is>
          <t>Academic studies.</t>
        </is>
      </c>
      <c r="G304" s="101" t="n"/>
      <c r="H304" s="197" t="n"/>
      <c r="I304" s="197" t="n"/>
      <c r="J304" s="197" t="n"/>
      <c r="K304" s="197" t="n"/>
      <c r="L304" s="197" t="n"/>
      <c r="M304" s="197" t="n"/>
      <c r="N304" s="197" t="n"/>
    </row>
    <row r="305" ht="12.75" customHeight="1" s="198">
      <c r="A305" s="101" t="inlineStr">
        <is>
          <t>Myanmar</t>
        </is>
      </c>
      <c r="B305" s="62">
        <f t="array" ref="B305">INDEX(Countries!$D$2:$D$255, MATCH(A305, Countries!$B$2:$B$255, 0))
</f>
        <v/>
      </c>
      <c r="C305" s="89" t="inlineStr">
        <is>
          <t>Seagrass</t>
        </is>
      </c>
      <c r="D305" s="93">
        <f>if($C305="Mangrove",'Sequestration rates'!$C$22,if($C305="Seagrass",'Sequestration rates'!$D$22,if($C305="Salt marsh",'Sequestration rates'!$E$22)))</f>
        <v/>
      </c>
      <c r="E305" s="95" t="inlineStr">
        <is>
          <t>NoData</t>
        </is>
      </c>
      <c r="F305" s="101" t="inlineStr">
        <is>
          <t>Academic studies.</t>
        </is>
      </c>
      <c r="G305" s="101" t="n"/>
      <c r="H305" s="197" t="n"/>
      <c r="I305" s="197" t="n"/>
      <c r="J305" s="197" t="n"/>
      <c r="K305" s="197" t="n"/>
      <c r="L305" s="197" t="n"/>
      <c r="M305" s="197" t="n"/>
      <c r="N305" s="197" t="n"/>
    </row>
    <row r="306" ht="12.75" customHeight="1" s="198">
      <c r="A306" s="101" t="inlineStr">
        <is>
          <t>New Caledonia</t>
        </is>
      </c>
      <c r="B306" s="62">
        <f t="array" ref="B306">INDEX(Countries!$D$2:$D$255, MATCH(A306, Countries!$B$2:$B$255, 0))
</f>
        <v/>
      </c>
      <c r="C306" s="89" t="inlineStr">
        <is>
          <t>Seagrass</t>
        </is>
      </c>
      <c r="D306" s="93">
        <f>if($C306="Mangrove",'Sequestration rates'!$C$22,if($C306="Seagrass",'Sequestration rates'!$D$22,if($C306="Salt marsh",'Sequestration rates'!$E$22)))</f>
        <v/>
      </c>
      <c r="E306" s="95" t="inlineStr">
        <is>
          <t>NoData</t>
        </is>
      </c>
      <c r="F306" s="101" t="inlineStr">
        <is>
          <t>Academic studies.</t>
        </is>
      </c>
      <c r="G306" s="101" t="n"/>
      <c r="H306" s="197" t="n"/>
      <c r="I306" s="197" t="n"/>
      <c r="J306" s="197" t="n"/>
      <c r="K306" s="197" t="n"/>
      <c r="L306" s="197" t="n"/>
      <c r="M306" s="197" t="n"/>
      <c r="N306" s="197" t="n"/>
    </row>
    <row r="307" ht="12.75" customHeight="1" s="198">
      <c r="A307" s="101" t="inlineStr">
        <is>
          <t>New Zealand</t>
        </is>
      </c>
      <c r="B307" s="62">
        <f t="array" ref="B307">INDEX(Countries!$D$2:$D$255, MATCH(A307, Countries!$B$2:$B$255, 0))
</f>
        <v/>
      </c>
      <c r="C307" s="89" t="inlineStr">
        <is>
          <t>Seagrass</t>
        </is>
      </c>
      <c r="D307" s="93">
        <f>if($C307="Mangrove",'Sequestration rates'!$C$22,if($C307="Seagrass",'Sequestration rates'!$D$22,if($C307="Salt marsh",'Sequestration rates'!$E$22)))</f>
        <v/>
      </c>
      <c r="E307" s="95" t="inlineStr">
        <is>
          <t>NoData</t>
        </is>
      </c>
      <c r="F307" s="101" t="inlineStr">
        <is>
          <t>Academic studies.</t>
        </is>
      </c>
      <c r="G307" s="101" t="n"/>
      <c r="H307" s="197" t="n"/>
      <c r="I307" s="197" t="n"/>
      <c r="J307" s="197" t="n"/>
      <c r="K307" s="197" t="n"/>
      <c r="L307" s="197" t="n"/>
      <c r="M307" s="197" t="n"/>
      <c r="N307" s="197" t="n"/>
    </row>
    <row r="308" ht="12.75" customHeight="1" s="198">
      <c r="A308" s="101" t="inlineStr">
        <is>
          <t>Nicaragua</t>
        </is>
      </c>
      <c r="B308" s="62">
        <f t="array" ref="B308">INDEX(Countries!$D$2:$D$255, MATCH(A308, Countries!$B$2:$B$255, 0))
</f>
        <v/>
      </c>
      <c r="C308" s="89" t="inlineStr">
        <is>
          <t>Seagrass</t>
        </is>
      </c>
      <c r="D308" s="93">
        <f>if($C308="Mangrove",'Sequestration rates'!$C$22,if($C308="Seagrass",'Sequestration rates'!$D$22,if($C308="Salt marsh",'Sequestration rates'!$E$22)))</f>
        <v/>
      </c>
      <c r="E308" s="95" t="inlineStr">
        <is>
          <t>NoData</t>
        </is>
      </c>
      <c r="F308" s="101" t="inlineStr">
        <is>
          <t>Academic studies.</t>
        </is>
      </c>
      <c r="G308" s="101" t="n"/>
      <c r="H308" s="197" t="n"/>
      <c r="I308" s="197" t="n"/>
      <c r="J308" s="197" t="n"/>
      <c r="K308" s="197" t="n"/>
      <c r="L308" s="197" t="n"/>
      <c r="M308" s="197" t="n"/>
      <c r="N308" s="197" t="n"/>
    </row>
    <row r="309" ht="12.75" customHeight="1" s="198">
      <c r="A309" s="101" t="inlineStr">
        <is>
          <t>Nigeria</t>
        </is>
      </c>
      <c r="B309" s="62">
        <f t="array" ref="B309">INDEX(Countries!$D$2:$D$255, MATCH(A309, Countries!$B$2:$B$255, 0))
</f>
        <v/>
      </c>
      <c r="C309" s="89" t="inlineStr">
        <is>
          <t>Seagrass</t>
        </is>
      </c>
      <c r="D309" s="93">
        <f>if($C309="Mangrove",'Sequestration rates'!$C$22,if($C309="Seagrass",'Sequestration rates'!$D$22,if($C309="Salt marsh",'Sequestration rates'!$E$22)))</f>
        <v/>
      </c>
      <c r="E309" s="95" t="inlineStr">
        <is>
          <t>NoData</t>
        </is>
      </c>
      <c r="F309" s="101" t="inlineStr">
        <is>
          <t>Academic studies.</t>
        </is>
      </c>
      <c r="G309" s="101" t="n"/>
      <c r="H309" s="197" t="n"/>
      <c r="I309" s="197" t="n"/>
      <c r="J309" s="197" t="n"/>
      <c r="K309" s="197" t="n"/>
      <c r="L309" s="197" t="n"/>
      <c r="M309" s="197" t="n"/>
      <c r="N309" s="197" t="n"/>
    </row>
    <row r="310" ht="12.75" customHeight="1" s="198">
      <c r="A310" s="101" t="inlineStr">
        <is>
          <t>Oman</t>
        </is>
      </c>
      <c r="B310" s="62">
        <f t="array" ref="B310">INDEX(Countries!$D$2:$D$255, MATCH(A310, Countries!$B$2:$B$255, 0))
</f>
        <v/>
      </c>
      <c r="C310" s="89" t="inlineStr">
        <is>
          <t>Seagrass</t>
        </is>
      </c>
      <c r="D310" s="93">
        <f>if($C310="Mangrove",'Sequestration rates'!$C$22,if($C310="Seagrass",'Sequestration rates'!$D$22,if($C310="Salt marsh",'Sequestration rates'!$E$22)))</f>
        <v/>
      </c>
      <c r="E310" s="95" t="inlineStr">
        <is>
          <t>NoData</t>
        </is>
      </c>
      <c r="F310" s="101" t="inlineStr">
        <is>
          <t>Academic studies.</t>
        </is>
      </c>
      <c r="G310" s="101" t="n"/>
      <c r="H310" s="197" t="n"/>
      <c r="I310" s="197" t="n"/>
      <c r="J310" s="197" t="n"/>
      <c r="K310" s="197" t="n"/>
      <c r="L310" s="197" t="n"/>
      <c r="M310" s="197" t="n"/>
      <c r="N310" s="197" t="n"/>
    </row>
    <row r="311" ht="12.75" customHeight="1" s="198">
      <c r="A311" s="101" t="inlineStr">
        <is>
          <t>Pakistan</t>
        </is>
      </c>
      <c r="B311" s="62">
        <f t="array" ref="B311">INDEX(Countries!$D$2:$D$255, MATCH(A311, Countries!$B$2:$B$255, 0))
</f>
        <v/>
      </c>
      <c r="C311" s="89" t="inlineStr">
        <is>
          <t>Seagrass</t>
        </is>
      </c>
      <c r="D311" s="93">
        <f>if($C311="Mangrove",'Sequestration rates'!$C$22,if($C311="Seagrass",'Sequestration rates'!$D$22,if($C311="Salt marsh",'Sequestration rates'!$E$22)))</f>
        <v/>
      </c>
      <c r="E311" s="95" t="inlineStr">
        <is>
          <t>NoData</t>
        </is>
      </c>
      <c r="F311" s="101" t="inlineStr">
        <is>
          <t>Academic studies.</t>
        </is>
      </c>
      <c r="G311" s="101" t="n"/>
      <c r="H311" s="197" t="n"/>
      <c r="I311" s="197" t="n"/>
      <c r="J311" s="197" t="n"/>
      <c r="K311" s="197" t="n"/>
      <c r="L311" s="197" t="n"/>
      <c r="M311" s="197" t="n"/>
      <c r="N311" s="197" t="n"/>
    </row>
    <row r="312" ht="12.75" customHeight="1" s="198">
      <c r="A312" s="101" t="inlineStr">
        <is>
          <t>Palau</t>
        </is>
      </c>
      <c r="B312" s="62">
        <f t="array" ref="B312">INDEX(Countries!$D$2:$D$255, MATCH(A312, Countries!$B$2:$B$255, 0))
</f>
        <v/>
      </c>
      <c r="C312" s="89" t="inlineStr">
        <is>
          <t>Seagrass</t>
        </is>
      </c>
      <c r="D312" s="93">
        <f>if($C312="Mangrove",'Sequestration rates'!$C$22,if($C312="Seagrass",'Sequestration rates'!$D$22,if($C312="Salt marsh",'Sequestration rates'!$E$22)))</f>
        <v/>
      </c>
      <c r="E312" s="95" t="inlineStr">
        <is>
          <t>NoData</t>
        </is>
      </c>
      <c r="F312" s="101" t="inlineStr">
        <is>
          <t>Academic studies.</t>
        </is>
      </c>
      <c r="G312" s="101" t="n"/>
      <c r="H312" s="197" t="n"/>
      <c r="I312" s="197" t="n"/>
      <c r="J312" s="197" t="n"/>
      <c r="K312" s="197" t="n"/>
      <c r="L312" s="197" t="n"/>
      <c r="M312" s="197" t="n"/>
      <c r="N312" s="197" t="n"/>
    </row>
    <row r="313" ht="12.75" customHeight="1" s="198">
      <c r="A313" s="101" t="inlineStr">
        <is>
          <t>Panama</t>
        </is>
      </c>
      <c r="B313" s="62">
        <f t="array" ref="B313">INDEX(Countries!$D$2:$D$255, MATCH(A313, Countries!$B$2:$B$255, 0))
</f>
        <v/>
      </c>
      <c r="C313" s="89" t="inlineStr">
        <is>
          <t>Seagrass</t>
        </is>
      </c>
      <c r="D313" s="93">
        <f>if($C313="Mangrove",'Sequestration rates'!$C$22,if($C313="Seagrass",'Sequestration rates'!$D$22,if($C313="Salt marsh",'Sequestration rates'!$E$22)))</f>
        <v/>
      </c>
      <c r="E313" s="95" t="inlineStr">
        <is>
          <t>NoData</t>
        </is>
      </c>
      <c r="F313" s="101" t="inlineStr">
        <is>
          <t>Academic studies.</t>
        </is>
      </c>
      <c r="G313" s="101" t="n"/>
      <c r="H313" s="197" t="n"/>
      <c r="I313" s="197" t="n"/>
      <c r="J313" s="197" t="n"/>
      <c r="K313" s="197" t="n"/>
      <c r="L313" s="197" t="n"/>
      <c r="M313" s="197" t="n"/>
      <c r="N313" s="197" t="n"/>
    </row>
    <row r="314" ht="12.75" customHeight="1" s="198">
      <c r="A314" s="101" t="inlineStr">
        <is>
          <t>Papua New Guinea</t>
        </is>
      </c>
      <c r="B314" s="62">
        <f t="array" ref="B314">INDEX(Countries!$D$2:$D$255, MATCH(A314, Countries!$B$2:$B$255, 0))
</f>
        <v/>
      </c>
      <c r="C314" s="89" t="inlineStr">
        <is>
          <t>Seagrass</t>
        </is>
      </c>
      <c r="D314" s="93">
        <f>if($C314="Mangrove",'Sequestration rates'!$C$22,if($C314="Seagrass",'Sequestration rates'!$D$22,if($C314="Salt marsh",'Sequestration rates'!$E$22)))</f>
        <v/>
      </c>
      <c r="E314" s="95" t="inlineStr">
        <is>
          <t>NoData</t>
        </is>
      </c>
      <c r="F314" s="101" t="inlineStr">
        <is>
          <t>Academic studies.</t>
        </is>
      </c>
      <c r="G314" s="101" t="n"/>
      <c r="H314" s="197" t="n"/>
      <c r="I314" s="197" t="n"/>
      <c r="J314" s="197" t="n"/>
      <c r="K314" s="197" t="n"/>
      <c r="L314" s="197" t="n"/>
      <c r="M314" s="197" t="n"/>
      <c r="N314" s="197" t="n"/>
    </row>
    <row r="315" ht="12.75" customHeight="1" s="198">
      <c r="A315" s="101" t="inlineStr">
        <is>
          <t>Peru</t>
        </is>
      </c>
      <c r="B315" s="62">
        <f t="array" ref="B315">INDEX(Countries!$D$2:$D$255, MATCH(A315, Countries!$B$2:$B$255, 0))
</f>
        <v/>
      </c>
      <c r="C315" s="89" t="inlineStr">
        <is>
          <t>Seagrass</t>
        </is>
      </c>
      <c r="D315" s="93">
        <f>if($C315="Mangrove",'Sequestration rates'!$C$22,if($C315="Seagrass",'Sequestration rates'!$D$22,if($C315="Salt marsh",'Sequestration rates'!$E$22)))</f>
        <v/>
      </c>
      <c r="E315" s="95" t="inlineStr">
        <is>
          <t>NoData</t>
        </is>
      </c>
      <c r="F315" s="101" t="inlineStr">
        <is>
          <t>Academic studies.</t>
        </is>
      </c>
      <c r="G315" s="101" t="n"/>
      <c r="H315" s="197" t="n"/>
      <c r="I315" s="197" t="n"/>
      <c r="J315" s="197" t="n"/>
      <c r="K315" s="197" t="n"/>
      <c r="L315" s="197" t="n"/>
      <c r="M315" s="197" t="n"/>
      <c r="N315" s="197" t="n"/>
    </row>
    <row r="316" ht="12.75" customHeight="1" s="198">
      <c r="A316" s="101" t="inlineStr">
        <is>
          <t>Philippines</t>
        </is>
      </c>
      <c r="B316" s="62">
        <f t="array" ref="B316">INDEX(Countries!$D$2:$D$255, MATCH(A316, Countries!$B$2:$B$255, 0))
</f>
        <v/>
      </c>
      <c r="C316" s="89" t="inlineStr">
        <is>
          <t>Seagrass</t>
        </is>
      </c>
      <c r="D316" s="93">
        <f>if($C316="Mangrove",'Sequestration rates'!$C$22,if($C316="Seagrass",'Sequestration rates'!$D$22,if($C316="Salt marsh",'Sequestration rates'!$E$22)))</f>
        <v/>
      </c>
      <c r="E316" s="95" t="inlineStr">
        <is>
          <t>NoData</t>
        </is>
      </c>
      <c r="F316" s="101" t="inlineStr">
        <is>
          <t>Academic studies.</t>
        </is>
      </c>
      <c r="G316" s="101" t="n"/>
      <c r="H316" s="197" t="n"/>
      <c r="I316" s="197" t="n"/>
      <c r="J316" s="197" t="n"/>
      <c r="K316" s="197" t="n"/>
      <c r="L316" s="197" t="n"/>
      <c r="M316" s="197" t="n"/>
      <c r="N316" s="197" t="n"/>
    </row>
    <row r="317" ht="12.75" customHeight="1" s="198">
      <c r="A317" s="101" t="inlineStr">
        <is>
          <t>Puerto Rico</t>
        </is>
      </c>
      <c r="B317" s="62">
        <f t="array" ref="B317">INDEX(Countries!$D$2:$D$255, MATCH(A317, Countries!$B$2:$B$255, 0))
</f>
        <v/>
      </c>
      <c r="C317" s="89" t="inlineStr">
        <is>
          <t>Seagrass</t>
        </is>
      </c>
      <c r="D317" s="93">
        <f>if($C317="Mangrove",'Sequestration rates'!$C$22,if($C317="Seagrass",'Sequestration rates'!$D$22,if($C317="Salt marsh",'Sequestration rates'!$E$22)))</f>
        <v/>
      </c>
      <c r="E317" s="95" t="inlineStr">
        <is>
          <t>NoData</t>
        </is>
      </c>
      <c r="F317" s="101" t="inlineStr">
        <is>
          <t>Academic studies.</t>
        </is>
      </c>
      <c r="G317" s="101" t="n"/>
      <c r="H317" s="197" t="n"/>
      <c r="I317" s="197" t="n"/>
      <c r="J317" s="197" t="n"/>
      <c r="K317" s="197" t="n"/>
      <c r="L317" s="197" t="n"/>
      <c r="M317" s="197" t="n"/>
      <c r="N317" s="197" t="n"/>
    </row>
    <row r="318" ht="12.75" customHeight="1" s="198">
      <c r="A318" s="101" t="inlineStr">
        <is>
          <t>Qatar</t>
        </is>
      </c>
      <c r="B318" s="62">
        <f t="array" ref="B318">INDEX(Countries!$D$2:$D$255, MATCH(A318, Countries!$B$2:$B$255, 0))
</f>
        <v/>
      </c>
      <c r="C318" s="89" t="inlineStr">
        <is>
          <t>Seagrass</t>
        </is>
      </c>
      <c r="D318" s="93">
        <f>if($C318="Mangrove",'Sequestration rates'!$C$22,if($C318="Seagrass",'Sequestration rates'!$D$22,if($C318="Salt marsh",'Sequestration rates'!$E$22)))</f>
        <v/>
      </c>
      <c r="E318" s="95" t="inlineStr">
        <is>
          <t>NoData</t>
        </is>
      </c>
      <c r="F318" s="101" t="inlineStr">
        <is>
          <t>Academic studies.</t>
        </is>
      </c>
      <c r="G318" s="101" t="n"/>
      <c r="H318" s="197" t="n"/>
      <c r="I318" s="197" t="n"/>
      <c r="J318" s="197" t="n"/>
      <c r="K318" s="197" t="n"/>
      <c r="L318" s="197" t="n"/>
      <c r="M318" s="197" t="n"/>
      <c r="N318" s="197" t="n"/>
    </row>
    <row r="319" ht="12.75" customHeight="1" s="198">
      <c r="A319" s="101" t="inlineStr">
        <is>
          <t>Republic of Congo</t>
        </is>
      </c>
      <c r="B319" s="62">
        <f t="array" ref="B319">INDEX(Countries!$D$2:$D$255, MATCH(A319, Countries!$B$2:$B$255, 0))
</f>
        <v/>
      </c>
      <c r="C319" s="89" t="inlineStr">
        <is>
          <t>Seagrass</t>
        </is>
      </c>
      <c r="D319" s="93">
        <f>if($C319="Mangrove",'Sequestration rates'!$C$22,if($C319="Seagrass",'Sequestration rates'!$D$22,if($C319="Salt marsh",'Sequestration rates'!$E$22)))</f>
        <v/>
      </c>
      <c r="E319" s="95" t="inlineStr">
        <is>
          <t>NoData</t>
        </is>
      </c>
      <c r="F319" s="101" t="inlineStr">
        <is>
          <t>Academic studies.</t>
        </is>
      </c>
      <c r="G319" s="101" t="n"/>
      <c r="H319" s="197" t="n"/>
      <c r="I319" s="197" t="n"/>
      <c r="J319" s="197" t="n"/>
      <c r="K319" s="197" t="n"/>
      <c r="L319" s="197" t="n"/>
      <c r="M319" s="197" t="n"/>
      <c r="N319" s="197" t="n"/>
    </row>
    <row r="320" ht="12.75" customHeight="1" s="198">
      <c r="A320" s="101" t="inlineStr">
        <is>
          <t>Saint Kitts and Nevis</t>
        </is>
      </c>
      <c r="B320" s="62">
        <f t="array" ref="B320">INDEX(Countries!$D$2:$D$255, MATCH(A320, Countries!$B$2:$B$255, 0))
</f>
        <v/>
      </c>
      <c r="C320" s="89" t="inlineStr">
        <is>
          <t>Seagrass</t>
        </is>
      </c>
      <c r="D320" s="93">
        <f>if($C320="Mangrove",'Sequestration rates'!$C$22,if($C320="Seagrass",'Sequestration rates'!$D$22,if($C320="Salt marsh",'Sequestration rates'!$E$22)))</f>
        <v/>
      </c>
      <c r="E320" s="95" t="inlineStr">
        <is>
          <t>NoData</t>
        </is>
      </c>
      <c r="F320" s="101" t="inlineStr">
        <is>
          <t>Academic studies.</t>
        </is>
      </c>
      <c r="G320" s="101" t="n"/>
      <c r="H320" s="197" t="n"/>
      <c r="I320" s="197" t="n"/>
      <c r="J320" s="197" t="n"/>
      <c r="K320" s="197" t="n"/>
      <c r="L320" s="197" t="n"/>
      <c r="M320" s="197" t="n"/>
      <c r="N320" s="197" t="n"/>
    </row>
    <row r="321" ht="12.75" customHeight="1" s="198">
      <c r="A321" s="101" t="inlineStr">
        <is>
          <t>Saint Lucia</t>
        </is>
      </c>
      <c r="B321" s="62">
        <f t="array" ref="B321">INDEX(Countries!$D$2:$D$255, MATCH(A321, Countries!$B$2:$B$255, 0))
</f>
        <v/>
      </c>
      <c r="C321" s="89" t="inlineStr">
        <is>
          <t>Seagrass</t>
        </is>
      </c>
      <c r="D321" s="93">
        <f>if($C321="Mangrove",'Sequestration rates'!$C$22,if($C321="Seagrass",'Sequestration rates'!$D$22,if($C321="Salt marsh",'Sequestration rates'!$E$22)))</f>
        <v/>
      </c>
      <c r="E321" s="95" t="inlineStr">
        <is>
          <t>NoData</t>
        </is>
      </c>
      <c r="F321" s="101" t="inlineStr">
        <is>
          <t>Academic studies.</t>
        </is>
      </c>
      <c r="G321" s="101" t="n"/>
      <c r="H321" s="197" t="n"/>
      <c r="I321" s="197" t="n"/>
      <c r="J321" s="197" t="n"/>
      <c r="K321" s="197" t="n"/>
      <c r="L321" s="197" t="n"/>
      <c r="M321" s="197" t="n"/>
      <c r="N321" s="197" t="n"/>
    </row>
    <row r="322" ht="12.75" customHeight="1" s="198">
      <c r="A322" s="101" t="inlineStr">
        <is>
          <t>Saint Vincent and the Grenadines</t>
        </is>
      </c>
      <c r="B322" s="62">
        <f t="array" ref="B322">INDEX(Countries!$D$2:$D$255, MATCH(A322, Countries!$B$2:$B$255, 0))
</f>
        <v/>
      </c>
      <c r="C322" s="89" t="inlineStr">
        <is>
          <t>Seagrass</t>
        </is>
      </c>
      <c r="D322" s="93">
        <f>if($C322="Mangrove",'Sequestration rates'!$C$22,if($C322="Seagrass",'Sequestration rates'!$D$22,if($C322="Salt marsh",'Sequestration rates'!$E$22)))</f>
        <v/>
      </c>
      <c r="E322" s="95" t="inlineStr">
        <is>
          <t>NoData</t>
        </is>
      </c>
      <c r="F322" s="101" t="inlineStr">
        <is>
          <t>Academic studies.</t>
        </is>
      </c>
      <c r="G322" s="101" t="n"/>
      <c r="H322" s="197" t="n"/>
      <c r="I322" s="197" t="n"/>
      <c r="J322" s="197" t="n"/>
      <c r="K322" s="197" t="n"/>
      <c r="L322" s="197" t="n"/>
      <c r="M322" s="197" t="n"/>
      <c r="N322" s="197" t="n"/>
    </row>
    <row r="323" ht="12.75" customHeight="1" s="198">
      <c r="A323" s="101" t="inlineStr">
        <is>
          <t>Saint Martin (French Part)</t>
        </is>
      </c>
      <c r="B323" s="62">
        <f t="array" ref="B323">INDEX(Countries!$D$2:$D$255, MATCH(A323, Countries!$B$2:$B$255, 0))
</f>
        <v/>
      </c>
      <c r="C323" s="89" t="inlineStr">
        <is>
          <t>Seagrass</t>
        </is>
      </c>
      <c r="D323" s="93">
        <f>if($C323="Mangrove",'Sequestration rates'!$C$22,if($C323="Seagrass",'Sequestration rates'!$D$22,if($C323="Salt marsh",'Sequestration rates'!$E$22)))</f>
        <v/>
      </c>
      <c r="E323" s="95" t="inlineStr">
        <is>
          <t>NoData</t>
        </is>
      </c>
      <c r="F323" s="101" t="inlineStr">
        <is>
          <t>Academic studies.</t>
        </is>
      </c>
      <c r="G323" s="101" t="n"/>
      <c r="H323" s="197" t="n"/>
      <c r="I323" s="197" t="n"/>
      <c r="J323" s="197" t="n"/>
      <c r="K323" s="197" t="n"/>
      <c r="L323" s="197" t="n"/>
      <c r="M323" s="197" t="n"/>
      <c r="N323" s="197" t="n"/>
    </row>
    <row r="324" ht="12.75" customHeight="1" s="198">
      <c r="A324" s="101" t="inlineStr">
        <is>
          <t>Samoa</t>
        </is>
      </c>
      <c r="B324" s="62">
        <f t="array" ref="B324">INDEX(Countries!$D$2:$D$255, MATCH(A324, Countries!$B$2:$B$255, 0))
</f>
        <v/>
      </c>
      <c r="C324" s="89" t="inlineStr">
        <is>
          <t>Seagrass</t>
        </is>
      </c>
      <c r="D324" s="93">
        <f>if($C324="Mangrove",'Sequestration rates'!$C$22,if($C324="Seagrass",'Sequestration rates'!$D$22,if($C324="Salt marsh",'Sequestration rates'!$E$22)))</f>
        <v/>
      </c>
      <c r="E324" s="95" t="inlineStr">
        <is>
          <t>NoData</t>
        </is>
      </c>
      <c r="F324" s="101" t="inlineStr">
        <is>
          <t>Academic studies.</t>
        </is>
      </c>
      <c r="G324" s="101" t="n"/>
      <c r="H324" s="197" t="n"/>
      <c r="I324" s="197" t="n"/>
      <c r="J324" s="197" t="n"/>
      <c r="K324" s="197" t="n"/>
      <c r="L324" s="197" t="n"/>
      <c r="M324" s="197" t="n"/>
      <c r="N324" s="197" t="n"/>
    </row>
    <row r="325" ht="12.75" customHeight="1" s="198">
      <c r="A325" s="101" t="inlineStr">
        <is>
          <t>Sao Tome and Principe</t>
        </is>
      </c>
      <c r="B325" s="62">
        <f t="array" ref="B325">INDEX(Countries!$D$2:$D$255, MATCH(A325, Countries!$B$2:$B$255, 0))
</f>
        <v/>
      </c>
      <c r="C325" s="89" t="inlineStr">
        <is>
          <t>Seagrass</t>
        </is>
      </c>
      <c r="D325" s="93">
        <f>if($C325="Mangrove",'Sequestration rates'!$C$22,if($C325="Seagrass",'Sequestration rates'!$D$22,if($C325="Salt marsh",'Sequestration rates'!$E$22)))</f>
        <v/>
      </c>
      <c r="E325" s="95" t="inlineStr">
        <is>
          <t>NoData</t>
        </is>
      </c>
      <c r="F325" s="101" t="inlineStr">
        <is>
          <t>Academic studies.</t>
        </is>
      </c>
      <c r="G325" s="101" t="n"/>
      <c r="H325" s="197" t="n"/>
      <c r="I325" s="197" t="n"/>
      <c r="J325" s="197" t="n"/>
      <c r="K325" s="197" t="n"/>
      <c r="L325" s="197" t="n"/>
      <c r="M325" s="197" t="n"/>
      <c r="N325" s="197" t="n"/>
    </row>
    <row r="326" ht="12.75" customHeight="1" s="198">
      <c r="A326" s="101" t="inlineStr">
        <is>
          <t>Saudi Arabia</t>
        </is>
      </c>
      <c r="B326" s="62">
        <f t="array" ref="B326">INDEX(Countries!$D$2:$D$255, MATCH(A326, Countries!$B$2:$B$255, 0))
</f>
        <v/>
      </c>
      <c r="C326" s="89" t="inlineStr">
        <is>
          <t>Seagrass</t>
        </is>
      </c>
      <c r="D326" s="93">
        <f>if($C326="Mangrove",'Sequestration rates'!$C$22,if($C326="Seagrass",'Sequestration rates'!$D$22,if($C326="Salt marsh",'Sequestration rates'!$E$22)))</f>
        <v/>
      </c>
      <c r="E326" s="95" t="inlineStr">
        <is>
          <t>NoData</t>
        </is>
      </c>
      <c r="F326" s="101" t="inlineStr">
        <is>
          <t>Academic studies.</t>
        </is>
      </c>
      <c r="G326" s="101" t="n"/>
      <c r="H326" s="197" t="n"/>
      <c r="I326" s="197" t="n"/>
      <c r="J326" s="197" t="n"/>
      <c r="K326" s="197" t="n"/>
      <c r="L326" s="197" t="n"/>
      <c r="M326" s="197" t="n"/>
      <c r="N326" s="197" t="n"/>
    </row>
    <row r="327" ht="12.75" customHeight="1" s="198">
      <c r="A327" s="101" t="inlineStr">
        <is>
          <t>Senegal</t>
        </is>
      </c>
      <c r="B327" s="62">
        <f t="array" ref="B327">INDEX(Countries!$D$2:$D$255, MATCH(A327, Countries!$B$2:$B$255, 0))
</f>
        <v/>
      </c>
      <c r="C327" s="89" t="inlineStr">
        <is>
          <t>Seagrass</t>
        </is>
      </c>
      <c r="D327" s="93">
        <f>if($C327="Mangrove",'Sequestration rates'!$C$22,if($C327="Seagrass",'Sequestration rates'!$D$22,if($C327="Salt marsh",'Sequestration rates'!$E$22)))</f>
        <v/>
      </c>
      <c r="E327" s="95" t="inlineStr">
        <is>
          <t>NoData</t>
        </is>
      </c>
      <c r="F327" s="101" t="inlineStr">
        <is>
          <t>Academic studies.</t>
        </is>
      </c>
      <c r="G327" s="101" t="n"/>
      <c r="H327" s="197" t="n"/>
      <c r="I327" s="197" t="n"/>
      <c r="J327" s="197" t="n"/>
      <c r="K327" s="197" t="n"/>
      <c r="L327" s="197" t="n"/>
      <c r="M327" s="197" t="n"/>
      <c r="N327" s="197" t="n"/>
    </row>
    <row r="328" ht="12.75" customHeight="1" s="198">
      <c r="A328" s="101" t="inlineStr">
        <is>
          <t>Seychelles</t>
        </is>
      </c>
      <c r="B328" s="62">
        <f t="array" ref="B328">INDEX(Countries!$D$2:$D$255, MATCH(A328, Countries!$B$2:$B$255, 0))
</f>
        <v/>
      </c>
      <c r="C328" s="89" t="inlineStr">
        <is>
          <t>Seagrass</t>
        </is>
      </c>
      <c r="D328" s="93">
        <f>if($C328="Mangrove",'Sequestration rates'!$C$22,if($C328="Seagrass",'Sequestration rates'!$D$22,if($C328="Salt marsh",'Sequestration rates'!$E$22)))</f>
        <v/>
      </c>
      <c r="E328" s="95" t="inlineStr">
        <is>
          <t>NoData</t>
        </is>
      </c>
      <c r="F328" s="101" t="inlineStr">
        <is>
          <t>Academic studies.</t>
        </is>
      </c>
      <c r="G328" s="101" t="n"/>
      <c r="H328" s="197" t="n"/>
      <c r="I328" s="197" t="n"/>
      <c r="J328" s="197" t="n"/>
      <c r="K328" s="197" t="n"/>
      <c r="L328" s="197" t="n"/>
      <c r="M328" s="197" t="n"/>
      <c r="N328" s="197" t="n"/>
    </row>
    <row r="329" ht="12.75" customHeight="1" s="198">
      <c r="A329" s="101" t="inlineStr">
        <is>
          <t>Sierra Leone</t>
        </is>
      </c>
      <c r="B329" s="62">
        <f t="array" ref="B329">INDEX(Countries!$D$2:$D$255, MATCH(A329, Countries!$B$2:$B$255, 0))
</f>
        <v/>
      </c>
      <c r="C329" s="89" t="inlineStr">
        <is>
          <t>Seagrass</t>
        </is>
      </c>
      <c r="D329" s="93">
        <f>if($C329="Mangrove",'Sequestration rates'!$C$22,if($C329="Seagrass",'Sequestration rates'!$D$22,if($C329="Salt marsh",'Sequestration rates'!$E$22)))</f>
        <v/>
      </c>
      <c r="E329" s="95" t="inlineStr">
        <is>
          <t>NoData</t>
        </is>
      </c>
      <c r="F329" s="101" t="inlineStr">
        <is>
          <t>Academic studies.</t>
        </is>
      </c>
      <c r="G329" s="101" t="n"/>
      <c r="H329" s="197" t="n"/>
      <c r="I329" s="197" t="n"/>
      <c r="J329" s="197" t="n"/>
      <c r="K329" s="197" t="n"/>
      <c r="L329" s="197" t="n"/>
      <c r="M329" s="197" t="n"/>
      <c r="N329" s="197" t="n"/>
    </row>
    <row r="330" ht="12.75" customHeight="1" s="198">
      <c r="A330" s="101" t="inlineStr">
        <is>
          <t>Singapore</t>
        </is>
      </c>
      <c r="B330" s="62">
        <f t="array" ref="B330">INDEX(Countries!$D$2:$D$255, MATCH(A330, Countries!$B$2:$B$255, 0))
</f>
        <v/>
      </c>
      <c r="C330" s="89" t="inlineStr">
        <is>
          <t>Seagrass</t>
        </is>
      </c>
      <c r="D330" s="93">
        <f>if($C330="Mangrove",'Sequestration rates'!$C$22,if($C330="Seagrass",'Sequestration rates'!$D$22,if($C330="Salt marsh",'Sequestration rates'!$E$22)))</f>
        <v/>
      </c>
      <c r="E330" s="95" t="inlineStr">
        <is>
          <t>NoData</t>
        </is>
      </c>
      <c r="F330" s="101" t="inlineStr">
        <is>
          <t>Academic studies.</t>
        </is>
      </c>
      <c r="G330" s="101" t="n"/>
      <c r="H330" s="197" t="n"/>
      <c r="I330" s="197" t="n"/>
      <c r="J330" s="197" t="n"/>
      <c r="K330" s="197" t="n"/>
      <c r="L330" s="197" t="n"/>
      <c r="M330" s="197" t="n"/>
      <c r="N330" s="197" t="n"/>
    </row>
    <row r="331" ht="12.75" customHeight="1" s="198">
      <c r="A331" s="101" t="inlineStr">
        <is>
          <t>Sint Maarten (Dutch part)</t>
        </is>
      </c>
      <c r="B331" s="62">
        <f t="array" ref="B331">INDEX(Countries!$D$2:$D$255, MATCH(A331, Countries!$B$2:$B$255, 0))
</f>
        <v/>
      </c>
      <c r="C331" s="89" t="inlineStr">
        <is>
          <t>Seagrass</t>
        </is>
      </c>
      <c r="D331" s="93">
        <f>if($C331="Mangrove",'Sequestration rates'!$C$22,if($C331="Seagrass",'Sequestration rates'!$D$22,if($C331="Salt marsh",'Sequestration rates'!$E$22)))</f>
        <v/>
      </c>
      <c r="E331" s="95" t="inlineStr">
        <is>
          <t>NoData</t>
        </is>
      </c>
      <c r="F331" s="101" t="inlineStr">
        <is>
          <t>Academic studies.</t>
        </is>
      </c>
      <c r="G331" s="101" t="n"/>
      <c r="H331" s="197" t="n"/>
      <c r="I331" s="197" t="n"/>
      <c r="J331" s="197" t="n"/>
      <c r="K331" s="197" t="n"/>
      <c r="L331" s="197" t="n"/>
      <c r="M331" s="197" t="n"/>
      <c r="N331" s="197" t="n"/>
    </row>
    <row r="332" ht="12.75" customHeight="1" s="198">
      <c r="A332" s="101" t="inlineStr">
        <is>
          <t>Solomon Islands</t>
        </is>
      </c>
      <c r="B332" s="62">
        <f t="array" ref="B332">INDEX(Countries!$D$2:$D$255, MATCH(A332, Countries!$B$2:$B$255, 0))
</f>
        <v/>
      </c>
      <c r="C332" s="89" t="inlineStr">
        <is>
          <t>Seagrass</t>
        </is>
      </c>
      <c r="D332" s="93">
        <f>if($C332="Mangrove",'Sequestration rates'!$C$22,if($C332="Seagrass",'Sequestration rates'!$D$22,if($C332="Salt marsh",'Sequestration rates'!$E$22)))</f>
        <v/>
      </c>
      <c r="E332" s="95" t="inlineStr">
        <is>
          <t>NoData</t>
        </is>
      </c>
      <c r="F332" s="101" t="inlineStr">
        <is>
          <t>Academic studies.</t>
        </is>
      </c>
      <c r="G332" s="101" t="n"/>
      <c r="H332" s="197" t="n"/>
      <c r="I332" s="197" t="n"/>
      <c r="J332" s="197" t="n"/>
      <c r="K332" s="197" t="n"/>
      <c r="L332" s="197" t="n"/>
      <c r="M332" s="197" t="n"/>
      <c r="N332" s="197" t="n"/>
    </row>
    <row r="333" ht="12.75" customHeight="1" s="198">
      <c r="A333" s="101" t="inlineStr">
        <is>
          <t>Somalia</t>
        </is>
      </c>
      <c r="B333" s="62">
        <f t="array" ref="B333">INDEX(Countries!$D$2:$D$255, MATCH(A333, Countries!$B$2:$B$255, 0))
</f>
        <v/>
      </c>
      <c r="C333" s="89" t="inlineStr">
        <is>
          <t>Seagrass</t>
        </is>
      </c>
      <c r="D333" s="93">
        <f>if($C333="Mangrove",'Sequestration rates'!$C$22,if($C333="Seagrass",'Sequestration rates'!$D$22,if($C333="Salt marsh",'Sequestration rates'!$E$22)))</f>
        <v/>
      </c>
      <c r="E333" s="95" t="inlineStr">
        <is>
          <t>NoData</t>
        </is>
      </c>
      <c r="F333" s="101" t="inlineStr">
        <is>
          <t>Academic studies.</t>
        </is>
      </c>
      <c r="G333" s="101" t="n"/>
      <c r="H333" s="197" t="n"/>
      <c r="I333" s="197" t="n"/>
      <c r="J333" s="197" t="n"/>
      <c r="K333" s="197" t="n"/>
      <c r="L333" s="197" t="n"/>
      <c r="M333" s="197" t="n"/>
      <c r="N333" s="197" t="n"/>
    </row>
    <row r="334" ht="12.75" customHeight="1" s="198">
      <c r="A334" s="101" t="inlineStr">
        <is>
          <t>South Africa</t>
        </is>
      </c>
      <c r="B334" s="62">
        <f t="array" ref="B334">INDEX(Countries!$D$2:$D$255, MATCH(A334, Countries!$B$2:$B$255, 0))
</f>
        <v/>
      </c>
      <c r="C334" s="89" t="inlineStr">
        <is>
          <t>Seagrass</t>
        </is>
      </c>
      <c r="D334" s="93">
        <f>if($C334="Mangrove",'Sequestration rates'!$C$22,if($C334="Seagrass",'Sequestration rates'!$D$22,if($C334="Salt marsh",'Sequestration rates'!$E$22)))</f>
        <v/>
      </c>
      <c r="E334" s="95" t="inlineStr">
        <is>
          <t>NoData</t>
        </is>
      </c>
      <c r="F334" s="101" t="inlineStr">
        <is>
          <t>Academic studies.</t>
        </is>
      </c>
      <c r="G334" s="101" t="n"/>
      <c r="H334" s="197" t="n"/>
      <c r="I334" s="197" t="n"/>
      <c r="J334" s="197" t="n"/>
      <c r="K334" s="197" t="n"/>
      <c r="L334" s="197" t="n"/>
      <c r="M334" s="197" t="n"/>
      <c r="N334" s="197" t="n"/>
    </row>
    <row r="335" ht="12.75" customHeight="1" s="198">
      <c r="A335" s="101" t="inlineStr">
        <is>
          <t>Sri Lanka</t>
        </is>
      </c>
      <c r="B335" s="62">
        <f t="array" ref="B335">INDEX(Countries!$D$2:$D$255, MATCH(A335, Countries!$B$2:$B$255, 0))
</f>
        <v/>
      </c>
      <c r="C335" s="89" t="inlineStr">
        <is>
          <t>Seagrass</t>
        </is>
      </c>
      <c r="D335" s="93">
        <f>if($C335="Mangrove",'Sequestration rates'!$C$22,if($C335="Seagrass",'Sequestration rates'!$D$22,if($C335="Salt marsh",'Sequestration rates'!$E$22)))</f>
        <v/>
      </c>
      <c r="E335" s="95" t="inlineStr">
        <is>
          <t>NoData</t>
        </is>
      </c>
      <c r="F335" s="101" t="inlineStr">
        <is>
          <t>Academic studies.</t>
        </is>
      </c>
      <c r="G335" s="101" t="n"/>
      <c r="H335" s="197" t="n"/>
      <c r="I335" s="197" t="n"/>
      <c r="J335" s="197" t="n"/>
      <c r="K335" s="197" t="n"/>
      <c r="L335" s="197" t="n"/>
      <c r="M335" s="197" t="n"/>
      <c r="N335" s="197" t="n"/>
    </row>
    <row r="336" ht="12.75" customHeight="1" s="198">
      <c r="A336" s="101" t="inlineStr">
        <is>
          <t>Sudan</t>
        </is>
      </c>
      <c r="B336" s="62">
        <f t="array" ref="B336">INDEX(Countries!$D$2:$D$255, MATCH(A336, Countries!$B$2:$B$255, 0))
</f>
        <v/>
      </c>
      <c r="C336" s="89" t="inlineStr">
        <is>
          <t>Seagrass</t>
        </is>
      </c>
      <c r="D336" s="93">
        <f>if($C336="Mangrove",'Sequestration rates'!$C$22,if($C336="Seagrass",'Sequestration rates'!$D$22,if($C336="Salt marsh",'Sequestration rates'!$E$22)))</f>
        <v/>
      </c>
      <c r="E336" s="95" t="inlineStr">
        <is>
          <t>NoData</t>
        </is>
      </c>
      <c r="F336" s="101" t="inlineStr">
        <is>
          <t>Academic studies.</t>
        </is>
      </c>
      <c r="G336" s="101" t="n"/>
      <c r="H336" s="197" t="n"/>
      <c r="I336" s="197" t="n"/>
      <c r="J336" s="197" t="n"/>
      <c r="K336" s="197" t="n"/>
      <c r="L336" s="197" t="n"/>
      <c r="M336" s="197" t="n"/>
      <c r="N336" s="197" t="n"/>
    </row>
    <row r="337" ht="12.75" customHeight="1" s="198">
      <c r="A337" s="101" t="inlineStr">
        <is>
          <t>Suriname</t>
        </is>
      </c>
      <c r="B337" s="62">
        <f t="array" ref="B337">INDEX(Countries!$D$2:$D$255, MATCH(A337, Countries!$B$2:$B$255, 0))
</f>
        <v/>
      </c>
      <c r="C337" s="89" t="inlineStr">
        <is>
          <t>Seagrass</t>
        </is>
      </c>
      <c r="D337" s="93">
        <f>if($C337="Mangrove",'Sequestration rates'!$C$22,if($C337="Seagrass",'Sequestration rates'!$D$22,if($C337="Salt marsh",'Sequestration rates'!$E$22)))</f>
        <v/>
      </c>
      <c r="E337" s="95" t="inlineStr">
        <is>
          <t>NoData</t>
        </is>
      </c>
      <c r="F337" s="101" t="inlineStr">
        <is>
          <t>Academic studies.</t>
        </is>
      </c>
      <c r="G337" s="101" t="n"/>
      <c r="H337" s="197" t="n"/>
      <c r="I337" s="197" t="n"/>
      <c r="J337" s="197" t="n"/>
      <c r="K337" s="197" t="n"/>
      <c r="L337" s="197" t="n"/>
      <c r="M337" s="197" t="n"/>
      <c r="N337" s="197" t="n"/>
    </row>
    <row r="338" ht="12.75" customHeight="1" s="198">
      <c r="A338" s="101" t="inlineStr">
        <is>
          <t>Taiwan</t>
        </is>
      </c>
      <c r="B338" s="62">
        <f t="array" ref="B338">INDEX(Countries!$D$2:$D$255, MATCH(A338, Countries!$B$2:$B$255, 0))
</f>
        <v/>
      </c>
      <c r="C338" s="89" t="inlineStr">
        <is>
          <t>Seagrass</t>
        </is>
      </c>
      <c r="D338" s="93">
        <f>if($C338="Mangrove",'Sequestration rates'!$C$22,if($C338="Seagrass",'Sequestration rates'!$D$22,if($C338="Salt marsh",'Sequestration rates'!$E$22)))</f>
        <v/>
      </c>
      <c r="E338" s="95" t="inlineStr">
        <is>
          <t>NoData</t>
        </is>
      </c>
      <c r="F338" s="101" t="inlineStr">
        <is>
          <t>Academic studies.</t>
        </is>
      </c>
      <c r="G338" s="101" t="n"/>
      <c r="H338" s="197" t="n"/>
      <c r="I338" s="197" t="n"/>
      <c r="J338" s="197" t="n"/>
      <c r="K338" s="197" t="n"/>
      <c r="L338" s="197" t="n"/>
      <c r="M338" s="197" t="n"/>
      <c r="N338" s="197" t="n"/>
    </row>
    <row r="339" ht="12.75" customHeight="1" s="198">
      <c r="A339" s="101" t="inlineStr">
        <is>
          <t>Tanzania, United Republic of</t>
        </is>
      </c>
      <c r="B339" s="62">
        <f t="array" ref="B339">INDEX(Countries!$D$2:$D$255, MATCH(A339, Countries!$B$2:$B$255, 0))
</f>
        <v/>
      </c>
      <c r="C339" s="89" t="inlineStr">
        <is>
          <t>Seagrass</t>
        </is>
      </c>
      <c r="D339" s="93">
        <f>if($C339="Mangrove",'Sequestration rates'!$C$22,if($C339="Seagrass",'Sequestration rates'!$D$22,if($C339="Salt marsh",'Sequestration rates'!$E$22)))</f>
        <v/>
      </c>
      <c r="E339" s="95" t="inlineStr">
        <is>
          <t>NoData</t>
        </is>
      </c>
      <c r="F339" s="101" t="inlineStr">
        <is>
          <t>Academic studies.</t>
        </is>
      </c>
      <c r="G339" s="101" t="n"/>
      <c r="H339" s="197" t="n"/>
      <c r="I339" s="197" t="n"/>
      <c r="J339" s="197" t="n"/>
      <c r="K339" s="197" t="n"/>
      <c r="L339" s="197" t="n"/>
      <c r="M339" s="197" t="n"/>
      <c r="N339" s="197" t="n"/>
    </row>
    <row r="340" ht="12.75" customHeight="1" s="198">
      <c r="A340" s="101" t="inlineStr">
        <is>
          <t>Thailand</t>
        </is>
      </c>
      <c r="B340" s="62">
        <f t="array" ref="B340">INDEX(Countries!$D$2:$D$255, MATCH(A340, Countries!$B$2:$B$255, 0))
</f>
        <v/>
      </c>
      <c r="C340" s="89" t="inlineStr">
        <is>
          <t>Seagrass</t>
        </is>
      </c>
      <c r="D340" s="93">
        <f>if($C340="Mangrove",'Sequestration rates'!$C$22,if($C340="Seagrass",'Sequestration rates'!$D$22,if($C340="Salt marsh",'Sequestration rates'!$E$22)))</f>
        <v/>
      </c>
      <c r="E340" s="95" t="inlineStr">
        <is>
          <t>NoData</t>
        </is>
      </c>
      <c r="F340" s="101" t="inlineStr">
        <is>
          <t>Academic studies.</t>
        </is>
      </c>
      <c r="G340" s="101" t="n"/>
      <c r="H340" s="197" t="n"/>
      <c r="I340" s="197" t="n"/>
      <c r="J340" s="197" t="n"/>
      <c r="K340" s="197" t="n"/>
      <c r="L340" s="197" t="n"/>
      <c r="M340" s="197" t="n"/>
      <c r="N340" s="197" t="n"/>
    </row>
    <row r="341" ht="12.75" customHeight="1" s="198">
      <c r="A341" s="101" t="inlineStr">
        <is>
          <t>Timor-Leste</t>
        </is>
      </c>
      <c r="B341" s="62">
        <f t="array" ref="B341">INDEX(Countries!$D$2:$D$255, MATCH(A341, Countries!$B$2:$B$255, 0))
</f>
        <v/>
      </c>
      <c r="C341" s="89" t="inlineStr">
        <is>
          <t>Seagrass</t>
        </is>
      </c>
      <c r="D341" s="93">
        <f>if($C341="Mangrove",'Sequestration rates'!$C$22,if($C341="Seagrass",'Sequestration rates'!$D$22,if($C341="Salt marsh",'Sequestration rates'!$E$22)))</f>
        <v/>
      </c>
      <c r="E341" s="95" t="inlineStr">
        <is>
          <t>NoData</t>
        </is>
      </c>
      <c r="F341" s="101" t="inlineStr">
        <is>
          <t>Academic studies.</t>
        </is>
      </c>
      <c r="G341" s="101" t="n"/>
      <c r="H341" s="197" t="n"/>
      <c r="I341" s="197" t="n"/>
      <c r="J341" s="197" t="n"/>
      <c r="K341" s="197" t="n"/>
      <c r="L341" s="197" t="n"/>
      <c r="M341" s="197" t="n"/>
      <c r="N341" s="197" t="n"/>
    </row>
    <row r="342" ht="12.75" customHeight="1" s="198">
      <c r="A342" s="101" t="inlineStr">
        <is>
          <t>Togo</t>
        </is>
      </c>
      <c r="B342" s="62">
        <f t="array" ref="B342">INDEX(Countries!$D$2:$D$255, MATCH(A342, Countries!$B$2:$B$255, 0))
</f>
        <v/>
      </c>
      <c r="C342" s="89" t="inlineStr">
        <is>
          <t>Seagrass</t>
        </is>
      </c>
      <c r="D342" s="93">
        <f>if($C342="Mangrove",'Sequestration rates'!$C$22,if($C342="Seagrass",'Sequestration rates'!$D$22,if($C342="Salt marsh",'Sequestration rates'!$E$22)))</f>
        <v/>
      </c>
      <c r="E342" s="95" t="inlineStr">
        <is>
          <t>NoData</t>
        </is>
      </c>
      <c r="F342" s="101" t="inlineStr">
        <is>
          <t>Academic studies.</t>
        </is>
      </c>
      <c r="G342" s="101" t="n"/>
      <c r="H342" s="197" t="n"/>
      <c r="I342" s="197" t="n"/>
      <c r="J342" s="197" t="n"/>
      <c r="K342" s="197" t="n"/>
      <c r="L342" s="197" t="n"/>
      <c r="M342" s="197" t="n"/>
      <c r="N342" s="197" t="n"/>
    </row>
    <row r="343" ht="12.75" customHeight="1" s="198">
      <c r="A343" s="101" t="inlineStr">
        <is>
          <t>Tonga</t>
        </is>
      </c>
      <c r="B343" s="62">
        <f t="array" ref="B343">INDEX(Countries!$D$2:$D$255, MATCH(A343, Countries!$B$2:$B$255, 0))
</f>
        <v/>
      </c>
      <c r="C343" s="89" t="inlineStr">
        <is>
          <t>Seagrass</t>
        </is>
      </c>
      <c r="D343" s="93">
        <f>if($C343="Mangrove",'Sequestration rates'!$C$22,if($C343="Seagrass",'Sequestration rates'!$D$22,if($C343="Salt marsh",'Sequestration rates'!$E$22)))</f>
        <v/>
      </c>
      <c r="E343" s="95" t="inlineStr">
        <is>
          <t>NoData</t>
        </is>
      </c>
      <c r="F343" s="101" t="inlineStr">
        <is>
          <t>Academic studies.</t>
        </is>
      </c>
      <c r="G343" s="101" t="n"/>
      <c r="H343" s="197" t="n"/>
      <c r="I343" s="197" t="n"/>
      <c r="J343" s="197" t="n"/>
      <c r="K343" s="197" t="n"/>
      <c r="L343" s="197" t="n"/>
      <c r="M343" s="197" t="n"/>
      <c r="N343" s="197" t="n"/>
    </row>
    <row r="344" ht="12.75" customHeight="1" s="198">
      <c r="A344" s="101" t="inlineStr">
        <is>
          <t>Trinidad and Tobago</t>
        </is>
      </c>
      <c r="B344" s="62">
        <f t="array" ref="B344">INDEX(Countries!$D$2:$D$255, MATCH(A344, Countries!$B$2:$B$255, 0))
</f>
        <v/>
      </c>
      <c r="C344" s="89" t="inlineStr">
        <is>
          <t>Seagrass</t>
        </is>
      </c>
      <c r="D344" s="93">
        <f>if($C344="Mangrove",'Sequestration rates'!$C$22,if($C344="Seagrass",'Sequestration rates'!$D$22,if($C344="Salt marsh",'Sequestration rates'!$E$22)))</f>
        <v/>
      </c>
      <c r="E344" s="95" t="inlineStr">
        <is>
          <t>NoData</t>
        </is>
      </c>
      <c r="F344" s="101" t="inlineStr">
        <is>
          <t>Academic studies.</t>
        </is>
      </c>
      <c r="G344" s="101" t="n"/>
      <c r="H344" s="197" t="n"/>
      <c r="I344" s="197" t="n"/>
      <c r="J344" s="197" t="n"/>
      <c r="K344" s="197" t="n"/>
      <c r="L344" s="197" t="n"/>
      <c r="M344" s="197" t="n"/>
      <c r="N344" s="197" t="n"/>
    </row>
    <row r="345" ht="12.75" customHeight="1" s="198">
      <c r="A345" s="101" t="inlineStr">
        <is>
          <t>Turks and Caicos Islands</t>
        </is>
      </c>
      <c r="B345" s="62">
        <f t="array" ref="B345">INDEX(Countries!$D$2:$D$255, MATCH(A345, Countries!$B$2:$B$255, 0))
</f>
        <v/>
      </c>
      <c r="C345" s="89" t="inlineStr">
        <is>
          <t>Seagrass</t>
        </is>
      </c>
      <c r="D345" s="93">
        <f>if($C345="Mangrove",'Sequestration rates'!$C$22,if($C345="Seagrass",'Sequestration rates'!$D$22,if($C345="Salt marsh",'Sequestration rates'!$E$22)))</f>
        <v/>
      </c>
      <c r="E345" s="95" t="inlineStr">
        <is>
          <t>NoData</t>
        </is>
      </c>
      <c r="F345" s="101" t="inlineStr">
        <is>
          <t>Academic studies.</t>
        </is>
      </c>
      <c r="G345" s="101" t="n"/>
      <c r="H345" s="197" t="n"/>
      <c r="I345" s="197" t="n"/>
      <c r="J345" s="197" t="n"/>
      <c r="K345" s="197" t="n"/>
      <c r="L345" s="197" t="n"/>
      <c r="M345" s="197" t="n"/>
      <c r="N345" s="197" t="n"/>
    </row>
    <row r="346" ht="12.75" customHeight="1" s="198">
      <c r="A346" s="101" t="inlineStr">
        <is>
          <t>Tuvalu</t>
        </is>
      </c>
      <c r="B346" s="62">
        <f t="array" ref="B346">INDEX(Countries!$D$2:$D$255, MATCH(A346, Countries!$B$2:$B$255, 0))
</f>
        <v/>
      </c>
      <c r="C346" s="89" t="inlineStr">
        <is>
          <t>Seagrass</t>
        </is>
      </c>
      <c r="D346" s="93">
        <f>if($C346="Mangrove",'Sequestration rates'!$C$22,if($C346="Seagrass",'Sequestration rates'!$D$22,if($C346="Salt marsh",'Sequestration rates'!$E$22)))</f>
        <v/>
      </c>
      <c r="E346" s="95" t="inlineStr">
        <is>
          <t>NoData</t>
        </is>
      </c>
      <c r="F346" s="101" t="inlineStr">
        <is>
          <t>Academic studies.</t>
        </is>
      </c>
      <c r="G346" s="101" t="n"/>
      <c r="H346" s="197" t="n"/>
      <c r="I346" s="197" t="n"/>
      <c r="J346" s="197" t="n"/>
      <c r="K346" s="197" t="n"/>
      <c r="L346" s="197" t="n"/>
      <c r="M346" s="197" t="n"/>
      <c r="N346" s="197" t="n"/>
    </row>
    <row r="347" ht="12.75" customHeight="1" s="198">
      <c r="A347" s="101" t="inlineStr">
        <is>
          <t>United Arab Emirates</t>
        </is>
      </c>
      <c r="B347" s="62">
        <f t="array" ref="B347">INDEX(Countries!$D$2:$D$255, MATCH(A347, Countries!$B$2:$B$255, 0))
</f>
        <v/>
      </c>
      <c r="C347" s="89" t="inlineStr">
        <is>
          <t>Seagrass</t>
        </is>
      </c>
      <c r="D347" s="93">
        <f>if($C347="Mangrove",'Sequestration rates'!$C$22,if($C347="Seagrass",'Sequestration rates'!$D$22,if($C347="Salt marsh",'Sequestration rates'!$E$22)))</f>
        <v/>
      </c>
      <c r="E347" s="95" t="inlineStr">
        <is>
          <t>NoData</t>
        </is>
      </c>
      <c r="F347" s="101" t="inlineStr">
        <is>
          <t>Academic studies.</t>
        </is>
      </c>
      <c r="G347" s="101" t="n"/>
      <c r="H347" s="197" t="n"/>
      <c r="I347" s="197" t="n"/>
      <c r="J347" s="197" t="n"/>
      <c r="K347" s="197" t="n"/>
      <c r="L347" s="197" t="n"/>
      <c r="M347" s="197" t="n"/>
      <c r="N347" s="197" t="n"/>
    </row>
    <row r="348" ht="12.75" customHeight="1" s="198">
      <c r="A348" s="101" t="inlineStr">
        <is>
          <t>Vanuatu</t>
        </is>
      </c>
      <c r="B348" s="62">
        <f t="array" ref="B348">INDEX(Countries!$D$2:$D$255, MATCH(A348, Countries!$B$2:$B$255, 0))
</f>
        <v/>
      </c>
      <c r="C348" s="89" t="inlineStr">
        <is>
          <t>Seagrass</t>
        </is>
      </c>
      <c r="D348" s="93">
        <f>if($C348="Mangrove",'Sequestration rates'!$C$22,if($C348="Seagrass",'Sequestration rates'!$D$22,if($C348="Salt marsh",'Sequestration rates'!$E$22)))</f>
        <v/>
      </c>
      <c r="E348" s="95" t="inlineStr">
        <is>
          <t>NoData</t>
        </is>
      </c>
      <c r="F348" s="101" t="inlineStr">
        <is>
          <t>Academic studies.</t>
        </is>
      </c>
      <c r="G348" s="101" t="n"/>
      <c r="H348" s="197" t="n"/>
      <c r="I348" s="197" t="n"/>
      <c r="J348" s="197" t="n"/>
      <c r="K348" s="197" t="n"/>
      <c r="L348" s="197" t="n"/>
      <c r="M348" s="197" t="n"/>
      <c r="N348" s="197" t="n"/>
    </row>
    <row r="349" ht="12.75" customHeight="1" s="198">
      <c r="A349" s="101" t="inlineStr">
        <is>
          <t>Venezuela (Bolivarian Republic of)</t>
        </is>
      </c>
      <c r="B349" s="62">
        <f t="array" ref="B349">INDEX(Countries!$D$2:$D$255, MATCH(A349, Countries!$B$2:$B$255, 0))
</f>
        <v/>
      </c>
      <c r="C349" s="89" t="inlineStr">
        <is>
          <t>Seagrass</t>
        </is>
      </c>
      <c r="D349" s="93">
        <f>if($C349="Mangrove",'Sequestration rates'!$C$22,if($C349="Seagrass",'Sequestration rates'!$D$22,if($C349="Salt marsh",'Sequestration rates'!$E$22)))</f>
        <v/>
      </c>
      <c r="E349" s="95" t="inlineStr">
        <is>
          <t>NoData</t>
        </is>
      </c>
      <c r="F349" s="101" t="inlineStr">
        <is>
          <t>Academic studies.</t>
        </is>
      </c>
      <c r="G349" s="101" t="n"/>
      <c r="H349" s="197" t="n"/>
      <c r="I349" s="197" t="n"/>
      <c r="J349" s="197" t="n"/>
      <c r="K349" s="197" t="n"/>
      <c r="L349" s="197" t="n"/>
      <c r="M349" s="197" t="n"/>
      <c r="N349" s="197" t="n"/>
    </row>
    <row r="350" ht="12.75" customHeight="1" s="198">
      <c r="A350" s="101" t="inlineStr">
        <is>
          <t>Viet Nam</t>
        </is>
      </c>
      <c r="B350" s="62">
        <f t="array" ref="B350">INDEX(Countries!$D$2:$D$255, MATCH(A350, Countries!$B$2:$B$255, 0))
</f>
        <v/>
      </c>
      <c r="C350" s="89" t="inlineStr">
        <is>
          <t>Seagrass</t>
        </is>
      </c>
      <c r="D350" s="93">
        <f>if($C350="Mangrove",'Sequestration rates'!$C$22,if($C350="Seagrass",'Sequestration rates'!$D$22,if($C350="Salt marsh",'Sequestration rates'!$E$22)))</f>
        <v/>
      </c>
      <c r="E350" s="95" t="inlineStr">
        <is>
          <t>NoData</t>
        </is>
      </c>
      <c r="F350" s="101" t="inlineStr">
        <is>
          <t>Academic studies.</t>
        </is>
      </c>
      <c r="G350" s="101" t="n"/>
      <c r="H350" s="197" t="n"/>
      <c r="I350" s="197" t="n"/>
      <c r="J350" s="197" t="n"/>
      <c r="K350" s="197" t="n"/>
      <c r="L350" s="197" t="n"/>
      <c r="M350" s="197" t="n"/>
      <c r="N350" s="197" t="n"/>
    </row>
    <row r="351" ht="12.75" customHeight="1" s="198">
      <c r="A351" s="101" t="inlineStr">
        <is>
          <t>Virgin islands, U.s.</t>
        </is>
      </c>
      <c r="B351" s="62">
        <f t="array" ref="B351">INDEX(Countries!$D$2:$D$255, MATCH(A351, Countries!$B$2:$B$255, 0))
</f>
        <v/>
      </c>
      <c r="C351" s="89" t="inlineStr">
        <is>
          <t>Seagrass</t>
        </is>
      </c>
      <c r="D351" s="93">
        <f>if($C351="Mangrove",'Sequestration rates'!$C$22,if($C351="Seagrass",'Sequestration rates'!$D$22,if($C351="Salt marsh",'Sequestration rates'!$E$22)))</f>
        <v/>
      </c>
      <c r="E351" s="95" t="inlineStr">
        <is>
          <t>NoData</t>
        </is>
      </c>
      <c r="F351" s="101" t="inlineStr">
        <is>
          <t>Academic studies.</t>
        </is>
      </c>
      <c r="G351" s="101" t="n"/>
      <c r="H351" s="197" t="n"/>
      <c r="I351" s="197" t="n"/>
      <c r="J351" s="197" t="n"/>
      <c r="K351" s="197" t="n"/>
      <c r="L351" s="197" t="n"/>
      <c r="M351" s="197" t="n"/>
      <c r="N351" s="197" t="n"/>
    </row>
    <row r="352" ht="12.75" customHeight="1" s="198">
      <c r="A352" s="101" t="inlineStr">
        <is>
          <t>Wallis and futuna</t>
        </is>
      </c>
      <c r="B352" s="62">
        <f t="array" ref="B352">INDEX(Countries!$D$2:$D$255, MATCH(A352, Countries!$B$2:$B$255, 0))
</f>
        <v/>
      </c>
      <c r="C352" s="89" t="inlineStr">
        <is>
          <t>Seagrass</t>
        </is>
      </c>
      <c r="D352" s="93">
        <f>if($C352="Mangrove",'Sequestration rates'!$C$22,if($C352="Seagrass",'Sequestration rates'!$D$22,if($C352="Salt marsh",'Sequestration rates'!$E$22)))</f>
        <v/>
      </c>
      <c r="E352" s="95" t="inlineStr">
        <is>
          <t>NoData</t>
        </is>
      </c>
      <c r="F352" s="101" t="inlineStr">
        <is>
          <t>Academic studies.</t>
        </is>
      </c>
      <c r="G352" s="101" t="n"/>
      <c r="H352" s="197" t="n"/>
      <c r="I352" s="197" t="n"/>
      <c r="J352" s="197" t="n"/>
      <c r="K352" s="197" t="n"/>
      <c r="L352" s="197" t="n"/>
      <c r="M352" s="197" t="n"/>
      <c r="N352" s="197" t="n"/>
    </row>
    <row r="353" ht="12.75" customHeight="1" s="198">
      <c r="A353" s="101" t="inlineStr">
        <is>
          <t>Yemen</t>
        </is>
      </c>
      <c r="B353" s="62">
        <f t="array" ref="B353">INDEX(Countries!$D$2:$D$255, MATCH(A353, Countries!$B$2:$B$255, 0))
</f>
        <v/>
      </c>
      <c r="C353" s="89" t="inlineStr">
        <is>
          <t>Seagrass</t>
        </is>
      </c>
      <c r="D353" s="93">
        <f>if($C353="Mangrove",'Sequestration rates'!$C$22,if($C353="Seagrass",'Sequestration rates'!$D$22,if($C353="Salt marsh",'Sequestration rates'!$E$22)))</f>
        <v/>
      </c>
      <c r="E353" s="95" t="inlineStr">
        <is>
          <t>NoData</t>
        </is>
      </c>
      <c r="F353" s="101" t="inlineStr">
        <is>
          <t>Academic studies.</t>
        </is>
      </c>
      <c r="G353" s="101" t="n"/>
      <c r="H353" s="197" t="n"/>
      <c r="I353" s="197" t="n"/>
      <c r="J353" s="197" t="n"/>
      <c r="K353" s="197" t="n"/>
      <c r="L353" s="197" t="n"/>
      <c r="M353" s="197" t="n"/>
      <c r="N353" s="197" t="n"/>
    </row>
    <row r="354" ht="12.75" customHeight="1" s="198">
      <c r="A354" s="101" t="inlineStr">
        <is>
          <t>Italy</t>
        </is>
      </c>
      <c r="B354" s="62">
        <f t="array" ref="B354">INDEX(Countries!$D$2:$D$255, MATCH(A354, Countries!$B$2:$B$255, 0))
</f>
        <v/>
      </c>
      <c r="C354" s="89" t="inlineStr">
        <is>
          <t>Seagrass</t>
        </is>
      </c>
      <c r="D354" s="93">
        <f>if($C354="Mangrove",'Sequestration rates'!$C$22,if($C354="Seagrass",'Sequestration rates'!$D$22,if($C354="Salt marsh",'Sequestration rates'!$E$22)))</f>
        <v/>
      </c>
      <c r="E354" s="95" t="inlineStr">
        <is>
          <t>NoData</t>
        </is>
      </c>
      <c r="F354" s="101" t="inlineStr">
        <is>
          <t>Academic studies.</t>
        </is>
      </c>
      <c r="G354" s="101" t="n"/>
      <c r="H354" s="197" t="n"/>
      <c r="I354" s="197" t="n"/>
      <c r="J354" s="197" t="n"/>
      <c r="K354" s="197" t="n"/>
      <c r="L354" s="197" t="n"/>
      <c r="M354" s="197" t="n"/>
      <c r="N354" s="197" t="n"/>
    </row>
    <row r="355" ht="12.75" customHeight="1" s="198">
      <c r="A355" s="101" t="inlineStr">
        <is>
          <t>Ukraine</t>
        </is>
      </c>
      <c r="B355" s="62">
        <f t="array" ref="B355">INDEX(Countries!$D$2:$D$255, MATCH(A355, Countries!$B$2:$B$255, 0))
</f>
        <v/>
      </c>
      <c r="C355" s="89" t="inlineStr">
        <is>
          <t>Seagrass</t>
        </is>
      </c>
      <c r="D355" s="93">
        <f>if($C355="Mangrove",'Sequestration rates'!$C$22,if($C355="Seagrass",'Sequestration rates'!$D$22,if($C355="Salt marsh",'Sequestration rates'!$E$22)))</f>
        <v/>
      </c>
      <c r="E355" s="95" t="inlineStr">
        <is>
          <t>NoData</t>
        </is>
      </c>
      <c r="F355" s="101" t="inlineStr">
        <is>
          <t>Academic studies.</t>
        </is>
      </c>
      <c r="G355" s="101" t="n"/>
      <c r="H355" s="197" t="n"/>
      <c r="I355" s="197" t="n"/>
      <c r="J355" s="197" t="n"/>
      <c r="K355" s="197" t="n"/>
      <c r="L355" s="197" t="n"/>
      <c r="M355" s="197" t="n"/>
      <c r="N355" s="197" t="n"/>
    </row>
    <row r="356" ht="12.75" customHeight="1" s="198">
      <c r="A356" s="101" t="inlineStr">
        <is>
          <t>Tunisia</t>
        </is>
      </c>
      <c r="B356" s="62">
        <f t="array" ref="B356">INDEX(Countries!$D$2:$D$255, MATCH(A356, Countries!$B$2:$B$255, 0))
</f>
        <v/>
      </c>
      <c r="C356" s="89" t="inlineStr">
        <is>
          <t>Seagrass</t>
        </is>
      </c>
      <c r="D356" s="93">
        <f>if($C356="Mangrove",'Sequestration rates'!$C$22,if($C356="Seagrass",'Sequestration rates'!$D$22,if($C356="Salt marsh",'Sequestration rates'!$E$22)))</f>
        <v/>
      </c>
      <c r="E356" s="95" t="inlineStr">
        <is>
          <t>NoData</t>
        </is>
      </c>
      <c r="F356" s="101" t="inlineStr">
        <is>
          <t>Academic studies.</t>
        </is>
      </c>
      <c r="G356" s="101" t="n"/>
      <c r="H356" s="197" t="n"/>
      <c r="I356" s="197" t="n"/>
      <c r="J356" s="197" t="n"/>
      <c r="K356" s="197" t="n"/>
      <c r="L356" s="197" t="n"/>
      <c r="M356" s="197" t="n"/>
      <c r="N356" s="197" t="n"/>
    </row>
    <row r="357" ht="12.75" customHeight="1" s="198">
      <c r="A357" s="101" t="inlineStr">
        <is>
          <t>Spain</t>
        </is>
      </c>
      <c r="B357" s="62">
        <f t="array" ref="B357">INDEX(Countries!$D$2:$D$255, MATCH(A357, Countries!$B$2:$B$255, 0))
</f>
        <v/>
      </c>
      <c r="C357" s="89" t="inlineStr">
        <is>
          <t>Seagrass</t>
        </is>
      </c>
      <c r="D357" s="93">
        <f>if($C357="Mangrove",'Sequestration rates'!$C$22,if($C357="Seagrass",'Sequestration rates'!$D$22,if($C357="Salt marsh",'Sequestration rates'!$E$22)))</f>
        <v/>
      </c>
      <c r="E357" s="95" t="inlineStr">
        <is>
          <t>NoData</t>
        </is>
      </c>
      <c r="F357" s="101" t="inlineStr">
        <is>
          <t>Academic studies.</t>
        </is>
      </c>
      <c r="G357" s="101" t="n"/>
      <c r="H357" s="197" t="n"/>
      <c r="I357" s="197" t="n"/>
      <c r="J357" s="197" t="n"/>
      <c r="K357" s="197" t="n"/>
      <c r="L357" s="197" t="n"/>
      <c r="M357" s="197" t="n"/>
      <c r="N357" s="197" t="n"/>
    </row>
    <row r="358" ht="12.75" customHeight="1" s="198">
      <c r="A358" s="101" t="inlineStr">
        <is>
          <t>Kuwait</t>
        </is>
      </c>
      <c r="B358" s="62">
        <f t="array" ref="B358">INDEX(Countries!$D$2:$D$255, MATCH(A358, Countries!$B$2:$B$255, 0))
</f>
        <v/>
      </c>
      <c r="C358" s="89" t="inlineStr">
        <is>
          <t>Seagrass</t>
        </is>
      </c>
      <c r="D358" s="93">
        <f>if($C358="Mangrove",'Sequestration rates'!$C$22,if($C358="Seagrass",'Sequestration rates'!$D$22,if($C358="Salt marsh",'Sequestration rates'!$E$22)))</f>
        <v/>
      </c>
      <c r="E358" s="95" t="inlineStr">
        <is>
          <t>NoData</t>
        </is>
      </c>
      <c r="F358" s="101" t="inlineStr">
        <is>
          <t>Academic studies.</t>
        </is>
      </c>
      <c r="G358" s="101" t="n"/>
      <c r="H358" s="197" t="n"/>
      <c r="I358" s="197" t="n"/>
      <c r="J358" s="197" t="n"/>
      <c r="K358" s="197" t="n"/>
      <c r="L358" s="197" t="n"/>
      <c r="M358" s="197" t="n"/>
      <c r="N358" s="197" t="n"/>
    </row>
    <row r="359" ht="12.75" customHeight="1" s="198">
      <c r="A359" s="101" t="inlineStr">
        <is>
          <t>Denmark</t>
        </is>
      </c>
      <c r="B359" s="62">
        <f t="array" ref="B359">INDEX(Countries!$D$2:$D$255, MATCH(A359, Countries!$B$2:$B$255, 0))
</f>
        <v/>
      </c>
      <c r="C359" s="89" t="inlineStr">
        <is>
          <t>Seagrass</t>
        </is>
      </c>
      <c r="D359" s="93">
        <f>if($C359="Mangrove",'Sequestration rates'!$C$22,if($C359="Seagrass",'Sequestration rates'!$D$22,if($C359="Salt marsh",'Sequestration rates'!$E$22)))</f>
        <v/>
      </c>
      <c r="E359" s="95" t="inlineStr">
        <is>
          <t>NoData</t>
        </is>
      </c>
      <c r="F359" s="101" t="inlineStr">
        <is>
          <t>Academic studies.</t>
        </is>
      </c>
      <c r="G359" s="101" t="n"/>
      <c r="H359" s="197" t="n"/>
      <c r="I359" s="197" t="n"/>
      <c r="J359" s="197" t="n"/>
      <c r="K359" s="197" t="n"/>
      <c r="L359" s="197" t="n"/>
      <c r="M359" s="197" t="n"/>
      <c r="N359" s="197" t="n"/>
    </row>
    <row r="360" ht="12.75" customHeight="1" s="198">
      <c r="A360" s="101" t="inlineStr">
        <is>
          <t>France</t>
        </is>
      </c>
      <c r="B360" s="62">
        <f t="array" ref="B360">INDEX(Countries!$D$2:$D$255, MATCH(A360, Countries!$B$2:$B$255, 0))
</f>
        <v/>
      </c>
      <c r="C360" s="89" t="inlineStr">
        <is>
          <t>Seagrass</t>
        </is>
      </c>
      <c r="D360" s="93">
        <f>if($C360="Mangrove",'Sequestration rates'!$C$22,if($C360="Seagrass",'Sequestration rates'!$D$22,if($C360="Salt marsh",'Sequestration rates'!$E$22)))</f>
        <v/>
      </c>
      <c r="E360" s="95" t="inlineStr">
        <is>
          <t>NoData</t>
        </is>
      </c>
      <c r="F360" s="101" t="inlineStr">
        <is>
          <t>Academic studies.</t>
        </is>
      </c>
      <c r="G360" s="101" t="n"/>
      <c r="H360" s="197" t="n"/>
      <c r="I360" s="197" t="n"/>
      <c r="J360" s="197" t="n"/>
      <c r="K360" s="197" t="n"/>
      <c r="L360" s="197" t="n"/>
      <c r="M360" s="197" t="n"/>
      <c r="N360" s="197" t="n"/>
    </row>
    <row r="361" ht="12.75" customHeight="1" s="198">
      <c r="A361" s="101" t="inlineStr">
        <is>
          <t>Russia</t>
        </is>
      </c>
      <c r="B361" s="62">
        <f t="array" ref="B361">INDEX(Countries!$D$2:$D$255, MATCH(A361, Countries!$B$2:$B$255, 0))
</f>
        <v/>
      </c>
      <c r="C361" s="89" t="inlineStr">
        <is>
          <t>Seagrass</t>
        </is>
      </c>
      <c r="D361" s="93">
        <f>if($C361="Mangrove",'Sequestration rates'!$C$22,if($C361="Seagrass",'Sequestration rates'!$D$22,if($C361="Salt marsh",'Sequestration rates'!$E$22)))</f>
        <v/>
      </c>
      <c r="E361" s="95" t="inlineStr">
        <is>
          <t>NoData</t>
        </is>
      </c>
      <c r="F361" s="101" t="inlineStr">
        <is>
          <t>Academic studies.</t>
        </is>
      </c>
      <c r="G361" s="101" t="n"/>
      <c r="H361" s="197" t="n"/>
      <c r="I361" s="197" t="n"/>
      <c r="J361" s="197" t="n"/>
      <c r="K361" s="197" t="n"/>
      <c r="L361" s="197" t="n"/>
      <c r="M361" s="197" t="n"/>
      <c r="N361" s="197" t="n"/>
    </row>
    <row r="362" ht="12.75" customHeight="1" s="198">
      <c r="A362" s="101" t="inlineStr">
        <is>
          <t>United States Minor Outlying Islands</t>
        </is>
      </c>
      <c r="B362" s="62">
        <f t="array" ref="B362">INDEX(Countries!$D$2:$D$255, MATCH(A362, Countries!$B$2:$B$255, 0))
</f>
        <v/>
      </c>
      <c r="C362" s="89" t="inlineStr">
        <is>
          <t>Seagrass</t>
        </is>
      </c>
      <c r="D362" s="93">
        <f>if($C362="Mangrove",'Sequestration rates'!$C$22,if($C362="Seagrass",'Sequestration rates'!$D$22,if($C362="Salt marsh",'Sequestration rates'!$E$22)))</f>
        <v/>
      </c>
      <c r="E362" s="95" t="inlineStr">
        <is>
          <t>NoData</t>
        </is>
      </c>
      <c r="F362" s="101" t="inlineStr">
        <is>
          <t>Academic studies.</t>
        </is>
      </c>
      <c r="G362" s="101" t="n"/>
      <c r="H362" s="197" t="n"/>
      <c r="I362" s="197" t="n"/>
      <c r="J362" s="197" t="n"/>
      <c r="K362" s="197" t="n"/>
      <c r="L362" s="197" t="n"/>
      <c r="M362" s="197" t="n"/>
      <c r="N362" s="197" t="n"/>
    </row>
    <row r="363" ht="12.75" customHeight="1" s="198">
      <c r="A363" s="101" t="inlineStr">
        <is>
          <t>Greece</t>
        </is>
      </c>
      <c r="B363" s="62">
        <f t="array" ref="B363">INDEX(Countries!$D$2:$D$255, MATCH(A363, Countries!$B$2:$B$255, 0))
</f>
        <v/>
      </c>
      <c r="C363" s="89" t="inlineStr">
        <is>
          <t>Seagrass</t>
        </is>
      </c>
      <c r="D363" s="93">
        <f>if($C363="Mangrove",'Sequestration rates'!$C$22,if($C363="Seagrass",'Sequestration rates'!$D$22,if($C363="Salt marsh",'Sequestration rates'!$E$22)))</f>
        <v/>
      </c>
      <c r="E363" s="95" t="inlineStr">
        <is>
          <t>NoData</t>
        </is>
      </c>
      <c r="F363" s="101" t="inlineStr">
        <is>
          <t>Academic studies.</t>
        </is>
      </c>
      <c r="G363" s="101" t="n"/>
      <c r="H363" s="197" t="n"/>
      <c r="I363" s="197" t="n"/>
      <c r="J363" s="197" t="n"/>
      <c r="K363" s="197" t="n"/>
      <c r="L363" s="197" t="n"/>
      <c r="M363" s="197" t="n"/>
      <c r="N363" s="197" t="n"/>
    </row>
    <row r="364" ht="12.75" customHeight="1" s="198">
      <c r="A364" s="101" t="inlineStr">
        <is>
          <t>Canada</t>
        </is>
      </c>
      <c r="B364" s="62">
        <f t="array" ref="B364">INDEX(Countries!$D$2:$D$255, MATCH(A364, Countries!$B$2:$B$255, 0))
</f>
        <v/>
      </c>
      <c r="C364" s="89" t="inlineStr">
        <is>
          <t>Seagrass</t>
        </is>
      </c>
      <c r="D364" s="93">
        <f>if($C364="Mangrove",'Sequestration rates'!$C$22,if($C364="Seagrass",'Sequestration rates'!$D$22,if($C364="Salt marsh",'Sequestration rates'!$E$22)))</f>
        <v/>
      </c>
      <c r="E364" s="95" t="inlineStr">
        <is>
          <t>NoData</t>
        </is>
      </c>
      <c r="F364" s="101" t="inlineStr">
        <is>
          <t>Academic studies.</t>
        </is>
      </c>
      <c r="G364" s="101" t="n"/>
      <c r="H364" s="197" t="n"/>
      <c r="I364" s="197" t="n"/>
      <c r="J364" s="197" t="n"/>
      <c r="K364" s="197" t="n"/>
      <c r="L364" s="197" t="n"/>
      <c r="M364" s="197" t="n"/>
      <c r="N364" s="197" t="n"/>
    </row>
    <row r="365" ht="12.75" customHeight="1" s="198">
      <c r="A365" s="101" t="inlineStr">
        <is>
          <t>Germany</t>
        </is>
      </c>
      <c r="B365" s="62">
        <f t="array" ref="B365">INDEX(Countries!$D$2:$D$255, MATCH(A365, Countries!$B$2:$B$255, 0))
</f>
        <v/>
      </c>
      <c r="C365" s="89" t="inlineStr">
        <is>
          <t>Seagrass</t>
        </is>
      </c>
      <c r="D365" s="93">
        <f>if($C365="Mangrove",'Sequestration rates'!$C$22,if($C365="Seagrass",'Sequestration rates'!$D$22,if($C365="Salt marsh",'Sequestration rates'!$E$22)))</f>
        <v/>
      </c>
      <c r="E365" s="95" t="inlineStr">
        <is>
          <t>NoData</t>
        </is>
      </c>
      <c r="F365" s="101" t="inlineStr">
        <is>
          <t>Academic studies.</t>
        </is>
      </c>
      <c r="G365" s="101" t="n"/>
      <c r="H365" s="197" t="n"/>
      <c r="I365" s="197" t="n"/>
      <c r="J365" s="197" t="n"/>
      <c r="K365" s="197" t="n"/>
      <c r="L365" s="197" t="n"/>
      <c r="M365" s="197" t="n"/>
      <c r="N365" s="197" t="n"/>
    </row>
    <row r="366" ht="12.75" customHeight="1" s="198">
      <c r="A366" s="101" t="inlineStr">
        <is>
          <t>Croatia</t>
        </is>
      </c>
      <c r="B366" s="62">
        <f t="array" ref="B366">INDEX(Countries!$D$2:$D$255, MATCH(A366, Countries!$B$2:$B$255, 0))
</f>
        <v/>
      </c>
      <c r="C366" s="89" t="inlineStr">
        <is>
          <t>Seagrass</t>
        </is>
      </c>
      <c r="D366" s="93">
        <f>if($C366="Mangrove",'Sequestration rates'!$C$22,if($C366="Seagrass",'Sequestration rates'!$D$22,if($C366="Salt marsh",'Sequestration rates'!$E$22)))</f>
        <v/>
      </c>
      <c r="E366" s="95" t="inlineStr">
        <is>
          <t>NoData</t>
        </is>
      </c>
      <c r="F366" s="101" t="inlineStr">
        <is>
          <t>Academic studies.</t>
        </is>
      </c>
      <c r="G366" s="101" t="n"/>
      <c r="H366" s="197" t="n"/>
      <c r="I366" s="197" t="n"/>
      <c r="J366" s="197" t="n"/>
      <c r="K366" s="197" t="n"/>
      <c r="L366" s="197" t="n"/>
      <c r="M366" s="197" t="n"/>
      <c r="N366" s="197" t="n"/>
    </row>
    <row r="367" ht="12.75" customHeight="1" s="198">
      <c r="A367" s="101" t="inlineStr">
        <is>
          <t>United Kingdom</t>
        </is>
      </c>
      <c r="B367" s="62">
        <f t="array" ref="B367">INDEX(Countries!$D$2:$D$255, MATCH(A367, Countries!$B$2:$B$255, 0))
</f>
        <v/>
      </c>
      <c r="C367" s="89" t="inlineStr">
        <is>
          <t>Seagrass</t>
        </is>
      </c>
      <c r="D367" s="93">
        <f>if($C367="Mangrove",'Sequestration rates'!$C$22,if($C367="Seagrass",'Sequestration rates'!$D$22,if($C367="Salt marsh",'Sequestration rates'!$E$22)))</f>
        <v/>
      </c>
      <c r="E367" s="95" t="inlineStr">
        <is>
          <t>NoData</t>
        </is>
      </c>
      <c r="F367" s="101" t="inlineStr">
        <is>
          <t>Academic studies.</t>
        </is>
      </c>
      <c r="G367" s="101" t="n"/>
      <c r="H367" s="197" t="n"/>
      <c r="I367" s="197" t="n"/>
      <c r="J367" s="197" t="n"/>
      <c r="K367" s="197" t="n"/>
      <c r="L367" s="197" t="n"/>
      <c r="M367" s="197" t="n"/>
      <c r="N367" s="197" t="n"/>
    </row>
    <row r="368" ht="12.75" customHeight="1" s="198">
      <c r="A368" s="101" t="inlineStr">
        <is>
          <t>Malta</t>
        </is>
      </c>
      <c r="B368" s="62">
        <f t="array" ref="B368">INDEX(Countries!$D$2:$D$255, MATCH(A368, Countries!$B$2:$B$255, 0))
</f>
        <v/>
      </c>
      <c r="C368" s="89" t="inlineStr">
        <is>
          <t>Seagrass</t>
        </is>
      </c>
      <c r="D368" s="93">
        <f>if($C368="Mangrove",'Sequestration rates'!$C$22,if($C368="Seagrass",'Sequestration rates'!$D$22,if($C368="Salt marsh",'Sequestration rates'!$E$22)))</f>
        <v/>
      </c>
      <c r="E368" s="95" t="inlineStr">
        <is>
          <t>NoData</t>
        </is>
      </c>
      <c r="F368" s="101" t="inlineStr">
        <is>
          <t>Academic studies.</t>
        </is>
      </c>
      <c r="G368" s="101" t="n"/>
      <c r="H368" s="197" t="n"/>
      <c r="I368" s="197" t="n"/>
      <c r="J368" s="197" t="n"/>
      <c r="K368" s="197" t="n"/>
      <c r="L368" s="197" t="n"/>
      <c r="M368" s="197" t="n"/>
      <c r="N368" s="197" t="n"/>
    </row>
    <row r="369" ht="12.75" customHeight="1" s="198">
      <c r="A369" s="101" t="inlineStr">
        <is>
          <t>Cyprus</t>
        </is>
      </c>
      <c r="B369" s="62">
        <f t="array" ref="B369">INDEX(Countries!$D$2:$D$255, MATCH(A369, Countries!$B$2:$B$255, 0))
</f>
        <v/>
      </c>
      <c r="C369" s="89" t="inlineStr">
        <is>
          <t>Seagrass</t>
        </is>
      </c>
      <c r="D369" s="93">
        <f>if($C369="Mangrove",'Sequestration rates'!$C$22,if($C369="Seagrass",'Sequestration rates'!$D$22,if($C369="Salt marsh",'Sequestration rates'!$E$22)))</f>
        <v/>
      </c>
      <c r="E369" s="95" t="inlineStr">
        <is>
          <t>NoData</t>
        </is>
      </c>
      <c r="F369" s="101" t="inlineStr">
        <is>
          <t>Academic studies.</t>
        </is>
      </c>
      <c r="G369" s="101" t="n"/>
      <c r="H369" s="197" t="n"/>
      <c r="I369" s="197" t="n"/>
      <c r="J369" s="197" t="n"/>
      <c r="K369" s="197" t="n"/>
      <c r="L369" s="197" t="n"/>
      <c r="M369" s="197" t="n"/>
      <c r="N369" s="197" t="n"/>
    </row>
    <row r="370" ht="12.75" customHeight="1" s="198">
      <c r="A370" s="101" t="inlineStr">
        <is>
          <t>Norway</t>
        </is>
      </c>
      <c r="B370" s="62">
        <f t="array" ref="B370">INDEX(Countries!$D$2:$D$255, MATCH(A370, Countries!$B$2:$B$255, 0))
</f>
        <v/>
      </c>
      <c r="C370" s="89" t="inlineStr">
        <is>
          <t>Seagrass</t>
        </is>
      </c>
      <c r="D370" s="93">
        <f>if($C370="Mangrove",'Sequestration rates'!$C$22,if($C370="Seagrass",'Sequestration rates'!$D$22,if($C370="Salt marsh",'Sequestration rates'!$E$22)))</f>
        <v/>
      </c>
      <c r="E370" s="95" t="inlineStr">
        <is>
          <t>NoData</t>
        </is>
      </c>
      <c r="F370" s="101" t="inlineStr">
        <is>
          <t>Academic studies.</t>
        </is>
      </c>
      <c r="G370" s="101" t="n"/>
      <c r="H370" s="197" t="n"/>
      <c r="I370" s="197" t="n"/>
      <c r="J370" s="197" t="n"/>
      <c r="K370" s="197" t="n"/>
      <c r="L370" s="197" t="n"/>
      <c r="M370" s="197" t="n"/>
      <c r="N370" s="197" t="n"/>
    </row>
    <row r="371" ht="12.75" customHeight="1" s="198">
      <c r="A371" s="101" t="inlineStr">
        <is>
          <t>Albania</t>
        </is>
      </c>
      <c r="B371" s="62">
        <f t="array" ref="B371">INDEX(Countries!$D$2:$D$255, MATCH(A371, Countries!$B$2:$B$255, 0))
</f>
        <v/>
      </c>
      <c r="C371" s="89" t="inlineStr">
        <is>
          <t>Seagrass</t>
        </is>
      </c>
      <c r="D371" s="93">
        <f>if($C371="Mangrove",'Sequestration rates'!$C$22,if($C371="Seagrass",'Sequestration rates'!$D$22,if($C371="Salt marsh",'Sequestration rates'!$E$22)))</f>
        <v/>
      </c>
      <c r="E371" s="95" t="inlineStr">
        <is>
          <t>NoData</t>
        </is>
      </c>
      <c r="F371" s="101" t="inlineStr">
        <is>
          <t>Academic studies.</t>
        </is>
      </c>
      <c r="G371" s="101" t="n"/>
      <c r="H371" s="197" t="n"/>
      <c r="I371" s="197" t="n"/>
      <c r="J371" s="197" t="n"/>
      <c r="K371" s="197" t="n"/>
      <c r="L371" s="197" t="n"/>
      <c r="M371" s="197" t="n"/>
      <c r="N371" s="197" t="n"/>
    </row>
    <row r="372" ht="12.75" customHeight="1" s="198">
      <c r="A372" s="101" t="inlineStr">
        <is>
          <t>Algeria</t>
        </is>
      </c>
      <c r="B372" s="62">
        <f t="array" ref="B372">INDEX(Countries!$D$2:$D$255, MATCH(A372, Countries!$B$2:$B$255, 0))
</f>
        <v/>
      </c>
      <c r="C372" s="89" t="inlineStr">
        <is>
          <t>Seagrass</t>
        </is>
      </c>
      <c r="D372" s="93">
        <f>if($C372="Mangrove",'Sequestration rates'!$C$22,if($C372="Seagrass",'Sequestration rates'!$D$22,if($C372="Salt marsh",'Sequestration rates'!$E$22)))</f>
        <v/>
      </c>
      <c r="E372" s="95" t="inlineStr">
        <is>
          <t>NoData</t>
        </is>
      </c>
      <c r="F372" s="101" t="inlineStr">
        <is>
          <t>Academic studies.</t>
        </is>
      </c>
      <c r="G372" s="101" t="n"/>
      <c r="H372" s="197" t="n"/>
      <c r="I372" s="197" t="n"/>
      <c r="J372" s="197" t="n"/>
      <c r="K372" s="197" t="n"/>
      <c r="L372" s="197" t="n"/>
      <c r="M372" s="197" t="n"/>
      <c r="N372" s="197" t="n"/>
    </row>
    <row r="373" ht="12.75" customHeight="1" s="198">
      <c r="A373" s="101" t="inlineStr">
        <is>
          <t>Sweden</t>
        </is>
      </c>
      <c r="B373" s="62">
        <f t="array" ref="B373">INDEX(Countries!$D$2:$D$255, MATCH(A373, Countries!$B$2:$B$255, 0))
</f>
        <v/>
      </c>
      <c r="C373" s="89" t="inlineStr">
        <is>
          <t>Seagrass</t>
        </is>
      </c>
      <c r="D373" s="93">
        <f>if($C373="Mangrove",'Sequestration rates'!$C$22,if($C373="Seagrass",'Sequestration rates'!$D$22,if($C373="Salt marsh",'Sequestration rates'!$E$22)))</f>
        <v/>
      </c>
      <c r="E373" s="95" t="inlineStr">
        <is>
          <t>NoData</t>
        </is>
      </c>
      <c r="F373" s="101" t="inlineStr">
        <is>
          <t>Academic studies.</t>
        </is>
      </c>
      <c r="G373" s="101" t="n"/>
      <c r="H373" s="197" t="n"/>
      <c r="I373" s="197" t="n"/>
      <c r="J373" s="197" t="n"/>
      <c r="K373" s="197" t="n"/>
      <c r="L373" s="197" t="n"/>
      <c r="M373" s="197" t="n"/>
      <c r="N373" s="197" t="n"/>
    </row>
    <row r="374" ht="12.75" customHeight="1" s="198">
      <c r="A374" s="101" t="inlineStr">
        <is>
          <t>Israel</t>
        </is>
      </c>
      <c r="B374" s="62">
        <f t="array" ref="B374">INDEX(Countries!$D$2:$D$255, MATCH(A374, Countries!$B$2:$B$255, 0))
</f>
        <v/>
      </c>
      <c r="C374" s="89" t="inlineStr">
        <is>
          <t>Seagrass</t>
        </is>
      </c>
      <c r="D374" s="93">
        <f>if($C374="Mangrove",'Sequestration rates'!$C$22,if($C374="Seagrass",'Sequestration rates'!$D$22,if($C374="Salt marsh",'Sequestration rates'!$E$22)))</f>
        <v/>
      </c>
      <c r="E374" s="95" t="inlineStr">
        <is>
          <t>NoData</t>
        </is>
      </c>
      <c r="F374" s="101" t="inlineStr">
        <is>
          <t>Academic studies.</t>
        </is>
      </c>
      <c r="G374" s="101" t="n"/>
      <c r="H374" s="197" t="n"/>
      <c r="I374" s="197" t="n"/>
      <c r="J374" s="197" t="n"/>
      <c r="K374" s="197" t="n"/>
      <c r="L374" s="197" t="n"/>
      <c r="M374" s="197" t="n"/>
      <c r="N374" s="197" t="n"/>
    </row>
    <row r="375" ht="12.75" customHeight="1" s="198">
      <c r="A375" s="101" t="inlineStr">
        <is>
          <t>Montserrat</t>
        </is>
      </c>
      <c r="B375" s="62">
        <f t="array" ref="B375">INDEX(Countries!$D$2:$D$255, MATCH(A375, Countries!$B$2:$B$255, 0))
</f>
        <v/>
      </c>
      <c r="C375" s="89" t="inlineStr">
        <is>
          <t>Seagrass</t>
        </is>
      </c>
      <c r="D375" s="93">
        <f>if($C375="Mangrove",'Sequestration rates'!$C$22,if($C375="Seagrass",'Sequestration rates'!$D$22,if($C375="Salt marsh",'Sequestration rates'!$E$22)))</f>
        <v/>
      </c>
      <c r="E375" s="95" t="inlineStr">
        <is>
          <t>NoData</t>
        </is>
      </c>
      <c r="F375" s="101" t="inlineStr">
        <is>
          <t>Academic studies.</t>
        </is>
      </c>
      <c r="G375" s="101" t="n"/>
      <c r="H375" s="197" t="n"/>
      <c r="I375" s="197" t="n"/>
      <c r="J375" s="197" t="n"/>
      <c r="K375" s="197" t="n"/>
      <c r="L375" s="197" t="n"/>
      <c r="M375" s="197" t="n"/>
      <c r="N375" s="197" t="n"/>
    </row>
    <row r="376" ht="12.75" customHeight="1" s="198">
      <c r="A376" s="101" t="inlineStr">
        <is>
          <t>Libya</t>
        </is>
      </c>
      <c r="B376" s="62">
        <f t="array" ref="B376">INDEX(Countries!$D$2:$D$255, MATCH(A376, Countries!$B$2:$B$255, 0))
</f>
        <v/>
      </c>
      <c r="C376" s="89" t="inlineStr">
        <is>
          <t>Seagrass</t>
        </is>
      </c>
      <c r="D376" s="93">
        <f>if($C376="Mangrove",'Sequestration rates'!$C$22,if($C376="Seagrass",'Sequestration rates'!$D$22,if($C376="Salt marsh",'Sequestration rates'!$E$22)))</f>
        <v/>
      </c>
      <c r="E376" s="95" t="inlineStr">
        <is>
          <t>NoData</t>
        </is>
      </c>
      <c r="F376" s="101" t="inlineStr">
        <is>
          <t>Academic studies.</t>
        </is>
      </c>
      <c r="G376" s="101" t="n"/>
      <c r="H376" s="197" t="n"/>
      <c r="I376" s="197" t="n"/>
      <c r="J376" s="197" t="n"/>
      <c r="K376" s="197" t="n"/>
      <c r="L376" s="197" t="n"/>
      <c r="M376" s="197" t="n"/>
      <c r="N376" s="197" t="n"/>
    </row>
    <row r="377" ht="12.75" customHeight="1" s="198">
      <c r="A377" s="101" t="inlineStr">
        <is>
          <t>Netherlands</t>
        </is>
      </c>
      <c r="B377" s="62">
        <f t="array" ref="B377">INDEX(Countries!$D$2:$D$255, MATCH(A377, Countries!$B$2:$B$255, 0))
</f>
        <v/>
      </c>
      <c r="C377" s="89" t="inlineStr">
        <is>
          <t>Seagrass</t>
        </is>
      </c>
      <c r="D377" s="93">
        <f>if($C377="Mangrove",'Sequestration rates'!$C$22,if($C377="Seagrass",'Sequestration rates'!$D$22,if($C377="Salt marsh",'Sequestration rates'!$E$22)))</f>
        <v/>
      </c>
      <c r="E377" s="95" t="inlineStr">
        <is>
          <t>NoData</t>
        </is>
      </c>
      <c r="F377" s="101" t="inlineStr">
        <is>
          <t>Academic studies.</t>
        </is>
      </c>
      <c r="G377" s="101" t="n"/>
      <c r="H377" s="197" t="n"/>
      <c r="I377" s="197" t="n"/>
      <c r="J377" s="197" t="n"/>
      <c r="K377" s="197" t="n"/>
      <c r="L377" s="197" t="n"/>
      <c r="M377" s="197" t="n"/>
      <c r="N377" s="197" t="n"/>
    </row>
    <row r="378" ht="12.75" customHeight="1" s="198">
      <c r="A378" s="101" t="inlineStr">
        <is>
          <t>Poland</t>
        </is>
      </c>
      <c r="B378" s="62">
        <f t="array" ref="B378">INDEX(Countries!$D$2:$D$255, MATCH(A378, Countries!$B$2:$B$255, 0))
</f>
        <v/>
      </c>
      <c r="C378" s="89" t="inlineStr">
        <is>
          <t>Seagrass</t>
        </is>
      </c>
      <c r="D378" s="93">
        <f>if($C378="Mangrove",'Sequestration rates'!$C$22,if($C378="Seagrass",'Sequestration rates'!$D$22,if($C378="Salt marsh",'Sequestration rates'!$E$22)))</f>
        <v/>
      </c>
      <c r="E378" s="95" t="inlineStr">
        <is>
          <t>NoData</t>
        </is>
      </c>
      <c r="F378" s="101" t="inlineStr">
        <is>
          <t>Academic studies.</t>
        </is>
      </c>
      <c r="G378" s="101" t="n"/>
      <c r="H378" s="197" t="n"/>
      <c r="I378" s="197" t="n"/>
      <c r="J378" s="197" t="n"/>
      <c r="K378" s="197" t="n"/>
      <c r="L378" s="197" t="n"/>
      <c r="M378" s="197" t="n"/>
      <c r="N378" s="197" t="n"/>
    </row>
    <row r="379" ht="12.75" customHeight="1" s="198">
      <c r="A379" s="101" t="inlineStr">
        <is>
          <t>Turkey</t>
        </is>
      </c>
      <c r="B379" s="62">
        <f t="array" ref="B379">INDEX(Countries!$D$2:$D$255, MATCH(A379, Countries!$B$2:$B$255, 0))
</f>
        <v/>
      </c>
      <c r="C379" s="89" t="inlineStr">
        <is>
          <t>Seagrass</t>
        </is>
      </c>
      <c r="D379" s="93">
        <f>if($C379="Mangrove",'Sequestration rates'!$C$22,if($C379="Seagrass",'Sequestration rates'!$D$22,if($C379="Salt marsh",'Sequestration rates'!$E$22)))</f>
        <v/>
      </c>
      <c r="E379" s="95" t="inlineStr">
        <is>
          <t>NoData</t>
        </is>
      </c>
      <c r="F379" s="101" t="inlineStr">
        <is>
          <t>Academic studies.</t>
        </is>
      </c>
      <c r="G379" s="101" t="n"/>
      <c r="H379" s="197" t="n"/>
      <c r="I379" s="197" t="n"/>
      <c r="J379" s="197" t="n"/>
      <c r="K379" s="197" t="n"/>
      <c r="L379" s="197" t="n"/>
      <c r="M379" s="197" t="n"/>
      <c r="N379" s="197" t="n"/>
    </row>
    <row r="380" ht="12.75" customHeight="1" s="198">
      <c r="A380" s="101" t="inlineStr">
        <is>
          <t>Jordan</t>
        </is>
      </c>
      <c r="B380" s="62">
        <f t="array" ref="B380">INDEX(Countries!$D$2:$D$255, MATCH(A380, Countries!$B$2:$B$255, 0))
</f>
        <v/>
      </c>
      <c r="C380" s="89" t="inlineStr">
        <is>
          <t>Seagrass</t>
        </is>
      </c>
      <c r="D380" s="93">
        <f>if($C380="Mangrove",'Sequestration rates'!$C$22,if($C380="Seagrass",'Sequestration rates'!$D$22,if($C380="Salt marsh",'Sequestration rates'!$E$22)))</f>
        <v/>
      </c>
      <c r="E380" s="95" t="inlineStr">
        <is>
          <t>NoData</t>
        </is>
      </c>
      <c r="F380" s="101" t="inlineStr">
        <is>
          <t>Academic studies.</t>
        </is>
      </c>
      <c r="G380" s="101" t="n"/>
      <c r="H380" s="197" t="n"/>
      <c r="I380" s="197" t="n"/>
      <c r="J380" s="197" t="n"/>
      <c r="K380" s="197" t="n"/>
      <c r="L380" s="197" t="n"/>
      <c r="M380" s="197" t="n"/>
      <c r="N380" s="197" t="n"/>
    </row>
    <row r="381" ht="12.75" customHeight="1" s="198">
      <c r="A381" s="101" t="inlineStr">
        <is>
          <t>Slovenia</t>
        </is>
      </c>
      <c r="B381" s="62">
        <f t="array" ref="B381">INDEX(Countries!$D$2:$D$255, MATCH(A381, Countries!$B$2:$B$255, 0))
</f>
        <v/>
      </c>
      <c r="C381" s="89" t="inlineStr">
        <is>
          <t>Seagrass</t>
        </is>
      </c>
      <c r="D381" s="93">
        <f>if($C381="Mangrove",'Sequestration rates'!$C$22,if($C381="Seagrass",'Sequestration rates'!$D$22,if($C381="Salt marsh",'Sequestration rates'!$E$22)))</f>
        <v/>
      </c>
      <c r="E381" s="95" t="inlineStr">
        <is>
          <t>NoData</t>
        </is>
      </c>
      <c r="F381" s="101" t="inlineStr">
        <is>
          <t>Academic studies.</t>
        </is>
      </c>
      <c r="G381" s="101" t="n"/>
      <c r="H381" s="197" t="n"/>
      <c r="I381" s="197" t="n"/>
      <c r="J381" s="197" t="n"/>
      <c r="K381" s="197" t="n"/>
      <c r="L381" s="197" t="n"/>
      <c r="M381" s="197" t="n"/>
      <c r="N381" s="197" t="n"/>
    </row>
    <row r="382" ht="12.75" customHeight="1" s="198">
      <c r="A382" s="101" t="inlineStr">
        <is>
          <t>Argentina</t>
        </is>
      </c>
      <c r="B382" s="62">
        <f t="array" ref="B382">INDEX(Countries!$D$2:$D$255, MATCH(A382, Countries!$B$2:$B$255, 0))
</f>
        <v/>
      </c>
      <c r="C382" s="89" t="inlineStr">
        <is>
          <t>Seagrass</t>
        </is>
      </c>
      <c r="D382" s="93">
        <f>if($C382="Mangrove",'Sequestration rates'!$C$22,if($C382="Seagrass",'Sequestration rates'!$D$22,if($C382="Salt marsh",'Sequestration rates'!$E$22)))</f>
        <v/>
      </c>
      <c r="E382" s="95" t="inlineStr">
        <is>
          <t>NoData</t>
        </is>
      </c>
      <c r="F382" s="101" t="inlineStr">
        <is>
          <t>Academic studies.</t>
        </is>
      </c>
      <c r="G382" s="101" t="n"/>
      <c r="H382" s="197" t="n"/>
      <c r="I382" s="197" t="n"/>
      <c r="J382" s="197" t="n"/>
      <c r="K382" s="197" t="n"/>
      <c r="L382" s="197" t="n"/>
      <c r="M382" s="197" t="n"/>
      <c r="N382" s="197" t="n"/>
    </row>
    <row r="383" ht="12.75" customHeight="1" s="198">
      <c r="A383" s="101" t="inlineStr">
        <is>
          <t>Azerbaijan</t>
        </is>
      </c>
      <c r="B383" s="62">
        <f t="array" ref="B383">INDEX(Countries!$D$2:$D$255, MATCH(A383, Countries!$B$2:$B$255, 0))
</f>
        <v/>
      </c>
      <c r="C383" s="89" t="inlineStr">
        <is>
          <t>Seagrass</t>
        </is>
      </c>
      <c r="D383" s="93">
        <f>if($C383="Mangrove",'Sequestration rates'!$C$22,if($C383="Seagrass",'Sequestration rates'!$D$22,if($C383="Salt marsh",'Sequestration rates'!$E$22)))</f>
        <v/>
      </c>
      <c r="E383" s="95" t="inlineStr">
        <is>
          <t>NoData</t>
        </is>
      </c>
      <c r="F383" s="101" t="inlineStr">
        <is>
          <t>Academic studies.</t>
        </is>
      </c>
      <c r="G383" s="101" t="n"/>
      <c r="H383" s="197" t="n"/>
      <c r="I383" s="197" t="n"/>
      <c r="J383" s="197" t="n"/>
      <c r="K383" s="197" t="n"/>
      <c r="L383" s="197" t="n"/>
      <c r="M383" s="197" t="n"/>
      <c r="N383" s="197" t="n"/>
    </row>
    <row r="384" ht="12.75" customHeight="1" s="198">
      <c r="A384" s="101" t="inlineStr">
        <is>
          <t>Belgium</t>
        </is>
      </c>
      <c r="B384" s="62">
        <f t="array" ref="B384">INDEX(Countries!$D$2:$D$255, MATCH(A384, Countries!$B$2:$B$255, 0))
</f>
        <v/>
      </c>
      <c r="C384" s="89" t="inlineStr">
        <is>
          <t>Seagrass</t>
        </is>
      </c>
      <c r="D384" s="93">
        <f>if($C384="Mangrove",'Sequestration rates'!$C$22,if($C384="Seagrass",'Sequestration rates'!$D$22,if($C384="Salt marsh",'Sequestration rates'!$E$22)))</f>
        <v/>
      </c>
      <c r="E384" s="95" t="inlineStr">
        <is>
          <t>NoData</t>
        </is>
      </c>
      <c r="F384" s="101" t="inlineStr">
        <is>
          <t>Academic studies.</t>
        </is>
      </c>
      <c r="G384" s="101" t="n"/>
      <c r="H384" s="197" t="n"/>
      <c r="I384" s="197" t="n"/>
      <c r="J384" s="197" t="n"/>
      <c r="K384" s="197" t="n"/>
      <c r="L384" s="197" t="n"/>
      <c r="M384" s="197" t="n"/>
      <c r="N384" s="197" t="n"/>
    </row>
    <row r="385" ht="12.75" customHeight="1" s="198">
      <c r="A385" s="101" t="inlineStr">
        <is>
          <t>Bosnia and Herzegovina</t>
        </is>
      </c>
      <c r="B385" s="62">
        <f t="array" ref="B385">INDEX(Countries!$D$2:$D$255, MATCH(A385, Countries!$B$2:$B$255, 0))
</f>
        <v/>
      </c>
      <c r="C385" s="89" t="inlineStr">
        <is>
          <t>Seagrass</t>
        </is>
      </c>
      <c r="D385" s="93">
        <f>if($C385="Mangrove",'Sequestration rates'!$C$22,if($C385="Seagrass",'Sequestration rates'!$D$22,if($C385="Salt marsh",'Sequestration rates'!$E$22)))</f>
        <v/>
      </c>
      <c r="E385" s="95" t="inlineStr">
        <is>
          <t>NoData</t>
        </is>
      </c>
      <c r="F385" s="101" t="inlineStr">
        <is>
          <t>Academic studies.</t>
        </is>
      </c>
      <c r="G385" s="101" t="n"/>
      <c r="H385" s="197" t="n"/>
      <c r="I385" s="197" t="n"/>
      <c r="J385" s="197" t="n"/>
      <c r="K385" s="197" t="n"/>
      <c r="L385" s="197" t="n"/>
      <c r="M385" s="197" t="n"/>
      <c r="N385" s="197" t="n"/>
    </row>
    <row r="386" ht="12.75" customHeight="1" s="198">
      <c r="A386" s="101" t="inlineStr">
        <is>
          <t>British Indian Ocean Territory</t>
        </is>
      </c>
      <c r="B386" s="62">
        <f t="array" ref="B386">INDEX(Countries!$D$2:$D$255, MATCH(A386, Countries!$B$2:$B$255, 0))
</f>
        <v/>
      </c>
      <c r="C386" s="89" t="inlineStr">
        <is>
          <t>Seagrass</t>
        </is>
      </c>
      <c r="D386" s="93">
        <f>if($C386="Mangrove",'Sequestration rates'!$C$22,if($C386="Seagrass",'Sequestration rates'!$D$22,if($C386="Salt marsh",'Sequestration rates'!$E$22)))</f>
        <v/>
      </c>
      <c r="E386" s="95" t="inlineStr">
        <is>
          <t>NoData</t>
        </is>
      </c>
      <c r="F386" s="101" t="inlineStr">
        <is>
          <t>Academic studies.</t>
        </is>
      </c>
      <c r="G386" s="101" t="n"/>
      <c r="H386" s="197" t="n"/>
      <c r="I386" s="197" t="n"/>
      <c r="J386" s="197" t="n"/>
      <c r="K386" s="197" t="n"/>
      <c r="L386" s="197" t="n"/>
      <c r="M386" s="197" t="n"/>
      <c r="N386" s="197" t="n"/>
    </row>
    <row r="387" ht="12.75" customHeight="1" s="198">
      <c r="A387" s="101" t="inlineStr">
        <is>
          <t>Bulgaria</t>
        </is>
      </c>
      <c r="B387" s="62">
        <f t="array" ref="B387">INDEX(Countries!$D$2:$D$255, MATCH(A387, Countries!$B$2:$B$255, 0))
</f>
        <v/>
      </c>
      <c r="C387" s="89" t="inlineStr">
        <is>
          <t>Seagrass</t>
        </is>
      </c>
      <c r="D387" s="93">
        <f>if($C387="Mangrove",'Sequestration rates'!$C$22,if($C387="Seagrass",'Sequestration rates'!$D$22,if($C387="Salt marsh",'Sequestration rates'!$E$22)))</f>
        <v/>
      </c>
      <c r="E387" s="95" t="inlineStr">
        <is>
          <t>NoData</t>
        </is>
      </c>
      <c r="F387" s="101" t="inlineStr">
        <is>
          <t>Academic studies.</t>
        </is>
      </c>
      <c r="G387" s="101" t="n"/>
      <c r="H387" s="197" t="n"/>
      <c r="I387" s="197" t="n"/>
      <c r="J387" s="197" t="n"/>
      <c r="K387" s="197" t="n"/>
      <c r="L387" s="197" t="n"/>
      <c r="M387" s="197" t="n"/>
      <c r="N387" s="197" t="n"/>
    </row>
    <row r="388" ht="12.75" customHeight="1" s="198">
      <c r="A388" s="101" t="inlineStr">
        <is>
          <t>Cabo Verde</t>
        </is>
      </c>
      <c r="B388" s="62">
        <f t="array" ref="B388">INDEX(Countries!$D$2:$D$255, MATCH(A388, Countries!$B$2:$B$255, 0))
</f>
        <v/>
      </c>
      <c r="C388" s="89" t="inlineStr">
        <is>
          <t>Seagrass</t>
        </is>
      </c>
      <c r="D388" s="93">
        <f>if($C388="Mangrove",'Sequestration rates'!$C$22,if($C388="Seagrass",'Sequestration rates'!$D$22,if($C388="Salt marsh",'Sequestration rates'!$E$22)))</f>
        <v/>
      </c>
      <c r="E388" s="95" t="inlineStr">
        <is>
          <t>NoData</t>
        </is>
      </c>
      <c r="F388" s="101" t="inlineStr">
        <is>
          <t>Academic studies.</t>
        </is>
      </c>
      <c r="G388" s="101" t="n"/>
      <c r="H388" s="197" t="n"/>
      <c r="I388" s="197" t="n"/>
      <c r="J388" s="197" t="n"/>
      <c r="K388" s="197" t="n"/>
      <c r="L388" s="197" t="n"/>
      <c r="M388" s="197" t="n"/>
      <c r="N388" s="197" t="n"/>
    </row>
    <row r="389" ht="12.75" customHeight="1" s="198">
      <c r="A389" s="101" t="inlineStr">
        <is>
          <t>Chile</t>
        </is>
      </c>
      <c r="B389" s="62">
        <f t="array" ref="B389">INDEX(Countries!$D$2:$D$255, MATCH(A389, Countries!$B$2:$B$255, 0))
</f>
        <v/>
      </c>
      <c r="C389" s="89" t="inlineStr">
        <is>
          <t>Seagrass</t>
        </is>
      </c>
      <c r="D389" s="93">
        <f>if($C389="Mangrove",'Sequestration rates'!$C$22,if($C389="Seagrass",'Sequestration rates'!$D$22,if($C389="Salt marsh",'Sequestration rates'!$E$22)))</f>
        <v/>
      </c>
      <c r="E389" s="95" t="inlineStr">
        <is>
          <t>NoData</t>
        </is>
      </c>
      <c r="F389" s="101" t="inlineStr">
        <is>
          <t>Academic studies.</t>
        </is>
      </c>
      <c r="G389" s="101" t="n"/>
      <c r="H389" s="197" t="n"/>
      <c r="I389" s="197" t="n"/>
      <c r="J389" s="197" t="n"/>
      <c r="K389" s="197" t="n"/>
      <c r="L389" s="197" t="n"/>
      <c r="M389" s="197" t="n"/>
      <c r="N389" s="197" t="n"/>
    </row>
    <row r="390" ht="12.75" customHeight="1" s="198">
      <c r="A390" s="101" t="inlineStr">
        <is>
          <t>Estonia</t>
        </is>
      </c>
      <c r="B390" s="62">
        <f t="array" ref="B390">INDEX(Countries!$D$2:$D$255, MATCH(A390, Countries!$B$2:$B$255, 0))
</f>
        <v/>
      </c>
      <c r="C390" s="89" t="inlineStr">
        <is>
          <t>Seagrass</t>
        </is>
      </c>
      <c r="D390" s="93">
        <f>if($C390="Mangrove",'Sequestration rates'!$C$22,if($C390="Seagrass",'Sequestration rates'!$D$22,if($C390="Salt marsh",'Sequestration rates'!$E$22)))</f>
        <v/>
      </c>
      <c r="E390" s="95" t="inlineStr">
        <is>
          <t>NoData</t>
        </is>
      </c>
      <c r="F390" s="101" t="inlineStr">
        <is>
          <t>Academic studies.</t>
        </is>
      </c>
      <c r="G390" s="101" t="n"/>
      <c r="H390" s="197" t="n"/>
      <c r="I390" s="197" t="n"/>
      <c r="J390" s="197" t="n"/>
      <c r="K390" s="197" t="n"/>
      <c r="L390" s="197" t="n"/>
      <c r="M390" s="197" t="n"/>
      <c r="N390" s="197" t="n"/>
    </row>
    <row r="391" ht="12.75" customHeight="1" s="198">
      <c r="A391" s="101" t="inlineStr">
        <is>
          <t>Falkland Islands</t>
        </is>
      </c>
      <c r="B391" s="62">
        <f t="array" ref="B391">INDEX(Countries!$D$2:$D$255, MATCH(A391, Countries!$B$2:$B$255, 0))
</f>
        <v/>
      </c>
      <c r="C391" s="89" t="inlineStr">
        <is>
          <t>Seagrass</t>
        </is>
      </c>
      <c r="D391" s="93">
        <f>if($C391="Mangrove",'Sequestration rates'!$C$22,if($C391="Seagrass",'Sequestration rates'!$D$22,if($C391="Salt marsh",'Sequestration rates'!$E$22)))</f>
        <v/>
      </c>
      <c r="E391" s="95" t="inlineStr">
        <is>
          <t>NoData</t>
        </is>
      </c>
      <c r="F391" s="101" t="inlineStr">
        <is>
          <t>Academic studies.</t>
        </is>
      </c>
      <c r="G391" s="101" t="n"/>
      <c r="H391" s="197" t="n"/>
      <c r="I391" s="197" t="n"/>
      <c r="J391" s="197" t="n"/>
      <c r="K391" s="197" t="n"/>
      <c r="L391" s="197" t="n"/>
      <c r="M391" s="197" t="n"/>
      <c r="N391" s="197" t="n"/>
    </row>
    <row r="392" ht="12.75" customHeight="1" s="198">
      <c r="A392" s="101" t="inlineStr">
        <is>
          <t>Faroe Islands</t>
        </is>
      </c>
      <c r="B392" s="62">
        <f t="array" ref="B392">INDEX(Countries!$D$2:$D$255, MATCH(A392, Countries!$B$2:$B$255, 0))
</f>
        <v/>
      </c>
      <c r="C392" s="89" t="inlineStr">
        <is>
          <t>Seagrass</t>
        </is>
      </c>
      <c r="D392" s="93">
        <f>if($C392="Mangrove",'Sequestration rates'!$C$22,if($C392="Seagrass",'Sequestration rates'!$D$22,if($C392="Salt marsh",'Sequestration rates'!$E$22)))</f>
        <v/>
      </c>
      <c r="E392" s="95" t="inlineStr">
        <is>
          <t>NoData</t>
        </is>
      </c>
      <c r="F392" s="101" t="inlineStr">
        <is>
          <t>Academic studies.</t>
        </is>
      </c>
      <c r="G392" s="101" t="n"/>
      <c r="H392" s="197" t="n"/>
      <c r="I392" s="197" t="n"/>
      <c r="J392" s="197" t="n"/>
      <c r="K392" s="197" t="n"/>
      <c r="L392" s="197" t="n"/>
      <c r="M392" s="197" t="n"/>
      <c r="N392" s="197" t="n"/>
    </row>
    <row r="393" ht="12.75" customHeight="1" s="198">
      <c r="A393" s="101" t="inlineStr">
        <is>
          <t>Finland</t>
        </is>
      </c>
      <c r="B393" s="62">
        <f t="array" ref="B393">INDEX(Countries!$D$2:$D$255, MATCH(A393, Countries!$B$2:$B$255, 0))
</f>
        <v/>
      </c>
      <c r="C393" s="89" t="inlineStr">
        <is>
          <t>Seagrass</t>
        </is>
      </c>
      <c r="D393" s="93">
        <f>if($C393="Mangrove",'Sequestration rates'!$C$22,if($C393="Seagrass",'Sequestration rates'!$D$22,if($C393="Salt marsh",'Sequestration rates'!$E$22)))</f>
        <v/>
      </c>
      <c r="E393" s="95" t="inlineStr">
        <is>
          <t>NoData</t>
        </is>
      </c>
      <c r="F393" s="101" t="inlineStr">
        <is>
          <t>Academic studies.</t>
        </is>
      </c>
      <c r="G393" s="101" t="n"/>
      <c r="H393" s="197" t="n"/>
      <c r="I393" s="197" t="n"/>
      <c r="J393" s="197" t="n"/>
      <c r="K393" s="197" t="n"/>
      <c r="L393" s="197" t="n"/>
      <c r="M393" s="197" t="n"/>
      <c r="N393" s="197" t="n"/>
    </row>
    <row r="394" ht="12.75" customHeight="1" s="198">
      <c r="A394" s="101" t="inlineStr">
        <is>
          <t>Georgia</t>
        </is>
      </c>
      <c r="B394" s="62">
        <f t="array" ref="B394">INDEX(Countries!$D$2:$D$255, MATCH(A394, Countries!$B$2:$B$255, 0))
</f>
        <v/>
      </c>
      <c r="C394" s="89" t="inlineStr">
        <is>
          <t>Seagrass</t>
        </is>
      </c>
      <c r="D394" s="93">
        <f>if($C394="Mangrove",'Sequestration rates'!$C$22,if($C394="Seagrass",'Sequestration rates'!$D$22,if($C394="Salt marsh",'Sequestration rates'!$E$22)))</f>
        <v/>
      </c>
      <c r="E394" s="95" t="inlineStr">
        <is>
          <t>NoData</t>
        </is>
      </c>
      <c r="F394" s="101" t="inlineStr">
        <is>
          <t>Academic studies.</t>
        </is>
      </c>
      <c r="G394" s="101" t="n"/>
      <c r="H394" s="197" t="n"/>
      <c r="I394" s="197" t="n"/>
      <c r="J394" s="197" t="n"/>
      <c r="K394" s="197" t="n"/>
      <c r="L394" s="197" t="n"/>
      <c r="M394" s="197" t="n"/>
      <c r="N394" s="197" t="n"/>
    </row>
    <row r="395" ht="12.75" customHeight="1" s="198">
      <c r="A395" s="101" t="inlineStr">
        <is>
          <t>Gibraltar</t>
        </is>
      </c>
      <c r="B395" s="62">
        <f t="array" ref="B395">INDEX(Countries!$D$2:$D$255, MATCH(A395, Countries!$B$2:$B$255, 0))
</f>
        <v/>
      </c>
      <c r="C395" s="89" t="inlineStr">
        <is>
          <t>Seagrass</t>
        </is>
      </c>
      <c r="D395" s="93">
        <f>if($C395="Mangrove",'Sequestration rates'!$C$22,if($C395="Seagrass",'Sequestration rates'!$D$22,if($C395="Salt marsh",'Sequestration rates'!$E$22)))</f>
        <v/>
      </c>
      <c r="E395" s="95" t="inlineStr">
        <is>
          <t>NoData</t>
        </is>
      </c>
      <c r="F395" s="101" t="inlineStr">
        <is>
          <t>Academic studies.</t>
        </is>
      </c>
      <c r="G395" s="101" t="n"/>
      <c r="H395" s="197" t="n"/>
      <c r="I395" s="197" t="n"/>
      <c r="J395" s="197" t="n"/>
      <c r="K395" s="197" t="n"/>
      <c r="L395" s="197" t="n"/>
      <c r="M395" s="197" t="n"/>
      <c r="N395" s="197" t="n"/>
    </row>
    <row r="396" ht="12.75" customHeight="1" s="198">
      <c r="A396" s="101" t="inlineStr">
        <is>
          <t>Greenland</t>
        </is>
      </c>
      <c r="B396" s="62">
        <f t="array" ref="B396">INDEX(Countries!$D$2:$D$255, MATCH(A396, Countries!$B$2:$B$255, 0))
</f>
        <v/>
      </c>
      <c r="C396" s="89" t="inlineStr">
        <is>
          <t>Seagrass</t>
        </is>
      </c>
      <c r="D396" s="93">
        <f>if($C396="Mangrove",'Sequestration rates'!$C$22,if($C396="Seagrass",'Sequestration rates'!$D$22,if($C396="Salt marsh",'Sequestration rates'!$E$22)))</f>
        <v/>
      </c>
      <c r="E396" s="95" t="inlineStr">
        <is>
          <t>NoData</t>
        </is>
      </c>
      <c r="F396" s="101" t="inlineStr">
        <is>
          <t>Academic studies.</t>
        </is>
      </c>
      <c r="G396" s="101" t="n"/>
      <c r="H396" s="197" t="n"/>
      <c r="I396" s="197" t="n"/>
      <c r="J396" s="197" t="n"/>
      <c r="K396" s="197" t="n"/>
      <c r="L396" s="197" t="n"/>
      <c r="M396" s="197" t="n"/>
      <c r="N396" s="197" t="n"/>
    </row>
    <row r="397" ht="12.75" customHeight="1" s="198">
      <c r="A397" s="101" t="inlineStr">
        <is>
          <t>Guernsey</t>
        </is>
      </c>
      <c r="B397" s="62">
        <f t="array" ref="B397">INDEX(Countries!$D$2:$D$255, MATCH(A397, Countries!$B$2:$B$255, 0))
</f>
        <v/>
      </c>
      <c r="C397" s="89" t="inlineStr">
        <is>
          <t>Seagrass</t>
        </is>
      </c>
      <c r="D397" s="93">
        <f>if($C397="Mangrove",'Sequestration rates'!$C$22,if($C397="Seagrass",'Sequestration rates'!$D$22,if($C397="Salt marsh",'Sequestration rates'!$E$22)))</f>
        <v/>
      </c>
      <c r="E397" s="95" t="inlineStr">
        <is>
          <t>NoData</t>
        </is>
      </c>
      <c r="F397" s="101" t="inlineStr">
        <is>
          <t>Academic studies.</t>
        </is>
      </c>
      <c r="G397" s="101" t="n"/>
      <c r="H397" s="197" t="n"/>
      <c r="I397" s="197" t="n"/>
      <c r="J397" s="197" t="n"/>
      <c r="K397" s="197" t="n"/>
      <c r="L397" s="197" t="n"/>
      <c r="M397" s="197" t="n"/>
      <c r="N397" s="197" t="n"/>
    </row>
    <row r="398" ht="12.75" customHeight="1" s="198">
      <c r="A398" s="101" t="inlineStr">
        <is>
          <t>Iceland</t>
        </is>
      </c>
      <c r="B398" s="62">
        <f t="array" ref="B398">INDEX(Countries!$D$2:$D$255, MATCH(A398, Countries!$B$2:$B$255, 0))
</f>
        <v/>
      </c>
      <c r="C398" s="89" t="inlineStr">
        <is>
          <t>Seagrass</t>
        </is>
      </c>
      <c r="D398" s="93">
        <f>if($C398="Mangrove",'Sequestration rates'!$C$22,if($C398="Seagrass",'Sequestration rates'!$D$22,if($C398="Salt marsh",'Sequestration rates'!$E$22)))</f>
        <v/>
      </c>
      <c r="E398" s="95" t="inlineStr">
        <is>
          <t>NoData</t>
        </is>
      </c>
      <c r="F398" s="101" t="inlineStr">
        <is>
          <t>Academic studies.</t>
        </is>
      </c>
      <c r="G398" s="101" t="n"/>
      <c r="H398" s="197" t="n"/>
      <c r="I398" s="197" t="n"/>
      <c r="J398" s="197" t="n"/>
      <c r="K398" s="197" t="n"/>
      <c r="L398" s="197" t="n"/>
      <c r="M398" s="197" t="n"/>
      <c r="N398" s="197" t="n"/>
    </row>
    <row r="399" ht="12.75" customHeight="1" s="198">
      <c r="A399" s="101" t="inlineStr">
        <is>
          <t>Iraq</t>
        </is>
      </c>
      <c r="B399" s="62">
        <f t="array" ref="B399">INDEX(Countries!$D$2:$D$255, MATCH(A399, Countries!$B$2:$B$255, 0))
</f>
        <v/>
      </c>
      <c r="C399" s="89" t="inlineStr">
        <is>
          <t>Seagrass</t>
        </is>
      </c>
      <c r="D399" s="93">
        <f>if($C399="Mangrove",'Sequestration rates'!$C$22,if($C399="Seagrass",'Sequestration rates'!$D$22,if($C399="Salt marsh",'Sequestration rates'!$E$22)))</f>
        <v/>
      </c>
      <c r="E399" s="95" t="inlineStr">
        <is>
          <t>NoData</t>
        </is>
      </c>
      <c r="F399" s="101" t="inlineStr">
        <is>
          <t>Academic studies.</t>
        </is>
      </c>
      <c r="G399" s="101" t="n"/>
      <c r="H399" s="197" t="n"/>
      <c r="I399" s="197" t="n"/>
      <c r="J399" s="197" t="n"/>
      <c r="K399" s="197" t="n"/>
      <c r="L399" s="197" t="n"/>
      <c r="M399" s="197" t="n"/>
      <c r="N399" s="197" t="n"/>
    </row>
    <row r="400" ht="12.75" customHeight="1" s="198">
      <c r="A400" s="101" t="inlineStr">
        <is>
          <t>Ireland</t>
        </is>
      </c>
      <c r="B400" s="62">
        <f t="array" ref="B400">INDEX(Countries!$D$2:$D$255, MATCH(A400, Countries!$B$2:$B$255, 0))
</f>
        <v/>
      </c>
      <c r="C400" s="89" t="inlineStr">
        <is>
          <t>Seagrass</t>
        </is>
      </c>
      <c r="D400" s="93">
        <f>if($C400="Mangrove",'Sequestration rates'!$C$22,if($C400="Seagrass",'Sequestration rates'!$D$22,if($C400="Salt marsh",'Sequestration rates'!$E$22)))</f>
        <v/>
      </c>
      <c r="E400" s="95" t="inlineStr">
        <is>
          <t>NoData</t>
        </is>
      </c>
      <c r="F400" s="101" t="inlineStr">
        <is>
          <t>Academic studies.</t>
        </is>
      </c>
      <c r="G400" s="101" t="n"/>
      <c r="H400" s="197" t="n"/>
      <c r="I400" s="197" t="n"/>
      <c r="J400" s="197" t="n"/>
      <c r="K400" s="197" t="n"/>
      <c r="L400" s="197" t="n"/>
      <c r="M400" s="197" t="n"/>
      <c r="N400" s="197" t="n"/>
    </row>
    <row r="401" ht="12.75" customHeight="1" s="198">
      <c r="A401" s="101" t="inlineStr">
        <is>
          <t>Isle of Man</t>
        </is>
      </c>
      <c r="B401" s="62">
        <f t="array" ref="B401">INDEX(Countries!$D$2:$D$255, MATCH(A401, Countries!$B$2:$B$255, 0))
</f>
        <v/>
      </c>
      <c r="C401" s="89" t="inlineStr">
        <is>
          <t>Seagrass</t>
        </is>
      </c>
      <c r="D401" s="93">
        <f>if($C401="Mangrove",'Sequestration rates'!$C$22,if($C401="Seagrass",'Sequestration rates'!$D$22,if($C401="Salt marsh",'Sequestration rates'!$E$22)))</f>
        <v/>
      </c>
      <c r="E401" s="95" t="inlineStr">
        <is>
          <t>NoData</t>
        </is>
      </c>
      <c r="F401" s="101" t="inlineStr">
        <is>
          <t>Academic studies.</t>
        </is>
      </c>
      <c r="G401" s="101" t="n"/>
      <c r="H401" s="197" t="n"/>
      <c r="I401" s="197" t="n"/>
      <c r="J401" s="197" t="n"/>
      <c r="K401" s="197" t="n"/>
      <c r="L401" s="197" t="n"/>
      <c r="M401" s="197" t="n"/>
      <c r="N401" s="197" t="n"/>
    </row>
    <row r="402" ht="12.75" customHeight="1" s="198">
      <c r="A402" s="101" t="inlineStr">
        <is>
          <t>Jersey</t>
        </is>
      </c>
      <c r="B402" s="62">
        <f t="array" ref="B402">INDEX(Countries!$D$2:$D$255, MATCH(A402, Countries!$B$2:$B$255, 0))
</f>
        <v/>
      </c>
      <c r="C402" s="89" t="inlineStr">
        <is>
          <t>Seagrass</t>
        </is>
      </c>
      <c r="D402" s="93">
        <f>if($C402="Mangrove",'Sequestration rates'!$C$22,if($C402="Seagrass",'Sequestration rates'!$D$22,if($C402="Salt marsh",'Sequestration rates'!$E$22)))</f>
        <v/>
      </c>
      <c r="E402" s="95" t="inlineStr">
        <is>
          <t>NoData</t>
        </is>
      </c>
      <c r="F402" s="101" t="inlineStr">
        <is>
          <t>Academic studies.</t>
        </is>
      </c>
      <c r="G402" s="101" t="n"/>
      <c r="H402" s="197" t="n"/>
      <c r="I402" s="197" t="n"/>
      <c r="J402" s="197" t="n"/>
      <c r="K402" s="197" t="n"/>
      <c r="L402" s="197" t="n"/>
      <c r="M402" s="197" t="n"/>
      <c r="N402" s="197" t="n"/>
    </row>
    <row r="403" ht="12.75" customHeight="1" s="198">
      <c r="A403" s="101" t="inlineStr">
        <is>
          <t>Kazakhstan</t>
        </is>
      </c>
      <c r="B403" s="62">
        <f t="array" ref="B403">INDEX(Countries!$D$2:$D$255, MATCH(A403, Countries!$B$2:$B$255, 0))
</f>
        <v/>
      </c>
      <c r="C403" s="89" t="inlineStr">
        <is>
          <t>Seagrass</t>
        </is>
      </c>
      <c r="D403" s="93">
        <f>if($C403="Mangrove",'Sequestration rates'!$C$22,if($C403="Seagrass",'Sequestration rates'!$D$22,if($C403="Salt marsh",'Sequestration rates'!$E$22)))</f>
        <v/>
      </c>
      <c r="E403" s="95" t="inlineStr">
        <is>
          <t>NoData</t>
        </is>
      </c>
      <c r="F403" s="101" t="inlineStr">
        <is>
          <t>Academic studies.</t>
        </is>
      </c>
      <c r="G403" s="101" t="n"/>
      <c r="H403" s="197" t="n"/>
      <c r="I403" s="197" t="n"/>
      <c r="J403" s="197" t="n"/>
      <c r="K403" s="197" t="n"/>
      <c r="L403" s="197" t="n"/>
      <c r="M403" s="197" t="n"/>
      <c r="N403" s="197" t="n"/>
    </row>
    <row r="404" ht="12.75" customHeight="1" s="198">
      <c r="A404" s="101" t="inlineStr">
        <is>
          <t>North Korea</t>
        </is>
      </c>
      <c r="B404" s="62">
        <f t="array" ref="B404">INDEX(Countries!$D$2:$D$255, MATCH(A404, Countries!$B$2:$B$255, 0))
</f>
        <v/>
      </c>
      <c r="C404" s="89" t="inlineStr">
        <is>
          <t>Seagrass</t>
        </is>
      </c>
      <c r="D404" s="93">
        <f>if($C404="Mangrove",'Sequestration rates'!$C$22,if($C404="Seagrass",'Sequestration rates'!$D$22,if($C404="Salt marsh",'Sequestration rates'!$E$22)))</f>
        <v/>
      </c>
      <c r="E404" s="95" t="inlineStr">
        <is>
          <t>NoData</t>
        </is>
      </c>
      <c r="F404" s="101" t="inlineStr">
        <is>
          <t>Academic studies.</t>
        </is>
      </c>
      <c r="G404" s="101" t="n"/>
      <c r="H404" s="197" t="n"/>
      <c r="I404" s="197" t="n"/>
      <c r="J404" s="197" t="n"/>
      <c r="K404" s="197" t="n"/>
      <c r="L404" s="197" t="n"/>
      <c r="M404" s="197" t="n"/>
      <c r="N404" s="197" t="n"/>
    </row>
    <row r="405" ht="12.75" customHeight="1" s="198">
      <c r="A405" s="101" t="inlineStr">
        <is>
          <t>South Korea</t>
        </is>
      </c>
      <c r="B405" s="62">
        <f t="array" ref="B405">INDEX(Countries!$D$2:$D$255, MATCH(A405, Countries!$B$2:$B$255, 0))
</f>
        <v/>
      </c>
      <c r="C405" s="89" t="inlineStr">
        <is>
          <t>Seagrass</t>
        </is>
      </c>
      <c r="D405" s="93">
        <f>if($C405="Mangrove",'Sequestration rates'!$C$22,if($C405="Seagrass",'Sequestration rates'!$D$22,if($C405="Salt marsh",'Sequestration rates'!$E$22)))</f>
        <v/>
      </c>
      <c r="E405" s="95" t="inlineStr">
        <is>
          <t>NoData</t>
        </is>
      </c>
      <c r="F405" s="101" t="inlineStr">
        <is>
          <t>Academic studies.</t>
        </is>
      </c>
      <c r="G405" s="101" t="n"/>
      <c r="H405" s="197" t="n"/>
      <c r="I405" s="197" t="n"/>
      <c r="J405" s="197" t="n"/>
      <c r="K405" s="197" t="n"/>
      <c r="L405" s="197" t="n"/>
      <c r="M405" s="197" t="n"/>
      <c r="N405" s="197" t="n"/>
    </row>
    <row r="406" ht="12.75" customHeight="1" s="198">
      <c r="A406" s="101" t="inlineStr">
        <is>
          <t>Latvia</t>
        </is>
      </c>
      <c r="B406" s="62">
        <f t="array" ref="B406">INDEX(Countries!$D$2:$D$255, MATCH(A406, Countries!$B$2:$B$255, 0))
</f>
        <v/>
      </c>
      <c r="C406" s="89" t="inlineStr">
        <is>
          <t>Seagrass</t>
        </is>
      </c>
      <c r="D406" s="93">
        <f>if($C406="Mangrove",'Sequestration rates'!$C$22,if($C406="Seagrass",'Sequestration rates'!$D$22,if($C406="Salt marsh",'Sequestration rates'!$E$22)))</f>
        <v/>
      </c>
      <c r="E406" s="95" t="inlineStr">
        <is>
          <t>NoData</t>
        </is>
      </c>
      <c r="F406" s="101" t="inlineStr">
        <is>
          <t>Academic studies.</t>
        </is>
      </c>
      <c r="G406" s="101" t="n"/>
      <c r="H406" s="197" t="n"/>
      <c r="I406" s="197" t="n"/>
      <c r="J406" s="197" t="n"/>
      <c r="K406" s="197" t="n"/>
      <c r="L406" s="197" t="n"/>
      <c r="M406" s="197" t="n"/>
      <c r="N406" s="197" t="n"/>
    </row>
    <row r="407" ht="12.75" customHeight="1" s="198">
      <c r="A407" s="101" t="inlineStr">
        <is>
          <t>Lebanon</t>
        </is>
      </c>
      <c r="B407" s="62">
        <f t="array" ref="B407">INDEX(Countries!$D$2:$D$255, MATCH(A407, Countries!$B$2:$B$255, 0))
</f>
        <v/>
      </c>
      <c r="C407" s="89" t="inlineStr">
        <is>
          <t>Seagrass</t>
        </is>
      </c>
      <c r="D407" s="93">
        <f>if($C407="Mangrove",'Sequestration rates'!$C$22,if($C407="Seagrass",'Sequestration rates'!$D$22,if($C407="Salt marsh",'Sequestration rates'!$E$22)))</f>
        <v/>
      </c>
      <c r="E407" s="95" t="inlineStr">
        <is>
          <t>NoData</t>
        </is>
      </c>
      <c r="F407" s="101" t="inlineStr">
        <is>
          <t>Academic studies.</t>
        </is>
      </c>
      <c r="G407" s="101" t="n"/>
      <c r="H407" s="197" t="n"/>
      <c r="I407" s="197" t="n"/>
      <c r="J407" s="197" t="n"/>
      <c r="K407" s="197" t="n"/>
      <c r="L407" s="197" t="n"/>
      <c r="M407" s="197" t="n"/>
      <c r="N407" s="197" t="n"/>
    </row>
    <row r="408" ht="12.75" customHeight="1" s="198">
      <c r="A408" s="101" t="inlineStr">
        <is>
          <t>Lithuania</t>
        </is>
      </c>
      <c r="B408" s="62">
        <f t="array" ref="B408">INDEX(Countries!$D$2:$D$255, MATCH(A408, Countries!$B$2:$B$255, 0))
</f>
        <v/>
      </c>
      <c r="C408" s="89" t="inlineStr">
        <is>
          <t>Seagrass</t>
        </is>
      </c>
      <c r="D408" s="93">
        <f>if($C408="Mangrove",'Sequestration rates'!$C$22,if($C408="Seagrass",'Sequestration rates'!$D$22,if($C408="Salt marsh",'Sequestration rates'!$E$22)))</f>
        <v/>
      </c>
      <c r="E408" s="95" t="inlineStr">
        <is>
          <t>NoData</t>
        </is>
      </c>
      <c r="F408" s="101" t="inlineStr">
        <is>
          <t>Academic studies.</t>
        </is>
      </c>
      <c r="G408" s="101" t="n"/>
      <c r="H408" s="197" t="n"/>
      <c r="I408" s="197" t="n"/>
      <c r="J408" s="197" t="n"/>
      <c r="K408" s="197" t="n"/>
      <c r="L408" s="197" t="n"/>
      <c r="M408" s="197" t="n"/>
      <c r="N408" s="197" t="n"/>
    </row>
    <row r="409" ht="12.75" customHeight="1" s="198">
      <c r="A409" s="101" t="inlineStr">
        <is>
          <t>Monaco</t>
        </is>
      </c>
      <c r="B409" s="62">
        <f t="array" ref="B409">INDEX(Countries!$D$2:$D$255, MATCH(A409, Countries!$B$2:$B$255, 0))
</f>
        <v/>
      </c>
      <c r="C409" s="89" t="inlineStr">
        <is>
          <t>Seagrass</t>
        </is>
      </c>
      <c r="D409" s="93">
        <f>if($C409="Mangrove",'Sequestration rates'!$C$22,if($C409="Seagrass",'Sequestration rates'!$D$22,if($C409="Salt marsh",'Sequestration rates'!$E$22)))</f>
        <v/>
      </c>
      <c r="E409" s="95" t="inlineStr">
        <is>
          <t>NoData</t>
        </is>
      </c>
      <c r="F409" s="101" t="inlineStr">
        <is>
          <t>Academic studies.</t>
        </is>
      </c>
      <c r="G409" s="101" t="n"/>
      <c r="H409" s="197" t="n"/>
      <c r="I409" s="197" t="n"/>
      <c r="J409" s="197" t="n"/>
      <c r="K409" s="197" t="n"/>
      <c r="L409" s="197" t="n"/>
      <c r="M409" s="197" t="n"/>
      <c r="N409" s="197" t="n"/>
    </row>
    <row r="410" ht="12.75" customHeight="1" s="198">
      <c r="A410" s="101" t="inlineStr">
        <is>
          <t>Montenegro</t>
        </is>
      </c>
      <c r="B410" s="62">
        <f t="array" ref="B410">INDEX(Countries!$D$2:$D$255, MATCH(A410, Countries!$B$2:$B$255, 0))
</f>
        <v/>
      </c>
      <c r="C410" s="89" t="inlineStr">
        <is>
          <t>Seagrass</t>
        </is>
      </c>
      <c r="D410" s="93">
        <f>if($C410="Mangrove",'Sequestration rates'!$C$22,if($C410="Seagrass",'Sequestration rates'!$D$22,if($C410="Salt marsh",'Sequestration rates'!$E$22)))</f>
        <v/>
      </c>
      <c r="E410" s="95" t="inlineStr">
        <is>
          <t>NoData</t>
        </is>
      </c>
      <c r="F410" s="101" t="inlineStr">
        <is>
          <t>Academic studies.</t>
        </is>
      </c>
      <c r="G410" s="101" t="n"/>
      <c r="H410" s="197" t="n"/>
      <c r="I410" s="197" t="n"/>
      <c r="J410" s="197" t="n"/>
      <c r="K410" s="197" t="n"/>
      <c r="L410" s="197" t="n"/>
      <c r="M410" s="197" t="n"/>
      <c r="N410" s="197" t="n"/>
    </row>
    <row r="411" ht="12.75" customHeight="1" s="198">
      <c r="A411" s="101" t="inlineStr">
        <is>
          <t>Morocco</t>
        </is>
      </c>
      <c r="B411" s="62">
        <f t="array" ref="B411">INDEX(Countries!$D$2:$D$255, MATCH(A411, Countries!$B$2:$B$255, 0))
</f>
        <v/>
      </c>
      <c r="C411" s="89" t="inlineStr">
        <is>
          <t>Seagrass</t>
        </is>
      </c>
      <c r="D411" s="93">
        <f>if($C411="Mangrove",'Sequestration rates'!$C$22,if($C411="Seagrass",'Sequestration rates'!$D$22,if($C411="Salt marsh",'Sequestration rates'!$E$22)))</f>
        <v/>
      </c>
      <c r="E411" s="95" t="inlineStr">
        <is>
          <t>NoData</t>
        </is>
      </c>
      <c r="F411" s="101" t="inlineStr">
        <is>
          <t>Academic studies.</t>
        </is>
      </c>
      <c r="G411" s="101" t="n"/>
      <c r="H411" s="197" t="n"/>
      <c r="I411" s="197" t="n"/>
      <c r="J411" s="197" t="n"/>
      <c r="K411" s="197" t="n"/>
      <c r="L411" s="197" t="n"/>
      <c r="M411" s="197" t="n"/>
      <c r="N411" s="197" t="n"/>
    </row>
    <row r="412" ht="12.75" customHeight="1" s="198">
      <c r="A412" s="101" t="inlineStr">
        <is>
          <t>Namibia</t>
        </is>
      </c>
      <c r="B412" s="62">
        <f t="array" ref="B412">INDEX(Countries!$D$2:$D$255, MATCH(A412, Countries!$B$2:$B$255, 0))
</f>
        <v/>
      </c>
      <c r="C412" s="89" t="inlineStr">
        <is>
          <t>Seagrass</t>
        </is>
      </c>
      <c r="D412" s="93">
        <f>if($C412="Mangrove",'Sequestration rates'!$C$22,if($C412="Seagrass",'Sequestration rates'!$D$22,if($C412="Salt marsh",'Sequestration rates'!$E$22)))</f>
        <v/>
      </c>
      <c r="E412" s="95" t="inlineStr">
        <is>
          <t>NoData</t>
        </is>
      </c>
      <c r="F412" s="101" t="inlineStr">
        <is>
          <t>Academic studies.</t>
        </is>
      </c>
      <c r="G412" s="101" t="n"/>
      <c r="H412" s="197" t="n"/>
      <c r="I412" s="197" t="n"/>
      <c r="J412" s="197" t="n"/>
      <c r="K412" s="197" t="n"/>
      <c r="L412" s="197" t="n"/>
      <c r="M412" s="197" t="n"/>
      <c r="N412" s="197" t="n"/>
    </row>
    <row r="413" ht="12.75" customHeight="1" s="198">
      <c r="A413" s="101" t="inlineStr">
        <is>
          <t>Nauru</t>
        </is>
      </c>
      <c r="B413" s="62">
        <f t="array" ref="B413">INDEX(Countries!$D$2:$D$255, MATCH(A413, Countries!$B$2:$B$255, 0))
</f>
        <v/>
      </c>
      <c r="C413" s="89" t="inlineStr">
        <is>
          <t>Seagrass</t>
        </is>
      </c>
      <c r="D413" s="93">
        <f>if($C413="Mangrove",'Sequestration rates'!$C$22,if($C413="Seagrass",'Sequestration rates'!$D$22,if($C413="Salt marsh",'Sequestration rates'!$E$22)))</f>
        <v/>
      </c>
      <c r="E413" s="95" t="inlineStr">
        <is>
          <t>NoData</t>
        </is>
      </c>
      <c r="F413" s="101" t="inlineStr">
        <is>
          <t>Academic studies.</t>
        </is>
      </c>
      <c r="G413" s="101" t="n"/>
      <c r="H413" s="197" t="n"/>
      <c r="I413" s="197" t="n"/>
      <c r="J413" s="197" t="n"/>
      <c r="K413" s="197" t="n"/>
      <c r="L413" s="197" t="n"/>
      <c r="M413" s="197" t="n"/>
      <c r="N413" s="197" t="n"/>
    </row>
    <row r="414" ht="12.75" customHeight="1" s="198">
      <c r="A414" s="101" t="inlineStr">
        <is>
          <t>Niue</t>
        </is>
      </c>
      <c r="B414" s="62">
        <f t="array" ref="B414">INDEX(Countries!$D$2:$D$255, MATCH(A414, Countries!$B$2:$B$255, 0))
</f>
        <v/>
      </c>
      <c r="C414" s="89" t="inlineStr">
        <is>
          <t>Seagrass</t>
        </is>
      </c>
      <c r="D414" s="93">
        <f>if($C414="Mangrove",'Sequestration rates'!$C$22,if($C414="Seagrass",'Sequestration rates'!$D$22,if($C414="Salt marsh",'Sequestration rates'!$E$22)))</f>
        <v/>
      </c>
      <c r="E414" s="95" t="inlineStr">
        <is>
          <t>NoData</t>
        </is>
      </c>
      <c r="F414" s="101" t="inlineStr">
        <is>
          <t>Academic studies.</t>
        </is>
      </c>
      <c r="G414" s="101" t="n"/>
      <c r="H414" s="197" t="n"/>
      <c r="I414" s="197" t="n"/>
      <c r="J414" s="197" t="n"/>
      <c r="K414" s="197" t="n"/>
      <c r="L414" s="197" t="n"/>
      <c r="M414" s="197" t="n"/>
      <c r="N414" s="197" t="n"/>
    </row>
    <row r="415" ht="12.75" customHeight="1" s="198">
      <c r="A415" s="101" t="inlineStr">
        <is>
          <t>Northern Mariana Islands</t>
        </is>
      </c>
      <c r="B415" s="62">
        <f t="array" ref="B415">INDEX(Countries!$D$2:$D$255, MATCH(A415, Countries!$B$2:$B$255, 0))
</f>
        <v/>
      </c>
      <c r="C415" s="89" t="inlineStr">
        <is>
          <t>Seagrass</t>
        </is>
      </c>
      <c r="D415" s="93">
        <f>if($C415="Mangrove",'Sequestration rates'!$C$22,if($C415="Seagrass",'Sequestration rates'!$D$22,if($C415="Salt marsh",'Sequestration rates'!$E$22)))</f>
        <v/>
      </c>
      <c r="E415" s="95" t="inlineStr">
        <is>
          <t>NoData</t>
        </is>
      </c>
      <c r="F415" s="101" t="inlineStr">
        <is>
          <t>Academic studies.</t>
        </is>
      </c>
      <c r="G415" s="101" t="n"/>
      <c r="H415" s="197" t="n"/>
      <c r="I415" s="197" t="n"/>
      <c r="J415" s="197" t="n"/>
      <c r="K415" s="197" t="n"/>
      <c r="L415" s="197" t="n"/>
      <c r="M415" s="197" t="n"/>
      <c r="N415" s="197" t="n"/>
    </row>
    <row r="416" ht="12.75" customHeight="1" s="198">
      <c r="A416" s="101" t="inlineStr">
        <is>
          <t>Pitcairn</t>
        </is>
      </c>
      <c r="B416" s="62">
        <f t="array" ref="B416">INDEX(Countries!$D$2:$D$255, MATCH(A416, Countries!$B$2:$B$255, 0))
</f>
        <v/>
      </c>
      <c r="C416" s="89" t="inlineStr">
        <is>
          <t>Seagrass</t>
        </is>
      </c>
      <c r="D416" s="93">
        <f>if($C416="Mangrove",'Sequestration rates'!$C$22,if($C416="Seagrass",'Sequestration rates'!$D$22,if($C416="Salt marsh",'Sequestration rates'!$E$22)))</f>
        <v/>
      </c>
      <c r="E416" s="95" t="inlineStr">
        <is>
          <t>NoData</t>
        </is>
      </c>
      <c r="F416" s="101" t="inlineStr">
        <is>
          <t>Academic studies.</t>
        </is>
      </c>
      <c r="G416" s="101" t="n"/>
      <c r="H416" s="197" t="n"/>
      <c r="I416" s="197" t="n"/>
      <c r="J416" s="197" t="n"/>
      <c r="K416" s="197" t="n"/>
      <c r="L416" s="197" t="n"/>
      <c r="M416" s="197" t="n"/>
      <c r="N416" s="197" t="n"/>
    </row>
    <row r="417" ht="12.75" customHeight="1" s="198">
      <c r="A417" s="101" t="inlineStr">
        <is>
          <t>Portugal</t>
        </is>
      </c>
      <c r="B417" s="62">
        <f t="array" ref="B417">INDEX(Countries!$D$2:$D$255, MATCH(A417, Countries!$B$2:$B$255, 0))
</f>
        <v/>
      </c>
      <c r="C417" s="89" t="inlineStr">
        <is>
          <t>Seagrass</t>
        </is>
      </c>
      <c r="D417" s="93">
        <f>if($C417="Mangrove",'Sequestration rates'!$C$22,if($C417="Seagrass",'Sequestration rates'!$D$22,if($C417="Salt marsh",'Sequestration rates'!$E$22)))</f>
        <v/>
      </c>
      <c r="E417" s="95" t="inlineStr">
        <is>
          <t>NoData</t>
        </is>
      </c>
      <c r="F417" s="101" t="inlineStr">
        <is>
          <t>Academic studies.</t>
        </is>
      </c>
      <c r="G417" s="101" t="n"/>
      <c r="H417" s="197" t="n"/>
      <c r="I417" s="197" t="n"/>
      <c r="J417" s="197" t="n"/>
      <c r="K417" s="197" t="n"/>
      <c r="L417" s="197" t="n"/>
      <c r="M417" s="197" t="n"/>
      <c r="N417" s="197" t="n"/>
    </row>
    <row r="418" ht="12.75" customHeight="1" s="198">
      <c r="A418" s="101" t="inlineStr">
        <is>
          <t>Réunion</t>
        </is>
      </c>
      <c r="B418" s="62">
        <f t="array" ref="B418">INDEX(Countries!$D$2:$D$255, MATCH(A418, Countries!$B$2:$B$255, 0))
</f>
        <v/>
      </c>
      <c r="C418" s="89" t="inlineStr">
        <is>
          <t>Seagrass</t>
        </is>
      </c>
      <c r="D418" s="93">
        <f>if($C418="Mangrove",'Sequestration rates'!$C$22,if($C418="Seagrass",'Sequestration rates'!$D$22,if($C418="Salt marsh",'Sequestration rates'!$E$22)))</f>
        <v/>
      </c>
      <c r="E418" s="95" t="inlineStr">
        <is>
          <t>NoData</t>
        </is>
      </c>
      <c r="F418" s="101" t="inlineStr">
        <is>
          <t>Academic studies.</t>
        </is>
      </c>
      <c r="G418" s="101" t="n"/>
      <c r="H418" s="197" t="n"/>
      <c r="I418" s="197" t="n"/>
      <c r="J418" s="197" t="n"/>
      <c r="K418" s="197" t="n"/>
      <c r="L418" s="197" t="n"/>
      <c r="M418" s="197" t="n"/>
      <c r="N418" s="197" t="n"/>
    </row>
    <row r="419" ht="12.75" customHeight="1" s="198">
      <c r="A419" s="101" t="inlineStr">
        <is>
          <t>Romania</t>
        </is>
      </c>
      <c r="B419" s="62">
        <f t="array" ref="B419">INDEX(Countries!$D$2:$D$255, MATCH(A419, Countries!$B$2:$B$255, 0))
</f>
        <v/>
      </c>
      <c r="C419" s="89" t="inlineStr">
        <is>
          <t>Seagrass</t>
        </is>
      </c>
      <c r="D419" s="93">
        <f>if($C419="Mangrove",'Sequestration rates'!$C$22,if($C419="Seagrass",'Sequestration rates'!$D$22,if($C419="Salt marsh",'Sequestration rates'!$E$22)))</f>
        <v/>
      </c>
      <c r="E419" s="95" t="inlineStr">
        <is>
          <t>NoData</t>
        </is>
      </c>
      <c r="F419" s="101" t="inlineStr">
        <is>
          <t>Academic studies.</t>
        </is>
      </c>
      <c r="G419" s="101" t="n"/>
      <c r="H419" s="197" t="n"/>
      <c r="I419" s="197" t="n"/>
      <c r="J419" s="197" t="n"/>
      <c r="K419" s="197" t="n"/>
      <c r="L419" s="197" t="n"/>
      <c r="M419" s="197" t="n"/>
      <c r="N419" s="197" t="n"/>
    </row>
    <row r="420" ht="12.75" customHeight="1" s="198">
      <c r="A420" s="101" t="inlineStr">
        <is>
          <t>Saint Helena</t>
        </is>
      </c>
      <c r="B420" s="62">
        <f t="array" ref="B420">INDEX(Countries!$D$2:$D$255, MATCH(A420, Countries!$B$2:$B$255, 0))
</f>
        <v/>
      </c>
      <c r="C420" s="89" t="inlineStr">
        <is>
          <t>Seagrass</t>
        </is>
      </c>
      <c r="D420" s="93">
        <f>if($C420="Mangrove",'Sequestration rates'!$C$22,if($C420="Seagrass",'Sequestration rates'!$D$22,if($C420="Salt marsh",'Sequestration rates'!$E$22)))</f>
        <v/>
      </c>
      <c r="E420" s="95" t="inlineStr">
        <is>
          <t>NoData</t>
        </is>
      </c>
      <c r="F420" s="101" t="inlineStr">
        <is>
          <t>Academic studies.</t>
        </is>
      </c>
      <c r="G420" s="101" t="n"/>
      <c r="H420" s="197" t="n"/>
      <c r="I420" s="197" t="n"/>
      <c r="J420" s="197" t="n"/>
      <c r="K420" s="197" t="n"/>
      <c r="L420" s="197" t="n"/>
      <c r="M420" s="197" t="n"/>
      <c r="N420" s="197" t="n"/>
    </row>
    <row r="421" ht="12.75" customHeight="1" s="198">
      <c r="A421" s="101" t="inlineStr">
        <is>
          <t>Saint Pierre and Miquelon</t>
        </is>
      </c>
      <c r="B421" s="62">
        <f t="array" ref="B421">INDEX(Countries!$D$2:$D$255, MATCH(A421, Countries!$B$2:$B$255, 0))
</f>
        <v/>
      </c>
      <c r="C421" s="89" t="inlineStr">
        <is>
          <t>Seagrass</t>
        </is>
      </c>
      <c r="D421" s="93">
        <f>if($C421="Mangrove",'Sequestration rates'!$C$22,if($C421="Seagrass",'Sequestration rates'!$D$22,if($C421="Salt marsh",'Sequestration rates'!$E$22)))</f>
        <v/>
      </c>
      <c r="E421" s="95" t="inlineStr">
        <is>
          <t>NoData</t>
        </is>
      </c>
      <c r="F421" s="101" t="inlineStr">
        <is>
          <t>Academic studies.</t>
        </is>
      </c>
      <c r="G421" s="101" t="n"/>
      <c r="H421" s="197" t="n"/>
      <c r="I421" s="197" t="n"/>
      <c r="J421" s="197" t="n"/>
      <c r="K421" s="197" t="n"/>
      <c r="L421" s="197" t="n"/>
      <c r="M421" s="197" t="n"/>
      <c r="N421" s="197" t="n"/>
    </row>
    <row r="422" ht="12.75" customHeight="1" s="198">
      <c r="A422" s="101" t="inlineStr">
        <is>
          <t>Syrian Arab Republic</t>
        </is>
      </c>
      <c r="B422" s="62">
        <f t="array" ref="B422">INDEX(Countries!$D$2:$D$255, MATCH(A422, Countries!$B$2:$B$255, 0))
</f>
        <v/>
      </c>
      <c r="C422" s="89" t="inlineStr">
        <is>
          <t>Seagrass</t>
        </is>
      </c>
      <c r="D422" s="93">
        <f>if($C422="Mangrove",'Sequestration rates'!$C$22,if($C422="Seagrass",'Sequestration rates'!$D$22,if($C422="Salt marsh",'Sequestration rates'!$E$22)))</f>
        <v/>
      </c>
      <c r="E422" s="95" t="inlineStr">
        <is>
          <t>NoData</t>
        </is>
      </c>
      <c r="F422" s="101" t="inlineStr">
        <is>
          <t>Academic studies.</t>
        </is>
      </c>
      <c r="G422" s="101" t="n"/>
      <c r="H422" s="197" t="n"/>
      <c r="I422" s="197" t="n"/>
      <c r="J422" s="197" t="n"/>
      <c r="K422" s="197" t="n"/>
      <c r="L422" s="197" t="n"/>
      <c r="M422" s="197" t="n"/>
      <c r="N422" s="197" t="n"/>
    </row>
    <row r="423" ht="12.75" customHeight="1" s="198">
      <c r="A423" s="101" t="inlineStr">
        <is>
          <t>Tokelau</t>
        </is>
      </c>
      <c r="B423" s="62">
        <f t="array" ref="B423">INDEX(Countries!$D$2:$D$255, MATCH(A423, Countries!$B$2:$B$255, 0))
</f>
        <v/>
      </c>
      <c r="C423" s="89" t="inlineStr">
        <is>
          <t>Seagrass</t>
        </is>
      </c>
      <c r="D423" s="93">
        <f>if($C423="Mangrove",'Sequestration rates'!$C$22,if($C423="Seagrass",'Sequestration rates'!$D$22,if($C423="Salt marsh",'Sequestration rates'!$E$22)))</f>
        <v/>
      </c>
      <c r="E423" s="95" t="inlineStr">
        <is>
          <t>NoData</t>
        </is>
      </c>
      <c r="F423" s="101" t="inlineStr">
        <is>
          <t>Academic studies.</t>
        </is>
      </c>
      <c r="G423" s="101" t="n"/>
      <c r="H423" s="197" t="n"/>
      <c r="I423" s="197" t="n"/>
      <c r="J423" s="197" t="n"/>
      <c r="K423" s="197" t="n"/>
      <c r="L423" s="197" t="n"/>
      <c r="M423" s="197" t="n"/>
      <c r="N423" s="197" t="n"/>
    </row>
    <row r="424" ht="12.75" customHeight="1" s="198">
      <c r="A424" s="101" t="inlineStr">
        <is>
          <t>Turkmenistan</t>
        </is>
      </c>
      <c r="B424" s="62">
        <f t="array" ref="B424">INDEX(Countries!$D$2:$D$255, MATCH(A424, Countries!$B$2:$B$255, 0))
</f>
        <v/>
      </c>
      <c r="C424" s="89" t="inlineStr">
        <is>
          <t>Seagrass</t>
        </is>
      </c>
      <c r="D424" s="93">
        <f>if($C424="Mangrove",'Sequestration rates'!$C$22,if($C424="Seagrass",'Sequestration rates'!$D$22,if($C424="Salt marsh",'Sequestration rates'!$E$22)))</f>
        <v/>
      </c>
      <c r="E424" s="95" t="inlineStr">
        <is>
          <t>NoData</t>
        </is>
      </c>
      <c r="F424" s="101" t="inlineStr">
        <is>
          <t>Academic studies.</t>
        </is>
      </c>
      <c r="G424" s="101" t="n"/>
      <c r="H424" s="197" t="n"/>
      <c r="I424" s="197" t="n"/>
      <c r="J424" s="197" t="n"/>
      <c r="K424" s="197" t="n"/>
      <c r="L424" s="197" t="n"/>
      <c r="M424" s="197" t="n"/>
      <c r="N424" s="197" t="n"/>
    </row>
    <row r="425" ht="12.75" customHeight="1" s="198">
      <c r="A425" s="101" t="inlineStr">
        <is>
          <t>Uruguay</t>
        </is>
      </c>
      <c r="B425" s="62">
        <f t="array" ref="B425">INDEX(Countries!$D$2:$D$255, MATCH(A425, Countries!$B$2:$B$255, 0))
</f>
        <v/>
      </c>
      <c r="C425" s="89" t="inlineStr">
        <is>
          <t>Seagrass</t>
        </is>
      </c>
      <c r="D425" s="93">
        <f>if($C425="Mangrove",'Sequestration rates'!$C$22,if($C425="Seagrass",'Sequestration rates'!$D$22,if($C425="Salt marsh",'Sequestration rates'!$E$22)))</f>
        <v/>
      </c>
      <c r="E425" s="95" t="inlineStr">
        <is>
          <t>NoData</t>
        </is>
      </c>
      <c r="F425" s="101" t="inlineStr">
        <is>
          <t>Academic studies.</t>
        </is>
      </c>
      <c r="G425" s="101" t="n"/>
      <c r="H425" s="197" t="n"/>
      <c r="I425" s="197" t="n"/>
      <c r="J425" s="197" t="n"/>
      <c r="K425" s="197" t="n"/>
      <c r="L425" s="197" t="n"/>
      <c r="M425" s="197" t="n"/>
      <c r="N425" s="197" t="n"/>
    </row>
    <row r="426" ht="12.75" customHeight="1" s="198">
      <c r="A426" s="101" t="inlineStr">
        <is>
          <t>Western Sahara</t>
        </is>
      </c>
      <c r="B426" s="62">
        <f t="array" ref="B426">INDEX(Countries!$D$2:$D$255, MATCH(A426, Countries!$B$2:$B$255, 0))
</f>
        <v/>
      </c>
      <c r="C426" s="89" t="inlineStr">
        <is>
          <t>Seagrass</t>
        </is>
      </c>
      <c r="D426" s="93">
        <f>if($C426="Mangrove",'Sequestration rates'!$C$22,if($C426="Seagrass",'Sequestration rates'!$D$22,if($C426="Salt marsh",'Sequestration rates'!$E$22)))</f>
        <v/>
      </c>
      <c r="E426" s="95" t="inlineStr">
        <is>
          <t>NoData</t>
        </is>
      </c>
      <c r="F426" s="101" t="inlineStr">
        <is>
          <t>Academic studies.</t>
        </is>
      </c>
      <c r="G426" s="101" t="n"/>
      <c r="H426" s="197" t="n"/>
      <c r="I426" s="197" t="n"/>
      <c r="J426" s="197" t="n"/>
      <c r="K426" s="197" t="n"/>
      <c r="L426" s="197" t="n"/>
      <c r="M426" s="197" t="n"/>
      <c r="N426" s="197" t="n"/>
    </row>
    <row r="427" ht="12.75" customHeight="1" s="198">
      <c r="A427" s="101" t="inlineStr">
        <is>
          <t>Afghanistan</t>
        </is>
      </c>
      <c r="B427" s="62">
        <f t="array" ref="B427">INDEX(Countries!$D$2:$D$255, MATCH(A427, Countries!$B$2:$B$255, 0))
</f>
        <v/>
      </c>
      <c r="C427" s="89" t="inlineStr">
        <is>
          <t>Seagrass</t>
        </is>
      </c>
      <c r="D427" s="93">
        <f>if($C427="Mangrove",'Sequestration rates'!$C$22,if($C427="Seagrass",'Sequestration rates'!$D$22,if($C427="Salt marsh",'Sequestration rates'!$E$22)))</f>
        <v/>
      </c>
      <c r="E427" s="95" t="inlineStr">
        <is>
          <t>NoData</t>
        </is>
      </c>
      <c r="F427" s="101" t="inlineStr">
        <is>
          <t>Academic studies.</t>
        </is>
      </c>
      <c r="G427" s="101" t="n"/>
      <c r="H427" s="197" t="n"/>
      <c r="I427" s="197" t="n"/>
      <c r="J427" s="197" t="n"/>
      <c r="K427" s="197" t="n"/>
      <c r="L427" s="197" t="n"/>
      <c r="M427" s="197" t="n"/>
      <c r="N427" s="197" t="n"/>
    </row>
    <row r="428" ht="12.75" customHeight="1" s="198">
      <c r="A428" s="101" t="inlineStr">
        <is>
          <t>Armenia</t>
        </is>
      </c>
      <c r="B428" s="62">
        <f t="array" ref="B428">INDEX(Countries!$D$2:$D$255, MATCH(A428, Countries!$B$2:$B$255, 0))
</f>
        <v/>
      </c>
      <c r="C428" s="89" t="inlineStr">
        <is>
          <t>Seagrass</t>
        </is>
      </c>
      <c r="D428" s="93">
        <f>if($C428="Mangrove",'Sequestration rates'!$C$22,if($C428="Seagrass",'Sequestration rates'!$D$22,if($C428="Salt marsh",'Sequestration rates'!$E$22)))</f>
        <v/>
      </c>
      <c r="E428" s="95" t="inlineStr">
        <is>
          <t>NoData</t>
        </is>
      </c>
      <c r="F428" s="101" t="inlineStr">
        <is>
          <t>Academic studies.</t>
        </is>
      </c>
      <c r="G428" s="101" t="n"/>
      <c r="H428" s="197" t="n"/>
      <c r="I428" s="197" t="n"/>
      <c r="J428" s="197" t="n"/>
      <c r="K428" s="197" t="n"/>
      <c r="L428" s="197" t="n"/>
      <c r="M428" s="197" t="n"/>
      <c r="N428" s="197" t="n"/>
    </row>
    <row r="429" ht="12.75" customHeight="1" s="198">
      <c r="A429" s="101" t="inlineStr">
        <is>
          <t>Austria</t>
        </is>
      </c>
      <c r="B429" s="62">
        <f t="array" ref="B429">INDEX(Countries!$D$2:$D$255, MATCH(A429, Countries!$B$2:$B$255, 0))
</f>
        <v/>
      </c>
      <c r="C429" s="89" t="inlineStr">
        <is>
          <t>Seagrass</t>
        </is>
      </c>
      <c r="D429" s="93">
        <f>if($C429="Mangrove",'Sequestration rates'!$C$22,if($C429="Seagrass",'Sequestration rates'!$D$22,if($C429="Salt marsh",'Sequestration rates'!$E$22)))</f>
        <v/>
      </c>
      <c r="E429" s="95" t="inlineStr">
        <is>
          <t>NoData</t>
        </is>
      </c>
      <c r="F429" s="101" t="inlineStr">
        <is>
          <t>Academic studies.</t>
        </is>
      </c>
      <c r="G429" s="101" t="n"/>
      <c r="H429" s="197" t="n"/>
      <c r="I429" s="197" t="n"/>
      <c r="J429" s="197" t="n"/>
      <c r="K429" s="197" t="n"/>
      <c r="L429" s="197" t="n"/>
      <c r="M429" s="197" t="n"/>
      <c r="N429" s="197" t="n"/>
    </row>
    <row r="430" ht="12.75" customHeight="1" s="198">
      <c r="A430" s="101" t="inlineStr">
        <is>
          <t>Burundi</t>
        </is>
      </c>
      <c r="B430" s="62">
        <f t="array" ref="B430">INDEX(Countries!$D$2:$D$255, MATCH(A430, Countries!$B$2:$B$255, 0))
</f>
        <v/>
      </c>
      <c r="C430" s="89" t="inlineStr">
        <is>
          <t>Seagrass</t>
        </is>
      </c>
      <c r="D430" s="93">
        <f>if($C430="Mangrove",'Sequestration rates'!$C$22,if($C430="Seagrass",'Sequestration rates'!$D$22,if($C430="Salt marsh",'Sequestration rates'!$E$22)))</f>
        <v/>
      </c>
      <c r="E430" s="95" t="inlineStr">
        <is>
          <t>NoData</t>
        </is>
      </c>
      <c r="F430" s="101" t="inlineStr">
        <is>
          <t>Academic studies.</t>
        </is>
      </c>
      <c r="G430" s="101" t="n"/>
      <c r="H430" s="197" t="n"/>
      <c r="I430" s="197" t="n"/>
      <c r="J430" s="197" t="n"/>
      <c r="K430" s="197" t="n"/>
      <c r="L430" s="197" t="n"/>
      <c r="M430" s="197" t="n"/>
      <c r="N430" s="197" t="n"/>
    </row>
    <row r="431" ht="15.75" customHeight="1" s="198">
      <c r="A431" s="101" t="inlineStr">
        <is>
          <t>Burkina Faso</t>
        </is>
      </c>
      <c r="B431" s="62">
        <f t="array" ref="B431">INDEX(Countries!$D$2:$D$255, MATCH(A431, Countries!$B$2:$B$255, 0))
</f>
        <v/>
      </c>
      <c r="C431" s="89" t="inlineStr">
        <is>
          <t>Seagrass</t>
        </is>
      </c>
      <c r="D431" s="93">
        <f>if($C431="Mangrove",'Sequestration rates'!$C$22,if($C431="Seagrass",'Sequestration rates'!$D$22,if($C431="Salt marsh",'Sequestration rates'!$E$22)))</f>
        <v/>
      </c>
      <c r="E431" s="95" t="inlineStr">
        <is>
          <t>NoData</t>
        </is>
      </c>
      <c r="F431" s="101" t="inlineStr">
        <is>
          <t>Academic studies.</t>
        </is>
      </c>
      <c r="G431" s="101" t="n"/>
    </row>
    <row r="432" ht="15.75" customHeight="1" s="198">
      <c r="A432" s="101" t="inlineStr">
        <is>
          <t>Belarus</t>
        </is>
      </c>
      <c r="B432" s="62">
        <f t="array" ref="B432">INDEX(Countries!$D$2:$D$255, MATCH(A432, Countries!$B$2:$B$255, 0))
</f>
        <v/>
      </c>
      <c r="C432" s="89" t="inlineStr">
        <is>
          <t>Seagrass</t>
        </is>
      </c>
      <c r="D432" s="93">
        <f>if($C432="Mangrove",'Sequestration rates'!$C$22,if($C432="Seagrass",'Sequestration rates'!$D$22,if($C432="Salt marsh",'Sequestration rates'!$E$22)))</f>
        <v/>
      </c>
      <c r="E432" s="95" t="inlineStr">
        <is>
          <t>NoData</t>
        </is>
      </c>
      <c r="F432" s="101" t="inlineStr">
        <is>
          <t>Academic studies.</t>
        </is>
      </c>
      <c r="G432" s="101" t="n"/>
    </row>
    <row r="433" ht="15.75" customHeight="1" s="198">
      <c r="A433" s="101" t="inlineStr">
        <is>
          <t>Bolivia (Plurinational State of)</t>
        </is>
      </c>
      <c r="B433" s="62">
        <f t="array" ref="B433">INDEX(Countries!$D$2:$D$255, MATCH(A433, Countries!$B$2:$B$255, 0))
</f>
        <v/>
      </c>
      <c r="C433" s="89" t="inlineStr">
        <is>
          <t>Seagrass</t>
        </is>
      </c>
      <c r="D433" s="93">
        <f>if($C433="Mangrove",'Sequestration rates'!$C$22,if($C433="Seagrass",'Sequestration rates'!$D$22,if($C433="Salt marsh",'Sequestration rates'!$E$22)))</f>
        <v/>
      </c>
      <c r="E433" s="95" t="inlineStr">
        <is>
          <t>NoData</t>
        </is>
      </c>
      <c r="F433" s="101" t="inlineStr">
        <is>
          <t>Academic studies.</t>
        </is>
      </c>
      <c r="G433" s="101" t="n"/>
    </row>
    <row r="434" ht="15.75" customHeight="1" s="198">
      <c r="A434" s="101" t="inlineStr">
        <is>
          <t>Bhutan</t>
        </is>
      </c>
      <c r="B434" s="62">
        <f t="array" ref="B434">INDEX(Countries!$D$2:$D$255, MATCH(A434, Countries!$B$2:$B$255, 0))
</f>
        <v/>
      </c>
      <c r="C434" s="89" t="inlineStr">
        <is>
          <t>Seagrass</t>
        </is>
      </c>
      <c r="D434" s="93">
        <f>if($C434="Mangrove",'Sequestration rates'!$C$22,if($C434="Seagrass",'Sequestration rates'!$D$22,if($C434="Salt marsh",'Sequestration rates'!$E$22)))</f>
        <v/>
      </c>
      <c r="E434" s="95" t="inlineStr">
        <is>
          <t>NoData</t>
        </is>
      </c>
      <c r="F434" s="101" t="inlineStr">
        <is>
          <t>Academic studies.</t>
        </is>
      </c>
      <c r="G434" s="101" t="n"/>
    </row>
    <row r="435" ht="15.75" customHeight="1" s="198">
      <c r="A435" s="101" t="inlineStr">
        <is>
          <t>Botswana</t>
        </is>
      </c>
      <c r="B435" s="62">
        <f t="array" ref="B435">INDEX(Countries!$D$2:$D$255, MATCH(A435, Countries!$B$2:$B$255, 0))
</f>
        <v/>
      </c>
      <c r="C435" s="89" t="inlineStr">
        <is>
          <t>Seagrass</t>
        </is>
      </c>
      <c r="D435" s="93">
        <f>if($C435="Mangrove",'Sequestration rates'!$C$22,if($C435="Seagrass",'Sequestration rates'!$D$22,if($C435="Salt marsh",'Sequestration rates'!$E$22)))</f>
        <v/>
      </c>
      <c r="E435" s="95" t="inlineStr">
        <is>
          <t>NoData</t>
        </is>
      </c>
      <c r="F435" s="101" t="inlineStr">
        <is>
          <t>Academic studies.</t>
        </is>
      </c>
      <c r="G435" s="101" t="n"/>
    </row>
    <row r="436" ht="15.75" customHeight="1" s="198">
      <c r="A436" s="101" t="inlineStr">
        <is>
          <t>Central African Republic</t>
        </is>
      </c>
      <c r="B436" s="62">
        <f t="array" ref="B436">INDEX(Countries!$D$2:$D$255, MATCH(A436, Countries!$B$2:$B$255, 0))
</f>
        <v/>
      </c>
      <c r="C436" s="89" t="inlineStr">
        <is>
          <t>Seagrass</t>
        </is>
      </c>
      <c r="D436" s="93">
        <f>if($C436="Mangrove",'Sequestration rates'!$C$22,if($C436="Seagrass",'Sequestration rates'!$D$22,if($C436="Salt marsh",'Sequestration rates'!$E$22)))</f>
        <v/>
      </c>
      <c r="E436" s="95" t="inlineStr">
        <is>
          <t>NoData</t>
        </is>
      </c>
      <c r="F436" s="101" t="inlineStr">
        <is>
          <t>Academic studies.</t>
        </is>
      </c>
      <c r="G436" s="101" t="n"/>
    </row>
    <row r="437" ht="15.75" customHeight="1" s="198">
      <c r="A437" s="101" t="inlineStr">
        <is>
          <t>Switzerland</t>
        </is>
      </c>
      <c r="B437" s="62">
        <f t="array" ref="B437">INDEX(Countries!$D$2:$D$255, MATCH(A437, Countries!$B$2:$B$255, 0))
</f>
        <v/>
      </c>
      <c r="C437" s="89" t="inlineStr">
        <is>
          <t>Seagrass</t>
        </is>
      </c>
      <c r="D437" s="93">
        <f>if($C437="Mangrove",'Sequestration rates'!$C$22,if($C437="Seagrass",'Sequestration rates'!$D$22,if($C437="Salt marsh",'Sequestration rates'!$E$22)))</f>
        <v/>
      </c>
      <c r="E437" s="95" t="inlineStr">
        <is>
          <t>NoData</t>
        </is>
      </c>
      <c r="F437" s="101" t="inlineStr">
        <is>
          <t>Academic studies.</t>
        </is>
      </c>
      <c r="G437" s="101" t="n"/>
    </row>
    <row r="438" ht="15.75" customHeight="1" s="198">
      <c r="A438" s="101" t="inlineStr">
        <is>
          <t>Czechia</t>
        </is>
      </c>
      <c r="B438" s="62">
        <f t="array" ref="B438">INDEX(Countries!$D$2:$D$255, MATCH(A438, Countries!$B$2:$B$255, 0))
</f>
        <v/>
      </c>
      <c r="C438" s="89" t="inlineStr">
        <is>
          <t>Seagrass</t>
        </is>
      </c>
      <c r="D438" s="93">
        <f>if($C438="Mangrove",'Sequestration rates'!$C$22,if($C438="Seagrass",'Sequestration rates'!$D$22,if($C438="Salt marsh",'Sequestration rates'!$E$22)))</f>
        <v/>
      </c>
      <c r="E438" s="95" t="inlineStr">
        <is>
          <t>NoData</t>
        </is>
      </c>
      <c r="F438" s="101" t="inlineStr">
        <is>
          <t>Academic studies.</t>
        </is>
      </c>
      <c r="G438" s="101" t="n"/>
    </row>
    <row r="439" ht="15.75" customHeight="1" s="198">
      <c r="A439" s="101" t="inlineStr">
        <is>
          <t>Ethiopia</t>
        </is>
      </c>
      <c r="B439" s="62">
        <f t="array" ref="B439">INDEX(Countries!$D$2:$D$255, MATCH(A439, Countries!$B$2:$B$255, 0))
</f>
        <v/>
      </c>
      <c r="C439" s="89" t="inlineStr">
        <is>
          <t>Seagrass</t>
        </is>
      </c>
      <c r="D439" s="93">
        <f>if($C439="Mangrove",'Sequestration rates'!$C$22,if($C439="Seagrass",'Sequestration rates'!$D$22,if($C439="Salt marsh",'Sequestration rates'!$E$22)))</f>
        <v/>
      </c>
      <c r="E439" s="95" t="inlineStr">
        <is>
          <t>NoData</t>
        </is>
      </c>
      <c r="F439" s="101" t="inlineStr">
        <is>
          <t>Academic studies.</t>
        </is>
      </c>
      <c r="G439" s="101" t="n"/>
    </row>
    <row r="440" ht="15.75" customHeight="1" s="198">
      <c r="A440" s="101" t="inlineStr">
        <is>
          <t>Hungary</t>
        </is>
      </c>
      <c r="B440" s="62">
        <f t="array" ref="B440">INDEX(Countries!$D$2:$D$255, MATCH(A440, Countries!$B$2:$B$255, 0))
</f>
        <v/>
      </c>
      <c r="C440" s="89" t="inlineStr">
        <is>
          <t>Seagrass</t>
        </is>
      </c>
      <c r="D440" s="93">
        <f>if($C440="Mangrove",'Sequestration rates'!$C$22,if($C440="Seagrass",'Sequestration rates'!$D$22,if($C440="Salt marsh",'Sequestration rates'!$E$22)))</f>
        <v/>
      </c>
      <c r="E440" s="95" t="inlineStr">
        <is>
          <t>NoData</t>
        </is>
      </c>
      <c r="F440" s="101" t="inlineStr">
        <is>
          <t>Academic studies.</t>
        </is>
      </c>
      <c r="G440" s="101" t="n"/>
    </row>
    <row r="441" ht="15.75" customHeight="1" s="198">
      <c r="A441" s="101" t="inlineStr">
        <is>
          <t>Kyrgyzstan</t>
        </is>
      </c>
      <c r="B441" s="62">
        <f t="array" ref="B441">INDEX(Countries!$D$2:$D$255, MATCH(A441, Countries!$B$2:$B$255, 0))
</f>
        <v/>
      </c>
      <c r="C441" s="89" t="inlineStr">
        <is>
          <t>Seagrass</t>
        </is>
      </c>
      <c r="D441" s="93">
        <f>if($C441="Mangrove",'Sequestration rates'!$C$22,if($C441="Seagrass",'Sequestration rates'!$D$22,if($C441="Salt marsh",'Sequestration rates'!$E$22)))</f>
        <v/>
      </c>
      <c r="E441" s="95" t="inlineStr">
        <is>
          <t>NoData</t>
        </is>
      </c>
      <c r="F441" s="101" t="inlineStr">
        <is>
          <t>Academic studies.</t>
        </is>
      </c>
      <c r="G441" s="101" t="n"/>
    </row>
    <row r="442" ht="15.75" customHeight="1" s="198">
      <c r="A442" s="101" t="inlineStr">
        <is>
          <t>Laos</t>
        </is>
      </c>
      <c r="B442" s="62">
        <f t="array" ref="B442">INDEX(Countries!$D$2:$D$255, MATCH(A442, Countries!$B$2:$B$255, 0))
</f>
        <v/>
      </c>
      <c r="C442" s="89" t="inlineStr">
        <is>
          <t>Seagrass</t>
        </is>
      </c>
      <c r="D442" s="93">
        <f>if($C442="Mangrove",'Sequestration rates'!$C$22,if($C442="Seagrass",'Sequestration rates'!$D$22,if($C442="Salt marsh",'Sequestration rates'!$E$22)))</f>
        <v/>
      </c>
      <c r="E442" s="95" t="inlineStr">
        <is>
          <t>NoData</t>
        </is>
      </c>
      <c r="F442" s="101" t="inlineStr">
        <is>
          <t>Academic studies.</t>
        </is>
      </c>
      <c r="G442" s="101" t="n"/>
    </row>
    <row r="443" ht="15.75" customHeight="1" s="198">
      <c r="A443" s="101" t="inlineStr">
        <is>
          <t>Lesotho</t>
        </is>
      </c>
      <c r="B443" s="62">
        <f t="array" ref="B443">INDEX(Countries!$D$2:$D$255, MATCH(A443, Countries!$B$2:$B$255, 0))
</f>
        <v/>
      </c>
      <c r="C443" s="89" t="inlineStr">
        <is>
          <t>Seagrass</t>
        </is>
      </c>
      <c r="D443" s="93">
        <f>if($C443="Mangrove",'Sequestration rates'!$C$22,if($C443="Seagrass",'Sequestration rates'!$D$22,if($C443="Salt marsh",'Sequestration rates'!$E$22)))</f>
        <v/>
      </c>
      <c r="E443" s="95" t="inlineStr">
        <is>
          <t>NoData</t>
        </is>
      </c>
      <c r="F443" s="101" t="inlineStr">
        <is>
          <t>Academic studies.</t>
        </is>
      </c>
      <c r="G443" s="101" t="n"/>
    </row>
    <row r="444" ht="15.75" customHeight="1" s="198">
      <c r="A444" s="101" t="inlineStr">
        <is>
          <t>Luxembourg</t>
        </is>
      </c>
      <c r="B444" s="62">
        <f t="array" ref="B444">INDEX(Countries!$D$2:$D$255, MATCH(A444, Countries!$B$2:$B$255, 0))
</f>
        <v/>
      </c>
      <c r="C444" s="89" t="inlineStr">
        <is>
          <t>Seagrass</t>
        </is>
      </c>
      <c r="D444" s="93">
        <f>if($C444="Mangrove",'Sequestration rates'!$C$22,if($C444="Seagrass",'Sequestration rates'!$D$22,if($C444="Salt marsh",'Sequestration rates'!$E$22)))</f>
        <v/>
      </c>
      <c r="E444" s="95" t="inlineStr">
        <is>
          <t>NoData</t>
        </is>
      </c>
      <c r="F444" s="101" t="inlineStr">
        <is>
          <t>Academic studies.</t>
        </is>
      </c>
      <c r="G444" s="101" t="n"/>
    </row>
    <row r="445" ht="15.75" customHeight="1" s="198">
      <c r="A445" s="101" t="inlineStr">
        <is>
          <t>Moldova</t>
        </is>
      </c>
      <c r="B445" s="62">
        <f t="array" ref="B445">INDEX(Countries!$D$2:$D$255, MATCH(A445, Countries!$B$2:$B$255, 0))
</f>
        <v/>
      </c>
      <c r="C445" s="89" t="inlineStr">
        <is>
          <t>Seagrass</t>
        </is>
      </c>
      <c r="D445" s="93">
        <f>if($C445="Mangrove",'Sequestration rates'!$C$22,if($C445="Seagrass",'Sequestration rates'!$D$22,if($C445="Salt marsh",'Sequestration rates'!$E$22)))</f>
        <v/>
      </c>
      <c r="E445" s="95" t="inlineStr">
        <is>
          <t>NoData</t>
        </is>
      </c>
      <c r="F445" s="101" t="inlineStr">
        <is>
          <t>Academic studies.</t>
        </is>
      </c>
      <c r="G445" s="101" t="n"/>
    </row>
    <row r="446" ht="15.75" customHeight="1" s="198">
      <c r="A446" s="101" t="inlineStr">
        <is>
          <t>Macedonia</t>
        </is>
      </c>
      <c r="B446" s="62">
        <f t="array" ref="B446">INDEX(Countries!$D$2:$D$255, MATCH(A446, Countries!$B$2:$B$255, 0))
</f>
        <v/>
      </c>
      <c r="C446" s="89" t="inlineStr">
        <is>
          <t>Seagrass</t>
        </is>
      </c>
      <c r="D446" s="93">
        <f>if($C446="Mangrove",'Sequestration rates'!$C$22,if($C446="Seagrass",'Sequestration rates'!$D$22,if($C446="Salt marsh",'Sequestration rates'!$E$22)))</f>
        <v/>
      </c>
      <c r="E446" s="95" t="inlineStr">
        <is>
          <t>NoData</t>
        </is>
      </c>
      <c r="F446" s="101" t="inlineStr">
        <is>
          <t>Academic studies.</t>
        </is>
      </c>
      <c r="G446" s="101" t="n"/>
    </row>
    <row r="447" ht="15.75" customHeight="1" s="198">
      <c r="A447" s="101" t="inlineStr">
        <is>
          <t>Mali</t>
        </is>
      </c>
      <c r="B447" s="62">
        <f t="array" ref="B447">INDEX(Countries!$D$2:$D$255, MATCH(A447, Countries!$B$2:$B$255, 0))
</f>
        <v/>
      </c>
      <c r="C447" s="89" t="inlineStr">
        <is>
          <t>Seagrass</t>
        </is>
      </c>
      <c r="D447" s="93">
        <f>if($C447="Mangrove",'Sequestration rates'!$C$22,if($C447="Seagrass",'Sequestration rates'!$D$22,if($C447="Salt marsh",'Sequestration rates'!$E$22)))</f>
        <v/>
      </c>
      <c r="E447" s="95" t="inlineStr">
        <is>
          <t>NoData</t>
        </is>
      </c>
      <c r="F447" s="101" t="inlineStr">
        <is>
          <t>Academic studies.</t>
        </is>
      </c>
      <c r="G447" s="101" t="n"/>
    </row>
    <row r="448" ht="15.75" customHeight="1" s="198">
      <c r="A448" s="101" t="inlineStr">
        <is>
          <t>Mongolia</t>
        </is>
      </c>
      <c r="B448" s="62">
        <f t="array" ref="B448">INDEX(Countries!$D$2:$D$255, MATCH(A448, Countries!$B$2:$B$255, 0))
</f>
        <v/>
      </c>
      <c r="C448" s="89" t="inlineStr">
        <is>
          <t>Seagrass</t>
        </is>
      </c>
      <c r="D448" s="93">
        <f>if($C448="Mangrove",'Sequestration rates'!$C$22,if($C448="Seagrass",'Sequestration rates'!$D$22,if($C448="Salt marsh",'Sequestration rates'!$E$22)))</f>
        <v/>
      </c>
      <c r="E448" s="95" t="inlineStr">
        <is>
          <t>NoData</t>
        </is>
      </c>
      <c r="F448" s="101" t="inlineStr">
        <is>
          <t>Academic studies.</t>
        </is>
      </c>
      <c r="G448" s="101" t="n"/>
    </row>
    <row r="449" ht="15.75" customHeight="1" s="198">
      <c r="A449" s="101" t="inlineStr">
        <is>
          <t>Malawi</t>
        </is>
      </c>
      <c r="B449" s="62">
        <f t="array" ref="B449">INDEX(Countries!$D$2:$D$255, MATCH(A449, Countries!$B$2:$B$255, 0))
</f>
        <v/>
      </c>
      <c r="C449" s="89" t="inlineStr">
        <is>
          <t>Seagrass</t>
        </is>
      </c>
      <c r="D449" s="93">
        <f>if($C449="Mangrove",'Sequestration rates'!$C$22,if($C449="Seagrass",'Sequestration rates'!$D$22,if($C449="Salt marsh",'Sequestration rates'!$E$22)))</f>
        <v/>
      </c>
      <c r="E449" s="95" t="inlineStr">
        <is>
          <t>NoData</t>
        </is>
      </c>
      <c r="F449" s="101" t="inlineStr">
        <is>
          <t>Academic studies.</t>
        </is>
      </c>
      <c r="G449" s="101" t="n"/>
    </row>
    <row r="450" ht="15.75" customHeight="1" s="198">
      <c r="A450" s="101" t="inlineStr">
        <is>
          <t>Niger</t>
        </is>
      </c>
      <c r="B450" s="62">
        <f t="array" ref="B450">INDEX(Countries!$D$2:$D$255, MATCH(A450, Countries!$B$2:$B$255, 0))
</f>
        <v/>
      </c>
      <c r="C450" s="89" t="inlineStr">
        <is>
          <t>Seagrass</t>
        </is>
      </c>
      <c r="D450" s="93">
        <f>if($C450="Mangrove",'Sequestration rates'!$C$22,if($C450="Seagrass",'Sequestration rates'!$D$22,if($C450="Salt marsh",'Sequestration rates'!$E$22)))</f>
        <v/>
      </c>
      <c r="E450" s="95" t="inlineStr">
        <is>
          <t>NoData</t>
        </is>
      </c>
      <c r="F450" s="101" t="inlineStr">
        <is>
          <t>Academic studies.</t>
        </is>
      </c>
      <c r="G450" s="101" t="n"/>
    </row>
    <row r="451" ht="15.75" customHeight="1" s="198">
      <c r="A451" s="101" t="inlineStr">
        <is>
          <t>Nepal</t>
        </is>
      </c>
      <c r="B451" s="62">
        <f t="array" ref="B451">INDEX(Countries!$D$2:$D$255, MATCH(A451, Countries!$B$2:$B$255, 0))
</f>
        <v/>
      </c>
      <c r="C451" s="89" t="inlineStr">
        <is>
          <t>Seagrass</t>
        </is>
      </c>
      <c r="D451" s="93">
        <f>if($C451="Mangrove",'Sequestration rates'!$C$22,if($C451="Seagrass",'Sequestration rates'!$D$22,if($C451="Salt marsh",'Sequestration rates'!$E$22)))</f>
        <v/>
      </c>
      <c r="E451" s="95" t="inlineStr">
        <is>
          <t>NoData</t>
        </is>
      </c>
      <c r="F451" s="101" t="inlineStr">
        <is>
          <t>Academic studies.</t>
        </is>
      </c>
      <c r="G451" s="101" t="n"/>
    </row>
    <row r="452" ht="15.75" customHeight="1" s="198">
      <c r="A452" s="101" t="inlineStr">
        <is>
          <t>Paraguay</t>
        </is>
      </c>
      <c r="B452" s="62">
        <f t="array" ref="B452">INDEX(Countries!$D$2:$D$255, MATCH(A452, Countries!$B$2:$B$255, 0))
</f>
        <v/>
      </c>
      <c r="C452" s="89" t="inlineStr">
        <is>
          <t>Seagrass</t>
        </is>
      </c>
      <c r="D452" s="93">
        <f>if($C452="Mangrove",'Sequestration rates'!$C$22,if($C452="Seagrass",'Sequestration rates'!$D$22,if($C452="Salt marsh",'Sequestration rates'!$E$22)))</f>
        <v/>
      </c>
      <c r="E452" s="95" t="inlineStr">
        <is>
          <t>NoData</t>
        </is>
      </c>
      <c r="F452" s="101" t="inlineStr">
        <is>
          <t>Academic studies.</t>
        </is>
      </c>
      <c r="G452" s="101" t="n"/>
    </row>
    <row r="453" ht="15.75" customHeight="1" s="198">
      <c r="A453" s="101" t="inlineStr">
        <is>
          <t>Rwanda</t>
        </is>
      </c>
      <c r="B453" s="62">
        <f t="array" ref="B453">INDEX(Countries!$D$2:$D$255, MATCH(A453, Countries!$B$2:$B$255, 0))
</f>
        <v/>
      </c>
      <c r="C453" s="89" t="inlineStr">
        <is>
          <t>Seagrass</t>
        </is>
      </c>
      <c r="D453" s="93">
        <f>if($C453="Mangrove",'Sequestration rates'!$C$22,if($C453="Seagrass",'Sequestration rates'!$D$22,if($C453="Salt marsh",'Sequestration rates'!$E$22)))</f>
        <v/>
      </c>
      <c r="E453" s="95" t="inlineStr">
        <is>
          <t>NoData</t>
        </is>
      </c>
      <c r="F453" s="101" t="inlineStr">
        <is>
          <t>Academic studies.</t>
        </is>
      </c>
      <c r="G453" s="101" t="n"/>
    </row>
    <row r="454" ht="15.75" customHeight="1" s="198">
      <c r="A454" s="101" t="inlineStr">
        <is>
          <t>Serbia</t>
        </is>
      </c>
      <c r="B454" s="62">
        <f t="array" ref="B454">INDEX(Countries!$D$2:$D$255, MATCH(A454, Countries!$B$2:$B$255, 0))
</f>
        <v/>
      </c>
      <c r="C454" s="89" t="inlineStr">
        <is>
          <t>Seagrass</t>
        </is>
      </c>
      <c r="D454" s="93">
        <f>if($C454="Mangrove",'Sequestration rates'!$C$22,if($C454="Seagrass",'Sequestration rates'!$D$22,if($C454="Salt marsh",'Sequestration rates'!$E$22)))</f>
        <v/>
      </c>
      <c r="E454" s="95" t="inlineStr">
        <is>
          <t>NoData</t>
        </is>
      </c>
      <c r="F454" s="101" t="inlineStr">
        <is>
          <t>Academic studies.</t>
        </is>
      </c>
      <c r="G454" s="101" t="n"/>
    </row>
    <row r="455" ht="15.75" customHeight="1" s="198">
      <c r="A455" s="101" t="inlineStr">
        <is>
          <t>Slovakia</t>
        </is>
      </c>
      <c r="B455" s="62">
        <f t="array" ref="B455">INDEX(Countries!$D$2:$D$255, MATCH(A455, Countries!$B$2:$B$255, 0))
</f>
        <v/>
      </c>
      <c r="C455" s="89" t="inlineStr">
        <is>
          <t>Seagrass</t>
        </is>
      </c>
      <c r="D455" s="93">
        <f>if($C455="Mangrove",'Sequestration rates'!$C$22,if($C455="Seagrass",'Sequestration rates'!$D$22,if($C455="Salt marsh",'Sequestration rates'!$E$22)))</f>
        <v/>
      </c>
      <c r="E455" s="95" t="inlineStr">
        <is>
          <t>NoData</t>
        </is>
      </c>
      <c r="F455" s="101" t="inlineStr">
        <is>
          <t>Academic studies.</t>
        </is>
      </c>
      <c r="G455" s="101" t="n"/>
    </row>
    <row r="456" ht="15.75" customHeight="1" s="198">
      <c r="A456" s="101" t="inlineStr">
        <is>
          <t>Eswatini</t>
        </is>
      </c>
      <c r="B456" s="62">
        <f t="array" ref="B456">INDEX(Countries!$D$2:$D$255, MATCH(A456, Countries!$B$2:$B$255, 0))
</f>
        <v/>
      </c>
      <c r="C456" s="89" t="inlineStr">
        <is>
          <t>Seagrass</t>
        </is>
      </c>
      <c r="D456" s="93">
        <f>if($C456="Mangrove",'Sequestration rates'!$C$22,if($C456="Seagrass",'Sequestration rates'!$D$22,if($C456="Salt marsh",'Sequestration rates'!$E$22)))</f>
        <v/>
      </c>
      <c r="E456" s="95" t="inlineStr">
        <is>
          <t>NoData</t>
        </is>
      </c>
      <c r="F456" s="101" t="inlineStr">
        <is>
          <t>Academic studies.</t>
        </is>
      </c>
      <c r="G456" s="101" t="n"/>
    </row>
    <row r="457" ht="15.75" customHeight="1" s="198">
      <c r="A457" s="101" t="inlineStr">
        <is>
          <t>Chad</t>
        </is>
      </c>
      <c r="B457" s="62">
        <f t="array" ref="B457">INDEX(Countries!$D$2:$D$255, MATCH(A457, Countries!$B$2:$B$255, 0))
</f>
        <v/>
      </c>
      <c r="C457" s="89" t="inlineStr">
        <is>
          <t>Seagrass</t>
        </is>
      </c>
      <c r="D457" s="93">
        <f>if($C457="Mangrove",'Sequestration rates'!$C$22,if($C457="Seagrass",'Sequestration rates'!$D$22,if($C457="Salt marsh",'Sequestration rates'!$E$22)))</f>
        <v/>
      </c>
      <c r="E457" s="95" t="inlineStr">
        <is>
          <t>NoData</t>
        </is>
      </c>
      <c r="F457" s="101" t="inlineStr">
        <is>
          <t>Academic studies.</t>
        </is>
      </c>
      <c r="G457" s="101" t="n"/>
    </row>
    <row r="458" ht="15.75" customHeight="1" s="198">
      <c r="A458" s="101" t="inlineStr">
        <is>
          <t>Tajikistan</t>
        </is>
      </c>
      <c r="B458" s="62">
        <f t="array" ref="B458">INDEX(Countries!$D$2:$D$255, MATCH(A458, Countries!$B$2:$B$255, 0))
</f>
        <v/>
      </c>
      <c r="C458" s="89" t="inlineStr">
        <is>
          <t>Seagrass</t>
        </is>
      </c>
      <c r="D458" s="93">
        <f>if($C458="Mangrove",'Sequestration rates'!$C$22,if($C458="Seagrass",'Sequestration rates'!$D$22,if($C458="Salt marsh",'Sequestration rates'!$E$22)))</f>
        <v/>
      </c>
      <c r="E458" s="95" t="inlineStr">
        <is>
          <t>NoData</t>
        </is>
      </c>
      <c r="F458" s="101" t="inlineStr">
        <is>
          <t>Academic studies.</t>
        </is>
      </c>
      <c r="G458" s="101" t="n"/>
    </row>
    <row r="459" ht="15.75" customHeight="1" s="198">
      <c r="A459" s="101" t="inlineStr">
        <is>
          <t>Uganda</t>
        </is>
      </c>
      <c r="B459" s="62">
        <f t="array" ref="B459">INDEX(Countries!$D$2:$D$255, MATCH(A459, Countries!$B$2:$B$255, 0))
</f>
        <v/>
      </c>
      <c r="C459" s="89" t="inlineStr">
        <is>
          <t>Seagrass</t>
        </is>
      </c>
      <c r="D459" s="93">
        <f>if($C459="Mangrove",'Sequestration rates'!$C$22,if($C459="Seagrass",'Sequestration rates'!$D$22,if($C459="Salt marsh",'Sequestration rates'!$E$22)))</f>
        <v/>
      </c>
      <c r="E459" s="95" t="inlineStr">
        <is>
          <t>NoData</t>
        </is>
      </c>
      <c r="F459" s="101" t="inlineStr">
        <is>
          <t>Academic studies.</t>
        </is>
      </c>
      <c r="G459" s="101" t="n"/>
    </row>
    <row r="460" ht="15.75" customHeight="1" s="198">
      <c r="A460" s="101" t="inlineStr">
        <is>
          <t>Uzbekistan</t>
        </is>
      </c>
      <c r="B460" s="62">
        <f t="array" ref="B460">INDEX(Countries!$D$2:$D$255, MATCH(A460, Countries!$B$2:$B$255, 0))
</f>
        <v/>
      </c>
      <c r="C460" s="89" t="inlineStr">
        <is>
          <t>Seagrass</t>
        </is>
      </c>
      <c r="D460" s="93">
        <f>if($C460="Mangrove",'Sequestration rates'!$C$22,if($C460="Seagrass",'Sequestration rates'!$D$22,if($C460="Salt marsh",'Sequestration rates'!$E$22)))</f>
        <v/>
      </c>
      <c r="E460" s="95" t="inlineStr">
        <is>
          <t>NoData</t>
        </is>
      </c>
      <c r="F460" s="101" t="inlineStr">
        <is>
          <t>Academic studies.</t>
        </is>
      </c>
      <c r="G460" s="101" t="n"/>
    </row>
    <row r="461" ht="15.75" customHeight="1" s="198">
      <c r="A461" s="101" t="inlineStr">
        <is>
          <t>Zambia</t>
        </is>
      </c>
      <c r="B461" s="62">
        <f t="array" ref="B461">INDEX(Countries!$D$2:$D$255, MATCH(A461, Countries!$B$2:$B$255, 0))
</f>
        <v/>
      </c>
      <c r="C461" s="89" t="inlineStr">
        <is>
          <t>Seagrass</t>
        </is>
      </c>
      <c r="D461" s="93">
        <f>if($C461="Mangrove",'Sequestration rates'!$C$22,if($C461="Seagrass",'Sequestration rates'!$D$22,if($C461="Salt marsh",'Sequestration rates'!$E$22)))</f>
        <v/>
      </c>
      <c r="E461" s="95" t="inlineStr">
        <is>
          <t>NoData</t>
        </is>
      </c>
      <c r="F461" s="101" t="inlineStr">
        <is>
          <t>Academic studies.</t>
        </is>
      </c>
      <c r="G461" s="101" t="n"/>
    </row>
    <row r="462" ht="15.75" customHeight="1" s="198">
      <c r="A462" s="101" t="inlineStr">
        <is>
          <t>Zimbabwe</t>
        </is>
      </c>
      <c r="B462" s="62">
        <f t="array" ref="B462">INDEX(Countries!$D$2:$D$255, MATCH(A462, Countries!$B$2:$B$255, 0))
</f>
        <v/>
      </c>
      <c r="C462" s="89" t="inlineStr">
        <is>
          <t>Seagrass</t>
        </is>
      </c>
      <c r="D462" s="93">
        <f>if($C462="Mangrove",'Sequestration rates'!$C$22,if($C462="Seagrass",'Sequestration rates'!$D$22,if($C462="Salt marsh",'Sequestration rates'!$E$22)))</f>
        <v/>
      </c>
      <c r="E462" s="95" t="inlineStr">
        <is>
          <t>NoData</t>
        </is>
      </c>
      <c r="F462" s="101" t="inlineStr">
        <is>
          <t>Academic studies.</t>
        </is>
      </c>
      <c r="G462" s="101" t="n"/>
    </row>
    <row r="463" ht="15.75" customHeight="1" s="198">
      <c r="A463" s="101" t="inlineStr">
        <is>
          <t>Saint Barthélemy</t>
        </is>
      </c>
      <c r="B463" s="62">
        <f t="array" ref="B463">INDEX(Countries!$D$2:$D$255, MATCH(A463, Countries!$B$2:$B$255, 0))
</f>
        <v/>
      </c>
      <c r="C463" s="89" t="inlineStr">
        <is>
          <t>Seagrass</t>
        </is>
      </c>
      <c r="D463" s="93">
        <f>if($C463="Mangrove",'Sequestration rates'!$C$22,if($C463="Seagrass",'Sequestration rates'!$D$22,if($C463="Salt marsh",'Sequestration rates'!$E$22)))</f>
        <v/>
      </c>
      <c r="E463" s="95" t="inlineStr">
        <is>
          <t>NoData</t>
        </is>
      </c>
      <c r="F463" s="101" t="inlineStr">
        <is>
          <t>Academic studies.</t>
        </is>
      </c>
      <c r="G463" s="101" t="n"/>
    </row>
    <row r="464" ht="15.75" customHeight="1" s="198">
      <c r="A464" s="101" t="inlineStr">
        <is>
          <t>Cocos Islands</t>
        </is>
      </c>
      <c r="B464" s="62">
        <f t="array" ref="B464">INDEX(Countries!$D$2:$D$255, MATCH(A464, Countries!$B$2:$B$255, 0))
</f>
        <v/>
      </c>
      <c r="C464" s="89" t="inlineStr">
        <is>
          <t>Seagrass</t>
        </is>
      </c>
      <c r="D464" s="93">
        <f>if($C464="Mangrove",'Sequestration rates'!$C$22,if($C464="Seagrass",'Sequestration rates'!$D$22,if($C464="Salt marsh",'Sequestration rates'!$E$22)))</f>
        <v/>
      </c>
      <c r="E464" s="95" t="inlineStr">
        <is>
          <t>NoData</t>
        </is>
      </c>
      <c r="F464" s="101" t="inlineStr">
        <is>
          <t>Academic studies.</t>
        </is>
      </c>
      <c r="G464" s="101" t="n"/>
    </row>
    <row r="465" ht="15.75" customHeight="1" s="198">
      <c r="A465" s="101" t="inlineStr">
        <is>
          <t>Christmas Island</t>
        </is>
      </c>
      <c r="B465" s="62">
        <f t="array" ref="B465">INDEX(Countries!$D$2:$D$255, MATCH(A465, Countries!$B$2:$B$255, 0))
</f>
        <v/>
      </c>
      <c r="C465" s="89" t="inlineStr">
        <is>
          <t>Seagrass</t>
        </is>
      </c>
      <c r="D465" s="93">
        <f>if($C465="Mangrove",'Sequestration rates'!$C$22,if($C465="Seagrass",'Sequestration rates'!$D$22,if($C465="Salt marsh",'Sequestration rates'!$E$22)))</f>
        <v/>
      </c>
      <c r="E465" s="95" t="inlineStr">
        <is>
          <t>NoData</t>
        </is>
      </c>
      <c r="F465" s="101" t="inlineStr">
        <is>
          <t>Academic studies.</t>
        </is>
      </c>
      <c r="G465" s="101" t="n"/>
    </row>
    <row r="466" ht="15.75" customHeight="1" s="198">
      <c r="A466" s="101" t="inlineStr">
        <is>
          <t>United States</t>
        </is>
      </c>
      <c r="B466" s="62">
        <f t="array" ref="B466">INDEX(Countries!$D$2:$D$255, MATCH(A466, Countries!$B$2:$B$255, 0))
</f>
        <v/>
      </c>
      <c r="C466" s="89" t="inlineStr">
        <is>
          <t>Salt marsh</t>
        </is>
      </c>
      <c r="D466" s="93">
        <f>if($C466="Mangrove",'Sequestration rates'!$C$22,if($C466="Seagrass",'Sequestration rates'!$D$22,if($C466="Salt marsh",'Sequestration rates'!$E$22)))</f>
        <v/>
      </c>
      <c r="E466" s="95" t="inlineStr">
        <is>
          <t>NoData</t>
        </is>
      </c>
      <c r="F466" s="101" t="inlineStr">
        <is>
          <t>Academic studies.</t>
        </is>
      </c>
      <c r="G466" s="101" t="n"/>
    </row>
    <row r="467" ht="15.75" customHeight="1" s="198">
      <c r="A467" s="101" t="inlineStr">
        <is>
          <t>Indonesia</t>
        </is>
      </c>
      <c r="B467" s="62">
        <f t="array" ref="B467">INDEX(Countries!$D$2:$D$255, MATCH(A467, Countries!$B$2:$B$255, 0))
</f>
        <v/>
      </c>
      <c r="C467" s="89" t="inlineStr">
        <is>
          <t>Salt marsh</t>
        </is>
      </c>
      <c r="D467" s="93">
        <f>if($C467="Mangrove",'Sequestration rates'!$C$22,if($C467="Seagrass",'Sequestration rates'!$D$22,if($C467="Salt marsh",'Sequestration rates'!$E$22)))</f>
        <v/>
      </c>
      <c r="E467" s="95" t="inlineStr">
        <is>
          <t>NoData</t>
        </is>
      </c>
      <c r="F467" s="101" t="inlineStr">
        <is>
          <t>Academic studies.</t>
        </is>
      </c>
      <c r="G467" s="101" t="n"/>
    </row>
    <row r="468" ht="15.75" customHeight="1" s="198">
      <c r="A468" s="101" t="inlineStr">
        <is>
          <t>Australia</t>
        </is>
      </c>
      <c r="B468" s="62">
        <f t="array" ref="B468">INDEX(Countries!$D$2:$D$255, MATCH(A468, Countries!$B$2:$B$255, 0))
</f>
        <v/>
      </c>
      <c r="C468" s="89" t="inlineStr">
        <is>
          <t>Salt marsh</t>
        </is>
      </c>
      <c r="D468" s="93">
        <f>if($C468="Mangrove",'Sequestration rates'!$C$22,if($C468="Seagrass",'Sequestration rates'!$D$22,if($C468="Salt marsh",'Sequestration rates'!$E$22)))</f>
        <v/>
      </c>
      <c r="E468" s="95" t="inlineStr">
        <is>
          <t>NoData</t>
        </is>
      </c>
      <c r="F468" s="101" t="inlineStr">
        <is>
          <t>Academic studies.</t>
        </is>
      </c>
      <c r="G468" s="101" t="n"/>
    </row>
    <row r="469" ht="15.75" customHeight="1" s="198">
      <c r="A469" s="101" t="inlineStr">
        <is>
          <t>The Bahamas</t>
        </is>
      </c>
      <c r="B469" s="62">
        <f t="array" ref="B469">INDEX(Countries!$D$2:$D$255, MATCH(A469, Countries!$B$2:$B$255, 0))
</f>
        <v/>
      </c>
      <c r="C469" s="89" t="inlineStr">
        <is>
          <t>Salt marsh</t>
        </is>
      </c>
      <c r="D469" s="93">
        <f>if($C469="Mangrove",'Sequestration rates'!$C$22,if($C469="Seagrass",'Sequestration rates'!$D$22,if($C469="Salt marsh",'Sequestration rates'!$E$22)))</f>
        <v/>
      </c>
      <c r="E469" s="95" t="inlineStr">
        <is>
          <t>NoData</t>
        </is>
      </c>
      <c r="F469" s="101" t="inlineStr">
        <is>
          <t>Academic studies.</t>
        </is>
      </c>
      <c r="G469" s="101" t="n"/>
    </row>
    <row r="470" ht="15.75" customHeight="1" s="198">
      <c r="A470" s="101" t="inlineStr">
        <is>
          <t>Kenya</t>
        </is>
      </c>
      <c r="B470" s="62">
        <f t="array" ref="B470">INDEX(Countries!$D$2:$D$255, MATCH(A470, Countries!$B$2:$B$255, 0))
</f>
        <v/>
      </c>
      <c r="C470" s="89" t="inlineStr">
        <is>
          <t>Salt marsh</t>
        </is>
      </c>
      <c r="D470" s="93">
        <f>if($C470="Mangrove",'Sequestration rates'!$C$22,if($C470="Seagrass",'Sequestration rates'!$D$22,if($C470="Salt marsh",'Sequestration rates'!$E$22)))</f>
        <v/>
      </c>
      <c r="E470" s="95" t="inlineStr">
        <is>
          <t>NoData</t>
        </is>
      </c>
      <c r="F470" s="101" t="inlineStr">
        <is>
          <t>Academic studies.</t>
        </is>
      </c>
      <c r="G470" s="101" t="n"/>
    </row>
    <row r="471" ht="15.75" customHeight="1" s="198">
      <c r="A471" s="101" t="inlineStr">
        <is>
          <t>Mexico</t>
        </is>
      </c>
      <c r="B471" s="62">
        <f t="array" ref="B471">INDEX(Countries!$D$2:$D$255, MATCH(A471, Countries!$B$2:$B$255, 0))
</f>
        <v/>
      </c>
      <c r="C471" s="89" t="inlineStr">
        <is>
          <t>Salt marsh</t>
        </is>
      </c>
      <c r="D471" s="93">
        <f>if($C471="Mangrove",'Sequestration rates'!$C$22,if($C471="Seagrass",'Sequestration rates'!$D$22,if($C471="Salt marsh",'Sequestration rates'!$E$22)))</f>
        <v/>
      </c>
      <c r="E471" s="95" t="inlineStr">
        <is>
          <t>NoData</t>
        </is>
      </c>
      <c r="F471" s="101" t="inlineStr">
        <is>
          <t>Academic studies.</t>
        </is>
      </c>
      <c r="G471" s="101" t="n"/>
    </row>
    <row r="472" ht="15.75" customHeight="1" s="198">
      <c r="A472" s="101" t="inlineStr">
        <is>
          <t>Colombia</t>
        </is>
      </c>
      <c r="B472" s="62">
        <f t="array" ref="B472">INDEX(Countries!$D$2:$D$255, MATCH(A472, Countries!$B$2:$B$255, 0))
</f>
        <v/>
      </c>
      <c r="C472" s="89" t="inlineStr">
        <is>
          <t>Salt marsh</t>
        </is>
      </c>
      <c r="D472" s="93">
        <f>if($C472="Mangrove",'Sequestration rates'!$C$22,if($C472="Seagrass",'Sequestration rates'!$D$22,if($C472="Salt marsh",'Sequestration rates'!$E$22)))</f>
        <v/>
      </c>
      <c r="E472" s="95" t="inlineStr">
        <is>
          <t>NoData</t>
        </is>
      </c>
      <c r="F472" s="101" t="inlineStr">
        <is>
          <t>Academic studies.</t>
        </is>
      </c>
      <c r="G472" s="101" t="n"/>
    </row>
    <row r="473" ht="15.75" customHeight="1" s="198">
      <c r="A473" s="101" t="inlineStr">
        <is>
          <t>India</t>
        </is>
      </c>
      <c r="B473" s="62">
        <f t="array" ref="B473">INDEX(Countries!$D$2:$D$255, MATCH(A473, Countries!$B$2:$B$255, 0))
</f>
        <v/>
      </c>
      <c r="C473" s="89" t="inlineStr">
        <is>
          <t>Salt marsh</t>
        </is>
      </c>
      <c r="D473" s="93">
        <f>if($C473="Mangrove",'Sequestration rates'!$C$22,if($C473="Seagrass",'Sequestration rates'!$D$22,if($C473="Salt marsh",'Sequestration rates'!$E$22)))</f>
        <v/>
      </c>
      <c r="E473" s="95" t="inlineStr">
        <is>
          <t>NoData</t>
        </is>
      </c>
      <c r="F473" s="101" t="inlineStr">
        <is>
          <t>Academic studies.</t>
        </is>
      </c>
      <c r="G473" s="101" t="n"/>
    </row>
    <row r="474" ht="15.75" customHeight="1" s="198">
      <c r="A474" s="101" t="inlineStr">
        <is>
          <t>China</t>
        </is>
      </c>
      <c r="B474" s="62">
        <f t="array" ref="B474">INDEX(Countries!$D$2:$D$255, MATCH(A474, Countries!$B$2:$B$255, 0))
</f>
        <v/>
      </c>
      <c r="C474" s="89" t="inlineStr">
        <is>
          <t>Salt marsh</t>
        </is>
      </c>
      <c r="D474" s="93">
        <f>if($C474="Mangrove",'Sequestration rates'!$C$22,if($C474="Seagrass",'Sequestration rates'!$D$22,if($C474="Salt marsh",'Sequestration rates'!$E$22)))</f>
        <v/>
      </c>
      <c r="E474" s="95" t="inlineStr">
        <is>
          <t>NoData</t>
        </is>
      </c>
      <c r="F474" s="101" t="inlineStr">
        <is>
          <t>Academic studies.</t>
        </is>
      </c>
      <c r="G474" s="101" t="n"/>
    </row>
    <row r="475" ht="15.75" customHeight="1" s="198">
      <c r="A475" s="101" t="inlineStr">
        <is>
          <t>American Samoa</t>
        </is>
      </c>
      <c r="B475" s="62">
        <f t="array" ref="B475">INDEX(Countries!$D$2:$D$255, MATCH(A475, Countries!$B$2:$B$255, 0))
</f>
        <v/>
      </c>
      <c r="C475" s="89" t="inlineStr">
        <is>
          <t>Salt marsh</t>
        </is>
      </c>
      <c r="D475" s="93">
        <f>if($C475="Mangrove",'Sequestration rates'!$C$22,if($C475="Seagrass",'Sequestration rates'!$D$22,if($C475="Salt marsh",'Sequestration rates'!$E$22)))</f>
        <v/>
      </c>
      <c r="E475" s="95" t="inlineStr">
        <is>
          <t>NoData</t>
        </is>
      </c>
      <c r="F475" s="101" t="inlineStr">
        <is>
          <t>Academic studies.</t>
        </is>
      </c>
      <c r="G475" s="101" t="n"/>
    </row>
    <row r="476" ht="15.75" customHeight="1" s="198">
      <c r="A476" s="101" t="inlineStr">
        <is>
          <t>Angola</t>
        </is>
      </c>
      <c r="B476" s="62">
        <f t="array" ref="B476">INDEX(Countries!$D$2:$D$255, MATCH(A476, Countries!$B$2:$B$255, 0))
</f>
        <v/>
      </c>
      <c r="C476" s="89" t="inlineStr">
        <is>
          <t>Salt marsh</t>
        </is>
      </c>
      <c r="D476" s="93">
        <f>if($C476="Mangrove",'Sequestration rates'!$C$22,if($C476="Seagrass",'Sequestration rates'!$D$22,if($C476="Salt marsh",'Sequestration rates'!$E$22)))</f>
        <v/>
      </c>
      <c r="E476" s="95" t="inlineStr">
        <is>
          <t>NoData</t>
        </is>
      </c>
      <c r="F476" s="101" t="inlineStr">
        <is>
          <t>Academic studies.</t>
        </is>
      </c>
      <c r="G476" s="101" t="n"/>
    </row>
    <row r="477" ht="15.75" customHeight="1" s="198">
      <c r="A477" s="101" t="inlineStr">
        <is>
          <t>Anguilla</t>
        </is>
      </c>
      <c r="B477" s="62">
        <f t="array" ref="B477">INDEX(Countries!$D$2:$D$255, MATCH(A477, Countries!$B$2:$B$255, 0))
</f>
        <v/>
      </c>
      <c r="C477" s="89" t="inlineStr">
        <is>
          <t>Salt marsh</t>
        </is>
      </c>
      <c r="D477" s="93">
        <f>if($C477="Mangrove",'Sequestration rates'!$C$22,if($C477="Seagrass",'Sequestration rates'!$D$22,if($C477="Salt marsh",'Sequestration rates'!$E$22)))</f>
        <v/>
      </c>
      <c r="E477" s="95" t="inlineStr">
        <is>
          <t>NoData</t>
        </is>
      </c>
      <c r="F477" s="101" t="inlineStr">
        <is>
          <t>Academic studies.</t>
        </is>
      </c>
      <c r="G477" s="101" t="n"/>
    </row>
    <row r="478" ht="15.75" customHeight="1" s="198">
      <c r="A478" s="101" t="inlineStr">
        <is>
          <t>Bahrain</t>
        </is>
      </c>
      <c r="B478" s="62">
        <f t="array" ref="B478">INDEX(Countries!$D$2:$D$255, MATCH(A478, Countries!$B$2:$B$255, 0))
</f>
        <v/>
      </c>
      <c r="C478" s="89" t="inlineStr">
        <is>
          <t>Salt marsh</t>
        </is>
      </c>
      <c r="D478" s="93">
        <f>if($C478="Mangrove",'Sequestration rates'!$C$22,if($C478="Seagrass",'Sequestration rates'!$D$22,if($C478="Salt marsh",'Sequestration rates'!$E$22)))</f>
        <v/>
      </c>
      <c r="E478" s="95" t="inlineStr">
        <is>
          <t>NoData</t>
        </is>
      </c>
      <c r="F478" s="101" t="inlineStr">
        <is>
          <t>Academic studies.</t>
        </is>
      </c>
      <c r="G478" s="101" t="n"/>
    </row>
    <row r="479" ht="15.75" customHeight="1" s="198">
      <c r="A479" s="101" t="inlineStr">
        <is>
          <t>Bangladesh</t>
        </is>
      </c>
      <c r="B479" s="62">
        <f t="array" ref="B479">INDEX(Countries!$D$2:$D$255, MATCH(A479, Countries!$B$2:$B$255, 0))
</f>
        <v/>
      </c>
      <c r="C479" s="89" t="inlineStr">
        <is>
          <t>Salt marsh</t>
        </is>
      </c>
      <c r="D479" s="93">
        <f>if($C479="Mangrove",'Sequestration rates'!$C$22,if($C479="Seagrass",'Sequestration rates'!$D$22,if($C479="Salt marsh",'Sequestration rates'!$E$22)))</f>
        <v/>
      </c>
      <c r="E479" s="95" t="inlineStr">
        <is>
          <t>NoData</t>
        </is>
      </c>
      <c r="F479" s="101" t="inlineStr">
        <is>
          <t>Academic studies.</t>
        </is>
      </c>
      <c r="G479" s="101" t="n"/>
    </row>
    <row r="480" ht="15.75" customHeight="1" s="198">
      <c r="A480" s="101" t="inlineStr">
        <is>
          <t>Barbados</t>
        </is>
      </c>
      <c r="B480" s="62">
        <f t="array" ref="B480">INDEX(Countries!$D$2:$D$255, MATCH(A480, Countries!$B$2:$B$255, 0))
</f>
        <v/>
      </c>
      <c r="C480" s="89" t="inlineStr">
        <is>
          <t>Salt marsh</t>
        </is>
      </c>
      <c r="D480" s="93">
        <f>if($C480="Mangrove",'Sequestration rates'!$C$22,if($C480="Seagrass",'Sequestration rates'!$D$22,if($C480="Salt marsh",'Sequestration rates'!$E$22)))</f>
        <v/>
      </c>
      <c r="E480" s="95" t="inlineStr">
        <is>
          <t>NoData</t>
        </is>
      </c>
      <c r="F480" s="101" t="inlineStr">
        <is>
          <t>Academic studies.</t>
        </is>
      </c>
      <c r="G480" s="101" t="n"/>
    </row>
    <row r="481" ht="15.75" customHeight="1" s="198">
      <c r="A481" s="101" t="inlineStr">
        <is>
          <t>Belize</t>
        </is>
      </c>
      <c r="B481" s="62">
        <f t="array" ref="B481">INDEX(Countries!$D$2:$D$255, MATCH(A481, Countries!$B$2:$B$255, 0))
</f>
        <v/>
      </c>
      <c r="C481" s="89" t="inlineStr">
        <is>
          <t>Salt marsh</t>
        </is>
      </c>
      <c r="D481" s="93">
        <f>if($C481="Mangrove",'Sequestration rates'!$C$22,if($C481="Seagrass",'Sequestration rates'!$D$22,if($C481="Salt marsh",'Sequestration rates'!$E$22)))</f>
        <v/>
      </c>
      <c r="E481" s="95" t="inlineStr">
        <is>
          <t>NoData</t>
        </is>
      </c>
      <c r="F481" s="101" t="inlineStr">
        <is>
          <t>Academic studies.</t>
        </is>
      </c>
      <c r="G481" s="101" t="n"/>
    </row>
    <row r="482" ht="15.75" customHeight="1" s="198">
      <c r="A482" s="101" t="inlineStr">
        <is>
          <t>Benin</t>
        </is>
      </c>
      <c r="B482" s="62">
        <f t="array" ref="B482">INDEX(Countries!$D$2:$D$255, MATCH(A482, Countries!$B$2:$B$255, 0))
</f>
        <v/>
      </c>
      <c r="C482" s="89" t="inlineStr">
        <is>
          <t>Salt marsh</t>
        </is>
      </c>
      <c r="D482" s="93">
        <f>if($C482="Mangrove",'Sequestration rates'!$C$22,if($C482="Seagrass",'Sequestration rates'!$D$22,if($C482="Salt marsh",'Sequestration rates'!$E$22)))</f>
        <v/>
      </c>
      <c r="E482" s="95" t="inlineStr">
        <is>
          <t>NoData</t>
        </is>
      </c>
      <c r="F482" s="101" t="inlineStr">
        <is>
          <t>Academic studies.</t>
        </is>
      </c>
      <c r="G482" s="101" t="n"/>
    </row>
    <row r="483" ht="15.75" customHeight="1" s="198">
      <c r="A483" s="101" t="inlineStr">
        <is>
          <t>Bermuda</t>
        </is>
      </c>
      <c r="B483" s="62">
        <f t="array" ref="B483">INDEX(Countries!$D$2:$D$255, MATCH(A483, Countries!$B$2:$B$255, 0))
</f>
        <v/>
      </c>
      <c r="C483" s="89" t="inlineStr">
        <is>
          <t>Salt marsh</t>
        </is>
      </c>
      <c r="D483" s="93">
        <f>if($C483="Mangrove",'Sequestration rates'!$C$22,if($C483="Seagrass",'Sequestration rates'!$D$22,if($C483="Salt marsh",'Sequestration rates'!$E$22)))</f>
        <v/>
      </c>
      <c r="E483" s="95" t="inlineStr">
        <is>
          <t>NoData</t>
        </is>
      </c>
      <c r="F483" s="101" t="inlineStr">
        <is>
          <t>Academic studies.</t>
        </is>
      </c>
      <c r="G483" s="101" t="n"/>
    </row>
    <row r="484" ht="15.75" customHeight="1" s="198">
      <c r="A484" s="101" t="inlineStr">
        <is>
          <t>Bonaire, Sint Eustatius and Saba</t>
        </is>
      </c>
      <c r="B484" s="62">
        <f t="array" ref="B484">INDEX(Countries!$D$2:$D$255, MATCH(A484, Countries!$B$2:$B$255, 0))
</f>
        <v/>
      </c>
      <c r="C484" s="89" t="inlineStr">
        <is>
          <t>Salt marsh</t>
        </is>
      </c>
      <c r="D484" s="93">
        <f>if($C484="Mangrove",'Sequestration rates'!$C$22,if($C484="Seagrass",'Sequestration rates'!$D$22,if($C484="Salt marsh",'Sequestration rates'!$E$22)))</f>
        <v/>
      </c>
      <c r="E484" s="95" t="inlineStr">
        <is>
          <t>NoData</t>
        </is>
      </c>
      <c r="F484" s="101" t="inlineStr">
        <is>
          <t>Academic studies.</t>
        </is>
      </c>
      <c r="G484" s="101" t="n"/>
    </row>
    <row r="485" ht="15.75" customHeight="1" s="198">
      <c r="A485" s="101" t="inlineStr">
        <is>
          <t>Brazil</t>
        </is>
      </c>
      <c r="B485" s="62">
        <f t="array" ref="B485">INDEX(Countries!$D$2:$D$255, MATCH(A485, Countries!$B$2:$B$255, 0))
</f>
        <v/>
      </c>
      <c r="C485" s="89" t="inlineStr">
        <is>
          <t>Salt marsh</t>
        </is>
      </c>
      <c r="D485" s="93">
        <f>if($C485="Mangrove",'Sequestration rates'!$C$22,if($C485="Seagrass",'Sequestration rates'!$D$22,if($C485="Salt marsh",'Sequestration rates'!$E$22)))</f>
        <v/>
      </c>
      <c r="E485" s="95" t="inlineStr">
        <is>
          <t>NoData</t>
        </is>
      </c>
      <c r="F485" s="101" t="inlineStr">
        <is>
          <t>Academic studies.</t>
        </is>
      </c>
      <c r="G485" s="101" t="n"/>
    </row>
    <row r="486" ht="15.75" customHeight="1" s="198">
      <c r="A486" s="101" t="inlineStr">
        <is>
          <t>British virgin islands</t>
        </is>
      </c>
      <c r="B486" s="62">
        <f t="array" ref="B486">INDEX(Countries!$D$2:$D$255, MATCH(A486, Countries!$B$2:$B$255, 0))
</f>
        <v/>
      </c>
      <c r="C486" s="89" t="inlineStr">
        <is>
          <t>Salt marsh</t>
        </is>
      </c>
      <c r="D486" s="93">
        <f>if($C486="Mangrove",'Sequestration rates'!$C$22,if($C486="Seagrass",'Sequestration rates'!$D$22,if($C486="Salt marsh",'Sequestration rates'!$E$22)))</f>
        <v/>
      </c>
      <c r="E486" s="95" t="inlineStr">
        <is>
          <t>NoData</t>
        </is>
      </c>
      <c r="F486" s="101" t="inlineStr">
        <is>
          <t>Academic studies.</t>
        </is>
      </c>
      <c r="G486" s="101" t="n"/>
    </row>
    <row r="487" ht="15.75" customHeight="1" s="198">
      <c r="A487" s="101" t="inlineStr">
        <is>
          <t>Brunei Darussalam</t>
        </is>
      </c>
      <c r="B487" s="62">
        <f t="array" ref="B487">INDEX(Countries!$D$2:$D$255, MATCH(A487, Countries!$B$2:$B$255, 0))
</f>
        <v/>
      </c>
      <c r="C487" s="89" t="inlineStr">
        <is>
          <t>Salt marsh</t>
        </is>
      </c>
      <c r="D487" s="93">
        <f>if($C487="Mangrove",'Sequestration rates'!$C$22,if($C487="Seagrass",'Sequestration rates'!$D$22,if($C487="Salt marsh",'Sequestration rates'!$E$22)))</f>
        <v/>
      </c>
      <c r="E487" s="95" t="inlineStr">
        <is>
          <t>NoData</t>
        </is>
      </c>
      <c r="F487" s="101" t="inlineStr">
        <is>
          <t>Academic studies.</t>
        </is>
      </c>
      <c r="G487" s="101" t="n"/>
    </row>
    <row r="488" ht="15.75" customHeight="1" s="198">
      <c r="A488" s="101" t="inlineStr">
        <is>
          <t>Cambodia</t>
        </is>
      </c>
      <c r="B488" s="62">
        <f t="array" ref="B488">INDEX(Countries!$D$2:$D$255, MATCH(A488, Countries!$B$2:$B$255, 0))
</f>
        <v/>
      </c>
      <c r="C488" s="89" t="inlineStr">
        <is>
          <t>Salt marsh</t>
        </is>
      </c>
      <c r="D488" s="93">
        <f>if($C488="Mangrove",'Sequestration rates'!$C$22,if($C488="Seagrass",'Sequestration rates'!$D$22,if($C488="Salt marsh",'Sequestration rates'!$E$22)))</f>
        <v/>
      </c>
      <c r="E488" s="95" t="inlineStr">
        <is>
          <t>NoData</t>
        </is>
      </c>
      <c r="F488" s="101" t="inlineStr">
        <is>
          <t>Academic studies.</t>
        </is>
      </c>
      <c r="G488" s="101" t="n"/>
    </row>
    <row r="489" ht="15.75" customHeight="1" s="198">
      <c r="A489" s="101" t="inlineStr">
        <is>
          <t>Cameroon</t>
        </is>
      </c>
      <c r="B489" s="62">
        <f t="array" ref="B489">INDEX(Countries!$D$2:$D$255, MATCH(A489, Countries!$B$2:$B$255, 0))
</f>
        <v/>
      </c>
      <c r="C489" s="89" t="inlineStr">
        <is>
          <t>Salt marsh</t>
        </is>
      </c>
      <c r="D489" s="93">
        <f>if($C489="Mangrove",'Sequestration rates'!$C$22,if($C489="Seagrass",'Sequestration rates'!$D$22,if($C489="Salt marsh",'Sequestration rates'!$E$22)))</f>
        <v/>
      </c>
      <c r="E489" s="95" t="inlineStr">
        <is>
          <t>NoData</t>
        </is>
      </c>
      <c r="F489" s="101" t="inlineStr">
        <is>
          <t>Academic studies.</t>
        </is>
      </c>
      <c r="G489" s="101" t="n"/>
    </row>
    <row r="490" ht="15.75" customHeight="1" s="198">
      <c r="A490" s="101" t="inlineStr">
        <is>
          <t>Cayman Islands</t>
        </is>
      </c>
      <c r="B490" s="62">
        <f t="array" ref="B490">INDEX(Countries!$D$2:$D$255, MATCH(A490, Countries!$B$2:$B$255, 0))
</f>
        <v/>
      </c>
      <c r="C490" s="89" t="inlineStr">
        <is>
          <t>Salt marsh</t>
        </is>
      </c>
      <c r="D490" s="93">
        <f>if($C490="Mangrove",'Sequestration rates'!$C$22,if($C490="Seagrass",'Sequestration rates'!$D$22,if($C490="Salt marsh",'Sequestration rates'!$E$22)))</f>
        <v/>
      </c>
      <c r="E490" s="95" t="inlineStr">
        <is>
          <t>NoData</t>
        </is>
      </c>
      <c r="F490" s="101" t="inlineStr">
        <is>
          <t>Academic studies.</t>
        </is>
      </c>
      <c r="G490" s="101" t="n"/>
    </row>
    <row r="491" ht="15.75" customHeight="1" s="198">
      <c r="A491" s="101" t="inlineStr">
        <is>
          <t>Comoros</t>
        </is>
      </c>
      <c r="B491" s="62">
        <f t="array" ref="B491">INDEX(Countries!$D$2:$D$255, MATCH(A491, Countries!$B$2:$B$255, 0))
</f>
        <v/>
      </c>
      <c r="C491" s="89" t="inlineStr">
        <is>
          <t>Salt marsh</t>
        </is>
      </c>
      <c r="D491" s="93">
        <f>if($C491="Mangrove",'Sequestration rates'!$C$22,if($C491="Seagrass",'Sequestration rates'!$D$22,if($C491="Salt marsh",'Sequestration rates'!$E$22)))</f>
        <v/>
      </c>
      <c r="E491" s="95" t="inlineStr">
        <is>
          <t>NoData</t>
        </is>
      </c>
      <c r="F491" s="101" t="inlineStr">
        <is>
          <t>Academic studies.</t>
        </is>
      </c>
      <c r="G491" s="101" t="n"/>
    </row>
    <row r="492" ht="15.75" customHeight="1" s="198">
      <c r="A492" s="101" t="inlineStr">
        <is>
          <t>Cook Islands</t>
        </is>
      </c>
      <c r="B492" s="62">
        <f t="array" ref="B492">INDEX(Countries!$D$2:$D$255, MATCH(A492, Countries!$B$2:$B$255, 0))
</f>
        <v/>
      </c>
      <c r="C492" s="89" t="inlineStr">
        <is>
          <t>Salt marsh</t>
        </is>
      </c>
      <c r="D492" s="93">
        <f>if($C492="Mangrove",'Sequestration rates'!$C$22,if($C492="Seagrass",'Sequestration rates'!$D$22,if($C492="Salt marsh",'Sequestration rates'!$E$22)))</f>
        <v/>
      </c>
      <c r="E492" s="95" t="inlineStr">
        <is>
          <t>NoData</t>
        </is>
      </c>
      <c r="F492" s="101" t="inlineStr">
        <is>
          <t>Academic studies.</t>
        </is>
      </c>
      <c r="G492" s="101" t="n"/>
    </row>
    <row r="493" ht="15.75" customHeight="1" s="198">
      <c r="A493" s="101" t="inlineStr">
        <is>
          <t>Costa Rica</t>
        </is>
      </c>
      <c r="B493" s="62">
        <f t="array" ref="B493">INDEX(Countries!$D$2:$D$255, MATCH(A493, Countries!$B$2:$B$255, 0))
</f>
        <v/>
      </c>
      <c r="C493" s="89" t="inlineStr">
        <is>
          <t>Salt marsh</t>
        </is>
      </c>
      <c r="D493" s="93">
        <f>if($C493="Mangrove",'Sequestration rates'!$C$22,if($C493="Seagrass",'Sequestration rates'!$D$22,if($C493="Salt marsh",'Sequestration rates'!$E$22)))</f>
        <v/>
      </c>
      <c r="E493" s="95" t="inlineStr">
        <is>
          <t>NoData</t>
        </is>
      </c>
      <c r="F493" s="101" t="inlineStr">
        <is>
          <t>Academic studies.</t>
        </is>
      </c>
      <c r="G493" s="101" t="n"/>
    </row>
    <row r="494" ht="15.75" customHeight="1" s="198">
      <c r="A494" s="101" t="inlineStr">
        <is>
          <t>Côte d'Ivoire</t>
        </is>
      </c>
      <c r="B494" s="62">
        <f t="array" ref="B494">INDEX(Countries!$D$2:$D$255, MATCH(A494, Countries!$B$2:$B$255, 0))
</f>
        <v/>
      </c>
      <c r="C494" s="89" t="inlineStr">
        <is>
          <t>Salt marsh</t>
        </is>
      </c>
      <c r="D494" s="93">
        <f>if($C494="Mangrove",'Sequestration rates'!$C$22,if($C494="Seagrass",'Sequestration rates'!$D$22,if($C494="Salt marsh",'Sequestration rates'!$E$22)))</f>
        <v/>
      </c>
      <c r="E494" s="95" t="inlineStr">
        <is>
          <t>NoData</t>
        </is>
      </c>
      <c r="F494" s="101" t="inlineStr">
        <is>
          <t>Academic studies.</t>
        </is>
      </c>
      <c r="G494" s="101" t="n"/>
    </row>
    <row r="495" ht="15.75" customHeight="1" s="198">
      <c r="A495" s="101" t="inlineStr">
        <is>
          <t>Cuba</t>
        </is>
      </c>
      <c r="B495" s="62">
        <f t="array" ref="B495">INDEX(Countries!$D$2:$D$255, MATCH(A495, Countries!$B$2:$B$255, 0))
</f>
        <v/>
      </c>
      <c r="C495" s="89" t="inlineStr">
        <is>
          <t>Salt marsh</t>
        </is>
      </c>
      <c r="D495" s="93">
        <f>if($C495="Mangrove",'Sequestration rates'!$C$22,if($C495="Seagrass",'Sequestration rates'!$D$22,if($C495="Salt marsh",'Sequestration rates'!$E$22)))</f>
        <v/>
      </c>
      <c r="E495" s="95" t="inlineStr">
        <is>
          <t>NoData</t>
        </is>
      </c>
      <c r="F495" s="101" t="inlineStr">
        <is>
          <t>Academic studies.</t>
        </is>
      </c>
      <c r="G495" s="101" t="n"/>
    </row>
    <row r="496" ht="15.75" customHeight="1" s="198">
      <c r="A496" s="101" t="inlineStr">
        <is>
          <t>Curaçao</t>
        </is>
      </c>
      <c r="B496" s="62">
        <f t="array" ref="B496">INDEX(Countries!$D$2:$D$255, MATCH(A496, Countries!$B$2:$B$255, 0))
</f>
        <v/>
      </c>
      <c r="C496" s="89" t="inlineStr">
        <is>
          <t>Salt marsh</t>
        </is>
      </c>
      <c r="D496" s="93">
        <f>if($C496="Mangrove",'Sequestration rates'!$C$22,if($C496="Seagrass",'Sequestration rates'!$D$22,if($C496="Salt marsh",'Sequestration rates'!$E$22)))</f>
        <v/>
      </c>
      <c r="E496" s="95" t="inlineStr">
        <is>
          <t>NoData</t>
        </is>
      </c>
      <c r="F496" s="101" t="inlineStr">
        <is>
          <t>Academic studies.</t>
        </is>
      </c>
      <c r="G496" s="101" t="n"/>
    </row>
    <row r="497" ht="15.75" customHeight="1" s="198">
      <c r="A497" s="101" t="inlineStr">
        <is>
          <t>Democratic republic of the congo</t>
        </is>
      </c>
      <c r="B497" s="62">
        <f t="array" ref="B497">INDEX(Countries!$D$2:$D$255, MATCH(A497, Countries!$B$2:$B$255, 0))
</f>
        <v/>
      </c>
      <c r="C497" s="89" t="inlineStr">
        <is>
          <t>Salt marsh</t>
        </is>
      </c>
      <c r="D497" s="93">
        <f>if($C497="Mangrove",'Sequestration rates'!$C$22,if($C497="Seagrass",'Sequestration rates'!$D$22,if($C497="Salt marsh",'Sequestration rates'!$E$22)))</f>
        <v/>
      </c>
      <c r="E497" s="95" t="inlineStr">
        <is>
          <t>NoData</t>
        </is>
      </c>
      <c r="F497" s="101" t="inlineStr">
        <is>
          <t>Academic studies.</t>
        </is>
      </c>
      <c r="G497" s="101" t="n"/>
    </row>
    <row r="498" ht="15.75" customHeight="1" s="198">
      <c r="A498" s="101" t="inlineStr">
        <is>
          <t>Djibouti</t>
        </is>
      </c>
      <c r="B498" s="62">
        <f t="array" ref="B498">INDEX(Countries!$D$2:$D$255, MATCH(A498, Countries!$B$2:$B$255, 0))
</f>
        <v/>
      </c>
      <c r="C498" s="89" t="inlineStr">
        <is>
          <t>Salt marsh</t>
        </is>
      </c>
      <c r="D498" s="93">
        <f>if($C498="Mangrove",'Sequestration rates'!$C$22,if($C498="Seagrass",'Sequestration rates'!$D$22,if($C498="Salt marsh",'Sequestration rates'!$E$22)))</f>
        <v/>
      </c>
      <c r="E498" s="95" t="inlineStr">
        <is>
          <t>NoData</t>
        </is>
      </c>
      <c r="F498" s="101" t="inlineStr">
        <is>
          <t>Academic studies.</t>
        </is>
      </c>
      <c r="G498" s="101" t="n"/>
    </row>
    <row r="499" ht="15.75" customHeight="1" s="198">
      <c r="A499" s="101" t="inlineStr">
        <is>
          <t>Dominica</t>
        </is>
      </c>
      <c r="B499" s="62">
        <f t="array" ref="B499">INDEX(Countries!$D$2:$D$255, MATCH(A499, Countries!$B$2:$B$255, 0))
</f>
        <v/>
      </c>
      <c r="C499" s="89" t="inlineStr">
        <is>
          <t>Salt marsh</t>
        </is>
      </c>
      <c r="D499" s="93">
        <f>if($C499="Mangrove",'Sequestration rates'!$C$22,if($C499="Seagrass",'Sequestration rates'!$D$22,if($C499="Salt marsh",'Sequestration rates'!$E$22)))</f>
        <v/>
      </c>
      <c r="E499" s="95" t="inlineStr">
        <is>
          <t>NoData</t>
        </is>
      </c>
      <c r="F499" s="101" t="inlineStr">
        <is>
          <t>Academic studies.</t>
        </is>
      </c>
      <c r="G499" s="101" t="n"/>
    </row>
    <row r="500" ht="15.75" customHeight="1" s="198">
      <c r="A500" s="101" t="inlineStr">
        <is>
          <t>Dominican Republic</t>
        </is>
      </c>
      <c r="B500" s="62">
        <f t="array" ref="B500">INDEX(Countries!$D$2:$D$255, MATCH(A500, Countries!$B$2:$B$255, 0))
</f>
        <v/>
      </c>
      <c r="C500" s="89" t="inlineStr">
        <is>
          <t>Salt marsh</t>
        </is>
      </c>
      <c r="D500" s="93">
        <f>if($C500="Mangrove",'Sequestration rates'!$C$22,if($C500="Seagrass",'Sequestration rates'!$D$22,if($C500="Salt marsh",'Sequestration rates'!$E$22)))</f>
        <v/>
      </c>
      <c r="E500" s="95" t="inlineStr">
        <is>
          <t>NoData</t>
        </is>
      </c>
      <c r="F500" s="101" t="inlineStr">
        <is>
          <t>Academic studies.</t>
        </is>
      </c>
      <c r="G500" s="101" t="n"/>
    </row>
    <row r="501" ht="15.75" customHeight="1" s="198">
      <c r="A501" s="101" t="inlineStr">
        <is>
          <t>Ecuador</t>
        </is>
      </c>
      <c r="B501" s="62">
        <f t="array" ref="B501">INDEX(Countries!$D$2:$D$255, MATCH(A501, Countries!$B$2:$B$255, 0))
</f>
        <v/>
      </c>
      <c r="C501" s="89" t="inlineStr">
        <is>
          <t>Salt marsh</t>
        </is>
      </c>
      <c r="D501" s="93">
        <f>if($C501="Mangrove",'Sequestration rates'!$C$22,if($C501="Seagrass",'Sequestration rates'!$D$22,if($C501="Salt marsh",'Sequestration rates'!$E$22)))</f>
        <v/>
      </c>
      <c r="E501" s="95" t="inlineStr">
        <is>
          <t>NoData</t>
        </is>
      </c>
      <c r="F501" s="101" t="inlineStr">
        <is>
          <t>Academic studies.</t>
        </is>
      </c>
      <c r="G501" s="101" t="n"/>
    </row>
    <row r="502" ht="15.75" customHeight="1" s="198">
      <c r="A502" s="101" t="inlineStr">
        <is>
          <t>Egypt</t>
        </is>
      </c>
      <c r="B502" s="62">
        <f t="array" ref="B502">INDEX(Countries!$D$2:$D$255, MATCH(A502, Countries!$B$2:$B$255, 0))
</f>
        <v/>
      </c>
      <c r="C502" s="89" t="inlineStr">
        <is>
          <t>Salt marsh</t>
        </is>
      </c>
      <c r="D502" s="93">
        <f>if($C502="Mangrove",'Sequestration rates'!$C$22,if($C502="Seagrass",'Sequestration rates'!$D$22,if($C502="Salt marsh",'Sequestration rates'!$E$22)))</f>
        <v/>
      </c>
      <c r="E502" s="95" t="inlineStr">
        <is>
          <t>NoData</t>
        </is>
      </c>
      <c r="F502" s="101" t="inlineStr">
        <is>
          <t>Academic studies.</t>
        </is>
      </c>
      <c r="G502" s="101" t="n"/>
    </row>
    <row r="503" ht="15.75" customHeight="1" s="198">
      <c r="A503" s="101" t="inlineStr">
        <is>
          <t>El Salvador</t>
        </is>
      </c>
      <c r="B503" s="62">
        <f t="array" ref="B503">INDEX(Countries!$D$2:$D$255, MATCH(A503, Countries!$B$2:$B$255, 0))
</f>
        <v/>
      </c>
      <c r="C503" s="89" t="inlineStr">
        <is>
          <t>Salt marsh</t>
        </is>
      </c>
      <c r="D503" s="93">
        <f>if($C503="Mangrove",'Sequestration rates'!$C$22,if($C503="Seagrass",'Sequestration rates'!$D$22,if($C503="Salt marsh",'Sequestration rates'!$E$22)))</f>
        <v/>
      </c>
      <c r="E503" s="95" t="inlineStr">
        <is>
          <t>NoData</t>
        </is>
      </c>
      <c r="F503" s="101" t="inlineStr">
        <is>
          <t>Academic studies.</t>
        </is>
      </c>
      <c r="G503" s="101" t="n"/>
    </row>
    <row r="504" ht="15.75" customHeight="1" s="198">
      <c r="A504" s="101" t="inlineStr">
        <is>
          <t>Equatorial Guinea</t>
        </is>
      </c>
      <c r="B504" s="62">
        <f t="array" ref="B504">INDEX(Countries!$D$2:$D$255, MATCH(A504, Countries!$B$2:$B$255, 0))
</f>
        <v/>
      </c>
      <c r="C504" s="89" t="inlineStr">
        <is>
          <t>Salt marsh</t>
        </is>
      </c>
      <c r="D504" s="93">
        <f>if($C504="Mangrove",'Sequestration rates'!$C$22,if($C504="Seagrass",'Sequestration rates'!$D$22,if($C504="Salt marsh",'Sequestration rates'!$E$22)))</f>
        <v/>
      </c>
      <c r="E504" s="95" t="inlineStr">
        <is>
          <t>NoData</t>
        </is>
      </c>
      <c r="F504" s="101" t="inlineStr">
        <is>
          <t>Academic studies.</t>
        </is>
      </c>
      <c r="G504" s="101" t="n"/>
    </row>
    <row r="505" ht="15.75" customHeight="1" s="198">
      <c r="A505" s="101" t="inlineStr">
        <is>
          <t>Eritrea</t>
        </is>
      </c>
      <c r="B505" s="62">
        <f t="array" ref="B505">INDEX(Countries!$D$2:$D$255, MATCH(A505, Countries!$B$2:$B$255, 0))
</f>
        <v/>
      </c>
      <c r="C505" s="89" t="inlineStr">
        <is>
          <t>Salt marsh</t>
        </is>
      </c>
      <c r="D505" s="93">
        <f>if($C505="Mangrove",'Sequestration rates'!$C$22,if($C505="Seagrass",'Sequestration rates'!$D$22,if($C505="Salt marsh",'Sequestration rates'!$E$22)))</f>
        <v/>
      </c>
      <c r="E505" s="95" t="inlineStr">
        <is>
          <t>NoData</t>
        </is>
      </c>
      <c r="F505" s="101" t="inlineStr">
        <is>
          <t>Academic studies.</t>
        </is>
      </c>
      <c r="G505" s="101" t="n"/>
    </row>
    <row r="506" ht="15.75" customHeight="1" s="198">
      <c r="A506" s="101" t="inlineStr">
        <is>
          <t>Fiji</t>
        </is>
      </c>
      <c r="B506" s="62">
        <f t="array" ref="B506">INDEX(Countries!$D$2:$D$255, MATCH(A506, Countries!$B$2:$B$255, 0))
</f>
        <v/>
      </c>
      <c r="C506" s="89" t="inlineStr">
        <is>
          <t>Salt marsh</t>
        </is>
      </c>
      <c r="D506" s="93">
        <f>if($C506="Mangrove",'Sequestration rates'!$C$22,if($C506="Seagrass",'Sequestration rates'!$D$22,if($C506="Salt marsh",'Sequestration rates'!$E$22)))</f>
        <v/>
      </c>
      <c r="E506" s="95" t="inlineStr">
        <is>
          <t>NoData</t>
        </is>
      </c>
      <c r="F506" s="101" t="inlineStr">
        <is>
          <t>Academic studies.</t>
        </is>
      </c>
      <c r="G506" s="101" t="n"/>
    </row>
    <row r="507" ht="15.75" customHeight="1" s="198">
      <c r="A507" s="101" t="inlineStr">
        <is>
          <t>French Guiana</t>
        </is>
      </c>
      <c r="B507" s="62">
        <f t="array" ref="B507">INDEX(Countries!$D$2:$D$255, MATCH(A507, Countries!$B$2:$B$255, 0))
</f>
        <v/>
      </c>
      <c r="C507" s="89" t="inlineStr">
        <is>
          <t>Salt marsh</t>
        </is>
      </c>
      <c r="D507" s="93">
        <f>if($C507="Mangrove",'Sequestration rates'!$C$22,if($C507="Seagrass",'Sequestration rates'!$D$22,if($C507="Salt marsh",'Sequestration rates'!$E$22)))</f>
        <v/>
      </c>
      <c r="E507" s="95" t="inlineStr">
        <is>
          <t>NoData</t>
        </is>
      </c>
      <c r="F507" s="101" t="inlineStr">
        <is>
          <t>Academic studies.</t>
        </is>
      </c>
      <c r="G507" s="101" t="n"/>
    </row>
    <row r="508" ht="15.75" customHeight="1" s="198">
      <c r="A508" s="101" t="inlineStr">
        <is>
          <t>French Polynesia</t>
        </is>
      </c>
      <c r="B508" s="62">
        <f t="array" ref="B508">INDEX(Countries!$D$2:$D$255, MATCH(A508, Countries!$B$2:$B$255, 0))
</f>
        <v/>
      </c>
      <c r="C508" s="89" t="inlineStr">
        <is>
          <t>Salt marsh</t>
        </is>
      </c>
      <c r="D508" s="93">
        <f>if($C508="Mangrove",'Sequestration rates'!$C$22,if($C508="Seagrass",'Sequestration rates'!$D$22,if($C508="Salt marsh",'Sequestration rates'!$E$22)))</f>
        <v/>
      </c>
      <c r="E508" s="95" t="inlineStr">
        <is>
          <t>NoData</t>
        </is>
      </c>
      <c r="F508" s="101" t="inlineStr">
        <is>
          <t>Academic studies.</t>
        </is>
      </c>
      <c r="G508" s="101" t="n"/>
    </row>
    <row r="509" ht="15.75" customHeight="1" s="198">
      <c r="A509" s="101" t="inlineStr">
        <is>
          <t>French Southern Territories</t>
        </is>
      </c>
      <c r="B509" s="62">
        <f t="array" ref="B509">INDEX(Countries!$D$2:$D$255, MATCH(A509, Countries!$B$2:$B$255, 0))
</f>
        <v/>
      </c>
      <c r="C509" s="89" t="inlineStr">
        <is>
          <t>Salt marsh</t>
        </is>
      </c>
      <c r="D509" s="93">
        <f>if($C509="Mangrove",'Sequestration rates'!$C$22,if($C509="Seagrass",'Sequestration rates'!$D$22,if($C509="Salt marsh",'Sequestration rates'!$E$22)))</f>
        <v/>
      </c>
      <c r="E509" s="95" t="inlineStr">
        <is>
          <t>NoData</t>
        </is>
      </c>
      <c r="F509" s="101" t="inlineStr">
        <is>
          <t>Academic studies.</t>
        </is>
      </c>
      <c r="G509" s="101" t="n"/>
    </row>
    <row r="510" ht="15.75" customHeight="1" s="198">
      <c r="A510" s="101" t="inlineStr">
        <is>
          <t>Gabon</t>
        </is>
      </c>
      <c r="B510" s="62">
        <f t="array" ref="B510">INDEX(Countries!$D$2:$D$255, MATCH(A510, Countries!$B$2:$B$255, 0))
</f>
        <v/>
      </c>
      <c r="C510" s="89" t="inlineStr">
        <is>
          <t>Salt marsh</t>
        </is>
      </c>
      <c r="D510" s="93">
        <f>if($C510="Mangrove",'Sequestration rates'!$C$22,if($C510="Seagrass",'Sequestration rates'!$D$22,if($C510="Salt marsh",'Sequestration rates'!$E$22)))</f>
        <v/>
      </c>
      <c r="E510" s="95" t="inlineStr">
        <is>
          <t>NoData</t>
        </is>
      </c>
      <c r="F510" s="101" t="inlineStr">
        <is>
          <t>Academic studies.</t>
        </is>
      </c>
      <c r="G510" s="101" t="n"/>
    </row>
    <row r="511" ht="15.75" customHeight="1" s="198">
      <c r="A511" s="101" t="inlineStr">
        <is>
          <t>Gambia</t>
        </is>
      </c>
      <c r="B511" s="62">
        <f t="array" ref="B511">INDEX(Countries!$D$2:$D$255, MATCH(A511, Countries!$B$2:$B$255, 0))
</f>
        <v/>
      </c>
      <c r="C511" s="89" t="inlineStr">
        <is>
          <t>Salt marsh</t>
        </is>
      </c>
      <c r="D511" s="93">
        <f>if($C511="Mangrove",'Sequestration rates'!$C$22,if($C511="Seagrass",'Sequestration rates'!$D$22,if($C511="Salt marsh",'Sequestration rates'!$E$22)))</f>
        <v/>
      </c>
      <c r="E511" s="95" t="inlineStr">
        <is>
          <t>NoData</t>
        </is>
      </c>
      <c r="F511" s="101" t="inlineStr">
        <is>
          <t>Academic studies.</t>
        </is>
      </c>
      <c r="G511" s="101" t="n"/>
    </row>
    <row r="512" ht="15.75" customHeight="1" s="198">
      <c r="A512" s="101" t="inlineStr">
        <is>
          <t>Ghana</t>
        </is>
      </c>
      <c r="B512" s="62">
        <f t="array" ref="B512">INDEX(Countries!$D$2:$D$255, MATCH(A512, Countries!$B$2:$B$255, 0))
</f>
        <v/>
      </c>
      <c r="C512" s="89" t="inlineStr">
        <is>
          <t>Salt marsh</t>
        </is>
      </c>
      <c r="D512" s="93">
        <f>if($C512="Mangrove",'Sequestration rates'!$C$22,if($C512="Seagrass",'Sequestration rates'!$D$22,if($C512="Salt marsh",'Sequestration rates'!$E$22)))</f>
        <v/>
      </c>
      <c r="E512" s="95" t="inlineStr">
        <is>
          <t>NoData</t>
        </is>
      </c>
      <c r="F512" s="101" t="inlineStr">
        <is>
          <t>Academic studies.</t>
        </is>
      </c>
      <c r="G512" s="101" t="n"/>
    </row>
    <row r="513" ht="15.75" customHeight="1" s="198">
      <c r="A513" s="101" t="inlineStr">
        <is>
          <t>Grenada</t>
        </is>
      </c>
      <c r="B513" s="62">
        <f t="array" ref="B513">INDEX(Countries!$D$2:$D$255, MATCH(A513, Countries!$B$2:$B$255, 0))
</f>
        <v/>
      </c>
      <c r="C513" s="89" t="inlineStr">
        <is>
          <t>Salt marsh</t>
        </is>
      </c>
      <c r="D513" s="93">
        <f>if($C513="Mangrove",'Sequestration rates'!$C$22,if($C513="Seagrass",'Sequestration rates'!$D$22,if($C513="Salt marsh",'Sequestration rates'!$E$22)))</f>
        <v/>
      </c>
      <c r="E513" s="95" t="inlineStr">
        <is>
          <t>NoData</t>
        </is>
      </c>
      <c r="F513" s="101" t="inlineStr">
        <is>
          <t>Academic studies.</t>
        </is>
      </c>
      <c r="G513" s="101" t="n"/>
    </row>
    <row r="514" ht="15.75" customHeight="1" s="198">
      <c r="A514" s="101" t="inlineStr">
        <is>
          <t>Guadeloupe</t>
        </is>
      </c>
      <c r="B514" s="62">
        <f t="array" ref="B514">INDEX(Countries!$D$2:$D$255, MATCH(A514, Countries!$B$2:$B$255, 0))
</f>
        <v/>
      </c>
      <c r="C514" s="89" t="inlineStr">
        <is>
          <t>Salt marsh</t>
        </is>
      </c>
      <c r="D514" s="93">
        <f>if($C514="Mangrove",'Sequestration rates'!$C$22,if($C514="Seagrass",'Sequestration rates'!$D$22,if($C514="Salt marsh",'Sequestration rates'!$E$22)))</f>
        <v/>
      </c>
      <c r="E514" s="95" t="inlineStr">
        <is>
          <t>NoData</t>
        </is>
      </c>
      <c r="F514" s="101" t="inlineStr">
        <is>
          <t>Academic studies.</t>
        </is>
      </c>
      <c r="G514" s="101" t="n"/>
    </row>
    <row r="515" ht="15.75" customHeight="1" s="198">
      <c r="A515" s="101" t="inlineStr">
        <is>
          <t>Guam</t>
        </is>
      </c>
      <c r="B515" s="62">
        <f t="array" ref="B515">INDEX(Countries!$D$2:$D$255, MATCH(A515, Countries!$B$2:$B$255, 0))
</f>
        <v/>
      </c>
      <c r="C515" s="89" t="inlineStr">
        <is>
          <t>Salt marsh</t>
        </is>
      </c>
      <c r="D515" s="93">
        <f>if($C515="Mangrove",'Sequestration rates'!$C$22,if($C515="Seagrass",'Sequestration rates'!$D$22,if($C515="Salt marsh",'Sequestration rates'!$E$22)))</f>
        <v/>
      </c>
      <c r="E515" s="95" t="inlineStr">
        <is>
          <t>NoData</t>
        </is>
      </c>
      <c r="F515" s="101" t="inlineStr">
        <is>
          <t>Academic studies.</t>
        </is>
      </c>
      <c r="G515" s="101" t="n"/>
    </row>
    <row r="516" ht="15.75" customHeight="1" s="198">
      <c r="A516" s="101" t="inlineStr">
        <is>
          <t>Guatemala</t>
        </is>
      </c>
      <c r="B516" s="62">
        <f t="array" ref="B516">INDEX(Countries!$D$2:$D$255, MATCH(A516, Countries!$B$2:$B$255, 0))
</f>
        <v/>
      </c>
      <c r="C516" s="89" t="inlineStr">
        <is>
          <t>Salt marsh</t>
        </is>
      </c>
      <c r="D516" s="93">
        <f>if($C516="Mangrove",'Sequestration rates'!$C$22,if($C516="Seagrass",'Sequestration rates'!$D$22,if($C516="Salt marsh",'Sequestration rates'!$E$22)))</f>
        <v/>
      </c>
      <c r="E516" s="95" t="inlineStr">
        <is>
          <t>NoData</t>
        </is>
      </c>
      <c r="F516" s="101" t="inlineStr">
        <is>
          <t>Academic studies.</t>
        </is>
      </c>
      <c r="G516" s="101" t="n"/>
    </row>
    <row r="517" ht="15.75" customHeight="1" s="198">
      <c r="A517" s="101" t="inlineStr">
        <is>
          <t>Guinea</t>
        </is>
      </c>
      <c r="B517" s="62">
        <f t="array" ref="B517">INDEX(Countries!$D$2:$D$255, MATCH(A517, Countries!$B$2:$B$255, 0))
</f>
        <v/>
      </c>
      <c r="C517" s="89" t="inlineStr">
        <is>
          <t>Salt marsh</t>
        </is>
      </c>
      <c r="D517" s="93">
        <f>if($C517="Mangrove",'Sequestration rates'!$C$22,if($C517="Seagrass",'Sequestration rates'!$D$22,if($C517="Salt marsh",'Sequestration rates'!$E$22)))</f>
        <v/>
      </c>
      <c r="E517" s="95" t="inlineStr">
        <is>
          <t>NoData</t>
        </is>
      </c>
      <c r="F517" s="101" t="inlineStr">
        <is>
          <t>Academic studies.</t>
        </is>
      </c>
      <c r="G517" s="101" t="n"/>
    </row>
    <row r="518" ht="15.75" customHeight="1" s="198">
      <c r="A518" s="101" t="inlineStr">
        <is>
          <t>Guinea-Bissau</t>
        </is>
      </c>
      <c r="B518" s="62">
        <f t="array" ref="B518">INDEX(Countries!$D$2:$D$255, MATCH(A518, Countries!$B$2:$B$255, 0))
</f>
        <v/>
      </c>
      <c r="C518" s="89" t="inlineStr">
        <is>
          <t>Salt marsh</t>
        </is>
      </c>
      <c r="D518" s="93">
        <f>if($C518="Mangrove",'Sequestration rates'!$C$22,if($C518="Seagrass",'Sequestration rates'!$D$22,if($C518="Salt marsh",'Sequestration rates'!$E$22)))</f>
        <v/>
      </c>
      <c r="E518" s="95" t="inlineStr">
        <is>
          <t>NoData</t>
        </is>
      </c>
      <c r="F518" s="101" t="inlineStr">
        <is>
          <t>Academic studies.</t>
        </is>
      </c>
      <c r="G518" s="101" t="n"/>
    </row>
    <row r="519" ht="15.75" customHeight="1" s="198">
      <c r="A519" s="101" t="inlineStr">
        <is>
          <t>Guyana</t>
        </is>
      </c>
      <c r="B519" s="62">
        <f t="array" ref="B519">INDEX(Countries!$D$2:$D$255, MATCH(A519, Countries!$B$2:$B$255, 0))
</f>
        <v/>
      </c>
      <c r="C519" s="89" t="inlineStr">
        <is>
          <t>Salt marsh</t>
        </is>
      </c>
      <c r="D519" s="93">
        <f>if($C519="Mangrove",'Sequestration rates'!$C$22,if($C519="Seagrass",'Sequestration rates'!$D$22,if($C519="Salt marsh",'Sequestration rates'!$E$22)))</f>
        <v/>
      </c>
      <c r="E519" s="95" t="inlineStr">
        <is>
          <t>NoData</t>
        </is>
      </c>
      <c r="F519" s="101" t="inlineStr">
        <is>
          <t>Academic studies.</t>
        </is>
      </c>
      <c r="G519" s="101" t="n"/>
    </row>
    <row r="520" ht="15.75" customHeight="1" s="198">
      <c r="A520" s="101" t="inlineStr">
        <is>
          <t>Haiti</t>
        </is>
      </c>
      <c r="B520" s="62">
        <f t="array" ref="B520">INDEX(Countries!$D$2:$D$255, MATCH(A520, Countries!$B$2:$B$255, 0))
</f>
        <v/>
      </c>
      <c r="C520" s="89" t="inlineStr">
        <is>
          <t>Salt marsh</t>
        </is>
      </c>
      <c r="D520" s="93">
        <f>if($C520="Mangrove",'Sequestration rates'!$C$22,if($C520="Seagrass",'Sequestration rates'!$D$22,if($C520="Salt marsh",'Sequestration rates'!$E$22)))</f>
        <v/>
      </c>
      <c r="E520" s="95" t="inlineStr">
        <is>
          <t>NoData</t>
        </is>
      </c>
      <c r="F520" s="101" t="inlineStr">
        <is>
          <t>Academic studies.</t>
        </is>
      </c>
      <c r="G520" s="101" t="n"/>
    </row>
    <row r="521" ht="15.75" customHeight="1" s="198">
      <c r="A521" s="101" t="inlineStr">
        <is>
          <t>Honduras</t>
        </is>
      </c>
      <c r="B521" s="62">
        <f t="array" ref="B521">INDEX(Countries!$D$2:$D$255, MATCH(A521, Countries!$B$2:$B$255, 0))
</f>
        <v/>
      </c>
      <c r="C521" s="89" t="inlineStr">
        <is>
          <t>Salt marsh</t>
        </is>
      </c>
      <c r="D521" s="93">
        <f>if($C521="Mangrove",'Sequestration rates'!$C$22,if($C521="Seagrass",'Sequestration rates'!$D$22,if($C521="Salt marsh",'Sequestration rates'!$E$22)))</f>
        <v/>
      </c>
      <c r="E521" s="95" t="inlineStr">
        <is>
          <t>NoData</t>
        </is>
      </c>
      <c r="F521" s="101" t="inlineStr">
        <is>
          <t>Academic studies.</t>
        </is>
      </c>
      <c r="G521" s="101" t="n"/>
    </row>
    <row r="522" ht="15.75" customHeight="1" s="198">
      <c r="A522" s="101" t="inlineStr">
        <is>
          <t>Iran (Islamic Republic of)</t>
        </is>
      </c>
      <c r="B522" s="62">
        <f t="array" ref="B522">INDEX(Countries!$D$2:$D$255, MATCH(A522, Countries!$B$2:$B$255, 0))
</f>
        <v/>
      </c>
      <c r="C522" s="89" t="inlineStr">
        <is>
          <t>Salt marsh</t>
        </is>
      </c>
      <c r="D522" s="93">
        <f>if($C522="Mangrove",'Sequestration rates'!$C$22,if($C522="Seagrass",'Sequestration rates'!$D$22,if($C522="Salt marsh",'Sequestration rates'!$E$22)))</f>
        <v/>
      </c>
      <c r="E522" s="95" t="inlineStr">
        <is>
          <t>NoData</t>
        </is>
      </c>
      <c r="F522" s="101" t="inlineStr">
        <is>
          <t>Academic studies.</t>
        </is>
      </c>
      <c r="G522" s="101" t="n"/>
    </row>
    <row r="523" ht="15.75" customHeight="1" s="198">
      <c r="A523" s="101" t="inlineStr">
        <is>
          <t>Jamaica</t>
        </is>
      </c>
      <c r="B523" s="62">
        <f t="array" ref="B523">INDEX(Countries!$D$2:$D$255, MATCH(A523, Countries!$B$2:$B$255, 0))
</f>
        <v/>
      </c>
      <c r="C523" s="89" t="inlineStr">
        <is>
          <t>Salt marsh</t>
        </is>
      </c>
      <c r="D523" s="93">
        <f>if($C523="Mangrove",'Sequestration rates'!$C$22,if($C523="Seagrass",'Sequestration rates'!$D$22,if($C523="Salt marsh",'Sequestration rates'!$E$22)))</f>
        <v/>
      </c>
      <c r="E523" s="95" t="inlineStr">
        <is>
          <t>NoData</t>
        </is>
      </c>
      <c r="F523" s="101" t="inlineStr">
        <is>
          <t>Academic studies.</t>
        </is>
      </c>
      <c r="G523" s="101" t="n"/>
    </row>
    <row r="524" ht="15.75" customHeight="1" s="198">
      <c r="A524" s="101" t="inlineStr">
        <is>
          <t>Japan</t>
        </is>
      </c>
      <c r="B524" s="62">
        <f t="array" ref="B524">INDEX(Countries!$D$2:$D$255, MATCH(A524, Countries!$B$2:$B$255, 0))
</f>
        <v/>
      </c>
      <c r="C524" s="89" t="inlineStr">
        <is>
          <t>Salt marsh</t>
        </is>
      </c>
      <c r="D524" s="93">
        <f>if($C524="Mangrove",'Sequestration rates'!$C$22,if($C524="Seagrass",'Sequestration rates'!$D$22,if($C524="Salt marsh",'Sequestration rates'!$E$22)))</f>
        <v/>
      </c>
      <c r="E524" s="95" t="inlineStr">
        <is>
          <t>NoData</t>
        </is>
      </c>
      <c r="F524" s="101" t="inlineStr">
        <is>
          <t>Academic studies.</t>
        </is>
      </c>
      <c r="G524" s="101" t="n"/>
    </row>
    <row r="525" ht="15.75" customHeight="1" s="198">
      <c r="A525" s="101" t="inlineStr">
        <is>
          <t>Kiribati</t>
        </is>
      </c>
      <c r="B525" s="62">
        <f t="array" ref="B525">INDEX(Countries!$D$2:$D$255, MATCH(A525, Countries!$B$2:$B$255, 0))
</f>
        <v/>
      </c>
      <c r="C525" s="89" t="inlineStr">
        <is>
          <t>Salt marsh</t>
        </is>
      </c>
      <c r="D525" s="93">
        <f>if($C525="Mangrove",'Sequestration rates'!$C$22,if($C525="Seagrass",'Sequestration rates'!$D$22,if($C525="Salt marsh",'Sequestration rates'!$E$22)))</f>
        <v/>
      </c>
      <c r="E525" s="95" t="inlineStr">
        <is>
          <t>NoData</t>
        </is>
      </c>
      <c r="F525" s="101" t="inlineStr">
        <is>
          <t>Academic studies.</t>
        </is>
      </c>
      <c r="G525" s="101" t="n"/>
    </row>
    <row r="526" ht="15.75" customHeight="1" s="198">
      <c r="A526" s="101" t="inlineStr">
        <is>
          <t>Liberia</t>
        </is>
      </c>
      <c r="B526" s="62">
        <f t="array" ref="B526">INDEX(Countries!$D$2:$D$255, MATCH(A526, Countries!$B$2:$B$255, 0))
</f>
        <v/>
      </c>
      <c r="C526" s="89" t="inlineStr">
        <is>
          <t>Salt marsh</t>
        </is>
      </c>
      <c r="D526" s="93">
        <f>if($C526="Mangrove",'Sequestration rates'!$C$22,if($C526="Seagrass",'Sequestration rates'!$D$22,if($C526="Salt marsh",'Sequestration rates'!$E$22)))</f>
        <v/>
      </c>
      <c r="E526" s="95" t="inlineStr">
        <is>
          <t>NoData</t>
        </is>
      </c>
      <c r="F526" s="101" t="inlineStr">
        <is>
          <t>Academic studies.</t>
        </is>
      </c>
      <c r="G526" s="101" t="n"/>
    </row>
    <row r="527" ht="15.75" customHeight="1" s="198">
      <c r="A527" s="101" t="inlineStr">
        <is>
          <t>Madagascar</t>
        </is>
      </c>
      <c r="B527" s="62">
        <f t="array" ref="B527">INDEX(Countries!$D$2:$D$255, MATCH(A527, Countries!$B$2:$B$255, 0))
</f>
        <v/>
      </c>
      <c r="C527" s="89" t="inlineStr">
        <is>
          <t>Salt marsh</t>
        </is>
      </c>
      <c r="D527" s="93">
        <f>if($C527="Mangrove",'Sequestration rates'!$C$22,if($C527="Seagrass",'Sequestration rates'!$D$22,if($C527="Salt marsh",'Sequestration rates'!$E$22)))</f>
        <v/>
      </c>
      <c r="E527" s="95" t="inlineStr">
        <is>
          <t>NoData</t>
        </is>
      </c>
      <c r="F527" s="101" t="inlineStr">
        <is>
          <t>Academic studies.</t>
        </is>
      </c>
      <c r="G527" s="101" t="n"/>
    </row>
    <row r="528" ht="15.75" customHeight="1" s="198">
      <c r="A528" s="101" t="inlineStr">
        <is>
          <t>Malaysia</t>
        </is>
      </c>
      <c r="B528" s="62">
        <f t="array" ref="B528">INDEX(Countries!$D$2:$D$255, MATCH(A528, Countries!$B$2:$B$255, 0))
</f>
        <v/>
      </c>
      <c r="C528" s="89" t="inlineStr">
        <is>
          <t>Salt marsh</t>
        </is>
      </c>
      <c r="D528" s="93">
        <f>if($C528="Mangrove",'Sequestration rates'!$C$22,if($C528="Seagrass",'Sequestration rates'!$D$22,if($C528="Salt marsh",'Sequestration rates'!$E$22)))</f>
        <v/>
      </c>
      <c r="E528" s="95" t="inlineStr">
        <is>
          <t>NoData</t>
        </is>
      </c>
      <c r="F528" s="101" t="inlineStr">
        <is>
          <t>Academic studies.</t>
        </is>
      </c>
      <c r="G528" s="101" t="n"/>
    </row>
    <row r="529" ht="15.75" customHeight="1" s="198">
      <c r="A529" s="101" t="inlineStr">
        <is>
          <t>Maldives</t>
        </is>
      </c>
      <c r="B529" s="62">
        <f t="array" ref="B529">INDEX(Countries!$D$2:$D$255, MATCH(A529, Countries!$B$2:$B$255, 0))
</f>
        <v/>
      </c>
      <c r="C529" s="89" t="inlineStr">
        <is>
          <t>Salt marsh</t>
        </is>
      </c>
      <c r="D529" s="93">
        <f>if($C529="Mangrove",'Sequestration rates'!$C$22,if($C529="Seagrass",'Sequestration rates'!$D$22,if($C529="Salt marsh",'Sequestration rates'!$E$22)))</f>
        <v/>
      </c>
      <c r="E529" s="95" t="inlineStr">
        <is>
          <t>NoData</t>
        </is>
      </c>
      <c r="F529" s="101" t="inlineStr">
        <is>
          <t>Academic studies.</t>
        </is>
      </c>
      <c r="G529" s="101" t="n"/>
    </row>
    <row r="530" ht="15.75" customHeight="1" s="198">
      <c r="A530" s="101" t="inlineStr">
        <is>
          <t>Marshall Islands</t>
        </is>
      </c>
      <c r="B530" s="62">
        <f t="array" ref="B530">INDEX(Countries!$D$2:$D$255, MATCH(A530, Countries!$B$2:$B$255, 0))
</f>
        <v/>
      </c>
      <c r="C530" s="89" t="inlineStr">
        <is>
          <t>Salt marsh</t>
        </is>
      </c>
      <c r="D530" s="93">
        <f>if($C530="Mangrove",'Sequestration rates'!$C$22,if($C530="Seagrass",'Sequestration rates'!$D$22,if($C530="Salt marsh",'Sequestration rates'!$E$22)))</f>
        <v/>
      </c>
      <c r="E530" s="95" t="inlineStr">
        <is>
          <t>NoData</t>
        </is>
      </c>
      <c r="F530" s="101" t="inlineStr">
        <is>
          <t>Academic studies.</t>
        </is>
      </c>
      <c r="G530" s="101" t="n"/>
    </row>
    <row r="531" ht="15.75" customHeight="1" s="198">
      <c r="A531" s="101" t="inlineStr">
        <is>
          <t>Martinique</t>
        </is>
      </c>
      <c r="B531" s="62">
        <f t="array" ref="B531">INDEX(Countries!$D$2:$D$255, MATCH(A531, Countries!$B$2:$B$255, 0))
</f>
        <v/>
      </c>
      <c r="C531" s="89" t="inlineStr">
        <is>
          <t>Salt marsh</t>
        </is>
      </c>
      <c r="D531" s="93">
        <f>if($C531="Mangrove",'Sequestration rates'!$C$22,if($C531="Seagrass",'Sequestration rates'!$D$22,if($C531="Salt marsh",'Sequestration rates'!$E$22)))</f>
        <v/>
      </c>
      <c r="E531" s="95" t="inlineStr">
        <is>
          <t>NoData</t>
        </is>
      </c>
      <c r="F531" s="101" t="inlineStr">
        <is>
          <t>Academic studies.</t>
        </is>
      </c>
      <c r="G531" s="101" t="n"/>
    </row>
    <row r="532" ht="15.75" customHeight="1" s="198">
      <c r="A532" s="101" t="inlineStr">
        <is>
          <t>Mauritania</t>
        </is>
      </c>
      <c r="B532" s="62">
        <f t="array" ref="B532">INDEX(Countries!$D$2:$D$255, MATCH(A532, Countries!$B$2:$B$255, 0))
</f>
        <v/>
      </c>
      <c r="C532" s="89" t="inlineStr">
        <is>
          <t>Salt marsh</t>
        </is>
      </c>
      <c r="D532" s="93">
        <f>if($C532="Mangrove",'Sequestration rates'!$C$22,if($C532="Seagrass",'Sequestration rates'!$D$22,if($C532="Salt marsh",'Sequestration rates'!$E$22)))</f>
        <v/>
      </c>
      <c r="E532" s="95" t="inlineStr">
        <is>
          <t>NoData</t>
        </is>
      </c>
      <c r="F532" s="101" t="inlineStr">
        <is>
          <t>Academic studies.</t>
        </is>
      </c>
      <c r="G532" s="101" t="n"/>
    </row>
    <row r="533" ht="15.75" customHeight="1" s="198">
      <c r="A533" s="101" t="inlineStr">
        <is>
          <t>Mauritius</t>
        </is>
      </c>
      <c r="B533" s="62">
        <f t="array" ref="B533">INDEX(Countries!$D$2:$D$255, MATCH(A533, Countries!$B$2:$B$255, 0))
</f>
        <v/>
      </c>
      <c r="C533" s="89" t="inlineStr">
        <is>
          <t>Salt marsh</t>
        </is>
      </c>
      <c r="D533" s="93">
        <f>if($C533="Mangrove",'Sequestration rates'!$C$22,if($C533="Seagrass",'Sequestration rates'!$D$22,if($C533="Salt marsh",'Sequestration rates'!$E$22)))</f>
        <v/>
      </c>
      <c r="E533" s="95" t="inlineStr">
        <is>
          <t>NoData</t>
        </is>
      </c>
      <c r="F533" s="101" t="inlineStr">
        <is>
          <t>Academic studies.</t>
        </is>
      </c>
      <c r="G533" s="101" t="n"/>
    </row>
    <row r="534" ht="15.75" customHeight="1" s="198">
      <c r="A534" s="101" t="inlineStr">
        <is>
          <t>Mayotte</t>
        </is>
      </c>
      <c r="B534" s="62">
        <f t="array" ref="B534">INDEX(Countries!$D$2:$D$255, MATCH(A534, Countries!$B$2:$B$255, 0))
</f>
        <v/>
      </c>
      <c r="C534" s="89" t="inlineStr">
        <is>
          <t>Salt marsh</t>
        </is>
      </c>
      <c r="D534" s="93">
        <f>if($C534="Mangrove",'Sequestration rates'!$C$22,if($C534="Seagrass",'Sequestration rates'!$D$22,if($C534="Salt marsh",'Sequestration rates'!$E$22)))</f>
        <v/>
      </c>
      <c r="E534" s="95" t="inlineStr">
        <is>
          <t>NoData</t>
        </is>
      </c>
      <c r="F534" s="101" t="inlineStr">
        <is>
          <t>Academic studies.</t>
        </is>
      </c>
      <c r="G534" s="101" t="n"/>
    </row>
    <row r="535" ht="15.75" customHeight="1" s="198">
      <c r="A535" s="101" t="inlineStr">
        <is>
          <t>Micronesia (Federated States of)</t>
        </is>
      </c>
      <c r="B535" s="62">
        <f t="array" ref="B535">INDEX(Countries!$D$2:$D$255, MATCH(A535, Countries!$B$2:$B$255, 0))
</f>
        <v/>
      </c>
      <c r="C535" s="89" t="inlineStr">
        <is>
          <t>Salt marsh</t>
        </is>
      </c>
      <c r="D535" s="93">
        <f>if($C535="Mangrove",'Sequestration rates'!$C$22,if($C535="Seagrass",'Sequestration rates'!$D$22,if($C535="Salt marsh",'Sequestration rates'!$E$22)))</f>
        <v/>
      </c>
      <c r="E535" s="95" t="inlineStr">
        <is>
          <t>NoData</t>
        </is>
      </c>
      <c r="F535" s="101" t="inlineStr">
        <is>
          <t>Academic studies.</t>
        </is>
      </c>
      <c r="G535" s="101" t="n"/>
    </row>
    <row r="536" ht="15.75" customHeight="1" s="198">
      <c r="A536" s="101" t="inlineStr">
        <is>
          <t>Mozambique</t>
        </is>
      </c>
      <c r="B536" s="62">
        <f t="array" ref="B536">INDEX(Countries!$D$2:$D$255, MATCH(A536, Countries!$B$2:$B$255, 0))
</f>
        <v/>
      </c>
      <c r="C536" s="89" t="inlineStr">
        <is>
          <t>Salt marsh</t>
        </is>
      </c>
      <c r="D536" s="93">
        <f>if($C536="Mangrove",'Sequestration rates'!$C$22,if($C536="Seagrass",'Sequestration rates'!$D$22,if($C536="Salt marsh",'Sequestration rates'!$E$22)))</f>
        <v/>
      </c>
      <c r="E536" s="95" t="inlineStr">
        <is>
          <t>NoData</t>
        </is>
      </c>
      <c r="F536" s="101" t="inlineStr">
        <is>
          <t>Academic studies.</t>
        </is>
      </c>
      <c r="G536" s="101" t="n"/>
    </row>
    <row r="537" ht="15.75" customHeight="1" s="198">
      <c r="A537" s="101" t="inlineStr">
        <is>
          <t>Myanmar</t>
        </is>
      </c>
      <c r="B537" s="62">
        <f t="array" ref="B537">INDEX(Countries!$D$2:$D$255, MATCH(A537, Countries!$B$2:$B$255, 0))
</f>
        <v/>
      </c>
      <c r="C537" s="89" t="inlineStr">
        <is>
          <t>Salt marsh</t>
        </is>
      </c>
      <c r="D537" s="93">
        <f>if($C537="Mangrove",'Sequestration rates'!$C$22,if($C537="Seagrass",'Sequestration rates'!$D$22,if($C537="Salt marsh",'Sequestration rates'!$E$22)))</f>
        <v/>
      </c>
      <c r="E537" s="95" t="inlineStr">
        <is>
          <t>NoData</t>
        </is>
      </c>
      <c r="F537" s="101" t="inlineStr">
        <is>
          <t>Academic studies.</t>
        </is>
      </c>
      <c r="G537" s="101" t="n"/>
    </row>
    <row r="538" ht="15.75" customHeight="1" s="198">
      <c r="A538" s="101" t="inlineStr">
        <is>
          <t>New Caledonia</t>
        </is>
      </c>
      <c r="B538" s="62">
        <f t="array" ref="B538">INDEX(Countries!$D$2:$D$255, MATCH(A538, Countries!$B$2:$B$255, 0))
</f>
        <v/>
      </c>
      <c r="C538" s="89" t="inlineStr">
        <is>
          <t>Salt marsh</t>
        </is>
      </c>
      <c r="D538" s="93">
        <f>if($C538="Mangrove",'Sequestration rates'!$C$22,if($C538="Seagrass",'Sequestration rates'!$D$22,if($C538="Salt marsh",'Sequestration rates'!$E$22)))</f>
        <v/>
      </c>
      <c r="E538" s="95" t="inlineStr">
        <is>
          <t>NoData</t>
        </is>
      </c>
      <c r="F538" s="101" t="inlineStr">
        <is>
          <t>Academic studies.</t>
        </is>
      </c>
      <c r="G538" s="101" t="n"/>
    </row>
    <row r="539" ht="15.75" customHeight="1" s="198">
      <c r="A539" s="101" t="inlineStr">
        <is>
          <t>New Zealand</t>
        </is>
      </c>
      <c r="B539" s="62">
        <f t="array" ref="B539">INDEX(Countries!$D$2:$D$255, MATCH(A539, Countries!$B$2:$B$255, 0))
</f>
        <v/>
      </c>
      <c r="C539" s="89" t="inlineStr">
        <is>
          <t>Salt marsh</t>
        </is>
      </c>
      <c r="D539" s="93">
        <f>if($C539="Mangrove",'Sequestration rates'!$C$22,if($C539="Seagrass",'Sequestration rates'!$D$22,if($C539="Salt marsh",'Sequestration rates'!$E$22)))</f>
        <v/>
      </c>
      <c r="E539" s="95" t="inlineStr">
        <is>
          <t>NoData</t>
        </is>
      </c>
      <c r="F539" s="101" t="inlineStr">
        <is>
          <t>Academic studies.</t>
        </is>
      </c>
      <c r="G539" s="101" t="n"/>
    </row>
    <row r="540" ht="15.75" customHeight="1" s="198">
      <c r="A540" s="101" t="inlineStr">
        <is>
          <t>Nicaragua</t>
        </is>
      </c>
      <c r="B540" s="62">
        <f t="array" ref="B540">INDEX(Countries!$D$2:$D$255, MATCH(A540, Countries!$B$2:$B$255, 0))
</f>
        <v/>
      </c>
      <c r="C540" s="89" t="inlineStr">
        <is>
          <t>Salt marsh</t>
        </is>
      </c>
      <c r="D540" s="93">
        <f>if($C540="Mangrove",'Sequestration rates'!$C$22,if($C540="Seagrass",'Sequestration rates'!$D$22,if($C540="Salt marsh",'Sequestration rates'!$E$22)))</f>
        <v/>
      </c>
      <c r="E540" s="95" t="inlineStr">
        <is>
          <t>NoData</t>
        </is>
      </c>
      <c r="F540" s="101" t="inlineStr">
        <is>
          <t>Academic studies.</t>
        </is>
      </c>
      <c r="G540" s="101" t="n"/>
    </row>
    <row r="541" ht="15.75" customHeight="1" s="198">
      <c r="A541" s="101" t="inlineStr">
        <is>
          <t>Nigeria</t>
        </is>
      </c>
      <c r="B541" s="62">
        <f t="array" ref="B541">INDEX(Countries!$D$2:$D$255, MATCH(A541, Countries!$B$2:$B$255, 0))
</f>
        <v/>
      </c>
      <c r="C541" s="89" t="inlineStr">
        <is>
          <t>Salt marsh</t>
        </is>
      </c>
      <c r="D541" s="93">
        <f>if($C541="Mangrove",'Sequestration rates'!$C$22,if($C541="Seagrass",'Sequestration rates'!$D$22,if($C541="Salt marsh",'Sequestration rates'!$E$22)))</f>
        <v/>
      </c>
      <c r="E541" s="95" t="inlineStr">
        <is>
          <t>NoData</t>
        </is>
      </c>
      <c r="F541" s="101" t="inlineStr">
        <is>
          <t>Academic studies.</t>
        </is>
      </c>
      <c r="G541" s="101" t="n"/>
    </row>
    <row r="542" ht="15.75" customHeight="1" s="198">
      <c r="A542" s="101" t="inlineStr">
        <is>
          <t>Oman</t>
        </is>
      </c>
      <c r="B542" s="62">
        <f t="array" ref="B542">INDEX(Countries!$D$2:$D$255, MATCH(A542, Countries!$B$2:$B$255, 0))
</f>
        <v/>
      </c>
      <c r="C542" s="89" t="inlineStr">
        <is>
          <t>Salt marsh</t>
        </is>
      </c>
      <c r="D542" s="93">
        <f>if($C542="Mangrove",'Sequestration rates'!$C$22,if($C542="Seagrass",'Sequestration rates'!$D$22,if($C542="Salt marsh",'Sequestration rates'!$E$22)))</f>
        <v/>
      </c>
      <c r="E542" s="95" t="inlineStr">
        <is>
          <t>NoData</t>
        </is>
      </c>
      <c r="F542" s="101" t="inlineStr">
        <is>
          <t>Academic studies.</t>
        </is>
      </c>
      <c r="G542" s="101" t="n"/>
    </row>
    <row r="543" ht="15.75" customHeight="1" s="198">
      <c r="A543" s="101" t="inlineStr">
        <is>
          <t>Pakistan</t>
        </is>
      </c>
      <c r="B543" s="62">
        <f t="array" ref="B543">INDEX(Countries!$D$2:$D$255, MATCH(A543, Countries!$B$2:$B$255, 0))
</f>
        <v/>
      </c>
      <c r="C543" s="89" t="inlineStr">
        <is>
          <t>Salt marsh</t>
        </is>
      </c>
      <c r="D543" s="93">
        <f>if($C543="Mangrove",'Sequestration rates'!$C$22,if($C543="Seagrass",'Sequestration rates'!$D$22,if($C543="Salt marsh",'Sequestration rates'!$E$22)))</f>
        <v/>
      </c>
      <c r="E543" s="95" t="inlineStr">
        <is>
          <t>NoData</t>
        </is>
      </c>
      <c r="F543" s="101" t="inlineStr">
        <is>
          <t>Academic studies.</t>
        </is>
      </c>
      <c r="G543" s="101" t="n"/>
    </row>
    <row r="544" ht="15.75" customHeight="1" s="198">
      <c r="A544" s="101" t="inlineStr">
        <is>
          <t>Palau</t>
        </is>
      </c>
      <c r="B544" s="62">
        <f t="array" ref="B544">INDEX(Countries!$D$2:$D$255, MATCH(A544, Countries!$B$2:$B$255, 0))
</f>
        <v/>
      </c>
      <c r="C544" s="89" t="inlineStr">
        <is>
          <t>Salt marsh</t>
        </is>
      </c>
      <c r="D544" s="93">
        <f>if($C544="Mangrove",'Sequestration rates'!$C$22,if($C544="Seagrass",'Sequestration rates'!$D$22,if($C544="Salt marsh",'Sequestration rates'!$E$22)))</f>
        <v/>
      </c>
      <c r="E544" s="95" t="inlineStr">
        <is>
          <t>NoData</t>
        </is>
      </c>
      <c r="F544" s="101" t="inlineStr">
        <is>
          <t>Academic studies.</t>
        </is>
      </c>
      <c r="G544" s="101" t="n"/>
    </row>
    <row r="545" ht="15.75" customHeight="1" s="198">
      <c r="A545" s="101" t="inlineStr">
        <is>
          <t>Panama</t>
        </is>
      </c>
      <c r="B545" s="62">
        <f t="array" ref="B545">INDEX(Countries!$D$2:$D$255, MATCH(A545, Countries!$B$2:$B$255, 0))
</f>
        <v/>
      </c>
      <c r="C545" s="89" t="inlineStr">
        <is>
          <t>Salt marsh</t>
        </is>
      </c>
      <c r="D545" s="93">
        <f>if($C545="Mangrove",'Sequestration rates'!$C$22,if($C545="Seagrass",'Sequestration rates'!$D$22,if($C545="Salt marsh",'Sequestration rates'!$E$22)))</f>
        <v/>
      </c>
      <c r="E545" s="95" t="inlineStr">
        <is>
          <t>NoData</t>
        </is>
      </c>
      <c r="F545" s="101" t="inlineStr">
        <is>
          <t>Academic studies.</t>
        </is>
      </c>
      <c r="G545" s="101" t="n"/>
    </row>
    <row r="546" ht="15.75" customHeight="1" s="198">
      <c r="A546" s="101" t="inlineStr">
        <is>
          <t>Papua New Guinea</t>
        </is>
      </c>
      <c r="B546" s="62">
        <f t="array" ref="B546">INDEX(Countries!$D$2:$D$255, MATCH(A546, Countries!$B$2:$B$255, 0))
</f>
        <v/>
      </c>
      <c r="C546" s="89" t="inlineStr">
        <is>
          <t>Salt marsh</t>
        </is>
      </c>
      <c r="D546" s="93">
        <f>if($C546="Mangrove",'Sequestration rates'!$C$22,if($C546="Seagrass",'Sequestration rates'!$D$22,if($C546="Salt marsh",'Sequestration rates'!$E$22)))</f>
        <v/>
      </c>
      <c r="E546" s="95" t="inlineStr">
        <is>
          <t>NoData</t>
        </is>
      </c>
      <c r="F546" s="101" t="inlineStr">
        <is>
          <t>Academic studies.</t>
        </is>
      </c>
      <c r="G546" s="101" t="n"/>
    </row>
    <row r="547" ht="15.75" customHeight="1" s="198">
      <c r="A547" s="101" t="inlineStr">
        <is>
          <t>Peru</t>
        </is>
      </c>
      <c r="B547" s="62">
        <f t="array" ref="B547">INDEX(Countries!$D$2:$D$255, MATCH(A547, Countries!$B$2:$B$255, 0))
</f>
        <v/>
      </c>
      <c r="C547" s="89" t="inlineStr">
        <is>
          <t>Salt marsh</t>
        </is>
      </c>
      <c r="D547" s="93">
        <f>if($C547="Mangrove",'Sequestration rates'!$C$22,if($C547="Seagrass",'Sequestration rates'!$D$22,if($C547="Salt marsh",'Sequestration rates'!$E$22)))</f>
        <v/>
      </c>
      <c r="E547" s="95" t="inlineStr">
        <is>
          <t>NoData</t>
        </is>
      </c>
      <c r="F547" s="101" t="inlineStr">
        <is>
          <t>Academic studies.</t>
        </is>
      </c>
      <c r="G547" s="101" t="n"/>
    </row>
    <row r="548" ht="15.75" customHeight="1" s="198">
      <c r="A548" s="101" t="inlineStr">
        <is>
          <t>Philippines</t>
        </is>
      </c>
      <c r="B548" s="62">
        <f t="array" ref="B548">INDEX(Countries!$D$2:$D$255, MATCH(A548, Countries!$B$2:$B$255, 0))
</f>
        <v/>
      </c>
      <c r="C548" s="89" t="inlineStr">
        <is>
          <t>Salt marsh</t>
        </is>
      </c>
      <c r="D548" s="93">
        <f>if($C548="Mangrove",'Sequestration rates'!$C$22,if($C548="Seagrass",'Sequestration rates'!$D$22,if($C548="Salt marsh",'Sequestration rates'!$E$22)))</f>
        <v/>
      </c>
      <c r="E548" s="95" t="inlineStr">
        <is>
          <t>NoData</t>
        </is>
      </c>
      <c r="F548" s="101" t="inlineStr">
        <is>
          <t>Academic studies.</t>
        </is>
      </c>
      <c r="G548" s="101" t="n"/>
    </row>
    <row r="549" ht="15.75" customHeight="1" s="198">
      <c r="A549" s="101" t="inlineStr">
        <is>
          <t>Puerto Rico</t>
        </is>
      </c>
      <c r="B549" s="62">
        <f t="array" ref="B549">INDEX(Countries!$D$2:$D$255, MATCH(A549, Countries!$B$2:$B$255, 0))
</f>
        <v/>
      </c>
      <c r="C549" s="89" t="inlineStr">
        <is>
          <t>Salt marsh</t>
        </is>
      </c>
      <c r="D549" s="93">
        <f>if($C549="Mangrove",'Sequestration rates'!$C$22,if($C549="Seagrass",'Sequestration rates'!$D$22,if($C549="Salt marsh",'Sequestration rates'!$E$22)))</f>
        <v/>
      </c>
      <c r="E549" s="95" t="inlineStr">
        <is>
          <t>NoData</t>
        </is>
      </c>
      <c r="F549" s="101" t="inlineStr">
        <is>
          <t>Academic studies.</t>
        </is>
      </c>
      <c r="G549" s="101" t="n"/>
    </row>
    <row r="550" ht="15.75" customHeight="1" s="198">
      <c r="A550" s="101" t="inlineStr">
        <is>
          <t>Qatar</t>
        </is>
      </c>
      <c r="B550" s="62">
        <f t="array" ref="B550">INDEX(Countries!$D$2:$D$255, MATCH(A550, Countries!$B$2:$B$255, 0))
</f>
        <v/>
      </c>
      <c r="C550" s="89" t="inlineStr">
        <is>
          <t>Salt marsh</t>
        </is>
      </c>
      <c r="D550" s="93">
        <f>if($C550="Mangrove",'Sequestration rates'!$C$22,if($C550="Seagrass",'Sequestration rates'!$D$22,if($C550="Salt marsh",'Sequestration rates'!$E$22)))</f>
        <v/>
      </c>
      <c r="E550" s="95" t="inlineStr">
        <is>
          <t>NoData</t>
        </is>
      </c>
      <c r="F550" s="101" t="inlineStr">
        <is>
          <t>Academic studies.</t>
        </is>
      </c>
      <c r="G550" s="101" t="n"/>
    </row>
    <row r="551" ht="15.75" customHeight="1" s="198">
      <c r="A551" s="101" t="inlineStr">
        <is>
          <t>Republic of Congo</t>
        </is>
      </c>
      <c r="B551" s="62">
        <f t="array" ref="B551">INDEX(Countries!$D$2:$D$255, MATCH(A551, Countries!$B$2:$B$255, 0))
</f>
        <v/>
      </c>
      <c r="C551" s="89" t="inlineStr">
        <is>
          <t>Salt marsh</t>
        </is>
      </c>
      <c r="D551" s="93">
        <f>if($C551="Mangrove",'Sequestration rates'!$C$22,if($C551="Seagrass",'Sequestration rates'!$D$22,if($C551="Salt marsh",'Sequestration rates'!$E$22)))</f>
        <v/>
      </c>
      <c r="E551" s="95" t="inlineStr">
        <is>
          <t>NoData</t>
        </is>
      </c>
      <c r="F551" s="101" t="inlineStr">
        <is>
          <t>Academic studies.</t>
        </is>
      </c>
      <c r="G551" s="101" t="n"/>
    </row>
    <row r="552" ht="15.75" customHeight="1" s="198">
      <c r="A552" s="101" t="inlineStr">
        <is>
          <t>Saint Kitts and Nevis</t>
        </is>
      </c>
      <c r="B552" s="62">
        <f t="array" ref="B552">INDEX(Countries!$D$2:$D$255, MATCH(A552, Countries!$B$2:$B$255, 0))
</f>
        <v/>
      </c>
      <c r="C552" s="89" t="inlineStr">
        <is>
          <t>Salt marsh</t>
        </is>
      </c>
      <c r="D552" s="93">
        <f>if($C552="Mangrove",'Sequestration rates'!$C$22,if($C552="Seagrass",'Sequestration rates'!$D$22,if($C552="Salt marsh",'Sequestration rates'!$E$22)))</f>
        <v/>
      </c>
      <c r="E552" s="95" t="inlineStr">
        <is>
          <t>NoData</t>
        </is>
      </c>
      <c r="F552" s="101" t="inlineStr">
        <is>
          <t>Academic studies.</t>
        </is>
      </c>
      <c r="G552" s="101" t="n"/>
    </row>
    <row r="553" ht="15.75" customHeight="1" s="198">
      <c r="A553" s="101" t="inlineStr">
        <is>
          <t>Saint Lucia</t>
        </is>
      </c>
      <c r="B553" s="62">
        <f t="array" ref="B553">INDEX(Countries!$D$2:$D$255, MATCH(A553, Countries!$B$2:$B$255, 0))
</f>
        <v/>
      </c>
      <c r="C553" s="89" t="inlineStr">
        <is>
          <t>Salt marsh</t>
        </is>
      </c>
      <c r="D553" s="93">
        <f>if($C553="Mangrove",'Sequestration rates'!$C$22,if($C553="Seagrass",'Sequestration rates'!$D$22,if($C553="Salt marsh",'Sequestration rates'!$E$22)))</f>
        <v/>
      </c>
      <c r="E553" s="95" t="inlineStr">
        <is>
          <t>NoData</t>
        </is>
      </c>
      <c r="F553" s="101" t="inlineStr">
        <is>
          <t>Academic studies.</t>
        </is>
      </c>
      <c r="G553" s="101" t="n"/>
    </row>
    <row r="554" ht="15.75" customHeight="1" s="198">
      <c r="A554" s="101" t="inlineStr">
        <is>
          <t>Saint Vincent and the Grenadines</t>
        </is>
      </c>
      <c r="B554" s="62">
        <f t="array" ref="B554">INDEX(Countries!$D$2:$D$255, MATCH(A554, Countries!$B$2:$B$255, 0))
</f>
        <v/>
      </c>
      <c r="C554" s="89" t="inlineStr">
        <is>
          <t>Salt marsh</t>
        </is>
      </c>
      <c r="D554" s="93">
        <f>if($C554="Mangrove",'Sequestration rates'!$C$22,if($C554="Seagrass",'Sequestration rates'!$D$22,if($C554="Salt marsh",'Sequestration rates'!$E$22)))</f>
        <v/>
      </c>
      <c r="E554" s="95" t="inlineStr">
        <is>
          <t>NoData</t>
        </is>
      </c>
      <c r="F554" s="101" t="inlineStr">
        <is>
          <t>Academic studies.</t>
        </is>
      </c>
      <c r="G554" s="101" t="n"/>
    </row>
    <row r="555" ht="15.75" customHeight="1" s="198">
      <c r="A555" s="101" t="inlineStr">
        <is>
          <t>Saint Martin (French Part)</t>
        </is>
      </c>
      <c r="B555" s="62">
        <f t="array" ref="B555">INDEX(Countries!$D$2:$D$255, MATCH(A555, Countries!$B$2:$B$255, 0))
</f>
        <v/>
      </c>
      <c r="C555" s="89" t="inlineStr">
        <is>
          <t>Salt marsh</t>
        </is>
      </c>
      <c r="D555" s="93">
        <f>if($C555="Mangrove",'Sequestration rates'!$C$22,if($C555="Seagrass",'Sequestration rates'!$D$22,if($C555="Salt marsh",'Sequestration rates'!$E$22)))</f>
        <v/>
      </c>
      <c r="E555" s="95" t="inlineStr">
        <is>
          <t>NoData</t>
        </is>
      </c>
      <c r="F555" s="101" t="inlineStr">
        <is>
          <t>Academic studies.</t>
        </is>
      </c>
      <c r="G555" s="101" t="n"/>
    </row>
    <row r="556" ht="15.75" customHeight="1" s="198">
      <c r="A556" s="101" t="inlineStr">
        <is>
          <t>Samoa</t>
        </is>
      </c>
      <c r="B556" s="62">
        <f t="array" ref="B556">INDEX(Countries!$D$2:$D$255, MATCH(A556, Countries!$B$2:$B$255, 0))
</f>
        <v/>
      </c>
      <c r="C556" s="89" t="inlineStr">
        <is>
          <t>Salt marsh</t>
        </is>
      </c>
      <c r="D556" s="93">
        <f>if($C556="Mangrove",'Sequestration rates'!$C$22,if($C556="Seagrass",'Sequestration rates'!$D$22,if($C556="Salt marsh",'Sequestration rates'!$E$22)))</f>
        <v/>
      </c>
      <c r="E556" s="95" t="inlineStr">
        <is>
          <t>NoData</t>
        </is>
      </c>
      <c r="F556" s="101" t="inlineStr">
        <is>
          <t>Academic studies.</t>
        </is>
      </c>
      <c r="G556" s="101" t="n"/>
    </row>
    <row r="557" ht="15.75" customHeight="1" s="198">
      <c r="A557" s="101" t="inlineStr">
        <is>
          <t>Sao Tome and Principe</t>
        </is>
      </c>
      <c r="B557" s="62">
        <f t="array" ref="B557">INDEX(Countries!$D$2:$D$255, MATCH(A557, Countries!$B$2:$B$255, 0))
</f>
        <v/>
      </c>
      <c r="C557" s="89" t="inlineStr">
        <is>
          <t>Salt marsh</t>
        </is>
      </c>
      <c r="D557" s="93">
        <f>if($C557="Mangrove",'Sequestration rates'!$C$22,if($C557="Seagrass",'Sequestration rates'!$D$22,if($C557="Salt marsh",'Sequestration rates'!$E$22)))</f>
        <v/>
      </c>
      <c r="E557" s="95" t="inlineStr">
        <is>
          <t>NoData</t>
        </is>
      </c>
      <c r="F557" s="101" t="inlineStr">
        <is>
          <t>Academic studies.</t>
        </is>
      </c>
      <c r="G557" s="101" t="n"/>
    </row>
    <row r="558" ht="15.75" customHeight="1" s="198">
      <c r="A558" s="101" t="inlineStr">
        <is>
          <t>Saudi Arabia</t>
        </is>
      </c>
      <c r="B558" s="62">
        <f t="array" ref="B558">INDEX(Countries!$D$2:$D$255, MATCH(A558, Countries!$B$2:$B$255, 0))
</f>
        <v/>
      </c>
      <c r="C558" s="89" t="inlineStr">
        <is>
          <t>Salt marsh</t>
        </is>
      </c>
      <c r="D558" s="93">
        <f>if($C558="Mangrove",'Sequestration rates'!$C$22,if($C558="Seagrass",'Sequestration rates'!$D$22,if($C558="Salt marsh",'Sequestration rates'!$E$22)))</f>
        <v/>
      </c>
      <c r="E558" s="95" t="inlineStr">
        <is>
          <t>NoData</t>
        </is>
      </c>
      <c r="F558" s="101" t="inlineStr">
        <is>
          <t>Academic studies.</t>
        </is>
      </c>
      <c r="G558" s="101" t="n"/>
    </row>
    <row r="559" ht="15.75" customHeight="1" s="198">
      <c r="A559" s="101" t="inlineStr">
        <is>
          <t>Senegal</t>
        </is>
      </c>
      <c r="B559" s="62">
        <f t="array" ref="B559">INDEX(Countries!$D$2:$D$255, MATCH(A559, Countries!$B$2:$B$255, 0))
</f>
        <v/>
      </c>
      <c r="C559" s="89" t="inlineStr">
        <is>
          <t>Salt marsh</t>
        </is>
      </c>
      <c r="D559" s="93">
        <f>if($C559="Mangrove",'Sequestration rates'!$C$22,if($C559="Seagrass",'Sequestration rates'!$D$22,if($C559="Salt marsh",'Sequestration rates'!$E$22)))</f>
        <v/>
      </c>
      <c r="E559" s="95" t="inlineStr">
        <is>
          <t>NoData</t>
        </is>
      </c>
      <c r="F559" s="101" t="inlineStr">
        <is>
          <t>Academic studies.</t>
        </is>
      </c>
      <c r="G559" s="101" t="n"/>
    </row>
    <row r="560" ht="15.75" customHeight="1" s="198">
      <c r="A560" s="101" t="inlineStr">
        <is>
          <t>Seychelles</t>
        </is>
      </c>
      <c r="B560" s="62">
        <f t="array" ref="B560">INDEX(Countries!$D$2:$D$255, MATCH(A560, Countries!$B$2:$B$255, 0))
</f>
        <v/>
      </c>
      <c r="C560" s="89" t="inlineStr">
        <is>
          <t>Salt marsh</t>
        </is>
      </c>
      <c r="D560" s="93">
        <f>if($C560="Mangrove",'Sequestration rates'!$C$22,if($C560="Seagrass",'Sequestration rates'!$D$22,if($C560="Salt marsh",'Sequestration rates'!$E$22)))</f>
        <v/>
      </c>
      <c r="E560" s="95" t="inlineStr">
        <is>
          <t>NoData</t>
        </is>
      </c>
      <c r="F560" s="101" t="inlineStr">
        <is>
          <t>Academic studies.</t>
        </is>
      </c>
      <c r="G560" s="101" t="n"/>
    </row>
    <row r="561" ht="15.75" customHeight="1" s="198">
      <c r="A561" s="101" t="inlineStr">
        <is>
          <t>Sierra Leone</t>
        </is>
      </c>
      <c r="B561" s="62">
        <f t="array" ref="B561">INDEX(Countries!$D$2:$D$255, MATCH(A561, Countries!$B$2:$B$255, 0))
</f>
        <v/>
      </c>
      <c r="C561" s="89" t="inlineStr">
        <is>
          <t>Salt marsh</t>
        </is>
      </c>
      <c r="D561" s="93">
        <f>if($C561="Mangrove",'Sequestration rates'!$C$22,if($C561="Seagrass",'Sequestration rates'!$D$22,if($C561="Salt marsh",'Sequestration rates'!$E$22)))</f>
        <v/>
      </c>
      <c r="E561" s="95" t="inlineStr">
        <is>
          <t>NoData</t>
        </is>
      </c>
      <c r="F561" s="101" t="inlineStr">
        <is>
          <t>Academic studies.</t>
        </is>
      </c>
      <c r="G561" s="101" t="n"/>
    </row>
    <row r="562" ht="15.75" customHeight="1" s="198">
      <c r="A562" s="101" t="inlineStr">
        <is>
          <t>Singapore</t>
        </is>
      </c>
      <c r="B562" s="62">
        <f t="array" ref="B562">INDEX(Countries!$D$2:$D$255, MATCH(A562, Countries!$B$2:$B$255, 0))
</f>
        <v/>
      </c>
      <c r="C562" s="89" t="inlineStr">
        <is>
          <t>Salt marsh</t>
        </is>
      </c>
      <c r="D562" s="93">
        <f>if($C562="Mangrove",'Sequestration rates'!$C$22,if($C562="Seagrass",'Sequestration rates'!$D$22,if($C562="Salt marsh",'Sequestration rates'!$E$22)))</f>
        <v/>
      </c>
      <c r="E562" s="95" t="inlineStr">
        <is>
          <t>NoData</t>
        </is>
      </c>
      <c r="F562" s="101" t="inlineStr">
        <is>
          <t>Academic studies.</t>
        </is>
      </c>
      <c r="G562" s="101" t="n"/>
    </row>
    <row r="563" ht="15.75" customHeight="1" s="198">
      <c r="A563" s="101" t="inlineStr">
        <is>
          <t>Sint Maarten (Dutch part)</t>
        </is>
      </c>
      <c r="B563" s="62">
        <f t="array" ref="B563">INDEX(Countries!$D$2:$D$255, MATCH(A563, Countries!$B$2:$B$255, 0))
</f>
        <v/>
      </c>
      <c r="C563" s="89" t="inlineStr">
        <is>
          <t>Salt marsh</t>
        </is>
      </c>
      <c r="D563" s="93">
        <f>if($C563="Mangrove",'Sequestration rates'!$C$22,if($C563="Seagrass",'Sequestration rates'!$D$22,if($C563="Salt marsh",'Sequestration rates'!$E$22)))</f>
        <v/>
      </c>
      <c r="E563" s="95" t="inlineStr">
        <is>
          <t>NoData</t>
        </is>
      </c>
      <c r="F563" s="101" t="inlineStr">
        <is>
          <t>Academic studies.</t>
        </is>
      </c>
      <c r="G563" s="101" t="n"/>
    </row>
    <row r="564" ht="15.75" customHeight="1" s="198">
      <c r="A564" s="101" t="inlineStr">
        <is>
          <t>Solomon Islands</t>
        </is>
      </c>
      <c r="B564" s="62">
        <f t="array" ref="B564">INDEX(Countries!$D$2:$D$255, MATCH(A564, Countries!$B$2:$B$255, 0))
</f>
        <v/>
      </c>
      <c r="C564" s="89" t="inlineStr">
        <is>
          <t>Salt marsh</t>
        </is>
      </c>
      <c r="D564" s="93">
        <f>if($C564="Mangrove",'Sequestration rates'!$C$22,if($C564="Seagrass",'Sequestration rates'!$D$22,if($C564="Salt marsh",'Sequestration rates'!$E$22)))</f>
        <v/>
      </c>
      <c r="E564" s="95" t="inlineStr">
        <is>
          <t>NoData</t>
        </is>
      </c>
      <c r="F564" s="101" t="inlineStr">
        <is>
          <t>Academic studies.</t>
        </is>
      </c>
      <c r="G564" s="101" t="n"/>
    </row>
    <row r="565" ht="15.75" customHeight="1" s="198">
      <c r="A565" s="101" t="inlineStr">
        <is>
          <t>Somalia</t>
        </is>
      </c>
      <c r="B565" s="62">
        <f t="array" ref="B565">INDEX(Countries!$D$2:$D$255, MATCH(A565, Countries!$B$2:$B$255, 0))
</f>
        <v/>
      </c>
      <c r="C565" s="89" t="inlineStr">
        <is>
          <t>Salt marsh</t>
        </is>
      </c>
      <c r="D565" s="93">
        <f>if($C565="Mangrove",'Sequestration rates'!$C$22,if($C565="Seagrass",'Sequestration rates'!$D$22,if($C565="Salt marsh",'Sequestration rates'!$E$22)))</f>
        <v/>
      </c>
      <c r="E565" s="95" t="inlineStr">
        <is>
          <t>NoData</t>
        </is>
      </c>
      <c r="F565" s="101" t="inlineStr">
        <is>
          <t>Academic studies.</t>
        </is>
      </c>
      <c r="G565" s="101" t="n"/>
    </row>
    <row r="566" ht="15.75" customHeight="1" s="198">
      <c r="A566" s="101" t="inlineStr">
        <is>
          <t>South Africa</t>
        </is>
      </c>
      <c r="B566" s="62">
        <f t="array" ref="B566">INDEX(Countries!$D$2:$D$255, MATCH(A566, Countries!$B$2:$B$255, 0))
</f>
        <v/>
      </c>
      <c r="C566" s="89" t="inlineStr">
        <is>
          <t>Salt marsh</t>
        </is>
      </c>
      <c r="D566" s="93">
        <f>if($C566="Mangrove",'Sequestration rates'!$C$22,if($C566="Seagrass",'Sequestration rates'!$D$22,if($C566="Salt marsh",'Sequestration rates'!$E$22)))</f>
        <v/>
      </c>
      <c r="E566" s="95" t="inlineStr">
        <is>
          <t>NoData</t>
        </is>
      </c>
      <c r="F566" s="101" t="inlineStr">
        <is>
          <t>Academic studies.</t>
        </is>
      </c>
      <c r="G566" s="101" t="n"/>
    </row>
    <row r="567" ht="15.75" customHeight="1" s="198">
      <c r="A567" s="101" t="inlineStr">
        <is>
          <t>Sri Lanka</t>
        </is>
      </c>
      <c r="B567" s="62">
        <f t="array" ref="B567">INDEX(Countries!$D$2:$D$255, MATCH(A567, Countries!$B$2:$B$255, 0))
</f>
        <v/>
      </c>
      <c r="C567" s="89" t="inlineStr">
        <is>
          <t>Salt marsh</t>
        </is>
      </c>
      <c r="D567" s="93">
        <f>if($C567="Mangrove",'Sequestration rates'!$C$22,if($C567="Seagrass",'Sequestration rates'!$D$22,if($C567="Salt marsh",'Sequestration rates'!$E$22)))</f>
        <v/>
      </c>
      <c r="E567" s="95" t="inlineStr">
        <is>
          <t>NoData</t>
        </is>
      </c>
      <c r="F567" s="101" t="inlineStr">
        <is>
          <t>Academic studies.</t>
        </is>
      </c>
      <c r="G567" s="101" t="n"/>
    </row>
    <row r="568" ht="15.75" customHeight="1" s="198">
      <c r="A568" s="101" t="inlineStr">
        <is>
          <t>Sudan</t>
        </is>
      </c>
      <c r="B568" s="62">
        <f t="array" ref="B568">INDEX(Countries!$D$2:$D$255, MATCH(A568, Countries!$B$2:$B$255, 0))
</f>
        <v/>
      </c>
      <c r="C568" s="89" t="inlineStr">
        <is>
          <t>Salt marsh</t>
        </is>
      </c>
      <c r="D568" s="93">
        <f>if($C568="Mangrove",'Sequestration rates'!$C$22,if($C568="Seagrass",'Sequestration rates'!$D$22,if($C568="Salt marsh",'Sequestration rates'!$E$22)))</f>
        <v/>
      </c>
      <c r="E568" s="95" t="inlineStr">
        <is>
          <t>NoData</t>
        </is>
      </c>
      <c r="F568" s="101" t="inlineStr">
        <is>
          <t>Academic studies.</t>
        </is>
      </c>
      <c r="G568" s="101" t="n"/>
    </row>
    <row r="569" ht="15.75" customHeight="1" s="198">
      <c r="A569" s="101" t="inlineStr">
        <is>
          <t>Suriname</t>
        </is>
      </c>
      <c r="B569" s="62">
        <f t="array" ref="B569">INDEX(Countries!$D$2:$D$255, MATCH(A569, Countries!$B$2:$B$255, 0))
</f>
        <v/>
      </c>
      <c r="C569" s="89" t="inlineStr">
        <is>
          <t>Salt marsh</t>
        </is>
      </c>
      <c r="D569" s="93">
        <f>if($C569="Mangrove",'Sequestration rates'!$C$22,if($C569="Seagrass",'Sequestration rates'!$D$22,if($C569="Salt marsh",'Sequestration rates'!$E$22)))</f>
        <v/>
      </c>
      <c r="E569" s="95" t="inlineStr">
        <is>
          <t>NoData</t>
        </is>
      </c>
      <c r="F569" s="101" t="inlineStr">
        <is>
          <t>Academic studies.</t>
        </is>
      </c>
      <c r="G569" s="101" t="n"/>
    </row>
    <row r="570" ht="15.75" customHeight="1" s="198">
      <c r="A570" s="101" t="inlineStr">
        <is>
          <t>Taiwan</t>
        </is>
      </c>
      <c r="B570" s="62">
        <f t="array" ref="B570">INDEX(Countries!$D$2:$D$255, MATCH(A570, Countries!$B$2:$B$255, 0))
</f>
        <v/>
      </c>
      <c r="C570" s="89" t="inlineStr">
        <is>
          <t>Salt marsh</t>
        </is>
      </c>
      <c r="D570" s="93">
        <f>if($C570="Mangrove",'Sequestration rates'!$C$22,if($C570="Seagrass",'Sequestration rates'!$D$22,if($C570="Salt marsh",'Sequestration rates'!$E$22)))</f>
        <v/>
      </c>
      <c r="E570" s="95" t="inlineStr">
        <is>
          <t>NoData</t>
        </is>
      </c>
      <c r="F570" s="101" t="inlineStr">
        <is>
          <t>Academic studies.</t>
        </is>
      </c>
      <c r="G570" s="101" t="n"/>
    </row>
    <row r="571" ht="15.75" customHeight="1" s="198">
      <c r="A571" s="101" t="inlineStr">
        <is>
          <t>Tanzania, United Republic of</t>
        </is>
      </c>
      <c r="B571" s="62">
        <f t="array" ref="B571">INDEX(Countries!$D$2:$D$255, MATCH(A571, Countries!$B$2:$B$255, 0))
</f>
        <v/>
      </c>
      <c r="C571" s="89" t="inlineStr">
        <is>
          <t>Salt marsh</t>
        </is>
      </c>
      <c r="D571" s="93">
        <f>if($C571="Mangrove",'Sequestration rates'!$C$22,if($C571="Seagrass",'Sequestration rates'!$D$22,if($C571="Salt marsh",'Sequestration rates'!$E$22)))</f>
        <v/>
      </c>
      <c r="E571" s="95" t="inlineStr">
        <is>
          <t>NoData</t>
        </is>
      </c>
      <c r="F571" s="101" t="inlineStr">
        <is>
          <t>Academic studies.</t>
        </is>
      </c>
      <c r="G571" s="101" t="n"/>
    </row>
    <row r="572" ht="15.75" customHeight="1" s="198">
      <c r="A572" s="101" t="inlineStr">
        <is>
          <t>Thailand</t>
        </is>
      </c>
      <c r="B572" s="62">
        <f t="array" ref="B572">INDEX(Countries!$D$2:$D$255, MATCH(A572, Countries!$B$2:$B$255, 0))
</f>
        <v/>
      </c>
      <c r="C572" s="89" t="inlineStr">
        <is>
          <t>Salt marsh</t>
        </is>
      </c>
      <c r="D572" s="93">
        <f>if($C572="Mangrove",'Sequestration rates'!$C$22,if($C572="Seagrass",'Sequestration rates'!$D$22,if($C572="Salt marsh",'Sequestration rates'!$E$22)))</f>
        <v/>
      </c>
      <c r="E572" s="95" t="inlineStr">
        <is>
          <t>NoData</t>
        </is>
      </c>
      <c r="F572" s="101" t="inlineStr">
        <is>
          <t>Academic studies.</t>
        </is>
      </c>
      <c r="G572" s="101" t="n"/>
    </row>
    <row r="573" ht="15.75" customHeight="1" s="198">
      <c r="A573" s="101" t="inlineStr">
        <is>
          <t>Timor-Leste</t>
        </is>
      </c>
      <c r="B573" s="62">
        <f t="array" ref="B573">INDEX(Countries!$D$2:$D$255, MATCH(A573, Countries!$B$2:$B$255, 0))
</f>
        <v/>
      </c>
      <c r="C573" s="89" t="inlineStr">
        <is>
          <t>Salt marsh</t>
        </is>
      </c>
      <c r="D573" s="93">
        <f>if($C573="Mangrove",'Sequestration rates'!$C$22,if($C573="Seagrass",'Sequestration rates'!$D$22,if($C573="Salt marsh",'Sequestration rates'!$E$22)))</f>
        <v/>
      </c>
      <c r="E573" s="95" t="inlineStr">
        <is>
          <t>NoData</t>
        </is>
      </c>
      <c r="F573" s="101" t="inlineStr">
        <is>
          <t>Academic studies.</t>
        </is>
      </c>
      <c r="G573" s="101" t="n"/>
    </row>
    <row r="574" ht="15.75" customHeight="1" s="198">
      <c r="A574" s="101" t="inlineStr">
        <is>
          <t>Togo</t>
        </is>
      </c>
      <c r="B574" s="62">
        <f t="array" ref="B574">INDEX(Countries!$D$2:$D$255, MATCH(A574, Countries!$B$2:$B$255, 0))
</f>
        <v/>
      </c>
      <c r="C574" s="89" t="inlineStr">
        <is>
          <t>Salt marsh</t>
        </is>
      </c>
      <c r="D574" s="93">
        <f>if($C574="Mangrove",'Sequestration rates'!$C$22,if($C574="Seagrass",'Sequestration rates'!$D$22,if($C574="Salt marsh",'Sequestration rates'!$E$22)))</f>
        <v/>
      </c>
      <c r="E574" s="95" t="inlineStr">
        <is>
          <t>NoData</t>
        </is>
      </c>
      <c r="F574" s="101" t="inlineStr">
        <is>
          <t>Academic studies.</t>
        </is>
      </c>
      <c r="G574" s="101" t="n"/>
    </row>
    <row r="575" ht="15.75" customHeight="1" s="198">
      <c r="A575" s="101" t="inlineStr">
        <is>
          <t>Tonga</t>
        </is>
      </c>
      <c r="B575" s="62">
        <f t="array" ref="B575">INDEX(Countries!$D$2:$D$255, MATCH(A575, Countries!$B$2:$B$255, 0))
</f>
        <v/>
      </c>
      <c r="C575" s="89" t="inlineStr">
        <is>
          <t>Salt marsh</t>
        </is>
      </c>
      <c r="D575" s="93">
        <f>if($C575="Mangrove",'Sequestration rates'!$C$22,if($C575="Seagrass",'Sequestration rates'!$D$22,if($C575="Salt marsh",'Sequestration rates'!$E$22)))</f>
        <v/>
      </c>
      <c r="E575" s="95" t="inlineStr">
        <is>
          <t>NoData</t>
        </is>
      </c>
      <c r="F575" s="101" t="inlineStr">
        <is>
          <t>Academic studies.</t>
        </is>
      </c>
      <c r="G575" s="101" t="n"/>
    </row>
    <row r="576" ht="15.75" customHeight="1" s="198">
      <c r="A576" s="101" t="inlineStr">
        <is>
          <t>Trinidad and Tobago</t>
        </is>
      </c>
      <c r="B576" s="62">
        <f t="array" ref="B576">INDEX(Countries!$D$2:$D$255, MATCH(A576, Countries!$B$2:$B$255, 0))
</f>
        <v/>
      </c>
      <c r="C576" s="89" t="inlineStr">
        <is>
          <t>Salt marsh</t>
        </is>
      </c>
      <c r="D576" s="93">
        <f>if($C576="Mangrove",'Sequestration rates'!$C$22,if($C576="Seagrass",'Sequestration rates'!$D$22,if($C576="Salt marsh",'Sequestration rates'!$E$22)))</f>
        <v/>
      </c>
      <c r="E576" s="95" t="inlineStr">
        <is>
          <t>NoData</t>
        </is>
      </c>
      <c r="F576" s="101" t="inlineStr">
        <is>
          <t>Academic studies.</t>
        </is>
      </c>
      <c r="G576" s="101" t="n"/>
    </row>
    <row r="577" ht="15.75" customHeight="1" s="198">
      <c r="A577" s="101" t="inlineStr">
        <is>
          <t>Turks and Caicos Islands</t>
        </is>
      </c>
      <c r="B577" s="62">
        <f t="array" ref="B577">INDEX(Countries!$D$2:$D$255, MATCH(A577, Countries!$B$2:$B$255, 0))
</f>
        <v/>
      </c>
      <c r="C577" s="89" t="inlineStr">
        <is>
          <t>Salt marsh</t>
        </is>
      </c>
      <c r="D577" s="93">
        <f>if($C577="Mangrove",'Sequestration rates'!$C$22,if($C577="Seagrass",'Sequestration rates'!$D$22,if($C577="Salt marsh",'Sequestration rates'!$E$22)))</f>
        <v/>
      </c>
      <c r="E577" s="95" t="inlineStr">
        <is>
          <t>NoData</t>
        </is>
      </c>
      <c r="F577" s="101" t="inlineStr">
        <is>
          <t>Academic studies.</t>
        </is>
      </c>
      <c r="G577" s="101" t="n"/>
    </row>
    <row r="578" ht="15.75" customHeight="1" s="198">
      <c r="A578" s="101" t="inlineStr">
        <is>
          <t>Tuvalu</t>
        </is>
      </c>
      <c r="B578" s="62">
        <f t="array" ref="B578">INDEX(Countries!$D$2:$D$255, MATCH(A578, Countries!$B$2:$B$255, 0))
</f>
        <v/>
      </c>
      <c r="C578" s="89" t="inlineStr">
        <is>
          <t>Salt marsh</t>
        </is>
      </c>
      <c r="D578" s="93">
        <f>if($C578="Mangrove",'Sequestration rates'!$C$22,if($C578="Seagrass",'Sequestration rates'!$D$22,if($C578="Salt marsh",'Sequestration rates'!$E$22)))</f>
        <v/>
      </c>
      <c r="E578" s="95" t="inlineStr">
        <is>
          <t>NoData</t>
        </is>
      </c>
      <c r="F578" s="101" t="inlineStr">
        <is>
          <t>Academic studies.</t>
        </is>
      </c>
      <c r="G578" s="101" t="n"/>
    </row>
    <row r="579" ht="15.75" customHeight="1" s="198">
      <c r="A579" s="101" t="inlineStr">
        <is>
          <t>United Arab Emirates</t>
        </is>
      </c>
      <c r="B579" s="62">
        <f t="array" ref="B579">INDEX(Countries!$D$2:$D$255, MATCH(A579, Countries!$B$2:$B$255, 0))
</f>
        <v/>
      </c>
      <c r="C579" s="89" t="inlineStr">
        <is>
          <t>Salt marsh</t>
        </is>
      </c>
      <c r="D579" s="93">
        <f>if($C579="Mangrove",'Sequestration rates'!$C$22,if($C579="Seagrass",'Sequestration rates'!$D$22,if($C579="Salt marsh",'Sequestration rates'!$E$22)))</f>
        <v/>
      </c>
      <c r="E579" s="95" t="inlineStr">
        <is>
          <t>NoData</t>
        </is>
      </c>
      <c r="F579" s="101" t="inlineStr">
        <is>
          <t>Academic studies.</t>
        </is>
      </c>
      <c r="G579" s="101" t="n"/>
    </row>
    <row r="580" ht="15.75" customHeight="1" s="198">
      <c r="A580" s="101" t="inlineStr">
        <is>
          <t>Vanuatu</t>
        </is>
      </c>
      <c r="B580" s="62">
        <f t="array" ref="B580">INDEX(Countries!$D$2:$D$255, MATCH(A580, Countries!$B$2:$B$255, 0))
</f>
        <v/>
      </c>
      <c r="C580" s="89" t="inlineStr">
        <is>
          <t>Salt marsh</t>
        </is>
      </c>
      <c r="D580" s="93">
        <f>if($C580="Mangrove",'Sequestration rates'!$C$22,if($C580="Seagrass",'Sequestration rates'!$D$22,if($C580="Salt marsh",'Sequestration rates'!$E$22)))</f>
        <v/>
      </c>
      <c r="E580" s="95" t="inlineStr">
        <is>
          <t>NoData</t>
        </is>
      </c>
      <c r="F580" s="101" t="inlineStr">
        <is>
          <t>Academic studies.</t>
        </is>
      </c>
      <c r="G580" s="101" t="n"/>
    </row>
    <row r="581" ht="15.75" customHeight="1" s="198">
      <c r="A581" s="101" t="inlineStr">
        <is>
          <t>Venezuela (Bolivarian Republic of)</t>
        </is>
      </c>
      <c r="B581" s="62">
        <f t="array" ref="B581">INDEX(Countries!$D$2:$D$255, MATCH(A581, Countries!$B$2:$B$255, 0))
</f>
        <v/>
      </c>
      <c r="C581" s="89" t="inlineStr">
        <is>
          <t>Salt marsh</t>
        </is>
      </c>
      <c r="D581" s="93">
        <f>if($C581="Mangrove",'Sequestration rates'!$C$22,if($C581="Seagrass",'Sequestration rates'!$D$22,if($C581="Salt marsh",'Sequestration rates'!$E$22)))</f>
        <v/>
      </c>
      <c r="E581" s="95" t="inlineStr">
        <is>
          <t>NoData</t>
        </is>
      </c>
      <c r="F581" s="101" t="inlineStr">
        <is>
          <t>Academic studies.</t>
        </is>
      </c>
      <c r="G581" s="101" t="n"/>
    </row>
    <row r="582" ht="15.75" customHeight="1" s="198">
      <c r="A582" s="101" t="inlineStr">
        <is>
          <t>Viet Nam</t>
        </is>
      </c>
      <c r="B582" s="62">
        <f t="array" ref="B582">INDEX(Countries!$D$2:$D$255, MATCH(A582, Countries!$B$2:$B$255, 0))
</f>
        <v/>
      </c>
      <c r="C582" s="89" t="inlineStr">
        <is>
          <t>Salt marsh</t>
        </is>
      </c>
      <c r="D582" s="93">
        <f>if($C582="Mangrove",'Sequestration rates'!$C$22,if($C582="Seagrass",'Sequestration rates'!$D$22,if($C582="Salt marsh",'Sequestration rates'!$E$22)))</f>
        <v/>
      </c>
      <c r="E582" s="95" t="inlineStr">
        <is>
          <t>NoData</t>
        </is>
      </c>
      <c r="F582" s="101" t="inlineStr">
        <is>
          <t>Academic studies.</t>
        </is>
      </c>
      <c r="G582" s="101" t="n"/>
    </row>
    <row r="583" ht="15.75" customHeight="1" s="198">
      <c r="A583" s="101" t="inlineStr">
        <is>
          <t>Virgin islands, U.s.</t>
        </is>
      </c>
      <c r="B583" s="62">
        <f t="array" ref="B583">INDEX(Countries!$D$2:$D$255, MATCH(A583, Countries!$B$2:$B$255, 0))
</f>
        <v/>
      </c>
      <c r="C583" s="89" t="inlineStr">
        <is>
          <t>Salt marsh</t>
        </is>
      </c>
      <c r="D583" s="93">
        <f>if($C583="Mangrove",'Sequestration rates'!$C$22,if($C583="Seagrass",'Sequestration rates'!$D$22,if($C583="Salt marsh",'Sequestration rates'!$E$22)))</f>
        <v/>
      </c>
      <c r="E583" s="95" t="inlineStr">
        <is>
          <t>NoData</t>
        </is>
      </c>
      <c r="F583" s="101" t="inlineStr">
        <is>
          <t>Academic studies.</t>
        </is>
      </c>
      <c r="G583" s="101" t="n"/>
    </row>
    <row r="584" ht="15.75" customHeight="1" s="198">
      <c r="A584" s="101" t="inlineStr">
        <is>
          <t>Wallis and futuna</t>
        </is>
      </c>
      <c r="B584" s="62">
        <f t="array" ref="B584">INDEX(Countries!$D$2:$D$255, MATCH(A584, Countries!$B$2:$B$255, 0))
</f>
        <v/>
      </c>
      <c r="C584" s="89" t="inlineStr">
        <is>
          <t>Salt marsh</t>
        </is>
      </c>
      <c r="D584" s="93">
        <f>if($C584="Mangrove",'Sequestration rates'!$C$22,if($C584="Seagrass",'Sequestration rates'!$D$22,if($C584="Salt marsh",'Sequestration rates'!$E$22)))</f>
        <v/>
      </c>
      <c r="E584" s="95" t="inlineStr">
        <is>
          <t>NoData</t>
        </is>
      </c>
      <c r="F584" s="101" t="inlineStr">
        <is>
          <t>Academic studies.</t>
        </is>
      </c>
      <c r="G584" s="101" t="n"/>
    </row>
    <row r="585" ht="15.75" customHeight="1" s="198">
      <c r="A585" s="101" t="inlineStr">
        <is>
          <t>Yemen</t>
        </is>
      </c>
      <c r="B585" s="62">
        <f t="array" ref="B585">INDEX(Countries!$D$2:$D$255, MATCH(A585, Countries!$B$2:$B$255, 0))
</f>
        <v/>
      </c>
      <c r="C585" s="89" t="inlineStr">
        <is>
          <t>Salt marsh</t>
        </is>
      </c>
      <c r="D585" s="93">
        <f>if($C585="Mangrove",'Sequestration rates'!$C$22,if($C585="Seagrass",'Sequestration rates'!$D$22,if($C585="Salt marsh",'Sequestration rates'!$E$22)))</f>
        <v/>
      </c>
      <c r="E585" s="95" t="inlineStr">
        <is>
          <t>NoData</t>
        </is>
      </c>
      <c r="F585" s="101" t="inlineStr">
        <is>
          <t>Academic studies.</t>
        </is>
      </c>
      <c r="G585" s="101" t="n"/>
    </row>
    <row r="586" ht="15.75" customHeight="1" s="198">
      <c r="A586" s="101" t="inlineStr">
        <is>
          <t>Italy</t>
        </is>
      </c>
      <c r="B586" s="62">
        <f t="array" ref="B586">INDEX(Countries!$D$2:$D$255, MATCH(A586, Countries!$B$2:$B$255, 0))
</f>
        <v/>
      </c>
      <c r="C586" s="89" t="inlineStr">
        <is>
          <t>Salt marsh</t>
        </is>
      </c>
      <c r="D586" s="93">
        <f>if($C586="Mangrove",'Sequestration rates'!$C$22,if($C586="Seagrass",'Sequestration rates'!$D$22,if($C586="Salt marsh",'Sequestration rates'!$E$22)))</f>
        <v/>
      </c>
      <c r="E586" s="95" t="inlineStr">
        <is>
          <t>NoData</t>
        </is>
      </c>
      <c r="F586" s="101" t="inlineStr">
        <is>
          <t>Academic studies.</t>
        </is>
      </c>
      <c r="G586" s="101" t="n"/>
    </row>
    <row r="587" ht="15.75" customHeight="1" s="198">
      <c r="A587" s="101" t="inlineStr">
        <is>
          <t>Ukraine</t>
        </is>
      </c>
      <c r="B587" s="62">
        <f t="array" ref="B587">INDEX(Countries!$D$2:$D$255, MATCH(A587, Countries!$B$2:$B$255, 0))
</f>
        <v/>
      </c>
      <c r="C587" s="89" t="inlineStr">
        <is>
          <t>Salt marsh</t>
        </is>
      </c>
      <c r="D587" s="93">
        <f>if($C587="Mangrove",'Sequestration rates'!$C$22,if($C587="Seagrass",'Sequestration rates'!$D$22,if($C587="Salt marsh",'Sequestration rates'!$E$22)))</f>
        <v/>
      </c>
      <c r="E587" s="95" t="inlineStr">
        <is>
          <t>NoData</t>
        </is>
      </c>
      <c r="F587" s="101" t="inlineStr">
        <is>
          <t>Academic studies.</t>
        </is>
      </c>
      <c r="G587" s="101" t="n"/>
    </row>
    <row r="588" ht="15.75" customHeight="1" s="198">
      <c r="A588" s="101" t="inlineStr">
        <is>
          <t>Tunisia</t>
        </is>
      </c>
      <c r="B588" s="62">
        <f t="array" ref="B588">INDEX(Countries!$D$2:$D$255, MATCH(A588, Countries!$B$2:$B$255, 0))
</f>
        <v/>
      </c>
      <c r="C588" s="89" t="inlineStr">
        <is>
          <t>Salt marsh</t>
        </is>
      </c>
      <c r="D588" s="93">
        <f>if($C588="Mangrove",'Sequestration rates'!$C$22,if($C588="Seagrass",'Sequestration rates'!$D$22,if($C588="Salt marsh",'Sequestration rates'!$E$22)))</f>
        <v/>
      </c>
      <c r="E588" s="95" t="inlineStr">
        <is>
          <t>NoData</t>
        </is>
      </c>
      <c r="F588" s="101" t="inlineStr">
        <is>
          <t>Academic studies.</t>
        </is>
      </c>
      <c r="G588" s="101" t="n"/>
    </row>
    <row r="589" ht="15.75" customHeight="1" s="198">
      <c r="A589" s="101" t="inlineStr">
        <is>
          <t>Spain</t>
        </is>
      </c>
      <c r="B589" s="62">
        <f t="array" ref="B589">INDEX(Countries!$D$2:$D$255, MATCH(A589, Countries!$B$2:$B$255, 0))
</f>
        <v/>
      </c>
      <c r="C589" s="89" t="inlineStr">
        <is>
          <t>Salt marsh</t>
        </is>
      </c>
      <c r="D589" s="93">
        <f>if($C589="Mangrove",'Sequestration rates'!$C$22,if($C589="Seagrass",'Sequestration rates'!$D$22,if($C589="Salt marsh",'Sequestration rates'!$E$22)))</f>
        <v/>
      </c>
      <c r="E589" s="95" t="inlineStr">
        <is>
          <t>NoData</t>
        </is>
      </c>
      <c r="F589" s="101" t="inlineStr">
        <is>
          <t>Academic studies.</t>
        </is>
      </c>
      <c r="G589" s="101" t="n"/>
    </row>
    <row r="590" ht="15.75" customHeight="1" s="198">
      <c r="A590" s="101" t="inlineStr">
        <is>
          <t>Kuwait</t>
        </is>
      </c>
      <c r="B590" s="62">
        <f t="array" ref="B590">INDEX(Countries!$D$2:$D$255, MATCH(A590, Countries!$B$2:$B$255, 0))
</f>
        <v/>
      </c>
      <c r="C590" s="89" t="inlineStr">
        <is>
          <t>Salt marsh</t>
        </is>
      </c>
      <c r="D590" s="93">
        <f>if($C590="Mangrove",'Sequestration rates'!$C$22,if($C590="Seagrass",'Sequestration rates'!$D$22,if($C590="Salt marsh",'Sequestration rates'!$E$22)))</f>
        <v/>
      </c>
      <c r="E590" s="95" t="inlineStr">
        <is>
          <t>NoData</t>
        </is>
      </c>
      <c r="F590" s="101" t="inlineStr">
        <is>
          <t>Academic studies.</t>
        </is>
      </c>
      <c r="G590" s="101" t="n"/>
    </row>
    <row r="591" ht="15.75" customHeight="1" s="198">
      <c r="A591" s="101" t="inlineStr">
        <is>
          <t>Denmark</t>
        </is>
      </c>
      <c r="B591" s="62">
        <f t="array" ref="B591">INDEX(Countries!$D$2:$D$255, MATCH(A591, Countries!$B$2:$B$255, 0))
</f>
        <v/>
      </c>
      <c r="C591" s="89" t="inlineStr">
        <is>
          <t>Salt marsh</t>
        </is>
      </c>
      <c r="D591" s="93">
        <f>if($C591="Mangrove",'Sequestration rates'!$C$22,if($C591="Seagrass",'Sequestration rates'!$D$22,if($C591="Salt marsh",'Sequestration rates'!$E$22)))</f>
        <v/>
      </c>
      <c r="E591" s="95" t="inlineStr">
        <is>
          <t>NoData</t>
        </is>
      </c>
      <c r="F591" s="101" t="inlineStr">
        <is>
          <t>Academic studies.</t>
        </is>
      </c>
      <c r="G591" s="101" t="n"/>
    </row>
    <row r="592" ht="15.75" customHeight="1" s="198">
      <c r="A592" s="101" t="inlineStr">
        <is>
          <t>France</t>
        </is>
      </c>
      <c r="B592" s="62">
        <f t="array" ref="B592">INDEX(Countries!$D$2:$D$255, MATCH(A592, Countries!$B$2:$B$255, 0))
</f>
        <v/>
      </c>
      <c r="C592" s="89" t="inlineStr">
        <is>
          <t>Salt marsh</t>
        </is>
      </c>
      <c r="D592" s="93">
        <f>if($C592="Mangrove",'Sequestration rates'!$C$22,if($C592="Seagrass",'Sequestration rates'!$D$22,if($C592="Salt marsh",'Sequestration rates'!$E$22)))</f>
        <v/>
      </c>
      <c r="E592" s="95" t="inlineStr">
        <is>
          <t>NoData</t>
        </is>
      </c>
      <c r="F592" s="101" t="inlineStr">
        <is>
          <t>Academic studies.</t>
        </is>
      </c>
      <c r="G592" s="101" t="n"/>
    </row>
    <row r="593" ht="15.75" customHeight="1" s="198">
      <c r="A593" s="101" t="inlineStr">
        <is>
          <t>Russia</t>
        </is>
      </c>
      <c r="B593" s="62">
        <f t="array" ref="B593">INDEX(Countries!$D$2:$D$255, MATCH(A593, Countries!$B$2:$B$255, 0))
</f>
        <v/>
      </c>
      <c r="C593" s="89" t="inlineStr">
        <is>
          <t>Salt marsh</t>
        </is>
      </c>
      <c r="D593" s="93">
        <f>if($C593="Mangrove",'Sequestration rates'!$C$22,if($C593="Seagrass",'Sequestration rates'!$D$22,if($C593="Salt marsh",'Sequestration rates'!$E$22)))</f>
        <v/>
      </c>
      <c r="E593" s="95" t="inlineStr">
        <is>
          <t>NoData</t>
        </is>
      </c>
      <c r="F593" s="101" t="inlineStr">
        <is>
          <t>Academic studies.</t>
        </is>
      </c>
      <c r="G593" s="101" t="n"/>
    </row>
    <row r="594" ht="15.75" customHeight="1" s="198">
      <c r="A594" s="101" t="inlineStr">
        <is>
          <t>United States Minor Outlying Islands</t>
        </is>
      </c>
      <c r="B594" s="62">
        <f t="array" ref="B594">INDEX(Countries!$D$2:$D$255, MATCH(A594, Countries!$B$2:$B$255, 0))
</f>
        <v/>
      </c>
      <c r="C594" s="89" t="inlineStr">
        <is>
          <t>Salt marsh</t>
        </is>
      </c>
      <c r="D594" s="93">
        <f>if($C594="Mangrove",'Sequestration rates'!$C$22,if($C594="Seagrass",'Sequestration rates'!$D$22,if($C594="Salt marsh",'Sequestration rates'!$E$22)))</f>
        <v/>
      </c>
      <c r="E594" s="95" t="inlineStr">
        <is>
          <t>NoData</t>
        </is>
      </c>
      <c r="F594" s="101" t="inlineStr">
        <is>
          <t>Academic studies.</t>
        </is>
      </c>
      <c r="G594" s="101" t="n"/>
    </row>
    <row r="595" ht="15.75" customHeight="1" s="198">
      <c r="A595" s="101" t="inlineStr">
        <is>
          <t>Greece</t>
        </is>
      </c>
      <c r="B595" s="62">
        <f t="array" ref="B595">INDEX(Countries!$D$2:$D$255, MATCH(A595, Countries!$B$2:$B$255, 0))
</f>
        <v/>
      </c>
      <c r="C595" s="89" t="inlineStr">
        <is>
          <t>Salt marsh</t>
        </is>
      </c>
      <c r="D595" s="93">
        <f>if($C595="Mangrove",'Sequestration rates'!$C$22,if($C595="Seagrass",'Sequestration rates'!$D$22,if($C595="Salt marsh",'Sequestration rates'!$E$22)))</f>
        <v/>
      </c>
      <c r="E595" s="95" t="inlineStr">
        <is>
          <t>NoData</t>
        </is>
      </c>
      <c r="F595" s="101" t="inlineStr">
        <is>
          <t>Academic studies.</t>
        </is>
      </c>
      <c r="G595" s="101" t="n"/>
    </row>
    <row r="596" ht="15.75" customHeight="1" s="198">
      <c r="A596" s="101" t="inlineStr">
        <is>
          <t>Canada</t>
        </is>
      </c>
      <c r="B596" s="62">
        <f t="array" ref="B596">INDEX(Countries!$D$2:$D$255, MATCH(A596, Countries!$B$2:$B$255, 0))
</f>
        <v/>
      </c>
      <c r="C596" s="89" t="inlineStr">
        <is>
          <t>Salt marsh</t>
        </is>
      </c>
      <c r="D596" s="93">
        <f>if($C596="Mangrove",'Sequestration rates'!$C$22,if($C596="Seagrass",'Sequestration rates'!$D$22,if($C596="Salt marsh",'Sequestration rates'!$E$22)))</f>
        <v/>
      </c>
      <c r="E596" s="95" t="inlineStr">
        <is>
          <t>NoData</t>
        </is>
      </c>
      <c r="F596" s="101" t="inlineStr">
        <is>
          <t>Academic studies.</t>
        </is>
      </c>
      <c r="G596" s="101" t="n"/>
    </row>
    <row r="597" ht="15.75" customHeight="1" s="198">
      <c r="A597" s="101" t="inlineStr">
        <is>
          <t>Germany</t>
        </is>
      </c>
      <c r="B597" s="62">
        <f t="array" ref="B597">INDEX(Countries!$D$2:$D$255, MATCH(A597, Countries!$B$2:$B$255, 0))
</f>
        <v/>
      </c>
      <c r="C597" s="89" t="inlineStr">
        <is>
          <t>Salt marsh</t>
        </is>
      </c>
      <c r="D597" s="93">
        <f>if($C597="Mangrove",'Sequestration rates'!$C$22,if($C597="Seagrass",'Sequestration rates'!$D$22,if($C597="Salt marsh",'Sequestration rates'!$E$22)))</f>
        <v/>
      </c>
      <c r="E597" s="95" t="inlineStr">
        <is>
          <t>NoData</t>
        </is>
      </c>
      <c r="F597" s="101" t="inlineStr">
        <is>
          <t>Academic studies.</t>
        </is>
      </c>
      <c r="G597" s="101" t="n"/>
    </row>
    <row r="598" ht="15.75" customHeight="1" s="198">
      <c r="A598" s="101" t="inlineStr">
        <is>
          <t>Croatia</t>
        </is>
      </c>
      <c r="B598" s="62">
        <f t="array" ref="B598">INDEX(Countries!$D$2:$D$255, MATCH(A598, Countries!$B$2:$B$255, 0))
</f>
        <v/>
      </c>
      <c r="C598" s="89" t="inlineStr">
        <is>
          <t>Salt marsh</t>
        </is>
      </c>
      <c r="D598" s="93">
        <f>if($C598="Mangrove",'Sequestration rates'!$C$22,if($C598="Seagrass",'Sequestration rates'!$D$22,if($C598="Salt marsh",'Sequestration rates'!$E$22)))</f>
        <v/>
      </c>
      <c r="E598" s="95" t="inlineStr">
        <is>
          <t>NoData</t>
        </is>
      </c>
      <c r="F598" s="101" t="inlineStr">
        <is>
          <t>Academic studies.</t>
        </is>
      </c>
      <c r="G598" s="101" t="n"/>
    </row>
    <row r="599" ht="15.75" customHeight="1" s="198">
      <c r="A599" s="101" t="inlineStr">
        <is>
          <t>United Kingdom</t>
        </is>
      </c>
      <c r="B599" s="62">
        <f t="array" ref="B599">INDEX(Countries!$D$2:$D$255, MATCH(A599, Countries!$B$2:$B$255, 0))
</f>
        <v/>
      </c>
      <c r="C599" s="89" t="inlineStr">
        <is>
          <t>Salt marsh</t>
        </is>
      </c>
      <c r="D599" s="93">
        <f>if($C599="Mangrove",'Sequestration rates'!$C$22,if($C599="Seagrass",'Sequestration rates'!$D$22,if($C599="Salt marsh",'Sequestration rates'!$E$22)))</f>
        <v/>
      </c>
      <c r="E599" s="95" t="inlineStr">
        <is>
          <t>NoData</t>
        </is>
      </c>
      <c r="F599" s="101" t="inlineStr">
        <is>
          <t>Academic studies.</t>
        </is>
      </c>
      <c r="G599" s="101" t="n"/>
    </row>
    <row r="600" ht="15.75" customHeight="1" s="198">
      <c r="A600" s="101" t="inlineStr">
        <is>
          <t>Malta</t>
        </is>
      </c>
      <c r="B600" s="62">
        <f t="array" ref="B600">INDEX(Countries!$D$2:$D$255, MATCH(A600, Countries!$B$2:$B$255, 0))
</f>
        <v/>
      </c>
      <c r="C600" s="89" t="inlineStr">
        <is>
          <t>Salt marsh</t>
        </is>
      </c>
      <c r="D600" s="93">
        <f>if($C600="Mangrove",'Sequestration rates'!$C$22,if($C600="Seagrass",'Sequestration rates'!$D$22,if($C600="Salt marsh",'Sequestration rates'!$E$22)))</f>
        <v/>
      </c>
      <c r="E600" s="95" t="inlineStr">
        <is>
          <t>NoData</t>
        </is>
      </c>
      <c r="F600" s="101" t="inlineStr">
        <is>
          <t>Academic studies.</t>
        </is>
      </c>
      <c r="G600" s="101" t="n"/>
    </row>
    <row r="601" ht="15.75" customHeight="1" s="198">
      <c r="A601" s="101" t="inlineStr">
        <is>
          <t>Cyprus</t>
        </is>
      </c>
      <c r="B601" s="62">
        <f t="array" ref="B601">INDEX(Countries!$D$2:$D$255, MATCH(A601, Countries!$B$2:$B$255, 0))
</f>
        <v/>
      </c>
      <c r="C601" s="89" t="inlineStr">
        <is>
          <t>Salt marsh</t>
        </is>
      </c>
      <c r="D601" s="93">
        <f>if($C601="Mangrove",'Sequestration rates'!$C$22,if($C601="Seagrass",'Sequestration rates'!$D$22,if($C601="Salt marsh",'Sequestration rates'!$E$22)))</f>
        <v/>
      </c>
      <c r="E601" s="95" t="inlineStr">
        <is>
          <t>NoData</t>
        </is>
      </c>
      <c r="F601" s="101" t="inlineStr">
        <is>
          <t>Academic studies.</t>
        </is>
      </c>
      <c r="G601" s="101" t="n"/>
    </row>
    <row r="602" ht="15.75" customHeight="1" s="198">
      <c r="A602" s="101" t="inlineStr">
        <is>
          <t>Norway</t>
        </is>
      </c>
      <c r="B602" s="62">
        <f t="array" ref="B602">INDEX(Countries!$D$2:$D$255, MATCH(A602, Countries!$B$2:$B$255, 0))
</f>
        <v/>
      </c>
      <c r="C602" s="89" t="inlineStr">
        <is>
          <t>Salt marsh</t>
        </is>
      </c>
      <c r="D602" s="93">
        <f>if($C602="Mangrove",'Sequestration rates'!$C$22,if($C602="Seagrass",'Sequestration rates'!$D$22,if($C602="Salt marsh",'Sequestration rates'!$E$22)))</f>
        <v/>
      </c>
      <c r="E602" s="95" t="inlineStr">
        <is>
          <t>NoData</t>
        </is>
      </c>
      <c r="F602" s="101" t="inlineStr">
        <is>
          <t>Academic studies.</t>
        </is>
      </c>
      <c r="G602" s="101" t="n"/>
    </row>
    <row r="603" ht="15.75" customHeight="1" s="198">
      <c r="A603" s="101" t="inlineStr">
        <is>
          <t>Albania</t>
        </is>
      </c>
      <c r="B603" s="62">
        <f t="array" ref="B603">INDEX(Countries!$D$2:$D$255, MATCH(A603, Countries!$B$2:$B$255, 0))
</f>
        <v/>
      </c>
      <c r="C603" s="89" t="inlineStr">
        <is>
          <t>Salt marsh</t>
        </is>
      </c>
      <c r="D603" s="93">
        <f>if($C603="Mangrove",'Sequestration rates'!$C$22,if($C603="Seagrass",'Sequestration rates'!$D$22,if($C603="Salt marsh",'Sequestration rates'!$E$22)))</f>
        <v/>
      </c>
      <c r="E603" s="95" t="inlineStr">
        <is>
          <t>NoData</t>
        </is>
      </c>
      <c r="F603" s="101" t="inlineStr">
        <is>
          <t>Academic studies.</t>
        </is>
      </c>
      <c r="G603" s="101" t="n"/>
    </row>
    <row r="604" ht="15.75" customHeight="1" s="198">
      <c r="A604" s="101" t="inlineStr">
        <is>
          <t>Algeria</t>
        </is>
      </c>
      <c r="B604" s="62">
        <f t="array" ref="B604">INDEX(Countries!$D$2:$D$255, MATCH(A604, Countries!$B$2:$B$255, 0))
</f>
        <v/>
      </c>
      <c r="C604" s="89" t="inlineStr">
        <is>
          <t>Salt marsh</t>
        </is>
      </c>
      <c r="D604" s="93">
        <f>if($C604="Mangrove",'Sequestration rates'!$C$22,if($C604="Seagrass",'Sequestration rates'!$D$22,if($C604="Salt marsh",'Sequestration rates'!$E$22)))</f>
        <v/>
      </c>
      <c r="E604" s="95" t="inlineStr">
        <is>
          <t>NoData</t>
        </is>
      </c>
      <c r="F604" s="101" t="inlineStr">
        <is>
          <t>Academic studies.</t>
        </is>
      </c>
      <c r="G604" s="101" t="n"/>
    </row>
    <row r="605" ht="15.75" customHeight="1" s="198">
      <c r="A605" s="101" t="inlineStr">
        <is>
          <t>Sweden</t>
        </is>
      </c>
      <c r="B605" s="62">
        <f t="array" ref="B605">INDEX(Countries!$D$2:$D$255, MATCH(A605, Countries!$B$2:$B$255, 0))
</f>
        <v/>
      </c>
      <c r="C605" s="89" t="inlineStr">
        <is>
          <t>Salt marsh</t>
        </is>
      </c>
      <c r="D605" s="93">
        <f>if($C605="Mangrove",'Sequestration rates'!$C$22,if($C605="Seagrass",'Sequestration rates'!$D$22,if($C605="Salt marsh",'Sequestration rates'!$E$22)))</f>
        <v/>
      </c>
      <c r="E605" s="95" t="inlineStr">
        <is>
          <t>NoData</t>
        </is>
      </c>
      <c r="F605" s="101" t="inlineStr">
        <is>
          <t>Academic studies.</t>
        </is>
      </c>
      <c r="G605" s="101" t="n"/>
    </row>
    <row r="606" ht="15.75" customHeight="1" s="198">
      <c r="A606" s="101" t="inlineStr">
        <is>
          <t>Israel</t>
        </is>
      </c>
      <c r="B606" s="62">
        <f t="array" ref="B606">INDEX(Countries!$D$2:$D$255, MATCH(A606, Countries!$B$2:$B$255, 0))
</f>
        <v/>
      </c>
      <c r="C606" s="89" t="inlineStr">
        <is>
          <t>Salt marsh</t>
        </is>
      </c>
      <c r="D606" s="93">
        <f>if($C606="Mangrove",'Sequestration rates'!$C$22,if($C606="Seagrass",'Sequestration rates'!$D$22,if($C606="Salt marsh",'Sequestration rates'!$E$22)))</f>
        <v/>
      </c>
      <c r="E606" s="95" t="inlineStr">
        <is>
          <t>NoData</t>
        </is>
      </c>
      <c r="F606" s="101" t="inlineStr">
        <is>
          <t>Academic studies.</t>
        </is>
      </c>
      <c r="G606" s="101" t="n"/>
    </row>
    <row r="607" ht="15.75" customHeight="1" s="198">
      <c r="A607" s="101" t="inlineStr">
        <is>
          <t>Montserrat</t>
        </is>
      </c>
      <c r="B607" s="62">
        <f t="array" ref="B607">INDEX(Countries!$D$2:$D$255, MATCH(A607, Countries!$B$2:$B$255, 0))
</f>
        <v/>
      </c>
      <c r="C607" s="89" t="inlineStr">
        <is>
          <t>Salt marsh</t>
        </is>
      </c>
      <c r="D607" s="93">
        <f>if($C607="Mangrove",'Sequestration rates'!$C$22,if($C607="Seagrass",'Sequestration rates'!$D$22,if($C607="Salt marsh",'Sequestration rates'!$E$22)))</f>
        <v/>
      </c>
      <c r="E607" s="95" t="inlineStr">
        <is>
          <t>NoData</t>
        </is>
      </c>
      <c r="F607" s="101" t="inlineStr">
        <is>
          <t>Academic studies.</t>
        </is>
      </c>
      <c r="G607" s="101" t="n"/>
    </row>
    <row r="608" ht="15.75" customHeight="1" s="198">
      <c r="A608" s="101" t="inlineStr">
        <is>
          <t>Libya</t>
        </is>
      </c>
      <c r="B608" s="62">
        <f t="array" ref="B608">INDEX(Countries!$D$2:$D$255, MATCH(A608, Countries!$B$2:$B$255, 0))
</f>
        <v/>
      </c>
      <c r="C608" s="89" t="inlineStr">
        <is>
          <t>Salt marsh</t>
        </is>
      </c>
      <c r="D608" s="93">
        <f>if($C608="Mangrove",'Sequestration rates'!$C$22,if($C608="Seagrass",'Sequestration rates'!$D$22,if($C608="Salt marsh",'Sequestration rates'!$E$22)))</f>
        <v/>
      </c>
      <c r="E608" s="95" t="inlineStr">
        <is>
          <t>NoData</t>
        </is>
      </c>
      <c r="F608" s="101" t="inlineStr">
        <is>
          <t>Academic studies.</t>
        </is>
      </c>
      <c r="G608" s="101" t="n"/>
    </row>
    <row r="609" ht="15.75" customHeight="1" s="198">
      <c r="A609" s="101" t="inlineStr">
        <is>
          <t>Netherlands</t>
        </is>
      </c>
      <c r="B609" s="62">
        <f t="array" ref="B609">INDEX(Countries!$D$2:$D$255, MATCH(A609, Countries!$B$2:$B$255, 0))
</f>
        <v/>
      </c>
      <c r="C609" s="89" t="inlineStr">
        <is>
          <t>Salt marsh</t>
        </is>
      </c>
      <c r="D609" s="93">
        <f>if($C609="Mangrove",'Sequestration rates'!$C$22,if($C609="Seagrass",'Sequestration rates'!$D$22,if($C609="Salt marsh",'Sequestration rates'!$E$22)))</f>
        <v/>
      </c>
      <c r="E609" s="95" t="inlineStr">
        <is>
          <t>NoData</t>
        </is>
      </c>
      <c r="F609" s="101" t="inlineStr">
        <is>
          <t>Academic studies.</t>
        </is>
      </c>
      <c r="G609" s="101" t="n"/>
    </row>
    <row r="610" ht="15.75" customHeight="1" s="198">
      <c r="A610" s="101" t="inlineStr">
        <is>
          <t>Poland</t>
        </is>
      </c>
      <c r="B610" s="62">
        <f t="array" ref="B610">INDEX(Countries!$D$2:$D$255, MATCH(A610, Countries!$B$2:$B$255, 0))
</f>
        <v/>
      </c>
      <c r="C610" s="89" t="inlineStr">
        <is>
          <t>Salt marsh</t>
        </is>
      </c>
      <c r="D610" s="93">
        <f>if($C610="Mangrove",'Sequestration rates'!$C$22,if($C610="Seagrass",'Sequestration rates'!$D$22,if($C610="Salt marsh",'Sequestration rates'!$E$22)))</f>
        <v/>
      </c>
      <c r="E610" s="95" t="inlineStr">
        <is>
          <t>NoData</t>
        </is>
      </c>
      <c r="F610" s="101" t="inlineStr">
        <is>
          <t>Academic studies.</t>
        </is>
      </c>
      <c r="G610" s="101" t="n"/>
    </row>
    <row r="611" ht="15.75" customHeight="1" s="198">
      <c r="A611" s="101" t="inlineStr">
        <is>
          <t>Turkey</t>
        </is>
      </c>
      <c r="B611" s="62">
        <f t="array" ref="B611">INDEX(Countries!$D$2:$D$255, MATCH(A611, Countries!$B$2:$B$255, 0))
</f>
        <v/>
      </c>
      <c r="C611" s="89" t="inlineStr">
        <is>
          <t>Salt marsh</t>
        </is>
      </c>
      <c r="D611" s="93">
        <f>if($C611="Mangrove",'Sequestration rates'!$C$22,if($C611="Seagrass",'Sequestration rates'!$D$22,if($C611="Salt marsh",'Sequestration rates'!$E$22)))</f>
        <v/>
      </c>
      <c r="E611" s="95" t="inlineStr">
        <is>
          <t>NoData</t>
        </is>
      </c>
      <c r="F611" s="101" t="inlineStr">
        <is>
          <t>Academic studies.</t>
        </is>
      </c>
      <c r="G611" s="101" t="n"/>
    </row>
    <row r="612" ht="15.75" customHeight="1" s="198">
      <c r="A612" s="101" t="inlineStr">
        <is>
          <t>Jordan</t>
        </is>
      </c>
      <c r="B612" s="62">
        <f t="array" ref="B612">INDEX(Countries!$D$2:$D$255, MATCH(A612, Countries!$B$2:$B$255, 0))
</f>
        <v/>
      </c>
      <c r="C612" s="89" t="inlineStr">
        <is>
          <t>Salt marsh</t>
        </is>
      </c>
      <c r="D612" s="93">
        <f>if($C612="Mangrove",'Sequestration rates'!$C$22,if($C612="Seagrass",'Sequestration rates'!$D$22,if($C612="Salt marsh",'Sequestration rates'!$E$22)))</f>
        <v/>
      </c>
      <c r="E612" s="95" t="inlineStr">
        <is>
          <t>NoData</t>
        </is>
      </c>
      <c r="F612" s="101" t="inlineStr">
        <is>
          <t>Academic studies.</t>
        </is>
      </c>
      <c r="G612" s="101" t="n"/>
    </row>
    <row r="613" ht="15.75" customHeight="1" s="198">
      <c r="A613" s="101" t="inlineStr">
        <is>
          <t>Slovenia</t>
        </is>
      </c>
      <c r="B613" s="62">
        <f t="array" ref="B613">INDEX(Countries!$D$2:$D$255, MATCH(A613, Countries!$B$2:$B$255, 0))
</f>
        <v/>
      </c>
      <c r="C613" s="89" t="inlineStr">
        <is>
          <t>Salt marsh</t>
        </is>
      </c>
      <c r="D613" s="93">
        <f>if($C613="Mangrove",'Sequestration rates'!$C$22,if($C613="Seagrass",'Sequestration rates'!$D$22,if($C613="Salt marsh",'Sequestration rates'!$E$22)))</f>
        <v/>
      </c>
      <c r="E613" s="95" t="inlineStr">
        <is>
          <t>NoData</t>
        </is>
      </c>
      <c r="F613" s="101" t="inlineStr">
        <is>
          <t>Academic studies.</t>
        </is>
      </c>
      <c r="G613" s="101" t="n"/>
    </row>
    <row r="614" ht="15.75" customHeight="1" s="198">
      <c r="A614" s="101" t="inlineStr">
        <is>
          <t>Argentina</t>
        </is>
      </c>
      <c r="B614" s="62">
        <f t="array" ref="B614">INDEX(Countries!$D$2:$D$255, MATCH(A614, Countries!$B$2:$B$255, 0))
</f>
        <v/>
      </c>
      <c r="C614" s="89" t="inlineStr">
        <is>
          <t>Salt marsh</t>
        </is>
      </c>
      <c r="D614" s="93">
        <f>if($C614="Mangrove",'Sequestration rates'!$C$22,if($C614="Seagrass",'Sequestration rates'!$D$22,if($C614="Salt marsh",'Sequestration rates'!$E$22)))</f>
        <v/>
      </c>
      <c r="E614" s="95" t="inlineStr">
        <is>
          <t>NoData</t>
        </is>
      </c>
      <c r="F614" s="101" t="inlineStr">
        <is>
          <t>Academic studies.</t>
        </is>
      </c>
      <c r="G614" s="101" t="n"/>
    </row>
    <row r="615" ht="15.75" customHeight="1" s="198">
      <c r="A615" s="101" t="inlineStr">
        <is>
          <t>Azerbaijan</t>
        </is>
      </c>
      <c r="B615" s="62">
        <f t="array" ref="B615">INDEX(Countries!$D$2:$D$255, MATCH(A615, Countries!$B$2:$B$255, 0))
</f>
        <v/>
      </c>
      <c r="C615" s="89" t="inlineStr">
        <is>
          <t>Salt marsh</t>
        </is>
      </c>
      <c r="D615" s="93">
        <f>if($C615="Mangrove",'Sequestration rates'!$C$22,if($C615="Seagrass",'Sequestration rates'!$D$22,if($C615="Salt marsh",'Sequestration rates'!$E$22)))</f>
        <v/>
      </c>
      <c r="E615" s="95" t="inlineStr">
        <is>
          <t>NoData</t>
        </is>
      </c>
      <c r="F615" s="101" t="inlineStr">
        <is>
          <t>Academic studies.</t>
        </is>
      </c>
      <c r="G615" s="101" t="n"/>
    </row>
    <row r="616" ht="15.75" customHeight="1" s="198">
      <c r="A616" s="101" t="inlineStr">
        <is>
          <t>Belgium</t>
        </is>
      </c>
      <c r="B616" s="62">
        <f t="array" ref="B616">INDEX(Countries!$D$2:$D$255, MATCH(A616, Countries!$B$2:$B$255, 0))
</f>
        <v/>
      </c>
      <c r="C616" s="89" t="inlineStr">
        <is>
          <t>Salt marsh</t>
        </is>
      </c>
      <c r="D616" s="93">
        <f>if($C616="Mangrove",'Sequestration rates'!$C$22,if($C616="Seagrass",'Sequestration rates'!$D$22,if($C616="Salt marsh",'Sequestration rates'!$E$22)))</f>
        <v/>
      </c>
      <c r="E616" s="95" t="inlineStr">
        <is>
          <t>NoData</t>
        </is>
      </c>
      <c r="F616" s="101" t="inlineStr">
        <is>
          <t>Academic studies.</t>
        </is>
      </c>
      <c r="G616" s="101" t="n"/>
    </row>
    <row r="617" ht="15.75" customHeight="1" s="198">
      <c r="A617" s="101" t="inlineStr">
        <is>
          <t>Bosnia and Herzegovina</t>
        </is>
      </c>
      <c r="B617" s="62">
        <f t="array" ref="B617">INDEX(Countries!$D$2:$D$255, MATCH(A617, Countries!$B$2:$B$255, 0))
</f>
        <v/>
      </c>
      <c r="C617" s="89" t="inlineStr">
        <is>
          <t>Salt marsh</t>
        </is>
      </c>
      <c r="D617" s="93">
        <f>if($C617="Mangrove",'Sequestration rates'!$C$22,if($C617="Seagrass",'Sequestration rates'!$D$22,if($C617="Salt marsh",'Sequestration rates'!$E$22)))</f>
        <v/>
      </c>
      <c r="E617" s="95" t="inlineStr">
        <is>
          <t>NoData</t>
        </is>
      </c>
      <c r="F617" s="101" t="inlineStr">
        <is>
          <t>Academic studies.</t>
        </is>
      </c>
      <c r="G617" s="101" t="n"/>
    </row>
    <row r="618" ht="15.75" customHeight="1" s="198">
      <c r="A618" s="101" t="inlineStr">
        <is>
          <t>British Indian Ocean Territory</t>
        </is>
      </c>
      <c r="B618" s="62">
        <f t="array" ref="B618">INDEX(Countries!$D$2:$D$255, MATCH(A618, Countries!$B$2:$B$255, 0))
</f>
        <v/>
      </c>
      <c r="C618" s="89" t="inlineStr">
        <is>
          <t>Salt marsh</t>
        </is>
      </c>
      <c r="D618" s="93">
        <f>if($C618="Mangrove",'Sequestration rates'!$C$22,if($C618="Seagrass",'Sequestration rates'!$D$22,if($C618="Salt marsh",'Sequestration rates'!$E$22)))</f>
        <v/>
      </c>
      <c r="E618" s="95" t="inlineStr">
        <is>
          <t>NoData</t>
        </is>
      </c>
      <c r="F618" s="101" t="inlineStr">
        <is>
          <t>Academic studies.</t>
        </is>
      </c>
      <c r="G618" s="101" t="n"/>
    </row>
    <row r="619" ht="15.75" customHeight="1" s="198">
      <c r="A619" s="101" t="inlineStr">
        <is>
          <t>Bulgaria</t>
        </is>
      </c>
      <c r="B619" s="62">
        <f t="array" ref="B619">INDEX(Countries!$D$2:$D$255, MATCH(A619, Countries!$B$2:$B$255, 0))
</f>
        <v/>
      </c>
      <c r="C619" s="89" t="inlineStr">
        <is>
          <t>Salt marsh</t>
        </is>
      </c>
      <c r="D619" s="93">
        <f>if($C619="Mangrove",'Sequestration rates'!$C$22,if($C619="Seagrass",'Sequestration rates'!$D$22,if($C619="Salt marsh",'Sequestration rates'!$E$22)))</f>
        <v/>
      </c>
      <c r="E619" s="95" t="inlineStr">
        <is>
          <t>NoData</t>
        </is>
      </c>
      <c r="F619" s="101" t="inlineStr">
        <is>
          <t>Academic studies.</t>
        </is>
      </c>
      <c r="G619" s="101" t="n"/>
    </row>
    <row r="620" ht="15.75" customHeight="1" s="198">
      <c r="A620" s="101" t="inlineStr">
        <is>
          <t>Cabo Verde</t>
        </is>
      </c>
      <c r="B620" s="62">
        <f t="array" ref="B620">INDEX(Countries!$D$2:$D$255, MATCH(A620, Countries!$B$2:$B$255, 0))
</f>
        <v/>
      </c>
      <c r="C620" s="89" t="inlineStr">
        <is>
          <t>Salt marsh</t>
        </is>
      </c>
      <c r="D620" s="93">
        <f>if($C620="Mangrove",'Sequestration rates'!$C$22,if($C620="Seagrass",'Sequestration rates'!$D$22,if($C620="Salt marsh",'Sequestration rates'!$E$22)))</f>
        <v/>
      </c>
      <c r="E620" s="95" t="inlineStr">
        <is>
          <t>NoData</t>
        </is>
      </c>
      <c r="F620" s="101" t="inlineStr">
        <is>
          <t>Academic studies.</t>
        </is>
      </c>
      <c r="G620" s="101" t="n"/>
    </row>
    <row r="621" ht="15.75" customHeight="1" s="198">
      <c r="A621" s="101" t="inlineStr">
        <is>
          <t>Chile</t>
        </is>
      </c>
      <c r="B621" s="62">
        <f t="array" ref="B621">INDEX(Countries!$D$2:$D$255, MATCH(A621, Countries!$B$2:$B$255, 0))
</f>
        <v/>
      </c>
      <c r="C621" s="89" t="inlineStr">
        <is>
          <t>Salt marsh</t>
        </is>
      </c>
      <c r="D621" s="93">
        <f>if($C621="Mangrove",'Sequestration rates'!$C$22,if($C621="Seagrass",'Sequestration rates'!$D$22,if($C621="Salt marsh",'Sequestration rates'!$E$22)))</f>
        <v/>
      </c>
      <c r="E621" s="95" t="inlineStr">
        <is>
          <t>NoData</t>
        </is>
      </c>
      <c r="F621" s="101" t="inlineStr">
        <is>
          <t>Academic studies.</t>
        </is>
      </c>
      <c r="G621" s="101" t="n"/>
    </row>
    <row r="622" ht="15.75" customHeight="1" s="198">
      <c r="A622" s="101" t="inlineStr">
        <is>
          <t>Estonia</t>
        </is>
      </c>
      <c r="B622" s="62">
        <f t="array" ref="B622">INDEX(Countries!$D$2:$D$255, MATCH(A622, Countries!$B$2:$B$255, 0))
</f>
        <v/>
      </c>
      <c r="C622" s="89" t="inlineStr">
        <is>
          <t>Salt marsh</t>
        </is>
      </c>
      <c r="D622" s="93">
        <f>if($C622="Mangrove",'Sequestration rates'!$C$22,if($C622="Seagrass",'Sequestration rates'!$D$22,if($C622="Salt marsh",'Sequestration rates'!$E$22)))</f>
        <v/>
      </c>
      <c r="E622" s="95" t="inlineStr">
        <is>
          <t>NoData</t>
        </is>
      </c>
      <c r="F622" s="101" t="inlineStr">
        <is>
          <t>Academic studies.</t>
        </is>
      </c>
      <c r="G622" s="101" t="n"/>
    </row>
    <row r="623" ht="15.75" customHeight="1" s="198">
      <c r="A623" s="101" t="inlineStr">
        <is>
          <t>Falkland Islands</t>
        </is>
      </c>
      <c r="B623" s="62">
        <f t="array" ref="B623">INDEX(Countries!$D$2:$D$255, MATCH(A623, Countries!$B$2:$B$255, 0))
</f>
        <v/>
      </c>
      <c r="C623" s="89" t="inlineStr">
        <is>
          <t>Salt marsh</t>
        </is>
      </c>
      <c r="D623" s="93">
        <f>if($C623="Mangrove",'Sequestration rates'!$C$22,if($C623="Seagrass",'Sequestration rates'!$D$22,if($C623="Salt marsh",'Sequestration rates'!$E$22)))</f>
        <v/>
      </c>
      <c r="E623" s="95" t="inlineStr">
        <is>
          <t>NoData</t>
        </is>
      </c>
      <c r="F623" s="101" t="inlineStr">
        <is>
          <t>Academic studies.</t>
        </is>
      </c>
      <c r="G623" s="101" t="n"/>
    </row>
    <row r="624" ht="15.75" customHeight="1" s="198">
      <c r="A624" s="101" t="inlineStr">
        <is>
          <t>Faroe Islands</t>
        </is>
      </c>
      <c r="B624" s="62">
        <f t="array" ref="B624">INDEX(Countries!$D$2:$D$255, MATCH(A624, Countries!$B$2:$B$255, 0))
</f>
        <v/>
      </c>
      <c r="C624" s="89" t="inlineStr">
        <is>
          <t>Salt marsh</t>
        </is>
      </c>
      <c r="D624" s="93">
        <f>if($C624="Mangrove",'Sequestration rates'!$C$22,if($C624="Seagrass",'Sequestration rates'!$D$22,if($C624="Salt marsh",'Sequestration rates'!$E$22)))</f>
        <v/>
      </c>
      <c r="E624" s="95" t="inlineStr">
        <is>
          <t>NoData</t>
        </is>
      </c>
      <c r="F624" s="101" t="inlineStr">
        <is>
          <t>Academic studies.</t>
        </is>
      </c>
      <c r="G624" s="101" t="n"/>
    </row>
    <row r="625" ht="15.75" customHeight="1" s="198">
      <c r="A625" s="101" t="inlineStr">
        <is>
          <t>Finland</t>
        </is>
      </c>
      <c r="B625" s="62">
        <f t="array" ref="B625">INDEX(Countries!$D$2:$D$255, MATCH(A625, Countries!$B$2:$B$255, 0))
</f>
        <v/>
      </c>
      <c r="C625" s="89" t="inlineStr">
        <is>
          <t>Salt marsh</t>
        </is>
      </c>
      <c r="D625" s="93">
        <f>if($C625="Mangrove",'Sequestration rates'!$C$22,if($C625="Seagrass",'Sequestration rates'!$D$22,if($C625="Salt marsh",'Sequestration rates'!$E$22)))</f>
        <v/>
      </c>
      <c r="E625" s="95" t="inlineStr">
        <is>
          <t>NoData</t>
        </is>
      </c>
      <c r="F625" s="101" t="inlineStr">
        <is>
          <t>Academic studies.</t>
        </is>
      </c>
      <c r="G625" s="101" t="n"/>
    </row>
    <row r="626" ht="15.75" customHeight="1" s="198">
      <c r="A626" s="101" t="inlineStr">
        <is>
          <t>Georgia</t>
        </is>
      </c>
      <c r="B626" s="62">
        <f t="array" ref="B626">INDEX(Countries!$D$2:$D$255, MATCH(A626, Countries!$B$2:$B$255, 0))
</f>
        <v/>
      </c>
      <c r="C626" s="89" t="inlineStr">
        <is>
          <t>Salt marsh</t>
        </is>
      </c>
      <c r="D626" s="93">
        <f>if($C626="Mangrove",'Sequestration rates'!$C$22,if($C626="Seagrass",'Sequestration rates'!$D$22,if($C626="Salt marsh",'Sequestration rates'!$E$22)))</f>
        <v/>
      </c>
      <c r="E626" s="95" t="inlineStr">
        <is>
          <t>NoData</t>
        </is>
      </c>
      <c r="F626" s="101" t="inlineStr">
        <is>
          <t>Academic studies.</t>
        </is>
      </c>
      <c r="G626" s="101" t="n"/>
    </row>
    <row r="627" ht="15.75" customHeight="1" s="198">
      <c r="A627" s="101" t="inlineStr">
        <is>
          <t>Gibraltar</t>
        </is>
      </c>
      <c r="B627" s="62">
        <f t="array" ref="B627">INDEX(Countries!$D$2:$D$255, MATCH(A627, Countries!$B$2:$B$255, 0))
</f>
        <v/>
      </c>
      <c r="C627" s="89" t="inlineStr">
        <is>
          <t>Salt marsh</t>
        </is>
      </c>
      <c r="D627" s="93">
        <f>if($C627="Mangrove",'Sequestration rates'!$C$22,if($C627="Seagrass",'Sequestration rates'!$D$22,if($C627="Salt marsh",'Sequestration rates'!$E$22)))</f>
        <v/>
      </c>
      <c r="E627" s="95" t="inlineStr">
        <is>
          <t>NoData</t>
        </is>
      </c>
      <c r="F627" s="101" t="inlineStr">
        <is>
          <t>Academic studies.</t>
        </is>
      </c>
      <c r="G627" s="101" t="n"/>
    </row>
    <row r="628" ht="15.75" customHeight="1" s="198">
      <c r="A628" s="101" t="inlineStr">
        <is>
          <t>Greenland</t>
        </is>
      </c>
      <c r="B628" s="62">
        <f t="array" ref="B628">INDEX(Countries!$D$2:$D$255, MATCH(A628, Countries!$B$2:$B$255, 0))
</f>
        <v/>
      </c>
      <c r="C628" s="89" t="inlineStr">
        <is>
          <t>Salt marsh</t>
        </is>
      </c>
      <c r="D628" s="93">
        <f>if($C628="Mangrove",'Sequestration rates'!$C$22,if($C628="Seagrass",'Sequestration rates'!$D$22,if($C628="Salt marsh",'Sequestration rates'!$E$22)))</f>
        <v/>
      </c>
      <c r="E628" s="95" t="inlineStr">
        <is>
          <t>NoData</t>
        </is>
      </c>
      <c r="F628" s="101" t="inlineStr">
        <is>
          <t>Academic studies.</t>
        </is>
      </c>
      <c r="G628" s="101" t="n"/>
    </row>
    <row r="629" ht="15.75" customHeight="1" s="198">
      <c r="A629" s="101" t="inlineStr">
        <is>
          <t>Guernsey</t>
        </is>
      </c>
      <c r="B629" s="62">
        <f t="array" ref="B629">INDEX(Countries!$D$2:$D$255, MATCH(A629, Countries!$B$2:$B$255, 0))
</f>
        <v/>
      </c>
      <c r="C629" s="89" t="inlineStr">
        <is>
          <t>Salt marsh</t>
        </is>
      </c>
      <c r="D629" s="93">
        <f>if($C629="Mangrove",'Sequestration rates'!$C$22,if($C629="Seagrass",'Sequestration rates'!$D$22,if($C629="Salt marsh",'Sequestration rates'!$E$22)))</f>
        <v/>
      </c>
      <c r="E629" s="95" t="inlineStr">
        <is>
          <t>NoData</t>
        </is>
      </c>
      <c r="F629" s="101" t="inlineStr">
        <is>
          <t>Academic studies.</t>
        </is>
      </c>
      <c r="G629" s="101" t="n"/>
    </row>
    <row r="630" ht="15.75" customHeight="1" s="198">
      <c r="A630" s="101" t="inlineStr">
        <is>
          <t>Iceland</t>
        </is>
      </c>
      <c r="B630" s="62">
        <f t="array" ref="B630">INDEX(Countries!$D$2:$D$255, MATCH(A630, Countries!$B$2:$B$255, 0))
</f>
        <v/>
      </c>
      <c r="C630" s="89" t="inlineStr">
        <is>
          <t>Salt marsh</t>
        </is>
      </c>
      <c r="D630" s="93">
        <f>if($C630="Mangrove",'Sequestration rates'!$C$22,if($C630="Seagrass",'Sequestration rates'!$D$22,if($C630="Salt marsh",'Sequestration rates'!$E$22)))</f>
        <v/>
      </c>
      <c r="E630" s="95" t="inlineStr">
        <is>
          <t>NoData</t>
        </is>
      </c>
      <c r="F630" s="101" t="inlineStr">
        <is>
          <t>Academic studies.</t>
        </is>
      </c>
      <c r="G630" s="101" t="n"/>
    </row>
    <row r="631" ht="15.75" customHeight="1" s="198">
      <c r="A631" s="101" t="inlineStr">
        <is>
          <t>Iraq</t>
        </is>
      </c>
      <c r="B631" s="62">
        <f t="array" ref="B631">INDEX(Countries!$D$2:$D$255, MATCH(A631, Countries!$B$2:$B$255, 0))
</f>
        <v/>
      </c>
      <c r="C631" s="89" t="inlineStr">
        <is>
          <t>Salt marsh</t>
        </is>
      </c>
      <c r="D631" s="93">
        <f>if($C631="Mangrove",'Sequestration rates'!$C$22,if($C631="Seagrass",'Sequestration rates'!$D$22,if($C631="Salt marsh",'Sequestration rates'!$E$22)))</f>
        <v/>
      </c>
      <c r="E631" s="95" t="inlineStr">
        <is>
          <t>NoData</t>
        </is>
      </c>
      <c r="F631" s="101" t="inlineStr">
        <is>
          <t>Academic studies.</t>
        </is>
      </c>
      <c r="G631" s="101" t="n"/>
    </row>
    <row r="632" ht="15.75" customHeight="1" s="198">
      <c r="A632" s="101" t="inlineStr">
        <is>
          <t>Ireland</t>
        </is>
      </c>
      <c r="B632" s="62">
        <f t="array" ref="B632">INDEX(Countries!$D$2:$D$255, MATCH(A632, Countries!$B$2:$B$255, 0))
</f>
        <v/>
      </c>
      <c r="C632" s="89" t="inlineStr">
        <is>
          <t>Salt marsh</t>
        </is>
      </c>
      <c r="D632" s="93">
        <f>if($C632="Mangrove",'Sequestration rates'!$C$22,if($C632="Seagrass",'Sequestration rates'!$D$22,if($C632="Salt marsh",'Sequestration rates'!$E$22)))</f>
        <v/>
      </c>
      <c r="E632" s="95" t="inlineStr">
        <is>
          <t>NoData</t>
        </is>
      </c>
      <c r="F632" s="101" t="inlineStr">
        <is>
          <t>Academic studies.</t>
        </is>
      </c>
      <c r="G632" s="101" t="n"/>
    </row>
    <row r="633" ht="15.75" customHeight="1" s="198">
      <c r="A633" s="101" t="inlineStr">
        <is>
          <t>Isle of Man</t>
        </is>
      </c>
      <c r="B633" s="62">
        <f t="array" ref="B633">INDEX(Countries!$D$2:$D$255, MATCH(A633, Countries!$B$2:$B$255, 0))
</f>
        <v/>
      </c>
      <c r="C633" s="89" t="inlineStr">
        <is>
          <t>Salt marsh</t>
        </is>
      </c>
      <c r="D633" s="93">
        <f>if($C633="Mangrove",'Sequestration rates'!$C$22,if($C633="Seagrass",'Sequestration rates'!$D$22,if($C633="Salt marsh",'Sequestration rates'!$E$22)))</f>
        <v/>
      </c>
      <c r="E633" s="95" t="inlineStr">
        <is>
          <t>NoData</t>
        </is>
      </c>
      <c r="F633" s="101" t="inlineStr">
        <is>
          <t>Academic studies.</t>
        </is>
      </c>
      <c r="G633" s="101" t="n"/>
    </row>
    <row r="634" ht="15.75" customHeight="1" s="198">
      <c r="A634" s="101" t="inlineStr">
        <is>
          <t>Jersey</t>
        </is>
      </c>
      <c r="B634" s="62">
        <f t="array" ref="B634">INDEX(Countries!$D$2:$D$255, MATCH(A634, Countries!$B$2:$B$255, 0))
</f>
        <v/>
      </c>
      <c r="C634" s="89" t="inlineStr">
        <is>
          <t>Salt marsh</t>
        </is>
      </c>
      <c r="D634" s="93">
        <f>if($C634="Mangrove",'Sequestration rates'!$C$22,if($C634="Seagrass",'Sequestration rates'!$D$22,if($C634="Salt marsh",'Sequestration rates'!$E$22)))</f>
        <v/>
      </c>
      <c r="E634" s="95" t="inlineStr">
        <is>
          <t>NoData</t>
        </is>
      </c>
      <c r="F634" s="101" t="inlineStr">
        <is>
          <t>Academic studies.</t>
        </is>
      </c>
      <c r="G634" s="101" t="n"/>
    </row>
    <row r="635" ht="15.75" customHeight="1" s="198">
      <c r="A635" s="101" t="inlineStr">
        <is>
          <t>Kazakhstan</t>
        </is>
      </c>
      <c r="B635" s="62">
        <f t="array" ref="B635">INDEX(Countries!$D$2:$D$255, MATCH(A635, Countries!$B$2:$B$255, 0))
</f>
        <v/>
      </c>
      <c r="C635" s="89" t="inlineStr">
        <is>
          <t>Salt marsh</t>
        </is>
      </c>
      <c r="D635" s="93">
        <f>if($C635="Mangrove",'Sequestration rates'!$C$22,if($C635="Seagrass",'Sequestration rates'!$D$22,if($C635="Salt marsh",'Sequestration rates'!$E$22)))</f>
        <v/>
      </c>
      <c r="E635" s="95" t="inlineStr">
        <is>
          <t>NoData</t>
        </is>
      </c>
      <c r="F635" s="101" t="inlineStr">
        <is>
          <t>Academic studies.</t>
        </is>
      </c>
      <c r="G635" s="101" t="n"/>
    </row>
    <row r="636" ht="15.75" customHeight="1" s="198">
      <c r="A636" s="101" t="inlineStr">
        <is>
          <t>North Korea</t>
        </is>
      </c>
      <c r="B636" s="62">
        <f t="array" ref="B636">INDEX(Countries!$D$2:$D$255, MATCH(A636, Countries!$B$2:$B$255, 0))
</f>
        <v/>
      </c>
      <c r="C636" s="89" t="inlineStr">
        <is>
          <t>Salt marsh</t>
        </is>
      </c>
      <c r="D636" s="93">
        <f>if($C636="Mangrove",'Sequestration rates'!$C$22,if($C636="Seagrass",'Sequestration rates'!$D$22,if($C636="Salt marsh",'Sequestration rates'!$E$22)))</f>
        <v/>
      </c>
      <c r="E636" s="95" t="inlineStr">
        <is>
          <t>NoData</t>
        </is>
      </c>
      <c r="F636" s="101" t="inlineStr">
        <is>
          <t>Academic studies.</t>
        </is>
      </c>
      <c r="G636" s="101" t="n"/>
    </row>
    <row r="637" ht="15.75" customHeight="1" s="198">
      <c r="A637" s="101" t="inlineStr">
        <is>
          <t>South Korea</t>
        </is>
      </c>
      <c r="B637" s="62">
        <f t="array" ref="B637">INDEX(Countries!$D$2:$D$255, MATCH(A637, Countries!$B$2:$B$255, 0))
</f>
        <v/>
      </c>
      <c r="C637" s="89" t="inlineStr">
        <is>
          <t>Salt marsh</t>
        </is>
      </c>
      <c r="D637" s="93">
        <f>if($C637="Mangrove",'Sequestration rates'!$C$22,if($C637="Seagrass",'Sequestration rates'!$D$22,if($C637="Salt marsh",'Sequestration rates'!$E$22)))</f>
        <v/>
      </c>
      <c r="E637" s="95" t="inlineStr">
        <is>
          <t>NoData</t>
        </is>
      </c>
      <c r="F637" s="101" t="inlineStr">
        <is>
          <t>Academic studies.</t>
        </is>
      </c>
      <c r="G637" s="101" t="n"/>
    </row>
    <row r="638" ht="15.75" customHeight="1" s="198">
      <c r="A638" s="101" t="inlineStr">
        <is>
          <t>Latvia</t>
        </is>
      </c>
      <c r="B638" s="62">
        <f t="array" ref="B638">INDEX(Countries!$D$2:$D$255, MATCH(A638, Countries!$B$2:$B$255, 0))
</f>
        <v/>
      </c>
      <c r="C638" s="89" t="inlineStr">
        <is>
          <t>Salt marsh</t>
        </is>
      </c>
      <c r="D638" s="93">
        <f>if($C638="Mangrove",'Sequestration rates'!$C$22,if($C638="Seagrass",'Sequestration rates'!$D$22,if($C638="Salt marsh",'Sequestration rates'!$E$22)))</f>
        <v/>
      </c>
      <c r="E638" s="95" t="inlineStr">
        <is>
          <t>NoData</t>
        </is>
      </c>
      <c r="F638" s="101" t="inlineStr">
        <is>
          <t>Academic studies.</t>
        </is>
      </c>
      <c r="G638" s="101" t="n"/>
    </row>
    <row r="639" ht="15.75" customHeight="1" s="198">
      <c r="A639" s="101" t="inlineStr">
        <is>
          <t>Lebanon</t>
        </is>
      </c>
      <c r="B639" s="62">
        <f t="array" ref="B639">INDEX(Countries!$D$2:$D$255, MATCH(A639, Countries!$B$2:$B$255, 0))
</f>
        <v/>
      </c>
      <c r="C639" s="89" t="inlineStr">
        <is>
          <t>Salt marsh</t>
        </is>
      </c>
      <c r="D639" s="93">
        <f>if($C639="Mangrove",'Sequestration rates'!$C$22,if($C639="Seagrass",'Sequestration rates'!$D$22,if($C639="Salt marsh",'Sequestration rates'!$E$22)))</f>
        <v/>
      </c>
      <c r="E639" s="95" t="inlineStr">
        <is>
          <t>NoData</t>
        </is>
      </c>
      <c r="F639" s="101" t="inlineStr">
        <is>
          <t>Academic studies.</t>
        </is>
      </c>
      <c r="G639" s="101" t="n"/>
    </row>
    <row r="640" ht="15.75" customHeight="1" s="198">
      <c r="A640" s="101" t="inlineStr">
        <is>
          <t>Lithuania</t>
        </is>
      </c>
      <c r="B640" s="62">
        <f t="array" ref="B640">INDEX(Countries!$D$2:$D$255, MATCH(A640, Countries!$B$2:$B$255, 0))
</f>
        <v/>
      </c>
      <c r="C640" s="89" t="inlineStr">
        <is>
          <t>Salt marsh</t>
        </is>
      </c>
      <c r="D640" s="93">
        <f>if($C640="Mangrove",'Sequestration rates'!$C$22,if($C640="Seagrass",'Sequestration rates'!$D$22,if($C640="Salt marsh",'Sequestration rates'!$E$22)))</f>
        <v/>
      </c>
      <c r="E640" s="95" t="inlineStr">
        <is>
          <t>NoData</t>
        </is>
      </c>
      <c r="F640" s="101" t="inlineStr">
        <is>
          <t>Academic studies.</t>
        </is>
      </c>
      <c r="G640" s="101" t="n"/>
    </row>
    <row r="641" ht="15.75" customHeight="1" s="198">
      <c r="A641" s="101" t="inlineStr">
        <is>
          <t>Monaco</t>
        </is>
      </c>
      <c r="B641" s="62">
        <f t="array" ref="B641">INDEX(Countries!$D$2:$D$255, MATCH(A641, Countries!$B$2:$B$255, 0))
</f>
        <v/>
      </c>
      <c r="C641" s="89" t="inlineStr">
        <is>
          <t>Salt marsh</t>
        </is>
      </c>
      <c r="D641" s="93">
        <f>if($C641="Mangrove",'Sequestration rates'!$C$22,if($C641="Seagrass",'Sequestration rates'!$D$22,if($C641="Salt marsh",'Sequestration rates'!$E$22)))</f>
        <v/>
      </c>
      <c r="E641" s="95" t="inlineStr">
        <is>
          <t>NoData</t>
        </is>
      </c>
      <c r="F641" s="101" t="inlineStr">
        <is>
          <t>Academic studies.</t>
        </is>
      </c>
      <c r="G641" s="101" t="n"/>
    </row>
    <row r="642" ht="15.75" customHeight="1" s="198">
      <c r="A642" s="101" t="inlineStr">
        <is>
          <t>Montenegro</t>
        </is>
      </c>
      <c r="B642" s="62">
        <f t="array" ref="B642">INDEX(Countries!$D$2:$D$255, MATCH(A642, Countries!$B$2:$B$255, 0))
</f>
        <v/>
      </c>
      <c r="C642" s="89" t="inlineStr">
        <is>
          <t>Salt marsh</t>
        </is>
      </c>
      <c r="D642" s="93">
        <f>if($C642="Mangrove",'Sequestration rates'!$C$22,if($C642="Seagrass",'Sequestration rates'!$D$22,if($C642="Salt marsh",'Sequestration rates'!$E$22)))</f>
        <v/>
      </c>
      <c r="E642" s="95" t="inlineStr">
        <is>
          <t>NoData</t>
        </is>
      </c>
      <c r="F642" s="101" t="inlineStr">
        <is>
          <t>Academic studies.</t>
        </is>
      </c>
      <c r="G642" s="101" t="n"/>
    </row>
    <row r="643" ht="15.75" customHeight="1" s="198">
      <c r="A643" s="101" t="inlineStr">
        <is>
          <t>Morocco</t>
        </is>
      </c>
      <c r="B643" s="62">
        <f t="array" ref="B643">INDEX(Countries!$D$2:$D$255, MATCH(A643, Countries!$B$2:$B$255, 0))
</f>
        <v/>
      </c>
      <c r="C643" s="89" t="inlineStr">
        <is>
          <t>Salt marsh</t>
        </is>
      </c>
      <c r="D643" s="93">
        <f>if($C643="Mangrove",'Sequestration rates'!$C$22,if($C643="Seagrass",'Sequestration rates'!$D$22,if($C643="Salt marsh",'Sequestration rates'!$E$22)))</f>
        <v/>
      </c>
      <c r="E643" s="95" t="inlineStr">
        <is>
          <t>NoData</t>
        </is>
      </c>
      <c r="F643" s="101" t="inlineStr">
        <is>
          <t>Academic studies.</t>
        </is>
      </c>
      <c r="G643" s="101" t="n"/>
    </row>
    <row r="644" ht="15.75" customHeight="1" s="198">
      <c r="A644" s="101" t="inlineStr">
        <is>
          <t>Namibia</t>
        </is>
      </c>
      <c r="B644" s="62">
        <f t="array" ref="B644">INDEX(Countries!$D$2:$D$255, MATCH(A644, Countries!$B$2:$B$255, 0))
</f>
        <v/>
      </c>
      <c r="C644" s="89" t="inlineStr">
        <is>
          <t>Salt marsh</t>
        </is>
      </c>
      <c r="D644" s="93">
        <f>if($C644="Mangrove",'Sequestration rates'!$C$22,if($C644="Seagrass",'Sequestration rates'!$D$22,if($C644="Salt marsh",'Sequestration rates'!$E$22)))</f>
        <v/>
      </c>
      <c r="E644" s="95" t="inlineStr">
        <is>
          <t>NoData</t>
        </is>
      </c>
      <c r="F644" s="101" t="inlineStr">
        <is>
          <t>Academic studies.</t>
        </is>
      </c>
      <c r="G644" s="101" t="n"/>
    </row>
    <row r="645" ht="15.75" customHeight="1" s="198">
      <c r="A645" s="101" t="inlineStr">
        <is>
          <t>Nauru</t>
        </is>
      </c>
      <c r="B645" s="62">
        <f t="array" ref="B645">INDEX(Countries!$D$2:$D$255, MATCH(A645, Countries!$B$2:$B$255, 0))
</f>
        <v/>
      </c>
      <c r="C645" s="89" t="inlineStr">
        <is>
          <t>Salt marsh</t>
        </is>
      </c>
      <c r="D645" s="93">
        <f>if($C645="Mangrove",'Sequestration rates'!$C$22,if($C645="Seagrass",'Sequestration rates'!$D$22,if($C645="Salt marsh",'Sequestration rates'!$E$22)))</f>
        <v/>
      </c>
      <c r="E645" s="95" t="inlineStr">
        <is>
          <t>NoData</t>
        </is>
      </c>
      <c r="F645" s="101" t="inlineStr">
        <is>
          <t>Academic studies.</t>
        </is>
      </c>
      <c r="G645" s="101" t="n"/>
    </row>
    <row r="646" ht="15.75" customHeight="1" s="198">
      <c r="A646" s="101" t="inlineStr">
        <is>
          <t>Niue</t>
        </is>
      </c>
      <c r="B646" s="62">
        <f t="array" ref="B646">INDEX(Countries!$D$2:$D$255, MATCH(A646, Countries!$B$2:$B$255, 0))
</f>
        <v/>
      </c>
      <c r="C646" s="89" t="inlineStr">
        <is>
          <t>Salt marsh</t>
        </is>
      </c>
      <c r="D646" s="93">
        <f>if($C646="Mangrove",'Sequestration rates'!$C$22,if($C646="Seagrass",'Sequestration rates'!$D$22,if($C646="Salt marsh",'Sequestration rates'!$E$22)))</f>
        <v/>
      </c>
      <c r="E646" s="95" t="inlineStr">
        <is>
          <t>NoData</t>
        </is>
      </c>
      <c r="F646" s="101" t="inlineStr">
        <is>
          <t>Academic studies.</t>
        </is>
      </c>
      <c r="G646" s="101" t="n"/>
    </row>
    <row r="647" ht="15.75" customHeight="1" s="198">
      <c r="A647" s="101" t="inlineStr">
        <is>
          <t>Northern Mariana Islands</t>
        </is>
      </c>
      <c r="B647" s="62">
        <f t="array" ref="B647">INDEX(Countries!$D$2:$D$255, MATCH(A647, Countries!$B$2:$B$255, 0))
</f>
        <v/>
      </c>
      <c r="C647" s="89" t="inlineStr">
        <is>
          <t>Salt marsh</t>
        </is>
      </c>
      <c r="D647" s="93">
        <f>if($C647="Mangrove",'Sequestration rates'!$C$22,if($C647="Seagrass",'Sequestration rates'!$D$22,if($C647="Salt marsh",'Sequestration rates'!$E$22)))</f>
        <v/>
      </c>
      <c r="E647" s="95" t="inlineStr">
        <is>
          <t>NoData</t>
        </is>
      </c>
      <c r="F647" s="101" t="inlineStr">
        <is>
          <t>Academic studies.</t>
        </is>
      </c>
      <c r="G647" s="101" t="n"/>
    </row>
    <row r="648" ht="15.75" customHeight="1" s="198">
      <c r="A648" s="101" t="inlineStr">
        <is>
          <t>Pitcairn</t>
        </is>
      </c>
      <c r="B648" s="62">
        <f t="array" ref="B648">INDEX(Countries!$D$2:$D$255, MATCH(A648, Countries!$B$2:$B$255, 0))
</f>
        <v/>
      </c>
      <c r="C648" s="89" t="inlineStr">
        <is>
          <t>Salt marsh</t>
        </is>
      </c>
      <c r="D648" s="93">
        <f>if($C648="Mangrove",'Sequestration rates'!$C$22,if($C648="Seagrass",'Sequestration rates'!$D$22,if($C648="Salt marsh",'Sequestration rates'!$E$22)))</f>
        <v/>
      </c>
      <c r="E648" s="95" t="inlineStr">
        <is>
          <t>NoData</t>
        </is>
      </c>
      <c r="F648" s="101" t="inlineStr">
        <is>
          <t>Academic studies.</t>
        </is>
      </c>
      <c r="G648" s="101" t="n"/>
    </row>
    <row r="649" ht="15.75" customHeight="1" s="198">
      <c r="A649" s="101" t="inlineStr">
        <is>
          <t>Portugal</t>
        </is>
      </c>
      <c r="B649" s="62">
        <f t="array" ref="B649">INDEX(Countries!$D$2:$D$255, MATCH(A649, Countries!$B$2:$B$255, 0))
</f>
        <v/>
      </c>
      <c r="C649" s="89" t="inlineStr">
        <is>
          <t>Salt marsh</t>
        </is>
      </c>
      <c r="D649" s="93">
        <f>if($C649="Mangrove",'Sequestration rates'!$C$22,if($C649="Seagrass",'Sequestration rates'!$D$22,if($C649="Salt marsh",'Sequestration rates'!$E$22)))</f>
        <v/>
      </c>
      <c r="E649" s="95" t="inlineStr">
        <is>
          <t>NoData</t>
        </is>
      </c>
      <c r="F649" s="101" t="inlineStr">
        <is>
          <t>Academic studies.</t>
        </is>
      </c>
      <c r="G649" s="101" t="n"/>
    </row>
    <row r="650" ht="15.75" customHeight="1" s="198">
      <c r="A650" s="101" t="inlineStr">
        <is>
          <t>Réunion</t>
        </is>
      </c>
      <c r="B650" s="62">
        <f t="array" ref="B650">INDEX(Countries!$D$2:$D$255, MATCH(A650, Countries!$B$2:$B$255, 0))
</f>
        <v/>
      </c>
      <c r="C650" s="89" t="inlineStr">
        <is>
          <t>Salt marsh</t>
        </is>
      </c>
      <c r="D650" s="93">
        <f>if($C650="Mangrove",'Sequestration rates'!$C$22,if($C650="Seagrass",'Sequestration rates'!$D$22,if($C650="Salt marsh",'Sequestration rates'!$E$22)))</f>
        <v/>
      </c>
      <c r="E650" s="95" t="inlineStr">
        <is>
          <t>NoData</t>
        </is>
      </c>
      <c r="F650" s="101" t="inlineStr">
        <is>
          <t>Academic studies.</t>
        </is>
      </c>
      <c r="G650" s="101" t="n"/>
    </row>
    <row r="651" ht="15.75" customHeight="1" s="198">
      <c r="A651" s="101" t="inlineStr">
        <is>
          <t>Romania</t>
        </is>
      </c>
      <c r="B651" s="62">
        <f t="array" ref="B651">INDEX(Countries!$D$2:$D$255, MATCH(A651, Countries!$B$2:$B$255, 0))
</f>
        <v/>
      </c>
      <c r="C651" s="89" t="inlineStr">
        <is>
          <t>Salt marsh</t>
        </is>
      </c>
      <c r="D651" s="93">
        <f>if($C651="Mangrove",'Sequestration rates'!$C$22,if($C651="Seagrass",'Sequestration rates'!$D$22,if($C651="Salt marsh",'Sequestration rates'!$E$22)))</f>
        <v/>
      </c>
      <c r="E651" s="95" t="inlineStr">
        <is>
          <t>NoData</t>
        </is>
      </c>
      <c r="F651" s="101" t="inlineStr">
        <is>
          <t>Academic studies.</t>
        </is>
      </c>
      <c r="G651" s="101" t="n"/>
    </row>
    <row r="652" ht="15.75" customHeight="1" s="198">
      <c r="A652" s="101" t="inlineStr">
        <is>
          <t>Saint Helena</t>
        </is>
      </c>
      <c r="B652" s="62">
        <f t="array" ref="B652">INDEX(Countries!$D$2:$D$255, MATCH(A652, Countries!$B$2:$B$255, 0))
</f>
        <v/>
      </c>
      <c r="C652" s="89" t="inlineStr">
        <is>
          <t>Salt marsh</t>
        </is>
      </c>
      <c r="D652" s="93">
        <f>if($C652="Mangrove",'Sequestration rates'!$C$22,if($C652="Seagrass",'Sequestration rates'!$D$22,if($C652="Salt marsh",'Sequestration rates'!$E$22)))</f>
        <v/>
      </c>
      <c r="E652" s="95" t="inlineStr">
        <is>
          <t>NoData</t>
        </is>
      </c>
      <c r="F652" s="101" t="inlineStr">
        <is>
          <t>Academic studies.</t>
        </is>
      </c>
      <c r="G652" s="101" t="n"/>
    </row>
    <row r="653" ht="15.75" customHeight="1" s="198">
      <c r="A653" s="101" t="inlineStr">
        <is>
          <t>Saint Pierre and Miquelon</t>
        </is>
      </c>
      <c r="B653" s="62">
        <f t="array" ref="B653">INDEX(Countries!$D$2:$D$255, MATCH(A653, Countries!$B$2:$B$255, 0))
</f>
        <v/>
      </c>
      <c r="C653" s="89" t="inlineStr">
        <is>
          <t>Salt marsh</t>
        </is>
      </c>
      <c r="D653" s="93">
        <f>if($C653="Mangrove",'Sequestration rates'!$C$22,if($C653="Seagrass",'Sequestration rates'!$D$22,if($C653="Salt marsh",'Sequestration rates'!$E$22)))</f>
        <v/>
      </c>
      <c r="E653" s="95" t="inlineStr">
        <is>
          <t>NoData</t>
        </is>
      </c>
      <c r="F653" s="101" t="inlineStr">
        <is>
          <t>Academic studies.</t>
        </is>
      </c>
      <c r="G653" s="101" t="n"/>
    </row>
    <row r="654" ht="15.75" customHeight="1" s="198">
      <c r="A654" s="101" t="inlineStr">
        <is>
          <t>Syrian Arab Republic</t>
        </is>
      </c>
      <c r="B654" s="62">
        <f t="array" ref="B654">INDEX(Countries!$D$2:$D$255, MATCH(A654, Countries!$B$2:$B$255, 0))
</f>
        <v/>
      </c>
      <c r="C654" s="89" t="inlineStr">
        <is>
          <t>Salt marsh</t>
        </is>
      </c>
      <c r="D654" s="93">
        <f>if($C654="Mangrove",'Sequestration rates'!$C$22,if($C654="Seagrass",'Sequestration rates'!$D$22,if($C654="Salt marsh",'Sequestration rates'!$E$22)))</f>
        <v/>
      </c>
      <c r="E654" s="95" t="inlineStr">
        <is>
          <t>NoData</t>
        </is>
      </c>
      <c r="F654" s="101" t="inlineStr">
        <is>
          <t>Academic studies.</t>
        </is>
      </c>
      <c r="G654" s="101" t="n"/>
    </row>
    <row r="655" ht="15.75" customHeight="1" s="198">
      <c r="A655" s="101" t="inlineStr">
        <is>
          <t>Tokelau</t>
        </is>
      </c>
      <c r="B655" s="62">
        <f t="array" ref="B655">INDEX(Countries!$D$2:$D$255, MATCH(A655, Countries!$B$2:$B$255, 0))
</f>
        <v/>
      </c>
      <c r="C655" s="89" t="inlineStr">
        <is>
          <t>Salt marsh</t>
        </is>
      </c>
      <c r="D655" s="93">
        <f>if($C655="Mangrove",'Sequestration rates'!$C$22,if($C655="Seagrass",'Sequestration rates'!$D$22,if($C655="Salt marsh",'Sequestration rates'!$E$22)))</f>
        <v/>
      </c>
      <c r="E655" s="95" t="inlineStr">
        <is>
          <t>NoData</t>
        </is>
      </c>
      <c r="F655" s="101" t="inlineStr">
        <is>
          <t>Academic studies.</t>
        </is>
      </c>
      <c r="G655" s="101" t="n"/>
    </row>
    <row r="656" ht="15.75" customHeight="1" s="198">
      <c r="A656" s="101" t="inlineStr">
        <is>
          <t>Turkmenistan</t>
        </is>
      </c>
      <c r="B656" s="62">
        <f t="array" ref="B656">INDEX(Countries!$D$2:$D$255, MATCH(A656, Countries!$B$2:$B$255, 0))
</f>
        <v/>
      </c>
      <c r="C656" s="89" t="inlineStr">
        <is>
          <t>Salt marsh</t>
        </is>
      </c>
      <c r="D656" s="93">
        <f>if($C656="Mangrove",'Sequestration rates'!$C$22,if($C656="Seagrass",'Sequestration rates'!$D$22,if($C656="Salt marsh",'Sequestration rates'!$E$22)))</f>
        <v/>
      </c>
      <c r="E656" s="95" t="inlineStr">
        <is>
          <t>NoData</t>
        </is>
      </c>
      <c r="F656" s="101" t="inlineStr">
        <is>
          <t>Academic studies.</t>
        </is>
      </c>
      <c r="G656" s="101" t="n"/>
    </row>
    <row r="657" ht="15.75" customHeight="1" s="198">
      <c r="A657" s="101" t="inlineStr">
        <is>
          <t>Uruguay</t>
        </is>
      </c>
      <c r="B657" s="62">
        <f t="array" ref="B657">INDEX(Countries!$D$2:$D$255, MATCH(A657, Countries!$B$2:$B$255, 0))
</f>
        <v/>
      </c>
      <c r="C657" s="89" t="inlineStr">
        <is>
          <t>Salt marsh</t>
        </is>
      </c>
      <c r="D657" s="93">
        <f>if($C657="Mangrove",'Sequestration rates'!$C$22,if($C657="Seagrass",'Sequestration rates'!$D$22,if($C657="Salt marsh",'Sequestration rates'!$E$22)))</f>
        <v/>
      </c>
      <c r="E657" s="95" t="inlineStr">
        <is>
          <t>NoData</t>
        </is>
      </c>
      <c r="F657" s="101" t="inlineStr">
        <is>
          <t>Academic studies.</t>
        </is>
      </c>
      <c r="G657" s="101" t="n"/>
    </row>
    <row r="658" ht="15.75" customHeight="1" s="198">
      <c r="A658" s="101" t="inlineStr">
        <is>
          <t>Western Sahara</t>
        </is>
      </c>
      <c r="B658" s="62">
        <f t="array" ref="B658">INDEX(Countries!$D$2:$D$255, MATCH(A658, Countries!$B$2:$B$255, 0))
</f>
        <v/>
      </c>
      <c r="C658" s="89" t="inlineStr">
        <is>
          <t>Salt marsh</t>
        </is>
      </c>
      <c r="D658" s="93">
        <f>if($C658="Mangrove",'Sequestration rates'!$C$22,if($C658="Seagrass",'Sequestration rates'!$D$22,if($C658="Salt marsh",'Sequestration rates'!$E$22)))</f>
        <v/>
      </c>
      <c r="E658" s="95" t="inlineStr">
        <is>
          <t>NoData</t>
        </is>
      </c>
      <c r="F658" s="101" t="inlineStr">
        <is>
          <t>Academic studies.</t>
        </is>
      </c>
      <c r="G658" s="101" t="n"/>
    </row>
    <row r="659" ht="15.75" customHeight="1" s="198">
      <c r="A659" s="101" t="inlineStr">
        <is>
          <t>Afghanistan</t>
        </is>
      </c>
      <c r="B659" s="62">
        <f t="array" ref="B659">INDEX(Countries!$D$2:$D$255, MATCH(A659, Countries!$B$2:$B$255, 0))
</f>
        <v/>
      </c>
      <c r="C659" s="89" t="inlineStr">
        <is>
          <t>Salt marsh</t>
        </is>
      </c>
      <c r="D659" s="93">
        <f>if($C659="Mangrove",'Sequestration rates'!$C$22,if($C659="Seagrass",'Sequestration rates'!$D$22,if($C659="Salt marsh",'Sequestration rates'!$E$22)))</f>
        <v/>
      </c>
      <c r="E659" s="95" t="inlineStr">
        <is>
          <t>NoData</t>
        </is>
      </c>
      <c r="F659" s="101" t="inlineStr">
        <is>
          <t>Academic studies.</t>
        </is>
      </c>
      <c r="G659" s="101" t="n"/>
    </row>
    <row r="660" ht="15.75" customHeight="1" s="198">
      <c r="A660" s="101" t="inlineStr">
        <is>
          <t>Armenia</t>
        </is>
      </c>
      <c r="B660" s="62">
        <f t="array" ref="B660">INDEX(Countries!$D$2:$D$255, MATCH(A660, Countries!$B$2:$B$255, 0))
</f>
        <v/>
      </c>
      <c r="C660" s="89" t="inlineStr">
        <is>
          <t>Salt marsh</t>
        </is>
      </c>
      <c r="D660" s="93">
        <f>if($C660="Mangrove",'Sequestration rates'!$C$22,if($C660="Seagrass",'Sequestration rates'!$D$22,if($C660="Salt marsh",'Sequestration rates'!$E$22)))</f>
        <v/>
      </c>
      <c r="E660" s="95" t="inlineStr">
        <is>
          <t>NoData</t>
        </is>
      </c>
      <c r="F660" s="101" t="inlineStr">
        <is>
          <t>Academic studies.</t>
        </is>
      </c>
      <c r="G660" s="101" t="n"/>
    </row>
    <row r="661" ht="15.75" customHeight="1" s="198">
      <c r="A661" s="101" t="inlineStr">
        <is>
          <t>Austria</t>
        </is>
      </c>
      <c r="B661" s="62">
        <f t="array" ref="B661">INDEX(Countries!$D$2:$D$255, MATCH(A661, Countries!$B$2:$B$255, 0))
</f>
        <v/>
      </c>
      <c r="C661" s="89" t="inlineStr">
        <is>
          <t>Salt marsh</t>
        </is>
      </c>
      <c r="D661" s="93">
        <f>if($C661="Mangrove",'Sequestration rates'!$C$22,if($C661="Seagrass",'Sequestration rates'!$D$22,if($C661="Salt marsh",'Sequestration rates'!$E$22)))</f>
        <v/>
      </c>
      <c r="E661" s="95" t="inlineStr">
        <is>
          <t>NoData</t>
        </is>
      </c>
      <c r="F661" s="101" t="inlineStr">
        <is>
          <t>Academic studies.</t>
        </is>
      </c>
      <c r="G661" s="101" t="n"/>
    </row>
    <row r="662" ht="15.75" customHeight="1" s="198">
      <c r="A662" s="101" t="inlineStr">
        <is>
          <t>Burundi</t>
        </is>
      </c>
      <c r="B662" s="62">
        <f t="array" ref="B662">INDEX(Countries!$D$2:$D$255, MATCH(A662, Countries!$B$2:$B$255, 0))
</f>
        <v/>
      </c>
      <c r="C662" s="89" t="inlineStr">
        <is>
          <t>Salt marsh</t>
        </is>
      </c>
      <c r="D662" s="93">
        <f>if($C662="Mangrove",'Sequestration rates'!$C$22,if($C662="Seagrass",'Sequestration rates'!$D$22,if($C662="Salt marsh",'Sequestration rates'!$E$22)))</f>
        <v/>
      </c>
      <c r="E662" s="95" t="inlineStr">
        <is>
          <t>NoData</t>
        </is>
      </c>
      <c r="F662" s="101" t="inlineStr">
        <is>
          <t>Academic studies.</t>
        </is>
      </c>
      <c r="G662" s="101" t="n"/>
    </row>
    <row r="663" ht="15.75" customHeight="1" s="198">
      <c r="A663" s="101" t="inlineStr">
        <is>
          <t>Burkina Faso</t>
        </is>
      </c>
      <c r="B663" s="62">
        <f t="array" ref="B663">INDEX(Countries!$D$2:$D$255, MATCH(A663, Countries!$B$2:$B$255, 0))
</f>
        <v/>
      </c>
      <c r="C663" s="89" t="inlineStr">
        <is>
          <t>Salt marsh</t>
        </is>
      </c>
      <c r="D663" s="93">
        <f>if($C663="Mangrove",'Sequestration rates'!$C$22,if($C663="Seagrass",'Sequestration rates'!$D$22,if($C663="Salt marsh",'Sequestration rates'!$E$22)))</f>
        <v/>
      </c>
      <c r="E663" s="95" t="inlineStr">
        <is>
          <t>NoData</t>
        </is>
      </c>
      <c r="F663" s="101" t="inlineStr">
        <is>
          <t>Academic studies.</t>
        </is>
      </c>
      <c r="G663" s="101" t="n"/>
    </row>
    <row r="664" ht="15.75" customHeight="1" s="198">
      <c r="A664" s="101" t="inlineStr">
        <is>
          <t>Belarus</t>
        </is>
      </c>
      <c r="B664" s="62">
        <f t="array" ref="B664">INDEX(Countries!$D$2:$D$255, MATCH(A664, Countries!$B$2:$B$255, 0))
</f>
        <v/>
      </c>
      <c r="C664" s="89" t="inlineStr">
        <is>
          <t>Salt marsh</t>
        </is>
      </c>
      <c r="D664" s="93">
        <f>if($C664="Mangrove",'Sequestration rates'!$C$22,if($C664="Seagrass",'Sequestration rates'!$D$22,if($C664="Salt marsh",'Sequestration rates'!$E$22)))</f>
        <v/>
      </c>
      <c r="E664" s="95" t="inlineStr">
        <is>
          <t>NoData</t>
        </is>
      </c>
      <c r="F664" s="101" t="inlineStr">
        <is>
          <t>Academic studies.</t>
        </is>
      </c>
      <c r="G664" s="101" t="n"/>
    </row>
    <row r="665" ht="15.75" customHeight="1" s="198">
      <c r="A665" s="101" t="inlineStr">
        <is>
          <t>Bolivia (Plurinational State of)</t>
        </is>
      </c>
      <c r="B665" s="62">
        <f t="array" ref="B665">INDEX(Countries!$D$2:$D$255, MATCH(A665, Countries!$B$2:$B$255, 0))
</f>
        <v/>
      </c>
      <c r="C665" s="89" t="inlineStr">
        <is>
          <t>Salt marsh</t>
        </is>
      </c>
      <c r="D665" s="93">
        <f>if($C665="Mangrove",'Sequestration rates'!$C$22,if($C665="Seagrass",'Sequestration rates'!$D$22,if($C665="Salt marsh",'Sequestration rates'!$E$22)))</f>
        <v/>
      </c>
      <c r="E665" s="95" t="inlineStr">
        <is>
          <t>NoData</t>
        </is>
      </c>
      <c r="F665" s="101" t="inlineStr">
        <is>
          <t>Academic studies.</t>
        </is>
      </c>
      <c r="G665" s="101" t="n"/>
    </row>
    <row r="666" ht="15.75" customHeight="1" s="198">
      <c r="A666" s="101" t="inlineStr">
        <is>
          <t>Bhutan</t>
        </is>
      </c>
      <c r="B666" s="62">
        <f t="array" ref="B666">INDEX(Countries!$D$2:$D$255, MATCH(A666, Countries!$B$2:$B$255, 0))
</f>
        <v/>
      </c>
      <c r="C666" s="89" t="inlineStr">
        <is>
          <t>Salt marsh</t>
        </is>
      </c>
      <c r="D666" s="93">
        <f>if($C666="Mangrove",'Sequestration rates'!$C$22,if($C666="Seagrass",'Sequestration rates'!$D$22,if($C666="Salt marsh",'Sequestration rates'!$E$22)))</f>
        <v/>
      </c>
      <c r="E666" s="95" t="inlineStr">
        <is>
          <t>NoData</t>
        </is>
      </c>
      <c r="F666" s="101" t="inlineStr">
        <is>
          <t>Academic studies.</t>
        </is>
      </c>
      <c r="G666" s="101" t="n"/>
    </row>
    <row r="667" ht="15.75" customHeight="1" s="198">
      <c r="A667" s="101" t="inlineStr">
        <is>
          <t>Botswana</t>
        </is>
      </c>
      <c r="B667" s="62">
        <f t="array" ref="B667">INDEX(Countries!$D$2:$D$255, MATCH(A667, Countries!$B$2:$B$255, 0))
</f>
        <v/>
      </c>
      <c r="C667" s="89" t="inlineStr">
        <is>
          <t>Salt marsh</t>
        </is>
      </c>
      <c r="D667" s="93">
        <f>if($C667="Mangrove",'Sequestration rates'!$C$22,if($C667="Seagrass",'Sequestration rates'!$D$22,if($C667="Salt marsh",'Sequestration rates'!$E$22)))</f>
        <v/>
      </c>
      <c r="E667" s="95" t="inlineStr">
        <is>
          <t>NoData</t>
        </is>
      </c>
      <c r="F667" s="101" t="inlineStr">
        <is>
          <t>Academic studies.</t>
        </is>
      </c>
      <c r="G667" s="101" t="n"/>
    </row>
    <row r="668" ht="15.75" customHeight="1" s="198">
      <c r="A668" s="101" t="inlineStr">
        <is>
          <t>Central African Republic</t>
        </is>
      </c>
      <c r="B668" s="62">
        <f t="array" ref="B668">INDEX(Countries!$D$2:$D$255, MATCH(A668, Countries!$B$2:$B$255, 0))
</f>
        <v/>
      </c>
      <c r="C668" s="89" t="inlineStr">
        <is>
          <t>Salt marsh</t>
        </is>
      </c>
      <c r="D668" s="93">
        <f>if($C668="Mangrove",'Sequestration rates'!$C$22,if($C668="Seagrass",'Sequestration rates'!$D$22,if($C668="Salt marsh",'Sequestration rates'!$E$22)))</f>
        <v/>
      </c>
      <c r="E668" s="95" t="inlineStr">
        <is>
          <t>NoData</t>
        </is>
      </c>
      <c r="F668" s="101" t="inlineStr">
        <is>
          <t>Academic studies.</t>
        </is>
      </c>
      <c r="G668" s="101" t="n"/>
    </row>
    <row r="669" ht="15.75" customHeight="1" s="198">
      <c r="A669" s="101" t="inlineStr">
        <is>
          <t>Switzerland</t>
        </is>
      </c>
      <c r="B669" s="62">
        <f t="array" ref="B669">INDEX(Countries!$D$2:$D$255, MATCH(A669, Countries!$B$2:$B$255, 0))
</f>
        <v/>
      </c>
      <c r="C669" s="89" t="inlineStr">
        <is>
          <t>Salt marsh</t>
        </is>
      </c>
      <c r="D669" s="93">
        <f>if($C669="Mangrove",'Sequestration rates'!$C$22,if($C669="Seagrass",'Sequestration rates'!$D$22,if($C669="Salt marsh",'Sequestration rates'!$E$22)))</f>
        <v/>
      </c>
      <c r="E669" s="95" t="inlineStr">
        <is>
          <t>NoData</t>
        </is>
      </c>
      <c r="F669" s="101" t="inlineStr">
        <is>
          <t>Academic studies.</t>
        </is>
      </c>
      <c r="G669" s="101" t="n"/>
    </row>
    <row r="670" ht="15.75" customHeight="1" s="198">
      <c r="A670" s="101" t="inlineStr">
        <is>
          <t>Czechia</t>
        </is>
      </c>
      <c r="B670" s="62">
        <f t="array" ref="B670">INDEX(Countries!$D$2:$D$255, MATCH(A670, Countries!$B$2:$B$255, 0))
</f>
        <v/>
      </c>
      <c r="C670" s="89" t="inlineStr">
        <is>
          <t>Salt marsh</t>
        </is>
      </c>
      <c r="D670" s="93">
        <f>if($C670="Mangrove",'Sequestration rates'!$C$22,if($C670="Seagrass",'Sequestration rates'!$D$22,if($C670="Salt marsh",'Sequestration rates'!$E$22)))</f>
        <v/>
      </c>
      <c r="E670" s="95" t="inlineStr">
        <is>
          <t>NoData</t>
        </is>
      </c>
      <c r="F670" s="101" t="inlineStr">
        <is>
          <t>Academic studies.</t>
        </is>
      </c>
      <c r="G670" s="101" t="n"/>
    </row>
    <row r="671" ht="15.75" customHeight="1" s="198">
      <c r="A671" s="101" t="inlineStr">
        <is>
          <t>Ethiopia</t>
        </is>
      </c>
      <c r="B671" s="62">
        <f t="array" ref="B671">INDEX(Countries!$D$2:$D$255, MATCH(A671, Countries!$B$2:$B$255, 0))
</f>
        <v/>
      </c>
      <c r="C671" s="89" t="inlineStr">
        <is>
          <t>Salt marsh</t>
        </is>
      </c>
      <c r="D671" s="93">
        <f>if($C671="Mangrove",'Sequestration rates'!$C$22,if($C671="Seagrass",'Sequestration rates'!$D$22,if($C671="Salt marsh",'Sequestration rates'!$E$22)))</f>
        <v/>
      </c>
      <c r="E671" s="95" t="inlineStr">
        <is>
          <t>NoData</t>
        </is>
      </c>
      <c r="F671" s="101" t="inlineStr">
        <is>
          <t>Academic studies.</t>
        </is>
      </c>
      <c r="G671" s="101" t="n"/>
    </row>
    <row r="672" ht="15.75" customHeight="1" s="198">
      <c r="A672" s="101" t="inlineStr">
        <is>
          <t>Hungary</t>
        </is>
      </c>
      <c r="B672" s="62">
        <f t="array" ref="B672">INDEX(Countries!$D$2:$D$255, MATCH(A672, Countries!$B$2:$B$255, 0))
</f>
        <v/>
      </c>
      <c r="C672" s="89" t="inlineStr">
        <is>
          <t>Salt marsh</t>
        </is>
      </c>
      <c r="D672" s="93">
        <f>if($C672="Mangrove",'Sequestration rates'!$C$22,if($C672="Seagrass",'Sequestration rates'!$D$22,if($C672="Salt marsh",'Sequestration rates'!$E$22)))</f>
        <v/>
      </c>
      <c r="E672" s="95" t="inlineStr">
        <is>
          <t>NoData</t>
        </is>
      </c>
      <c r="F672" s="101" t="inlineStr">
        <is>
          <t>Academic studies.</t>
        </is>
      </c>
      <c r="G672" s="101" t="n"/>
    </row>
    <row r="673" ht="15.75" customHeight="1" s="198">
      <c r="A673" s="101" t="inlineStr">
        <is>
          <t>Kyrgyzstan</t>
        </is>
      </c>
      <c r="B673" s="62">
        <f t="array" ref="B673">INDEX(Countries!$D$2:$D$255, MATCH(A673, Countries!$B$2:$B$255, 0))
</f>
        <v/>
      </c>
      <c r="C673" s="89" t="inlineStr">
        <is>
          <t>Salt marsh</t>
        </is>
      </c>
      <c r="D673" s="93">
        <f>if($C673="Mangrove",'Sequestration rates'!$C$22,if($C673="Seagrass",'Sequestration rates'!$D$22,if($C673="Salt marsh",'Sequestration rates'!$E$22)))</f>
        <v/>
      </c>
      <c r="E673" s="95" t="inlineStr">
        <is>
          <t>NoData</t>
        </is>
      </c>
      <c r="F673" s="101" t="inlineStr">
        <is>
          <t>Academic studies.</t>
        </is>
      </c>
      <c r="G673" s="101" t="n"/>
    </row>
    <row r="674" ht="15.75" customHeight="1" s="198">
      <c r="A674" s="101" t="inlineStr">
        <is>
          <t>Laos</t>
        </is>
      </c>
      <c r="B674" s="62">
        <f t="array" ref="B674">INDEX(Countries!$D$2:$D$255, MATCH(A674, Countries!$B$2:$B$255, 0))
</f>
        <v/>
      </c>
      <c r="C674" s="89" t="inlineStr">
        <is>
          <t>Salt marsh</t>
        </is>
      </c>
      <c r="D674" s="93">
        <f>if($C674="Mangrove",'Sequestration rates'!$C$22,if($C674="Seagrass",'Sequestration rates'!$D$22,if($C674="Salt marsh",'Sequestration rates'!$E$22)))</f>
        <v/>
      </c>
      <c r="E674" s="95" t="inlineStr">
        <is>
          <t>NoData</t>
        </is>
      </c>
      <c r="F674" s="101" t="inlineStr">
        <is>
          <t>Academic studies.</t>
        </is>
      </c>
      <c r="G674" s="101" t="n"/>
    </row>
    <row r="675" ht="15.75" customHeight="1" s="198">
      <c r="A675" s="101" t="inlineStr">
        <is>
          <t>Lesotho</t>
        </is>
      </c>
      <c r="B675" s="62">
        <f t="array" ref="B675">INDEX(Countries!$D$2:$D$255, MATCH(A675, Countries!$B$2:$B$255, 0))
</f>
        <v/>
      </c>
      <c r="C675" s="89" t="inlineStr">
        <is>
          <t>Salt marsh</t>
        </is>
      </c>
      <c r="D675" s="93">
        <f>if($C675="Mangrove",'Sequestration rates'!$C$22,if($C675="Seagrass",'Sequestration rates'!$D$22,if($C675="Salt marsh",'Sequestration rates'!$E$22)))</f>
        <v/>
      </c>
      <c r="E675" s="95" t="inlineStr">
        <is>
          <t>NoData</t>
        </is>
      </c>
      <c r="F675" s="101" t="inlineStr">
        <is>
          <t>Academic studies.</t>
        </is>
      </c>
      <c r="G675" s="101" t="n"/>
    </row>
    <row r="676" ht="15.75" customHeight="1" s="198">
      <c r="A676" s="101" t="inlineStr">
        <is>
          <t>Luxembourg</t>
        </is>
      </c>
      <c r="B676" s="62">
        <f t="array" ref="B676">INDEX(Countries!$D$2:$D$255, MATCH(A676, Countries!$B$2:$B$255, 0))
</f>
        <v/>
      </c>
      <c r="C676" s="89" t="inlineStr">
        <is>
          <t>Salt marsh</t>
        </is>
      </c>
      <c r="D676" s="93">
        <f>if($C676="Mangrove",'Sequestration rates'!$C$22,if($C676="Seagrass",'Sequestration rates'!$D$22,if($C676="Salt marsh",'Sequestration rates'!$E$22)))</f>
        <v/>
      </c>
      <c r="E676" s="95" t="inlineStr">
        <is>
          <t>NoData</t>
        </is>
      </c>
      <c r="F676" s="101" t="inlineStr">
        <is>
          <t>Academic studies.</t>
        </is>
      </c>
      <c r="G676" s="101" t="n"/>
    </row>
    <row r="677" ht="15.75" customHeight="1" s="198">
      <c r="A677" s="101" t="inlineStr">
        <is>
          <t>Moldova</t>
        </is>
      </c>
      <c r="B677" s="62">
        <f t="array" ref="B677">INDEX(Countries!$D$2:$D$255, MATCH(A677, Countries!$B$2:$B$255, 0))
</f>
        <v/>
      </c>
      <c r="C677" s="89" t="inlineStr">
        <is>
          <t>Salt marsh</t>
        </is>
      </c>
      <c r="D677" s="93">
        <f>if($C677="Mangrove",'Sequestration rates'!$C$22,if($C677="Seagrass",'Sequestration rates'!$D$22,if($C677="Salt marsh",'Sequestration rates'!$E$22)))</f>
        <v/>
      </c>
      <c r="E677" s="95" t="inlineStr">
        <is>
          <t>NoData</t>
        </is>
      </c>
      <c r="F677" s="101" t="inlineStr">
        <is>
          <t>Academic studies.</t>
        </is>
      </c>
      <c r="G677" s="101" t="n"/>
    </row>
    <row r="678" ht="15.75" customHeight="1" s="198">
      <c r="A678" s="101" t="inlineStr">
        <is>
          <t>Macedonia</t>
        </is>
      </c>
      <c r="B678" s="62">
        <f t="array" ref="B678">INDEX(Countries!$D$2:$D$255, MATCH(A678, Countries!$B$2:$B$255, 0))
</f>
        <v/>
      </c>
      <c r="C678" s="89" t="inlineStr">
        <is>
          <t>Salt marsh</t>
        </is>
      </c>
      <c r="D678" s="93">
        <f>if($C678="Mangrove",'Sequestration rates'!$C$22,if($C678="Seagrass",'Sequestration rates'!$D$22,if($C678="Salt marsh",'Sequestration rates'!$E$22)))</f>
        <v/>
      </c>
      <c r="E678" s="95" t="inlineStr">
        <is>
          <t>NoData</t>
        </is>
      </c>
      <c r="F678" s="101" t="inlineStr">
        <is>
          <t>Academic studies.</t>
        </is>
      </c>
      <c r="G678" s="101" t="n"/>
    </row>
    <row r="679" ht="15.75" customHeight="1" s="198">
      <c r="A679" s="101" t="inlineStr">
        <is>
          <t>Mali</t>
        </is>
      </c>
      <c r="B679" s="62">
        <f t="array" ref="B679">INDEX(Countries!$D$2:$D$255, MATCH(A679, Countries!$B$2:$B$255, 0))
</f>
        <v/>
      </c>
      <c r="C679" s="89" t="inlineStr">
        <is>
          <t>Salt marsh</t>
        </is>
      </c>
      <c r="D679" s="93">
        <f>if($C679="Mangrove",'Sequestration rates'!$C$22,if($C679="Seagrass",'Sequestration rates'!$D$22,if($C679="Salt marsh",'Sequestration rates'!$E$22)))</f>
        <v/>
      </c>
      <c r="E679" s="95" t="inlineStr">
        <is>
          <t>NoData</t>
        </is>
      </c>
      <c r="F679" s="101" t="inlineStr">
        <is>
          <t>Academic studies.</t>
        </is>
      </c>
      <c r="G679" s="101" t="n"/>
    </row>
    <row r="680" ht="15.75" customHeight="1" s="198">
      <c r="A680" s="101" t="inlineStr">
        <is>
          <t>Mongolia</t>
        </is>
      </c>
      <c r="B680" s="62">
        <f t="array" ref="B680">INDEX(Countries!$D$2:$D$255, MATCH(A680, Countries!$B$2:$B$255, 0))
</f>
        <v/>
      </c>
      <c r="C680" s="89" t="inlineStr">
        <is>
          <t>Salt marsh</t>
        </is>
      </c>
      <c r="D680" s="93">
        <f>if($C680="Mangrove",'Sequestration rates'!$C$22,if($C680="Seagrass",'Sequestration rates'!$D$22,if($C680="Salt marsh",'Sequestration rates'!$E$22)))</f>
        <v/>
      </c>
      <c r="E680" s="95" t="inlineStr">
        <is>
          <t>NoData</t>
        </is>
      </c>
      <c r="F680" s="101" t="inlineStr">
        <is>
          <t>Academic studies.</t>
        </is>
      </c>
      <c r="G680" s="101" t="n"/>
    </row>
    <row r="681" ht="15.75" customHeight="1" s="198">
      <c r="A681" s="101" t="inlineStr">
        <is>
          <t>Malawi</t>
        </is>
      </c>
      <c r="B681" s="62">
        <f t="array" ref="B681">INDEX(Countries!$D$2:$D$255, MATCH(A681, Countries!$B$2:$B$255, 0))
</f>
        <v/>
      </c>
      <c r="C681" s="89" t="inlineStr">
        <is>
          <t>Salt marsh</t>
        </is>
      </c>
      <c r="D681" s="93">
        <f>if($C681="Mangrove",'Sequestration rates'!$C$22,if($C681="Seagrass",'Sequestration rates'!$D$22,if($C681="Salt marsh",'Sequestration rates'!$E$22)))</f>
        <v/>
      </c>
      <c r="E681" s="95" t="inlineStr">
        <is>
          <t>NoData</t>
        </is>
      </c>
      <c r="F681" s="101" t="inlineStr">
        <is>
          <t>Academic studies.</t>
        </is>
      </c>
      <c r="G681" s="101" t="n"/>
    </row>
    <row r="682" ht="15.75" customHeight="1" s="198">
      <c r="A682" s="101" t="inlineStr">
        <is>
          <t>Niger</t>
        </is>
      </c>
      <c r="B682" s="62">
        <f t="array" ref="B682">INDEX(Countries!$D$2:$D$255, MATCH(A682, Countries!$B$2:$B$255, 0))
</f>
        <v/>
      </c>
      <c r="C682" s="89" t="inlineStr">
        <is>
          <t>Salt marsh</t>
        </is>
      </c>
      <c r="D682" s="93">
        <f>if($C682="Mangrove",'Sequestration rates'!$C$22,if($C682="Seagrass",'Sequestration rates'!$D$22,if($C682="Salt marsh",'Sequestration rates'!$E$22)))</f>
        <v/>
      </c>
      <c r="E682" s="95" t="inlineStr">
        <is>
          <t>NoData</t>
        </is>
      </c>
      <c r="F682" s="101" t="inlineStr">
        <is>
          <t>Academic studies.</t>
        </is>
      </c>
      <c r="G682" s="101" t="n"/>
    </row>
    <row r="683" ht="15.75" customHeight="1" s="198">
      <c r="A683" s="101" t="inlineStr">
        <is>
          <t>Nepal</t>
        </is>
      </c>
      <c r="B683" s="62">
        <f t="array" ref="B683">INDEX(Countries!$D$2:$D$255, MATCH(A683, Countries!$B$2:$B$255, 0))
</f>
        <v/>
      </c>
      <c r="C683" s="89" t="inlineStr">
        <is>
          <t>Salt marsh</t>
        </is>
      </c>
      <c r="D683" s="93">
        <f>if($C683="Mangrove",'Sequestration rates'!$C$22,if($C683="Seagrass",'Sequestration rates'!$D$22,if($C683="Salt marsh",'Sequestration rates'!$E$22)))</f>
        <v/>
      </c>
      <c r="E683" s="95" t="inlineStr">
        <is>
          <t>NoData</t>
        </is>
      </c>
      <c r="F683" s="101" t="inlineStr">
        <is>
          <t>Academic studies.</t>
        </is>
      </c>
      <c r="G683" s="101" t="n"/>
    </row>
    <row r="684" ht="15.75" customHeight="1" s="198">
      <c r="A684" s="101" t="inlineStr">
        <is>
          <t>Paraguay</t>
        </is>
      </c>
      <c r="B684" s="62">
        <f t="array" ref="B684">INDEX(Countries!$D$2:$D$255, MATCH(A684, Countries!$B$2:$B$255, 0))
</f>
        <v/>
      </c>
      <c r="C684" s="89" t="inlineStr">
        <is>
          <t>Salt marsh</t>
        </is>
      </c>
      <c r="D684" s="93">
        <f>if($C684="Mangrove",'Sequestration rates'!$C$22,if($C684="Seagrass",'Sequestration rates'!$D$22,if($C684="Salt marsh",'Sequestration rates'!$E$22)))</f>
        <v/>
      </c>
      <c r="E684" s="95" t="inlineStr">
        <is>
          <t>NoData</t>
        </is>
      </c>
      <c r="F684" s="101" t="inlineStr">
        <is>
          <t>Academic studies.</t>
        </is>
      </c>
      <c r="G684" s="101" t="n"/>
    </row>
    <row r="685" ht="15.75" customHeight="1" s="198">
      <c r="A685" s="101" t="inlineStr">
        <is>
          <t>Rwanda</t>
        </is>
      </c>
      <c r="B685" s="62">
        <f t="array" ref="B685">INDEX(Countries!$D$2:$D$255, MATCH(A685, Countries!$B$2:$B$255, 0))
</f>
        <v/>
      </c>
      <c r="C685" s="89" t="inlineStr">
        <is>
          <t>Salt marsh</t>
        </is>
      </c>
      <c r="D685" s="93">
        <f>if($C685="Mangrove",'Sequestration rates'!$C$22,if($C685="Seagrass",'Sequestration rates'!$D$22,if($C685="Salt marsh",'Sequestration rates'!$E$22)))</f>
        <v/>
      </c>
      <c r="E685" s="95" t="inlineStr">
        <is>
          <t>NoData</t>
        </is>
      </c>
      <c r="F685" s="101" t="inlineStr">
        <is>
          <t>Academic studies.</t>
        </is>
      </c>
      <c r="G685" s="101" t="n"/>
    </row>
    <row r="686" ht="15.75" customHeight="1" s="198">
      <c r="A686" s="101" t="inlineStr">
        <is>
          <t>Serbia</t>
        </is>
      </c>
      <c r="B686" s="62">
        <f t="array" ref="B686">INDEX(Countries!$D$2:$D$255, MATCH(A686, Countries!$B$2:$B$255, 0))
</f>
        <v/>
      </c>
      <c r="C686" s="89" t="inlineStr">
        <is>
          <t>Salt marsh</t>
        </is>
      </c>
      <c r="D686" s="93">
        <f>if($C686="Mangrove",'Sequestration rates'!$C$22,if($C686="Seagrass",'Sequestration rates'!$D$22,if($C686="Salt marsh",'Sequestration rates'!$E$22)))</f>
        <v/>
      </c>
      <c r="E686" s="95" t="inlineStr">
        <is>
          <t>NoData</t>
        </is>
      </c>
      <c r="F686" s="101" t="inlineStr">
        <is>
          <t>Academic studies.</t>
        </is>
      </c>
      <c r="G686" s="101" t="n"/>
    </row>
    <row r="687" ht="15.75" customHeight="1" s="198">
      <c r="A687" s="101" t="inlineStr">
        <is>
          <t>Slovakia</t>
        </is>
      </c>
      <c r="B687" s="62">
        <f t="array" ref="B687">INDEX(Countries!$D$2:$D$255, MATCH(A687, Countries!$B$2:$B$255, 0))
</f>
        <v/>
      </c>
      <c r="C687" s="89" t="inlineStr">
        <is>
          <t>Salt marsh</t>
        </is>
      </c>
      <c r="D687" s="93">
        <f>if($C687="Mangrove",'Sequestration rates'!$C$22,if($C687="Seagrass",'Sequestration rates'!$D$22,if($C687="Salt marsh",'Sequestration rates'!$E$22)))</f>
        <v/>
      </c>
      <c r="E687" s="95" t="inlineStr">
        <is>
          <t>NoData</t>
        </is>
      </c>
      <c r="F687" s="101" t="inlineStr">
        <is>
          <t>Academic studies.</t>
        </is>
      </c>
      <c r="G687" s="101" t="n"/>
    </row>
    <row r="688" ht="15.75" customHeight="1" s="198">
      <c r="A688" s="101" t="inlineStr">
        <is>
          <t>Eswatini</t>
        </is>
      </c>
      <c r="B688" s="62">
        <f t="array" ref="B688">INDEX(Countries!$D$2:$D$255, MATCH(A688, Countries!$B$2:$B$255, 0))
</f>
        <v/>
      </c>
      <c r="C688" s="89" t="inlineStr">
        <is>
          <t>Salt marsh</t>
        </is>
      </c>
      <c r="D688" s="93">
        <f>if($C688="Mangrove",'Sequestration rates'!$C$22,if($C688="Seagrass",'Sequestration rates'!$D$22,if($C688="Salt marsh",'Sequestration rates'!$E$22)))</f>
        <v/>
      </c>
      <c r="E688" s="95" t="inlineStr">
        <is>
          <t>NoData</t>
        </is>
      </c>
      <c r="F688" s="101" t="inlineStr">
        <is>
          <t>Academic studies.</t>
        </is>
      </c>
      <c r="G688" s="101" t="n"/>
    </row>
    <row r="689" ht="15.75" customHeight="1" s="198">
      <c r="A689" s="101" t="inlineStr">
        <is>
          <t>Chad</t>
        </is>
      </c>
      <c r="B689" s="62">
        <f t="array" ref="B689">INDEX(Countries!$D$2:$D$255, MATCH(A689, Countries!$B$2:$B$255, 0))
</f>
        <v/>
      </c>
      <c r="C689" s="89" t="inlineStr">
        <is>
          <t>Salt marsh</t>
        </is>
      </c>
      <c r="D689" s="93">
        <f>if($C689="Mangrove",'Sequestration rates'!$C$22,if($C689="Seagrass",'Sequestration rates'!$D$22,if($C689="Salt marsh",'Sequestration rates'!$E$22)))</f>
        <v/>
      </c>
      <c r="E689" s="95" t="inlineStr">
        <is>
          <t>NoData</t>
        </is>
      </c>
      <c r="F689" s="101" t="inlineStr">
        <is>
          <t>Academic studies.</t>
        </is>
      </c>
      <c r="G689" s="101" t="n"/>
    </row>
    <row r="690" ht="15.75" customHeight="1" s="198">
      <c r="A690" s="101" t="inlineStr">
        <is>
          <t>Tajikistan</t>
        </is>
      </c>
      <c r="B690" s="62">
        <f t="array" ref="B690">INDEX(Countries!$D$2:$D$255, MATCH(A690, Countries!$B$2:$B$255, 0))
</f>
        <v/>
      </c>
      <c r="C690" s="89" t="inlineStr">
        <is>
          <t>Salt marsh</t>
        </is>
      </c>
      <c r="D690" s="93">
        <f>if($C690="Mangrove",'Sequestration rates'!$C$22,if($C690="Seagrass",'Sequestration rates'!$D$22,if($C690="Salt marsh",'Sequestration rates'!$E$22)))</f>
        <v/>
      </c>
      <c r="E690" s="95" t="inlineStr">
        <is>
          <t>NoData</t>
        </is>
      </c>
      <c r="F690" s="101" t="inlineStr">
        <is>
          <t>Academic studies.</t>
        </is>
      </c>
      <c r="G690" s="101" t="n"/>
    </row>
    <row r="691" ht="15.75" customHeight="1" s="198">
      <c r="A691" s="101" t="inlineStr">
        <is>
          <t>Uganda</t>
        </is>
      </c>
      <c r="B691" s="62">
        <f t="array" ref="B691">INDEX(Countries!$D$2:$D$255, MATCH(A691, Countries!$B$2:$B$255, 0))
</f>
        <v/>
      </c>
      <c r="C691" s="89" t="inlineStr">
        <is>
          <t>Salt marsh</t>
        </is>
      </c>
      <c r="D691" s="93">
        <f>if($C691="Mangrove",'Sequestration rates'!$C$22,if($C691="Seagrass",'Sequestration rates'!$D$22,if($C691="Salt marsh",'Sequestration rates'!$E$22)))</f>
        <v/>
      </c>
      <c r="E691" s="95" t="inlineStr">
        <is>
          <t>NoData</t>
        </is>
      </c>
      <c r="F691" s="101" t="inlineStr">
        <is>
          <t>Academic studies.</t>
        </is>
      </c>
      <c r="G691" s="101" t="n"/>
    </row>
    <row r="692" ht="15.75" customHeight="1" s="198">
      <c r="A692" s="101" t="inlineStr">
        <is>
          <t>Uzbekistan</t>
        </is>
      </c>
      <c r="B692" s="62">
        <f t="array" ref="B692">INDEX(Countries!$D$2:$D$255, MATCH(A692, Countries!$B$2:$B$255, 0))
</f>
        <v/>
      </c>
      <c r="C692" s="89" t="inlineStr">
        <is>
          <t>Salt marsh</t>
        </is>
      </c>
      <c r="D692" s="93">
        <f>if($C692="Mangrove",'Sequestration rates'!$C$22,if($C692="Seagrass",'Sequestration rates'!$D$22,if($C692="Salt marsh",'Sequestration rates'!$E$22)))</f>
        <v/>
      </c>
      <c r="E692" s="95" t="inlineStr">
        <is>
          <t>NoData</t>
        </is>
      </c>
      <c r="F692" s="101" t="inlineStr">
        <is>
          <t>Academic studies.</t>
        </is>
      </c>
      <c r="G692" s="101" t="n"/>
    </row>
    <row r="693" ht="15.75" customHeight="1" s="198">
      <c r="A693" s="101" t="inlineStr">
        <is>
          <t>Zambia</t>
        </is>
      </c>
      <c r="B693" s="62">
        <f t="array" ref="B693">INDEX(Countries!$D$2:$D$255, MATCH(A693, Countries!$B$2:$B$255, 0))
</f>
        <v/>
      </c>
      <c r="C693" s="89" t="inlineStr">
        <is>
          <t>Salt marsh</t>
        </is>
      </c>
      <c r="D693" s="93">
        <f>if($C693="Mangrove",'Sequestration rates'!$C$22,if($C693="Seagrass",'Sequestration rates'!$D$22,if($C693="Salt marsh",'Sequestration rates'!$E$22)))</f>
        <v/>
      </c>
      <c r="E693" s="95" t="inlineStr">
        <is>
          <t>NoData</t>
        </is>
      </c>
      <c r="F693" s="101" t="inlineStr">
        <is>
          <t>Academic studies.</t>
        </is>
      </c>
      <c r="G693" s="101" t="n"/>
    </row>
    <row r="694" ht="15.75" customHeight="1" s="198">
      <c r="A694" s="101" t="inlineStr">
        <is>
          <t>Zimbabwe</t>
        </is>
      </c>
      <c r="B694" s="62">
        <f t="array" ref="B694">INDEX(Countries!$D$2:$D$255, MATCH(A694, Countries!$B$2:$B$255, 0))
</f>
        <v/>
      </c>
      <c r="C694" s="89" t="inlineStr">
        <is>
          <t>Salt marsh</t>
        </is>
      </c>
      <c r="D694" s="93">
        <f>if($C694="Mangrove",'Sequestration rates'!$C$22,if($C694="Seagrass",'Sequestration rates'!$D$22,if($C694="Salt marsh",'Sequestration rates'!$E$22)))</f>
        <v/>
      </c>
      <c r="E694" s="95" t="inlineStr">
        <is>
          <t>NoData</t>
        </is>
      </c>
      <c r="F694" s="101" t="inlineStr">
        <is>
          <t>Academic studies.</t>
        </is>
      </c>
      <c r="G694" s="101" t="n"/>
    </row>
    <row r="695" ht="15.75" customHeight="1" s="198">
      <c r="A695" s="101" t="inlineStr">
        <is>
          <t>Saint Barthélemy</t>
        </is>
      </c>
      <c r="B695" s="62">
        <f t="array" ref="B695">INDEX(Countries!$D$2:$D$255, MATCH(A695, Countries!$B$2:$B$255, 0))
</f>
        <v/>
      </c>
      <c r="C695" s="89" t="inlineStr">
        <is>
          <t>Salt marsh</t>
        </is>
      </c>
      <c r="D695" s="93">
        <f>if($C695="Mangrove",'Sequestration rates'!$C$22,if($C695="Seagrass",'Sequestration rates'!$D$22,if($C695="Salt marsh",'Sequestration rates'!$E$22)))</f>
        <v/>
      </c>
      <c r="E695" s="95" t="inlineStr">
        <is>
          <t>NoData</t>
        </is>
      </c>
      <c r="F695" s="101" t="inlineStr">
        <is>
          <t>Academic studies.</t>
        </is>
      </c>
      <c r="G695" s="101" t="n"/>
    </row>
    <row r="696" ht="15.75" customHeight="1" s="198">
      <c r="A696" s="101" t="inlineStr">
        <is>
          <t>Cocos Islands</t>
        </is>
      </c>
      <c r="B696" s="62">
        <f t="array" ref="B696">INDEX(Countries!$D$2:$D$255, MATCH(A696, Countries!$B$2:$B$255, 0))
</f>
        <v/>
      </c>
      <c r="C696" s="89" t="inlineStr">
        <is>
          <t>Salt marsh</t>
        </is>
      </c>
      <c r="D696" s="93">
        <f>if($C696="Mangrove",'Sequestration rates'!$C$22,if($C696="Seagrass",'Sequestration rates'!$D$22,if($C696="Salt marsh",'Sequestration rates'!$E$22)))</f>
        <v/>
      </c>
      <c r="E696" s="95" t="inlineStr">
        <is>
          <t>NoData</t>
        </is>
      </c>
      <c r="F696" s="101" t="inlineStr">
        <is>
          <t>Academic studies.</t>
        </is>
      </c>
      <c r="G696" s="101" t="n"/>
    </row>
    <row r="697" ht="15.75" customHeight="1" s="198">
      <c r="A697" s="101" t="inlineStr">
        <is>
          <t>Christmas Island</t>
        </is>
      </c>
      <c r="B697" s="62">
        <f t="array" ref="B697">INDEX(Countries!$D$2:$D$255, MATCH(A697, Countries!$B$2:$B$255, 0))
</f>
        <v/>
      </c>
      <c r="C697" s="89" t="inlineStr">
        <is>
          <t>Salt marsh</t>
        </is>
      </c>
      <c r="D697" s="93">
        <f>if($C697="Mangrove",'Sequestration rates'!$C$22,if($C697="Seagrass",'Sequestration rates'!$D$22,if($C697="Salt marsh",'Sequestration rates'!$E$22)))</f>
        <v/>
      </c>
      <c r="E697" s="95" t="inlineStr">
        <is>
          <t>NoData</t>
        </is>
      </c>
      <c r="F697" s="101" t="inlineStr">
        <is>
          <t>Academic studies.</t>
        </is>
      </c>
      <c r="G697" s="101" t="n"/>
    </row>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autoFilter ref="$A$1:$G$697"/>
  <dataValidations count="3">
    <dataValidation sqref="F2:G697" showDropDown="0" showInputMessage="0" showErrorMessage="0" allowBlank="1" type="list">
      <formula1>SourceList</formula1>
    </dataValidation>
    <dataValidation sqref="C2:C697" showDropDown="0" showInputMessage="0" showErrorMessage="0" allowBlank="1" type="list">
      <formula1>Ecosystem!$B$2:$B$4</formula1>
    </dataValidation>
    <dataValidation sqref="A2:A697"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29.xml><?xml version="1.0" encoding="utf-8"?>
<worksheet xmlns="http://schemas.openxmlformats.org/spreadsheetml/2006/main">
  <sheetPr>
    <tabColor rgb="FF507867"/>
    <outlinePr summaryBelow="1" summaryRight="1"/>
    <pageSetUpPr/>
  </sheetPr>
  <dimension ref="A1:M700"/>
  <sheetViews>
    <sheetView workbookViewId="0">
      <selection activeCell="A1" sqref="A1"/>
    </sheetView>
  </sheetViews>
  <sheetFormatPr baseColWidth="8" defaultColWidth="12.63" defaultRowHeight="15" customHeight="1"/>
  <cols>
    <col width="19.13" customWidth="1" style="198" min="1" max="1"/>
    <col width="12.75" customWidth="1" style="198" min="2" max="3"/>
    <col width="17.5" customWidth="1" style="198" min="4" max="4"/>
    <col width="24.38" customWidth="1" style="198" min="5" max="5"/>
    <col width="24.25" customWidth="1" style="198" min="6" max="6"/>
    <col width="20.13" customWidth="1" style="198" min="7" max="7"/>
    <col width="24.25" customWidth="1" style="198" min="8" max="8"/>
    <col width="21.5" customWidth="1" style="198" min="9" max="9"/>
    <col width="9.130000000000001" customWidth="1" style="198" min="10" max="13"/>
  </cols>
  <sheetData>
    <row r="1" ht="33.75" customHeight="1" s="198">
      <c r="A1" s="176" t="inlineStr">
        <is>
          <t>Country</t>
        </is>
      </c>
      <c r="B1" s="176" t="inlineStr">
        <is>
          <t>Country code</t>
        </is>
      </c>
      <c r="C1" s="98" t="inlineStr">
        <is>
          <t>Ecosystem</t>
        </is>
      </c>
      <c r="D1" s="98" t="inlineStr">
        <is>
          <t>Tier 1 - Global emission factor</t>
        </is>
      </c>
      <c r="E1" s="98" t="inlineStr">
        <is>
          <t>Tier 2 - Country-specific emission factor - AGB</t>
        </is>
      </c>
      <c r="F1" s="98" t="inlineStr">
        <is>
          <t>Tier 2 - Country-specific emission factor - SOC</t>
        </is>
      </c>
      <c r="G1" s="99" t="inlineStr">
        <is>
          <t>Source -Tier 1 - Global emission factor</t>
        </is>
      </c>
      <c r="H1" s="99" t="inlineStr">
        <is>
          <t>Source - Tier 2 - Country-specific emission factor  - AGB</t>
        </is>
      </c>
      <c r="I1" s="99" t="inlineStr">
        <is>
          <t>Source - Tier 2 - Country-specific emission factor  - AGB</t>
        </is>
      </c>
      <c r="J1" s="100" t="n"/>
      <c r="K1" s="100" t="n"/>
      <c r="L1" s="100" t="n"/>
      <c r="M1" s="100" t="n"/>
    </row>
    <row r="2" ht="12.75" customHeight="1" s="198">
      <c r="A2" s="101" t="inlineStr">
        <is>
          <t>United States</t>
        </is>
      </c>
      <c r="B2" s="62">
        <f t="array" ref="B2">INDEX(Countries!$D$2:$D$255, MATCH(A2, Countries!$B$2:$B$255, 0))
</f>
        <v/>
      </c>
      <c r="C2" s="89" t="inlineStr">
        <is>
          <t>Mangrove</t>
        </is>
      </c>
      <c r="D2" s="95" t="n">
        <v>27.2</v>
      </c>
      <c r="E2" s="95">
        <f t="array" ref="E2">if($C2="Mangrove", IFERROR(3.66*INDEX(MangroveEmissionsValues!$D:$D,MATCH($A2,MangroveEmissionsValues!$A:$A,0),1)*index(MangroveEmissionsValues!$E:$E,match($A2,MangroveEmissionsValues!$A:$A,0),1),"NoData"),"NoData")</f>
        <v/>
      </c>
      <c r="F2" s="95">
        <f t="array" ref="F2">if($C2="Mangrove", IFERROR(3.66*INDEX(MangroveEmissionsValues!$F:$F,MATCH($A2,MangroveEmissionsValues!$A:$A,0),1)*index(MangroveEmissionsValues!$G:$G,match($A2,MangroveEmissionsValues!$A:$A,0),1)/'Model assumptions'!$C$17,"NoData"),"NoData")</f>
        <v/>
      </c>
      <c r="G2" s="101" t="n"/>
      <c r="H2" s="101" t="n"/>
      <c r="I2" s="101" t="n"/>
      <c r="J2" s="197" t="n"/>
      <c r="K2" s="197" t="n"/>
      <c r="L2" s="197" t="n"/>
      <c r="M2" s="197" t="n"/>
    </row>
    <row r="3" ht="12.75" customHeight="1" s="198">
      <c r="A3" s="101" t="inlineStr">
        <is>
          <t>Indonesia</t>
        </is>
      </c>
      <c r="B3" s="62">
        <f t="array" ref="B3">INDEX(Countries!$D$2:$D$255, MATCH(A3, Countries!$B$2:$B$255, 0))
</f>
        <v/>
      </c>
      <c r="C3" s="89" t="inlineStr">
        <is>
          <t>Mangrove</t>
        </is>
      </c>
      <c r="D3" s="95" t="n">
        <v>27.2</v>
      </c>
      <c r="E3" s="95">
        <f t="array" ref="E3">if($C3="Mangrove", IFERROR(3.66*INDEX(MangroveEmissionsValues!$D:$D,MATCH($A3,MangroveEmissionsValues!$A:$A,0),1)*index(MangroveEmissionsValues!$E:$E,match($A3,MangroveEmissionsValues!$A:$A,0),1),"NoData"),"NoData")</f>
        <v/>
      </c>
      <c r="F3" s="95">
        <f t="array" ref="F3">if($C3="Mangrove", IFERROR(3.66*INDEX(MangroveEmissionsValues!$F:$F,MATCH($A3,MangroveEmissionsValues!$A:$A,0),1)*index(MangroveEmissionsValues!$G:$G,match($A3,MangroveEmissionsValues!$A:$A,0),1)/'Model assumptions'!$C$17,"NoData"),"NoData")</f>
        <v/>
      </c>
      <c r="G3" s="101" t="n"/>
      <c r="H3" s="101" t="n"/>
      <c r="I3" s="101" t="n"/>
      <c r="J3" s="197" t="n"/>
      <c r="K3" s="197" t="n"/>
      <c r="L3" s="197" t="n"/>
      <c r="M3" s="197" t="n"/>
    </row>
    <row r="4" ht="12.75" customHeight="1" s="198">
      <c r="A4" s="101" t="inlineStr">
        <is>
          <t>Australia</t>
        </is>
      </c>
      <c r="B4" s="62">
        <f t="array" ref="B4">INDEX(Countries!$D$2:$D$255, MATCH(A4, Countries!$B$2:$B$255, 0))
</f>
        <v/>
      </c>
      <c r="C4" s="89" t="inlineStr">
        <is>
          <t>Mangrove</t>
        </is>
      </c>
      <c r="D4" s="95" t="n">
        <v>27.2</v>
      </c>
      <c r="E4" s="95">
        <f t="array" ref="E4">if($C4="Mangrove", IFERROR(3.66*INDEX(MangroveEmissionsValues!$D:$D,MATCH($A4,MangroveEmissionsValues!$A:$A,0),1)*index(MangroveEmissionsValues!$E:$E,match($A4,MangroveEmissionsValues!$A:$A,0),1),"NoData"),"NoData")</f>
        <v/>
      </c>
      <c r="F4" s="95">
        <f t="array" ref="F4">if($C4="Mangrove", IFERROR(3.66*INDEX(MangroveEmissionsValues!$F:$F,MATCH($A4,MangroveEmissionsValues!$A:$A,0),1)*index(MangroveEmissionsValues!$G:$G,match($A4,MangroveEmissionsValues!$A:$A,0),1)/'Model assumptions'!$C$17,"NoData"),"NoData")</f>
        <v/>
      </c>
      <c r="G4" s="101" t="n"/>
      <c r="H4" s="101" t="n"/>
      <c r="I4" s="101" t="n"/>
      <c r="J4" s="197" t="n"/>
      <c r="K4" s="197" t="n"/>
      <c r="L4" s="197" t="n"/>
      <c r="M4" s="197" t="n"/>
    </row>
    <row r="5" ht="12.75" customHeight="1" s="198">
      <c r="A5" s="101" t="inlineStr">
        <is>
          <t>The Bahamas</t>
        </is>
      </c>
      <c r="B5" s="62">
        <f t="array" ref="B5">INDEX(Countries!$D$2:$D$255, MATCH(A5, Countries!$B$2:$B$255, 0))
</f>
        <v/>
      </c>
      <c r="C5" s="89" t="inlineStr">
        <is>
          <t>Mangrove</t>
        </is>
      </c>
      <c r="D5" s="95" t="n">
        <v>27.2</v>
      </c>
      <c r="E5" s="95">
        <f t="array" ref="E5">if($C5="Mangrove", IFERROR(3.66*INDEX(MangroveEmissionsValues!$D:$D,MATCH($A5,MangroveEmissionsValues!$A:$A,0),1)*index(MangroveEmissionsValues!$E:$E,match($A5,MangroveEmissionsValues!$A:$A,0),1),"NoData"),"NoData")</f>
        <v/>
      </c>
      <c r="F5" s="95">
        <f t="array" ref="F5">if($C5="Mangrove", IFERROR(3.66*INDEX(MangroveEmissionsValues!$F:$F,MATCH($A5,MangroveEmissionsValues!$A:$A,0),1)*index(MangroveEmissionsValues!$G:$G,match($A5,MangroveEmissionsValues!$A:$A,0),1)/'Model assumptions'!$C$17,"NoData"),"NoData")</f>
        <v/>
      </c>
      <c r="G5" s="101" t="n"/>
      <c r="H5" s="101" t="n"/>
      <c r="I5" s="101" t="n"/>
      <c r="J5" s="197" t="n"/>
      <c r="K5" s="197" t="n"/>
      <c r="L5" s="197" t="n"/>
      <c r="M5" s="197" t="n"/>
    </row>
    <row r="6" ht="12.75" customHeight="1" s="198">
      <c r="A6" s="101" t="inlineStr">
        <is>
          <t>Kenya</t>
        </is>
      </c>
      <c r="B6" s="62">
        <f t="array" ref="B6">INDEX(Countries!$D$2:$D$255, MATCH(A6, Countries!$B$2:$B$255, 0))
</f>
        <v/>
      </c>
      <c r="C6" s="89" t="inlineStr">
        <is>
          <t>Mangrove</t>
        </is>
      </c>
      <c r="D6" s="95" t="n">
        <v>27.2</v>
      </c>
      <c r="E6" s="95">
        <f t="array" ref="E6">if($C6="Mangrove", IFERROR(3.66*INDEX(MangroveEmissionsValues!$D:$D,MATCH($A6,MangroveEmissionsValues!$A:$A,0),1)*index(MangroveEmissionsValues!$E:$E,match($A6,MangroveEmissionsValues!$A:$A,0),1),"NoData"),"NoData")</f>
        <v/>
      </c>
      <c r="F6" s="95">
        <f t="array" ref="F6">if($C6="Mangrove", IFERROR(3.66*INDEX(MangroveEmissionsValues!$F:$F,MATCH($A6,MangroveEmissionsValues!$A:$A,0),1)*index(MangroveEmissionsValues!$G:$G,match($A6,MangroveEmissionsValues!$A:$A,0),1)/'Model assumptions'!$C$17,"NoData"),"NoData")</f>
        <v/>
      </c>
      <c r="G6" s="101" t="n"/>
      <c r="H6" s="101" t="n"/>
      <c r="I6" s="101" t="n"/>
      <c r="J6" s="197" t="n"/>
      <c r="K6" s="197" t="n"/>
      <c r="L6" s="197" t="n"/>
      <c r="M6" s="197" t="n"/>
    </row>
    <row r="7" ht="12.75" customHeight="1" s="198">
      <c r="A7" s="101" t="inlineStr">
        <is>
          <t>Mexico</t>
        </is>
      </c>
      <c r="B7" s="62">
        <f t="array" ref="B7">INDEX(Countries!$D$2:$D$255, MATCH(A7, Countries!$B$2:$B$255, 0))
</f>
        <v/>
      </c>
      <c r="C7" s="89" t="inlineStr">
        <is>
          <t>Mangrove</t>
        </is>
      </c>
      <c r="D7" s="95" t="n">
        <v>27.2</v>
      </c>
      <c r="E7" s="95">
        <f t="array" ref="E7">if($C7="Mangrove", IFERROR(3.66*INDEX(MangroveEmissionsValues!$D:$D,MATCH($A7,MangroveEmissionsValues!$A:$A,0),1)*index(MangroveEmissionsValues!$E:$E,match($A7,MangroveEmissionsValues!$A:$A,0),1),"NoData"),"NoData")</f>
        <v/>
      </c>
      <c r="F7" s="95">
        <f t="array" ref="F7">if($C7="Mangrove", IFERROR(3.66*INDEX(MangroveEmissionsValues!$F:$F,MATCH($A7,MangroveEmissionsValues!$A:$A,0),1)*index(MangroveEmissionsValues!$G:$G,match($A7,MangroveEmissionsValues!$A:$A,0),1)/'Model assumptions'!$C$17,"NoData"),"NoData")</f>
        <v/>
      </c>
      <c r="G7" s="101" t="n"/>
      <c r="H7" s="101" t="n"/>
      <c r="I7" s="101" t="n"/>
      <c r="J7" s="197" t="n"/>
      <c r="K7" s="197" t="n"/>
      <c r="L7" s="197" t="n"/>
      <c r="M7" s="197" t="n"/>
    </row>
    <row r="8" ht="12.75" customHeight="1" s="198">
      <c r="A8" s="101" t="inlineStr">
        <is>
          <t>Colombia</t>
        </is>
      </c>
      <c r="B8" s="62">
        <f t="array" ref="B8">INDEX(Countries!$D$2:$D$255, MATCH(A8, Countries!$B$2:$B$255, 0))
</f>
        <v/>
      </c>
      <c r="C8" s="89" t="inlineStr">
        <is>
          <t>Mangrove</t>
        </is>
      </c>
      <c r="D8" s="95" t="n">
        <v>27.2</v>
      </c>
      <c r="E8" s="95">
        <f t="array" ref="E8">if($C8="Mangrove", IFERROR(3.66*INDEX(MangroveEmissionsValues!$D:$D,MATCH($A8,MangroveEmissionsValues!$A:$A,0),1)*index(MangroveEmissionsValues!$E:$E,match($A8,MangroveEmissionsValues!$A:$A,0),1),"NoData"),"NoData")</f>
        <v/>
      </c>
      <c r="F8" s="95">
        <f t="array" ref="F8">if($C8="Mangrove", IFERROR(3.66*INDEX(MangroveEmissionsValues!$F:$F,MATCH($A8,MangroveEmissionsValues!$A:$A,0),1)*index(MangroveEmissionsValues!$G:$G,match($A8,MangroveEmissionsValues!$A:$A,0),1)/'Model assumptions'!$C$17,"NoData"),"NoData")</f>
        <v/>
      </c>
      <c r="G8" s="101" t="n"/>
      <c r="H8" s="101" t="n"/>
      <c r="I8" s="101" t="n"/>
      <c r="J8" s="197" t="n"/>
      <c r="K8" s="197" t="n"/>
      <c r="L8" s="197" t="n"/>
      <c r="M8" s="197" t="n"/>
    </row>
    <row r="9" ht="12.75" customHeight="1" s="198">
      <c r="A9" s="101" t="inlineStr">
        <is>
          <t>India</t>
        </is>
      </c>
      <c r="B9" s="62">
        <f t="array" ref="B9">INDEX(Countries!$D$2:$D$255, MATCH(A9, Countries!$B$2:$B$255, 0))
</f>
        <v/>
      </c>
      <c r="C9" s="89" t="inlineStr">
        <is>
          <t>Mangrove</t>
        </is>
      </c>
      <c r="D9" s="95" t="n">
        <v>27.2</v>
      </c>
      <c r="E9" s="95">
        <f t="array" ref="E9">if($C9="Mangrove", IFERROR(3.66*INDEX(MangroveEmissionsValues!$D:$D,MATCH($A9,MangroveEmissionsValues!$A:$A,0),1)*index(MangroveEmissionsValues!$E:$E,match($A9,MangroveEmissionsValues!$A:$A,0),1),"NoData"),"NoData")</f>
        <v/>
      </c>
      <c r="F9" s="95">
        <f t="array" ref="F9">if($C9="Mangrove", IFERROR(3.66*INDEX(MangroveEmissionsValues!$F:$F,MATCH($A9,MangroveEmissionsValues!$A:$A,0),1)*index(MangroveEmissionsValues!$G:$G,match($A9,MangroveEmissionsValues!$A:$A,0),1)/'Model assumptions'!$C$17,"NoData"),"NoData")</f>
        <v/>
      </c>
      <c r="G9" s="101" t="n"/>
      <c r="H9" s="101" t="n"/>
      <c r="I9" s="101" t="n"/>
      <c r="J9" s="197" t="n"/>
      <c r="K9" s="197" t="n"/>
      <c r="L9" s="197" t="n"/>
      <c r="M9" s="197" t="n"/>
    </row>
    <row r="10" ht="12.75" customHeight="1" s="198">
      <c r="A10" s="101" t="inlineStr">
        <is>
          <t>China</t>
        </is>
      </c>
      <c r="B10" s="62">
        <f t="array" ref="B10">INDEX(Countries!$D$2:$D$255, MATCH(A10, Countries!$B$2:$B$255, 0))
</f>
        <v/>
      </c>
      <c r="C10" s="89" t="inlineStr">
        <is>
          <t>Mangrove</t>
        </is>
      </c>
      <c r="D10" s="95" t="n">
        <v>27.2</v>
      </c>
      <c r="E10" s="95">
        <f t="array" ref="E10">if($C10="Mangrove", IFERROR(3.66*INDEX(MangroveEmissionsValues!$D:$D,MATCH($A10,MangroveEmissionsValues!$A:$A,0),1)*index(MangroveEmissionsValues!$E:$E,match($A10,MangroveEmissionsValues!$A:$A,0),1),"NoData"),"NoData")</f>
        <v/>
      </c>
      <c r="F10" s="95">
        <f t="array" ref="F10">if($C10="Mangrove", IFERROR(3.66*INDEX(MangroveEmissionsValues!$F:$F,MATCH($A10,MangroveEmissionsValues!$A:$A,0),1)*index(MangroveEmissionsValues!$G:$G,match($A10,MangroveEmissionsValues!$A:$A,0),1)/'Model assumptions'!$C$17,"NoData"),"NoData")</f>
        <v/>
      </c>
      <c r="G10" s="101" t="n"/>
      <c r="H10" s="101" t="n"/>
      <c r="I10" s="101" t="n"/>
      <c r="J10" s="197" t="n"/>
      <c r="K10" s="197" t="n"/>
      <c r="L10" s="197" t="n"/>
      <c r="M10" s="197" t="n"/>
    </row>
    <row r="11" ht="12.75" customHeight="1" s="198">
      <c r="A11" s="101" t="inlineStr">
        <is>
          <t>American Samoa</t>
        </is>
      </c>
      <c r="B11" s="62">
        <f t="array" ref="B11">INDEX(Countries!$D$2:$D$255, MATCH(A11, Countries!$B$2:$B$255, 0))
</f>
        <v/>
      </c>
      <c r="C11" s="89" t="inlineStr">
        <is>
          <t>Mangrove</t>
        </is>
      </c>
      <c r="D11" s="95" t="n">
        <v>27.2</v>
      </c>
      <c r="E11" s="95">
        <f t="array" ref="E11">if($C11="Mangrove", IFERROR(3.66*INDEX(MangroveEmissionsValues!$D:$D,MATCH($A11,MangroveEmissionsValues!$A:$A,0),1)*index(MangroveEmissionsValues!$E:$E,match($A11,MangroveEmissionsValues!$A:$A,0),1),"NoData"),"NoData")</f>
        <v/>
      </c>
      <c r="F11" s="95">
        <f t="array" ref="F11">if($C11="Mangrove", IFERROR(3.66*INDEX(MangroveEmissionsValues!$F:$F,MATCH($A11,MangroveEmissionsValues!$A:$A,0),1)*index(MangroveEmissionsValues!$G:$G,match($A11,MangroveEmissionsValues!$A:$A,0),1)/'Model assumptions'!$C$17,"NoData"),"NoData")</f>
        <v/>
      </c>
      <c r="G11" s="101" t="n"/>
      <c r="H11" s="101" t="n"/>
      <c r="I11" s="101" t="n"/>
      <c r="J11" s="197" t="n"/>
      <c r="K11" s="197" t="n"/>
      <c r="L11" s="197" t="n"/>
      <c r="M11" s="197" t="n"/>
    </row>
    <row r="12" ht="12.75" customHeight="1" s="198">
      <c r="A12" s="101" t="inlineStr">
        <is>
          <t>Angola</t>
        </is>
      </c>
      <c r="B12" s="62">
        <f t="array" ref="B12">INDEX(Countries!$D$2:$D$255, MATCH(A12, Countries!$B$2:$B$255, 0))
</f>
        <v/>
      </c>
      <c r="C12" s="89" t="inlineStr">
        <is>
          <t>Mangrove</t>
        </is>
      </c>
      <c r="D12" s="95" t="n">
        <v>27.2</v>
      </c>
      <c r="E12" s="95">
        <f t="array" ref="E12">if($C12="Mangrove", IFERROR(3.66*INDEX(MangroveEmissionsValues!$D:$D,MATCH($A12,MangroveEmissionsValues!$A:$A,0),1)*index(MangroveEmissionsValues!$E:$E,match($A12,MangroveEmissionsValues!$A:$A,0),1),"NoData"),"NoData")</f>
        <v/>
      </c>
      <c r="F12" s="95">
        <f t="array" ref="F12">if($C12="Mangrove", IFERROR(3.66*INDEX(MangroveEmissionsValues!$F:$F,MATCH($A12,MangroveEmissionsValues!$A:$A,0),1)*index(MangroveEmissionsValues!$G:$G,match($A12,MangroveEmissionsValues!$A:$A,0),1)/'Model assumptions'!$C$17,"NoData"),"NoData")</f>
        <v/>
      </c>
      <c r="G12" s="101" t="n"/>
      <c r="H12" s="101" t="n"/>
      <c r="I12" s="101" t="n"/>
      <c r="J12" s="197" t="n"/>
      <c r="K12" s="197" t="n"/>
      <c r="L12" s="197" t="n"/>
      <c r="M12" s="197" t="n"/>
    </row>
    <row r="13" ht="12.75" customHeight="1" s="198">
      <c r="A13" s="101" t="inlineStr">
        <is>
          <t>Anguilla</t>
        </is>
      </c>
      <c r="B13" s="62">
        <f t="array" ref="B13">INDEX(Countries!$D$2:$D$255, MATCH(A13, Countries!$B$2:$B$255, 0))
</f>
        <v/>
      </c>
      <c r="C13" s="89" t="inlineStr">
        <is>
          <t>Mangrove</t>
        </is>
      </c>
      <c r="D13" s="95" t="n">
        <v>27.2</v>
      </c>
      <c r="E13" s="95">
        <f t="array" ref="E13">if($C13="Mangrove", IFERROR(3.66*INDEX(MangroveEmissionsValues!$D:$D,MATCH($A13,MangroveEmissionsValues!$A:$A,0),1)*index(MangroveEmissionsValues!$E:$E,match($A13,MangroveEmissionsValues!$A:$A,0),1),"NoData"),"NoData")</f>
        <v/>
      </c>
      <c r="F13" s="95">
        <f t="array" ref="F13">if($C13="Mangrove", IFERROR(3.66*INDEX(MangroveEmissionsValues!$F:$F,MATCH($A13,MangroveEmissionsValues!$A:$A,0),1)*index(MangroveEmissionsValues!$G:$G,match($A13,MangroveEmissionsValues!$A:$A,0),1)/'Model assumptions'!$C$17,"NoData"),"NoData")</f>
        <v/>
      </c>
      <c r="G13" s="101" t="n"/>
      <c r="H13" s="101" t="n"/>
      <c r="I13" s="101" t="n"/>
      <c r="J13" s="197" t="n"/>
      <c r="K13" s="197" t="n"/>
      <c r="L13" s="197" t="n"/>
      <c r="M13" s="197" t="n"/>
    </row>
    <row r="14" ht="12.75" customHeight="1" s="198">
      <c r="A14" s="101" t="inlineStr">
        <is>
          <t>Antigua and Barbuda</t>
        </is>
      </c>
      <c r="B14" s="62">
        <f t="array" ref="B14">INDEX(Countries!$D$2:$D$255, MATCH(A14, Countries!$B$2:$B$255, 0))
</f>
        <v/>
      </c>
      <c r="C14" s="89" t="inlineStr">
        <is>
          <t>Mangrove</t>
        </is>
      </c>
      <c r="D14" s="95" t="n">
        <v>27.2</v>
      </c>
      <c r="E14" s="95">
        <f t="array" ref="E14">if($C14="Mangrove", IFERROR(3.66*INDEX(MangroveEmissionsValues!$D:$D,MATCH($A14,MangroveEmissionsValues!$A:$A,0),1)*index(MangroveEmissionsValues!$E:$E,match($A14,MangroveEmissionsValues!$A:$A,0),1),"NoData"),"NoData")</f>
        <v/>
      </c>
      <c r="F14" s="95">
        <f t="array" ref="F14">if($C14="Mangrove", IFERROR(3.66*INDEX(MangroveEmissionsValues!$F:$F,MATCH($A14,MangroveEmissionsValues!$A:$A,0),1)*index(MangroveEmissionsValues!$G:$G,match($A14,MangroveEmissionsValues!$A:$A,0),1)/'Model assumptions'!$C$17,"NoData"),"NoData")</f>
        <v/>
      </c>
      <c r="G14" s="101" t="n"/>
      <c r="H14" s="101" t="n"/>
      <c r="I14" s="101" t="n"/>
      <c r="J14" s="197" t="n"/>
      <c r="K14" s="197" t="n"/>
      <c r="L14" s="197" t="n"/>
      <c r="M14" s="197" t="n"/>
    </row>
    <row r="15" ht="12.75" customHeight="1" s="198">
      <c r="A15" s="101" t="inlineStr">
        <is>
          <t>Bahrain</t>
        </is>
      </c>
      <c r="B15" s="62">
        <f t="array" ref="B15">INDEX(Countries!$D$2:$D$255, MATCH(A15, Countries!$B$2:$B$255, 0))
</f>
        <v/>
      </c>
      <c r="C15" s="89" t="inlineStr">
        <is>
          <t>Mangrove</t>
        </is>
      </c>
      <c r="D15" s="95" t="n">
        <v>27.2</v>
      </c>
      <c r="E15" s="95">
        <f t="array" ref="E15">if($C15="Mangrove", IFERROR(3.66*INDEX(MangroveEmissionsValues!$D:$D,MATCH($A15,MangroveEmissionsValues!$A:$A,0),1)*index(MangroveEmissionsValues!$E:$E,match($A15,MangroveEmissionsValues!$A:$A,0),1),"NoData"),"NoData")</f>
        <v/>
      </c>
      <c r="F15" s="95">
        <f t="array" ref="F15">if($C15="Mangrove", IFERROR(3.66*INDEX(MangroveEmissionsValues!$F:$F,MATCH($A15,MangroveEmissionsValues!$A:$A,0),1)*index(MangroveEmissionsValues!$G:$G,match($A15,MangroveEmissionsValues!$A:$A,0),1)/'Model assumptions'!$C$17,"NoData"),"NoData")</f>
        <v/>
      </c>
      <c r="G15" s="101" t="n"/>
      <c r="H15" s="101" t="n"/>
      <c r="I15" s="101" t="n"/>
      <c r="J15" s="197" t="n"/>
      <c r="K15" s="197" t="n"/>
      <c r="L15" s="197" t="n"/>
      <c r="M15" s="197" t="n"/>
    </row>
    <row r="16" ht="12.75" customHeight="1" s="198">
      <c r="A16" s="101" t="inlineStr">
        <is>
          <t>Bangladesh</t>
        </is>
      </c>
      <c r="B16" s="62">
        <f t="array" ref="B16">INDEX(Countries!$D$2:$D$255, MATCH(A16, Countries!$B$2:$B$255, 0))
</f>
        <v/>
      </c>
      <c r="C16" s="89" t="inlineStr">
        <is>
          <t>Mangrove</t>
        </is>
      </c>
      <c r="D16" s="95" t="n">
        <v>27.2</v>
      </c>
      <c r="E16" s="95">
        <f t="array" ref="E16">if($C16="Mangrove", IFERROR(3.66*INDEX(MangroveEmissionsValues!$D:$D,MATCH($A16,MangroveEmissionsValues!$A:$A,0),1)*index(MangroveEmissionsValues!$E:$E,match($A16,MangroveEmissionsValues!$A:$A,0),1),"NoData"),"NoData")</f>
        <v/>
      </c>
      <c r="F16" s="95">
        <f t="array" ref="F16">if($C16="Mangrove", IFERROR(3.66*INDEX(MangroveEmissionsValues!$F:$F,MATCH($A16,MangroveEmissionsValues!$A:$A,0),1)*index(MangroveEmissionsValues!$G:$G,match($A16,MangroveEmissionsValues!$A:$A,0),1)/'Model assumptions'!$C$17,"NoData"),"NoData")</f>
        <v/>
      </c>
      <c r="G16" s="101" t="n"/>
      <c r="H16" s="101" t="n"/>
      <c r="I16" s="101" t="n"/>
      <c r="J16" s="197" t="n"/>
      <c r="K16" s="197" t="n"/>
      <c r="L16" s="197" t="n"/>
      <c r="M16" s="197" t="n"/>
    </row>
    <row r="17" ht="12.75" customHeight="1" s="198">
      <c r="A17" s="101" t="inlineStr">
        <is>
          <t>Barbados</t>
        </is>
      </c>
      <c r="B17" s="62">
        <f t="array" ref="B17">INDEX(Countries!$D$2:$D$255, MATCH(A17, Countries!$B$2:$B$255, 0))
</f>
        <v/>
      </c>
      <c r="C17" s="89" t="inlineStr">
        <is>
          <t>Mangrove</t>
        </is>
      </c>
      <c r="D17" s="95" t="n">
        <v>27.2</v>
      </c>
      <c r="E17" s="95">
        <f t="array" ref="E17">if($C17="Mangrove", IFERROR(3.66*INDEX(MangroveEmissionsValues!$D:$D,MATCH($A17,MangroveEmissionsValues!$A:$A,0),1)*index(MangroveEmissionsValues!$E:$E,match($A17,MangroveEmissionsValues!$A:$A,0),1),"NoData"),"NoData")</f>
        <v/>
      </c>
      <c r="F17" s="95">
        <f t="array" ref="F17">if($C17="Mangrove", IFERROR(3.66*INDEX(MangroveEmissionsValues!$F:$F,MATCH($A17,MangroveEmissionsValues!$A:$A,0),1)*index(MangroveEmissionsValues!$G:$G,match($A17,MangroveEmissionsValues!$A:$A,0),1)/'Model assumptions'!$C$17,"NoData"),"NoData")</f>
        <v/>
      </c>
      <c r="G17" s="101" t="n"/>
      <c r="H17" s="101" t="n"/>
      <c r="I17" s="101" t="n"/>
      <c r="J17" s="197" t="n"/>
      <c r="K17" s="197" t="n"/>
      <c r="L17" s="197" t="n"/>
      <c r="M17" s="197" t="n"/>
    </row>
    <row r="18" ht="12.75" customHeight="1" s="198">
      <c r="A18" s="101" t="inlineStr">
        <is>
          <t>Belize</t>
        </is>
      </c>
      <c r="B18" s="62">
        <f t="array" ref="B18">INDEX(Countries!$D$2:$D$255, MATCH(A18, Countries!$B$2:$B$255, 0))
</f>
        <v/>
      </c>
      <c r="C18" s="89" t="inlineStr">
        <is>
          <t>Mangrove</t>
        </is>
      </c>
      <c r="D18" s="95" t="n">
        <v>27.2</v>
      </c>
      <c r="E18" s="95">
        <f t="array" ref="E18">if($C18="Mangrove", IFERROR(3.66*INDEX(MangroveEmissionsValues!$D:$D,MATCH($A18,MangroveEmissionsValues!$A:$A,0),1)*index(MangroveEmissionsValues!$E:$E,match($A18,MangroveEmissionsValues!$A:$A,0),1),"NoData"),"NoData")</f>
        <v/>
      </c>
      <c r="F18" s="95">
        <f t="array" ref="F18">if($C18="Mangrove", IFERROR(3.66*INDEX(MangroveEmissionsValues!$F:$F,MATCH($A18,MangroveEmissionsValues!$A:$A,0),1)*index(MangroveEmissionsValues!$G:$G,match($A18,MangroveEmissionsValues!$A:$A,0),1)/'Model assumptions'!$C$17,"NoData"),"NoData")</f>
        <v/>
      </c>
      <c r="G18" s="101" t="n"/>
      <c r="H18" s="101" t="n"/>
      <c r="I18" s="101" t="n"/>
      <c r="J18" s="197" t="n"/>
      <c r="K18" s="197" t="n"/>
      <c r="L18" s="197" t="n"/>
      <c r="M18" s="197" t="n"/>
    </row>
    <row r="19" ht="12.75" customHeight="1" s="198">
      <c r="A19" s="101" t="inlineStr">
        <is>
          <t>Benin</t>
        </is>
      </c>
      <c r="B19" s="62">
        <f t="array" ref="B19">INDEX(Countries!$D$2:$D$255, MATCH(A19, Countries!$B$2:$B$255, 0))
</f>
        <v/>
      </c>
      <c r="C19" s="89" t="inlineStr">
        <is>
          <t>Mangrove</t>
        </is>
      </c>
      <c r="D19" s="95" t="n">
        <v>27.2</v>
      </c>
      <c r="E19" s="95">
        <f t="array" ref="E19">if($C19="Mangrove", IFERROR(3.66*INDEX(MangroveEmissionsValues!$D:$D,MATCH($A19,MangroveEmissionsValues!$A:$A,0),1)*index(MangroveEmissionsValues!$E:$E,match($A19,MangroveEmissionsValues!$A:$A,0),1),"NoData"),"NoData")</f>
        <v/>
      </c>
      <c r="F19" s="95">
        <f t="array" ref="F19">if($C19="Mangrove", IFERROR(3.66*INDEX(MangroveEmissionsValues!$F:$F,MATCH($A19,MangroveEmissionsValues!$A:$A,0),1)*index(MangroveEmissionsValues!$G:$G,match($A19,MangroveEmissionsValues!$A:$A,0),1)/'Model assumptions'!$C$17,"NoData"),"NoData")</f>
        <v/>
      </c>
      <c r="G19" s="101" t="n"/>
      <c r="H19" s="101" t="n"/>
      <c r="I19" s="101" t="n"/>
      <c r="J19" s="197" t="n"/>
      <c r="K19" s="197" t="n"/>
      <c r="L19" s="197" t="n"/>
      <c r="M19" s="197" t="n"/>
    </row>
    <row r="20" ht="12.75" customHeight="1" s="198">
      <c r="A20" s="101" t="inlineStr">
        <is>
          <t>Bermuda</t>
        </is>
      </c>
      <c r="B20" s="62">
        <f t="array" ref="B20">INDEX(Countries!$D$2:$D$255, MATCH(A20, Countries!$B$2:$B$255, 0))
</f>
        <v/>
      </c>
      <c r="C20" s="89" t="inlineStr">
        <is>
          <t>Mangrove</t>
        </is>
      </c>
      <c r="D20" s="95" t="n">
        <v>27.2</v>
      </c>
      <c r="E20" s="95">
        <f t="array" ref="E20">if($C20="Mangrove", IFERROR(3.66*INDEX(MangroveEmissionsValues!$D:$D,MATCH($A20,MangroveEmissionsValues!$A:$A,0),1)*index(MangroveEmissionsValues!$E:$E,match($A20,MangroveEmissionsValues!$A:$A,0),1),"NoData"),"NoData")</f>
        <v/>
      </c>
      <c r="F20" s="95">
        <f t="array" ref="F20">if($C20="Mangrove", IFERROR(3.66*INDEX(MangroveEmissionsValues!$F:$F,MATCH($A20,MangroveEmissionsValues!$A:$A,0),1)*index(MangroveEmissionsValues!$G:$G,match($A20,MangroveEmissionsValues!$A:$A,0),1)/'Model assumptions'!$C$17,"NoData"),"NoData")</f>
        <v/>
      </c>
      <c r="G20" s="101" t="n"/>
      <c r="H20" s="101" t="n"/>
      <c r="I20" s="101" t="n"/>
      <c r="J20" s="197" t="n"/>
      <c r="K20" s="197" t="n"/>
      <c r="L20" s="197" t="n"/>
      <c r="M20" s="197" t="n"/>
    </row>
    <row r="21" ht="12.75" customHeight="1" s="198">
      <c r="A21" s="101" t="inlineStr">
        <is>
          <t>Bonaire, Sint Eustatius and Saba</t>
        </is>
      </c>
      <c r="B21" s="62">
        <f t="array" ref="B21">INDEX(Countries!$D$2:$D$255, MATCH(A21, Countries!$B$2:$B$255, 0))
</f>
        <v/>
      </c>
      <c r="C21" s="89" t="inlineStr">
        <is>
          <t>Mangrove</t>
        </is>
      </c>
      <c r="D21" s="95" t="n">
        <v>27.2</v>
      </c>
      <c r="E21" s="95">
        <f t="array" ref="E21">if($C21="Mangrove", IFERROR(3.66*INDEX(MangroveEmissionsValues!$D:$D,MATCH($A21,MangroveEmissionsValues!$A:$A,0),1)*index(MangroveEmissionsValues!$E:$E,match($A21,MangroveEmissionsValues!$A:$A,0),1),"NoData"),"NoData")</f>
        <v/>
      </c>
      <c r="F21" s="95">
        <f t="array" ref="F21">if($C21="Mangrove", IFERROR(3.66*INDEX(MangroveEmissionsValues!$F:$F,MATCH($A21,MangroveEmissionsValues!$A:$A,0),1)*index(MangroveEmissionsValues!$G:$G,match($A21,MangroveEmissionsValues!$A:$A,0),1)/'Model assumptions'!$C$17,"NoData"),"NoData")</f>
        <v/>
      </c>
      <c r="G21" s="101" t="n"/>
      <c r="H21" s="101" t="n"/>
      <c r="I21" s="101" t="n"/>
      <c r="J21" s="197" t="n"/>
      <c r="K21" s="197" t="n"/>
      <c r="L21" s="197" t="n"/>
      <c r="M21" s="197" t="n"/>
    </row>
    <row r="22" ht="12.75" customHeight="1" s="198">
      <c r="A22" s="101" t="inlineStr">
        <is>
          <t>Brazil</t>
        </is>
      </c>
      <c r="B22" s="62">
        <f t="array" ref="B22">INDEX(Countries!$D$2:$D$255, MATCH(A22, Countries!$B$2:$B$255, 0))
</f>
        <v/>
      </c>
      <c r="C22" s="89" t="inlineStr">
        <is>
          <t>Mangrove</t>
        </is>
      </c>
      <c r="D22" s="95" t="n">
        <v>27.2</v>
      </c>
      <c r="E22" s="95">
        <f t="array" ref="E22">if($C22="Mangrove", IFERROR(3.66*INDEX(MangroveEmissionsValues!$D:$D,MATCH($A22,MangroveEmissionsValues!$A:$A,0),1)*index(MangroveEmissionsValues!$E:$E,match($A22,MangroveEmissionsValues!$A:$A,0),1),"NoData"),"NoData")</f>
        <v/>
      </c>
      <c r="F22" s="95">
        <f t="array" ref="F22">if($C22="Mangrove", IFERROR(3.66*INDEX(MangroveEmissionsValues!$F:$F,MATCH($A22,MangroveEmissionsValues!$A:$A,0),1)*index(MangroveEmissionsValues!$G:$G,match($A22,MangroveEmissionsValues!$A:$A,0),1)/'Model assumptions'!$C$17,"NoData"),"NoData")</f>
        <v/>
      </c>
      <c r="G22" s="101" t="n"/>
      <c r="H22" s="101" t="n"/>
      <c r="I22" s="101" t="n"/>
      <c r="J22" s="197" t="n"/>
      <c r="K22" s="197" t="n"/>
      <c r="L22" s="197" t="n"/>
      <c r="M22" s="197" t="n"/>
    </row>
    <row r="23" ht="12.75" customHeight="1" s="198">
      <c r="A23" s="101" t="inlineStr">
        <is>
          <t>British virgin islands</t>
        </is>
      </c>
      <c r="B23" s="62">
        <f t="array" ref="B23">INDEX(Countries!$D$2:$D$255, MATCH(A23, Countries!$B$2:$B$255, 0))
</f>
        <v/>
      </c>
      <c r="C23" s="89" t="inlineStr">
        <is>
          <t>Mangrove</t>
        </is>
      </c>
      <c r="D23" s="95" t="n">
        <v>27.2</v>
      </c>
      <c r="E23" s="95">
        <f t="array" ref="E23">if($C23="Mangrove", IFERROR(3.66*INDEX(MangroveEmissionsValues!$D:$D,MATCH($A23,MangroveEmissionsValues!$A:$A,0),1)*index(MangroveEmissionsValues!$E:$E,match($A23,MangroveEmissionsValues!$A:$A,0),1),"NoData"),"NoData")</f>
        <v/>
      </c>
      <c r="F23" s="95">
        <f t="array" ref="F23">if($C23="Mangrove", IFERROR(3.66*INDEX(MangroveEmissionsValues!$F:$F,MATCH($A23,MangroveEmissionsValues!$A:$A,0),1)*index(MangroveEmissionsValues!$G:$G,match($A23,MangroveEmissionsValues!$A:$A,0),1)/'Model assumptions'!$C$17,"NoData"),"NoData")</f>
        <v/>
      </c>
      <c r="G23" s="101" t="n"/>
      <c r="H23" s="101" t="n"/>
      <c r="I23" s="101" t="n"/>
      <c r="J23" s="197" t="n"/>
      <c r="K23" s="197" t="n"/>
      <c r="L23" s="197" t="n"/>
      <c r="M23" s="197" t="n"/>
    </row>
    <row r="24" ht="12.75" customHeight="1" s="198">
      <c r="A24" s="101" t="inlineStr">
        <is>
          <t>Brunei Darussalam</t>
        </is>
      </c>
      <c r="B24" s="62">
        <f t="array" ref="B24">INDEX(Countries!$D$2:$D$255, MATCH(A24, Countries!$B$2:$B$255, 0))
</f>
        <v/>
      </c>
      <c r="C24" s="89" t="inlineStr">
        <is>
          <t>Mangrove</t>
        </is>
      </c>
      <c r="D24" s="95" t="n">
        <v>27.2</v>
      </c>
      <c r="E24" s="95">
        <f t="array" ref="E24">if($C24="Mangrove", IFERROR(3.66*INDEX(MangroveEmissionsValues!$D:$D,MATCH($A24,MangroveEmissionsValues!$A:$A,0),1)*index(MangroveEmissionsValues!$E:$E,match($A24,MangroveEmissionsValues!$A:$A,0),1),"NoData"),"NoData")</f>
        <v/>
      </c>
      <c r="F24" s="95">
        <f t="array" ref="F24">if($C24="Mangrove", IFERROR(3.66*INDEX(MangroveEmissionsValues!$F:$F,MATCH($A24,MangroveEmissionsValues!$A:$A,0),1)*index(MangroveEmissionsValues!$G:$G,match($A24,MangroveEmissionsValues!$A:$A,0),1)/'Model assumptions'!$C$17,"NoData"),"NoData")</f>
        <v/>
      </c>
      <c r="G24" s="101" t="n"/>
      <c r="H24" s="101" t="n"/>
      <c r="I24" s="101" t="n"/>
      <c r="J24" s="197" t="n"/>
      <c r="K24" s="197" t="n"/>
      <c r="L24" s="197" t="n"/>
      <c r="M24" s="197" t="n"/>
    </row>
    <row r="25" ht="12.75" customHeight="1" s="198">
      <c r="A25" s="101" t="inlineStr">
        <is>
          <t>Cambodia</t>
        </is>
      </c>
      <c r="B25" s="62">
        <f t="array" ref="B25">INDEX(Countries!$D$2:$D$255, MATCH(A25, Countries!$B$2:$B$255, 0))
</f>
        <v/>
      </c>
      <c r="C25" s="89" t="inlineStr">
        <is>
          <t>Mangrove</t>
        </is>
      </c>
      <c r="D25" s="95" t="n">
        <v>27.2</v>
      </c>
      <c r="E25" s="95">
        <f t="array" ref="E25">if($C25="Mangrove", IFERROR(3.66*INDEX(MangroveEmissionsValues!$D:$D,MATCH($A25,MangroveEmissionsValues!$A:$A,0),1)*index(MangroveEmissionsValues!$E:$E,match($A25,MangroveEmissionsValues!$A:$A,0),1),"NoData"),"NoData")</f>
        <v/>
      </c>
      <c r="F25" s="95">
        <f t="array" ref="F25">if($C25="Mangrove", IFERROR(3.66*INDEX(MangroveEmissionsValues!$F:$F,MATCH($A25,MangroveEmissionsValues!$A:$A,0),1)*index(MangroveEmissionsValues!$G:$G,match($A25,MangroveEmissionsValues!$A:$A,0),1)/'Model assumptions'!$C$17,"NoData"),"NoData")</f>
        <v/>
      </c>
      <c r="G25" s="101" t="n"/>
      <c r="H25" s="101" t="n"/>
      <c r="I25" s="101" t="n"/>
      <c r="J25" s="197" t="n"/>
      <c r="K25" s="197" t="n"/>
      <c r="L25" s="197" t="n"/>
      <c r="M25" s="197" t="n"/>
    </row>
    <row r="26" ht="12.75" customHeight="1" s="198">
      <c r="A26" s="101" t="inlineStr">
        <is>
          <t>Cameroon</t>
        </is>
      </c>
      <c r="B26" s="62">
        <f t="array" ref="B26">INDEX(Countries!$D$2:$D$255, MATCH(A26, Countries!$B$2:$B$255, 0))
</f>
        <v/>
      </c>
      <c r="C26" s="89" t="inlineStr">
        <is>
          <t>Mangrove</t>
        </is>
      </c>
      <c r="D26" s="95" t="n">
        <v>27.2</v>
      </c>
      <c r="E26" s="95">
        <f t="array" ref="E26">if($C26="Mangrove", IFERROR(3.66*INDEX(MangroveEmissionsValues!$D:$D,MATCH($A26,MangroveEmissionsValues!$A:$A,0),1)*index(MangroveEmissionsValues!$E:$E,match($A26,MangroveEmissionsValues!$A:$A,0),1),"NoData"),"NoData")</f>
        <v/>
      </c>
      <c r="F26" s="95">
        <f t="array" ref="F26">if($C26="Mangrove", IFERROR(3.66*INDEX(MangroveEmissionsValues!$F:$F,MATCH($A26,MangroveEmissionsValues!$A:$A,0),1)*index(MangroveEmissionsValues!$G:$G,match($A26,MangroveEmissionsValues!$A:$A,0),1)/'Model assumptions'!$C$17,"NoData"),"NoData")</f>
        <v/>
      </c>
      <c r="G26" s="101" t="n"/>
      <c r="H26" s="101" t="n"/>
      <c r="I26" s="101" t="n"/>
      <c r="J26" s="197" t="n"/>
      <c r="K26" s="197" t="n"/>
      <c r="L26" s="197" t="n"/>
      <c r="M26" s="197" t="n"/>
    </row>
    <row r="27" ht="12.75" customHeight="1" s="198">
      <c r="A27" s="101" t="inlineStr">
        <is>
          <t>Cayman Islands</t>
        </is>
      </c>
      <c r="B27" s="62">
        <f t="array" ref="B27">INDEX(Countries!$D$2:$D$255, MATCH(A27, Countries!$B$2:$B$255, 0))
</f>
        <v/>
      </c>
      <c r="C27" s="89" t="inlineStr">
        <is>
          <t>Mangrove</t>
        </is>
      </c>
      <c r="D27" s="95" t="n">
        <v>27.2</v>
      </c>
      <c r="E27" s="95">
        <f t="array" ref="E27">if($C27="Mangrove", IFERROR(3.66*INDEX(MangroveEmissionsValues!$D:$D,MATCH($A27,MangroveEmissionsValues!$A:$A,0),1)*index(MangroveEmissionsValues!$E:$E,match($A27,MangroveEmissionsValues!$A:$A,0),1),"NoData"),"NoData")</f>
        <v/>
      </c>
      <c r="F27" s="95">
        <f t="array" ref="F27">if($C27="Mangrove", IFERROR(3.66*INDEX(MangroveEmissionsValues!$F:$F,MATCH($A27,MangroveEmissionsValues!$A:$A,0),1)*index(MangroveEmissionsValues!$G:$G,match($A27,MangroveEmissionsValues!$A:$A,0),1)/'Model assumptions'!$C$17,"NoData"),"NoData")</f>
        <v/>
      </c>
      <c r="G27" s="101" t="n"/>
      <c r="H27" s="101" t="n"/>
      <c r="I27" s="101" t="n"/>
      <c r="J27" s="197" t="n"/>
      <c r="K27" s="197" t="n"/>
      <c r="L27" s="197" t="n"/>
      <c r="M27" s="197" t="n"/>
    </row>
    <row r="28" ht="12.75" customHeight="1" s="198">
      <c r="A28" s="101" t="inlineStr">
        <is>
          <t>Comoros</t>
        </is>
      </c>
      <c r="B28" s="62">
        <f t="array" ref="B28">INDEX(Countries!$D$2:$D$255, MATCH(A28, Countries!$B$2:$B$255, 0))
</f>
        <v/>
      </c>
      <c r="C28" s="89" t="inlineStr">
        <is>
          <t>Mangrove</t>
        </is>
      </c>
      <c r="D28" s="95" t="n">
        <v>27.2</v>
      </c>
      <c r="E28" s="95">
        <f t="array" ref="E28">if($C28="Mangrove", IFERROR(3.66*INDEX(MangroveEmissionsValues!$D:$D,MATCH($A28,MangroveEmissionsValues!$A:$A,0),1)*index(MangroveEmissionsValues!$E:$E,match($A28,MangroveEmissionsValues!$A:$A,0),1),"NoData"),"NoData")</f>
        <v/>
      </c>
      <c r="F28" s="95">
        <f t="array" ref="F28">if($C28="Mangrove", IFERROR(3.66*INDEX(MangroveEmissionsValues!$F:$F,MATCH($A28,MangroveEmissionsValues!$A:$A,0),1)*index(MangroveEmissionsValues!$G:$G,match($A28,MangroveEmissionsValues!$A:$A,0),1)/'Model assumptions'!$C$17,"NoData"),"NoData")</f>
        <v/>
      </c>
      <c r="G28" s="101" t="n"/>
      <c r="H28" s="101" t="n"/>
      <c r="I28" s="101" t="n"/>
      <c r="J28" s="197" t="n"/>
      <c r="K28" s="197" t="n"/>
      <c r="L28" s="197" t="n"/>
      <c r="M28" s="197" t="n"/>
    </row>
    <row r="29" ht="12.75" customHeight="1" s="198">
      <c r="A29" s="101" t="inlineStr">
        <is>
          <t>Cook Islands</t>
        </is>
      </c>
      <c r="B29" s="62">
        <f t="array" ref="B29">INDEX(Countries!$D$2:$D$255, MATCH(A29, Countries!$B$2:$B$255, 0))
</f>
        <v/>
      </c>
      <c r="C29" s="89" t="inlineStr">
        <is>
          <t>Mangrove</t>
        </is>
      </c>
      <c r="D29" s="95" t="n">
        <v>27.2</v>
      </c>
      <c r="E29" s="95">
        <f t="array" ref="E29">if($C29="Mangrove", IFERROR(3.66*INDEX(MangroveEmissionsValues!$D:$D,MATCH($A29,MangroveEmissionsValues!$A:$A,0),1)*index(MangroveEmissionsValues!$E:$E,match($A29,MangroveEmissionsValues!$A:$A,0),1),"NoData"),"NoData")</f>
        <v/>
      </c>
      <c r="F29" s="95">
        <f t="array" ref="F29">if($C29="Mangrove", IFERROR(3.66*INDEX(MangroveEmissionsValues!$F:$F,MATCH($A29,MangroveEmissionsValues!$A:$A,0),1)*index(MangroveEmissionsValues!$G:$G,match($A29,MangroveEmissionsValues!$A:$A,0),1)/'Model assumptions'!$C$17,"NoData"),"NoData")</f>
        <v/>
      </c>
      <c r="G29" s="101" t="n"/>
      <c r="H29" s="101" t="n"/>
      <c r="I29" s="101" t="n"/>
      <c r="J29" s="197" t="n"/>
      <c r="K29" s="197" t="n"/>
      <c r="L29" s="197" t="n"/>
      <c r="M29" s="197" t="n"/>
    </row>
    <row r="30" ht="12.75" customHeight="1" s="198">
      <c r="A30" s="101" t="inlineStr">
        <is>
          <t>Costa Rica</t>
        </is>
      </c>
      <c r="B30" s="62">
        <f t="array" ref="B30">INDEX(Countries!$D$2:$D$255, MATCH(A30, Countries!$B$2:$B$255, 0))
</f>
        <v/>
      </c>
      <c r="C30" s="89" t="inlineStr">
        <is>
          <t>Mangrove</t>
        </is>
      </c>
      <c r="D30" s="95" t="n">
        <v>27.2</v>
      </c>
      <c r="E30" s="95">
        <f t="array" ref="E30">if($C30="Mangrove", IFERROR(3.66*INDEX(MangroveEmissionsValues!$D:$D,MATCH($A30,MangroveEmissionsValues!$A:$A,0),1)*index(MangroveEmissionsValues!$E:$E,match($A30,MangroveEmissionsValues!$A:$A,0),1),"NoData"),"NoData")</f>
        <v/>
      </c>
      <c r="F30" s="95">
        <f t="array" ref="F30">if($C30="Mangrove", IFERROR(3.66*INDEX(MangroveEmissionsValues!$F:$F,MATCH($A30,MangroveEmissionsValues!$A:$A,0),1)*index(MangroveEmissionsValues!$G:$G,match($A30,MangroveEmissionsValues!$A:$A,0),1)/'Model assumptions'!$C$17,"NoData"),"NoData")</f>
        <v/>
      </c>
      <c r="G30" s="101" t="n"/>
      <c r="H30" s="101" t="n"/>
      <c r="I30" s="101" t="n"/>
      <c r="J30" s="197" t="n"/>
      <c r="K30" s="197" t="n"/>
      <c r="L30" s="197" t="n"/>
      <c r="M30" s="197" t="n"/>
    </row>
    <row r="31" ht="12.75" customHeight="1" s="198">
      <c r="A31" s="101" t="inlineStr">
        <is>
          <t>Côte d'Ivoire</t>
        </is>
      </c>
      <c r="B31" s="62">
        <f t="array" ref="B31">INDEX(Countries!$D$2:$D$255, MATCH(A31, Countries!$B$2:$B$255, 0))
</f>
        <v/>
      </c>
      <c r="C31" s="89" t="inlineStr">
        <is>
          <t>Mangrove</t>
        </is>
      </c>
      <c r="D31" s="95" t="n">
        <v>27.2</v>
      </c>
      <c r="E31" s="95">
        <f t="array" ref="E31">if($C31="Mangrove", IFERROR(3.66*INDEX(MangroveEmissionsValues!$D:$D,MATCH($A31,MangroveEmissionsValues!$A:$A,0),1)*index(MangroveEmissionsValues!$E:$E,match($A31,MangroveEmissionsValues!$A:$A,0),1),"NoData"),"NoData")</f>
        <v/>
      </c>
      <c r="F31" s="95">
        <f t="array" ref="F31">if($C31="Mangrove", IFERROR(3.66*INDEX(MangroveEmissionsValues!$F:$F,MATCH($A31,MangroveEmissionsValues!$A:$A,0),1)*index(MangroveEmissionsValues!$G:$G,match($A31,MangroveEmissionsValues!$A:$A,0),1)/'Model assumptions'!$C$17,"NoData"),"NoData")</f>
        <v/>
      </c>
      <c r="G31" s="101" t="n"/>
      <c r="H31" s="101" t="n"/>
      <c r="I31" s="101" t="n"/>
      <c r="J31" s="197" t="n"/>
      <c r="K31" s="197" t="n"/>
      <c r="L31" s="197" t="n"/>
      <c r="M31" s="197" t="n"/>
    </row>
    <row r="32" ht="12.75" customHeight="1" s="198">
      <c r="A32" s="101" t="inlineStr">
        <is>
          <t>Cuba</t>
        </is>
      </c>
      <c r="B32" s="62">
        <f t="array" ref="B32">INDEX(Countries!$D$2:$D$255, MATCH(A32, Countries!$B$2:$B$255, 0))
</f>
        <v/>
      </c>
      <c r="C32" s="89" t="inlineStr">
        <is>
          <t>Mangrove</t>
        </is>
      </c>
      <c r="D32" s="95" t="n">
        <v>27.2</v>
      </c>
      <c r="E32" s="95">
        <f t="array" ref="E32">if($C32="Mangrove", IFERROR(3.66*INDEX(MangroveEmissionsValues!$D:$D,MATCH($A32,MangroveEmissionsValues!$A:$A,0),1)*index(MangroveEmissionsValues!$E:$E,match($A32,MangroveEmissionsValues!$A:$A,0),1),"NoData"),"NoData")</f>
        <v/>
      </c>
      <c r="F32" s="95">
        <f t="array" ref="F32">if($C32="Mangrove", IFERROR(3.66*INDEX(MangroveEmissionsValues!$F:$F,MATCH($A32,MangroveEmissionsValues!$A:$A,0),1)*index(MangroveEmissionsValues!$G:$G,match($A32,MangroveEmissionsValues!$A:$A,0),1)/'Model assumptions'!$C$17,"NoData"),"NoData")</f>
        <v/>
      </c>
      <c r="G32" s="101" t="n"/>
      <c r="H32" s="101" t="n"/>
      <c r="I32" s="101" t="n"/>
      <c r="J32" s="197" t="n"/>
      <c r="K32" s="197" t="n"/>
      <c r="L32" s="197" t="n"/>
      <c r="M32" s="197" t="n"/>
    </row>
    <row r="33" ht="12.75" customHeight="1" s="198">
      <c r="A33" s="101" t="inlineStr">
        <is>
          <t>Curaçao</t>
        </is>
      </c>
      <c r="B33" s="62">
        <f t="array" ref="B33">INDEX(Countries!$D$2:$D$255, MATCH(A33, Countries!$B$2:$B$255, 0))
</f>
        <v/>
      </c>
      <c r="C33" s="89" t="inlineStr">
        <is>
          <t>Mangrove</t>
        </is>
      </c>
      <c r="D33" s="95" t="n">
        <v>27.2</v>
      </c>
      <c r="E33" s="95">
        <f t="array" ref="E33">if($C33="Mangrove", IFERROR(3.66*INDEX(MangroveEmissionsValues!$D:$D,MATCH($A33,MangroveEmissionsValues!$A:$A,0),1)*index(MangroveEmissionsValues!$E:$E,match($A33,MangroveEmissionsValues!$A:$A,0),1),"NoData"),"NoData")</f>
        <v/>
      </c>
      <c r="F33" s="95">
        <f t="array" ref="F33">if($C33="Mangrove", IFERROR(3.66*INDEX(MangroveEmissionsValues!$F:$F,MATCH($A33,MangroveEmissionsValues!$A:$A,0),1)*index(MangroveEmissionsValues!$G:$G,match($A33,MangroveEmissionsValues!$A:$A,0),1)/'Model assumptions'!$C$17,"NoData"),"NoData")</f>
        <v/>
      </c>
      <c r="G33" s="101" t="n"/>
      <c r="H33" s="101" t="n"/>
      <c r="I33" s="101" t="n"/>
      <c r="J33" s="197" t="n"/>
      <c r="K33" s="197" t="n"/>
      <c r="L33" s="197" t="n"/>
      <c r="M33" s="197" t="n"/>
    </row>
    <row r="34" ht="12.75" customHeight="1" s="198">
      <c r="A34" s="101" t="inlineStr">
        <is>
          <t>Democratic republic of the congo</t>
        </is>
      </c>
      <c r="B34" s="62">
        <f t="array" ref="B34">INDEX(Countries!$D$2:$D$255, MATCH(A34, Countries!$B$2:$B$255, 0))
</f>
        <v/>
      </c>
      <c r="C34" s="89" t="inlineStr">
        <is>
          <t>Mangrove</t>
        </is>
      </c>
      <c r="D34" s="95" t="n">
        <v>27.2</v>
      </c>
      <c r="E34" s="95">
        <f t="array" ref="E34">if($C34="Mangrove", IFERROR(3.66*INDEX(MangroveEmissionsValues!$D:$D,MATCH($A34,MangroveEmissionsValues!$A:$A,0),1)*index(MangroveEmissionsValues!$E:$E,match($A34,MangroveEmissionsValues!$A:$A,0),1),"NoData"),"NoData")</f>
        <v/>
      </c>
      <c r="F34" s="95">
        <f t="array" ref="F34">if($C34="Mangrove", IFERROR(3.66*INDEX(MangroveEmissionsValues!$F:$F,MATCH($A34,MangroveEmissionsValues!$A:$A,0),1)*index(MangroveEmissionsValues!$G:$G,match($A34,MangroveEmissionsValues!$A:$A,0),1)/'Model assumptions'!$C$17,"NoData"),"NoData")</f>
        <v/>
      </c>
      <c r="G34" s="101" t="n"/>
      <c r="H34" s="101" t="n"/>
      <c r="I34" s="101" t="n"/>
      <c r="J34" s="197" t="n"/>
      <c r="K34" s="197" t="n"/>
      <c r="L34" s="197" t="n"/>
      <c r="M34" s="197" t="n"/>
    </row>
    <row r="35" ht="12.75" customHeight="1" s="198">
      <c r="A35" s="101" t="inlineStr">
        <is>
          <t>Djibouti</t>
        </is>
      </c>
      <c r="B35" s="62">
        <f t="array" ref="B35">INDEX(Countries!$D$2:$D$255, MATCH(A35, Countries!$B$2:$B$255, 0))
</f>
        <v/>
      </c>
      <c r="C35" s="89" t="inlineStr">
        <is>
          <t>Mangrove</t>
        </is>
      </c>
      <c r="D35" s="95" t="n">
        <v>27.2</v>
      </c>
      <c r="E35" s="95">
        <f t="array" ref="E35">if($C35="Mangrove", IFERROR(3.66*INDEX(MangroveEmissionsValues!$D:$D,MATCH($A35,MangroveEmissionsValues!$A:$A,0),1)*index(MangroveEmissionsValues!$E:$E,match($A35,MangroveEmissionsValues!$A:$A,0),1),"NoData"),"NoData")</f>
        <v/>
      </c>
      <c r="F35" s="95">
        <f t="array" ref="F35">if($C35="Mangrove", IFERROR(3.66*INDEX(MangroveEmissionsValues!$F:$F,MATCH($A35,MangroveEmissionsValues!$A:$A,0),1)*index(MangroveEmissionsValues!$G:$G,match($A35,MangroveEmissionsValues!$A:$A,0),1)/'Model assumptions'!$C$17,"NoData"),"NoData")</f>
        <v/>
      </c>
      <c r="G35" s="101" t="n"/>
      <c r="H35" s="101" t="n"/>
      <c r="I35" s="101" t="n"/>
      <c r="J35" s="197" t="n"/>
      <c r="K35" s="197" t="n"/>
      <c r="L35" s="197" t="n"/>
      <c r="M35" s="197" t="n"/>
    </row>
    <row r="36" ht="12.75" customHeight="1" s="198">
      <c r="A36" s="101" t="inlineStr">
        <is>
          <t>Dominica</t>
        </is>
      </c>
      <c r="B36" s="62">
        <f t="array" ref="B36">INDEX(Countries!$D$2:$D$255, MATCH(A36, Countries!$B$2:$B$255, 0))
</f>
        <v/>
      </c>
      <c r="C36" s="89" t="inlineStr">
        <is>
          <t>Mangrove</t>
        </is>
      </c>
      <c r="D36" s="95" t="n">
        <v>27.2</v>
      </c>
      <c r="E36" s="95">
        <f t="array" ref="E36">if($C36="Mangrove", IFERROR(3.66*INDEX(MangroveEmissionsValues!$D:$D,MATCH($A36,MangroveEmissionsValues!$A:$A,0),1)*index(MangroveEmissionsValues!$E:$E,match($A36,MangroveEmissionsValues!$A:$A,0),1),"NoData"),"NoData")</f>
        <v/>
      </c>
      <c r="F36" s="95">
        <f t="array" ref="F36">if($C36="Mangrove", IFERROR(3.66*INDEX(MangroveEmissionsValues!$F:$F,MATCH($A36,MangroveEmissionsValues!$A:$A,0),1)*index(MangroveEmissionsValues!$G:$G,match($A36,MangroveEmissionsValues!$A:$A,0),1)/'Model assumptions'!$C$17,"NoData"),"NoData")</f>
        <v/>
      </c>
      <c r="G36" s="101" t="n"/>
      <c r="H36" s="101" t="n"/>
      <c r="I36" s="101" t="n"/>
      <c r="J36" s="197" t="n"/>
      <c r="K36" s="197" t="n"/>
      <c r="L36" s="197" t="n"/>
      <c r="M36" s="197" t="n"/>
    </row>
    <row r="37" ht="12.75" customHeight="1" s="198">
      <c r="A37" s="101" t="inlineStr">
        <is>
          <t>Dominican Republic</t>
        </is>
      </c>
      <c r="B37" s="62">
        <f t="array" ref="B37">INDEX(Countries!$D$2:$D$255, MATCH(A37, Countries!$B$2:$B$255, 0))
</f>
        <v/>
      </c>
      <c r="C37" s="89" t="inlineStr">
        <is>
          <t>Mangrove</t>
        </is>
      </c>
      <c r="D37" s="95" t="n">
        <v>27.2</v>
      </c>
      <c r="E37" s="95">
        <f t="array" ref="E37">if($C37="Mangrove", IFERROR(3.66*INDEX(MangroveEmissionsValues!$D:$D,MATCH($A37,MangroveEmissionsValues!$A:$A,0),1)*index(MangroveEmissionsValues!$E:$E,match($A37,MangroveEmissionsValues!$A:$A,0),1),"NoData"),"NoData")</f>
        <v/>
      </c>
      <c r="F37" s="95">
        <f t="array" ref="F37">if($C37="Mangrove", IFERROR(3.66*INDEX(MangroveEmissionsValues!$F:$F,MATCH($A37,MangroveEmissionsValues!$A:$A,0),1)*index(MangroveEmissionsValues!$G:$G,match($A37,MangroveEmissionsValues!$A:$A,0),1)/'Model assumptions'!$C$17,"NoData"),"NoData")</f>
        <v/>
      </c>
      <c r="G37" s="101" t="n"/>
      <c r="H37" s="101" t="n"/>
      <c r="I37" s="101" t="n"/>
      <c r="J37" s="197" t="n"/>
      <c r="K37" s="197" t="n"/>
      <c r="L37" s="197" t="n"/>
      <c r="M37" s="197" t="n"/>
    </row>
    <row r="38" ht="12.75" customHeight="1" s="198">
      <c r="A38" s="101" t="inlineStr">
        <is>
          <t>Ecuador</t>
        </is>
      </c>
      <c r="B38" s="62">
        <f t="array" ref="B38">INDEX(Countries!$D$2:$D$255, MATCH(A38, Countries!$B$2:$B$255, 0))
</f>
        <v/>
      </c>
      <c r="C38" s="89" t="inlineStr">
        <is>
          <t>Mangrove</t>
        </is>
      </c>
      <c r="D38" s="95" t="n">
        <v>27.2</v>
      </c>
      <c r="E38" s="95">
        <f t="array" ref="E38">if($C38="Mangrove", IFERROR(3.66*INDEX(MangroveEmissionsValues!$D:$D,MATCH($A38,MangroveEmissionsValues!$A:$A,0),1)*index(MangroveEmissionsValues!$E:$E,match($A38,MangroveEmissionsValues!$A:$A,0),1),"NoData"),"NoData")</f>
        <v/>
      </c>
      <c r="F38" s="95">
        <f t="array" ref="F38">if($C38="Mangrove", IFERROR(3.66*INDEX(MangroveEmissionsValues!$F:$F,MATCH($A38,MangroveEmissionsValues!$A:$A,0),1)*index(MangroveEmissionsValues!$G:$G,match($A38,MangroveEmissionsValues!$A:$A,0),1)/'Model assumptions'!$C$17,"NoData"),"NoData")</f>
        <v/>
      </c>
      <c r="G38" s="101" t="n"/>
      <c r="H38" s="101" t="n"/>
      <c r="I38" s="101" t="n"/>
      <c r="J38" s="197" t="n"/>
      <c r="K38" s="197" t="n"/>
      <c r="L38" s="197" t="n"/>
      <c r="M38" s="197" t="n"/>
    </row>
    <row r="39" ht="12.75" customHeight="1" s="198">
      <c r="A39" s="101" t="inlineStr">
        <is>
          <t>Egypt</t>
        </is>
      </c>
      <c r="B39" s="62">
        <f t="array" ref="B39">INDEX(Countries!$D$2:$D$255, MATCH(A39, Countries!$B$2:$B$255, 0))
</f>
        <v/>
      </c>
      <c r="C39" s="89" t="inlineStr">
        <is>
          <t>Mangrove</t>
        </is>
      </c>
      <c r="D39" s="95" t="n">
        <v>27.2</v>
      </c>
      <c r="E39" s="95">
        <f t="array" ref="E39">if($C39="Mangrove", IFERROR(3.66*INDEX(MangroveEmissionsValues!$D:$D,MATCH($A39,MangroveEmissionsValues!$A:$A,0),1)*index(MangroveEmissionsValues!$E:$E,match($A39,MangroveEmissionsValues!$A:$A,0),1),"NoData"),"NoData")</f>
        <v/>
      </c>
      <c r="F39" s="95">
        <f t="array" ref="F39">if($C39="Mangrove", IFERROR(3.66*INDEX(MangroveEmissionsValues!$F:$F,MATCH($A39,MangroveEmissionsValues!$A:$A,0),1)*index(MangroveEmissionsValues!$G:$G,match($A39,MangroveEmissionsValues!$A:$A,0),1)/'Model assumptions'!$C$17,"NoData"),"NoData")</f>
        <v/>
      </c>
      <c r="G39" s="101" t="n"/>
      <c r="H39" s="101" t="n"/>
      <c r="I39" s="101" t="n"/>
      <c r="J39" s="197" t="n"/>
      <c r="K39" s="197" t="n"/>
      <c r="L39" s="197" t="n"/>
      <c r="M39" s="197" t="n"/>
    </row>
    <row r="40" ht="12.75" customHeight="1" s="198">
      <c r="A40" s="101" t="inlineStr">
        <is>
          <t>El Salvador</t>
        </is>
      </c>
      <c r="B40" s="62">
        <f t="array" ref="B40">INDEX(Countries!$D$2:$D$255, MATCH(A40, Countries!$B$2:$B$255, 0))
</f>
        <v/>
      </c>
      <c r="C40" s="89" t="inlineStr">
        <is>
          <t>Mangrove</t>
        </is>
      </c>
      <c r="D40" s="95" t="n">
        <v>27.2</v>
      </c>
      <c r="E40" s="95">
        <f t="array" ref="E40">if($C40="Mangrove", IFERROR(3.66*INDEX(MangroveEmissionsValues!$D:$D,MATCH($A40,MangroveEmissionsValues!$A:$A,0),1)*index(MangroveEmissionsValues!$E:$E,match($A40,MangroveEmissionsValues!$A:$A,0),1),"NoData"),"NoData")</f>
        <v/>
      </c>
      <c r="F40" s="95">
        <f t="array" ref="F40">if($C40="Mangrove", IFERROR(3.66*INDEX(MangroveEmissionsValues!$F:$F,MATCH($A40,MangroveEmissionsValues!$A:$A,0),1)*index(MangroveEmissionsValues!$G:$G,match($A40,MangroveEmissionsValues!$A:$A,0),1)/'Model assumptions'!$C$17,"NoData"),"NoData")</f>
        <v/>
      </c>
      <c r="G40" s="101" t="n"/>
      <c r="H40" s="101" t="n"/>
      <c r="I40" s="101" t="n"/>
      <c r="J40" s="197" t="n"/>
      <c r="K40" s="197" t="n"/>
      <c r="L40" s="197" t="n"/>
      <c r="M40" s="197" t="n"/>
    </row>
    <row r="41" ht="12.75" customHeight="1" s="198">
      <c r="A41" s="101" t="inlineStr">
        <is>
          <t>Equatorial Guinea</t>
        </is>
      </c>
      <c r="B41" s="62">
        <f t="array" ref="B41">INDEX(Countries!$D$2:$D$255, MATCH(A41, Countries!$B$2:$B$255, 0))
</f>
        <v/>
      </c>
      <c r="C41" s="89" t="inlineStr">
        <is>
          <t>Mangrove</t>
        </is>
      </c>
      <c r="D41" s="95" t="n">
        <v>27.2</v>
      </c>
      <c r="E41" s="95">
        <f t="array" ref="E41">if($C41="Mangrove", IFERROR(3.66*INDEX(MangroveEmissionsValues!$D:$D,MATCH($A41,MangroveEmissionsValues!$A:$A,0),1)*index(MangroveEmissionsValues!$E:$E,match($A41,MangroveEmissionsValues!$A:$A,0),1),"NoData"),"NoData")</f>
        <v/>
      </c>
      <c r="F41" s="95">
        <f t="array" ref="F41">if($C41="Mangrove", IFERROR(3.66*INDEX(MangroveEmissionsValues!$F:$F,MATCH($A41,MangroveEmissionsValues!$A:$A,0),1)*index(MangroveEmissionsValues!$G:$G,match($A41,MangroveEmissionsValues!$A:$A,0),1)/'Model assumptions'!$C$17,"NoData"),"NoData")</f>
        <v/>
      </c>
      <c r="G41" s="101" t="n"/>
      <c r="H41" s="101" t="n"/>
      <c r="I41" s="101" t="n"/>
      <c r="J41" s="197" t="n"/>
      <c r="K41" s="197" t="n"/>
      <c r="L41" s="197" t="n"/>
      <c r="M41" s="197" t="n"/>
    </row>
    <row r="42" ht="12.75" customHeight="1" s="198">
      <c r="A42" s="101" t="inlineStr">
        <is>
          <t>Eritrea</t>
        </is>
      </c>
      <c r="B42" s="62">
        <f t="array" ref="B42">INDEX(Countries!$D$2:$D$255, MATCH(A42, Countries!$B$2:$B$255, 0))
</f>
        <v/>
      </c>
      <c r="C42" s="89" t="inlineStr">
        <is>
          <t>Mangrove</t>
        </is>
      </c>
      <c r="D42" s="95" t="n">
        <v>27.2</v>
      </c>
      <c r="E42" s="95">
        <f t="array" ref="E42">if($C42="Mangrove", IFERROR(3.66*INDEX(MangroveEmissionsValues!$D:$D,MATCH($A42,MangroveEmissionsValues!$A:$A,0),1)*index(MangroveEmissionsValues!$E:$E,match($A42,MangroveEmissionsValues!$A:$A,0),1),"NoData"),"NoData")</f>
        <v/>
      </c>
      <c r="F42" s="95">
        <f t="array" ref="F42">if($C42="Mangrove", IFERROR(3.66*INDEX(MangroveEmissionsValues!$F:$F,MATCH($A42,MangroveEmissionsValues!$A:$A,0),1)*index(MangroveEmissionsValues!$G:$G,match($A42,MangroveEmissionsValues!$A:$A,0),1)/'Model assumptions'!$C$17,"NoData"),"NoData")</f>
        <v/>
      </c>
      <c r="G42" s="101" t="n"/>
      <c r="H42" s="101" t="n"/>
      <c r="I42" s="101" t="n"/>
      <c r="J42" s="197" t="n"/>
      <c r="K42" s="197" t="n"/>
      <c r="L42" s="197" t="n"/>
      <c r="M42" s="197" t="n"/>
    </row>
    <row r="43" ht="12.75" customHeight="1" s="198">
      <c r="A43" s="101" t="inlineStr">
        <is>
          <t>Fiji</t>
        </is>
      </c>
      <c r="B43" s="62">
        <f t="array" ref="B43">INDEX(Countries!$D$2:$D$255, MATCH(A43, Countries!$B$2:$B$255, 0))
</f>
        <v/>
      </c>
      <c r="C43" s="89" t="inlineStr">
        <is>
          <t>Mangrove</t>
        </is>
      </c>
      <c r="D43" s="95" t="n">
        <v>27.2</v>
      </c>
      <c r="E43" s="95">
        <f t="array" ref="E43">if($C43="Mangrove", IFERROR(3.66*INDEX(MangroveEmissionsValues!$D:$D,MATCH($A43,MangroveEmissionsValues!$A:$A,0),1)*index(MangroveEmissionsValues!$E:$E,match($A43,MangroveEmissionsValues!$A:$A,0),1),"NoData"),"NoData")</f>
        <v/>
      </c>
      <c r="F43" s="95">
        <f t="array" ref="F43">if($C43="Mangrove", IFERROR(3.66*INDEX(MangroveEmissionsValues!$F:$F,MATCH($A43,MangroveEmissionsValues!$A:$A,0),1)*index(MangroveEmissionsValues!$G:$G,match($A43,MangroveEmissionsValues!$A:$A,0),1)/'Model assumptions'!$C$17,"NoData"),"NoData")</f>
        <v/>
      </c>
      <c r="G43" s="101" t="n"/>
      <c r="H43" s="101" t="n"/>
      <c r="I43" s="101" t="n"/>
      <c r="J43" s="197" t="n"/>
      <c r="K43" s="197" t="n"/>
      <c r="L43" s="197" t="n"/>
      <c r="M43" s="197" t="n"/>
    </row>
    <row r="44" ht="12.75" customHeight="1" s="198">
      <c r="A44" s="101" t="inlineStr">
        <is>
          <t>French Guiana</t>
        </is>
      </c>
      <c r="B44" s="62">
        <f t="array" ref="B44">INDEX(Countries!$D$2:$D$255, MATCH(A44, Countries!$B$2:$B$255, 0))
</f>
        <v/>
      </c>
      <c r="C44" s="89" t="inlineStr">
        <is>
          <t>Mangrove</t>
        </is>
      </c>
      <c r="D44" s="95" t="n">
        <v>27.2</v>
      </c>
      <c r="E44" s="95">
        <f t="array" ref="E44">if($C44="Mangrove", IFERROR(3.66*INDEX(MangroveEmissionsValues!$D:$D,MATCH($A44,MangroveEmissionsValues!$A:$A,0),1)*index(MangroveEmissionsValues!$E:$E,match($A44,MangroveEmissionsValues!$A:$A,0),1),"NoData"),"NoData")</f>
        <v/>
      </c>
      <c r="F44" s="95">
        <f t="array" ref="F44">if($C44="Mangrove", IFERROR(3.66*INDEX(MangroveEmissionsValues!$F:$F,MATCH($A44,MangroveEmissionsValues!$A:$A,0),1)*index(MangroveEmissionsValues!$G:$G,match($A44,MangroveEmissionsValues!$A:$A,0),1)/'Model assumptions'!$C$17,"NoData"),"NoData")</f>
        <v/>
      </c>
      <c r="G44" s="101" t="n"/>
      <c r="H44" s="101" t="n"/>
      <c r="I44" s="101" t="n"/>
      <c r="J44" s="197" t="n"/>
      <c r="K44" s="197" t="n"/>
      <c r="L44" s="197" t="n"/>
      <c r="M44" s="197" t="n"/>
    </row>
    <row r="45" ht="12.75" customHeight="1" s="198">
      <c r="A45" s="101" t="inlineStr">
        <is>
          <t>French Polynesia</t>
        </is>
      </c>
      <c r="B45" s="62">
        <f t="array" ref="B45">INDEX(Countries!$D$2:$D$255, MATCH(A45, Countries!$B$2:$B$255, 0))
</f>
        <v/>
      </c>
      <c r="C45" s="89" t="inlineStr">
        <is>
          <t>Mangrove</t>
        </is>
      </c>
      <c r="D45" s="95" t="n">
        <v>27.2</v>
      </c>
      <c r="E45" s="95">
        <f t="array" ref="E45">if($C45="Mangrove", IFERROR(3.66*INDEX(MangroveEmissionsValues!$D:$D,MATCH($A45,MangroveEmissionsValues!$A:$A,0),1)*index(MangroveEmissionsValues!$E:$E,match($A45,MangroveEmissionsValues!$A:$A,0),1),"NoData"),"NoData")</f>
        <v/>
      </c>
      <c r="F45" s="95">
        <f t="array" ref="F45">if($C45="Mangrove", IFERROR(3.66*INDEX(MangroveEmissionsValues!$F:$F,MATCH($A45,MangroveEmissionsValues!$A:$A,0),1)*index(MangroveEmissionsValues!$G:$G,match($A45,MangroveEmissionsValues!$A:$A,0),1)/'Model assumptions'!$C$17,"NoData"),"NoData")</f>
        <v/>
      </c>
      <c r="G45" s="101" t="n"/>
      <c r="H45" s="101" t="n"/>
      <c r="I45" s="101" t="n"/>
      <c r="J45" s="197" t="n"/>
      <c r="K45" s="197" t="n"/>
      <c r="L45" s="197" t="n"/>
      <c r="M45" s="197" t="n"/>
    </row>
    <row r="46" ht="12.75" customHeight="1" s="198">
      <c r="A46" s="101" t="inlineStr">
        <is>
          <t>French Southern Territories</t>
        </is>
      </c>
      <c r="B46" s="62">
        <f t="array" ref="B46">INDEX(Countries!$D$2:$D$255, MATCH(A46, Countries!$B$2:$B$255, 0))
</f>
        <v/>
      </c>
      <c r="C46" s="89" t="inlineStr">
        <is>
          <t>Mangrove</t>
        </is>
      </c>
      <c r="D46" s="95" t="n">
        <v>27.2</v>
      </c>
      <c r="E46" s="95">
        <f t="array" ref="E46">if($C46="Mangrove", IFERROR(3.66*INDEX(MangroveEmissionsValues!$D:$D,MATCH($A46,MangroveEmissionsValues!$A:$A,0),1)*index(MangroveEmissionsValues!$E:$E,match($A46,MangroveEmissionsValues!$A:$A,0),1),"NoData"),"NoData")</f>
        <v/>
      </c>
      <c r="F46" s="95">
        <f t="array" ref="F46">if($C46="Mangrove", IFERROR(3.66*INDEX(MangroveEmissionsValues!$F:$F,MATCH($A46,MangroveEmissionsValues!$A:$A,0),1)*index(MangroveEmissionsValues!$G:$G,match($A46,MangroveEmissionsValues!$A:$A,0),1)/'Model assumptions'!$C$17,"NoData"),"NoData")</f>
        <v/>
      </c>
      <c r="G46" s="101" t="n"/>
      <c r="H46" s="101" t="n"/>
      <c r="I46" s="101" t="n"/>
      <c r="J46" s="197" t="n"/>
      <c r="K46" s="197" t="n"/>
      <c r="L46" s="197" t="n"/>
      <c r="M46" s="197" t="n"/>
    </row>
    <row r="47" ht="12.75" customHeight="1" s="198">
      <c r="A47" s="101" t="inlineStr">
        <is>
          <t>Gabon</t>
        </is>
      </c>
      <c r="B47" s="62">
        <f t="array" ref="B47">INDEX(Countries!$D$2:$D$255, MATCH(A47, Countries!$B$2:$B$255, 0))
</f>
        <v/>
      </c>
      <c r="C47" s="89" t="inlineStr">
        <is>
          <t>Mangrove</t>
        </is>
      </c>
      <c r="D47" s="95" t="n">
        <v>27.2</v>
      </c>
      <c r="E47" s="95">
        <f t="array" ref="E47">if($C47="Mangrove", IFERROR(3.66*INDEX(MangroveEmissionsValues!$D:$D,MATCH($A47,MangroveEmissionsValues!$A:$A,0),1)*index(MangroveEmissionsValues!$E:$E,match($A47,MangroveEmissionsValues!$A:$A,0),1),"NoData"),"NoData")</f>
        <v/>
      </c>
      <c r="F47" s="95">
        <f t="array" ref="F47">if($C47="Mangrove", IFERROR(3.66*INDEX(MangroveEmissionsValues!$F:$F,MATCH($A47,MangroveEmissionsValues!$A:$A,0),1)*index(MangroveEmissionsValues!$G:$G,match($A47,MangroveEmissionsValues!$A:$A,0),1)/'Model assumptions'!$C$17,"NoData"),"NoData")</f>
        <v/>
      </c>
      <c r="G47" s="101" t="n"/>
      <c r="H47" s="101" t="n"/>
      <c r="I47" s="101" t="n"/>
      <c r="J47" s="197" t="n"/>
      <c r="K47" s="197" t="n"/>
      <c r="L47" s="197" t="n"/>
      <c r="M47" s="197" t="n"/>
    </row>
    <row r="48" ht="12.75" customHeight="1" s="198">
      <c r="A48" s="101" t="inlineStr">
        <is>
          <t>Gambia</t>
        </is>
      </c>
      <c r="B48" s="62">
        <f t="array" ref="B48">INDEX(Countries!$D$2:$D$255, MATCH(A48, Countries!$B$2:$B$255, 0))
</f>
        <v/>
      </c>
      <c r="C48" s="89" t="inlineStr">
        <is>
          <t>Mangrove</t>
        </is>
      </c>
      <c r="D48" s="95" t="n">
        <v>27.2</v>
      </c>
      <c r="E48" s="95">
        <f t="array" ref="E48">if($C48="Mangrove", IFERROR(3.66*INDEX(MangroveEmissionsValues!$D:$D,MATCH($A48,MangroveEmissionsValues!$A:$A,0),1)*index(MangroveEmissionsValues!$E:$E,match($A48,MangroveEmissionsValues!$A:$A,0),1),"NoData"),"NoData")</f>
        <v/>
      </c>
      <c r="F48" s="95">
        <f t="array" ref="F48">if($C48="Mangrove", IFERROR(3.66*INDEX(MangroveEmissionsValues!$F:$F,MATCH($A48,MangroveEmissionsValues!$A:$A,0),1)*index(MangroveEmissionsValues!$G:$G,match($A48,MangroveEmissionsValues!$A:$A,0),1)/'Model assumptions'!$C$17,"NoData"),"NoData")</f>
        <v/>
      </c>
      <c r="G48" s="101" t="n"/>
      <c r="H48" s="101" t="n"/>
      <c r="I48" s="101" t="n"/>
      <c r="J48" s="197" t="n"/>
      <c r="K48" s="197" t="n"/>
      <c r="L48" s="197" t="n"/>
      <c r="M48" s="197" t="n"/>
    </row>
    <row r="49" ht="12.75" customHeight="1" s="198">
      <c r="A49" s="101" t="inlineStr">
        <is>
          <t>Ghana</t>
        </is>
      </c>
      <c r="B49" s="62">
        <f t="array" ref="B49">INDEX(Countries!$D$2:$D$255, MATCH(A49, Countries!$B$2:$B$255, 0))
</f>
        <v/>
      </c>
      <c r="C49" s="89" t="inlineStr">
        <is>
          <t>Mangrove</t>
        </is>
      </c>
      <c r="D49" s="95" t="n">
        <v>27.2</v>
      </c>
      <c r="E49" s="95">
        <f t="array" ref="E49">if($C49="Mangrove", IFERROR(3.66*INDEX(MangroveEmissionsValues!$D:$D,MATCH($A49,MangroveEmissionsValues!$A:$A,0),1)*index(MangroveEmissionsValues!$E:$E,match($A49,MangroveEmissionsValues!$A:$A,0),1),"NoData"),"NoData")</f>
        <v/>
      </c>
      <c r="F49" s="95">
        <f t="array" ref="F49">if($C49="Mangrove", IFERROR(3.66*INDEX(MangroveEmissionsValues!$F:$F,MATCH($A49,MangroveEmissionsValues!$A:$A,0),1)*index(MangroveEmissionsValues!$G:$G,match($A49,MangroveEmissionsValues!$A:$A,0),1)/'Model assumptions'!$C$17,"NoData"),"NoData")</f>
        <v/>
      </c>
      <c r="G49" s="101" t="n"/>
      <c r="H49" s="101" t="n"/>
      <c r="I49" s="101" t="n"/>
      <c r="J49" s="197" t="n"/>
      <c r="K49" s="197" t="n"/>
      <c r="L49" s="197" t="n"/>
      <c r="M49" s="197" t="n"/>
    </row>
    <row r="50" ht="12.75" customHeight="1" s="198">
      <c r="A50" s="101" t="inlineStr">
        <is>
          <t>Grenada</t>
        </is>
      </c>
      <c r="B50" s="62">
        <f t="array" ref="B50">INDEX(Countries!$D$2:$D$255, MATCH(A50, Countries!$B$2:$B$255, 0))
</f>
        <v/>
      </c>
      <c r="C50" s="89" t="inlineStr">
        <is>
          <t>Mangrove</t>
        </is>
      </c>
      <c r="D50" s="95" t="n">
        <v>27.2</v>
      </c>
      <c r="E50" s="95">
        <f t="array" ref="E50">if($C50="Mangrove", IFERROR(3.66*INDEX(MangroveEmissionsValues!$D:$D,MATCH($A50,MangroveEmissionsValues!$A:$A,0),1)*index(MangroveEmissionsValues!$E:$E,match($A50,MangroveEmissionsValues!$A:$A,0),1),"NoData"),"NoData")</f>
        <v/>
      </c>
      <c r="F50" s="95">
        <f t="array" ref="F50">if($C50="Mangrove", IFERROR(3.66*INDEX(MangroveEmissionsValues!$F:$F,MATCH($A50,MangroveEmissionsValues!$A:$A,0),1)*index(MangroveEmissionsValues!$G:$G,match($A50,MangroveEmissionsValues!$A:$A,0),1)/'Model assumptions'!$C$17,"NoData"),"NoData")</f>
        <v/>
      </c>
      <c r="G50" s="101" t="n"/>
      <c r="H50" s="101" t="n"/>
      <c r="I50" s="101" t="n"/>
      <c r="J50" s="197" t="n"/>
      <c r="K50" s="197" t="n"/>
      <c r="L50" s="197" t="n"/>
      <c r="M50" s="197" t="n"/>
    </row>
    <row r="51" ht="12.75" customHeight="1" s="198">
      <c r="A51" s="101" t="inlineStr">
        <is>
          <t>Guadeloupe</t>
        </is>
      </c>
      <c r="B51" s="62">
        <f t="array" ref="B51">INDEX(Countries!$D$2:$D$255, MATCH(A51, Countries!$B$2:$B$255, 0))
</f>
        <v/>
      </c>
      <c r="C51" s="89" t="inlineStr">
        <is>
          <t>Mangrove</t>
        </is>
      </c>
      <c r="D51" s="95" t="n">
        <v>27.2</v>
      </c>
      <c r="E51" s="95">
        <f t="array" ref="E51">if($C51="Mangrove", IFERROR(3.66*INDEX(MangroveEmissionsValues!$D:$D,MATCH($A51,MangroveEmissionsValues!$A:$A,0),1)*index(MangroveEmissionsValues!$E:$E,match($A51,MangroveEmissionsValues!$A:$A,0),1),"NoData"),"NoData")</f>
        <v/>
      </c>
      <c r="F51" s="95">
        <f t="array" ref="F51">if($C51="Mangrove", IFERROR(3.66*INDEX(MangroveEmissionsValues!$F:$F,MATCH($A51,MangroveEmissionsValues!$A:$A,0),1)*index(MangroveEmissionsValues!$G:$G,match($A51,MangroveEmissionsValues!$A:$A,0),1)/'Model assumptions'!$C$17,"NoData"),"NoData")</f>
        <v/>
      </c>
      <c r="G51" s="101" t="n"/>
      <c r="H51" s="101" t="n"/>
      <c r="I51" s="101" t="n"/>
      <c r="J51" s="197" t="n"/>
      <c r="K51" s="197" t="n"/>
      <c r="L51" s="197" t="n"/>
      <c r="M51" s="197" t="n"/>
    </row>
    <row r="52" ht="12.75" customHeight="1" s="198">
      <c r="A52" s="101" t="inlineStr">
        <is>
          <t>Guam</t>
        </is>
      </c>
      <c r="B52" s="62">
        <f t="array" ref="B52">INDEX(Countries!$D$2:$D$255, MATCH(A52, Countries!$B$2:$B$255, 0))
</f>
        <v/>
      </c>
      <c r="C52" s="89" t="inlineStr">
        <is>
          <t>Mangrove</t>
        </is>
      </c>
      <c r="D52" s="95" t="n">
        <v>27.2</v>
      </c>
      <c r="E52" s="95">
        <f t="array" ref="E52">if($C52="Mangrove", IFERROR(3.66*INDEX(MangroveEmissionsValues!$D:$D,MATCH($A52,MangroveEmissionsValues!$A:$A,0),1)*index(MangroveEmissionsValues!$E:$E,match($A52,MangroveEmissionsValues!$A:$A,0),1),"NoData"),"NoData")</f>
        <v/>
      </c>
      <c r="F52" s="95">
        <f t="array" ref="F52">if($C52="Mangrove", IFERROR(3.66*INDEX(MangroveEmissionsValues!$F:$F,MATCH($A52,MangroveEmissionsValues!$A:$A,0),1)*index(MangroveEmissionsValues!$G:$G,match($A52,MangroveEmissionsValues!$A:$A,0),1)/'Model assumptions'!$C$17,"NoData"),"NoData")</f>
        <v/>
      </c>
      <c r="G52" s="101" t="n"/>
      <c r="H52" s="101" t="n"/>
      <c r="I52" s="101" t="n"/>
      <c r="J52" s="197" t="n"/>
      <c r="K52" s="197" t="n"/>
      <c r="L52" s="197" t="n"/>
      <c r="M52" s="197" t="n"/>
    </row>
    <row r="53" ht="12.75" customHeight="1" s="198">
      <c r="A53" s="101" t="inlineStr">
        <is>
          <t>Guatemala</t>
        </is>
      </c>
      <c r="B53" s="62">
        <f t="array" ref="B53">INDEX(Countries!$D$2:$D$255, MATCH(A53, Countries!$B$2:$B$255, 0))
</f>
        <v/>
      </c>
      <c r="C53" s="89" t="inlineStr">
        <is>
          <t>Mangrove</t>
        </is>
      </c>
      <c r="D53" s="95" t="n">
        <v>27.2</v>
      </c>
      <c r="E53" s="95">
        <f t="array" ref="E53">if($C53="Mangrove", IFERROR(3.66*INDEX(MangroveEmissionsValues!$D:$D,MATCH($A53,MangroveEmissionsValues!$A:$A,0),1)*index(MangroveEmissionsValues!$E:$E,match($A53,MangroveEmissionsValues!$A:$A,0),1),"NoData"),"NoData")</f>
        <v/>
      </c>
      <c r="F53" s="95">
        <f t="array" ref="F53">if($C53="Mangrove", IFERROR(3.66*INDEX(MangroveEmissionsValues!$F:$F,MATCH($A53,MangroveEmissionsValues!$A:$A,0),1)*index(MangroveEmissionsValues!$G:$G,match($A53,MangroveEmissionsValues!$A:$A,0),1)/'Model assumptions'!$C$17,"NoData"),"NoData")</f>
        <v/>
      </c>
      <c r="G53" s="101" t="n"/>
      <c r="H53" s="101" t="n"/>
      <c r="I53" s="101" t="n"/>
      <c r="J53" s="197" t="n"/>
      <c r="K53" s="197" t="n"/>
      <c r="L53" s="197" t="n"/>
      <c r="M53" s="197" t="n"/>
    </row>
    <row r="54" ht="12.75" customHeight="1" s="198">
      <c r="A54" s="101" t="inlineStr">
        <is>
          <t>Guinea</t>
        </is>
      </c>
      <c r="B54" s="62">
        <f t="array" ref="B54">INDEX(Countries!$D$2:$D$255, MATCH(A54, Countries!$B$2:$B$255, 0))
</f>
        <v/>
      </c>
      <c r="C54" s="89" t="inlineStr">
        <is>
          <t>Mangrove</t>
        </is>
      </c>
      <c r="D54" s="95" t="n">
        <v>27.2</v>
      </c>
      <c r="E54" s="95">
        <f t="array" ref="E54">if($C54="Mangrove", IFERROR(3.66*INDEX(MangroveEmissionsValues!$D:$D,MATCH($A54,MangroveEmissionsValues!$A:$A,0),1)*index(MangroveEmissionsValues!$E:$E,match($A54,MangroveEmissionsValues!$A:$A,0),1),"NoData"),"NoData")</f>
        <v/>
      </c>
      <c r="F54" s="95">
        <f t="array" ref="F54">if($C54="Mangrove", IFERROR(3.66*INDEX(MangroveEmissionsValues!$F:$F,MATCH($A54,MangroveEmissionsValues!$A:$A,0),1)*index(MangroveEmissionsValues!$G:$G,match($A54,MangroveEmissionsValues!$A:$A,0),1)/'Model assumptions'!$C$17,"NoData"),"NoData")</f>
        <v/>
      </c>
      <c r="G54" s="101" t="n"/>
      <c r="H54" s="101" t="n"/>
      <c r="I54" s="101" t="n"/>
      <c r="J54" s="197" t="n"/>
      <c r="K54" s="197" t="n"/>
      <c r="L54" s="197" t="n"/>
      <c r="M54" s="197" t="n"/>
    </row>
    <row r="55" ht="12.75" customHeight="1" s="198">
      <c r="A55" s="101" t="inlineStr">
        <is>
          <t>Guinea-Bissau</t>
        </is>
      </c>
      <c r="B55" s="62">
        <f t="array" ref="B55">INDEX(Countries!$D$2:$D$255, MATCH(A55, Countries!$B$2:$B$255, 0))
</f>
        <v/>
      </c>
      <c r="C55" s="89" t="inlineStr">
        <is>
          <t>Mangrove</t>
        </is>
      </c>
      <c r="D55" s="95" t="n">
        <v>27.2</v>
      </c>
      <c r="E55" s="95">
        <f t="array" ref="E55">if($C55="Mangrove", IFERROR(3.66*INDEX(MangroveEmissionsValues!$D:$D,MATCH($A55,MangroveEmissionsValues!$A:$A,0),1)*index(MangroveEmissionsValues!$E:$E,match($A55,MangroveEmissionsValues!$A:$A,0),1),"NoData"),"NoData")</f>
        <v/>
      </c>
      <c r="F55" s="95">
        <f t="array" ref="F55">if($C55="Mangrove", IFERROR(3.66*INDEX(MangroveEmissionsValues!$F:$F,MATCH($A55,MangroveEmissionsValues!$A:$A,0),1)*index(MangroveEmissionsValues!$G:$G,match($A55,MangroveEmissionsValues!$A:$A,0),1)/'Model assumptions'!$C$17,"NoData"),"NoData")</f>
        <v/>
      </c>
      <c r="G55" s="101" t="n"/>
      <c r="H55" s="101" t="n"/>
      <c r="I55" s="101" t="n"/>
      <c r="J55" s="197" t="n"/>
      <c r="K55" s="197" t="n"/>
      <c r="L55" s="197" t="n"/>
      <c r="M55" s="197" t="n"/>
    </row>
    <row r="56" ht="12.75" customHeight="1" s="198">
      <c r="A56" s="101" t="inlineStr">
        <is>
          <t>Guyana</t>
        </is>
      </c>
      <c r="B56" s="62">
        <f t="array" ref="B56">INDEX(Countries!$D$2:$D$255, MATCH(A56, Countries!$B$2:$B$255, 0))
</f>
        <v/>
      </c>
      <c r="C56" s="89" t="inlineStr">
        <is>
          <t>Mangrove</t>
        </is>
      </c>
      <c r="D56" s="95" t="n">
        <v>27.2</v>
      </c>
      <c r="E56" s="95">
        <f t="array" ref="E56">if($C56="Mangrove", IFERROR(3.66*INDEX(MangroveEmissionsValues!$D:$D,MATCH($A56,MangroveEmissionsValues!$A:$A,0),1)*index(MangroveEmissionsValues!$E:$E,match($A56,MangroveEmissionsValues!$A:$A,0),1),"NoData"),"NoData")</f>
        <v/>
      </c>
      <c r="F56" s="95">
        <f t="array" ref="F56">if($C56="Mangrove", IFERROR(3.66*INDEX(MangroveEmissionsValues!$F:$F,MATCH($A56,MangroveEmissionsValues!$A:$A,0),1)*index(MangroveEmissionsValues!$G:$G,match($A56,MangroveEmissionsValues!$A:$A,0),1)/'Model assumptions'!$C$17,"NoData"),"NoData")</f>
        <v/>
      </c>
      <c r="G56" s="101" t="n"/>
      <c r="H56" s="101" t="n"/>
      <c r="I56" s="101" t="n"/>
      <c r="J56" s="197" t="n"/>
      <c r="K56" s="197" t="n"/>
      <c r="L56" s="197" t="n"/>
      <c r="M56" s="197" t="n"/>
    </row>
    <row r="57" ht="12.75" customHeight="1" s="198">
      <c r="A57" s="101" t="inlineStr">
        <is>
          <t>Haiti</t>
        </is>
      </c>
      <c r="B57" s="62">
        <f t="array" ref="B57">INDEX(Countries!$D$2:$D$255, MATCH(A57, Countries!$B$2:$B$255, 0))
</f>
        <v/>
      </c>
      <c r="C57" s="89" t="inlineStr">
        <is>
          <t>Mangrove</t>
        </is>
      </c>
      <c r="D57" s="95" t="n">
        <v>27.2</v>
      </c>
      <c r="E57" s="95">
        <f t="array" ref="E57">if($C57="Mangrove", IFERROR(3.66*INDEX(MangroveEmissionsValues!$D:$D,MATCH($A57,MangroveEmissionsValues!$A:$A,0),1)*index(MangroveEmissionsValues!$E:$E,match($A57,MangroveEmissionsValues!$A:$A,0),1),"NoData"),"NoData")</f>
        <v/>
      </c>
      <c r="F57" s="95">
        <f t="array" ref="F57">if($C57="Mangrove", IFERROR(3.66*INDEX(MangroveEmissionsValues!$F:$F,MATCH($A57,MangroveEmissionsValues!$A:$A,0),1)*index(MangroveEmissionsValues!$G:$G,match($A57,MangroveEmissionsValues!$A:$A,0),1)/'Model assumptions'!$C$17,"NoData"),"NoData")</f>
        <v/>
      </c>
      <c r="G57" s="101" t="n"/>
      <c r="H57" s="101" t="n"/>
      <c r="I57" s="101" t="n"/>
      <c r="J57" s="197" t="n"/>
      <c r="K57" s="197" t="n"/>
      <c r="L57" s="197" t="n"/>
      <c r="M57" s="197" t="n"/>
    </row>
    <row r="58" ht="12.75" customHeight="1" s="198">
      <c r="A58" s="101" t="inlineStr">
        <is>
          <t>Honduras</t>
        </is>
      </c>
      <c r="B58" s="62">
        <f t="array" ref="B58">INDEX(Countries!$D$2:$D$255, MATCH(A58, Countries!$B$2:$B$255, 0))
</f>
        <v/>
      </c>
      <c r="C58" s="89" t="inlineStr">
        <is>
          <t>Mangrove</t>
        </is>
      </c>
      <c r="D58" s="95" t="n">
        <v>27.2</v>
      </c>
      <c r="E58" s="95">
        <f t="array" ref="E58">if($C58="Mangrove", IFERROR(3.66*INDEX(MangroveEmissionsValues!$D:$D,MATCH($A58,MangroveEmissionsValues!$A:$A,0),1)*index(MangroveEmissionsValues!$E:$E,match($A58,MangroveEmissionsValues!$A:$A,0),1),"NoData"),"NoData")</f>
        <v/>
      </c>
      <c r="F58" s="95">
        <f t="array" ref="F58">if($C58="Mangrove", IFERROR(3.66*INDEX(MangroveEmissionsValues!$F:$F,MATCH($A58,MangroveEmissionsValues!$A:$A,0),1)*index(MangroveEmissionsValues!$G:$G,match($A58,MangroveEmissionsValues!$A:$A,0),1)/'Model assumptions'!$C$17,"NoData"),"NoData")</f>
        <v/>
      </c>
      <c r="G58" s="101" t="n"/>
      <c r="H58" s="101" t="n"/>
      <c r="I58" s="101" t="n"/>
      <c r="J58" s="197" t="n"/>
      <c r="K58" s="197" t="n"/>
      <c r="L58" s="197" t="n"/>
      <c r="M58" s="197" t="n"/>
    </row>
    <row r="59" ht="12.75" customHeight="1" s="198">
      <c r="A59" s="101" t="inlineStr">
        <is>
          <t>Iran (Islamic Republic of)</t>
        </is>
      </c>
      <c r="B59" s="62">
        <f t="array" ref="B59">INDEX(Countries!$D$2:$D$255, MATCH(A59, Countries!$B$2:$B$255, 0))
</f>
        <v/>
      </c>
      <c r="C59" s="89" t="inlineStr">
        <is>
          <t>Mangrove</t>
        </is>
      </c>
      <c r="D59" s="95" t="n">
        <v>27.2</v>
      </c>
      <c r="E59" s="95">
        <f t="array" ref="E59">if($C59="Mangrove", IFERROR(3.66*INDEX(MangroveEmissionsValues!$D:$D,MATCH($A59,MangroveEmissionsValues!$A:$A,0),1)*index(MangroveEmissionsValues!$E:$E,match($A59,MangroveEmissionsValues!$A:$A,0),1),"NoData"),"NoData")</f>
        <v/>
      </c>
      <c r="F59" s="95">
        <f t="array" ref="F59">if($C59="Mangrove", IFERROR(3.66*INDEX(MangroveEmissionsValues!$F:$F,MATCH($A59,MangroveEmissionsValues!$A:$A,0),1)*index(MangroveEmissionsValues!$G:$G,match($A59,MangroveEmissionsValues!$A:$A,0),1)/'Model assumptions'!$C$17,"NoData"),"NoData")</f>
        <v/>
      </c>
      <c r="G59" s="101" t="n"/>
      <c r="H59" s="101" t="n"/>
      <c r="I59" s="101" t="n"/>
      <c r="J59" s="197" t="n"/>
      <c r="K59" s="197" t="n"/>
      <c r="L59" s="197" t="n"/>
      <c r="M59" s="197" t="n"/>
    </row>
    <row r="60" ht="12.75" customHeight="1" s="198">
      <c r="A60" s="101" t="inlineStr">
        <is>
          <t>Jamaica</t>
        </is>
      </c>
      <c r="B60" s="62">
        <f t="array" ref="B60">INDEX(Countries!$D$2:$D$255, MATCH(A60, Countries!$B$2:$B$255, 0))
</f>
        <v/>
      </c>
      <c r="C60" s="89" t="inlineStr">
        <is>
          <t>Mangrove</t>
        </is>
      </c>
      <c r="D60" s="95" t="n">
        <v>27.2</v>
      </c>
      <c r="E60" s="95">
        <f t="array" ref="E60">if($C60="Mangrove", IFERROR(3.66*INDEX(MangroveEmissionsValues!$D:$D,MATCH($A60,MangroveEmissionsValues!$A:$A,0),1)*index(MangroveEmissionsValues!$E:$E,match($A60,MangroveEmissionsValues!$A:$A,0),1),"NoData"),"NoData")</f>
        <v/>
      </c>
      <c r="F60" s="95">
        <f t="array" ref="F60">if($C60="Mangrove", IFERROR(3.66*INDEX(MangroveEmissionsValues!$F:$F,MATCH($A60,MangroveEmissionsValues!$A:$A,0),1)*index(MangroveEmissionsValues!$G:$G,match($A60,MangroveEmissionsValues!$A:$A,0),1)/'Model assumptions'!$C$17,"NoData"),"NoData")</f>
        <v/>
      </c>
      <c r="G60" s="101" t="n"/>
      <c r="H60" s="101" t="n"/>
      <c r="I60" s="101" t="n"/>
      <c r="J60" s="197" t="n"/>
      <c r="K60" s="197" t="n"/>
      <c r="L60" s="197" t="n"/>
      <c r="M60" s="197" t="n"/>
    </row>
    <row r="61" ht="12.75" customHeight="1" s="198">
      <c r="A61" s="101" t="inlineStr">
        <is>
          <t>Japan</t>
        </is>
      </c>
      <c r="B61" s="62">
        <f t="array" ref="B61">INDEX(Countries!$D$2:$D$255, MATCH(A61, Countries!$B$2:$B$255, 0))
</f>
        <v/>
      </c>
      <c r="C61" s="89" t="inlineStr">
        <is>
          <t>Mangrove</t>
        </is>
      </c>
      <c r="D61" s="95" t="n">
        <v>27.2</v>
      </c>
      <c r="E61" s="95">
        <f t="array" ref="E61">if($C61="Mangrove", IFERROR(3.66*INDEX(MangroveEmissionsValues!$D:$D,MATCH($A61,MangroveEmissionsValues!$A:$A,0),1)*index(MangroveEmissionsValues!$E:$E,match($A61,MangroveEmissionsValues!$A:$A,0),1),"NoData"),"NoData")</f>
        <v/>
      </c>
      <c r="F61" s="95">
        <f t="array" ref="F61">if($C61="Mangrove", IFERROR(3.66*INDEX(MangroveEmissionsValues!$F:$F,MATCH($A61,MangroveEmissionsValues!$A:$A,0),1)*index(MangroveEmissionsValues!$G:$G,match($A61,MangroveEmissionsValues!$A:$A,0),1)/'Model assumptions'!$C$17,"NoData"),"NoData")</f>
        <v/>
      </c>
      <c r="G61" s="101" t="n"/>
      <c r="H61" s="101" t="n"/>
      <c r="I61" s="101" t="n"/>
      <c r="J61" s="197" t="n"/>
      <c r="K61" s="197" t="n"/>
      <c r="L61" s="197" t="n"/>
      <c r="M61" s="197" t="n"/>
    </row>
    <row r="62" ht="12.75" customHeight="1" s="198">
      <c r="A62" s="101" t="inlineStr">
        <is>
          <t>Kiribati</t>
        </is>
      </c>
      <c r="B62" s="62">
        <f t="array" ref="B62">INDEX(Countries!$D$2:$D$255, MATCH(A62, Countries!$B$2:$B$255, 0))
</f>
        <v/>
      </c>
      <c r="C62" s="89" t="inlineStr">
        <is>
          <t>Mangrove</t>
        </is>
      </c>
      <c r="D62" s="95" t="n">
        <v>27.2</v>
      </c>
      <c r="E62" s="95">
        <f t="array" ref="E62">if($C62="Mangrove", IFERROR(3.66*INDEX(MangroveEmissionsValues!$D:$D,MATCH($A62,MangroveEmissionsValues!$A:$A,0),1)*index(MangroveEmissionsValues!$E:$E,match($A62,MangroveEmissionsValues!$A:$A,0),1),"NoData"),"NoData")</f>
        <v/>
      </c>
      <c r="F62" s="95">
        <f t="array" ref="F62">if($C62="Mangrove", IFERROR(3.66*INDEX(MangroveEmissionsValues!$F:$F,MATCH($A62,MangroveEmissionsValues!$A:$A,0),1)*index(MangroveEmissionsValues!$G:$G,match($A62,MangroveEmissionsValues!$A:$A,0),1)/'Model assumptions'!$C$17,"NoData"),"NoData")</f>
        <v/>
      </c>
      <c r="G62" s="101" t="n"/>
      <c r="H62" s="101" t="n"/>
      <c r="I62" s="101" t="n"/>
      <c r="J62" s="197" t="n"/>
      <c r="K62" s="197" t="n"/>
      <c r="L62" s="197" t="n"/>
      <c r="M62" s="197" t="n"/>
    </row>
    <row r="63" ht="12.75" customHeight="1" s="198">
      <c r="A63" s="101" t="inlineStr">
        <is>
          <t>Liberia</t>
        </is>
      </c>
      <c r="B63" s="62">
        <f t="array" ref="B63">INDEX(Countries!$D$2:$D$255, MATCH(A63, Countries!$B$2:$B$255, 0))
</f>
        <v/>
      </c>
      <c r="C63" s="89" t="inlineStr">
        <is>
          <t>Mangrove</t>
        </is>
      </c>
      <c r="D63" s="95" t="n">
        <v>27.2</v>
      </c>
      <c r="E63" s="95">
        <f t="array" ref="E63">if($C63="Mangrove", IFERROR(3.66*INDEX(MangroveEmissionsValues!$D:$D,MATCH($A63,MangroveEmissionsValues!$A:$A,0),1)*index(MangroveEmissionsValues!$E:$E,match($A63,MangroveEmissionsValues!$A:$A,0),1),"NoData"),"NoData")</f>
        <v/>
      </c>
      <c r="F63" s="95">
        <f t="array" ref="F63">if($C63="Mangrove", IFERROR(3.66*INDEX(MangroveEmissionsValues!$F:$F,MATCH($A63,MangroveEmissionsValues!$A:$A,0),1)*index(MangroveEmissionsValues!$G:$G,match($A63,MangroveEmissionsValues!$A:$A,0),1)/'Model assumptions'!$C$17,"NoData"),"NoData")</f>
        <v/>
      </c>
      <c r="G63" s="101" t="n"/>
      <c r="H63" s="101" t="n"/>
      <c r="I63" s="101" t="n"/>
      <c r="J63" s="197" t="n"/>
      <c r="K63" s="197" t="n"/>
      <c r="L63" s="197" t="n"/>
      <c r="M63" s="197" t="n"/>
    </row>
    <row r="64" ht="12.75" customHeight="1" s="198">
      <c r="A64" s="101" t="inlineStr">
        <is>
          <t>Madagascar</t>
        </is>
      </c>
      <c r="B64" s="62">
        <f t="array" ref="B64">INDEX(Countries!$D$2:$D$255, MATCH(A64, Countries!$B$2:$B$255, 0))
</f>
        <v/>
      </c>
      <c r="C64" s="89" t="inlineStr">
        <is>
          <t>Mangrove</t>
        </is>
      </c>
      <c r="D64" s="95" t="n">
        <v>27.2</v>
      </c>
      <c r="E64" s="95">
        <f t="array" ref="E64">if($C64="Mangrove", IFERROR(3.66*INDEX(MangroveEmissionsValues!$D:$D,MATCH($A64,MangroveEmissionsValues!$A:$A,0),1)*index(MangroveEmissionsValues!$E:$E,match($A64,MangroveEmissionsValues!$A:$A,0),1),"NoData"),"NoData")</f>
        <v/>
      </c>
      <c r="F64" s="95">
        <f t="array" ref="F64">if($C64="Mangrove", IFERROR(3.66*INDEX(MangroveEmissionsValues!$F:$F,MATCH($A64,MangroveEmissionsValues!$A:$A,0),1)*index(MangroveEmissionsValues!$G:$G,match($A64,MangroveEmissionsValues!$A:$A,0),1)/'Model assumptions'!$C$17,"NoData"),"NoData")</f>
        <v/>
      </c>
      <c r="G64" s="101" t="n"/>
      <c r="H64" s="101" t="n"/>
      <c r="I64" s="101" t="n"/>
      <c r="J64" s="197" t="n"/>
      <c r="K64" s="197" t="n"/>
      <c r="L64" s="197" t="n"/>
      <c r="M64" s="197" t="n"/>
    </row>
    <row r="65" ht="12.75" customHeight="1" s="198">
      <c r="A65" s="101" t="inlineStr">
        <is>
          <t>Malaysia</t>
        </is>
      </c>
      <c r="B65" s="62">
        <f t="array" ref="B65">INDEX(Countries!$D$2:$D$255, MATCH(A65, Countries!$B$2:$B$255, 0))
</f>
        <v/>
      </c>
      <c r="C65" s="89" t="inlineStr">
        <is>
          <t>Mangrove</t>
        </is>
      </c>
      <c r="D65" s="95" t="n">
        <v>27.2</v>
      </c>
      <c r="E65" s="95">
        <f t="array" ref="E65">if($C65="Mangrove", IFERROR(3.66*INDEX(MangroveEmissionsValues!$D:$D,MATCH($A65,MangroveEmissionsValues!$A:$A,0),1)*index(MangroveEmissionsValues!$E:$E,match($A65,MangroveEmissionsValues!$A:$A,0),1),"NoData"),"NoData")</f>
        <v/>
      </c>
      <c r="F65" s="95">
        <f t="array" ref="F65">if($C65="Mangrove", IFERROR(3.66*INDEX(MangroveEmissionsValues!$F:$F,MATCH($A65,MangroveEmissionsValues!$A:$A,0),1)*index(MangroveEmissionsValues!$G:$G,match($A65,MangroveEmissionsValues!$A:$A,0),1)/'Model assumptions'!$C$17,"NoData"),"NoData")</f>
        <v/>
      </c>
      <c r="G65" s="101" t="n"/>
      <c r="H65" s="101" t="n"/>
      <c r="I65" s="101" t="n"/>
      <c r="J65" s="197" t="n"/>
      <c r="K65" s="197" t="n"/>
      <c r="L65" s="197" t="n"/>
      <c r="M65" s="197" t="n"/>
    </row>
    <row r="66" ht="12.75" customHeight="1" s="198">
      <c r="A66" s="101" t="inlineStr">
        <is>
          <t>Maldives</t>
        </is>
      </c>
      <c r="B66" s="62">
        <f t="array" ref="B66">INDEX(Countries!$D$2:$D$255, MATCH(A66, Countries!$B$2:$B$255, 0))
</f>
        <v/>
      </c>
      <c r="C66" s="89" t="inlineStr">
        <is>
          <t>Mangrove</t>
        </is>
      </c>
      <c r="D66" s="95" t="n">
        <v>27.2</v>
      </c>
      <c r="E66" s="95">
        <f t="array" ref="E66">if($C66="Mangrove", IFERROR(3.66*INDEX(MangroveEmissionsValues!$D:$D,MATCH($A66,MangroveEmissionsValues!$A:$A,0),1)*index(MangroveEmissionsValues!$E:$E,match($A66,MangroveEmissionsValues!$A:$A,0),1),"NoData"),"NoData")</f>
        <v/>
      </c>
      <c r="F66" s="95">
        <f t="array" ref="F66">if($C66="Mangrove", IFERROR(3.66*INDEX(MangroveEmissionsValues!$F:$F,MATCH($A66,MangroveEmissionsValues!$A:$A,0),1)*index(MangroveEmissionsValues!$G:$G,match($A66,MangroveEmissionsValues!$A:$A,0),1)/'Model assumptions'!$C$17,"NoData"),"NoData")</f>
        <v/>
      </c>
      <c r="G66" s="101" t="n"/>
      <c r="H66" s="101" t="n"/>
      <c r="I66" s="101" t="n"/>
      <c r="J66" s="197" t="n"/>
      <c r="K66" s="197" t="n"/>
      <c r="L66" s="197" t="n"/>
      <c r="M66" s="197" t="n"/>
    </row>
    <row r="67" ht="12.75" customHeight="1" s="198">
      <c r="A67" s="101" t="inlineStr">
        <is>
          <t>Marshall Islands</t>
        </is>
      </c>
      <c r="B67" s="62">
        <f t="array" ref="B67">INDEX(Countries!$D$2:$D$255, MATCH(A67, Countries!$B$2:$B$255, 0))
</f>
        <v/>
      </c>
      <c r="C67" s="89" t="inlineStr">
        <is>
          <t>Mangrove</t>
        </is>
      </c>
      <c r="D67" s="95" t="n">
        <v>27.2</v>
      </c>
      <c r="E67" s="95">
        <f t="array" ref="E67">if($C67="Mangrove", IFERROR(3.66*INDEX(MangroveEmissionsValues!$D:$D,MATCH($A67,MangroveEmissionsValues!$A:$A,0),1)*index(MangroveEmissionsValues!$E:$E,match($A67,MangroveEmissionsValues!$A:$A,0),1),"NoData"),"NoData")</f>
        <v/>
      </c>
      <c r="F67" s="95">
        <f t="array" ref="F67">if($C67="Mangrove", IFERROR(3.66*INDEX(MangroveEmissionsValues!$F:$F,MATCH($A67,MangroveEmissionsValues!$A:$A,0),1)*index(MangroveEmissionsValues!$G:$G,match($A67,MangroveEmissionsValues!$A:$A,0),1)/'Model assumptions'!$C$17,"NoData"),"NoData")</f>
        <v/>
      </c>
      <c r="G67" s="101" t="n"/>
      <c r="H67" s="101" t="n"/>
      <c r="I67" s="101" t="n"/>
      <c r="J67" s="197" t="n"/>
      <c r="K67" s="197" t="n"/>
      <c r="L67" s="197" t="n"/>
      <c r="M67" s="197" t="n"/>
    </row>
    <row r="68" ht="12.75" customHeight="1" s="198">
      <c r="A68" s="101" t="inlineStr">
        <is>
          <t>Martinique</t>
        </is>
      </c>
      <c r="B68" s="62">
        <f t="array" ref="B68">INDEX(Countries!$D$2:$D$255, MATCH(A68, Countries!$B$2:$B$255, 0))
</f>
        <v/>
      </c>
      <c r="C68" s="89" t="inlineStr">
        <is>
          <t>Mangrove</t>
        </is>
      </c>
      <c r="D68" s="95" t="n">
        <v>27.2</v>
      </c>
      <c r="E68" s="95">
        <f t="array" ref="E68">if($C68="Mangrove", IFERROR(3.66*INDEX(MangroveEmissionsValues!$D:$D,MATCH($A68,MangroveEmissionsValues!$A:$A,0),1)*index(MangroveEmissionsValues!$E:$E,match($A68,MangroveEmissionsValues!$A:$A,0),1),"NoData"),"NoData")</f>
        <v/>
      </c>
      <c r="F68" s="95">
        <f t="array" ref="F68">if($C68="Mangrove", IFERROR(3.66*INDEX(MangroveEmissionsValues!$F:$F,MATCH($A68,MangroveEmissionsValues!$A:$A,0),1)*index(MangroveEmissionsValues!$G:$G,match($A68,MangroveEmissionsValues!$A:$A,0),1)/'Model assumptions'!$C$17,"NoData"),"NoData")</f>
        <v/>
      </c>
      <c r="G68" s="101" t="n"/>
      <c r="H68" s="101" t="n"/>
      <c r="I68" s="101" t="n"/>
      <c r="J68" s="197" t="n"/>
      <c r="K68" s="197" t="n"/>
      <c r="L68" s="197" t="n"/>
      <c r="M68" s="197" t="n"/>
    </row>
    <row r="69" ht="12.75" customHeight="1" s="198">
      <c r="A69" s="101" t="inlineStr">
        <is>
          <t>Mauritania</t>
        </is>
      </c>
      <c r="B69" s="62">
        <f t="array" ref="B69">INDEX(Countries!$D$2:$D$255, MATCH(A69, Countries!$B$2:$B$255, 0))
</f>
        <v/>
      </c>
      <c r="C69" s="89" t="inlineStr">
        <is>
          <t>Mangrove</t>
        </is>
      </c>
      <c r="D69" s="95" t="n">
        <v>27.2</v>
      </c>
      <c r="E69" s="95">
        <f t="array" ref="E69">if($C69="Mangrove", IFERROR(3.66*INDEX(MangroveEmissionsValues!$D:$D,MATCH($A69,MangroveEmissionsValues!$A:$A,0),1)*index(MangroveEmissionsValues!$E:$E,match($A69,MangroveEmissionsValues!$A:$A,0),1),"NoData"),"NoData")</f>
        <v/>
      </c>
      <c r="F69" s="95">
        <f t="array" ref="F69">if($C69="Mangrove", IFERROR(3.66*INDEX(MangroveEmissionsValues!$F:$F,MATCH($A69,MangroveEmissionsValues!$A:$A,0),1)*index(MangroveEmissionsValues!$G:$G,match($A69,MangroveEmissionsValues!$A:$A,0),1)/'Model assumptions'!$C$17,"NoData"),"NoData")</f>
        <v/>
      </c>
      <c r="G69" s="101" t="n"/>
      <c r="H69" s="101" t="n"/>
      <c r="I69" s="101" t="n"/>
      <c r="J69" s="197" t="n"/>
      <c r="K69" s="197" t="n"/>
      <c r="L69" s="197" t="n"/>
      <c r="M69" s="197" t="n"/>
    </row>
    <row r="70" ht="12.75" customHeight="1" s="198">
      <c r="A70" s="101" t="inlineStr">
        <is>
          <t>Mauritius</t>
        </is>
      </c>
      <c r="B70" s="62">
        <f t="array" ref="B70">INDEX(Countries!$D$2:$D$255, MATCH(A70, Countries!$B$2:$B$255, 0))
</f>
        <v/>
      </c>
      <c r="C70" s="89" t="inlineStr">
        <is>
          <t>Mangrove</t>
        </is>
      </c>
      <c r="D70" s="95" t="n">
        <v>27.2</v>
      </c>
      <c r="E70" s="95">
        <f t="array" ref="E70">if($C70="Mangrove", IFERROR(3.66*INDEX(MangroveEmissionsValues!$D:$D,MATCH($A70,MangroveEmissionsValues!$A:$A,0),1)*index(MangroveEmissionsValues!$E:$E,match($A70,MangroveEmissionsValues!$A:$A,0),1),"NoData"),"NoData")</f>
        <v/>
      </c>
      <c r="F70" s="95">
        <f t="array" ref="F70">if($C70="Mangrove", IFERROR(3.66*INDEX(MangroveEmissionsValues!$F:$F,MATCH($A70,MangroveEmissionsValues!$A:$A,0),1)*index(MangroveEmissionsValues!$G:$G,match($A70,MangroveEmissionsValues!$A:$A,0),1)/'Model assumptions'!$C$17,"NoData"),"NoData")</f>
        <v/>
      </c>
      <c r="G70" s="101" t="n"/>
      <c r="H70" s="101" t="n"/>
      <c r="I70" s="101" t="n"/>
      <c r="J70" s="197" t="n"/>
      <c r="K70" s="197" t="n"/>
      <c r="L70" s="197" t="n"/>
      <c r="M70" s="197" t="n"/>
    </row>
    <row r="71" ht="12.75" customHeight="1" s="198">
      <c r="A71" s="101" t="inlineStr">
        <is>
          <t>Mayotte</t>
        </is>
      </c>
      <c r="B71" s="62">
        <f t="array" ref="B71">INDEX(Countries!$D$2:$D$255, MATCH(A71, Countries!$B$2:$B$255, 0))
</f>
        <v/>
      </c>
      <c r="C71" s="89" t="inlineStr">
        <is>
          <t>Mangrove</t>
        </is>
      </c>
      <c r="D71" s="95" t="n">
        <v>27.2</v>
      </c>
      <c r="E71" s="95">
        <f t="array" ref="E71">if($C71="Mangrove", IFERROR(3.66*INDEX(MangroveEmissionsValues!$D:$D,MATCH($A71,MangroveEmissionsValues!$A:$A,0),1)*index(MangroveEmissionsValues!$E:$E,match($A71,MangroveEmissionsValues!$A:$A,0),1),"NoData"),"NoData")</f>
        <v/>
      </c>
      <c r="F71" s="95">
        <f t="array" ref="F71">if($C71="Mangrove", IFERROR(3.66*INDEX(MangroveEmissionsValues!$F:$F,MATCH($A71,MangroveEmissionsValues!$A:$A,0),1)*index(MangroveEmissionsValues!$G:$G,match($A71,MangroveEmissionsValues!$A:$A,0),1)/'Model assumptions'!$C$17,"NoData"),"NoData")</f>
        <v/>
      </c>
      <c r="G71" s="101" t="n"/>
      <c r="H71" s="101" t="n"/>
      <c r="I71" s="101" t="n"/>
      <c r="J71" s="197" t="n"/>
      <c r="K71" s="197" t="n"/>
      <c r="L71" s="197" t="n"/>
      <c r="M71" s="197" t="n"/>
    </row>
    <row r="72" ht="12.75" customHeight="1" s="198">
      <c r="A72" s="101" t="inlineStr">
        <is>
          <t>Micronesia (Federated States of)</t>
        </is>
      </c>
      <c r="B72" s="62">
        <f t="array" ref="B72">INDEX(Countries!$D$2:$D$255, MATCH(A72, Countries!$B$2:$B$255, 0))
</f>
        <v/>
      </c>
      <c r="C72" s="89" t="inlineStr">
        <is>
          <t>Mangrove</t>
        </is>
      </c>
      <c r="D72" s="95" t="n">
        <v>27.2</v>
      </c>
      <c r="E72" s="95">
        <f t="array" ref="E72">if($C72="Mangrove", IFERROR(3.66*INDEX(MangroveEmissionsValues!$D:$D,MATCH($A72,MangroveEmissionsValues!$A:$A,0),1)*index(MangroveEmissionsValues!$E:$E,match($A72,MangroveEmissionsValues!$A:$A,0),1),"NoData"),"NoData")</f>
        <v/>
      </c>
      <c r="F72" s="95">
        <f t="array" ref="F72">if($C72="Mangrove", IFERROR(3.66*INDEX(MangroveEmissionsValues!$F:$F,MATCH($A72,MangroveEmissionsValues!$A:$A,0),1)*index(MangroveEmissionsValues!$G:$G,match($A72,MangroveEmissionsValues!$A:$A,0),1)/'Model assumptions'!$C$17,"NoData"),"NoData")</f>
        <v/>
      </c>
      <c r="G72" s="101" t="n"/>
      <c r="H72" s="101" t="n"/>
      <c r="I72" s="101" t="n"/>
      <c r="J72" s="197" t="n"/>
      <c r="K72" s="197" t="n"/>
      <c r="L72" s="197" t="n"/>
      <c r="M72" s="197" t="n"/>
    </row>
    <row r="73" ht="12.75" customHeight="1" s="198">
      <c r="A73" s="101" t="inlineStr">
        <is>
          <t>Mozambique</t>
        </is>
      </c>
      <c r="B73" s="62">
        <f t="array" ref="B73">INDEX(Countries!$D$2:$D$255, MATCH(A73, Countries!$B$2:$B$255, 0))
</f>
        <v/>
      </c>
      <c r="C73" s="89" t="inlineStr">
        <is>
          <t>Mangrove</t>
        </is>
      </c>
      <c r="D73" s="95" t="n">
        <v>27.2</v>
      </c>
      <c r="E73" s="95">
        <f t="array" ref="E73">if($C73="Mangrove", IFERROR(3.66*INDEX(MangroveEmissionsValues!$D:$D,MATCH($A73,MangroveEmissionsValues!$A:$A,0),1)*index(MangroveEmissionsValues!$E:$E,match($A73,MangroveEmissionsValues!$A:$A,0),1),"NoData"),"NoData")</f>
        <v/>
      </c>
      <c r="F73" s="95">
        <f t="array" ref="F73">if($C73="Mangrove", IFERROR(3.66*INDEX(MangroveEmissionsValues!$F:$F,MATCH($A73,MangroveEmissionsValues!$A:$A,0),1)*index(MangroveEmissionsValues!$G:$G,match($A73,MangroveEmissionsValues!$A:$A,0),1)/'Model assumptions'!$C$17,"NoData"),"NoData")</f>
        <v/>
      </c>
      <c r="G73" s="101" t="n"/>
      <c r="H73" s="101" t="n"/>
      <c r="I73" s="101" t="n"/>
      <c r="J73" s="197" t="n"/>
      <c r="K73" s="197" t="n"/>
      <c r="L73" s="197" t="n"/>
      <c r="M73" s="197" t="n"/>
    </row>
    <row r="74" ht="12.75" customHeight="1" s="198">
      <c r="A74" s="101" t="inlineStr">
        <is>
          <t>Myanmar</t>
        </is>
      </c>
      <c r="B74" s="62">
        <f t="array" ref="B74">INDEX(Countries!$D$2:$D$255, MATCH(A74, Countries!$B$2:$B$255, 0))
</f>
        <v/>
      </c>
      <c r="C74" s="89" t="inlineStr">
        <is>
          <t>Mangrove</t>
        </is>
      </c>
      <c r="D74" s="95" t="n">
        <v>27.2</v>
      </c>
      <c r="E74" s="95">
        <f t="array" ref="E74">if($C74="Mangrove", IFERROR(3.66*INDEX(MangroveEmissionsValues!$D:$D,MATCH($A74,MangroveEmissionsValues!$A:$A,0),1)*index(MangroveEmissionsValues!$E:$E,match($A74,MangroveEmissionsValues!$A:$A,0),1),"NoData"),"NoData")</f>
        <v/>
      </c>
      <c r="F74" s="95">
        <f t="array" ref="F74">if($C74="Mangrove", IFERROR(3.66*INDEX(MangroveEmissionsValues!$F:$F,MATCH($A74,MangroveEmissionsValues!$A:$A,0),1)*index(MangroveEmissionsValues!$G:$G,match($A74,MangroveEmissionsValues!$A:$A,0),1)/'Model assumptions'!$C$17,"NoData"),"NoData")</f>
        <v/>
      </c>
      <c r="G74" s="101" t="n"/>
      <c r="H74" s="101" t="n"/>
      <c r="I74" s="101" t="n"/>
      <c r="J74" s="197" t="n"/>
      <c r="K74" s="197" t="n"/>
      <c r="L74" s="197" t="n"/>
      <c r="M74" s="197" t="n"/>
    </row>
    <row r="75" ht="12.75" customHeight="1" s="198">
      <c r="A75" s="101" t="inlineStr">
        <is>
          <t>New Caledonia</t>
        </is>
      </c>
      <c r="B75" s="62">
        <f t="array" ref="B75">INDEX(Countries!$D$2:$D$255, MATCH(A75, Countries!$B$2:$B$255, 0))
</f>
        <v/>
      </c>
      <c r="C75" s="89" t="inlineStr">
        <is>
          <t>Mangrove</t>
        </is>
      </c>
      <c r="D75" s="95" t="n">
        <v>27.2</v>
      </c>
      <c r="E75" s="95">
        <f t="array" ref="E75">if($C75="Mangrove", IFERROR(3.66*INDEX(MangroveEmissionsValues!$D:$D,MATCH($A75,MangroveEmissionsValues!$A:$A,0),1)*index(MangroveEmissionsValues!$E:$E,match($A75,MangroveEmissionsValues!$A:$A,0),1),"NoData"),"NoData")</f>
        <v/>
      </c>
      <c r="F75" s="95">
        <f t="array" ref="F75">if($C75="Mangrove", IFERROR(3.66*INDEX(MangroveEmissionsValues!$F:$F,MATCH($A75,MangroveEmissionsValues!$A:$A,0),1)*index(MangroveEmissionsValues!$G:$G,match($A75,MangroveEmissionsValues!$A:$A,0),1)/'Model assumptions'!$C$17,"NoData"),"NoData")</f>
        <v/>
      </c>
      <c r="G75" s="101" t="n"/>
      <c r="H75" s="101" t="n"/>
      <c r="I75" s="101" t="n"/>
      <c r="J75" s="197" t="n"/>
      <c r="K75" s="197" t="n"/>
      <c r="L75" s="197" t="n"/>
      <c r="M75" s="197" t="n"/>
    </row>
    <row r="76" ht="12.75" customHeight="1" s="198">
      <c r="A76" s="101" t="inlineStr">
        <is>
          <t>New Zealand</t>
        </is>
      </c>
      <c r="B76" s="62">
        <f t="array" ref="B76">INDEX(Countries!$D$2:$D$255, MATCH(A76, Countries!$B$2:$B$255, 0))
</f>
        <v/>
      </c>
      <c r="C76" s="89" t="inlineStr">
        <is>
          <t>Mangrove</t>
        </is>
      </c>
      <c r="D76" s="95" t="n">
        <v>27.2</v>
      </c>
      <c r="E76" s="95">
        <f t="array" ref="E76">if($C76="Mangrove", IFERROR(3.66*INDEX(MangroveEmissionsValues!$D:$D,MATCH($A76,MangroveEmissionsValues!$A:$A,0),1)*index(MangroveEmissionsValues!$E:$E,match($A76,MangroveEmissionsValues!$A:$A,0),1),"NoData"),"NoData")</f>
        <v/>
      </c>
      <c r="F76" s="95">
        <f t="array" ref="F76">if($C76="Mangrove", IFERROR(3.66*INDEX(MangroveEmissionsValues!$F:$F,MATCH($A76,MangroveEmissionsValues!$A:$A,0),1)*index(MangroveEmissionsValues!$G:$G,match($A76,MangroveEmissionsValues!$A:$A,0),1)/'Model assumptions'!$C$17,"NoData"),"NoData")</f>
        <v/>
      </c>
      <c r="G76" s="101" t="n"/>
      <c r="H76" s="101" t="n"/>
      <c r="I76" s="101" t="n"/>
      <c r="J76" s="197" t="n"/>
      <c r="K76" s="197" t="n"/>
      <c r="L76" s="197" t="n"/>
      <c r="M76" s="197" t="n"/>
    </row>
    <row r="77" ht="12.75" customHeight="1" s="198">
      <c r="A77" s="101" t="inlineStr">
        <is>
          <t>Nicaragua</t>
        </is>
      </c>
      <c r="B77" s="62">
        <f t="array" ref="B77">INDEX(Countries!$D$2:$D$255, MATCH(A77, Countries!$B$2:$B$255, 0))
</f>
        <v/>
      </c>
      <c r="C77" s="89" t="inlineStr">
        <is>
          <t>Mangrove</t>
        </is>
      </c>
      <c r="D77" s="95" t="n">
        <v>27.2</v>
      </c>
      <c r="E77" s="95">
        <f t="array" ref="E77">if($C77="Mangrove", IFERROR(3.66*INDEX(MangroveEmissionsValues!$D:$D,MATCH($A77,MangroveEmissionsValues!$A:$A,0),1)*index(MangroveEmissionsValues!$E:$E,match($A77,MangroveEmissionsValues!$A:$A,0),1),"NoData"),"NoData")</f>
        <v/>
      </c>
      <c r="F77" s="95">
        <f t="array" ref="F77">if($C77="Mangrove", IFERROR(3.66*INDEX(MangroveEmissionsValues!$F:$F,MATCH($A77,MangroveEmissionsValues!$A:$A,0),1)*index(MangroveEmissionsValues!$G:$G,match($A77,MangroveEmissionsValues!$A:$A,0),1)/'Model assumptions'!$C$17,"NoData"),"NoData")</f>
        <v/>
      </c>
      <c r="G77" s="101" t="n"/>
      <c r="H77" s="101" t="n"/>
      <c r="I77" s="101" t="n"/>
      <c r="J77" s="197" t="n"/>
      <c r="K77" s="197" t="n"/>
      <c r="L77" s="197" t="n"/>
      <c r="M77" s="197" t="n"/>
    </row>
    <row r="78" ht="12.75" customHeight="1" s="198">
      <c r="A78" s="101" t="inlineStr">
        <is>
          <t>Nigeria</t>
        </is>
      </c>
      <c r="B78" s="62">
        <f t="array" ref="B78">INDEX(Countries!$D$2:$D$255, MATCH(A78, Countries!$B$2:$B$255, 0))
</f>
        <v/>
      </c>
      <c r="C78" s="89" t="inlineStr">
        <is>
          <t>Mangrove</t>
        </is>
      </c>
      <c r="D78" s="95" t="n">
        <v>27.2</v>
      </c>
      <c r="E78" s="95">
        <f t="array" ref="E78">if($C78="Mangrove", IFERROR(3.66*INDEX(MangroveEmissionsValues!$D:$D,MATCH($A78,MangroveEmissionsValues!$A:$A,0),1)*index(MangroveEmissionsValues!$E:$E,match($A78,MangroveEmissionsValues!$A:$A,0),1),"NoData"),"NoData")</f>
        <v/>
      </c>
      <c r="F78" s="95">
        <f t="array" ref="F78">if($C78="Mangrove", IFERROR(3.66*INDEX(MangroveEmissionsValues!$F:$F,MATCH($A78,MangroveEmissionsValues!$A:$A,0),1)*index(MangroveEmissionsValues!$G:$G,match($A78,MangroveEmissionsValues!$A:$A,0),1)/'Model assumptions'!$C$17,"NoData"),"NoData")</f>
        <v/>
      </c>
      <c r="G78" s="101" t="n"/>
      <c r="H78" s="101" t="n"/>
      <c r="I78" s="101" t="n"/>
      <c r="J78" s="197" t="n"/>
      <c r="K78" s="197" t="n"/>
      <c r="L78" s="197" t="n"/>
      <c r="M78" s="197" t="n"/>
    </row>
    <row r="79" ht="12.75" customHeight="1" s="198">
      <c r="A79" s="101" t="inlineStr">
        <is>
          <t>Oman</t>
        </is>
      </c>
      <c r="B79" s="62">
        <f t="array" ref="B79">INDEX(Countries!$D$2:$D$255, MATCH(A79, Countries!$B$2:$B$255, 0))
</f>
        <v/>
      </c>
      <c r="C79" s="89" t="inlineStr">
        <is>
          <t>Mangrove</t>
        </is>
      </c>
      <c r="D79" s="95" t="n">
        <v>27.2</v>
      </c>
      <c r="E79" s="95">
        <f t="array" ref="E79">if($C79="Mangrove", IFERROR(3.66*INDEX(MangroveEmissionsValues!$D:$D,MATCH($A79,MangroveEmissionsValues!$A:$A,0),1)*index(MangroveEmissionsValues!$E:$E,match($A79,MangroveEmissionsValues!$A:$A,0),1),"NoData"),"NoData")</f>
        <v/>
      </c>
      <c r="F79" s="95">
        <f t="array" ref="F79">if($C79="Mangrove", IFERROR(3.66*INDEX(MangroveEmissionsValues!$F:$F,MATCH($A79,MangroveEmissionsValues!$A:$A,0),1)*index(MangroveEmissionsValues!$G:$G,match($A79,MangroveEmissionsValues!$A:$A,0),1)/'Model assumptions'!$C$17,"NoData"),"NoData")</f>
        <v/>
      </c>
      <c r="G79" s="101" t="n"/>
      <c r="H79" s="101" t="n"/>
      <c r="I79" s="101" t="n"/>
      <c r="J79" s="197" t="n"/>
      <c r="K79" s="197" t="n"/>
      <c r="L79" s="197" t="n"/>
      <c r="M79" s="197" t="n"/>
    </row>
    <row r="80" ht="12.75" customHeight="1" s="198">
      <c r="A80" s="101" t="inlineStr">
        <is>
          <t>Pakistan</t>
        </is>
      </c>
      <c r="B80" s="62">
        <f t="array" ref="B80">INDEX(Countries!$D$2:$D$255, MATCH(A80, Countries!$B$2:$B$255, 0))
</f>
        <v/>
      </c>
      <c r="C80" s="89" t="inlineStr">
        <is>
          <t>Mangrove</t>
        </is>
      </c>
      <c r="D80" s="95" t="n">
        <v>27.2</v>
      </c>
      <c r="E80" s="95">
        <f t="array" ref="E80">if($C80="Mangrove", IFERROR(3.66*INDEX(MangroveEmissionsValues!$D:$D,MATCH($A80,MangroveEmissionsValues!$A:$A,0),1)*index(MangroveEmissionsValues!$E:$E,match($A80,MangroveEmissionsValues!$A:$A,0),1),"NoData"),"NoData")</f>
        <v/>
      </c>
      <c r="F80" s="95">
        <f t="array" ref="F80">if($C80="Mangrove", IFERROR(3.66*INDEX(MangroveEmissionsValues!$F:$F,MATCH($A80,MangroveEmissionsValues!$A:$A,0),1)*index(MangroveEmissionsValues!$G:$G,match($A80,MangroveEmissionsValues!$A:$A,0),1)/'Model assumptions'!$C$17,"NoData"),"NoData")</f>
        <v/>
      </c>
      <c r="G80" s="101" t="n"/>
      <c r="H80" s="101" t="n"/>
      <c r="I80" s="101" t="n"/>
      <c r="J80" s="197" t="n"/>
      <c r="K80" s="197" t="n"/>
      <c r="L80" s="197" t="n"/>
      <c r="M80" s="197" t="n"/>
    </row>
    <row r="81" ht="12.75" customHeight="1" s="198">
      <c r="A81" s="101" t="inlineStr">
        <is>
          <t>Palau</t>
        </is>
      </c>
      <c r="B81" s="62">
        <f t="array" ref="B81">INDEX(Countries!$D$2:$D$255, MATCH(A81, Countries!$B$2:$B$255, 0))
</f>
        <v/>
      </c>
      <c r="C81" s="89" t="inlineStr">
        <is>
          <t>Mangrove</t>
        </is>
      </c>
      <c r="D81" s="95" t="n">
        <v>27.2</v>
      </c>
      <c r="E81" s="95">
        <f t="array" ref="E81">if($C81="Mangrove", IFERROR(3.66*INDEX(MangroveEmissionsValues!$D:$D,MATCH($A81,MangroveEmissionsValues!$A:$A,0),1)*index(MangroveEmissionsValues!$E:$E,match($A81,MangroveEmissionsValues!$A:$A,0),1),"NoData"),"NoData")</f>
        <v/>
      </c>
      <c r="F81" s="95">
        <f t="array" ref="F81">if($C81="Mangrove", IFERROR(3.66*INDEX(MangroveEmissionsValues!$F:$F,MATCH($A81,MangroveEmissionsValues!$A:$A,0),1)*index(MangroveEmissionsValues!$G:$G,match($A81,MangroveEmissionsValues!$A:$A,0),1)/'Model assumptions'!$C$17,"NoData"),"NoData")</f>
        <v/>
      </c>
      <c r="G81" s="101" t="n"/>
      <c r="H81" s="101" t="n"/>
      <c r="I81" s="101" t="n"/>
      <c r="J81" s="197" t="n"/>
      <c r="K81" s="197" t="n"/>
      <c r="L81" s="197" t="n"/>
      <c r="M81" s="197" t="n"/>
    </row>
    <row r="82" ht="12.75" customHeight="1" s="198">
      <c r="A82" s="101" t="inlineStr">
        <is>
          <t>Panama</t>
        </is>
      </c>
      <c r="B82" s="62">
        <f t="array" ref="B82">INDEX(Countries!$D$2:$D$255, MATCH(A82, Countries!$B$2:$B$255, 0))
</f>
        <v/>
      </c>
      <c r="C82" s="89" t="inlineStr">
        <is>
          <t>Mangrove</t>
        </is>
      </c>
      <c r="D82" s="95" t="n">
        <v>27.2</v>
      </c>
      <c r="E82" s="95">
        <f t="array" ref="E82">if($C82="Mangrove", IFERROR(3.66*INDEX(MangroveEmissionsValues!$D:$D,MATCH($A82,MangroveEmissionsValues!$A:$A,0),1)*index(MangroveEmissionsValues!$E:$E,match($A82,MangroveEmissionsValues!$A:$A,0),1),"NoData"),"NoData")</f>
        <v/>
      </c>
      <c r="F82" s="95">
        <f t="array" ref="F82">if($C82="Mangrove", IFERROR(3.66*INDEX(MangroveEmissionsValues!$F:$F,MATCH($A82,MangroveEmissionsValues!$A:$A,0),1)*index(MangroveEmissionsValues!$G:$G,match($A82,MangroveEmissionsValues!$A:$A,0),1)/'Model assumptions'!$C$17,"NoData"),"NoData")</f>
        <v/>
      </c>
      <c r="G82" s="101" t="n"/>
      <c r="H82" s="101" t="n"/>
      <c r="I82" s="101" t="n"/>
      <c r="J82" s="197" t="n"/>
      <c r="K82" s="197" t="n"/>
      <c r="L82" s="197" t="n"/>
      <c r="M82" s="197" t="n"/>
    </row>
    <row r="83" ht="12.75" customHeight="1" s="198">
      <c r="A83" s="101" t="inlineStr">
        <is>
          <t>Papua New Guinea</t>
        </is>
      </c>
      <c r="B83" s="62">
        <f t="array" ref="B83">INDEX(Countries!$D$2:$D$255, MATCH(A83, Countries!$B$2:$B$255, 0))
</f>
        <v/>
      </c>
      <c r="C83" s="89" t="inlineStr">
        <is>
          <t>Mangrove</t>
        </is>
      </c>
      <c r="D83" s="95" t="n">
        <v>27.2</v>
      </c>
      <c r="E83" s="95">
        <f t="array" ref="E83">if($C83="Mangrove", IFERROR(3.66*INDEX(MangroveEmissionsValues!$D:$D,MATCH($A83,MangroveEmissionsValues!$A:$A,0),1)*index(MangroveEmissionsValues!$E:$E,match($A83,MangroveEmissionsValues!$A:$A,0),1),"NoData"),"NoData")</f>
        <v/>
      </c>
      <c r="F83" s="95">
        <f t="array" ref="F83">if($C83="Mangrove", IFERROR(3.66*INDEX(MangroveEmissionsValues!$F:$F,MATCH($A83,MangroveEmissionsValues!$A:$A,0),1)*index(MangroveEmissionsValues!$G:$G,match($A83,MangroveEmissionsValues!$A:$A,0),1)/'Model assumptions'!$C$17,"NoData"),"NoData")</f>
        <v/>
      </c>
      <c r="G83" s="101" t="n"/>
      <c r="H83" s="101" t="n"/>
      <c r="I83" s="101" t="n"/>
      <c r="J83" s="197" t="n"/>
      <c r="K83" s="197" t="n"/>
      <c r="L83" s="197" t="n"/>
      <c r="M83" s="197" t="n"/>
    </row>
    <row r="84" ht="12.75" customHeight="1" s="198">
      <c r="A84" s="101" t="inlineStr">
        <is>
          <t>Peru</t>
        </is>
      </c>
      <c r="B84" s="62">
        <f t="array" ref="B84">INDEX(Countries!$D$2:$D$255, MATCH(A84, Countries!$B$2:$B$255, 0))
</f>
        <v/>
      </c>
      <c r="C84" s="89" t="inlineStr">
        <is>
          <t>Mangrove</t>
        </is>
      </c>
      <c r="D84" s="95" t="n">
        <v>27.2</v>
      </c>
      <c r="E84" s="95">
        <f t="array" ref="E84">if($C84="Mangrove", IFERROR(3.66*INDEX(MangroveEmissionsValues!$D:$D,MATCH($A84,MangroveEmissionsValues!$A:$A,0),1)*index(MangroveEmissionsValues!$E:$E,match($A84,MangroveEmissionsValues!$A:$A,0),1),"NoData"),"NoData")</f>
        <v/>
      </c>
      <c r="F84" s="95">
        <f t="array" ref="F84">if($C84="Mangrove", IFERROR(3.66*INDEX(MangroveEmissionsValues!$F:$F,MATCH($A84,MangroveEmissionsValues!$A:$A,0),1)*index(MangroveEmissionsValues!$G:$G,match($A84,MangroveEmissionsValues!$A:$A,0),1)/'Model assumptions'!$C$17,"NoData"),"NoData")</f>
        <v/>
      </c>
      <c r="G84" s="101" t="n"/>
      <c r="H84" s="101" t="n"/>
      <c r="I84" s="101" t="n"/>
      <c r="J84" s="197" t="n"/>
      <c r="K84" s="197" t="n"/>
      <c r="L84" s="197" t="n"/>
      <c r="M84" s="197" t="n"/>
    </row>
    <row r="85" ht="12.75" customHeight="1" s="198">
      <c r="A85" s="101" t="inlineStr">
        <is>
          <t>Philippines</t>
        </is>
      </c>
      <c r="B85" s="62">
        <f t="array" ref="B85">INDEX(Countries!$D$2:$D$255, MATCH(A85, Countries!$B$2:$B$255, 0))
</f>
        <v/>
      </c>
      <c r="C85" s="89" t="inlineStr">
        <is>
          <t>Mangrove</t>
        </is>
      </c>
      <c r="D85" s="95" t="n">
        <v>27.2</v>
      </c>
      <c r="E85" s="95">
        <f t="array" ref="E85">if($C85="Mangrove", IFERROR(3.66*INDEX(MangroveEmissionsValues!$D:$D,MATCH($A85,MangroveEmissionsValues!$A:$A,0),1)*index(MangroveEmissionsValues!$E:$E,match($A85,MangroveEmissionsValues!$A:$A,0),1),"NoData"),"NoData")</f>
        <v/>
      </c>
      <c r="F85" s="95">
        <f t="array" ref="F85">if($C85="Mangrove", IFERROR(3.66*INDEX(MangroveEmissionsValues!$F:$F,MATCH($A85,MangroveEmissionsValues!$A:$A,0),1)*index(MangroveEmissionsValues!$G:$G,match($A85,MangroveEmissionsValues!$A:$A,0),1)/'Model assumptions'!$C$17,"NoData"),"NoData")</f>
        <v/>
      </c>
      <c r="G85" s="101" t="n"/>
      <c r="H85" s="101" t="n"/>
      <c r="I85" s="101" t="n"/>
      <c r="J85" s="197" t="n"/>
      <c r="K85" s="197" t="n"/>
      <c r="L85" s="197" t="n"/>
      <c r="M85" s="197" t="n"/>
    </row>
    <row r="86" ht="12.75" customHeight="1" s="198">
      <c r="A86" s="101" t="inlineStr">
        <is>
          <t>Puerto Rico</t>
        </is>
      </c>
      <c r="B86" s="62">
        <f t="array" ref="B86">INDEX(Countries!$D$2:$D$255, MATCH(A86, Countries!$B$2:$B$255, 0))
</f>
        <v/>
      </c>
      <c r="C86" s="89" t="inlineStr">
        <is>
          <t>Mangrove</t>
        </is>
      </c>
      <c r="D86" s="95" t="n">
        <v>27.2</v>
      </c>
      <c r="E86" s="95">
        <f t="array" ref="E86">if($C86="Mangrove", IFERROR(3.66*INDEX(MangroveEmissionsValues!$D:$D,MATCH($A86,MangroveEmissionsValues!$A:$A,0),1)*index(MangroveEmissionsValues!$E:$E,match($A86,MangroveEmissionsValues!$A:$A,0),1),"NoData"),"NoData")</f>
        <v/>
      </c>
      <c r="F86" s="95">
        <f t="array" ref="F86">if($C86="Mangrove", IFERROR(3.66*INDEX(MangroveEmissionsValues!$F:$F,MATCH($A86,MangroveEmissionsValues!$A:$A,0),1)*index(MangroveEmissionsValues!$G:$G,match($A86,MangroveEmissionsValues!$A:$A,0),1)/'Model assumptions'!$C$17,"NoData"),"NoData")</f>
        <v/>
      </c>
      <c r="G86" s="101" t="n"/>
      <c r="H86" s="101" t="n"/>
      <c r="I86" s="101" t="n"/>
      <c r="J86" s="197" t="n"/>
      <c r="K86" s="197" t="n"/>
      <c r="L86" s="197" t="n"/>
      <c r="M86" s="197" t="n"/>
    </row>
    <row r="87" ht="12.75" customHeight="1" s="198">
      <c r="A87" s="101" t="inlineStr">
        <is>
          <t>Qatar</t>
        </is>
      </c>
      <c r="B87" s="62">
        <f t="array" ref="B87">INDEX(Countries!$D$2:$D$255, MATCH(A87, Countries!$B$2:$B$255, 0))
</f>
        <v/>
      </c>
      <c r="C87" s="89" t="inlineStr">
        <is>
          <t>Mangrove</t>
        </is>
      </c>
      <c r="D87" s="95" t="n">
        <v>27.2</v>
      </c>
      <c r="E87" s="95">
        <f t="array" ref="E87">if($C87="Mangrove", IFERROR(3.66*INDEX(MangroveEmissionsValues!$D:$D,MATCH($A87,MangroveEmissionsValues!$A:$A,0),1)*index(MangroveEmissionsValues!$E:$E,match($A87,MangroveEmissionsValues!$A:$A,0),1),"NoData"),"NoData")</f>
        <v/>
      </c>
      <c r="F87" s="95">
        <f t="array" ref="F87">if($C87="Mangrove", IFERROR(3.66*INDEX(MangroveEmissionsValues!$F:$F,MATCH($A87,MangroveEmissionsValues!$A:$A,0),1)*index(MangroveEmissionsValues!$G:$G,match($A87,MangroveEmissionsValues!$A:$A,0),1)/'Model assumptions'!$C$17,"NoData"),"NoData")</f>
        <v/>
      </c>
      <c r="G87" s="101" t="n"/>
      <c r="H87" s="101" t="n"/>
      <c r="I87" s="101" t="n"/>
      <c r="J87" s="197" t="n"/>
      <c r="K87" s="197" t="n"/>
      <c r="L87" s="197" t="n"/>
      <c r="M87" s="197" t="n"/>
    </row>
    <row r="88" ht="12.75" customHeight="1" s="198">
      <c r="A88" s="101" t="inlineStr">
        <is>
          <t>Republic of Congo</t>
        </is>
      </c>
      <c r="B88" s="62">
        <f t="array" ref="B88">INDEX(Countries!$D$2:$D$255, MATCH(A88, Countries!$B$2:$B$255, 0))
</f>
        <v/>
      </c>
      <c r="C88" s="89" t="inlineStr">
        <is>
          <t>Mangrove</t>
        </is>
      </c>
      <c r="D88" s="95" t="n">
        <v>27.2</v>
      </c>
      <c r="E88" s="95">
        <f t="array" ref="E88">if($C88="Mangrove", IFERROR(3.66*INDEX(MangroveEmissionsValues!$D:$D,MATCH($A88,MangroveEmissionsValues!$A:$A,0),1)*index(MangroveEmissionsValues!$E:$E,match($A88,MangroveEmissionsValues!$A:$A,0),1),"NoData"),"NoData")</f>
        <v/>
      </c>
      <c r="F88" s="95">
        <f t="array" ref="F88">if($C88="Mangrove", IFERROR(3.66*INDEX(MangroveEmissionsValues!$F:$F,MATCH($A88,MangroveEmissionsValues!$A:$A,0),1)*index(MangroveEmissionsValues!$G:$G,match($A88,MangroveEmissionsValues!$A:$A,0),1)/'Model assumptions'!$C$17,"NoData"),"NoData")</f>
        <v/>
      </c>
      <c r="G88" s="101" t="n"/>
      <c r="H88" s="101" t="n"/>
      <c r="I88" s="101" t="n"/>
      <c r="J88" s="197" t="n"/>
      <c r="K88" s="197" t="n"/>
      <c r="L88" s="197" t="n"/>
      <c r="M88" s="197" t="n"/>
    </row>
    <row r="89" ht="12.75" customHeight="1" s="198">
      <c r="A89" s="101" t="inlineStr">
        <is>
          <t>Saint Kitts and Nevis</t>
        </is>
      </c>
      <c r="B89" s="62">
        <f t="array" ref="B89">INDEX(Countries!$D$2:$D$255, MATCH(A89, Countries!$B$2:$B$255, 0))
</f>
        <v/>
      </c>
      <c r="C89" s="89" t="inlineStr">
        <is>
          <t>Mangrove</t>
        </is>
      </c>
      <c r="D89" s="95" t="n">
        <v>27.2</v>
      </c>
      <c r="E89" s="95">
        <f t="array" ref="E89">if($C89="Mangrove", IFERROR(3.66*INDEX(MangroveEmissionsValues!$D:$D,MATCH($A89,MangroveEmissionsValues!$A:$A,0),1)*index(MangroveEmissionsValues!$E:$E,match($A89,MangroveEmissionsValues!$A:$A,0),1),"NoData"),"NoData")</f>
        <v/>
      </c>
      <c r="F89" s="95">
        <f t="array" ref="F89">if($C89="Mangrove", IFERROR(3.66*INDEX(MangroveEmissionsValues!$F:$F,MATCH($A89,MangroveEmissionsValues!$A:$A,0),1)*index(MangroveEmissionsValues!$G:$G,match($A89,MangroveEmissionsValues!$A:$A,0),1)/'Model assumptions'!$C$17,"NoData"),"NoData")</f>
        <v/>
      </c>
      <c r="G89" s="101" t="n"/>
      <c r="H89" s="101" t="n"/>
      <c r="I89" s="101" t="n"/>
      <c r="J89" s="197" t="n"/>
      <c r="K89" s="197" t="n"/>
      <c r="L89" s="197" t="n"/>
      <c r="M89" s="197" t="n"/>
    </row>
    <row r="90" ht="12.75" customHeight="1" s="198">
      <c r="A90" s="101" t="inlineStr">
        <is>
          <t>Saint Lucia</t>
        </is>
      </c>
      <c r="B90" s="62">
        <f t="array" ref="B90">INDEX(Countries!$D$2:$D$255, MATCH(A90, Countries!$B$2:$B$255, 0))
</f>
        <v/>
      </c>
      <c r="C90" s="89" t="inlineStr">
        <is>
          <t>Mangrove</t>
        </is>
      </c>
      <c r="D90" s="95" t="n">
        <v>27.2</v>
      </c>
      <c r="E90" s="95">
        <f t="array" ref="E90">if($C90="Mangrove", IFERROR(3.66*INDEX(MangroveEmissionsValues!$D:$D,MATCH($A90,MangroveEmissionsValues!$A:$A,0),1)*index(MangroveEmissionsValues!$E:$E,match($A90,MangroveEmissionsValues!$A:$A,0),1),"NoData"),"NoData")</f>
        <v/>
      </c>
      <c r="F90" s="95">
        <f t="array" ref="F90">if($C90="Mangrove", IFERROR(3.66*INDEX(MangroveEmissionsValues!$F:$F,MATCH($A90,MangroveEmissionsValues!$A:$A,0),1)*index(MangroveEmissionsValues!$G:$G,match($A90,MangroveEmissionsValues!$A:$A,0),1)/'Model assumptions'!$C$17,"NoData"),"NoData")</f>
        <v/>
      </c>
      <c r="G90" s="101" t="n"/>
      <c r="H90" s="101" t="n"/>
      <c r="I90" s="101" t="n"/>
      <c r="J90" s="197" t="n"/>
      <c r="K90" s="197" t="n"/>
      <c r="L90" s="197" t="n"/>
      <c r="M90" s="197" t="n"/>
    </row>
    <row r="91" ht="12.75" customHeight="1" s="198">
      <c r="A91" s="101" t="inlineStr">
        <is>
          <t>Saint Vincent and the Grenadines</t>
        </is>
      </c>
      <c r="B91" s="62">
        <f t="array" ref="B91">INDEX(Countries!$D$2:$D$255, MATCH(A91, Countries!$B$2:$B$255, 0))
</f>
        <v/>
      </c>
      <c r="C91" s="89" t="inlineStr">
        <is>
          <t>Mangrove</t>
        </is>
      </c>
      <c r="D91" s="95" t="n">
        <v>27.2</v>
      </c>
      <c r="E91" s="95">
        <f t="array" ref="E91">if($C91="Mangrove", IFERROR(3.66*INDEX(MangroveEmissionsValues!$D:$D,MATCH($A91,MangroveEmissionsValues!$A:$A,0),1)*index(MangroveEmissionsValues!$E:$E,match($A91,MangroveEmissionsValues!$A:$A,0),1),"NoData"),"NoData")</f>
        <v/>
      </c>
      <c r="F91" s="95">
        <f t="array" ref="F91">if($C91="Mangrove", IFERROR(3.66*INDEX(MangroveEmissionsValues!$F:$F,MATCH($A91,MangroveEmissionsValues!$A:$A,0),1)*index(MangroveEmissionsValues!$G:$G,match($A91,MangroveEmissionsValues!$A:$A,0),1)/'Model assumptions'!$C$17,"NoData"),"NoData")</f>
        <v/>
      </c>
      <c r="G91" s="101" t="n"/>
      <c r="H91" s="101" t="n"/>
      <c r="I91" s="101" t="n"/>
      <c r="J91" s="197" t="n"/>
      <c r="K91" s="197" t="n"/>
      <c r="L91" s="197" t="n"/>
      <c r="M91" s="197" t="n"/>
    </row>
    <row r="92" ht="12.75" customHeight="1" s="198">
      <c r="A92" s="101" t="inlineStr">
        <is>
          <t>Saint Martin (French Part)</t>
        </is>
      </c>
      <c r="B92" s="62">
        <f t="array" ref="B92">INDEX(Countries!$D$2:$D$255, MATCH(A92, Countries!$B$2:$B$255, 0))
</f>
        <v/>
      </c>
      <c r="C92" s="89" t="inlineStr">
        <is>
          <t>Mangrove</t>
        </is>
      </c>
      <c r="D92" s="95" t="n">
        <v>27.2</v>
      </c>
      <c r="E92" s="95">
        <f t="array" ref="E92">if($C92="Mangrove", IFERROR(3.66*INDEX(MangroveEmissionsValues!$D:$D,MATCH($A92,MangroveEmissionsValues!$A:$A,0),1)*index(MangroveEmissionsValues!$E:$E,match($A92,MangroveEmissionsValues!$A:$A,0),1),"NoData"),"NoData")</f>
        <v/>
      </c>
      <c r="F92" s="95">
        <f t="array" ref="F92">if($C92="Mangrove", IFERROR(3.66*INDEX(MangroveEmissionsValues!$F:$F,MATCH($A92,MangroveEmissionsValues!$A:$A,0),1)*index(MangroveEmissionsValues!$G:$G,match($A92,MangroveEmissionsValues!$A:$A,0),1)/'Model assumptions'!$C$17,"NoData"),"NoData")</f>
        <v/>
      </c>
      <c r="G92" s="101" t="n"/>
      <c r="H92" s="101" t="n"/>
      <c r="I92" s="101" t="n"/>
      <c r="J92" s="197" t="n"/>
      <c r="K92" s="197" t="n"/>
      <c r="L92" s="197" t="n"/>
      <c r="M92" s="197" t="n"/>
    </row>
    <row r="93" ht="12.75" customHeight="1" s="198">
      <c r="A93" s="101" t="inlineStr">
        <is>
          <t>Samoa</t>
        </is>
      </c>
      <c r="B93" s="62">
        <f t="array" ref="B93">INDEX(Countries!$D$2:$D$255, MATCH(A93, Countries!$B$2:$B$255, 0))
</f>
        <v/>
      </c>
      <c r="C93" s="89" t="inlineStr">
        <is>
          <t>Mangrove</t>
        </is>
      </c>
      <c r="D93" s="95" t="n">
        <v>27.2</v>
      </c>
      <c r="E93" s="95">
        <f t="array" ref="E93">if($C93="Mangrove", IFERROR(3.66*INDEX(MangroveEmissionsValues!$D:$D,MATCH($A93,MangroveEmissionsValues!$A:$A,0),1)*index(MangroveEmissionsValues!$E:$E,match($A93,MangroveEmissionsValues!$A:$A,0),1),"NoData"),"NoData")</f>
        <v/>
      </c>
      <c r="F93" s="95">
        <f t="array" ref="F93">if($C93="Mangrove", IFERROR(3.66*INDEX(MangroveEmissionsValues!$F:$F,MATCH($A93,MangroveEmissionsValues!$A:$A,0),1)*index(MangroveEmissionsValues!$G:$G,match($A93,MangroveEmissionsValues!$A:$A,0),1)/'Model assumptions'!$C$17,"NoData"),"NoData")</f>
        <v/>
      </c>
      <c r="G93" s="101" t="n"/>
      <c r="H93" s="101" t="n"/>
      <c r="I93" s="101" t="n"/>
      <c r="J93" s="197" t="n"/>
      <c r="K93" s="197" t="n"/>
      <c r="L93" s="197" t="n"/>
      <c r="M93" s="197" t="n"/>
    </row>
    <row r="94" ht="12.75" customHeight="1" s="198">
      <c r="A94" s="101" t="inlineStr">
        <is>
          <t>Sao Tome and Principe</t>
        </is>
      </c>
      <c r="B94" s="62">
        <f t="array" ref="B94">INDEX(Countries!$D$2:$D$255, MATCH(A94, Countries!$B$2:$B$255, 0))
</f>
        <v/>
      </c>
      <c r="C94" s="89" t="inlineStr">
        <is>
          <t>Mangrove</t>
        </is>
      </c>
      <c r="D94" s="95" t="n">
        <v>27.2</v>
      </c>
      <c r="E94" s="95">
        <f t="array" ref="E94">if($C94="Mangrove", IFERROR(3.66*INDEX(MangroveEmissionsValues!$D:$D,MATCH($A94,MangroveEmissionsValues!$A:$A,0),1)*index(MangroveEmissionsValues!$E:$E,match($A94,MangroveEmissionsValues!$A:$A,0),1),"NoData"),"NoData")</f>
        <v/>
      </c>
      <c r="F94" s="95">
        <f t="array" ref="F94">if($C94="Mangrove", IFERROR(3.66*INDEX(MangroveEmissionsValues!$F:$F,MATCH($A94,MangroveEmissionsValues!$A:$A,0),1)*index(MangroveEmissionsValues!$G:$G,match($A94,MangroveEmissionsValues!$A:$A,0),1)/'Model assumptions'!$C$17,"NoData"),"NoData")</f>
        <v/>
      </c>
      <c r="G94" s="101" t="n"/>
      <c r="H94" s="101" t="n"/>
      <c r="I94" s="101" t="n"/>
      <c r="J94" s="197" t="n"/>
      <c r="K94" s="197" t="n"/>
      <c r="L94" s="197" t="n"/>
      <c r="M94" s="197" t="n"/>
    </row>
    <row r="95" ht="12.75" customHeight="1" s="198">
      <c r="A95" s="101" t="inlineStr">
        <is>
          <t>Saudi Arabia</t>
        </is>
      </c>
      <c r="B95" s="62">
        <f t="array" ref="B95">INDEX(Countries!$D$2:$D$255, MATCH(A95, Countries!$B$2:$B$255, 0))
</f>
        <v/>
      </c>
      <c r="C95" s="89" t="inlineStr">
        <is>
          <t>Mangrove</t>
        </is>
      </c>
      <c r="D95" s="95" t="n">
        <v>27.2</v>
      </c>
      <c r="E95" s="95">
        <f t="array" ref="E95">if($C95="Mangrove", IFERROR(3.66*INDEX(MangroveEmissionsValues!$D:$D,MATCH($A95,MangroveEmissionsValues!$A:$A,0),1)*index(MangroveEmissionsValues!$E:$E,match($A95,MangroveEmissionsValues!$A:$A,0),1),"NoData"),"NoData")</f>
        <v/>
      </c>
      <c r="F95" s="95">
        <f t="array" ref="F95">if($C95="Mangrove", IFERROR(3.66*INDEX(MangroveEmissionsValues!$F:$F,MATCH($A95,MangroveEmissionsValues!$A:$A,0),1)*index(MangroveEmissionsValues!$G:$G,match($A95,MangroveEmissionsValues!$A:$A,0),1)/'Model assumptions'!$C$17,"NoData"),"NoData")</f>
        <v/>
      </c>
      <c r="G95" s="101" t="n"/>
      <c r="H95" s="101" t="n"/>
      <c r="I95" s="101" t="n"/>
      <c r="J95" s="197" t="n"/>
      <c r="K95" s="197" t="n"/>
      <c r="L95" s="197" t="n"/>
      <c r="M95" s="197" t="n"/>
    </row>
    <row r="96" ht="12.75" customHeight="1" s="198">
      <c r="A96" s="101" t="inlineStr">
        <is>
          <t>Senegal</t>
        </is>
      </c>
      <c r="B96" s="62">
        <f t="array" ref="B96">INDEX(Countries!$D$2:$D$255, MATCH(A96, Countries!$B$2:$B$255, 0))
</f>
        <v/>
      </c>
      <c r="C96" s="89" t="inlineStr">
        <is>
          <t>Mangrove</t>
        </is>
      </c>
      <c r="D96" s="95" t="n">
        <v>27.2</v>
      </c>
      <c r="E96" s="95">
        <f t="array" ref="E96">if($C96="Mangrove", IFERROR(3.66*INDEX(MangroveEmissionsValues!$D:$D,MATCH($A96,MangroveEmissionsValues!$A:$A,0),1)*index(MangroveEmissionsValues!$E:$E,match($A96,MangroveEmissionsValues!$A:$A,0),1),"NoData"),"NoData")</f>
        <v/>
      </c>
      <c r="F96" s="95">
        <f t="array" ref="F96">if($C96="Mangrove", IFERROR(3.66*INDEX(MangroveEmissionsValues!$F:$F,MATCH($A96,MangroveEmissionsValues!$A:$A,0),1)*index(MangroveEmissionsValues!$G:$G,match($A96,MangroveEmissionsValues!$A:$A,0),1)/'Model assumptions'!$C$17,"NoData"),"NoData")</f>
        <v/>
      </c>
      <c r="G96" s="101" t="n"/>
      <c r="H96" s="101" t="n"/>
      <c r="I96" s="101" t="n"/>
      <c r="J96" s="197" t="n"/>
      <c r="K96" s="197" t="n"/>
      <c r="L96" s="197" t="n"/>
      <c r="M96" s="197" t="n"/>
    </row>
    <row r="97" ht="12.75" customHeight="1" s="198">
      <c r="A97" s="101" t="inlineStr">
        <is>
          <t>Seychelles</t>
        </is>
      </c>
      <c r="B97" s="62">
        <f t="array" ref="B97">INDEX(Countries!$D$2:$D$255, MATCH(A97, Countries!$B$2:$B$255, 0))
</f>
        <v/>
      </c>
      <c r="C97" s="89" t="inlineStr">
        <is>
          <t>Mangrove</t>
        </is>
      </c>
      <c r="D97" s="95" t="n">
        <v>27.2</v>
      </c>
      <c r="E97" s="95">
        <f t="array" ref="E97">if($C97="Mangrove", IFERROR(3.66*INDEX(MangroveEmissionsValues!$D:$D,MATCH($A97,MangroveEmissionsValues!$A:$A,0),1)*index(MangroveEmissionsValues!$E:$E,match($A97,MangroveEmissionsValues!$A:$A,0),1),"NoData"),"NoData")</f>
        <v/>
      </c>
      <c r="F97" s="95">
        <f t="array" ref="F97">if($C97="Mangrove", IFERROR(3.66*INDEX(MangroveEmissionsValues!$F:$F,MATCH($A97,MangroveEmissionsValues!$A:$A,0),1)*index(MangroveEmissionsValues!$G:$G,match($A97,MangroveEmissionsValues!$A:$A,0),1)/'Model assumptions'!$C$17,"NoData"),"NoData")</f>
        <v/>
      </c>
      <c r="G97" s="101" t="n"/>
      <c r="H97" s="101" t="n"/>
      <c r="I97" s="101" t="n"/>
      <c r="J97" s="197" t="n"/>
      <c r="K97" s="197" t="n"/>
      <c r="L97" s="197" t="n"/>
      <c r="M97" s="197" t="n"/>
    </row>
    <row r="98" ht="12.75" customHeight="1" s="198">
      <c r="A98" s="101" t="inlineStr">
        <is>
          <t>Sierra Leone</t>
        </is>
      </c>
      <c r="B98" s="62">
        <f t="array" ref="B98">INDEX(Countries!$D$2:$D$255, MATCH(A98, Countries!$B$2:$B$255, 0))
</f>
        <v/>
      </c>
      <c r="C98" s="89" t="inlineStr">
        <is>
          <t>Mangrove</t>
        </is>
      </c>
      <c r="D98" s="95" t="n">
        <v>27.2</v>
      </c>
      <c r="E98" s="95">
        <f t="array" ref="E98">if($C98="Mangrove", IFERROR(3.66*INDEX(MangroveEmissionsValues!$D:$D,MATCH($A98,MangroveEmissionsValues!$A:$A,0),1)*index(MangroveEmissionsValues!$E:$E,match($A98,MangroveEmissionsValues!$A:$A,0),1),"NoData"),"NoData")</f>
        <v/>
      </c>
      <c r="F98" s="95">
        <f t="array" ref="F98">if($C98="Mangrove", IFERROR(3.66*INDEX(MangroveEmissionsValues!$F:$F,MATCH($A98,MangroveEmissionsValues!$A:$A,0),1)*index(MangroveEmissionsValues!$G:$G,match($A98,MangroveEmissionsValues!$A:$A,0),1)/'Model assumptions'!$C$17,"NoData"),"NoData")</f>
        <v/>
      </c>
      <c r="G98" s="101" t="n"/>
      <c r="H98" s="101" t="n"/>
      <c r="I98" s="101" t="n"/>
      <c r="J98" s="197" t="n"/>
      <c r="K98" s="197" t="n"/>
      <c r="L98" s="197" t="n"/>
      <c r="M98" s="197" t="n"/>
    </row>
    <row r="99" ht="12.75" customHeight="1" s="198">
      <c r="A99" s="101" t="inlineStr">
        <is>
          <t>Singapore</t>
        </is>
      </c>
      <c r="B99" s="62">
        <f t="array" ref="B99">INDEX(Countries!$D$2:$D$255, MATCH(A99, Countries!$B$2:$B$255, 0))
</f>
        <v/>
      </c>
      <c r="C99" s="89" t="inlineStr">
        <is>
          <t>Mangrove</t>
        </is>
      </c>
      <c r="D99" s="95" t="n">
        <v>27.2</v>
      </c>
      <c r="E99" s="95">
        <f t="array" ref="E99">if($C99="Mangrove", IFERROR(3.66*INDEX(MangroveEmissionsValues!$D:$D,MATCH($A99,MangroveEmissionsValues!$A:$A,0),1)*index(MangroveEmissionsValues!$E:$E,match($A99,MangroveEmissionsValues!$A:$A,0),1),"NoData"),"NoData")</f>
        <v/>
      </c>
      <c r="F99" s="95">
        <f t="array" ref="F99">if($C99="Mangrove", IFERROR(3.66*INDEX(MangroveEmissionsValues!$F:$F,MATCH($A99,MangroveEmissionsValues!$A:$A,0),1)*index(MangroveEmissionsValues!$G:$G,match($A99,MangroveEmissionsValues!$A:$A,0),1)/'Model assumptions'!$C$17,"NoData"),"NoData")</f>
        <v/>
      </c>
      <c r="G99" s="101" t="n"/>
      <c r="H99" s="101" t="n"/>
      <c r="I99" s="101" t="n"/>
      <c r="J99" s="197" t="n"/>
      <c r="K99" s="197" t="n"/>
      <c r="L99" s="197" t="n"/>
      <c r="M99" s="197" t="n"/>
    </row>
    <row r="100" ht="12.75" customHeight="1" s="198">
      <c r="A100" s="101" t="inlineStr">
        <is>
          <t>Sint Maarten (Dutch part)</t>
        </is>
      </c>
      <c r="B100" s="62">
        <f t="array" ref="B100">INDEX(Countries!$D$2:$D$255, MATCH(A100, Countries!$B$2:$B$255, 0))
</f>
        <v/>
      </c>
      <c r="C100" s="89" t="inlineStr">
        <is>
          <t>Mangrove</t>
        </is>
      </c>
      <c r="D100" s="95" t="n">
        <v>27.2</v>
      </c>
      <c r="E100" s="95">
        <f t="array" ref="E100">if($C100="Mangrove", IFERROR(3.66*INDEX(MangroveEmissionsValues!$D:$D,MATCH($A100,MangroveEmissionsValues!$A:$A,0),1)*index(MangroveEmissionsValues!$E:$E,match($A100,MangroveEmissionsValues!$A:$A,0),1),"NoData"),"NoData")</f>
        <v/>
      </c>
      <c r="F100" s="95">
        <f t="array" ref="F100">if($C100="Mangrove", IFERROR(3.66*INDEX(MangroveEmissionsValues!$F:$F,MATCH($A100,MangroveEmissionsValues!$A:$A,0),1)*index(MangroveEmissionsValues!$G:$G,match($A100,MangroveEmissionsValues!$A:$A,0),1)/'Model assumptions'!$C$17,"NoData"),"NoData")</f>
        <v/>
      </c>
      <c r="G100" s="101" t="n"/>
      <c r="H100" s="101" t="n"/>
      <c r="I100" s="101" t="n"/>
      <c r="J100" s="197" t="n"/>
      <c r="K100" s="197" t="n"/>
      <c r="L100" s="197" t="n"/>
      <c r="M100" s="197" t="n"/>
    </row>
    <row r="101" ht="12.75" customHeight="1" s="198">
      <c r="A101" s="101" t="inlineStr">
        <is>
          <t>Solomon Islands</t>
        </is>
      </c>
      <c r="B101" s="62">
        <f t="array" ref="B101">INDEX(Countries!$D$2:$D$255, MATCH(A101, Countries!$B$2:$B$255, 0))
</f>
        <v/>
      </c>
      <c r="C101" s="89" t="inlineStr">
        <is>
          <t>Mangrove</t>
        </is>
      </c>
      <c r="D101" s="95" t="n">
        <v>27.2</v>
      </c>
      <c r="E101" s="95">
        <f t="array" ref="E101">if($C101="Mangrove", IFERROR(3.66*INDEX(MangroveEmissionsValues!$D:$D,MATCH($A101,MangroveEmissionsValues!$A:$A,0),1)*index(MangroveEmissionsValues!$E:$E,match($A101,MangroveEmissionsValues!$A:$A,0),1),"NoData"),"NoData")</f>
        <v/>
      </c>
      <c r="F101" s="95">
        <f t="array" ref="F101">if($C101="Mangrove", IFERROR(3.66*INDEX(MangroveEmissionsValues!$F:$F,MATCH($A101,MangroveEmissionsValues!$A:$A,0),1)*index(MangroveEmissionsValues!$G:$G,match($A101,MangroveEmissionsValues!$A:$A,0),1)/'Model assumptions'!$C$17,"NoData"),"NoData")</f>
        <v/>
      </c>
      <c r="G101" s="101" t="n"/>
      <c r="H101" s="101" t="n"/>
      <c r="I101" s="101" t="n"/>
      <c r="J101" s="197" t="n"/>
      <c r="K101" s="197" t="n"/>
      <c r="L101" s="197" t="n"/>
      <c r="M101" s="197" t="n"/>
    </row>
    <row r="102" ht="12.75" customHeight="1" s="198">
      <c r="A102" s="101" t="inlineStr">
        <is>
          <t>Somalia</t>
        </is>
      </c>
      <c r="B102" s="62">
        <f t="array" ref="B102">INDEX(Countries!$D$2:$D$255, MATCH(A102, Countries!$B$2:$B$255, 0))
</f>
        <v/>
      </c>
      <c r="C102" s="89" t="inlineStr">
        <is>
          <t>Mangrove</t>
        </is>
      </c>
      <c r="D102" s="95" t="n">
        <v>27.2</v>
      </c>
      <c r="E102" s="95">
        <f t="array" ref="E102">if($C102="Mangrove", IFERROR(3.66*INDEX(MangroveEmissionsValues!$D:$D,MATCH($A102,MangroveEmissionsValues!$A:$A,0),1)*index(MangroveEmissionsValues!$E:$E,match($A102,MangroveEmissionsValues!$A:$A,0),1),"NoData"),"NoData")</f>
        <v/>
      </c>
      <c r="F102" s="95">
        <f t="array" ref="F102">if($C102="Mangrove", IFERROR(3.66*INDEX(MangroveEmissionsValues!$F:$F,MATCH($A102,MangroveEmissionsValues!$A:$A,0),1)*index(MangroveEmissionsValues!$G:$G,match($A102,MangroveEmissionsValues!$A:$A,0),1)/'Model assumptions'!$C$17,"NoData"),"NoData")</f>
        <v/>
      </c>
      <c r="G102" s="101" t="n"/>
      <c r="H102" s="101" t="n"/>
      <c r="I102" s="101" t="n"/>
      <c r="J102" s="197" t="n"/>
      <c r="K102" s="197" t="n"/>
      <c r="L102" s="197" t="n"/>
      <c r="M102" s="197" t="n"/>
    </row>
    <row r="103" ht="12.75" customHeight="1" s="198">
      <c r="A103" s="101" t="inlineStr">
        <is>
          <t>South Africa</t>
        </is>
      </c>
      <c r="B103" s="62">
        <f t="array" ref="B103">INDEX(Countries!$D$2:$D$255, MATCH(A103, Countries!$B$2:$B$255, 0))
</f>
        <v/>
      </c>
      <c r="C103" s="89" t="inlineStr">
        <is>
          <t>Mangrove</t>
        </is>
      </c>
      <c r="D103" s="95" t="n">
        <v>27.2</v>
      </c>
      <c r="E103" s="95">
        <f t="array" ref="E103">if($C103="Mangrove", IFERROR(3.66*INDEX(MangroveEmissionsValues!$D:$D,MATCH($A103,MangroveEmissionsValues!$A:$A,0),1)*index(MangroveEmissionsValues!$E:$E,match($A103,MangroveEmissionsValues!$A:$A,0),1),"NoData"),"NoData")</f>
        <v/>
      </c>
      <c r="F103" s="95">
        <f t="array" ref="F103">if($C103="Mangrove", IFERROR(3.66*INDEX(MangroveEmissionsValues!$F:$F,MATCH($A103,MangroveEmissionsValues!$A:$A,0),1)*index(MangroveEmissionsValues!$G:$G,match($A103,MangroveEmissionsValues!$A:$A,0),1)/'Model assumptions'!$C$17,"NoData"),"NoData")</f>
        <v/>
      </c>
      <c r="G103" s="101" t="n"/>
      <c r="H103" s="101" t="n"/>
      <c r="I103" s="101" t="n"/>
      <c r="J103" s="197" t="n"/>
      <c r="K103" s="197" t="n"/>
      <c r="L103" s="197" t="n"/>
      <c r="M103" s="197" t="n"/>
    </row>
    <row r="104" ht="12.75" customHeight="1" s="198">
      <c r="A104" s="101" t="inlineStr">
        <is>
          <t>Sri Lanka</t>
        </is>
      </c>
      <c r="B104" s="62">
        <f t="array" ref="B104">INDEX(Countries!$D$2:$D$255, MATCH(A104, Countries!$B$2:$B$255, 0))
</f>
        <v/>
      </c>
      <c r="C104" s="89" t="inlineStr">
        <is>
          <t>Mangrove</t>
        </is>
      </c>
      <c r="D104" s="95" t="n">
        <v>27.2</v>
      </c>
      <c r="E104" s="95">
        <f t="array" ref="E104">if($C104="Mangrove", IFERROR(3.66*INDEX(MangroveEmissionsValues!$D:$D,MATCH($A104,MangroveEmissionsValues!$A:$A,0),1)*index(MangroveEmissionsValues!$E:$E,match($A104,MangroveEmissionsValues!$A:$A,0),1),"NoData"),"NoData")</f>
        <v/>
      </c>
      <c r="F104" s="95">
        <f t="array" ref="F104">if($C104="Mangrove", IFERROR(3.66*INDEX(MangroveEmissionsValues!$F:$F,MATCH($A104,MangroveEmissionsValues!$A:$A,0),1)*index(MangroveEmissionsValues!$G:$G,match($A104,MangroveEmissionsValues!$A:$A,0),1)/'Model assumptions'!$C$17,"NoData"),"NoData")</f>
        <v/>
      </c>
      <c r="G104" s="101" t="n"/>
      <c r="H104" s="101" t="n"/>
      <c r="I104" s="101" t="n"/>
      <c r="J104" s="197" t="n"/>
      <c r="K104" s="197" t="n"/>
      <c r="L104" s="197" t="n"/>
      <c r="M104" s="197" t="n"/>
    </row>
    <row r="105" ht="12.75" customHeight="1" s="198">
      <c r="A105" s="101" t="inlineStr">
        <is>
          <t>Sudan</t>
        </is>
      </c>
      <c r="B105" s="62">
        <f t="array" ref="B105">INDEX(Countries!$D$2:$D$255, MATCH(A105, Countries!$B$2:$B$255, 0))
</f>
        <v/>
      </c>
      <c r="C105" s="89" t="inlineStr">
        <is>
          <t>Mangrove</t>
        </is>
      </c>
      <c r="D105" s="95" t="n">
        <v>27.2</v>
      </c>
      <c r="E105" s="95">
        <f t="array" ref="E105">if($C105="Mangrove", IFERROR(3.66*INDEX(MangroveEmissionsValues!$D:$D,MATCH($A105,MangroveEmissionsValues!$A:$A,0),1)*index(MangroveEmissionsValues!$E:$E,match($A105,MangroveEmissionsValues!$A:$A,0),1),"NoData"),"NoData")</f>
        <v/>
      </c>
      <c r="F105" s="95">
        <f t="array" ref="F105">if($C105="Mangrove", IFERROR(3.66*INDEX(MangroveEmissionsValues!$F:$F,MATCH($A105,MangroveEmissionsValues!$A:$A,0),1)*index(MangroveEmissionsValues!$G:$G,match($A105,MangroveEmissionsValues!$A:$A,0),1)/'Model assumptions'!$C$17,"NoData"),"NoData")</f>
        <v/>
      </c>
      <c r="G105" s="101" t="n"/>
      <c r="H105" s="101" t="n"/>
      <c r="I105" s="101" t="n"/>
      <c r="J105" s="197" t="n"/>
      <c r="K105" s="197" t="n"/>
      <c r="L105" s="197" t="n"/>
      <c r="M105" s="197" t="n"/>
    </row>
    <row r="106" ht="12.75" customHeight="1" s="198">
      <c r="A106" s="101" t="inlineStr">
        <is>
          <t>Suriname</t>
        </is>
      </c>
      <c r="B106" s="62">
        <f t="array" ref="B106">INDEX(Countries!$D$2:$D$255, MATCH(A106, Countries!$B$2:$B$255, 0))
</f>
        <v/>
      </c>
      <c r="C106" s="89" t="inlineStr">
        <is>
          <t>Mangrove</t>
        </is>
      </c>
      <c r="D106" s="95" t="n">
        <v>27.2</v>
      </c>
      <c r="E106" s="95">
        <f t="array" ref="E106">if($C106="Mangrove", IFERROR(3.66*INDEX(MangroveEmissionsValues!$D:$D,MATCH($A106,MangroveEmissionsValues!$A:$A,0),1)*index(MangroveEmissionsValues!$E:$E,match($A106,MangroveEmissionsValues!$A:$A,0),1),"NoData"),"NoData")</f>
        <v/>
      </c>
      <c r="F106" s="95">
        <f t="array" ref="F106">if($C106="Mangrove", IFERROR(3.66*INDEX(MangroveEmissionsValues!$F:$F,MATCH($A106,MangroveEmissionsValues!$A:$A,0),1)*index(MangroveEmissionsValues!$G:$G,match($A106,MangroveEmissionsValues!$A:$A,0),1)/'Model assumptions'!$C$17,"NoData"),"NoData")</f>
        <v/>
      </c>
      <c r="G106" s="101" t="n"/>
      <c r="H106" s="101" t="n"/>
      <c r="I106" s="101" t="n"/>
      <c r="J106" s="197" t="n"/>
      <c r="K106" s="197" t="n"/>
      <c r="L106" s="197" t="n"/>
      <c r="M106" s="197" t="n"/>
    </row>
    <row r="107" ht="12.75" customHeight="1" s="198">
      <c r="A107" s="101" t="inlineStr">
        <is>
          <t>Taiwan</t>
        </is>
      </c>
      <c r="B107" s="62">
        <f t="array" ref="B107">INDEX(Countries!$D$2:$D$255, MATCH(A107, Countries!$B$2:$B$255, 0))
</f>
        <v/>
      </c>
      <c r="C107" s="89" t="inlineStr">
        <is>
          <t>Mangrove</t>
        </is>
      </c>
      <c r="D107" s="95" t="n">
        <v>27.2</v>
      </c>
      <c r="E107" s="95">
        <f t="array" ref="E107">if($C107="Mangrove", IFERROR(3.66*INDEX(MangroveEmissionsValues!$D:$D,MATCH($A107,MangroveEmissionsValues!$A:$A,0),1)*index(MangroveEmissionsValues!$E:$E,match($A107,MangroveEmissionsValues!$A:$A,0),1),"NoData"),"NoData")</f>
        <v/>
      </c>
      <c r="F107" s="95">
        <f t="array" ref="F107">if($C107="Mangrove", IFERROR(3.66*INDEX(MangroveEmissionsValues!$F:$F,MATCH($A107,MangroveEmissionsValues!$A:$A,0),1)*index(MangroveEmissionsValues!$G:$G,match($A107,MangroveEmissionsValues!$A:$A,0),1)/'Model assumptions'!$C$17,"NoData"),"NoData")</f>
        <v/>
      </c>
      <c r="G107" s="101" t="n"/>
      <c r="H107" s="101" t="n"/>
      <c r="I107" s="101" t="n"/>
      <c r="J107" s="197" t="n"/>
      <c r="K107" s="197" t="n"/>
      <c r="L107" s="197" t="n"/>
      <c r="M107" s="197" t="n"/>
    </row>
    <row r="108" ht="12.75" customHeight="1" s="198">
      <c r="A108" s="101" t="inlineStr">
        <is>
          <t>Tanzania, United Republic of</t>
        </is>
      </c>
      <c r="B108" s="62">
        <f t="array" ref="B108">INDEX(Countries!$D$2:$D$255, MATCH(A108, Countries!$B$2:$B$255, 0))
</f>
        <v/>
      </c>
      <c r="C108" s="89" t="inlineStr">
        <is>
          <t>Mangrove</t>
        </is>
      </c>
      <c r="D108" s="95" t="n">
        <v>27.2</v>
      </c>
      <c r="E108" s="95">
        <f t="array" ref="E108">if($C108="Mangrove", IFERROR(3.66*INDEX(MangroveEmissionsValues!$D:$D,MATCH($A108,MangroveEmissionsValues!$A:$A,0),1)*index(MangroveEmissionsValues!$E:$E,match($A108,MangroveEmissionsValues!$A:$A,0),1),"NoData"),"NoData")</f>
        <v/>
      </c>
      <c r="F108" s="95">
        <f t="array" ref="F108">if($C108="Mangrove", IFERROR(3.66*INDEX(MangroveEmissionsValues!$F:$F,MATCH($A108,MangroveEmissionsValues!$A:$A,0),1)*index(MangroveEmissionsValues!$G:$G,match($A108,MangroveEmissionsValues!$A:$A,0),1)/'Model assumptions'!$C$17,"NoData"),"NoData")</f>
        <v/>
      </c>
      <c r="G108" s="101" t="n"/>
      <c r="H108" s="101" t="n"/>
      <c r="I108" s="101" t="n"/>
      <c r="J108" s="197" t="n"/>
      <c r="K108" s="197" t="n"/>
      <c r="L108" s="197" t="n"/>
      <c r="M108" s="197" t="n"/>
    </row>
    <row r="109" ht="12.75" customHeight="1" s="198">
      <c r="A109" s="101" t="inlineStr">
        <is>
          <t>Thailand</t>
        </is>
      </c>
      <c r="B109" s="62">
        <f t="array" ref="B109">INDEX(Countries!$D$2:$D$255, MATCH(A109, Countries!$B$2:$B$255, 0))
</f>
        <v/>
      </c>
      <c r="C109" s="89" t="inlineStr">
        <is>
          <t>Mangrove</t>
        </is>
      </c>
      <c r="D109" s="95" t="n">
        <v>27.2</v>
      </c>
      <c r="E109" s="95">
        <f t="array" ref="E109">if($C109="Mangrove", IFERROR(3.66*INDEX(MangroveEmissionsValues!$D:$D,MATCH($A109,MangroveEmissionsValues!$A:$A,0),1)*index(MangroveEmissionsValues!$E:$E,match($A109,MangroveEmissionsValues!$A:$A,0),1),"NoData"),"NoData")</f>
        <v/>
      </c>
      <c r="F109" s="95">
        <f t="array" ref="F109">if($C109="Mangrove", IFERROR(3.66*INDEX(MangroveEmissionsValues!$F:$F,MATCH($A109,MangroveEmissionsValues!$A:$A,0),1)*index(MangroveEmissionsValues!$G:$G,match($A109,MangroveEmissionsValues!$A:$A,0),1)/'Model assumptions'!$C$17,"NoData"),"NoData")</f>
        <v/>
      </c>
      <c r="G109" s="101" t="n"/>
      <c r="H109" s="101" t="n"/>
      <c r="I109" s="101" t="n"/>
      <c r="J109" s="197" t="n"/>
      <c r="K109" s="197" t="n"/>
      <c r="L109" s="197" t="n"/>
      <c r="M109" s="197" t="n"/>
    </row>
    <row r="110" ht="12.75" customHeight="1" s="198">
      <c r="A110" s="101" t="inlineStr">
        <is>
          <t>Timor-Leste</t>
        </is>
      </c>
      <c r="B110" s="62">
        <f t="array" ref="B110">INDEX(Countries!$D$2:$D$255, MATCH(A110, Countries!$B$2:$B$255, 0))
</f>
        <v/>
      </c>
      <c r="C110" s="89" t="inlineStr">
        <is>
          <t>Mangrove</t>
        </is>
      </c>
      <c r="D110" s="95" t="n">
        <v>27.2</v>
      </c>
      <c r="E110" s="95">
        <f t="array" ref="E110">if($C110="Mangrove", IFERROR(3.66*INDEX(MangroveEmissionsValues!$D:$D,MATCH($A110,MangroveEmissionsValues!$A:$A,0),1)*index(MangroveEmissionsValues!$E:$E,match($A110,MangroveEmissionsValues!$A:$A,0),1),"NoData"),"NoData")</f>
        <v/>
      </c>
      <c r="F110" s="95">
        <f t="array" ref="F110">if($C110="Mangrove", IFERROR(3.66*INDEX(MangroveEmissionsValues!$F:$F,MATCH($A110,MangroveEmissionsValues!$A:$A,0),1)*index(MangroveEmissionsValues!$G:$G,match($A110,MangroveEmissionsValues!$A:$A,0),1)/'Model assumptions'!$C$17,"NoData"),"NoData")</f>
        <v/>
      </c>
      <c r="G110" s="101" t="n"/>
      <c r="H110" s="101" t="n"/>
      <c r="I110" s="101" t="n"/>
      <c r="J110" s="197" t="n"/>
      <c r="K110" s="197" t="n"/>
      <c r="L110" s="197" t="n"/>
      <c r="M110" s="197" t="n"/>
    </row>
    <row r="111" ht="12.75" customHeight="1" s="198">
      <c r="A111" s="101" t="inlineStr">
        <is>
          <t>Togo</t>
        </is>
      </c>
      <c r="B111" s="62">
        <f t="array" ref="B111">INDEX(Countries!$D$2:$D$255, MATCH(A111, Countries!$B$2:$B$255, 0))
</f>
        <v/>
      </c>
      <c r="C111" s="89" t="inlineStr">
        <is>
          <t>Mangrove</t>
        </is>
      </c>
      <c r="D111" s="95" t="n">
        <v>27.2</v>
      </c>
      <c r="E111" s="95">
        <f t="array" ref="E111">if($C111="Mangrove", IFERROR(3.66*INDEX(MangroveEmissionsValues!$D:$D,MATCH($A111,MangroveEmissionsValues!$A:$A,0),1)*index(MangroveEmissionsValues!$E:$E,match($A111,MangroveEmissionsValues!$A:$A,0),1),"NoData"),"NoData")</f>
        <v/>
      </c>
      <c r="F111" s="95">
        <f t="array" ref="F111">if($C111="Mangrove", IFERROR(3.66*INDEX(MangroveEmissionsValues!$F:$F,MATCH($A111,MangroveEmissionsValues!$A:$A,0),1)*index(MangroveEmissionsValues!$G:$G,match($A111,MangroveEmissionsValues!$A:$A,0),1)/'Model assumptions'!$C$17,"NoData"),"NoData")</f>
        <v/>
      </c>
      <c r="G111" s="101" t="n"/>
      <c r="H111" s="101" t="n"/>
      <c r="I111" s="101" t="n"/>
      <c r="J111" s="197" t="n"/>
      <c r="K111" s="197" t="n"/>
      <c r="L111" s="197" t="n"/>
      <c r="M111" s="197" t="n"/>
    </row>
    <row r="112" ht="12.75" customHeight="1" s="198">
      <c r="A112" s="101" t="inlineStr">
        <is>
          <t>Tonga</t>
        </is>
      </c>
      <c r="B112" s="62">
        <f t="array" ref="B112">INDEX(Countries!$D$2:$D$255, MATCH(A112, Countries!$B$2:$B$255, 0))
</f>
        <v/>
      </c>
      <c r="C112" s="89" t="inlineStr">
        <is>
          <t>Mangrove</t>
        </is>
      </c>
      <c r="D112" s="95" t="n">
        <v>27.2</v>
      </c>
      <c r="E112" s="95">
        <f t="array" ref="E112">if($C112="Mangrove", IFERROR(3.66*INDEX(MangroveEmissionsValues!$D:$D,MATCH($A112,MangroveEmissionsValues!$A:$A,0),1)*index(MangroveEmissionsValues!$E:$E,match($A112,MangroveEmissionsValues!$A:$A,0),1),"NoData"),"NoData")</f>
        <v/>
      </c>
      <c r="F112" s="95">
        <f t="array" ref="F112">if($C112="Mangrove", IFERROR(3.66*INDEX(MangroveEmissionsValues!$F:$F,MATCH($A112,MangroveEmissionsValues!$A:$A,0),1)*index(MangroveEmissionsValues!$G:$G,match($A112,MangroveEmissionsValues!$A:$A,0),1)/'Model assumptions'!$C$17,"NoData"),"NoData")</f>
        <v/>
      </c>
      <c r="G112" s="101" t="n"/>
      <c r="H112" s="101" t="n"/>
      <c r="I112" s="101" t="n"/>
      <c r="J112" s="197" t="n"/>
      <c r="K112" s="197" t="n"/>
      <c r="L112" s="197" t="n"/>
      <c r="M112" s="197" t="n"/>
    </row>
    <row r="113" ht="12.75" customHeight="1" s="198">
      <c r="A113" s="101" t="inlineStr">
        <is>
          <t>Trinidad and Tobago</t>
        </is>
      </c>
      <c r="B113" s="62">
        <f t="array" ref="B113">INDEX(Countries!$D$2:$D$255, MATCH(A113, Countries!$B$2:$B$255, 0))
</f>
        <v/>
      </c>
      <c r="C113" s="89" t="inlineStr">
        <is>
          <t>Mangrove</t>
        </is>
      </c>
      <c r="D113" s="95" t="n">
        <v>27.2</v>
      </c>
      <c r="E113" s="95">
        <f t="array" ref="E113">if($C113="Mangrove", IFERROR(3.66*INDEX(MangroveEmissionsValues!$D:$D,MATCH($A113,MangroveEmissionsValues!$A:$A,0),1)*index(MangroveEmissionsValues!$E:$E,match($A113,MangroveEmissionsValues!$A:$A,0),1),"NoData"),"NoData")</f>
        <v/>
      </c>
      <c r="F113" s="95">
        <f t="array" ref="F113">if($C113="Mangrove", IFERROR(3.66*INDEX(MangroveEmissionsValues!$F:$F,MATCH($A113,MangroveEmissionsValues!$A:$A,0),1)*index(MangroveEmissionsValues!$G:$G,match($A113,MangroveEmissionsValues!$A:$A,0),1)/'Model assumptions'!$C$17,"NoData"),"NoData")</f>
        <v/>
      </c>
      <c r="G113" s="101" t="n"/>
      <c r="H113" s="101" t="n"/>
      <c r="I113" s="101" t="n"/>
      <c r="J113" s="197" t="n"/>
      <c r="K113" s="197" t="n"/>
      <c r="L113" s="197" t="n"/>
      <c r="M113" s="197" t="n"/>
    </row>
    <row r="114" ht="12.75" customHeight="1" s="198">
      <c r="A114" s="101" t="inlineStr">
        <is>
          <t>Turks and Caicos Islands</t>
        </is>
      </c>
      <c r="B114" s="62">
        <f t="array" ref="B114">INDEX(Countries!$D$2:$D$255, MATCH(A114, Countries!$B$2:$B$255, 0))
</f>
        <v/>
      </c>
      <c r="C114" s="89" t="inlineStr">
        <is>
          <t>Mangrove</t>
        </is>
      </c>
      <c r="D114" s="95" t="n">
        <v>27.2</v>
      </c>
      <c r="E114" s="95">
        <f t="array" ref="E114">if($C114="Mangrove", IFERROR(3.66*INDEX(MangroveEmissionsValues!$D:$D,MATCH($A114,MangroveEmissionsValues!$A:$A,0),1)*index(MangroveEmissionsValues!$E:$E,match($A114,MangroveEmissionsValues!$A:$A,0),1),"NoData"),"NoData")</f>
        <v/>
      </c>
      <c r="F114" s="95">
        <f t="array" ref="F114">if($C114="Mangrove", IFERROR(3.66*INDEX(MangroveEmissionsValues!$F:$F,MATCH($A114,MangroveEmissionsValues!$A:$A,0),1)*index(MangroveEmissionsValues!$G:$G,match($A114,MangroveEmissionsValues!$A:$A,0),1)/'Model assumptions'!$C$17,"NoData"),"NoData")</f>
        <v/>
      </c>
      <c r="G114" s="101" t="n"/>
      <c r="H114" s="101" t="n"/>
      <c r="I114" s="101" t="n"/>
      <c r="J114" s="197" t="n"/>
      <c r="K114" s="197" t="n"/>
      <c r="L114" s="197" t="n"/>
      <c r="M114" s="197" t="n"/>
    </row>
    <row r="115" ht="12.75" customHeight="1" s="198">
      <c r="A115" s="101" t="inlineStr">
        <is>
          <t>Tuvalu</t>
        </is>
      </c>
      <c r="B115" s="62">
        <f t="array" ref="B115">INDEX(Countries!$D$2:$D$255, MATCH(A115, Countries!$B$2:$B$255, 0))
</f>
        <v/>
      </c>
      <c r="C115" s="89" t="inlineStr">
        <is>
          <t>Mangrove</t>
        </is>
      </c>
      <c r="D115" s="95" t="n">
        <v>27.2</v>
      </c>
      <c r="E115" s="95">
        <f t="array" ref="E115">if($C115="Mangrove", IFERROR(3.66*INDEX(MangroveEmissionsValues!$D:$D,MATCH($A115,MangroveEmissionsValues!$A:$A,0),1)*index(MangroveEmissionsValues!$E:$E,match($A115,MangroveEmissionsValues!$A:$A,0),1),"NoData"),"NoData")</f>
        <v/>
      </c>
      <c r="F115" s="95">
        <f t="array" ref="F115">if($C115="Mangrove", IFERROR(3.66*INDEX(MangroveEmissionsValues!$F:$F,MATCH($A115,MangroveEmissionsValues!$A:$A,0),1)*index(MangroveEmissionsValues!$G:$G,match($A115,MangroveEmissionsValues!$A:$A,0),1)/'Model assumptions'!$C$17,"NoData"),"NoData")</f>
        <v/>
      </c>
      <c r="G115" s="101" t="n"/>
      <c r="H115" s="101" t="n"/>
      <c r="I115" s="101" t="n"/>
      <c r="J115" s="197" t="n"/>
      <c r="K115" s="197" t="n"/>
      <c r="L115" s="197" t="n"/>
      <c r="M115" s="197" t="n"/>
    </row>
    <row r="116" ht="12.75" customHeight="1" s="198">
      <c r="A116" s="101" t="inlineStr">
        <is>
          <t>United Arab Emirates</t>
        </is>
      </c>
      <c r="B116" s="62">
        <f t="array" ref="B116">INDEX(Countries!$D$2:$D$255, MATCH(A116, Countries!$B$2:$B$255, 0))
</f>
        <v/>
      </c>
      <c r="C116" s="89" t="inlineStr">
        <is>
          <t>Mangrove</t>
        </is>
      </c>
      <c r="D116" s="95" t="n">
        <v>27.2</v>
      </c>
      <c r="E116" s="95">
        <f t="array" ref="E116">if($C116="Mangrove", IFERROR(3.66*INDEX(MangroveEmissionsValues!$D:$D,MATCH($A116,MangroveEmissionsValues!$A:$A,0),1)*index(MangroveEmissionsValues!$E:$E,match($A116,MangroveEmissionsValues!$A:$A,0),1),"NoData"),"NoData")</f>
        <v/>
      </c>
      <c r="F116" s="95">
        <f t="array" ref="F116">if($C116="Mangrove", IFERROR(3.66*INDEX(MangroveEmissionsValues!$F:$F,MATCH($A116,MangroveEmissionsValues!$A:$A,0),1)*index(MangroveEmissionsValues!$G:$G,match($A116,MangroveEmissionsValues!$A:$A,0),1)/'Model assumptions'!$C$17,"NoData"),"NoData")</f>
        <v/>
      </c>
      <c r="G116" s="101" t="n"/>
      <c r="H116" s="101" t="n"/>
      <c r="I116" s="101" t="n"/>
      <c r="J116" s="197" t="n"/>
      <c r="K116" s="197" t="n"/>
      <c r="L116" s="197" t="n"/>
      <c r="M116" s="197" t="n"/>
    </row>
    <row r="117" ht="12.75" customHeight="1" s="198">
      <c r="A117" s="101" t="inlineStr">
        <is>
          <t>Vanuatu</t>
        </is>
      </c>
      <c r="B117" s="62">
        <f t="array" ref="B117">INDEX(Countries!$D$2:$D$255, MATCH(A117, Countries!$B$2:$B$255, 0))
</f>
        <v/>
      </c>
      <c r="C117" s="89" t="inlineStr">
        <is>
          <t>Mangrove</t>
        </is>
      </c>
      <c r="D117" s="95" t="n">
        <v>27.2</v>
      </c>
      <c r="E117" s="95">
        <f t="array" ref="E117">if($C117="Mangrove", IFERROR(3.66*INDEX(MangroveEmissionsValues!$D:$D,MATCH($A117,MangroveEmissionsValues!$A:$A,0),1)*index(MangroveEmissionsValues!$E:$E,match($A117,MangroveEmissionsValues!$A:$A,0),1),"NoData"),"NoData")</f>
        <v/>
      </c>
      <c r="F117" s="95">
        <f t="array" ref="F117">if($C117="Mangrove", IFERROR(3.66*INDEX(MangroveEmissionsValues!$F:$F,MATCH($A117,MangroveEmissionsValues!$A:$A,0),1)*index(MangroveEmissionsValues!$G:$G,match($A117,MangroveEmissionsValues!$A:$A,0),1)/'Model assumptions'!$C$17,"NoData"),"NoData")</f>
        <v/>
      </c>
      <c r="G117" s="101" t="n"/>
      <c r="H117" s="101" t="n"/>
      <c r="I117" s="101" t="n"/>
      <c r="J117" s="197" t="n"/>
      <c r="K117" s="197" t="n"/>
      <c r="L117" s="197" t="n"/>
      <c r="M117" s="197" t="n"/>
    </row>
    <row r="118" ht="12.75" customHeight="1" s="198">
      <c r="A118" s="101" t="inlineStr">
        <is>
          <t>Venezuela (Bolivarian Republic of)</t>
        </is>
      </c>
      <c r="B118" s="62">
        <f t="array" ref="B118">INDEX(Countries!$D$2:$D$255, MATCH(A118, Countries!$B$2:$B$255, 0))
</f>
        <v/>
      </c>
      <c r="C118" s="89" t="inlineStr">
        <is>
          <t>Mangrove</t>
        </is>
      </c>
      <c r="D118" s="95" t="n">
        <v>27.2</v>
      </c>
      <c r="E118" s="95">
        <f t="array" ref="E118">if($C118="Mangrove", IFERROR(3.66*INDEX(MangroveEmissionsValues!$D:$D,MATCH($A118,MangroveEmissionsValues!$A:$A,0),1)*index(MangroveEmissionsValues!$E:$E,match($A118,MangroveEmissionsValues!$A:$A,0),1),"NoData"),"NoData")</f>
        <v/>
      </c>
      <c r="F118" s="95">
        <f t="array" ref="F118">if($C118="Mangrove", IFERROR(3.66*INDEX(MangroveEmissionsValues!$F:$F,MATCH($A118,MangroveEmissionsValues!$A:$A,0),1)*index(MangroveEmissionsValues!$G:$G,match($A118,MangroveEmissionsValues!$A:$A,0),1)/'Model assumptions'!$C$17,"NoData"),"NoData")</f>
        <v/>
      </c>
      <c r="G118" s="101" t="n"/>
      <c r="H118" s="101" t="n"/>
      <c r="I118" s="101" t="n"/>
      <c r="J118" s="197" t="n"/>
      <c r="K118" s="197" t="n"/>
      <c r="L118" s="197" t="n"/>
      <c r="M118" s="197" t="n"/>
    </row>
    <row r="119" ht="12.75" customHeight="1" s="198">
      <c r="A119" s="101" t="inlineStr">
        <is>
          <t>Viet Nam</t>
        </is>
      </c>
      <c r="B119" s="62">
        <f t="array" ref="B119">INDEX(Countries!$D$2:$D$255, MATCH(A119, Countries!$B$2:$B$255, 0))
</f>
        <v/>
      </c>
      <c r="C119" s="89" t="inlineStr">
        <is>
          <t>Mangrove</t>
        </is>
      </c>
      <c r="D119" s="95" t="n">
        <v>27.2</v>
      </c>
      <c r="E119" s="95">
        <f t="array" ref="E119">if($C119="Mangrove", IFERROR(3.66*INDEX(MangroveEmissionsValues!$D:$D,MATCH($A119,MangroveEmissionsValues!$A:$A,0),1)*index(MangroveEmissionsValues!$E:$E,match($A119,MangroveEmissionsValues!$A:$A,0),1),"NoData"),"NoData")</f>
        <v/>
      </c>
      <c r="F119" s="95">
        <f t="array" ref="F119">if($C119="Mangrove", IFERROR(3.66*INDEX(MangroveEmissionsValues!$F:$F,MATCH($A119,MangroveEmissionsValues!$A:$A,0),1)*index(MangroveEmissionsValues!$G:$G,match($A119,MangroveEmissionsValues!$A:$A,0),1)/'Model assumptions'!$C$17,"NoData"),"NoData")</f>
        <v/>
      </c>
      <c r="G119" s="101" t="n"/>
      <c r="H119" s="101" t="n"/>
      <c r="I119" s="101" t="n"/>
      <c r="J119" s="197" t="n"/>
      <c r="K119" s="197" t="n"/>
      <c r="L119" s="197" t="n"/>
      <c r="M119" s="197" t="n"/>
    </row>
    <row r="120" ht="12.75" customHeight="1" s="198">
      <c r="A120" s="101" t="inlineStr">
        <is>
          <t>Virgin islands, U.s.</t>
        </is>
      </c>
      <c r="B120" s="62">
        <f t="array" ref="B120">INDEX(Countries!$D$2:$D$255, MATCH(A120, Countries!$B$2:$B$255, 0))
</f>
        <v/>
      </c>
      <c r="C120" s="89" t="inlineStr">
        <is>
          <t>Mangrove</t>
        </is>
      </c>
      <c r="D120" s="95" t="n">
        <v>27.2</v>
      </c>
      <c r="E120" s="95">
        <f t="array" ref="E120">if($C120="Mangrove", IFERROR(3.66*INDEX(MangroveEmissionsValues!$D:$D,MATCH($A120,MangroveEmissionsValues!$A:$A,0),1)*index(MangroveEmissionsValues!$E:$E,match($A120,MangroveEmissionsValues!$A:$A,0),1),"NoData"),"NoData")</f>
        <v/>
      </c>
      <c r="F120" s="95">
        <f t="array" ref="F120">if($C120="Mangrove", IFERROR(3.66*INDEX(MangroveEmissionsValues!$F:$F,MATCH($A120,MangroveEmissionsValues!$A:$A,0),1)*index(MangroveEmissionsValues!$G:$G,match($A120,MangroveEmissionsValues!$A:$A,0),1)/'Model assumptions'!$C$17,"NoData"),"NoData")</f>
        <v/>
      </c>
      <c r="G120" s="101" t="n"/>
      <c r="H120" s="101" t="n"/>
      <c r="I120" s="101" t="n"/>
      <c r="J120" s="197" t="n"/>
      <c r="K120" s="197" t="n"/>
      <c r="L120" s="197" t="n"/>
      <c r="M120" s="197" t="n"/>
    </row>
    <row r="121" ht="12.75" customHeight="1" s="198">
      <c r="A121" s="101" t="inlineStr">
        <is>
          <t>Wallis and futuna</t>
        </is>
      </c>
      <c r="B121" s="62">
        <f t="array" ref="B121">INDEX(Countries!$D$2:$D$255, MATCH(A121, Countries!$B$2:$B$255, 0))
</f>
        <v/>
      </c>
      <c r="C121" s="89" t="inlineStr">
        <is>
          <t>Mangrove</t>
        </is>
      </c>
      <c r="D121" s="95" t="n">
        <v>27.2</v>
      </c>
      <c r="E121" s="95">
        <f t="array" ref="E121">if($C121="Mangrove", IFERROR(3.66*INDEX(MangroveEmissionsValues!$D:$D,MATCH($A121,MangroveEmissionsValues!$A:$A,0),1)*index(MangroveEmissionsValues!$E:$E,match($A121,MangroveEmissionsValues!$A:$A,0),1),"NoData"),"NoData")</f>
        <v/>
      </c>
      <c r="F121" s="95">
        <f t="array" ref="F121">if($C121="Mangrove", IFERROR(3.66*INDEX(MangroveEmissionsValues!$F:$F,MATCH($A121,MangroveEmissionsValues!$A:$A,0),1)*index(MangroveEmissionsValues!$G:$G,match($A121,MangroveEmissionsValues!$A:$A,0),1)/'Model assumptions'!$C$17,"NoData"),"NoData")</f>
        <v/>
      </c>
      <c r="G121" s="101" t="n"/>
      <c r="H121" s="101" t="n"/>
      <c r="I121" s="101" t="n"/>
      <c r="J121" s="197" t="n"/>
      <c r="K121" s="197" t="n"/>
      <c r="L121" s="197" t="n"/>
      <c r="M121" s="197" t="n"/>
    </row>
    <row r="122" ht="12.75" customHeight="1" s="198">
      <c r="A122" s="101" t="inlineStr">
        <is>
          <t>Yemen</t>
        </is>
      </c>
      <c r="B122" s="62">
        <f t="array" ref="B122">INDEX(Countries!$D$2:$D$255, MATCH(A122, Countries!$B$2:$B$255, 0))
</f>
        <v/>
      </c>
      <c r="C122" s="89" t="inlineStr">
        <is>
          <t>Mangrove</t>
        </is>
      </c>
      <c r="D122" s="95" t="n">
        <v>27.2</v>
      </c>
      <c r="E122" s="95">
        <f t="array" ref="E122">if($C122="Mangrove", IFERROR(3.66*INDEX(MangroveEmissionsValues!$D:$D,MATCH($A122,MangroveEmissionsValues!$A:$A,0),1)*index(MangroveEmissionsValues!$E:$E,match($A122,MangroveEmissionsValues!$A:$A,0),1),"NoData"),"NoData")</f>
        <v/>
      </c>
      <c r="F122" s="95">
        <f t="array" ref="F122">if($C122="Mangrove", IFERROR(3.66*INDEX(MangroveEmissionsValues!$F:$F,MATCH($A122,MangroveEmissionsValues!$A:$A,0),1)*index(MangroveEmissionsValues!$G:$G,match($A122,MangroveEmissionsValues!$A:$A,0),1)/'Model assumptions'!$C$17,"NoData"),"NoData")</f>
        <v/>
      </c>
      <c r="G122" s="101" t="n"/>
      <c r="H122" s="101" t="n"/>
      <c r="I122" s="101" t="n"/>
      <c r="J122" s="197" t="n"/>
      <c r="K122" s="197" t="n"/>
      <c r="L122" s="197" t="n"/>
      <c r="M122" s="197" t="n"/>
    </row>
    <row r="123" ht="12.75" customHeight="1" s="198">
      <c r="A123" s="101" t="inlineStr">
        <is>
          <t>Italy</t>
        </is>
      </c>
      <c r="B123" s="62">
        <f t="array" ref="B123">INDEX(Countries!$D$2:$D$255, MATCH(A123, Countries!$B$2:$B$255, 0))
</f>
        <v/>
      </c>
      <c r="C123" s="89" t="inlineStr">
        <is>
          <t>Mangrove</t>
        </is>
      </c>
      <c r="D123" s="95" t="n">
        <v>27.2</v>
      </c>
      <c r="E123" s="95">
        <f t="array" ref="E123">if($C123="Mangrove", IFERROR(3.66*INDEX(MangroveEmissionsValues!$D:$D,MATCH($A123,MangroveEmissionsValues!$A:$A,0),1)*index(MangroveEmissionsValues!$E:$E,match($A123,MangroveEmissionsValues!$A:$A,0),1),"NoData"),"NoData")</f>
        <v/>
      </c>
      <c r="F123" s="95">
        <f t="array" ref="F123">if($C123="Mangrove", IFERROR(3.66*INDEX(MangroveEmissionsValues!$F:$F,MATCH($A123,MangroveEmissionsValues!$A:$A,0),1)*index(MangroveEmissionsValues!$G:$G,match($A123,MangroveEmissionsValues!$A:$A,0),1)/'Model assumptions'!$C$17,"NoData"),"NoData")</f>
        <v/>
      </c>
      <c r="G123" s="101" t="n"/>
      <c r="H123" s="101" t="n"/>
      <c r="I123" s="101" t="n"/>
      <c r="J123" s="197" t="n"/>
      <c r="K123" s="197" t="n"/>
      <c r="L123" s="197" t="n"/>
      <c r="M123" s="197" t="n"/>
    </row>
    <row r="124" ht="12.75" customHeight="1" s="198">
      <c r="A124" s="101" t="inlineStr">
        <is>
          <t>Ukraine</t>
        </is>
      </c>
      <c r="B124" s="62">
        <f t="array" ref="B124">INDEX(Countries!$D$2:$D$255, MATCH(A124, Countries!$B$2:$B$255, 0))
</f>
        <v/>
      </c>
      <c r="C124" s="89" t="inlineStr">
        <is>
          <t>Mangrove</t>
        </is>
      </c>
      <c r="D124" s="95" t="n">
        <v>27.2</v>
      </c>
      <c r="E124" s="95">
        <f t="array" ref="E124">if($C124="Mangrove", IFERROR(3.66*INDEX(MangroveEmissionsValues!$D:$D,MATCH($A124,MangroveEmissionsValues!$A:$A,0),1)*index(MangroveEmissionsValues!$E:$E,match($A124,MangroveEmissionsValues!$A:$A,0),1),"NoData"),"NoData")</f>
        <v/>
      </c>
      <c r="F124" s="95">
        <f t="array" ref="F124">if($C124="Mangrove", IFERROR(3.66*INDEX(MangroveEmissionsValues!$F:$F,MATCH($A124,MangroveEmissionsValues!$A:$A,0),1)*index(MangroveEmissionsValues!$G:$G,match($A124,MangroveEmissionsValues!$A:$A,0),1)/'Model assumptions'!$C$17,"NoData"),"NoData")</f>
        <v/>
      </c>
      <c r="G124" s="101" t="n"/>
      <c r="H124" s="101" t="n"/>
      <c r="I124" s="101" t="n"/>
      <c r="J124" s="197" t="n"/>
      <c r="K124" s="197" t="n"/>
      <c r="L124" s="197" t="n"/>
      <c r="M124" s="197" t="n"/>
    </row>
    <row r="125" ht="12.75" customHeight="1" s="198">
      <c r="A125" s="101" t="inlineStr">
        <is>
          <t>Tunisia</t>
        </is>
      </c>
      <c r="B125" s="62">
        <f t="array" ref="B125">INDEX(Countries!$D$2:$D$255, MATCH(A125, Countries!$B$2:$B$255, 0))
</f>
        <v/>
      </c>
      <c r="C125" s="89" t="inlineStr">
        <is>
          <t>Mangrove</t>
        </is>
      </c>
      <c r="D125" s="95" t="n">
        <v>27.2</v>
      </c>
      <c r="E125" s="95">
        <f t="array" ref="E125">if($C125="Mangrove", IFERROR(3.66*INDEX(MangroveEmissionsValues!$D:$D,MATCH($A125,MangroveEmissionsValues!$A:$A,0),1)*index(MangroveEmissionsValues!$E:$E,match($A125,MangroveEmissionsValues!$A:$A,0),1),"NoData"),"NoData")</f>
        <v/>
      </c>
      <c r="F125" s="95">
        <f t="array" ref="F125">if($C125="Mangrove", IFERROR(3.66*INDEX(MangroveEmissionsValues!$F:$F,MATCH($A125,MangroveEmissionsValues!$A:$A,0),1)*index(MangroveEmissionsValues!$G:$G,match($A125,MangroveEmissionsValues!$A:$A,0),1)/'Model assumptions'!$C$17,"NoData"),"NoData")</f>
        <v/>
      </c>
      <c r="G125" s="101" t="n"/>
      <c r="H125" s="101" t="n"/>
      <c r="I125" s="101" t="n"/>
      <c r="J125" s="197" t="n"/>
      <c r="K125" s="197" t="n"/>
      <c r="L125" s="197" t="n"/>
      <c r="M125" s="197" t="n"/>
    </row>
    <row r="126" ht="12.75" customHeight="1" s="198">
      <c r="A126" s="101" t="inlineStr">
        <is>
          <t>Spain</t>
        </is>
      </c>
      <c r="B126" s="62">
        <f t="array" ref="B126">INDEX(Countries!$D$2:$D$255, MATCH(A126, Countries!$B$2:$B$255, 0))
</f>
        <v/>
      </c>
      <c r="C126" s="89" t="inlineStr">
        <is>
          <t>Mangrove</t>
        </is>
      </c>
      <c r="D126" s="95" t="n">
        <v>27.2</v>
      </c>
      <c r="E126" s="95">
        <f t="array" ref="E126">if($C126="Mangrove", IFERROR(3.66*INDEX(MangroveEmissionsValues!$D:$D,MATCH($A126,MangroveEmissionsValues!$A:$A,0),1)*index(MangroveEmissionsValues!$E:$E,match($A126,MangroveEmissionsValues!$A:$A,0),1),"NoData"),"NoData")</f>
        <v/>
      </c>
      <c r="F126" s="95">
        <f t="array" ref="F126">if($C126="Mangrove", IFERROR(3.66*INDEX(MangroveEmissionsValues!$F:$F,MATCH($A126,MangroveEmissionsValues!$A:$A,0),1)*index(MangroveEmissionsValues!$G:$G,match($A126,MangroveEmissionsValues!$A:$A,0),1)/'Model assumptions'!$C$17,"NoData"),"NoData")</f>
        <v/>
      </c>
      <c r="G126" s="101" t="n"/>
      <c r="H126" s="101" t="n"/>
      <c r="I126" s="101" t="n"/>
      <c r="J126" s="197" t="n"/>
      <c r="K126" s="197" t="n"/>
      <c r="L126" s="197" t="n"/>
      <c r="M126" s="197" t="n"/>
    </row>
    <row r="127" ht="12.75" customHeight="1" s="198">
      <c r="A127" s="101" t="inlineStr">
        <is>
          <t>Kuwait</t>
        </is>
      </c>
      <c r="B127" s="62">
        <f t="array" ref="B127">INDEX(Countries!$D$2:$D$255, MATCH(A127, Countries!$B$2:$B$255, 0))
</f>
        <v/>
      </c>
      <c r="C127" s="89" t="inlineStr">
        <is>
          <t>Mangrove</t>
        </is>
      </c>
      <c r="D127" s="95" t="n">
        <v>27.2</v>
      </c>
      <c r="E127" s="95">
        <f t="array" ref="E127">if($C127="Mangrove", IFERROR(3.66*INDEX(MangroveEmissionsValues!$D:$D,MATCH($A127,MangroveEmissionsValues!$A:$A,0),1)*index(MangroveEmissionsValues!$E:$E,match($A127,MangroveEmissionsValues!$A:$A,0),1),"NoData"),"NoData")</f>
        <v/>
      </c>
      <c r="F127" s="95">
        <f t="array" ref="F127">if($C127="Mangrove", IFERROR(3.66*INDEX(MangroveEmissionsValues!$F:$F,MATCH($A127,MangroveEmissionsValues!$A:$A,0),1)*index(MangroveEmissionsValues!$G:$G,match($A127,MangroveEmissionsValues!$A:$A,0),1)/'Model assumptions'!$C$17,"NoData"),"NoData")</f>
        <v/>
      </c>
      <c r="G127" s="101" t="n"/>
      <c r="H127" s="101" t="n"/>
      <c r="I127" s="101" t="n"/>
      <c r="J127" s="197" t="n"/>
      <c r="K127" s="197" t="n"/>
      <c r="L127" s="197" t="n"/>
      <c r="M127" s="197" t="n"/>
    </row>
    <row r="128" ht="12.75" customHeight="1" s="198">
      <c r="A128" s="101" t="inlineStr">
        <is>
          <t>Denmark</t>
        </is>
      </c>
      <c r="B128" s="62">
        <f t="array" ref="B128">INDEX(Countries!$D$2:$D$255, MATCH(A128, Countries!$B$2:$B$255, 0))
</f>
        <v/>
      </c>
      <c r="C128" s="89" t="inlineStr">
        <is>
          <t>Mangrove</t>
        </is>
      </c>
      <c r="D128" s="95" t="n">
        <v>27.2</v>
      </c>
      <c r="E128" s="95">
        <f t="array" ref="E128">if($C128="Mangrove", IFERROR(3.66*INDEX(MangroveEmissionsValues!$D:$D,MATCH($A128,MangroveEmissionsValues!$A:$A,0),1)*index(MangroveEmissionsValues!$E:$E,match($A128,MangroveEmissionsValues!$A:$A,0),1),"NoData"),"NoData")</f>
        <v/>
      </c>
      <c r="F128" s="95">
        <f t="array" ref="F128">if($C128="Mangrove", IFERROR(3.66*INDEX(MangroveEmissionsValues!$F:$F,MATCH($A128,MangroveEmissionsValues!$A:$A,0),1)*index(MangroveEmissionsValues!$G:$G,match($A128,MangroveEmissionsValues!$A:$A,0),1)/'Model assumptions'!$C$17,"NoData"),"NoData")</f>
        <v/>
      </c>
      <c r="G128" s="101" t="n"/>
      <c r="H128" s="101" t="n"/>
      <c r="I128" s="101" t="n"/>
      <c r="J128" s="197" t="n"/>
      <c r="K128" s="197" t="n"/>
      <c r="L128" s="197" t="n"/>
      <c r="M128" s="197" t="n"/>
    </row>
    <row r="129" ht="12.75" customHeight="1" s="198">
      <c r="A129" s="101" t="inlineStr">
        <is>
          <t>France</t>
        </is>
      </c>
      <c r="B129" s="62">
        <f t="array" ref="B129">INDEX(Countries!$D$2:$D$255, MATCH(A129, Countries!$B$2:$B$255, 0))
</f>
        <v/>
      </c>
      <c r="C129" s="89" t="inlineStr">
        <is>
          <t>Mangrove</t>
        </is>
      </c>
      <c r="D129" s="95" t="n">
        <v>27.2</v>
      </c>
      <c r="E129" s="95">
        <f t="array" ref="E129">if($C129="Mangrove", IFERROR(3.66*INDEX(MangroveEmissionsValues!$D:$D,MATCH($A129,MangroveEmissionsValues!$A:$A,0),1)*index(MangroveEmissionsValues!$E:$E,match($A129,MangroveEmissionsValues!$A:$A,0),1),"NoData"),"NoData")</f>
        <v/>
      </c>
      <c r="F129" s="95">
        <f t="array" ref="F129">if($C129="Mangrove", IFERROR(3.66*INDEX(MangroveEmissionsValues!$F:$F,MATCH($A129,MangroveEmissionsValues!$A:$A,0),1)*index(MangroveEmissionsValues!$G:$G,match($A129,MangroveEmissionsValues!$A:$A,0),1)/'Model assumptions'!$C$17,"NoData"),"NoData")</f>
        <v/>
      </c>
      <c r="G129" s="101" t="n"/>
      <c r="H129" s="101" t="n"/>
      <c r="I129" s="101" t="n"/>
      <c r="J129" s="197" t="n"/>
      <c r="K129" s="197" t="n"/>
      <c r="L129" s="197" t="n"/>
      <c r="M129" s="197" t="n"/>
    </row>
    <row r="130" ht="12.75" customHeight="1" s="198">
      <c r="A130" s="101" t="inlineStr">
        <is>
          <t>Russia</t>
        </is>
      </c>
      <c r="B130" s="62">
        <f t="array" ref="B130">INDEX(Countries!$D$2:$D$255, MATCH(A130, Countries!$B$2:$B$255, 0))
</f>
        <v/>
      </c>
      <c r="C130" s="89" t="inlineStr">
        <is>
          <t>Mangrove</t>
        </is>
      </c>
      <c r="D130" s="95" t="n">
        <v>27.2</v>
      </c>
      <c r="E130" s="95">
        <f t="array" ref="E130">if($C130="Mangrove", IFERROR(3.66*INDEX(MangroveEmissionsValues!$D:$D,MATCH($A130,MangroveEmissionsValues!$A:$A,0),1)*index(MangroveEmissionsValues!$E:$E,match($A130,MangroveEmissionsValues!$A:$A,0),1),"NoData"),"NoData")</f>
        <v/>
      </c>
      <c r="F130" s="95">
        <f t="array" ref="F130">if($C130="Mangrove", IFERROR(3.66*INDEX(MangroveEmissionsValues!$F:$F,MATCH($A130,MangroveEmissionsValues!$A:$A,0),1)*index(MangroveEmissionsValues!$G:$G,match($A130,MangroveEmissionsValues!$A:$A,0),1)/'Model assumptions'!$C$17,"NoData"),"NoData")</f>
        <v/>
      </c>
      <c r="G130" s="101" t="n"/>
      <c r="H130" s="101" t="n"/>
      <c r="I130" s="101" t="n"/>
      <c r="J130" s="197" t="n"/>
      <c r="K130" s="197" t="n"/>
      <c r="L130" s="197" t="n"/>
      <c r="M130" s="197" t="n"/>
    </row>
    <row r="131" ht="12.75" customHeight="1" s="198">
      <c r="A131" s="101" t="inlineStr">
        <is>
          <t>United States Minor Outlying Islands</t>
        </is>
      </c>
      <c r="B131" s="62">
        <f t="array" ref="B131">INDEX(Countries!$D$2:$D$255, MATCH(A131, Countries!$B$2:$B$255, 0))
</f>
        <v/>
      </c>
      <c r="C131" s="89" t="inlineStr">
        <is>
          <t>Mangrove</t>
        </is>
      </c>
      <c r="D131" s="95" t="n">
        <v>27.2</v>
      </c>
      <c r="E131" s="95">
        <f t="array" ref="E131">if($C131="Mangrove", IFERROR(3.66*INDEX(MangroveEmissionsValues!$D:$D,MATCH($A131,MangroveEmissionsValues!$A:$A,0),1)*index(MangroveEmissionsValues!$E:$E,match($A131,MangroveEmissionsValues!$A:$A,0),1),"NoData"),"NoData")</f>
        <v/>
      </c>
      <c r="F131" s="95">
        <f t="array" ref="F131">if($C131="Mangrove", IFERROR(3.66*INDEX(MangroveEmissionsValues!$F:$F,MATCH($A131,MangroveEmissionsValues!$A:$A,0),1)*index(MangroveEmissionsValues!$G:$G,match($A131,MangroveEmissionsValues!$A:$A,0),1)/'Model assumptions'!$C$17,"NoData"),"NoData")</f>
        <v/>
      </c>
      <c r="G131" s="101" t="n"/>
      <c r="H131" s="101" t="n"/>
      <c r="I131" s="101" t="n"/>
      <c r="J131" s="197" t="n"/>
      <c r="K131" s="197" t="n"/>
      <c r="L131" s="197" t="n"/>
      <c r="M131" s="197" t="n"/>
    </row>
    <row r="132" ht="12.75" customHeight="1" s="198">
      <c r="A132" s="101" t="inlineStr">
        <is>
          <t>Greece</t>
        </is>
      </c>
      <c r="B132" s="62">
        <f t="array" ref="B132">INDEX(Countries!$D$2:$D$255, MATCH(A132, Countries!$B$2:$B$255, 0))
</f>
        <v/>
      </c>
      <c r="C132" s="89" t="inlineStr">
        <is>
          <t>Mangrove</t>
        </is>
      </c>
      <c r="D132" s="95" t="n">
        <v>27.2</v>
      </c>
      <c r="E132" s="95">
        <f t="array" ref="E132">if($C132="Mangrove", IFERROR(3.66*INDEX(MangroveEmissionsValues!$D:$D,MATCH($A132,MangroveEmissionsValues!$A:$A,0),1)*index(MangroveEmissionsValues!$E:$E,match($A132,MangroveEmissionsValues!$A:$A,0),1),"NoData"),"NoData")</f>
        <v/>
      </c>
      <c r="F132" s="95">
        <f t="array" ref="F132">if($C132="Mangrove", IFERROR(3.66*INDEX(MangroveEmissionsValues!$F:$F,MATCH($A132,MangroveEmissionsValues!$A:$A,0),1)*index(MangroveEmissionsValues!$G:$G,match($A132,MangroveEmissionsValues!$A:$A,0),1)/'Model assumptions'!$C$17,"NoData"),"NoData")</f>
        <v/>
      </c>
      <c r="G132" s="101" t="n"/>
      <c r="H132" s="101" t="n"/>
      <c r="I132" s="101" t="n"/>
      <c r="J132" s="197" t="n"/>
      <c r="K132" s="197" t="n"/>
      <c r="L132" s="197" t="n"/>
      <c r="M132" s="197" t="n"/>
    </row>
    <row r="133" ht="12.75" customHeight="1" s="198">
      <c r="A133" s="101" t="inlineStr">
        <is>
          <t>Canada</t>
        </is>
      </c>
      <c r="B133" s="62">
        <f t="array" ref="B133">INDEX(Countries!$D$2:$D$255, MATCH(A133, Countries!$B$2:$B$255, 0))
</f>
        <v/>
      </c>
      <c r="C133" s="89" t="inlineStr">
        <is>
          <t>Mangrove</t>
        </is>
      </c>
      <c r="D133" s="95" t="n">
        <v>27.2</v>
      </c>
      <c r="E133" s="95">
        <f t="array" ref="E133">if($C133="Mangrove", IFERROR(3.66*INDEX(MangroveEmissionsValues!$D:$D,MATCH($A133,MangroveEmissionsValues!$A:$A,0),1)*index(MangroveEmissionsValues!$E:$E,match($A133,MangroveEmissionsValues!$A:$A,0),1),"NoData"),"NoData")</f>
        <v/>
      </c>
      <c r="F133" s="95">
        <f t="array" ref="F133">if($C133="Mangrove", IFERROR(3.66*INDEX(MangroveEmissionsValues!$F:$F,MATCH($A133,MangroveEmissionsValues!$A:$A,0),1)*index(MangroveEmissionsValues!$G:$G,match($A133,MangroveEmissionsValues!$A:$A,0),1)/'Model assumptions'!$C$17,"NoData"),"NoData")</f>
        <v/>
      </c>
      <c r="G133" s="101" t="n"/>
      <c r="H133" s="101" t="n"/>
      <c r="I133" s="101" t="n"/>
      <c r="J133" s="197" t="n"/>
      <c r="K133" s="197" t="n"/>
      <c r="L133" s="197" t="n"/>
      <c r="M133" s="197" t="n"/>
    </row>
    <row r="134" ht="12.75" customHeight="1" s="198">
      <c r="A134" s="101" t="inlineStr">
        <is>
          <t>Germany</t>
        </is>
      </c>
      <c r="B134" s="62">
        <f t="array" ref="B134">INDEX(Countries!$D$2:$D$255, MATCH(A134, Countries!$B$2:$B$255, 0))
</f>
        <v/>
      </c>
      <c r="C134" s="89" t="inlineStr">
        <is>
          <t>Mangrove</t>
        </is>
      </c>
      <c r="D134" s="95" t="n">
        <v>27.2</v>
      </c>
      <c r="E134" s="95">
        <f t="array" ref="E134">if($C134="Mangrove", IFERROR(3.66*INDEX(MangroveEmissionsValues!$D:$D,MATCH($A134,MangroveEmissionsValues!$A:$A,0),1)*index(MangroveEmissionsValues!$E:$E,match($A134,MangroveEmissionsValues!$A:$A,0),1),"NoData"),"NoData")</f>
        <v/>
      </c>
      <c r="F134" s="95">
        <f t="array" ref="F134">if($C134="Mangrove", IFERROR(3.66*INDEX(MangroveEmissionsValues!$F:$F,MATCH($A134,MangroveEmissionsValues!$A:$A,0),1)*index(MangroveEmissionsValues!$G:$G,match($A134,MangroveEmissionsValues!$A:$A,0),1)/'Model assumptions'!$C$17,"NoData"),"NoData")</f>
        <v/>
      </c>
      <c r="G134" s="101" t="n"/>
      <c r="H134" s="101" t="n"/>
      <c r="I134" s="101" t="n"/>
      <c r="J134" s="197" t="n"/>
      <c r="K134" s="197" t="n"/>
      <c r="L134" s="197" t="n"/>
      <c r="M134" s="197" t="n"/>
    </row>
    <row r="135" ht="12.75" customHeight="1" s="198">
      <c r="A135" s="101" t="inlineStr">
        <is>
          <t>Croatia</t>
        </is>
      </c>
      <c r="B135" s="62">
        <f t="array" ref="B135">INDEX(Countries!$D$2:$D$255, MATCH(A135, Countries!$B$2:$B$255, 0))
</f>
        <v/>
      </c>
      <c r="C135" s="89" t="inlineStr">
        <is>
          <t>Mangrove</t>
        </is>
      </c>
      <c r="D135" s="95" t="n">
        <v>27.2</v>
      </c>
      <c r="E135" s="95">
        <f t="array" ref="E135">if($C135="Mangrove", IFERROR(3.66*INDEX(MangroveEmissionsValues!$D:$D,MATCH($A135,MangroveEmissionsValues!$A:$A,0),1)*index(MangroveEmissionsValues!$E:$E,match($A135,MangroveEmissionsValues!$A:$A,0),1),"NoData"),"NoData")</f>
        <v/>
      </c>
      <c r="F135" s="95">
        <f t="array" ref="F135">if($C135="Mangrove", IFERROR(3.66*INDEX(MangroveEmissionsValues!$F:$F,MATCH($A135,MangroveEmissionsValues!$A:$A,0),1)*index(MangroveEmissionsValues!$G:$G,match($A135,MangroveEmissionsValues!$A:$A,0),1)/'Model assumptions'!$C$17,"NoData"),"NoData")</f>
        <v/>
      </c>
      <c r="G135" s="101" t="n"/>
      <c r="H135" s="101" t="n"/>
      <c r="I135" s="101" t="n"/>
      <c r="J135" s="197" t="n"/>
      <c r="K135" s="197" t="n"/>
      <c r="L135" s="197" t="n"/>
      <c r="M135" s="197" t="n"/>
    </row>
    <row r="136" ht="12.75" customHeight="1" s="198">
      <c r="A136" s="101" t="inlineStr">
        <is>
          <t>United Kingdom</t>
        </is>
      </c>
      <c r="B136" s="62">
        <f t="array" ref="B136">INDEX(Countries!$D$2:$D$255, MATCH(A136, Countries!$B$2:$B$255, 0))
</f>
        <v/>
      </c>
      <c r="C136" s="89" t="inlineStr">
        <is>
          <t>Mangrove</t>
        </is>
      </c>
      <c r="D136" s="95" t="n">
        <v>27.2</v>
      </c>
      <c r="E136" s="95">
        <f t="array" ref="E136">if($C136="Mangrove", IFERROR(3.66*INDEX(MangroveEmissionsValues!$D:$D,MATCH($A136,MangroveEmissionsValues!$A:$A,0),1)*index(MangroveEmissionsValues!$E:$E,match($A136,MangroveEmissionsValues!$A:$A,0),1),"NoData"),"NoData")</f>
        <v/>
      </c>
      <c r="F136" s="95">
        <f t="array" ref="F136">if($C136="Mangrove", IFERROR(3.66*INDEX(MangroveEmissionsValues!$F:$F,MATCH($A136,MangroveEmissionsValues!$A:$A,0),1)*index(MangroveEmissionsValues!$G:$G,match($A136,MangroveEmissionsValues!$A:$A,0),1)/'Model assumptions'!$C$17,"NoData"),"NoData")</f>
        <v/>
      </c>
      <c r="G136" s="101" t="n"/>
      <c r="H136" s="101" t="n"/>
      <c r="I136" s="101" t="n"/>
      <c r="J136" s="197" t="n"/>
      <c r="K136" s="197" t="n"/>
      <c r="L136" s="197" t="n"/>
      <c r="M136" s="197" t="n"/>
    </row>
    <row r="137" ht="12.75" customHeight="1" s="198">
      <c r="A137" s="101" t="inlineStr">
        <is>
          <t>Malta</t>
        </is>
      </c>
      <c r="B137" s="62">
        <f t="array" ref="B137">INDEX(Countries!$D$2:$D$255, MATCH(A137, Countries!$B$2:$B$255, 0))
</f>
        <v/>
      </c>
      <c r="C137" s="89" t="inlineStr">
        <is>
          <t>Mangrove</t>
        </is>
      </c>
      <c r="D137" s="95" t="n">
        <v>27.2</v>
      </c>
      <c r="E137" s="95">
        <f t="array" ref="E137">if($C137="Mangrove", IFERROR(3.66*INDEX(MangroveEmissionsValues!$D:$D,MATCH($A137,MangroveEmissionsValues!$A:$A,0),1)*index(MangroveEmissionsValues!$E:$E,match($A137,MangroveEmissionsValues!$A:$A,0),1),"NoData"),"NoData")</f>
        <v/>
      </c>
      <c r="F137" s="95">
        <f t="array" ref="F137">if($C137="Mangrove", IFERROR(3.66*INDEX(MangroveEmissionsValues!$F:$F,MATCH($A137,MangroveEmissionsValues!$A:$A,0),1)*index(MangroveEmissionsValues!$G:$G,match($A137,MangroveEmissionsValues!$A:$A,0),1)/'Model assumptions'!$C$17,"NoData"),"NoData")</f>
        <v/>
      </c>
      <c r="G137" s="101" t="n"/>
      <c r="H137" s="101" t="n"/>
      <c r="I137" s="101" t="n"/>
      <c r="J137" s="197" t="n"/>
      <c r="K137" s="197" t="n"/>
      <c r="L137" s="197" t="n"/>
      <c r="M137" s="197" t="n"/>
    </row>
    <row r="138" ht="12.75" customHeight="1" s="198">
      <c r="A138" s="101" t="inlineStr">
        <is>
          <t>Cyprus</t>
        </is>
      </c>
      <c r="B138" s="62">
        <f t="array" ref="B138">INDEX(Countries!$D$2:$D$255, MATCH(A138, Countries!$B$2:$B$255, 0))
</f>
        <v/>
      </c>
      <c r="C138" s="89" t="inlineStr">
        <is>
          <t>Mangrove</t>
        </is>
      </c>
      <c r="D138" s="95" t="n">
        <v>27.2</v>
      </c>
      <c r="E138" s="95">
        <f t="array" ref="E138">if($C138="Mangrove", IFERROR(3.66*INDEX(MangroveEmissionsValues!$D:$D,MATCH($A138,MangroveEmissionsValues!$A:$A,0),1)*index(MangroveEmissionsValues!$E:$E,match($A138,MangroveEmissionsValues!$A:$A,0),1),"NoData"),"NoData")</f>
        <v/>
      </c>
      <c r="F138" s="95">
        <f t="array" ref="F138">if($C138="Mangrove", IFERROR(3.66*INDEX(MangroveEmissionsValues!$F:$F,MATCH($A138,MangroveEmissionsValues!$A:$A,0),1)*index(MangroveEmissionsValues!$G:$G,match($A138,MangroveEmissionsValues!$A:$A,0),1)/'Model assumptions'!$C$17,"NoData"),"NoData")</f>
        <v/>
      </c>
      <c r="G138" s="101" t="n"/>
      <c r="H138" s="101" t="n"/>
      <c r="I138" s="101" t="n"/>
      <c r="J138" s="197" t="n"/>
      <c r="K138" s="197" t="n"/>
      <c r="L138" s="197" t="n"/>
      <c r="M138" s="197" t="n"/>
    </row>
    <row r="139" ht="12.75" customHeight="1" s="198">
      <c r="A139" s="101" t="inlineStr">
        <is>
          <t>Norway</t>
        </is>
      </c>
      <c r="B139" s="62">
        <f t="array" ref="B139">INDEX(Countries!$D$2:$D$255, MATCH(A139, Countries!$B$2:$B$255, 0))
</f>
        <v/>
      </c>
      <c r="C139" s="89" t="inlineStr">
        <is>
          <t>Mangrove</t>
        </is>
      </c>
      <c r="D139" s="95" t="n">
        <v>27.2</v>
      </c>
      <c r="E139" s="95">
        <f t="array" ref="E139">if($C139="Mangrove", IFERROR(3.66*INDEX(MangroveEmissionsValues!$D:$D,MATCH($A139,MangroveEmissionsValues!$A:$A,0),1)*index(MangroveEmissionsValues!$E:$E,match($A139,MangroveEmissionsValues!$A:$A,0),1),"NoData"),"NoData")</f>
        <v/>
      </c>
      <c r="F139" s="95">
        <f t="array" ref="F139">if($C139="Mangrove", IFERROR(3.66*INDEX(MangroveEmissionsValues!$F:$F,MATCH($A139,MangroveEmissionsValues!$A:$A,0),1)*index(MangroveEmissionsValues!$G:$G,match($A139,MangroveEmissionsValues!$A:$A,0),1)/'Model assumptions'!$C$17,"NoData"),"NoData")</f>
        <v/>
      </c>
      <c r="G139" s="101" t="n"/>
      <c r="H139" s="101" t="n"/>
      <c r="I139" s="101" t="n"/>
      <c r="J139" s="197" t="n"/>
      <c r="K139" s="197" t="n"/>
      <c r="L139" s="197" t="n"/>
      <c r="M139" s="197" t="n"/>
    </row>
    <row r="140" ht="12.75" customHeight="1" s="198">
      <c r="A140" s="101" t="inlineStr">
        <is>
          <t>Albania</t>
        </is>
      </c>
      <c r="B140" s="62">
        <f t="array" ref="B140">INDEX(Countries!$D$2:$D$255, MATCH(A140, Countries!$B$2:$B$255, 0))
</f>
        <v/>
      </c>
      <c r="C140" s="89" t="inlineStr">
        <is>
          <t>Mangrove</t>
        </is>
      </c>
      <c r="D140" s="95" t="n">
        <v>27.2</v>
      </c>
      <c r="E140" s="95">
        <f t="array" ref="E140">if($C140="Mangrove", IFERROR(3.66*INDEX(MangroveEmissionsValues!$D:$D,MATCH($A140,MangroveEmissionsValues!$A:$A,0),1)*index(MangroveEmissionsValues!$E:$E,match($A140,MangroveEmissionsValues!$A:$A,0),1),"NoData"),"NoData")</f>
        <v/>
      </c>
      <c r="F140" s="95">
        <f t="array" ref="F140">if($C140="Mangrove", IFERROR(3.66*INDEX(MangroveEmissionsValues!$F:$F,MATCH($A140,MangroveEmissionsValues!$A:$A,0),1)*index(MangroveEmissionsValues!$G:$G,match($A140,MangroveEmissionsValues!$A:$A,0),1)/'Model assumptions'!$C$17,"NoData"),"NoData")</f>
        <v/>
      </c>
      <c r="G140" s="101" t="n"/>
      <c r="H140" s="101" t="n"/>
      <c r="I140" s="101" t="n"/>
      <c r="J140" s="197" t="n"/>
      <c r="K140" s="197" t="n"/>
      <c r="L140" s="197" t="n"/>
      <c r="M140" s="197" t="n"/>
    </row>
    <row r="141" ht="12.75" customHeight="1" s="198">
      <c r="A141" s="101" t="inlineStr">
        <is>
          <t>Algeria</t>
        </is>
      </c>
      <c r="B141" s="62">
        <f t="array" ref="B141">INDEX(Countries!$D$2:$D$255, MATCH(A141, Countries!$B$2:$B$255, 0))
</f>
        <v/>
      </c>
      <c r="C141" s="89" t="inlineStr">
        <is>
          <t>Mangrove</t>
        </is>
      </c>
      <c r="D141" s="95" t="n">
        <v>27.2</v>
      </c>
      <c r="E141" s="95">
        <f t="array" ref="E141">if($C141="Mangrove", IFERROR(3.66*INDEX(MangroveEmissionsValues!$D:$D,MATCH($A141,MangroveEmissionsValues!$A:$A,0),1)*index(MangroveEmissionsValues!$E:$E,match($A141,MangroveEmissionsValues!$A:$A,0),1),"NoData"),"NoData")</f>
        <v/>
      </c>
      <c r="F141" s="95">
        <f t="array" ref="F141">if($C141="Mangrove", IFERROR(3.66*INDEX(MangroveEmissionsValues!$F:$F,MATCH($A141,MangroveEmissionsValues!$A:$A,0),1)*index(MangroveEmissionsValues!$G:$G,match($A141,MangroveEmissionsValues!$A:$A,0),1)/'Model assumptions'!$C$17,"NoData"),"NoData")</f>
        <v/>
      </c>
      <c r="G141" s="101" t="n"/>
      <c r="H141" s="101" t="n"/>
      <c r="I141" s="101" t="n"/>
      <c r="J141" s="197" t="n"/>
      <c r="K141" s="197" t="n"/>
      <c r="L141" s="197" t="n"/>
      <c r="M141" s="197" t="n"/>
    </row>
    <row r="142" ht="12.75" customHeight="1" s="198">
      <c r="A142" s="101" t="inlineStr">
        <is>
          <t>Sweden</t>
        </is>
      </c>
      <c r="B142" s="62">
        <f t="array" ref="B142">INDEX(Countries!$D$2:$D$255, MATCH(A142, Countries!$B$2:$B$255, 0))
</f>
        <v/>
      </c>
      <c r="C142" s="89" t="inlineStr">
        <is>
          <t>Mangrove</t>
        </is>
      </c>
      <c r="D142" s="95" t="n">
        <v>27.2</v>
      </c>
      <c r="E142" s="95">
        <f t="array" ref="E142">if($C142="Mangrove", IFERROR(3.66*INDEX(MangroveEmissionsValues!$D:$D,MATCH($A142,MangroveEmissionsValues!$A:$A,0),1)*index(MangroveEmissionsValues!$E:$E,match($A142,MangroveEmissionsValues!$A:$A,0),1),"NoData"),"NoData")</f>
        <v/>
      </c>
      <c r="F142" s="95">
        <f t="array" ref="F142">if($C142="Mangrove", IFERROR(3.66*INDEX(MangroveEmissionsValues!$F:$F,MATCH($A142,MangroveEmissionsValues!$A:$A,0),1)*index(MangroveEmissionsValues!$G:$G,match($A142,MangroveEmissionsValues!$A:$A,0),1)/'Model assumptions'!$C$17,"NoData"),"NoData")</f>
        <v/>
      </c>
      <c r="G142" s="101" t="n"/>
      <c r="H142" s="101" t="n"/>
      <c r="I142" s="101" t="n"/>
      <c r="J142" s="197" t="n"/>
      <c r="K142" s="197" t="n"/>
      <c r="L142" s="197" t="n"/>
      <c r="M142" s="197" t="n"/>
    </row>
    <row r="143" ht="12.75" customHeight="1" s="198">
      <c r="A143" s="101" t="inlineStr">
        <is>
          <t>Israel</t>
        </is>
      </c>
      <c r="B143" s="62">
        <f t="array" ref="B143">INDEX(Countries!$D$2:$D$255, MATCH(A143, Countries!$B$2:$B$255, 0))
</f>
        <v/>
      </c>
      <c r="C143" s="89" t="inlineStr">
        <is>
          <t>Mangrove</t>
        </is>
      </c>
      <c r="D143" s="95" t="n">
        <v>27.2</v>
      </c>
      <c r="E143" s="95">
        <f t="array" ref="E143">if($C143="Mangrove", IFERROR(3.66*INDEX(MangroveEmissionsValues!$D:$D,MATCH($A143,MangroveEmissionsValues!$A:$A,0),1)*index(MangroveEmissionsValues!$E:$E,match($A143,MangroveEmissionsValues!$A:$A,0),1),"NoData"),"NoData")</f>
        <v/>
      </c>
      <c r="F143" s="95">
        <f t="array" ref="F143">if($C143="Mangrove", IFERROR(3.66*INDEX(MangroveEmissionsValues!$F:$F,MATCH($A143,MangroveEmissionsValues!$A:$A,0),1)*index(MangroveEmissionsValues!$G:$G,match($A143,MangroveEmissionsValues!$A:$A,0),1)/'Model assumptions'!$C$17,"NoData"),"NoData")</f>
        <v/>
      </c>
      <c r="G143" s="101" t="n"/>
      <c r="H143" s="101" t="n"/>
      <c r="I143" s="101" t="n"/>
      <c r="J143" s="197" t="n"/>
      <c r="K143" s="197" t="n"/>
      <c r="L143" s="197" t="n"/>
      <c r="M143" s="197" t="n"/>
    </row>
    <row r="144" ht="12.75" customHeight="1" s="198">
      <c r="A144" s="101" t="inlineStr">
        <is>
          <t>Montserrat</t>
        </is>
      </c>
      <c r="B144" s="62">
        <f t="array" ref="B144">INDEX(Countries!$D$2:$D$255, MATCH(A144, Countries!$B$2:$B$255, 0))
</f>
        <v/>
      </c>
      <c r="C144" s="89" t="inlineStr">
        <is>
          <t>Mangrove</t>
        </is>
      </c>
      <c r="D144" s="95" t="n">
        <v>27.2</v>
      </c>
      <c r="E144" s="95">
        <f t="array" ref="E144">if($C144="Mangrove", IFERROR(3.66*INDEX(MangroveEmissionsValues!$D:$D,MATCH($A144,MangroveEmissionsValues!$A:$A,0),1)*index(MangroveEmissionsValues!$E:$E,match($A144,MangroveEmissionsValues!$A:$A,0),1),"NoData"),"NoData")</f>
        <v/>
      </c>
      <c r="F144" s="95">
        <f t="array" ref="F144">if($C144="Mangrove", IFERROR(3.66*INDEX(MangroveEmissionsValues!$F:$F,MATCH($A144,MangroveEmissionsValues!$A:$A,0),1)*index(MangroveEmissionsValues!$G:$G,match($A144,MangroveEmissionsValues!$A:$A,0),1)/'Model assumptions'!$C$17,"NoData"),"NoData")</f>
        <v/>
      </c>
      <c r="G144" s="101" t="n"/>
      <c r="H144" s="101" t="n"/>
      <c r="I144" s="101" t="n"/>
      <c r="J144" s="197" t="n"/>
      <c r="K144" s="197" t="n"/>
      <c r="L144" s="197" t="n"/>
      <c r="M144" s="197" t="n"/>
    </row>
    <row r="145" ht="12.75" customHeight="1" s="198">
      <c r="A145" s="101" t="inlineStr">
        <is>
          <t>Libya</t>
        </is>
      </c>
      <c r="B145" s="62">
        <f t="array" ref="B145">INDEX(Countries!$D$2:$D$255, MATCH(A145, Countries!$B$2:$B$255, 0))
</f>
        <v/>
      </c>
      <c r="C145" s="89" t="inlineStr">
        <is>
          <t>Mangrove</t>
        </is>
      </c>
      <c r="D145" s="95" t="n">
        <v>27.2</v>
      </c>
      <c r="E145" s="95">
        <f t="array" ref="E145">if($C145="Mangrove", IFERROR(3.66*INDEX(MangroveEmissionsValues!$D:$D,MATCH($A145,MangroveEmissionsValues!$A:$A,0),1)*index(MangroveEmissionsValues!$E:$E,match($A145,MangroveEmissionsValues!$A:$A,0),1),"NoData"),"NoData")</f>
        <v/>
      </c>
      <c r="F145" s="95">
        <f t="array" ref="F145">if($C145="Mangrove", IFERROR(3.66*INDEX(MangroveEmissionsValues!$F:$F,MATCH($A145,MangroveEmissionsValues!$A:$A,0),1)*index(MangroveEmissionsValues!$G:$G,match($A145,MangroveEmissionsValues!$A:$A,0),1)/'Model assumptions'!$C$17,"NoData"),"NoData")</f>
        <v/>
      </c>
      <c r="G145" s="101" t="n"/>
      <c r="H145" s="101" t="n"/>
      <c r="I145" s="101" t="n"/>
      <c r="J145" s="197" t="n"/>
      <c r="K145" s="197" t="n"/>
      <c r="L145" s="197" t="n"/>
      <c r="M145" s="197" t="n"/>
    </row>
    <row r="146" ht="12.75" customHeight="1" s="198">
      <c r="A146" s="101" t="inlineStr">
        <is>
          <t>Netherlands</t>
        </is>
      </c>
      <c r="B146" s="62">
        <f t="array" ref="B146">INDEX(Countries!$D$2:$D$255, MATCH(A146, Countries!$B$2:$B$255, 0))
</f>
        <v/>
      </c>
      <c r="C146" s="89" t="inlineStr">
        <is>
          <t>Mangrove</t>
        </is>
      </c>
      <c r="D146" s="95" t="n">
        <v>27.2</v>
      </c>
      <c r="E146" s="95">
        <f t="array" ref="E146">if($C146="Mangrove", IFERROR(3.66*INDEX(MangroveEmissionsValues!$D:$D,MATCH($A146,MangroveEmissionsValues!$A:$A,0),1)*index(MangroveEmissionsValues!$E:$E,match($A146,MangroveEmissionsValues!$A:$A,0),1),"NoData"),"NoData")</f>
        <v/>
      </c>
      <c r="F146" s="95">
        <f t="array" ref="F146">if($C146="Mangrove", IFERROR(3.66*INDEX(MangroveEmissionsValues!$F:$F,MATCH($A146,MangroveEmissionsValues!$A:$A,0),1)*index(MangroveEmissionsValues!$G:$G,match($A146,MangroveEmissionsValues!$A:$A,0),1)/'Model assumptions'!$C$17,"NoData"),"NoData")</f>
        <v/>
      </c>
      <c r="G146" s="101" t="n"/>
      <c r="H146" s="101" t="n"/>
      <c r="I146" s="101" t="n"/>
      <c r="J146" s="197" t="n"/>
      <c r="K146" s="197" t="n"/>
      <c r="L146" s="197" t="n"/>
      <c r="M146" s="197" t="n"/>
    </row>
    <row r="147" ht="12.75" customHeight="1" s="198">
      <c r="A147" s="101" t="inlineStr">
        <is>
          <t>Poland</t>
        </is>
      </c>
      <c r="B147" s="62">
        <f t="array" ref="B147">INDEX(Countries!$D$2:$D$255, MATCH(A147, Countries!$B$2:$B$255, 0))
</f>
        <v/>
      </c>
      <c r="C147" s="89" t="inlineStr">
        <is>
          <t>Mangrove</t>
        </is>
      </c>
      <c r="D147" s="95" t="n">
        <v>27.2</v>
      </c>
      <c r="E147" s="95">
        <f t="array" ref="E147">if($C147="Mangrove", IFERROR(3.66*INDEX(MangroveEmissionsValues!$D:$D,MATCH($A147,MangroveEmissionsValues!$A:$A,0),1)*index(MangroveEmissionsValues!$E:$E,match($A147,MangroveEmissionsValues!$A:$A,0),1),"NoData"),"NoData")</f>
        <v/>
      </c>
      <c r="F147" s="95">
        <f t="array" ref="F147">if($C147="Mangrove", IFERROR(3.66*INDEX(MangroveEmissionsValues!$F:$F,MATCH($A147,MangroveEmissionsValues!$A:$A,0),1)*index(MangroveEmissionsValues!$G:$G,match($A147,MangroveEmissionsValues!$A:$A,0),1)/'Model assumptions'!$C$17,"NoData"),"NoData")</f>
        <v/>
      </c>
      <c r="G147" s="101" t="n"/>
      <c r="H147" s="101" t="n"/>
      <c r="I147" s="101" t="n"/>
      <c r="J147" s="197" t="n"/>
      <c r="K147" s="197" t="n"/>
      <c r="L147" s="197" t="n"/>
      <c r="M147" s="197" t="n"/>
    </row>
    <row r="148" ht="12.75" customHeight="1" s="198">
      <c r="A148" s="101" t="inlineStr">
        <is>
          <t>Turkey</t>
        </is>
      </c>
      <c r="B148" s="62">
        <f t="array" ref="B148">INDEX(Countries!$D$2:$D$255, MATCH(A148, Countries!$B$2:$B$255, 0))
</f>
        <v/>
      </c>
      <c r="C148" s="89" t="inlineStr">
        <is>
          <t>Mangrove</t>
        </is>
      </c>
      <c r="D148" s="95" t="n">
        <v>27.2</v>
      </c>
      <c r="E148" s="95">
        <f t="array" ref="E148">if($C148="Mangrove", IFERROR(3.66*INDEX(MangroveEmissionsValues!$D:$D,MATCH($A148,MangroveEmissionsValues!$A:$A,0),1)*index(MangroveEmissionsValues!$E:$E,match($A148,MangroveEmissionsValues!$A:$A,0),1),"NoData"),"NoData")</f>
        <v/>
      </c>
      <c r="F148" s="95">
        <f t="array" ref="F148">if($C148="Mangrove", IFERROR(3.66*INDEX(MangroveEmissionsValues!$F:$F,MATCH($A148,MangroveEmissionsValues!$A:$A,0),1)*index(MangroveEmissionsValues!$G:$G,match($A148,MangroveEmissionsValues!$A:$A,0),1)/'Model assumptions'!$C$17,"NoData"),"NoData")</f>
        <v/>
      </c>
      <c r="G148" s="101" t="n"/>
      <c r="H148" s="101" t="n"/>
      <c r="I148" s="101" t="n"/>
      <c r="J148" s="197" t="n"/>
      <c r="K148" s="197" t="n"/>
      <c r="L148" s="197" t="n"/>
      <c r="M148" s="197" t="n"/>
    </row>
    <row r="149" ht="12.75" customHeight="1" s="198">
      <c r="A149" s="101" t="inlineStr">
        <is>
          <t>Jordan</t>
        </is>
      </c>
      <c r="B149" s="62">
        <f t="array" ref="B149">INDEX(Countries!$D$2:$D$255, MATCH(A149, Countries!$B$2:$B$255, 0))
</f>
        <v/>
      </c>
      <c r="C149" s="89" t="inlineStr">
        <is>
          <t>Mangrove</t>
        </is>
      </c>
      <c r="D149" s="95" t="n">
        <v>27.2</v>
      </c>
      <c r="E149" s="95">
        <f t="array" ref="E149">if($C149="Mangrove", IFERROR(3.66*INDEX(MangroveEmissionsValues!$D:$D,MATCH($A149,MangroveEmissionsValues!$A:$A,0),1)*index(MangroveEmissionsValues!$E:$E,match($A149,MangroveEmissionsValues!$A:$A,0),1),"NoData"),"NoData")</f>
        <v/>
      </c>
      <c r="F149" s="95">
        <f t="array" ref="F149">if($C149="Mangrove", IFERROR(3.66*INDEX(MangroveEmissionsValues!$F:$F,MATCH($A149,MangroveEmissionsValues!$A:$A,0),1)*index(MangroveEmissionsValues!$G:$G,match($A149,MangroveEmissionsValues!$A:$A,0),1)/'Model assumptions'!$C$17,"NoData"),"NoData")</f>
        <v/>
      </c>
      <c r="G149" s="101" t="n"/>
      <c r="H149" s="101" t="n"/>
      <c r="I149" s="101" t="n"/>
      <c r="J149" s="197" t="n"/>
      <c r="K149" s="197" t="n"/>
      <c r="L149" s="197" t="n"/>
      <c r="M149" s="197" t="n"/>
    </row>
    <row r="150" ht="12.75" customHeight="1" s="198">
      <c r="A150" s="101" t="inlineStr">
        <is>
          <t>Slovenia</t>
        </is>
      </c>
      <c r="B150" s="62">
        <f t="array" ref="B150">INDEX(Countries!$D$2:$D$255, MATCH(A150, Countries!$B$2:$B$255, 0))
</f>
        <v/>
      </c>
      <c r="C150" s="89" t="inlineStr">
        <is>
          <t>Mangrove</t>
        </is>
      </c>
      <c r="D150" s="95" t="n">
        <v>27.2</v>
      </c>
      <c r="E150" s="95">
        <f t="array" ref="E150">if($C150="Mangrove", IFERROR(3.66*INDEX(MangroveEmissionsValues!$D:$D,MATCH($A150,MangroveEmissionsValues!$A:$A,0),1)*index(MangroveEmissionsValues!$E:$E,match($A150,MangroveEmissionsValues!$A:$A,0),1),"NoData"),"NoData")</f>
        <v/>
      </c>
      <c r="F150" s="95">
        <f t="array" ref="F150">if($C150="Mangrove", IFERROR(3.66*INDEX(MangroveEmissionsValues!$F:$F,MATCH($A150,MangroveEmissionsValues!$A:$A,0),1)*index(MangroveEmissionsValues!$G:$G,match($A150,MangroveEmissionsValues!$A:$A,0),1)/'Model assumptions'!$C$17,"NoData"),"NoData")</f>
        <v/>
      </c>
      <c r="G150" s="101" t="n"/>
      <c r="H150" s="101" t="n"/>
      <c r="I150" s="101" t="n"/>
      <c r="J150" s="197" t="n"/>
      <c r="K150" s="197" t="n"/>
      <c r="L150" s="197" t="n"/>
      <c r="M150" s="197" t="n"/>
    </row>
    <row r="151" ht="12.75" customHeight="1" s="198">
      <c r="A151" s="101" t="inlineStr">
        <is>
          <t>Argentina</t>
        </is>
      </c>
      <c r="B151" s="62">
        <f t="array" ref="B151">INDEX(Countries!$D$2:$D$255, MATCH(A151, Countries!$B$2:$B$255, 0))
</f>
        <v/>
      </c>
      <c r="C151" s="89" t="inlineStr">
        <is>
          <t>Mangrove</t>
        </is>
      </c>
      <c r="D151" s="95" t="n">
        <v>27.2</v>
      </c>
      <c r="E151" s="95">
        <f t="array" ref="E151">if($C151="Mangrove", IFERROR(3.66*INDEX(MangroveEmissionsValues!$D:$D,MATCH($A151,MangroveEmissionsValues!$A:$A,0),1)*index(MangroveEmissionsValues!$E:$E,match($A151,MangroveEmissionsValues!$A:$A,0),1),"NoData"),"NoData")</f>
        <v/>
      </c>
      <c r="F151" s="95">
        <f t="array" ref="F151">if($C151="Mangrove", IFERROR(3.66*INDEX(MangroveEmissionsValues!$F:$F,MATCH($A151,MangroveEmissionsValues!$A:$A,0),1)*index(MangroveEmissionsValues!$G:$G,match($A151,MangroveEmissionsValues!$A:$A,0),1)/'Model assumptions'!$C$17,"NoData"),"NoData")</f>
        <v/>
      </c>
      <c r="G151" s="101" t="n"/>
      <c r="H151" s="101" t="n"/>
      <c r="I151" s="101" t="n"/>
      <c r="J151" s="197" t="n"/>
      <c r="K151" s="197" t="n"/>
      <c r="L151" s="197" t="n"/>
      <c r="M151" s="197" t="n"/>
    </row>
    <row r="152" ht="12.75" customHeight="1" s="198">
      <c r="A152" s="101" t="inlineStr">
        <is>
          <t>Azerbaijan</t>
        </is>
      </c>
      <c r="B152" s="62">
        <f t="array" ref="B152">INDEX(Countries!$D$2:$D$255, MATCH(A152, Countries!$B$2:$B$255, 0))
</f>
        <v/>
      </c>
      <c r="C152" s="89" t="inlineStr">
        <is>
          <t>Mangrove</t>
        </is>
      </c>
      <c r="D152" s="95" t="n">
        <v>27.2</v>
      </c>
      <c r="E152" s="95">
        <f t="array" ref="E152">if($C152="Mangrove", IFERROR(3.66*INDEX(MangroveEmissionsValues!$D:$D,MATCH($A152,MangroveEmissionsValues!$A:$A,0),1)*index(MangroveEmissionsValues!$E:$E,match($A152,MangroveEmissionsValues!$A:$A,0),1),"NoData"),"NoData")</f>
        <v/>
      </c>
      <c r="F152" s="95">
        <f t="array" ref="F152">if($C152="Mangrove", IFERROR(3.66*INDEX(MangroveEmissionsValues!$F:$F,MATCH($A152,MangroveEmissionsValues!$A:$A,0),1)*index(MangroveEmissionsValues!$G:$G,match($A152,MangroveEmissionsValues!$A:$A,0),1)/'Model assumptions'!$C$17,"NoData"),"NoData")</f>
        <v/>
      </c>
      <c r="G152" s="101" t="n"/>
      <c r="H152" s="101" t="n"/>
      <c r="I152" s="101" t="n"/>
      <c r="J152" s="197" t="n"/>
      <c r="K152" s="197" t="n"/>
      <c r="L152" s="197" t="n"/>
      <c r="M152" s="197" t="n"/>
    </row>
    <row r="153" ht="12.75" customHeight="1" s="198">
      <c r="A153" s="101" t="inlineStr">
        <is>
          <t>Belgium</t>
        </is>
      </c>
      <c r="B153" s="62">
        <f t="array" ref="B153">INDEX(Countries!$D$2:$D$255, MATCH(A153, Countries!$B$2:$B$255, 0))
</f>
        <v/>
      </c>
      <c r="C153" s="89" t="inlineStr">
        <is>
          <t>Mangrove</t>
        </is>
      </c>
      <c r="D153" s="95" t="n">
        <v>27.2</v>
      </c>
      <c r="E153" s="95">
        <f t="array" ref="E153">if($C153="Mangrove", IFERROR(3.66*INDEX(MangroveEmissionsValues!$D:$D,MATCH($A153,MangroveEmissionsValues!$A:$A,0),1)*index(MangroveEmissionsValues!$E:$E,match($A153,MangroveEmissionsValues!$A:$A,0),1),"NoData"),"NoData")</f>
        <v/>
      </c>
      <c r="F153" s="95">
        <f t="array" ref="F153">if($C153="Mangrove", IFERROR(3.66*INDEX(MangroveEmissionsValues!$F:$F,MATCH($A153,MangroveEmissionsValues!$A:$A,0),1)*index(MangroveEmissionsValues!$G:$G,match($A153,MangroveEmissionsValues!$A:$A,0),1)/'Model assumptions'!$C$17,"NoData"),"NoData")</f>
        <v/>
      </c>
      <c r="G153" s="101" t="n"/>
      <c r="H153" s="101" t="n"/>
      <c r="I153" s="101" t="n"/>
      <c r="J153" s="197" t="n"/>
      <c r="K153" s="197" t="n"/>
      <c r="L153" s="197" t="n"/>
      <c r="M153" s="197" t="n"/>
    </row>
    <row r="154" ht="12.75" customHeight="1" s="198">
      <c r="A154" s="101" t="inlineStr">
        <is>
          <t>Bosnia and Herzegovina</t>
        </is>
      </c>
      <c r="B154" s="62">
        <f t="array" ref="B154">INDEX(Countries!$D$2:$D$255, MATCH(A154, Countries!$B$2:$B$255, 0))
</f>
        <v/>
      </c>
      <c r="C154" s="89" t="inlineStr">
        <is>
          <t>Mangrove</t>
        </is>
      </c>
      <c r="D154" s="95" t="n">
        <v>27.2</v>
      </c>
      <c r="E154" s="95">
        <f t="array" ref="E154">if($C154="Mangrove", IFERROR(3.66*INDEX(MangroveEmissionsValues!$D:$D,MATCH($A154,MangroveEmissionsValues!$A:$A,0),1)*index(MangroveEmissionsValues!$E:$E,match($A154,MangroveEmissionsValues!$A:$A,0),1),"NoData"),"NoData")</f>
        <v/>
      </c>
      <c r="F154" s="95">
        <f t="array" ref="F154">if($C154="Mangrove", IFERROR(3.66*INDEX(MangroveEmissionsValues!$F:$F,MATCH($A154,MangroveEmissionsValues!$A:$A,0),1)*index(MangroveEmissionsValues!$G:$G,match($A154,MangroveEmissionsValues!$A:$A,0),1)/'Model assumptions'!$C$17,"NoData"),"NoData")</f>
        <v/>
      </c>
      <c r="G154" s="101" t="n"/>
      <c r="H154" s="101" t="n"/>
      <c r="I154" s="101" t="n"/>
      <c r="J154" s="197" t="n"/>
      <c r="K154" s="197" t="n"/>
      <c r="L154" s="197" t="n"/>
      <c r="M154" s="197" t="n"/>
    </row>
    <row r="155" ht="12.75" customHeight="1" s="198">
      <c r="A155" s="101" t="inlineStr">
        <is>
          <t>British Indian Ocean Territory</t>
        </is>
      </c>
      <c r="B155" s="62">
        <f t="array" ref="B155">INDEX(Countries!$D$2:$D$255, MATCH(A155, Countries!$B$2:$B$255, 0))
</f>
        <v/>
      </c>
      <c r="C155" s="89" t="inlineStr">
        <is>
          <t>Mangrove</t>
        </is>
      </c>
      <c r="D155" s="95" t="n">
        <v>27.2</v>
      </c>
      <c r="E155" s="95">
        <f t="array" ref="E155">if($C155="Mangrove", IFERROR(3.66*INDEX(MangroveEmissionsValues!$D:$D,MATCH($A155,MangroveEmissionsValues!$A:$A,0),1)*index(MangroveEmissionsValues!$E:$E,match($A155,MangroveEmissionsValues!$A:$A,0),1),"NoData"),"NoData")</f>
        <v/>
      </c>
      <c r="F155" s="95">
        <f t="array" ref="F155">if($C155="Mangrove", IFERROR(3.66*INDEX(MangroveEmissionsValues!$F:$F,MATCH($A155,MangroveEmissionsValues!$A:$A,0),1)*index(MangroveEmissionsValues!$G:$G,match($A155,MangroveEmissionsValues!$A:$A,0),1)/'Model assumptions'!$C$17,"NoData"),"NoData")</f>
        <v/>
      </c>
      <c r="G155" s="101" t="n"/>
      <c r="H155" s="101" t="n"/>
      <c r="I155" s="101" t="n"/>
      <c r="J155" s="197" t="n"/>
      <c r="K155" s="197" t="n"/>
      <c r="L155" s="197" t="n"/>
      <c r="M155" s="197" t="n"/>
    </row>
    <row r="156" ht="12.75" customHeight="1" s="198">
      <c r="A156" s="101" t="inlineStr">
        <is>
          <t>Bulgaria</t>
        </is>
      </c>
      <c r="B156" s="62">
        <f t="array" ref="B156">INDEX(Countries!$D$2:$D$255, MATCH(A156, Countries!$B$2:$B$255, 0))
</f>
        <v/>
      </c>
      <c r="C156" s="89" t="inlineStr">
        <is>
          <t>Mangrove</t>
        </is>
      </c>
      <c r="D156" s="95" t="n">
        <v>27.2</v>
      </c>
      <c r="E156" s="95">
        <f t="array" ref="E156">if($C156="Mangrove", IFERROR(3.66*INDEX(MangroveEmissionsValues!$D:$D,MATCH($A156,MangroveEmissionsValues!$A:$A,0),1)*index(MangroveEmissionsValues!$E:$E,match($A156,MangroveEmissionsValues!$A:$A,0),1),"NoData"),"NoData")</f>
        <v/>
      </c>
      <c r="F156" s="95">
        <f t="array" ref="F156">if($C156="Mangrove", IFERROR(3.66*INDEX(MangroveEmissionsValues!$F:$F,MATCH($A156,MangroveEmissionsValues!$A:$A,0),1)*index(MangroveEmissionsValues!$G:$G,match($A156,MangroveEmissionsValues!$A:$A,0),1)/'Model assumptions'!$C$17,"NoData"),"NoData")</f>
        <v/>
      </c>
      <c r="G156" s="101" t="n"/>
      <c r="H156" s="101" t="n"/>
      <c r="I156" s="101" t="n"/>
      <c r="J156" s="197" t="n"/>
      <c r="K156" s="197" t="n"/>
      <c r="L156" s="197" t="n"/>
      <c r="M156" s="197" t="n"/>
    </row>
    <row r="157" ht="12.75" customHeight="1" s="198">
      <c r="A157" s="101" t="inlineStr">
        <is>
          <t>Cabo Verde</t>
        </is>
      </c>
      <c r="B157" s="62">
        <f t="array" ref="B157">INDEX(Countries!$D$2:$D$255, MATCH(A157, Countries!$B$2:$B$255, 0))
</f>
        <v/>
      </c>
      <c r="C157" s="89" t="inlineStr">
        <is>
          <t>Mangrove</t>
        </is>
      </c>
      <c r="D157" s="95" t="n">
        <v>27.2</v>
      </c>
      <c r="E157" s="95">
        <f t="array" ref="E157">if($C157="Mangrove", IFERROR(3.66*INDEX(MangroveEmissionsValues!$D:$D,MATCH($A157,MangroveEmissionsValues!$A:$A,0),1)*index(MangroveEmissionsValues!$E:$E,match($A157,MangroveEmissionsValues!$A:$A,0),1),"NoData"),"NoData")</f>
        <v/>
      </c>
      <c r="F157" s="95">
        <f t="array" ref="F157">if($C157="Mangrove", IFERROR(3.66*INDEX(MangroveEmissionsValues!$F:$F,MATCH($A157,MangroveEmissionsValues!$A:$A,0),1)*index(MangroveEmissionsValues!$G:$G,match($A157,MangroveEmissionsValues!$A:$A,0),1)/'Model assumptions'!$C$17,"NoData"),"NoData")</f>
        <v/>
      </c>
      <c r="G157" s="101" t="n"/>
      <c r="H157" s="101" t="n"/>
      <c r="I157" s="101" t="n"/>
      <c r="J157" s="197" t="n"/>
      <c r="K157" s="197" t="n"/>
      <c r="L157" s="197" t="n"/>
      <c r="M157" s="197" t="n"/>
    </row>
    <row r="158" ht="12.75" customHeight="1" s="198">
      <c r="A158" s="101" t="inlineStr">
        <is>
          <t>Chile</t>
        </is>
      </c>
      <c r="B158" s="62">
        <f t="array" ref="B158">INDEX(Countries!$D$2:$D$255, MATCH(A158, Countries!$B$2:$B$255, 0))
</f>
        <v/>
      </c>
      <c r="C158" s="89" t="inlineStr">
        <is>
          <t>Mangrove</t>
        </is>
      </c>
      <c r="D158" s="95" t="n">
        <v>27.2</v>
      </c>
      <c r="E158" s="95">
        <f t="array" ref="E158">if($C158="Mangrove", IFERROR(3.66*INDEX(MangroveEmissionsValues!$D:$D,MATCH($A158,MangroveEmissionsValues!$A:$A,0),1)*index(MangroveEmissionsValues!$E:$E,match($A158,MangroveEmissionsValues!$A:$A,0),1),"NoData"),"NoData")</f>
        <v/>
      </c>
      <c r="F158" s="95">
        <f t="array" ref="F158">if($C158="Mangrove", IFERROR(3.66*INDEX(MangroveEmissionsValues!$F:$F,MATCH($A158,MangroveEmissionsValues!$A:$A,0),1)*index(MangroveEmissionsValues!$G:$G,match($A158,MangroveEmissionsValues!$A:$A,0),1)/'Model assumptions'!$C$17,"NoData"),"NoData")</f>
        <v/>
      </c>
      <c r="G158" s="101" t="n"/>
      <c r="H158" s="101" t="n"/>
      <c r="I158" s="101" t="n"/>
      <c r="J158" s="197" t="n"/>
      <c r="K158" s="197" t="n"/>
      <c r="L158" s="197" t="n"/>
      <c r="M158" s="197" t="n"/>
    </row>
    <row r="159" ht="12.75" customHeight="1" s="198">
      <c r="A159" s="101" t="inlineStr">
        <is>
          <t>Estonia</t>
        </is>
      </c>
      <c r="B159" s="62">
        <f t="array" ref="B159">INDEX(Countries!$D$2:$D$255, MATCH(A159, Countries!$B$2:$B$255, 0))
</f>
        <v/>
      </c>
      <c r="C159" s="89" t="inlineStr">
        <is>
          <t>Mangrove</t>
        </is>
      </c>
      <c r="D159" s="95" t="n">
        <v>27.2</v>
      </c>
      <c r="E159" s="95">
        <f t="array" ref="E159">if($C159="Mangrove", IFERROR(3.66*INDEX(MangroveEmissionsValues!$D:$D,MATCH($A159,MangroveEmissionsValues!$A:$A,0),1)*index(MangroveEmissionsValues!$E:$E,match($A159,MangroveEmissionsValues!$A:$A,0),1),"NoData"),"NoData")</f>
        <v/>
      </c>
      <c r="F159" s="95">
        <f t="array" ref="F159">if($C159="Mangrove", IFERROR(3.66*INDEX(MangroveEmissionsValues!$F:$F,MATCH($A159,MangroveEmissionsValues!$A:$A,0),1)*index(MangroveEmissionsValues!$G:$G,match($A159,MangroveEmissionsValues!$A:$A,0),1)/'Model assumptions'!$C$17,"NoData"),"NoData")</f>
        <v/>
      </c>
      <c r="G159" s="101" t="n"/>
      <c r="H159" s="101" t="n"/>
      <c r="I159" s="101" t="n"/>
      <c r="J159" s="197" t="n"/>
      <c r="K159" s="197" t="n"/>
      <c r="L159" s="197" t="n"/>
      <c r="M159" s="197" t="n"/>
    </row>
    <row r="160" ht="12.75" customHeight="1" s="198">
      <c r="A160" s="101" t="inlineStr">
        <is>
          <t>Falkland Islands</t>
        </is>
      </c>
      <c r="B160" s="62">
        <f t="array" ref="B160">INDEX(Countries!$D$2:$D$255, MATCH(A160, Countries!$B$2:$B$255, 0))
</f>
        <v/>
      </c>
      <c r="C160" s="89" t="inlineStr">
        <is>
          <t>Mangrove</t>
        </is>
      </c>
      <c r="D160" s="95" t="n">
        <v>27.2</v>
      </c>
      <c r="E160" s="95">
        <f t="array" ref="E160">if($C160="Mangrove", IFERROR(3.66*INDEX(MangroveEmissionsValues!$D:$D,MATCH($A160,MangroveEmissionsValues!$A:$A,0),1)*index(MangroveEmissionsValues!$E:$E,match($A160,MangroveEmissionsValues!$A:$A,0),1),"NoData"),"NoData")</f>
        <v/>
      </c>
      <c r="F160" s="95">
        <f t="array" ref="F160">if($C160="Mangrove", IFERROR(3.66*INDEX(MangroveEmissionsValues!$F:$F,MATCH($A160,MangroveEmissionsValues!$A:$A,0),1)*index(MangroveEmissionsValues!$G:$G,match($A160,MangroveEmissionsValues!$A:$A,0),1)/'Model assumptions'!$C$17,"NoData"),"NoData")</f>
        <v/>
      </c>
      <c r="G160" s="101" t="n"/>
      <c r="H160" s="101" t="n"/>
      <c r="I160" s="101" t="n"/>
      <c r="J160" s="197" t="n"/>
      <c r="K160" s="197" t="n"/>
      <c r="L160" s="197" t="n"/>
      <c r="M160" s="197" t="n"/>
    </row>
    <row r="161" ht="12.75" customHeight="1" s="198">
      <c r="A161" s="101" t="inlineStr">
        <is>
          <t>Faroe Islands</t>
        </is>
      </c>
      <c r="B161" s="62">
        <f t="array" ref="B161">INDEX(Countries!$D$2:$D$255, MATCH(A161, Countries!$B$2:$B$255, 0))
</f>
        <v/>
      </c>
      <c r="C161" s="89" t="inlineStr">
        <is>
          <t>Mangrove</t>
        </is>
      </c>
      <c r="D161" s="95" t="n">
        <v>27.2</v>
      </c>
      <c r="E161" s="95">
        <f t="array" ref="E161">if($C161="Mangrove", IFERROR(3.66*INDEX(MangroveEmissionsValues!$D:$D,MATCH($A161,MangroveEmissionsValues!$A:$A,0),1)*index(MangroveEmissionsValues!$E:$E,match($A161,MangroveEmissionsValues!$A:$A,0),1),"NoData"),"NoData")</f>
        <v/>
      </c>
      <c r="F161" s="95">
        <f t="array" ref="F161">if($C161="Mangrove", IFERROR(3.66*INDEX(MangroveEmissionsValues!$F:$F,MATCH($A161,MangroveEmissionsValues!$A:$A,0),1)*index(MangroveEmissionsValues!$G:$G,match($A161,MangroveEmissionsValues!$A:$A,0),1)/'Model assumptions'!$C$17,"NoData"),"NoData")</f>
        <v/>
      </c>
      <c r="G161" s="101" t="n"/>
      <c r="H161" s="101" t="n"/>
      <c r="I161" s="101" t="n"/>
      <c r="J161" s="197" t="n"/>
      <c r="K161" s="197" t="n"/>
      <c r="L161" s="197" t="n"/>
      <c r="M161" s="197" t="n"/>
    </row>
    <row r="162" ht="12.75" customHeight="1" s="198">
      <c r="A162" s="101" t="inlineStr">
        <is>
          <t>Finland</t>
        </is>
      </c>
      <c r="B162" s="62">
        <f t="array" ref="B162">INDEX(Countries!$D$2:$D$255, MATCH(A162, Countries!$B$2:$B$255, 0))
</f>
        <v/>
      </c>
      <c r="C162" s="89" t="inlineStr">
        <is>
          <t>Mangrove</t>
        </is>
      </c>
      <c r="D162" s="95" t="n">
        <v>27.2</v>
      </c>
      <c r="E162" s="95">
        <f t="array" ref="E162">if($C162="Mangrove", IFERROR(3.66*INDEX(MangroveEmissionsValues!$D:$D,MATCH($A162,MangroveEmissionsValues!$A:$A,0),1)*index(MangroveEmissionsValues!$E:$E,match($A162,MangroveEmissionsValues!$A:$A,0),1),"NoData"),"NoData")</f>
        <v/>
      </c>
      <c r="F162" s="95">
        <f t="array" ref="F162">if($C162="Mangrove", IFERROR(3.66*INDEX(MangroveEmissionsValues!$F:$F,MATCH($A162,MangroveEmissionsValues!$A:$A,0),1)*index(MangroveEmissionsValues!$G:$G,match($A162,MangroveEmissionsValues!$A:$A,0),1)/'Model assumptions'!$C$17,"NoData"),"NoData")</f>
        <v/>
      </c>
      <c r="G162" s="101" t="n"/>
      <c r="H162" s="101" t="n"/>
      <c r="I162" s="101" t="n"/>
      <c r="J162" s="197" t="n"/>
      <c r="K162" s="197" t="n"/>
      <c r="L162" s="197" t="n"/>
      <c r="M162" s="197" t="n"/>
    </row>
    <row r="163" ht="12.75" customHeight="1" s="198">
      <c r="A163" s="101" t="inlineStr">
        <is>
          <t>Georgia</t>
        </is>
      </c>
      <c r="B163" s="62">
        <f t="array" ref="B163">INDEX(Countries!$D$2:$D$255, MATCH(A163, Countries!$B$2:$B$255, 0))
</f>
        <v/>
      </c>
      <c r="C163" s="89" t="inlineStr">
        <is>
          <t>Mangrove</t>
        </is>
      </c>
      <c r="D163" s="95" t="n">
        <v>27.2</v>
      </c>
      <c r="E163" s="95">
        <f t="array" ref="E163">if($C163="Mangrove", IFERROR(3.66*INDEX(MangroveEmissionsValues!$D:$D,MATCH($A163,MangroveEmissionsValues!$A:$A,0),1)*index(MangroveEmissionsValues!$E:$E,match($A163,MangroveEmissionsValues!$A:$A,0),1),"NoData"),"NoData")</f>
        <v/>
      </c>
      <c r="F163" s="95">
        <f t="array" ref="F163">if($C163="Mangrove", IFERROR(3.66*INDEX(MangroveEmissionsValues!$F:$F,MATCH($A163,MangroveEmissionsValues!$A:$A,0),1)*index(MangroveEmissionsValues!$G:$G,match($A163,MangroveEmissionsValues!$A:$A,0),1)/'Model assumptions'!$C$17,"NoData"),"NoData")</f>
        <v/>
      </c>
      <c r="G163" s="101" t="n"/>
      <c r="H163" s="101" t="n"/>
      <c r="I163" s="101" t="n"/>
      <c r="J163" s="197" t="n"/>
      <c r="K163" s="197" t="n"/>
      <c r="L163" s="197" t="n"/>
      <c r="M163" s="197" t="n"/>
    </row>
    <row r="164" ht="12.75" customHeight="1" s="198">
      <c r="A164" s="101" t="inlineStr">
        <is>
          <t>Gibraltar</t>
        </is>
      </c>
      <c r="B164" s="62">
        <f t="array" ref="B164">INDEX(Countries!$D$2:$D$255, MATCH(A164, Countries!$B$2:$B$255, 0))
</f>
        <v/>
      </c>
      <c r="C164" s="89" t="inlineStr">
        <is>
          <t>Mangrove</t>
        </is>
      </c>
      <c r="D164" s="95" t="n">
        <v>27.2</v>
      </c>
      <c r="E164" s="95">
        <f t="array" ref="E164">if($C164="Mangrove", IFERROR(3.66*INDEX(MangroveEmissionsValues!$D:$D,MATCH($A164,MangroveEmissionsValues!$A:$A,0),1)*index(MangroveEmissionsValues!$E:$E,match($A164,MangroveEmissionsValues!$A:$A,0),1),"NoData"),"NoData")</f>
        <v/>
      </c>
      <c r="F164" s="95">
        <f t="array" ref="F164">if($C164="Mangrove", IFERROR(3.66*INDEX(MangroveEmissionsValues!$F:$F,MATCH($A164,MangroveEmissionsValues!$A:$A,0),1)*index(MangroveEmissionsValues!$G:$G,match($A164,MangroveEmissionsValues!$A:$A,0),1)/'Model assumptions'!$C$17,"NoData"),"NoData")</f>
        <v/>
      </c>
      <c r="G164" s="101" t="n"/>
      <c r="H164" s="101" t="n"/>
      <c r="I164" s="101" t="n"/>
      <c r="J164" s="197" t="n"/>
      <c r="K164" s="197" t="n"/>
      <c r="L164" s="197" t="n"/>
      <c r="M164" s="197" t="n"/>
    </row>
    <row r="165" ht="12.75" customHeight="1" s="198">
      <c r="A165" s="101" t="inlineStr">
        <is>
          <t>Greenland</t>
        </is>
      </c>
      <c r="B165" s="62">
        <f t="array" ref="B165">INDEX(Countries!$D$2:$D$255, MATCH(A165, Countries!$B$2:$B$255, 0))
</f>
        <v/>
      </c>
      <c r="C165" s="89" t="inlineStr">
        <is>
          <t>Mangrove</t>
        </is>
      </c>
      <c r="D165" s="95" t="n">
        <v>27.2</v>
      </c>
      <c r="E165" s="95">
        <f t="array" ref="E165">if($C165="Mangrove", IFERROR(3.66*INDEX(MangroveEmissionsValues!$D:$D,MATCH($A165,MangroveEmissionsValues!$A:$A,0),1)*index(MangroveEmissionsValues!$E:$E,match($A165,MangroveEmissionsValues!$A:$A,0),1),"NoData"),"NoData")</f>
        <v/>
      </c>
      <c r="F165" s="95">
        <f t="array" ref="F165">if($C165="Mangrove", IFERROR(3.66*INDEX(MangroveEmissionsValues!$F:$F,MATCH($A165,MangroveEmissionsValues!$A:$A,0),1)*index(MangroveEmissionsValues!$G:$G,match($A165,MangroveEmissionsValues!$A:$A,0),1)/'Model assumptions'!$C$17,"NoData"),"NoData")</f>
        <v/>
      </c>
      <c r="G165" s="101" t="n"/>
      <c r="H165" s="101" t="n"/>
      <c r="I165" s="101" t="n"/>
      <c r="J165" s="197" t="n"/>
      <c r="K165" s="197" t="n"/>
      <c r="L165" s="197" t="n"/>
      <c r="M165" s="197" t="n"/>
    </row>
    <row r="166" ht="12.75" customHeight="1" s="198">
      <c r="A166" s="101" t="inlineStr">
        <is>
          <t>Guernsey</t>
        </is>
      </c>
      <c r="B166" s="62">
        <f t="array" ref="B166">INDEX(Countries!$D$2:$D$255, MATCH(A166, Countries!$B$2:$B$255, 0))
</f>
        <v/>
      </c>
      <c r="C166" s="89" t="inlineStr">
        <is>
          <t>Mangrove</t>
        </is>
      </c>
      <c r="D166" s="95" t="n">
        <v>27.2</v>
      </c>
      <c r="E166" s="95">
        <f t="array" ref="E166">if($C166="Mangrove", IFERROR(3.66*INDEX(MangroveEmissionsValues!$D:$D,MATCH($A166,MangroveEmissionsValues!$A:$A,0),1)*index(MangroveEmissionsValues!$E:$E,match($A166,MangroveEmissionsValues!$A:$A,0),1),"NoData"),"NoData")</f>
        <v/>
      </c>
      <c r="F166" s="95">
        <f t="array" ref="F166">if($C166="Mangrove", IFERROR(3.66*INDEX(MangroveEmissionsValues!$F:$F,MATCH($A166,MangroveEmissionsValues!$A:$A,0),1)*index(MangroveEmissionsValues!$G:$G,match($A166,MangroveEmissionsValues!$A:$A,0),1)/'Model assumptions'!$C$17,"NoData"),"NoData")</f>
        <v/>
      </c>
      <c r="G166" s="101" t="n"/>
      <c r="H166" s="101" t="n"/>
      <c r="I166" s="101" t="n"/>
      <c r="J166" s="197" t="n"/>
      <c r="K166" s="197" t="n"/>
      <c r="L166" s="197" t="n"/>
      <c r="M166" s="197" t="n"/>
    </row>
    <row r="167" ht="12.75" customHeight="1" s="198">
      <c r="A167" s="101" t="inlineStr">
        <is>
          <t>Iceland</t>
        </is>
      </c>
      <c r="B167" s="62">
        <f t="array" ref="B167">INDEX(Countries!$D$2:$D$255, MATCH(A167, Countries!$B$2:$B$255, 0))
</f>
        <v/>
      </c>
      <c r="C167" s="89" t="inlineStr">
        <is>
          <t>Mangrove</t>
        </is>
      </c>
      <c r="D167" s="95" t="n">
        <v>27.2</v>
      </c>
      <c r="E167" s="95">
        <f t="array" ref="E167">if($C167="Mangrove", IFERROR(3.66*INDEX(MangroveEmissionsValues!$D:$D,MATCH($A167,MangroveEmissionsValues!$A:$A,0),1)*index(MangroveEmissionsValues!$E:$E,match($A167,MangroveEmissionsValues!$A:$A,0),1),"NoData"),"NoData")</f>
        <v/>
      </c>
      <c r="F167" s="95">
        <f t="array" ref="F167">if($C167="Mangrove", IFERROR(3.66*INDEX(MangroveEmissionsValues!$F:$F,MATCH($A167,MangroveEmissionsValues!$A:$A,0),1)*index(MangroveEmissionsValues!$G:$G,match($A167,MangroveEmissionsValues!$A:$A,0),1)/'Model assumptions'!$C$17,"NoData"),"NoData")</f>
        <v/>
      </c>
      <c r="G167" s="101" t="n"/>
      <c r="H167" s="101" t="n"/>
      <c r="I167" s="101" t="n"/>
      <c r="J167" s="197" t="n"/>
      <c r="K167" s="197" t="n"/>
      <c r="L167" s="197" t="n"/>
      <c r="M167" s="197" t="n"/>
    </row>
    <row r="168" ht="12.75" customHeight="1" s="198">
      <c r="A168" s="101" t="inlineStr">
        <is>
          <t>Iraq</t>
        </is>
      </c>
      <c r="B168" s="62">
        <f t="array" ref="B168">INDEX(Countries!$D$2:$D$255, MATCH(A168, Countries!$B$2:$B$255, 0))
</f>
        <v/>
      </c>
      <c r="C168" s="89" t="inlineStr">
        <is>
          <t>Mangrove</t>
        </is>
      </c>
      <c r="D168" s="95" t="n">
        <v>27.2</v>
      </c>
      <c r="E168" s="95">
        <f t="array" ref="E168">if($C168="Mangrove", IFERROR(3.66*INDEX(MangroveEmissionsValues!$D:$D,MATCH($A168,MangroveEmissionsValues!$A:$A,0),1)*index(MangroveEmissionsValues!$E:$E,match($A168,MangroveEmissionsValues!$A:$A,0),1),"NoData"),"NoData")</f>
        <v/>
      </c>
      <c r="F168" s="95">
        <f t="array" ref="F168">if($C168="Mangrove", IFERROR(3.66*INDEX(MangroveEmissionsValues!$F:$F,MATCH($A168,MangroveEmissionsValues!$A:$A,0),1)*index(MangroveEmissionsValues!$G:$G,match($A168,MangroveEmissionsValues!$A:$A,0),1)/'Model assumptions'!$C$17,"NoData"),"NoData")</f>
        <v/>
      </c>
      <c r="G168" s="101" t="n"/>
      <c r="H168" s="101" t="n"/>
      <c r="I168" s="101" t="n"/>
      <c r="J168" s="197" t="n"/>
      <c r="K168" s="197" t="n"/>
      <c r="L168" s="197" t="n"/>
      <c r="M168" s="197" t="n"/>
    </row>
    <row r="169" ht="12.75" customHeight="1" s="198">
      <c r="A169" s="101" t="inlineStr">
        <is>
          <t>Ireland</t>
        </is>
      </c>
      <c r="B169" s="62">
        <f t="array" ref="B169">INDEX(Countries!$D$2:$D$255, MATCH(A169, Countries!$B$2:$B$255, 0))
</f>
        <v/>
      </c>
      <c r="C169" s="89" t="inlineStr">
        <is>
          <t>Mangrove</t>
        </is>
      </c>
      <c r="D169" s="95" t="n">
        <v>27.2</v>
      </c>
      <c r="E169" s="95">
        <f t="array" ref="E169">if($C169="Mangrove", IFERROR(3.66*INDEX(MangroveEmissionsValues!$D:$D,MATCH($A169,MangroveEmissionsValues!$A:$A,0),1)*index(MangroveEmissionsValues!$E:$E,match($A169,MangroveEmissionsValues!$A:$A,0),1),"NoData"),"NoData")</f>
        <v/>
      </c>
      <c r="F169" s="95">
        <f t="array" ref="F169">if($C169="Mangrove", IFERROR(3.66*INDEX(MangroveEmissionsValues!$F:$F,MATCH($A169,MangroveEmissionsValues!$A:$A,0),1)*index(MangroveEmissionsValues!$G:$G,match($A169,MangroveEmissionsValues!$A:$A,0),1)/'Model assumptions'!$C$17,"NoData"),"NoData")</f>
        <v/>
      </c>
      <c r="G169" s="101" t="n"/>
      <c r="H169" s="101" t="n"/>
      <c r="I169" s="101" t="n"/>
      <c r="J169" s="197" t="n"/>
      <c r="K169" s="197" t="n"/>
      <c r="L169" s="197" t="n"/>
      <c r="M169" s="197" t="n"/>
    </row>
    <row r="170" ht="12.75" customHeight="1" s="198">
      <c r="A170" s="101" t="inlineStr">
        <is>
          <t>Isle of Man</t>
        </is>
      </c>
      <c r="B170" s="62">
        <f t="array" ref="B170">INDEX(Countries!$D$2:$D$255, MATCH(A170, Countries!$B$2:$B$255, 0))
</f>
        <v/>
      </c>
      <c r="C170" s="89" t="inlineStr">
        <is>
          <t>Mangrove</t>
        </is>
      </c>
      <c r="D170" s="95" t="n">
        <v>27.2</v>
      </c>
      <c r="E170" s="95">
        <f t="array" ref="E170">if($C170="Mangrove", IFERROR(3.66*INDEX(MangroveEmissionsValues!$D:$D,MATCH($A170,MangroveEmissionsValues!$A:$A,0),1)*index(MangroveEmissionsValues!$E:$E,match($A170,MangroveEmissionsValues!$A:$A,0),1),"NoData"),"NoData")</f>
        <v/>
      </c>
      <c r="F170" s="95">
        <f t="array" ref="F170">if($C170="Mangrove", IFERROR(3.66*INDEX(MangroveEmissionsValues!$F:$F,MATCH($A170,MangroveEmissionsValues!$A:$A,0),1)*index(MangroveEmissionsValues!$G:$G,match($A170,MangroveEmissionsValues!$A:$A,0),1)/'Model assumptions'!$C$17,"NoData"),"NoData")</f>
        <v/>
      </c>
      <c r="G170" s="101" t="n"/>
      <c r="H170" s="101" t="n"/>
      <c r="I170" s="101" t="n"/>
      <c r="J170" s="197" t="n"/>
      <c r="K170" s="197" t="n"/>
      <c r="L170" s="197" t="n"/>
      <c r="M170" s="197" t="n"/>
    </row>
    <row r="171" ht="12.75" customHeight="1" s="198">
      <c r="A171" s="101" t="inlineStr">
        <is>
          <t>Jersey</t>
        </is>
      </c>
      <c r="B171" s="62">
        <f t="array" ref="B171">INDEX(Countries!$D$2:$D$255, MATCH(A171, Countries!$B$2:$B$255, 0))
</f>
        <v/>
      </c>
      <c r="C171" s="89" t="inlineStr">
        <is>
          <t>Mangrove</t>
        </is>
      </c>
      <c r="D171" s="95" t="n">
        <v>27.2</v>
      </c>
      <c r="E171" s="95">
        <f t="array" ref="E171">if($C171="Mangrove", IFERROR(3.66*INDEX(MangroveEmissionsValues!$D:$D,MATCH($A171,MangroveEmissionsValues!$A:$A,0),1)*index(MangroveEmissionsValues!$E:$E,match($A171,MangroveEmissionsValues!$A:$A,0),1),"NoData"),"NoData")</f>
        <v/>
      </c>
      <c r="F171" s="95">
        <f t="array" ref="F171">if($C171="Mangrove", IFERROR(3.66*INDEX(MangroveEmissionsValues!$F:$F,MATCH($A171,MangroveEmissionsValues!$A:$A,0),1)*index(MangroveEmissionsValues!$G:$G,match($A171,MangroveEmissionsValues!$A:$A,0),1)/'Model assumptions'!$C$17,"NoData"),"NoData")</f>
        <v/>
      </c>
      <c r="G171" s="101" t="n"/>
      <c r="H171" s="101" t="n"/>
      <c r="I171" s="101" t="n"/>
      <c r="J171" s="197" t="n"/>
      <c r="K171" s="197" t="n"/>
      <c r="L171" s="197" t="n"/>
      <c r="M171" s="197" t="n"/>
    </row>
    <row r="172" ht="12.75" customHeight="1" s="198">
      <c r="A172" s="101" t="inlineStr">
        <is>
          <t>Kazakhstan</t>
        </is>
      </c>
      <c r="B172" s="62">
        <f t="array" ref="B172">INDEX(Countries!$D$2:$D$255, MATCH(A172, Countries!$B$2:$B$255, 0))
</f>
        <v/>
      </c>
      <c r="C172" s="89" t="inlineStr">
        <is>
          <t>Mangrove</t>
        </is>
      </c>
      <c r="D172" s="95" t="n">
        <v>27.2</v>
      </c>
      <c r="E172" s="95">
        <f t="array" ref="E172">if($C172="Mangrove", IFERROR(3.66*INDEX(MangroveEmissionsValues!$D:$D,MATCH($A172,MangroveEmissionsValues!$A:$A,0),1)*index(MangroveEmissionsValues!$E:$E,match($A172,MangroveEmissionsValues!$A:$A,0),1),"NoData"),"NoData")</f>
        <v/>
      </c>
      <c r="F172" s="95">
        <f t="array" ref="F172">if($C172="Mangrove", IFERROR(3.66*INDEX(MangroveEmissionsValues!$F:$F,MATCH($A172,MangroveEmissionsValues!$A:$A,0),1)*index(MangroveEmissionsValues!$G:$G,match($A172,MangroveEmissionsValues!$A:$A,0),1)/'Model assumptions'!$C$17,"NoData"),"NoData")</f>
        <v/>
      </c>
      <c r="G172" s="101" t="n"/>
      <c r="H172" s="101" t="n"/>
      <c r="I172" s="101" t="n"/>
      <c r="J172" s="197" t="n"/>
      <c r="K172" s="197" t="n"/>
      <c r="L172" s="197" t="n"/>
      <c r="M172" s="197" t="n"/>
    </row>
    <row r="173" ht="12.75" customHeight="1" s="198">
      <c r="A173" s="101" t="inlineStr">
        <is>
          <t>North Korea</t>
        </is>
      </c>
      <c r="B173" s="62">
        <f t="array" ref="B173">INDEX(Countries!$D$2:$D$255, MATCH(A173, Countries!$B$2:$B$255, 0))
</f>
        <v/>
      </c>
      <c r="C173" s="89" t="inlineStr">
        <is>
          <t>Mangrove</t>
        </is>
      </c>
      <c r="D173" s="95" t="n">
        <v>27.2</v>
      </c>
      <c r="E173" s="95">
        <f t="array" ref="E173">if($C173="Mangrove", IFERROR(3.66*INDEX(MangroveEmissionsValues!$D:$D,MATCH($A173,MangroveEmissionsValues!$A:$A,0),1)*index(MangroveEmissionsValues!$E:$E,match($A173,MangroveEmissionsValues!$A:$A,0),1),"NoData"),"NoData")</f>
        <v/>
      </c>
      <c r="F173" s="95">
        <f t="array" ref="F173">if($C173="Mangrove", IFERROR(3.66*INDEX(MangroveEmissionsValues!$F:$F,MATCH($A173,MangroveEmissionsValues!$A:$A,0),1)*index(MangroveEmissionsValues!$G:$G,match($A173,MangroveEmissionsValues!$A:$A,0),1)/'Model assumptions'!$C$17,"NoData"),"NoData")</f>
        <v/>
      </c>
      <c r="G173" s="101" t="n"/>
      <c r="H173" s="101" t="n"/>
      <c r="I173" s="101" t="n"/>
      <c r="J173" s="197" t="n"/>
      <c r="K173" s="197" t="n"/>
      <c r="L173" s="197" t="n"/>
      <c r="M173" s="197" t="n"/>
    </row>
    <row r="174" ht="12.75" customHeight="1" s="198">
      <c r="A174" s="101" t="inlineStr">
        <is>
          <t>South Korea</t>
        </is>
      </c>
      <c r="B174" s="62">
        <f t="array" ref="B174">INDEX(Countries!$D$2:$D$255, MATCH(A174, Countries!$B$2:$B$255, 0))
</f>
        <v/>
      </c>
      <c r="C174" s="89" t="inlineStr">
        <is>
          <t>Mangrove</t>
        </is>
      </c>
      <c r="D174" s="95" t="n">
        <v>27.2</v>
      </c>
      <c r="E174" s="95">
        <f t="array" ref="E174">if($C174="Mangrove", IFERROR(3.66*INDEX(MangroveEmissionsValues!$D:$D,MATCH($A174,MangroveEmissionsValues!$A:$A,0),1)*index(MangroveEmissionsValues!$E:$E,match($A174,MangroveEmissionsValues!$A:$A,0),1),"NoData"),"NoData")</f>
        <v/>
      </c>
      <c r="F174" s="95">
        <f t="array" ref="F174">if($C174="Mangrove", IFERROR(3.66*INDEX(MangroveEmissionsValues!$F:$F,MATCH($A174,MangroveEmissionsValues!$A:$A,0),1)*index(MangroveEmissionsValues!$G:$G,match($A174,MangroveEmissionsValues!$A:$A,0),1)/'Model assumptions'!$C$17,"NoData"),"NoData")</f>
        <v/>
      </c>
      <c r="G174" s="101" t="n"/>
      <c r="H174" s="101" t="n"/>
      <c r="I174" s="101" t="n"/>
      <c r="J174" s="197" t="n"/>
      <c r="K174" s="197" t="n"/>
      <c r="L174" s="197" t="n"/>
      <c r="M174" s="197" t="n"/>
    </row>
    <row r="175" ht="12.75" customHeight="1" s="198">
      <c r="A175" s="101" t="inlineStr">
        <is>
          <t>Latvia</t>
        </is>
      </c>
      <c r="B175" s="62">
        <f t="array" ref="B175">INDEX(Countries!$D$2:$D$255, MATCH(A175, Countries!$B$2:$B$255, 0))
</f>
        <v/>
      </c>
      <c r="C175" s="89" t="inlineStr">
        <is>
          <t>Mangrove</t>
        </is>
      </c>
      <c r="D175" s="95" t="n">
        <v>27.2</v>
      </c>
      <c r="E175" s="95">
        <f t="array" ref="E175">if($C175="Mangrove", IFERROR(3.66*INDEX(MangroveEmissionsValues!$D:$D,MATCH($A175,MangroveEmissionsValues!$A:$A,0),1)*index(MangroveEmissionsValues!$E:$E,match($A175,MangroveEmissionsValues!$A:$A,0),1),"NoData"),"NoData")</f>
        <v/>
      </c>
      <c r="F175" s="95">
        <f t="array" ref="F175">if($C175="Mangrove", IFERROR(3.66*INDEX(MangroveEmissionsValues!$F:$F,MATCH($A175,MangroveEmissionsValues!$A:$A,0),1)*index(MangroveEmissionsValues!$G:$G,match($A175,MangroveEmissionsValues!$A:$A,0),1)/'Model assumptions'!$C$17,"NoData"),"NoData")</f>
        <v/>
      </c>
      <c r="G175" s="101" t="n"/>
      <c r="H175" s="101" t="n"/>
      <c r="I175" s="101" t="n"/>
      <c r="J175" s="197" t="n"/>
      <c r="K175" s="197" t="n"/>
      <c r="L175" s="197" t="n"/>
      <c r="M175" s="197" t="n"/>
    </row>
    <row r="176" ht="12.75" customHeight="1" s="198">
      <c r="A176" s="101" t="inlineStr">
        <is>
          <t>Lebanon</t>
        </is>
      </c>
      <c r="B176" s="62">
        <f t="array" ref="B176">INDEX(Countries!$D$2:$D$255, MATCH(A176, Countries!$B$2:$B$255, 0))
</f>
        <v/>
      </c>
      <c r="C176" s="89" t="inlineStr">
        <is>
          <t>Mangrove</t>
        </is>
      </c>
      <c r="D176" s="95" t="n">
        <v>27.2</v>
      </c>
      <c r="E176" s="95">
        <f t="array" ref="E176">if($C176="Mangrove", IFERROR(3.66*INDEX(MangroveEmissionsValues!$D:$D,MATCH($A176,MangroveEmissionsValues!$A:$A,0),1)*index(MangroveEmissionsValues!$E:$E,match($A176,MangroveEmissionsValues!$A:$A,0),1),"NoData"),"NoData")</f>
        <v/>
      </c>
      <c r="F176" s="95">
        <f t="array" ref="F176">if($C176="Mangrove", IFERROR(3.66*INDEX(MangroveEmissionsValues!$F:$F,MATCH($A176,MangroveEmissionsValues!$A:$A,0),1)*index(MangroveEmissionsValues!$G:$G,match($A176,MangroveEmissionsValues!$A:$A,0),1)/'Model assumptions'!$C$17,"NoData"),"NoData")</f>
        <v/>
      </c>
      <c r="G176" s="101" t="n"/>
      <c r="H176" s="101" t="n"/>
      <c r="I176" s="101" t="n"/>
      <c r="J176" s="197" t="n"/>
      <c r="K176" s="197" t="n"/>
      <c r="L176" s="197" t="n"/>
      <c r="M176" s="197" t="n"/>
    </row>
    <row r="177" ht="12.75" customHeight="1" s="198">
      <c r="A177" s="101" t="inlineStr">
        <is>
          <t>Lithuania</t>
        </is>
      </c>
      <c r="B177" s="62">
        <f t="array" ref="B177">INDEX(Countries!$D$2:$D$255, MATCH(A177, Countries!$B$2:$B$255, 0))
</f>
        <v/>
      </c>
      <c r="C177" s="89" t="inlineStr">
        <is>
          <t>Mangrove</t>
        </is>
      </c>
      <c r="D177" s="95" t="n">
        <v>27.2</v>
      </c>
      <c r="E177" s="95">
        <f t="array" ref="E177">if($C177="Mangrove", IFERROR(3.66*INDEX(MangroveEmissionsValues!$D:$D,MATCH($A177,MangroveEmissionsValues!$A:$A,0),1)*index(MangroveEmissionsValues!$E:$E,match($A177,MangroveEmissionsValues!$A:$A,0),1),"NoData"),"NoData")</f>
        <v/>
      </c>
      <c r="F177" s="95">
        <f t="array" ref="F177">if($C177="Mangrove", IFERROR(3.66*INDEX(MangroveEmissionsValues!$F:$F,MATCH($A177,MangroveEmissionsValues!$A:$A,0),1)*index(MangroveEmissionsValues!$G:$G,match($A177,MangroveEmissionsValues!$A:$A,0),1)/'Model assumptions'!$C$17,"NoData"),"NoData")</f>
        <v/>
      </c>
      <c r="G177" s="101" t="n"/>
      <c r="H177" s="101" t="n"/>
      <c r="I177" s="101" t="n"/>
      <c r="J177" s="197" t="n"/>
      <c r="K177" s="197" t="n"/>
      <c r="L177" s="197" t="n"/>
      <c r="M177" s="197" t="n"/>
    </row>
    <row r="178" ht="12.75" customHeight="1" s="198">
      <c r="A178" s="101" t="inlineStr">
        <is>
          <t>Monaco</t>
        </is>
      </c>
      <c r="B178" s="62">
        <f t="array" ref="B178">INDEX(Countries!$D$2:$D$255, MATCH(A178, Countries!$B$2:$B$255, 0))
</f>
        <v/>
      </c>
      <c r="C178" s="89" t="inlineStr">
        <is>
          <t>Mangrove</t>
        </is>
      </c>
      <c r="D178" s="95" t="n">
        <v>27.2</v>
      </c>
      <c r="E178" s="95">
        <f t="array" ref="E178">if($C178="Mangrove", IFERROR(3.66*INDEX(MangroveEmissionsValues!$D:$D,MATCH($A178,MangroveEmissionsValues!$A:$A,0),1)*index(MangroveEmissionsValues!$E:$E,match($A178,MangroveEmissionsValues!$A:$A,0),1),"NoData"),"NoData")</f>
        <v/>
      </c>
      <c r="F178" s="95">
        <f t="array" ref="F178">if($C178="Mangrove", IFERROR(3.66*INDEX(MangroveEmissionsValues!$F:$F,MATCH($A178,MangroveEmissionsValues!$A:$A,0),1)*index(MangroveEmissionsValues!$G:$G,match($A178,MangroveEmissionsValues!$A:$A,0),1)/'Model assumptions'!$C$17,"NoData"),"NoData")</f>
        <v/>
      </c>
      <c r="G178" s="101" t="n"/>
      <c r="H178" s="101" t="n"/>
      <c r="I178" s="101" t="n"/>
      <c r="J178" s="197" t="n"/>
      <c r="K178" s="197" t="n"/>
      <c r="L178" s="197" t="n"/>
      <c r="M178" s="197" t="n"/>
    </row>
    <row r="179" ht="12.75" customHeight="1" s="198">
      <c r="A179" s="101" t="inlineStr">
        <is>
          <t>Montenegro</t>
        </is>
      </c>
      <c r="B179" s="62">
        <f t="array" ref="B179">INDEX(Countries!$D$2:$D$255, MATCH(A179, Countries!$B$2:$B$255, 0))
</f>
        <v/>
      </c>
      <c r="C179" s="89" t="inlineStr">
        <is>
          <t>Mangrove</t>
        </is>
      </c>
      <c r="D179" s="95" t="n">
        <v>27.2</v>
      </c>
      <c r="E179" s="95">
        <f t="array" ref="E179">if($C179="Mangrove", IFERROR(3.66*INDEX(MangroveEmissionsValues!$D:$D,MATCH($A179,MangroveEmissionsValues!$A:$A,0),1)*index(MangroveEmissionsValues!$E:$E,match($A179,MangroveEmissionsValues!$A:$A,0),1),"NoData"),"NoData")</f>
        <v/>
      </c>
      <c r="F179" s="95">
        <f t="array" ref="F179">if($C179="Mangrove", IFERROR(3.66*INDEX(MangroveEmissionsValues!$F:$F,MATCH($A179,MangroveEmissionsValues!$A:$A,0),1)*index(MangroveEmissionsValues!$G:$G,match($A179,MangroveEmissionsValues!$A:$A,0),1)/'Model assumptions'!$C$17,"NoData"),"NoData")</f>
        <v/>
      </c>
      <c r="G179" s="101" t="n"/>
      <c r="H179" s="101" t="n"/>
      <c r="I179" s="101" t="n"/>
      <c r="J179" s="197" t="n"/>
      <c r="K179" s="197" t="n"/>
      <c r="L179" s="197" t="n"/>
      <c r="M179" s="197" t="n"/>
    </row>
    <row r="180" ht="12.75" customHeight="1" s="198">
      <c r="A180" s="101" t="inlineStr">
        <is>
          <t>Morocco</t>
        </is>
      </c>
      <c r="B180" s="62">
        <f t="array" ref="B180">INDEX(Countries!$D$2:$D$255, MATCH(A180, Countries!$B$2:$B$255, 0))
</f>
        <v/>
      </c>
      <c r="C180" s="89" t="inlineStr">
        <is>
          <t>Mangrove</t>
        </is>
      </c>
      <c r="D180" s="95" t="n">
        <v>27.2</v>
      </c>
      <c r="E180" s="95">
        <f t="array" ref="E180">if($C180="Mangrove", IFERROR(3.66*INDEX(MangroveEmissionsValues!$D:$D,MATCH($A180,MangroveEmissionsValues!$A:$A,0),1)*index(MangroveEmissionsValues!$E:$E,match($A180,MangroveEmissionsValues!$A:$A,0),1),"NoData"),"NoData")</f>
        <v/>
      </c>
      <c r="F180" s="95">
        <f t="array" ref="F180">if($C180="Mangrove", IFERROR(3.66*INDEX(MangroveEmissionsValues!$F:$F,MATCH($A180,MangroveEmissionsValues!$A:$A,0),1)*index(MangroveEmissionsValues!$G:$G,match($A180,MangroveEmissionsValues!$A:$A,0),1)/'Model assumptions'!$C$17,"NoData"),"NoData")</f>
        <v/>
      </c>
      <c r="G180" s="101" t="n"/>
      <c r="H180" s="101" t="n"/>
      <c r="I180" s="101" t="n"/>
      <c r="J180" s="197" t="n"/>
      <c r="K180" s="197" t="n"/>
      <c r="L180" s="197" t="n"/>
      <c r="M180" s="197" t="n"/>
    </row>
    <row r="181" ht="12.75" customHeight="1" s="198">
      <c r="A181" s="101" t="inlineStr">
        <is>
          <t>Namibia</t>
        </is>
      </c>
      <c r="B181" s="62">
        <f t="array" ref="B181">INDEX(Countries!$D$2:$D$255, MATCH(A181, Countries!$B$2:$B$255, 0))
</f>
        <v/>
      </c>
      <c r="C181" s="89" t="inlineStr">
        <is>
          <t>Mangrove</t>
        </is>
      </c>
      <c r="D181" s="95" t="n">
        <v>27.2</v>
      </c>
      <c r="E181" s="95">
        <f t="array" ref="E181">if($C181="Mangrove", IFERROR(3.66*INDEX(MangroveEmissionsValues!$D:$D,MATCH($A181,MangroveEmissionsValues!$A:$A,0),1)*index(MangroveEmissionsValues!$E:$E,match($A181,MangroveEmissionsValues!$A:$A,0),1),"NoData"),"NoData")</f>
        <v/>
      </c>
      <c r="F181" s="95">
        <f t="array" ref="F181">if($C181="Mangrove", IFERROR(3.66*INDEX(MangroveEmissionsValues!$F:$F,MATCH($A181,MangroveEmissionsValues!$A:$A,0),1)*index(MangroveEmissionsValues!$G:$G,match($A181,MangroveEmissionsValues!$A:$A,0),1)/'Model assumptions'!$C$17,"NoData"),"NoData")</f>
        <v/>
      </c>
      <c r="G181" s="101" t="n"/>
      <c r="H181" s="101" t="n"/>
      <c r="I181" s="101" t="n"/>
      <c r="J181" s="197" t="n"/>
      <c r="K181" s="197" t="n"/>
      <c r="L181" s="197" t="n"/>
      <c r="M181" s="197" t="n"/>
    </row>
    <row r="182" ht="12.75" customHeight="1" s="198">
      <c r="A182" s="101" t="inlineStr">
        <is>
          <t>Nauru</t>
        </is>
      </c>
      <c r="B182" s="62">
        <f t="array" ref="B182">INDEX(Countries!$D$2:$D$255, MATCH(A182, Countries!$B$2:$B$255, 0))
</f>
        <v/>
      </c>
      <c r="C182" s="89" t="inlineStr">
        <is>
          <t>Mangrove</t>
        </is>
      </c>
      <c r="D182" s="95" t="n">
        <v>27.2</v>
      </c>
      <c r="E182" s="95">
        <f t="array" ref="E182">if($C182="Mangrove", IFERROR(3.66*INDEX(MangroveEmissionsValues!$D:$D,MATCH($A182,MangroveEmissionsValues!$A:$A,0),1)*index(MangroveEmissionsValues!$E:$E,match($A182,MangroveEmissionsValues!$A:$A,0),1),"NoData"),"NoData")</f>
        <v/>
      </c>
      <c r="F182" s="95">
        <f t="array" ref="F182">if($C182="Mangrove", IFERROR(3.66*INDEX(MangroveEmissionsValues!$F:$F,MATCH($A182,MangroveEmissionsValues!$A:$A,0),1)*index(MangroveEmissionsValues!$G:$G,match($A182,MangroveEmissionsValues!$A:$A,0),1)/'Model assumptions'!$C$17,"NoData"),"NoData")</f>
        <v/>
      </c>
      <c r="G182" s="101" t="n"/>
      <c r="H182" s="101" t="n"/>
      <c r="I182" s="101" t="n"/>
      <c r="J182" s="197" t="n"/>
      <c r="K182" s="197" t="n"/>
      <c r="L182" s="197" t="n"/>
      <c r="M182" s="197" t="n"/>
    </row>
    <row r="183" ht="12.75" customHeight="1" s="198">
      <c r="A183" s="101" t="inlineStr">
        <is>
          <t>Niue</t>
        </is>
      </c>
      <c r="B183" s="62">
        <f t="array" ref="B183">INDEX(Countries!$D$2:$D$255, MATCH(A183, Countries!$B$2:$B$255, 0))
</f>
        <v/>
      </c>
      <c r="C183" s="89" t="inlineStr">
        <is>
          <t>Mangrove</t>
        </is>
      </c>
      <c r="D183" s="95" t="n">
        <v>27.2</v>
      </c>
      <c r="E183" s="95">
        <f t="array" ref="E183">if($C183="Mangrove", IFERROR(3.66*INDEX(MangroveEmissionsValues!$D:$D,MATCH($A183,MangroveEmissionsValues!$A:$A,0),1)*index(MangroveEmissionsValues!$E:$E,match($A183,MangroveEmissionsValues!$A:$A,0),1),"NoData"),"NoData")</f>
        <v/>
      </c>
      <c r="F183" s="95">
        <f t="array" ref="F183">if($C183="Mangrove", IFERROR(3.66*INDEX(MangroveEmissionsValues!$F:$F,MATCH($A183,MangroveEmissionsValues!$A:$A,0),1)*index(MangroveEmissionsValues!$G:$G,match($A183,MangroveEmissionsValues!$A:$A,0),1)/'Model assumptions'!$C$17,"NoData"),"NoData")</f>
        <v/>
      </c>
      <c r="G183" s="101" t="n"/>
      <c r="H183" s="101" t="n"/>
      <c r="I183" s="101" t="n"/>
      <c r="J183" s="197" t="n"/>
      <c r="K183" s="197" t="n"/>
      <c r="L183" s="197" t="n"/>
      <c r="M183" s="197" t="n"/>
    </row>
    <row r="184" ht="12.75" customHeight="1" s="198">
      <c r="A184" s="101" t="inlineStr">
        <is>
          <t>Northern Mariana Islands</t>
        </is>
      </c>
      <c r="B184" s="62">
        <f t="array" ref="B184">INDEX(Countries!$D$2:$D$255, MATCH(A184, Countries!$B$2:$B$255, 0))
</f>
        <v/>
      </c>
      <c r="C184" s="89" t="inlineStr">
        <is>
          <t>Mangrove</t>
        </is>
      </c>
      <c r="D184" s="95" t="n">
        <v>27.2</v>
      </c>
      <c r="E184" s="95">
        <f t="array" ref="E184">if($C184="Mangrove", IFERROR(3.66*INDEX(MangroveEmissionsValues!$D:$D,MATCH($A184,MangroveEmissionsValues!$A:$A,0),1)*index(MangroveEmissionsValues!$E:$E,match($A184,MangroveEmissionsValues!$A:$A,0),1),"NoData"),"NoData")</f>
        <v/>
      </c>
      <c r="F184" s="95">
        <f t="array" ref="F184">if($C184="Mangrove", IFERROR(3.66*INDEX(MangroveEmissionsValues!$F:$F,MATCH($A184,MangroveEmissionsValues!$A:$A,0),1)*index(MangroveEmissionsValues!$G:$G,match($A184,MangroveEmissionsValues!$A:$A,0),1)/'Model assumptions'!$C$17,"NoData"),"NoData")</f>
        <v/>
      </c>
      <c r="G184" s="101" t="n"/>
      <c r="H184" s="101" t="n"/>
      <c r="I184" s="101" t="n"/>
      <c r="J184" s="197" t="n"/>
      <c r="K184" s="197" t="n"/>
      <c r="L184" s="197" t="n"/>
      <c r="M184" s="197" t="n"/>
    </row>
    <row r="185" ht="12.75" customHeight="1" s="198">
      <c r="A185" s="101" t="inlineStr">
        <is>
          <t>Pitcairn</t>
        </is>
      </c>
      <c r="B185" s="62">
        <f t="array" ref="B185">INDEX(Countries!$D$2:$D$255, MATCH(A185, Countries!$B$2:$B$255, 0))
</f>
        <v/>
      </c>
      <c r="C185" s="89" t="inlineStr">
        <is>
          <t>Mangrove</t>
        </is>
      </c>
      <c r="D185" s="95" t="n">
        <v>27.2</v>
      </c>
      <c r="E185" s="95">
        <f t="array" ref="E185">if($C185="Mangrove", IFERROR(3.66*INDEX(MangroveEmissionsValues!$D:$D,MATCH($A185,MangroveEmissionsValues!$A:$A,0),1)*index(MangroveEmissionsValues!$E:$E,match($A185,MangroveEmissionsValues!$A:$A,0),1),"NoData"),"NoData")</f>
        <v/>
      </c>
      <c r="F185" s="95">
        <f t="array" ref="F185">if($C185="Mangrove", IFERROR(3.66*INDEX(MangroveEmissionsValues!$F:$F,MATCH($A185,MangroveEmissionsValues!$A:$A,0),1)*index(MangroveEmissionsValues!$G:$G,match($A185,MangroveEmissionsValues!$A:$A,0),1)/'Model assumptions'!$C$17,"NoData"),"NoData")</f>
        <v/>
      </c>
      <c r="G185" s="101" t="n"/>
      <c r="H185" s="101" t="n"/>
      <c r="I185" s="101" t="n"/>
      <c r="J185" s="197" t="n"/>
      <c r="K185" s="197" t="n"/>
      <c r="L185" s="197" t="n"/>
      <c r="M185" s="197" t="n"/>
    </row>
    <row r="186" ht="12.75" customHeight="1" s="198">
      <c r="A186" s="101" t="inlineStr">
        <is>
          <t>Portugal</t>
        </is>
      </c>
      <c r="B186" s="62">
        <f t="array" ref="B186">INDEX(Countries!$D$2:$D$255, MATCH(A186, Countries!$B$2:$B$255, 0))
</f>
        <v/>
      </c>
      <c r="C186" s="89" t="inlineStr">
        <is>
          <t>Mangrove</t>
        </is>
      </c>
      <c r="D186" s="95" t="n">
        <v>27.2</v>
      </c>
      <c r="E186" s="95">
        <f t="array" ref="E186">if($C186="Mangrove", IFERROR(3.66*INDEX(MangroveEmissionsValues!$D:$D,MATCH($A186,MangroveEmissionsValues!$A:$A,0),1)*index(MangroveEmissionsValues!$E:$E,match($A186,MangroveEmissionsValues!$A:$A,0),1),"NoData"),"NoData")</f>
        <v/>
      </c>
      <c r="F186" s="95">
        <f t="array" ref="F186">if($C186="Mangrove", IFERROR(3.66*INDEX(MangroveEmissionsValues!$F:$F,MATCH($A186,MangroveEmissionsValues!$A:$A,0),1)*index(MangroveEmissionsValues!$G:$G,match($A186,MangroveEmissionsValues!$A:$A,0),1)/'Model assumptions'!$C$17,"NoData"),"NoData")</f>
        <v/>
      </c>
      <c r="G186" s="101" t="n"/>
      <c r="H186" s="101" t="n"/>
      <c r="I186" s="101" t="n"/>
      <c r="J186" s="197" t="n"/>
      <c r="K186" s="197" t="n"/>
      <c r="L186" s="197" t="n"/>
      <c r="M186" s="197" t="n"/>
    </row>
    <row r="187" ht="12.75" customHeight="1" s="198">
      <c r="A187" s="101" t="inlineStr">
        <is>
          <t>Réunion</t>
        </is>
      </c>
      <c r="B187" s="62">
        <f t="array" ref="B187">INDEX(Countries!$D$2:$D$255, MATCH(A187, Countries!$B$2:$B$255, 0))
</f>
        <v/>
      </c>
      <c r="C187" s="89" t="inlineStr">
        <is>
          <t>Mangrove</t>
        </is>
      </c>
      <c r="D187" s="95" t="n">
        <v>27.2</v>
      </c>
      <c r="E187" s="95">
        <f t="array" ref="E187">if($C187="Mangrove", IFERROR(3.66*INDEX(MangroveEmissionsValues!$D:$D,MATCH($A187,MangroveEmissionsValues!$A:$A,0),1)*index(MangroveEmissionsValues!$E:$E,match($A187,MangroveEmissionsValues!$A:$A,0),1),"NoData"),"NoData")</f>
        <v/>
      </c>
      <c r="F187" s="95">
        <f t="array" ref="F187">if($C187="Mangrove", IFERROR(3.66*INDEX(MangroveEmissionsValues!$F:$F,MATCH($A187,MangroveEmissionsValues!$A:$A,0),1)*index(MangroveEmissionsValues!$G:$G,match($A187,MangroveEmissionsValues!$A:$A,0),1)/'Model assumptions'!$C$17,"NoData"),"NoData")</f>
        <v/>
      </c>
      <c r="G187" s="101" t="n"/>
      <c r="H187" s="101" t="n"/>
      <c r="I187" s="101" t="n"/>
      <c r="J187" s="197" t="n"/>
      <c r="K187" s="197" t="n"/>
      <c r="L187" s="197" t="n"/>
      <c r="M187" s="197" t="n"/>
    </row>
    <row r="188" ht="12.75" customHeight="1" s="198">
      <c r="A188" s="101" t="inlineStr">
        <is>
          <t>Romania</t>
        </is>
      </c>
      <c r="B188" s="62">
        <f t="array" ref="B188">INDEX(Countries!$D$2:$D$255, MATCH(A188, Countries!$B$2:$B$255, 0))
</f>
        <v/>
      </c>
      <c r="C188" s="89" t="inlineStr">
        <is>
          <t>Mangrove</t>
        </is>
      </c>
      <c r="D188" s="95" t="n">
        <v>27.2</v>
      </c>
      <c r="E188" s="95">
        <f t="array" ref="E188">if($C188="Mangrove", IFERROR(3.66*INDEX(MangroveEmissionsValues!$D:$D,MATCH($A188,MangroveEmissionsValues!$A:$A,0),1)*index(MangroveEmissionsValues!$E:$E,match($A188,MangroveEmissionsValues!$A:$A,0),1),"NoData"),"NoData")</f>
        <v/>
      </c>
      <c r="F188" s="95">
        <f t="array" ref="F188">if($C188="Mangrove", IFERROR(3.66*INDEX(MangroveEmissionsValues!$F:$F,MATCH($A188,MangroveEmissionsValues!$A:$A,0),1)*index(MangroveEmissionsValues!$G:$G,match($A188,MangroveEmissionsValues!$A:$A,0),1)/'Model assumptions'!$C$17,"NoData"),"NoData")</f>
        <v/>
      </c>
      <c r="G188" s="101" t="n"/>
      <c r="H188" s="101" t="n"/>
      <c r="I188" s="101" t="n"/>
      <c r="J188" s="197" t="n"/>
      <c r="K188" s="197" t="n"/>
      <c r="L188" s="197" t="n"/>
      <c r="M188" s="197" t="n"/>
    </row>
    <row r="189" ht="12.75" customHeight="1" s="198">
      <c r="A189" s="101" t="inlineStr">
        <is>
          <t>Saint Helena</t>
        </is>
      </c>
      <c r="B189" s="62">
        <f t="array" ref="B189">INDEX(Countries!$D$2:$D$255, MATCH(A189, Countries!$B$2:$B$255, 0))
</f>
        <v/>
      </c>
      <c r="C189" s="89" t="inlineStr">
        <is>
          <t>Mangrove</t>
        </is>
      </c>
      <c r="D189" s="95" t="n">
        <v>27.2</v>
      </c>
      <c r="E189" s="95">
        <f t="array" ref="E189">if($C189="Mangrove", IFERROR(3.66*INDEX(MangroveEmissionsValues!$D:$D,MATCH($A189,MangroveEmissionsValues!$A:$A,0),1)*index(MangroveEmissionsValues!$E:$E,match($A189,MangroveEmissionsValues!$A:$A,0),1),"NoData"),"NoData")</f>
        <v/>
      </c>
      <c r="F189" s="95">
        <f t="array" ref="F189">if($C189="Mangrove", IFERROR(3.66*INDEX(MangroveEmissionsValues!$F:$F,MATCH($A189,MangroveEmissionsValues!$A:$A,0),1)*index(MangroveEmissionsValues!$G:$G,match($A189,MangroveEmissionsValues!$A:$A,0),1)/'Model assumptions'!$C$17,"NoData"),"NoData")</f>
        <v/>
      </c>
      <c r="G189" s="101" t="n"/>
      <c r="H189" s="101" t="n"/>
      <c r="I189" s="101" t="n"/>
      <c r="J189" s="197" t="n"/>
      <c r="K189" s="197" t="n"/>
      <c r="L189" s="197" t="n"/>
      <c r="M189" s="197" t="n"/>
    </row>
    <row r="190" ht="12.75" customHeight="1" s="198">
      <c r="A190" s="101" t="inlineStr">
        <is>
          <t>Saint Pierre and Miquelon</t>
        </is>
      </c>
      <c r="B190" s="62">
        <f t="array" ref="B190">INDEX(Countries!$D$2:$D$255, MATCH(A190, Countries!$B$2:$B$255, 0))
</f>
        <v/>
      </c>
      <c r="C190" s="89" t="inlineStr">
        <is>
          <t>Mangrove</t>
        </is>
      </c>
      <c r="D190" s="95" t="n">
        <v>27.2</v>
      </c>
      <c r="E190" s="95">
        <f t="array" ref="E190">if($C190="Mangrove", IFERROR(3.66*INDEX(MangroveEmissionsValues!$D:$D,MATCH($A190,MangroveEmissionsValues!$A:$A,0),1)*index(MangroveEmissionsValues!$E:$E,match($A190,MangroveEmissionsValues!$A:$A,0),1),"NoData"),"NoData")</f>
        <v/>
      </c>
      <c r="F190" s="95">
        <f t="array" ref="F190">if($C190="Mangrove", IFERROR(3.66*INDEX(MangroveEmissionsValues!$F:$F,MATCH($A190,MangroveEmissionsValues!$A:$A,0),1)*index(MangroveEmissionsValues!$G:$G,match($A190,MangroveEmissionsValues!$A:$A,0),1)/'Model assumptions'!$C$17,"NoData"),"NoData")</f>
        <v/>
      </c>
      <c r="G190" s="101" t="n"/>
      <c r="H190" s="101" t="n"/>
      <c r="I190" s="101" t="n"/>
      <c r="J190" s="197" t="n"/>
      <c r="K190" s="197" t="n"/>
      <c r="L190" s="197" t="n"/>
      <c r="M190" s="197" t="n"/>
    </row>
    <row r="191" ht="12.75" customHeight="1" s="198">
      <c r="A191" s="101" t="inlineStr">
        <is>
          <t>Syrian Arab Republic</t>
        </is>
      </c>
      <c r="B191" s="62">
        <f t="array" ref="B191">INDEX(Countries!$D$2:$D$255, MATCH(A191, Countries!$B$2:$B$255, 0))
</f>
        <v/>
      </c>
      <c r="C191" s="89" t="inlineStr">
        <is>
          <t>Mangrove</t>
        </is>
      </c>
      <c r="D191" s="95" t="n">
        <v>27.2</v>
      </c>
      <c r="E191" s="95">
        <f t="array" ref="E191">if($C191="Mangrove", IFERROR(3.66*INDEX(MangroveEmissionsValues!$D:$D,MATCH($A191,MangroveEmissionsValues!$A:$A,0),1)*index(MangroveEmissionsValues!$E:$E,match($A191,MangroveEmissionsValues!$A:$A,0),1),"NoData"),"NoData")</f>
        <v/>
      </c>
      <c r="F191" s="95">
        <f t="array" ref="F191">if($C191="Mangrove", IFERROR(3.66*INDEX(MangroveEmissionsValues!$F:$F,MATCH($A191,MangroveEmissionsValues!$A:$A,0),1)*index(MangroveEmissionsValues!$G:$G,match($A191,MangroveEmissionsValues!$A:$A,0),1)/'Model assumptions'!$C$17,"NoData"),"NoData")</f>
        <v/>
      </c>
      <c r="G191" s="101" t="n"/>
      <c r="H191" s="101" t="n"/>
      <c r="I191" s="101" t="n"/>
      <c r="J191" s="197" t="n"/>
      <c r="K191" s="197" t="n"/>
      <c r="L191" s="197" t="n"/>
      <c r="M191" s="197" t="n"/>
    </row>
    <row r="192" ht="12.75" customHeight="1" s="198">
      <c r="A192" s="101" t="inlineStr">
        <is>
          <t>Tokelau</t>
        </is>
      </c>
      <c r="B192" s="62">
        <f t="array" ref="B192">INDEX(Countries!$D$2:$D$255, MATCH(A192, Countries!$B$2:$B$255, 0))
</f>
        <v/>
      </c>
      <c r="C192" s="89" t="inlineStr">
        <is>
          <t>Mangrove</t>
        </is>
      </c>
      <c r="D192" s="95" t="n">
        <v>27.2</v>
      </c>
      <c r="E192" s="95">
        <f t="array" ref="E192">if($C192="Mangrove", IFERROR(3.66*INDEX(MangroveEmissionsValues!$D:$D,MATCH($A192,MangroveEmissionsValues!$A:$A,0),1)*index(MangroveEmissionsValues!$E:$E,match($A192,MangroveEmissionsValues!$A:$A,0),1),"NoData"),"NoData")</f>
        <v/>
      </c>
      <c r="F192" s="95">
        <f t="array" ref="F192">if($C192="Mangrove", IFERROR(3.66*INDEX(MangroveEmissionsValues!$F:$F,MATCH($A192,MangroveEmissionsValues!$A:$A,0),1)*index(MangroveEmissionsValues!$G:$G,match($A192,MangroveEmissionsValues!$A:$A,0),1)/'Model assumptions'!$C$17,"NoData"),"NoData")</f>
        <v/>
      </c>
      <c r="G192" s="101" t="n"/>
      <c r="H192" s="101" t="n"/>
      <c r="I192" s="101" t="n"/>
      <c r="J192" s="197" t="n"/>
      <c r="K192" s="197" t="n"/>
      <c r="L192" s="197" t="n"/>
      <c r="M192" s="197" t="n"/>
    </row>
    <row r="193" ht="12.75" customHeight="1" s="198">
      <c r="A193" s="101" t="inlineStr">
        <is>
          <t>Turkmenistan</t>
        </is>
      </c>
      <c r="B193" s="62">
        <f t="array" ref="B193">INDEX(Countries!$D$2:$D$255, MATCH(A193, Countries!$B$2:$B$255, 0))
</f>
        <v/>
      </c>
      <c r="C193" s="89" t="inlineStr">
        <is>
          <t>Mangrove</t>
        </is>
      </c>
      <c r="D193" s="95" t="n">
        <v>27.2</v>
      </c>
      <c r="E193" s="95">
        <f t="array" ref="E193">if($C193="Mangrove", IFERROR(3.66*INDEX(MangroveEmissionsValues!$D:$D,MATCH($A193,MangroveEmissionsValues!$A:$A,0),1)*index(MangroveEmissionsValues!$E:$E,match($A193,MangroveEmissionsValues!$A:$A,0),1),"NoData"),"NoData")</f>
        <v/>
      </c>
      <c r="F193" s="95">
        <f t="array" ref="F193">if($C193="Mangrove", IFERROR(3.66*INDEX(MangroveEmissionsValues!$F:$F,MATCH($A193,MangroveEmissionsValues!$A:$A,0),1)*index(MangroveEmissionsValues!$G:$G,match($A193,MangroveEmissionsValues!$A:$A,0),1)/'Model assumptions'!$C$17,"NoData"),"NoData")</f>
        <v/>
      </c>
      <c r="G193" s="101" t="n"/>
      <c r="H193" s="101" t="n"/>
      <c r="I193" s="101" t="n"/>
      <c r="J193" s="197" t="n"/>
      <c r="K193" s="197" t="n"/>
      <c r="L193" s="197" t="n"/>
      <c r="M193" s="197" t="n"/>
    </row>
    <row r="194" ht="12.75" customHeight="1" s="198">
      <c r="A194" s="101" t="inlineStr">
        <is>
          <t>Uruguay</t>
        </is>
      </c>
      <c r="B194" s="62">
        <f t="array" ref="B194">INDEX(Countries!$D$2:$D$255, MATCH(A194, Countries!$B$2:$B$255, 0))
</f>
        <v/>
      </c>
      <c r="C194" s="89" t="inlineStr">
        <is>
          <t>Mangrove</t>
        </is>
      </c>
      <c r="D194" s="95" t="n">
        <v>27.2</v>
      </c>
      <c r="E194" s="95">
        <f t="array" ref="E194">if($C194="Mangrove", IFERROR(3.66*INDEX(MangroveEmissionsValues!$D:$D,MATCH($A194,MangroveEmissionsValues!$A:$A,0),1)*index(MangroveEmissionsValues!$E:$E,match($A194,MangroveEmissionsValues!$A:$A,0),1),"NoData"),"NoData")</f>
        <v/>
      </c>
      <c r="F194" s="95">
        <f t="array" ref="F194">if($C194="Mangrove", IFERROR(3.66*INDEX(MangroveEmissionsValues!$F:$F,MATCH($A194,MangroveEmissionsValues!$A:$A,0),1)*index(MangroveEmissionsValues!$G:$G,match($A194,MangroveEmissionsValues!$A:$A,0),1)/'Model assumptions'!$C$17,"NoData"),"NoData")</f>
        <v/>
      </c>
      <c r="G194" s="101" t="n"/>
      <c r="H194" s="101" t="n"/>
      <c r="I194" s="101" t="n"/>
      <c r="J194" s="197" t="n"/>
      <c r="K194" s="197" t="n"/>
      <c r="L194" s="197" t="n"/>
      <c r="M194" s="197" t="n"/>
    </row>
    <row r="195" ht="12.75" customHeight="1" s="198">
      <c r="A195" s="101" t="inlineStr">
        <is>
          <t>Western Sahara</t>
        </is>
      </c>
      <c r="B195" s="62">
        <f t="array" ref="B195">INDEX(Countries!$D$2:$D$255, MATCH(A195, Countries!$B$2:$B$255, 0))
</f>
        <v/>
      </c>
      <c r="C195" s="89" t="inlineStr">
        <is>
          <t>Mangrove</t>
        </is>
      </c>
      <c r="D195" s="95" t="n">
        <v>27.2</v>
      </c>
      <c r="E195" s="95">
        <f t="array" ref="E195">if($C195="Mangrove", IFERROR(3.66*INDEX(MangroveEmissionsValues!$D:$D,MATCH($A195,MangroveEmissionsValues!$A:$A,0),1)*index(MangroveEmissionsValues!$E:$E,match($A195,MangroveEmissionsValues!$A:$A,0),1),"NoData"),"NoData")</f>
        <v/>
      </c>
      <c r="F195" s="95">
        <f t="array" ref="F195">if($C195="Mangrove", IFERROR(3.66*INDEX(MangroveEmissionsValues!$F:$F,MATCH($A195,MangroveEmissionsValues!$A:$A,0),1)*index(MangroveEmissionsValues!$G:$G,match($A195,MangroveEmissionsValues!$A:$A,0),1)/'Model assumptions'!$C$17,"NoData"),"NoData")</f>
        <v/>
      </c>
      <c r="G195" s="101" t="n"/>
      <c r="H195" s="101" t="n"/>
      <c r="I195" s="101" t="n"/>
      <c r="J195" s="197" t="n"/>
      <c r="K195" s="197" t="n"/>
      <c r="L195" s="197" t="n"/>
      <c r="M195" s="197" t="n"/>
    </row>
    <row r="196" ht="12.75" customHeight="1" s="198">
      <c r="A196" s="101" t="inlineStr">
        <is>
          <t>Afghanistan</t>
        </is>
      </c>
      <c r="B196" s="62">
        <f t="array" ref="B196">INDEX(Countries!$D$2:$D$255, MATCH(A196, Countries!$B$2:$B$255, 0))
</f>
        <v/>
      </c>
      <c r="C196" s="89" t="inlineStr">
        <is>
          <t>Mangrove</t>
        </is>
      </c>
      <c r="D196" s="95" t="n">
        <v>27.2</v>
      </c>
      <c r="E196" s="95">
        <f t="array" ref="E196">if($C196="Mangrove", IFERROR(3.66*INDEX(MangroveEmissionsValues!$D:$D,MATCH($A196,MangroveEmissionsValues!$A:$A,0),1)*index(MangroveEmissionsValues!$E:$E,match($A196,MangroveEmissionsValues!$A:$A,0),1),"NoData"),"NoData")</f>
        <v/>
      </c>
      <c r="F196" s="95">
        <f t="array" ref="F196">if($C196="Mangrove", IFERROR(3.66*INDEX(MangroveEmissionsValues!$F:$F,MATCH($A196,MangroveEmissionsValues!$A:$A,0),1)*index(MangroveEmissionsValues!$G:$G,match($A196,MangroveEmissionsValues!$A:$A,0),1)/'Model assumptions'!$C$17,"NoData"),"NoData")</f>
        <v/>
      </c>
      <c r="G196" s="101" t="n"/>
      <c r="H196" s="101" t="n"/>
      <c r="I196" s="101" t="n"/>
      <c r="J196" s="197" t="n"/>
      <c r="K196" s="197" t="n"/>
      <c r="L196" s="197" t="n"/>
      <c r="M196" s="197" t="n"/>
    </row>
    <row r="197" ht="12.75" customHeight="1" s="198">
      <c r="A197" s="101" t="inlineStr">
        <is>
          <t>Armenia</t>
        </is>
      </c>
      <c r="B197" s="62">
        <f t="array" ref="B197">INDEX(Countries!$D$2:$D$255, MATCH(A197, Countries!$B$2:$B$255, 0))
</f>
        <v/>
      </c>
      <c r="C197" s="89" t="inlineStr">
        <is>
          <t>Mangrove</t>
        </is>
      </c>
      <c r="D197" s="95" t="n">
        <v>27.2</v>
      </c>
      <c r="E197" s="95">
        <f t="array" ref="E197">if($C197="Mangrove", IFERROR(3.66*INDEX(MangroveEmissionsValues!$D:$D,MATCH($A197,MangroveEmissionsValues!$A:$A,0),1)*index(MangroveEmissionsValues!$E:$E,match($A197,MangroveEmissionsValues!$A:$A,0),1),"NoData"),"NoData")</f>
        <v/>
      </c>
      <c r="F197" s="95">
        <f t="array" ref="F197">if($C197="Mangrove", IFERROR(3.66*INDEX(MangroveEmissionsValues!$F:$F,MATCH($A197,MangroveEmissionsValues!$A:$A,0),1)*index(MangroveEmissionsValues!$G:$G,match($A197,MangroveEmissionsValues!$A:$A,0),1)/'Model assumptions'!$C$17,"NoData"),"NoData")</f>
        <v/>
      </c>
      <c r="G197" s="101" t="n"/>
      <c r="H197" s="101" t="n"/>
      <c r="I197" s="101" t="n"/>
      <c r="J197" s="197" t="n"/>
      <c r="K197" s="197" t="n"/>
      <c r="L197" s="197" t="n"/>
      <c r="M197" s="197" t="n"/>
    </row>
    <row r="198" ht="12.75" customHeight="1" s="198">
      <c r="A198" s="101" t="inlineStr">
        <is>
          <t>Austria</t>
        </is>
      </c>
      <c r="B198" s="62">
        <f t="array" ref="B198">INDEX(Countries!$D$2:$D$255, MATCH(A198, Countries!$B$2:$B$255, 0))
</f>
        <v/>
      </c>
      <c r="C198" s="89" t="inlineStr">
        <is>
          <t>Mangrove</t>
        </is>
      </c>
      <c r="D198" s="95" t="n">
        <v>27.2</v>
      </c>
      <c r="E198" s="95">
        <f t="array" ref="E198">if($C198="Mangrove", IFERROR(3.66*INDEX(MangroveEmissionsValues!$D:$D,MATCH($A198,MangroveEmissionsValues!$A:$A,0),1)*index(MangroveEmissionsValues!$E:$E,match($A198,MangroveEmissionsValues!$A:$A,0),1),"NoData"),"NoData")</f>
        <v/>
      </c>
      <c r="F198" s="95">
        <f t="array" ref="F198">if($C198="Mangrove", IFERROR(3.66*INDEX(MangroveEmissionsValues!$F:$F,MATCH($A198,MangroveEmissionsValues!$A:$A,0),1)*index(MangroveEmissionsValues!$G:$G,match($A198,MangroveEmissionsValues!$A:$A,0),1)/'Model assumptions'!$C$17,"NoData"),"NoData")</f>
        <v/>
      </c>
      <c r="G198" s="101" t="n"/>
      <c r="H198" s="101" t="n"/>
      <c r="I198" s="101" t="n"/>
      <c r="J198" s="197" t="n"/>
      <c r="K198" s="197" t="n"/>
      <c r="L198" s="197" t="n"/>
      <c r="M198" s="197" t="n"/>
    </row>
    <row r="199" ht="12.75" customHeight="1" s="198">
      <c r="A199" s="101" t="inlineStr">
        <is>
          <t>Burundi</t>
        </is>
      </c>
      <c r="B199" s="62">
        <f t="array" ref="B199">INDEX(Countries!$D$2:$D$255, MATCH(A199, Countries!$B$2:$B$255, 0))
</f>
        <v/>
      </c>
      <c r="C199" s="89" t="inlineStr">
        <is>
          <t>Mangrove</t>
        </is>
      </c>
      <c r="D199" s="95" t="n">
        <v>27.2</v>
      </c>
      <c r="E199" s="95">
        <f t="array" ref="E199">if($C199="Mangrove", IFERROR(3.66*INDEX(MangroveEmissionsValues!$D:$D,MATCH($A199,MangroveEmissionsValues!$A:$A,0),1)*index(MangroveEmissionsValues!$E:$E,match($A199,MangroveEmissionsValues!$A:$A,0),1),"NoData"),"NoData")</f>
        <v/>
      </c>
      <c r="F199" s="95">
        <f t="array" ref="F199">if($C199="Mangrove", IFERROR(3.66*INDEX(MangroveEmissionsValues!$F:$F,MATCH($A199,MangroveEmissionsValues!$A:$A,0),1)*index(MangroveEmissionsValues!$G:$G,match($A199,MangroveEmissionsValues!$A:$A,0),1)/'Model assumptions'!$C$17,"NoData"),"NoData")</f>
        <v/>
      </c>
      <c r="G199" s="101" t="n"/>
      <c r="H199" s="101" t="n"/>
      <c r="I199" s="101" t="n"/>
      <c r="J199" s="197" t="n"/>
      <c r="K199" s="197" t="n"/>
      <c r="L199" s="197" t="n"/>
      <c r="M199" s="197" t="n"/>
    </row>
    <row r="200" ht="12.75" customHeight="1" s="198">
      <c r="A200" s="101" t="inlineStr">
        <is>
          <t>Burkina Faso</t>
        </is>
      </c>
      <c r="B200" s="62">
        <f t="array" ref="B200">INDEX(Countries!$D$2:$D$255, MATCH(A200, Countries!$B$2:$B$255, 0))
</f>
        <v/>
      </c>
      <c r="C200" s="89" t="inlineStr">
        <is>
          <t>Mangrove</t>
        </is>
      </c>
      <c r="D200" s="95" t="n">
        <v>27.2</v>
      </c>
      <c r="E200" s="95">
        <f t="array" ref="E200">if($C200="Mangrove", IFERROR(3.66*INDEX(MangroveEmissionsValues!$D:$D,MATCH($A200,MangroveEmissionsValues!$A:$A,0),1)*index(MangroveEmissionsValues!$E:$E,match($A200,MangroveEmissionsValues!$A:$A,0),1),"NoData"),"NoData")</f>
        <v/>
      </c>
      <c r="F200" s="95">
        <f t="array" ref="F200">if($C200="Mangrove", IFERROR(3.66*INDEX(MangroveEmissionsValues!$F:$F,MATCH($A200,MangroveEmissionsValues!$A:$A,0),1)*index(MangroveEmissionsValues!$G:$G,match($A200,MangroveEmissionsValues!$A:$A,0),1)/'Model assumptions'!$C$17,"NoData"),"NoData")</f>
        <v/>
      </c>
      <c r="G200" s="101" t="n"/>
      <c r="H200" s="101" t="n"/>
      <c r="I200" s="101" t="n"/>
      <c r="J200" s="197" t="n"/>
      <c r="K200" s="197" t="n"/>
      <c r="L200" s="197" t="n"/>
      <c r="M200" s="197" t="n"/>
    </row>
    <row r="201" ht="12.75" customHeight="1" s="198">
      <c r="A201" s="101" t="inlineStr">
        <is>
          <t>Belarus</t>
        </is>
      </c>
      <c r="B201" s="62">
        <f t="array" ref="B201">INDEX(Countries!$D$2:$D$255, MATCH(A201, Countries!$B$2:$B$255, 0))
</f>
        <v/>
      </c>
      <c r="C201" s="89" t="inlineStr">
        <is>
          <t>Mangrove</t>
        </is>
      </c>
      <c r="D201" s="95" t="n">
        <v>27.2</v>
      </c>
      <c r="E201" s="95">
        <f t="array" ref="E201">if($C201="Mangrove", IFERROR(3.66*INDEX(MangroveEmissionsValues!$D:$D,MATCH($A201,MangroveEmissionsValues!$A:$A,0),1)*index(MangroveEmissionsValues!$E:$E,match($A201,MangroveEmissionsValues!$A:$A,0),1),"NoData"),"NoData")</f>
        <v/>
      </c>
      <c r="F201" s="95">
        <f t="array" ref="F201">if($C201="Mangrove", IFERROR(3.66*INDEX(MangroveEmissionsValues!$F:$F,MATCH($A201,MangroveEmissionsValues!$A:$A,0),1)*index(MangroveEmissionsValues!$G:$G,match($A201,MangroveEmissionsValues!$A:$A,0),1)/'Model assumptions'!$C$17,"NoData"),"NoData")</f>
        <v/>
      </c>
      <c r="G201" s="101" t="n"/>
      <c r="H201" s="101" t="n"/>
      <c r="I201" s="101" t="n"/>
      <c r="J201" s="197" t="n"/>
      <c r="K201" s="197" t="n"/>
      <c r="L201" s="197" t="n"/>
      <c r="M201" s="197" t="n"/>
    </row>
    <row r="202" ht="12.75" customHeight="1" s="198">
      <c r="A202" s="101" t="inlineStr">
        <is>
          <t>Bolivia (Plurinational State of)</t>
        </is>
      </c>
      <c r="B202" s="62">
        <f t="array" ref="B202">INDEX(Countries!$D$2:$D$255, MATCH(A202, Countries!$B$2:$B$255, 0))
</f>
        <v/>
      </c>
      <c r="C202" s="89" t="inlineStr">
        <is>
          <t>Mangrove</t>
        </is>
      </c>
      <c r="D202" s="95" t="n">
        <v>27.2</v>
      </c>
      <c r="E202" s="95">
        <f t="array" ref="E202">if($C202="Mangrove", IFERROR(3.66*INDEX(MangroveEmissionsValues!$D:$D,MATCH($A202,MangroveEmissionsValues!$A:$A,0),1)*index(MangroveEmissionsValues!$E:$E,match($A202,MangroveEmissionsValues!$A:$A,0),1),"NoData"),"NoData")</f>
        <v/>
      </c>
      <c r="F202" s="95">
        <f t="array" ref="F202">if($C202="Mangrove", IFERROR(3.66*INDEX(MangroveEmissionsValues!$F:$F,MATCH($A202,MangroveEmissionsValues!$A:$A,0),1)*index(MangroveEmissionsValues!$G:$G,match($A202,MangroveEmissionsValues!$A:$A,0),1)/'Model assumptions'!$C$17,"NoData"),"NoData")</f>
        <v/>
      </c>
      <c r="G202" s="101" t="n"/>
      <c r="H202" s="101" t="n"/>
      <c r="I202" s="101" t="n"/>
      <c r="J202" s="197" t="n"/>
      <c r="K202" s="197" t="n"/>
      <c r="L202" s="197" t="n"/>
      <c r="M202" s="197" t="n"/>
    </row>
    <row r="203" ht="12.75" customHeight="1" s="198">
      <c r="A203" s="101" t="inlineStr">
        <is>
          <t>Bhutan</t>
        </is>
      </c>
      <c r="B203" s="62">
        <f t="array" ref="B203">INDEX(Countries!$D$2:$D$255, MATCH(A203, Countries!$B$2:$B$255, 0))
</f>
        <v/>
      </c>
      <c r="C203" s="89" t="inlineStr">
        <is>
          <t>Mangrove</t>
        </is>
      </c>
      <c r="D203" s="95" t="n">
        <v>27.2</v>
      </c>
      <c r="E203" s="95">
        <f t="array" ref="E203">if($C203="Mangrove", IFERROR(3.66*INDEX(MangroveEmissionsValues!$D:$D,MATCH($A203,MangroveEmissionsValues!$A:$A,0),1)*index(MangroveEmissionsValues!$E:$E,match($A203,MangroveEmissionsValues!$A:$A,0),1),"NoData"),"NoData")</f>
        <v/>
      </c>
      <c r="F203" s="95">
        <f t="array" ref="F203">if($C203="Mangrove", IFERROR(3.66*INDEX(MangroveEmissionsValues!$F:$F,MATCH($A203,MangroveEmissionsValues!$A:$A,0),1)*index(MangroveEmissionsValues!$G:$G,match($A203,MangroveEmissionsValues!$A:$A,0),1)/'Model assumptions'!$C$17,"NoData"),"NoData")</f>
        <v/>
      </c>
      <c r="G203" s="101" t="n"/>
      <c r="H203" s="101" t="n"/>
      <c r="I203" s="101" t="n"/>
      <c r="J203" s="197" t="n"/>
      <c r="K203" s="197" t="n"/>
      <c r="L203" s="197" t="n"/>
      <c r="M203" s="197" t="n"/>
    </row>
    <row r="204" ht="12.75" customHeight="1" s="198">
      <c r="A204" s="101" t="inlineStr">
        <is>
          <t>Botswana</t>
        </is>
      </c>
      <c r="B204" s="62">
        <f t="array" ref="B204">INDEX(Countries!$D$2:$D$255, MATCH(A204, Countries!$B$2:$B$255, 0))
</f>
        <v/>
      </c>
      <c r="C204" s="89" t="inlineStr">
        <is>
          <t>Mangrove</t>
        </is>
      </c>
      <c r="D204" s="95" t="n">
        <v>27.2</v>
      </c>
      <c r="E204" s="95">
        <f t="array" ref="E204">if($C204="Mangrove", IFERROR(3.66*INDEX(MangroveEmissionsValues!$D:$D,MATCH($A204,MangroveEmissionsValues!$A:$A,0),1)*index(MangroveEmissionsValues!$E:$E,match($A204,MangroveEmissionsValues!$A:$A,0),1),"NoData"),"NoData")</f>
        <v/>
      </c>
      <c r="F204" s="95">
        <f t="array" ref="F204">if($C204="Mangrove", IFERROR(3.66*INDEX(MangroveEmissionsValues!$F:$F,MATCH($A204,MangroveEmissionsValues!$A:$A,0),1)*index(MangroveEmissionsValues!$G:$G,match($A204,MangroveEmissionsValues!$A:$A,0),1)/'Model assumptions'!$C$17,"NoData"),"NoData")</f>
        <v/>
      </c>
      <c r="G204" s="101" t="n"/>
      <c r="H204" s="101" t="n"/>
      <c r="I204" s="101" t="n"/>
      <c r="J204" s="197" t="n"/>
      <c r="K204" s="197" t="n"/>
      <c r="L204" s="197" t="n"/>
      <c r="M204" s="197" t="n"/>
    </row>
    <row r="205" ht="12.75" customHeight="1" s="198">
      <c r="A205" s="101" t="inlineStr">
        <is>
          <t>Central African Republic</t>
        </is>
      </c>
      <c r="B205" s="62">
        <f t="array" ref="B205">INDEX(Countries!$D$2:$D$255, MATCH(A205, Countries!$B$2:$B$255, 0))
</f>
        <v/>
      </c>
      <c r="C205" s="89" t="inlineStr">
        <is>
          <t>Mangrove</t>
        </is>
      </c>
      <c r="D205" s="95" t="n">
        <v>27.2</v>
      </c>
      <c r="E205" s="95">
        <f t="array" ref="E205">if($C205="Mangrove", IFERROR(3.66*INDEX(MangroveEmissionsValues!$D:$D,MATCH($A205,MangroveEmissionsValues!$A:$A,0),1)*index(MangroveEmissionsValues!$E:$E,match($A205,MangroveEmissionsValues!$A:$A,0),1),"NoData"),"NoData")</f>
        <v/>
      </c>
      <c r="F205" s="95">
        <f t="array" ref="F205">if($C205="Mangrove", IFERROR(3.66*INDEX(MangroveEmissionsValues!$F:$F,MATCH($A205,MangroveEmissionsValues!$A:$A,0),1)*index(MangroveEmissionsValues!$G:$G,match($A205,MangroveEmissionsValues!$A:$A,0),1)/'Model assumptions'!$C$17,"NoData"),"NoData")</f>
        <v/>
      </c>
      <c r="G205" s="101" t="n"/>
      <c r="H205" s="101" t="n"/>
      <c r="I205" s="101" t="n"/>
      <c r="J205" s="197" t="n"/>
      <c r="K205" s="197" t="n"/>
      <c r="L205" s="197" t="n"/>
      <c r="M205" s="197" t="n"/>
    </row>
    <row r="206" ht="12.75" customHeight="1" s="198">
      <c r="A206" s="101" t="inlineStr">
        <is>
          <t>Switzerland</t>
        </is>
      </c>
      <c r="B206" s="62">
        <f t="array" ref="B206">INDEX(Countries!$D$2:$D$255, MATCH(A206, Countries!$B$2:$B$255, 0))
</f>
        <v/>
      </c>
      <c r="C206" s="89" t="inlineStr">
        <is>
          <t>Mangrove</t>
        </is>
      </c>
      <c r="D206" s="95" t="n">
        <v>27.2</v>
      </c>
      <c r="E206" s="95">
        <f t="array" ref="E206">if($C206="Mangrove", IFERROR(3.66*INDEX(MangroveEmissionsValues!$D:$D,MATCH($A206,MangroveEmissionsValues!$A:$A,0),1)*index(MangroveEmissionsValues!$E:$E,match($A206,MangroveEmissionsValues!$A:$A,0),1),"NoData"),"NoData")</f>
        <v/>
      </c>
      <c r="F206" s="95">
        <f t="array" ref="F206">if($C206="Mangrove", IFERROR(3.66*INDEX(MangroveEmissionsValues!$F:$F,MATCH($A206,MangroveEmissionsValues!$A:$A,0),1)*index(MangroveEmissionsValues!$G:$G,match($A206,MangroveEmissionsValues!$A:$A,0),1)/'Model assumptions'!$C$17,"NoData"),"NoData")</f>
        <v/>
      </c>
      <c r="G206" s="101" t="n"/>
      <c r="H206" s="101" t="n"/>
      <c r="I206" s="101" t="n"/>
      <c r="J206" s="197" t="n"/>
      <c r="K206" s="197" t="n"/>
      <c r="L206" s="197" t="n"/>
      <c r="M206" s="197" t="n"/>
    </row>
    <row r="207" ht="12.75" customHeight="1" s="198">
      <c r="A207" s="101" t="inlineStr">
        <is>
          <t>Czechia</t>
        </is>
      </c>
      <c r="B207" s="62">
        <f t="array" ref="B207">INDEX(Countries!$D$2:$D$255, MATCH(A207, Countries!$B$2:$B$255, 0))
</f>
        <v/>
      </c>
      <c r="C207" s="89" t="inlineStr">
        <is>
          <t>Mangrove</t>
        </is>
      </c>
      <c r="D207" s="95" t="n">
        <v>27.2</v>
      </c>
      <c r="E207" s="95">
        <f t="array" ref="E207">if($C207="Mangrove", IFERROR(3.66*INDEX(MangroveEmissionsValues!$D:$D,MATCH($A207,MangroveEmissionsValues!$A:$A,0),1)*index(MangroveEmissionsValues!$E:$E,match($A207,MangroveEmissionsValues!$A:$A,0),1),"NoData"),"NoData")</f>
        <v/>
      </c>
      <c r="F207" s="95">
        <f t="array" ref="F207">if($C207="Mangrove", IFERROR(3.66*INDEX(MangroveEmissionsValues!$F:$F,MATCH($A207,MangroveEmissionsValues!$A:$A,0),1)*index(MangroveEmissionsValues!$G:$G,match($A207,MangroveEmissionsValues!$A:$A,0),1)/'Model assumptions'!$C$17,"NoData"),"NoData")</f>
        <v/>
      </c>
      <c r="G207" s="101" t="n"/>
      <c r="H207" s="101" t="n"/>
      <c r="I207" s="101" t="n"/>
      <c r="J207" s="197" t="n"/>
      <c r="K207" s="197" t="n"/>
      <c r="L207" s="197" t="n"/>
      <c r="M207" s="197" t="n"/>
    </row>
    <row r="208" ht="12.75" customHeight="1" s="198">
      <c r="A208" s="101" t="inlineStr">
        <is>
          <t>Ethiopia</t>
        </is>
      </c>
      <c r="B208" s="62">
        <f t="array" ref="B208">INDEX(Countries!$D$2:$D$255, MATCH(A208, Countries!$B$2:$B$255, 0))
</f>
        <v/>
      </c>
      <c r="C208" s="89" t="inlineStr">
        <is>
          <t>Mangrove</t>
        </is>
      </c>
      <c r="D208" s="95" t="n">
        <v>27.2</v>
      </c>
      <c r="E208" s="95">
        <f t="array" ref="E208">if($C208="Mangrove", IFERROR(3.66*INDEX(MangroveEmissionsValues!$D:$D,MATCH($A208,MangroveEmissionsValues!$A:$A,0),1)*index(MangroveEmissionsValues!$E:$E,match($A208,MangroveEmissionsValues!$A:$A,0),1),"NoData"),"NoData")</f>
        <v/>
      </c>
      <c r="F208" s="95">
        <f t="array" ref="F208">if($C208="Mangrove", IFERROR(3.66*INDEX(MangroveEmissionsValues!$F:$F,MATCH($A208,MangroveEmissionsValues!$A:$A,0),1)*index(MangroveEmissionsValues!$G:$G,match($A208,MangroveEmissionsValues!$A:$A,0),1)/'Model assumptions'!$C$17,"NoData"),"NoData")</f>
        <v/>
      </c>
      <c r="G208" s="101" t="n"/>
      <c r="H208" s="101" t="n"/>
      <c r="I208" s="101" t="n"/>
      <c r="J208" s="197" t="n"/>
      <c r="K208" s="197" t="n"/>
      <c r="L208" s="197" t="n"/>
      <c r="M208" s="197" t="n"/>
    </row>
    <row r="209" ht="12.75" customHeight="1" s="198">
      <c r="A209" s="101" t="inlineStr">
        <is>
          <t>Hungary</t>
        </is>
      </c>
      <c r="B209" s="62">
        <f t="array" ref="B209">INDEX(Countries!$D$2:$D$255, MATCH(A209, Countries!$B$2:$B$255, 0))
</f>
        <v/>
      </c>
      <c r="C209" s="89" t="inlineStr">
        <is>
          <t>Mangrove</t>
        </is>
      </c>
      <c r="D209" s="95" t="n">
        <v>27.2</v>
      </c>
      <c r="E209" s="95">
        <f t="array" ref="E209">if($C209="Mangrove", IFERROR(3.66*INDEX(MangroveEmissionsValues!$D:$D,MATCH($A209,MangroveEmissionsValues!$A:$A,0),1)*index(MangroveEmissionsValues!$E:$E,match($A209,MangroveEmissionsValues!$A:$A,0),1),"NoData"),"NoData")</f>
        <v/>
      </c>
      <c r="F209" s="95">
        <f t="array" ref="F209">if($C209="Mangrove", IFERROR(3.66*INDEX(MangroveEmissionsValues!$F:$F,MATCH($A209,MangroveEmissionsValues!$A:$A,0),1)*index(MangroveEmissionsValues!$G:$G,match($A209,MangroveEmissionsValues!$A:$A,0),1)/'Model assumptions'!$C$17,"NoData"),"NoData")</f>
        <v/>
      </c>
      <c r="G209" s="101" t="n"/>
      <c r="H209" s="101" t="n"/>
      <c r="I209" s="101" t="n"/>
      <c r="J209" s="197" t="n"/>
      <c r="K209" s="197" t="n"/>
      <c r="L209" s="197" t="n"/>
      <c r="M209" s="197" t="n"/>
    </row>
    <row r="210" ht="12.75" customHeight="1" s="198">
      <c r="A210" s="101" t="inlineStr">
        <is>
          <t>Kyrgyzstan</t>
        </is>
      </c>
      <c r="B210" s="62">
        <f t="array" ref="B210">INDEX(Countries!$D$2:$D$255, MATCH(A210, Countries!$B$2:$B$255, 0))
</f>
        <v/>
      </c>
      <c r="C210" s="89" t="inlineStr">
        <is>
          <t>Mangrove</t>
        </is>
      </c>
      <c r="D210" s="95" t="n">
        <v>27.2</v>
      </c>
      <c r="E210" s="95">
        <f t="array" ref="E210">if($C210="Mangrove", IFERROR(3.66*INDEX(MangroveEmissionsValues!$D:$D,MATCH($A210,MangroveEmissionsValues!$A:$A,0),1)*index(MangroveEmissionsValues!$E:$E,match($A210,MangroveEmissionsValues!$A:$A,0),1),"NoData"),"NoData")</f>
        <v/>
      </c>
      <c r="F210" s="95">
        <f t="array" ref="F210">if($C210="Mangrove", IFERROR(3.66*INDEX(MangroveEmissionsValues!$F:$F,MATCH($A210,MangroveEmissionsValues!$A:$A,0),1)*index(MangroveEmissionsValues!$G:$G,match($A210,MangroveEmissionsValues!$A:$A,0),1)/'Model assumptions'!$C$17,"NoData"),"NoData")</f>
        <v/>
      </c>
      <c r="G210" s="101" t="n"/>
      <c r="H210" s="101" t="n"/>
      <c r="I210" s="101" t="n"/>
      <c r="J210" s="197" t="n"/>
      <c r="K210" s="197" t="n"/>
      <c r="L210" s="197" t="n"/>
      <c r="M210" s="197" t="n"/>
    </row>
    <row r="211" ht="12.75" customHeight="1" s="198">
      <c r="A211" s="101" t="inlineStr">
        <is>
          <t>Laos</t>
        </is>
      </c>
      <c r="B211" s="62">
        <f t="array" ref="B211">INDEX(Countries!$D$2:$D$255, MATCH(A211, Countries!$B$2:$B$255, 0))
</f>
        <v/>
      </c>
      <c r="C211" s="89" t="inlineStr">
        <is>
          <t>Mangrove</t>
        </is>
      </c>
      <c r="D211" s="95" t="n">
        <v>27.2</v>
      </c>
      <c r="E211" s="95">
        <f t="array" ref="E211">if($C211="Mangrove", IFERROR(3.66*INDEX(MangroveEmissionsValues!$D:$D,MATCH($A211,MangroveEmissionsValues!$A:$A,0),1)*index(MangroveEmissionsValues!$E:$E,match($A211,MangroveEmissionsValues!$A:$A,0),1),"NoData"),"NoData")</f>
        <v/>
      </c>
      <c r="F211" s="95">
        <f t="array" ref="F211">if($C211="Mangrove", IFERROR(3.66*INDEX(MangroveEmissionsValues!$F:$F,MATCH($A211,MangroveEmissionsValues!$A:$A,0),1)*index(MangroveEmissionsValues!$G:$G,match($A211,MangroveEmissionsValues!$A:$A,0),1)/'Model assumptions'!$C$17,"NoData"),"NoData")</f>
        <v/>
      </c>
      <c r="G211" s="101" t="n"/>
      <c r="H211" s="101" t="n"/>
      <c r="I211" s="101" t="n"/>
      <c r="J211" s="197" t="n"/>
      <c r="K211" s="197" t="n"/>
      <c r="L211" s="197" t="n"/>
      <c r="M211" s="197" t="n"/>
    </row>
    <row r="212" ht="12.75" customHeight="1" s="198">
      <c r="A212" s="101" t="inlineStr">
        <is>
          <t>Lesotho</t>
        </is>
      </c>
      <c r="B212" s="62">
        <f t="array" ref="B212">INDEX(Countries!$D$2:$D$255, MATCH(A212, Countries!$B$2:$B$255, 0))
</f>
        <v/>
      </c>
      <c r="C212" s="89" t="inlineStr">
        <is>
          <t>Mangrove</t>
        </is>
      </c>
      <c r="D212" s="95" t="n">
        <v>27.2</v>
      </c>
      <c r="E212" s="95">
        <f t="array" ref="E212">if($C212="Mangrove", IFERROR(3.66*INDEX(MangroveEmissionsValues!$D:$D,MATCH($A212,MangroveEmissionsValues!$A:$A,0),1)*index(MangroveEmissionsValues!$E:$E,match($A212,MangroveEmissionsValues!$A:$A,0),1),"NoData"),"NoData")</f>
        <v/>
      </c>
      <c r="F212" s="95">
        <f t="array" ref="F212">if($C212="Mangrove", IFERROR(3.66*INDEX(MangroveEmissionsValues!$F:$F,MATCH($A212,MangroveEmissionsValues!$A:$A,0),1)*index(MangroveEmissionsValues!$G:$G,match($A212,MangroveEmissionsValues!$A:$A,0),1)/'Model assumptions'!$C$17,"NoData"),"NoData")</f>
        <v/>
      </c>
      <c r="G212" s="101" t="n"/>
      <c r="H212" s="101" t="n"/>
      <c r="I212" s="101" t="n"/>
      <c r="J212" s="197" t="n"/>
      <c r="K212" s="197" t="n"/>
      <c r="L212" s="197" t="n"/>
      <c r="M212" s="197" t="n"/>
    </row>
    <row r="213" ht="12.75" customHeight="1" s="198">
      <c r="A213" s="101" t="inlineStr">
        <is>
          <t>Luxembourg</t>
        </is>
      </c>
      <c r="B213" s="62">
        <f t="array" ref="B213">INDEX(Countries!$D$2:$D$255, MATCH(A213, Countries!$B$2:$B$255, 0))
</f>
        <v/>
      </c>
      <c r="C213" s="89" t="inlineStr">
        <is>
          <t>Mangrove</t>
        </is>
      </c>
      <c r="D213" s="95" t="n">
        <v>27.2</v>
      </c>
      <c r="E213" s="95">
        <f t="array" ref="E213">if($C213="Mangrove", IFERROR(3.66*INDEX(MangroveEmissionsValues!$D:$D,MATCH($A213,MangroveEmissionsValues!$A:$A,0),1)*index(MangroveEmissionsValues!$E:$E,match($A213,MangroveEmissionsValues!$A:$A,0),1),"NoData"),"NoData")</f>
        <v/>
      </c>
      <c r="F213" s="95">
        <f t="array" ref="F213">if($C213="Mangrove", IFERROR(3.66*INDEX(MangroveEmissionsValues!$F:$F,MATCH($A213,MangroveEmissionsValues!$A:$A,0),1)*index(MangroveEmissionsValues!$G:$G,match($A213,MangroveEmissionsValues!$A:$A,0),1)/'Model assumptions'!$C$17,"NoData"),"NoData")</f>
        <v/>
      </c>
      <c r="G213" s="101" t="n"/>
      <c r="H213" s="101" t="n"/>
      <c r="I213" s="101" t="n"/>
      <c r="J213" s="197" t="n"/>
      <c r="K213" s="197" t="n"/>
      <c r="L213" s="197" t="n"/>
      <c r="M213" s="197" t="n"/>
    </row>
    <row r="214" ht="12.75" customHeight="1" s="198">
      <c r="A214" s="101" t="inlineStr">
        <is>
          <t>Moldova</t>
        </is>
      </c>
      <c r="B214" s="62">
        <f t="array" ref="B214">INDEX(Countries!$D$2:$D$255, MATCH(A214, Countries!$B$2:$B$255, 0))
</f>
        <v/>
      </c>
      <c r="C214" s="89" t="inlineStr">
        <is>
          <t>Mangrove</t>
        </is>
      </c>
      <c r="D214" s="95" t="n">
        <v>27.2</v>
      </c>
      <c r="E214" s="95">
        <f t="array" ref="E214">if($C214="Mangrove", IFERROR(3.66*INDEX(MangroveEmissionsValues!$D:$D,MATCH($A214,MangroveEmissionsValues!$A:$A,0),1)*index(MangroveEmissionsValues!$E:$E,match($A214,MangroveEmissionsValues!$A:$A,0),1),"NoData"),"NoData")</f>
        <v/>
      </c>
      <c r="F214" s="95">
        <f t="array" ref="F214">if($C214="Mangrove", IFERROR(3.66*INDEX(MangroveEmissionsValues!$F:$F,MATCH($A214,MangroveEmissionsValues!$A:$A,0),1)*index(MangroveEmissionsValues!$G:$G,match($A214,MangroveEmissionsValues!$A:$A,0),1)/'Model assumptions'!$C$17,"NoData"),"NoData")</f>
        <v/>
      </c>
      <c r="G214" s="101" t="n"/>
      <c r="H214" s="101" t="n"/>
      <c r="I214" s="101" t="n"/>
      <c r="J214" s="197" t="n"/>
      <c r="K214" s="197" t="n"/>
      <c r="L214" s="197" t="n"/>
      <c r="M214" s="197" t="n"/>
    </row>
    <row r="215" ht="12.75" customHeight="1" s="198">
      <c r="A215" s="101" t="inlineStr">
        <is>
          <t>Macedonia</t>
        </is>
      </c>
      <c r="B215" s="62">
        <f t="array" ref="B215">INDEX(Countries!$D$2:$D$255, MATCH(A215, Countries!$B$2:$B$255, 0))
</f>
        <v/>
      </c>
      <c r="C215" s="89" t="inlineStr">
        <is>
          <t>Mangrove</t>
        </is>
      </c>
      <c r="D215" s="95" t="n">
        <v>27.2</v>
      </c>
      <c r="E215" s="95">
        <f t="array" ref="E215">if($C215="Mangrove", IFERROR(3.66*INDEX(MangroveEmissionsValues!$D:$D,MATCH($A215,MangroveEmissionsValues!$A:$A,0),1)*index(MangroveEmissionsValues!$E:$E,match($A215,MangroveEmissionsValues!$A:$A,0),1),"NoData"),"NoData")</f>
        <v/>
      </c>
      <c r="F215" s="95">
        <f t="array" ref="F215">if($C215="Mangrove", IFERROR(3.66*INDEX(MangroveEmissionsValues!$F:$F,MATCH($A215,MangroveEmissionsValues!$A:$A,0),1)*index(MangroveEmissionsValues!$G:$G,match($A215,MangroveEmissionsValues!$A:$A,0),1)/'Model assumptions'!$C$17,"NoData"),"NoData")</f>
        <v/>
      </c>
      <c r="G215" s="101" t="n"/>
      <c r="H215" s="101" t="n"/>
      <c r="I215" s="101" t="n"/>
      <c r="J215" s="197" t="n"/>
      <c r="K215" s="197" t="n"/>
      <c r="L215" s="197" t="n"/>
      <c r="M215" s="197" t="n"/>
    </row>
    <row r="216" ht="12.75" customHeight="1" s="198">
      <c r="A216" s="101" t="inlineStr">
        <is>
          <t>Mali</t>
        </is>
      </c>
      <c r="B216" s="62">
        <f t="array" ref="B216">INDEX(Countries!$D$2:$D$255, MATCH(A216, Countries!$B$2:$B$255, 0))
</f>
        <v/>
      </c>
      <c r="C216" s="89" t="inlineStr">
        <is>
          <t>Mangrove</t>
        </is>
      </c>
      <c r="D216" s="95" t="n">
        <v>27.2</v>
      </c>
      <c r="E216" s="95">
        <f t="array" ref="E216">if($C216="Mangrove", IFERROR(3.66*INDEX(MangroveEmissionsValues!$D:$D,MATCH($A216,MangroveEmissionsValues!$A:$A,0),1)*index(MangroveEmissionsValues!$E:$E,match($A216,MangroveEmissionsValues!$A:$A,0),1),"NoData"),"NoData")</f>
        <v/>
      </c>
      <c r="F216" s="95">
        <f t="array" ref="F216">if($C216="Mangrove", IFERROR(3.66*INDEX(MangroveEmissionsValues!$F:$F,MATCH($A216,MangroveEmissionsValues!$A:$A,0),1)*index(MangroveEmissionsValues!$G:$G,match($A216,MangroveEmissionsValues!$A:$A,0),1)/'Model assumptions'!$C$17,"NoData"),"NoData")</f>
        <v/>
      </c>
      <c r="G216" s="101" t="n"/>
      <c r="H216" s="101" t="n"/>
      <c r="I216" s="101" t="n"/>
      <c r="J216" s="197" t="n"/>
      <c r="K216" s="197" t="n"/>
      <c r="L216" s="197" t="n"/>
      <c r="M216" s="197" t="n"/>
    </row>
    <row r="217" ht="12.75" customHeight="1" s="198">
      <c r="A217" s="101" t="inlineStr">
        <is>
          <t>Mongolia</t>
        </is>
      </c>
      <c r="B217" s="62">
        <f t="array" ref="B217">INDEX(Countries!$D$2:$D$255, MATCH(A217, Countries!$B$2:$B$255, 0))
</f>
        <v/>
      </c>
      <c r="C217" s="89" t="inlineStr">
        <is>
          <t>Mangrove</t>
        </is>
      </c>
      <c r="D217" s="95" t="n">
        <v>27.2</v>
      </c>
      <c r="E217" s="95">
        <f t="array" ref="E217">if($C217="Mangrove", IFERROR(3.66*INDEX(MangroveEmissionsValues!$D:$D,MATCH($A217,MangroveEmissionsValues!$A:$A,0),1)*index(MangroveEmissionsValues!$E:$E,match($A217,MangroveEmissionsValues!$A:$A,0),1),"NoData"),"NoData")</f>
        <v/>
      </c>
      <c r="F217" s="95">
        <f t="array" ref="F217">if($C217="Mangrove", IFERROR(3.66*INDEX(MangroveEmissionsValues!$F:$F,MATCH($A217,MangroveEmissionsValues!$A:$A,0),1)*index(MangroveEmissionsValues!$G:$G,match($A217,MangroveEmissionsValues!$A:$A,0),1)/'Model assumptions'!$C$17,"NoData"),"NoData")</f>
        <v/>
      </c>
      <c r="G217" s="101" t="n"/>
      <c r="H217" s="101" t="n"/>
      <c r="I217" s="101" t="n"/>
      <c r="J217" s="197" t="n"/>
      <c r="K217" s="197" t="n"/>
      <c r="L217" s="197" t="n"/>
      <c r="M217" s="197" t="n"/>
    </row>
    <row r="218" ht="12.75" customHeight="1" s="198">
      <c r="A218" s="101" t="inlineStr">
        <is>
          <t>Malawi</t>
        </is>
      </c>
      <c r="B218" s="62">
        <f t="array" ref="B218">INDEX(Countries!$D$2:$D$255, MATCH(A218, Countries!$B$2:$B$255, 0))
</f>
        <v/>
      </c>
      <c r="C218" s="89" t="inlineStr">
        <is>
          <t>Mangrove</t>
        </is>
      </c>
      <c r="D218" s="95" t="n">
        <v>27.2</v>
      </c>
      <c r="E218" s="95">
        <f t="array" ref="E218">if($C218="Mangrove", IFERROR(3.66*INDEX(MangroveEmissionsValues!$D:$D,MATCH($A218,MangroveEmissionsValues!$A:$A,0),1)*index(MangroveEmissionsValues!$E:$E,match($A218,MangroveEmissionsValues!$A:$A,0),1),"NoData"),"NoData")</f>
        <v/>
      </c>
      <c r="F218" s="95">
        <f t="array" ref="F218">if($C218="Mangrove", IFERROR(3.66*INDEX(MangroveEmissionsValues!$F:$F,MATCH($A218,MangroveEmissionsValues!$A:$A,0),1)*index(MangroveEmissionsValues!$G:$G,match($A218,MangroveEmissionsValues!$A:$A,0),1)/'Model assumptions'!$C$17,"NoData"),"NoData")</f>
        <v/>
      </c>
      <c r="G218" s="101" t="n"/>
      <c r="H218" s="101" t="n"/>
      <c r="I218" s="101" t="n"/>
      <c r="J218" s="197" t="n"/>
      <c r="K218" s="197" t="n"/>
      <c r="L218" s="197" t="n"/>
      <c r="M218" s="197" t="n"/>
    </row>
    <row r="219" ht="12.75" customHeight="1" s="198">
      <c r="A219" s="101" t="inlineStr">
        <is>
          <t>Niger</t>
        </is>
      </c>
      <c r="B219" s="62">
        <f t="array" ref="B219">INDEX(Countries!$D$2:$D$255, MATCH(A219, Countries!$B$2:$B$255, 0))
</f>
        <v/>
      </c>
      <c r="C219" s="89" t="inlineStr">
        <is>
          <t>Mangrove</t>
        </is>
      </c>
      <c r="D219" s="95" t="n">
        <v>27.2</v>
      </c>
      <c r="E219" s="95">
        <f t="array" ref="E219">if($C219="Mangrove", IFERROR(3.66*INDEX(MangroveEmissionsValues!$D:$D,MATCH($A219,MangroveEmissionsValues!$A:$A,0),1)*index(MangroveEmissionsValues!$E:$E,match($A219,MangroveEmissionsValues!$A:$A,0),1),"NoData"),"NoData")</f>
        <v/>
      </c>
      <c r="F219" s="95">
        <f t="array" ref="F219">if($C219="Mangrove", IFERROR(3.66*INDEX(MangroveEmissionsValues!$F:$F,MATCH($A219,MangroveEmissionsValues!$A:$A,0),1)*index(MangroveEmissionsValues!$G:$G,match($A219,MangroveEmissionsValues!$A:$A,0),1)/'Model assumptions'!$C$17,"NoData"),"NoData")</f>
        <v/>
      </c>
      <c r="G219" s="101" t="n"/>
      <c r="H219" s="101" t="n"/>
      <c r="I219" s="101" t="n"/>
      <c r="J219" s="197" t="n"/>
      <c r="K219" s="197" t="n"/>
      <c r="L219" s="197" t="n"/>
      <c r="M219" s="197" t="n"/>
    </row>
    <row r="220" ht="12.75" customHeight="1" s="198">
      <c r="A220" s="101" t="inlineStr">
        <is>
          <t>Nepal</t>
        </is>
      </c>
      <c r="B220" s="62">
        <f t="array" ref="B220">INDEX(Countries!$D$2:$D$255, MATCH(A220, Countries!$B$2:$B$255, 0))
</f>
        <v/>
      </c>
      <c r="C220" s="89" t="inlineStr">
        <is>
          <t>Mangrove</t>
        </is>
      </c>
      <c r="D220" s="95" t="n">
        <v>27.2</v>
      </c>
      <c r="E220" s="95">
        <f t="array" ref="E220">if($C220="Mangrove", IFERROR(3.66*INDEX(MangroveEmissionsValues!$D:$D,MATCH($A220,MangroveEmissionsValues!$A:$A,0),1)*index(MangroveEmissionsValues!$E:$E,match($A220,MangroveEmissionsValues!$A:$A,0),1),"NoData"),"NoData")</f>
        <v/>
      </c>
      <c r="F220" s="95">
        <f t="array" ref="F220">if($C220="Mangrove", IFERROR(3.66*INDEX(MangroveEmissionsValues!$F:$F,MATCH($A220,MangroveEmissionsValues!$A:$A,0),1)*index(MangroveEmissionsValues!$G:$G,match($A220,MangroveEmissionsValues!$A:$A,0),1)/'Model assumptions'!$C$17,"NoData"),"NoData")</f>
        <v/>
      </c>
      <c r="G220" s="101" t="n"/>
      <c r="H220" s="101" t="n"/>
      <c r="I220" s="101" t="n"/>
      <c r="J220" s="197" t="n"/>
      <c r="K220" s="197" t="n"/>
      <c r="L220" s="197" t="n"/>
      <c r="M220" s="197" t="n"/>
    </row>
    <row r="221" ht="12.75" customHeight="1" s="198">
      <c r="A221" s="101" t="inlineStr">
        <is>
          <t>Paraguay</t>
        </is>
      </c>
      <c r="B221" s="62">
        <f t="array" ref="B221">INDEX(Countries!$D$2:$D$255, MATCH(A221, Countries!$B$2:$B$255, 0))
</f>
        <v/>
      </c>
      <c r="C221" s="89" t="inlineStr">
        <is>
          <t>Mangrove</t>
        </is>
      </c>
      <c r="D221" s="95" t="n">
        <v>27.2</v>
      </c>
      <c r="E221" s="95">
        <f t="array" ref="E221">if($C221="Mangrove", IFERROR(3.66*INDEX(MangroveEmissionsValues!$D:$D,MATCH($A221,MangroveEmissionsValues!$A:$A,0),1)*index(MangroveEmissionsValues!$E:$E,match($A221,MangroveEmissionsValues!$A:$A,0),1),"NoData"),"NoData")</f>
        <v/>
      </c>
      <c r="F221" s="95">
        <f t="array" ref="F221">if($C221="Mangrove", IFERROR(3.66*INDEX(MangroveEmissionsValues!$F:$F,MATCH($A221,MangroveEmissionsValues!$A:$A,0),1)*index(MangroveEmissionsValues!$G:$G,match($A221,MangroveEmissionsValues!$A:$A,0),1)/'Model assumptions'!$C$17,"NoData"),"NoData")</f>
        <v/>
      </c>
      <c r="G221" s="101" t="n"/>
      <c r="H221" s="101" t="n"/>
      <c r="I221" s="101" t="n"/>
      <c r="J221" s="197" t="n"/>
      <c r="K221" s="197" t="n"/>
      <c r="L221" s="197" t="n"/>
      <c r="M221" s="197" t="n"/>
    </row>
    <row r="222" ht="12.75" customHeight="1" s="198">
      <c r="A222" s="101" t="inlineStr">
        <is>
          <t>Rwanda</t>
        </is>
      </c>
      <c r="B222" s="62">
        <f t="array" ref="B222">INDEX(Countries!$D$2:$D$255, MATCH(A222, Countries!$B$2:$B$255, 0))
</f>
        <v/>
      </c>
      <c r="C222" s="89" t="inlineStr">
        <is>
          <t>Mangrove</t>
        </is>
      </c>
      <c r="D222" s="95" t="n">
        <v>27.2</v>
      </c>
      <c r="E222" s="95">
        <f t="array" ref="E222">if($C222="Mangrove", IFERROR(3.66*INDEX(MangroveEmissionsValues!$D:$D,MATCH($A222,MangroveEmissionsValues!$A:$A,0),1)*index(MangroveEmissionsValues!$E:$E,match($A222,MangroveEmissionsValues!$A:$A,0),1),"NoData"),"NoData")</f>
        <v/>
      </c>
      <c r="F222" s="95">
        <f t="array" ref="F222">if($C222="Mangrove", IFERROR(3.66*INDEX(MangroveEmissionsValues!$F:$F,MATCH($A222,MangroveEmissionsValues!$A:$A,0),1)*index(MangroveEmissionsValues!$G:$G,match($A222,MangroveEmissionsValues!$A:$A,0),1)/'Model assumptions'!$C$17,"NoData"),"NoData")</f>
        <v/>
      </c>
      <c r="G222" s="101" t="n"/>
      <c r="H222" s="101" t="n"/>
      <c r="I222" s="101" t="n"/>
      <c r="J222" s="197" t="n"/>
      <c r="K222" s="197" t="n"/>
      <c r="L222" s="197" t="n"/>
      <c r="M222" s="197" t="n"/>
    </row>
    <row r="223" ht="12.75" customHeight="1" s="198">
      <c r="A223" s="101" t="inlineStr">
        <is>
          <t>Serbia</t>
        </is>
      </c>
      <c r="B223" s="62">
        <f t="array" ref="B223">INDEX(Countries!$D$2:$D$255, MATCH(A223, Countries!$B$2:$B$255, 0))
</f>
        <v/>
      </c>
      <c r="C223" s="89" t="inlineStr">
        <is>
          <t>Mangrove</t>
        </is>
      </c>
      <c r="D223" s="95" t="n">
        <v>27.2</v>
      </c>
      <c r="E223" s="95">
        <f t="array" ref="E223">if($C223="Mangrove", IFERROR(3.66*INDEX(MangroveEmissionsValues!$D:$D,MATCH($A223,MangroveEmissionsValues!$A:$A,0),1)*index(MangroveEmissionsValues!$E:$E,match($A223,MangroveEmissionsValues!$A:$A,0),1),"NoData"),"NoData")</f>
        <v/>
      </c>
      <c r="F223" s="95">
        <f t="array" ref="F223">if($C223="Mangrove", IFERROR(3.66*INDEX(MangroveEmissionsValues!$F:$F,MATCH($A223,MangroveEmissionsValues!$A:$A,0),1)*index(MangroveEmissionsValues!$G:$G,match($A223,MangroveEmissionsValues!$A:$A,0),1)/'Model assumptions'!$C$17,"NoData"),"NoData")</f>
        <v/>
      </c>
      <c r="G223" s="101" t="n"/>
      <c r="H223" s="101" t="n"/>
      <c r="I223" s="101" t="n"/>
      <c r="J223" s="197" t="n"/>
      <c r="K223" s="197" t="n"/>
      <c r="L223" s="197" t="n"/>
      <c r="M223" s="197" t="n"/>
    </row>
    <row r="224" ht="12.75" customHeight="1" s="198">
      <c r="A224" s="101" t="inlineStr">
        <is>
          <t>Slovakia</t>
        </is>
      </c>
      <c r="B224" s="62">
        <f t="array" ref="B224">INDEX(Countries!$D$2:$D$255, MATCH(A224, Countries!$B$2:$B$255, 0))
</f>
        <v/>
      </c>
      <c r="C224" s="89" t="inlineStr">
        <is>
          <t>Mangrove</t>
        </is>
      </c>
      <c r="D224" s="95" t="n">
        <v>27.2</v>
      </c>
      <c r="E224" s="95">
        <f t="array" ref="E224">if($C224="Mangrove", IFERROR(3.66*INDEX(MangroveEmissionsValues!$D:$D,MATCH($A224,MangroveEmissionsValues!$A:$A,0),1)*index(MangroveEmissionsValues!$E:$E,match($A224,MangroveEmissionsValues!$A:$A,0),1),"NoData"),"NoData")</f>
        <v/>
      </c>
      <c r="F224" s="95">
        <f t="array" ref="F224">if($C224="Mangrove", IFERROR(3.66*INDEX(MangroveEmissionsValues!$F:$F,MATCH($A224,MangroveEmissionsValues!$A:$A,0),1)*index(MangroveEmissionsValues!$G:$G,match($A224,MangroveEmissionsValues!$A:$A,0),1)/'Model assumptions'!$C$17,"NoData"),"NoData")</f>
        <v/>
      </c>
      <c r="G224" s="101" t="n"/>
      <c r="H224" s="101" t="n"/>
      <c r="I224" s="101" t="n"/>
      <c r="J224" s="197" t="n"/>
      <c r="K224" s="197" t="n"/>
      <c r="L224" s="197" t="n"/>
      <c r="M224" s="197" t="n"/>
    </row>
    <row r="225" ht="12.75" customHeight="1" s="198">
      <c r="A225" s="101" t="inlineStr">
        <is>
          <t>Eswatini</t>
        </is>
      </c>
      <c r="B225" s="62">
        <f t="array" ref="B225">INDEX(Countries!$D$2:$D$255, MATCH(A225, Countries!$B$2:$B$255, 0))
</f>
        <v/>
      </c>
      <c r="C225" s="89" t="inlineStr">
        <is>
          <t>Mangrove</t>
        </is>
      </c>
      <c r="D225" s="95" t="n">
        <v>27.2</v>
      </c>
      <c r="E225" s="95">
        <f t="array" ref="E225">if($C225="Mangrove", IFERROR(3.66*INDEX(MangroveEmissionsValues!$D:$D,MATCH($A225,MangroveEmissionsValues!$A:$A,0),1)*index(MangroveEmissionsValues!$E:$E,match($A225,MangroveEmissionsValues!$A:$A,0),1),"NoData"),"NoData")</f>
        <v/>
      </c>
      <c r="F225" s="95">
        <f t="array" ref="F225">if($C225="Mangrove", IFERROR(3.66*INDEX(MangroveEmissionsValues!$F:$F,MATCH($A225,MangroveEmissionsValues!$A:$A,0),1)*index(MangroveEmissionsValues!$G:$G,match($A225,MangroveEmissionsValues!$A:$A,0),1)/'Model assumptions'!$C$17,"NoData"),"NoData")</f>
        <v/>
      </c>
      <c r="G225" s="101" t="n"/>
      <c r="H225" s="101" t="n"/>
      <c r="I225" s="101" t="n"/>
      <c r="J225" s="197" t="n"/>
      <c r="K225" s="197" t="n"/>
      <c r="L225" s="197" t="n"/>
      <c r="M225" s="197" t="n"/>
    </row>
    <row r="226" ht="12.75" customHeight="1" s="198">
      <c r="A226" s="101" t="inlineStr">
        <is>
          <t>Chad</t>
        </is>
      </c>
      <c r="B226" s="62">
        <f t="array" ref="B226">INDEX(Countries!$D$2:$D$255, MATCH(A226, Countries!$B$2:$B$255, 0))
</f>
        <v/>
      </c>
      <c r="C226" s="89" t="inlineStr">
        <is>
          <t>Mangrove</t>
        </is>
      </c>
      <c r="D226" s="95" t="n">
        <v>27.2</v>
      </c>
      <c r="E226" s="95">
        <f t="array" ref="E226">if($C226="Mangrove", IFERROR(3.66*INDEX(MangroveEmissionsValues!$D:$D,MATCH($A226,MangroveEmissionsValues!$A:$A,0),1)*index(MangroveEmissionsValues!$E:$E,match($A226,MangroveEmissionsValues!$A:$A,0),1),"NoData"),"NoData")</f>
        <v/>
      </c>
      <c r="F226" s="95">
        <f t="array" ref="F226">if($C226="Mangrove", IFERROR(3.66*INDEX(MangroveEmissionsValues!$F:$F,MATCH($A226,MangroveEmissionsValues!$A:$A,0),1)*index(MangroveEmissionsValues!$G:$G,match($A226,MangroveEmissionsValues!$A:$A,0),1)/'Model assumptions'!$C$17,"NoData"),"NoData")</f>
        <v/>
      </c>
      <c r="G226" s="101" t="n"/>
      <c r="H226" s="101" t="n"/>
      <c r="I226" s="101" t="n"/>
      <c r="J226" s="197" t="n"/>
      <c r="K226" s="197" t="n"/>
      <c r="L226" s="197" t="n"/>
      <c r="M226" s="197" t="n"/>
    </row>
    <row r="227" ht="12.75" customHeight="1" s="198">
      <c r="A227" s="101" t="inlineStr">
        <is>
          <t>Tajikistan</t>
        </is>
      </c>
      <c r="B227" s="62">
        <f t="array" ref="B227">INDEX(Countries!$D$2:$D$255, MATCH(A227, Countries!$B$2:$B$255, 0))
</f>
        <v/>
      </c>
      <c r="C227" s="89" t="inlineStr">
        <is>
          <t>Mangrove</t>
        </is>
      </c>
      <c r="D227" s="95" t="n">
        <v>27.2</v>
      </c>
      <c r="E227" s="95">
        <f t="array" ref="E227">if($C227="Mangrove", IFERROR(3.66*INDEX(MangroveEmissionsValues!$D:$D,MATCH($A227,MangroveEmissionsValues!$A:$A,0),1)*index(MangroveEmissionsValues!$E:$E,match($A227,MangroveEmissionsValues!$A:$A,0),1),"NoData"),"NoData")</f>
        <v/>
      </c>
      <c r="F227" s="95">
        <f t="array" ref="F227">if($C227="Mangrove", IFERROR(3.66*INDEX(MangroveEmissionsValues!$F:$F,MATCH($A227,MangroveEmissionsValues!$A:$A,0),1)*index(MangroveEmissionsValues!$G:$G,match($A227,MangroveEmissionsValues!$A:$A,0),1)/'Model assumptions'!$C$17,"NoData"),"NoData")</f>
        <v/>
      </c>
      <c r="G227" s="101" t="n"/>
      <c r="H227" s="101" t="n"/>
      <c r="I227" s="101" t="n"/>
      <c r="J227" s="197" t="n"/>
      <c r="K227" s="197" t="n"/>
      <c r="L227" s="197" t="n"/>
      <c r="M227" s="197" t="n"/>
    </row>
    <row r="228" ht="12.75" customHeight="1" s="198">
      <c r="A228" s="101" t="inlineStr">
        <is>
          <t>Uganda</t>
        </is>
      </c>
      <c r="B228" s="62">
        <f t="array" ref="B228">INDEX(Countries!$D$2:$D$255, MATCH(A228, Countries!$B$2:$B$255, 0))
</f>
        <v/>
      </c>
      <c r="C228" s="89" t="inlineStr">
        <is>
          <t>Mangrove</t>
        </is>
      </c>
      <c r="D228" s="95" t="n">
        <v>27.2</v>
      </c>
      <c r="E228" s="95">
        <f t="array" ref="E228">if($C228="Mangrove", IFERROR(3.66*INDEX(MangroveEmissionsValues!$D:$D,MATCH($A228,MangroveEmissionsValues!$A:$A,0),1)*index(MangroveEmissionsValues!$E:$E,match($A228,MangroveEmissionsValues!$A:$A,0),1),"NoData"),"NoData")</f>
        <v/>
      </c>
      <c r="F228" s="95">
        <f t="array" ref="F228">if($C228="Mangrove", IFERROR(3.66*INDEX(MangroveEmissionsValues!$F:$F,MATCH($A228,MangroveEmissionsValues!$A:$A,0),1)*index(MangroveEmissionsValues!$G:$G,match($A228,MangroveEmissionsValues!$A:$A,0),1)/'Model assumptions'!$C$17,"NoData"),"NoData")</f>
        <v/>
      </c>
      <c r="G228" s="101" t="n"/>
      <c r="H228" s="101" t="n"/>
      <c r="I228" s="101" t="n"/>
      <c r="J228" s="197" t="n"/>
      <c r="K228" s="197" t="n"/>
      <c r="L228" s="197" t="n"/>
      <c r="M228" s="197" t="n"/>
    </row>
    <row r="229" ht="12.75" customHeight="1" s="198">
      <c r="A229" s="101" t="inlineStr">
        <is>
          <t>Uzbekistan</t>
        </is>
      </c>
      <c r="B229" s="62">
        <f t="array" ref="B229">INDEX(Countries!$D$2:$D$255, MATCH(A229, Countries!$B$2:$B$255, 0))
</f>
        <v/>
      </c>
      <c r="C229" s="89" t="inlineStr">
        <is>
          <t>Mangrove</t>
        </is>
      </c>
      <c r="D229" s="95" t="n">
        <v>27.2</v>
      </c>
      <c r="E229" s="95">
        <f t="array" ref="E229">if($C229="Mangrove", IFERROR(3.66*INDEX(MangroveEmissionsValues!$D:$D,MATCH($A229,MangroveEmissionsValues!$A:$A,0),1)*index(MangroveEmissionsValues!$E:$E,match($A229,MangroveEmissionsValues!$A:$A,0),1),"NoData"),"NoData")</f>
        <v/>
      </c>
      <c r="F229" s="95">
        <f t="array" ref="F229">if($C229="Mangrove", IFERROR(3.66*INDEX(MangroveEmissionsValues!$F:$F,MATCH($A229,MangroveEmissionsValues!$A:$A,0),1)*index(MangroveEmissionsValues!$G:$G,match($A229,MangroveEmissionsValues!$A:$A,0),1)/'Model assumptions'!$C$17,"NoData"),"NoData")</f>
        <v/>
      </c>
      <c r="G229" s="101" t="n"/>
      <c r="H229" s="101" t="n"/>
      <c r="I229" s="101" t="n"/>
      <c r="J229" s="197" t="n"/>
      <c r="K229" s="197" t="n"/>
      <c r="L229" s="197" t="n"/>
      <c r="M229" s="197" t="n"/>
    </row>
    <row r="230" ht="12.75" customHeight="1" s="198">
      <c r="A230" s="101" t="inlineStr">
        <is>
          <t>Zambia</t>
        </is>
      </c>
      <c r="B230" s="62">
        <f t="array" ref="B230">INDEX(Countries!$D$2:$D$255, MATCH(A230, Countries!$B$2:$B$255, 0))
</f>
        <v/>
      </c>
      <c r="C230" s="89" t="inlineStr">
        <is>
          <t>Mangrove</t>
        </is>
      </c>
      <c r="D230" s="95" t="n">
        <v>27.2</v>
      </c>
      <c r="E230" s="95">
        <f t="array" ref="E230">if($C230="Mangrove", IFERROR(3.66*INDEX(MangroveEmissionsValues!$D:$D,MATCH($A230,MangroveEmissionsValues!$A:$A,0),1)*index(MangroveEmissionsValues!$E:$E,match($A230,MangroveEmissionsValues!$A:$A,0),1),"NoData"),"NoData")</f>
        <v/>
      </c>
      <c r="F230" s="95">
        <f t="array" ref="F230">if($C230="Mangrove", IFERROR(3.66*INDEX(MangroveEmissionsValues!$F:$F,MATCH($A230,MangroveEmissionsValues!$A:$A,0),1)*index(MangroveEmissionsValues!$G:$G,match($A230,MangroveEmissionsValues!$A:$A,0),1)/'Model assumptions'!$C$17,"NoData"),"NoData")</f>
        <v/>
      </c>
      <c r="G230" s="101" t="n"/>
      <c r="H230" s="101" t="n"/>
      <c r="I230" s="101" t="n"/>
      <c r="J230" s="197" t="n"/>
      <c r="K230" s="197" t="n"/>
      <c r="L230" s="197" t="n"/>
      <c r="M230" s="197" t="n"/>
    </row>
    <row r="231" ht="12.75" customHeight="1" s="198">
      <c r="A231" s="101" t="inlineStr">
        <is>
          <t>Zimbabwe</t>
        </is>
      </c>
      <c r="B231" s="62">
        <f t="array" ref="B231">INDEX(Countries!$D$2:$D$255, MATCH(A231, Countries!$B$2:$B$255, 0))
</f>
        <v/>
      </c>
      <c r="C231" s="89" t="inlineStr">
        <is>
          <t>Mangrove</t>
        </is>
      </c>
      <c r="D231" s="95" t="n">
        <v>27.2</v>
      </c>
      <c r="E231" s="95">
        <f t="array" ref="E231">if($C231="Mangrove", IFERROR(3.66*INDEX(MangroveEmissionsValues!$D:$D,MATCH($A231,MangroveEmissionsValues!$A:$A,0),1)*index(MangroveEmissionsValues!$E:$E,match($A231,MangroveEmissionsValues!$A:$A,0),1),"NoData"),"NoData")</f>
        <v/>
      </c>
      <c r="F231" s="95">
        <f t="array" ref="F231">if($C231="Mangrove", IFERROR(3.66*INDEX(MangroveEmissionsValues!$F:$F,MATCH($A231,MangroveEmissionsValues!$A:$A,0),1)*index(MangroveEmissionsValues!$G:$G,match($A231,MangroveEmissionsValues!$A:$A,0),1)/'Model assumptions'!$C$17,"NoData"),"NoData")</f>
        <v/>
      </c>
      <c r="G231" s="101" t="n"/>
      <c r="H231" s="101" t="n"/>
      <c r="I231" s="101" t="n"/>
      <c r="J231" s="197" t="n"/>
      <c r="K231" s="197" t="n"/>
      <c r="L231" s="197" t="n"/>
      <c r="M231" s="197" t="n"/>
    </row>
    <row r="232" ht="12.75" customHeight="1" s="198">
      <c r="A232" s="101" t="inlineStr">
        <is>
          <t>Saint Barthélemy</t>
        </is>
      </c>
      <c r="B232" s="62">
        <f t="array" ref="B232">INDEX(Countries!$D$2:$D$255, MATCH(A232, Countries!$B$2:$B$255, 0))
</f>
        <v/>
      </c>
      <c r="C232" s="89" t="inlineStr">
        <is>
          <t>Mangrove</t>
        </is>
      </c>
      <c r="D232" s="95" t="n">
        <v>27.2</v>
      </c>
      <c r="E232" s="95">
        <f t="array" ref="E232">if($C232="Mangrove", IFERROR(3.66*INDEX(MangroveEmissionsValues!$D:$D,MATCH($A232,MangroveEmissionsValues!$A:$A,0),1)*index(MangroveEmissionsValues!$E:$E,match($A232,MangroveEmissionsValues!$A:$A,0),1),"NoData"),"NoData")</f>
        <v/>
      </c>
      <c r="F232" s="95">
        <f t="array" ref="F232">if($C232="Mangrove", IFERROR(3.66*INDEX(MangroveEmissionsValues!$F:$F,MATCH($A232,MangroveEmissionsValues!$A:$A,0),1)*index(MangroveEmissionsValues!$G:$G,match($A232,MangroveEmissionsValues!$A:$A,0),1)/'Model assumptions'!$C$17,"NoData"),"NoData")</f>
        <v/>
      </c>
      <c r="G232" s="101" t="n"/>
      <c r="H232" s="101" t="n"/>
      <c r="I232" s="101" t="n"/>
      <c r="J232" s="197" t="n"/>
      <c r="K232" s="197" t="n"/>
      <c r="L232" s="197" t="n"/>
      <c r="M232" s="197" t="n"/>
    </row>
    <row r="233" ht="12.75" customHeight="1" s="198">
      <c r="A233" s="101" t="inlineStr">
        <is>
          <t>Cocos Islands</t>
        </is>
      </c>
      <c r="B233" s="62">
        <f t="array" ref="B233">INDEX(Countries!$D$2:$D$255, MATCH(A233, Countries!$B$2:$B$255, 0))
</f>
        <v/>
      </c>
      <c r="C233" s="89" t="inlineStr">
        <is>
          <t>Mangrove</t>
        </is>
      </c>
      <c r="D233" s="95" t="n">
        <v>27.2</v>
      </c>
      <c r="E233" s="95">
        <f t="array" ref="E233">if($C233="Mangrove", IFERROR(3.66*INDEX(MangroveEmissionsValues!$D:$D,MATCH($A233,MangroveEmissionsValues!$A:$A,0),1)*index(MangroveEmissionsValues!$E:$E,match($A233,MangroveEmissionsValues!$A:$A,0),1),"NoData"),"NoData")</f>
        <v/>
      </c>
      <c r="F233" s="95">
        <f t="array" ref="F233">if($C233="Mangrove", IFERROR(3.66*INDEX(MangroveEmissionsValues!$F:$F,MATCH($A233,MangroveEmissionsValues!$A:$A,0),1)*index(MangroveEmissionsValues!$G:$G,match($A233,MangroveEmissionsValues!$A:$A,0),1)/'Model assumptions'!$C$17,"NoData"),"NoData")</f>
        <v/>
      </c>
      <c r="G233" s="101" t="n"/>
      <c r="H233" s="101" t="n"/>
      <c r="I233" s="101" t="n"/>
      <c r="J233" s="197" t="n"/>
      <c r="K233" s="197" t="n"/>
      <c r="L233" s="197" t="n"/>
      <c r="M233" s="197" t="n"/>
    </row>
    <row r="234" ht="12.75" customHeight="1" s="198">
      <c r="A234" s="101" t="inlineStr">
        <is>
          <t>Christmas Island</t>
        </is>
      </c>
      <c r="B234" s="62">
        <f t="array" ref="B234">INDEX(Countries!$D$2:$D$255, MATCH(A234, Countries!$B$2:$B$255, 0))
</f>
        <v/>
      </c>
      <c r="C234" s="89" t="inlineStr">
        <is>
          <t>Mangrove</t>
        </is>
      </c>
      <c r="D234" s="95" t="n">
        <v>27.2</v>
      </c>
      <c r="E234" s="95">
        <f t="array" ref="E234">if($C234="Mangrove", IFERROR(3.66*INDEX(MangroveEmissionsValues!$D:$D,MATCH($A234,MangroveEmissionsValues!$A:$A,0),1)*index(MangroveEmissionsValues!$E:$E,match($A234,MangroveEmissionsValues!$A:$A,0),1),"NoData"),"NoData")</f>
        <v/>
      </c>
      <c r="F234" s="95">
        <f t="array" ref="F234">if($C234="Mangrove", IFERROR(3.66*INDEX(MangroveEmissionsValues!$F:$F,MATCH($A234,MangroveEmissionsValues!$A:$A,0),1)*index(MangroveEmissionsValues!$G:$G,match($A234,MangroveEmissionsValues!$A:$A,0),1)/'Model assumptions'!$C$17,"NoData"),"NoData")</f>
        <v/>
      </c>
      <c r="G234" s="101" t="n"/>
      <c r="H234" s="101" t="n"/>
      <c r="I234" s="101" t="n"/>
      <c r="J234" s="197" t="n"/>
      <c r="K234" s="197" t="n"/>
      <c r="L234" s="197" t="n"/>
      <c r="M234" s="197" t="n"/>
    </row>
    <row r="235" ht="12.75" customHeight="1" s="198">
      <c r="A235" s="101" t="inlineStr">
        <is>
          <t>United States</t>
        </is>
      </c>
      <c r="B235" s="62">
        <f t="array" ref="B235">INDEX(Countries!$D$2:$D$255, MATCH(A235, Countries!$B$2:$B$255, 0))
</f>
        <v/>
      </c>
      <c r="C235" s="89" t="inlineStr">
        <is>
          <t>Seagrass</t>
        </is>
      </c>
      <c r="D235" s="95" t="n">
        <v>3.39</v>
      </c>
      <c r="E235" s="95">
        <f t="array" ref="E235">if($C235="Mangrove", IFERROR(3.66*INDEX(MangroveEmissionsValues!$D:$D,MATCH($A235,MangroveEmissionsValues!$A:$A,0),1)*index(MangroveEmissionsValues!$E:$E,match($A235,MangroveEmissionsValues!$A:$A,0),1),"NoData"),"NoData")</f>
        <v/>
      </c>
      <c r="F235" s="95">
        <f t="array" ref="F235">if($C235="Mangrove", IFERROR(3.66*INDEX(MangroveEmissionsValues!$F:$F,MATCH($A235,MangroveEmissionsValues!$A:$A,0),1)*index(MangroveEmissionsValues!$G:$G,match($A235,MangroveEmissionsValues!$A:$A,0),1)/'Model assumptions'!$C$17,"NoData"),"NoData")</f>
        <v/>
      </c>
      <c r="G235" s="101" t="n"/>
      <c r="H235" s="101" t="n"/>
      <c r="I235" s="101" t="n"/>
      <c r="J235" s="197" t="n"/>
      <c r="K235" s="197" t="n"/>
      <c r="L235" s="197" t="n"/>
      <c r="M235" s="197" t="n"/>
    </row>
    <row r="236" ht="12.75" customHeight="1" s="198">
      <c r="A236" s="101" t="inlineStr">
        <is>
          <t>Indonesia</t>
        </is>
      </c>
      <c r="B236" s="62">
        <f t="array" ref="B236">INDEX(Countries!$D$2:$D$255, MATCH(A236, Countries!$B$2:$B$255, 0))
</f>
        <v/>
      </c>
      <c r="C236" s="89" t="inlineStr">
        <is>
          <t>Seagrass</t>
        </is>
      </c>
      <c r="D236" s="95" t="n">
        <v>3.39</v>
      </c>
      <c r="E236" s="95">
        <f t="array" ref="E236">if($C236="Mangrove", IFERROR(3.66*INDEX(MangroveEmissionsValues!$D:$D,MATCH($A236,MangroveEmissionsValues!$A:$A,0),1)*index(MangroveEmissionsValues!$E:$E,match($A236,MangroveEmissionsValues!$A:$A,0),1),"NoData"),"NoData")</f>
        <v/>
      </c>
      <c r="F236" s="95">
        <f t="array" ref="F236">if($C236="Mangrove", IFERROR(3.66*INDEX(MangroveEmissionsValues!$F:$F,MATCH($A236,MangroveEmissionsValues!$A:$A,0),1)*index(MangroveEmissionsValues!$G:$G,match($A236,MangroveEmissionsValues!$A:$A,0),1)/'Model assumptions'!$C$17,"NoData"),"NoData")</f>
        <v/>
      </c>
      <c r="G236" s="101" t="n"/>
      <c r="H236" s="101" t="n"/>
      <c r="I236" s="101" t="n"/>
      <c r="J236" s="197" t="n"/>
      <c r="K236" s="197" t="n"/>
      <c r="L236" s="197" t="n"/>
      <c r="M236" s="197" t="n"/>
    </row>
    <row r="237" ht="12.75" customHeight="1" s="198">
      <c r="A237" s="101" t="inlineStr">
        <is>
          <t>Australia</t>
        </is>
      </c>
      <c r="B237" s="62">
        <f t="array" ref="B237">INDEX(Countries!$D$2:$D$255, MATCH(A237, Countries!$B$2:$B$255, 0))
</f>
        <v/>
      </c>
      <c r="C237" s="89" t="inlineStr">
        <is>
          <t>Seagrass</t>
        </is>
      </c>
      <c r="D237" s="95" t="n">
        <v>3.39</v>
      </c>
      <c r="E237" s="95">
        <f t="array" ref="E237">if($C237="Mangrove", IFERROR(3.66*INDEX(MangroveEmissionsValues!$D:$D,MATCH($A237,MangroveEmissionsValues!$A:$A,0),1)*index(MangroveEmissionsValues!$E:$E,match($A237,MangroveEmissionsValues!$A:$A,0),1),"NoData"),"NoData")</f>
        <v/>
      </c>
      <c r="F237" s="95">
        <f t="array" ref="F237">if($C237="Mangrove", IFERROR(3.66*INDEX(MangroveEmissionsValues!$F:$F,MATCH($A237,MangroveEmissionsValues!$A:$A,0),1)*index(MangroveEmissionsValues!$G:$G,match($A237,MangroveEmissionsValues!$A:$A,0),1)/'Model assumptions'!$C$17,"NoData"),"NoData")</f>
        <v/>
      </c>
      <c r="G237" s="101" t="n"/>
      <c r="H237" s="101" t="n"/>
      <c r="I237" s="101" t="n"/>
      <c r="J237" s="197" t="n"/>
      <c r="K237" s="197" t="n"/>
      <c r="L237" s="197" t="n"/>
      <c r="M237" s="197" t="n"/>
    </row>
    <row r="238" ht="12.75" customHeight="1" s="198">
      <c r="A238" s="101" t="inlineStr">
        <is>
          <t>The Bahamas</t>
        </is>
      </c>
      <c r="B238" s="62">
        <f t="array" ref="B238">INDEX(Countries!$D$2:$D$255, MATCH(A238, Countries!$B$2:$B$255, 0))
</f>
        <v/>
      </c>
      <c r="C238" s="89" t="inlineStr">
        <is>
          <t>Seagrass</t>
        </is>
      </c>
      <c r="D238" s="95" t="n">
        <v>3.39</v>
      </c>
      <c r="E238" s="95">
        <f t="array" ref="E238">if($C238="Mangrove", IFERROR(3.66*INDEX(MangroveEmissionsValues!$D:$D,MATCH($A238,MangroveEmissionsValues!$A:$A,0),1)*index(MangroveEmissionsValues!$E:$E,match($A238,MangroveEmissionsValues!$A:$A,0),1),"NoData"),"NoData")</f>
        <v/>
      </c>
      <c r="F238" s="95">
        <f t="array" ref="F238">if($C238="Mangrove", IFERROR(3.66*INDEX(MangroveEmissionsValues!$F:$F,MATCH($A238,MangroveEmissionsValues!$A:$A,0),1)*index(MangroveEmissionsValues!$G:$G,match($A238,MangroveEmissionsValues!$A:$A,0),1)/'Model assumptions'!$C$17,"NoData"),"NoData")</f>
        <v/>
      </c>
      <c r="G238" s="101" t="n"/>
      <c r="H238" s="101" t="n"/>
      <c r="I238" s="101" t="n"/>
      <c r="J238" s="197" t="n"/>
      <c r="K238" s="197" t="n"/>
      <c r="L238" s="197" t="n"/>
      <c r="M238" s="197" t="n"/>
    </row>
    <row r="239" ht="12.75" customHeight="1" s="198">
      <c r="A239" s="101" t="inlineStr">
        <is>
          <t>Kenya</t>
        </is>
      </c>
      <c r="B239" s="62">
        <f t="array" ref="B239">INDEX(Countries!$D$2:$D$255, MATCH(A239, Countries!$B$2:$B$255, 0))
</f>
        <v/>
      </c>
      <c r="C239" s="89" t="inlineStr">
        <is>
          <t>Seagrass</t>
        </is>
      </c>
      <c r="D239" s="95" t="n">
        <v>3.39</v>
      </c>
      <c r="E239" s="95">
        <f t="array" ref="E239">if($C239="Mangrove", IFERROR(3.66*INDEX(MangroveEmissionsValues!$D:$D,MATCH($A239,MangroveEmissionsValues!$A:$A,0),1)*index(MangroveEmissionsValues!$E:$E,match($A239,MangroveEmissionsValues!$A:$A,0),1),"NoData"),"NoData")</f>
        <v/>
      </c>
      <c r="F239" s="95">
        <f t="array" ref="F239">if($C239="Mangrove", IFERROR(3.66*INDEX(MangroveEmissionsValues!$F:$F,MATCH($A239,MangroveEmissionsValues!$A:$A,0),1)*index(MangroveEmissionsValues!$G:$G,match($A239,MangroveEmissionsValues!$A:$A,0),1)/'Model assumptions'!$C$17,"NoData"),"NoData")</f>
        <v/>
      </c>
      <c r="G239" s="101" t="n"/>
      <c r="H239" s="101" t="n"/>
      <c r="I239" s="101" t="n"/>
      <c r="J239" s="197" t="n"/>
      <c r="K239" s="197" t="n"/>
      <c r="L239" s="197" t="n"/>
      <c r="M239" s="197" t="n"/>
    </row>
    <row r="240" ht="12.75" customHeight="1" s="198">
      <c r="A240" s="101" t="inlineStr">
        <is>
          <t>Mexico</t>
        </is>
      </c>
      <c r="B240" s="62">
        <f t="array" ref="B240">INDEX(Countries!$D$2:$D$255, MATCH(A240, Countries!$B$2:$B$255, 0))
</f>
        <v/>
      </c>
      <c r="C240" s="89" t="inlineStr">
        <is>
          <t>Seagrass</t>
        </is>
      </c>
      <c r="D240" s="95" t="n">
        <v>3.39</v>
      </c>
      <c r="E240" s="95">
        <f t="array" ref="E240">if($C240="Mangrove", IFERROR(3.66*INDEX(MangroveEmissionsValues!$D:$D,MATCH($A240,MangroveEmissionsValues!$A:$A,0),1)*index(MangroveEmissionsValues!$E:$E,match($A240,MangroveEmissionsValues!$A:$A,0),1),"NoData"),"NoData")</f>
        <v/>
      </c>
      <c r="F240" s="95">
        <f t="array" ref="F240">if($C240="Mangrove", IFERROR(3.66*INDEX(MangroveEmissionsValues!$F:$F,MATCH($A240,MangroveEmissionsValues!$A:$A,0),1)*index(MangroveEmissionsValues!$G:$G,match($A240,MangroveEmissionsValues!$A:$A,0),1)/'Model assumptions'!$C$17,"NoData"),"NoData")</f>
        <v/>
      </c>
      <c r="G240" s="101" t="n"/>
      <c r="H240" s="101" t="n"/>
      <c r="I240" s="101" t="n"/>
      <c r="J240" s="197" t="n"/>
      <c r="K240" s="197" t="n"/>
      <c r="L240" s="197" t="n"/>
      <c r="M240" s="197" t="n"/>
    </row>
    <row r="241" ht="12.75" customHeight="1" s="198">
      <c r="A241" s="101" t="inlineStr">
        <is>
          <t>Colombia</t>
        </is>
      </c>
      <c r="B241" s="62">
        <f t="array" ref="B241">INDEX(Countries!$D$2:$D$255, MATCH(A241, Countries!$B$2:$B$255, 0))
</f>
        <v/>
      </c>
      <c r="C241" s="89" t="inlineStr">
        <is>
          <t>Seagrass</t>
        </is>
      </c>
      <c r="D241" s="95" t="n">
        <v>3.39</v>
      </c>
      <c r="E241" s="95">
        <f t="array" ref="E241">if($C241="Mangrove", IFERROR(3.66*INDEX(MangroveEmissionsValues!$D:$D,MATCH($A241,MangroveEmissionsValues!$A:$A,0),1)*index(MangroveEmissionsValues!$E:$E,match($A241,MangroveEmissionsValues!$A:$A,0),1),"NoData"),"NoData")</f>
        <v/>
      </c>
      <c r="F241" s="95">
        <f t="array" ref="F241">if($C241="Mangrove", IFERROR(3.66*INDEX(MangroveEmissionsValues!$F:$F,MATCH($A241,MangroveEmissionsValues!$A:$A,0),1)*index(MangroveEmissionsValues!$G:$G,match($A241,MangroveEmissionsValues!$A:$A,0),1)/'Model assumptions'!$C$17,"NoData"),"NoData")</f>
        <v/>
      </c>
      <c r="G241" s="101" t="n"/>
      <c r="H241" s="101" t="n"/>
      <c r="I241" s="101" t="n"/>
      <c r="J241" s="197" t="n"/>
      <c r="K241" s="197" t="n"/>
      <c r="L241" s="197" t="n"/>
      <c r="M241" s="197" t="n"/>
    </row>
    <row r="242" ht="12.75" customHeight="1" s="198">
      <c r="A242" s="101" t="inlineStr">
        <is>
          <t>India</t>
        </is>
      </c>
      <c r="B242" s="62">
        <f t="array" ref="B242">INDEX(Countries!$D$2:$D$255, MATCH(A242, Countries!$B$2:$B$255, 0))
</f>
        <v/>
      </c>
      <c r="C242" s="89" t="inlineStr">
        <is>
          <t>Seagrass</t>
        </is>
      </c>
      <c r="D242" s="95" t="n">
        <v>3.39</v>
      </c>
      <c r="E242" s="95">
        <f t="array" ref="E242">if($C242="Mangrove", IFERROR(3.66*INDEX(MangroveEmissionsValues!$D:$D,MATCH($A242,MangroveEmissionsValues!$A:$A,0),1)*index(MangroveEmissionsValues!$E:$E,match($A242,MangroveEmissionsValues!$A:$A,0),1),"NoData"),"NoData")</f>
        <v/>
      </c>
      <c r="F242" s="95">
        <f t="array" ref="F242">if($C242="Mangrove", IFERROR(3.66*INDEX(MangroveEmissionsValues!$F:$F,MATCH($A242,MangroveEmissionsValues!$A:$A,0),1)*index(MangroveEmissionsValues!$G:$G,match($A242,MangroveEmissionsValues!$A:$A,0),1)/'Model assumptions'!$C$17,"NoData"),"NoData")</f>
        <v/>
      </c>
      <c r="G242" s="101" t="n"/>
      <c r="H242" s="101" t="n"/>
      <c r="I242" s="101" t="n"/>
      <c r="J242" s="197" t="n"/>
      <c r="K242" s="197" t="n"/>
      <c r="L242" s="197" t="n"/>
      <c r="M242" s="197" t="n"/>
    </row>
    <row r="243" ht="12.75" customHeight="1" s="198">
      <c r="A243" s="101" t="inlineStr">
        <is>
          <t>China</t>
        </is>
      </c>
      <c r="B243" s="62">
        <f t="array" ref="B243">INDEX(Countries!$D$2:$D$255, MATCH(A243, Countries!$B$2:$B$255, 0))
</f>
        <v/>
      </c>
      <c r="C243" s="89" t="inlineStr">
        <is>
          <t>Seagrass</t>
        </is>
      </c>
      <c r="D243" s="95" t="n">
        <v>3.39</v>
      </c>
      <c r="E243" s="95">
        <f t="array" ref="E243">if($C243="Mangrove", IFERROR(3.66*INDEX(MangroveEmissionsValues!$D:$D,MATCH($A243,MangroveEmissionsValues!$A:$A,0),1)*index(MangroveEmissionsValues!$E:$E,match($A243,MangroveEmissionsValues!$A:$A,0),1),"NoData"),"NoData")</f>
        <v/>
      </c>
      <c r="F243" s="95">
        <f t="array" ref="F243">if($C243="Mangrove", IFERROR(3.66*INDEX(MangroveEmissionsValues!$F:$F,MATCH($A243,MangroveEmissionsValues!$A:$A,0),1)*index(MangroveEmissionsValues!$G:$G,match($A243,MangroveEmissionsValues!$A:$A,0),1)/'Model assumptions'!$C$17,"NoData"),"NoData")</f>
        <v/>
      </c>
      <c r="G243" s="101" t="n"/>
      <c r="H243" s="101" t="n"/>
      <c r="I243" s="101" t="n"/>
      <c r="J243" s="197" t="n"/>
      <c r="K243" s="197" t="n"/>
      <c r="L243" s="197" t="n"/>
      <c r="M243" s="197" t="n"/>
    </row>
    <row r="244" ht="12.75" customHeight="1" s="198">
      <c r="A244" s="101" t="inlineStr">
        <is>
          <t>American Samoa</t>
        </is>
      </c>
      <c r="B244" s="62">
        <f t="array" ref="B244">INDEX(Countries!$D$2:$D$255, MATCH(A244, Countries!$B$2:$B$255, 0))
</f>
        <v/>
      </c>
      <c r="C244" s="89" t="inlineStr">
        <is>
          <t>Seagrass</t>
        </is>
      </c>
      <c r="D244" s="95" t="n">
        <v>3.39</v>
      </c>
      <c r="E244" s="95">
        <f t="array" ref="E244">if($C244="Mangrove", IFERROR(3.66*INDEX(MangroveEmissionsValues!$D:$D,MATCH($A244,MangroveEmissionsValues!$A:$A,0),1)*index(MangroveEmissionsValues!$E:$E,match($A244,MangroveEmissionsValues!$A:$A,0),1),"NoData"),"NoData")</f>
        <v/>
      </c>
      <c r="F244" s="95">
        <f t="array" ref="F244">if($C244="Mangrove", IFERROR(3.66*INDEX(MangroveEmissionsValues!$F:$F,MATCH($A244,MangroveEmissionsValues!$A:$A,0),1)*index(MangroveEmissionsValues!$G:$G,match($A244,MangroveEmissionsValues!$A:$A,0),1)/'Model assumptions'!$C$17,"NoData"),"NoData")</f>
        <v/>
      </c>
      <c r="G244" s="101" t="n"/>
      <c r="H244" s="101" t="n"/>
      <c r="I244" s="101" t="n"/>
      <c r="J244" s="197" t="n"/>
      <c r="K244" s="197" t="n"/>
      <c r="L244" s="197" t="n"/>
      <c r="M244" s="197" t="n"/>
    </row>
    <row r="245" ht="12.75" customHeight="1" s="198">
      <c r="A245" s="101" t="inlineStr">
        <is>
          <t>Angola</t>
        </is>
      </c>
      <c r="B245" s="62">
        <f t="array" ref="B245">INDEX(Countries!$D$2:$D$255, MATCH(A245, Countries!$B$2:$B$255, 0))
</f>
        <v/>
      </c>
      <c r="C245" s="89" t="inlineStr">
        <is>
          <t>Seagrass</t>
        </is>
      </c>
      <c r="D245" s="95" t="n">
        <v>3.39</v>
      </c>
      <c r="E245" s="95">
        <f t="array" ref="E245">if($C245="Mangrove", IFERROR(3.66*INDEX(MangroveEmissionsValues!$D:$D,MATCH($A245,MangroveEmissionsValues!$A:$A,0),1)*index(MangroveEmissionsValues!$E:$E,match($A245,MangroveEmissionsValues!$A:$A,0),1),"NoData"),"NoData")</f>
        <v/>
      </c>
      <c r="F245" s="95">
        <f t="array" ref="F245">if($C245="Mangrove", IFERROR(3.66*INDEX(MangroveEmissionsValues!$F:$F,MATCH($A245,MangroveEmissionsValues!$A:$A,0),1)*index(MangroveEmissionsValues!$G:$G,match($A245,MangroveEmissionsValues!$A:$A,0),1)/'Model assumptions'!$C$17,"NoData"),"NoData")</f>
        <v/>
      </c>
      <c r="G245" s="101" t="n"/>
      <c r="H245" s="101" t="n"/>
      <c r="I245" s="101" t="n"/>
      <c r="J245" s="197" t="n"/>
      <c r="K245" s="197" t="n"/>
      <c r="L245" s="197" t="n"/>
      <c r="M245" s="197" t="n"/>
    </row>
    <row r="246" ht="12.75" customHeight="1" s="198">
      <c r="A246" s="101" t="inlineStr">
        <is>
          <t>Anguilla</t>
        </is>
      </c>
      <c r="B246" s="62">
        <f t="array" ref="B246">INDEX(Countries!$D$2:$D$255, MATCH(A246, Countries!$B$2:$B$255, 0))
</f>
        <v/>
      </c>
      <c r="C246" s="89" t="inlineStr">
        <is>
          <t>Seagrass</t>
        </is>
      </c>
      <c r="D246" s="95" t="n">
        <v>3.39</v>
      </c>
      <c r="E246" s="95">
        <f t="array" ref="E246">if($C246="Mangrove", IFERROR(3.66*INDEX(MangroveEmissionsValues!$D:$D,MATCH($A246,MangroveEmissionsValues!$A:$A,0),1)*index(MangroveEmissionsValues!$E:$E,match($A246,MangroveEmissionsValues!$A:$A,0),1),"NoData"),"NoData")</f>
        <v/>
      </c>
      <c r="F246" s="95">
        <f t="array" ref="F246">if($C246="Mangrove", IFERROR(3.66*INDEX(MangroveEmissionsValues!$F:$F,MATCH($A246,MangroveEmissionsValues!$A:$A,0),1)*index(MangroveEmissionsValues!$G:$G,match($A246,MangroveEmissionsValues!$A:$A,0),1)/'Model assumptions'!$C$17,"NoData"),"NoData")</f>
        <v/>
      </c>
      <c r="G246" s="101" t="n"/>
      <c r="H246" s="101" t="n"/>
      <c r="I246" s="101" t="n"/>
      <c r="J246" s="197" t="n"/>
      <c r="K246" s="197" t="n"/>
      <c r="L246" s="197" t="n"/>
      <c r="M246" s="197" t="n"/>
    </row>
    <row r="247" ht="12.75" customHeight="1" s="198">
      <c r="A247" s="101" t="inlineStr">
        <is>
          <t>Antigua and Barbuda</t>
        </is>
      </c>
      <c r="B247" s="62">
        <f t="array" ref="B247">INDEX(Countries!$D$2:$D$255, MATCH(A247, Countries!$B$2:$B$255, 0))
</f>
        <v/>
      </c>
      <c r="C247" s="89" t="inlineStr">
        <is>
          <t>Seagrass</t>
        </is>
      </c>
      <c r="D247" s="95" t="n">
        <v>3.39</v>
      </c>
      <c r="E247" s="95">
        <f t="array" ref="E247">if($C247="Mangrove", IFERROR(3.66*INDEX(MangroveEmissionsValues!$D:$D,MATCH($A247,MangroveEmissionsValues!$A:$A,0),1)*index(MangroveEmissionsValues!$E:$E,match($A247,MangroveEmissionsValues!$A:$A,0),1),"NoData"),"NoData")</f>
        <v/>
      </c>
      <c r="F247" s="95">
        <f t="array" ref="F247">if($C247="Mangrove", IFERROR(3.66*INDEX(MangroveEmissionsValues!$F:$F,MATCH($A247,MangroveEmissionsValues!$A:$A,0),1)*index(MangroveEmissionsValues!$G:$G,match($A247,MangroveEmissionsValues!$A:$A,0),1)/'Model assumptions'!$C$17,"NoData"),"NoData")</f>
        <v/>
      </c>
      <c r="G247" s="101" t="n"/>
      <c r="H247" s="101" t="n"/>
      <c r="I247" s="101" t="n"/>
      <c r="J247" s="197" t="n"/>
      <c r="K247" s="197" t="n"/>
      <c r="L247" s="197" t="n"/>
      <c r="M247" s="197" t="n"/>
    </row>
    <row r="248" ht="12.75" customHeight="1" s="198">
      <c r="A248" s="101" t="inlineStr">
        <is>
          <t>Bahrain</t>
        </is>
      </c>
      <c r="B248" s="62">
        <f t="array" ref="B248">INDEX(Countries!$D$2:$D$255, MATCH(A248, Countries!$B$2:$B$255, 0))
</f>
        <v/>
      </c>
      <c r="C248" s="89" t="inlineStr">
        <is>
          <t>Seagrass</t>
        </is>
      </c>
      <c r="D248" s="95" t="n">
        <v>3.39</v>
      </c>
      <c r="E248" s="95">
        <f t="array" ref="E248">if($C248="Mangrove", IFERROR(3.66*INDEX(MangroveEmissionsValues!$D:$D,MATCH($A248,MangroveEmissionsValues!$A:$A,0),1)*index(MangroveEmissionsValues!$E:$E,match($A248,MangroveEmissionsValues!$A:$A,0),1),"NoData"),"NoData")</f>
        <v/>
      </c>
      <c r="F248" s="95">
        <f t="array" ref="F248">if($C248="Mangrove", IFERROR(3.66*INDEX(MangroveEmissionsValues!$F:$F,MATCH($A248,MangroveEmissionsValues!$A:$A,0),1)*index(MangroveEmissionsValues!$G:$G,match($A248,MangroveEmissionsValues!$A:$A,0),1)/'Model assumptions'!$C$17,"NoData"),"NoData")</f>
        <v/>
      </c>
      <c r="G248" s="101" t="n"/>
      <c r="H248" s="101" t="n"/>
      <c r="I248" s="101" t="n"/>
      <c r="J248" s="197" t="n"/>
      <c r="K248" s="197" t="n"/>
      <c r="L248" s="197" t="n"/>
      <c r="M248" s="197" t="n"/>
    </row>
    <row r="249" ht="12.75" customHeight="1" s="198">
      <c r="A249" s="101" t="inlineStr">
        <is>
          <t>Bangladesh</t>
        </is>
      </c>
      <c r="B249" s="62">
        <f t="array" ref="B249">INDEX(Countries!$D$2:$D$255, MATCH(A249, Countries!$B$2:$B$255, 0))
</f>
        <v/>
      </c>
      <c r="C249" s="89" t="inlineStr">
        <is>
          <t>Seagrass</t>
        </is>
      </c>
      <c r="D249" s="95" t="n">
        <v>3.39</v>
      </c>
      <c r="E249" s="95">
        <f t="array" ref="E249">if($C249="Mangrove", IFERROR(3.66*INDEX(MangroveEmissionsValues!$D:$D,MATCH($A249,MangroveEmissionsValues!$A:$A,0),1)*index(MangroveEmissionsValues!$E:$E,match($A249,MangroveEmissionsValues!$A:$A,0),1),"NoData"),"NoData")</f>
        <v/>
      </c>
      <c r="F249" s="95">
        <f t="array" ref="F249">if($C249="Mangrove", IFERROR(3.66*INDEX(MangroveEmissionsValues!$F:$F,MATCH($A249,MangroveEmissionsValues!$A:$A,0),1)*index(MangroveEmissionsValues!$G:$G,match($A249,MangroveEmissionsValues!$A:$A,0),1)/'Model assumptions'!$C$17,"NoData"),"NoData")</f>
        <v/>
      </c>
      <c r="G249" s="101" t="n"/>
      <c r="H249" s="101" t="n"/>
      <c r="I249" s="101" t="n"/>
      <c r="J249" s="197" t="n"/>
      <c r="K249" s="197" t="n"/>
      <c r="L249" s="197" t="n"/>
      <c r="M249" s="197" t="n"/>
    </row>
    <row r="250" ht="12.75" customHeight="1" s="198">
      <c r="A250" s="101" t="inlineStr">
        <is>
          <t>Barbados</t>
        </is>
      </c>
      <c r="B250" s="62">
        <f t="array" ref="B250">INDEX(Countries!$D$2:$D$255, MATCH(A250, Countries!$B$2:$B$255, 0))
</f>
        <v/>
      </c>
      <c r="C250" s="89" t="inlineStr">
        <is>
          <t>Seagrass</t>
        </is>
      </c>
      <c r="D250" s="95" t="n">
        <v>3.39</v>
      </c>
      <c r="E250" s="95">
        <f t="array" ref="E250">if($C250="Mangrove", IFERROR(3.66*INDEX(MangroveEmissionsValues!$D:$D,MATCH($A250,MangroveEmissionsValues!$A:$A,0),1)*index(MangroveEmissionsValues!$E:$E,match($A250,MangroveEmissionsValues!$A:$A,0),1),"NoData"),"NoData")</f>
        <v/>
      </c>
      <c r="F250" s="95">
        <f t="array" ref="F250">if($C250="Mangrove", IFERROR(3.66*INDEX(MangroveEmissionsValues!$F:$F,MATCH($A250,MangroveEmissionsValues!$A:$A,0),1)*index(MangroveEmissionsValues!$G:$G,match($A250,MangroveEmissionsValues!$A:$A,0),1)/'Model assumptions'!$C$17,"NoData"),"NoData")</f>
        <v/>
      </c>
      <c r="G250" s="101" t="n"/>
      <c r="H250" s="101" t="n"/>
      <c r="I250" s="101" t="n"/>
      <c r="J250" s="197" t="n"/>
      <c r="K250" s="197" t="n"/>
      <c r="L250" s="197" t="n"/>
      <c r="M250" s="197" t="n"/>
    </row>
    <row r="251" ht="12.75" customHeight="1" s="198">
      <c r="A251" s="101" t="inlineStr">
        <is>
          <t>Belize</t>
        </is>
      </c>
      <c r="B251" s="62">
        <f t="array" ref="B251">INDEX(Countries!$D$2:$D$255, MATCH(A251, Countries!$B$2:$B$255, 0))
</f>
        <v/>
      </c>
      <c r="C251" s="89" t="inlineStr">
        <is>
          <t>Seagrass</t>
        </is>
      </c>
      <c r="D251" s="95" t="n">
        <v>3.39</v>
      </c>
      <c r="E251" s="95">
        <f t="array" ref="E251">if($C251="Mangrove", IFERROR(3.66*INDEX(MangroveEmissionsValues!$D:$D,MATCH($A251,MangroveEmissionsValues!$A:$A,0),1)*index(MangroveEmissionsValues!$E:$E,match($A251,MangroveEmissionsValues!$A:$A,0),1),"NoData"),"NoData")</f>
        <v/>
      </c>
      <c r="F251" s="95">
        <f t="array" ref="F251">if($C251="Mangrove", IFERROR(3.66*INDEX(MangroveEmissionsValues!$F:$F,MATCH($A251,MangroveEmissionsValues!$A:$A,0),1)*index(MangroveEmissionsValues!$G:$G,match($A251,MangroveEmissionsValues!$A:$A,0),1)/'Model assumptions'!$C$17,"NoData"),"NoData")</f>
        <v/>
      </c>
      <c r="G251" s="101" t="n"/>
      <c r="H251" s="101" t="n"/>
      <c r="I251" s="101" t="n"/>
      <c r="J251" s="197" t="n"/>
      <c r="K251" s="197" t="n"/>
      <c r="L251" s="197" t="n"/>
      <c r="M251" s="197" t="n"/>
    </row>
    <row r="252" ht="12.75" customHeight="1" s="198">
      <c r="A252" s="101" t="inlineStr">
        <is>
          <t>Benin</t>
        </is>
      </c>
      <c r="B252" s="62">
        <f t="array" ref="B252">INDEX(Countries!$D$2:$D$255, MATCH(A252, Countries!$B$2:$B$255, 0))
</f>
        <v/>
      </c>
      <c r="C252" s="89" t="inlineStr">
        <is>
          <t>Seagrass</t>
        </is>
      </c>
      <c r="D252" s="95" t="n">
        <v>3.39</v>
      </c>
      <c r="E252" s="95">
        <f t="array" ref="E252">if($C252="Mangrove", IFERROR(3.66*INDEX(MangroveEmissionsValues!$D:$D,MATCH($A252,MangroveEmissionsValues!$A:$A,0),1)*index(MangroveEmissionsValues!$E:$E,match($A252,MangroveEmissionsValues!$A:$A,0),1),"NoData"),"NoData")</f>
        <v/>
      </c>
      <c r="F252" s="95">
        <f t="array" ref="F252">if($C252="Mangrove", IFERROR(3.66*INDEX(MangroveEmissionsValues!$F:$F,MATCH($A252,MangroveEmissionsValues!$A:$A,0),1)*index(MangroveEmissionsValues!$G:$G,match($A252,MangroveEmissionsValues!$A:$A,0),1)/'Model assumptions'!$C$17,"NoData"),"NoData")</f>
        <v/>
      </c>
      <c r="G252" s="101" t="n"/>
      <c r="H252" s="101" t="n"/>
      <c r="I252" s="101" t="n"/>
      <c r="J252" s="197" t="n"/>
      <c r="K252" s="197" t="n"/>
      <c r="L252" s="197" t="n"/>
      <c r="M252" s="197" t="n"/>
    </row>
    <row r="253" ht="12.75" customHeight="1" s="198">
      <c r="A253" s="101" t="inlineStr">
        <is>
          <t>Bermuda</t>
        </is>
      </c>
      <c r="B253" s="62">
        <f t="array" ref="B253">INDEX(Countries!$D$2:$D$255, MATCH(A253, Countries!$B$2:$B$255, 0))
</f>
        <v/>
      </c>
      <c r="C253" s="89" t="inlineStr">
        <is>
          <t>Seagrass</t>
        </is>
      </c>
      <c r="D253" s="95" t="n">
        <v>3.39</v>
      </c>
      <c r="E253" s="95">
        <f t="array" ref="E253">if($C253="Mangrove", IFERROR(3.66*INDEX(MangroveEmissionsValues!$D:$D,MATCH($A253,MangroveEmissionsValues!$A:$A,0),1)*index(MangroveEmissionsValues!$E:$E,match($A253,MangroveEmissionsValues!$A:$A,0),1),"NoData"),"NoData")</f>
        <v/>
      </c>
      <c r="F253" s="95">
        <f t="array" ref="F253">if($C253="Mangrove", IFERROR(3.66*INDEX(MangroveEmissionsValues!$F:$F,MATCH($A253,MangroveEmissionsValues!$A:$A,0),1)*index(MangroveEmissionsValues!$G:$G,match($A253,MangroveEmissionsValues!$A:$A,0),1)/'Model assumptions'!$C$17,"NoData"),"NoData")</f>
        <v/>
      </c>
      <c r="G253" s="101" t="n"/>
      <c r="H253" s="101" t="n"/>
      <c r="I253" s="101" t="n"/>
      <c r="J253" s="197" t="n"/>
      <c r="K253" s="197" t="n"/>
      <c r="L253" s="197" t="n"/>
      <c r="M253" s="197" t="n"/>
    </row>
    <row r="254" ht="12.75" customHeight="1" s="198">
      <c r="A254" s="101" t="inlineStr">
        <is>
          <t>Bonaire, Sint Eustatius and Saba</t>
        </is>
      </c>
      <c r="B254" s="62">
        <f t="array" ref="B254">INDEX(Countries!$D$2:$D$255, MATCH(A254, Countries!$B$2:$B$255, 0))
</f>
        <v/>
      </c>
      <c r="C254" s="89" t="inlineStr">
        <is>
          <t>Seagrass</t>
        </is>
      </c>
      <c r="D254" s="95" t="n">
        <v>3.39</v>
      </c>
      <c r="E254" s="95">
        <f t="array" ref="E254">if($C254="Mangrove", IFERROR(3.66*INDEX(MangroveEmissionsValues!$D:$D,MATCH($A254,MangroveEmissionsValues!$A:$A,0),1)*index(MangroveEmissionsValues!$E:$E,match($A254,MangroveEmissionsValues!$A:$A,0),1),"NoData"),"NoData")</f>
        <v/>
      </c>
      <c r="F254" s="95">
        <f t="array" ref="F254">if($C254="Mangrove", IFERROR(3.66*INDEX(MangroveEmissionsValues!$F:$F,MATCH($A254,MangroveEmissionsValues!$A:$A,0),1)*index(MangroveEmissionsValues!$G:$G,match($A254,MangroveEmissionsValues!$A:$A,0),1)/'Model assumptions'!$C$17,"NoData"),"NoData")</f>
        <v/>
      </c>
      <c r="G254" s="101" t="n"/>
      <c r="H254" s="101" t="n"/>
      <c r="I254" s="101" t="n"/>
      <c r="J254" s="197" t="n"/>
      <c r="K254" s="197" t="n"/>
      <c r="L254" s="197" t="n"/>
      <c r="M254" s="197" t="n"/>
    </row>
    <row r="255" ht="12.75" customHeight="1" s="198">
      <c r="A255" s="101" t="inlineStr">
        <is>
          <t>Brazil</t>
        </is>
      </c>
      <c r="B255" s="62">
        <f t="array" ref="B255">INDEX(Countries!$D$2:$D$255, MATCH(A255, Countries!$B$2:$B$255, 0))
</f>
        <v/>
      </c>
      <c r="C255" s="89" t="inlineStr">
        <is>
          <t>Seagrass</t>
        </is>
      </c>
      <c r="D255" s="95" t="n">
        <v>3.39</v>
      </c>
      <c r="E255" s="95">
        <f t="array" ref="E255">if($C255="Mangrove", IFERROR(3.66*INDEX(MangroveEmissionsValues!$D:$D,MATCH($A255,MangroveEmissionsValues!$A:$A,0),1)*index(MangroveEmissionsValues!$E:$E,match($A255,MangroveEmissionsValues!$A:$A,0),1),"NoData"),"NoData")</f>
        <v/>
      </c>
      <c r="F255" s="95">
        <f t="array" ref="F255">if($C255="Mangrove", IFERROR(3.66*INDEX(MangroveEmissionsValues!$F:$F,MATCH($A255,MangroveEmissionsValues!$A:$A,0),1)*index(MangroveEmissionsValues!$G:$G,match($A255,MangroveEmissionsValues!$A:$A,0),1)/'Model assumptions'!$C$17,"NoData"),"NoData")</f>
        <v/>
      </c>
      <c r="G255" s="101" t="n"/>
      <c r="H255" s="101" t="n"/>
      <c r="I255" s="101" t="n"/>
      <c r="J255" s="197" t="n"/>
      <c r="K255" s="197" t="n"/>
      <c r="L255" s="197" t="n"/>
      <c r="M255" s="197" t="n"/>
    </row>
    <row r="256" ht="12.75" customHeight="1" s="198">
      <c r="A256" s="101" t="inlineStr">
        <is>
          <t>British virgin islands</t>
        </is>
      </c>
      <c r="B256" s="62">
        <f t="array" ref="B256">INDEX(Countries!$D$2:$D$255, MATCH(A256, Countries!$B$2:$B$255, 0))
</f>
        <v/>
      </c>
      <c r="C256" s="89" t="inlineStr">
        <is>
          <t>Seagrass</t>
        </is>
      </c>
      <c r="D256" s="95" t="n">
        <v>3.39</v>
      </c>
      <c r="E256" s="95">
        <f t="array" ref="E256">if($C256="Mangrove", IFERROR(3.66*INDEX(MangroveEmissionsValues!$D:$D,MATCH($A256,MangroveEmissionsValues!$A:$A,0),1)*index(MangroveEmissionsValues!$E:$E,match($A256,MangroveEmissionsValues!$A:$A,0),1),"NoData"),"NoData")</f>
        <v/>
      </c>
      <c r="F256" s="95">
        <f t="array" ref="F256">if($C256="Mangrove", IFERROR(3.66*INDEX(MangroveEmissionsValues!$F:$F,MATCH($A256,MangroveEmissionsValues!$A:$A,0),1)*index(MangroveEmissionsValues!$G:$G,match($A256,MangroveEmissionsValues!$A:$A,0),1)/'Model assumptions'!$C$17,"NoData"),"NoData")</f>
        <v/>
      </c>
      <c r="G256" s="101" t="n"/>
      <c r="H256" s="101" t="n"/>
      <c r="I256" s="101" t="n"/>
      <c r="J256" s="197" t="n"/>
      <c r="K256" s="197" t="n"/>
      <c r="L256" s="197" t="n"/>
      <c r="M256" s="197" t="n"/>
    </row>
    <row r="257" ht="12.75" customHeight="1" s="198">
      <c r="A257" s="101" t="inlineStr">
        <is>
          <t>Brunei Darussalam</t>
        </is>
      </c>
      <c r="B257" s="62">
        <f t="array" ref="B257">INDEX(Countries!$D$2:$D$255, MATCH(A257, Countries!$B$2:$B$255, 0))
</f>
        <v/>
      </c>
      <c r="C257" s="89" t="inlineStr">
        <is>
          <t>Seagrass</t>
        </is>
      </c>
      <c r="D257" s="95" t="n">
        <v>3.39</v>
      </c>
      <c r="E257" s="95">
        <f t="array" ref="E257">if($C257="Mangrove", IFERROR(3.66*INDEX(MangroveEmissionsValues!$D:$D,MATCH($A257,MangroveEmissionsValues!$A:$A,0),1)*index(MangroveEmissionsValues!$E:$E,match($A257,MangroveEmissionsValues!$A:$A,0),1),"NoData"),"NoData")</f>
        <v/>
      </c>
      <c r="F257" s="95">
        <f t="array" ref="F257">if($C257="Mangrove", IFERROR(3.66*INDEX(MangroveEmissionsValues!$F:$F,MATCH($A257,MangroveEmissionsValues!$A:$A,0),1)*index(MangroveEmissionsValues!$G:$G,match($A257,MangroveEmissionsValues!$A:$A,0),1)/'Model assumptions'!$C$17,"NoData"),"NoData")</f>
        <v/>
      </c>
      <c r="G257" s="101" t="n"/>
      <c r="H257" s="101" t="n"/>
      <c r="I257" s="101" t="n"/>
      <c r="J257" s="197" t="n"/>
      <c r="K257" s="197" t="n"/>
      <c r="L257" s="197" t="n"/>
      <c r="M257" s="197" t="n"/>
    </row>
    <row r="258" ht="12.75" customHeight="1" s="198">
      <c r="A258" s="101" t="inlineStr">
        <is>
          <t>Cambodia</t>
        </is>
      </c>
      <c r="B258" s="62">
        <f t="array" ref="B258">INDEX(Countries!$D$2:$D$255, MATCH(A258, Countries!$B$2:$B$255, 0))
</f>
        <v/>
      </c>
      <c r="C258" s="89" t="inlineStr">
        <is>
          <t>Seagrass</t>
        </is>
      </c>
      <c r="D258" s="95" t="n">
        <v>3.39</v>
      </c>
      <c r="E258" s="95">
        <f t="array" ref="E258">if($C258="Mangrove", IFERROR(3.66*INDEX(MangroveEmissionsValues!$D:$D,MATCH($A258,MangroveEmissionsValues!$A:$A,0),1)*index(MangroveEmissionsValues!$E:$E,match($A258,MangroveEmissionsValues!$A:$A,0),1),"NoData"),"NoData")</f>
        <v/>
      </c>
      <c r="F258" s="95">
        <f t="array" ref="F258">if($C258="Mangrove", IFERROR(3.66*INDEX(MangroveEmissionsValues!$F:$F,MATCH($A258,MangroveEmissionsValues!$A:$A,0),1)*index(MangroveEmissionsValues!$G:$G,match($A258,MangroveEmissionsValues!$A:$A,0),1)/'Model assumptions'!$C$17,"NoData"),"NoData")</f>
        <v/>
      </c>
      <c r="G258" s="101" t="n"/>
      <c r="H258" s="101" t="n"/>
      <c r="I258" s="101" t="n"/>
      <c r="J258" s="197" t="n"/>
      <c r="K258" s="197" t="n"/>
      <c r="L258" s="197" t="n"/>
      <c r="M258" s="197" t="n"/>
    </row>
    <row r="259" ht="12.75" customHeight="1" s="198">
      <c r="A259" s="101" t="inlineStr">
        <is>
          <t>Cameroon</t>
        </is>
      </c>
      <c r="B259" s="62">
        <f t="array" ref="B259">INDEX(Countries!$D$2:$D$255, MATCH(A259, Countries!$B$2:$B$255, 0))
</f>
        <v/>
      </c>
      <c r="C259" s="89" t="inlineStr">
        <is>
          <t>Seagrass</t>
        </is>
      </c>
      <c r="D259" s="95" t="n">
        <v>3.39</v>
      </c>
      <c r="E259" s="95">
        <f t="array" ref="E259">if($C259="Mangrove", IFERROR(3.66*INDEX(MangroveEmissionsValues!$D:$D,MATCH($A259,MangroveEmissionsValues!$A:$A,0),1)*index(MangroveEmissionsValues!$E:$E,match($A259,MangroveEmissionsValues!$A:$A,0),1),"NoData"),"NoData")</f>
        <v/>
      </c>
      <c r="F259" s="95">
        <f t="array" ref="F259">if($C259="Mangrove", IFERROR(3.66*INDEX(MangroveEmissionsValues!$F:$F,MATCH($A259,MangroveEmissionsValues!$A:$A,0),1)*index(MangroveEmissionsValues!$G:$G,match($A259,MangroveEmissionsValues!$A:$A,0),1)/'Model assumptions'!$C$17,"NoData"),"NoData")</f>
        <v/>
      </c>
      <c r="G259" s="101" t="n"/>
      <c r="H259" s="101" t="n"/>
      <c r="I259" s="101" t="n"/>
      <c r="J259" s="197" t="n"/>
      <c r="K259" s="197" t="n"/>
      <c r="L259" s="197" t="n"/>
      <c r="M259" s="197" t="n"/>
    </row>
    <row r="260" ht="12.75" customHeight="1" s="198">
      <c r="A260" s="101" t="inlineStr">
        <is>
          <t>Cayman Islands</t>
        </is>
      </c>
      <c r="B260" s="62">
        <f t="array" ref="B260">INDEX(Countries!$D$2:$D$255, MATCH(A260, Countries!$B$2:$B$255, 0))
</f>
        <v/>
      </c>
      <c r="C260" s="89" t="inlineStr">
        <is>
          <t>Seagrass</t>
        </is>
      </c>
      <c r="D260" s="95" t="n">
        <v>3.39</v>
      </c>
      <c r="E260" s="95">
        <f t="array" ref="E260">if($C260="Mangrove", IFERROR(3.66*INDEX(MangroveEmissionsValues!$D:$D,MATCH($A260,MangroveEmissionsValues!$A:$A,0),1)*index(MangroveEmissionsValues!$E:$E,match($A260,MangroveEmissionsValues!$A:$A,0),1),"NoData"),"NoData")</f>
        <v/>
      </c>
      <c r="F260" s="95">
        <f t="array" ref="F260">if($C260="Mangrove", IFERROR(3.66*INDEX(MangroveEmissionsValues!$F:$F,MATCH($A260,MangroveEmissionsValues!$A:$A,0),1)*index(MangroveEmissionsValues!$G:$G,match($A260,MangroveEmissionsValues!$A:$A,0),1)/'Model assumptions'!$C$17,"NoData"),"NoData")</f>
        <v/>
      </c>
      <c r="G260" s="101" t="n"/>
      <c r="H260" s="101" t="n"/>
      <c r="I260" s="101" t="n"/>
      <c r="J260" s="197" t="n"/>
      <c r="K260" s="197" t="n"/>
      <c r="L260" s="197" t="n"/>
      <c r="M260" s="197" t="n"/>
    </row>
    <row r="261" ht="12.75" customHeight="1" s="198">
      <c r="A261" s="101" t="inlineStr">
        <is>
          <t>Comoros</t>
        </is>
      </c>
      <c r="B261" s="62">
        <f t="array" ref="B261">INDEX(Countries!$D$2:$D$255, MATCH(A261, Countries!$B$2:$B$255, 0))
</f>
        <v/>
      </c>
      <c r="C261" s="89" t="inlineStr">
        <is>
          <t>Seagrass</t>
        </is>
      </c>
      <c r="D261" s="95" t="n">
        <v>3.39</v>
      </c>
      <c r="E261" s="95">
        <f t="array" ref="E261">if($C261="Mangrove", IFERROR(3.66*INDEX(MangroveEmissionsValues!$D:$D,MATCH($A261,MangroveEmissionsValues!$A:$A,0),1)*index(MangroveEmissionsValues!$E:$E,match($A261,MangroveEmissionsValues!$A:$A,0),1),"NoData"),"NoData")</f>
        <v/>
      </c>
      <c r="F261" s="95">
        <f t="array" ref="F261">if($C261="Mangrove", IFERROR(3.66*INDEX(MangroveEmissionsValues!$F:$F,MATCH($A261,MangroveEmissionsValues!$A:$A,0),1)*index(MangroveEmissionsValues!$G:$G,match($A261,MangroveEmissionsValues!$A:$A,0),1)/'Model assumptions'!$C$17,"NoData"),"NoData")</f>
        <v/>
      </c>
      <c r="G261" s="101" t="n"/>
      <c r="H261" s="101" t="n"/>
      <c r="I261" s="101" t="n"/>
      <c r="J261" s="197" t="n"/>
      <c r="K261" s="197" t="n"/>
      <c r="L261" s="197" t="n"/>
      <c r="M261" s="197" t="n"/>
    </row>
    <row r="262" ht="12.75" customHeight="1" s="198">
      <c r="A262" s="101" t="inlineStr">
        <is>
          <t>Cook Islands</t>
        </is>
      </c>
      <c r="B262" s="62">
        <f t="array" ref="B262">INDEX(Countries!$D$2:$D$255, MATCH(A262, Countries!$B$2:$B$255, 0))
</f>
        <v/>
      </c>
      <c r="C262" s="89" t="inlineStr">
        <is>
          <t>Seagrass</t>
        </is>
      </c>
      <c r="D262" s="95" t="n">
        <v>3.39</v>
      </c>
      <c r="E262" s="95">
        <f t="array" ref="E262">if($C262="Mangrove", IFERROR(3.66*INDEX(MangroveEmissionsValues!$D:$D,MATCH($A262,MangroveEmissionsValues!$A:$A,0),1)*index(MangroveEmissionsValues!$E:$E,match($A262,MangroveEmissionsValues!$A:$A,0),1),"NoData"),"NoData")</f>
        <v/>
      </c>
      <c r="F262" s="95">
        <f t="array" ref="F262">if($C262="Mangrove", IFERROR(3.66*INDEX(MangroveEmissionsValues!$F:$F,MATCH($A262,MangroveEmissionsValues!$A:$A,0),1)*index(MangroveEmissionsValues!$G:$G,match($A262,MangroveEmissionsValues!$A:$A,0),1)/'Model assumptions'!$C$17,"NoData"),"NoData")</f>
        <v/>
      </c>
      <c r="G262" s="101" t="n"/>
      <c r="H262" s="101" t="n"/>
      <c r="I262" s="101" t="n"/>
      <c r="J262" s="197" t="n"/>
      <c r="K262" s="197" t="n"/>
      <c r="L262" s="197" t="n"/>
      <c r="M262" s="197" t="n"/>
    </row>
    <row r="263" ht="12.75" customHeight="1" s="198">
      <c r="A263" s="101" t="inlineStr">
        <is>
          <t>Costa Rica</t>
        </is>
      </c>
      <c r="B263" s="62">
        <f t="array" ref="B263">INDEX(Countries!$D$2:$D$255, MATCH(A263, Countries!$B$2:$B$255, 0))
</f>
        <v/>
      </c>
      <c r="C263" s="89" t="inlineStr">
        <is>
          <t>Seagrass</t>
        </is>
      </c>
      <c r="D263" s="95" t="n">
        <v>3.39</v>
      </c>
      <c r="E263" s="95">
        <f t="array" ref="E263">if($C263="Mangrove", IFERROR(3.66*INDEX(MangroveEmissionsValues!$D:$D,MATCH($A263,MangroveEmissionsValues!$A:$A,0),1)*index(MangroveEmissionsValues!$E:$E,match($A263,MangroveEmissionsValues!$A:$A,0),1),"NoData"),"NoData")</f>
        <v/>
      </c>
      <c r="F263" s="95">
        <f t="array" ref="F263">if($C263="Mangrove", IFERROR(3.66*INDEX(MangroveEmissionsValues!$F:$F,MATCH($A263,MangroveEmissionsValues!$A:$A,0),1)*index(MangroveEmissionsValues!$G:$G,match($A263,MangroveEmissionsValues!$A:$A,0),1)/'Model assumptions'!$C$17,"NoData"),"NoData")</f>
        <v/>
      </c>
      <c r="G263" s="101" t="n"/>
      <c r="H263" s="101" t="n"/>
      <c r="I263" s="101" t="n"/>
      <c r="J263" s="197" t="n"/>
      <c r="K263" s="197" t="n"/>
      <c r="L263" s="197" t="n"/>
      <c r="M263" s="197" t="n"/>
    </row>
    <row r="264" ht="12.75" customHeight="1" s="198">
      <c r="A264" s="101" t="inlineStr">
        <is>
          <t>Côte d'Ivoire</t>
        </is>
      </c>
      <c r="B264" s="62">
        <f t="array" ref="B264">INDEX(Countries!$D$2:$D$255, MATCH(A264, Countries!$B$2:$B$255, 0))
</f>
        <v/>
      </c>
      <c r="C264" s="89" t="inlineStr">
        <is>
          <t>Seagrass</t>
        </is>
      </c>
      <c r="D264" s="95" t="n">
        <v>3.39</v>
      </c>
      <c r="E264" s="95">
        <f t="array" ref="E264">if($C264="Mangrove", IFERROR(3.66*INDEX(MangroveEmissionsValues!$D:$D,MATCH($A264,MangroveEmissionsValues!$A:$A,0),1)*index(MangroveEmissionsValues!$E:$E,match($A264,MangroveEmissionsValues!$A:$A,0),1),"NoData"),"NoData")</f>
        <v/>
      </c>
      <c r="F264" s="95">
        <f t="array" ref="F264">if($C264="Mangrove", IFERROR(3.66*INDEX(MangroveEmissionsValues!$F:$F,MATCH($A264,MangroveEmissionsValues!$A:$A,0),1)*index(MangroveEmissionsValues!$G:$G,match($A264,MangroveEmissionsValues!$A:$A,0),1)/'Model assumptions'!$C$17,"NoData"),"NoData")</f>
        <v/>
      </c>
      <c r="G264" s="101" t="n"/>
      <c r="H264" s="101" t="n"/>
      <c r="I264" s="101" t="n"/>
      <c r="J264" s="197" t="n"/>
      <c r="K264" s="197" t="n"/>
      <c r="L264" s="197" t="n"/>
      <c r="M264" s="197" t="n"/>
    </row>
    <row r="265" ht="12.75" customHeight="1" s="198">
      <c r="A265" s="101" t="inlineStr">
        <is>
          <t>Cuba</t>
        </is>
      </c>
      <c r="B265" s="62">
        <f t="array" ref="B265">INDEX(Countries!$D$2:$D$255, MATCH(A265, Countries!$B$2:$B$255, 0))
</f>
        <v/>
      </c>
      <c r="C265" s="89" t="inlineStr">
        <is>
          <t>Seagrass</t>
        </is>
      </c>
      <c r="D265" s="95" t="n">
        <v>3.39</v>
      </c>
      <c r="E265" s="95">
        <f t="array" ref="E265">if($C265="Mangrove", IFERROR(3.66*INDEX(MangroveEmissionsValues!$D:$D,MATCH($A265,MangroveEmissionsValues!$A:$A,0),1)*index(MangroveEmissionsValues!$E:$E,match($A265,MangroveEmissionsValues!$A:$A,0),1),"NoData"),"NoData")</f>
        <v/>
      </c>
      <c r="F265" s="95">
        <f t="array" ref="F265">if($C265="Mangrove", IFERROR(3.66*INDEX(MangroveEmissionsValues!$F:$F,MATCH($A265,MangroveEmissionsValues!$A:$A,0),1)*index(MangroveEmissionsValues!$G:$G,match($A265,MangroveEmissionsValues!$A:$A,0),1)/'Model assumptions'!$C$17,"NoData"),"NoData")</f>
        <v/>
      </c>
      <c r="G265" s="101" t="n"/>
      <c r="H265" s="101" t="n"/>
      <c r="I265" s="101" t="n"/>
      <c r="J265" s="197" t="n"/>
      <c r="K265" s="197" t="n"/>
      <c r="L265" s="197" t="n"/>
      <c r="M265" s="197" t="n"/>
    </row>
    <row r="266" ht="12.75" customHeight="1" s="198">
      <c r="A266" s="101" t="inlineStr">
        <is>
          <t>Curaçao</t>
        </is>
      </c>
      <c r="B266" s="62">
        <f t="array" ref="B266">INDEX(Countries!$D$2:$D$255, MATCH(A266, Countries!$B$2:$B$255, 0))
</f>
        <v/>
      </c>
      <c r="C266" s="89" t="inlineStr">
        <is>
          <t>Seagrass</t>
        </is>
      </c>
      <c r="D266" s="95" t="n">
        <v>3.39</v>
      </c>
      <c r="E266" s="95">
        <f t="array" ref="E266">if($C266="Mangrove", IFERROR(3.66*INDEX(MangroveEmissionsValues!$D:$D,MATCH($A266,MangroveEmissionsValues!$A:$A,0),1)*index(MangroveEmissionsValues!$E:$E,match($A266,MangroveEmissionsValues!$A:$A,0),1),"NoData"),"NoData")</f>
        <v/>
      </c>
      <c r="F266" s="95">
        <f t="array" ref="F266">if($C266="Mangrove", IFERROR(3.66*INDEX(MangroveEmissionsValues!$F:$F,MATCH($A266,MangroveEmissionsValues!$A:$A,0),1)*index(MangroveEmissionsValues!$G:$G,match($A266,MangroveEmissionsValues!$A:$A,0),1)/'Model assumptions'!$C$17,"NoData"),"NoData")</f>
        <v/>
      </c>
      <c r="G266" s="101" t="n"/>
      <c r="H266" s="101" t="n"/>
      <c r="I266" s="101" t="n"/>
      <c r="J266" s="197" t="n"/>
      <c r="K266" s="197" t="n"/>
      <c r="L266" s="197" t="n"/>
      <c r="M266" s="197" t="n"/>
    </row>
    <row r="267" ht="12.75" customHeight="1" s="198">
      <c r="A267" s="101" t="inlineStr">
        <is>
          <t>Democratic republic of the congo</t>
        </is>
      </c>
      <c r="B267" s="62">
        <f t="array" ref="B267">INDEX(Countries!$D$2:$D$255, MATCH(A267, Countries!$B$2:$B$255, 0))
</f>
        <v/>
      </c>
      <c r="C267" s="89" t="inlineStr">
        <is>
          <t>Seagrass</t>
        </is>
      </c>
      <c r="D267" s="95" t="n">
        <v>3.39</v>
      </c>
      <c r="E267" s="95">
        <f t="array" ref="E267">if($C267="Mangrove", IFERROR(3.66*INDEX(MangroveEmissionsValues!$D:$D,MATCH($A267,MangroveEmissionsValues!$A:$A,0),1)*index(MangroveEmissionsValues!$E:$E,match($A267,MangroveEmissionsValues!$A:$A,0),1),"NoData"),"NoData")</f>
        <v/>
      </c>
      <c r="F267" s="95">
        <f t="array" ref="F267">if($C267="Mangrove", IFERROR(3.66*INDEX(MangroveEmissionsValues!$F:$F,MATCH($A267,MangroveEmissionsValues!$A:$A,0),1)*index(MangroveEmissionsValues!$G:$G,match($A267,MangroveEmissionsValues!$A:$A,0),1)/'Model assumptions'!$C$17,"NoData"),"NoData")</f>
        <v/>
      </c>
      <c r="G267" s="101" t="n"/>
      <c r="H267" s="101" t="n"/>
      <c r="I267" s="101" t="n"/>
      <c r="J267" s="197" t="n"/>
      <c r="K267" s="197" t="n"/>
      <c r="L267" s="197" t="n"/>
      <c r="M267" s="197" t="n"/>
    </row>
    <row r="268" ht="12.75" customHeight="1" s="198">
      <c r="A268" s="101" t="inlineStr">
        <is>
          <t>Djibouti</t>
        </is>
      </c>
      <c r="B268" s="62">
        <f t="array" ref="B268">INDEX(Countries!$D$2:$D$255, MATCH(A268, Countries!$B$2:$B$255, 0))
</f>
        <v/>
      </c>
      <c r="C268" s="89" t="inlineStr">
        <is>
          <t>Seagrass</t>
        </is>
      </c>
      <c r="D268" s="95" t="n">
        <v>3.39</v>
      </c>
      <c r="E268" s="95">
        <f t="array" ref="E268">if($C268="Mangrove", IFERROR(3.66*INDEX(MangroveEmissionsValues!$D:$D,MATCH($A268,MangroveEmissionsValues!$A:$A,0),1)*index(MangroveEmissionsValues!$E:$E,match($A268,MangroveEmissionsValues!$A:$A,0),1),"NoData"),"NoData")</f>
        <v/>
      </c>
      <c r="F268" s="95">
        <f t="array" ref="F268">if($C268="Mangrove", IFERROR(3.66*INDEX(MangroveEmissionsValues!$F:$F,MATCH($A268,MangroveEmissionsValues!$A:$A,0),1)*index(MangroveEmissionsValues!$G:$G,match($A268,MangroveEmissionsValues!$A:$A,0),1)/'Model assumptions'!$C$17,"NoData"),"NoData")</f>
        <v/>
      </c>
      <c r="G268" s="101" t="n"/>
      <c r="H268" s="101" t="n"/>
      <c r="I268" s="101" t="n"/>
      <c r="J268" s="197" t="n"/>
      <c r="K268" s="197" t="n"/>
      <c r="L268" s="197" t="n"/>
      <c r="M268" s="197" t="n"/>
    </row>
    <row r="269" ht="12.75" customHeight="1" s="198">
      <c r="A269" s="101" t="inlineStr">
        <is>
          <t>Dominica</t>
        </is>
      </c>
      <c r="B269" s="62">
        <f t="array" ref="B269">INDEX(Countries!$D$2:$D$255, MATCH(A269, Countries!$B$2:$B$255, 0))
</f>
        <v/>
      </c>
      <c r="C269" s="89" t="inlineStr">
        <is>
          <t>Seagrass</t>
        </is>
      </c>
      <c r="D269" s="95" t="n">
        <v>3.39</v>
      </c>
      <c r="E269" s="95">
        <f t="array" ref="E269">if($C269="Mangrove", IFERROR(3.66*INDEX(MangroveEmissionsValues!$D:$D,MATCH($A269,MangroveEmissionsValues!$A:$A,0),1)*index(MangroveEmissionsValues!$E:$E,match($A269,MangroveEmissionsValues!$A:$A,0),1),"NoData"),"NoData")</f>
        <v/>
      </c>
      <c r="F269" s="95">
        <f t="array" ref="F269">if($C269="Mangrove", IFERROR(3.66*INDEX(MangroveEmissionsValues!$F:$F,MATCH($A269,MangroveEmissionsValues!$A:$A,0),1)*index(MangroveEmissionsValues!$G:$G,match($A269,MangroveEmissionsValues!$A:$A,0),1)/'Model assumptions'!$C$17,"NoData"),"NoData")</f>
        <v/>
      </c>
      <c r="G269" s="101" t="n"/>
      <c r="H269" s="101" t="n"/>
      <c r="I269" s="101" t="n"/>
      <c r="J269" s="197" t="n"/>
      <c r="K269" s="197" t="n"/>
      <c r="L269" s="197" t="n"/>
      <c r="M269" s="197" t="n"/>
    </row>
    <row r="270" ht="12.75" customHeight="1" s="198">
      <c r="A270" s="101" t="inlineStr">
        <is>
          <t>Dominican Republic</t>
        </is>
      </c>
      <c r="B270" s="62">
        <f t="array" ref="B270">INDEX(Countries!$D$2:$D$255, MATCH(A270, Countries!$B$2:$B$255, 0))
</f>
        <v/>
      </c>
      <c r="C270" s="89" t="inlineStr">
        <is>
          <t>Seagrass</t>
        </is>
      </c>
      <c r="D270" s="95" t="n">
        <v>3.39</v>
      </c>
      <c r="E270" s="95">
        <f t="array" ref="E270">if($C270="Mangrove", IFERROR(3.66*INDEX(MangroveEmissionsValues!$D:$D,MATCH($A270,MangroveEmissionsValues!$A:$A,0),1)*index(MangroveEmissionsValues!$E:$E,match($A270,MangroveEmissionsValues!$A:$A,0),1),"NoData"),"NoData")</f>
        <v/>
      </c>
      <c r="F270" s="95">
        <f t="array" ref="F270">if($C270="Mangrove", IFERROR(3.66*INDEX(MangroveEmissionsValues!$F:$F,MATCH($A270,MangroveEmissionsValues!$A:$A,0),1)*index(MangroveEmissionsValues!$G:$G,match($A270,MangroveEmissionsValues!$A:$A,0),1)/'Model assumptions'!$C$17,"NoData"),"NoData")</f>
        <v/>
      </c>
      <c r="G270" s="101" t="n"/>
      <c r="H270" s="101" t="n"/>
      <c r="I270" s="101" t="n"/>
      <c r="J270" s="197" t="n"/>
      <c r="K270" s="197" t="n"/>
      <c r="L270" s="197" t="n"/>
      <c r="M270" s="197" t="n"/>
    </row>
    <row r="271" ht="12.75" customHeight="1" s="198">
      <c r="A271" s="101" t="inlineStr">
        <is>
          <t>Ecuador</t>
        </is>
      </c>
      <c r="B271" s="62">
        <f t="array" ref="B271">INDEX(Countries!$D$2:$D$255, MATCH(A271, Countries!$B$2:$B$255, 0))
</f>
        <v/>
      </c>
      <c r="C271" s="89" t="inlineStr">
        <is>
          <t>Seagrass</t>
        </is>
      </c>
      <c r="D271" s="95" t="n">
        <v>3.39</v>
      </c>
      <c r="E271" s="95">
        <f t="array" ref="E271">if($C271="Mangrove", IFERROR(3.66*INDEX(MangroveEmissionsValues!$D:$D,MATCH($A271,MangroveEmissionsValues!$A:$A,0),1)*index(MangroveEmissionsValues!$E:$E,match($A271,MangroveEmissionsValues!$A:$A,0),1),"NoData"),"NoData")</f>
        <v/>
      </c>
      <c r="F271" s="95">
        <f t="array" ref="F271">if($C271="Mangrove", IFERROR(3.66*INDEX(MangroveEmissionsValues!$F:$F,MATCH($A271,MangroveEmissionsValues!$A:$A,0),1)*index(MangroveEmissionsValues!$G:$G,match($A271,MangroveEmissionsValues!$A:$A,0),1)/'Model assumptions'!$C$17,"NoData"),"NoData")</f>
        <v/>
      </c>
      <c r="G271" s="101" t="n"/>
      <c r="H271" s="101" t="n"/>
      <c r="I271" s="101" t="n"/>
      <c r="J271" s="197" t="n"/>
      <c r="K271" s="197" t="n"/>
      <c r="L271" s="197" t="n"/>
      <c r="M271" s="197" t="n"/>
    </row>
    <row r="272" ht="12.75" customHeight="1" s="198">
      <c r="A272" s="101" t="inlineStr">
        <is>
          <t>Egypt</t>
        </is>
      </c>
      <c r="B272" s="62">
        <f t="array" ref="B272">INDEX(Countries!$D$2:$D$255, MATCH(A272, Countries!$B$2:$B$255, 0))
</f>
        <v/>
      </c>
      <c r="C272" s="89" t="inlineStr">
        <is>
          <t>Seagrass</t>
        </is>
      </c>
      <c r="D272" s="95" t="n">
        <v>3.39</v>
      </c>
      <c r="E272" s="95">
        <f t="array" ref="E272">if($C272="Mangrove", IFERROR(3.66*INDEX(MangroveEmissionsValues!$D:$D,MATCH($A272,MangroveEmissionsValues!$A:$A,0),1)*index(MangroveEmissionsValues!$E:$E,match($A272,MangroveEmissionsValues!$A:$A,0),1),"NoData"),"NoData")</f>
        <v/>
      </c>
      <c r="F272" s="95">
        <f t="array" ref="F272">if($C272="Mangrove", IFERROR(3.66*INDEX(MangroveEmissionsValues!$F:$F,MATCH($A272,MangroveEmissionsValues!$A:$A,0),1)*index(MangroveEmissionsValues!$G:$G,match($A272,MangroveEmissionsValues!$A:$A,0),1)/'Model assumptions'!$C$17,"NoData"),"NoData")</f>
        <v/>
      </c>
      <c r="G272" s="101" t="n"/>
      <c r="H272" s="101" t="n"/>
      <c r="I272" s="101" t="n"/>
      <c r="J272" s="197" t="n"/>
      <c r="K272" s="197" t="n"/>
      <c r="L272" s="197" t="n"/>
      <c r="M272" s="197" t="n"/>
    </row>
    <row r="273" ht="12.75" customHeight="1" s="198">
      <c r="A273" s="101" t="inlineStr">
        <is>
          <t>El Salvador</t>
        </is>
      </c>
      <c r="B273" s="62">
        <f t="array" ref="B273">INDEX(Countries!$D$2:$D$255, MATCH(A273, Countries!$B$2:$B$255, 0))
</f>
        <v/>
      </c>
      <c r="C273" s="89" t="inlineStr">
        <is>
          <t>Seagrass</t>
        </is>
      </c>
      <c r="D273" s="95" t="n">
        <v>3.39</v>
      </c>
      <c r="E273" s="95">
        <f t="array" ref="E273">if($C273="Mangrove", IFERROR(3.66*INDEX(MangroveEmissionsValues!$D:$D,MATCH($A273,MangroveEmissionsValues!$A:$A,0),1)*index(MangroveEmissionsValues!$E:$E,match($A273,MangroveEmissionsValues!$A:$A,0),1),"NoData"),"NoData")</f>
        <v/>
      </c>
      <c r="F273" s="95">
        <f t="array" ref="F273">if($C273="Mangrove", IFERROR(3.66*INDEX(MangroveEmissionsValues!$F:$F,MATCH($A273,MangroveEmissionsValues!$A:$A,0),1)*index(MangroveEmissionsValues!$G:$G,match($A273,MangroveEmissionsValues!$A:$A,0),1)/'Model assumptions'!$C$17,"NoData"),"NoData")</f>
        <v/>
      </c>
      <c r="G273" s="101" t="n"/>
      <c r="H273" s="101" t="n"/>
      <c r="I273" s="101" t="n"/>
      <c r="J273" s="197" t="n"/>
      <c r="K273" s="197" t="n"/>
      <c r="L273" s="197" t="n"/>
      <c r="M273" s="197" t="n"/>
    </row>
    <row r="274" ht="12.75" customHeight="1" s="198">
      <c r="A274" s="101" t="inlineStr">
        <is>
          <t>Equatorial Guinea</t>
        </is>
      </c>
      <c r="B274" s="62">
        <f t="array" ref="B274">INDEX(Countries!$D$2:$D$255, MATCH(A274, Countries!$B$2:$B$255, 0))
</f>
        <v/>
      </c>
      <c r="C274" s="89" t="inlineStr">
        <is>
          <t>Seagrass</t>
        </is>
      </c>
      <c r="D274" s="95" t="n">
        <v>3.39</v>
      </c>
      <c r="E274" s="95">
        <f t="array" ref="E274">if($C274="Mangrove", IFERROR(3.66*INDEX(MangroveEmissionsValues!$D:$D,MATCH($A274,MangroveEmissionsValues!$A:$A,0),1)*index(MangroveEmissionsValues!$E:$E,match($A274,MangroveEmissionsValues!$A:$A,0),1),"NoData"),"NoData")</f>
        <v/>
      </c>
      <c r="F274" s="95">
        <f t="array" ref="F274">if($C274="Mangrove", IFERROR(3.66*INDEX(MangroveEmissionsValues!$F:$F,MATCH($A274,MangroveEmissionsValues!$A:$A,0),1)*index(MangroveEmissionsValues!$G:$G,match($A274,MangroveEmissionsValues!$A:$A,0),1)/'Model assumptions'!$C$17,"NoData"),"NoData")</f>
        <v/>
      </c>
      <c r="G274" s="101" t="n"/>
      <c r="H274" s="101" t="n"/>
      <c r="I274" s="101" t="n"/>
      <c r="J274" s="197" t="n"/>
      <c r="K274" s="197" t="n"/>
      <c r="L274" s="197" t="n"/>
      <c r="M274" s="197" t="n"/>
    </row>
    <row r="275" ht="12.75" customHeight="1" s="198">
      <c r="A275" s="101" t="inlineStr">
        <is>
          <t>Eritrea</t>
        </is>
      </c>
      <c r="B275" s="62">
        <f t="array" ref="B275">INDEX(Countries!$D$2:$D$255, MATCH(A275, Countries!$B$2:$B$255, 0))
</f>
        <v/>
      </c>
      <c r="C275" s="89" t="inlineStr">
        <is>
          <t>Seagrass</t>
        </is>
      </c>
      <c r="D275" s="95" t="n">
        <v>3.39</v>
      </c>
      <c r="E275" s="95">
        <f t="array" ref="E275">if($C275="Mangrove", IFERROR(3.66*INDEX(MangroveEmissionsValues!$D:$D,MATCH($A275,MangroveEmissionsValues!$A:$A,0),1)*index(MangroveEmissionsValues!$E:$E,match($A275,MangroveEmissionsValues!$A:$A,0),1),"NoData"),"NoData")</f>
        <v/>
      </c>
      <c r="F275" s="95">
        <f t="array" ref="F275">if($C275="Mangrove", IFERROR(3.66*INDEX(MangroveEmissionsValues!$F:$F,MATCH($A275,MangroveEmissionsValues!$A:$A,0),1)*index(MangroveEmissionsValues!$G:$G,match($A275,MangroveEmissionsValues!$A:$A,0),1)/'Model assumptions'!$C$17,"NoData"),"NoData")</f>
        <v/>
      </c>
      <c r="G275" s="101" t="n"/>
      <c r="H275" s="101" t="n"/>
      <c r="I275" s="101" t="n"/>
      <c r="J275" s="197" t="n"/>
      <c r="K275" s="197" t="n"/>
      <c r="L275" s="197" t="n"/>
      <c r="M275" s="197" t="n"/>
    </row>
    <row r="276" ht="12.75" customHeight="1" s="198">
      <c r="A276" s="101" t="inlineStr">
        <is>
          <t>Fiji</t>
        </is>
      </c>
      <c r="B276" s="62">
        <f t="array" ref="B276">INDEX(Countries!$D$2:$D$255, MATCH(A276, Countries!$B$2:$B$255, 0))
</f>
        <v/>
      </c>
      <c r="C276" s="89" t="inlineStr">
        <is>
          <t>Seagrass</t>
        </is>
      </c>
      <c r="D276" s="95" t="n">
        <v>3.39</v>
      </c>
      <c r="E276" s="95">
        <f t="array" ref="E276">if($C276="Mangrove", IFERROR(3.66*INDEX(MangroveEmissionsValues!$D:$D,MATCH($A276,MangroveEmissionsValues!$A:$A,0),1)*index(MangroveEmissionsValues!$E:$E,match($A276,MangroveEmissionsValues!$A:$A,0),1),"NoData"),"NoData")</f>
        <v/>
      </c>
      <c r="F276" s="95">
        <f t="array" ref="F276">if($C276="Mangrove", IFERROR(3.66*INDEX(MangroveEmissionsValues!$F:$F,MATCH($A276,MangroveEmissionsValues!$A:$A,0),1)*index(MangroveEmissionsValues!$G:$G,match($A276,MangroveEmissionsValues!$A:$A,0),1)/'Model assumptions'!$C$17,"NoData"),"NoData")</f>
        <v/>
      </c>
      <c r="G276" s="101" t="n"/>
      <c r="H276" s="101" t="n"/>
      <c r="I276" s="101" t="n"/>
      <c r="J276" s="197" t="n"/>
      <c r="K276" s="197" t="n"/>
      <c r="L276" s="197" t="n"/>
      <c r="M276" s="197" t="n"/>
    </row>
    <row r="277" ht="12.75" customHeight="1" s="198">
      <c r="A277" s="101" t="inlineStr">
        <is>
          <t>French Guiana</t>
        </is>
      </c>
      <c r="B277" s="62">
        <f t="array" ref="B277">INDEX(Countries!$D$2:$D$255, MATCH(A277, Countries!$B$2:$B$255, 0))
</f>
        <v/>
      </c>
      <c r="C277" s="89" t="inlineStr">
        <is>
          <t>Seagrass</t>
        </is>
      </c>
      <c r="D277" s="95" t="n">
        <v>3.39</v>
      </c>
      <c r="E277" s="95">
        <f t="array" ref="E277">if($C277="Mangrove", IFERROR(3.66*INDEX(MangroveEmissionsValues!$D:$D,MATCH($A277,MangroveEmissionsValues!$A:$A,0),1)*index(MangroveEmissionsValues!$E:$E,match($A277,MangroveEmissionsValues!$A:$A,0),1),"NoData"),"NoData")</f>
        <v/>
      </c>
      <c r="F277" s="95">
        <f t="array" ref="F277">if($C277="Mangrove", IFERROR(3.66*INDEX(MangroveEmissionsValues!$F:$F,MATCH($A277,MangroveEmissionsValues!$A:$A,0),1)*index(MangroveEmissionsValues!$G:$G,match($A277,MangroveEmissionsValues!$A:$A,0),1)/'Model assumptions'!$C$17,"NoData"),"NoData")</f>
        <v/>
      </c>
      <c r="G277" s="101" t="n"/>
      <c r="H277" s="101" t="n"/>
      <c r="I277" s="101" t="n"/>
      <c r="J277" s="197" t="n"/>
      <c r="K277" s="197" t="n"/>
      <c r="L277" s="197" t="n"/>
      <c r="M277" s="197" t="n"/>
    </row>
    <row r="278" ht="12.75" customHeight="1" s="198">
      <c r="A278" s="101" t="inlineStr">
        <is>
          <t>French Polynesia</t>
        </is>
      </c>
      <c r="B278" s="62">
        <f t="array" ref="B278">INDEX(Countries!$D$2:$D$255, MATCH(A278, Countries!$B$2:$B$255, 0))
</f>
        <v/>
      </c>
      <c r="C278" s="89" t="inlineStr">
        <is>
          <t>Seagrass</t>
        </is>
      </c>
      <c r="D278" s="95" t="n">
        <v>3.39</v>
      </c>
      <c r="E278" s="95">
        <f t="array" ref="E278">if($C278="Mangrove", IFERROR(3.66*INDEX(MangroveEmissionsValues!$D:$D,MATCH($A278,MangroveEmissionsValues!$A:$A,0),1)*index(MangroveEmissionsValues!$E:$E,match($A278,MangroveEmissionsValues!$A:$A,0),1),"NoData"),"NoData")</f>
        <v/>
      </c>
      <c r="F278" s="95">
        <f t="array" ref="F278">if($C278="Mangrove", IFERROR(3.66*INDEX(MangroveEmissionsValues!$F:$F,MATCH($A278,MangroveEmissionsValues!$A:$A,0),1)*index(MangroveEmissionsValues!$G:$G,match($A278,MangroveEmissionsValues!$A:$A,0),1)/'Model assumptions'!$C$17,"NoData"),"NoData")</f>
        <v/>
      </c>
      <c r="G278" s="101" t="n"/>
      <c r="H278" s="101" t="n"/>
      <c r="I278" s="101" t="n"/>
      <c r="J278" s="197" t="n"/>
      <c r="K278" s="197" t="n"/>
      <c r="L278" s="197" t="n"/>
      <c r="M278" s="197" t="n"/>
    </row>
    <row r="279" ht="12.75" customHeight="1" s="198">
      <c r="A279" s="101" t="inlineStr">
        <is>
          <t>French Southern Territories</t>
        </is>
      </c>
      <c r="B279" s="62">
        <f t="array" ref="B279">INDEX(Countries!$D$2:$D$255, MATCH(A279, Countries!$B$2:$B$255, 0))
</f>
        <v/>
      </c>
      <c r="C279" s="89" t="inlineStr">
        <is>
          <t>Seagrass</t>
        </is>
      </c>
      <c r="D279" s="95" t="n">
        <v>3.39</v>
      </c>
      <c r="E279" s="95">
        <f t="array" ref="E279">if($C279="Mangrove", IFERROR(3.66*INDEX(MangroveEmissionsValues!$D:$D,MATCH($A279,MangroveEmissionsValues!$A:$A,0),1)*index(MangroveEmissionsValues!$E:$E,match($A279,MangroveEmissionsValues!$A:$A,0),1),"NoData"),"NoData")</f>
        <v/>
      </c>
      <c r="F279" s="95">
        <f t="array" ref="F279">if($C279="Mangrove", IFERROR(3.66*INDEX(MangroveEmissionsValues!$F:$F,MATCH($A279,MangroveEmissionsValues!$A:$A,0),1)*index(MangroveEmissionsValues!$G:$G,match($A279,MangroveEmissionsValues!$A:$A,0),1)/'Model assumptions'!$C$17,"NoData"),"NoData")</f>
        <v/>
      </c>
      <c r="G279" s="101" t="n"/>
      <c r="H279" s="101" t="n"/>
      <c r="I279" s="101" t="n"/>
      <c r="J279" s="197" t="n"/>
      <c r="K279" s="197" t="n"/>
      <c r="L279" s="197" t="n"/>
      <c r="M279" s="197" t="n"/>
    </row>
    <row r="280" ht="12.75" customHeight="1" s="198">
      <c r="A280" s="101" t="inlineStr">
        <is>
          <t>Gabon</t>
        </is>
      </c>
      <c r="B280" s="62">
        <f t="array" ref="B280">INDEX(Countries!$D$2:$D$255, MATCH(A280, Countries!$B$2:$B$255, 0))
</f>
        <v/>
      </c>
      <c r="C280" s="89" t="inlineStr">
        <is>
          <t>Seagrass</t>
        </is>
      </c>
      <c r="D280" s="95" t="n">
        <v>3.39</v>
      </c>
      <c r="E280" s="95">
        <f t="array" ref="E280">if($C280="Mangrove", IFERROR(3.66*INDEX(MangroveEmissionsValues!$D:$D,MATCH($A280,MangroveEmissionsValues!$A:$A,0),1)*index(MangroveEmissionsValues!$E:$E,match($A280,MangroveEmissionsValues!$A:$A,0),1),"NoData"),"NoData")</f>
        <v/>
      </c>
      <c r="F280" s="95">
        <f t="array" ref="F280">if($C280="Mangrove", IFERROR(3.66*INDEX(MangroveEmissionsValues!$F:$F,MATCH($A280,MangroveEmissionsValues!$A:$A,0),1)*index(MangroveEmissionsValues!$G:$G,match($A280,MangroveEmissionsValues!$A:$A,0),1)/'Model assumptions'!$C$17,"NoData"),"NoData")</f>
        <v/>
      </c>
      <c r="G280" s="101" t="n"/>
      <c r="H280" s="101" t="n"/>
      <c r="I280" s="101" t="n"/>
      <c r="J280" s="197" t="n"/>
      <c r="K280" s="197" t="n"/>
      <c r="L280" s="197" t="n"/>
      <c r="M280" s="197" t="n"/>
    </row>
    <row r="281" ht="12.75" customHeight="1" s="198">
      <c r="A281" s="101" t="inlineStr">
        <is>
          <t>Gambia</t>
        </is>
      </c>
      <c r="B281" s="62">
        <f t="array" ref="B281">INDEX(Countries!$D$2:$D$255, MATCH(A281, Countries!$B$2:$B$255, 0))
</f>
        <v/>
      </c>
      <c r="C281" s="89" t="inlineStr">
        <is>
          <t>Seagrass</t>
        </is>
      </c>
      <c r="D281" s="95" t="n">
        <v>3.39</v>
      </c>
      <c r="E281" s="95">
        <f t="array" ref="E281">if($C281="Mangrove", IFERROR(3.66*INDEX(MangroveEmissionsValues!$D:$D,MATCH($A281,MangroveEmissionsValues!$A:$A,0),1)*index(MangroveEmissionsValues!$E:$E,match($A281,MangroveEmissionsValues!$A:$A,0),1),"NoData"),"NoData")</f>
        <v/>
      </c>
      <c r="F281" s="95">
        <f t="array" ref="F281">if($C281="Mangrove", IFERROR(3.66*INDEX(MangroveEmissionsValues!$F:$F,MATCH($A281,MangroveEmissionsValues!$A:$A,0),1)*index(MangroveEmissionsValues!$G:$G,match($A281,MangroveEmissionsValues!$A:$A,0),1)/'Model assumptions'!$C$17,"NoData"),"NoData")</f>
        <v/>
      </c>
      <c r="G281" s="101" t="n"/>
      <c r="H281" s="101" t="n"/>
      <c r="I281" s="101" t="n"/>
      <c r="J281" s="197" t="n"/>
      <c r="K281" s="197" t="n"/>
      <c r="L281" s="197" t="n"/>
      <c r="M281" s="197" t="n"/>
    </row>
    <row r="282" ht="12.75" customHeight="1" s="198">
      <c r="A282" s="101" t="inlineStr">
        <is>
          <t>Ghana</t>
        </is>
      </c>
      <c r="B282" s="62">
        <f t="array" ref="B282">INDEX(Countries!$D$2:$D$255, MATCH(A282, Countries!$B$2:$B$255, 0))
</f>
        <v/>
      </c>
      <c r="C282" s="89" t="inlineStr">
        <is>
          <t>Seagrass</t>
        </is>
      </c>
      <c r="D282" s="95" t="n">
        <v>3.39</v>
      </c>
      <c r="E282" s="95">
        <f t="array" ref="E282">if($C282="Mangrove", IFERROR(3.66*INDEX(MangroveEmissionsValues!$D:$D,MATCH($A282,MangroveEmissionsValues!$A:$A,0),1)*index(MangroveEmissionsValues!$E:$E,match($A282,MangroveEmissionsValues!$A:$A,0),1),"NoData"),"NoData")</f>
        <v/>
      </c>
      <c r="F282" s="95">
        <f t="array" ref="F282">if($C282="Mangrove", IFERROR(3.66*INDEX(MangroveEmissionsValues!$F:$F,MATCH($A282,MangroveEmissionsValues!$A:$A,0),1)*index(MangroveEmissionsValues!$G:$G,match($A282,MangroveEmissionsValues!$A:$A,0),1)/'Model assumptions'!$C$17,"NoData"),"NoData")</f>
        <v/>
      </c>
      <c r="G282" s="101" t="n"/>
      <c r="H282" s="101" t="n"/>
      <c r="I282" s="101" t="n"/>
      <c r="J282" s="197" t="n"/>
      <c r="K282" s="197" t="n"/>
      <c r="L282" s="197" t="n"/>
      <c r="M282" s="197" t="n"/>
    </row>
    <row r="283" ht="12.75" customHeight="1" s="198">
      <c r="A283" s="101" t="inlineStr">
        <is>
          <t>Grenada</t>
        </is>
      </c>
      <c r="B283" s="62">
        <f t="array" ref="B283">INDEX(Countries!$D$2:$D$255, MATCH(A283, Countries!$B$2:$B$255, 0))
</f>
        <v/>
      </c>
      <c r="C283" s="89" t="inlineStr">
        <is>
          <t>Seagrass</t>
        </is>
      </c>
      <c r="D283" s="95" t="n">
        <v>3.39</v>
      </c>
      <c r="E283" s="95">
        <f t="array" ref="E283">if($C283="Mangrove", IFERROR(3.66*INDEX(MangroveEmissionsValues!$D:$D,MATCH($A283,MangroveEmissionsValues!$A:$A,0),1)*index(MangroveEmissionsValues!$E:$E,match($A283,MangroveEmissionsValues!$A:$A,0),1),"NoData"),"NoData")</f>
        <v/>
      </c>
      <c r="F283" s="95">
        <f t="array" ref="F283">if($C283="Mangrove", IFERROR(3.66*INDEX(MangroveEmissionsValues!$F:$F,MATCH($A283,MangroveEmissionsValues!$A:$A,0),1)*index(MangroveEmissionsValues!$G:$G,match($A283,MangroveEmissionsValues!$A:$A,0),1)/'Model assumptions'!$C$17,"NoData"),"NoData")</f>
        <v/>
      </c>
      <c r="G283" s="101" t="n"/>
      <c r="H283" s="101" t="n"/>
      <c r="I283" s="101" t="n"/>
      <c r="J283" s="197" t="n"/>
      <c r="K283" s="197" t="n"/>
      <c r="L283" s="197" t="n"/>
      <c r="M283" s="197" t="n"/>
    </row>
    <row r="284" ht="12.75" customHeight="1" s="198">
      <c r="A284" s="101" t="inlineStr">
        <is>
          <t>Guadeloupe</t>
        </is>
      </c>
      <c r="B284" s="62">
        <f t="array" ref="B284">INDEX(Countries!$D$2:$D$255, MATCH(A284, Countries!$B$2:$B$255, 0))
</f>
        <v/>
      </c>
      <c r="C284" s="89" t="inlineStr">
        <is>
          <t>Seagrass</t>
        </is>
      </c>
      <c r="D284" s="95" t="n">
        <v>3.39</v>
      </c>
      <c r="E284" s="95">
        <f t="array" ref="E284">if($C284="Mangrove", IFERROR(3.66*INDEX(MangroveEmissionsValues!$D:$D,MATCH($A284,MangroveEmissionsValues!$A:$A,0),1)*index(MangroveEmissionsValues!$E:$E,match($A284,MangroveEmissionsValues!$A:$A,0),1),"NoData"),"NoData")</f>
        <v/>
      </c>
      <c r="F284" s="95">
        <f t="array" ref="F284">if($C284="Mangrove", IFERROR(3.66*INDEX(MangroveEmissionsValues!$F:$F,MATCH($A284,MangroveEmissionsValues!$A:$A,0),1)*index(MangroveEmissionsValues!$G:$G,match($A284,MangroveEmissionsValues!$A:$A,0),1)/'Model assumptions'!$C$17,"NoData"),"NoData")</f>
        <v/>
      </c>
      <c r="G284" s="101" t="n"/>
      <c r="H284" s="101" t="n"/>
      <c r="I284" s="101" t="n"/>
      <c r="J284" s="197" t="n"/>
      <c r="K284" s="197" t="n"/>
      <c r="L284" s="197" t="n"/>
      <c r="M284" s="197" t="n"/>
    </row>
    <row r="285" ht="12.75" customHeight="1" s="198">
      <c r="A285" s="101" t="inlineStr">
        <is>
          <t>Guam</t>
        </is>
      </c>
      <c r="B285" s="62">
        <f t="array" ref="B285">INDEX(Countries!$D$2:$D$255, MATCH(A285, Countries!$B$2:$B$255, 0))
</f>
        <v/>
      </c>
      <c r="C285" s="89" t="inlineStr">
        <is>
          <t>Seagrass</t>
        </is>
      </c>
      <c r="D285" s="95" t="n">
        <v>3.39</v>
      </c>
      <c r="E285" s="95">
        <f t="array" ref="E285">if($C285="Mangrove", IFERROR(3.66*INDEX(MangroveEmissionsValues!$D:$D,MATCH($A285,MangroveEmissionsValues!$A:$A,0),1)*index(MangroveEmissionsValues!$E:$E,match($A285,MangroveEmissionsValues!$A:$A,0),1),"NoData"),"NoData")</f>
        <v/>
      </c>
      <c r="F285" s="95">
        <f t="array" ref="F285">if($C285="Mangrove", IFERROR(3.66*INDEX(MangroveEmissionsValues!$F:$F,MATCH($A285,MangroveEmissionsValues!$A:$A,0),1)*index(MangroveEmissionsValues!$G:$G,match($A285,MangroveEmissionsValues!$A:$A,0),1)/'Model assumptions'!$C$17,"NoData"),"NoData")</f>
        <v/>
      </c>
      <c r="G285" s="101" t="n"/>
      <c r="H285" s="101" t="n"/>
      <c r="I285" s="101" t="n"/>
      <c r="J285" s="197" t="n"/>
      <c r="K285" s="197" t="n"/>
      <c r="L285" s="197" t="n"/>
      <c r="M285" s="197" t="n"/>
    </row>
    <row r="286" ht="12.75" customHeight="1" s="198">
      <c r="A286" s="101" t="inlineStr">
        <is>
          <t>Guatemala</t>
        </is>
      </c>
      <c r="B286" s="62">
        <f t="array" ref="B286">INDEX(Countries!$D$2:$D$255, MATCH(A286, Countries!$B$2:$B$255, 0))
</f>
        <v/>
      </c>
      <c r="C286" s="89" t="inlineStr">
        <is>
          <t>Seagrass</t>
        </is>
      </c>
      <c r="D286" s="95" t="n">
        <v>3.39</v>
      </c>
      <c r="E286" s="95">
        <f t="array" ref="E286">if($C286="Mangrove", IFERROR(3.66*INDEX(MangroveEmissionsValues!$D:$D,MATCH($A286,MangroveEmissionsValues!$A:$A,0),1)*index(MangroveEmissionsValues!$E:$E,match($A286,MangroveEmissionsValues!$A:$A,0),1),"NoData"),"NoData")</f>
        <v/>
      </c>
      <c r="F286" s="95">
        <f t="array" ref="F286">if($C286="Mangrove", IFERROR(3.66*INDEX(MangroveEmissionsValues!$F:$F,MATCH($A286,MangroveEmissionsValues!$A:$A,0),1)*index(MangroveEmissionsValues!$G:$G,match($A286,MangroveEmissionsValues!$A:$A,0),1)/'Model assumptions'!$C$17,"NoData"),"NoData")</f>
        <v/>
      </c>
      <c r="G286" s="101" t="n"/>
      <c r="H286" s="101" t="n"/>
      <c r="I286" s="101" t="n"/>
      <c r="J286" s="197" t="n"/>
      <c r="K286" s="197" t="n"/>
      <c r="L286" s="197" t="n"/>
      <c r="M286" s="197" t="n"/>
    </row>
    <row r="287" ht="12.75" customHeight="1" s="198">
      <c r="A287" s="101" t="inlineStr">
        <is>
          <t>Guinea</t>
        </is>
      </c>
      <c r="B287" s="62">
        <f t="array" ref="B287">INDEX(Countries!$D$2:$D$255, MATCH(A287, Countries!$B$2:$B$255, 0))
</f>
        <v/>
      </c>
      <c r="C287" s="89" t="inlineStr">
        <is>
          <t>Seagrass</t>
        </is>
      </c>
      <c r="D287" s="95" t="n">
        <v>3.39</v>
      </c>
      <c r="E287" s="95">
        <f t="array" ref="E287">if($C287="Mangrove", IFERROR(3.66*INDEX(MangroveEmissionsValues!$D:$D,MATCH($A287,MangroveEmissionsValues!$A:$A,0),1)*index(MangroveEmissionsValues!$E:$E,match($A287,MangroveEmissionsValues!$A:$A,0),1),"NoData"),"NoData")</f>
        <v/>
      </c>
      <c r="F287" s="95">
        <f t="array" ref="F287">if($C287="Mangrove", IFERROR(3.66*INDEX(MangroveEmissionsValues!$F:$F,MATCH($A287,MangroveEmissionsValues!$A:$A,0),1)*index(MangroveEmissionsValues!$G:$G,match($A287,MangroveEmissionsValues!$A:$A,0),1)/'Model assumptions'!$C$17,"NoData"),"NoData")</f>
        <v/>
      </c>
      <c r="G287" s="101" t="n"/>
      <c r="H287" s="101" t="n"/>
      <c r="I287" s="101" t="n"/>
      <c r="J287" s="197" t="n"/>
      <c r="K287" s="197" t="n"/>
      <c r="L287" s="197" t="n"/>
      <c r="M287" s="197" t="n"/>
    </row>
    <row r="288" ht="12.75" customHeight="1" s="198">
      <c r="A288" s="101" t="inlineStr">
        <is>
          <t>Guinea-Bissau</t>
        </is>
      </c>
      <c r="B288" s="62">
        <f t="array" ref="B288">INDEX(Countries!$D$2:$D$255, MATCH(A288, Countries!$B$2:$B$255, 0))
</f>
        <v/>
      </c>
      <c r="C288" s="89" t="inlineStr">
        <is>
          <t>Seagrass</t>
        </is>
      </c>
      <c r="D288" s="95" t="n">
        <v>3.39</v>
      </c>
      <c r="E288" s="95">
        <f t="array" ref="E288">if($C288="Mangrove", IFERROR(3.66*INDEX(MangroveEmissionsValues!$D:$D,MATCH($A288,MangroveEmissionsValues!$A:$A,0),1)*index(MangroveEmissionsValues!$E:$E,match($A288,MangroveEmissionsValues!$A:$A,0),1),"NoData"),"NoData")</f>
        <v/>
      </c>
      <c r="F288" s="95">
        <f t="array" ref="F288">if($C288="Mangrove", IFERROR(3.66*INDEX(MangroveEmissionsValues!$F:$F,MATCH($A288,MangroveEmissionsValues!$A:$A,0),1)*index(MangroveEmissionsValues!$G:$G,match($A288,MangroveEmissionsValues!$A:$A,0),1)/'Model assumptions'!$C$17,"NoData"),"NoData")</f>
        <v/>
      </c>
      <c r="G288" s="101" t="n"/>
      <c r="H288" s="101" t="n"/>
      <c r="I288" s="101" t="n"/>
      <c r="J288" s="197" t="n"/>
      <c r="K288" s="197" t="n"/>
      <c r="L288" s="197" t="n"/>
      <c r="M288" s="197" t="n"/>
    </row>
    <row r="289" ht="12.75" customHeight="1" s="198">
      <c r="A289" s="101" t="inlineStr">
        <is>
          <t>Guyana</t>
        </is>
      </c>
      <c r="B289" s="62">
        <f t="array" ref="B289">INDEX(Countries!$D$2:$D$255, MATCH(A289, Countries!$B$2:$B$255, 0))
</f>
        <v/>
      </c>
      <c r="C289" s="89" t="inlineStr">
        <is>
          <t>Seagrass</t>
        </is>
      </c>
      <c r="D289" s="95" t="n">
        <v>3.39</v>
      </c>
      <c r="E289" s="95">
        <f t="array" ref="E289">if($C289="Mangrove", IFERROR(3.66*INDEX(MangroveEmissionsValues!$D:$D,MATCH($A289,MangroveEmissionsValues!$A:$A,0),1)*index(MangroveEmissionsValues!$E:$E,match($A289,MangroveEmissionsValues!$A:$A,0),1),"NoData"),"NoData")</f>
        <v/>
      </c>
      <c r="F289" s="95">
        <f t="array" ref="F289">if($C289="Mangrove", IFERROR(3.66*INDEX(MangroveEmissionsValues!$F:$F,MATCH($A289,MangroveEmissionsValues!$A:$A,0),1)*index(MangroveEmissionsValues!$G:$G,match($A289,MangroveEmissionsValues!$A:$A,0),1)/'Model assumptions'!$C$17,"NoData"),"NoData")</f>
        <v/>
      </c>
      <c r="G289" s="101" t="n"/>
      <c r="H289" s="101" t="n"/>
      <c r="I289" s="101" t="n"/>
      <c r="J289" s="197" t="n"/>
      <c r="K289" s="197" t="n"/>
      <c r="L289" s="197" t="n"/>
      <c r="M289" s="197" t="n"/>
    </row>
    <row r="290" ht="12.75" customHeight="1" s="198">
      <c r="A290" s="101" t="inlineStr">
        <is>
          <t>Haiti</t>
        </is>
      </c>
      <c r="B290" s="62">
        <f t="array" ref="B290">INDEX(Countries!$D$2:$D$255, MATCH(A290, Countries!$B$2:$B$255, 0))
</f>
        <v/>
      </c>
      <c r="C290" s="89" t="inlineStr">
        <is>
          <t>Seagrass</t>
        </is>
      </c>
      <c r="D290" s="95" t="n">
        <v>3.39</v>
      </c>
      <c r="E290" s="95">
        <f t="array" ref="E290">if($C290="Mangrove", IFERROR(3.66*INDEX(MangroveEmissionsValues!$D:$D,MATCH($A290,MangroveEmissionsValues!$A:$A,0),1)*index(MangroveEmissionsValues!$E:$E,match($A290,MangroveEmissionsValues!$A:$A,0),1),"NoData"),"NoData")</f>
        <v/>
      </c>
      <c r="F290" s="95">
        <f t="array" ref="F290">if($C290="Mangrove", IFERROR(3.66*INDEX(MangroveEmissionsValues!$F:$F,MATCH($A290,MangroveEmissionsValues!$A:$A,0),1)*index(MangroveEmissionsValues!$G:$G,match($A290,MangroveEmissionsValues!$A:$A,0),1)/'Model assumptions'!$C$17,"NoData"),"NoData")</f>
        <v/>
      </c>
      <c r="G290" s="101" t="n"/>
      <c r="H290" s="101" t="n"/>
      <c r="I290" s="101" t="n"/>
      <c r="J290" s="197" t="n"/>
      <c r="K290" s="197" t="n"/>
      <c r="L290" s="197" t="n"/>
      <c r="M290" s="197" t="n"/>
    </row>
    <row r="291" ht="12.75" customHeight="1" s="198">
      <c r="A291" s="101" t="inlineStr">
        <is>
          <t>Honduras</t>
        </is>
      </c>
      <c r="B291" s="62">
        <f t="array" ref="B291">INDEX(Countries!$D$2:$D$255, MATCH(A291, Countries!$B$2:$B$255, 0))
</f>
        <v/>
      </c>
      <c r="C291" s="89" t="inlineStr">
        <is>
          <t>Seagrass</t>
        </is>
      </c>
      <c r="D291" s="95" t="n">
        <v>3.39</v>
      </c>
      <c r="E291" s="95">
        <f t="array" ref="E291">if($C291="Mangrove", IFERROR(3.66*INDEX(MangroveEmissionsValues!$D:$D,MATCH($A291,MangroveEmissionsValues!$A:$A,0),1)*index(MangroveEmissionsValues!$E:$E,match($A291,MangroveEmissionsValues!$A:$A,0),1),"NoData"),"NoData")</f>
        <v/>
      </c>
      <c r="F291" s="95">
        <f t="array" ref="F291">if($C291="Mangrove", IFERROR(3.66*INDEX(MangroveEmissionsValues!$F:$F,MATCH($A291,MangroveEmissionsValues!$A:$A,0),1)*index(MangroveEmissionsValues!$G:$G,match($A291,MangroveEmissionsValues!$A:$A,0),1)/'Model assumptions'!$C$17,"NoData"),"NoData")</f>
        <v/>
      </c>
      <c r="G291" s="101" t="n"/>
      <c r="H291" s="101" t="n"/>
      <c r="I291" s="101" t="n"/>
      <c r="J291" s="197" t="n"/>
      <c r="K291" s="197" t="n"/>
      <c r="L291" s="197" t="n"/>
      <c r="M291" s="197" t="n"/>
    </row>
    <row r="292" ht="12.75" customHeight="1" s="198">
      <c r="A292" s="101" t="inlineStr">
        <is>
          <t>Iran (Islamic Republic of)</t>
        </is>
      </c>
      <c r="B292" s="62">
        <f t="array" ref="B292">INDEX(Countries!$D$2:$D$255, MATCH(A292, Countries!$B$2:$B$255, 0))
</f>
        <v/>
      </c>
      <c r="C292" s="89" t="inlineStr">
        <is>
          <t>Seagrass</t>
        </is>
      </c>
      <c r="D292" s="95" t="n">
        <v>3.39</v>
      </c>
      <c r="E292" s="95">
        <f t="array" ref="E292">if($C292="Mangrove", IFERROR(3.66*INDEX(MangroveEmissionsValues!$D:$D,MATCH($A292,MangroveEmissionsValues!$A:$A,0),1)*index(MangroveEmissionsValues!$E:$E,match($A292,MangroveEmissionsValues!$A:$A,0),1),"NoData"),"NoData")</f>
        <v/>
      </c>
      <c r="F292" s="95">
        <f t="array" ref="F292">if($C292="Mangrove", IFERROR(3.66*INDEX(MangroveEmissionsValues!$F:$F,MATCH($A292,MangroveEmissionsValues!$A:$A,0),1)*index(MangroveEmissionsValues!$G:$G,match($A292,MangroveEmissionsValues!$A:$A,0),1)/'Model assumptions'!$C$17,"NoData"),"NoData")</f>
        <v/>
      </c>
      <c r="G292" s="101" t="n"/>
      <c r="H292" s="101" t="n"/>
      <c r="I292" s="101" t="n"/>
      <c r="J292" s="197" t="n"/>
      <c r="K292" s="197" t="n"/>
      <c r="L292" s="197" t="n"/>
      <c r="M292" s="197" t="n"/>
    </row>
    <row r="293" ht="12.75" customHeight="1" s="198">
      <c r="A293" s="101" t="inlineStr">
        <is>
          <t>Jamaica</t>
        </is>
      </c>
      <c r="B293" s="62">
        <f t="array" ref="B293">INDEX(Countries!$D$2:$D$255, MATCH(A293, Countries!$B$2:$B$255, 0))
</f>
        <v/>
      </c>
      <c r="C293" s="89" t="inlineStr">
        <is>
          <t>Seagrass</t>
        </is>
      </c>
      <c r="D293" s="95" t="n">
        <v>3.39</v>
      </c>
      <c r="E293" s="95">
        <f t="array" ref="E293">if($C293="Mangrove", IFERROR(3.66*INDEX(MangroveEmissionsValues!$D:$D,MATCH($A293,MangroveEmissionsValues!$A:$A,0),1)*index(MangroveEmissionsValues!$E:$E,match($A293,MangroveEmissionsValues!$A:$A,0),1),"NoData"),"NoData")</f>
        <v/>
      </c>
      <c r="F293" s="95">
        <f t="array" ref="F293">if($C293="Mangrove", IFERROR(3.66*INDEX(MangroveEmissionsValues!$F:$F,MATCH($A293,MangroveEmissionsValues!$A:$A,0),1)*index(MangroveEmissionsValues!$G:$G,match($A293,MangroveEmissionsValues!$A:$A,0),1)/'Model assumptions'!$C$17,"NoData"),"NoData")</f>
        <v/>
      </c>
      <c r="G293" s="101" t="n"/>
      <c r="H293" s="101" t="n"/>
      <c r="I293" s="101" t="n"/>
      <c r="J293" s="197" t="n"/>
      <c r="K293" s="197" t="n"/>
      <c r="L293" s="197" t="n"/>
      <c r="M293" s="197" t="n"/>
    </row>
    <row r="294" ht="12.75" customHeight="1" s="198">
      <c r="A294" s="101" t="inlineStr">
        <is>
          <t>Japan</t>
        </is>
      </c>
      <c r="B294" s="62">
        <f t="array" ref="B294">INDEX(Countries!$D$2:$D$255, MATCH(A294, Countries!$B$2:$B$255, 0))
</f>
        <v/>
      </c>
      <c r="C294" s="89" t="inlineStr">
        <is>
          <t>Seagrass</t>
        </is>
      </c>
      <c r="D294" s="95" t="n">
        <v>3.39</v>
      </c>
      <c r="E294" s="95">
        <f t="array" ref="E294">if($C294="Mangrove", IFERROR(3.66*INDEX(MangroveEmissionsValues!$D:$D,MATCH($A294,MangroveEmissionsValues!$A:$A,0),1)*index(MangroveEmissionsValues!$E:$E,match($A294,MangroveEmissionsValues!$A:$A,0),1),"NoData"),"NoData")</f>
        <v/>
      </c>
      <c r="F294" s="95">
        <f t="array" ref="F294">if($C294="Mangrove", IFERROR(3.66*INDEX(MangroveEmissionsValues!$F:$F,MATCH($A294,MangroveEmissionsValues!$A:$A,0),1)*index(MangroveEmissionsValues!$G:$G,match($A294,MangroveEmissionsValues!$A:$A,0),1)/'Model assumptions'!$C$17,"NoData"),"NoData")</f>
        <v/>
      </c>
      <c r="G294" s="101" t="n"/>
      <c r="H294" s="101" t="n"/>
      <c r="I294" s="101" t="n"/>
      <c r="J294" s="197" t="n"/>
      <c r="K294" s="197" t="n"/>
      <c r="L294" s="197" t="n"/>
      <c r="M294" s="197" t="n"/>
    </row>
    <row r="295" ht="12.75" customHeight="1" s="198">
      <c r="A295" s="101" t="inlineStr">
        <is>
          <t>Kiribati</t>
        </is>
      </c>
      <c r="B295" s="62">
        <f t="array" ref="B295">INDEX(Countries!$D$2:$D$255, MATCH(A295, Countries!$B$2:$B$255, 0))
</f>
        <v/>
      </c>
      <c r="C295" s="89" t="inlineStr">
        <is>
          <t>Seagrass</t>
        </is>
      </c>
      <c r="D295" s="95" t="n">
        <v>3.39</v>
      </c>
      <c r="E295" s="95">
        <f t="array" ref="E295">if($C295="Mangrove", IFERROR(3.66*INDEX(MangroveEmissionsValues!$D:$D,MATCH($A295,MangroveEmissionsValues!$A:$A,0),1)*index(MangroveEmissionsValues!$E:$E,match($A295,MangroveEmissionsValues!$A:$A,0),1),"NoData"),"NoData")</f>
        <v/>
      </c>
      <c r="F295" s="95">
        <f t="array" ref="F295">if($C295="Mangrove", IFERROR(3.66*INDEX(MangroveEmissionsValues!$F:$F,MATCH($A295,MangroveEmissionsValues!$A:$A,0),1)*index(MangroveEmissionsValues!$G:$G,match($A295,MangroveEmissionsValues!$A:$A,0),1)/'Model assumptions'!$C$17,"NoData"),"NoData")</f>
        <v/>
      </c>
      <c r="G295" s="101" t="n"/>
      <c r="H295" s="101" t="n"/>
      <c r="I295" s="101" t="n"/>
      <c r="J295" s="197" t="n"/>
      <c r="K295" s="197" t="n"/>
      <c r="L295" s="197" t="n"/>
      <c r="M295" s="197" t="n"/>
    </row>
    <row r="296" ht="12.75" customHeight="1" s="198">
      <c r="A296" s="101" t="inlineStr">
        <is>
          <t>Liberia</t>
        </is>
      </c>
      <c r="B296" s="62">
        <f t="array" ref="B296">INDEX(Countries!$D$2:$D$255, MATCH(A296, Countries!$B$2:$B$255, 0))
</f>
        <v/>
      </c>
      <c r="C296" s="89" t="inlineStr">
        <is>
          <t>Seagrass</t>
        </is>
      </c>
      <c r="D296" s="95" t="n">
        <v>3.39</v>
      </c>
      <c r="E296" s="95">
        <f t="array" ref="E296">if($C296="Mangrove", IFERROR(3.66*INDEX(MangroveEmissionsValues!$D:$D,MATCH($A296,MangroveEmissionsValues!$A:$A,0),1)*index(MangroveEmissionsValues!$E:$E,match($A296,MangroveEmissionsValues!$A:$A,0),1),"NoData"),"NoData")</f>
        <v/>
      </c>
      <c r="F296" s="95">
        <f t="array" ref="F296">if($C296="Mangrove", IFERROR(3.66*INDEX(MangroveEmissionsValues!$F:$F,MATCH($A296,MangroveEmissionsValues!$A:$A,0),1)*index(MangroveEmissionsValues!$G:$G,match($A296,MangroveEmissionsValues!$A:$A,0),1)/'Model assumptions'!$C$17,"NoData"),"NoData")</f>
        <v/>
      </c>
      <c r="G296" s="101" t="n"/>
      <c r="H296" s="101" t="n"/>
      <c r="I296" s="101" t="n"/>
      <c r="J296" s="197" t="n"/>
      <c r="K296" s="197" t="n"/>
      <c r="L296" s="197" t="n"/>
      <c r="M296" s="197" t="n"/>
    </row>
    <row r="297" ht="12.75" customHeight="1" s="198">
      <c r="A297" s="101" t="inlineStr">
        <is>
          <t>Madagascar</t>
        </is>
      </c>
      <c r="B297" s="62">
        <f t="array" ref="B297">INDEX(Countries!$D$2:$D$255, MATCH(A297, Countries!$B$2:$B$255, 0))
</f>
        <v/>
      </c>
      <c r="C297" s="89" t="inlineStr">
        <is>
          <t>Seagrass</t>
        </is>
      </c>
      <c r="D297" s="95" t="n">
        <v>3.39</v>
      </c>
      <c r="E297" s="95">
        <f t="array" ref="E297">if($C297="Mangrove", IFERROR(3.66*INDEX(MangroveEmissionsValues!$D:$D,MATCH($A297,MangroveEmissionsValues!$A:$A,0),1)*index(MangroveEmissionsValues!$E:$E,match($A297,MangroveEmissionsValues!$A:$A,0),1),"NoData"),"NoData")</f>
        <v/>
      </c>
      <c r="F297" s="95">
        <f t="array" ref="F297">if($C297="Mangrove", IFERROR(3.66*INDEX(MangroveEmissionsValues!$F:$F,MATCH($A297,MangroveEmissionsValues!$A:$A,0),1)*index(MangroveEmissionsValues!$G:$G,match($A297,MangroveEmissionsValues!$A:$A,0),1)/'Model assumptions'!$C$17,"NoData"),"NoData")</f>
        <v/>
      </c>
      <c r="G297" s="101" t="n"/>
      <c r="H297" s="101" t="n"/>
      <c r="I297" s="101" t="n"/>
      <c r="J297" s="197" t="n"/>
      <c r="K297" s="197" t="n"/>
      <c r="L297" s="197" t="n"/>
      <c r="M297" s="197" t="n"/>
    </row>
    <row r="298" ht="12.75" customHeight="1" s="198">
      <c r="A298" s="101" t="inlineStr">
        <is>
          <t>Malaysia</t>
        </is>
      </c>
      <c r="B298" s="62">
        <f t="array" ref="B298">INDEX(Countries!$D$2:$D$255, MATCH(A298, Countries!$B$2:$B$255, 0))
</f>
        <v/>
      </c>
      <c r="C298" s="89" t="inlineStr">
        <is>
          <t>Seagrass</t>
        </is>
      </c>
      <c r="D298" s="95" t="n">
        <v>3.39</v>
      </c>
      <c r="E298" s="95">
        <f t="array" ref="E298">if($C298="Mangrove", IFERROR(3.66*INDEX(MangroveEmissionsValues!$D:$D,MATCH($A298,MangroveEmissionsValues!$A:$A,0),1)*index(MangroveEmissionsValues!$E:$E,match($A298,MangroveEmissionsValues!$A:$A,0),1),"NoData"),"NoData")</f>
        <v/>
      </c>
      <c r="F298" s="95">
        <f t="array" ref="F298">if($C298="Mangrove", IFERROR(3.66*INDEX(MangroveEmissionsValues!$F:$F,MATCH($A298,MangroveEmissionsValues!$A:$A,0),1)*index(MangroveEmissionsValues!$G:$G,match($A298,MangroveEmissionsValues!$A:$A,0),1)/'Model assumptions'!$C$17,"NoData"),"NoData")</f>
        <v/>
      </c>
      <c r="G298" s="101" t="n"/>
      <c r="H298" s="101" t="n"/>
      <c r="I298" s="101" t="n"/>
      <c r="J298" s="197" t="n"/>
      <c r="K298" s="197" t="n"/>
      <c r="L298" s="197" t="n"/>
      <c r="M298" s="197" t="n"/>
    </row>
    <row r="299" ht="12.75" customHeight="1" s="198">
      <c r="A299" s="101" t="inlineStr">
        <is>
          <t>Maldives</t>
        </is>
      </c>
      <c r="B299" s="62">
        <f t="array" ref="B299">INDEX(Countries!$D$2:$D$255, MATCH(A299, Countries!$B$2:$B$255, 0))
</f>
        <v/>
      </c>
      <c r="C299" s="89" t="inlineStr">
        <is>
          <t>Seagrass</t>
        </is>
      </c>
      <c r="D299" s="95" t="n">
        <v>3.39</v>
      </c>
      <c r="E299" s="95">
        <f t="array" ref="E299">if($C299="Mangrove", IFERROR(3.66*INDEX(MangroveEmissionsValues!$D:$D,MATCH($A299,MangroveEmissionsValues!$A:$A,0),1)*index(MangroveEmissionsValues!$E:$E,match($A299,MangroveEmissionsValues!$A:$A,0),1),"NoData"),"NoData")</f>
        <v/>
      </c>
      <c r="F299" s="95">
        <f t="array" ref="F299">if($C299="Mangrove", IFERROR(3.66*INDEX(MangroveEmissionsValues!$F:$F,MATCH($A299,MangroveEmissionsValues!$A:$A,0),1)*index(MangroveEmissionsValues!$G:$G,match($A299,MangroveEmissionsValues!$A:$A,0),1)/'Model assumptions'!$C$17,"NoData"),"NoData")</f>
        <v/>
      </c>
      <c r="G299" s="101" t="n"/>
      <c r="H299" s="101" t="n"/>
      <c r="I299" s="101" t="n"/>
      <c r="J299" s="197" t="n"/>
      <c r="K299" s="197" t="n"/>
      <c r="L299" s="197" t="n"/>
      <c r="M299" s="197" t="n"/>
    </row>
    <row r="300" ht="12.75" customHeight="1" s="198">
      <c r="A300" s="101" t="inlineStr">
        <is>
          <t>Marshall Islands</t>
        </is>
      </c>
      <c r="B300" s="62">
        <f t="array" ref="B300">INDEX(Countries!$D$2:$D$255, MATCH(A300, Countries!$B$2:$B$255, 0))
</f>
        <v/>
      </c>
      <c r="C300" s="89" t="inlineStr">
        <is>
          <t>Seagrass</t>
        </is>
      </c>
      <c r="D300" s="95" t="n">
        <v>3.39</v>
      </c>
      <c r="E300" s="95">
        <f t="array" ref="E300">if($C300="Mangrove", IFERROR(3.66*INDEX(MangroveEmissionsValues!$D:$D,MATCH($A300,MangroveEmissionsValues!$A:$A,0),1)*index(MangroveEmissionsValues!$E:$E,match($A300,MangroveEmissionsValues!$A:$A,0),1),"NoData"),"NoData")</f>
        <v/>
      </c>
      <c r="F300" s="95">
        <f t="array" ref="F300">if($C300="Mangrove", IFERROR(3.66*INDEX(MangroveEmissionsValues!$F:$F,MATCH($A300,MangroveEmissionsValues!$A:$A,0),1)*index(MangroveEmissionsValues!$G:$G,match($A300,MangroveEmissionsValues!$A:$A,0),1)/'Model assumptions'!$C$17,"NoData"),"NoData")</f>
        <v/>
      </c>
      <c r="G300" s="101" t="n"/>
      <c r="H300" s="101" t="n"/>
      <c r="I300" s="101" t="n"/>
      <c r="J300" s="197" t="n"/>
      <c r="K300" s="197" t="n"/>
      <c r="L300" s="197" t="n"/>
      <c r="M300" s="197" t="n"/>
    </row>
    <row r="301" ht="12.75" customHeight="1" s="198">
      <c r="A301" s="101" t="inlineStr">
        <is>
          <t>Martinique</t>
        </is>
      </c>
      <c r="B301" s="62">
        <f t="array" ref="B301">INDEX(Countries!$D$2:$D$255, MATCH(A301, Countries!$B$2:$B$255, 0))
</f>
        <v/>
      </c>
      <c r="C301" s="89" t="inlineStr">
        <is>
          <t>Seagrass</t>
        </is>
      </c>
      <c r="D301" s="95" t="n">
        <v>3.39</v>
      </c>
      <c r="E301" s="95">
        <f t="array" ref="E301">if($C301="Mangrove", IFERROR(3.66*INDEX(MangroveEmissionsValues!$D:$D,MATCH($A301,MangroveEmissionsValues!$A:$A,0),1)*index(MangroveEmissionsValues!$E:$E,match($A301,MangroveEmissionsValues!$A:$A,0),1),"NoData"),"NoData")</f>
        <v/>
      </c>
      <c r="F301" s="95">
        <f t="array" ref="F301">if($C301="Mangrove", IFERROR(3.66*INDEX(MangroveEmissionsValues!$F:$F,MATCH($A301,MangroveEmissionsValues!$A:$A,0),1)*index(MangroveEmissionsValues!$G:$G,match($A301,MangroveEmissionsValues!$A:$A,0),1)/'Model assumptions'!$C$17,"NoData"),"NoData")</f>
        <v/>
      </c>
      <c r="G301" s="101" t="n"/>
      <c r="H301" s="101" t="n"/>
      <c r="I301" s="101" t="n"/>
      <c r="J301" s="197" t="n"/>
      <c r="K301" s="197" t="n"/>
      <c r="L301" s="197" t="n"/>
      <c r="M301" s="197" t="n"/>
    </row>
    <row r="302" ht="12.75" customHeight="1" s="198">
      <c r="A302" s="101" t="inlineStr">
        <is>
          <t>Mauritania</t>
        </is>
      </c>
      <c r="B302" s="62">
        <f t="array" ref="B302">INDEX(Countries!$D$2:$D$255, MATCH(A302, Countries!$B$2:$B$255, 0))
</f>
        <v/>
      </c>
      <c r="C302" s="89" t="inlineStr">
        <is>
          <t>Seagrass</t>
        </is>
      </c>
      <c r="D302" s="95" t="n">
        <v>3.39</v>
      </c>
      <c r="E302" s="95">
        <f t="array" ref="E302">if($C302="Mangrove", IFERROR(3.66*INDEX(MangroveEmissionsValues!$D:$D,MATCH($A302,MangroveEmissionsValues!$A:$A,0),1)*index(MangroveEmissionsValues!$E:$E,match($A302,MangroveEmissionsValues!$A:$A,0),1),"NoData"),"NoData")</f>
        <v/>
      </c>
      <c r="F302" s="95">
        <f t="array" ref="F302">if($C302="Mangrove", IFERROR(3.66*INDEX(MangroveEmissionsValues!$F:$F,MATCH($A302,MangroveEmissionsValues!$A:$A,0),1)*index(MangroveEmissionsValues!$G:$G,match($A302,MangroveEmissionsValues!$A:$A,0),1)/'Model assumptions'!$C$17,"NoData"),"NoData")</f>
        <v/>
      </c>
      <c r="G302" s="101" t="n"/>
      <c r="H302" s="101" t="n"/>
      <c r="I302" s="101" t="n"/>
      <c r="J302" s="197" t="n"/>
      <c r="K302" s="197" t="n"/>
      <c r="L302" s="197" t="n"/>
      <c r="M302" s="197" t="n"/>
    </row>
    <row r="303" ht="12.75" customHeight="1" s="198">
      <c r="A303" s="101" t="inlineStr">
        <is>
          <t>Mauritius</t>
        </is>
      </c>
      <c r="B303" s="62">
        <f t="array" ref="B303">INDEX(Countries!$D$2:$D$255, MATCH(A303, Countries!$B$2:$B$255, 0))
</f>
        <v/>
      </c>
      <c r="C303" s="89" t="inlineStr">
        <is>
          <t>Seagrass</t>
        </is>
      </c>
      <c r="D303" s="95" t="n">
        <v>3.39</v>
      </c>
      <c r="E303" s="95">
        <f t="array" ref="E303">if($C303="Mangrove", IFERROR(3.66*INDEX(MangroveEmissionsValues!$D:$D,MATCH($A303,MangroveEmissionsValues!$A:$A,0),1)*index(MangroveEmissionsValues!$E:$E,match($A303,MangroveEmissionsValues!$A:$A,0),1),"NoData"),"NoData")</f>
        <v/>
      </c>
      <c r="F303" s="95">
        <f t="array" ref="F303">if($C303="Mangrove", IFERROR(3.66*INDEX(MangroveEmissionsValues!$F:$F,MATCH($A303,MangroveEmissionsValues!$A:$A,0),1)*index(MangroveEmissionsValues!$G:$G,match($A303,MangroveEmissionsValues!$A:$A,0),1)/'Model assumptions'!$C$17,"NoData"),"NoData")</f>
        <v/>
      </c>
      <c r="G303" s="101" t="n"/>
      <c r="H303" s="101" t="n"/>
      <c r="I303" s="101" t="n"/>
      <c r="J303" s="197" t="n"/>
      <c r="K303" s="197" t="n"/>
      <c r="L303" s="197" t="n"/>
      <c r="M303" s="197" t="n"/>
    </row>
    <row r="304" ht="12.75" customHeight="1" s="198">
      <c r="A304" s="101" t="inlineStr">
        <is>
          <t>Mayotte</t>
        </is>
      </c>
      <c r="B304" s="62">
        <f t="array" ref="B304">INDEX(Countries!$D$2:$D$255, MATCH(A304, Countries!$B$2:$B$255, 0))
</f>
        <v/>
      </c>
      <c r="C304" s="89" t="inlineStr">
        <is>
          <t>Seagrass</t>
        </is>
      </c>
      <c r="D304" s="95" t="n">
        <v>3.39</v>
      </c>
      <c r="E304" s="95">
        <f t="array" ref="E304">if($C304="Mangrove", IFERROR(3.66*INDEX(MangroveEmissionsValues!$D:$D,MATCH($A304,MangroveEmissionsValues!$A:$A,0),1)*index(MangroveEmissionsValues!$E:$E,match($A304,MangroveEmissionsValues!$A:$A,0),1),"NoData"),"NoData")</f>
        <v/>
      </c>
      <c r="F304" s="95">
        <f t="array" ref="F304">if($C304="Mangrove", IFERROR(3.66*INDEX(MangroveEmissionsValues!$F:$F,MATCH($A304,MangroveEmissionsValues!$A:$A,0),1)*index(MangroveEmissionsValues!$G:$G,match($A304,MangroveEmissionsValues!$A:$A,0),1)/'Model assumptions'!$C$17,"NoData"),"NoData")</f>
        <v/>
      </c>
      <c r="G304" s="101" t="n"/>
      <c r="H304" s="101" t="n"/>
      <c r="I304" s="101" t="n"/>
      <c r="J304" s="197" t="n"/>
      <c r="K304" s="197" t="n"/>
      <c r="L304" s="197" t="n"/>
      <c r="M304" s="197" t="n"/>
    </row>
    <row r="305" ht="12.75" customHeight="1" s="198">
      <c r="A305" s="101" t="inlineStr">
        <is>
          <t>Micronesia (Federated States of)</t>
        </is>
      </c>
      <c r="B305" s="62">
        <f t="array" ref="B305">INDEX(Countries!$D$2:$D$255, MATCH(A305, Countries!$B$2:$B$255, 0))
</f>
        <v/>
      </c>
      <c r="C305" s="89" t="inlineStr">
        <is>
          <t>Seagrass</t>
        </is>
      </c>
      <c r="D305" s="95" t="n">
        <v>3.39</v>
      </c>
      <c r="E305" s="95">
        <f t="array" ref="E305">if($C305="Mangrove", IFERROR(3.66*INDEX(MangroveEmissionsValues!$D:$D,MATCH($A305,MangroveEmissionsValues!$A:$A,0),1)*index(MangroveEmissionsValues!$E:$E,match($A305,MangroveEmissionsValues!$A:$A,0),1),"NoData"),"NoData")</f>
        <v/>
      </c>
      <c r="F305" s="95">
        <f t="array" ref="F305">if($C305="Mangrove", IFERROR(3.66*INDEX(MangroveEmissionsValues!$F:$F,MATCH($A305,MangroveEmissionsValues!$A:$A,0),1)*index(MangroveEmissionsValues!$G:$G,match($A305,MangroveEmissionsValues!$A:$A,0),1)/'Model assumptions'!$C$17,"NoData"),"NoData")</f>
        <v/>
      </c>
      <c r="G305" s="101" t="n"/>
      <c r="H305" s="101" t="n"/>
      <c r="I305" s="101" t="n"/>
      <c r="J305" s="197" t="n"/>
      <c r="K305" s="197" t="n"/>
      <c r="L305" s="197" t="n"/>
      <c r="M305" s="197" t="n"/>
    </row>
    <row r="306" ht="12.75" customHeight="1" s="198">
      <c r="A306" s="101" t="inlineStr">
        <is>
          <t>Mozambique</t>
        </is>
      </c>
      <c r="B306" s="62">
        <f t="array" ref="B306">INDEX(Countries!$D$2:$D$255, MATCH(A306, Countries!$B$2:$B$255, 0))
</f>
        <v/>
      </c>
      <c r="C306" s="89" t="inlineStr">
        <is>
          <t>Seagrass</t>
        </is>
      </c>
      <c r="D306" s="95" t="n">
        <v>3.39</v>
      </c>
      <c r="E306" s="95">
        <f t="array" ref="E306">if($C306="Mangrove", IFERROR(3.66*INDEX(MangroveEmissionsValues!$D:$D,MATCH($A306,MangroveEmissionsValues!$A:$A,0),1)*index(MangroveEmissionsValues!$E:$E,match($A306,MangroveEmissionsValues!$A:$A,0),1),"NoData"),"NoData")</f>
        <v/>
      </c>
      <c r="F306" s="95">
        <f t="array" ref="F306">if($C306="Mangrove", IFERROR(3.66*INDEX(MangroveEmissionsValues!$F:$F,MATCH($A306,MangroveEmissionsValues!$A:$A,0),1)*index(MangroveEmissionsValues!$G:$G,match($A306,MangroveEmissionsValues!$A:$A,0),1)/'Model assumptions'!$C$17,"NoData"),"NoData")</f>
        <v/>
      </c>
      <c r="G306" s="101" t="n"/>
      <c r="H306" s="101" t="n"/>
      <c r="I306" s="101" t="n"/>
      <c r="J306" s="197" t="n"/>
      <c r="K306" s="197" t="n"/>
      <c r="L306" s="197" t="n"/>
      <c r="M306" s="197" t="n"/>
    </row>
    <row r="307" ht="12.75" customHeight="1" s="198">
      <c r="A307" s="101" t="inlineStr">
        <is>
          <t>Myanmar</t>
        </is>
      </c>
      <c r="B307" s="62">
        <f t="array" ref="B307">INDEX(Countries!$D$2:$D$255, MATCH(A307, Countries!$B$2:$B$255, 0))
</f>
        <v/>
      </c>
      <c r="C307" s="89" t="inlineStr">
        <is>
          <t>Seagrass</t>
        </is>
      </c>
      <c r="D307" s="95" t="n">
        <v>3.39</v>
      </c>
      <c r="E307" s="95">
        <f t="array" ref="E307">if($C307="Mangrove", IFERROR(3.66*INDEX(MangroveEmissionsValues!$D:$D,MATCH($A307,MangroveEmissionsValues!$A:$A,0),1)*index(MangroveEmissionsValues!$E:$E,match($A307,MangroveEmissionsValues!$A:$A,0),1),"NoData"),"NoData")</f>
        <v/>
      </c>
      <c r="F307" s="95">
        <f t="array" ref="F307">if($C307="Mangrove", IFERROR(3.66*INDEX(MangroveEmissionsValues!$F:$F,MATCH($A307,MangroveEmissionsValues!$A:$A,0),1)*index(MangroveEmissionsValues!$G:$G,match($A307,MangroveEmissionsValues!$A:$A,0),1)/'Model assumptions'!$C$17,"NoData"),"NoData")</f>
        <v/>
      </c>
      <c r="G307" s="101" t="n"/>
      <c r="H307" s="101" t="n"/>
      <c r="I307" s="101" t="n"/>
      <c r="J307" s="197" t="n"/>
      <c r="K307" s="197" t="n"/>
      <c r="L307" s="197" t="n"/>
      <c r="M307" s="197" t="n"/>
    </row>
    <row r="308" ht="12.75" customHeight="1" s="198">
      <c r="A308" s="101" t="inlineStr">
        <is>
          <t>New Caledonia</t>
        </is>
      </c>
      <c r="B308" s="62">
        <f t="array" ref="B308">INDEX(Countries!$D$2:$D$255, MATCH(A308, Countries!$B$2:$B$255, 0))
</f>
        <v/>
      </c>
      <c r="C308" s="89" t="inlineStr">
        <is>
          <t>Seagrass</t>
        </is>
      </c>
      <c r="D308" s="95" t="n">
        <v>3.39</v>
      </c>
      <c r="E308" s="95">
        <f t="array" ref="E308">if($C308="Mangrove", IFERROR(3.66*INDEX(MangroveEmissionsValues!$D:$D,MATCH($A308,MangroveEmissionsValues!$A:$A,0),1)*index(MangroveEmissionsValues!$E:$E,match($A308,MangroveEmissionsValues!$A:$A,0),1),"NoData"),"NoData")</f>
        <v/>
      </c>
      <c r="F308" s="95">
        <f t="array" ref="F308">if($C308="Mangrove", IFERROR(3.66*INDEX(MangroveEmissionsValues!$F:$F,MATCH($A308,MangroveEmissionsValues!$A:$A,0),1)*index(MangroveEmissionsValues!$G:$G,match($A308,MangroveEmissionsValues!$A:$A,0),1)/'Model assumptions'!$C$17,"NoData"),"NoData")</f>
        <v/>
      </c>
      <c r="G308" s="101" t="n"/>
      <c r="H308" s="101" t="n"/>
      <c r="I308" s="101" t="n"/>
      <c r="J308" s="197" t="n"/>
      <c r="K308" s="197" t="n"/>
      <c r="L308" s="197" t="n"/>
      <c r="M308" s="197" t="n"/>
    </row>
    <row r="309" ht="12.75" customHeight="1" s="198">
      <c r="A309" s="101" t="inlineStr">
        <is>
          <t>New Zealand</t>
        </is>
      </c>
      <c r="B309" s="62">
        <f t="array" ref="B309">INDEX(Countries!$D$2:$D$255, MATCH(A309, Countries!$B$2:$B$255, 0))
</f>
        <v/>
      </c>
      <c r="C309" s="89" t="inlineStr">
        <is>
          <t>Seagrass</t>
        </is>
      </c>
      <c r="D309" s="95" t="n">
        <v>3.39</v>
      </c>
      <c r="E309" s="95">
        <f t="array" ref="E309">if($C309="Mangrove", IFERROR(3.66*INDEX(MangroveEmissionsValues!$D:$D,MATCH($A309,MangroveEmissionsValues!$A:$A,0),1)*index(MangroveEmissionsValues!$E:$E,match($A309,MangroveEmissionsValues!$A:$A,0),1),"NoData"),"NoData")</f>
        <v/>
      </c>
      <c r="F309" s="95">
        <f t="array" ref="F309">if($C309="Mangrove", IFERROR(3.66*INDEX(MangroveEmissionsValues!$F:$F,MATCH($A309,MangroveEmissionsValues!$A:$A,0),1)*index(MangroveEmissionsValues!$G:$G,match($A309,MangroveEmissionsValues!$A:$A,0),1)/'Model assumptions'!$C$17,"NoData"),"NoData")</f>
        <v/>
      </c>
      <c r="G309" s="101" t="n"/>
      <c r="H309" s="101" t="n"/>
      <c r="I309" s="101" t="n"/>
      <c r="J309" s="197" t="n"/>
      <c r="K309" s="197" t="n"/>
      <c r="L309" s="197" t="n"/>
      <c r="M309" s="197" t="n"/>
    </row>
    <row r="310" ht="12.75" customHeight="1" s="198">
      <c r="A310" s="101" t="inlineStr">
        <is>
          <t>Nicaragua</t>
        </is>
      </c>
      <c r="B310" s="62">
        <f t="array" ref="B310">INDEX(Countries!$D$2:$D$255, MATCH(A310, Countries!$B$2:$B$255, 0))
</f>
        <v/>
      </c>
      <c r="C310" s="89" t="inlineStr">
        <is>
          <t>Seagrass</t>
        </is>
      </c>
      <c r="D310" s="95" t="n">
        <v>3.39</v>
      </c>
      <c r="E310" s="95">
        <f t="array" ref="E310">if($C310="Mangrove", IFERROR(3.66*INDEX(MangroveEmissionsValues!$D:$D,MATCH($A310,MangroveEmissionsValues!$A:$A,0),1)*index(MangroveEmissionsValues!$E:$E,match($A310,MangroveEmissionsValues!$A:$A,0),1),"NoData"),"NoData")</f>
        <v/>
      </c>
      <c r="F310" s="95">
        <f t="array" ref="F310">if($C310="Mangrove", IFERROR(3.66*INDEX(MangroveEmissionsValues!$F:$F,MATCH($A310,MangroveEmissionsValues!$A:$A,0),1)*index(MangroveEmissionsValues!$G:$G,match($A310,MangroveEmissionsValues!$A:$A,0),1)/'Model assumptions'!$C$17,"NoData"),"NoData")</f>
        <v/>
      </c>
      <c r="G310" s="101" t="n"/>
      <c r="H310" s="101" t="n"/>
      <c r="I310" s="101" t="n"/>
      <c r="J310" s="197" t="n"/>
      <c r="K310" s="197" t="n"/>
      <c r="L310" s="197" t="n"/>
      <c r="M310" s="197" t="n"/>
    </row>
    <row r="311" ht="12.75" customHeight="1" s="198">
      <c r="A311" s="101" t="inlineStr">
        <is>
          <t>Nigeria</t>
        </is>
      </c>
      <c r="B311" s="62">
        <f t="array" ref="B311">INDEX(Countries!$D$2:$D$255, MATCH(A311, Countries!$B$2:$B$255, 0))
</f>
        <v/>
      </c>
      <c r="C311" s="89" t="inlineStr">
        <is>
          <t>Seagrass</t>
        </is>
      </c>
      <c r="D311" s="95" t="n">
        <v>3.39</v>
      </c>
      <c r="E311" s="95">
        <f t="array" ref="E311">if($C311="Mangrove", IFERROR(3.66*INDEX(MangroveEmissionsValues!$D:$D,MATCH($A311,MangroveEmissionsValues!$A:$A,0),1)*index(MangroveEmissionsValues!$E:$E,match($A311,MangroveEmissionsValues!$A:$A,0),1),"NoData"),"NoData")</f>
        <v/>
      </c>
      <c r="F311" s="95">
        <f t="array" ref="F311">if($C311="Mangrove", IFERROR(3.66*INDEX(MangroveEmissionsValues!$F:$F,MATCH($A311,MangroveEmissionsValues!$A:$A,0),1)*index(MangroveEmissionsValues!$G:$G,match($A311,MangroveEmissionsValues!$A:$A,0),1)/'Model assumptions'!$C$17,"NoData"),"NoData")</f>
        <v/>
      </c>
      <c r="G311" s="101" t="n"/>
      <c r="H311" s="101" t="n"/>
      <c r="I311" s="101" t="n"/>
      <c r="J311" s="197" t="n"/>
      <c r="K311" s="197" t="n"/>
      <c r="L311" s="197" t="n"/>
      <c r="M311" s="197" t="n"/>
    </row>
    <row r="312" ht="12.75" customHeight="1" s="198">
      <c r="A312" s="101" t="inlineStr">
        <is>
          <t>Oman</t>
        </is>
      </c>
      <c r="B312" s="62">
        <f t="array" ref="B312">INDEX(Countries!$D$2:$D$255, MATCH(A312, Countries!$B$2:$B$255, 0))
</f>
        <v/>
      </c>
      <c r="C312" s="89" t="inlineStr">
        <is>
          <t>Seagrass</t>
        </is>
      </c>
      <c r="D312" s="95" t="n">
        <v>3.39</v>
      </c>
      <c r="E312" s="95">
        <f t="array" ref="E312">if($C312="Mangrove", IFERROR(3.66*INDEX(MangroveEmissionsValues!$D:$D,MATCH($A312,MangroveEmissionsValues!$A:$A,0),1)*index(MangroveEmissionsValues!$E:$E,match($A312,MangroveEmissionsValues!$A:$A,0),1),"NoData"),"NoData")</f>
        <v/>
      </c>
      <c r="F312" s="95">
        <f t="array" ref="F312">if($C312="Mangrove", IFERROR(3.66*INDEX(MangroveEmissionsValues!$F:$F,MATCH($A312,MangroveEmissionsValues!$A:$A,0),1)*index(MangroveEmissionsValues!$G:$G,match($A312,MangroveEmissionsValues!$A:$A,0),1)/'Model assumptions'!$C$17,"NoData"),"NoData")</f>
        <v/>
      </c>
      <c r="G312" s="101" t="n"/>
      <c r="H312" s="101" t="n"/>
      <c r="I312" s="101" t="n"/>
      <c r="J312" s="197" t="n"/>
      <c r="K312" s="197" t="n"/>
      <c r="L312" s="197" t="n"/>
      <c r="M312" s="197" t="n"/>
    </row>
    <row r="313" ht="12.75" customHeight="1" s="198">
      <c r="A313" s="101" t="inlineStr">
        <is>
          <t>Pakistan</t>
        </is>
      </c>
      <c r="B313" s="62">
        <f t="array" ref="B313">INDEX(Countries!$D$2:$D$255, MATCH(A313, Countries!$B$2:$B$255, 0))
</f>
        <v/>
      </c>
      <c r="C313" s="89" t="inlineStr">
        <is>
          <t>Seagrass</t>
        </is>
      </c>
      <c r="D313" s="95" t="n">
        <v>3.39</v>
      </c>
      <c r="E313" s="95">
        <f t="array" ref="E313">if($C313="Mangrove", IFERROR(3.66*INDEX(MangroveEmissionsValues!$D:$D,MATCH($A313,MangroveEmissionsValues!$A:$A,0),1)*index(MangroveEmissionsValues!$E:$E,match($A313,MangroveEmissionsValues!$A:$A,0),1),"NoData"),"NoData")</f>
        <v/>
      </c>
      <c r="F313" s="95">
        <f t="array" ref="F313">if($C313="Mangrove", IFERROR(3.66*INDEX(MangroveEmissionsValues!$F:$F,MATCH($A313,MangroveEmissionsValues!$A:$A,0),1)*index(MangroveEmissionsValues!$G:$G,match($A313,MangroveEmissionsValues!$A:$A,0),1)/'Model assumptions'!$C$17,"NoData"),"NoData")</f>
        <v/>
      </c>
      <c r="G313" s="101" t="n"/>
      <c r="H313" s="101" t="n"/>
      <c r="I313" s="101" t="n"/>
      <c r="J313" s="197" t="n"/>
      <c r="K313" s="197" t="n"/>
      <c r="L313" s="197" t="n"/>
      <c r="M313" s="197" t="n"/>
    </row>
    <row r="314" ht="12.75" customHeight="1" s="198">
      <c r="A314" s="101" t="inlineStr">
        <is>
          <t>Palau</t>
        </is>
      </c>
      <c r="B314" s="62">
        <f t="array" ref="B314">INDEX(Countries!$D$2:$D$255, MATCH(A314, Countries!$B$2:$B$255, 0))
</f>
        <v/>
      </c>
      <c r="C314" s="89" t="inlineStr">
        <is>
          <t>Seagrass</t>
        </is>
      </c>
      <c r="D314" s="95" t="n">
        <v>3.39</v>
      </c>
      <c r="E314" s="95">
        <f t="array" ref="E314">if($C314="Mangrove", IFERROR(3.66*INDEX(MangroveEmissionsValues!$D:$D,MATCH($A314,MangroveEmissionsValues!$A:$A,0),1)*index(MangroveEmissionsValues!$E:$E,match($A314,MangroveEmissionsValues!$A:$A,0),1),"NoData"),"NoData")</f>
        <v/>
      </c>
      <c r="F314" s="95">
        <f t="array" ref="F314">if($C314="Mangrove", IFERROR(3.66*INDEX(MangroveEmissionsValues!$F:$F,MATCH($A314,MangroveEmissionsValues!$A:$A,0),1)*index(MangroveEmissionsValues!$G:$G,match($A314,MangroveEmissionsValues!$A:$A,0),1)/'Model assumptions'!$C$17,"NoData"),"NoData")</f>
        <v/>
      </c>
      <c r="G314" s="101" t="n"/>
      <c r="H314" s="101" t="n"/>
      <c r="I314" s="101" t="n"/>
      <c r="J314" s="197" t="n"/>
      <c r="K314" s="197" t="n"/>
      <c r="L314" s="197" t="n"/>
      <c r="M314" s="197" t="n"/>
    </row>
    <row r="315" ht="12.75" customHeight="1" s="198">
      <c r="A315" s="101" t="inlineStr">
        <is>
          <t>Panama</t>
        </is>
      </c>
      <c r="B315" s="62">
        <f t="array" ref="B315">INDEX(Countries!$D$2:$D$255, MATCH(A315, Countries!$B$2:$B$255, 0))
</f>
        <v/>
      </c>
      <c r="C315" s="89" t="inlineStr">
        <is>
          <t>Seagrass</t>
        </is>
      </c>
      <c r="D315" s="95" t="n">
        <v>3.39</v>
      </c>
      <c r="E315" s="95">
        <f t="array" ref="E315">if($C315="Mangrove", IFERROR(3.66*INDEX(MangroveEmissionsValues!$D:$D,MATCH($A315,MangroveEmissionsValues!$A:$A,0),1)*index(MangroveEmissionsValues!$E:$E,match($A315,MangroveEmissionsValues!$A:$A,0),1),"NoData"),"NoData")</f>
        <v/>
      </c>
      <c r="F315" s="95">
        <f t="array" ref="F315">if($C315="Mangrove", IFERROR(3.66*INDEX(MangroveEmissionsValues!$F:$F,MATCH($A315,MangroveEmissionsValues!$A:$A,0),1)*index(MangroveEmissionsValues!$G:$G,match($A315,MangroveEmissionsValues!$A:$A,0),1)/'Model assumptions'!$C$17,"NoData"),"NoData")</f>
        <v/>
      </c>
      <c r="G315" s="101" t="n"/>
      <c r="H315" s="101" t="n"/>
      <c r="I315" s="101" t="n"/>
      <c r="J315" s="197" t="n"/>
      <c r="K315" s="197" t="n"/>
      <c r="L315" s="197" t="n"/>
      <c r="M315" s="197" t="n"/>
    </row>
    <row r="316" ht="12.75" customHeight="1" s="198">
      <c r="A316" s="101" t="inlineStr">
        <is>
          <t>Papua New Guinea</t>
        </is>
      </c>
      <c r="B316" s="62">
        <f t="array" ref="B316">INDEX(Countries!$D$2:$D$255, MATCH(A316, Countries!$B$2:$B$255, 0))
</f>
        <v/>
      </c>
      <c r="C316" s="89" t="inlineStr">
        <is>
          <t>Seagrass</t>
        </is>
      </c>
      <c r="D316" s="95" t="n">
        <v>3.39</v>
      </c>
      <c r="E316" s="95">
        <f t="array" ref="E316">if($C316="Mangrove", IFERROR(3.66*INDEX(MangroveEmissionsValues!$D:$D,MATCH($A316,MangroveEmissionsValues!$A:$A,0),1)*index(MangroveEmissionsValues!$E:$E,match($A316,MangroveEmissionsValues!$A:$A,0),1),"NoData"),"NoData")</f>
        <v/>
      </c>
      <c r="F316" s="95">
        <f t="array" ref="F316">if($C316="Mangrove", IFERROR(3.66*INDEX(MangroveEmissionsValues!$F:$F,MATCH($A316,MangroveEmissionsValues!$A:$A,0),1)*index(MangroveEmissionsValues!$G:$G,match($A316,MangroveEmissionsValues!$A:$A,0),1)/'Model assumptions'!$C$17,"NoData"),"NoData")</f>
        <v/>
      </c>
      <c r="G316" s="101" t="n"/>
      <c r="H316" s="101" t="n"/>
      <c r="I316" s="101" t="n"/>
      <c r="J316" s="197" t="n"/>
      <c r="K316" s="197" t="n"/>
      <c r="L316" s="197" t="n"/>
      <c r="M316" s="197" t="n"/>
    </row>
    <row r="317" ht="12.75" customHeight="1" s="198">
      <c r="A317" s="101" t="inlineStr">
        <is>
          <t>Peru</t>
        </is>
      </c>
      <c r="B317" s="62">
        <f t="array" ref="B317">INDEX(Countries!$D$2:$D$255, MATCH(A317, Countries!$B$2:$B$255, 0))
</f>
        <v/>
      </c>
      <c r="C317" s="89" t="inlineStr">
        <is>
          <t>Seagrass</t>
        </is>
      </c>
      <c r="D317" s="95" t="n">
        <v>3.39</v>
      </c>
      <c r="E317" s="95">
        <f t="array" ref="E317">if($C317="Mangrove", IFERROR(3.66*INDEX(MangroveEmissionsValues!$D:$D,MATCH($A317,MangroveEmissionsValues!$A:$A,0),1)*index(MangroveEmissionsValues!$E:$E,match($A317,MangroveEmissionsValues!$A:$A,0),1),"NoData"),"NoData")</f>
        <v/>
      </c>
      <c r="F317" s="95">
        <f t="array" ref="F317">if($C317="Mangrove", IFERROR(3.66*INDEX(MangroveEmissionsValues!$F:$F,MATCH($A317,MangroveEmissionsValues!$A:$A,0),1)*index(MangroveEmissionsValues!$G:$G,match($A317,MangroveEmissionsValues!$A:$A,0),1)/'Model assumptions'!$C$17,"NoData"),"NoData")</f>
        <v/>
      </c>
      <c r="G317" s="101" t="n"/>
      <c r="H317" s="101" t="n"/>
      <c r="I317" s="101" t="n"/>
      <c r="J317" s="197" t="n"/>
      <c r="K317" s="197" t="n"/>
      <c r="L317" s="197" t="n"/>
      <c r="M317" s="197" t="n"/>
    </row>
    <row r="318" ht="12.75" customHeight="1" s="198">
      <c r="A318" s="101" t="inlineStr">
        <is>
          <t>Philippines</t>
        </is>
      </c>
      <c r="B318" s="62">
        <f t="array" ref="B318">INDEX(Countries!$D$2:$D$255, MATCH(A318, Countries!$B$2:$B$255, 0))
</f>
        <v/>
      </c>
      <c r="C318" s="89" t="inlineStr">
        <is>
          <t>Seagrass</t>
        </is>
      </c>
      <c r="D318" s="95" t="n">
        <v>3.39</v>
      </c>
      <c r="E318" s="95">
        <f t="array" ref="E318">if($C318="Mangrove", IFERROR(3.66*INDEX(MangroveEmissionsValues!$D:$D,MATCH($A318,MangroveEmissionsValues!$A:$A,0),1)*index(MangroveEmissionsValues!$E:$E,match($A318,MangroveEmissionsValues!$A:$A,0),1),"NoData"),"NoData")</f>
        <v/>
      </c>
      <c r="F318" s="95">
        <f t="array" ref="F318">if($C318="Mangrove", IFERROR(3.66*INDEX(MangroveEmissionsValues!$F:$F,MATCH($A318,MangroveEmissionsValues!$A:$A,0),1)*index(MangroveEmissionsValues!$G:$G,match($A318,MangroveEmissionsValues!$A:$A,0),1)/'Model assumptions'!$C$17,"NoData"),"NoData")</f>
        <v/>
      </c>
      <c r="G318" s="101" t="n"/>
      <c r="H318" s="101" t="n"/>
      <c r="I318" s="101" t="n"/>
      <c r="J318" s="197" t="n"/>
      <c r="K318" s="197" t="n"/>
      <c r="L318" s="197" t="n"/>
      <c r="M318" s="197" t="n"/>
    </row>
    <row r="319" ht="12.75" customHeight="1" s="198">
      <c r="A319" s="101" t="inlineStr">
        <is>
          <t>Puerto Rico</t>
        </is>
      </c>
      <c r="B319" s="62">
        <f t="array" ref="B319">INDEX(Countries!$D$2:$D$255, MATCH(A319, Countries!$B$2:$B$255, 0))
</f>
        <v/>
      </c>
      <c r="C319" s="89" t="inlineStr">
        <is>
          <t>Seagrass</t>
        </is>
      </c>
      <c r="D319" s="95" t="n">
        <v>3.39</v>
      </c>
      <c r="E319" s="95">
        <f t="array" ref="E319">if($C319="Mangrove", IFERROR(3.66*INDEX(MangroveEmissionsValues!$D:$D,MATCH($A319,MangroveEmissionsValues!$A:$A,0),1)*index(MangroveEmissionsValues!$E:$E,match($A319,MangroveEmissionsValues!$A:$A,0),1),"NoData"),"NoData")</f>
        <v/>
      </c>
      <c r="F319" s="95">
        <f t="array" ref="F319">if($C319="Mangrove", IFERROR(3.66*INDEX(MangroveEmissionsValues!$F:$F,MATCH($A319,MangroveEmissionsValues!$A:$A,0),1)*index(MangroveEmissionsValues!$G:$G,match($A319,MangroveEmissionsValues!$A:$A,0),1)/'Model assumptions'!$C$17,"NoData"),"NoData")</f>
        <v/>
      </c>
      <c r="G319" s="101" t="n"/>
      <c r="H319" s="101" t="n"/>
      <c r="I319" s="101" t="n"/>
      <c r="J319" s="197" t="n"/>
      <c r="K319" s="197" t="n"/>
      <c r="L319" s="197" t="n"/>
      <c r="M319" s="197" t="n"/>
    </row>
    <row r="320" ht="12.75" customHeight="1" s="198">
      <c r="A320" s="101" t="inlineStr">
        <is>
          <t>Qatar</t>
        </is>
      </c>
      <c r="B320" s="62">
        <f t="array" ref="B320">INDEX(Countries!$D$2:$D$255, MATCH(A320, Countries!$B$2:$B$255, 0))
</f>
        <v/>
      </c>
      <c r="C320" s="89" t="inlineStr">
        <is>
          <t>Seagrass</t>
        </is>
      </c>
      <c r="D320" s="95" t="n">
        <v>3.39</v>
      </c>
      <c r="E320" s="95">
        <f t="array" ref="E320">if($C320="Mangrove", IFERROR(3.66*INDEX(MangroveEmissionsValues!$D:$D,MATCH($A320,MangroveEmissionsValues!$A:$A,0),1)*index(MangroveEmissionsValues!$E:$E,match($A320,MangroveEmissionsValues!$A:$A,0),1),"NoData"),"NoData")</f>
        <v/>
      </c>
      <c r="F320" s="95">
        <f t="array" ref="F320">if($C320="Mangrove", IFERROR(3.66*INDEX(MangroveEmissionsValues!$F:$F,MATCH($A320,MangroveEmissionsValues!$A:$A,0),1)*index(MangroveEmissionsValues!$G:$G,match($A320,MangroveEmissionsValues!$A:$A,0),1)/'Model assumptions'!$C$17,"NoData"),"NoData")</f>
        <v/>
      </c>
      <c r="G320" s="101" t="n"/>
      <c r="H320" s="101" t="n"/>
      <c r="I320" s="101" t="n"/>
      <c r="J320" s="197" t="n"/>
      <c r="K320" s="197" t="n"/>
      <c r="L320" s="197" t="n"/>
      <c r="M320" s="197" t="n"/>
    </row>
    <row r="321" ht="12.75" customHeight="1" s="198">
      <c r="A321" s="101" t="inlineStr">
        <is>
          <t>Republic of Congo</t>
        </is>
      </c>
      <c r="B321" s="62">
        <f t="array" ref="B321">INDEX(Countries!$D$2:$D$255, MATCH(A321, Countries!$B$2:$B$255, 0))
</f>
        <v/>
      </c>
      <c r="C321" s="89" t="inlineStr">
        <is>
          <t>Seagrass</t>
        </is>
      </c>
      <c r="D321" s="95" t="n">
        <v>3.39</v>
      </c>
      <c r="E321" s="95">
        <f t="array" ref="E321">if($C321="Mangrove", IFERROR(3.66*INDEX(MangroveEmissionsValues!$D:$D,MATCH($A321,MangroveEmissionsValues!$A:$A,0),1)*index(MangroveEmissionsValues!$E:$E,match($A321,MangroveEmissionsValues!$A:$A,0),1),"NoData"),"NoData")</f>
        <v/>
      </c>
      <c r="F321" s="95">
        <f t="array" ref="F321">if($C321="Mangrove", IFERROR(3.66*INDEX(MangroveEmissionsValues!$F:$F,MATCH($A321,MangroveEmissionsValues!$A:$A,0),1)*index(MangroveEmissionsValues!$G:$G,match($A321,MangroveEmissionsValues!$A:$A,0),1)/'Model assumptions'!$C$17,"NoData"),"NoData")</f>
        <v/>
      </c>
      <c r="G321" s="101" t="n"/>
      <c r="H321" s="101" t="n"/>
      <c r="I321" s="101" t="n"/>
      <c r="J321" s="197" t="n"/>
      <c r="K321" s="197" t="n"/>
      <c r="L321" s="197" t="n"/>
      <c r="M321" s="197" t="n"/>
    </row>
    <row r="322" ht="12.75" customHeight="1" s="198">
      <c r="A322" s="101" t="inlineStr">
        <is>
          <t>Saint Kitts and Nevis</t>
        </is>
      </c>
      <c r="B322" s="62">
        <f t="array" ref="B322">INDEX(Countries!$D$2:$D$255, MATCH(A322, Countries!$B$2:$B$255, 0))
</f>
        <v/>
      </c>
      <c r="C322" s="89" t="inlineStr">
        <is>
          <t>Seagrass</t>
        </is>
      </c>
      <c r="D322" s="95" t="n">
        <v>3.39</v>
      </c>
      <c r="E322" s="95">
        <f t="array" ref="E322">if($C322="Mangrove", IFERROR(3.66*INDEX(MangroveEmissionsValues!$D:$D,MATCH($A322,MangroveEmissionsValues!$A:$A,0),1)*index(MangroveEmissionsValues!$E:$E,match($A322,MangroveEmissionsValues!$A:$A,0),1),"NoData"),"NoData")</f>
        <v/>
      </c>
      <c r="F322" s="95">
        <f t="array" ref="F322">if($C322="Mangrove", IFERROR(3.66*INDEX(MangroveEmissionsValues!$F:$F,MATCH($A322,MangroveEmissionsValues!$A:$A,0),1)*index(MangroveEmissionsValues!$G:$G,match($A322,MangroveEmissionsValues!$A:$A,0),1)/'Model assumptions'!$C$17,"NoData"),"NoData")</f>
        <v/>
      </c>
      <c r="G322" s="101" t="n"/>
      <c r="H322" s="101" t="n"/>
      <c r="I322" s="101" t="n"/>
      <c r="J322" s="197" t="n"/>
      <c r="K322" s="197" t="n"/>
      <c r="L322" s="197" t="n"/>
      <c r="M322" s="197" t="n"/>
    </row>
    <row r="323" ht="12.75" customHeight="1" s="198">
      <c r="A323" s="101" t="inlineStr">
        <is>
          <t>Saint Lucia</t>
        </is>
      </c>
      <c r="B323" s="62">
        <f t="array" ref="B323">INDEX(Countries!$D$2:$D$255, MATCH(A323, Countries!$B$2:$B$255, 0))
</f>
        <v/>
      </c>
      <c r="C323" s="89" t="inlineStr">
        <is>
          <t>Seagrass</t>
        </is>
      </c>
      <c r="D323" s="95" t="n">
        <v>3.39</v>
      </c>
      <c r="E323" s="95">
        <f t="array" ref="E323">if($C323="Mangrove", IFERROR(3.66*INDEX(MangroveEmissionsValues!$D:$D,MATCH($A323,MangroveEmissionsValues!$A:$A,0),1)*index(MangroveEmissionsValues!$E:$E,match($A323,MangroveEmissionsValues!$A:$A,0),1),"NoData"),"NoData")</f>
        <v/>
      </c>
      <c r="F323" s="95">
        <f t="array" ref="F323">if($C323="Mangrove", IFERROR(3.66*INDEX(MangroveEmissionsValues!$F:$F,MATCH($A323,MangroveEmissionsValues!$A:$A,0),1)*index(MangroveEmissionsValues!$G:$G,match($A323,MangroveEmissionsValues!$A:$A,0),1)/'Model assumptions'!$C$17,"NoData"),"NoData")</f>
        <v/>
      </c>
      <c r="G323" s="101" t="n"/>
      <c r="H323" s="101" t="n"/>
      <c r="I323" s="101" t="n"/>
      <c r="J323" s="197" t="n"/>
      <c r="K323" s="197" t="n"/>
      <c r="L323" s="197" t="n"/>
      <c r="M323" s="197" t="n"/>
    </row>
    <row r="324" ht="12.75" customHeight="1" s="198">
      <c r="A324" s="101" t="inlineStr">
        <is>
          <t>Saint Vincent and the Grenadines</t>
        </is>
      </c>
      <c r="B324" s="62">
        <f t="array" ref="B324">INDEX(Countries!$D$2:$D$255, MATCH(A324, Countries!$B$2:$B$255, 0))
</f>
        <v/>
      </c>
      <c r="C324" s="89" t="inlineStr">
        <is>
          <t>Seagrass</t>
        </is>
      </c>
      <c r="D324" s="95" t="n">
        <v>3.39</v>
      </c>
      <c r="E324" s="95">
        <f t="array" ref="E324">if($C324="Mangrove", IFERROR(3.66*INDEX(MangroveEmissionsValues!$D:$D,MATCH($A324,MangroveEmissionsValues!$A:$A,0),1)*index(MangroveEmissionsValues!$E:$E,match($A324,MangroveEmissionsValues!$A:$A,0),1),"NoData"),"NoData")</f>
        <v/>
      </c>
      <c r="F324" s="95">
        <f t="array" ref="F324">if($C324="Mangrove", IFERROR(3.66*INDEX(MangroveEmissionsValues!$F:$F,MATCH($A324,MangroveEmissionsValues!$A:$A,0),1)*index(MangroveEmissionsValues!$G:$G,match($A324,MangroveEmissionsValues!$A:$A,0),1)/'Model assumptions'!$C$17,"NoData"),"NoData")</f>
        <v/>
      </c>
      <c r="G324" s="101" t="n"/>
      <c r="H324" s="101" t="n"/>
      <c r="I324" s="101" t="n"/>
      <c r="J324" s="197" t="n"/>
      <c r="K324" s="197" t="n"/>
      <c r="L324" s="197" t="n"/>
      <c r="M324" s="197" t="n"/>
    </row>
    <row r="325" ht="12.75" customHeight="1" s="198">
      <c r="A325" s="101" t="inlineStr">
        <is>
          <t>Saint Martin (French Part)</t>
        </is>
      </c>
      <c r="B325" s="62">
        <f t="array" ref="B325">INDEX(Countries!$D$2:$D$255, MATCH(A325, Countries!$B$2:$B$255, 0))
</f>
        <v/>
      </c>
      <c r="C325" s="89" t="inlineStr">
        <is>
          <t>Seagrass</t>
        </is>
      </c>
      <c r="D325" s="95" t="n">
        <v>3.39</v>
      </c>
      <c r="E325" s="95">
        <f t="array" ref="E325">if($C325="Mangrove", IFERROR(3.66*INDEX(MangroveEmissionsValues!$D:$D,MATCH($A325,MangroveEmissionsValues!$A:$A,0),1)*index(MangroveEmissionsValues!$E:$E,match($A325,MangroveEmissionsValues!$A:$A,0),1),"NoData"),"NoData")</f>
        <v/>
      </c>
      <c r="F325" s="95">
        <f t="array" ref="F325">if($C325="Mangrove", IFERROR(3.66*INDEX(MangroveEmissionsValues!$F:$F,MATCH($A325,MangroveEmissionsValues!$A:$A,0),1)*index(MangroveEmissionsValues!$G:$G,match($A325,MangroveEmissionsValues!$A:$A,0),1)/'Model assumptions'!$C$17,"NoData"),"NoData")</f>
        <v/>
      </c>
      <c r="G325" s="101" t="n"/>
      <c r="H325" s="101" t="n"/>
      <c r="I325" s="101" t="n"/>
      <c r="J325" s="197" t="n"/>
      <c r="K325" s="197" t="n"/>
      <c r="L325" s="197" t="n"/>
      <c r="M325" s="197" t="n"/>
    </row>
    <row r="326" ht="12.75" customHeight="1" s="198">
      <c r="A326" s="101" t="inlineStr">
        <is>
          <t>Samoa</t>
        </is>
      </c>
      <c r="B326" s="62">
        <f t="array" ref="B326">INDEX(Countries!$D$2:$D$255, MATCH(A326, Countries!$B$2:$B$255, 0))
</f>
        <v/>
      </c>
      <c r="C326" s="89" t="inlineStr">
        <is>
          <t>Seagrass</t>
        </is>
      </c>
      <c r="D326" s="95" t="n">
        <v>3.39</v>
      </c>
      <c r="E326" s="95">
        <f t="array" ref="E326">if($C326="Mangrove", IFERROR(3.66*INDEX(MangroveEmissionsValues!$D:$D,MATCH($A326,MangroveEmissionsValues!$A:$A,0),1)*index(MangroveEmissionsValues!$E:$E,match($A326,MangroveEmissionsValues!$A:$A,0),1),"NoData"),"NoData")</f>
        <v/>
      </c>
      <c r="F326" s="95">
        <f t="array" ref="F326">if($C326="Mangrove", IFERROR(3.66*INDEX(MangroveEmissionsValues!$F:$F,MATCH($A326,MangroveEmissionsValues!$A:$A,0),1)*index(MangroveEmissionsValues!$G:$G,match($A326,MangroveEmissionsValues!$A:$A,0),1)/'Model assumptions'!$C$17,"NoData"),"NoData")</f>
        <v/>
      </c>
      <c r="G326" s="101" t="n"/>
      <c r="H326" s="101" t="n"/>
      <c r="I326" s="101" t="n"/>
      <c r="J326" s="197" t="n"/>
      <c r="K326" s="197" t="n"/>
      <c r="L326" s="197" t="n"/>
      <c r="M326" s="197" t="n"/>
    </row>
    <row r="327" ht="12.75" customHeight="1" s="198">
      <c r="A327" s="101" t="inlineStr">
        <is>
          <t>Sao Tome and Principe</t>
        </is>
      </c>
      <c r="B327" s="62">
        <f t="array" ref="B327">INDEX(Countries!$D$2:$D$255, MATCH(A327, Countries!$B$2:$B$255, 0))
</f>
        <v/>
      </c>
      <c r="C327" s="89" t="inlineStr">
        <is>
          <t>Seagrass</t>
        </is>
      </c>
      <c r="D327" s="95" t="n">
        <v>3.39</v>
      </c>
      <c r="E327" s="95">
        <f t="array" ref="E327">if($C327="Mangrove", IFERROR(3.66*INDEX(MangroveEmissionsValues!$D:$D,MATCH($A327,MangroveEmissionsValues!$A:$A,0),1)*index(MangroveEmissionsValues!$E:$E,match($A327,MangroveEmissionsValues!$A:$A,0),1),"NoData"),"NoData")</f>
        <v/>
      </c>
      <c r="F327" s="95">
        <f t="array" ref="F327">if($C327="Mangrove", IFERROR(3.66*INDEX(MangroveEmissionsValues!$F:$F,MATCH($A327,MangroveEmissionsValues!$A:$A,0),1)*index(MangroveEmissionsValues!$G:$G,match($A327,MangroveEmissionsValues!$A:$A,0),1)/'Model assumptions'!$C$17,"NoData"),"NoData")</f>
        <v/>
      </c>
      <c r="G327" s="101" t="n"/>
      <c r="H327" s="101" t="n"/>
      <c r="I327" s="101" t="n"/>
      <c r="J327" s="197" t="n"/>
      <c r="K327" s="197" t="n"/>
      <c r="L327" s="197" t="n"/>
      <c r="M327" s="197" t="n"/>
    </row>
    <row r="328" ht="12.75" customHeight="1" s="198">
      <c r="A328" s="101" t="inlineStr">
        <is>
          <t>Saudi Arabia</t>
        </is>
      </c>
      <c r="B328" s="62">
        <f t="array" ref="B328">INDEX(Countries!$D$2:$D$255, MATCH(A328, Countries!$B$2:$B$255, 0))
</f>
        <v/>
      </c>
      <c r="C328" s="89" t="inlineStr">
        <is>
          <t>Seagrass</t>
        </is>
      </c>
      <c r="D328" s="95" t="n">
        <v>3.39</v>
      </c>
      <c r="E328" s="95">
        <f t="array" ref="E328">if($C328="Mangrove", IFERROR(3.66*INDEX(MangroveEmissionsValues!$D:$D,MATCH($A328,MangroveEmissionsValues!$A:$A,0),1)*index(MangroveEmissionsValues!$E:$E,match($A328,MangroveEmissionsValues!$A:$A,0),1),"NoData"),"NoData")</f>
        <v/>
      </c>
      <c r="F328" s="95">
        <f t="array" ref="F328">if($C328="Mangrove", IFERROR(3.66*INDEX(MangroveEmissionsValues!$F:$F,MATCH($A328,MangroveEmissionsValues!$A:$A,0),1)*index(MangroveEmissionsValues!$G:$G,match($A328,MangroveEmissionsValues!$A:$A,0),1)/'Model assumptions'!$C$17,"NoData"),"NoData")</f>
        <v/>
      </c>
      <c r="G328" s="101" t="n"/>
      <c r="H328" s="101" t="n"/>
      <c r="I328" s="101" t="n"/>
      <c r="J328" s="197" t="n"/>
      <c r="K328" s="197" t="n"/>
      <c r="L328" s="197" t="n"/>
      <c r="M328" s="197" t="n"/>
    </row>
    <row r="329" ht="12.75" customHeight="1" s="198">
      <c r="A329" s="101" t="inlineStr">
        <is>
          <t>Senegal</t>
        </is>
      </c>
      <c r="B329" s="62">
        <f t="array" ref="B329">INDEX(Countries!$D$2:$D$255, MATCH(A329, Countries!$B$2:$B$255, 0))
</f>
        <v/>
      </c>
      <c r="C329" s="89" t="inlineStr">
        <is>
          <t>Seagrass</t>
        </is>
      </c>
      <c r="D329" s="95" t="n">
        <v>3.39</v>
      </c>
      <c r="E329" s="95">
        <f t="array" ref="E329">if($C329="Mangrove", IFERROR(3.66*INDEX(MangroveEmissionsValues!$D:$D,MATCH($A329,MangroveEmissionsValues!$A:$A,0),1)*index(MangroveEmissionsValues!$E:$E,match($A329,MangroveEmissionsValues!$A:$A,0),1),"NoData"),"NoData")</f>
        <v/>
      </c>
      <c r="F329" s="95">
        <f t="array" ref="F329">if($C329="Mangrove", IFERROR(3.66*INDEX(MangroveEmissionsValues!$F:$F,MATCH($A329,MangroveEmissionsValues!$A:$A,0),1)*index(MangroveEmissionsValues!$G:$G,match($A329,MangroveEmissionsValues!$A:$A,0),1)/'Model assumptions'!$C$17,"NoData"),"NoData")</f>
        <v/>
      </c>
      <c r="G329" s="101" t="n"/>
      <c r="H329" s="101" t="n"/>
      <c r="I329" s="101" t="n"/>
      <c r="J329" s="197" t="n"/>
      <c r="K329" s="197" t="n"/>
      <c r="L329" s="197" t="n"/>
      <c r="M329" s="197" t="n"/>
    </row>
    <row r="330" ht="12.75" customHeight="1" s="198">
      <c r="A330" s="101" t="inlineStr">
        <is>
          <t>Seychelles</t>
        </is>
      </c>
      <c r="B330" s="62">
        <f t="array" ref="B330">INDEX(Countries!$D$2:$D$255, MATCH(A330, Countries!$B$2:$B$255, 0))
</f>
        <v/>
      </c>
      <c r="C330" s="89" t="inlineStr">
        <is>
          <t>Seagrass</t>
        </is>
      </c>
      <c r="D330" s="95" t="n">
        <v>3.39</v>
      </c>
      <c r="E330" s="95">
        <f t="array" ref="E330">if($C330="Mangrove", IFERROR(3.66*INDEX(MangroveEmissionsValues!$D:$D,MATCH($A330,MangroveEmissionsValues!$A:$A,0),1)*index(MangroveEmissionsValues!$E:$E,match($A330,MangroveEmissionsValues!$A:$A,0),1),"NoData"),"NoData")</f>
        <v/>
      </c>
      <c r="F330" s="95">
        <f t="array" ref="F330">if($C330="Mangrove", IFERROR(3.66*INDEX(MangroveEmissionsValues!$F:$F,MATCH($A330,MangroveEmissionsValues!$A:$A,0),1)*index(MangroveEmissionsValues!$G:$G,match($A330,MangroveEmissionsValues!$A:$A,0),1)/'Model assumptions'!$C$17,"NoData"),"NoData")</f>
        <v/>
      </c>
      <c r="G330" s="101" t="n"/>
      <c r="H330" s="101" t="n"/>
      <c r="I330" s="101" t="n"/>
      <c r="J330" s="197" t="n"/>
      <c r="K330" s="197" t="n"/>
      <c r="L330" s="197" t="n"/>
      <c r="M330" s="197" t="n"/>
    </row>
    <row r="331" ht="12.75" customHeight="1" s="198">
      <c r="A331" s="101" t="inlineStr">
        <is>
          <t>Sierra Leone</t>
        </is>
      </c>
      <c r="B331" s="62">
        <f t="array" ref="B331">INDEX(Countries!$D$2:$D$255, MATCH(A331, Countries!$B$2:$B$255, 0))
</f>
        <v/>
      </c>
      <c r="C331" s="89" t="inlineStr">
        <is>
          <t>Seagrass</t>
        </is>
      </c>
      <c r="D331" s="95" t="n">
        <v>3.39</v>
      </c>
      <c r="E331" s="95">
        <f t="array" ref="E331">if($C331="Mangrove", IFERROR(3.66*INDEX(MangroveEmissionsValues!$D:$D,MATCH($A331,MangroveEmissionsValues!$A:$A,0),1)*index(MangroveEmissionsValues!$E:$E,match($A331,MangroveEmissionsValues!$A:$A,0),1),"NoData"),"NoData")</f>
        <v/>
      </c>
      <c r="F331" s="95">
        <f t="array" ref="F331">if($C331="Mangrove", IFERROR(3.66*INDEX(MangroveEmissionsValues!$F:$F,MATCH($A331,MangroveEmissionsValues!$A:$A,0),1)*index(MangroveEmissionsValues!$G:$G,match($A331,MangroveEmissionsValues!$A:$A,0),1)/'Model assumptions'!$C$17,"NoData"),"NoData")</f>
        <v/>
      </c>
      <c r="G331" s="101" t="n"/>
      <c r="H331" s="101" t="n"/>
      <c r="I331" s="101" t="n"/>
      <c r="J331" s="197" t="n"/>
      <c r="K331" s="197" t="n"/>
      <c r="L331" s="197" t="n"/>
      <c r="M331" s="197" t="n"/>
    </row>
    <row r="332" ht="12.75" customHeight="1" s="198">
      <c r="A332" s="101" t="inlineStr">
        <is>
          <t>Singapore</t>
        </is>
      </c>
      <c r="B332" s="62">
        <f t="array" ref="B332">INDEX(Countries!$D$2:$D$255, MATCH(A332, Countries!$B$2:$B$255, 0))
</f>
        <v/>
      </c>
      <c r="C332" s="89" t="inlineStr">
        <is>
          <t>Seagrass</t>
        </is>
      </c>
      <c r="D332" s="95" t="n">
        <v>3.39</v>
      </c>
      <c r="E332" s="95">
        <f t="array" ref="E332">if($C332="Mangrove", IFERROR(3.66*INDEX(MangroveEmissionsValues!$D:$D,MATCH($A332,MangroveEmissionsValues!$A:$A,0),1)*index(MangroveEmissionsValues!$E:$E,match($A332,MangroveEmissionsValues!$A:$A,0),1),"NoData"),"NoData")</f>
        <v/>
      </c>
      <c r="F332" s="95">
        <f t="array" ref="F332">if($C332="Mangrove", IFERROR(3.66*INDEX(MangroveEmissionsValues!$F:$F,MATCH($A332,MangroveEmissionsValues!$A:$A,0),1)*index(MangroveEmissionsValues!$G:$G,match($A332,MangroveEmissionsValues!$A:$A,0),1)/'Model assumptions'!$C$17,"NoData"),"NoData")</f>
        <v/>
      </c>
      <c r="G332" s="101" t="n"/>
      <c r="H332" s="101" t="n"/>
      <c r="I332" s="101" t="n"/>
      <c r="J332" s="197" t="n"/>
      <c r="K332" s="197" t="n"/>
      <c r="L332" s="197" t="n"/>
      <c r="M332" s="197" t="n"/>
    </row>
    <row r="333" ht="12.75" customHeight="1" s="198">
      <c r="A333" s="101" t="inlineStr">
        <is>
          <t>Sint Maarten (Dutch part)</t>
        </is>
      </c>
      <c r="B333" s="62">
        <f t="array" ref="B333">INDEX(Countries!$D$2:$D$255, MATCH(A333, Countries!$B$2:$B$255, 0))
</f>
        <v/>
      </c>
      <c r="C333" s="89" t="inlineStr">
        <is>
          <t>Seagrass</t>
        </is>
      </c>
      <c r="D333" s="95" t="n">
        <v>3.39</v>
      </c>
      <c r="E333" s="95">
        <f t="array" ref="E333">if($C333="Mangrove", IFERROR(3.66*INDEX(MangroveEmissionsValues!$D:$D,MATCH($A333,MangroveEmissionsValues!$A:$A,0),1)*index(MangroveEmissionsValues!$E:$E,match($A333,MangroveEmissionsValues!$A:$A,0),1),"NoData"),"NoData")</f>
        <v/>
      </c>
      <c r="F333" s="95">
        <f t="array" ref="F333">if($C333="Mangrove", IFERROR(3.66*INDEX(MangroveEmissionsValues!$F:$F,MATCH($A333,MangroveEmissionsValues!$A:$A,0),1)*index(MangroveEmissionsValues!$G:$G,match($A333,MangroveEmissionsValues!$A:$A,0),1)/'Model assumptions'!$C$17,"NoData"),"NoData")</f>
        <v/>
      </c>
      <c r="G333" s="101" t="n"/>
      <c r="H333" s="101" t="n"/>
      <c r="I333" s="101" t="n"/>
      <c r="J333" s="197" t="n"/>
      <c r="K333" s="197" t="n"/>
      <c r="L333" s="197" t="n"/>
      <c r="M333" s="197" t="n"/>
    </row>
    <row r="334" ht="12.75" customHeight="1" s="198">
      <c r="A334" s="101" t="inlineStr">
        <is>
          <t>Solomon Islands</t>
        </is>
      </c>
      <c r="B334" s="62">
        <f t="array" ref="B334">INDEX(Countries!$D$2:$D$255, MATCH(A334, Countries!$B$2:$B$255, 0))
</f>
        <v/>
      </c>
      <c r="C334" s="89" t="inlineStr">
        <is>
          <t>Seagrass</t>
        </is>
      </c>
      <c r="D334" s="95" t="n">
        <v>3.39</v>
      </c>
      <c r="E334" s="95">
        <f t="array" ref="E334">if($C334="Mangrove", IFERROR(3.66*INDEX(MangroveEmissionsValues!$D:$D,MATCH($A334,MangroveEmissionsValues!$A:$A,0),1)*index(MangroveEmissionsValues!$E:$E,match($A334,MangroveEmissionsValues!$A:$A,0),1),"NoData"),"NoData")</f>
        <v/>
      </c>
      <c r="F334" s="95">
        <f t="array" ref="F334">if($C334="Mangrove", IFERROR(3.66*INDEX(MangroveEmissionsValues!$F:$F,MATCH($A334,MangroveEmissionsValues!$A:$A,0),1)*index(MangroveEmissionsValues!$G:$G,match($A334,MangroveEmissionsValues!$A:$A,0),1)/'Model assumptions'!$C$17,"NoData"),"NoData")</f>
        <v/>
      </c>
      <c r="G334" s="101" t="n"/>
      <c r="H334" s="101" t="n"/>
      <c r="I334" s="101" t="n"/>
      <c r="J334" s="197" t="n"/>
      <c r="K334" s="197" t="n"/>
      <c r="L334" s="197" t="n"/>
      <c r="M334" s="197" t="n"/>
    </row>
    <row r="335" ht="12.75" customHeight="1" s="198">
      <c r="A335" s="101" t="inlineStr">
        <is>
          <t>Somalia</t>
        </is>
      </c>
      <c r="B335" s="62">
        <f t="array" ref="B335">INDEX(Countries!$D$2:$D$255, MATCH(A335, Countries!$B$2:$B$255, 0))
</f>
        <v/>
      </c>
      <c r="C335" s="89" t="inlineStr">
        <is>
          <t>Seagrass</t>
        </is>
      </c>
      <c r="D335" s="95" t="n">
        <v>3.39</v>
      </c>
      <c r="E335" s="95">
        <f t="array" ref="E335">if($C335="Mangrove", IFERROR(3.66*INDEX(MangroveEmissionsValues!$D:$D,MATCH($A335,MangroveEmissionsValues!$A:$A,0),1)*index(MangroveEmissionsValues!$E:$E,match($A335,MangroveEmissionsValues!$A:$A,0),1),"NoData"),"NoData")</f>
        <v/>
      </c>
      <c r="F335" s="95">
        <f t="array" ref="F335">if($C335="Mangrove", IFERROR(3.66*INDEX(MangroveEmissionsValues!$F:$F,MATCH($A335,MangroveEmissionsValues!$A:$A,0),1)*index(MangroveEmissionsValues!$G:$G,match($A335,MangroveEmissionsValues!$A:$A,0),1)/'Model assumptions'!$C$17,"NoData"),"NoData")</f>
        <v/>
      </c>
      <c r="G335" s="101" t="n"/>
      <c r="H335" s="101" t="n"/>
      <c r="I335" s="101" t="n"/>
      <c r="J335" s="197" t="n"/>
      <c r="K335" s="197" t="n"/>
      <c r="L335" s="197" t="n"/>
      <c r="M335" s="197" t="n"/>
    </row>
    <row r="336" ht="12.75" customHeight="1" s="198">
      <c r="A336" s="101" t="inlineStr">
        <is>
          <t>South Africa</t>
        </is>
      </c>
      <c r="B336" s="62">
        <f t="array" ref="B336">INDEX(Countries!$D$2:$D$255, MATCH(A336, Countries!$B$2:$B$255, 0))
</f>
        <v/>
      </c>
      <c r="C336" s="89" t="inlineStr">
        <is>
          <t>Seagrass</t>
        </is>
      </c>
      <c r="D336" s="95" t="n">
        <v>3.39</v>
      </c>
      <c r="E336" s="95">
        <f t="array" ref="E336">if($C336="Mangrove", IFERROR(3.66*INDEX(MangroveEmissionsValues!$D:$D,MATCH($A336,MangroveEmissionsValues!$A:$A,0),1)*index(MangroveEmissionsValues!$E:$E,match($A336,MangroveEmissionsValues!$A:$A,0),1),"NoData"),"NoData")</f>
        <v/>
      </c>
      <c r="F336" s="95">
        <f t="array" ref="F336">if($C336="Mangrove", IFERROR(3.66*INDEX(MangroveEmissionsValues!$F:$F,MATCH($A336,MangroveEmissionsValues!$A:$A,0),1)*index(MangroveEmissionsValues!$G:$G,match($A336,MangroveEmissionsValues!$A:$A,0),1)/'Model assumptions'!$C$17,"NoData"),"NoData")</f>
        <v/>
      </c>
      <c r="G336" s="101" t="n"/>
      <c r="H336" s="101" t="n"/>
      <c r="I336" s="101" t="n"/>
      <c r="J336" s="197" t="n"/>
      <c r="K336" s="197" t="n"/>
      <c r="L336" s="197" t="n"/>
      <c r="M336" s="197" t="n"/>
    </row>
    <row r="337" ht="12.75" customHeight="1" s="198">
      <c r="A337" s="101" t="inlineStr">
        <is>
          <t>Sri Lanka</t>
        </is>
      </c>
      <c r="B337" s="62">
        <f t="array" ref="B337">INDEX(Countries!$D$2:$D$255, MATCH(A337, Countries!$B$2:$B$255, 0))
</f>
        <v/>
      </c>
      <c r="C337" s="89" t="inlineStr">
        <is>
          <t>Seagrass</t>
        </is>
      </c>
      <c r="D337" s="95" t="n">
        <v>3.39</v>
      </c>
      <c r="E337" s="95">
        <f t="array" ref="E337">if($C337="Mangrove", IFERROR(3.66*INDEX(MangroveEmissionsValues!$D:$D,MATCH($A337,MangroveEmissionsValues!$A:$A,0),1)*index(MangroveEmissionsValues!$E:$E,match($A337,MangroveEmissionsValues!$A:$A,0),1),"NoData"),"NoData")</f>
        <v/>
      </c>
      <c r="F337" s="95">
        <f t="array" ref="F337">if($C337="Mangrove", IFERROR(3.66*INDEX(MangroveEmissionsValues!$F:$F,MATCH($A337,MangroveEmissionsValues!$A:$A,0),1)*index(MangroveEmissionsValues!$G:$G,match($A337,MangroveEmissionsValues!$A:$A,0),1)/'Model assumptions'!$C$17,"NoData"),"NoData")</f>
        <v/>
      </c>
      <c r="G337" s="101" t="n"/>
      <c r="H337" s="101" t="n"/>
      <c r="I337" s="101" t="n"/>
      <c r="J337" s="197" t="n"/>
      <c r="K337" s="197" t="n"/>
      <c r="L337" s="197" t="n"/>
      <c r="M337" s="197" t="n"/>
    </row>
    <row r="338" ht="12.75" customHeight="1" s="198">
      <c r="A338" s="101" t="inlineStr">
        <is>
          <t>Sudan</t>
        </is>
      </c>
      <c r="B338" s="62">
        <f t="array" ref="B338">INDEX(Countries!$D$2:$D$255, MATCH(A338, Countries!$B$2:$B$255, 0))
</f>
        <v/>
      </c>
      <c r="C338" s="89" t="inlineStr">
        <is>
          <t>Seagrass</t>
        </is>
      </c>
      <c r="D338" s="95" t="n">
        <v>3.39</v>
      </c>
      <c r="E338" s="95">
        <f t="array" ref="E338">if($C338="Mangrove", IFERROR(3.66*INDEX(MangroveEmissionsValues!$D:$D,MATCH($A338,MangroveEmissionsValues!$A:$A,0),1)*index(MangroveEmissionsValues!$E:$E,match($A338,MangroveEmissionsValues!$A:$A,0),1),"NoData"),"NoData")</f>
        <v/>
      </c>
      <c r="F338" s="95">
        <f t="array" ref="F338">if($C338="Mangrove", IFERROR(3.66*INDEX(MangroveEmissionsValues!$F:$F,MATCH($A338,MangroveEmissionsValues!$A:$A,0),1)*index(MangroveEmissionsValues!$G:$G,match($A338,MangroveEmissionsValues!$A:$A,0),1)/'Model assumptions'!$C$17,"NoData"),"NoData")</f>
        <v/>
      </c>
      <c r="G338" s="101" t="n"/>
      <c r="H338" s="101" t="n"/>
      <c r="I338" s="101" t="n"/>
      <c r="J338" s="197" t="n"/>
      <c r="K338" s="197" t="n"/>
      <c r="L338" s="197" t="n"/>
      <c r="M338" s="197" t="n"/>
    </row>
    <row r="339" ht="12.75" customHeight="1" s="198">
      <c r="A339" s="101" t="inlineStr">
        <is>
          <t>Suriname</t>
        </is>
      </c>
      <c r="B339" s="62">
        <f t="array" ref="B339">INDEX(Countries!$D$2:$D$255, MATCH(A339, Countries!$B$2:$B$255, 0))
</f>
        <v/>
      </c>
      <c r="C339" s="89" t="inlineStr">
        <is>
          <t>Seagrass</t>
        </is>
      </c>
      <c r="D339" s="95" t="n">
        <v>3.39</v>
      </c>
      <c r="E339" s="95">
        <f t="array" ref="E339">if($C339="Mangrove", IFERROR(3.66*INDEX(MangroveEmissionsValues!$D:$D,MATCH($A339,MangroveEmissionsValues!$A:$A,0),1)*index(MangroveEmissionsValues!$E:$E,match($A339,MangroveEmissionsValues!$A:$A,0),1),"NoData"),"NoData")</f>
        <v/>
      </c>
      <c r="F339" s="95">
        <f t="array" ref="F339">if($C339="Mangrove", IFERROR(3.66*INDEX(MangroveEmissionsValues!$F:$F,MATCH($A339,MangroveEmissionsValues!$A:$A,0),1)*index(MangroveEmissionsValues!$G:$G,match($A339,MangroveEmissionsValues!$A:$A,0),1)/'Model assumptions'!$C$17,"NoData"),"NoData")</f>
        <v/>
      </c>
      <c r="G339" s="101" t="n"/>
      <c r="H339" s="101" t="n"/>
      <c r="I339" s="101" t="n"/>
      <c r="J339" s="197" t="n"/>
      <c r="K339" s="197" t="n"/>
      <c r="L339" s="197" t="n"/>
      <c r="M339" s="197" t="n"/>
    </row>
    <row r="340" ht="12.75" customHeight="1" s="198">
      <c r="A340" s="101" t="inlineStr">
        <is>
          <t>Taiwan</t>
        </is>
      </c>
      <c r="B340" s="62">
        <f t="array" ref="B340">INDEX(Countries!$D$2:$D$255, MATCH(A340, Countries!$B$2:$B$255, 0))
</f>
        <v/>
      </c>
      <c r="C340" s="89" t="inlineStr">
        <is>
          <t>Seagrass</t>
        </is>
      </c>
      <c r="D340" s="95" t="n">
        <v>3.39</v>
      </c>
      <c r="E340" s="95">
        <f t="array" ref="E340">if($C340="Mangrove", IFERROR(3.66*INDEX(MangroveEmissionsValues!$D:$D,MATCH($A340,MangroveEmissionsValues!$A:$A,0),1)*index(MangroveEmissionsValues!$E:$E,match($A340,MangroveEmissionsValues!$A:$A,0),1),"NoData"),"NoData")</f>
        <v/>
      </c>
      <c r="F340" s="95">
        <f t="array" ref="F340">if($C340="Mangrove", IFERROR(3.66*INDEX(MangroveEmissionsValues!$F:$F,MATCH($A340,MangroveEmissionsValues!$A:$A,0),1)*index(MangroveEmissionsValues!$G:$G,match($A340,MangroveEmissionsValues!$A:$A,0),1)/'Model assumptions'!$C$17,"NoData"),"NoData")</f>
        <v/>
      </c>
      <c r="G340" s="101" t="n"/>
      <c r="H340" s="101" t="n"/>
      <c r="I340" s="101" t="n"/>
      <c r="J340" s="197" t="n"/>
      <c r="K340" s="197" t="n"/>
      <c r="L340" s="197" t="n"/>
      <c r="M340" s="197" t="n"/>
    </row>
    <row r="341" ht="12.75" customHeight="1" s="198">
      <c r="A341" s="101" t="inlineStr">
        <is>
          <t>Tanzania, United Republic of</t>
        </is>
      </c>
      <c r="B341" s="62">
        <f t="array" ref="B341">INDEX(Countries!$D$2:$D$255, MATCH(A341, Countries!$B$2:$B$255, 0))
</f>
        <v/>
      </c>
      <c r="C341" s="89" t="inlineStr">
        <is>
          <t>Seagrass</t>
        </is>
      </c>
      <c r="D341" s="95" t="n">
        <v>3.39</v>
      </c>
      <c r="E341" s="95">
        <f t="array" ref="E341">if($C341="Mangrove", IFERROR(3.66*INDEX(MangroveEmissionsValues!$D:$D,MATCH($A341,MangroveEmissionsValues!$A:$A,0),1)*index(MangroveEmissionsValues!$E:$E,match($A341,MangroveEmissionsValues!$A:$A,0),1),"NoData"),"NoData")</f>
        <v/>
      </c>
      <c r="F341" s="95">
        <f t="array" ref="F341">if($C341="Mangrove", IFERROR(3.66*INDEX(MangroveEmissionsValues!$F:$F,MATCH($A341,MangroveEmissionsValues!$A:$A,0),1)*index(MangroveEmissionsValues!$G:$G,match($A341,MangroveEmissionsValues!$A:$A,0),1)/'Model assumptions'!$C$17,"NoData"),"NoData")</f>
        <v/>
      </c>
      <c r="G341" s="101" t="n"/>
      <c r="H341" s="101" t="n"/>
      <c r="I341" s="101" t="n"/>
      <c r="J341" s="197" t="n"/>
      <c r="K341" s="197" t="n"/>
      <c r="L341" s="197" t="n"/>
      <c r="M341" s="197" t="n"/>
    </row>
    <row r="342" ht="12.75" customHeight="1" s="198">
      <c r="A342" s="101" t="inlineStr">
        <is>
          <t>Thailand</t>
        </is>
      </c>
      <c r="B342" s="62">
        <f t="array" ref="B342">INDEX(Countries!$D$2:$D$255, MATCH(A342, Countries!$B$2:$B$255, 0))
</f>
        <v/>
      </c>
      <c r="C342" s="89" t="inlineStr">
        <is>
          <t>Seagrass</t>
        </is>
      </c>
      <c r="D342" s="95" t="n">
        <v>3.39</v>
      </c>
      <c r="E342" s="95">
        <f t="array" ref="E342">if($C342="Mangrove", IFERROR(3.66*INDEX(MangroveEmissionsValues!$D:$D,MATCH($A342,MangroveEmissionsValues!$A:$A,0),1)*index(MangroveEmissionsValues!$E:$E,match($A342,MangroveEmissionsValues!$A:$A,0),1),"NoData"),"NoData")</f>
        <v/>
      </c>
      <c r="F342" s="95">
        <f t="array" ref="F342">if($C342="Mangrove", IFERROR(3.66*INDEX(MangroveEmissionsValues!$F:$F,MATCH($A342,MangroveEmissionsValues!$A:$A,0),1)*index(MangroveEmissionsValues!$G:$G,match($A342,MangroveEmissionsValues!$A:$A,0),1)/'Model assumptions'!$C$17,"NoData"),"NoData")</f>
        <v/>
      </c>
      <c r="G342" s="101" t="n"/>
      <c r="H342" s="101" t="n"/>
      <c r="I342" s="101" t="n"/>
      <c r="J342" s="197" t="n"/>
      <c r="K342" s="197" t="n"/>
      <c r="L342" s="197" t="n"/>
      <c r="M342" s="197" t="n"/>
    </row>
    <row r="343" ht="12.75" customHeight="1" s="198">
      <c r="A343" s="101" t="inlineStr">
        <is>
          <t>Timor-Leste</t>
        </is>
      </c>
      <c r="B343" s="62">
        <f t="array" ref="B343">INDEX(Countries!$D$2:$D$255, MATCH(A343, Countries!$B$2:$B$255, 0))
</f>
        <v/>
      </c>
      <c r="C343" s="89" t="inlineStr">
        <is>
          <t>Seagrass</t>
        </is>
      </c>
      <c r="D343" s="95" t="n">
        <v>3.39</v>
      </c>
      <c r="E343" s="95">
        <f t="array" ref="E343">if($C343="Mangrove", IFERROR(3.66*INDEX(MangroveEmissionsValues!$D:$D,MATCH($A343,MangroveEmissionsValues!$A:$A,0),1)*index(MangroveEmissionsValues!$E:$E,match($A343,MangroveEmissionsValues!$A:$A,0),1),"NoData"),"NoData")</f>
        <v/>
      </c>
      <c r="F343" s="95">
        <f t="array" ref="F343">if($C343="Mangrove", IFERROR(3.66*INDEX(MangroveEmissionsValues!$F:$F,MATCH($A343,MangroveEmissionsValues!$A:$A,0),1)*index(MangroveEmissionsValues!$G:$G,match($A343,MangroveEmissionsValues!$A:$A,0),1)/'Model assumptions'!$C$17,"NoData"),"NoData")</f>
        <v/>
      </c>
      <c r="G343" s="101" t="n"/>
      <c r="H343" s="101" t="n"/>
      <c r="I343" s="101" t="n"/>
      <c r="J343" s="197" t="n"/>
      <c r="K343" s="197" t="n"/>
      <c r="L343" s="197" t="n"/>
      <c r="M343" s="197" t="n"/>
    </row>
    <row r="344" ht="12.75" customHeight="1" s="198">
      <c r="A344" s="101" t="inlineStr">
        <is>
          <t>Togo</t>
        </is>
      </c>
      <c r="B344" s="62">
        <f t="array" ref="B344">INDEX(Countries!$D$2:$D$255, MATCH(A344, Countries!$B$2:$B$255, 0))
</f>
        <v/>
      </c>
      <c r="C344" s="89" t="inlineStr">
        <is>
          <t>Seagrass</t>
        </is>
      </c>
      <c r="D344" s="95" t="n">
        <v>3.39</v>
      </c>
      <c r="E344" s="95">
        <f t="array" ref="E344">if($C344="Mangrove", IFERROR(3.66*INDEX(MangroveEmissionsValues!$D:$D,MATCH($A344,MangroveEmissionsValues!$A:$A,0),1)*index(MangroveEmissionsValues!$E:$E,match($A344,MangroveEmissionsValues!$A:$A,0),1),"NoData"),"NoData")</f>
        <v/>
      </c>
      <c r="F344" s="95">
        <f t="array" ref="F344">if($C344="Mangrove", IFERROR(3.66*INDEX(MangroveEmissionsValues!$F:$F,MATCH($A344,MangroveEmissionsValues!$A:$A,0),1)*index(MangroveEmissionsValues!$G:$G,match($A344,MangroveEmissionsValues!$A:$A,0),1)/'Model assumptions'!$C$17,"NoData"),"NoData")</f>
        <v/>
      </c>
      <c r="G344" s="101" t="n"/>
      <c r="H344" s="101" t="n"/>
      <c r="I344" s="101" t="n"/>
      <c r="J344" s="197" t="n"/>
      <c r="K344" s="197" t="n"/>
      <c r="L344" s="197" t="n"/>
      <c r="M344" s="197" t="n"/>
    </row>
    <row r="345" ht="12.75" customHeight="1" s="198">
      <c r="A345" s="101" t="inlineStr">
        <is>
          <t>Tonga</t>
        </is>
      </c>
      <c r="B345" s="62">
        <f t="array" ref="B345">INDEX(Countries!$D$2:$D$255, MATCH(A345, Countries!$B$2:$B$255, 0))
</f>
        <v/>
      </c>
      <c r="C345" s="89" t="inlineStr">
        <is>
          <t>Seagrass</t>
        </is>
      </c>
      <c r="D345" s="95" t="n">
        <v>3.39</v>
      </c>
      <c r="E345" s="95">
        <f t="array" ref="E345">if($C345="Mangrove", IFERROR(3.66*INDEX(MangroveEmissionsValues!$D:$D,MATCH($A345,MangroveEmissionsValues!$A:$A,0),1)*index(MangroveEmissionsValues!$E:$E,match($A345,MangroveEmissionsValues!$A:$A,0),1),"NoData"),"NoData")</f>
        <v/>
      </c>
      <c r="F345" s="95">
        <f t="array" ref="F345">if($C345="Mangrove", IFERROR(3.66*INDEX(MangroveEmissionsValues!$F:$F,MATCH($A345,MangroveEmissionsValues!$A:$A,0),1)*index(MangroveEmissionsValues!$G:$G,match($A345,MangroveEmissionsValues!$A:$A,0),1)/'Model assumptions'!$C$17,"NoData"),"NoData")</f>
        <v/>
      </c>
      <c r="G345" s="101" t="n"/>
      <c r="H345" s="101" t="n"/>
      <c r="I345" s="101" t="n"/>
      <c r="J345" s="197" t="n"/>
      <c r="K345" s="197" t="n"/>
      <c r="L345" s="197" t="n"/>
      <c r="M345" s="197" t="n"/>
    </row>
    <row r="346" ht="12.75" customHeight="1" s="198">
      <c r="A346" s="101" t="inlineStr">
        <is>
          <t>Trinidad and Tobago</t>
        </is>
      </c>
      <c r="B346" s="62">
        <f t="array" ref="B346">INDEX(Countries!$D$2:$D$255, MATCH(A346, Countries!$B$2:$B$255, 0))
</f>
        <v/>
      </c>
      <c r="C346" s="89" t="inlineStr">
        <is>
          <t>Seagrass</t>
        </is>
      </c>
      <c r="D346" s="95" t="n">
        <v>3.39</v>
      </c>
      <c r="E346" s="95">
        <f t="array" ref="E346">if($C346="Mangrove", IFERROR(3.66*INDEX(MangroveEmissionsValues!$D:$D,MATCH($A346,MangroveEmissionsValues!$A:$A,0),1)*index(MangroveEmissionsValues!$E:$E,match($A346,MangroveEmissionsValues!$A:$A,0),1),"NoData"),"NoData")</f>
        <v/>
      </c>
      <c r="F346" s="95">
        <f t="array" ref="F346">if($C346="Mangrove", IFERROR(3.66*INDEX(MangroveEmissionsValues!$F:$F,MATCH($A346,MangroveEmissionsValues!$A:$A,0),1)*index(MangroveEmissionsValues!$G:$G,match($A346,MangroveEmissionsValues!$A:$A,0),1)/'Model assumptions'!$C$17,"NoData"),"NoData")</f>
        <v/>
      </c>
      <c r="G346" s="101" t="n"/>
      <c r="H346" s="101" t="n"/>
      <c r="I346" s="101" t="n"/>
      <c r="J346" s="197" t="n"/>
      <c r="K346" s="197" t="n"/>
      <c r="L346" s="197" t="n"/>
      <c r="M346" s="197" t="n"/>
    </row>
    <row r="347" ht="12.75" customHeight="1" s="198">
      <c r="A347" s="101" t="inlineStr">
        <is>
          <t>Turks and Caicos Islands</t>
        </is>
      </c>
      <c r="B347" s="62">
        <f t="array" ref="B347">INDEX(Countries!$D$2:$D$255, MATCH(A347, Countries!$B$2:$B$255, 0))
</f>
        <v/>
      </c>
      <c r="C347" s="89" t="inlineStr">
        <is>
          <t>Seagrass</t>
        </is>
      </c>
      <c r="D347" s="95" t="n">
        <v>3.39</v>
      </c>
      <c r="E347" s="95">
        <f t="array" ref="E347">if($C347="Mangrove", IFERROR(3.66*INDEX(MangroveEmissionsValues!$D:$D,MATCH($A347,MangroveEmissionsValues!$A:$A,0),1)*index(MangroveEmissionsValues!$E:$E,match($A347,MangroveEmissionsValues!$A:$A,0),1),"NoData"),"NoData")</f>
        <v/>
      </c>
      <c r="F347" s="95">
        <f t="array" ref="F347">if($C347="Mangrove", IFERROR(3.66*INDEX(MangroveEmissionsValues!$F:$F,MATCH($A347,MangroveEmissionsValues!$A:$A,0),1)*index(MangroveEmissionsValues!$G:$G,match($A347,MangroveEmissionsValues!$A:$A,0),1)/'Model assumptions'!$C$17,"NoData"),"NoData")</f>
        <v/>
      </c>
      <c r="G347" s="101" t="n"/>
      <c r="H347" s="101" t="n"/>
      <c r="I347" s="101" t="n"/>
      <c r="J347" s="197" t="n"/>
      <c r="K347" s="197" t="n"/>
      <c r="L347" s="197" t="n"/>
      <c r="M347" s="197" t="n"/>
    </row>
    <row r="348" ht="12.75" customHeight="1" s="198">
      <c r="A348" s="101" t="inlineStr">
        <is>
          <t>Tuvalu</t>
        </is>
      </c>
      <c r="B348" s="62">
        <f t="array" ref="B348">INDEX(Countries!$D$2:$D$255, MATCH(A348, Countries!$B$2:$B$255, 0))
</f>
        <v/>
      </c>
      <c r="C348" s="89" t="inlineStr">
        <is>
          <t>Seagrass</t>
        </is>
      </c>
      <c r="D348" s="95" t="n">
        <v>3.39</v>
      </c>
      <c r="E348" s="95">
        <f t="array" ref="E348">if($C348="Mangrove", IFERROR(3.66*INDEX(MangroveEmissionsValues!$D:$D,MATCH($A348,MangroveEmissionsValues!$A:$A,0),1)*index(MangroveEmissionsValues!$E:$E,match($A348,MangroveEmissionsValues!$A:$A,0),1),"NoData"),"NoData")</f>
        <v/>
      </c>
      <c r="F348" s="95">
        <f t="array" ref="F348">if($C348="Mangrove", IFERROR(3.66*INDEX(MangroveEmissionsValues!$F:$F,MATCH($A348,MangroveEmissionsValues!$A:$A,0),1)*index(MangroveEmissionsValues!$G:$G,match($A348,MangroveEmissionsValues!$A:$A,0),1)/'Model assumptions'!$C$17,"NoData"),"NoData")</f>
        <v/>
      </c>
      <c r="G348" s="101" t="n"/>
      <c r="H348" s="101" t="n"/>
      <c r="I348" s="101" t="n"/>
      <c r="J348" s="197" t="n"/>
      <c r="K348" s="197" t="n"/>
      <c r="L348" s="197" t="n"/>
      <c r="M348" s="197" t="n"/>
    </row>
    <row r="349" ht="12.75" customHeight="1" s="198">
      <c r="A349" s="101" t="inlineStr">
        <is>
          <t>United Arab Emirates</t>
        </is>
      </c>
      <c r="B349" s="62">
        <f t="array" ref="B349">INDEX(Countries!$D$2:$D$255, MATCH(A349, Countries!$B$2:$B$255, 0))
</f>
        <v/>
      </c>
      <c r="C349" s="89" t="inlineStr">
        <is>
          <t>Seagrass</t>
        </is>
      </c>
      <c r="D349" s="95" t="n">
        <v>3.39</v>
      </c>
      <c r="E349" s="95">
        <f t="array" ref="E349">if($C349="Mangrove", IFERROR(3.66*INDEX(MangroveEmissionsValues!$D:$D,MATCH($A349,MangroveEmissionsValues!$A:$A,0),1)*index(MangroveEmissionsValues!$E:$E,match($A349,MangroveEmissionsValues!$A:$A,0),1),"NoData"),"NoData")</f>
        <v/>
      </c>
      <c r="F349" s="95">
        <f t="array" ref="F349">if($C349="Mangrove", IFERROR(3.66*INDEX(MangroveEmissionsValues!$F:$F,MATCH($A349,MangroveEmissionsValues!$A:$A,0),1)*index(MangroveEmissionsValues!$G:$G,match($A349,MangroveEmissionsValues!$A:$A,0),1)/'Model assumptions'!$C$17,"NoData"),"NoData")</f>
        <v/>
      </c>
      <c r="G349" s="101" t="n"/>
      <c r="H349" s="101" t="n"/>
      <c r="I349" s="101" t="n"/>
      <c r="J349" s="197" t="n"/>
      <c r="K349" s="197" t="n"/>
      <c r="L349" s="197" t="n"/>
      <c r="M349" s="197" t="n"/>
    </row>
    <row r="350" ht="12.75" customHeight="1" s="198">
      <c r="A350" s="101" t="inlineStr">
        <is>
          <t>Vanuatu</t>
        </is>
      </c>
      <c r="B350" s="62">
        <f t="array" ref="B350">INDEX(Countries!$D$2:$D$255, MATCH(A350, Countries!$B$2:$B$255, 0))
</f>
        <v/>
      </c>
      <c r="C350" s="89" t="inlineStr">
        <is>
          <t>Seagrass</t>
        </is>
      </c>
      <c r="D350" s="95" t="n">
        <v>3.39</v>
      </c>
      <c r="E350" s="95">
        <f t="array" ref="E350">if($C350="Mangrove", IFERROR(3.66*INDEX(MangroveEmissionsValues!$D:$D,MATCH($A350,MangroveEmissionsValues!$A:$A,0),1)*index(MangroveEmissionsValues!$E:$E,match($A350,MangroveEmissionsValues!$A:$A,0),1),"NoData"),"NoData")</f>
        <v/>
      </c>
      <c r="F350" s="95">
        <f t="array" ref="F350">if($C350="Mangrove", IFERROR(3.66*INDEX(MangroveEmissionsValues!$F:$F,MATCH($A350,MangroveEmissionsValues!$A:$A,0),1)*index(MangroveEmissionsValues!$G:$G,match($A350,MangroveEmissionsValues!$A:$A,0),1)/'Model assumptions'!$C$17,"NoData"),"NoData")</f>
        <v/>
      </c>
      <c r="G350" s="101" t="n"/>
      <c r="H350" s="101" t="n"/>
      <c r="I350" s="101" t="n"/>
      <c r="J350" s="197" t="n"/>
      <c r="K350" s="197" t="n"/>
      <c r="L350" s="197" t="n"/>
      <c r="M350" s="197" t="n"/>
    </row>
    <row r="351" ht="12.75" customHeight="1" s="198">
      <c r="A351" s="101" t="inlineStr">
        <is>
          <t>Venezuela (Bolivarian Republic of)</t>
        </is>
      </c>
      <c r="B351" s="62">
        <f t="array" ref="B351">INDEX(Countries!$D$2:$D$255, MATCH(A351, Countries!$B$2:$B$255, 0))
</f>
        <v/>
      </c>
      <c r="C351" s="89" t="inlineStr">
        <is>
          <t>Seagrass</t>
        </is>
      </c>
      <c r="D351" s="95" t="n">
        <v>3.39</v>
      </c>
      <c r="E351" s="95">
        <f t="array" ref="E351">if($C351="Mangrove", IFERROR(3.66*INDEX(MangroveEmissionsValues!$D:$D,MATCH($A351,MangroveEmissionsValues!$A:$A,0),1)*index(MangroveEmissionsValues!$E:$E,match($A351,MangroveEmissionsValues!$A:$A,0),1),"NoData"),"NoData")</f>
        <v/>
      </c>
      <c r="F351" s="95">
        <f t="array" ref="F351">if($C351="Mangrove", IFERROR(3.66*INDEX(MangroveEmissionsValues!$F:$F,MATCH($A351,MangroveEmissionsValues!$A:$A,0),1)*index(MangroveEmissionsValues!$G:$G,match($A351,MangroveEmissionsValues!$A:$A,0),1)/'Model assumptions'!$C$17,"NoData"),"NoData")</f>
        <v/>
      </c>
      <c r="G351" s="101" t="n"/>
      <c r="H351" s="101" t="n"/>
      <c r="I351" s="101" t="n"/>
      <c r="J351" s="197" t="n"/>
      <c r="K351" s="197" t="n"/>
      <c r="L351" s="197" t="n"/>
      <c r="M351" s="197" t="n"/>
    </row>
    <row r="352" ht="12.75" customHeight="1" s="198">
      <c r="A352" s="101" t="inlineStr">
        <is>
          <t>Viet Nam</t>
        </is>
      </c>
      <c r="B352" s="62">
        <f t="array" ref="B352">INDEX(Countries!$D$2:$D$255, MATCH(A352, Countries!$B$2:$B$255, 0))
</f>
        <v/>
      </c>
      <c r="C352" s="89" t="inlineStr">
        <is>
          <t>Seagrass</t>
        </is>
      </c>
      <c r="D352" s="95" t="n">
        <v>3.39</v>
      </c>
      <c r="E352" s="95">
        <f t="array" ref="E352">if($C352="Mangrove", IFERROR(3.66*INDEX(MangroveEmissionsValues!$D:$D,MATCH($A352,MangroveEmissionsValues!$A:$A,0),1)*index(MangroveEmissionsValues!$E:$E,match($A352,MangroveEmissionsValues!$A:$A,0),1),"NoData"),"NoData")</f>
        <v/>
      </c>
      <c r="F352" s="95">
        <f t="array" ref="F352">if($C352="Mangrove", IFERROR(3.66*INDEX(MangroveEmissionsValues!$F:$F,MATCH($A352,MangroveEmissionsValues!$A:$A,0),1)*index(MangroveEmissionsValues!$G:$G,match($A352,MangroveEmissionsValues!$A:$A,0),1)/'Model assumptions'!$C$17,"NoData"),"NoData")</f>
        <v/>
      </c>
      <c r="G352" s="101" t="n"/>
      <c r="H352" s="101" t="n"/>
      <c r="I352" s="101" t="n"/>
      <c r="J352" s="197" t="n"/>
      <c r="K352" s="197" t="n"/>
      <c r="L352" s="197" t="n"/>
      <c r="M352" s="197" t="n"/>
    </row>
    <row r="353" ht="12.75" customHeight="1" s="198">
      <c r="A353" s="101" t="inlineStr">
        <is>
          <t>Virgin islands, U.s.</t>
        </is>
      </c>
      <c r="B353" s="62">
        <f t="array" ref="B353">INDEX(Countries!$D$2:$D$255, MATCH(A353, Countries!$B$2:$B$255, 0))
</f>
        <v/>
      </c>
      <c r="C353" s="89" t="inlineStr">
        <is>
          <t>Seagrass</t>
        </is>
      </c>
      <c r="D353" s="95" t="n">
        <v>3.39</v>
      </c>
      <c r="E353" s="95">
        <f t="array" ref="E353">if($C353="Mangrove", IFERROR(3.66*INDEX(MangroveEmissionsValues!$D:$D,MATCH($A353,MangroveEmissionsValues!$A:$A,0),1)*index(MangroveEmissionsValues!$E:$E,match($A353,MangroveEmissionsValues!$A:$A,0),1),"NoData"),"NoData")</f>
        <v/>
      </c>
      <c r="F353" s="95">
        <f t="array" ref="F353">if($C353="Mangrove", IFERROR(3.66*INDEX(MangroveEmissionsValues!$F:$F,MATCH($A353,MangroveEmissionsValues!$A:$A,0),1)*index(MangroveEmissionsValues!$G:$G,match($A353,MangroveEmissionsValues!$A:$A,0),1)/'Model assumptions'!$C$17,"NoData"),"NoData")</f>
        <v/>
      </c>
      <c r="G353" s="101" t="n"/>
      <c r="H353" s="101" t="n"/>
      <c r="I353" s="101" t="n"/>
      <c r="J353" s="197" t="n"/>
      <c r="K353" s="197" t="n"/>
      <c r="L353" s="197" t="n"/>
      <c r="M353" s="197" t="n"/>
    </row>
    <row r="354" ht="12.75" customHeight="1" s="198">
      <c r="A354" s="101" t="inlineStr">
        <is>
          <t>Wallis and futuna</t>
        </is>
      </c>
      <c r="B354" s="62">
        <f t="array" ref="B354">INDEX(Countries!$D$2:$D$255, MATCH(A354, Countries!$B$2:$B$255, 0))
</f>
        <v/>
      </c>
      <c r="C354" s="89" t="inlineStr">
        <is>
          <t>Seagrass</t>
        </is>
      </c>
      <c r="D354" s="95" t="n">
        <v>3.39</v>
      </c>
      <c r="E354" s="95">
        <f t="array" ref="E354">if($C354="Mangrove", IFERROR(3.66*INDEX(MangroveEmissionsValues!$D:$D,MATCH($A354,MangroveEmissionsValues!$A:$A,0),1)*index(MangroveEmissionsValues!$E:$E,match($A354,MangroveEmissionsValues!$A:$A,0),1),"NoData"),"NoData")</f>
        <v/>
      </c>
      <c r="F354" s="95">
        <f t="array" ref="F354">if($C354="Mangrove", IFERROR(3.66*INDEX(MangroveEmissionsValues!$F:$F,MATCH($A354,MangroveEmissionsValues!$A:$A,0),1)*index(MangroveEmissionsValues!$G:$G,match($A354,MangroveEmissionsValues!$A:$A,0),1)/'Model assumptions'!$C$17,"NoData"),"NoData")</f>
        <v/>
      </c>
      <c r="G354" s="101" t="n"/>
      <c r="H354" s="101" t="n"/>
      <c r="I354" s="101" t="n"/>
      <c r="J354" s="197" t="n"/>
      <c r="K354" s="197" t="n"/>
      <c r="L354" s="197" t="n"/>
      <c r="M354" s="197" t="n"/>
    </row>
    <row r="355" ht="12.75" customHeight="1" s="198">
      <c r="A355" s="101" t="inlineStr">
        <is>
          <t>Yemen</t>
        </is>
      </c>
      <c r="B355" s="62">
        <f t="array" ref="B355">INDEX(Countries!$D$2:$D$255, MATCH(A355, Countries!$B$2:$B$255, 0))
</f>
        <v/>
      </c>
      <c r="C355" s="89" t="inlineStr">
        <is>
          <t>Seagrass</t>
        </is>
      </c>
      <c r="D355" s="95" t="n">
        <v>3.39</v>
      </c>
      <c r="E355" s="95">
        <f t="array" ref="E355">if($C355="Mangrove", IFERROR(3.66*INDEX(MangroveEmissionsValues!$D:$D,MATCH($A355,MangroveEmissionsValues!$A:$A,0),1)*index(MangroveEmissionsValues!$E:$E,match($A355,MangroveEmissionsValues!$A:$A,0),1),"NoData"),"NoData")</f>
        <v/>
      </c>
      <c r="F355" s="95">
        <f t="array" ref="F355">if($C355="Mangrove", IFERROR(3.66*INDEX(MangroveEmissionsValues!$F:$F,MATCH($A355,MangroveEmissionsValues!$A:$A,0),1)*index(MangroveEmissionsValues!$G:$G,match($A355,MangroveEmissionsValues!$A:$A,0),1)/'Model assumptions'!$C$17,"NoData"),"NoData")</f>
        <v/>
      </c>
      <c r="G355" s="101" t="n"/>
      <c r="H355" s="101" t="n"/>
      <c r="I355" s="101" t="n"/>
      <c r="J355" s="197" t="n"/>
      <c r="K355" s="197" t="n"/>
      <c r="L355" s="197" t="n"/>
      <c r="M355" s="197" t="n"/>
    </row>
    <row r="356" ht="12.75" customHeight="1" s="198">
      <c r="A356" s="101" t="inlineStr">
        <is>
          <t>Italy</t>
        </is>
      </c>
      <c r="B356" s="62">
        <f t="array" ref="B356">INDEX(Countries!$D$2:$D$255, MATCH(A356, Countries!$B$2:$B$255, 0))
</f>
        <v/>
      </c>
      <c r="C356" s="89" t="inlineStr">
        <is>
          <t>Seagrass</t>
        </is>
      </c>
      <c r="D356" s="95" t="n">
        <v>3.39</v>
      </c>
      <c r="E356" s="95">
        <f t="array" ref="E356">if($C356="Mangrove", IFERROR(3.66*INDEX(MangroveEmissionsValues!$D:$D,MATCH($A356,MangroveEmissionsValues!$A:$A,0),1)*index(MangroveEmissionsValues!$E:$E,match($A356,MangroveEmissionsValues!$A:$A,0),1),"NoData"),"NoData")</f>
        <v/>
      </c>
      <c r="F356" s="95">
        <f t="array" ref="F356">if($C356="Mangrove", IFERROR(3.66*INDEX(MangroveEmissionsValues!$F:$F,MATCH($A356,MangroveEmissionsValues!$A:$A,0),1)*index(MangroveEmissionsValues!$G:$G,match($A356,MangroveEmissionsValues!$A:$A,0),1)/'Model assumptions'!$C$17,"NoData"),"NoData")</f>
        <v/>
      </c>
      <c r="G356" s="101" t="n"/>
      <c r="H356" s="101" t="n"/>
      <c r="I356" s="101" t="n"/>
      <c r="J356" s="197" t="n"/>
      <c r="K356" s="197" t="n"/>
      <c r="L356" s="197" t="n"/>
      <c r="M356" s="197" t="n"/>
    </row>
    <row r="357" ht="12.75" customHeight="1" s="198">
      <c r="A357" s="101" t="inlineStr">
        <is>
          <t>Ukraine</t>
        </is>
      </c>
      <c r="B357" s="62">
        <f t="array" ref="B357">INDEX(Countries!$D$2:$D$255, MATCH(A357, Countries!$B$2:$B$255, 0))
</f>
        <v/>
      </c>
      <c r="C357" s="89" t="inlineStr">
        <is>
          <t>Seagrass</t>
        </is>
      </c>
      <c r="D357" s="95" t="n">
        <v>3.39</v>
      </c>
      <c r="E357" s="95">
        <f t="array" ref="E357">if($C357="Mangrove", IFERROR(3.66*INDEX(MangroveEmissionsValues!$D:$D,MATCH($A357,MangroveEmissionsValues!$A:$A,0),1)*index(MangroveEmissionsValues!$E:$E,match($A357,MangroveEmissionsValues!$A:$A,0),1),"NoData"),"NoData")</f>
        <v/>
      </c>
      <c r="F357" s="95">
        <f t="array" ref="F357">if($C357="Mangrove", IFERROR(3.66*INDEX(MangroveEmissionsValues!$F:$F,MATCH($A357,MangroveEmissionsValues!$A:$A,0),1)*index(MangroveEmissionsValues!$G:$G,match($A357,MangroveEmissionsValues!$A:$A,0),1)/'Model assumptions'!$C$17,"NoData"),"NoData")</f>
        <v/>
      </c>
      <c r="G357" s="101" t="n"/>
      <c r="H357" s="101" t="n"/>
      <c r="I357" s="101" t="n"/>
      <c r="J357" s="197" t="n"/>
      <c r="K357" s="197" t="n"/>
      <c r="L357" s="197" t="n"/>
      <c r="M357" s="197" t="n"/>
    </row>
    <row r="358" ht="12.75" customHeight="1" s="198">
      <c r="A358" s="101" t="inlineStr">
        <is>
          <t>Tunisia</t>
        </is>
      </c>
      <c r="B358" s="62">
        <f t="array" ref="B358">INDEX(Countries!$D$2:$D$255, MATCH(A358, Countries!$B$2:$B$255, 0))
</f>
        <v/>
      </c>
      <c r="C358" s="89" t="inlineStr">
        <is>
          <t>Seagrass</t>
        </is>
      </c>
      <c r="D358" s="95" t="n">
        <v>3.39</v>
      </c>
      <c r="E358" s="95">
        <f t="array" ref="E358">if($C358="Mangrove", IFERROR(3.66*INDEX(MangroveEmissionsValues!$D:$D,MATCH($A358,MangroveEmissionsValues!$A:$A,0),1)*index(MangroveEmissionsValues!$E:$E,match($A358,MangroveEmissionsValues!$A:$A,0),1),"NoData"),"NoData")</f>
        <v/>
      </c>
      <c r="F358" s="95">
        <f t="array" ref="F358">if($C358="Mangrove", IFERROR(3.66*INDEX(MangroveEmissionsValues!$F:$F,MATCH($A358,MangroveEmissionsValues!$A:$A,0),1)*index(MangroveEmissionsValues!$G:$G,match($A358,MangroveEmissionsValues!$A:$A,0),1)/'Model assumptions'!$C$17,"NoData"),"NoData")</f>
        <v/>
      </c>
      <c r="G358" s="101" t="n"/>
      <c r="H358" s="101" t="n"/>
      <c r="I358" s="101" t="n"/>
      <c r="J358" s="197" t="n"/>
      <c r="K358" s="197" t="n"/>
      <c r="L358" s="197" t="n"/>
      <c r="M358" s="197" t="n"/>
    </row>
    <row r="359" ht="12.75" customHeight="1" s="198">
      <c r="A359" s="101" t="inlineStr">
        <is>
          <t>Spain</t>
        </is>
      </c>
      <c r="B359" s="62">
        <f t="array" ref="B359">INDEX(Countries!$D$2:$D$255, MATCH(A359, Countries!$B$2:$B$255, 0))
</f>
        <v/>
      </c>
      <c r="C359" s="89" t="inlineStr">
        <is>
          <t>Seagrass</t>
        </is>
      </c>
      <c r="D359" s="95" t="n">
        <v>3.39</v>
      </c>
      <c r="E359" s="95">
        <f t="array" ref="E359">if($C359="Mangrove", IFERROR(3.66*INDEX(MangroveEmissionsValues!$D:$D,MATCH($A359,MangroveEmissionsValues!$A:$A,0),1)*index(MangroveEmissionsValues!$E:$E,match($A359,MangroveEmissionsValues!$A:$A,0),1),"NoData"),"NoData")</f>
        <v/>
      </c>
      <c r="F359" s="95">
        <f t="array" ref="F359">if($C359="Mangrove", IFERROR(3.66*INDEX(MangroveEmissionsValues!$F:$F,MATCH($A359,MangroveEmissionsValues!$A:$A,0),1)*index(MangroveEmissionsValues!$G:$G,match($A359,MangroveEmissionsValues!$A:$A,0),1)/'Model assumptions'!$C$17,"NoData"),"NoData")</f>
        <v/>
      </c>
      <c r="G359" s="101" t="n"/>
      <c r="H359" s="101" t="n"/>
      <c r="I359" s="101" t="n"/>
      <c r="J359" s="197" t="n"/>
      <c r="K359" s="197" t="n"/>
      <c r="L359" s="197" t="n"/>
      <c r="M359" s="197" t="n"/>
    </row>
    <row r="360" ht="12.75" customHeight="1" s="198">
      <c r="A360" s="101" t="inlineStr">
        <is>
          <t>Kuwait</t>
        </is>
      </c>
      <c r="B360" s="62">
        <f t="array" ref="B360">INDEX(Countries!$D$2:$D$255, MATCH(A360, Countries!$B$2:$B$255, 0))
</f>
        <v/>
      </c>
      <c r="C360" s="89" t="inlineStr">
        <is>
          <t>Seagrass</t>
        </is>
      </c>
      <c r="D360" s="95" t="n">
        <v>3.39</v>
      </c>
      <c r="E360" s="95">
        <f t="array" ref="E360">if($C360="Mangrove", IFERROR(3.66*INDEX(MangroveEmissionsValues!$D:$D,MATCH($A360,MangroveEmissionsValues!$A:$A,0),1)*index(MangroveEmissionsValues!$E:$E,match($A360,MangroveEmissionsValues!$A:$A,0),1),"NoData"),"NoData")</f>
        <v/>
      </c>
      <c r="F360" s="95">
        <f t="array" ref="F360">if($C360="Mangrove", IFERROR(3.66*INDEX(MangroveEmissionsValues!$F:$F,MATCH($A360,MangroveEmissionsValues!$A:$A,0),1)*index(MangroveEmissionsValues!$G:$G,match($A360,MangroveEmissionsValues!$A:$A,0),1)/'Model assumptions'!$C$17,"NoData"),"NoData")</f>
        <v/>
      </c>
      <c r="G360" s="101" t="n"/>
      <c r="H360" s="101" t="n"/>
      <c r="I360" s="101" t="n"/>
      <c r="J360" s="197" t="n"/>
      <c r="K360" s="197" t="n"/>
      <c r="L360" s="197" t="n"/>
      <c r="M360" s="197" t="n"/>
    </row>
    <row r="361" ht="12.75" customHeight="1" s="198">
      <c r="A361" s="101" t="inlineStr">
        <is>
          <t>Denmark</t>
        </is>
      </c>
      <c r="B361" s="62">
        <f t="array" ref="B361">INDEX(Countries!$D$2:$D$255, MATCH(A361, Countries!$B$2:$B$255, 0))
</f>
        <v/>
      </c>
      <c r="C361" s="89" t="inlineStr">
        <is>
          <t>Seagrass</t>
        </is>
      </c>
      <c r="D361" s="95" t="n">
        <v>3.39</v>
      </c>
      <c r="E361" s="95">
        <f t="array" ref="E361">if($C361="Mangrove", IFERROR(3.66*INDEX(MangroveEmissionsValues!$D:$D,MATCH($A361,MangroveEmissionsValues!$A:$A,0),1)*index(MangroveEmissionsValues!$E:$E,match($A361,MangroveEmissionsValues!$A:$A,0),1),"NoData"),"NoData")</f>
        <v/>
      </c>
      <c r="F361" s="95">
        <f t="array" ref="F361">if($C361="Mangrove", IFERROR(3.66*INDEX(MangroveEmissionsValues!$F:$F,MATCH($A361,MangroveEmissionsValues!$A:$A,0),1)*index(MangroveEmissionsValues!$G:$G,match($A361,MangroveEmissionsValues!$A:$A,0),1)/'Model assumptions'!$C$17,"NoData"),"NoData")</f>
        <v/>
      </c>
      <c r="G361" s="101" t="n"/>
      <c r="H361" s="101" t="n"/>
      <c r="I361" s="101" t="n"/>
      <c r="J361" s="197" t="n"/>
      <c r="K361" s="197" t="n"/>
      <c r="L361" s="197" t="n"/>
      <c r="M361" s="197" t="n"/>
    </row>
    <row r="362" ht="12.75" customHeight="1" s="198">
      <c r="A362" s="101" t="inlineStr">
        <is>
          <t>France</t>
        </is>
      </c>
      <c r="B362" s="62">
        <f t="array" ref="B362">INDEX(Countries!$D$2:$D$255, MATCH(A362, Countries!$B$2:$B$255, 0))
</f>
        <v/>
      </c>
      <c r="C362" s="89" t="inlineStr">
        <is>
          <t>Seagrass</t>
        </is>
      </c>
      <c r="D362" s="95" t="n">
        <v>3.39</v>
      </c>
      <c r="E362" s="95">
        <f t="array" ref="E362">if($C362="Mangrove", IFERROR(3.66*INDEX(MangroveEmissionsValues!$D:$D,MATCH($A362,MangroveEmissionsValues!$A:$A,0),1)*index(MangroveEmissionsValues!$E:$E,match($A362,MangroveEmissionsValues!$A:$A,0),1),"NoData"),"NoData")</f>
        <v/>
      </c>
      <c r="F362" s="95">
        <f t="array" ref="F362">if($C362="Mangrove", IFERROR(3.66*INDEX(MangroveEmissionsValues!$F:$F,MATCH($A362,MangroveEmissionsValues!$A:$A,0),1)*index(MangroveEmissionsValues!$G:$G,match($A362,MangroveEmissionsValues!$A:$A,0),1)/'Model assumptions'!$C$17,"NoData"),"NoData")</f>
        <v/>
      </c>
      <c r="G362" s="101" t="n"/>
      <c r="H362" s="101" t="n"/>
      <c r="I362" s="101" t="n"/>
      <c r="J362" s="197" t="n"/>
      <c r="K362" s="197" t="n"/>
      <c r="L362" s="197" t="n"/>
      <c r="M362" s="197" t="n"/>
    </row>
    <row r="363" ht="12.75" customHeight="1" s="198">
      <c r="A363" s="101" t="inlineStr">
        <is>
          <t>Russia</t>
        </is>
      </c>
      <c r="B363" s="62">
        <f t="array" ref="B363">INDEX(Countries!$D$2:$D$255, MATCH(A363, Countries!$B$2:$B$255, 0))
</f>
        <v/>
      </c>
      <c r="C363" s="89" t="inlineStr">
        <is>
          <t>Seagrass</t>
        </is>
      </c>
      <c r="D363" s="95" t="n">
        <v>3.39</v>
      </c>
      <c r="E363" s="95">
        <f t="array" ref="E363">if($C363="Mangrove", IFERROR(3.66*INDEX(MangroveEmissionsValues!$D:$D,MATCH($A363,MangroveEmissionsValues!$A:$A,0),1)*index(MangroveEmissionsValues!$E:$E,match($A363,MangroveEmissionsValues!$A:$A,0),1),"NoData"),"NoData")</f>
        <v/>
      </c>
      <c r="F363" s="95">
        <f t="array" ref="F363">if($C363="Mangrove", IFERROR(3.66*INDEX(MangroveEmissionsValues!$F:$F,MATCH($A363,MangroveEmissionsValues!$A:$A,0),1)*index(MangroveEmissionsValues!$G:$G,match($A363,MangroveEmissionsValues!$A:$A,0),1)/'Model assumptions'!$C$17,"NoData"),"NoData")</f>
        <v/>
      </c>
      <c r="G363" s="101" t="n"/>
      <c r="H363" s="101" t="n"/>
      <c r="I363" s="101" t="n"/>
      <c r="J363" s="197" t="n"/>
      <c r="K363" s="197" t="n"/>
      <c r="L363" s="197" t="n"/>
      <c r="M363" s="197" t="n"/>
    </row>
    <row r="364" ht="12.75" customHeight="1" s="198">
      <c r="A364" s="101" t="inlineStr">
        <is>
          <t>United States Minor Outlying Islands</t>
        </is>
      </c>
      <c r="B364" s="62">
        <f t="array" ref="B364">INDEX(Countries!$D$2:$D$255, MATCH(A364, Countries!$B$2:$B$255, 0))
</f>
        <v/>
      </c>
      <c r="C364" s="89" t="inlineStr">
        <is>
          <t>Seagrass</t>
        </is>
      </c>
      <c r="D364" s="95" t="n">
        <v>3.39</v>
      </c>
      <c r="E364" s="95">
        <f t="array" ref="E364">if($C364="Mangrove", IFERROR(3.66*INDEX(MangroveEmissionsValues!$D:$D,MATCH($A364,MangroveEmissionsValues!$A:$A,0),1)*index(MangroveEmissionsValues!$E:$E,match($A364,MangroveEmissionsValues!$A:$A,0),1),"NoData"),"NoData")</f>
        <v/>
      </c>
      <c r="F364" s="95">
        <f t="array" ref="F364">if($C364="Mangrove", IFERROR(3.66*INDEX(MangroveEmissionsValues!$F:$F,MATCH($A364,MangroveEmissionsValues!$A:$A,0),1)*index(MangroveEmissionsValues!$G:$G,match($A364,MangroveEmissionsValues!$A:$A,0),1)/'Model assumptions'!$C$17,"NoData"),"NoData")</f>
        <v/>
      </c>
      <c r="G364" s="101" t="n"/>
      <c r="H364" s="101" t="n"/>
      <c r="I364" s="101" t="n"/>
      <c r="J364" s="197" t="n"/>
      <c r="K364" s="197" t="n"/>
      <c r="L364" s="197" t="n"/>
      <c r="M364" s="197" t="n"/>
    </row>
    <row r="365" ht="12.75" customHeight="1" s="198">
      <c r="A365" s="101" t="inlineStr">
        <is>
          <t>Greece</t>
        </is>
      </c>
      <c r="B365" s="62">
        <f t="array" ref="B365">INDEX(Countries!$D$2:$D$255, MATCH(A365, Countries!$B$2:$B$255, 0))
</f>
        <v/>
      </c>
      <c r="C365" s="89" t="inlineStr">
        <is>
          <t>Seagrass</t>
        </is>
      </c>
      <c r="D365" s="95" t="n">
        <v>3.39</v>
      </c>
      <c r="E365" s="95">
        <f t="array" ref="E365">if($C365="Mangrove", IFERROR(3.66*INDEX(MangroveEmissionsValues!$D:$D,MATCH($A365,MangroveEmissionsValues!$A:$A,0),1)*index(MangroveEmissionsValues!$E:$E,match($A365,MangroveEmissionsValues!$A:$A,0),1),"NoData"),"NoData")</f>
        <v/>
      </c>
      <c r="F365" s="95">
        <f t="array" ref="F365">if($C365="Mangrove", IFERROR(3.66*INDEX(MangroveEmissionsValues!$F:$F,MATCH($A365,MangroveEmissionsValues!$A:$A,0),1)*index(MangroveEmissionsValues!$G:$G,match($A365,MangroveEmissionsValues!$A:$A,0),1)/'Model assumptions'!$C$17,"NoData"),"NoData")</f>
        <v/>
      </c>
      <c r="G365" s="101" t="n"/>
      <c r="H365" s="101" t="n"/>
      <c r="I365" s="101" t="n"/>
      <c r="J365" s="197" t="n"/>
      <c r="K365" s="197" t="n"/>
      <c r="L365" s="197" t="n"/>
      <c r="M365" s="197" t="n"/>
    </row>
    <row r="366" ht="12.75" customHeight="1" s="198">
      <c r="A366" s="101" t="inlineStr">
        <is>
          <t>Canada</t>
        </is>
      </c>
      <c r="B366" s="62">
        <f t="array" ref="B366">INDEX(Countries!$D$2:$D$255, MATCH(A366, Countries!$B$2:$B$255, 0))
</f>
        <v/>
      </c>
      <c r="C366" s="89" t="inlineStr">
        <is>
          <t>Seagrass</t>
        </is>
      </c>
      <c r="D366" s="95" t="n">
        <v>3.39</v>
      </c>
      <c r="E366" s="95">
        <f t="array" ref="E366">if($C366="Mangrove", IFERROR(3.66*INDEX(MangroveEmissionsValues!$D:$D,MATCH($A366,MangroveEmissionsValues!$A:$A,0),1)*index(MangroveEmissionsValues!$E:$E,match($A366,MangroveEmissionsValues!$A:$A,0),1),"NoData"),"NoData")</f>
        <v/>
      </c>
      <c r="F366" s="95">
        <f t="array" ref="F366">if($C366="Mangrove", IFERROR(3.66*INDEX(MangroveEmissionsValues!$F:$F,MATCH($A366,MangroveEmissionsValues!$A:$A,0),1)*index(MangroveEmissionsValues!$G:$G,match($A366,MangroveEmissionsValues!$A:$A,0),1)/'Model assumptions'!$C$17,"NoData"),"NoData")</f>
        <v/>
      </c>
      <c r="G366" s="101" t="n"/>
      <c r="H366" s="101" t="n"/>
      <c r="I366" s="101" t="n"/>
      <c r="J366" s="197" t="n"/>
      <c r="K366" s="197" t="n"/>
      <c r="L366" s="197" t="n"/>
      <c r="M366" s="197" t="n"/>
    </row>
    <row r="367" ht="12.75" customHeight="1" s="198">
      <c r="A367" s="101" t="inlineStr">
        <is>
          <t>Germany</t>
        </is>
      </c>
      <c r="B367" s="62">
        <f t="array" ref="B367">INDEX(Countries!$D$2:$D$255, MATCH(A367, Countries!$B$2:$B$255, 0))
</f>
        <v/>
      </c>
      <c r="C367" s="89" t="inlineStr">
        <is>
          <t>Seagrass</t>
        </is>
      </c>
      <c r="D367" s="95" t="n">
        <v>3.39</v>
      </c>
      <c r="E367" s="95">
        <f t="array" ref="E367">if($C367="Mangrove", IFERROR(3.66*INDEX(MangroveEmissionsValues!$D:$D,MATCH($A367,MangroveEmissionsValues!$A:$A,0),1)*index(MangroveEmissionsValues!$E:$E,match($A367,MangroveEmissionsValues!$A:$A,0),1),"NoData"),"NoData")</f>
        <v/>
      </c>
      <c r="F367" s="95">
        <f t="array" ref="F367">if($C367="Mangrove", IFERROR(3.66*INDEX(MangroveEmissionsValues!$F:$F,MATCH($A367,MangroveEmissionsValues!$A:$A,0),1)*index(MangroveEmissionsValues!$G:$G,match($A367,MangroveEmissionsValues!$A:$A,0),1)/'Model assumptions'!$C$17,"NoData"),"NoData")</f>
        <v/>
      </c>
      <c r="G367" s="101" t="n"/>
      <c r="H367" s="101" t="n"/>
      <c r="I367" s="101" t="n"/>
      <c r="J367" s="197" t="n"/>
      <c r="K367" s="197" t="n"/>
      <c r="L367" s="197" t="n"/>
      <c r="M367" s="197" t="n"/>
    </row>
    <row r="368" ht="12.75" customHeight="1" s="198">
      <c r="A368" s="101" t="inlineStr">
        <is>
          <t>Croatia</t>
        </is>
      </c>
      <c r="B368" s="62">
        <f t="array" ref="B368">INDEX(Countries!$D$2:$D$255, MATCH(A368, Countries!$B$2:$B$255, 0))
</f>
        <v/>
      </c>
      <c r="C368" s="89" t="inlineStr">
        <is>
          <t>Seagrass</t>
        </is>
      </c>
      <c r="D368" s="95" t="n">
        <v>3.39</v>
      </c>
      <c r="E368" s="95">
        <f t="array" ref="E368">if($C368="Mangrove", IFERROR(3.66*INDEX(MangroveEmissionsValues!$D:$D,MATCH($A368,MangroveEmissionsValues!$A:$A,0),1)*index(MangroveEmissionsValues!$E:$E,match($A368,MangroveEmissionsValues!$A:$A,0),1),"NoData"),"NoData")</f>
        <v/>
      </c>
      <c r="F368" s="95">
        <f t="array" ref="F368">if($C368="Mangrove", IFERROR(3.66*INDEX(MangroveEmissionsValues!$F:$F,MATCH($A368,MangroveEmissionsValues!$A:$A,0),1)*index(MangroveEmissionsValues!$G:$G,match($A368,MangroveEmissionsValues!$A:$A,0),1)/'Model assumptions'!$C$17,"NoData"),"NoData")</f>
        <v/>
      </c>
      <c r="G368" s="101" t="n"/>
      <c r="H368" s="101" t="n"/>
      <c r="I368" s="101" t="n"/>
      <c r="J368" s="197" t="n"/>
      <c r="K368" s="197" t="n"/>
      <c r="L368" s="197" t="n"/>
      <c r="M368" s="197" t="n"/>
    </row>
    <row r="369" ht="12.75" customHeight="1" s="198">
      <c r="A369" s="101" t="inlineStr">
        <is>
          <t>United Kingdom</t>
        </is>
      </c>
      <c r="B369" s="62">
        <f t="array" ref="B369">INDEX(Countries!$D$2:$D$255, MATCH(A369, Countries!$B$2:$B$255, 0))
</f>
        <v/>
      </c>
      <c r="C369" s="89" t="inlineStr">
        <is>
          <t>Seagrass</t>
        </is>
      </c>
      <c r="D369" s="95" t="n">
        <v>3.39</v>
      </c>
      <c r="E369" s="95">
        <f t="array" ref="E369">if($C369="Mangrove", IFERROR(3.66*INDEX(MangroveEmissionsValues!$D:$D,MATCH($A369,MangroveEmissionsValues!$A:$A,0),1)*index(MangroveEmissionsValues!$E:$E,match($A369,MangroveEmissionsValues!$A:$A,0),1),"NoData"),"NoData")</f>
        <v/>
      </c>
      <c r="F369" s="95">
        <f t="array" ref="F369">if($C369="Mangrove", IFERROR(3.66*INDEX(MangroveEmissionsValues!$F:$F,MATCH($A369,MangroveEmissionsValues!$A:$A,0),1)*index(MangroveEmissionsValues!$G:$G,match($A369,MangroveEmissionsValues!$A:$A,0),1)/'Model assumptions'!$C$17,"NoData"),"NoData")</f>
        <v/>
      </c>
      <c r="G369" s="101" t="n"/>
      <c r="H369" s="101" t="n"/>
      <c r="I369" s="101" t="n"/>
      <c r="J369" s="197" t="n"/>
      <c r="K369" s="197" t="n"/>
      <c r="L369" s="197" t="n"/>
      <c r="M369" s="197" t="n"/>
    </row>
    <row r="370" ht="12.75" customHeight="1" s="198">
      <c r="A370" s="101" t="inlineStr">
        <is>
          <t>Malta</t>
        </is>
      </c>
      <c r="B370" s="62">
        <f t="array" ref="B370">INDEX(Countries!$D$2:$D$255, MATCH(A370, Countries!$B$2:$B$255, 0))
</f>
        <v/>
      </c>
      <c r="C370" s="89" t="inlineStr">
        <is>
          <t>Seagrass</t>
        </is>
      </c>
      <c r="D370" s="95" t="n">
        <v>3.39</v>
      </c>
      <c r="E370" s="95">
        <f t="array" ref="E370">if($C370="Mangrove", IFERROR(3.66*INDEX(MangroveEmissionsValues!$D:$D,MATCH($A370,MangroveEmissionsValues!$A:$A,0),1)*index(MangroveEmissionsValues!$E:$E,match($A370,MangroveEmissionsValues!$A:$A,0),1),"NoData"),"NoData")</f>
        <v/>
      </c>
      <c r="F370" s="95">
        <f t="array" ref="F370">if($C370="Mangrove", IFERROR(3.66*INDEX(MangroveEmissionsValues!$F:$F,MATCH($A370,MangroveEmissionsValues!$A:$A,0),1)*index(MangroveEmissionsValues!$G:$G,match($A370,MangroveEmissionsValues!$A:$A,0),1)/'Model assumptions'!$C$17,"NoData"),"NoData")</f>
        <v/>
      </c>
      <c r="G370" s="101" t="n"/>
      <c r="H370" s="101" t="n"/>
      <c r="I370" s="101" t="n"/>
      <c r="J370" s="197" t="n"/>
      <c r="K370" s="197" t="n"/>
      <c r="L370" s="197" t="n"/>
      <c r="M370" s="197" t="n"/>
    </row>
    <row r="371" ht="12.75" customHeight="1" s="198">
      <c r="A371" s="101" t="inlineStr">
        <is>
          <t>Cyprus</t>
        </is>
      </c>
      <c r="B371" s="62">
        <f t="array" ref="B371">INDEX(Countries!$D$2:$D$255, MATCH(A371, Countries!$B$2:$B$255, 0))
</f>
        <v/>
      </c>
      <c r="C371" s="89" t="inlineStr">
        <is>
          <t>Seagrass</t>
        </is>
      </c>
      <c r="D371" s="95" t="n">
        <v>3.39</v>
      </c>
      <c r="E371" s="95">
        <f t="array" ref="E371">if($C371="Mangrove", IFERROR(3.66*INDEX(MangroveEmissionsValues!$D:$D,MATCH($A371,MangroveEmissionsValues!$A:$A,0),1)*index(MangroveEmissionsValues!$E:$E,match($A371,MangroveEmissionsValues!$A:$A,0),1),"NoData"),"NoData")</f>
        <v/>
      </c>
      <c r="F371" s="95">
        <f t="array" ref="F371">if($C371="Mangrove", IFERROR(3.66*INDEX(MangroveEmissionsValues!$F:$F,MATCH($A371,MangroveEmissionsValues!$A:$A,0),1)*index(MangroveEmissionsValues!$G:$G,match($A371,MangroveEmissionsValues!$A:$A,0),1)/'Model assumptions'!$C$17,"NoData"),"NoData")</f>
        <v/>
      </c>
      <c r="G371" s="101" t="n"/>
      <c r="H371" s="101" t="n"/>
      <c r="I371" s="101" t="n"/>
      <c r="J371" s="197" t="n"/>
      <c r="K371" s="197" t="n"/>
      <c r="L371" s="197" t="n"/>
      <c r="M371" s="197" t="n"/>
    </row>
    <row r="372" ht="12.75" customHeight="1" s="198">
      <c r="A372" s="101" t="inlineStr">
        <is>
          <t>Norway</t>
        </is>
      </c>
      <c r="B372" s="62">
        <f t="array" ref="B372">INDEX(Countries!$D$2:$D$255, MATCH(A372, Countries!$B$2:$B$255, 0))
</f>
        <v/>
      </c>
      <c r="C372" s="89" t="inlineStr">
        <is>
          <t>Seagrass</t>
        </is>
      </c>
      <c r="D372" s="95" t="n">
        <v>3.39</v>
      </c>
      <c r="E372" s="95">
        <f t="array" ref="E372">if($C372="Mangrove", IFERROR(3.66*INDEX(MangroveEmissionsValues!$D:$D,MATCH($A372,MangroveEmissionsValues!$A:$A,0),1)*index(MangroveEmissionsValues!$E:$E,match($A372,MangroveEmissionsValues!$A:$A,0),1),"NoData"),"NoData")</f>
        <v/>
      </c>
      <c r="F372" s="95">
        <f t="array" ref="F372">if($C372="Mangrove", IFERROR(3.66*INDEX(MangroveEmissionsValues!$F:$F,MATCH($A372,MangroveEmissionsValues!$A:$A,0),1)*index(MangroveEmissionsValues!$G:$G,match($A372,MangroveEmissionsValues!$A:$A,0),1)/'Model assumptions'!$C$17,"NoData"),"NoData")</f>
        <v/>
      </c>
      <c r="G372" s="101" t="n"/>
      <c r="H372" s="101" t="n"/>
      <c r="I372" s="101" t="n"/>
      <c r="J372" s="197" t="n"/>
      <c r="K372" s="197" t="n"/>
      <c r="L372" s="197" t="n"/>
      <c r="M372" s="197" t="n"/>
    </row>
    <row r="373" ht="12.75" customHeight="1" s="198">
      <c r="A373" s="101" t="inlineStr">
        <is>
          <t>Albania</t>
        </is>
      </c>
      <c r="B373" s="62">
        <f t="array" ref="B373">INDEX(Countries!$D$2:$D$255, MATCH(A373, Countries!$B$2:$B$255, 0))
</f>
        <v/>
      </c>
      <c r="C373" s="89" t="inlineStr">
        <is>
          <t>Seagrass</t>
        </is>
      </c>
      <c r="D373" s="95" t="n">
        <v>3.39</v>
      </c>
      <c r="E373" s="95">
        <f t="array" ref="E373">if($C373="Mangrove", IFERROR(3.66*INDEX(MangroveEmissionsValues!$D:$D,MATCH($A373,MangroveEmissionsValues!$A:$A,0),1)*index(MangroveEmissionsValues!$E:$E,match($A373,MangroveEmissionsValues!$A:$A,0),1),"NoData"),"NoData")</f>
        <v/>
      </c>
      <c r="F373" s="95">
        <f t="array" ref="F373">if($C373="Mangrove", IFERROR(3.66*INDEX(MangroveEmissionsValues!$F:$F,MATCH($A373,MangroveEmissionsValues!$A:$A,0),1)*index(MangroveEmissionsValues!$G:$G,match($A373,MangroveEmissionsValues!$A:$A,0),1)/'Model assumptions'!$C$17,"NoData"),"NoData")</f>
        <v/>
      </c>
      <c r="G373" s="101" t="n"/>
      <c r="H373" s="101" t="n"/>
      <c r="I373" s="101" t="n"/>
      <c r="J373" s="197" t="n"/>
      <c r="K373" s="197" t="n"/>
      <c r="L373" s="197" t="n"/>
      <c r="M373" s="197" t="n"/>
    </row>
    <row r="374" ht="12.75" customHeight="1" s="198">
      <c r="A374" s="101" t="inlineStr">
        <is>
          <t>Algeria</t>
        </is>
      </c>
      <c r="B374" s="62">
        <f t="array" ref="B374">INDEX(Countries!$D$2:$D$255, MATCH(A374, Countries!$B$2:$B$255, 0))
</f>
        <v/>
      </c>
      <c r="C374" s="89" t="inlineStr">
        <is>
          <t>Seagrass</t>
        </is>
      </c>
      <c r="D374" s="95" t="n">
        <v>3.39</v>
      </c>
      <c r="E374" s="95">
        <f t="array" ref="E374">if($C374="Mangrove", IFERROR(3.66*INDEX(MangroveEmissionsValues!$D:$D,MATCH($A374,MangroveEmissionsValues!$A:$A,0),1)*index(MangroveEmissionsValues!$E:$E,match($A374,MangroveEmissionsValues!$A:$A,0),1),"NoData"),"NoData")</f>
        <v/>
      </c>
      <c r="F374" s="95">
        <f t="array" ref="F374">if($C374="Mangrove", IFERROR(3.66*INDEX(MangroveEmissionsValues!$F:$F,MATCH($A374,MangroveEmissionsValues!$A:$A,0),1)*index(MangroveEmissionsValues!$G:$G,match($A374,MangroveEmissionsValues!$A:$A,0),1)/'Model assumptions'!$C$17,"NoData"),"NoData")</f>
        <v/>
      </c>
      <c r="G374" s="101" t="n"/>
      <c r="H374" s="101" t="n"/>
      <c r="I374" s="101" t="n"/>
      <c r="J374" s="197" t="n"/>
      <c r="K374" s="197" t="n"/>
      <c r="L374" s="197" t="n"/>
      <c r="M374" s="197" t="n"/>
    </row>
    <row r="375" ht="12.75" customHeight="1" s="198">
      <c r="A375" s="101" t="inlineStr">
        <is>
          <t>Sweden</t>
        </is>
      </c>
      <c r="B375" s="62">
        <f t="array" ref="B375">INDEX(Countries!$D$2:$D$255, MATCH(A375, Countries!$B$2:$B$255, 0))
</f>
        <v/>
      </c>
      <c r="C375" s="89" t="inlineStr">
        <is>
          <t>Seagrass</t>
        </is>
      </c>
      <c r="D375" s="95" t="n">
        <v>3.39</v>
      </c>
      <c r="E375" s="95">
        <f t="array" ref="E375">if($C375="Mangrove", IFERROR(3.66*INDEX(MangroveEmissionsValues!$D:$D,MATCH($A375,MangroveEmissionsValues!$A:$A,0),1)*index(MangroveEmissionsValues!$E:$E,match($A375,MangroveEmissionsValues!$A:$A,0),1),"NoData"),"NoData")</f>
        <v/>
      </c>
      <c r="F375" s="95">
        <f t="array" ref="F375">if($C375="Mangrove", IFERROR(3.66*INDEX(MangroveEmissionsValues!$F:$F,MATCH($A375,MangroveEmissionsValues!$A:$A,0),1)*index(MangroveEmissionsValues!$G:$G,match($A375,MangroveEmissionsValues!$A:$A,0),1)/'Model assumptions'!$C$17,"NoData"),"NoData")</f>
        <v/>
      </c>
      <c r="G375" s="101" t="n"/>
      <c r="H375" s="101" t="n"/>
      <c r="I375" s="101" t="n"/>
      <c r="J375" s="197" t="n"/>
      <c r="K375" s="197" t="n"/>
      <c r="L375" s="197" t="n"/>
      <c r="M375" s="197" t="n"/>
    </row>
    <row r="376" ht="12.75" customHeight="1" s="198">
      <c r="A376" s="101" t="inlineStr">
        <is>
          <t>Israel</t>
        </is>
      </c>
      <c r="B376" s="62">
        <f t="array" ref="B376">INDEX(Countries!$D$2:$D$255, MATCH(A376, Countries!$B$2:$B$255, 0))
</f>
        <v/>
      </c>
      <c r="C376" s="89" t="inlineStr">
        <is>
          <t>Seagrass</t>
        </is>
      </c>
      <c r="D376" s="95" t="n">
        <v>3.39</v>
      </c>
      <c r="E376" s="95">
        <f t="array" ref="E376">if($C376="Mangrove", IFERROR(3.66*INDEX(MangroveEmissionsValues!$D:$D,MATCH($A376,MangroveEmissionsValues!$A:$A,0),1)*index(MangroveEmissionsValues!$E:$E,match($A376,MangroveEmissionsValues!$A:$A,0),1),"NoData"),"NoData")</f>
        <v/>
      </c>
      <c r="F376" s="95">
        <f t="array" ref="F376">if($C376="Mangrove", IFERROR(3.66*INDEX(MangroveEmissionsValues!$F:$F,MATCH($A376,MangroveEmissionsValues!$A:$A,0),1)*index(MangroveEmissionsValues!$G:$G,match($A376,MangroveEmissionsValues!$A:$A,0),1)/'Model assumptions'!$C$17,"NoData"),"NoData")</f>
        <v/>
      </c>
      <c r="G376" s="101" t="n"/>
      <c r="H376" s="101" t="n"/>
      <c r="I376" s="101" t="n"/>
      <c r="J376" s="197" t="n"/>
      <c r="K376" s="197" t="n"/>
      <c r="L376" s="197" t="n"/>
      <c r="M376" s="197" t="n"/>
    </row>
    <row r="377" ht="12.75" customHeight="1" s="198">
      <c r="A377" s="101" t="inlineStr">
        <is>
          <t>Montserrat</t>
        </is>
      </c>
      <c r="B377" s="62">
        <f t="array" ref="B377">INDEX(Countries!$D$2:$D$255, MATCH(A377, Countries!$B$2:$B$255, 0))
</f>
        <v/>
      </c>
      <c r="C377" s="89" t="inlineStr">
        <is>
          <t>Seagrass</t>
        </is>
      </c>
      <c r="D377" s="95" t="n">
        <v>3.39</v>
      </c>
      <c r="E377" s="95">
        <f t="array" ref="E377">if($C377="Mangrove", IFERROR(3.66*INDEX(MangroveEmissionsValues!$D:$D,MATCH($A377,MangroveEmissionsValues!$A:$A,0),1)*index(MangroveEmissionsValues!$E:$E,match($A377,MangroveEmissionsValues!$A:$A,0),1),"NoData"),"NoData")</f>
        <v/>
      </c>
      <c r="F377" s="95">
        <f t="array" ref="F377">if($C377="Mangrove", IFERROR(3.66*INDEX(MangroveEmissionsValues!$F:$F,MATCH($A377,MangroveEmissionsValues!$A:$A,0),1)*index(MangroveEmissionsValues!$G:$G,match($A377,MangroveEmissionsValues!$A:$A,0),1)/'Model assumptions'!$C$17,"NoData"),"NoData")</f>
        <v/>
      </c>
      <c r="G377" s="101" t="n"/>
      <c r="H377" s="101" t="n"/>
      <c r="I377" s="101" t="n"/>
      <c r="J377" s="197" t="n"/>
      <c r="K377" s="197" t="n"/>
      <c r="L377" s="197" t="n"/>
      <c r="M377" s="197" t="n"/>
    </row>
    <row r="378" ht="12.75" customHeight="1" s="198">
      <c r="A378" s="101" t="inlineStr">
        <is>
          <t>Libya</t>
        </is>
      </c>
      <c r="B378" s="62">
        <f t="array" ref="B378">INDEX(Countries!$D$2:$D$255, MATCH(A378, Countries!$B$2:$B$255, 0))
</f>
        <v/>
      </c>
      <c r="C378" s="89" t="inlineStr">
        <is>
          <t>Seagrass</t>
        </is>
      </c>
      <c r="D378" s="95" t="n">
        <v>3.39</v>
      </c>
      <c r="E378" s="95">
        <f t="array" ref="E378">if($C378="Mangrove", IFERROR(3.66*INDEX(MangroveEmissionsValues!$D:$D,MATCH($A378,MangroveEmissionsValues!$A:$A,0),1)*index(MangroveEmissionsValues!$E:$E,match($A378,MangroveEmissionsValues!$A:$A,0),1),"NoData"),"NoData")</f>
        <v/>
      </c>
      <c r="F378" s="95">
        <f t="array" ref="F378">if($C378="Mangrove", IFERROR(3.66*INDEX(MangroveEmissionsValues!$F:$F,MATCH($A378,MangroveEmissionsValues!$A:$A,0),1)*index(MangroveEmissionsValues!$G:$G,match($A378,MangroveEmissionsValues!$A:$A,0),1)/'Model assumptions'!$C$17,"NoData"),"NoData")</f>
        <v/>
      </c>
      <c r="G378" s="101" t="n"/>
      <c r="H378" s="101" t="n"/>
      <c r="I378" s="101" t="n"/>
      <c r="J378" s="197" t="n"/>
      <c r="K378" s="197" t="n"/>
      <c r="L378" s="197" t="n"/>
      <c r="M378" s="197" t="n"/>
    </row>
    <row r="379" ht="12.75" customHeight="1" s="198">
      <c r="A379" s="101" t="inlineStr">
        <is>
          <t>Netherlands</t>
        </is>
      </c>
      <c r="B379" s="62">
        <f t="array" ref="B379">INDEX(Countries!$D$2:$D$255, MATCH(A379, Countries!$B$2:$B$255, 0))
</f>
        <v/>
      </c>
      <c r="C379" s="89" t="inlineStr">
        <is>
          <t>Seagrass</t>
        </is>
      </c>
      <c r="D379" s="95" t="n">
        <v>3.39</v>
      </c>
      <c r="E379" s="95">
        <f t="array" ref="E379">if($C379="Mangrove", IFERROR(3.66*INDEX(MangroveEmissionsValues!$D:$D,MATCH($A379,MangroveEmissionsValues!$A:$A,0),1)*index(MangroveEmissionsValues!$E:$E,match($A379,MangroveEmissionsValues!$A:$A,0),1),"NoData"),"NoData")</f>
        <v/>
      </c>
      <c r="F379" s="95">
        <f t="array" ref="F379">if($C379="Mangrove", IFERROR(3.66*INDEX(MangroveEmissionsValues!$F:$F,MATCH($A379,MangroveEmissionsValues!$A:$A,0),1)*index(MangroveEmissionsValues!$G:$G,match($A379,MangroveEmissionsValues!$A:$A,0),1)/'Model assumptions'!$C$17,"NoData"),"NoData")</f>
        <v/>
      </c>
      <c r="G379" s="101" t="n"/>
      <c r="H379" s="101" t="n"/>
      <c r="I379" s="101" t="n"/>
      <c r="J379" s="197" t="n"/>
      <c r="K379" s="197" t="n"/>
      <c r="L379" s="197" t="n"/>
      <c r="M379" s="197" t="n"/>
    </row>
    <row r="380" ht="12.75" customHeight="1" s="198">
      <c r="A380" s="101" t="inlineStr">
        <is>
          <t>Poland</t>
        </is>
      </c>
      <c r="B380" s="62">
        <f t="array" ref="B380">INDEX(Countries!$D$2:$D$255, MATCH(A380, Countries!$B$2:$B$255, 0))
</f>
        <v/>
      </c>
      <c r="C380" s="89" t="inlineStr">
        <is>
          <t>Seagrass</t>
        </is>
      </c>
      <c r="D380" s="95" t="n">
        <v>3.39</v>
      </c>
      <c r="E380" s="95">
        <f t="array" ref="E380">if($C380="Mangrove", IFERROR(3.66*INDEX(MangroveEmissionsValues!$D:$D,MATCH($A380,MangroveEmissionsValues!$A:$A,0),1)*index(MangroveEmissionsValues!$E:$E,match($A380,MangroveEmissionsValues!$A:$A,0),1),"NoData"),"NoData")</f>
        <v/>
      </c>
      <c r="F380" s="95">
        <f t="array" ref="F380">if($C380="Mangrove", IFERROR(3.66*INDEX(MangroveEmissionsValues!$F:$F,MATCH($A380,MangroveEmissionsValues!$A:$A,0),1)*index(MangroveEmissionsValues!$G:$G,match($A380,MangroveEmissionsValues!$A:$A,0),1)/'Model assumptions'!$C$17,"NoData"),"NoData")</f>
        <v/>
      </c>
      <c r="G380" s="101" t="n"/>
      <c r="H380" s="101" t="n"/>
      <c r="I380" s="101" t="n"/>
      <c r="J380" s="197" t="n"/>
      <c r="K380" s="197" t="n"/>
      <c r="L380" s="197" t="n"/>
      <c r="M380" s="197" t="n"/>
    </row>
    <row r="381" ht="12.75" customHeight="1" s="198">
      <c r="A381" s="101" t="inlineStr">
        <is>
          <t>Turkey</t>
        </is>
      </c>
      <c r="B381" s="62">
        <f t="array" ref="B381">INDEX(Countries!$D$2:$D$255, MATCH(A381, Countries!$B$2:$B$255, 0))
</f>
        <v/>
      </c>
      <c r="C381" s="89" t="inlineStr">
        <is>
          <t>Seagrass</t>
        </is>
      </c>
      <c r="D381" s="95" t="n">
        <v>3.39</v>
      </c>
      <c r="E381" s="95">
        <f t="array" ref="E381">if($C381="Mangrove", IFERROR(3.66*INDEX(MangroveEmissionsValues!$D:$D,MATCH($A381,MangroveEmissionsValues!$A:$A,0),1)*index(MangroveEmissionsValues!$E:$E,match($A381,MangroveEmissionsValues!$A:$A,0),1),"NoData"),"NoData")</f>
        <v/>
      </c>
      <c r="F381" s="95">
        <f t="array" ref="F381">if($C381="Mangrove", IFERROR(3.66*INDEX(MangroveEmissionsValues!$F:$F,MATCH($A381,MangroveEmissionsValues!$A:$A,0),1)*index(MangroveEmissionsValues!$G:$G,match($A381,MangroveEmissionsValues!$A:$A,0),1)/'Model assumptions'!$C$17,"NoData"),"NoData")</f>
        <v/>
      </c>
      <c r="G381" s="101" t="n"/>
      <c r="H381" s="101" t="n"/>
      <c r="I381" s="101" t="n"/>
      <c r="J381" s="197" t="n"/>
      <c r="K381" s="197" t="n"/>
      <c r="L381" s="197" t="n"/>
      <c r="M381" s="197" t="n"/>
    </row>
    <row r="382" ht="12.75" customHeight="1" s="198">
      <c r="A382" s="101" t="inlineStr">
        <is>
          <t>Jordan</t>
        </is>
      </c>
      <c r="B382" s="62">
        <f t="array" ref="B382">INDEX(Countries!$D$2:$D$255, MATCH(A382, Countries!$B$2:$B$255, 0))
</f>
        <v/>
      </c>
      <c r="C382" s="89" t="inlineStr">
        <is>
          <t>Seagrass</t>
        </is>
      </c>
      <c r="D382" s="95" t="n">
        <v>3.39</v>
      </c>
      <c r="E382" s="95">
        <f t="array" ref="E382">if($C382="Mangrove", IFERROR(3.66*INDEX(MangroveEmissionsValues!$D:$D,MATCH($A382,MangroveEmissionsValues!$A:$A,0),1)*index(MangroveEmissionsValues!$E:$E,match($A382,MangroveEmissionsValues!$A:$A,0),1),"NoData"),"NoData")</f>
        <v/>
      </c>
      <c r="F382" s="95">
        <f t="array" ref="F382">if($C382="Mangrove", IFERROR(3.66*INDEX(MangroveEmissionsValues!$F:$F,MATCH($A382,MangroveEmissionsValues!$A:$A,0),1)*index(MangroveEmissionsValues!$G:$G,match($A382,MangroveEmissionsValues!$A:$A,0),1)/'Model assumptions'!$C$17,"NoData"),"NoData")</f>
        <v/>
      </c>
      <c r="G382" s="101" t="n"/>
      <c r="H382" s="101" t="n"/>
      <c r="I382" s="101" t="n"/>
      <c r="J382" s="197" t="n"/>
      <c r="K382" s="197" t="n"/>
      <c r="L382" s="197" t="n"/>
      <c r="M382" s="197" t="n"/>
    </row>
    <row r="383" ht="12.75" customHeight="1" s="198">
      <c r="A383" s="101" t="inlineStr">
        <is>
          <t>Slovenia</t>
        </is>
      </c>
      <c r="B383" s="62">
        <f t="array" ref="B383">INDEX(Countries!$D$2:$D$255, MATCH(A383, Countries!$B$2:$B$255, 0))
</f>
        <v/>
      </c>
      <c r="C383" s="89" t="inlineStr">
        <is>
          <t>Seagrass</t>
        </is>
      </c>
      <c r="D383" s="95" t="n">
        <v>3.39</v>
      </c>
      <c r="E383" s="95">
        <f t="array" ref="E383">if($C383="Mangrove", IFERROR(3.66*INDEX(MangroveEmissionsValues!$D:$D,MATCH($A383,MangroveEmissionsValues!$A:$A,0),1)*index(MangroveEmissionsValues!$E:$E,match($A383,MangroveEmissionsValues!$A:$A,0),1),"NoData"),"NoData")</f>
        <v/>
      </c>
      <c r="F383" s="95">
        <f t="array" ref="F383">if($C383="Mangrove", IFERROR(3.66*INDEX(MangroveEmissionsValues!$F:$F,MATCH($A383,MangroveEmissionsValues!$A:$A,0),1)*index(MangroveEmissionsValues!$G:$G,match($A383,MangroveEmissionsValues!$A:$A,0),1)/'Model assumptions'!$C$17,"NoData"),"NoData")</f>
        <v/>
      </c>
      <c r="G383" s="101" t="n"/>
      <c r="H383" s="101" t="n"/>
      <c r="I383" s="101" t="n"/>
      <c r="J383" s="197" t="n"/>
      <c r="K383" s="197" t="n"/>
      <c r="L383" s="197" t="n"/>
      <c r="M383" s="197" t="n"/>
    </row>
    <row r="384" ht="12.75" customHeight="1" s="198">
      <c r="A384" s="101" t="inlineStr">
        <is>
          <t>Argentina</t>
        </is>
      </c>
      <c r="B384" s="62">
        <f t="array" ref="B384">INDEX(Countries!$D$2:$D$255, MATCH(A384, Countries!$B$2:$B$255, 0))
</f>
        <v/>
      </c>
      <c r="C384" s="89" t="inlineStr">
        <is>
          <t>Seagrass</t>
        </is>
      </c>
      <c r="D384" s="95" t="n">
        <v>3.39</v>
      </c>
      <c r="E384" s="95">
        <f t="array" ref="E384">if($C384="Mangrove", IFERROR(3.66*INDEX(MangroveEmissionsValues!$D:$D,MATCH($A384,MangroveEmissionsValues!$A:$A,0),1)*index(MangroveEmissionsValues!$E:$E,match($A384,MangroveEmissionsValues!$A:$A,0),1),"NoData"),"NoData")</f>
        <v/>
      </c>
      <c r="F384" s="95">
        <f t="array" ref="F384">if($C384="Mangrove", IFERROR(3.66*INDEX(MangroveEmissionsValues!$F:$F,MATCH($A384,MangroveEmissionsValues!$A:$A,0),1)*index(MangroveEmissionsValues!$G:$G,match($A384,MangroveEmissionsValues!$A:$A,0),1)/'Model assumptions'!$C$17,"NoData"),"NoData")</f>
        <v/>
      </c>
      <c r="G384" s="101" t="n"/>
      <c r="H384" s="101" t="n"/>
      <c r="I384" s="101" t="n"/>
      <c r="J384" s="197" t="n"/>
      <c r="K384" s="197" t="n"/>
      <c r="L384" s="197" t="n"/>
      <c r="M384" s="197" t="n"/>
    </row>
    <row r="385" ht="12.75" customHeight="1" s="198">
      <c r="A385" s="101" t="inlineStr">
        <is>
          <t>Azerbaijan</t>
        </is>
      </c>
      <c r="B385" s="62">
        <f t="array" ref="B385">INDEX(Countries!$D$2:$D$255, MATCH(A385, Countries!$B$2:$B$255, 0))
</f>
        <v/>
      </c>
      <c r="C385" s="89" t="inlineStr">
        <is>
          <t>Seagrass</t>
        </is>
      </c>
      <c r="D385" s="95" t="n">
        <v>3.39</v>
      </c>
      <c r="E385" s="95">
        <f t="array" ref="E385">if($C385="Mangrove", IFERROR(3.66*INDEX(MangroveEmissionsValues!$D:$D,MATCH($A385,MangroveEmissionsValues!$A:$A,0),1)*index(MangroveEmissionsValues!$E:$E,match($A385,MangroveEmissionsValues!$A:$A,0),1),"NoData"),"NoData")</f>
        <v/>
      </c>
      <c r="F385" s="95">
        <f t="array" ref="F385">if($C385="Mangrove", IFERROR(3.66*INDEX(MangroveEmissionsValues!$F:$F,MATCH($A385,MangroveEmissionsValues!$A:$A,0),1)*index(MangroveEmissionsValues!$G:$G,match($A385,MangroveEmissionsValues!$A:$A,0),1)/'Model assumptions'!$C$17,"NoData"),"NoData")</f>
        <v/>
      </c>
      <c r="G385" s="101" t="n"/>
      <c r="H385" s="101" t="n"/>
      <c r="I385" s="101" t="n"/>
      <c r="J385" s="197" t="n"/>
      <c r="K385" s="197" t="n"/>
      <c r="L385" s="197" t="n"/>
      <c r="M385" s="197" t="n"/>
    </row>
    <row r="386" ht="12.75" customHeight="1" s="198">
      <c r="A386" s="101" t="inlineStr">
        <is>
          <t>Belgium</t>
        </is>
      </c>
      <c r="B386" s="62">
        <f t="array" ref="B386">INDEX(Countries!$D$2:$D$255, MATCH(A386, Countries!$B$2:$B$255, 0))
</f>
        <v/>
      </c>
      <c r="C386" s="89" t="inlineStr">
        <is>
          <t>Seagrass</t>
        </is>
      </c>
      <c r="D386" s="95" t="n">
        <v>3.39</v>
      </c>
      <c r="E386" s="95">
        <f t="array" ref="E386">if($C386="Mangrove", IFERROR(3.66*INDEX(MangroveEmissionsValues!$D:$D,MATCH($A386,MangroveEmissionsValues!$A:$A,0),1)*index(MangroveEmissionsValues!$E:$E,match($A386,MangroveEmissionsValues!$A:$A,0),1),"NoData"),"NoData")</f>
        <v/>
      </c>
      <c r="F386" s="95">
        <f t="array" ref="F386">if($C386="Mangrove", IFERROR(3.66*INDEX(MangroveEmissionsValues!$F:$F,MATCH($A386,MangroveEmissionsValues!$A:$A,0),1)*index(MangroveEmissionsValues!$G:$G,match($A386,MangroveEmissionsValues!$A:$A,0),1)/'Model assumptions'!$C$17,"NoData"),"NoData")</f>
        <v/>
      </c>
      <c r="G386" s="101" t="n"/>
      <c r="H386" s="101" t="n"/>
      <c r="I386" s="101" t="n"/>
      <c r="J386" s="197" t="n"/>
      <c r="K386" s="197" t="n"/>
      <c r="L386" s="197" t="n"/>
      <c r="M386" s="197" t="n"/>
    </row>
    <row r="387" ht="12.75" customHeight="1" s="198">
      <c r="A387" s="101" t="inlineStr">
        <is>
          <t>Bosnia and Herzegovina</t>
        </is>
      </c>
      <c r="B387" s="62">
        <f t="array" ref="B387">INDEX(Countries!$D$2:$D$255, MATCH(A387, Countries!$B$2:$B$255, 0))
</f>
        <v/>
      </c>
      <c r="C387" s="89" t="inlineStr">
        <is>
          <t>Seagrass</t>
        </is>
      </c>
      <c r="D387" s="95" t="n">
        <v>3.39</v>
      </c>
      <c r="E387" s="95">
        <f t="array" ref="E387">if($C387="Mangrove", IFERROR(3.66*INDEX(MangroveEmissionsValues!$D:$D,MATCH($A387,MangroveEmissionsValues!$A:$A,0),1)*index(MangroveEmissionsValues!$E:$E,match($A387,MangroveEmissionsValues!$A:$A,0),1),"NoData"),"NoData")</f>
        <v/>
      </c>
      <c r="F387" s="95">
        <f t="array" ref="F387">if($C387="Mangrove", IFERROR(3.66*INDEX(MangroveEmissionsValues!$F:$F,MATCH($A387,MangroveEmissionsValues!$A:$A,0),1)*index(MangroveEmissionsValues!$G:$G,match($A387,MangroveEmissionsValues!$A:$A,0),1)/'Model assumptions'!$C$17,"NoData"),"NoData")</f>
        <v/>
      </c>
      <c r="G387" s="101" t="n"/>
      <c r="H387" s="101" t="n"/>
      <c r="I387" s="101" t="n"/>
      <c r="J387" s="197" t="n"/>
      <c r="K387" s="197" t="n"/>
      <c r="L387" s="197" t="n"/>
      <c r="M387" s="197" t="n"/>
    </row>
    <row r="388" ht="12.75" customHeight="1" s="198">
      <c r="A388" s="101" t="inlineStr">
        <is>
          <t>British Indian Ocean Territory</t>
        </is>
      </c>
      <c r="B388" s="62">
        <f t="array" ref="B388">INDEX(Countries!$D$2:$D$255, MATCH(A388, Countries!$B$2:$B$255, 0))
</f>
        <v/>
      </c>
      <c r="C388" s="89" t="inlineStr">
        <is>
          <t>Seagrass</t>
        </is>
      </c>
      <c r="D388" s="95" t="n">
        <v>3.39</v>
      </c>
      <c r="E388" s="95">
        <f t="array" ref="E388">if($C388="Mangrove", IFERROR(3.66*INDEX(MangroveEmissionsValues!$D:$D,MATCH($A388,MangroveEmissionsValues!$A:$A,0),1)*index(MangroveEmissionsValues!$E:$E,match($A388,MangroveEmissionsValues!$A:$A,0),1),"NoData"),"NoData")</f>
        <v/>
      </c>
      <c r="F388" s="95">
        <f t="array" ref="F388">if($C388="Mangrove", IFERROR(3.66*INDEX(MangroveEmissionsValues!$F:$F,MATCH($A388,MangroveEmissionsValues!$A:$A,0),1)*index(MangroveEmissionsValues!$G:$G,match($A388,MangroveEmissionsValues!$A:$A,0),1)/'Model assumptions'!$C$17,"NoData"),"NoData")</f>
        <v/>
      </c>
      <c r="G388" s="101" t="n"/>
      <c r="H388" s="101" t="n"/>
      <c r="I388" s="101" t="n"/>
      <c r="J388" s="197" t="n"/>
      <c r="K388" s="197" t="n"/>
      <c r="L388" s="197" t="n"/>
      <c r="M388" s="197" t="n"/>
    </row>
    <row r="389" ht="12.75" customHeight="1" s="198">
      <c r="A389" s="101" t="inlineStr">
        <is>
          <t>Bulgaria</t>
        </is>
      </c>
      <c r="B389" s="62">
        <f t="array" ref="B389">INDEX(Countries!$D$2:$D$255, MATCH(A389, Countries!$B$2:$B$255, 0))
</f>
        <v/>
      </c>
      <c r="C389" s="89" t="inlineStr">
        <is>
          <t>Seagrass</t>
        </is>
      </c>
      <c r="D389" s="95" t="n">
        <v>3.39</v>
      </c>
      <c r="E389" s="95">
        <f t="array" ref="E389">if($C389="Mangrove", IFERROR(3.66*INDEX(MangroveEmissionsValues!$D:$D,MATCH($A389,MangroveEmissionsValues!$A:$A,0),1)*index(MangroveEmissionsValues!$E:$E,match($A389,MangroveEmissionsValues!$A:$A,0),1),"NoData"),"NoData")</f>
        <v/>
      </c>
      <c r="F389" s="95">
        <f t="array" ref="F389">if($C389="Mangrove", IFERROR(3.66*INDEX(MangroveEmissionsValues!$F:$F,MATCH($A389,MangroveEmissionsValues!$A:$A,0),1)*index(MangroveEmissionsValues!$G:$G,match($A389,MangroveEmissionsValues!$A:$A,0),1)/'Model assumptions'!$C$17,"NoData"),"NoData")</f>
        <v/>
      </c>
      <c r="G389" s="101" t="n"/>
      <c r="H389" s="101" t="n"/>
      <c r="I389" s="101" t="n"/>
      <c r="J389" s="197" t="n"/>
      <c r="K389" s="197" t="n"/>
      <c r="L389" s="197" t="n"/>
      <c r="M389" s="197" t="n"/>
    </row>
    <row r="390" ht="12.75" customHeight="1" s="198">
      <c r="A390" s="101" t="inlineStr">
        <is>
          <t>Cabo Verde</t>
        </is>
      </c>
      <c r="B390" s="62">
        <f t="array" ref="B390">INDEX(Countries!$D$2:$D$255, MATCH(A390, Countries!$B$2:$B$255, 0))
</f>
        <v/>
      </c>
      <c r="C390" s="89" t="inlineStr">
        <is>
          <t>Seagrass</t>
        </is>
      </c>
      <c r="D390" s="95" t="n">
        <v>3.39</v>
      </c>
      <c r="E390" s="95">
        <f t="array" ref="E390">if($C390="Mangrove", IFERROR(3.66*INDEX(MangroveEmissionsValues!$D:$D,MATCH($A390,MangroveEmissionsValues!$A:$A,0),1)*index(MangroveEmissionsValues!$E:$E,match($A390,MangroveEmissionsValues!$A:$A,0),1),"NoData"),"NoData")</f>
        <v/>
      </c>
      <c r="F390" s="95">
        <f t="array" ref="F390">if($C390="Mangrove", IFERROR(3.66*INDEX(MangroveEmissionsValues!$F:$F,MATCH($A390,MangroveEmissionsValues!$A:$A,0),1)*index(MangroveEmissionsValues!$G:$G,match($A390,MangroveEmissionsValues!$A:$A,0),1)/'Model assumptions'!$C$17,"NoData"),"NoData")</f>
        <v/>
      </c>
      <c r="G390" s="101" t="n"/>
      <c r="H390" s="101" t="n"/>
      <c r="I390" s="101" t="n"/>
      <c r="J390" s="197" t="n"/>
      <c r="K390" s="197" t="n"/>
      <c r="L390" s="197" t="n"/>
      <c r="M390" s="197" t="n"/>
    </row>
    <row r="391" ht="12.75" customHeight="1" s="198">
      <c r="A391" s="101" t="inlineStr">
        <is>
          <t>Chile</t>
        </is>
      </c>
      <c r="B391" s="62">
        <f t="array" ref="B391">INDEX(Countries!$D$2:$D$255, MATCH(A391, Countries!$B$2:$B$255, 0))
</f>
        <v/>
      </c>
      <c r="C391" s="89" t="inlineStr">
        <is>
          <t>Seagrass</t>
        </is>
      </c>
      <c r="D391" s="95" t="n">
        <v>3.39</v>
      </c>
      <c r="E391" s="95">
        <f t="array" ref="E391">if($C391="Mangrove", IFERROR(3.66*INDEX(MangroveEmissionsValues!$D:$D,MATCH($A391,MangroveEmissionsValues!$A:$A,0),1)*index(MangroveEmissionsValues!$E:$E,match($A391,MangroveEmissionsValues!$A:$A,0),1),"NoData"),"NoData")</f>
        <v/>
      </c>
      <c r="F391" s="95">
        <f t="array" ref="F391">if($C391="Mangrove", IFERROR(3.66*INDEX(MangroveEmissionsValues!$F:$F,MATCH($A391,MangroveEmissionsValues!$A:$A,0),1)*index(MangroveEmissionsValues!$G:$G,match($A391,MangroveEmissionsValues!$A:$A,0),1)/'Model assumptions'!$C$17,"NoData"),"NoData")</f>
        <v/>
      </c>
      <c r="G391" s="101" t="n"/>
      <c r="H391" s="101" t="n"/>
      <c r="I391" s="101" t="n"/>
      <c r="J391" s="197" t="n"/>
      <c r="K391" s="197" t="n"/>
      <c r="L391" s="197" t="n"/>
      <c r="M391" s="197" t="n"/>
    </row>
    <row r="392" ht="12.75" customHeight="1" s="198">
      <c r="A392" s="101" t="inlineStr">
        <is>
          <t>Estonia</t>
        </is>
      </c>
      <c r="B392" s="62">
        <f t="array" ref="B392">INDEX(Countries!$D$2:$D$255, MATCH(A392, Countries!$B$2:$B$255, 0))
</f>
        <v/>
      </c>
      <c r="C392" s="89" t="inlineStr">
        <is>
          <t>Seagrass</t>
        </is>
      </c>
      <c r="D392" s="95" t="n">
        <v>3.39</v>
      </c>
      <c r="E392" s="95">
        <f t="array" ref="E392">if($C392="Mangrove", IFERROR(3.66*INDEX(MangroveEmissionsValues!$D:$D,MATCH($A392,MangroveEmissionsValues!$A:$A,0),1)*index(MangroveEmissionsValues!$E:$E,match($A392,MangroveEmissionsValues!$A:$A,0),1),"NoData"),"NoData")</f>
        <v/>
      </c>
      <c r="F392" s="95">
        <f t="array" ref="F392">if($C392="Mangrove", IFERROR(3.66*INDEX(MangroveEmissionsValues!$F:$F,MATCH($A392,MangroveEmissionsValues!$A:$A,0),1)*index(MangroveEmissionsValues!$G:$G,match($A392,MangroveEmissionsValues!$A:$A,0),1)/'Model assumptions'!$C$17,"NoData"),"NoData")</f>
        <v/>
      </c>
      <c r="G392" s="101" t="n"/>
      <c r="H392" s="101" t="n"/>
      <c r="I392" s="101" t="n"/>
      <c r="J392" s="197" t="n"/>
      <c r="K392" s="197" t="n"/>
      <c r="L392" s="197" t="n"/>
      <c r="M392" s="197" t="n"/>
    </row>
    <row r="393" ht="12.75" customHeight="1" s="198">
      <c r="A393" s="101" t="inlineStr">
        <is>
          <t>Falkland Islands</t>
        </is>
      </c>
      <c r="B393" s="62">
        <f t="array" ref="B393">INDEX(Countries!$D$2:$D$255, MATCH(A393, Countries!$B$2:$B$255, 0))
</f>
        <v/>
      </c>
      <c r="C393" s="89" t="inlineStr">
        <is>
          <t>Seagrass</t>
        </is>
      </c>
      <c r="D393" s="95" t="n">
        <v>3.39</v>
      </c>
      <c r="E393" s="95">
        <f t="array" ref="E393">if($C393="Mangrove", IFERROR(3.66*INDEX(MangroveEmissionsValues!$D:$D,MATCH($A393,MangroveEmissionsValues!$A:$A,0),1)*index(MangroveEmissionsValues!$E:$E,match($A393,MangroveEmissionsValues!$A:$A,0),1),"NoData"),"NoData")</f>
        <v/>
      </c>
      <c r="F393" s="95">
        <f t="array" ref="F393">if($C393="Mangrove", IFERROR(3.66*INDEX(MangroveEmissionsValues!$F:$F,MATCH($A393,MangroveEmissionsValues!$A:$A,0),1)*index(MangroveEmissionsValues!$G:$G,match($A393,MangroveEmissionsValues!$A:$A,0),1)/'Model assumptions'!$C$17,"NoData"),"NoData")</f>
        <v/>
      </c>
      <c r="G393" s="101" t="n"/>
      <c r="H393" s="101" t="n"/>
      <c r="I393" s="101" t="n"/>
      <c r="J393" s="197" t="n"/>
      <c r="K393" s="197" t="n"/>
      <c r="L393" s="197" t="n"/>
      <c r="M393" s="197" t="n"/>
    </row>
    <row r="394" ht="12.75" customHeight="1" s="198">
      <c r="A394" s="101" t="inlineStr">
        <is>
          <t>Faroe Islands</t>
        </is>
      </c>
      <c r="B394" s="62">
        <f t="array" ref="B394">INDEX(Countries!$D$2:$D$255, MATCH(A394, Countries!$B$2:$B$255, 0))
</f>
        <v/>
      </c>
      <c r="C394" s="89" t="inlineStr">
        <is>
          <t>Seagrass</t>
        </is>
      </c>
      <c r="D394" s="95" t="n">
        <v>3.39</v>
      </c>
      <c r="E394" s="95">
        <f t="array" ref="E394">if($C394="Mangrove", IFERROR(3.66*INDEX(MangroveEmissionsValues!$D:$D,MATCH($A394,MangroveEmissionsValues!$A:$A,0),1)*index(MangroveEmissionsValues!$E:$E,match($A394,MangroveEmissionsValues!$A:$A,0),1),"NoData"),"NoData")</f>
        <v/>
      </c>
      <c r="F394" s="95">
        <f t="array" ref="F394">if($C394="Mangrove", IFERROR(3.66*INDEX(MangroveEmissionsValues!$F:$F,MATCH($A394,MangroveEmissionsValues!$A:$A,0),1)*index(MangroveEmissionsValues!$G:$G,match($A394,MangroveEmissionsValues!$A:$A,0),1)/'Model assumptions'!$C$17,"NoData"),"NoData")</f>
        <v/>
      </c>
      <c r="G394" s="101" t="n"/>
      <c r="H394" s="101" t="n"/>
      <c r="I394" s="101" t="n"/>
      <c r="J394" s="197" t="n"/>
      <c r="K394" s="197" t="n"/>
      <c r="L394" s="197" t="n"/>
      <c r="M394" s="197" t="n"/>
    </row>
    <row r="395" ht="12.75" customHeight="1" s="198">
      <c r="A395" s="101" t="inlineStr">
        <is>
          <t>Finland</t>
        </is>
      </c>
      <c r="B395" s="62">
        <f t="array" ref="B395">INDEX(Countries!$D$2:$D$255, MATCH(A395, Countries!$B$2:$B$255, 0))
</f>
        <v/>
      </c>
      <c r="C395" s="89" t="inlineStr">
        <is>
          <t>Seagrass</t>
        </is>
      </c>
      <c r="D395" s="95" t="n">
        <v>3.39</v>
      </c>
      <c r="E395" s="95">
        <f t="array" ref="E395">if($C395="Mangrove", IFERROR(3.66*INDEX(MangroveEmissionsValues!$D:$D,MATCH($A395,MangroveEmissionsValues!$A:$A,0),1)*index(MangroveEmissionsValues!$E:$E,match($A395,MangroveEmissionsValues!$A:$A,0),1),"NoData"),"NoData")</f>
        <v/>
      </c>
      <c r="F395" s="95">
        <f t="array" ref="F395">if($C395="Mangrove", IFERROR(3.66*INDEX(MangroveEmissionsValues!$F:$F,MATCH($A395,MangroveEmissionsValues!$A:$A,0),1)*index(MangroveEmissionsValues!$G:$G,match($A395,MangroveEmissionsValues!$A:$A,0),1)/'Model assumptions'!$C$17,"NoData"),"NoData")</f>
        <v/>
      </c>
      <c r="G395" s="101" t="n"/>
      <c r="H395" s="101" t="n"/>
      <c r="I395" s="101" t="n"/>
      <c r="J395" s="197" t="n"/>
      <c r="K395" s="197" t="n"/>
      <c r="L395" s="197" t="n"/>
      <c r="M395" s="197" t="n"/>
    </row>
    <row r="396" ht="12.75" customHeight="1" s="198">
      <c r="A396" s="101" t="inlineStr">
        <is>
          <t>Georgia</t>
        </is>
      </c>
      <c r="B396" s="62">
        <f t="array" ref="B396">INDEX(Countries!$D$2:$D$255, MATCH(A396, Countries!$B$2:$B$255, 0))
</f>
        <v/>
      </c>
      <c r="C396" s="89" t="inlineStr">
        <is>
          <t>Seagrass</t>
        </is>
      </c>
      <c r="D396" s="95" t="n">
        <v>3.39</v>
      </c>
      <c r="E396" s="95">
        <f t="array" ref="E396">if($C396="Mangrove", IFERROR(3.66*INDEX(MangroveEmissionsValues!$D:$D,MATCH($A396,MangroveEmissionsValues!$A:$A,0),1)*index(MangroveEmissionsValues!$E:$E,match($A396,MangroveEmissionsValues!$A:$A,0),1),"NoData"),"NoData")</f>
        <v/>
      </c>
      <c r="F396" s="95">
        <f t="array" ref="F396">if($C396="Mangrove", IFERROR(3.66*INDEX(MangroveEmissionsValues!$F:$F,MATCH($A396,MangroveEmissionsValues!$A:$A,0),1)*index(MangroveEmissionsValues!$G:$G,match($A396,MangroveEmissionsValues!$A:$A,0),1)/'Model assumptions'!$C$17,"NoData"),"NoData")</f>
        <v/>
      </c>
      <c r="G396" s="101" t="n"/>
      <c r="H396" s="101" t="n"/>
      <c r="I396" s="101" t="n"/>
      <c r="J396" s="197" t="n"/>
      <c r="K396" s="197" t="n"/>
      <c r="L396" s="197" t="n"/>
      <c r="M396" s="197" t="n"/>
    </row>
    <row r="397" ht="12.75" customHeight="1" s="198">
      <c r="A397" s="101" t="inlineStr">
        <is>
          <t>Gibraltar</t>
        </is>
      </c>
      <c r="B397" s="62">
        <f t="array" ref="B397">INDEX(Countries!$D$2:$D$255, MATCH(A397, Countries!$B$2:$B$255, 0))
</f>
        <v/>
      </c>
      <c r="C397" s="89" t="inlineStr">
        <is>
          <t>Seagrass</t>
        </is>
      </c>
      <c r="D397" s="95" t="n">
        <v>3.39</v>
      </c>
      <c r="E397" s="95">
        <f t="array" ref="E397">if($C397="Mangrove", IFERROR(3.66*INDEX(MangroveEmissionsValues!$D:$D,MATCH($A397,MangroveEmissionsValues!$A:$A,0),1)*index(MangroveEmissionsValues!$E:$E,match($A397,MangroveEmissionsValues!$A:$A,0),1),"NoData"),"NoData")</f>
        <v/>
      </c>
      <c r="F397" s="95">
        <f t="array" ref="F397">if($C397="Mangrove", IFERROR(3.66*INDEX(MangroveEmissionsValues!$F:$F,MATCH($A397,MangroveEmissionsValues!$A:$A,0),1)*index(MangroveEmissionsValues!$G:$G,match($A397,MangroveEmissionsValues!$A:$A,0),1)/'Model assumptions'!$C$17,"NoData"),"NoData")</f>
        <v/>
      </c>
      <c r="G397" s="101" t="n"/>
      <c r="H397" s="101" t="n"/>
      <c r="I397" s="101" t="n"/>
      <c r="J397" s="197" t="n"/>
      <c r="K397" s="197" t="n"/>
      <c r="L397" s="197" t="n"/>
      <c r="M397" s="197" t="n"/>
    </row>
    <row r="398" ht="12.75" customHeight="1" s="198">
      <c r="A398" s="101" t="inlineStr">
        <is>
          <t>Greenland</t>
        </is>
      </c>
      <c r="B398" s="62">
        <f t="array" ref="B398">INDEX(Countries!$D$2:$D$255, MATCH(A398, Countries!$B$2:$B$255, 0))
</f>
        <v/>
      </c>
      <c r="C398" s="89" t="inlineStr">
        <is>
          <t>Seagrass</t>
        </is>
      </c>
      <c r="D398" s="95" t="n">
        <v>3.39</v>
      </c>
      <c r="E398" s="95">
        <f t="array" ref="E398">if($C398="Mangrove", IFERROR(3.66*INDEX(MangroveEmissionsValues!$D:$D,MATCH($A398,MangroveEmissionsValues!$A:$A,0),1)*index(MangroveEmissionsValues!$E:$E,match($A398,MangroveEmissionsValues!$A:$A,0),1),"NoData"),"NoData")</f>
        <v/>
      </c>
      <c r="F398" s="95">
        <f t="array" ref="F398">if($C398="Mangrove", IFERROR(3.66*INDEX(MangroveEmissionsValues!$F:$F,MATCH($A398,MangroveEmissionsValues!$A:$A,0),1)*index(MangroveEmissionsValues!$G:$G,match($A398,MangroveEmissionsValues!$A:$A,0),1)/'Model assumptions'!$C$17,"NoData"),"NoData")</f>
        <v/>
      </c>
      <c r="G398" s="101" t="n"/>
      <c r="H398" s="101" t="n"/>
      <c r="I398" s="101" t="n"/>
      <c r="J398" s="197" t="n"/>
      <c r="K398" s="197" t="n"/>
      <c r="L398" s="197" t="n"/>
      <c r="M398" s="197" t="n"/>
    </row>
    <row r="399" ht="12.75" customHeight="1" s="198">
      <c r="A399" s="101" t="inlineStr">
        <is>
          <t>Guernsey</t>
        </is>
      </c>
      <c r="B399" s="62">
        <f t="array" ref="B399">INDEX(Countries!$D$2:$D$255, MATCH(A399, Countries!$B$2:$B$255, 0))
</f>
        <v/>
      </c>
      <c r="C399" s="89" t="inlineStr">
        <is>
          <t>Seagrass</t>
        </is>
      </c>
      <c r="D399" s="95" t="n">
        <v>3.39</v>
      </c>
      <c r="E399" s="95">
        <f t="array" ref="E399">if($C399="Mangrove", IFERROR(3.66*INDEX(MangroveEmissionsValues!$D:$D,MATCH($A399,MangroveEmissionsValues!$A:$A,0),1)*index(MangroveEmissionsValues!$E:$E,match($A399,MangroveEmissionsValues!$A:$A,0),1),"NoData"),"NoData")</f>
        <v/>
      </c>
      <c r="F399" s="95">
        <f t="array" ref="F399">if($C399="Mangrove", IFERROR(3.66*INDEX(MangroveEmissionsValues!$F:$F,MATCH($A399,MangroveEmissionsValues!$A:$A,0),1)*index(MangroveEmissionsValues!$G:$G,match($A399,MangroveEmissionsValues!$A:$A,0),1)/'Model assumptions'!$C$17,"NoData"),"NoData")</f>
        <v/>
      </c>
      <c r="G399" s="101" t="n"/>
      <c r="H399" s="101" t="n"/>
      <c r="I399" s="101" t="n"/>
      <c r="J399" s="197" t="n"/>
      <c r="K399" s="197" t="n"/>
      <c r="L399" s="197" t="n"/>
      <c r="M399" s="197" t="n"/>
    </row>
    <row r="400" ht="12.75" customHeight="1" s="198">
      <c r="A400" s="101" t="inlineStr">
        <is>
          <t>Iceland</t>
        </is>
      </c>
      <c r="B400" s="62">
        <f t="array" ref="B400">INDEX(Countries!$D$2:$D$255, MATCH(A400, Countries!$B$2:$B$255, 0))
</f>
        <v/>
      </c>
      <c r="C400" s="89" t="inlineStr">
        <is>
          <t>Seagrass</t>
        </is>
      </c>
      <c r="D400" s="95" t="n">
        <v>3.39</v>
      </c>
      <c r="E400" s="95">
        <f t="array" ref="E400">if($C400="Mangrove", IFERROR(3.66*INDEX(MangroveEmissionsValues!$D:$D,MATCH($A400,MangroveEmissionsValues!$A:$A,0),1)*index(MangroveEmissionsValues!$E:$E,match($A400,MangroveEmissionsValues!$A:$A,0),1),"NoData"),"NoData")</f>
        <v/>
      </c>
      <c r="F400" s="95">
        <f t="array" ref="F400">if($C400="Mangrove", IFERROR(3.66*INDEX(MangroveEmissionsValues!$F:$F,MATCH($A400,MangroveEmissionsValues!$A:$A,0),1)*index(MangroveEmissionsValues!$G:$G,match($A400,MangroveEmissionsValues!$A:$A,0),1)/'Model assumptions'!$C$17,"NoData"),"NoData")</f>
        <v/>
      </c>
      <c r="G400" s="101" t="n"/>
      <c r="H400" s="101" t="n"/>
      <c r="I400" s="101" t="n"/>
      <c r="J400" s="197" t="n"/>
      <c r="K400" s="197" t="n"/>
      <c r="L400" s="197" t="n"/>
      <c r="M400" s="197" t="n"/>
    </row>
    <row r="401" ht="12.75" customHeight="1" s="198">
      <c r="A401" s="101" t="inlineStr">
        <is>
          <t>Iraq</t>
        </is>
      </c>
      <c r="B401" s="62">
        <f t="array" ref="B401">INDEX(Countries!$D$2:$D$255, MATCH(A401, Countries!$B$2:$B$255, 0))
</f>
        <v/>
      </c>
      <c r="C401" s="89" t="inlineStr">
        <is>
          <t>Seagrass</t>
        </is>
      </c>
      <c r="D401" s="95" t="n">
        <v>3.39</v>
      </c>
      <c r="E401" s="95">
        <f t="array" ref="E401">if($C401="Mangrove", IFERROR(3.66*INDEX(MangroveEmissionsValues!$D:$D,MATCH($A401,MangroveEmissionsValues!$A:$A,0),1)*index(MangroveEmissionsValues!$E:$E,match($A401,MangroveEmissionsValues!$A:$A,0),1),"NoData"),"NoData")</f>
        <v/>
      </c>
      <c r="F401" s="95">
        <f t="array" ref="F401">if($C401="Mangrove", IFERROR(3.66*INDEX(MangroveEmissionsValues!$F:$F,MATCH($A401,MangroveEmissionsValues!$A:$A,0),1)*index(MangroveEmissionsValues!$G:$G,match($A401,MangroveEmissionsValues!$A:$A,0),1)/'Model assumptions'!$C$17,"NoData"),"NoData")</f>
        <v/>
      </c>
      <c r="G401" s="101" t="n"/>
      <c r="H401" s="101" t="n"/>
      <c r="I401" s="101" t="n"/>
      <c r="J401" s="197" t="n"/>
      <c r="K401" s="197" t="n"/>
      <c r="L401" s="197" t="n"/>
      <c r="M401" s="197" t="n"/>
    </row>
    <row r="402" ht="12.75" customHeight="1" s="198">
      <c r="A402" s="101" t="inlineStr">
        <is>
          <t>Ireland</t>
        </is>
      </c>
      <c r="B402" s="62">
        <f t="array" ref="B402">INDEX(Countries!$D$2:$D$255, MATCH(A402, Countries!$B$2:$B$255, 0))
</f>
        <v/>
      </c>
      <c r="C402" s="89" t="inlineStr">
        <is>
          <t>Seagrass</t>
        </is>
      </c>
      <c r="D402" s="95" t="n">
        <v>3.39</v>
      </c>
      <c r="E402" s="95">
        <f t="array" ref="E402">if($C402="Mangrove", IFERROR(3.66*INDEX(MangroveEmissionsValues!$D:$D,MATCH($A402,MangroveEmissionsValues!$A:$A,0),1)*index(MangroveEmissionsValues!$E:$E,match($A402,MangroveEmissionsValues!$A:$A,0),1),"NoData"),"NoData")</f>
        <v/>
      </c>
      <c r="F402" s="95">
        <f t="array" ref="F402">if($C402="Mangrove", IFERROR(3.66*INDEX(MangroveEmissionsValues!$F:$F,MATCH($A402,MangroveEmissionsValues!$A:$A,0),1)*index(MangroveEmissionsValues!$G:$G,match($A402,MangroveEmissionsValues!$A:$A,0),1)/'Model assumptions'!$C$17,"NoData"),"NoData")</f>
        <v/>
      </c>
      <c r="G402" s="101" t="n"/>
      <c r="H402" s="101" t="n"/>
      <c r="I402" s="101" t="n"/>
      <c r="J402" s="197" t="n"/>
      <c r="K402" s="197" t="n"/>
      <c r="L402" s="197" t="n"/>
      <c r="M402" s="197" t="n"/>
    </row>
    <row r="403" ht="12.75" customHeight="1" s="198">
      <c r="A403" s="101" t="inlineStr">
        <is>
          <t>Isle of Man</t>
        </is>
      </c>
      <c r="B403" s="62">
        <f t="array" ref="B403">INDEX(Countries!$D$2:$D$255, MATCH(A403, Countries!$B$2:$B$255, 0))
</f>
        <v/>
      </c>
      <c r="C403" s="89" t="inlineStr">
        <is>
          <t>Seagrass</t>
        </is>
      </c>
      <c r="D403" s="95" t="n">
        <v>3.39</v>
      </c>
      <c r="E403" s="95">
        <f t="array" ref="E403">if($C403="Mangrove", IFERROR(3.66*INDEX(MangroveEmissionsValues!$D:$D,MATCH($A403,MangroveEmissionsValues!$A:$A,0),1)*index(MangroveEmissionsValues!$E:$E,match($A403,MangroveEmissionsValues!$A:$A,0),1),"NoData"),"NoData")</f>
        <v/>
      </c>
      <c r="F403" s="95">
        <f t="array" ref="F403">if($C403="Mangrove", IFERROR(3.66*INDEX(MangroveEmissionsValues!$F:$F,MATCH($A403,MangroveEmissionsValues!$A:$A,0),1)*index(MangroveEmissionsValues!$G:$G,match($A403,MangroveEmissionsValues!$A:$A,0),1)/'Model assumptions'!$C$17,"NoData"),"NoData")</f>
        <v/>
      </c>
      <c r="G403" s="101" t="n"/>
      <c r="H403" s="101" t="n"/>
      <c r="I403" s="101" t="n"/>
      <c r="J403" s="197" t="n"/>
      <c r="K403" s="197" t="n"/>
      <c r="L403" s="197" t="n"/>
      <c r="M403" s="197" t="n"/>
    </row>
    <row r="404" ht="12.75" customHeight="1" s="198">
      <c r="A404" s="101" t="inlineStr">
        <is>
          <t>Jersey</t>
        </is>
      </c>
      <c r="B404" s="62">
        <f t="array" ref="B404">INDEX(Countries!$D$2:$D$255, MATCH(A404, Countries!$B$2:$B$255, 0))
</f>
        <v/>
      </c>
      <c r="C404" s="89" t="inlineStr">
        <is>
          <t>Seagrass</t>
        </is>
      </c>
      <c r="D404" s="95" t="n">
        <v>3.39</v>
      </c>
      <c r="E404" s="95">
        <f t="array" ref="E404">if($C404="Mangrove", IFERROR(3.66*INDEX(MangroveEmissionsValues!$D:$D,MATCH($A404,MangroveEmissionsValues!$A:$A,0),1)*index(MangroveEmissionsValues!$E:$E,match($A404,MangroveEmissionsValues!$A:$A,0),1),"NoData"),"NoData")</f>
        <v/>
      </c>
      <c r="F404" s="95">
        <f t="array" ref="F404">if($C404="Mangrove", IFERROR(3.66*INDEX(MangroveEmissionsValues!$F:$F,MATCH($A404,MangroveEmissionsValues!$A:$A,0),1)*index(MangroveEmissionsValues!$G:$G,match($A404,MangroveEmissionsValues!$A:$A,0),1)/'Model assumptions'!$C$17,"NoData"),"NoData")</f>
        <v/>
      </c>
      <c r="G404" s="101" t="n"/>
      <c r="H404" s="101" t="n"/>
      <c r="I404" s="101" t="n"/>
      <c r="J404" s="197" t="n"/>
      <c r="K404" s="197" t="n"/>
      <c r="L404" s="197" t="n"/>
      <c r="M404" s="197" t="n"/>
    </row>
    <row r="405" ht="12.75" customHeight="1" s="198">
      <c r="A405" s="101" t="inlineStr">
        <is>
          <t>Kazakhstan</t>
        </is>
      </c>
      <c r="B405" s="62">
        <f t="array" ref="B405">INDEX(Countries!$D$2:$D$255, MATCH(A405, Countries!$B$2:$B$255, 0))
</f>
        <v/>
      </c>
      <c r="C405" s="89" t="inlineStr">
        <is>
          <t>Seagrass</t>
        </is>
      </c>
      <c r="D405" s="95" t="n">
        <v>3.39</v>
      </c>
      <c r="E405" s="95">
        <f t="array" ref="E405">if($C405="Mangrove", IFERROR(3.66*INDEX(MangroveEmissionsValues!$D:$D,MATCH($A405,MangroveEmissionsValues!$A:$A,0),1)*index(MangroveEmissionsValues!$E:$E,match($A405,MangroveEmissionsValues!$A:$A,0),1),"NoData"),"NoData")</f>
        <v/>
      </c>
      <c r="F405" s="95">
        <f t="array" ref="F405">if($C405="Mangrove", IFERROR(3.66*INDEX(MangroveEmissionsValues!$F:$F,MATCH($A405,MangroveEmissionsValues!$A:$A,0),1)*index(MangroveEmissionsValues!$G:$G,match($A405,MangroveEmissionsValues!$A:$A,0),1)/'Model assumptions'!$C$17,"NoData"),"NoData")</f>
        <v/>
      </c>
      <c r="G405" s="101" t="n"/>
      <c r="H405" s="101" t="n"/>
      <c r="I405" s="101" t="n"/>
      <c r="J405" s="197" t="n"/>
      <c r="K405" s="197" t="n"/>
      <c r="L405" s="197" t="n"/>
      <c r="M405" s="197" t="n"/>
    </row>
    <row r="406" ht="12.75" customHeight="1" s="198">
      <c r="A406" s="101" t="inlineStr">
        <is>
          <t>North Korea</t>
        </is>
      </c>
      <c r="B406" s="62">
        <f t="array" ref="B406">INDEX(Countries!$D$2:$D$255, MATCH(A406, Countries!$B$2:$B$255, 0))
</f>
        <v/>
      </c>
      <c r="C406" s="89" t="inlineStr">
        <is>
          <t>Seagrass</t>
        </is>
      </c>
      <c r="D406" s="95" t="n">
        <v>3.39</v>
      </c>
      <c r="E406" s="95">
        <f t="array" ref="E406">if($C406="Mangrove", IFERROR(3.66*INDEX(MangroveEmissionsValues!$D:$D,MATCH($A406,MangroveEmissionsValues!$A:$A,0),1)*index(MangroveEmissionsValues!$E:$E,match($A406,MangroveEmissionsValues!$A:$A,0),1),"NoData"),"NoData")</f>
        <v/>
      </c>
      <c r="F406" s="95">
        <f t="array" ref="F406">if($C406="Mangrove", IFERROR(3.66*INDEX(MangroveEmissionsValues!$F:$F,MATCH($A406,MangroveEmissionsValues!$A:$A,0),1)*index(MangroveEmissionsValues!$G:$G,match($A406,MangroveEmissionsValues!$A:$A,0),1)/'Model assumptions'!$C$17,"NoData"),"NoData")</f>
        <v/>
      </c>
      <c r="G406" s="101" t="n"/>
      <c r="H406" s="101" t="n"/>
      <c r="I406" s="101" t="n"/>
      <c r="J406" s="197" t="n"/>
      <c r="K406" s="197" t="n"/>
      <c r="L406" s="197" t="n"/>
      <c r="M406" s="197" t="n"/>
    </row>
    <row r="407" ht="12.75" customHeight="1" s="198">
      <c r="A407" s="101" t="inlineStr">
        <is>
          <t>South Korea</t>
        </is>
      </c>
      <c r="B407" s="62">
        <f t="array" ref="B407">INDEX(Countries!$D$2:$D$255, MATCH(A407, Countries!$B$2:$B$255, 0))
</f>
        <v/>
      </c>
      <c r="C407" s="89" t="inlineStr">
        <is>
          <t>Seagrass</t>
        </is>
      </c>
      <c r="D407" s="95" t="n">
        <v>3.39</v>
      </c>
      <c r="E407" s="95">
        <f t="array" ref="E407">if($C407="Mangrove", IFERROR(3.66*INDEX(MangroveEmissionsValues!$D:$D,MATCH($A407,MangroveEmissionsValues!$A:$A,0),1)*index(MangroveEmissionsValues!$E:$E,match($A407,MangroveEmissionsValues!$A:$A,0),1),"NoData"),"NoData")</f>
        <v/>
      </c>
      <c r="F407" s="95">
        <f t="array" ref="F407">if($C407="Mangrove", IFERROR(3.66*INDEX(MangroveEmissionsValues!$F:$F,MATCH($A407,MangroveEmissionsValues!$A:$A,0),1)*index(MangroveEmissionsValues!$G:$G,match($A407,MangroveEmissionsValues!$A:$A,0),1)/'Model assumptions'!$C$17,"NoData"),"NoData")</f>
        <v/>
      </c>
      <c r="G407" s="101" t="n"/>
      <c r="H407" s="101" t="n"/>
      <c r="I407" s="101" t="n"/>
      <c r="J407" s="197" t="n"/>
      <c r="K407" s="197" t="n"/>
      <c r="L407" s="197" t="n"/>
      <c r="M407" s="197" t="n"/>
    </row>
    <row r="408" ht="12.75" customHeight="1" s="198">
      <c r="A408" s="101" t="inlineStr">
        <is>
          <t>Latvia</t>
        </is>
      </c>
      <c r="B408" s="62">
        <f t="array" ref="B408">INDEX(Countries!$D$2:$D$255, MATCH(A408, Countries!$B$2:$B$255, 0))
</f>
        <v/>
      </c>
      <c r="C408" s="89" t="inlineStr">
        <is>
          <t>Seagrass</t>
        </is>
      </c>
      <c r="D408" s="95" t="n">
        <v>3.39</v>
      </c>
      <c r="E408" s="95">
        <f t="array" ref="E408">if($C408="Mangrove", IFERROR(3.66*INDEX(MangroveEmissionsValues!$D:$D,MATCH($A408,MangroveEmissionsValues!$A:$A,0),1)*index(MangroveEmissionsValues!$E:$E,match($A408,MangroveEmissionsValues!$A:$A,0),1),"NoData"),"NoData")</f>
        <v/>
      </c>
      <c r="F408" s="95">
        <f t="array" ref="F408">if($C408="Mangrove", IFERROR(3.66*INDEX(MangroveEmissionsValues!$F:$F,MATCH($A408,MangroveEmissionsValues!$A:$A,0),1)*index(MangroveEmissionsValues!$G:$G,match($A408,MangroveEmissionsValues!$A:$A,0),1)/'Model assumptions'!$C$17,"NoData"),"NoData")</f>
        <v/>
      </c>
      <c r="G408" s="101" t="n"/>
      <c r="H408" s="101" t="n"/>
      <c r="I408" s="101" t="n"/>
      <c r="J408" s="197" t="n"/>
      <c r="K408" s="197" t="n"/>
      <c r="L408" s="197" t="n"/>
      <c r="M408" s="197" t="n"/>
    </row>
    <row r="409" ht="12.75" customHeight="1" s="198">
      <c r="A409" s="101" t="inlineStr">
        <is>
          <t>Lebanon</t>
        </is>
      </c>
      <c r="B409" s="62">
        <f t="array" ref="B409">INDEX(Countries!$D$2:$D$255, MATCH(A409, Countries!$B$2:$B$255, 0))
</f>
        <v/>
      </c>
      <c r="C409" s="89" t="inlineStr">
        <is>
          <t>Seagrass</t>
        </is>
      </c>
      <c r="D409" s="95" t="n">
        <v>3.39</v>
      </c>
      <c r="E409" s="95">
        <f t="array" ref="E409">if($C409="Mangrove", IFERROR(3.66*INDEX(MangroveEmissionsValues!$D:$D,MATCH($A409,MangroveEmissionsValues!$A:$A,0),1)*index(MangroveEmissionsValues!$E:$E,match($A409,MangroveEmissionsValues!$A:$A,0),1),"NoData"),"NoData")</f>
        <v/>
      </c>
      <c r="F409" s="95">
        <f t="array" ref="F409">if($C409="Mangrove", IFERROR(3.66*INDEX(MangroveEmissionsValues!$F:$F,MATCH($A409,MangroveEmissionsValues!$A:$A,0),1)*index(MangroveEmissionsValues!$G:$G,match($A409,MangroveEmissionsValues!$A:$A,0),1)/'Model assumptions'!$C$17,"NoData"),"NoData")</f>
        <v/>
      </c>
      <c r="G409" s="101" t="n"/>
      <c r="H409" s="101" t="n"/>
      <c r="I409" s="101" t="n"/>
      <c r="J409" s="197" t="n"/>
      <c r="K409" s="197" t="n"/>
      <c r="L409" s="197" t="n"/>
      <c r="M409" s="197" t="n"/>
    </row>
    <row r="410" ht="12.75" customHeight="1" s="198">
      <c r="A410" s="101" t="inlineStr">
        <is>
          <t>Lithuania</t>
        </is>
      </c>
      <c r="B410" s="62">
        <f t="array" ref="B410">INDEX(Countries!$D$2:$D$255, MATCH(A410, Countries!$B$2:$B$255, 0))
</f>
        <v/>
      </c>
      <c r="C410" s="89" t="inlineStr">
        <is>
          <t>Seagrass</t>
        </is>
      </c>
      <c r="D410" s="95" t="n">
        <v>3.39</v>
      </c>
      <c r="E410" s="95">
        <f t="array" ref="E410">if($C410="Mangrove", IFERROR(3.66*INDEX(MangroveEmissionsValues!$D:$D,MATCH($A410,MangroveEmissionsValues!$A:$A,0),1)*index(MangroveEmissionsValues!$E:$E,match($A410,MangroveEmissionsValues!$A:$A,0),1),"NoData"),"NoData")</f>
        <v/>
      </c>
      <c r="F410" s="95">
        <f t="array" ref="F410">if($C410="Mangrove", IFERROR(3.66*INDEX(MangroveEmissionsValues!$F:$F,MATCH($A410,MangroveEmissionsValues!$A:$A,0),1)*index(MangroveEmissionsValues!$G:$G,match($A410,MangroveEmissionsValues!$A:$A,0),1)/'Model assumptions'!$C$17,"NoData"),"NoData")</f>
        <v/>
      </c>
      <c r="G410" s="101" t="n"/>
      <c r="H410" s="101" t="n"/>
      <c r="I410" s="101" t="n"/>
      <c r="J410" s="197" t="n"/>
      <c r="K410" s="197" t="n"/>
      <c r="L410" s="197" t="n"/>
      <c r="M410" s="197" t="n"/>
    </row>
    <row r="411" ht="12.75" customHeight="1" s="198">
      <c r="A411" s="101" t="inlineStr">
        <is>
          <t>Monaco</t>
        </is>
      </c>
      <c r="B411" s="62">
        <f t="array" ref="B411">INDEX(Countries!$D$2:$D$255, MATCH(A411, Countries!$B$2:$B$255, 0))
</f>
        <v/>
      </c>
      <c r="C411" s="89" t="inlineStr">
        <is>
          <t>Seagrass</t>
        </is>
      </c>
      <c r="D411" s="95" t="n">
        <v>3.39</v>
      </c>
      <c r="E411" s="95">
        <f t="array" ref="E411">if($C411="Mangrove", IFERROR(3.66*INDEX(MangroveEmissionsValues!$D:$D,MATCH($A411,MangroveEmissionsValues!$A:$A,0),1)*index(MangroveEmissionsValues!$E:$E,match($A411,MangroveEmissionsValues!$A:$A,0),1),"NoData"),"NoData")</f>
        <v/>
      </c>
      <c r="F411" s="95">
        <f t="array" ref="F411">if($C411="Mangrove", IFERROR(3.66*INDEX(MangroveEmissionsValues!$F:$F,MATCH($A411,MangroveEmissionsValues!$A:$A,0),1)*index(MangroveEmissionsValues!$G:$G,match($A411,MangroveEmissionsValues!$A:$A,0),1)/'Model assumptions'!$C$17,"NoData"),"NoData")</f>
        <v/>
      </c>
      <c r="G411" s="101" t="n"/>
      <c r="H411" s="101" t="n"/>
      <c r="I411" s="101" t="n"/>
      <c r="J411" s="197" t="n"/>
      <c r="K411" s="197" t="n"/>
      <c r="L411" s="197" t="n"/>
      <c r="M411" s="197" t="n"/>
    </row>
    <row r="412" ht="12.75" customHeight="1" s="198">
      <c r="A412" s="101" t="inlineStr">
        <is>
          <t>Montenegro</t>
        </is>
      </c>
      <c r="B412" s="62">
        <f t="array" ref="B412">INDEX(Countries!$D$2:$D$255, MATCH(A412, Countries!$B$2:$B$255, 0))
</f>
        <v/>
      </c>
      <c r="C412" s="89" t="inlineStr">
        <is>
          <t>Seagrass</t>
        </is>
      </c>
      <c r="D412" s="95" t="n">
        <v>3.39</v>
      </c>
      <c r="E412" s="95">
        <f t="array" ref="E412">if($C412="Mangrove", IFERROR(3.66*INDEX(MangroveEmissionsValues!$D:$D,MATCH($A412,MangroveEmissionsValues!$A:$A,0),1)*index(MangroveEmissionsValues!$E:$E,match($A412,MangroveEmissionsValues!$A:$A,0),1),"NoData"),"NoData")</f>
        <v/>
      </c>
      <c r="F412" s="95">
        <f t="array" ref="F412">if($C412="Mangrove", IFERROR(3.66*INDEX(MangroveEmissionsValues!$F:$F,MATCH($A412,MangroveEmissionsValues!$A:$A,0),1)*index(MangroveEmissionsValues!$G:$G,match($A412,MangroveEmissionsValues!$A:$A,0),1)/'Model assumptions'!$C$17,"NoData"),"NoData")</f>
        <v/>
      </c>
      <c r="G412" s="101" t="n"/>
      <c r="H412" s="101" t="n"/>
      <c r="I412" s="101" t="n"/>
      <c r="J412" s="197" t="n"/>
      <c r="K412" s="197" t="n"/>
      <c r="L412" s="197" t="n"/>
      <c r="M412" s="197" t="n"/>
    </row>
    <row r="413" ht="12.75" customHeight="1" s="198">
      <c r="A413" s="101" t="inlineStr">
        <is>
          <t>Morocco</t>
        </is>
      </c>
      <c r="B413" s="62">
        <f t="array" ref="B413">INDEX(Countries!$D$2:$D$255, MATCH(A413, Countries!$B$2:$B$255, 0))
</f>
        <v/>
      </c>
      <c r="C413" s="89" t="inlineStr">
        <is>
          <t>Seagrass</t>
        </is>
      </c>
      <c r="D413" s="95" t="n">
        <v>3.39</v>
      </c>
      <c r="E413" s="95">
        <f t="array" ref="E413">if($C413="Mangrove", IFERROR(3.66*INDEX(MangroveEmissionsValues!$D:$D,MATCH($A413,MangroveEmissionsValues!$A:$A,0),1)*index(MangroveEmissionsValues!$E:$E,match($A413,MangroveEmissionsValues!$A:$A,0),1),"NoData"),"NoData")</f>
        <v/>
      </c>
      <c r="F413" s="95">
        <f t="array" ref="F413">if($C413="Mangrove", IFERROR(3.66*INDEX(MangroveEmissionsValues!$F:$F,MATCH($A413,MangroveEmissionsValues!$A:$A,0),1)*index(MangroveEmissionsValues!$G:$G,match($A413,MangroveEmissionsValues!$A:$A,0),1)/'Model assumptions'!$C$17,"NoData"),"NoData")</f>
        <v/>
      </c>
      <c r="G413" s="101" t="n"/>
      <c r="H413" s="101" t="n"/>
      <c r="I413" s="101" t="n"/>
      <c r="J413" s="197" t="n"/>
      <c r="K413" s="197" t="n"/>
      <c r="L413" s="197" t="n"/>
      <c r="M413" s="197" t="n"/>
    </row>
    <row r="414" ht="12.75" customHeight="1" s="198">
      <c r="A414" s="101" t="inlineStr">
        <is>
          <t>Namibia</t>
        </is>
      </c>
      <c r="B414" s="62">
        <f t="array" ref="B414">INDEX(Countries!$D$2:$D$255, MATCH(A414, Countries!$B$2:$B$255, 0))
</f>
        <v/>
      </c>
      <c r="C414" s="89" t="inlineStr">
        <is>
          <t>Seagrass</t>
        </is>
      </c>
      <c r="D414" s="95" t="n">
        <v>3.39</v>
      </c>
      <c r="E414" s="95">
        <f t="array" ref="E414">if($C414="Mangrove", IFERROR(3.66*INDEX(MangroveEmissionsValues!$D:$D,MATCH($A414,MangroveEmissionsValues!$A:$A,0),1)*index(MangroveEmissionsValues!$E:$E,match($A414,MangroveEmissionsValues!$A:$A,0),1),"NoData"),"NoData")</f>
        <v/>
      </c>
      <c r="F414" s="95">
        <f t="array" ref="F414">if($C414="Mangrove", IFERROR(3.66*INDEX(MangroveEmissionsValues!$F:$F,MATCH($A414,MangroveEmissionsValues!$A:$A,0),1)*index(MangroveEmissionsValues!$G:$G,match($A414,MangroveEmissionsValues!$A:$A,0),1)/'Model assumptions'!$C$17,"NoData"),"NoData")</f>
        <v/>
      </c>
      <c r="G414" s="101" t="n"/>
      <c r="H414" s="101" t="n"/>
      <c r="I414" s="101" t="n"/>
      <c r="J414" s="197" t="n"/>
      <c r="K414" s="197" t="n"/>
      <c r="L414" s="197" t="n"/>
      <c r="M414" s="197" t="n"/>
    </row>
    <row r="415" ht="12.75" customHeight="1" s="198">
      <c r="A415" s="101" t="inlineStr">
        <is>
          <t>Nauru</t>
        </is>
      </c>
      <c r="B415" s="62">
        <f t="array" ref="B415">INDEX(Countries!$D$2:$D$255, MATCH(A415, Countries!$B$2:$B$255, 0))
</f>
        <v/>
      </c>
      <c r="C415" s="89" t="inlineStr">
        <is>
          <t>Seagrass</t>
        </is>
      </c>
      <c r="D415" s="95" t="n">
        <v>3.39</v>
      </c>
      <c r="E415" s="95">
        <f t="array" ref="E415">if($C415="Mangrove", IFERROR(3.66*INDEX(MangroveEmissionsValues!$D:$D,MATCH($A415,MangroveEmissionsValues!$A:$A,0),1)*index(MangroveEmissionsValues!$E:$E,match($A415,MangroveEmissionsValues!$A:$A,0),1),"NoData"),"NoData")</f>
        <v/>
      </c>
      <c r="F415" s="95">
        <f t="array" ref="F415">if($C415="Mangrove", IFERROR(3.66*INDEX(MangroveEmissionsValues!$F:$F,MATCH($A415,MangroveEmissionsValues!$A:$A,0),1)*index(MangroveEmissionsValues!$G:$G,match($A415,MangroveEmissionsValues!$A:$A,0),1)/'Model assumptions'!$C$17,"NoData"),"NoData")</f>
        <v/>
      </c>
      <c r="G415" s="101" t="n"/>
      <c r="H415" s="101" t="n"/>
      <c r="I415" s="101" t="n"/>
      <c r="J415" s="197" t="n"/>
      <c r="K415" s="197" t="n"/>
      <c r="L415" s="197" t="n"/>
      <c r="M415" s="197" t="n"/>
    </row>
    <row r="416" ht="12.75" customHeight="1" s="198">
      <c r="A416" s="101" t="inlineStr">
        <is>
          <t>Niue</t>
        </is>
      </c>
      <c r="B416" s="62">
        <f t="array" ref="B416">INDEX(Countries!$D$2:$D$255, MATCH(A416, Countries!$B$2:$B$255, 0))
</f>
        <v/>
      </c>
      <c r="C416" s="89" t="inlineStr">
        <is>
          <t>Seagrass</t>
        </is>
      </c>
      <c r="D416" s="95" t="n">
        <v>3.39</v>
      </c>
      <c r="E416" s="95">
        <f t="array" ref="E416">if($C416="Mangrove", IFERROR(3.66*INDEX(MangroveEmissionsValues!$D:$D,MATCH($A416,MangroveEmissionsValues!$A:$A,0),1)*index(MangroveEmissionsValues!$E:$E,match($A416,MangroveEmissionsValues!$A:$A,0),1),"NoData"),"NoData")</f>
        <v/>
      </c>
      <c r="F416" s="95">
        <f t="array" ref="F416">if($C416="Mangrove", IFERROR(3.66*INDEX(MangroveEmissionsValues!$F:$F,MATCH($A416,MangroveEmissionsValues!$A:$A,0),1)*index(MangroveEmissionsValues!$G:$G,match($A416,MangroveEmissionsValues!$A:$A,0),1)/'Model assumptions'!$C$17,"NoData"),"NoData")</f>
        <v/>
      </c>
      <c r="G416" s="101" t="n"/>
      <c r="H416" s="101" t="n"/>
      <c r="I416" s="101" t="n"/>
      <c r="J416" s="197" t="n"/>
      <c r="K416" s="197" t="n"/>
      <c r="L416" s="197" t="n"/>
      <c r="M416" s="197" t="n"/>
    </row>
    <row r="417" ht="12.75" customHeight="1" s="198">
      <c r="A417" s="101" t="inlineStr">
        <is>
          <t>Northern Mariana Islands</t>
        </is>
      </c>
      <c r="B417" s="62">
        <f t="array" ref="B417">INDEX(Countries!$D$2:$D$255, MATCH(A417, Countries!$B$2:$B$255, 0))
</f>
        <v/>
      </c>
      <c r="C417" s="89" t="inlineStr">
        <is>
          <t>Seagrass</t>
        </is>
      </c>
      <c r="D417" s="95" t="n">
        <v>3.39</v>
      </c>
      <c r="E417" s="95">
        <f t="array" ref="E417">if($C417="Mangrove", IFERROR(3.66*INDEX(MangroveEmissionsValues!$D:$D,MATCH($A417,MangroveEmissionsValues!$A:$A,0),1)*index(MangroveEmissionsValues!$E:$E,match($A417,MangroveEmissionsValues!$A:$A,0),1),"NoData"),"NoData")</f>
        <v/>
      </c>
      <c r="F417" s="95">
        <f t="array" ref="F417">if($C417="Mangrove", IFERROR(3.66*INDEX(MangroveEmissionsValues!$F:$F,MATCH($A417,MangroveEmissionsValues!$A:$A,0),1)*index(MangroveEmissionsValues!$G:$G,match($A417,MangroveEmissionsValues!$A:$A,0),1)/'Model assumptions'!$C$17,"NoData"),"NoData")</f>
        <v/>
      </c>
      <c r="G417" s="101" t="n"/>
      <c r="H417" s="101" t="n"/>
      <c r="I417" s="101" t="n"/>
      <c r="J417" s="197" t="n"/>
      <c r="K417" s="197" t="n"/>
      <c r="L417" s="197" t="n"/>
      <c r="M417" s="197" t="n"/>
    </row>
    <row r="418" ht="12.75" customHeight="1" s="198">
      <c r="A418" s="101" t="inlineStr">
        <is>
          <t>Pitcairn</t>
        </is>
      </c>
      <c r="B418" s="62">
        <f t="array" ref="B418">INDEX(Countries!$D$2:$D$255, MATCH(A418, Countries!$B$2:$B$255, 0))
</f>
        <v/>
      </c>
      <c r="C418" s="89" t="inlineStr">
        <is>
          <t>Seagrass</t>
        </is>
      </c>
      <c r="D418" s="95" t="n">
        <v>3.39</v>
      </c>
      <c r="E418" s="95">
        <f t="array" ref="E418">if($C418="Mangrove", IFERROR(3.66*INDEX(MangroveEmissionsValues!$D:$D,MATCH($A418,MangroveEmissionsValues!$A:$A,0),1)*index(MangroveEmissionsValues!$E:$E,match($A418,MangroveEmissionsValues!$A:$A,0),1),"NoData"),"NoData")</f>
        <v/>
      </c>
      <c r="F418" s="95">
        <f t="array" ref="F418">if($C418="Mangrove", IFERROR(3.66*INDEX(MangroveEmissionsValues!$F:$F,MATCH($A418,MangroveEmissionsValues!$A:$A,0),1)*index(MangroveEmissionsValues!$G:$G,match($A418,MangroveEmissionsValues!$A:$A,0),1)/'Model assumptions'!$C$17,"NoData"),"NoData")</f>
        <v/>
      </c>
      <c r="G418" s="101" t="n"/>
      <c r="H418" s="101" t="n"/>
      <c r="I418" s="101" t="n"/>
      <c r="J418" s="197" t="n"/>
      <c r="K418" s="197" t="n"/>
      <c r="L418" s="197" t="n"/>
      <c r="M418" s="197" t="n"/>
    </row>
    <row r="419" ht="12.75" customHeight="1" s="198">
      <c r="A419" s="101" t="inlineStr">
        <is>
          <t>Portugal</t>
        </is>
      </c>
      <c r="B419" s="62">
        <f t="array" ref="B419">INDEX(Countries!$D$2:$D$255, MATCH(A419, Countries!$B$2:$B$255, 0))
</f>
        <v/>
      </c>
      <c r="C419" s="89" t="inlineStr">
        <is>
          <t>Seagrass</t>
        </is>
      </c>
      <c r="D419" s="95" t="n">
        <v>3.39</v>
      </c>
      <c r="E419" s="95">
        <f t="array" ref="E419">if($C419="Mangrove", IFERROR(3.66*INDEX(MangroveEmissionsValues!$D:$D,MATCH($A419,MangroveEmissionsValues!$A:$A,0),1)*index(MangroveEmissionsValues!$E:$E,match($A419,MangroveEmissionsValues!$A:$A,0),1),"NoData"),"NoData")</f>
        <v/>
      </c>
      <c r="F419" s="95">
        <f t="array" ref="F419">if($C419="Mangrove", IFERROR(3.66*INDEX(MangroveEmissionsValues!$F:$F,MATCH($A419,MangroveEmissionsValues!$A:$A,0),1)*index(MangroveEmissionsValues!$G:$G,match($A419,MangroveEmissionsValues!$A:$A,0),1)/'Model assumptions'!$C$17,"NoData"),"NoData")</f>
        <v/>
      </c>
      <c r="G419" s="101" t="n"/>
      <c r="H419" s="101" t="n"/>
      <c r="I419" s="101" t="n"/>
      <c r="J419" s="197" t="n"/>
      <c r="K419" s="197" t="n"/>
      <c r="L419" s="197" t="n"/>
      <c r="M419" s="197" t="n"/>
    </row>
    <row r="420" ht="12.75" customHeight="1" s="198">
      <c r="A420" s="101" t="inlineStr">
        <is>
          <t>Réunion</t>
        </is>
      </c>
      <c r="B420" s="62">
        <f t="array" ref="B420">INDEX(Countries!$D$2:$D$255, MATCH(A420, Countries!$B$2:$B$255, 0))
</f>
        <v/>
      </c>
      <c r="C420" s="89" t="inlineStr">
        <is>
          <t>Seagrass</t>
        </is>
      </c>
      <c r="D420" s="95" t="n">
        <v>3.39</v>
      </c>
      <c r="E420" s="95">
        <f t="array" ref="E420">if($C420="Mangrove", IFERROR(3.66*INDEX(MangroveEmissionsValues!$D:$D,MATCH($A420,MangroveEmissionsValues!$A:$A,0),1)*index(MangroveEmissionsValues!$E:$E,match($A420,MangroveEmissionsValues!$A:$A,0),1),"NoData"),"NoData")</f>
        <v/>
      </c>
      <c r="F420" s="95">
        <f t="array" ref="F420">if($C420="Mangrove", IFERROR(3.66*INDEX(MangroveEmissionsValues!$F:$F,MATCH($A420,MangroveEmissionsValues!$A:$A,0),1)*index(MangroveEmissionsValues!$G:$G,match($A420,MangroveEmissionsValues!$A:$A,0),1)/'Model assumptions'!$C$17,"NoData"),"NoData")</f>
        <v/>
      </c>
      <c r="G420" s="101" t="n"/>
      <c r="H420" s="101" t="n"/>
      <c r="I420" s="101" t="n"/>
      <c r="J420" s="197" t="n"/>
      <c r="K420" s="197" t="n"/>
      <c r="L420" s="197" t="n"/>
      <c r="M420" s="197" t="n"/>
    </row>
    <row r="421" ht="12.75" customHeight="1" s="198">
      <c r="A421" s="101" t="inlineStr">
        <is>
          <t>Romania</t>
        </is>
      </c>
      <c r="B421" s="62">
        <f t="array" ref="B421">INDEX(Countries!$D$2:$D$255, MATCH(A421, Countries!$B$2:$B$255, 0))
</f>
        <v/>
      </c>
      <c r="C421" s="89" t="inlineStr">
        <is>
          <t>Seagrass</t>
        </is>
      </c>
      <c r="D421" s="95" t="n">
        <v>3.39</v>
      </c>
      <c r="E421" s="95">
        <f t="array" ref="E421">if($C421="Mangrove", IFERROR(3.66*INDEX(MangroveEmissionsValues!$D:$D,MATCH($A421,MangroveEmissionsValues!$A:$A,0),1)*index(MangroveEmissionsValues!$E:$E,match($A421,MangroveEmissionsValues!$A:$A,0),1),"NoData"),"NoData")</f>
        <v/>
      </c>
      <c r="F421" s="95">
        <f t="array" ref="F421">if($C421="Mangrove", IFERROR(3.66*INDEX(MangroveEmissionsValues!$F:$F,MATCH($A421,MangroveEmissionsValues!$A:$A,0),1)*index(MangroveEmissionsValues!$G:$G,match($A421,MangroveEmissionsValues!$A:$A,0),1)/'Model assumptions'!$C$17,"NoData"),"NoData")</f>
        <v/>
      </c>
      <c r="G421" s="101" t="n"/>
      <c r="H421" s="101" t="n"/>
      <c r="I421" s="101" t="n"/>
      <c r="J421" s="197" t="n"/>
      <c r="K421" s="197" t="n"/>
      <c r="L421" s="197" t="n"/>
      <c r="M421" s="197" t="n"/>
    </row>
    <row r="422" ht="12.75" customHeight="1" s="198">
      <c r="A422" s="101" t="inlineStr">
        <is>
          <t>Saint Helena</t>
        </is>
      </c>
      <c r="B422" s="62">
        <f t="array" ref="B422">INDEX(Countries!$D$2:$D$255, MATCH(A422, Countries!$B$2:$B$255, 0))
</f>
        <v/>
      </c>
      <c r="C422" s="89" t="inlineStr">
        <is>
          <t>Seagrass</t>
        </is>
      </c>
      <c r="D422" s="95" t="n">
        <v>3.39</v>
      </c>
      <c r="E422" s="95">
        <f t="array" ref="E422">if($C422="Mangrove", IFERROR(3.66*INDEX(MangroveEmissionsValues!$D:$D,MATCH($A422,MangroveEmissionsValues!$A:$A,0),1)*index(MangroveEmissionsValues!$E:$E,match($A422,MangroveEmissionsValues!$A:$A,0),1),"NoData"),"NoData")</f>
        <v/>
      </c>
      <c r="F422" s="95">
        <f t="array" ref="F422">if($C422="Mangrove", IFERROR(3.66*INDEX(MangroveEmissionsValues!$F:$F,MATCH($A422,MangroveEmissionsValues!$A:$A,0),1)*index(MangroveEmissionsValues!$G:$G,match($A422,MangroveEmissionsValues!$A:$A,0),1)/'Model assumptions'!$C$17,"NoData"),"NoData")</f>
        <v/>
      </c>
      <c r="G422" s="101" t="n"/>
      <c r="H422" s="101" t="n"/>
      <c r="I422" s="101" t="n"/>
      <c r="J422" s="197" t="n"/>
      <c r="K422" s="197" t="n"/>
      <c r="L422" s="197" t="n"/>
      <c r="M422" s="197" t="n"/>
    </row>
    <row r="423" ht="12.75" customHeight="1" s="198">
      <c r="A423" s="101" t="inlineStr">
        <is>
          <t>Saint Pierre and Miquelon</t>
        </is>
      </c>
      <c r="B423" s="62">
        <f t="array" ref="B423">INDEX(Countries!$D$2:$D$255, MATCH(A423, Countries!$B$2:$B$255, 0))
</f>
        <v/>
      </c>
      <c r="C423" s="89" t="inlineStr">
        <is>
          <t>Seagrass</t>
        </is>
      </c>
      <c r="D423" s="95" t="n">
        <v>3.39</v>
      </c>
      <c r="E423" s="95">
        <f t="array" ref="E423">if($C423="Mangrove", IFERROR(3.66*INDEX(MangroveEmissionsValues!$D:$D,MATCH($A423,MangroveEmissionsValues!$A:$A,0),1)*index(MangroveEmissionsValues!$E:$E,match($A423,MangroveEmissionsValues!$A:$A,0),1),"NoData"),"NoData")</f>
        <v/>
      </c>
      <c r="F423" s="95">
        <f t="array" ref="F423">if($C423="Mangrove", IFERROR(3.66*INDEX(MangroveEmissionsValues!$F:$F,MATCH($A423,MangroveEmissionsValues!$A:$A,0),1)*index(MangroveEmissionsValues!$G:$G,match($A423,MangroveEmissionsValues!$A:$A,0),1)/'Model assumptions'!$C$17,"NoData"),"NoData")</f>
        <v/>
      </c>
      <c r="G423" s="101" t="n"/>
      <c r="H423" s="101" t="n"/>
      <c r="I423" s="101" t="n"/>
      <c r="J423" s="197" t="n"/>
      <c r="K423" s="197" t="n"/>
      <c r="L423" s="197" t="n"/>
      <c r="M423" s="197" t="n"/>
    </row>
    <row r="424" ht="12.75" customHeight="1" s="198">
      <c r="A424" s="101" t="inlineStr">
        <is>
          <t>Syrian Arab Republic</t>
        </is>
      </c>
      <c r="B424" s="62">
        <f t="array" ref="B424">INDEX(Countries!$D$2:$D$255, MATCH(A424, Countries!$B$2:$B$255, 0))
</f>
        <v/>
      </c>
      <c r="C424" s="89" t="inlineStr">
        <is>
          <t>Seagrass</t>
        </is>
      </c>
      <c r="D424" s="95" t="n">
        <v>3.39</v>
      </c>
      <c r="E424" s="95">
        <f t="array" ref="E424">if($C424="Mangrove", IFERROR(3.66*INDEX(MangroveEmissionsValues!$D:$D,MATCH($A424,MangroveEmissionsValues!$A:$A,0),1)*index(MangroveEmissionsValues!$E:$E,match($A424,MangroveEmissionsValues!$A:$A,0),1),"NoData"),"NoData")</f>
        <v/>
      </c>
      <c r="F424" s="95">
        <f t="array" ref="F424">if($C424="Mangrove", IFERROR(3.66*INDEX(MangroveEmissionsValues!$F:$F,MATCH($A424,MangroveEmissionsValues!$A:$A,0),1)*index(MangroveEmissionsValues!$G:$G,match($A424,MangroveEmissionsValues!$A:$A,0),1)/'Model assumptions'!$C$17,"NoData"),"NoData")</f>
        <v/>
      </c>
      <c r="G424" s="101" t="n"/>
      <c r="H424" s="101" t="n"/>
      <c r="I424" s="101" t="n"/>
      <c r="J424" s="197" t="n"/>
      <c r="K424" s="197" t="n"/>
      <c r="L424" s="197" t="n"/>
      <c r="M424" s="197" t="n"/>
    </row>
    <row r="425" ht="12.75" customHeight="1" s="198">
      <c r="A425" s="101" t="inlineStr">
        <is>
          <t>Tokelau</t>
        </is>
      </c>
      <c r="B425" s="62">
        <f t="array" ref="B425">INDEX(Countries!$D$2:$D$255, MATCH(A425, Countries!$B$2:$B$255, 0))
</f>
        <v/>
      </c>
      <c r="C425" s="89" t="inlineStr">
        <is>
          <t>Seagrass</t>
        </is>
      </c>
      <c r="D425" s="95" t="n">
        <v>3.39</v>
      </c>
      <c r="E425" s="95">
        <f t="array" ref="E425">if($C425="Mangrove", IFERROR(3.66*INDEX(MangroveEmissionsValues!$D:$D,MATCH($A425,MangroveEmissionsValues!$A:$A,0),1)*index(MangroveEmissionsValues!$E:$E,match($A425,MangroveEmissionsValues!$A:$A,0),1),"NoData"),"NoData")</f>
        <v/>
      </c>
      <c r="F425" s="95">
        <f t="array" ref="F425">if($C425="Mangrove", IFERROR(3.66*INDEX(MangroveEmissionsValues!$F:$F,MATCH($A425,MangroveEmissionsValues!$A:$A,0),1)*index(MangroveEmissionsValues!$G:$G,match($A425,MangroveEmissionsValues!$A:$A,0),1)/'Model assumptions'!$C$17,"NoData"),"NoData")</f>
        <v/>
      </c>
      <c r="G425" s="101" t="n"/>
      <c r="H425" s="101" t="n"/>
      <c r="I425" s="101" t="n"/>
      <c r="J425" s="197" t="n"/>
      <c r="K425" s="197" t="n"/>
      <c r="L425" s="197" t="n"/>
      <c r="M425" s="197" t="n"/>
    </row>
    <row r="426" ht="12.75" customHeight="1" s="198">
      <c r="A426" s="101" t="inlineStr">
        <is>
          <t>Turkmenistan</t>
        </is>
      </c>
      <c r="B426" s="62">
        <f t="array" ref="B426">INDEX(Countries!$D$2:$D$255, MATCH(A426, Countries!$B$2:$B$255, 0))
</f>
        <v/>
      </c>
      <c r="C426" s="89" t="inlineStr">
        <is>
          <t>Seagrass</t>
        </is>
      </c>
      <c r="D426" s="95" t="n">
        <v>3.39</v>
      </c>
      <c r="E426" s="95">
        <f t="array" ref="E426">if($C426="Mangrove", IFERROR(3.66*INDEX(MangroveEmissionsValues!$D:$D,MATCH($A426,MangroveEmissionsValues!$A:$A,0),1)*index(MangroveEmissionsValues!$E:$E,match($A426,MangroveEmissionsValues!$A:$A,0),1),"NoData"),"NoData")</f>
        <v/>
      </c>
      <c r="F426" s="95">
        <f t="array" ref="F426">if($C426="Mangrove", IFERROR(3.66*INDEX(MangroveEmissionsValues!$F:$F,MATCH($A426,MangroveEmissionsValues!$A:$A,0),1)*index(MangroveEmissionsValues!$G:$G,match($A426,MangroveEmissionsValues!$A:$A,0),1)/'Model assumptions'!$C$17,"NoData"),"NoData")</f>
        <v/>
      </c>
      <c r="G426" s="101" t="n"/>
      <c r="H426" s="101" t="n"/>
      <c r="I426" s="101" t="n"/>
      <c r="J426" s="197" t="n"/>
      <c r="K426" s="197" t="n"/>
      <c r="L426" s="197" t="n"/>
      <c r="M426" s="197" t="n"/>
    </row>
    <row r="427" ht="12.75" customHeight="1" s="198">
      <c r="A427" s="101" t="inlineStr">
        <is>
          <t>Uruguay</t>
        </is>
      </c>
      <c r="B427" s="62">
        <f t="array" ref="B427">INDEX(Countries!$D$2:$D$255, MATCH(A427, Countries!$B$2:$B$255, 0))
</f>
        <v/>
      </c>
      <c r="C427" s="89" t="inlineStr">
        <is>
          <t>Seagrass</t>
        </is>
      </c>
      <c r="D427" s="95" t="n">
        <v>3.39</v>
      </c>
      <c r="E427" s="95">
        <f t="array" ref="E427">if($C427="Mangrove", IFERROR(3.66*INDEX(MangroveEmissionsValues!$D:$D,MATCH($A427,MangroveEmissionsValues!$A:$A,0),1)*index(MangroveEmissionsValues!$E:$E,match($A427,MangroveEmissionsValues!$A:$A,0),1),"NoData"),"NoData")</f>
        <v/>
      </c>
      <c r="F427" s="95">
        <f t="array" ref="F427">if($C427="Mangrove", IFERROR(3.66*INDEX(MangroveEmissionsValues!$F:$F,MATCH($A427,MangroveEmissionsValues!$A:$A,0),1)*index(MangroveEmissionsValues!$G:$G,match($A427,MangroveEmissionsValues!$A:$A,0),1)/'Model assumptions'!$C$17,"NoData"),"NoData")</f>
        <v/>
      </c>
      <c r="G427" s="101" t="n"/>
      <c r="H427" s="101" t="n"/>
      <c r="I427" s="101" t="n"/>
      <c r="J427" s="197" t="n"/>
      <c r="K427" s="197" t="n"/>
      <c r="L427" s="197" t="n"/>
      <c r="M427" s="197" t="n"/>
    </row>
    <row r="428" ht="12.75" customHeight="1" s="198">
      <c r="A428" s="101" t="inlineStr">
        <is>
          <t>Western Sahara</t>
        </is>
      </c>
      <c r="B428" s="62">
        <f t="array" ref="B428">INDEX(Countries!$D$2:$D$255, MATCH(A428, Countries!$B$2:$B$255, 0))
</f>
        <v/>
      </c>
      <c r="C428" s="89" t="inlineStr">
        <is>
          <t>Seagrass</t>
        </is>
      </c>
      <c r="D428" s="95" t="n">
        <v>3.39</v>
      </c>
      <c r="E428" s="95">
        <f t="array" ref="E428">if($C428="Mangrove", IFERROR(3.66*INDEX(MangroveEmissionsValues!$D:$D,MATCH($A428,MangroveEmissionsValues!$A:$A,0),1)*index(MangroveEmissionsValues!$E:$E,match($A428,MangroveEmissionsValues!$A:$A,0),1),"NoData"),"NoData")</f>
        <v/>
      </c>
      <c r="F428" s="95">
        <f t="array" ref="F428">if($C428="Mangrove", IFERROR(3.66*INDEX(MangroveEmissionsValues!$F:$F,MATCH($A428,MangroveEmissionsValues!$A:$A,0),1)*index(MangroveEmissionsValues!$G:$G,match($A428,MangroveEmissionsValues!$A:$A,0),1)/'Model assumptions'!$C$17,"NoData"),"NoData")</f>
        <v/>
      </c>
      <c r="G428" s="101" t="n"/>
      <c r="H428" s="101" t="n"/>
      <c r="I428" s="101" t="n"/>
      <c r="J428" s="197" t="n"/>
      <c r="K428" s="197" t="n"/>
      <c r="L428" s="197" t="n"/>
      <c r="M428" s="197" t="n"/>
    </row>
    <row r="429" ht="12.75" customHeight="1" s="198">
      <c r="A429" s="101" t="inlineStr">
        <is>
          <t>Afghanistan</t>
        </is>
      </c>
      <c r="B429" s="62">
        <f t="array" ref="B429">INDEX(Countries!$D$2:$D$255, MATCH(A429, Countries!$B$2:$B$255, 0))
</f>
        <v/>
      </c>
      <c r="C429" s="89" t="inlineStr">
        <is>
          <t>Seagrass</t>
        </is>
      </c>
      <c r="D429" s="95" t="n">
        <v>3.39</v>
      </c>
      <c r="E429" s="95">
        <f t="array" ref="E429">if($C429="Mangrove", IFERROR(3.66*INDEX(MangroveEmissionsValues!$D:$D,MATCH($A429,MangroveEmissionsValues!$A:$A,0),1)*index(MangroveEmissionsValues!$E:$E,match($A429,MangroveEmissionsValues!$A:$A,0),1),"NoData"),"NoData")</f>
        <v/>
      </c>
      <c r="F429" s="95">
        <f t="array" ref="F429">if($C429="Mangrove", IFERROR(3.66*INDEX(MangroveEmissionsValues!$F:$F,MATCH($A429,MangroveEmissionsValues!$A:$A,0),1)*index(MangroveEmissionsValues!$G:$G,match($A429,MangroveEmissionsValues!$A:$A,0),1)/'Model assumptions'!$C$17,"NoData"),"NoData")</f>
        <v/>
      </c>
      <c r="G429" s="101" t="n"/>
      <c r="H429" s="101" t="n"/>
      <c r="I429" s="101" t="n"/>
      <c r="J429" s="197" t="n"/>
      <c r="K429" s="197" t="n"/>
      <c r="L429" s="197" t="n"/>
      <c r="M429" s="197" t="n"/>
    </row>
    <row r="430" ht="12.75" customHeight="1" s="198">
      <c r="A430" s="101" t="inlineStr">
        <is>
          <t>Armenia</t>
        </is>
      </c>
      <c r="B430" s="62">
        <f t="array" ref="B430">INDEX(Countries!$D$2:$D$255, MATCH(A430, Countries!$B$2:$B$255, 0))
</f>
        <v/>
      </c>
      <c r="C430" s="89" t="inlineStr">
        <is>
          <t>Seagrass</t>
        </is>
      </c>
      <c r="D430" s="95" t="n">
        <v>3.39</v>
      </c>
      <c r="E430" s="95">
        <f t="array" ref="E430">if($C430="Mangrove", IFERROR(3.66*INDEX(MangroveEmissionsValues!$D:$D,MATCH($A430,MangroveEmissionsValues!$A:$A,0),1)*index(MangroveEmissionsValues!$E:$E,match($A430,MangroveEmissionsValues!$A:$A,0),1),"NoData"),"NoData")</f>
        <v/>
      </c>
      <c r="F430" s="95">
        <f t="array" ref="F430">if($C430="Mangrove", IFERROR(3.66*INDEX(MangroveEmissionsValues!$F:$F,MATCH($A430,MangroveEmissionsValues!$A:$A,0),1)*index(MangroveEmissionsValues!$G:$G,match($A430,MangroveEmissionsValues!$A:$A,0),1)/'Model assumptions'!$C$17,"NoData"),"NoData")</f>
        <v/>
      </c>
      <c r="G430" s="101" t="n"/>
      <c r="H430" s="101" t="n"/>
      <c r="I430" s="101" t="n"/>
      <c r="J430" s="197" t="n"/>
      <c r="K430" s="197" t="n"/>
      <c r="L430" s="197" t="n"/>
      <c r="M430" s="197" t="n"/>
    </row>
    <row r="431" ht="12.75" customHeight="1" s="198">
      <c r="A431" s="101" t="inlineStr">
        <is>
          <t>Austria</t>
        </is>
      </c>
      <c r="B431" s="62">
        <f t="array" ref="B431">INDEX(Countries!$D$2:$D$255, MATCH(A431, Countries!$B$2:$B$255, 0))
</f>
        <v/>
      </c>
      <c r="C431" s="89" t="inlineStr">
        <is>
          <t>Seagrass</t>
        </is>
      </c>
      <c r="D431" s="95" t="n">
        <v>3.39</v>
      </c>
      <c r="E431" s="95">
        <f t="array" ref="E431">if($C431="Mangrove", IFERROR(3.66*INDEX(MangroveEmissionsValues!$D:$D,MATCH($A431,MangroveEmissionsValues!$A:$A,0),1)*index(MangroveEmissionsValues!$E:$E,match($A431,MangroveEmissionsValues!$A:$A,0),1),"NoData"),"NoData")</f>
        <v/>
      </c>
      <c r="F431" s="95">
        <f t="array" ref="F431">if($C431="Mangrove", IFERROR(3.66*INDEX(MangroveEmissionsValues!$F:$F,MATCH($A431,MangroveEmissionsValues!$A:$A,0),1)*index(MangroveEmissionsValues!$G:$G,match($A431,MangroveEmissionsValues!$A:$A,0),1)/'Model assumptions'!$C$17,"NoData"),"NoData")</f>
        <v/>
      </c>
      <c r="G431" s="101" t="n"/>
      <c r="H431" s="101" t="n"/>
      <c r="I431" s="101" t="n"/>
      <c r="J431" s="197" t="n"/>
      <c r="K431" s="197" t="n"/>
      <c r="L431" s="197" t="n"/>
      <c r="M431" s="197" t="n"/>
    </row>
    <row r="432" ht="12.75" customHeight="1" s="198">
      <c r="A432" s="101" t="inlineStr">
        <is>
          <t>Burundi</t>
        </is>
      </c>
      <c r="B432" s="62">
        <f t="array" ref="B432">INDEX(Countries!$D$2:$D$255, MATCH(A432, Countries!$B$2:$B$255, 0))
</f>
        <v/>
      </c>
      <c r="C432" s="89" t="inlineStr">
        <is>
          <t>Seagrass</t>
        </is>
      </c>
      <c r="D432" s="95" t="n">
        <v>3.39</v>
      </c>
      <c r="E432" s="95">
        <f t="array" ref="E432">if($C432="Mangrove", IFERROR(3.66*INDEX(MangroveEmissionsValues!$D:$D,MATCH($A432,MangroveEmissionsValues!$A:$A,0),1)*index(MangroveEmissionsValues!$E:$E,match($A432,MangroveEmissionsValues!$A:$A,0),1),"NoData"),"NoData")</f>
        <v/>
      </c>
      <c r="F432" s="95">
        <f t="array" ref="F432">if($C432="Mangrove", IFERROR(3.66*INDEX(MangroveEmissionsValues!$F:$F,MATCH($A432,MangroveEmissionsValues!$A:$A,0),1)*index(MangroveEmissionsValues!$G:$G,match($A432,MangroveEmissionsValues!$A:$A,0),1)/'Model assumptions'!$C$17,"NoData"),"NoData")</f>
        <v/>
      </c>
      <c r="G432" s="101" t="n"/>
      <c r="H432" s="101" t="n"/>
      <c r="I432" s="101" t="n"/>
      <c r="J432" s="197" t="n"/>
      <c r="K432" s="197" t="n"/>
      <c r="L432" s="197" t="n"/>
      <c r="M432" s="197" t="n"/>
    </row>
    <row r="433" ht="12.75" customHeight="1" s="198">
      <c r="A433" s="101" t="inlineStr">
        <is>
          <t>Burkina Faso</t>
        </is>
      </c>
      <c r="B433" s="62">
        <f t="array" ref="B433">INDEX(Countries!$D$2:$D$255, MATCH(A433, Countries!$B$2:$B$255, 0))
</f>
        <v/>
      </c>
      <c r="C433" s="89" t="inlineStr">
        <is>
          <t>Seagrass</t>
        </is>
      </c>
      <c r="D433" s="95" t="n">
        <v>3.39</v>
      </c>
      <c r="E433" s="95">
        <f t="array" ref="E433">if($C433="Mangrove", IFERROR(3.66*INDEX(MangroveEmissionsValues!$D:$D,MATCH($A433,MangroveEmissionsValues!$A:$A,0),1)*index(MangroveEmissionsValues!$E:$E,match($A433,MangroveEmissionsValues!$A:$A,0),1),"NoData"),"NoData")</f>
        <v/>
      </c>
      <c r="F433" s="95">
        <f t="array" ref="F433">if($C433="Mangrove", IFERROR(3.66*INDEX(MangroveEmissionsValues!$F:$F,MATCH($A433,MangroveEmissionsValues!$A:$A,0),1)*index(MangroveEmissionsValues!$G:$G,match($A433,MangroveEmissionsValues!$A:$A,0),1)/'Model assumptions'!$C$17,"NoData"),"NoData")</f>
        <v/>
      </c>
      <c r="G433" s="101" t="n"/>
      <c r="H433" s="101" t="n"/>
      <c r="I433" s="101" t="n"/>
      <c r="J433" s="197" t="n"/>
      <c r="K433" s="197" t="n"/>
      <c r="L433" s="197" t="n"/>
      <c r="M433" s="197" t="n"/>
    </row>
    <row r="434" ht="15.75" customHeight="1" s="198">
      <c r="A434" s="101" t="inlineStr">
        <is>
          <t>Belarus</t>
        </is>
      </c>
      <c r="B434" s="62">
        <f t="array" ref="B434">INDEX(Countries!$D$2:$D$255, MATCH(A434, Countries!$B$2:$B$255, 0))
</f>
        <v/>
      </c>
      <c r="C434" s="89" t="inlineStr">
        <is>
          <t>Seagrass</t>
        </is>
      </c>
      <c r="D434" s="95" t="n">
        <v>3.39</v>
      </c>
      <c r="E434" s="95">
        <f t="array" ref="E434">if($C434="Mangrove", IFERROR(3.66*INDEX(MangroveEmissionsValues!$D:$D,MATCH($A434,MangroveEmissionsValues!$A:$A,0),1)*index(MangroveEmissionsValues!$E:$E,match($A434,MangroveEmissionsValues!$A:$A,0),1),"NoData"),"NoData")</f>
        <v/>
      </c>
      <c r="F434" s="95">
        <f t="array" ref="F434">if($C434="Mangrove", IFERROR(3.66*INDEX(MangroveEmissionsValues!$F:$F,MATCH($A434,MangroveEmissionsValues!$A:$A,0),1)*index(MangroveEmissionsValues!$G:$G,match($A434,MangroveEmissionsValues!$A:$A,0),1)/'Model assumptions'!$C$17,"NoData"),"NoData")</f>
        <v/>
      </c>
      <c r="G434" s="101" t="n"/>
      <c r="H434" s="101" t="n"/>
      <c r="I434" s="101" t="n"/>
    </row>
    <row r="435" ht="15.75" customHeight="1" s="198">
      <c r="A435" s="101" t="inlineStr">
        <is>
          <t>Bolivia (Plurinational State of)</t>
        </is>
      </c>
      <c r="B435" s="62">
        <f t="array" ref="B435">INDEX(Countries!$D$2:$D$255, MATCH(A435, Countries!$B$2:$B$255, 0))
</f>
        <v/>
      </c>
      <c r="C435" s="89" t="inlineStr">
        <is>
          <t>Seagrass</t>
        </is>
      </c>
      <c r="D435" s="95" t="n">
        <v>3.39</v>
      </c>
      <c r="E435" s="95">
        <f t="array" ref="E435">if($C435="Mangrove", IFERROR(3.66*INDEX(MangroveEmissionsValues!$D:$D,MATCH($A435,MangroveEmissionsValues!$A:$A,0),1)*index(MangroveEmissionsValues!$E:$E,match($A435,MangroveEmissionsValues!$A:$A,0),1),"NoData"),"NoData")</f>
        <v/>
      </c>
      <c r="F435" s="95">
        <f t="array" ref="F435">if($C435="Mangrove", IFERROR(3.66*INDEX(MangroveEmissionsValues!$F:$F,MATCH($A435,MangroveEmissionsValues!$A:$A,0),1)*index(MangroveEmissionsValues!$G:$G,match($A435,MangroveEmissionsValues!$A:$A,0),1)/'Model assumptions'!$C$17,"NoData"),"NoData")</f>
        <v/>
      </c>
      <c r="G435" s="101" t="n"/>
      <c r="H435" s="101" t="n"/>
      <c r="I435" s="101" t="n"/>
    </row>
    <row r="436" ht="15.75" customHeight="1" s="198">
      <c r="A436" s="101" t="inlineStr">
        <is>
          <t>Bhutan</t>
        </is>
      </c>
      <c r="B436" s="62">
        <f t="array" ref="B436">INDEX(Countries!$D$2:$D$255, MATCH(A436, Countries!$B$2:$B$255, 0))
</f>
        <v/>
      </c>
      <c r="C436" s="89" t="inlineStr">
        <is>
          <t>Seagrass</t>
        </is>
      </c>
      <c r="D436" s="95" t="n">
        <v>3.39</v>
      </c>
      <c r="E436" s="95">
        <f t="array" ref="E436">if($C436="Mangrove", IFERROR(3.66*INDEX(MangroveEmissionsValues!$D:$D,MATCH($A436,MangroveEmissionsValues!$A:$A,0),1)*index(MangroveEmissionsValues!$E:$E,match($A436,MangroveEmissionsValues!$A:$A,0),1),"NoData"),"NoData")</f>
        <v/>
      </c>
      <c r="F436" s="95">
        <f t="array" ref="F436">if($C436="Mangrove", IFERROR(3.66*INDEX(MangroveEmissionsValues!$F:$F,MATCH($A436,MangroveEmissionsValues!$A:$A,0),1)*index(MangroveEmissionsValues!$G:$G,match($A436,MangroveEmissionsValues!$A:$A,0),1)/'Model assumptions'!$C$17,"NoData"),"NoData")</f>
        <v/>
      </c>
      <c r="G436" s="101" t="n"/>
      <c r="H436" s="101" t="n"/>
      <c r="I436" s="101" t="n"/>
    </row>
    <row r="437" ht="15.75" customHeight="1" s="198">
      <c r="A437" s="101" t="inlineStr">
        <is>
          <t>Botswana</t>
        </is>
      </c>
      <c r="B437" s="62">
        <f t="array" ref="B437">INDEX(Countries!$D$2:$D$255, MATCH(A437, Countries!$B$2:$B$255, 0))
</f>
        <v/>
      </c>
      <c r="C437" s="89" t="inlineStr">
        <is>
          <t>Seagrass</t>
        </is>
      </c>
      <c r="D437" s="95" t="n">
        <v>3.39</v>
      </c>
      <c r="E437" s="95">
        <f t="array" ref="E437">if($C437="Mangrove", IFERROR(3.66*INDEX(MangroveEmissionsValues!$D:$D,MATCH($A437,MangroveEmissionsValues!$A:$A,0),1)*index(MangroveEmissionsValues!$E:$E,match($A437,MangroveEmissionsValues!$A:$A,0),1),"NoData"),"NoData")</f>
        <v/>
      </c>
      <c r="F437" s="95">
        <f t="array" ref="F437">if($C437="Mangrove", IFERROR(3.66*INDEX(MangroveEmissionsValues!$F:$F,MATCH($A437,MangroveEmissionsValues!$A:$A,0),1)*index(MangroveEmissionsValues!$G:$G,match($A437,MangroveEmissionsValues!$A:$A,0),1)/'Model assumptions'!$C$17,"NoData"),"NoData")</f>
        <v/>
      </c>
      <c r="G437" s="101" t="n"/>
      <c r="H437" s="101" t="n"/>
      <c r="I437" s="101" t="n"/>
    </row>
    <row r="438" ht="15.75" customHeight="1" s="198">
      <c r="A438" s="101" t="inlineStr">
        <is>
          <t>Central African Republic</t>
        </is>
      </c>
      <c r="B438" s="62">
        <f t="array" ref="B438">INDEX(Countries!$D$2:$D$255, MATCH(A438, Countries!$B$2:$B$255, 0))
</f>
        <v/>
      </c>
      <c r="C438" s="89" t="inlineStr">
        <is>
          <t>Seagrass</t>
        </is>
      </c>
      <c r="D438" s="95" t="n">
        <v>3.39</v>
      </c>
      <c r="E438" s="95">
        <f t="array" ref="E438">if($C438="Mangrove", IFERROR(3.66*INDEX(MangroveEmissionsValues!$D:$D,MATCH($A438,MangroveEmissionsValues!$A:$A,0),1)*index(MangroveEmissionsValues!$E:$E,match($A438,MangroveEmissionsValues!$A:$A,0),1),"NoData"),"NoData")</f>
        <v/>
      </c>
      <c r="F438" s="95">
        <f t="array" ref="F438">if($C438="Mangrove", IFERROR(3.66*INDEX(MangroveEmissionsValues!$F:$F,MATCH($A438,MangroveEmissionsValues!$A:$A,0),1)*index(MangroveEmissionsValues!$G:$G,match($A438,MangroveEmissionsValues!$A:$A,0),1)/'Model assumptions'!$C$17,"NoData"),"NoData")</f>
        <v/>
      </c>
      <c r="G438" s="101" t="n"/>
      <c r="H438" s="101" t="n"/>
      <c r="I438" s="101" t="n"/>
    </row>
    <row r="439" ht="15.75" customHeight="1" s="198">
      <c r="A439" s="101" t="inlineStr">
        <is>
          <t>Switzerland</t>
        </is>
      </c>
      <c r="B439" s="62">
        <f t="array" ref="B439">INDEX(Countries!$D$2:$D$255, MATCH(A439, Countries!$B$2:$B$255, 0))
</f>
        <v/>
      </c>
      <c r="C439" s="89" t="inlineStr">
        <is>
          <t>Seagrass</t>
        </is>
      </c>
      <c r="D439" s="95" t="n">
        <v>3.39</v>
      </c>
      <c r="E439" s="95">
        <f t="array" ref="E439">if($C439="Mangrove", IFERROR(3.66*INDEX(MangroveEmissionsValues!$D:$D,MATCH($A439,MangroveEmissionsValues!$A:$A,0),1)*index(MangroveEmissionsValues!$E:$E,match($A439,MangroveEmissionsValues!$A:$A,0),1),"NoData"),"NoData")</f>
        <v/>
      </c>
      <c r="F439" s="95">
        <f t="array" ref="F439">if($C439="Mangrove", IFERROR(3.66*INDEX(MangroveEmissionsValues!$F:$F,MATCH($A439,MangroveEmissionsValues!$A:$A,0),1)*index(MangroveEmissionsValues!$G:$G,match($A439,MangroveEmissionsValues!$A:$A,0),1)/'Model assumptions'!$C$17,"NoData"),"NoData")</f>
        <v/>
      </c>
      <c r="G439" s="101" t="n"/>
      <c r="H439" s="101" t="n"/>
      <c r="I439" s="101" t="n"/>
    </row>
    <row r="440" ht="15.75" customHeight="1" s="198">
      <c r="A440" s="101" t="inlineStr">
        <is>
          <t>Czechia</t>
        </is>
      </c>
      <c r="B440" s="62">
        <f t="array" ref="B440">INDEX(Countries!$D$2:$D$255, MATCH(A440, Countries!$B$2:$B$255, 0))
</f>
        <v/>
      </c>
      <c r="C440" s="89" t="inlineStr">
        <is>
          <t>Seagrass</t>
        </is>
      </c>
      <c r="D440" s="95" t="n">
        <v>3.39</v>
      </c>
      <c r="E440" s="95">
        <f t="array" ref="E440">if($C440="Mangrove", IFERROR(3.66*INDEX(MangroveEmissionsValues!$D:$D,MATCH($A440,MangroveEmissionsValues!$A:$A,0),1)*index(MangroveEmissionsValues!$E:$E,match($A440,MangroveEmissionsValues!$A:$A,0),1),"NoData"),"NoData")</f>
        <v/>
      </c>
      <c r="F440" s="95">
        <f t="array" ref="F440">if($C440="Mangrove", IFERROR(3.66*INDEX(MangroveEmissionsValues!$F:$F,MATCH($A440,MangroveEmissionsValues!$A:$A,0),1)*index(MangroveEmissionsValues!$G:$G,match($A440,MangroveEmissionsValues!$A:$A,0),1)/'Model assumptions'!$C$17,"NoData"),"NoData")</f>
        <v/>
      </c>
      <c r="G440" s="101" t="n"/>
      <c r="H440" s="101" t="n"/>
      <c r="I440" s="101" t="n"/>
    </row>
    <row r="441" ht="15.75" customHeight="1" s="198">
      <c r="A441" s="101" t="inlineStr">
        <is>
          <t>Ethiopia</t>
        </is>
      </c>
      <c r="B441" s="62">
        <f t="array" ref="B441">INDEX(Countries!$D$2:$D$255, MATCH(A441, Countries!$B$2:$B$255, 0))
</f>
        <v/>
      </c>
      <c r="C441" s="89" t="inlineStr">
        <is>
          <t>Seagrass</t>
        </is>
      </c>
      <c r="D441" s="95" t="n">
        <v>3.39</v>
      </c>
      <c r="E441" s="95">
        <f t="array" ref="E441">if($C441="Mangrove", IFERROR(3.66*INDEX(MangroveEmissionsValues!$D:$D,MATCH($A441,MangroveEmissionsValues!$A:$A,0),1)*index(MangroveEmissionsValues!$E:$E,match($A441,MangroveEmissionsValues!$A:$A,0),1),"NoData"),"NoData")</f>
        <v/>
      </c>
      <c r="F441" s="95">
        <f t="array" ref="F441">if($C441="Mangrove", IFERROR(3.66*INDEX(MangroveEmissionsValues!$F:$F,MATCH($A441,MangroveEmissionsValues!$A:$A,0),1)*index(MangroveEmissionsValues!$G:$G,match($A441,MangroveEmissionsValues!$A:$A,0),1)/'Model assumptions'!$C$17,"NoData"),"NoData")</f>
        <v/>
      </c>
      <c r="G441" s="101" t="n"/>
      <c r="H441" s="101" t="n"/>
      <c r="I441" s="101" t="n"/>
    </row>
    <row r="442" ht="15.75" customHeight="1" s="198">
      <c r="A442" s="101" t="inlineStr">
        <is>
          <t>Hungary</t>
        </is>
      </c>
      <c r="B442" s="62">
        <f t="array" ref="B442">INDEX(Countries!$D$2:$D$255, MATCH(A442, Countries!$B$2:$B$255, 0))
</f>
        <v/>
      </c>
      <c r="C442" s="89" t="inlineStr">
        <is>
          <t>Seagrass</t>
        </is>
      </c>
      <c r="D442" s="95" t="n">
        <v>3.39</v>
      </c>
      <c r="E442" s="95">
        <f t="array" ref="E442">if($C442="Mangrove", IFERROR(3.66*INDEX(MangroveEmissionsValues!$D:$D,MATCH($A442,MangroveEmissionsValues!$A:$A,0),1)*index(MangroveEmissionsValues!$E:$E,match($A442,MangroveEmissionsValues!$A:$A,0),1),"NoData"),"NoData")</f>
        <v/>
      </c>
      <c r="F442" s="95">
        <f t="array" ref="F442">if($C442="Mangrove", IFERROR(3.66*INDEX(MangroveEmissionsValues!$F:$F,MATCH($A442,MangroveEmissionsValues!$A:$A,0),1)*index(MangroveEmissionsValues!$G:$G,match($A442,MangroveEmissionsValues!$A:$A,0),1)/'Model assumptions'!$C$17,"NoData"),"NoData")</f>
        <v/>
      </c>
      <c r="G442" s="101" t="n"/>
      <c r="H442" s="101" t="n"/>
      <c r="I442" s="101" t="n"/>
    </row>
    <row r="443" ht="15.75" customHeight="1" s="198">
      <c r="A443" s="101" t="inlineStr">
        <is>
          <t>Kyrgyzstan</t>
        </is>
      </c>
      <c r="B443" s="62">
        <f t="array" ref="B443">INDEX(Countries!$D$2:$D$255, MATCH(A443, Countries!$B$2:$B$255, 0))
</f>
        <v/>
      </c>
      <c r="C443" s="89" t="inlineStr">
        <is>
          <t>Seagrass</t>
        </is>
      </c>
      <c r="D443" s="95" t="n">
        <v>3.39</v>
      </c>
      <c r="E443" s="95">
        <f t="array" ref="E443">if($C443="Mangrove", IFERROR(3.66*INDEX(MangroveEmissionsValues!$D:$D,MATCH($A443,MangroveEmissionsValues!$A:$A,0),1)*index(MangroveEmissionsValues!$E:$E,match($A443,MangroveEmissionsValues!$A:$A,0),1),"NoData"),"NoData")</f>
        <v/>
      </c>
      <c r="F443" s="95">
        <f t="array" ref="F443">if($C443="Mangrove", IFERROR(3.66*INDEX(MangroveEmissionsValues!$F:$F,MATCH($A443,MangroveEmissionsValues!$A:$A,0),1)*index(MangroveEmissionsValues!$G:$G,match($A443,MangroveEmissionsValues!$A:$A,0),1)/'Model assumptions'!$C$17,"NoData"),"NoData")</f>
        <v/>
      </c>
      <c r="G443" s="101" t="n"/>
      <c r="H443" s="101" t="n"/>
      <c r="I443" s="101" t="n"/>
    </row>
    <row r="444" ht="15.75" customHeight="1" s="198">
      <c r="A444" s="101" t="inlineStr">
        <is>
          <t>Laos</t>
        </is>
      </c>
      <c r="B444" s="62">
        <f t="array" ref="B444">INDEX(Countries!$D$2:$D$255, MATCH(A444, Countries!$B$2:$B$255, 0))
</f>
        <v/>
      </c>
      <c r="C444" s="89" t="inlineStr">
        <is>
          <t>Seagrass</t>
        </is>
      </c>
      <c r="D444" s="95" t="n">
        <v>3.39</v>
      </c>
      <c r="E444" s="95">
        <f t="array" ref="E444">if($C444="Mangrove", IFERROR(3.66*INDEX(MangroveEmissionsValues!$D:$D,MATCH($A444,MangroveEmissionsValues!$A:$A,0),1)*index(MangroveEmissionsValues!$E:$E,match($A444,MangroveEmissionsValues!$A:$A,0),1),"NoData"),"NoData")</f>
        <v/>
      </c>
      <c r="F444" s="95">
        <f t="array" ref="F444">if($C444="Mangrove", IFERROR(3.66*INDEX(MangroveEmissionsValues!$F:$F,MATCH($A444,MangroveEmissionsValues!$A:$A,0),1)*index(MangroveEmissionsValues!$G:$G,match($A444,MangroveEmissionsValues!$A:$A,0),1)/'Model assumptions'!$C$17,"NoData"),"NoData")</f>
        <v/>
      </c>
      <c r="G444" s="101" t="n"/>
      <c r="H444" s="101" t="n"/>
      <c r="I444" s="101" t="n"/>
    </row>
    <row r="445" ht="15.75" customHeight="1" s="198">
      <c r="A445" s="101" t="inlineStr">
        <is>
          <t>Lesotho</t>
        </is>
      </c>
      <c r="B445" s="62">
        <f t="array" ref="B445">INDEX(Countries!$D$2:$D$255, MATCH(A445, Countries!$B$2:$B$255, 0))
</f>
        <v/>
      </c>
      <c r="C445" s="89" t="inlineStr">
        <is>
          <t>Seagrass</t>
        </is>
      </c>
      <c r="D445" s="95" t="n">
        <v>3.39</v>
      </c>
      <c r="E445" s="95">
        <f t="array" ref="E445">if($C445="Mangrove", IFERROR(3.66*INDEX(MangroveEmissionsValues!$D:$D,MATCH($A445,MangroveEmissionsValues!$A:$A,0),1)*index(MangroveEmissionsValues!$E:$E,match($A445,MangroveEmissionsValues!$A:$A,0),1),"NoData"),"NoData")</f>
        <v/>
      </c>
      <c r="F445" s="95">
        <f t="array" ref="F445">if($C445="Mangrove", IFERROR(3.66*INDEX(MangroveEmissionsValues!$F:$F,MATCH($A445,MangroveEmissionsValues!$A:$A,0),1)*index(MangroveEmissionsValues!$G:$G,match($A445,MangroveEmissionsValues!$A:$A,0),1)/'Model assumptions'!$C$17,"NoData"),"NoData")</f>
        <v/>
      </c>
      <c r="G445" s="101" t="n"/>
      <c r="H445" s="101" t="n"/>
      <c r="I445" s="101" t="n"/>
    </row>
    <row r="446" ht="15.75" customHeight="1" s="198">
      <c r="A446" s="101" t="inlineStr">
        <is>
          <t>Luxembourg</t>
        </is>
      </c>
      <c r="B446" s="62">
        <f t="array" ref="B446">INDEX(Countries!$D$2:$D$255, MATCH(A446, Countries!$B$2:$B$255, 0))
</f>
        <v/>
      </c>
      <c r="C446" s="89" t="inlineStr">
        <is>
          <t>Seagrass</t>
        </is>
      </c>
      <c r="D446" s="95" t="n">
        <v>3.39</v>
      </c>
      <c r="E446" s="95">
        <f t="array" ref="E446">if($C446="Mangrove", IFERROR(3.66*INDEX(MangroveEmissionsValues!$D:$D,MATCH($A446,MangroveEmissionsValues!$A:$A,0),1)*index(MangroveEmissionsValues!$E:$E,match($A446,MangroveEmissionsValues!$A:$A,0),1),"NoData"),"NoData")</f>
        <v/>
      </c>
      <c r="F446" s="95">
        <f t="array" ref="F446">if($C446="Mangrove", IFERROR(3.66*INDEX(MangroveEmissionsValues!$F:$F,MATCH($A446,MangroveEmissionsValues!$A:$A,0),1)*index(MangroveEmissionsValues!$G:$G,match($A446,MangroveEmissionsValues!$A:$A,0),1)/'Model assumptions'!$C$17,"NoData"),"NoData")</f>
        <v/>
      </c>
      <c r="G446" s="101" t="n"/>
      <c r="H446" s="101" t="n"/>
      <c r="I446" s="101" t="n"/>
    </row>
    <row r="447" ht="15.75" customHeight="1" s="198">
      <c r="A447" s="101" t="inlineStr">
        <is>
          <t>Moldova</t>
        </is>
      </c>
      <c r="B447" s="62">
        <f t="array" ref="B447">INDEX(Countries!$D$2:$D$255, MATCH(A447, Countries!$B$2:$B$255, 0))
</f>
        <v/>
      </c>
      <c r="C447" s="89" t="inlineStr">
        <is>
          <t>Seagrass</t>
        </is>
      </c>
      <c r="D447" s="95" t="n">
        <v>3.39</v>
      </c>
      <c r="E447" s="95">
        <f t="array" ref="E447">if($C447="Mangrove", IFERROR(3.66*INDEX(MangroveEmissionsValues!$D:$D,MATCH($A447,MangroveEmissionsValues!$A:$A,0),1)*index(MangroveEmissionsValues!$E:$E,match($A447,MangroveEmissionsValues!$A:$A,0),1),"NoData"),"NoData")</f>
        <v/>
      </c>
      <c r="F447" s="95">
        <f t="array" ref="F447">if($C447="Mangrove", IFERROR(3.66*INDEX(MangroveEmissionsValues!$F:$F,MATCH($A447,MangroveEmissionsValues!$A:$A,0),1)*index(MangroveEmissionsValues!$G:$G,match($A447,MangroveEmissionsValues!$A:$A,0),1)/'Model assumptions'!$C$17,"NoData"),"NoData")</f>
        <v/>
      </c>
      <c r="G447" s="101" t="n"/>
      <c r="H447" s="101" t="n"/>
      <c r="I447" s="101" t="n"/>
    </row>
    <row r="448" ht="15.75" customHeight="1" s="198">
      <c r="A448" s="101" t="inlineStr">
        <is>
          <t>Macedonia</t>
        </is>
      </c>
      <c r="B448" s="62">
        <f t="array" ref="B448">INDEX(Countries!$D$2:$D$255, MATCH(A448, Countries!$B$2:$B$255, 0))
</f>
        <v/>
      </c>
      <c r="C448" s="89" t="inlineStr">
        <is>
          <t>Seagrass</t>
        </is>
      </c>
      <c r="D448" s="95" t="n">
        <v>3.39</v>
      </c>
      <c r="E448" s="95">
        <f t="array" ref="E448">if($C448="Mangrove", IFERROR(3.66*INDEX(MangroveEmissionsValues!$D:$D,MATCH($A448,MangroveEmissionsValues!$A:$A,0),1)*index(MangroveEmissionsValues!$E:$E,match($A448,MangroveEmissionsValues!$A:$A,0),1),"NoData"),"NoData")</f>
        <v/>
      </c>
      <c r="F448" s="95">
        <f t="array" ref="F448">if($C448="Mangrove", IFERROR(3.66*INDEX(MangroveEmissionsValues!$F:$F,MATCH($A448,MangroveEmissionsValues!$A:$A,0),1)*index(MangroveEmissionsValues!$G:$G,match($A448,MangroveEmissionsValues!$A:$A,0),1)/'Model assumptions'!$C$17,"NoData"),"NoData")</f>
        <v/>
      </c>
      <c r="G448" s="101" t="n"/>
      <c r="H448" s="101" t="n"/>
      <c r="I448" s="101" t="n"/>
    </row>
    <row r="449" ht="15.75" customHeight="1" s="198">
      <c r="A449" s="101" t="inlineStr">
        <is>
          <t>Mali</t>
        </is>
      </c>
      <c r="B449" s="62">
        <f t="array" ref="B449">INDEX(Countries!$D$2:$D$255, MATCH(A449, Countries!$B$2:$B$255, 0))
</f>
        <v/>
      </c>
      <c r="C449" s="89" t="inlineStr">
        <is>
          <t>Seagrass</t>
        </is>
      </c>
      <c r="D449" s="95" t="n">
        <v>3.39</v>
      </c>
      <c r="E449" s="95">
        <f t="array" ref="E449">if($C449="Mangrove", IFERROR(3.66*INDEX(MangroveEmissionsValues!$D:$D,MATCH($A449,MangroveEmissionsValues!$A:$A,0),1)*index(MangroveEmissionsValues!$E:$E,match($A449,MangroveEmissionsValues!$A:$A,0),1),"NoData"),"NoData")</f>
        <v/>
      </c>
      <c r="F449" s="95">
        <f t="array" ref="F449">if($C449="Mangrove", IFERROR(3.66*INDEX(MangroveEmissionsValues!$F:$F,MATCH($A449,MangroveEmissionsValues!$A:$A,0),1)*index(MangroveEmissionsValues!$G:$G,match($A449,MangroveEmissionsValues!$A:$A,0),1)/'Model assumptions'!$C$17,"NoData"),"NoData")</f>
        <v/>
      </c>
      <c r="G449" s="101" t="n"/>
      <c r="H449" s="101" t="n"/>
      <c r="I449" s="101" t="n"/>
    </row>
    <row r="450" ht="15.75" customHeight="1" s="198">
      <c r="A450" s="101" t="inlineStr">
        <is>
          <t>Mongolia</t>
        </is>
      </c>
      <c r="B450" s="62">
        <f t="array" ref="B450">INDEX(Countries!$D$2:$D$255, MATCH(A450, Countries!$B$2:$B$255, 0))
</f>
        <v/>
      </c>
      <c r="C450" s="89" t="inlineStr">
        <is>
          <t>Seagrass</t>
        </is>
      </c>
      <c r="D450" s="95" t="n">
        <v>3.39</v>
      </c>
      <c r="E450" s="95">
        <f t="array" ref="E450">if($C450="Mangrove", IFERROR(3.66*INDEX(MangroveEmissionsValues!$D:$D,MATCH($A450,MangroveEmissionsValues!$A:$A,0),1)*index(MangroveEmissionsValues!$E:$E,match($A450,MangroveEmissionsValues!$A:$A,0),1),"NoData"),"NoData")</f>
        <v/>
      </c>
      <c r="F450" s="95">
        <f t="array" ref="F450">if($C450="Mangrove", IFERROR(3.66*INDEX(MangroveEmissionsValues!$F:$F,MATCH($A450,MangroveEmissionsValues!$A:$A,0),1)*index(MangroveEmissionsValues!$G:$G,match($A450,MangroveEmissionsValues!$A:$A,0),1)/'Model assumptions'!$C$17,"NoData"),"NoData")</f>
        <v/>
      </c>
      <c r="G450" s="101" t="n"/>
      <c r="H450" s="101" t="n"/>
      <c r="I450" s="101" t="n"/>
    </row>
    <row r="451" ht="15.75" customHeight="1" s="198">
      <c r="A451" s="101" t="inlineStr">
        <is>
          <t>Malawi</t>
        </is>
      </c>
      <c r="B451" s="62">
        <f t="array" ref="B451">INDEX(Countries!$D$2:$D$255, MATCH(A451, Countries!$B$2:$B$255, 0))
</f>
        <v/>
      </c>
      <c r="C451" s="89" t="inlineStr">
        <is>
          <t>Seagrass</t>
        </is>
      </c>
      <c r="D451" s="95" t="n">
        <v>3.39</v>
      </c>
      <c r="E451" s="95">
        <f t="array" ref="E451">if($C451="Mangrove", IFERROR(3.66*INDEX(MangroveEmissionsValues!$D:$D,MATCH($A451,MangroveEmissionsValues!$A:$A,0),1)*index(MangroveEmissionsValues!$E:$E,match($A451,MangroveEmissionsValues!$A:$A,0),1),"NoData"),"NoData")</f>
        <v/>
      </c>
      <c r="F451" s="95">
        <f t="array" ref="F451">if($C451="Mangrove", IFERROR(3.66*INDEX(MangroveEmissionsValues!$F:$F,MATCH($A451,MangroveEmissionsValues!$A:$A,0),1)*index(MangroveEmissionsValues!$G:$G,match($A451,MangroveEmissionsValues!$A:$A,0),1)/'Model assumptions'!$C$17,"NoData"),"NoData")</f>
        <v/>
      </c>
      <c r="G451" s="101" t="n"/>
      <c r="H451" s="101" t="n"/>
      <c r="I451" s="101" t="n"/>
    </row>
    <row r="452" ht="15.75" customHeight="1" s="198">
      <c r="A452" s="101" t="inlineStr">
        <is>
          <t>Niger</t>
        </is>
      </c>
      <c r="B452" s="62">
        <f t="array" ref="B452">INDEX(Countries!$D$2:$D$255, MATCH(A452, Countries!$B$2:$B$255, 0))
</f>
        <v/>
      </c>
      <c r="C452" s="89" t="inlineStr">
        <is>
          <t>Seagrass</t>
        </is>
      </c>
      <c r="D452" s="95" t="n">
        <v>3.39</v>
      </c>
      <c r="E452" s="95">
        <f t="array" ref="E452">if($C452="Mangrove", IFERROR(3.66*INDEX(MangroveEmissionsValues!$D:$D,MATCH($A452,MangroveEmissionsValues!$A:$A,0),1)*index(MangroveEmissionsValues!$E:$E,match($A452,MangroveEmissionsValues!$A:$A,0),1),"NoData"),"NoData")</f>
        <v/>
      </c>
      <c r="F452" s="95">
        <f t="array" ref="F452">if($C452="Mangrove", IFERROR(3.66*INDEX(MangroveEmissionsValues!$F:$F,MATCH($A452,MangroveEmissionsValues!$A:$A,0),1)*index(MangroveEmissionsValues!$G:$G,match($A452,MangroveEmissionsValues!$A:$A,0),1)/'Model assumptions'!$C$17,"NoData"),"NoData")</f>
        <v/>
      </c>
      <c r="G452" s="101" t="n"/>
      <c r="H452" s="101" t="n"/>
      <c r="I452" s="101" t="n"/>
    </row>
    <row r="453" ht="15.75" customHeight="1" s="198">
      <c r="A453" s="101" t="inlineStr">
        <is>
          <t>Nepal</t>
        </is>
      </c>
      <c r="B453" s="62">
        <f t="array" ref="B453">INDEX(Countries!$D$2:$D$255, MATCH(A453, Countries!$B$2:$B$255, 0))
</f>
        <v/>
      </c>
      <c r="C453" s="89" t="inlineStr">
        <is>
          <t>Seagrass</t>
        </is>
      </c>
      <c r="D453" s="95" t="n">
        <v>3.39</v>
      </c>
      <c r="E453" s="95">
        <f t="array" ref="E453">if($C453="Mangrove", IFERROR(3.66*INDEX(MangroveEmissionsValues!$D:$D,MATCH($A453,MangroveEmissionsValues!$A:$A,0),1)*index(MangroveEmissionsValues!$E:$E,match($A453,MangroveEmissionsValues!$A:$A,0),1),"NoData"),"NoData")</f>
        <v/>
      </c>
      <c r="F453" s="95">
        <f t="array" ref="F453">if($C453="Mangrove", IFERROR(3.66*INDEX(MangroveEmissionsValues!$F:$F,MATCH($A453,MangroveEmissionsValues!$A:$A,0),1)*index(MangroveEmissionsValues!$G:$G,match($A453,MangroveEmissionsValues!$A:$A,0),1)/'Model assumptions'!$C$17,"NoData"),"NoData")</f>
        <v/>
      </c>
      <c r="G453" s="101" t="n"/>
      <c r="H453" s="101" t="n"/>
      <c r="I453" s="101" t="n"/>
    </row>
    <row r="454" ht="15.75" customHeight="1" s="198">
      <c r="A454" s="101" t="inlineStr">
        <is>
          <t>Paraguay</t>
        </is>
      </c>
      <c r="B454" s="62">
        <f t="array" ref="B454">INDEX(Countries!$D$2:$D$255, MATCH(A454, Countries!$B$2:$B$255, 0))
</f>
        <v/>
      </c>
      <c r="C454" s="89" t="inlineStr">
        <is>
          <t>Seagrass</t>
        </is>
      </c>
      <c r="D454" s="95" t="n">
        <v>3.39</v>
      </c>
      <c r="E454" s="95">
        <f t="array" ref="E454">if($C454="Mangrove", IFERROR(3.66*INDEX(MangroveEmissionsValues!$D:$D,MATCH($A454,MangroveEmissionsValues!$A:$A,0),1)*index(MangroveEmissionsValues!$E:$E,match($A454,MangroveEmissionsValues!$A:$A,0),1),"NoData"),"NoData")</f>
        <v/>
      </c>
      <c r="F454" s="95">
        <f t="array" ref="F454">if($C454="Mangrove", IFERROR(3.66*INDEX(MangroveEmissionsValues!$F:$F,MATCH($A454,MangroveEmissionsValues!$A:$A,0),1)*index(MangroveEmissionsValues!$G:$G,match($A454,MangroveEmissionsValues!$A:$A,0),1)/'Model assumptions'!$C$17,"NoData"),"NoData")</f>
        <v/>
      </c>
      <c r="G454" s="101" t="n"/>
      <c r="H454" s="101" t="n"/>
      <c r="I454" s="101" t="n"/>
    </row>
    <row r="455" ht="15.75" customHeight="1" s="198">
      <c r="A455" s="101" t="inlineStr">
        <is>
          <t>Rwanda</t>
        </is>
      </c>
      <c r="B455" s="62">
        <f t="array" ref="B455">INDEX(Countries!$D$2:$D$255, MATCH(A455, Countries!$B$2:$B$255, 0))
</f>
        <v/>
      </c>
      <c r="C455" s="89" t="inlineStr">
        <is>
          <t>Seagrass</t>
        </is>
      </c>
      <c r="D455" s="95" t="n">
        <v>3.39</v>
      </c>
      <c r="E455" s="95">
        <f t="array" ref="E455">if($C455="Mangrove", IFERROR(3.66*INDEX(MangroveEmissionsValues!$D:$D,MATCH($A455,MangroveEmissionsValues!$A:$A,0),1)*index(MangroveEmissionsValues!$E:$E,match($A455,MangroveEmissionsValues!$A:$A,0),1),"NoData"),"NoData")</f>
        <v/>
      </c>
      <c r="F455" s="95">
        <f t="array" ref="F455">if($C455="Mangrove", IFERROR(3.66*INDEX(MangroveEmissionsValues!$F:$F,MATCH($A455,MangroveEmissionsValues!$A:$A,0),1)*index(MangroveEmissionsValues!$G:$G,match($A455,MangroveEmissionsValues!$A:$A,0),1)/'Model assumptions'!$C$17,"NoData"),"NoData")</f>
        <v/>
      </c>
      <c r="G455" s="101" t="n"/>
      <c r="H455" s="101" t="n"/>
      <c r="I455" s="101" t="n"/>
    </row>
    <row r="456" ht="15.75" customHeight="1" s="198">
      <c r="A456" s="101" t="inlineStr">
        <is>
          <t>Serbia</t>
        </is>
      </c>
      <c r="B456" s="62">
        <f t="array" ref="B456">INDEX(Countries!$D$2:$D$255, MATCH(A456, Countries!$B$2:$B$255, 0))
</f>
        <v/>
      </c>
      <c r="C456" s="89" t="inlineStr">
        <is>
          <t>Seagrass</t>
        </is>
      </c>
      <c r="D456" s="95" t="n">
        <v>3.39</v>
      </c>
      <c r="E456" s="95">
        <f t="array" ref="E456">if($C456="Mangrove", IFERROR(3.66*INDEX(MangroveEmissionsValues!$D:$D,MATCH($A456,MangroveEmissionsValues!$A:$A,0),1)*index(MangroveEmissionsValues!$E:$E,match($A456,MangroveEmissionsValues!$A:$A,0),1),"NoData"),"NoData")</f>
        <v/>
      </c>
      <c r="F456" s="95">
        <f t="array" ref="F456">if($C456="Mangrove", IFERROR(3.66*INDEX(MangroveEmissionsValues!$F:$F,MATCH($A456,MangroveEmissionsValues!$A:$A,0),1)*index(MangroveEmissionsValues!$G:$G,match($A456,MangroveEmissionsValues!$A:$A,0),1)/'Model assumptions'!$C$17,"NoData"),"NoData")</f>
        <v/>
      </c>
      <c r="G456" s="101" t="n"/>
      <c r="H456" s="101" t="n"/>
      <c r="I456" s="101" t="n"/>
    </row>
    <row r="457" ht="15.75" customHeight="1" s="198">
      <c r="A457" s="101" t="inlineStr">
        <is>
          <t>Slovakia</t>
        </is>
      </c>
      <c r="B457" s="62">
        <f t="array" ref="B457">INDEX(Countries!$D$2:$D$255, MATCH(A457, Countries!$B$2:$B$255, 0))
</f>
        <v/>
      </c>
      <c r="C457" s="89" t="inlineStr">
        <is>
          <t>Seagrass</t>
        </is>
      </c>
      <c r="D457" s="95" t="n">
        <v>3.39</v>
      </c>
      <c r="E457" s="95">
        <f t="array" ref="E457">if($C457="Mangrove", IFERROR(3.66*INDEX(MangroveEmissionsValues!$D:$D,MATCH($A457,MangroveEmissionsValues!$A:$A,0),1)*index(MangroveEmissionsValues!$E:$E,match($A457,MangroveEmissionsValues!$A:$A,0),1),"NoData"),"NoData")</f>
        <v/>
      </c>
      <c r="F457" s="95">
        <f t="array" ref="F457">if($C457="Mangrove", IFERROR(3.66*INDEX(MangroveEmissionsValues!$F:$F,MATCH($A457,MangroveEmissionsValues!$A:$A,0),1)*index(MangroveEmissionsValues!$G:$G,match($A457,MangroveEmissionsValues!$A:$A,0),1)/'Model assumptions'!$C$17,"NoData"),"NoData")</f>
        <v/>
      </c>
      <c r="G457" s="101" t="n"/>
      <c r="H457" s="101" t="n"/>
      <c r="I457" s="101" t="n"/>
    </row>
    <row r="458" ht="15.75" customHeight="1" s="198">
      <c r="A458" s="101" t="inlineStr">
        <is>
          <t>Eswatini</t>
        </is>
      </c>
      <c r="B458" s="62">
        <f t="array" ref="B458">INDEX(Countries!$D$2:$D$255, MATCH(A458, Countries!$B$2:$B$255, 0))
</f>
        <v/>
      </c>
      <c r="C458" s="89" t="inlineStr">
        <is>
          <t>Seagrass</t>
        </is>
      </c>
      <c r="D458" s="95" t="n">
        <v>3.39</v>
      </c>
      <c r="E458" s="95">
        <f t="array" ref="E458">if($C458="Mangrove", IFERROR(3.66*INDEX(MangroveEmissionsValues!$D:$D,MATCH($A458,MangroveEmissionsValues!$A:$A,0),1)*index(MangroveEmissionsValues!$E:$E,match($A458,MangroveEmissionsValues!$A:$A,0),1),"NoData"),"NoData")</f>
        <v/>
      </c>
      <c r="F458" s="95">
        <f t="array" ref="F458">if($C458="Mangrove", IFERROR(3.66*INDEX(MangroveEmissionsValues!$F:$F,MATCH($A458,MangroveEmissionsValues!$A:$A,0),1)*index(MangroveEmissionsValues!$G:$G,match($A458,MangroveEmissionsValues!$A:$A,0),1)/'Model assumptions'!$C$17,"NoData"),"NoData")</f>
        <v/>
      </c>
      <c r="G458" s="101" t="n"/>
      <c r="H458" s="101" t="n"/>
      <c r="I458" s="101" t="n"/>
    </row>
    <row r="459" ht="15.75" customHeight="1" s="198">
      <c r="A459" s="101" t="inlineStr">
        <is>
          <t>Chad</t>
        </is>
      </c>
      <c r="B459" s="62">
        <f t="array" ref="B459">INDEX(Countries!$D$2:$D$255, MATCH(A459, Countries!$B$2:$B$255, 0))
</f>
        <v/>
      </c>
      <c r="C459" s="89" t="inlineStr">
        <is>
          <t>Seagrass</t>
        </is>
      </c>
      <c r="D459" s="95" t="n">
        <v>3.39</v>
      </c>
      <c r="E459" s="95">
        <f t="array" ref="E459">if($C459="Mangrove", IFERROR(3.66*INDEX(MangroveEmissionsValues!$D:$D,MATCH($A459,MangroveEmissionsValues!$A:$A,0),1)*index(MangroveEmissionsValues!$E:$E,match($A459,MangroveEmissionsValues!$A:$A,0),1),"NoData"),"NoData")</f>
        <v/>
      </c>
      <c r="F459" s="95">
        <f t="array" ref="F459">if($C459="Mangrove", IFERROR(3.66*INDEX(MangroveEmissionsValues!$F:$F,MATCH($A459,MangroveEmissionsValues!$A:$A,0),1)*index(MangroveEmissionsValues!$G:$G,match($A459,MangroveEmissionsValues!$A:$A,0),1)/'Model assumptions'!$C$17,"NoData"),"NoData")</f>
        <v/>
      </c>
      <c r="G459" s="101" t="n"/>
      <c r="H459" s="101" t="n"/>
      <c r="I459" s="101" t="n"/>
    </row>
    <row r="460" ht="15.75" customHeight="1" s="198">
      <c r="A460" s="101" t="inlineStr">
        <is>
          <t>Tajikistan</t>
        </is>
      </c>
      <c r="B460" s="62">
        <f t="array" ref="B460">INDEX(Countries!$D$2:$D$255, MATCH(A460, Countries!$B$2:$B$255, 0))
</f>
        <v/>
      </c>
      <c r="C460" s="89" t="inlineStr">
        <is>
          <t>Seagrass</t>
        </is>
      </c>
      <c r="D460" s="95" t="n">
        <v>3.39</v>
      </c>
      <c r="E460" s="95">
        <f t="array" ref="E460">if($C460="Mangrove", IFERROR(3.66*INDEX(MangroveEmissionsValues!$D:$D,MATCH($A460,MangroveEmissionsValues!$A:$A,0),1)*index(MangroveEmissionsValues!$E:$E,match($A460,MangroveEmissionsValues!$A:$A,0),1),"NoData"),"NoData")</f>
        <v/>
      </c>
      <c r="F460" s="95">
        <f t="array" ref="F460">if($C460="Mangrove", IFERROR(3.66*INDEX(MangroveEmissionsValues!$F:$F,MATCH($A460,MangroveEmissionsValues!$A:$A,0),1)*index(MangroveEmissionsValues!$G:$G,match($A460,MangroveEmissionsValues!$A:$A,0),1)/'Model assumptions'!$C$17,"NoData"),"NoData")</f>
        <v/>
      </c>
      <c r="G460" s="101" t="n"/>
      <c r="H460" s="101" t="n"/>
      <c r="I460" s="101" t="n"/>
    </row>
    <row r="461" ht="15.75" customHeight="1" s="198">
      <c r="A461" s="101" t="inlineStr">
        <is>
          <t>Uganda</t>
        </is>
      </c>
      <c r="B461" s="62">
        <f t="array" ref="B461">INDEX(Countries!$D$2:$D$255, MATCH(A461, Countries!$B$2:$B$255, 0))
</f>
        <v/>
      </c>
      <c r="C461" s="89" t="inlineStr">
        <is>
          <t>Seagrass</t>
        </is>
      </c>
      <c r="D461" s="95" t="n">
        <v>3.39</v>
      </c>
      <c r="E461" s="95">
        <f t="array" ref="E461">if($C461="Mangrove", IFERROR(3.66*INDEX(MangroveEmissionsValues!$D:$D,MATCH($A461,MangroveEmissionsValues!$A:$A,0),1)*index(MangroveEmissionsValues!$E:$E,match($A461,MangroveEmissionsValues!$A:$A,0),1),"NoData"),"NoData")</f>
        <v/>
      </c>
      <c r="F461" s="95">
        <f t="array" ref="F461">if($C461="Mangrove", IFERROR(3.66*INDEX(MangroveEmissionsValues!$F:$F,MATCH($A461,MangroveEmissionsValues!$A:$A,0),1)*index(MangroveEmissionsValues!$G:$G,match($A461,MangroveEmissionsValues!$A:$A,0),1)/'Model assumptions'!$C$17,"NoData"),"NoData")</f>
        <v/>
      </c>
      <c r="G461" s="101" t="n"/>
      <c r="H461" s="101" t="n"/>
      <c r="I461" s="101" t="n"/>
    </row>
    <row r="462" ht="15.75" customHeight="1" s="198">
      <c r="A462" s="101" t="inlineStr">
        <is>
          <t>Uzbekistan</t>
        </is>
      </c>
      <c r="B462" s="62">
        <f t="array" ref="B462">INDEX(Countries!$D$2:$D$255, MATCH(A462, Countries!$B$2:$B$255, 0))
</f>
        <v/>
      </c>
      <c r="C462" s="89" t="inlineStr">
        <is>
          <t>Seagrass</t>
        </is>
      </c>
      <c r="D462" s="95" t="n">
        <v>3.39</v>
      </c>
      <c r="E462" s="95">
        <f t="array" ref="E462">if($C462="Mangrove", IFERROR(3.66*INDEX(MangroveEmissionsValues!$D:$D,MATCH($A462,MangroveEmissionsValues!$A:$A,0),1)*index(MangroveEmissionsValues!$E:$E,match($A462,MangroveEmissionsValues!$A:$A,0),1),"NoData"),"NoData")</f>
        <v/>
      </c>
      <c r="F462" s="95">
        <f t="array" ref="F462">if($C462="Mangrove", IFERROR(3.66*INDEX(MangroveEmissionsValues!$F:$F,MATCH($A462,MangroveEmissionsValues!$A:$A,0),1)*index(MangroveEmissionsValues!$G:$G,match($A462,MangroveEmissionsValues!$A:$A,0),1)/'Model assumptions'!$C$17,"NoData"),"NoData")</f>
        <v/>
      </c>
      <c r="G462" s="101" t="n"/>
      <c r="H462" s="101" t="n"/>
      <c r="I462" s="101" t="n"/>
    </row>
    <row r="463" ht="15.75" customHeight="1" s="198">
      <c r="A463" s="101" t="inlineStr">
        <is>
          <t>Zambia</t>
        </is>
      </c>
      <c r="B463" s="62">
        <f t="array" ref="B463">INDEX(Countries!$D$2:$D$255, MATCH(A463, Countries!$B$2:$B$255, 0))
</f>
        <v/>
      </c>
      <c r="C463" s="89" t="inlineStr">
        <is>
          <t>Seagrass</t>
        </is>
      </c>
      <c r="D463" s="95" t="n">
        <v>3.39</v>
      </c>
      <c r="E463" s="95">
        <f t="array" ref="E463">if($C463="Mangrove", IFERROR(3.66*INDEX(MangroveEmissionsValues!$D:$D,MATCH($A463,MangroveEmissionsValues!$A:$A,0),1)*index(MangroveEmissionsValues!$E:$E,match($A463,MangroveEmissionsValues!$A:$A,0),1),"NoData"),"NoData")</f>
        <v/>
      </c>
      <c r="F463" s="95">
        <f t="array" ref="F463">if($C463="Mangrove", IFERROR(3.66*INDEX(MangroveEmissionsValues!$F:$F,MATCH($A463,MangroveEmissionsValues!$A:$A,0),1)*index(MangroveEmissionsValues!$G:$G,match($A463,MangroveEmissionsValues!$A:$A,0),1)/'Model assumptions'!$C$17,"NoData"),"NoData")</f>
        <v/>
      </c>
      <c r="G463" s="101" t="n"/>
      <c r="H463" s="101" t="n"/>
      <c r="I463" s="101" t="n"/>
    </row>
    <row r="464" ht="15.75" customHeight="1" s="198">
      <c r="A464" s="101" t="inlineStr">
        <is>
          <t>Zimbabwe</t>
        </is>
      </c>
      <c r="B464" s="62">
        <f t="array" ref="B464">INDEX(Countries!$D$2:$D$255, MATCH(A464, Countries!$B$2:$B$255, 0))
</f>
        <v/>
      </c>
      <c r="C464" s="89" t="inlineStr">
        <is>
          <t>Seagrass</t>
        </is>
      </c>
      <c r="D464" s="95" t="n">
        <v>3.39</v>
      </c>
      <c r="E464" s="95">
        <f t="array" ref="E464">if($C464="Mangrove", IFERROR(3.66*INDEX(MangroveEmissionsValues!$D:$D,MATCH($A464,MangroveEmissionsValues!$A:$A,0),1)*index(MangroveEmissionsValues!$E:$E,match($A464,MangroveEmissionsValues!$A:$A,0),1),"NoData"),"NoData")</f>
        <v/>
      </c>
      <c r="F464" s="95">
        <f t="array" ref="F464">if($C464="Mangrove", IFERROR(3.66*INDEX(MangroveEmissionsValues!$F:$F,MATCH($A464,MangroveEmissionsValues!$A:$A,0),1)*index(MangroveEmissionsValues!$G:$G,match($A464,MangroveEmissionsValues!$A:$A,0),1)/'Model assumptions'!$C$17,"NoData"),"NoData")</f>
        <v/>
      </c>
      <c r="G464" s="101" t="n"/>
      <c r="H464" s="101" t="n"/>
      <c r="I464" s="101" t="n"/>
    </row>
    <row r="465" ht="15.75" customHeight="1" s="198">
      <c r="A465" s="101" t="inlineStr">
        <is>
          <t>Saint Barthélemy</t>
        </is>
      </c>
      <c r="B465" s="62">
        <f t="array" ref="B465">INDEX(Countries!$D$2:$D$255, MATCH(A465, Countries!$B$2:$B$255, 0))
</f>
        <v/>
      </c>
      <c r="C465" s="89" t="inlineStr">
        <is>
          <t>Seagrass</t>
        </is>
      </c>
      <c r="D465" s="95" t="n">
        <v>3.39</v>
      </c>
      <c r="E465" s="95">
        <f t="array" ref="E465">if($C465="Mangrove", IFERROR(3.66*INDEX(MangroveEmissionsValues!$D:$D,MATCH($A465,MangroveEmissionsValues!$A:$A,0),1)*index(MangroveEmissionsValues!$E:$E,match($A465,MangroveEmissionsValues!$A:$A,0),1),"NoData"),"NoData")</f>
        <v/>
      </c>
      <c r="F465" s="95">
        <f t="array" ref="F465">if($C465="Mangrove", IFERROR(3.66*INDEX(MangroveEmissionsValues!$F:$F,MATCH($A465,MangroveEmissionsValues!$A:$A,0),1)*index(MangroveEmissionsValues!$G:$G,match($A465,MangroveEmissionsValues!$A:$A,0),1)/'Model assumptions'!$C$17,"NoData"),"NoData")</f>
        <v/>
      </c>
      <c r="G465" s="101" t="n"/>
      <c r="H465" s="101" t="n"/>
      <c r="I465" s="101" t="n"/>
    </row>
    <row r="466" ht="15.75" customHeight="1" s="198">
      <c r="A466" s="101" t="inlineStr">
        <is>
          <t>Cocos Islands</t>
        </is>
      </c>
      <c r="B466" s="62">
        <f t="array" ref="B466">INDEX(Countries!$D$2:$D$255, MATCH(A466, Countries!$B$2:$B$255, 0))
</f>
        <v/>
      </c>
      <c r="C466" s="89" t="inlineStr">
        <is>
          <t>Seagrass</t>
        </is>
      </c>
      <c r="D466" s="95" t="n">
        <v>3.39</v>
      </c>
      <c r="E466" s="95">
        <f t="array" ref="E466">if($C466="Mangrove", IFERROR(3.66*INDEX(MangroveEmissionsValues!$D:$D,MATCH($A466,MangroveEmissionsValues!$A:$A,0),1)*index(MangroveEmissionsValues!$E:$E,match($A466,MangroveEmissionsValues!$A:$A,0),1),"NoData"),"NoData")</f>
        <v/>
      </c>
      <c r="F466" s="95">
        <f t="array" ref="F466">if($C466="Mangrove", IFERROR(3.66*INDEX(MangroveEmissionsValues!$F:$F,MATCH($A466,MangroveEmissionsValues!$A:$A,0),1)*index(MangroveEmissionsValues!$G:$G,match($A466,MangroveEmissionsValues!$A:$A,0),1)/'Model assumptions'!$C$17,"NoData"),"NoData")</f>
        <v/>
      </c>
      <c r="G466" s="101" t="n"/>
      <c r="H466" s="101" t="n"/>
      <c r="I466" s="101" t="n"/>
    </row>
    <row r="467" ht="15.75" customHeight="1" s="198">
      <c r="A467" s="101" t="inlineStr">
        <is>
          <t>Christmas Island</t>
        </is>
      </c>
      <c r="B467" s="62">
        <f t="array" ref="B467">INDEX(Countries!$D$2:$D$255, MATCH(A467, Countries!$B$2:$B$255, 0))
</f>
        <v/>
      </c>
      <c r="C467" s="89" t="inlineStr">
        <is>
          <t>Seagrass</t>
        </is>
      </c>
      <c r="D467" s="95" t="n">
        <v>3.39</v>
      </c>
      <c r="E467" s="95">
        <f t="array" ref="E467">if($C467="Mangrove", IFERROR(3.66*INDEX(MangroveEmissionsValues!$D:$D,MATCH($A467,MangroveEmissionsValues!$A:$A,0),1)*index(MangroveEmissionsValues!$E:$E,match($A467,MangroveEmissionsValues!$A:$A,0),1),"NoData"),"NoData")</f>
        <v/>
      </c>
      <c r="F467" s="95">
        <f t="array" ref="F467">if($C467="Mangrove", IFERROR(3.66*INDEX(MangroveEmissionsValues!$F:$F,MATCH($A467,MangroveEmissionsValues!$A:$A,0),1)*index(MangroveEmissionsValues!$G:$G,match($A467,MangroveEmissionsValues!$A:$A,0),1)/'Model assumptions'!$C$17,"NoData"),"NoData")</f>
        <v/>
      </c>
      <c r="G467" s="101" t="n"/>
      <c r="H467" s="101" t="n"/>
      <c r="I467" s="101" t="n"/>
    </row>
    <row r="468" ht="15.75" customHeight="1" s="198">
      <c r="A468" s="101" t="inlineStr">
        <is>
          <t>United States</t>
        </is>
      </c>
      <c r="B468" s="62">
        <f t="array" ref="B468">INDEX(Countries!$D$2:$D$255, MATCH(A468, Countries!$B$2:$B$255, 0))
</f>
        <v/>
      </c>
      <c r="C468" s="89" t="inlineStr">
        <is>
          <t>Salt marsh</t>
        </is>
      </c>
      <c r="D468" s="95" t="n">
        <v>10.1</v>
      </c>
      <c r="E468" s="95">
        <f t="array" ref="E468">if($C468="Mangrove", IFERROR(3.66*INDEX(MangroveEmissionsValues!$D:$D,MATCH($A468,MangroveEmissionsValues!$A:$A,0),1)*index(MangroveEmissionsValues!$E:$E,match($A468,MangroveEmissionsValues!$A:$A,0),1),"NoData"),"NoData")</f>
        <v/>
      </c>
      <c r="F468" s="95">
        <f t="array" ref="F468">if($C468="Mangrove", IFERROR(3.66*INDEX(MangroveEmissionsValues!$F:$F,MATCH($A468,MangroveEmissionsValues!$A:$A,0),1)*index(MangroveEmissionsValues!$G:$G,match($A468,MangroveEmissionsValues!$A:$A,0),1)/'Model assumptions'!$C$17,"NoData"),"NoData")</f>
        <v/>
      </c>
      <c r="G468" s="101" t="n"/>
      <c r="H468" s="101" t="n"/>
      <c r="I468" s="101" t="n"/>
    </row>
    <row r="469" ht="15.75" customHeight="1" s="198">
      <c r="A469" s="101" t="inlineStr">
        <is>
          <t>Indonesia</t>
        </is>
      </c>
      <c r="B469" s="62">
        <f t="array" ref="B469">INDEX(Countries!$D$2:$D$255, MATCH(A469, Countries!$B$2:$B$255, 0))
</f>
        <v/>
      </c>
      <c r="C469" s="89" t="inlineStr">
        <is>
          <t>Salt marsh</t>
        </is>
      </c>
      <c r="D469" s="95" t="n">
        <v>10.1</v>
      </c>
      <c r="E469" s="95">
        <f t="array" ref="E469">if($C469="Mangrove", IFERROR(3.66*INDEX(MangroveEmissionsValues!$D:$D,MATCH($A469,MangroveEmissionsValues!$A:$A,0),1)*index(MangroveEmissionsValues!$E:$E,match($A469,MangroveEmissionsValues!$A:$A,0),1),"NoData"),"NoData")</f>
        <v/>
      </c>
      <c r="F469" s="95">
        <f t="array" ref="F469">if($C469="Mangrove", IFERROR(3.66*INDEX(MangroveEmissionsValues!$F:$F,MATCH($A469,MangroveEmissionsValues!$A:$A,0),1)*index(MangroveEmissionsValues!$G:$G,match($A469,MangroveEmissionsValues!$A:$A,0),1)/'Model assumptions'!$C$17,"NoData"),"NoData")</f>
        <v/>
      </c>
      <c r="G469" s="101" t="n"/>
      <c r="H469" s="101" t="n"/>
      <c r="I469" s="101" t="n"/>
    </row>
    <row r="470" ht="15.75" customHeight="1" s="198">
      <c r="A470" s="101" t="inlineStr">
        <is>
          <t>Australia</t>
        </is>
      </c>
      <c r="B470" s="62">
        <f t="array" ref="B470">INDEX(Countries!$D$2:$D$255, MATCH(A470, Countries!$B$2:$B$255, 0))
</f>
        <v/>
      </c>
      <c r="C470" s="89" t="inlineStr">
        <is>
          <t>Salt marsh</t>
        </is>
      </c>
      <c r="D470" s="95" t="n">
        <v>10.1</v>
      </c>
      <c r="E470" s="95">
        <f t="array" ref="E470">if($C470="Mangrove", IFERROR(3.66*INDEX(MangroveEmissionsValues!$D:$D,MATCH($A470,MangroveEmissionsValues!$A:$A,0),1)*index(MangroveEmissionsValues!$E:$E,match($A470,MangroveEmissionsValues!$A:$A,0),1),"NoData"),"NoData")</f>
        <v/>
      </c>
      <c r="F470" s="95">
        <f t="array" ref="F470">if($C470="Mangrove", IFERROR(3.66*INDEX(MangroveEmissionsValues!$F:$F,MATCH($A470,MangroveEmissionsValues!$A:$A,0),1)*index(MangroveEmissionsValues!$G:$G,match($A470,MangroveEmissionsValues!$A:$A,0),1)/'Model assumptions'!$C$17,"NoData"),"NoData")</f>
        <v/>
      </c>
      <c r="G470" s="101" t="n"/>
      <c r="H470" s="101" t="n"/>
      <c r="I470" s="101" t="n"/>
    </row>
    <row r="471" ht="15.75" customHeight="1" s="198">
      <c r="A471" s="101" t="inlineStr">
        <is>
          <t>The Bahamas</t>
        </is>
      </c>
      <c r="B471" s="62">
        <f t="array" ref="B471">INDEX(Countries!$D$2:$D$255, MATCH(A471, Countries!$B$2:$B$255, 0))
</f>
        <v/>
      </c>
      <c r="C471" s="89" t="inlineStr">
        <is>
          <t>Salt marsh</t>
        </is>
      </c>
      <c r="D471" s="95" t="n">
        <v>10.1</v>
      </c>
      <c r="E471" s="95">
        <f t="array" ref="E471">if($C471="Mangrove", IFERROR(3.66*INDEX(MangroveEmissionsValues!$D:$D,MATCH($A471,MangroveEmissionsValues!$A:$A,0),1)*index(MangroveEmissionsValues!$E:$E,match($A471,MangroveEmissionsValues!$A:$A,0),1),"NoData"),"NoData")</f>
        <v/>
      </c>
      <c r="F471" s="95">
        <f t="array" ref="F471">if($C471="Mangrove", IFERROR(3.66*INDEX(MangroveEmissionsValues!$F:$F,MATCH($A471,MangroveEmissionsValues!$A:$A,0),1)*index(MangroveEmissionsValues!$G:$G,match($A471,MangroveEmissionsValues!$A:$A,0),1)/'Model assumptions'!$C$17,"NoData"),"NoData")</f>
        <v/>
      </c>
      <c r="G471" s="101" t="n"/>
      <c r="H471" s="101" t="n"/>
      <c r="I471" s="101" t="n"/>
    </row>
    <row r="472" ht="15.75" customHeight="1" s="198">
      <c r="A472" s="101" t="inlineStr">
        <is>
          <t>Kenya</t>
        </is>
      </c>
      <c r="B472" s="62">
        <f t="array" ref="B472">INDEX(Countries!$D$2:$D$255, MATCH(A472, Countries!$B$2:$B$255, 0))
</f>
        <v/>
      </c>
      <c r="C472" s="89" t="inlineStr">
        <is>
          <t>Salt marsh</t>
        </is>
      </c>
      <c r="D472" s="95" t="n">
        <v>10.1</v>
      </c>
      <c r="E472" s="95">
        <f t="array" ref="E472">if($C472="Mangrove", IFERROR(3.66*INDEX(MangroveEmissionsValues!$D:$D,MATCH($A472,MangroveEmissionsValues!$A:$A,0),1)*index(MangroveEmissionsValues!$E:$E,match($A472,MangroveEmissionsValues!$A:$A,0),1),"NoData"),"NoData")</f>
        <v/>
      </c>
      <c r="F472" s="95">
        <f t="array" ref="F472">if($C472="Mangrove", IFERROR(3.66*INDEX(MangroveEmissionsValues!$F:$F,MATCH($A472,MangroveEmissionsValues!$A:$A,0),1)*index(MangroveEmissionsValues!$G:$G,match($A472,MangroveEmissionsValues!$A:$A,0),1)/'Model assumptions'!$C$17,"NoData"),"NoData")</f>
        <v/>
      </c>
      <c r="G472" s="101" t="n"/>
      <c r="H472" s="101" t="n"/>
      <c r="I472" s="101" t="n"/>
    </row>
    <row r="473" ht="15.75" customHeight="1" s="198">
      <c r="A473" s="101" t="inlineStr">
        <is>
          <t>Mexico</t>
        </is>
      </c>
      <c r="B473" s="62">
        <f t="array" ref="B473">INDEX(Countries!$D$2:$D$255, MATCH(A473, Countries!$B$2:$B$255, 0))
</f>
        <v/>
      </c>
      <c r="C473" s="89" t="inlineStr">
        <is>
          <t>Salt marsh</t>
        </is>
      </c>
      <c r="D473" s="95" t="n">
        <v>10.1</v>
      </c>
      <c r="E473" s="95">
        <f t="array" ref="E473">if($C473="Mangrove", IFERROR(3.66*INDEX(MangroveEmissionsValues!$D:$D,MATCH($A473,MangroveEmissionsValues!$A:$A,0),1)*index(MangroveEmissionsValues!$E:$E,match($A473,MangroveEmissionsValues!$A:$A,0),1),"NoData"),"NoData")</f>
        <v/>
      </c>
      <c r="F473" s="95">
        <f t="array" ref="F473">if($C473="Mangrove", IFERROR(3.66*INDEX(MangroveEmissionsValues!$F:$F,MATCH($A473,MangroveEmissionsValues!$A:$A,0),1)*index(MangroveEmissionsValues!$G:$G,match($A473,MangroveEmissionsValues!$A:$A,0),1)/'Model assumptions'!$C$17,"NoData"),"NoData")</f>
        <v/>
      </c>
      <c r="G473" s="101" t="n"/>
      <c r="H473" s="101" t="n"/>
      <c r="I473" s="101" t="n"/>
    </row>
    <row r="474" ht="15.75" customHeight="1" s="198">
      <c r="A474" s="101" t="inlineStr">
        <is>
          <t>Colombia</t>
        </is>
      </c>
      <c r="B474" s="62">
        <f t="array" ref="B474">INDEX(Countries!$D$2:$D$255, MATCH(A474, Countries!$B$2:$B$255, 0))
</f>
        <v/>
      </c>
      <c r="C474" s="89" t="inlineStr">
        <is>
          <t>Salt marsh</t>
        </is>
      </c>
      <c r="D474" s="95" t="n">
        <v>10.1</v>
      </c>
      <c r="E474" s="95">
        <f t="array" ref="E474">if($C474="Mangrove", IFERROR(3.66*INDEX(MangroveEmissionsValues!$D:$D,MATCH($A474,MangroveEmissionsValues!$A:$A,0),1)*index(MangroveEmissionsValues!$E:$E,match($A474,MangroveEmissionsValues!$A:$A,0),1),"NoData"),"NoData")</f>
        <v/>
      </c>
      <c r="F474" s="95">
        <f t="array" ref="F474">if($C474="Mangrove", IFERROR(3.66*INDEX(MangroveEmissionsValues!$F:$F,MATCH($A474,MangroveEmissionsValues!$A:$A,0),1)*index(MangroveEmissionsValues!$G:$G,match($A474,MangroveEmissionsValues!$A:$A,0),1)/'Model assumptions'!$C$17,"NoData"),"NoData")</f>
        <v/>
      </c>
      <c r="G474" s="101" t="n"/>
      <c r="H474" s="101" t="n"/>
      <c r="I474" s="101" t="n"/>
    </row>
    <row r="475" ht="15.75" customHeight="1" s="198">
      <c r="A475" s="101" t="inlineStr">
        <is>
          <t>India</t>
        </is>
      </c>
      <c r="B475" s="62">
        <f t="array" ref="B475">INDEX(Countries!$D$2:$D$255, MATCH(A475, Countries!$B$2:$B$255, 0))
</f>
        <v/>
      </c>
      <c r="C475" s="89" t="inlineStr">
        <is>
          <t>Salt marsh</t>
        </is>
      </c>
      <c r="D475" s="95" t="n">
        <v>10.1</v>
      </c>
      <c r="E475" s="95">
        <f t="array" ref="E475">if($C475="Mangrove", IFERROR(3.66*INDEX(MangroveEmissionsValues!$D:$D,MATCH($A475,MangroveEmissionsValues!$A:$A,0),1)*index(MangroveEmissionsValues!$E:$E,match($A475,MangroveEmissionsValues!$A:$A,0),1),"NoData"),"NoData")</f>
        <v/>
      </c>
      <c r="F475" s="95">
        <f t="array" ref="F475">if($C475="Mangrove", IFERROR(3.66*INDEX(MangroveEmissionsValues!$F:$F,MATCH($A475,MangroveEmissionsValues!$A:$A,0),1)*index(MangroveEmissionsValues!$G:$G,match($A475,MangroveEmissionsValues!$A:$A,0),1)/'Model assumptions'!$C$17,"NoData"),"NoData")</f>
        <v/>
      </c>
      <c r="G475" s="101" t="n"/>
      <c r="H475" s="101" t="n"/>
      <c r="I475" s="101" t="n"/>
    </row>
    <row r="476" ht="15.75" customHeight="1" s="198">
      <c r="A476" s="101" t="inlineStr">
        <is>
          <t>China</t>
        </is>
      </c>
      <c r="B476" s="62">
        <f t="array" ref="B476">INDEX(Countries!$D$2:$D$255, MATCH(A476, Countries!$B$2:$B$255, 0))
</f>
        <v/>
      </c>
      <c r="C476" s="89" t="inlineStr">
        <is>
          <t>Salt marsh</t>
        </is>
      </c>
      <c r="D476" s="95" t="n">
        <v>10.1</v>
      </c>
      <c r="E476" s="95">
        <f t="array" ref="E476">if($C476="Mangrove", IFERROR(3.66*INDEX(MangroveEmissionsValues!$D:$D,MATCH($A476,MangroveEmissionsValues!$A:$A,0),1)*index(MangroveEmissionsValues!$E:$E,match($A476,MangroveEmissionsValues!$A:$A,0),1),"NoData"),"NoData")</f>
        <v/>
      </c>
      <c r="F476" s="95">
        <f t="array" ref="F476">if($C476="Mangrove", IFERROR(3.66*INDEX(MangroveEmissionsValues!$F:$F,MATCH($A476,MangroveEmissionsValues!$A:$A,0),1)*index(MangroveEmissionsValues!$G:$G,match($A476,MangroveEmissionsValues!$A:$A,0),1)/'Model assumptions'!$C$17,"NoData"),"NoData")</f>
        <v/>
      </c>
      <c r="G476" s="101" t="n"/>
      <c r="H476" s="101" t="n"/>
      <c r="I476" s="101" t="n"/>
    </row>
    <row r="477" ht="15.75" customHeight="1" s="198">
      <c r="A477" s="101" t="inlineStr">
        <is>
          <t>American Samoa</t>
        </is>
      </c>
      <c r="B477" s="62">
        <f t="array" ref="B477">INDEX(Countries!$D$2:$D$255, MATCH(A477, Countries!$B$2:$B$255, 0))
</f>
        <v/>
      </c>
      <c r="C477" s="89" t="inlineStr">
        <is>
          <t>Salt marsh</t>
        </is>
      </c>
      <c r="D477" s="95" t="n">
        <v>10.1</v>
      </c>
      <c r="E477" s="95">
        <f t="array" ref="E477">if($C477="Mangrove", IFERROR(3.66*INDEX(MangroveEmissionsValues!$D:$D,MATCH($A477,MangroveEmissionsValues!$A:$A,0),1)*index(MangroveEmissionsValues!$E:$E,match($A477,MangroveEmissionsValues!$A:$A,0),1),"NoData"),"NoData")</f>
        <v/>
      </c>
      <c r="F477" s="95">
        <f t="array" ref="F477">if($C477="Mangrove", IFERROR(3.66*INDEX(MangroveEmissionsValues!$F:$F,MATCH($A477,MangroveEmissionsValues!$A:$A,0),1)*index(MangroveEmissionsValues!$G:$G,match($A477,MangroveEmissionsValues!$A:$A,0),1)/'Model assumptions'!$C$17,"NoData"),"NoData")</f>
        <v/>
      </c>
      <c r="G477" s="101" t="n"/>
      <c r="H477" s="101" t="n"/>
      <c r="I477" s="101" t="n"/>
    </row>
    <row r="478" ht="15.75" customHeight="1" s="198">
      <c r="A478" s="101" t="inlineStr">
        <is>
          <t>Angola</t>
        </is>
      </c>
      <c r="B478" s="62">
        <f t="array" ref="B478">INDEX(Countries!$D$2:$D$255, MATCH(A478, Countries!$B$2:$B$255, 0))
</f>
        <v/>
      </c>
      <c r="C478" s="89" t="inlineStr">
        <is>
          <t>Salt marsh</t>
        </is>
      </c>
      <c r="D478" s="95" t="n">
        <v>10.1</v>
      </c>
      <c r="E478" s="95">
        <f t="array" ref="E478">if($C478="Mangrove", IFERROR(3.66*INDEX(MangroveEmissionsValues!$D:$D,MATCH($A478,MangroveEmissionsValues!$A:$A,0),1)*index(MangroveEmissionsValues!$E:$E,match($A478,MangroveEmissionsValues!$A:$A,0),1),"NoData"),"NoData")</f>
        <v/>
      </c>
      <c r="F478" s="95">
        <f t="array" ref="F478">if($C478="Mangrove", IFERROR(3.66*INDEX(MangroveEmissionsValues!$F:$F,MATCH($A478,MangroveEmissionsValues!$A:$A,0),1)*index(MangroveEmissionsValues!$G:$G,match($A478,MangroveEmissionsValues!$A:$A,0),1)/'Model assumptions'!$C$17,"NoData"),"NoData")</f>
        <v/>
      </c>
      <c r="G478" s="101" t="n"/>
      <c r="H478" s="101" t="n"/>
      <c r="I478" s="101" t="n"/>
    </row>
    <row r="479" ht="15.75" customHeight="1" s="198">
      <c r="A479" s="101" t="inlineStr">
        <is>
          <t>Anguilla</t>
        </is>
      </c>
      <c r="B479" s="62">
        <f t="array" ref="B479">INDEX(Countries!$D$2:$D$255, MATCH(A479, Countries!$B$2:$B$255, 0))
</f>
        <v/>
      </c>
      <c r="C479" s="89" t="inlineStr">
        <is>
          <t>Salt marsh</t>
        </is>
      </c>
      <c r="D479" s="95" t="n">
        <v>10.1</v>
      </c>
      <c r="E479" s="95">
        <f t="array" ref="E479">if($C479="Mangrove", IFERROR(3.66*INDEX(MangroveEmissionsValues!$D:$D,MATCH($A479,MangroveEmissionsValues!$A:$A,0),1)*index(MangroveEmissionsValues!$E:$E,match($A479,MangroveEmissionsValues!$A:$A,0),1),"NoData"),"NoData")</f>
        <v/>
      </c>
      <c r="F479" s="95">
        <f t="array" ref="F479">if($C479="Mangrove", IFERROR(3.66*INDEX(MangroveEmissionsValues!$F:$F,MATCH($A479,MangroveEmissionsValues!$A:$A,0),1)*index(MangroveEmissionsValues!$G:$G,match($A479,MangroveEmissionsValues!$A:$A,0),1)/'Model assumptions'!$C$17,"NoData"),"NoData")</f>
        <v/>
      </c>
      <c r="G479" s="101" t="n"/>
      <c r="H479" s="101" t="n"/>
      <c r="I479" s="101" t="n"/>
    </row>
    <row r="480" ht="15.75" customHeight="1" s="198">
      <c r="A480" s="101" t="inlineStr">
        <is>
          <t>Antigua and Barbuda</t>
        </is>
      </c>
      <c r="B480" s="62">
        <f t="array" ref="B480">INDEX(Countries!$D$2:$D$255, MATCH(A480, Countries!$B$2:$B$255, 0))
</f>
        <v/>
      </c>
      <c r="C480" s="89" t="inlineStr">
        <is>
          <t>Salt marsh</t>
        </is>
      </c>
      <c r="D480" s="95" t="n">
        <v>10.1</v>
      </c>
      <c r="E480" s="95">
        <f t="array" ref="E480">if($C480="Mangrove", IFERROR(3.66*INDEX(MangroveEmissionsValues!$D:$D,MATCH($A480,MangroveEmissionsValues!$A:$A,0),1)*index(MangroveEmissionsValues!$E:$E,match($A480,MangroveEmissionsValues!$A:$A,0),1),"NoData"),"NoData")</f>
        <v/>
      </c>
      <c r="F480" s="95">
        <f t="array" ref="F480">if($C480="Mangrove", IFERROR(3.66*INDEX(MangroveEmissionsValues!$F:$F,MATCH($A480,MangroveEmissionsValues!$A:$A,0),1)*index(MangroveEmissionsValues!$G:$G,match($A480,MangroveEmissionsValues!$A:$A,0),1)/'Model assumptions'!$C$17,"NoData"),"NoData")</f>
        <v/>
      </c>
      <c r="G480" s="101" t="n"/>
      <c r="H480" s="101" t="n"/>
      <c r="I480" s="101" t="n"/>
    </row>
    <row r="481" ht="15.75" customHeight="1" s="198">
      <c r="A481" s="101" t="inlineStr">
        <is>
          <t>Bahrain</t>
        </is>
      </c>
      <c r="B481" s="62">
        <f t="array" ref="B481">INDEX(Countries!$D$2:$D$255, MATCH(A481, Countries!$B$2:$B$255, 0))
</f>
        <v/>
      </c>
      <c r="C481" s="89" t="inlineStr">
        <is>
          <t>Salt marsh</t>
        </is>
      </c>
      <c r="D481" s="95" t="n">
        <v>10.1</v>
      </c>
      <c r="E481" s="95">
        <f t="array" ref="E481">if($C481="Mangrove", IFERROR(3.66*INDEX(MangroveEmissionsValues!$D:$D,MATCH($A481,MangroveEmissionsValues!$A:$A,0),1)*index(MangroveEmissionsValues!$E:$E,match($A481,MangroveEmissionsValues!$A:$A,0),1),"NoData"),"NoData")</f>
        <v/>
      </c>
      <c r="F481" s="95">
        <f t="array" ref="F481">if($C481="Mangrove", IFERROR(3.66*INDEX(MangroveEmissionsValues!$F:$F,MATCH($A481,MangroveEmissionsValues!$A:$A,0),1)*index(MangroveEmissionsValues!$G:$G,match($A481,MangroveEmissionsValues!$A:$A,0),1)/'Model assumptions'!$C$17,"NoData"),"NoData")</f>
        <v/>
      </c>
      <c r="G481" s="101" t="n"/>
      <c r="H481" s="101" t="n"/>
      <c r="I481" s="101" t="n"/>
    </row>
    <row r="482" ht="15.75" customHeight="1" s="198">
      <c r="A482" s="101" t="inlineStr">
        <is>
          <t>Bangladesh</t>
        </is>
      </c>
      <c r="B482" s="62">
        <f t="array" ref="B482">INDEX(Countries!$D$2:$D$255, MATCH(A482, Countries!$B$2:$B$255, 0))
</f>
        <v/>
      </c>
      <c r="C482" s="89" t="inlineStr">
        <is>
          <t>Salt marsh</t>
        </is>
      </c>
      <c r="D482" s="95" t="n">
        <v>10.1</v>
      </c>
      <c r="E482" s="95">
        <f t="array" ref="E482">if($C482="Mangrove", IFERROR(3.66*INDEX(MangroveEmissionsValues!$D:$D,MATCH($A482,MangroveEmissionsValues!$A:$A,0),1)*index(MangroveEmissionsValues!$E:$E,match($A482,MangroveEmissionsValues!$A:$A,0),1),"NoData"),"NoData")</f>
        <v/>
      </c>
      <c r="F482" s="95">
        <f t="array" ref="F482">if($C482="Mangrove", IFERROR(3.66*INDEX(MangroveEmissionsValues!$F:$F,MATCH($A482,MangroveEmissionsValues!$A:$A,0),1)*index(MangroveEmissionsValues!$G:$G,match($A482,MangroveEmissionsValues!$A:$A,0),1)/'Model assumptions'!$C$17,"NoData"),"NoData")</f>
        <v/>
      </c>
      <c r="G482" s="101" t="n"/>
      <c r="H482" s="101" t="n"/>
      <c r="I482" s="101" t="n"/>
    </row>
    <row r="483" ht="15.75" customHeight="1" s="198">
      <c r="A483" s="101" t="inlineStr">
        <is>
          <t>Barbados</t>
        </is>
      </c>
      <c r="B483" s="62">
        <f t="array" ref="B483">INDEX(Countries!$D$2:$D$255, MATCH(A483, Countries!$B$2:$B$255, 0))
</f>
        <v/>
      </c>
      <c r="C483" s="89" t="inlineStr">
        <is>
          <t>Salt marsh</t>
        </is>
      </c>
      <c r="D483" s="95" t="n">
        <v>10.1</v>
      </c>
      <c r="E483" s="95">
        <f t="array" ref="E483">if($C483="Mangrove", IFERROR(3.66*INDEX(MangroveEmissionsValues!$D:$D,MATCH($A483,MangroveEmissionsValues!$A:$A,0),1)*index(MangroveEmissionsValues!$E:$E,match($A483,MangroveEmissionsValues!$A:$A,0),1),"NoData"),"NoData")</f>
        <v/>
      </c>
      <c r="F483" s="95">
        <f t="array" ref="F483">if($C483="Mangrove", IFERROR(3.66*INDEX(MangroveEmissionsValues!$F:$F,MATCH($A483,MangroveEmissionsValues!$A:$A,0),1)*index(MangroveEmissionsValues!$G:$G,match($A483,MangroveEmissionsValues!$A:$A,0),1)/'Model assumptions'!$C$17,"NoData"),"NoData")</f>
        <v/>
      </c>
      <c r="G483" s="101" t="n"/>
      <c r="H483" s="101" t="n"/>
      <c r="I483" s="101" t="n"/>
    </row>
    <row r="484" ht="15.75" customHeight="1" s="198">
      <c r="A484" s="101" t="inlineStr">
        <is>
          <t>Belize</t>
        </is>
      </c>
      <c r="B484" s="62">
        <f t="array" ref="B484">INDEX(Countries!$D$2:$D$255, MATCH(A484, Countries!$B$2:$B$255, 0))
</f>
        <v/>
      </c>
      <c r="C484" s="89" t="inlineStr">
        <is>
          <t>Salt marsh</t>
        </is>
      </c>
      <c r="D484" s="95" t="n">
        <v>10.1</v>
      </c>
      <c r="E484" s="95">
        <f t="array" ref="E484">if($C484="Mangrove", IFERROR(3.66*INDEX(MangroveEmissionsValues!$D:$D,MATCH($A484,MangroveEmissionsValues!$A:$A,0),1)*index(MangroveEmissionsValues!$E:$E,match($A484,MangroveEmissionsValues!$A:$A,0),1),"NoData"),"NoData")</f>
        <v/>
      </c>
      <c r="F484" s="95">
        <f t="array" ref="F484">if($C484="Mangrove", IFERROR(3.66*INDEX(MangroveEmissionsValues!$F:$F,MATCH($A484,MangroveEmissionsValues!$A:$A,0),1)*index(MangroveEmissionsValues!$G:$G,match($A484,MangroveEmissionsValues!$A:$A,0),1)/'Model assumptions'!$C$17,"NoData"),"NoData")</f>
        <v/>
      </c>
      <c r="G484" s="101" t="n"/>
      <c r="H484" s="101" t="n"/>
      <c r="I484" s="101" t="n"/>
    </row>
    <row r="485" ht="15.75" customHeight="1" s="198">
      <c r="A485" s="101" t="inlineStr">
        <is>
          <t>Benin</t>
        </is>
      </c>
      <c r="B485" s="62">
        <f t="array" ref="B485">INDEX(Countries!$D$2:$D$255, MATCH(A485, Countries!$B$2:$B$255, 0))
</f>
        <v/>
      </c>
      <c r="C485" s="89" t="inlineStr">
        <is>
          <t>Salt marsh</t>
        </is>
      </c>
      <c r="D485" s="95" t="n">
        <v>10.1</v>
      </c>
      <c r="E485" s="95">
        <f t="array" ref="E485">if($C485="Mangrove", IFERROR(3.66*INDEX(MangroveEmissionsValues!$D:$D,MATCH($A485,MangroveEmissionsValues!$A:$A,0),1)*index(MangroveEmissionsValues!$E:$E,match($A485,MangroveEmissionsValues!$A:$A,0),1),"NoData"),"NoData")</f>
        <v/>
      </c>
      <c r="F485" s="95">
        <f t="array" ref="F485">if($C485="Mangrove", IFERROR(3.66*INDEX(MangroveEmissionsValues!$F:$F,MATCH($A485,MangroveEmissionsValues!$A:$A,0),1)*index(MangroveEmissionsValues!$G:$G,match($A485,MangroveEmissionsValues!$A:$A,0),1)/'Model assumptions'!$C$17,"NoData"),"NoData")</f>
        <v/>
      </c>
      <c r="G485" s="101" t="n"/>
      <c r="H485" s="101" t="n"/>
      <c r="I485" s="101" t="n"/>
    </row>
    <row r="486" ht="15.75" customHeight="1" s="198">
      <c r="A486" s="101" t="inlineStr">
        <is>
          <t>Bermuda</t>
        </is>
      </c>
      <c r="B486" s="62">
        <f t="array" ref="B486">INDEX(Countries!$D$2:$D$255, MATCH(A486, Countries!$B$2:$B$255, 0))
</f>
        <v/>
      </c>
      <c r="C486" s="89" t="inlineStr">
        <is>
          <t>Salt marsh</t>
        </is>
      </c>
      <c r="D486" s="95" t="n">
        <v>10.1</v>
      </c>
      <c r="E486" s="95">
        <f t="array" ref="E486">if($C486="Mangrove", IFERROR(3.66*INDEX(MangroveEmissionsValues!$D:$D,MATCH($A486,MangroveEmissionsValues!$A:$A,0),1)*index(MangroveEmissionsValues!$E:$E,match($A486,MangroveEmissionsValues!$A:$A,0),1),"NoData"),"NoData")</f>
        <v/>
      </c>
      <c r="F486" s="95">
        <f t="array" ref="F486">if($C486="Mangrove", IFERROR(3.66*INDEX(MangroveEmissionsValues!$F:$F,MATCH($A486,MangroveEmissionsValues!$A:$A,0),1)*index(MangroveEmissionsValues!$G:$G,match($A486,MangroveEmissionsValues!$A:$A,0),1)/'Model assumptions'!$C$17,"NoData"),"NoData")</f>
        <v/>
      </c>
      <c r="G486" s="101" t="n"/>
      <c r="H486" s="101" t="n"/>
      <c r="I486" s="101" t="n"/>
    </row>
    <row r="487" ht="15.75" customHeight="1" s="198">
      <c r="A487" s="101" t="inlineStr">
        <is>
          <t>Bonaire, Sint Eustatius and Saba</t>
        </is>
      </c>
      <c r="B487" s="62">
        <f t="array" ref="B487">INDEX(Countries!$D$2:$D$255, MATCH(A487, Countries!$B$2:$B$255, 0))
</f>
        <v/>
      </c>
      <c r="C487" s="89" t="inlineStr">
        <is>
          <t>Salt marsh</t>
        </is>
      </c>
      <c r="D487" s="95" t="n">
        <v>10.1</v>
      </c>
      <c r="E487" s="95">
        <f t="array" ref="E487">if($C487="Mangrove", IFERROR(3.66*INDEX(MangroveEmissionsValues!$D:$D,MATCH($A487,MangroveEmissionsValues!$A:$A,0),1)*index(MangroveEmissionsValues!$E:$E,match($A487,MangroveEmissionsValues!$A:$A,0),1),"NoData"),"NoData")</f>
        <v/>
      </c>
      <c r="F487" s="95">
        <f t="array" ref="F487">if($C487="Mangrove", IFERROR(3.66*INDEX(MangroveEmissionsValues!$F:$F,MATCH($A487,MangroveEmissionsValues!$A:$A,0),1)*index(MangroveEmissionsValues!$G:$G,match($A487,MangroveEmissionsValues!$A:$A,0),1)/'Model assumptions'!$C$17,"NoData"),"NoData")</f>
        <v/>
      </c>
      <c r="G487" s="101" t="n"/>
      <c r="H487" s="101" t="n"/>
      <c r="I487" s="101" t="n"/>
    </row>
    <row r="488" ht="15.75" customHeight="1" s="198">
      <c r="A488" s="101" t="inlineStr">
        <is>
          <t>Brazil</t>
        </is>
      </c>
      <c r="B488" s="62">
        <f t="array" ref="B488">INDEX(Countries!$D$2:$D$255, MATCH(A488, Countries!$B$2:$B$255, 0))
</f>
        <v/>
      </c>
      <c r="C488" s="89" t="inlineStr">
        <is>
          <t>Salt marsh</t>
        </is>
      </c>
      <c r="D488" s="95" t="n">
        <v>10.1</v>
      </c>
      <c r="E488" s="95">
        <f t="array" ref="E488">if($C488="Mangrove", IFERROR(3.66*INDEX(MangroveEmissionsValues!$D:$D,MATCH($A488,MangroveEmissionsValues!$A:$A,0),1)*index(MangroveEmissionsValues!$E:$E,match($A488,MangroveEmissionsValues!$A:$A,0),1),"NoData"),"NoData")</f>
        <v/>
      </c>
      <c r="F488" s="95">
        <f t="array" ref="F488">if($C488="Mangrove", IFERROR(3.66*INDEX(MangroveEmissionsValues!$F:$F,MATCH($A488,MangroveEmissionsValues!$A:$A,0),1)*index(MangroveEmissionsValues!$G:$G,match($A488,MangroveEmissionsValues!$A:$A,0),1)/'Model assumptions'!$C$17,"NoData"),"NoData")</f>
        <v/>
      </c>
      <c r="G488" s="101" t="n"/>
      <c r="H488" s="101" t="n"/>
      <c r="I488" s="101" t="n"/>
    </row>
    <row r="489" ht="15.75" customHeight="1" s="198">
      <c r="A489" s="101" t="inlineStr">
        <is>
          <t>British virgin islands</t>
        </is>
      </c>
      <c r="B489" s="62">
        <f t="array" ref="B489">INDEX(Countries!$D$2:$D$255, MATCH(A489, Countries!$B$2:$B$255, 0))
</f>
        <v/>
      </c>
      <c r="C489" s="89" t="inlineStr">
        <is>
          <t>Salt marsh</t>
        </is>
      </c>
      <c r="D489" s="95" t="n">
        <v>10.1</v>
      </c>
      <c r="E489" s="95">
        <f t="array" ref="E489">if($C489="Mangrove", IFERROR(3.66*INDEX(MangroveEmissionsValues!$D:$D,MATCH($A489,MangroveEmissionsValues!$A:$A,0),1)*index(MangroveEmissionsValues!$E:$E,match($A489,MangroveEmissionsValues!$A:$A,0),1),"NoData"),"NoData")</f>
        <v/>
      </c>
      <c r="F489" s="95">
        <f t="array" ref="F489">if($C489="Mangrove", IFERROR(3.66*INDEX(MangroveEmissionsValues!$F:$F,MATCH($A489,MangroveEmissionsValues!$A:$A,0),1)*index(MangroveEmissionsValues!$G:$G,match($A489,MangroveEmissionsValues!$A:$A,0),1)/'Model assumptions'!$C$17,"NoData"),"NoData")</f>
        <v/>
      </c>
      <c r="G489" s="101" t="n"/>
      <c r="H489" s="101" t="n"/>
      <c r="I489" s="101" t="n"/>
    </row>
    <row r="490" ht="15.75" customHeight="1" s="198">
      <c r="A490" s="101" t="inlineStr">
        <is>
          <t>Brunei Darussalam</t>
        </is>
      </c>
      <c r="B490" s="62">
        <f t="array" ref="B490">INDEX(Countries!$D$2:$D$255, MATCH(A490, Countries!$B$2:$B$255, 0))
</f>
        <v/>
      </c>
      <c r="C490" s="89" t="inlineStr">
        <is>
          <t>Salt marsh</t>
        </is>
      </c>
      <c r="D490" s="95" t="n">
        <v>10.1</v>
      </c>
      <c r="E490" s="95">
        <f t="array" ref="E490">if($C490="Mangrove", IFERROR(3.66*INDEX(MangroveEmissionsValues!$D:$D,MATCH($A490,MangroveEmissionsValues!$A:$A,0),1)*index(MangroveEmissionsValues!$E:$E,match($A490,MangroveEmissionsValues!$A:$A,0),1),"NoData"),"NoData")</f>
        <v/>
      </c>
      <c r="F490" s="95">
        <f t="array" ref="F490">if($C490="Mangrove", IFERROR(3.66*INDEX(MangroveEmissionsValues!$F:$F,MATCH($A490,MangroveEmissionsValues!$A:$A,0),1)*index(MangroveEmissionsValues!$G:$G,match($A490,MangroveEmissionsValues!$A:$A,0),1)/'Model assumptions'!$C$17,"NoData"),"NoData")</f>
        <v/>
      </c>
      <c r="G490" s="101" t="n"/>
      <c r="H490" s="101" t="n"/>
      <c r="I490" s="101" t="n"/>
    </row>
    <row r="491" ht="15.75" customHeight="1" s="198">
      <c r="A491" s="101" t="inlineStr">
        <is>
          <t>Cambodia</t>
        </is>
      </c>
      <c r="B491" s="62">
        <f t="array" ref="B491">INDEX(Countries!$D$2:$D$255, MATCH(A491, Countries!$B$2:$B$255, 0))
</f>
        <v/>
      </c>
      <c r="C491" s="89" t="inlineStr">
        <is>
          <t>Salt marsh</t>
        </is>
      </c>
      <c r="D491" s="95" t="n">
        <v>10.1</v>
      </c>
      <c r="E491" s="95">
        <f t="array" ref="E491">if($C491="Mangrove", IFERROR(3.66*INDEX(MangroveEmissionsValues!$D:$D,MATCH($A491,MangroveEmissionsValues!$A:$A,0),1)*index(MangroveEmissionsValues!$E:$E,match($A491,MangroveEmissionsValues!$A:$A,0),1),"NoData"),"NoData")</f>
        <v/>
      </c>
      <c r="F491" s="95">
        <f t="array" ref="F491">if($C491="Mangrove", IFERROR(3.66*INDEX(MangroveEmissionsValues!$F:$F,MATCH($A491,MangroveEmissionsValues!$A:$A,0),1)*index(MangroveEmissionsValues!$G:$G,match($A491,MangroveEmissionsValues!$A:$A,0),1)/'Model assumptions'!$C$17,"NoData"),"NoData")</f>
        <v/>
      </c>
      <c r="G491" s="101" t="n"/>
      <c r="H491" s="101" t="n"/>
      <c r="I491" s="101" t="n"/>
    </row>
    <row r="492" ht="15.75" customHeight="1" s="198">
      <c r="A492" s="101" t="inlineStr">
        <is>
          <t>Cameroon</t>
        </is>
      </c>
      <c r="B492" s="62">
        <f t="array" ref="B492">INDEX(Countries!$D$2:$D$255, MATCH(A492, Countries!$B$2:$B$255, 0))
</f>
        <v/>
      </c>
      <c r="C492" s="89" t="inlineStr">
        <is>
          <t>Salt marsh</t>
        </is>
      </c>
      <c r="D492" s="95" t="n">
        <v>10.1</v>
      </c>
      <c r="E492" s="95">
        <f t="array" ref="E492">if($C492="Mangrove", IFERROR(3.66*INDEX(MangroveEmissionsValues!$D:$D,MATCH($A492,MangroveEmissionsValues!$A:$A,0),1)*index(MangroveEmissionsValues!$E:$E,match($A492,MangroveEmissionsValues!$A:$A,0),1),"NoData"),"NoData")</f>
        <v/>
      </c>
      <c r="F492" s="95">
        <f t="array" ref="F492">if($C492="Mangrove", IFERROR(3.66*INDEX(MangroveEmissionsValues!$F:$F,MATCH($A492,MangroveEmissionsValues!$A:$A,0),1)*index(MangroveEmissionsValues!$G:$G,match($A492,MangroveEmissionsValues!$A:$A,0),1)/'Model assumptions'!$C$17,"NoData"),"NoData")</f>
        <v/>
      </c>
      <c r="G492" s="101" t="n"/>
      <c r="H492" s="101" t="n"/>
      <c r="I492" s="101" t="n"/>
    </row>
    <row r="493" ht="15.75" customHeight="1" s="198">
      <c r="A493" s="101" t="inlineStr">
        <is>
          <t>Cayman Islands</t>
        </is>
      </c>
      <c r="B493" s="62">
        <f t="array" ref="B493">INDEX(Countries!$D$2:$D$255, MATCH(A493, Countries!$B$2:$B$255, 0))
</f>
        <v/>
      </c>
      <c r="C493" s="89" t="inlineStr">
        <is>
          <t>Salt marsh</t>
        </is>
      </c>
      <c r="D493" s="95" t="n">
        <v>10.1</v>
      </c>
      <c r="E493" s="95">
        <f t="array" ref="E493">if($C493="Mangrove", IFERROR(3.66*INDEX(MangroveEmissionsValues!$D:$D,MATCH($A493,MangroveEmissionsValues!$A:$A,0),1)*index(MangroveEmissionsValues!$E:$E,match($A493,MangroveEmissionsValues!$A:$A,0),1),"NoData"),"NoData")</f>
        <v/>
      </c>
      <c r="F493" s="95">
        <f t="array" ref="F493">if($C493="Mangrove", IFERROR(3.66*INDEX(MangroveEmissionsValues!$F:$F,MATCH($A493,MangroveEmissionsValues!$A:$A,0),1)*index(MangroveEmissionsValues!$G:$G,match($A493,MangroveEmissionsValues!$A:$A,0),1)/'Model assumptions'!$C$17,"NoData"),"NoData")</f>
        <v/>
      </c>
      <c r="G493" s="101" t="n"/>
      <c r="H493" s="101" t="n"/>
      <c r="I493" s="101" t="n"/>
    </row>
    <row r="494" ht="15.75" customHeight="1" s="198">
      <c r="A494" s="101" t="inlineStr">
        <is>
          <t>Comoros</t>
        </is>
      </c>
      <c r="B494" s="62">
        <f t="array" ref="B494">INDEX(Countries!$D$2:$D$255, MATCH(A494, Countries!$B$2:$B$255, 0))
</f>
        <v/>
      </c>
      <c r="C494" s="89" t="inlineStr">
        <is>
          <t>Salt marsh</t>
        </is>
      </c>
      <c r="D494" s="95" t="n">
        <v>10.1</v>
      </c>
      <c r="E494" s="95">
        <f t="array" ref="E494">if($C494="Mangrove", IFERROR(3.66*INDEX(MangroveEmissionsValues!$D:$D,MATCH($A494,MangroveEmissionsValues!$A:$A,0),1)*index(MangroveEmissionsValues!$E:$E,match($A494,MangroveEmissionsValues!$A:$A,0),1),"NoData"),"NoData")</f>
        <v/>
      </c>
      <c r="F494" s="95">
        <f t="array" ref="F494">if($C494="Mangrove", IFERROR(3.66*INDEX(MangroveEmissionsValues!$F:$F,MATCH($A494,MangroveEmissionsValues!$A:$A,0),1)*index(MangroveEmissionsValues!$G:$G,match($A494,MangroveEmissionsValues!$A:$A,0),1)/'Model assumptions'!$C$17,"NoData"),"NoData")</f>
        <v/>
      </c>
      <c r="G494" s="101" t="n"/>
      <c r="H494" s="101" t="n"/>
      <c r="I494" s="101" t="n"/>
    </row>
    <row r="495" ht="15.75" customHeight="1" s="198">
      <c r="A495" s="101" t="inlineStr">
        <is>
          <t>Cook Islands</t>
        </is>
      </c>
      <c r="B495" s="62">
        <f t="array" ref="B495">INDEX(Countries!$D$2:$D$255, MATCH(A495, Countries!$B$2:$B$255, 0))
</f>
        <v/>
      </c>
      <c r="C495" s="89" t="inlineStr">
        <is>
          <t>Salt marsh</t>
        </is>
      </c>
      <c r="D495" s="95" t="n">
        <v>10.1</v>
      </c>
      <c r="E495" s="95">
        <f t="array" ref="E495">if($C495="Mangrove", IFERROR(3.66*INDEX(MangroveEmissionsValues!$D:$D,MATCH($A495,MangroveEmissionsValues!$A:$A,0),1)*index(MangroveEmissionsValues!$E:$E,match($A495,MangroveEmissionsValues!$A:$A,0),1),"NoData"),"NoData")</f>
        <v/>
      </c>
      <c r="F495" s="95">
        <f t="array" ref="F495">if($C495="Mangrove", IFERROR(3.66*INDEX(MangroveEmissionsValues!$F:$F,MATCH($A495,MangroveEmissionsValues!$A:$A,0),1)*index(MangroveEmissionsValues!$G:$G,match($A495,MangroveEmissionsValues!$A:$A,0),1)/'Model assumptions'!$C$17,"NoData"),"NoData")</f>
        <v/>
      </c>
      <c r="G495" s="101" t="n"/>
      <c r="H495" s="101" t="n"/>
      <c r="I495" s="101" t="n"/>
    </row>
    <row r="496" ht="15.75" customHeight="1" s="198">
      <c r="A496" s="101" t="inlineStr">
        <is>
          <t>Costa Rica</t>
        </is>
      </c>
      <c r="B496" s="62">
        <f t="array" ref="B496">INDEX(Countries!$D$2:$D$255, MATCH(A496, Countries!$B$2:$B$255, 0))
</f>
        <v/>
      </c>
      <c r="C496" s="89" t="inlineStr">
        <is>
          <t>Salt marsh</t>
        </is>
      </c>
      <c r="D496" s="95" t="n">
        <v>10.1</v>
      </c>
      <c r="E496" s="95">
        <f t="array" ref="E496">if($C496="Mangrove", IFERROR(3.66*INDEX(MangroveEmissionsValues!$D:$D,MATCH($A496,MangroveEmissionsValues!$A:$A,0),1)*index(MangroveEmissionsValues!$E:$E,match($A496,MangroveEmissionsValues!$A:$A,0),1),"NoData"),"NoData")</f>
        <v/>
      </c>
      <c r="F496" s="95">
        <f t="array" ref="F496">if($C496="Mangrove", IFERROR(3.66*INDEX(MangroveEmissionsValues!$F:$F,MATCH($A496,MangroveEmissionsValues!$A:$A,0),1)*index(MangroveEmissionsValues!$G:$G,match($A496,MangroveEmissionsValues!$A:$A,0),1)/'Model assumptions'!$C$17,"NoData"),"NoData")</f>
        <v/>
      </c>
      <c r="G496" s="101" t="n"/>
      <c r="H496" s="101" t="n"/>
      <c r="I496" s="101" t="n"/>
    </row>
    <row r="497" ht="15.75" customHeight="1" s="198">
      <c r="A497" s="101" t="inlineStr">
        <is>
          <t>Côte d'Ivoire</t>
        </is>
      </c>
      <c r="B497" s="62">
        <f t="array" ref="B497">INDEX(Countries!$D$2:$D$255, MATCH(A497, Countries!$B$2:$B$255, 0))
</f>
        <v/>
      </c>
      <c r="C497" s="89" t="inlineStr">
        <is>
          <t>Salt marsh</t>
        </is>
      </c>
      <c r="D497" s="95" t="n">
        <v>10.1</v>
      </c>
      <c r="E497" s="95">
        <f t="array" ref="E497">if($C497="Mangrove", IFERROR(3.66*INDEX(MangroveEmissionsValues!$D:$D,MATCH($A497,MangroveEmissionsValues!$A:$A,0),1)*index(MangroveEmissionsValues!$E:$E,match($A497,MangroveEmissionsValues!$A:$A,0),1),"NoData"),"NoData")</f>
        <v/>
      </c>
      <c r="F497" s="95">
        <f t="array" ref="F497">if($C497="Mangrove", IFERROR(3.66*INDEX(MangroveEmissionsValues!$F:$F,MATCH($A497,MangroveEmissionsValues!$A:$A,0),1)*index(MangroveEmissionsValues!$G:$G,match($A497,MangroveEmissionsValues!$A:$A,0),1)/'Model assumptions'!$C$17,"NoData"),"NoData")</f>
        <v/>
      </c>
      <c r="G497" s="101" t="n"/>
      <c r="H497" s="101" t="n"/>
      <c r="I497" s="101" t="n"/>
    </row>
    <row r="498" ht="15.75" customHeight="1" s="198">
      <c r="A498" s="101" t="inlineStr">
        <is>
          <t>Cuba</t>
        </is>
      </c>
      <c r="B498" s="62">
        <f t="array" ref="B498">INDEX(Countries!$D$2:$D$255, MATCH(A498, Countries!$B$2:$B$255, 0))
</f>
        <v/>
      </c>
      <c r="C498" s="89" t="inlineStr">
        <is>
          <t>Salt marsh</t>
        </is>
      </c>
      <c r="D498" s="95" t="n">
        <v>10.1</v>
      </c>
      <c r="E498" s="95">
        <f t="array" ref="E498">if($C498="Mangrove", IFERROR(3.66*INDEX(MangroveEmissionsValues!$D:$D,MATCH($A498,MangroveEmissionsValues!$A:$A,0),1)*index(MangroveEmissionsValues!$E:$E,match($A498,MangroveEmissionsValues!$A:$A,0),1),"NoData"),"NoData")</f>
        <v/>
      </c>
      <c r="F498" s="95">
        <f t="array" ref="F498">if($C498="Mangrove", IFERROR(3.66*INDEX(MangroveEmissionsValues!$F:$F,MATCH($A498,MangroveEmissionsValues!$A:$A,0),1)*index(MangroveEmissionsValues!$G:$G,match($A498,MangroveEmissionsValues!$A:$A,0),1)/'Model assumptions'!$C$17,"NoData"),"NoData")</f>
        <v/>
      </c>
      <c r="G498" s="101" t="n"/>
      <c r="H498" s="101" t="n"/>
      <c r="I498" s="101" t="n"/>
    </row>
    <row r="499" ht="15.75" customHeight="1" s="198">
      <c r="A499" s="101" t="inlineStr">
        <is>
          <t>Curaçao</t>
        </is>
      </c>
      <c r="B499" s="62">
        <f t="array" ref="B499">INDEX(Countries!$D$2:$D$255, MATCH(A499, Countries!$B$2:$B$255, 0))
</f>
        <v/>
      </c>
      <c r="C499" s="89" t="inlineStr">
        <is>
          <t>Salt marsh</t>
        </is>
      </c>
      <c r="D499" s="95" t="n">
        <v>10.1</v>
      </c>
      <c r="E499" s="95">
        <f t="array" ref="E499">if($C499="Mangrove", IFERROR(3.66*INDEX(MangroveEmissionsValues!$D:$D,MATCH($A499,MangroveEmissionsValues!$A:$A,0),1)*index(MangroveEmissionsValues!$E:$E,match($A499,MangroveEmissionsValues!$A:$A,0),1),"NoData"),"NoData")</f>
        <v/>
      </c>
      <c r="F499" s="95">
        <f t="array" ref="F499">if($C499="Mangrove", IFERROR(3.66*INDEX(MangroveEmissionsValues!$F:$F,MATCH($A499,MangroveEmissionsValues!$A:$A,0),1)*index(MangroveEmissionsValues!$G:$G,match($A499,MangroveEmissionsValues!$A:$A,0),1)/'Model assumptions'!$C$17,"NoData"),"NoData")</f>
        <v/>
      </c>
      <c r="G499" s="101" t="n"/>
      <c r="H499" s="101" t="n"/>
      <c r="I499" s="101" t="n"/>
    </row>
    <row r="500" ht="15.75" customHeight="1" s="198">
      <c r="A500" s="101" t="inlineStr">
        <is>
          <t>Democratic republic of the congo</t>
        </is>
      </c>
      <c r="B500" s="62">
        <f t="array" ref="B500">INDEX(Countries!$D$2:$D$255, MATCH(A500, Countries!$B$2:$B$255, 0))
</f>
        <v/>
      </c>
      <c r="C500" s="89" t="inlineStr">
        <is>
          <t>Salt marsh</t>
        </is>
      </c>
      <c r="D500" s="95" t="n">
        <v>10.1</v>
      </c>
      <c r="E500" s="95">
        <f t="array" ref="E500">if($C500="Mangrove", IFERROR(3.66*INDEX(MangroveEmissionsValues!$D:$D,MATCH($A500,MangroveEmissionsValues!$A:$A,0),1)*index(MangroveEmissionsValues!$E:$E,match($A500,MangroveEmissionsValues!$A:$A,0),1),"NoData"),"NoData")</f>
        <v/>
      </c>
      <c r="F500" s="95">
        <f t="array" ref="F500">if($C500="Mangrove", IFERROR(3.66*INDEX(MangroveEmissionsValues!$F:$F,MATCH($A500,MangroveEmissionsValues!$A:$A,0),1)*index(MangroveEmissionsValues!$G:$G,match($A500,MangroveEmissionsValues!$A:$A,0),1)/'Model assumptions'!$C$17,"NoData"),"NoData")</f>
        <v/>
      </c>
      <c r="G500" s="101" t="n"/>
      <c r="H500" s="101" t="n"/>
      <c r="I500" s="101" t="n"/>
    </row>
    <row r="501" ht="15.75" customHeight="1" s="198">
      <c r="A501" s="101" t="inlineStr">
        <is>
          <t>Djibouti</t>
        </is>
      </c>
      <c r="B501" s="62">
        <f t="array" ref="B501">INDEX(Countries!$D$2:$D$255, MATCH(A501, Countries!$B$2:$B$255, 0))
</f>
        <v/>
      </c>
      <c r="C501" s="89" t="inlineStr">
        <is>
          <t>Salt marsh</t>
        </is>
      </c>
      <c r="D501" s="95" t="n">
        <v>10.1</v>
      </c>
      <c r="E501" s="95">
        <f t="array" ref="E501">if($C501="Mangrove", IFERROR(3.66*INDEX(MangroveEmissionsValues!$D:$D,MATCH($A501,MangroveEmissionsValues!$A:$A,0),1)*index(MangroveEmissionsValues!$E:$E,match($A501,MangroveEmissionsValues!$A:$A,0),1),"NoData"),"NoData")</f>
        <v/>
      </c>
      <c r="F501" s="95">
        <f t="array" ref="F501">if($C501="Mangrove", IFERROR(3.66*INDEX(MangroveEmissionsValues!$F:$F,MATCH($A501,MangroveEmissionsValues!$A:$A,0),1)*index(MangroveEmissionsValues!$G:$G,match($A501,MangroveEmissionsValues!$A:$A,0),1)/'Model assumptions'!$C$17,"NoData"),"NoData")</f>
        <v/>
      </c>
      <c r="G501" s="101" t="n"/>
      <c r="H501" s="101" t="n"/>
      <c r="I501" s="101" t="n"/>
    </row>
    <row r="502" ht="15.75" customHeight="1" s="198">
      <c r="A502" s="101" t="inlineStr">
        <is>
          <t>Dominica</t>
        </is>
      </c>
      <c r="B502" s="62">
        <f t="array" ref="B502">INDEX(Countries!$D$2:$D$255, MATCH(A502, Countries!$B$2:$B$255, 0))
</f>
        <v/>
      </c>
      <c r="C502" s="89" t="inlineStr">
        <is>
          <t>Salt marsh</t>
        </is>
      </c>
      <c r="D502" s="95" t="n">
        <v>10.1</v>
      </c>
      <c r="E502" s="95">
        <f t="array" ref="E502">if($C502="Mangrove", IFERROR(3.66*INDEX(MangroveEmissionsValues!$D:$D,MATCH($A502,MangroveEmissionsValues!$A:$A,0),1)*index(MangroveEmissionsValues!$E:$E,match($A502,MangroveEmissionsValues!$A:$A,0),1),"NoData"),"NoData")</f>
        <v/>
      </c>
      <c r="F502" s="95">
        <f t="array" ref="F502">if($C502="Mangrove", IFERROR(3.66*INDEX(MangroveEmissionsValues!$F:$F,MATCH($A502,MangroveEmissionsValues!$A:$A,0),1)*index(MangroveEmissionsValues!$G:$G,match($A502,MangroveEmissionsValues!$A:$A,0),1)/'Model assumptions'!$C$17,"NoData"),"NoData")</f>
        <v/>
      </c>
      <c r="G502" s="101" t="n"/>
      <c r="H502" s="101" t="n"/>
      <c r="I502" s="101" t="n"/>
    </row>
    <row r="503" ht="15.75" customHeight="1" s="198">
      <c r="A503" s="101" t="inlineStr">
        <is>
          <t>Dominican Republic</t>
        </is>
      </c>
      <c r="B503" s="62">
        <f t="array" ref="B503">INDEX(Countries!$D$2:$D$255, MATCH(A503, Countries!$B$2:$B$255, 0))
</f>
        <v/>
      </c>
      <c r="C503" s="89" t="inlineStr">
        <is>
          <t>Salt marsh</t>
        </is>
      </c>
      <c r="D503" s="95" t="n">
        <v>10.1</v>
      </c>
      <c r="E503" s="95">
        <f t="array" ref="E503">if($C503="Mangrove", IFERROR(3.66*INDEX(MangroveEmissionsValues!$D:$D,MATCH($A503,MangroveEmissionsValues!$A:$A,0),1)*index(MangroveEmissionsValues!$E:$E,match($A503,MangroveEmissionsValues!$A:$A,0),1),"NoData"),"NoData")</f>
        <v/>
      </c>
      <c r="F503" s="95">
        <f t="array" ref="F503">if($C503="Mangrove", IFERROR(3.66*INDEX(MangroveEmissionsValues!$F:$F,MATCH($A503,MangroveEmissionsValues!$A:$A,0),1)*index(MangroveEmissionsValues!$G:$G,match($A503,MangroveEmissionsValues!$A:$A,0),1)/'Model assumptions'!$C$17,"NoData"),"NoData")</f>
        <v/>
      </c>
      <c r="G503" s="101" t="n"/>
      <c r="H503" s="101" t="n"/>
      <c r="I503" s="101" t="n"/>
    </row>
    <row r="504" ht="15.75" customHeight="1" s="198">
      <c r="A504" s="101" t="inlineStr">
        <is>
          <t>Ecuador</t>
        </is>
      </c>
      <c r="B504" s="62">
        <f t="array" ref="B504">INDEX(Countries!$D$2:$D$255, MATCH(A504, Countries!$B$2:$B$255, 0))
</f>
        <v/>
      </c>
      <c r="C504" s="89" t="inlineStr">
        <is>
          <t>Salt marsh</t>
        </is>
      </c>
      <c r="D504" s="95" t="n">
        <v>10.1</v>
      </c>
      <c r="E504" s="95">
        <f t="array" ref="E504">if($C504="Mangrove", IFERROR(3.66*INDEX(MangroveEmissionsValues!$D:$D,MATCH($A504,MangroveEmissionsValues!$A:$A,0),1)*index(MangroveEmissionsValues!$E:$E,match($A504,MangroveEmissionsValues!$A:$A,0),1),"NoData"),"NoData")</f>
        <v/>
      </c>
      <c r="F504" s="95">
        <f t="array" ref="F504">if($C504="Mangrove", IFERROR(3.66*INDEX(MangroveEmissionsValues!$F:$F,MATCH($A504,MangroveEmissionsValues!$A:$A,0),1)*index(MangroveEmissionsValues!$G:$G,match($A504,MangroveEmissionsValues!$A:$A,0),1)/'Model assumptions'!$C$17,"NoData"),"NoData")</f>
        <v/>
      </c>
      <c r="G504" s="101" t="n"/>
      <c r="H504" s="101" t="n"/>
      <c r="I504" s="101" t="n"/>
    </row>
    <row r="505" ht="15.75" customHeight="1" s="198">
      <c r="A505" s="101" t="inlineStr">
        <is>
          <t>Egypt</t>
        </is>
      </c>
      <c r="B505" s="62">
        <f t="array" ref="B505">INDEX(Countries!$D$2:$D$255, MATCH(A505, Countries!$B$2:$B$255, 0))
</f>
        <v/>
      </c>
      <c r="C505" s="89" t="inlineStr">
        <is>
          <t>Salt marsh</t>
        </is>
      </c>
      <c r="D505" s="95" t="n">
        <v>10.1</v>
      </c>
      <c r="E505" s="95">
        <f t="array" ref="E505">if($C505="Mangrove", IFERROR(3.66*INDEX(MangroveEmissionsValues!$D:$D,MATCH($A505,MangroveEmissionsValues!$A:$A,0),1)*index(MangroveEmissionsValues!$E:$E,match($A505,MangroveEmissionsValues!$A:$A,0),1),"NoData"),"NoData")</f>
        <v/>
      </c>
      <c r="F505" s="95">
        <f t="array" ref="F505">if($C505="Mangrove", IFERROR(3.66*INDEX(MangroveEmissionsValues!$F:$F,MATCH($A505,MangroveEmissionsValues!$A:$A,0),1)*index(MangroveEmissionsValues!$G:$G,match($A505,MangroveEmissionsValues!$A:$A,0),1)/'Model assumptions'!$C$17,"NoData"),"NoData")</f>
        <v/>
      </c>
      <c r="G505" s="101" t="n"/>
      <c r="H505" s="101" t="n"/>
      <c r="I505" s="101" t="n"/>
    </row>
    <row r="506" ht="15.75" customHeight="1" s="198">
      <c r="A506" s="101" t="inlineStr">
        <is>
          <t>El Salvador</t>
        </is>
      </c>
      <c r="B506" s="62">
        <f t="array" ref="B506">INDEX(Countries!$D$2:$D$255, MATCH(A506, Countries!$B$2:$B$255, 0))
</f>
        <v/>
      </c>
      <c r="C506" s="89" t="inlineStr">
        <is>
          <t>Salt marsh</t>
        </is>
      </c>
      <c r="D506" s="95" t="n">
        <v>10.1</v>
      </c>
      <c r="E506" s="95">
        <f t="array" ref="E506">if($C506="Mangrove", IFERROR(3.66*INDEX(MangroveEmissionsValues!$D:$D,MATCH($A506,MangroveEmissionsValues!$A:$A,0),1)*index(MangroveEmissionsValues!$E:$E,match($A506,MangroveEmissionsValues!$A:$A,0),1),"NoData"),"NoData")</f>
        <v/>
      </c>
      <c r="F506" s="95">
        <f t="array" ref="F506">if($C506="Mangrove", IFERROR(3.66*INDEX(MangroveEmissionsValues!$F:$F,MATCH($A506,MangroveEmissionsValues!$A:$A,0),1)*index(MangroveEmissionsValues!$G:$G,match($A506,MangroveEmissionsValues!$A:$A,0),1)/'Model assumptions'!$C$17,"NoData"),"NoData")</f>
        <v/>
      </c>
      <c r="G506" s="101" t="n"/>
      <c r="H506" s="101" t="n"/>
      <c r="I506" s="101" t="n"/>
    </row>
    <row r="507" ht="15.75" customHeight="1" s="198">
      <c r="A507" s="101" t="inlineStr">
        <is>
          <t>Equatorial Guinea</t>
        </is>
      </c>
      <c r="B507" s="62">
        <f t="array" ref="B507">INDEX(Countries!$D$2:$D$255, MATCH(A507, Countries!$B$2:$B$255, 0))
</f>
        <v/>
      </c>
      <c r="C507" s="89" t="inlineStr">
        <is>
          <t>Salt marsh</t>
        </is>
      </c>
      <c r="D507" s="95" t="n">
        <v>10.1</v>
      </c>
      <c r="E507" s="95">
        <f t="array" ref="E507">if($C507="Mangrove", IFERROR(3.66*INDEX(MangroveEmissionsValues!$D:$D,MATCH($A507,MangroveEmissionsValues!$A:$A,0),1)*index(MangroveEmissionsValues!$E:$E,match($A507,MangroveEmissionsValues!$A:$A,0),1),"NoData"),"NoData")</f>
        <v/>
      </c>
      <c r="F507" s="95">
        <f t="array" ref="F507">if($C507="Mangrove", IFERROR(3.66*INDEX(MangroveEmissionsValues!$F:$F,MATCH($A507,MangroveEmissionsValues!$A:$A,0),1)*index(MangroveEmissionsValues!$G:$G,match($A507,MangroveEmissionsValues!$A:$A,0),1)/'Model assumptions'!$C$17,"NoData"),"NoData")</f>
        <v/>
      </c>
      <c r="G507" s="101" t="n"/>
      <c r="H507" s="101" t="n"/>
      <c r="I507" s="101" t="n"/>
    </row>
    <row r="508" ht="15.75" customHeight="1" s="198">
      <c r="A508" s="101" t="inlineStr">
        <is>
          <t>Eritrea</t>
        </is>
      </c>
      <c r="B508" s="62">
        <f t="array" ref="B508">INDEX(Countries!$D$2:$D$255, MATCH(A508, Countries!$B$2:$B$255, 0))
</f>
        <v/>
      </c>
      <c r="C508" s="89" t="inlineStr">
        <is>
          <t>Salt marsh</t>
        </is>
      </c>
      <c r="D508" s="95" t="n">
        <v>10.1</v>
      </c>
      <c r="E508" s="95">
        <f t="array" ref="E508">if($C508="Mangrove", IFERROR(3.66*INDEX(MangroveEmissionsValues!$D:$D,MATCH($A508,MangroveEmissionsValues!$A:$A,0),1)*index(MangroveEmissionsValues!$E:$E,match($A508,MangroveEmissionsValues!$A:$A,0),1),"NoData"),"NoData")</f>
        <v/>
      </c>
      <c r="F508" s="95">
        <f t="array" ref="F508">if($C508="Mangrove", IFERROR(3.66*INDEX(MangroveEmissionsValues!$F:$F,MATCH($A508,MangroveEmissionsValues!$A:$A,0),1)*index(MangroveEmissionsValues!$G:$G,match($A508,MangroveEmissionsValues!$A:$A,0),1)/'Model assumptions'!$C$17,"NoData"),"NoData")</f>
        <v/>
      </c>
      <c r="G508" s="101" t="n"/>
      <c r="H508" s="101" t="n"/>
      <c r="I508" s="101" t="n"/>
    </row>
    <row r="509" ht="15.75" customHeight="1" s="198">
      <c r="A509" s="101" t="inlineStr">
        <is>
          <t>Fiji</t>
        </is>
      </c>
      <c r="B509" s="62">
        <f t="array" ref="B509">INDEX(Countries!$D$2:$D$255, MATCH(A509, Countries!$B$2:$B$255, 0))
</f>
        <v/>
      </c>
      <c r="C509" s="89" t="inlineStr">
        <is>
          <t>Salt marsh</t>
        </is>
      </c>
      <c r="D509" s="95" t="n">
        <v>10.1</v>
      </c>
      <c r="E509" s="95">
        <f t="array" ref="E509">if($C509="Mangrove", IFERROR(3.66*INDEX(MangroveEmissionsValues!$D:$D,MATCH($A509,MangroveEmissionsValues!$A:$A,0),1)*index(MangroveEmissionsValues!$E:$E,match($A509,MangroveEmissionsValues!$A:$A,0),1),"NoData"),"NoData")</f>
        <v/>
      </c>
      <c r="F509" s="95">
        <f t="array" ref="F509">if($C509="Mangrove", IFERROR(3.66*INDEX(MangroveEmissionsValues!$F:$F,MATCH($A509,MangroveEmissionsValues!$A:$A,0),1)*index(MangroveEmissionsValues!$G:$G,match($A509,MangroveEmissionsValues!$A:$A,0),1)/'Model assumptions'!$C$17,"NoData"),"NoData")</f>
        <v/>
      </c>
      <c r="G509" s="101" t="n"/>
      <c r="H509" s="101" t="n"/>
      <c r="I509" s="101" t="n"/>
    </row>
    <row r="510" ht="15.75" customHeight="1" s="198">
      <c r="A510" s="101" t="inlineStr">
        <is>
          <t>French Guiana</t>
        </is>
      </c>
      <c r="B510" s="62">
        <f t="array" ref="B510">INDEX(Countries!$D$2:$D$255, MATCH(A510, Countries!$B$2:$B$255, 0))
</f>
        <v/>
      </c>
      <c r="C510" s="89" t="inlineStr">
        <is>
          <t>Salt marsh</t>
        </is>
      </c>
      <c r="D510" s="95" t="n">
        <v>10.1</v>
      </c>
      <c r="E510" s="95">
        <f t="array" ref="E510">if($C510="Mangrove", IFERROR(3.66*INDEX(MangroveEmissionsValues!$D:$D,MATCH($A510,MangroveEmissionsValues!$A:$A,0),1)*index(MangroveEmissionsValues!$E:$E,match($A510,MangroveEmissionsValues!$A:$A,0),1),"NoData"),"NoData")</f>
        <v/>
      </c>
      <c r="F510" s="95">
        <f t="array" ref="F510">if($C510="Mangrove", IFERROR(3.66*INDEX(MangroveEmissionsValues!$F:$F,MATCH($A510,MangroveEmissionsValues!$A:$A,0),1)*index(MangroveEmissionsValues!$G:$G,match($A510,MangroveEmissionsValues!$A:$A,0),1)/'Model assumptions'!$C$17,"NoData"),"NoData")</f>
        <v/>
      </c>
      <c r="G510" s="101" t="n"/>
      <c r="H510" s="101" t="n"/>
      <c r="I510" s="101" t="n"/>
    </row>
    <row r="511" ht="15.75" customHeight="1" s="198">
      <c r="A511" s="101" t="inlineStr">
        <is>
          <t>French Polynesia</t>
        </is>
      </c>
      <c r="B511" s="62">
        <f t="array" ref="B511">INDEX(Countries!$D$2:$D$255, MATCH(A511, Countries!$B$2:$B$255, 0))
</f>
        <v/>
      </c>
      <c r="C511" s="89" t="inlineStr">
        <is>
          <t>Salt marsh</t>
        </is>
      </c>
      <c r="D511" s="95" t="n">
        <v>10.1</v>
      </c>
      <c r="E511" s="95">
        <f t="array" ref="E511">if($C511="Mangrove", IFERROR(3.66*INDEX(MangroveEmissionsValues!$D:$D,MATCH($A511,MangroveEmissionsValues!$A:$A,0),1)*index(MangroveEmissionsValues!$E:$E,match($A511,MangroveEmissionsValues!$A:$A,0),1),"NoData"),"NoData")</f>
        <v/>
      </c>
      <c r="F511" s="95">
        <f t="array" ref="F511">if($C511="Mangrove", IFERROR(3.66*INDEX(MangroveEmissionsValues!$F:$F,MATCH($A511,MangroveEmissionsValues!$A:$A,0),1)*index(MangroveEmissionsValues!$G:$G,match($A511,MangroveEmissionsValues!$A:$A,0),1)/'Model assumptions'!$C$17,"NoData"),"NoData")</f>
        <v/>
      </c>
      <c r="G511" s="101" t="n"/>
      <c r="H511" s="101" t="n"/>
      <c r="I511" s="101" t="n"/>
    </row>
    <row r="512" ht="15.75" customHeight="1" s="198">
      <c r="A512" s="101" t="inlineStr">
        <is>
          <t>French Southern Territories</t>
        </is>
      </c>
      <c r="B512" s="62">
        <f t="array" ref="B512">INDEX(Countries!$D$2:$D$255, MATCH(A512, Countries!$B$2:$B$255, 0))
</f>
        <v/>
      </c>
      <c r="C512" s="89" t="inlineStr">
        <is>
          <t>Salt marsh</t>
        </is>
      </c>
      <c r="D512" s="95" t="n">
        <v>10.1</v>
      </c>
      <c r="E512" s="95">
        <f t="array" ref="E512">if($C512="Mangrove", IFERROR(3.66*INDEX(MangroveEmissionsValues!$D:$D,MATCH($A512,MangroveEmissionsValues!$A:$A,0),1)*index(MangroveEmissionsValues!$E:$E,match($A512,MangroveEmissionsValues!$A:$A,0),1),"NoData"),"NoData")</f>
        <v/>
      </c>
      <c r="F512" s="95">
        <f t="array" ref="F512">if($C512="Mangrove", IFERROR(3.66*INDEX(MangroveEmissionsValues!$F:$F,MATCH($A512,MangroveEmissionsValues!$A:$A,0),1)*index(MangroveEmissionsValues!$G:$G,match($A512,MangroveEmissionsValues!$A:$A,0),1)/'Model assumptions'!$C$17,"NoData"),"NoData")</f>
        <v/>
      </c>
      <c r="G512" s="101" t="n"/>
      <c r="H512" s="101" t="n"/>
      <c r="I512" s="101" t="n"/>
    </row>
    <row r="513" ht="15.75" customHeight="1" s="198">
      <c r="A513" s="101" t="inlineStr">
        <is>
          <t>Gabon</t>
        </is>
      </c>
      <c r="B513" s="62">
        <f t="array" ref="B513">INDEX(Countries!$D$2:$D$255, MATCH(A513, Countries!$B$2:$B$255, 0))
</f>
        <v/>
      </c>
      <c r="C513" s="89" t="inlineStr">
        <is>
          <t>Salt marsh</t>
        </is>
      </c>
      <c r="D513" s="95" t="n">
        <v>10.1</v>
      </c>
      <c r="E513" s="95">
        <f t="array" ref="E513">if($C513="Mangrove", IFERROR(3.66*INDEX(MangroveEmissionsValues!$D:$D,MATCH($A513,MangroveEmissionsValues!$A:$A,0),1)*index(MangroveEmissionsValues!$E:$E,match($A513,MangroveEmissionsValues!$A:$A,0),1),"NoData"),"NoData")</f>
        <v/>
      </c>
      <c r="F513" s="95">
        <f t="array" ref="F513">if($C513="Mangrove", IFERROR(3.66*INDEX(MangroveEmissionsValues!$F:$F,MATCH($A513,MangroveEmissionsValues!$A:$A,0),1)*index(MangroveEmissionsValues!$G:$G,match($A513,MangroveEmissionsValues!$A:$A,0),1)/'Model assumptions'!$C$17,"NoData"),"NoData")</f>
        <v/>
      </c>
      <c r="G513" s="101" t="n"/>
      <c r="H513" s="101" t="n"/>
      <c r="I513" s="101" t="n"/>
    </row>
    <row r="514" ht="15.75" customHeight="1" s="198">
      <c r="A514" s="101" t="inlineStr">
        <is>
          <t>Gambia</t>
        </is>
      </c>
      <c r="B514" s="62">
        <f t="array" ref="B514">INDEX(Countries!$D$2:$D$255, MATCH(A514, Countries!$B$2:$B$255, 0))
</f>
        <v/>
      </c>
      <c r="C514" s="89" t="inlineStr">
        <is>
          <t>Salt marsh</t>
        </is>
      </c>
      <c r="D514" s="95" t="n">
        <v>10.1</v>
      </c>
      <c r="E514" s="95">
        <f t="array" ref="E514">if($C514="Mangrove", IFERROR(3.66*INDEX(MangroveEmissionsValues!$D:$D,MATCH($A514,MangroveEmissionsValues!$A:$A,0),1)*index(MangroveEmissionsValues!$E:$E,match($A514,MangroveEmissionsValues!$A:$A,0),1),"NoData"),"NoData")</f>
        <v/>
      </c>
      <c r="F514" s="95">
        <f t="array" ref="F514">if($C514="Mangrove", IFERROR(3.66*INDEX(MangroveEmissionsValues!$F:$F,MATCH($A514,MangroveEmissionsValues!$A:$A,0),1)*index(MangroveEmissionsValues!$G:$G,match($A514,MangroveEmissionsValues!$A:$A,0),1)/'Model assumptions'!$C$17,"NoData"),"NoData")</f>
        <v/>
      </c>
      <c r="G514" s="101" t="n"/>
      <c r="H514" s="101" t="n"/>
      <c r="I514" s="101" t="n"/>
    </row>
    <row r="515" ht="15.75" customHeight="1" s="198">
      <c r="A515" s="101" t="inlineStr">
        <is>
          <t>Ghana</t>
        </is>
      </c>
      <c r="B515" s="62">
        <f t="array" ref="B515">INDEX(Countries!$D$2:$D$255, MATCH(A515, Countries!$B$2:$B$255, 0))
</f>
        <v/>
      </c>
      <c r="C515" s="89" t="inlineStr">
        <is>
          <t>Salt marsh</t>
        </is>
      </c>
      <c r="D515" s="95" t="n">
        <v>10.1</v>
      </c>
      <c r="E515" s="95">
        <f t="array" ref="E515">if($C515="Mangrove", IFERROR(3.66*INDEX(MangroveEmissionsValues!$D:$D,MATCH($A515,MangroveEmissionsValues!$A:$A,0),1)*index(MangroveEmissionsValues!$E:$E,match($A515,MangroveEmissionsValues!$A:$A,0),1),"NoData"),"NoData")</f>
        <v/>
      </c>
      <c r="F515" s="95">
        <f t="array" ref="F515">if($C515="Mangrove", IFERROR(3.66*INDEX(MangroveEmissionsValues!$F:$F,MATCH($A515,MangroveEmissionsValues!$A:$A,0),1)*index(MangroveEmissionsValues!$G:$G,match($A515,MangroveEmissionsValues!$A:$A,0),1)/'Model assumptions'!$C$17,"NoData"),"NoData")</f>
        <v/>
      </c>
      <c r="G515" s="101" t="n"/>
      <c r="H515" s="101" t="n"/>
      <c r="I515" s="101" t="n"/>
    </row>
    <row r="516" ht="15.75" customHeight="1" s="198">
      <c r="A516" s="101" t="inlineStr">
        <is>
          <t>Grenada</t>
        </is>
      </c>
      <c r="B516" s="62">
        <f t="array" ref="B516">INDEX(Countries!$D$2:$D$255, MATCH(A516, Countries!$B$2:$B$255, 0))
</f>
        <v/>
      </c>
      <c r="C516" s="89" t="inlineStr">
        <is>
          <t>Salt marsh</t>
        </is>
      </c>
      <c r="D516" s="95" t="n">
        <v>10.1</v>
      </c>
      <c r="E516" s="95">
        <f t="array" ref="E516">if($C516="Mangrove", IFERROR(3.66*INDEX(MangroveEmissionsValues!$D:$D,MATCH($A516,MangroveEmissionsValues!$A:$A,0),1)*index(MangroveEmissionsValues!$E:$E,match($A516,MangroveEmissionsValues!$A:$A,0),1),"NoData"),"NoData")</f>
        <v/>
      </c>
      <c r="F516" s="95">
        <f t="array" ref="F516">if($C516="Mangrove", IFERROR(3.66*INDEX(MangroveEmissionsValues!$F:$F,MATCH($A516,MangroveEmissionsValues!$A:$A,0),1)*index(MangroveEmissionsValues!$G:$G,match($A516,MangroveEmissionsValues!$A:$A,0),1)/'Model assumptions'!$C$17,"NoData"),"NoData")</f>
        <v/>
      </c>
      <c r="G516" s="101" t="n"/>
      <c r="H516" s="101" t="n"/>
      <c r="I516" s="101" t="n"/>
    </row>
    <row r="517" ht="15.75" customHeight="1" s="198">
      <c r="A517" s="101" t="inlineStr">
        <is>
          <t>Guadeloupe</t>
        </is>
      </c>
      <c r="B517" s="62">
        <f t="array" ref="B517">INDEX(Countries!$D$2:$D$255, MATCH(A517, Countries!$B$2:$B$255, 0))
</f>
        <v/>
      </c>
      <c r="C517" s="89" t="inlineStr">
        <is>
          <t>Salt marsh</t>
        </is>
      </c>
      <c r="D517" s="95" t="n">
        <v>10.1</v>
      </c>
      <c r="E517" s="95">
        <f t="array" ref="E517">if($C517="Mangrove", IFERROR(3.66*INDEX(MangroveEmissionsValues!$D:$D,MATCH($A517,MangroveEmissionsValues!$A:$A,0),1)*index(MangroveEmissionsValues!$E:$E,match($A517,MangroveEmissionsValues!$A:$A,0),1),"NoData"),"NoData")</f>
        <v/>
      </c>
      <c r="F517" s="95">
        <f t="array" ref="F517">if($C517="Mangrove", IFERROR(3.66*INDEX(MangroveEmissionsValues!$F:$F,MATCH($A517,MangroveEmissionsValues!$A:$A,0),1)*index(MangroveEmissionsValues!$G:$G,match($A517,MangroveEmissionsValues!$A:$A,0),1)/'Model assumptions'!$C$17,"NoData"),"NoData")</f>
        <v/>
      </c>
      <c r="G517" s="101" t="n"/>
      <c r="H517" s="101" t="n"/>
      <c r="I517" s="101" t="n"/>
    </row>
    <row r="518" ht="15.75" customHeight="1" s="198">
      <c r="A518" s="101" t="inlineStr">
        <is>
          <t>Guam</t>
        </is>
      </c>
      <c r="B518" s="62">
        <f t="array" ref="B518">INDEX(Countries!$D$2:$D$255, MATCH(A518, Countries!$B$2:$B$255, 0))
</f>
        <v/>
      </c>
      <c r="C518" s="89" t="inlineStr">
        <is>
          <t>Salt marsh</t>
        </is>
      </c>
      <c r="D518" s="95" t="n">
        <v>10.1</v>
      </c>
      <c r="E518" s="95">
        <f t="array" ref="E518">if($C518="Mangrove", IFERROR(3.66*INDEX(MangroveEmissionsValues!$D:$D,MATCH($A518,MangroveEmissionsValues!$A:$A,0),1)*index(MangroveEmissionsValues!$E:$E,match($A518,MangroveEmissionsValues!$A:$A,0),1),"NoData"),"NoData")</f>
        <v/>
      </c>
      <c r="F518" s="95">
        <f t="array" ref="F518">if($C518="Mangrove", IFERROR(3.66*INDEX(MangroveEmissionsValues!$F:$F,MATCH($A518,MangroveEmissionsValues!$A:$A,0),1)*index(MangroveEmissionsValues!$G:$G,match($A518,MangroveEmissionsValues!$A:$A,0),1)/'Model assumptions'!$C$17,"NoData"),"NoData")</f>
        <v/>
      </c>
      <c r="G518" s="101" t="n"/>
      <c r="H518" s="101" t="n"/>
      <c r="I518" s="101" t="n"/>
    </row>
    <row r="519" ht="15.75" customHeight="1" s="198">
      <c r="A519" s="101" t="inlineStr">
        <is>
          <t>Guatemala</t>
        </is>
      </c>
      <c r="B519" s="62">
        <f t="array" ref="B519">INDEX(Countries!$D$2:$D$255, MATCH(A519, Countries!$B$2:$B$255, 0))
</f>
        <v/>
      </c>
      <c r="C519" s="89" t="inlineStr">
        <is>
          <t>Salt marsh</t>
        </is>
      </c>
      <c r="D519" s="95" t="n">
        <v>10.1</v>
      </c>
      <c r="E519" s="95">
        <f t="array" ref="E519">if($C519="Mangrove", IFERROR(3.66*INDEX(MangroveEmissionsValues!$D:$D,MATCH($A519,MangroveEmissionsValues!$A:$A,0),1)*index(MangroveEmissionsValues!$E:$E,match($A519,MangroveEmissionsValues!$A:$A,0),1),"NoData"),"NoData")</f>
        <v/>
      </c>
      <c r="F519" s="95">
        <f t="array" ref="F519">if($C519="Mangrove", IFERROR(3.66*INDEX(MangroveEmissionsValues!$F:$F,MATCH($A519,MangroveEmissionsValues!$A:$A,0),1)*index(MangroveEmissionsValues!$G:$G,match($A519,MangroveEmissionsValues!$A:$A,0),1)/'Model assumptions'!$C$17,"NoData"),"NoData")</f>
        <v/>
      </c>
      <c r="G519" s="101" t="n"/>
      <c r="H519" s="101" t="n"/>
      <c r="I519" s="101" t="n"/>
    </row>
    <row r="520" ht="15.75" customHeight="1" s="198">
      <c r="A520" s="101" t="inlineStr">
        <is>
          <t>Guinea</t>
        </is>
      </c>
      <c r="B520" s="62">
        <f t="array" ref="B520">INDEX(Countries!$D$2:$D$255, MATCH(A520, Countries!$B$2:$B$255, 0))
</f>
        <v/>
      </c>
      <c r="C520" s="89" t="inlineStr">
        <is>
          <t>Salt marsh</t>
        </is>
      </c>
      <c r="D520" s="95" t="n">
        <v>10.1</v>
      </c>
      <c r="E520" s="95">
        <f t="array" ref="E520">if($C520="Mangrove", IFERROR(3.66*INDEX(MangroveEmissionsValues!$D:$D,MATCH($A520,MangroveEmissionsValues!$A:$A,0),1)*index(MangroveEmissionsValues!$E:$E,match($A520,MangroveEmissionsValues!$A:$A,0),1),"NoData"),"NoData")</f>
        <v/>
      </c>
      <c r="F520" s="95">
        <f t="array" ref="F520">if($C520="Mangrove", IFERROR(3.66*INDEX(MangroveEmissionsValues!$F:$F,MATCH($A520,MangroveEmissionsValues!$A:$A,0),1)*index(MangroveEmissionsValues!$G:$G,match($A520,MangroveEmissionsValues!$A:$A,0),1)/'Model assumptions'!$C$17,"NoData"),"NoData")</f>
        <v/>
      </c>
      <c r="G520" s="101" t="n"/>
      <c r="H520" s="101" t="n"/>
      <c r="I520" s="101" t="n"/>
    </row>
    <row r="521" ht="15.75" customHeight="1" s="198">
      <c r="A521" s="101" t="inlineStr">
        <is>
          <t>Guinea-Bissau</t>
        </is>
      </c>
      <c r="B521" s="62">
        <f t="array" ref="B521">INDEX(Countries!$D$2:$D$255, MATCH(A521, Countries!$B$2:$B$255, 0))
</f>
        <v/>
      </c>
      <c r="C521" s="89" t="inlineStr">
        <is>
          <t>Salt marsh</t>
        </is>
      </c>
      <c r="D521" s="95" t="n">
        <v>10.1</v>
      </c>
      <c r="E521" s="95">
        <f t="array" ref="E521">if($C521="Mangrove", IFERROR(3.66*INDEX(MangroveEmissionsValues!$D:$D,MATCH($A521,MangroveEmissionsValues!$A:$A,0),1)*index(MangroveEmissionsValues!$E:$E,match($A521,MangroveEmissionsValues!$A:$A,0),1),"NoData"),"NoData")</f>
        <v/>
      </c>
      <c r="F521" s="95">
        <f t="array" ref="F521">if($C521="Mangrove", IFERROR(3.66*INDEX(MangroveEmissionsValues!$F:$F,MATCH($A521,MangroveEmissionsValues!$A:$A,0),1)*index(MangroveEmissionsValues!$G:$G,match($A521,MangroveEmissionsValues!$A:$A,0),1)/'Model assumptions'!$C$17,"NoData"),"NoData")</f>
        <v/>
      </c>
      <c r="G521" s="101" t="n"/>
      <c r="H521" s="101" t="n"/>
      <c r="I521" s="101" t="n"/>
    </row>
    <row r="522" ht="15.75" customHeight="1" s="198">
      <c r="A522" s="101" t="inlineStr">
        <is>
          <t>Guyana</t>
        </is>
      </c>
      <c r="B522" s="62">
        <f t="array" ref="B522">INDEX(Countries!$D$2:$D$255, MATCH(A522, Countries!$B$2:$B$255, 0))
</f>
        <v/>
      </c>
      <c r="C522" s="89" t="inlineStr">
        <is>
          <t>Salt marsh</t>
        </is>
      </c>
      <c r="D522" s="95" t="n">
        <v>10.1</v>
      </c>
      <c r="E522" s="95">
        <f t="array" ref="E522">if($C522="Mangrove", IFERROR(3.66*INDEX(MangroveEmissionsValues!$D:$D,MATCH($A522,MangroveEmissionsValues!$A:$A,0),1)*index(MangroveEmissionsValues!$E:$E,match($A522,MangroveEmissionsValues!$A:$A,0),1),"NoData"),"NoData")</f>
        <v/>
      </c>
      <c r="F522" s="95">
        <f t="array" ref="F522">if($C522="Mangrove", IFERROR(3.66*INDEX(MangroveEmissionsValues!$F:$F,MATCH($A522,MangroveEmissionsValues!$A:$A,0),1)*index(MangroveEmissionsValues!$G:$G,match($A522,MangroveEmissionsValues!$A:$A,0),1)/'Model assumptions'!$C$17,"NoData"),"NoData")</f>
        <v/>
      </c>
      <c r="G522" s="101" t="n"/>
      <c r="H522" s="101" t="n"/>
      <c r="I522" s="101" t="n"/>
    </row>
    <row r="523" ht="15.75" customHeight="1" s="198">
      <c r="A523" s="101" t="inlineStr">
        <is>
          <t>Haiti</t>
        </is>
      </c>
      <c r="B523" s="62">
        <f t="array" ref="B523">INDEX(Countries!$D$2:$D$255, MATCH(A523, Countries!$B$2:$B$255, 0))
</f>
        <v/>
      </c>
      <c r="C523" s="89" t="inlineStr">
        <is>
          <t>Salt marsh</t>
        </is>
      </c>
      <c r="D523" s="95" t="n">
        <v>10.1</v>
      </c>
      <c r="E523" s="95">
        <f t="array" ref="E523">if($C523="Mangrove", IFERROR(3.66*INDEX(MangroveEmissionsValues!$D:$D,MATCH($A523,MangroveEmissionsValues!$A:$A,0),1)*index(MangroveEmissionsValues!$E:$E,match($A523,MangroveEmissionsValues!$A:$A,0),1),"NoData"),"NoData")</f>
        <v/>
      </c>
      <c r="F523" s="95">
        <f t="array" ref="F523">if($C523="Mangrove", IFERROR(3.66*INDEX(MangroveEmissionsValues!$F:$F,MATCH($A523,MangroveEmissionsValues!$A:$A,0),1)*index(MangroveEmissionsValues!$G:$G,match($A523,MangroveEmissionsValues!$A:$A,0),1)/'Model assumptions'!$C$17,"NoData"),"NoData")</f>
        <v/>
      </c>
      <c r="G523" s="101" t="n"/>
      <c r="H523" s="101" t="n"/>
      <c r="I523" s="101" t="n"/>
    </row>
    <row r="524" ht="15.75" customHeight="1" s="198">
      <c r="A524" s="101" t="inlineStr">
        <is>
          <t>Honduras</t>
        </is>
      </c>
      <c r="B524" s="62">
        <f t="array" ref="B524">INDEX(Countries!$D$2:$D$255, MATCH(A524, Countries!$B$2:$B$255, 0))
</f>
        <v/>
      </c>
      <c r="C524" s="89" t="inlineStr">
        <is>
          <t>Salt marsh</t>
        </is>
      </c>
      <c r="D524" s="95" t="n">
        <v>10.1</v>
      </c>
      <c r="E524" s="95">
        <f t="array" ref="E524">if($C524="Mangrove", IFERROR(3.66*INDEX(MangroveEmissionsValues!$D:$D,MATCH($A524,MangroveEmissionsValues!$A:$A,0),1)*index(MangroveEmissionsValues!$E:$E,match($A524,MangroveEmissionsValues!$A:$A,0),1),"NoData"),"NoData")</f>
        <v/>
      </c>
      <c r="F524" s="95">
        <f t="array" ref="F524">if($C524="Mangrove", IFERROR(3.66*INDEX(MangroveEmissionsValues!$F:$F,MATCH($A524,MangroveEmissionsValues!$A:$A,0),1)*index(MangroveEmissionsValues!$G:$G,match($A524,MangroveEmissionsValues!$A:$A,0),1)/'Model assumptions'!$C$17,"NoData"),"NoData")</f>
        <v/>
      </c>
      <c r="G524" s="101" t="n"/>
      <c r="H524" s="101" t="n"/>
      <c r="I524" s="101" t="n"/>
    </row>
    <row r="525" ht="15.75" customHeight="1" s="198">
      <c r="A525" s="101" t="inlineStr">
        <is>
          <t>Iran (Islamic Republic of)</t>
        </is>
      </c>
      <c r="B525" s="62">
        <f t="array" ref="B525">INDEX(Countries!$D$2:$D$255, MATCH(A525, Countries!$B$2:$B$255, 0))
</f>
        <v/>
      </c>
      <c r="C525" s="89" t="inlineStr">
        <is>
          <t>Salt marsh</t>
        </is>
      </c>
      <c r="D525" s="95" t="n">
        <v>10.1</v>
      </c>
      <c r="E525" s="95">
        <f t="array" ref="E525">if($C525="Mangrove", IFERROR(3.66*INDEX(MangroveEmissionsValues!$D:$D,MATCH($A525,MangroveEmissionsValues!$A:$A,0),1)*index(MangroveEmissionsValues!$E:$E,match($A525,MangroveEmissionsValues!$A:$A,0),1),"NoData"),"NoData")</f>
        <v/>
      </c>
      <c r="F525" s="95">
        <f t="array" ref="F525">if($C525="Mangrove", IFERROR(3.66*INDEX(MangroveEmissionsValues!$F:$F,MATCH($A525,MangroveEmissionsValues!$A:$A,0),1)*index(MangroveEmissionsValues!$G:$G,match($A525,MangroveEmissionsValues!$A:$A,0),1)/'Model assumptions'!$C$17,"NoData"),"NoData")</f>
        <v/>
      </c>
      <c r="G525" s="101" t="n"/>
      <c r="H525" s="101" t="n"/>
      <c r="I525" s="101" t="n"/>
    </row>
    <row r="526" ht="15.75" customHeight="1" s="198">
      <c r="A526" s="101" t="inlineStr">
        <is>
          <t>Jamaica</t>
        </is>
      </c>
      <c r="B526" s="62">
        <f t="array" ref="B526">INDEX(Countries!$D$2:$D$255, MATCH(A526, Countries!$B$2:$B$255, 0))
</f>
        <v/>
      </c>
      <c r="C526" s="89" t="inlineStr">
        <is>
          <t>Salt marsh</t>
        </is>
      </c>
      <c r="D526" s="95" t="n">
        <v>10.1</v>
      </c>
      <c r="E526" s="95">
        <f t="array" ref="E526">if($C526="Mangrove", IFERROR(3.66*INDEX(MangroveEmissionsValues!$D:$D,MATCH($A526,MangroveEmissionsValues!$A:$A,0),1)*index(MangroveEmissionsValues!$E:$E,match($A526,MangroveEmissionsValues!$A:$A,0),1),"NoData"),"NoData")</f>
        <v/>
      </c>
      <c r="F526" s="95">
        <f t="array" ref="F526">if($C526="Mangrove", IFERROR(3.66*INDEX(MangroveEmissionsValues!$F:$F,MATCH($A526,MangroveEmissionsValues!$A:$A,0),1)*index(MangroveEmissionsValues!$G:$G,match($A526,MangroveEmissionsValues!$A:$A,0),1)/'Model assumptions'!$C$17,"NoData"),"NoData")</f>
        <v/>
      </c>
      <c r="G526" s="101" t="n"/>
      <c r="H526" s="101" t="n"/>
      <c r="I526" s="101" t="n"/>
    </row>
    <row r="527" ht="15.75" customHeight="1" s="198">
      <c r="A527" s="101" t="inlineStr">
        <is>
          <t>Japan</t>
        </is>
      </c>
      <c r="B527" s="62">
        <f t="array" ref="B527">INDEX(Countries!$D$2:$D$255, MATCH(A527, Countries!$B$2:$B$255, 0))
</f>
        <v/>
      </c>
      <c r="C527" s="89" t="inlineStr">
        <is>
          <t>Salt marsh</t>
        </is>
      </c>
      <c r="D527" s="95" t="n">
        <v>10.1</v>
      </c>
      <c r="E527" s="95">
        <f t="array" ref="E527">if($C527="Mangrove", IFERROR(3.66*INDEX(MangroveEmissionsValues!$D:$D,MATCH($A527,MangroveEmissionsValues!$A:$A,0),1)*index(MangroveEmissionsValues!$E:$E,match($A527,MangroveEmissionsValues!$A:$A,0),1),"NoData"),"NoData")</f>
        <v/>
      </c>
      <c r="F527" s="95">
        <f t="array" ref="F527">if($C527="Mangrove", IFERROR(3.66*INDEX(MangroveEmissionsValues!$F:$F,MATCH($A527,MangroveEmissionsValues!$A:$A,0),1)*index(MangroveEmissionsValues!$G:$G,match($A527,MangroveEmissionsValues!$A:$A,0),1)/'Model assumptions'!$C$17,"NoData"),"NoData")</f>
        <v/>
      </c>
      <c r="G527" s="101" t="n"/>
      <c r="H527" s="101" t="n"/>
      <c r="I527" s="101" t="n"/>
    </row>
    <row r="528" ht="15.75" customHeight="1" s="198">
      <c r="A528" s="101" t="inlineStr">
        <is>
          <t>Kiribati</t>
        </is>
      </c>
      <c r="B528" s="62">
        <f t="array" ref="B528">INDEX(Countries!$D$2:$D$255, MATCH(A528, Countries!$B$2:$B$255, 0))
</f>
        <v/>
      </c>
      <c r="C528" s="89" t="inlineStr">
        <is>
          <t>Salt marsh</t>
        </is>
      </c>
      <c r="D528" s="95" t="n">
        <v>10.1</v>
      </c>
      <c r="E528" s="95">
        <f t="array" ref="E528">if($C528="Mangrove", IFERROR(3.66*INDEX(MangroveEmissionsValues!$D:$D,MATCH($A528,MangroveEmissionsValues!$A:$A,0),1)*index(MangroveEmissionsValues!$E:$E,match($A528,MangroveEmissionsValues!$A:$A,0),1),"NoData"),"NoData")</f>
        <v/>
      </c>
      <c r="F528" s="95">
        <f t="array" ref="F528">if($C528="Mangrove", IFERROR(3.66*INDEX(MangroveEmissionsValues!$F:$F,MATCH($A528,MangroveEmissionsValues!$A:$A,0),1)*index(MangroveEmissionsValues!$G:$G,match($A528,MangroveEmissionsValues!$A:$A,0),1)/'Model assumptions'!$C$17,"NoData"),"NoData")</f>
        <v/>
      </c>
      <c r="G528" s="101" t="n"/>
      <c r="H528" s="101" t="n"/>
      <c r="I528" s="101" t="n"/>
    </row>
    <row r="529" ht="15.75" customHeight="1" s="198">
      <c r="A529" s="101" t="inlineStr">
        <is>
          <t>Liberia</t>
        </is>
      </c>
      <c r="B529" s="62">
        <f t="array" ref="B529">INDEX(Countries!$D$2:$D$255, MATCH(A529, Countries!$B$2:$B$255, 0))
</f>
        <v/>
      </c>
      <c r="C529" s="89" t="inlineStr">
        <is>
          <t>Salt marsh</t>
        </is>
      </c>
      <c r="D529" s="95" t="n">
        <v>10.1</v>
      </c>
      <c r="E529" s="95">
        <f t="array" ref="E529">if($C529="Mangrove", IFERROR(3.66*INDEX(MangroveEmissionsValues!$D:$D,MATCH($A529,MangroveEmissionsValues!$A:$A,0),1)*index(MangroveEmissionsValues!$E:$E,match($A529,MangroveEmissionsValues!$A:$A,0),1),"NoData"),"NoData")</f>
        <v/>
      </c>
      <c r="F529" s="95">
        <f t="array" ref="F529">if($C529="Mangrove", IFERROR(3.66*INDEX(MangroveEmissionsValues!$F:$F,MATCH($A529,MangroveEmissionsValues!$A:$A,0),1)*index(MangroveEmissionsValues!$G:$G,match($A529,MangroveEmissionsValues!$A:$A,0),1)/'Model assumptions'!$C$17,"NoData"),"NoData")</f>
        <v/>
      </c>
      <c r="G529" s="101" t="n"/>
      <c r="H529" s="101" t="n"/>
      <c r="I529" s="101" t="n"/>
    </row>
    <row r="530" ht="15.75" customHeight="1" s="198">
      <c r="A530" s="101" t="inlineStr">
        <is>
          <t>Madagascar</t>
        </is>
      </c>
      <c r="B530" s="62">
        <f t="array" ref="B530">INDEX(Countries!$D$2:$D$255, MATCH(A530, Countries!$B$2:$B$255, 0))
</f>
        <v/>
      </c>
      <c r="C530" s="89" t="inlineStr">
        <is>
          <t>Salt marsh</t>
        </is>
      </c>
      <c r="D530" s="95" t="n">
        <v>10.1</v>
      </c>
      <c r="E530" s="95">
        <f t="array" ref="E530">if($C530="Mangrove", IFERROR(3.66*INDEX(MangroveEmissionsValues!$D:$D,MATCH($A530,MangroveEmissionsValues!$A:$A,0),1)*index(MangroveEmissionsValues!$E:$E,match($A530,MangroveEmissionsValues!$A:$A,0),1),"NoData"),"NoData")</f>
        <v/>
      </c>
      <c r="F530" s="95">
        <f t="array" ref="F530">if($C530="Mangrove", IFERROR(3.66*INDEX(MangroveEmissionsValues!$F:$F,MATCH($A530,MangroveEmissionsValues!$A:$A,0),1)*index(MangroveEmissionsValues!$G:$G,match($A530,MangroveEmissionsValues!$A:$A,0),1)/'Model assumptions'!$C$17,"NoData"),"NoData")</f>
        <v/>
      </c>
      <c r="G530" s="101" t="n"/>
      <c r="H530" s="101" t="n"/>
      <c r="I530" s="101" t="n"/>
    </row>
    <row r="531" ht="15.75" customHeight="1" s="198">
      <c r="A531" s="101" t="inlineStr">
        <is>
          <t>Malaysia</t>
        </is>
      </c>
      <c r="B531" s="62">
        <f t="array" ref="B531">INDEX(Countries!$D$2:$D$255, MATCH(A531, Countries!$B$2:$B$255, 0))
</f>
        <v/>
      </c>
      <c r="C531" s="89" t="inlineStr">
        <is>
          <t>Salt marsh</t>
        </is>
      </c>
      <c r="D531" s="95" t="n">
        <v>10.1</v>
      </c>
      <c r="E531" s="95">
        <f t="array" ref="E531">if($C531="Mangrove", IFERROR(3.66*INDEX(MangroveEmissionsValues!$D:$D,MATCH($A531,MangroveEmissionsValues!$A:$A,0),1)*index(MangroveEmissionsValues!$E:$E,match($A531,MangroveEmissionsValues!$A:$A,0),1),"NoData"),"NoData")</f>
        <v/>
      </c>
      <c r="F531" s="95">
        <f t="array" ref="F531">if($C531="Mangrove", IFERROR(3.66*INDEX(MangroveEmissionsValues!$F:$F,MATCH($A531,MangroveEmissionsValues!$A:$A,0),1)*index(MangroveEmissionsValues!$G:$G,match($A531,MangroveEmissionsValues!$A:$A,0),1)/'Model assumptions'!$C$17,"NoData"),"NoData")</f>
        <v/>
      </c>
      <c r="G531" s="101" t="n"/>
      <c r="H531" s="101" t="n"/>
      <c r="I531" s="101" t="n"/>
    </row>
    <row r="532" ht="15.75" customHeight="1" s="198">
      <c r="A532" s="101" t="inlineStr">
        <is>
          <t>Maldives</t>
        </is>
      </c>
      <c r="B532" s="62">
        <f t="array" ref="B532">INDEX(Countries!$D$2:$D$255, MATCH(A532, Countries!$B$2:$B$255, 0))
</f>
        <v/>
      </c>
      <c r="C532" s="89" t="inlineStr">
        <is>
          <t>Salt marsh</t>
        </is>
      </c>
      <c r="D532" s="95" t="n">
        <v>10.1</v>
      </c>
      <c r="E532" s="95">
        <f t="array" ref="E532">if($C532="Mangrove", IFERROR(3.66*INDEX(MangroveEmissionsValues!$D:$D,MATCH($A532,MangroveEmissionsValues!$A:$A,0),1)*index(MangroveEmissionsValues!$E:$E,match($A532,MangroveEmissionsValues!$A:$A,0),1),"NoData"),"NoData")</f>
        <v/>
      </c>
      <c r="F532" s="95">
        <f t="array" ref="F532">if($C532="Mangrove", IFERROR(3.66*INDEX(MangroveEmissionsValues!$F:$F,MATCH($A532,MangroveEmissionsValues!$A:$A,0),1)*index(MangroveEmissionsValues!$G:$G,match($A532,MangroveEmissionsValues!$A:$A,0),1)/'Model assumptions'!$C$17,"NoData"),"NoData")</f>
        <v/>
      </c>
      <c r="G532" s="101" t="n"/>
      <c r="H532" s="101" t="n"/>
      <c r="I532" s="101" t="n"/>
    </row>
    <row r="533" ht="15.75" customHeight="1" s="198">
      <c r="A533" s="101" t="inlineStr">
        <is>
          <t>Marshall Islands</t>
        </is>
      </c>
      <c r="B533" s="62">
        <f t="array" ref="B533">INDEX(Countries!$D$2:$D$255, MATCH(A533, Countries!$B$2:$B$255, 0))
</f>
        <v/>
      </c>
      <c r="C533" s="89" t="inlineStr">
        <is>
          <t>Salt marsh</t>
        </is>
      </c>
      <c r="D533" s="95" t="n">
        <v>10.1</v>
      </c>
      <c r="E533" s="95">
        <f t="array" ref="E533">if($C533="Mangrove", IFERROR(3.66*INDEX(MangroveEmissionsValues!$D:$D,MATCH($A533,MangroveEmissionsValues!$A:$A,0),1)*index(MangroveEmissionsValues!$E:$E,match($A533,MangroveEmissionsValues!$A:$A,0),1),"NoData"),"NoData")</f>
        <v/>
      </c>
      <c r="F533" s="95">
        <f t="array" ref="F533">if($C533="Mangrove", IFERROR(3.66*INDEX(MangroveEmissionsValues!$F:$F,MATCH($A533,MangroveEmissionsValues!$A:$A,0),1)*index(MangroveEmissionsValues!$G:$G,match($A533,MangroveEmissionsValues!$A:$A,0),1)/'Model assumptions'!$C$17,"NoData"),"NoData")</f>
        <v/>
      </c>
      <c r="G533" s="101" t="n"/>
      <c r="H533" s="101" t="n"/>
      <c r="I533" s="101" t="n"/>
    </row>
    <row r="534" ht="15.75" customHeight="1" s="198">
      <c r="A534" s="101" t="inlineStr">
        <is>
          <t>Martinique</t>
        </is>
      </c>
      <c r="B534" s="62">
        <f t="array" ref="B534">INDEX(Countries!$D$2:$D$255, MATCH(A534, Countries!$B$2:$B$255, 0))
</f>
        <v/>
      </c>
      <c r="C534" s="89" t="inlineStr">
        <is>
          <t>Salt marsh</t>
        </is>
      </c>
      <c r="D534" s="95" t="n">
        <v>10.1</v>
      </c>
      <c r="E534" s="95">
        <f t="array" ref="E534">if($C534="Mangrove", IFERROR(3.66*INDEX(MangroveEmissionsValues!$D:$D,MATCH($A534,MangroveEmissionsValues!$A:$A,0),1)*index(MangroveEmissionsValues!$E:$E,match($A534,MangroveEmissionsValues!$A:$A,0),1),"NoData"),"NoData")</f>
        <v/>
      </c>
      <c r="F534" s="95">
        <f t="array" ref="F534">if($C534="Mangrove", IFERROR(3.66*INDEX(MangroveEmissionsValues!$F:$F,MATCH($A534,MangroveEmissionsValues!$A:$A,0),1)*index(MangroveEmissionsValues!$G:$G,match($A534,MangroveEmissionsValues!$A:$A,0),1)/'Model assumptions'!$C$17,"NoData"),"NoData")</f>
        <v/>
      </c>
      <c r="G534" s="101" t="n"/>
      <c r="H534" s="101" t="n"/>
      <c r="I534" s="101" t="n"/>
    </row>
    <row r="535" ht="15.75" customHeight="1" s="198">
      <c r="A535" s="101" t="inlineStr">
        <is>
          <t>Mauritania</t>
        </is>
      </c>
      <c r="B535" s="62">
        <f t="array" ref="B535">INDEX(Countries!$D$2:$D$255, MATCH(A535, Countries!$B$2:$B$255, 0))
</f>
        <v/>
      </c>
      <c r="C535" s="89" t="inlineStr">
        <is>
          <t>Salt marsh</t>
        </is>
      </c>
      <c r="D535" s="95" t="n">
        <v>10.1</v>
      </c>
      <c r="E535" s="95">
        <f t="array" ref="E535">if($C535="Mangrove", IFERROR(3.66*INDEX(MangroveEmissionsValues!$D:$D,MATCH($A535,MangroveEmissionsValues!$A:$A,0),1)*index(MangroveEmissionsValues!$E:$E,match($A535,MangroveEmissionsValues!$A:$A,0),1),"NoData"),"NoData")</f>
        <v/>
      </c>
      <c r="F535" s="95">
        <f t="array" ref="F535">if($C535="Mangrove", IFERROR(3.66*INDEX(MangroveEmissionsValues!$F:$F,MATCH($A535,MangroveEmissionsValues!$A:$A,0),1)*index(MangroveEmissionsValues!$G:$G,match($A535,MangroveEmissionsValues!$A:$A,0),1)/'Model assumptions'!$C$17,"NoData"),"NoData")</f>
        <v/>
      </c>
      <c r="G535" s="101" t="n"/>
      <c r="H535" s="101" t="n"/>
      <c r="I535" s="101" t="n"/>
    </row>
    <row r="536" ht="15.75" customHeight="1" s="198">
      <c r="A536" s="101" t="inlineStr">
        <is>
          <t>Mauritius</t>
        </is>
      </c>
      <c r="B536" s="62">
        <f t="array" ref="B536">INDEX(Countries!$D$2:$D$255, MATCH(A536, Countries!$B$2:$B$255, 0))
</f>
        <v/>
      </c>
      <c r="C536" s="89" t="inlineStr">
        <is>
          <t>Salt marsh</t>
        </is>
      </c>
      <c r="D536" s="95" t="n">
        <v>10.1</v>
      </c>
      <c r="E536" s="95">
        <f t="array" ref="E536">if($C536="Mangrove", IFERROR(3.66*INDEX(MangroveEmissionsValues!$D:$D,MATCH($A536,MangroveEmissionsValues!$A:$A,0),1)*index(MangroveEmissionsValues!$E:$E,match($A536,MangroveEmissionsValues!$A:$A,0),1),"NoData"),"NoData")</f>
        <v/>
      </c>
      <c r="F536" s="95">
        <f t="array" ref="F536">if($C536="Mangrove", IFERROR(3.66*INDEX(MangroveEmissionsValues!$F:$F,MATCH($A536,MangroveEmissionsValues!$A:$A,0),1)*index(MangroveEmissionsValues!$G:$G,match($A536,MangroveEmissionsValues!$A:$A,0),1)/'Model assumptions'!$C$17,"NoData"),"NoData")</f>
        <v/>
      </c>
      <c r="G536" s="101" t="n"/>
      <c r="H536" s="101" t="n"/>
      <c r="I536" s="101" t="n"/>
    </row>
    <row r="537" ht="15.75" customHeight="1" s="198">
      <c r="A537" s="101" t="inlineStr">
        <is>
          <t>Mayotte</t>
        </is>
      </c>
      <c r="B537" s="62">
        <f t="array" ref="B537">INDEX(Countries!$D$2:$D$255, MATCH(A537, Countries!$B$2:$B$255, 0))
</f>
        <v/>
      </c>
      <c r="C537" s="89" t="inlineStr">
        <is>
          <t>Salt marsh</t>
        </is>
      </c>
      <c r="D537" s="95" t="n">
        <v>10.1</v>
      </c>
      <c r="E537" s="95">
        <f t="array" ref="E537">if($C537="Mangrove", IFERROR(3.66*INDEX(MangroveEmissionsValues!$D:$D,MATCH($A537,MangroveEmissionsValues!$A:$A,0),1)*index(MangroveEmissionsValues!$E:$E,match($A537,MangroveEmissionsValues!$A:$A,0),1),"NoData"),"NoData")</f>
        <v/>
      </c>
      <c r="F537" s="95">
        <f t="array" ref="F537">if($C537="Mangrove", IFERROR(3.66*INDEX(MangroveEmissionsValues!$F:$F,MATCH($A537,MangroveEmissionsValues!$A:$A,0),1)*index(MangroveEmissionsValues!$G:$G,match($A537,MangroveEmissionsValues!$A:$A,0),1)/'Model assumptions'!$C$17,"NoData"),"NoData")</f>
        <v/>
      </c>
      <c r="G537" s="101" t="n"/>
      <c r="H537" s="101" t="n"/>
      <c r="I537" s="101" t="n"/>
    </row>
    <row r="538" ht="15.75" customHeight="1" s="198">
      <c r="A538" s="101" t="inlineStr">
        <is>
          <t>Micronesia (Federated States of)</t>
        </is>
      </c>
      <c r="B538" s="62">
        <f t="array" ref="B538">INDEX(Countries!$D$2:$D$255, MATCH(A538, Countries!$B$2:$B$255, 0))
</f>
        <v/>
      </c>
      <c r="C538" s="89" t="inlineStr">
        <is>
          <t>Salt marsh</t>
        </is>
      </c>
      <c r="D538" s="95" t="n">
        <v>10.1</v>
      </c>
      <c r="E538" s="95">
        <f t="array" ref="E538">if($C538="Mangrove", IFERROR(3.66*INDEX(MangroveEmissionsValues!$D:$D,MATCH($A538,MangroveEmissionsValues!$A:$A,0),1)*index(MangroveEmissionsValues!$E:$E,match($A538,MangroveEmissionsValues!$A:$A,0),1),"NoData"),"NoData")</f>
        <v/>
      </c>
      <c r="F538" s="95">
        <f t="array" ref="F538">if($C538="Mangrove", IFERROR(3.66*INDEX(MangroveEmissionsValues!$F:$F,MATCH($A538,MangroveEmissionsValues!$A:$A,0),1)*index(MangroveEmissionsValues!$G:$G,match($A538,MangroveEmissionsValues!$A:$A,0),1)/'Model assumptions'!$C$17,"NoData"),"NoData")</f>
        <v/>
      </c>
      <c r="G538" s="101" t="n"/>
      <c r="H538" s="101" t="n"/>
      <c r="I538" s="101" t="n"/>
    </row>
    <row r="539" ht="15.75" customHeight="1" s="198">
      <c r="A539" s="101" t="inlineStr">
        <is>
          <t>Mozambique</t>
        </is>
      </c>
      <c r="B539" s="62">
        <f t="array" ref="B539">INDEX(Countries!$D$2:$D$255, MATCH(A539, Countries!$B$2:$B$255, 0))
</f>
        <v/>
      </c>
      <c r="C539" s="89" t="inlineStr">
        <is>
          <t>Salt marsh</t>
        </is>
      </c>
      <c r="D539" s="95" t="n">
        <v>10.1</v>
      </c>
      <c r="E539" s="95">
        <f t="array" ref="E539">if($C539="Mangrove", IFERROR(3.66*INDEX(MangroveEmissionsValues!$D:$D,MATCH($A539,MangroveEmissionsValues!$A:$A,0),1)*index(MangroveEmissionsValues!$E:$E,match($A539,MangroveEmissionsValues!$A:$A,0),1),"NoData"),"NoData")</f>
        <v/>
      </c>
      <c r="F539" s="95">
        <f t="array" ref="F539">if($C539="Mangrove", IFERROR(3.66*INDEX(MangroveEmissionsValues!$F:$F,MATCH($A539,MangroveEmissionsValues!$A:$A,0),1)*index(MangroveEmissionsValues!$G:$G,match($A539,MangroveEmissionsValues!$A:$A,0),1)/'Model assumptions'!$C$17,"NoData"),"NoData")</f>
        <v/>
      </c>
      <c r="G539" s="101" t="n"/>
      <c r="H539" s="101" t="n"/>
      <c r="I539" s="101" t="n"/>
    </row>
    <row r="540" ht="15.75" customHeight="1" s="198">
      <c r="A540" s="101" t="inlineStr">
        <is>
          <t>Myanmar</t>
        </is>
      </c>
      <c r="B540" s="62">
        <f t="array" ref="B540">INDEX(Countries!$D$2:$D$255, MATCH(A540, Countries!$B$2:$B$255, 0))
</f>
        <v/>
      </c>
      <c r="C540" s="89" t="inlineStr">
        <is>
          <t>Salt marsh</t>
        </is>
      </c>
      <c r="D540" s="95" t="n">
        <v>10.1</v>
      </c>
      <c r="E540" s="95">
        <f t="array" ref="E540">if($C540="Mangrove", IFERROR(3.66*INDEX(MangroveEmissionsValues!$D:$D,MATCH($A540,MangroveEmissionsValues!$A:$A,0),1)*index(MangroveEmissionsValues!$E:$E,match($A540,MangroveEmissionsValues!$A:$A,0),1),"NoData"),"NoData")</f>
        <v/>
      </c>
      <c r="F540" s="95">
        <f t="array" ref="F540">if($C540="Mangrove", IFERROR(3.66*INDEX(MangroveEmissionsValues!$F:$F,MATCH($A540,MangroveEmissionsValues!$A:$A,0),1)*index(MangroveEmissionsValues!$G:$G,match($A540,MangroveEmissionsValues!$A:$A,0),1)/'Model assumptions'!$C$17,"NoData"),"NoData")</f>
        <v/>
      </c>
      <c r="G540" s="101" t="n"/>
      <c r="H540" s="101" t="n"/>
      <c r="I540" s="101" t="n"/>
    </row>
    <row r="541" ht="15.75" customHeight="1" s="198">
      <c r="A541" s="101" t="inlineStr">
        <is>
          <t>New Caledonia</t>
        </is>
      </c>
      <c r="B541" s="62">
        <f t="array" ref="B541">INDEX(Countries!$D$2:$D$255, MATCH(A541, Countries!$B$2:$B$255, 0))
</f>
        <v/>
      </c>
      <c r="C541" s="89" t="inlineStr">
        <is>
          <t>Salt marsh</t>
        </is>
      </c>
      <c r="D541" s="95" t="n">
        <v>10.1</v>
      </c>
      <c r="E541" s="95">
        <f t="array" ref="E541">if($C541="Mangrove", IFERROR(3.66*INDEX(MangroveEmissionsValues!$D:$D,MATCH($A541,MangroveEmissionsValues!$A:$A,0),1)*index(MangroveEmissionsValues!$E:$E,match($A541,MangroveEmissionsValues!$A:$A,0),1),"NoData"),"NoData")</f>
        <v/>
      </c>
      <c r="F541" s="95">
        <f t="array" ref="F541">if($C541="Mangrove", IFERROR(3.66*INDEX(MangroveEmissionsValues!$F:$F,MATCH($A541,MangroveEmissionsValues!$A:$A,0),1)*index(MangroveEmissionsValues!$G:$G,match($A541,MangroveEmissionsValues!$A:$A,0),1)/'Model assumptions'!$C$17,"NoData"),"NoData")</f>
        <v/>
      </c>
      <c r="G541" s="101" t="n"/>
      <c r="H541" s="101" t="n"/>
      <c r="I541" s="101" t="n"/>
    </row>
    <row r="542" ht="15.75" customHeight="1" s="198">
      <c r="A542" s="101" t="inlineStr">
        <is>
          <t>New Zealand</t>
        </is>
      </c>
      <c r="B542" s="62">
        <f t="array" ref="B542">INDEX(Countries!$D$2:$D$255, MATCH(A542, Countries!$B$2:$B$255, 0))
</f>
        <v/>
      </c>
      <c r="C542" s="89" t="inlineStr">
        <is>
          <t>Salt marsh</t>
        </is>
      </c>
      <c r="D542" s="95" t="n">
        <v>10.1</v>
      </c>
      <c r="E542" s="95">
        <f t="array" ref="E542">if($C542="Mangrove", IFERROR(3.66*INDEX(MangroveEmissionsValues!$D:$D,MATCH($A542,MangroveEmissionsValues!$A:$A,0),1)*index(MangroveEmissionsValues!$E:$E,match($A542,MangroveEmissionsValues!$A:$A,0),1),"NoData"),"NoData")</f>
        <v/>
      </c>
      <c r="F542" s="95">
        <f t="array" ref="F542">if($C542="Mangrove", IFERROR(3.66*INDEX(MangroveEmissionsValues!$F:$F,MATCH($A542,MangroveEmissionsValues!$A:$A,0),1)*index(MangroveEmissionsValues!$G:$G,match($A542,MangroveEmissionsValues!$A:$A,0),1)/'Model assumptions'!$C$17,"NoData"),"NoData")</f>
        <v/>
      </c>
      <c r="G542" s="101" t="n"/>
      <c r="H542" s="101" t="n"/>
      <c r="I542" s="101" t="n"/>
    </row>
    <row r="543" ht="15.75" customHeight="1" s="198">
      <c r="A543" s="101" t="inlineStr">
        <is>
          <t>Nicaragua</t>
        </is>
      </c>
      <c r="B543" s="62">
        <f t="array" ref="B543">INDEX(Countries!$D$2:$D$255, MATCH(A543, Countries!$B$2:$B$255, 0))
</f>
        <v/>
      </c>
      <c r="C543" s="89" t="inlineStr">
        <is>
          <t>Salt marsh</t>
        </is>
      </c>
      <c r="D543" s="95" t="n">
        <v>10.1</v>
      </c>
      <c r="E543" s="95">
        <f t="array" ref="E543">if($C543="Mangrove", IFERROR(3.66*INDEX(MangroveEmissionsValues!$D:$D,MATCH($A543,MangroveEmissionsValues!$A:$A,0),1)*index(MangroveEmissionsValues!$E:$E,match($A543,MangroveEmissionsValues!$A:$A,0),1),"NoData"),"NoData")</f>
        <v/>
      </c>
      <c r="F543" s="95">
        <f t="array" ref="F543">if($C543="Mangrove", IFERROR(3.66*INDEX(MangroveEmissionsValues!$F:$F,MATCH($A543,MangroveEmissionsValues!$A:$A,0),1)*index(MangroveEmissionsValues!$G:$G,match($A543,MangroveEmissionsValues!$A:$A,0),1)/'Model assumptions'!$C$17,"NoData"),"NoData")</f>
        <v/>
      </c>
      <c r="G543" s="101" t="n"/>
      <c r="H543" s="101" t="n"/>
      <c r="I543" s="101" t="n"/>
    </row>
    <row r="544" ht="15.75" customHeight="1" s="198">
      <c r="A544" s="101" t="inlineStr">
        <is>
          <t>Nigeria</t>
        </is>
      </c>
      <c r="B544" s="62">
        <f t="array" ref="B544">INDEX(Countries!$D$2:$D$255, MATCH(A544, Countries!$B$2:$B$255, 0))
</f>
        <v/>
      </c>
      <c r="C544" s="89" t="inlineStr">
        <is>
          <t>Salt marsh</t>
        </is>
      </c>
      <c r="D544" s="95" t="n">
        <v>10.1</v>
      </c>
      <c r="E544" s="95">
        <f t="array" ref="E544">if($C544="Mangrove", IFERROR(3.66*INDEX(MangroveEmissionsValues!$D:$D,MATCH($A544,MangroveEmissionsValues!$A:$A,0),1)*index(MangroveEmissionsValues!$E:$E,match($A544,MangroveEmissionsValues!$A:$A,0),1),"NoData"),"NoData")</f>
        <v/>
      </c>
      <c r="F544" s="95">
        <f t="array" ref="F544">if($C544="Mangrove", IFERROR(3.66*INDEX(MangroveEmissionsValues!$F:$F,MATCH($A544,MangroveEmissionsValues!$A:$A,0),1)*index(MangroveEmissionsValues!$G:$G,match($A544,MangroveEmissionsValues!$A:$A,0),1)/'Model assumptions'!$C$17,"NoData"),"NoData")</f>
        <v/>
      </c>
      <c r="G544" s="101" t="n"/>
      <c r="H544" s="101" t="n"/>
      <c r="I544" s="101" t="n"/>
    </row>
    <row r="545" ht="15.75" customHeight="1" s="198">
      <c r="A545" s="101" t="inlineStr">
        <is>
          <t>Oman</t>
        </is>
      </c>
      <c r="B545" s="62">
        <f t="array" ref="B545">INDEX(Countries!$D$2:$D$255, MATCH(A545, Countries!$B$2:$B$255, 0))
</f>
        <v/>
      </c>
      <c r="C545" s="89" t="inlineStr">
        <is>
          <t>Salt marsh</t>
        </is>
      </c>
      <c r="D545" s="95" t="n">
        <v>10.1</v>
      </c>
      <c r="E545" s="95">
        <f t="array" ref="E545">if($C545="Mangrove", IFERROR(3.66*INDEX(MangroveEmissionsValues!$D:$D,MATCH($A545,MangroveEmissionsValues!$A:$A,0),1)*index(MangroveEmissionsValues!$E:$E,match($A545,MangroveEmissionsValues!$A:$A,0),1),"NoData"),"NoData")</f>
        <v/>
      </c>
      <c r="F545" s="95">
        <f t="array" ref="F545">if($C545="Mangrove", IFERROR(3.66*INDEX(MangroveEmissionsValues!$F:$F,MATCH($A545,MangroveEmissionsValues!$A:$A,0),1)*index(MangroveEmissionsValues!$G:$G,match($A545,MangroveEmissionsValues!$A:$A,0),1)/'Model assumptions'!$C$17,"NoData"),"NoData")</f>
        <v/>
      </c>
      <c r="G545" s="101" t="n"/>
      <c r="H545" s="101" t="n"/>
      <c r="I545" s="101" t="n"/>
    </row>
    <row r="546" ht="15.75" customHeight="1" s="198">
      <c r="A546" s="101" t="inlineStr">
        <is>
          <t>Pakistan</t>
        </is>
      </c>
      <c r="B546" s="62">
        <f t="array" ref="B546">INDEX(Countries!$D$2:$D$255, MATCH(A546, Countries!$B$2:$B$255, 0))
</f>
        <v/>
      </c>
      <c r="C546" s="89" t="inlineStr">
        <is>
          <t>Salt marsh</t>
        </is>
      </c>
      <c r="D546" s="95" t="n">
        <v>10.1</v>
      </c>
      <c r="E546" s="95">
        <f t="array" ref="E546">if($C546="Mangrove", IFERROR(3.66*INDEX(MangroveEmissionsValues!$D:$D,MATCH($A546,MangroveEmissionsValues!$A:$A,0),1)*index(MangroveEmissionsValues!$E:$E,match($A546,MangroveEmissionsValues!$A:$A,0),1),"NoData"),"NoData")</f>
        <v/>
      </c>
      <c r="F546" s="95">
        <f t="array" ref="F546">if($C546="Mangrove", IFERROR(3.66*INDEX(MangroveEmissionsValues!$F:$F,MATCH($A546,MangroveEmissionsValues!$A:$A,0),1)*index(MangroveEmissionsValues!$G:$G,match($A546,MangroveEmissionsValues!$A:$A,0),1)/'Model assumptions'!$C$17,"NoData"),"NoData")</f>
        <v/>
      </c>
      <c r="G546" s="101" t="n"/>
      <c r="H546" s="101" t="n"/>
      <c r="I546" s="101" t="n"/>
    </row>
    <row r="547" ht="15.75" customHeight="1" s="198">
      <c r="A547" s="101" t="inlineStr">
        <is>
          <t>Palau</t>
        </is>
      </c>
      <c r="B547" s="62">
        <f t="array" ref="B547">INDEX(Countries!$D$2:$D$255, MATCH(A547, Countries!$B$2:$B$255, 0))
</f>
        <v/>
      </c>
      <c r="C547" s="89" t="inlineStr">
        <is>
          <t>Salt marsh</t>
        </is>
      </c>
      <c r="D547" s="95" t="n">
        <v>10.1</v>
      </c>
      <c r="E547" s="95">
        <f t="array" ref="E547">if($C547="Mangrove", IFERROR(3.66*INDEX(MangroveEmissionsValues!$D:$D,MATCH($A547,MangroveEmissionsValues!$A:$A,0),1)*index(MangroveEmissionsValues!$E:$E,match($A547,MangroveEmissionsValues!$A:$A,0),1),"NoData"),"NoData")</f>
        <v/>
      </c>
      <c r="F547" s="95">
        <f t="array" ref="F547">if($C547="Mangrove", IFERROR(3.66*INDEX(MangroveEmissionsValues!$F:$F,MATCH($A547,MangroveEmissionsValues!$A:$A,0),1)*index(MangroveEmissionsValues!$G:$G,match($A547,MangroveEmissionsValues!$A:$A,0),1)/'Model assumptions'!$C$17,"NoData"),"NoData")</f>
        <v/>
      </c>
      <c r="G547" s="101" t="n"/>
      <c r="H547" s="101" t="n"/>
      <c r="I547" s="101" t="n"/>
    </row>
    <row r="548" ht="15.75" customHeight="1" s="198">
      <c r="A548" s="101" t="inlineStr">
        <is>
          <t>Panama</t>
        </is>
      </c>
      <c r="B548" s="62">
        <f t="array" ref="B548">INDEX(Countries!$D$2:$D$255, MATCH(A548, Countries!$B$2:$B$255, 0))
</f>
        <v/>
      </c>
      <c r="C548" s="89" t="inlineStr">
        <is>
          <t>Salt marsh</t>
        </is>
      </c>
      <c r="D548" s="95" t="n">
        <v>10.1</v>
      </c>
      <c r="E548" s="95">
        <f t="array" ref="E548">if($C548="Mangrove", IFERROR(3.66*INDEX(MangroveEmissionsValues!$D:$D,MATCH($A548,MangroveEmissionsValues!$A:$A,0),1)*index(MangroveEmissionsValues!$E:$E,match($A548,MangroveEmissionsValues!$A:$A,0),1),"NoData"),"NoData")</f>
        <v/>
      </c>
      <c r="F548" s="95">
        <f t="array" ref="F548">if($C548="Mangrove", IFERROR(3.66*INDEX(MangroveEmissionsValues!$F:$F,MATCH($A548,MangroveEmissionsValues!$A:$A,0),1)*index(MangroveEmissionsValues!$G:$G,match($A548,MangroveEmissionsValues!$A:$A,0),1)/'Model assumptions'!$C$17,"NoData"),"NoData")</f>
        <v/>
      </c>
      <c r="G548" s="101" t="n"/>
      <c r="H548" s="101" t="n"/>
      <c r="I548" s="101" t="n"/>
    </row>
    <row r="549" ht="15.75" customHeight="1" s="198">
      <c r="A549" s="101" t="inlineStr">
        <is>
          <t>Papua New Guinea</t>
        </is>
      </c>
      <c r="B549" s="62">
        <f t="array" ref="B549">INDEX(Countries!$D$2:$D$255, MATCH(A549, Countries!$B$2:$B$255, 0))
</f>
        <v/>
      </c>
      <c r="C549" s="89" t="inlineStr">
        <is>
          <t>Salt marsh</t>
        </is>
      </c>
      <c r="D549" s="95" t="n">
        <v>10.1</v>
      </c>
      <c r="E549" s="95">
        <f t="array" ref="E549">if($C549="Mangrove", IFERROR(3.66*INDEX(MangroveEmissionsValues!$D:$D,MATCH($A549,MangroveEmissionsValues!$A:$A,0),1)*index(MangroveEmissionsValues!$E:$E,match($A549,MangroveEmissionsValues!$A:$A,0),1),"NoData"),"NoData")</f>
        <v/>
      </c>
      <c r="F549" s="95">
        <f t="array" ref="F549">if($C549="Mangrove", IFERROR(3.66*INDEX(MangroveEmissionsValues!$F:$F,MATCH($A549,MangroveEmissionsValues!$A:$A,0),1)*index(MangroveEmissionsValues!$G:$G,match($A549,MangroveEmissionsValues!$A:$A,0),1)/'Model assumptions'!$C$17,"NoData"),"NoData")</f>
        <v/>
      </c>
      <c r="G549" s="101" t="n"/>
      <c r="H549" s="101" t="n"/>
      <c r="I549" s="101" t="n"/>
    </row>
    <row r="550" ht="15.75" customHeight="1" s="198">
      <c r="A550" s="101" t="inlineStr">
        <is>
          <t>Peru</t>
        </is>
      </c>
      <c r="B550" s="62">
        <f t="array" ref="B550">INDEX(Countries!$D$2:$D$255, MATCH(A550, Countries!$B$2:$B$255, 0))
</f>
        <v/>
      </c>
      <c r="C550" s="89" t="inlineStr">
        <is>
          <t>Salt marsh</t>
        </is>
      </c>
      <c r="D550" s="95" t="n">
        <v>10.1</v>
      </c>
      <c r="E550" s="95">
        <f t="array" ref="E550">if($C550="Mangrove", IFERROR(3.66*INDEX(MangroveEmissionsValues!$D:$D,MATCH($A550,MangroveEmissionsValues!$A:$A,0),1)*index(MangroveEmissionsValues!$E:$E,match($A550,MangroveEmissionsValues!$A:$A,0),1),"NoData"),"NoData")</f>
        <v/>
      </c>
      <c r="F550" s="95">
        <f t="array" ref="F550">if($C550="Mangrove", IFERROR(3.66*INDEX(MangroveEmissionsValues!$F:$F,MATCH($A550,MangroveEmissionsValues!$A:$A,0),1)*index(MangroveEmissionsValues!$G:$G,match($A550,MangroveEmissionsValues!$A:$A,0),1)/'Model assumptions'!$C$17,"NoData"),"NoData")</f>
        <v/>
      </c>
      <c r="G550" s="101" t="n"/>
      <c r="H550" s="101" t="n"/>
      <c r="I550" s="101" t="n"/>
    </row>
    <row r="551" ht="15.75" customHeight="1" s="198">
      <c r="A551" s="101" t="inlineStr">
        <is>
          <t>Philippines</t>
        </is>
      </c>
      <c r="B551" s="62">
        <f t="array" ref="B551">INDEX(Countries!$D$2:$D$255, MATCH(A551, Countries!$B$2:$B$255, 0))
</f>
        <v/>
      </c>
      <c r="C551" s="89" t="inlineStr">
        <is>
          <t>Salt marsh</t>
        </is>
      </c>
      <c r="D551" s="95" t="n">
        <v>10.1</v>
      </c>
      <c r="E551" s="95">
        <f t="array" ref="E551">if($C551="Mangrove", IFERROR(3.66*INDEX(MangroveEmissionsValues!$D:$D,MATCH($A551,MangroveEmissionsValues!$A:$A,0),1)*index(MangroveEmissionsValues!$E:$E,match($A551,MangroveEmissionsValues!$A:$A,0),1),"NoData"),"NoData")</f>
        <v/>
      </c>
      <c r="F551" s="95">
        <f t="array" ref="F551">if($C551="Mangrove", IFERROR(3.66*INDEX(MangroveEmissionsValues!$F:$F,MATCH($A551,MangroveEmissionsValues!$A:$A,0),1)*index(MangroveEmissionsValues!$G:$G,match($A551,MangroveEmissionsValues!$A:$A,0),1)/'Model assumptions'!$C$17,"NoData"),"NoData")</f>
        <v/>
      </c>
      <c r="G551" s="101" t="n"/>
      <c r="H551" s="101" t="n"/>
      <c r="I551" s="101" t="n"/>
    </row>
    <row r="552" ht="15.75" customHeight="1" s="198">
      <c r="A552" s="101" t="inlineStr">
        <is>
          <t>Puerto Rico</t>
        </is>
      </c>
      <c r="B552" s="62">
        <f t="array" ref="B552">INDEX(Countries!$D$2:$D$255, MATCH(A552, Countries!$B$2:$B$255, 0))
</f>
        <v/>
      </c>
      <c r="C552" s="89" t="inlineStr">
        <is>
          <t>Salt marsh</t>
        </is>
      </c>
      <c r="D552" s="95" t="n">
        <v>10.1</v>
      </c>
      <c r="E552" s="95">
        <f t="array" ref="E552">if($C552="Mangrove", IFERROR(3.66*INDEX(MangroveEmissionsValues!$D:$D,MATCH($A552,MangroveEmissionsValues!$A:$A,0),1)*index(MangroveEmissionsValues!$E:$E,match($A552,MangroveEmissionsValues!$A:$A,0),1),"NoData"),"NoData")</f>
        <v/>
      </c>
      <c r="F552" s="95">
        <f t="array" ref="F552">if($C552="Mangrove", IFERROR(3.66*INDEX(MangroveEmissionsValues!$F:$F,MATCH($A552,MangroveEmissionsValues!$A:$A,0),1)*index(MangroveEmissionsValues!$G:$G,match($A552,MangroveEmissionsValues!$A:$A,0),1)/'Model assumptions'!$C$17,"NoData"),"NoData")</f>
        <v/>
      </c>
      <c r="G552" s="101" t="n"/>
      <c r="H552" s="101" t="n"/>
      <c r="I552" s="101" t="n"/>
    </row>
    <row r="553" ht="15.75" customHeight="1" s="198">
      <c r="A553" s="101" t="inlineStr">
        <is>
          <t>Qatar</t>
        </is>
      </c>
      <c r="B553" s="62">
        <f t="array" ref="B553">INDEX(Countries!$D$2:$D$255, MATCH(A553, Countries!$B$2:$B$255, 0))
</f>
        <v/>
      </c>
      <c r="C553" s="89" t="inlineStr">
        <is>
          <t>Salt marsh</t>
        </is>
      </c>
      <c r="D553" s="95" t="n">
        <v>10.1</v>
      </c>
      <c r="E553" s="95">
        <f t="array" ref="E553">if($C553="Mangrove", IFERROR(3.66*INDEX(MangroveEmissionsValues!$D:$D,MATCH($A553,MangroveEmissionsValues!$A:$A,0),1)*index(MangroveEmissionsValues!$E:$E,match($A553,MangroveEmissionsValues!$A:$A,0),1),"NoData"),"NoData")</f>
        <v/>
      </c>
      <c r="F553" s="95">
        <f t="array" ref="F553">if($C553="Mangrove", IFERROR(3.66*INDEX(MangroveEmissionsValues!$F:$F,MATCH($A553,MangroveEmissionsValues!$A:$A,0),1)*index(MangroveEmissionsValues!$G:$G,match($A553,MangroveEmissionsValues!$A:$A,0),1)/'Model assumptions'!$C$17,"NoData"),"NoData")</f>
        <v/>
      </c>
      <c r="G553" s="101" t="n"/>
      <c r="H553" s="101" t="n"/>
      <c r="I553" s="101" t="n"/>
    </row>
    <row r="554" ht="15.75" customHeight="1" s="198">
      <c r="A554" s="101" t="inlineStr">
        <is>
          <t>Republic of Congo</t>
        </is>
      </c>
      <c r="B554" s="62">
        <f t="array" ref="B554">INDEX(Countries!$D$2:$D$255, MATCH(A554, Countries!$B$2:$B$255, 0))
</f>
        <v/>
      </c>
      <c r="C554" s="89" t="inlineStr">
        <is>
          <t>Salt marsh</t>
        </is>
      </c>
      <c r="D554" s="95" t="n">
        <v>10.1</v>
      </c>
      <c r="E554" s="95">
        <f t="array" ref="E554">if($C554="Mangrove", IFERROR(3.66*INDEX(MangroveEmissionsValues!$D:$D,MATCH($A554,MangroveEmissionsValues!$A:$A,0),1)*index(MangroveEmissionsValues!$E:$E,match($A554,MangroveEmissionsValues!$A:$A,0),1),"NoData"),"NoData")</f>
        <v/>
      </c>
      <c r="F554" s="95">
        <f t="array" ref="F554">if($C554="Mangrove", IFERROR(3.66*INDEX(MangroveEmissionsValues!$F:$F,MATCH($A554,MangroveEmissionsValues!$A:$A,0),1)*index(MangroveEmissionsValues!$G:$G,match($A554,MangroveEmissionsValues!$A:$A,0),1)/'Model assumptions'!$C$17,"NoData"),"NoData")</f>
        <v/>
      </c>
      <c r="G554" s="101" t="n"/>
      <c r="H554" s="101" t="n"/>
      <c r="I554" s="101" t="n"/>
    </row>
    <row r="555" ht="15.75" customHeight="1" s="198">
      <c r="A555" s="101" t="inlineStr">
        <is>
          <t>Saint Kitts and Nevis</t>
        </is>
      </c>
      <c r="B555" s="62">
        <f t="array" ref="B555">INDEX(Countries!$D$2:$D$255, MATCH(A555, Countries!$B$2:$B$255, 0))
</f>
        <v/>
      </c>
      <c r="C555" s="89" t="inlineStr">
        <is>
          <t>Salt marsh</t>
        </is>
      </c>
      <c r="D555" s="95" t="n">
        <v>10.1</v>
      </c>
      <c r="E555" s="95">
        <f t="array" ref="E555">if($C555="Mangrove", IFERROR(3.66*INDEX(MangroveEmissionsValues!$D:$D,MATCH($A555,MangroveEmissionsValues!$A:$A,0),1)*index(MangroveEmissionsValues!$E:$E,match($A555,MangroveEmissionsValues!$A:$A,0),1),"NoData"),"NoData")</f>
        <v/>
      </c>
      <c r="F555" s="95">
        <f t="array" ref="F555">if($C555="Mangrove", IFERROR(3.66*INDEX(MangroveEmissionsValues!$F:$F,MATCH($A555,MangroveEmissionsValues!$A:$A,0),1)*index(MangroveEmissionsValues!$G:$G,match($A555,MangroveEmissionsValues!$A:$A,0),1)/'Model assumptions'!$C$17,"NoData"),"NoData")</f>
        <v/>
      </c>
      <c r="G555" s="101" t="n"/>
      <c r="H555" s="101" t="n"/>
      <c r="I555" s="101" t="n"/>
    </row>
    <row r="556" ht="15.75" customHeight="1" s="198">
      <c r="A556" s="101" t="inlineStr">
        <is>
          <t>Saint Lucia</t>
        </is>
      </c>
      <c r="B556" s="62">
        <f t="array" ref="B556">INDEX(Countries!$D$2:$D$255, MATCH(A556, Countries!$B$2:$B$255, 0))
</f>
        <v/>
      </c>
      <c r="C556" s="89" t="inlineStr">
        <is>
          <t>Salt marsh</t>
        </is>
      </c>
      <c r="D556" s="95" t="n">
        <v>10.1</v>
      </c>
      <c r="E556" s="95">
        <f t="array" ref="E556">if($C556="Mangrove", IFERROR(3.66*INDEX(MangroveEmissionsValues!$D:$D,MATCH($A556,MangroveEmissionsValues!$A:$A,0),1)*index(MangroveEmissionsValues!$E:$E,match($A556,MangroveEmissionsValues!$A:$A,0),1),"NoData"),"NoData")</f>
        <v/>
      </c>
      <c r="F556" s="95">
        <f t="array" ref="F556">if($C556="Mangrove", IFERROR(3.66*INDEX(MangroveEmissionsValues!$F:$F,MATCH($A556,MangroveEmissionsValues!$A:$A,0),1)*index(MangroveEmissionsValues!$G:$G,match($A556,MangroveEmissionsValues!$A:$A,0),1)/'Model assumptions'!$C$17,"NoData"),"NoData")</f>
        <v/>
      </c>
      <c r="G556" s="101" t="n"/>
      <c r="H556" s="101" t="n"/>
      <c r="I556" s="101" t="n"/>
    </row>
    <row r="557" ht="15.75" customHeight="1" s="198">
      <c r="A557" s="101" t="inlineStr">
        <is>
          <t>Saint Vincent and the Grenadines</t>
        </is>
      </c>
      <c r="B557" s="62">
        <f t="array" ref="B557">INDEX(Countries!$D$2:$D$255, MATCH(A557, Countries!$B$2:$B$255, 0))
</f>
        <v/>
      </c>
      <c r="C557" s="89" t="inlineStr">
        <is>
          <t>Salt marsh</t>
        </is>
      </c>
      <c r="D557" s="95" t="n">
        <v>10.1</v>
      </c>
      <c r="E557" s="95">
        <f t="array" ref="E557">if($C557="Mangrove", IFERROR(3.66*INDEX(MangroveEmissionsValues!$D:$D,MATCH($A557,MangroveEmissionsValues!$A:$A,0),1)*index(MangroveEmissionsValues!$E:$E,match($A557,MangroveEmissionsValues!$A:$A,0),1),"NoData"),"NoData")</f>
        <v/>
      </c>
      <c r="F557" s="95">
        <f t="array" ref="F557">if($C557="Mangrove", IFERROR(3.66*INDEX(MangroveEmissionsValues!$F:$F,MATCH($A557,MangroveEmissionsValues!$A:$A,0),1)*index(MangroveEmissionsValues!$G:$G,match($A557,MangroveEmissionsValues!$A:$A,0),1)/'Model assumptions'!$C$17,"NoData"),"NoData")</f>
        <v/>
      </c>
      <c r="G557" s="101" t="n"/>
      <c r="H557" s="101" t="n"/>
      <c r="I557" s="101" t="n"/>
    </row>
    <row r="558" ht="15.75" customHeight="1" s="198">
      <c r="A558" s="101" t="inlineStr">
        <is>
          <t>Saint Martin (French Part)</t>
        </is>
      </c>
      <c r="B558" s="62">
        <f t="array" ref="B558">INDEX(Countries!$D$2:$D$255, MATCH(A558, Countries!$B$2:$B$255, 0))
</f>
        <v/>
      </c>
      <c r="C558" s="89" t="inlineStr">
        <is>
          <t>Salt marsh</t>
        </is>
      </c>
      <c r="D558" s="95" t="n">
        <v>10.1</v>
      </c>
      <c r="E558" s="95">
        <f t="array" ref="E558">if($C558="Mangrove", IFERROR(3.66*INDEX(MangroveEmissionsValues!$D:$D,MATCH($A558,MangroveEmissionsValues!$A:$A,0),1)*index(MangroveEmissionsValues!$E:$E,match($A558,MangroveEmissionsValues!$A:$A,0),1),"NoData"),"NoData")</f>
        <v/>
      </c>
      <c r="F558" s="95">
        <f t="array" ref="F558">if($C558="Mangrove", IFERROR(3.66*INDEX(MangroveEmissionsValues!$F:$F,MATCH($A558,MangroveEmissionsValues!$A:$A,0),1)*index(MangroveEmissionsValues!$G:$G,match($A558,MangroveEmissionsValues!$A:$A,0),1)/'Model assumptions'!$C$17,"NoData"),"NoData")</f>
        <v/>
      </c>
      <c r="G558" s="101" t="n"/>
      <c r="H558" s="101" t="n"/>
      <c r="I558" s="101" t="n"/>
    </row>
    <row r="559" ht="15.75" customHeight="1" s="198">
      <c r="A559" s="101" t="inlineStr">
        <is>
          <t>Samoa</t>
        </is>
      </c>
      <c r="B559" s="62">
        <f t="array" ref="B559">INDEX(Countries!$D$2:$D$255, MATCH(A559, Countries!$B$2:$B$255, 0))
</f>
        <v/>
      </c>
      <c r="C559" s="89" t="inlineStr">
        <is>
          <t>Salt marsh</t>
        </is>
      </c>
      <c r="D559" s="95" t="n">
        <v>10.1</v>
      </c>
      <c r="E559" s="95">
        <f t="array" ref="E559">if($C559="Mangrove", IFERROR(3.66*INDEX(MangroveEmissionsValues!$D:$D,MATCH($A559,MangroveEmissionsValues!$A:$A,0),1)*index(MangroveEmissionsValues!$E:$E,match($A559,MangroveEmissionsValues!$A:$A,0),1),"NoData"),"NoData")</f>
        <v/>
      </c>
      <c r="F559" s="95">
        <f t="array" ref="F559">if($C559="Mangrove", IFERROR(3.66*INDEX(MangroveEmissionsValues!$F:$F,MATCH($A559,MangroveEmissionsValues!$A:$A,0),1)*index(MangroveEmissionsValues!$G:$G,match($A559,MangroveEmissionsValues!$A:$A,0),1)/'Model assumptions'!$C$17,"NoData"),"NoData")</f>
        <v/>
      </c>
      <c r="G559" s="101" t="n"/>
      <c r="H559" s="101" t="n"/>
      <c r="I559" s="101" t="n"/>
    </row>
    <row r="560" ht="15.75" customHeight="1" s="198">
      <c r="A560" s="101" t="inlineStr">
        <is>
          <t>Sao Tome and Principe</t>
        </is>
      </c>
      <c r="B560" s="62">
        <f t="array" ref="B560">INDEX(Countries!$D$2:$D$255, MATCH(A560, Countries!$B$2:$B$255, 0))
</f>
        <v/>
      </c>
      <c r="C560" s="89" t="inlineStr">
        <is>
          <t>Salt marsh</t>
        </is>
      </c>
      <c r="D560" s="95" t="n">
        <v>10.1</v>
      </c>
      <c r="E560" s="95">
        <f t="array" ref="E560">if($C560="Mangrove", IFERROR(3.66*INDEX(MangroveEmissionsValues!$D:$D,MATCH($A560,MangroveEmissionsValues!$A:$A,0),1)*index(MangroveEmissionsValues!$E:$E,match($A560,MangroveEmissionsValues!$A:$A,0),1),"NoData"),"NoData")</f>
        <v/>
      </c>
      <c r="F560" s="95">
        <f t="array" ref="F560">if($C560="Mangrove", IFERROR(3.66*INDEX(MangroveEmissionsValues!$F:$F,MATCH($A560,MangroveEmissionsValues!$A:$A,0),1)*index(MangroveEmissionsValues!$G:$G,match($A560,MangroveEmissionsValues!$A:$A,0),1)/'Model assumptions'!$C$17,"NoData"),"NoData")</f>
        <v/>
      </c>
      <c r="G560" s="101" t="n"/>
      <c r="H560" s="101" t="n"/>
      <c r="I560" s="101" t="n"/>
    </row>
    <row r="561" ht="15.75" customHeight="1" s="198">
      <c r="A561" s="101" t="inlineStr">
        <is>
          <t>Saudi Arabia</t>
        </is>
      </c>
      <c r="B561" s="62">
        <f t="array" ref="B561">INDEX(Countries!$D$2:$D$255, MATCH(A561, Countries!$B$2:$B$255, 0))
</f>
        <v/>
      </c>
      <c r="C561" s="89" t="inlineStr">
        <is>
          <t>Salt marsh</t>
        </is>
      </c>
      <c r="D561" s="95" t="n">
        <v>10.1</v>
      </c>
      <c r="E561" s="95">
        <f t="array" ref="E561">if($C561="Mangrove", IFERROR(3.66*INDEX(MangroveEmissionsValues!$D:$D,MATCH($A561,MangroveEmissionsValues!$A:$A,0),1)*index(MangroveEmissionsValues!$E:$E,match($A561,MangroveEmissionsValues!$A:$A,0),1),"NoData"),"NoData")</f>
        <v/>
      </c>
      <c r="F561" s="95">
        <f t="array" ref="F561">if($C561="Mangrove", IFERROR(3.66*INDEX(MangroveEmissionsValues!$F:$F,MATCH($A561,MangroveEmissionsValues!$A:$A,0),1)*index(MangroveEmissionsValues!$G:$G,match($A561,MangroveEmissionsValues!$A:$A,0),1)/'Model assumptions'!$C$17,"NoData"),"NoData")</f>
        <v/>
      </c>
      <c r="G561" s="101" t="n"/>
      <c r="H561" s="101" t="n"/>
      <c r="I561" s="101" t="n"/>
    </row>
    <row r="562" ht="15.75" customHeight="1" s="198">
      <c r="A562" s="101" t="inlineStr">
        <is>
          <t>Senegal</t>
        </is>
      </c>
      <c r="B562" s="62">
        <f t="array" ref="B562">INDEX(Countries!$D$2:$D$255, MATCH(A562, Countries!$B$2:$B$255, 0))
</f>
        <v/>
      </c>
      <c r="C562" s="89" t="inlineStr">
        <is>
          <t>Salt marsh</t>
        </is>
      </c>
      <c r="D562" s="95" t="n">
        <v>10.1</v>
      </c>
      <c r="E562" s="95">
        <f t="array" ref="E562">if($C562="Mangrove", IFERROR(3.66*INDEX(MangroveEmissionsValues!$D:$D,MATCH($A562,MangroveEmissionsValues!$A:$A,0),1)*index(MangroveEmissionsValues!$E:$E,match($A562,MangroveEmissionsValues!$A:$A,0),1),"NoData"),"NoData")</f>
        <v/>
      </c>
      <c r="F562" s="95">
        <f t="array" ref="F562">if($C562="Mangrove", IFERROR(3.66*INDEX(MangroveEmissionsValues!$F:$F,MATCH($A562,MangroveEmissionsValues!$A:$A,0),1)*index(MangroveEmissionsValues!$G:$G,match($A562,MangroveEmissionsValues!$A:$A,0),1)/'Model assumptions'!$C$17,"NoData"),"NoData")</f>
        <v/>
      </c>
      <c r="G562" s="101" t="n"/>
      <c r="H562" s="101" t="n"/>
      <c r="I562" s="101" t="n"/>
    </row>
    <row r="563" ht="15.75" customHeight="1" s="198">
      <c r="A563" s="101" t="inlineStr">
        <is>
          <t>Seychelles</t>
        </is>
      </c>
      <c r="B563" s="62">
        <f t="array" ref="B563">INDEX(Countries!$D$2:$D$255, MATCH(A563, Countries!$B$2:$B$255, 0))
</f>
        <v/>
      </c>
      <c r="C563" s="89" t="inlineStr">
        <is>
          <t>Salt marsh</t>
        </is>
      </c>
      <c r="D563" s="95" t="n">
        <v>10.1</v>
      </c>
      <c r="E563" s="95">
        <f t="array" ref="E563">if($C563="Mangrove", IFERROR(3.66*INDEX(MangroveEmissionsValues!$D:$D,MATCH($A563,MangroveEmissionsValues!$A:$A,0),1)*index(MangroveEmissionsValues!$E:$E,match($A563,MangroveEmissionsValues!$A:$A,0),1),"NoData"),"NoData")</f>
        <v/>
      </c>
      <c r="F563" s="95">
        <f t="array" ref="F563">if($C563="Mangrove", IFERROR(3.66*INDEX(MangroveEmissionsValues!$F:$F,MATCH($A563,MangroveEmissionsValues!$A:$A,0),1)*index(MangroveEmissionsValues!$G:$G,match($A563,MangroveEmissionsValues!$A:$A,0),1)/'Model assumptions'!$C$17,"NoData"),"NoData")</f>
        <v/>
      </c>
      <c r="G563" s="101" t="n"/>
      <c r="H563" s="101" t="n"/>
      <c r="I563" s="101" t="n"/>
    </row>
    <row r="564" ht="15.75" customHeight="1" s="198">
      <c r="A564" s="101" t="inlineStr">
        <is>
          <t>Sierra Leone</t>
        </is>
      </c>
      <c r="B564" s="62">
        <f t="array" ref="B564">INDEX(Countries!$D$2:$D$255, MATCH(A564, Countries!$B$2:$B$255, 0))
</f>
        <v/>
      </c>
      <c r="C564" s="89" t="inlineStr">
        <is>
          <t>Salt marsh</t>
        </is>
      </c>
      <c r="D564" s="95" t="n">
        <v>10.1</v>
      </c>
      <c r="E564" s="95">
        <f t="array" ref="E564">if($C564="Mangrove", IFERROR(3.66*INDEX(MangroveEmissionsValues!$D:$D,MATCH($A564,MangroveEmissionsValues!$A:$A,0),1)*index(MangroveEmissionsValues!$E:$E,match($A564,MangroveEmissionsValues!$A:$A,0),1),"NoData"),"NoData")</f>
        <v/>
      </c>
      <c r="F564" s="95">
        <f t="array" ref="F564">if($C564="Mangrove", IFERROR(3.66*INDEX(MangroveEmissionsValues!$F:$F,MATCH($A564,MangroveEmissionsValues!$A:$A,0),1)*index(MangroveEmissionsValues!$G:$G,match($A564,MangroveEmissionsValues!$A:$A,0),1)/'Model assumptions'!$C$17,"NoData"),"NoData")</f>
        <v/>
      </c>
      <c r="G564" s="101" t="n"/>
      <c r="H564" s="101" t="n"/>
      <c r="I564" s="101" t="n"/>
    </row>
    <row r="565" ht="15.75" customHeight="1" s="198">
      <c r="A565" s="101" t="inlineStr">
        <is>
          <t>Singapore</t>
        </is>
      </c>
      <c r="B565" s="62">
        <f t="array" ref="B565">INDEX(Countries!$D$2:$D$255, MATCH(A565, Countries!$B$2:$B$255, 0))
</f>
        <v/>
      </c>
      <c r="C565" s="89" t="inlineStr">
        <is>
          <t>Salt marsh</t>
        </is>
      </c>
      <c r="D565" s="95" t="n">
        <v>10.1</v>
      </c>
      <c r="E565" s="95">
        <f t="array" ref="E565">if($C565="Mangrove", IFERROR(3.66*INDEX(MangroveEmissionsValues!$D:$D,MATCH($A565,MangroveEmissionsValues!$A:$A,0),1)*index(MangroveEmissionsValues!$E:$E,match($A565,MangroveEmissionsValues!$A:$A,0),1),"NoData"),"NoData")</f>
        <v/>
      </c>
      <c r="F565" s="95">
        <f t="array" ref="F565">if($C565="Mangrove", IFERROR(3.66*INDEX(MangroveEmissionsValues!$F:$F,MATCH($A565,MangroveEmissionsValues!$A:$A,0),1)*index(MangroveEmissionsValues!$G:$G,match($A565,MangroveEmissionsValues!$A:$A,0),1)/'Model assumptions'!$C$17,"NoData"),"NoData")</f>
        <v/>
      </c>
      <c r="G565" s="101" t="n"/>
      <c r="H565" s="101" t="n"/>
      <c r="I565" s="101" t="n"/>
    </row>
    <row r="566" ht="15.75" customHeight="1" s="198">
      <c r="A566" s="101" t="inlineStr">
        <is>
          <t>Sint Maarten (Dutch part)</t>
        </is>
      </c>
      <c r="B566" s="62">
        <f t="array" ref="B566">INDEX(Countries!$D$2:$D$255, MATCH(A566, Countries!$B$2:$B$255, 0))
</f>
        <v/>
      </c>
      <c r="C566" s="89" t="inlineStr">
        <is>
          <t>Salt marsh</t>
        </is>
      </c>
      <c r="D566" s="95" t="n">
        <v>10.1</v>
      </c>
      <c r="E566" s="95">
        <f t="array" ref="E566">if($C566="Mangrove", IFERROR(3.66*INDEX(MangroveEmissionsValues!$D:$D,MATCH($A566,MangroveEmissionsValues!$A:$A,0),1)*index(MangroveEmissionsValues!$E:$E,match($A566,MangroveEmissionsValues!$A:$A,0),1),"NoData"),"NoData")</f>
        <v/>
      </c>
      <c r="F566" s="95">
        <f t="array" ref="F566">if($C566="Mangrove", IFERROR(3.66*INDEX(MangroveEmissionsValues!$F:$F,MATCH($A566,MangroveEmissionsValues!$A:$A,0),1)*index(MangroveEmissionsValues!$G:$G,match($A566,MangroveEmissionsValues!$A:$A,0),1)/'Model assumptions'!$C$17,"NoData"),"NoData")</f>
        <v/>
      </c>
      <c r="G566" s="101" t="n"/>
      <c r="H566" s="101" t="n"/>
      <c r="I566" s="101" t="n"/>
    </row>
    <row r="567" ht="15.75" customHeight="1" s="198">
      <c r="A567" s="101" t="inlineStr">
        <is>
          <t>Solomon Islands</t>
        </is>
      </c>
      <c r="B567" s="62">
        <f t="array" ref="B567">INDEX(Countries!$D$2:$D$255, MATCH(A567, Countries!$B$2:$B$255, 0))
</f>
        <v/>
      </c>
      <c r="C567" s="89" t="inlineStr">
        <is>
          <t>Salt marsh</t>
        </is>
      </c>
      <c r="D567" s="95" t="n">
        <v>10.1</v>
      </c>
      <c r="E567" s="95">
        <f t="array" ref="E567">if($C567="Mangrove", IFERROR(3.66*INDEX(MangroveEmissionsValues!$D:$D,MATCH($A567,MangroveEmissionsValues!$A:$A,0),1)*index(MangroveEmissionsValues!$E:$E,match($A567,MangroveEmissionsValues!$A:$A,0),1),"NoData"),"NoData")</f>
        <v/>
      </c>
      <c r="F567" s="95">
        <f t="array" ref="F567">if($C567="Mangrove", IFERROR(3.66*INDEX(MangroveEmissionsValues!$F:$F,MATCH($A567,MangroveEmissionsValues!$A:$A,0),1)*index(MangroveEmissionsValues!$G:$G,match($A567,MangroveEmissionsValues!$A:$A,0),1)/'Model assumptions'!$C$17,"NoData"),"NoData")</f>
        <v/>
      </c>
      <c r="G567" s="101" t="n"/>
      <c r="H567" s="101" t="n"/>
      <c r="I567" s="101" t="n"/>
    </row>
    <row r="568" ht="15.75" customHeight="1" s="198">
      <c r="A568" s="101" t="inlineStr">
        <is>
          <t>Somalia</t>
        </is>
      </c>
      <c r="B568" s="62">
        <f t="array" ref="B568">INDEX(Countries!$D$2:$D$255, MATCH(A568, Countries!$B$2:$B$255, 0))
</f>
        <v/>
      </c>
      <c r="C568" s="89" t="inlineStr">
        <is>
          <t>Salt marsh</t>
        </is>
      </c>
      <c r="D568" s="95" t="n">
        <v>10.1</v>
      </c>
      <c r="E568" s="95">
        <f t="array" ref="E568">if($C568="Mangrove", IFERROR(3.66*INDEX(MangroveEmissionsValues!$D:$D,MATCH($A568,MangroveEmissionsValues!$A:$A,0),1)*index(MangroveEmissionsValues!$E:$E,match($A568,MangroveEmissionsValues!$A:$A,0),1),"NoData"),"NoData")</f>
        <v/>
      </c>
      <c r="F568" s="95">
        <f t="array" ref="F568">if($C568="Mangrove", IFERROR(3.66*INDEX(MangroveEmissionsValues!$F:$F,MATCH($A568,MangroveEmissionsValues!$A:$A,0),1)*index(MangroveEmissionsValues!$G:$G,match($A568,MangroveEmissionsValues!$A:$A,0),1)/'Model assumptions'!$C$17,"NoData"),"NoData")</f>
        <v/>
      </c>
      <c r="G568" s="101" t="n"/>
      <c r="H568" s="101" t="n"/>
      <c r="I568" s="101" t="n"/>
    </row>
    <row r="569" ht="15.75" customHeight="1" s="198">
      <c r="A569" s="101" t="inlineStr">
        <is>
          <t>South Africa</t>
        </is>
      </c>
      <c r="B569" s="62">
        <f t="array" ref="B569">INDEX(Countries!$D$2:$D$255, MATCH(A569, Countries!$B$2:$B$255, 0))
</f>
        <v/>
      </c>
      <c r="C569" s="89" t="inlineStr">
        <is>
          <t>Salt marsh</t>
        </is>
      </c>
      <c r="D569" s="95" t="n">
        <v>10.1</v>
      </c>
      <c r="E569" s="95">
        <f t="array" ref="E569">if($C569="Mangrove", IFERROR(3.66*INDEX(MangroveEmissionsValues!$D:$D,MATCH($A569,MangroveEmissionsValues!$A:$A,0),1)*index(MangroveEmissionsValues!$E:$E,match($A569,MangroveEmissionsValues!$A:$A,0),1),"NoData"),"NoData")</f>
        <v/>
      </c>
      <c r="F569" s="95">
        <f t="array" ref="F569">if($C569="Mangrove", IFERROR(3.66*INDEX(MangroveEmissionsValues!$F:$F,MATCH($A569,MangroveEmissionsValues!$A:$A,0),1)*index(MangroveEmissionsValues!$G:$G,match($A569,MangroveEmissionsValues!$A:$A,0),1)/'Model assumptions'!$C$17,"NoData"),"NoData")</f>
        <v/>
      </c>
      <c r="G569" s="101" t="n"/>
      <c r="H569" s="101" t="n"/>
      <c r="I569" s="101" t="n"/>
    </row>
    <row r="570" ht="15.75" customHeight="1" s="198">
      <c r="A570" s="101" t="inlineStr">
        <is>
          <t>Sri Lanka</t>
        </is>
      </c>
      <c r="B570" s="62">
        <f t="array" ref="B570">INDEX(Countries!$D$2:$D$255, MATCH(A570, Countries!$B$2:$B$255, 0))
</f>
        <v/>
      </c>
      <c r="C570" s="89" t="inlineStr">
        <is>
          <t>Salt marsh</t>
        </is>
      </c>
      <c r="D570" s="95" t="n">
        <v>10.1</v>
      </c>
      <c r="E570" s="95">
        <f t="array" ref="E570">if($C570="Mangrove", IFERROR(3.66*INDEX(MangroveEmissionsValues!$D:$D,MATCH($A570,MangroveEmissionsValues!$A:$A,0),1)*index(MangroveEmissionsValues!$E:$E,match($A570,MangroveEmissionsValues!$A:$A,0),1),"NoData"),"NoData")</f>
        <v/>
      </c>
      <c r="F570" s="95">
        <f t="array" ref="F570">if($C570="Mangrove", IFERROR(3.66*INDEX(MangroveEmissionsValues!$F:$F,MATCH($A570,MangroveEmissionsValues!$A:$A,0),1)*index(MangroveEmissionsValues!$G:$G,match($A570,MangroveEmissionsValues!$A:$A,0),1)/'Model assumptions'!$C$17,"NoData"),"NoData")</f>
        <v/>
      </c>
      <c r="G570" s="101" t="n"/>
      <c r="H570" s="101" t="n"/>
      <c r="I570" s="101" t="n"/>
    </row>
    <row r="571" ht="15.75" customHeight="1" s="198">
      <c r="A571" s="101" t="inlineStr">
        <is>
          <t>Sudan</t>
        </is>
      </c>
      <c r="B571" s="62">
        <f t="array" ref="B571">INDEX(Countries!$D$2:$D$255, MATCH(A571, Countries!$B$2:$B$255, 0))
</f>
        <v/>
      </c>
      <c r="C571" s="89" t="inlineStr">
        <is>
          <t>Salt marsh</t>
        </is>
      </c>
      <c r="D571" s="95" t="n">
        <v>10.1</v>
      </c>
      <c r="E571" s="95">
        <f t="array" ref="E571">if($C571="Mangrove", IFERROR(3.66*INDEX(MangroveEmissionsValues!$D:$D,MATCH($A571,MangroveEmissionsValues!$A:$A,0),1)*index(MangroveEmissionsValues!$E:$E,match($A571,MangroveEmissionsValues!$A:$A,0),1),"NoData"),"NoData")</f>
        <v/>
      </c>
      <c r="F571" s="95">
        <f t="array" ref="F571">if($C571="Mangrove", IFERROR(3.66*INDEX(MangroveEmissionsValues!$F:$F,MATCH($A571,MangroveEmissionsValues!$A:$A,0),1)*index(MangroveEmissionsValues!$G:$G,match($A571,MangroveEmissionsValues!$A:$A,0),1)/'Model assumptions'!$C$17,"NoData"),"NoData")</f>
        <v/>
      </c>
      <c r="G571" s="101" t="n"/>
      <c r="H571" s="101" t="n"/>
      <c r="I571" s="101" t="n"/>
    </row>
    <row r="572" ht="15.75" customHeight="1" s="198">
      <c r="A572" s="101" t="inlineStr">
        <is>
          <t>Suriname</t>
        </is>
      </c>
      <c r="B572" s="62">
        <f t="array" ref="B572">INDEX(Countries!$D$2:$D$255, MATCH(A572, Countries!$B$2:$B$255, 0))
</f>
        <v/>
      </c>
      <c r="C572" s="89" t="inlineStr">
        <is>
          <t>Salt marsh</t>
        </is>
      </c>
      <c r="D572" s="95" t="n">
        <v>10.1</v>
      </c>
      <c r="E572" s="95">
        <f t="array" ref="E572">if($C572="Mangrove", IFERROR(3.66*INDEX(MangroveEmissionsValues!$D:$D,MATCH($A572,MangroveEmissionsValues!$A:$A,0),1)*index(MangroveEmissionsValues!$E:$E,match($A572,MangroveEmissionsValues!$A:$A,0),1),"NoData"),"NoData")</f>
        <v/>
      </c>
      <c r="F572" s="95">
        <f t="array" ref="F572">if($C572="Mangrove", IFERROR(3.66*INDEX(MangroveEmissionsValues!$F:$F,MATCH($A572,MangroveEmissionsValues!$A:$A,0),1)*index(MangroveEmissionsValues!$G:$G,match($A572,MangroveEmissionsValues!$A:$A,0),1)/'Model assumptions'!$C$17,"NoData"),"NoData")</f>
        <v/>
      </c>
      <c r="G572" s="101" t="n"/>
      <c r="H572" s="101" t="n"/>
      <c r="I572" s="101" t="n"/>
    </row>
    <row r="573" ht="15.75" customHeight="1" s="198">
      <c r="A573" s="101" t="inlineStr">
        <is>
          <t>Taiwan</t>
        </is>
      </c>
      <c r="B573" s="62">
        <f t="array" ref="B573">INDEX(Countries!$D$2:$D$255, MATCH(A573, Countries!$B$2:$B$255, 0))
</f>
        <v/>
      </c>
      <c r="C573" s="89" t="inlineStr">
        <is>
          <t>Salt marsh</t>
        </is>
      </c>
      <c r="D573" s="95" t="n">
        <v>10.1</v>
      </c>
      <c r="E573" s="95">
        <f t="array" ref="E573">if($C573="Mangrove", IFERROR(3.66*INDEX(MangroveEmissionsValues!$D:$D,MATCH($A573,MangroveEmissionsValues!$A:$A,0),1)*index(MangroveEmissionsValues!$E:$E,match($A573,MangroveEmissionsValues!$A:$A,0),1),"NoData"),"NoData")</f>
        <v/>
      </c>
      <c r="F573" s="95">
        <f t="array" ref="F573">if($C573="Mangrove", IFERROR(3.66*INDEX(MangroveEmissionsValues!$F:$F,MATCH($A573,MangroveEmissionsValues!$A:$A,0),1)*index(MangroveEmissionsValues!$G:$G,match($A573,MangroveEmissionsValues!$A:$A,0),1)/'Model assumptions'!$C$17,"NoData"),"NoData")</f>
        <v/>
      </c>
      <c r="G573" s="101" t="n"/>
      <c r="H573" s="101" t="n"/>
      <c r="I573" s="101" t="n"/>
    </row>
    <row r="574" ht="15.75" customHeight="1" s="198">
      <c r="A574" s="101" t="inlineStr">
        <is>
          <t>Tanzania, United Republic of</t>
        </is>
      </c>
      <c r="B574" s="62">
        <f t="array" ref="B574">INDEX(Countries!$D$2:$D$255, MATCH(A574, Countries!$B$2:$B$255, 0))
</f>
        <v/>
      </c>
      <c r="C574" s="89" t="inlineStr">
        <is>
          <t>Salt marsh</t>
        </is>
      </c>
      <c r="D574" s="95" t="n">
        <v>10.1</v>
      </c>
      <c r="E574" s="95">
        <f t="array" ref="E574">if($C574="Mangrove", IFERROR(3.66*INDEX(MangroveEmissionsValues!$D:$D,MATCH($A574,MangroveEmissionsValues!$A:$A,0),1)*index(MangroveEmissionsValues!$E:$E,match($A574,MangroveEmissionsValues!$A:$A,0),1),"NoData"),"NoData")</f>
        <v/>
      </c>
      <c r="F574" s="95">
        <f t="array" ref="F574">if($C574="Mangrove", IFERROR(3.66*INDEX(MangroveEmissionsValues!$F:$F,MATCH($A574,MangroveEmissionsValues!$A:$A,0),1)*index(MangroveEmissionsValues!$G:$G,match($A574,MangroveEmissionsValues!$A:$A,0),1)/'Model assumptions'!$C$17,"NoData"),"NoData")</f>
        <v/>
      </c>
      <c r="G574" s="101" t="n"/>
      <c r="H574" s="101" t="n"/>
      <c r="I574" s="101" t="n"/>
    </row>
    <row r="575" ht="15.75" customHeight="1" s="198">
      <c r="A575" s="101" t="inlineStr">
        <is>
          <t>Thailand</t>
        </is>
      </c>
      <c r="B575" s="62">
        <f t="array" ref="B575">INDEX(Countries!$D$2:$D$255, MATCH(A575, Countries!$B$2:$B$255, 0))
</f>
        <v/>
      </c>
      <c r="C575" s="89" t="inlineStr">
        <is>
          <t>Salt marsh</t>
        </is>
      </c>
      <c r="D575" s="95" t="n">
        <v>10.1</v>
      </c>
      <c r="E575" s="95">
        <f t="array" ref="E575">if($C575="Mangrove", IFERROR(3.66*INDEX(MangroveEmissionsValues!$D:$D,MATCH($A575,MangroveEmissionsValues!$A:$A,0),1)*index(MangroveEmissionsValues!$E:$E,match($A575,MangroveEmissionsValues!$A:$A,0),1),"NoData"),"NoData")</f>
        <v/>
      </c>
      <c r="F575" s="95">
        <f t="array" ref="F575">if($C575="Mangrove", IFERROR(3.66*INDEX(MangroveEmissionsValues!$F:$F,MATCH($A575,MangroveEmissionsValues!$A:$A,0),1)*index(MangroveEmissionsValues!$G:$G,match($A575,MangroveEmissionsValues!$A:$A,0),1)/'Model assumptions'!$C$17,"NoData"),"NoData")</f>
        <v/>
      </c>
      <c r="G575" s="101" t="n"/>
      <c r="H575" s="101" t="n"/>
      <c r="I575" s="101" t="n"/>
    </row>
    <row r="576" ht="15.75" customHeight="1" s="198">
      <c r="A576" s="101" t="inlineStr">
        <is>
          <t>Timor-Leste</t>
        </is>
      </c>
      <c r="B576" s="62">
        <f t="array" ref="B576">INDEX(Countries!$D$2:$D$255, MATCH(A576, Countries!$B$2:$B$255, 0))
</f>
        <v/>
      </c>
      <c r="C576" s="89" t="inlineStr">
        <is>
          <t>Salt marsh</t>
        </is>
      </c>
      <c r="D576" s="95" t="n">
        <v>10.1</v>
      </c>
      <c r="E576" s="95">
        <f t="array" ref="E576">if($C576="Mangrove", IFERROR(3.66*INDEX(MangroveEmissionsValues!$D:$D,MATCH($A576,MangroveEmissionsValues!$A:$A,0),1)*index(MangroveEmissionsValues!$E:$E,match($A576,MangroveEmissionsValues!$A:$A,0),1),"NoData"),"NoData")</f>
        <v/>
      </c>
      <c r="F576" s="95">
        <f t="array" ref="F576">if($C576="Mangrove", IFERROR(3.66*INDEX(MangroveEmissionsValues!$F:$F,MATCH($A576,MangroveEmissionsValues!$A:$A,0),1)*index(MangroveEmissionsValues!$G:$G,match($A576,MangroveEmissionsValues!$A:$A,0),1)/'Model assumptions'!$C$17,"NoData"),"NoData")</f>
        <v/>
      </c>
      <c r="G576" s="101" t="n"/>
      <c r="H576" s="101" t="n"/>
      <c r="I576" s="101" t="n"/>
    </row>
    <row r="577" ht="15.75" customHeight="1" s="198">
      <c r="A577" s="101" t="inlineStr">
        <is>
          <t>Togo</t>
        </is>
      </c>
      <c r="B577" s="62">
        <f t="array" ref="B577">INDEX(Countries!$D$2:$D$255, MATCH(A577, Countries!$B$2:$B$255, 0))
</f>
        <v/>
      </c>
      <c r="C577" s="89" t="inlineStr">
        <is>
          <t>Salt marsh</t>
        </is>
      </c>
      <c r="D577" s="95" t="n">
        <v>10.1</v>
      </c>
      <c r="E577" s="95">
        <f t="array" ref="E577">if($C577="Mangrove", IFERROR(3.66*INDEX(MangroveEmissionsValues!$D:$D,MATCH($A577,MangroveEmissionsValues!$A:$A,0),1)*index(MangroveEmissionsValues!$E:$E,match($A577,MangroveEmissionsValues!$A:$A,0),1),"NoData"),"NoData")</f>
        <v/>
      </c>
      <c r="F577" s="95">
        <f t="array" ref="F577">if($C577="Mangrove", IFERROR(3.66*INDEX(MangroveEmissionsValues!$F:$F,MATCH($A577,MangroveEmissionsValues!$A:$A,0),1)*index(MangroveEmissionsValues!$G:$G,match($A577,MangroveEmissionsValues!$A:$A,0),1)/'Model assumptions'!$C$17,"NoData"),"NoData")</f>
        <v/>
      </c>
      <c r="G577" s="101" t="n"/>
      <c r="H577" s="101" t="n"/>
      <c r="I577" s="101" t="n"/>
    </row>
    <row r="578" ht="15.75" customHeight="1" s="198">
      <c r="A578" s="101" t="inlineStr">
        <is>
          <t>Tonga</t>
        </is>
      </c>
      <c r="B578" s="62">
        <f t="array" ref="B578">INDEX(Countries!$D$2:$D$255, MATCH(A578, Countries!$B$2:$B$255, 0))
</f>
        <v/>
      </c>
      <c r="C578" s="89" t="inlineStr">
        <is>
          <t>Salt marsh</t>
        </is>
      </c>
      <c r="D578" s="95" t="n">
        <v>10.1</v>
      </c>
      <c r="E578" s="95">
        <f t="array" ref="E578">if($C578="Mangrove", IFERROR(3.66*INDEX(MangroveEmissionsValues!$D:$D,MATCH($A578,MangroveEmissionsValues!$A:$A,0),1)*index(MangroveEmissionsValues!$E:$E,match($A578,MangroveEmissionsValues!$A:$A,0),1),"NoData"),"NoData")</f>
        <v/>
      </c>
      <c r="F578" s="95">
        <f t="array" ref="F578">if($C578="Mangrove", IFERROR(3.66*INDEX(MangroveEmissionsValues!$F:$F,MATCH($A578,MangroveEmissionsValues!$A:$A,0),1)*index(MangroveEmissionsValues!$G:$G,match($A578,MangroveEmissionsValues!$A:$A,0),1)/'Model assumptions'!$C$17,"NoData"),"NoData")</f>
        <v/>
      </c>
      <c r="G578" s="101" t="n"/>
      <c r="H578" s="101" t="n"/>
      <c r="I578" s="101" t="n"/>
    </row>
    <row r="579" ht="15.75" customHeight="1" s="198">
      <c r="A579" s="101" t="inlineStr">
        <is>
          <t>Trinidad and Tobago</t>
        </is>
      </c>
      <c r="B579" s="62">
        <f t="array" ref="B579">INDEX(Countries!$D$2:$D$255, MATCH(A579, Countries!$B$2:$B$255, 0))
</f>
        <v/>
      </c>
      <c r="C579" s="89" t="inlineStr">
        <is>
          <t>Salt marsh</t>
        </is>
      </c>
      <c r="D579" s="95" t="n">
        <v>10.1</v>
      </c>
      <c r="E579" s="95">
        <f t="array" ref="E579">if($C579="Mangrove", IFERROR(3.66*INDEX(MangroveEmissionsValues!$D:$D,MATCH($A579,MangroveEmissionsValues!$A:$A,0),1)*index(MangroveEmissionsValues!$E:$E,match($A579,MangroveEmissionsValues!$A:$A,0),1),"NoData"),"NoData")</f>
        <v/>
      </c>
      <c r="F579" s="95">
        <f t="array" ref="F579">if($C579="Mangrove", IFERROR(3.66*INDEX(MangroveEmissionsValues!$F:$F,MATCH($A579,MangroveEmissionsValues!$A:$A,0),1)*index(MangroveEmissionsValues!$G:$G,match($A579,MangroveEmissionsValues!$A:$A,0),1)/'Model assumptions'!$C$17,"NoData"),"NoData")</f>
        <v/>
      </c>
      <c r="G579" s="101" t="n"/>
      <c r="H579" s="101" t="n"/>
      <c r="I579" s="101" t="n"/>
    </row>
    <row r="580" ht="15.75" customHeight="1" s="198">
      <c r="A580" s="101" t="inlineStr">
        <is>
          <t>Turks and Caicos Islands</t>
        </is>
      </c>
      <c r="B580" s="62">
        <f t="array" ref="B580">INDEX(Countries!$D$2:$D$255, MATCH(A580, Countries!$B$2:$B$255, 0))
</f>
        <v/>
      </c>
      <c r="C580" s="89" t="inlineStr">
        <is>
          <t>Salt marsh</t>
        </is>
      </c>
      <c r="D580" s="95" t="n">
        <v>10.1</v>
      </c>
      <c r="E580" s="95">
        <f t="array" ref="E580">if($C580="Mangrove", IFERROR(3.66*INDEX(MangroveEmissionsValues!$D:$D,MATCH($A580,MangroveEmissionsValues!$A:$A,0),1)*index(MangroveEmissionsValues!$E:$E,match($A580,MangroveEmissionsValues!$A:$A,0),1),"NoData"),"NoData")</f>
        <v/>
      </c>
      <c r="F580" s="95">
        <f t="array" ref="F580">if($C580="Mangrove", IFERROR(3.66*INDEX(MangroveEmissionsValues!$F:$F,MATCH($A580,MangroveEmissionsValues!$A:$A,0),1)*index(MangroveEmissionsValues!$G:$G,match($A580,MangroveEmissionsValues!$A:$A,0),1)/'Model assumptions'!$C$17,"NoData"),"NoData")</f>
        <v/>
      </c>
      <c r="G580" s="101" t="n"/>
      <c r="H580" s="101" t="n"/>
      <c r="I580" s="101" t="n"/>
    </row>
    <row r="581" ht="15.75" customHeight="1" s="198">
      <c r="A581" s="101" t="inlineStr">
        <is>
          <t>Tuvalu</t>
        </is>
      </c>
      <c r="B581" s="62">
        <f t="array" ref="B581">INDEX(Countries!$D$2:$D$255, MATCH(A581, Countries!$B$2:$B$255, 0))
</f>
        <v/>
      </c>
      <c r="C581" s="89" t="inlineStr">
        <is>
          <t>Salt marsh</t>
        </is>
      </c>
      <c r="D581" s="95" t="n">
        <v>10.1</v>
      </c>
      <c r="E581" s="95">
        <f t="array" ref="E581">if($C581="Mangrove", IFERROR(3.66*INDEX(MangroveEmissionsValues!$D:$D,MATCH($A581,MangroveEmissionsValues!$A:$A,0),1)*index(MangroveEmissionsValues!$E:$E,match($A581,MangroveEmissionsValues!$A:$A,0),1),"NoData"),"NoData")</f>
        <v/>
      </c>
      <c r="F581" s="95">
        <f t="array" ref="F581">if($C581="Mangrove", IFERROR(3.66*INDEX(MangroveEmissionsValues!$F:$F,MATCH($A581,MangroveEmissionsValues!$A:$A,0),1)*index(MangroveEmissionsValues!$G:$G,match($A581,MangroveEmissionsValues!$A:$A,0),1)/'Model assumptions'!$C$17,"NoData"),"NoData")</f>
        <v/>
      </c>
      <c r="G581" s="101" t="n"/>
      <c r="H581" s="101" t="n"/>
      <c r="I581" s="101" t="n"/>
    </row>
    <row r="582" ht="15.75" customHeight="1" s="198">
      <c r="A582" s="101" t="inlineStr">
        <is>
          <t>United Arab Emirates</t>
        </is>
      </c>
      <c r="B582" s="62">
        <f t="array" ref="B582">INDEX(Countries!$D$2:$D$255, MATCH(A582, Countries!$B$2:$B$255, 0))
</f>
        <v/>
      </c>
      <c r="C582" s="89" t="inlineStr">
        <is>
          <t>Salt marsh</t>
        </is>
      </c>
      <c r="D582" s="95" t="n">
        <v>10.1</v>
      </c>
      <c r="E582" s="95">
        <f t="array" ref="E582">if($C582="Mangrove", IFERROR(3.66*INDEX(MangroveEmissionsValues!$D:$D,MATCH($A582,MangroveEmissionsValues!$A:$A,0),1)*index(MangroveEmissionsValues!$E:$E,match($A582,MangroveEmissionsValues!$A:$A,0),1),"NoData"),"NoData")</f>
        <v/>
      </c>
      <c r="F582" s="95">
        <f t="array" ref="F582">if($C582="Mangrove", IFERROR(3.66*INDEX(MangroveEmissionsValues!$F:$F,MATCH($A582,MangroveEmissionsValues!$A:$A,0),1)*index(MangroveEmissionsValues!$G:$G,match($A582,MangroveEmissionsValues!$A:$A,0),1)/'Model assumptions'!$C$17,"NoData"),"NoData")</f>
        <v/>
      </c>
      <c r="G582" s="101" t="n"/>
      <c r="H582" s="101" t="n"/>
      <c r="I582" s="101" t="n"/>
    </row>
    <row r="583" ht="15.75" customHeight="1" s="198">
      <c r="A583" s="101" t="inlineStr">
        <is>
          <t>Vanuatu</t>
        </is>
      </c>
      <c r="B583" s="62">
        <f t="array" ref="B583">INDEX(Countries!$D$2:$D$255, MATCH(A583, Countries!$B$2:$B$255, 0))
</f>
        <v/>
      </c>
      <c r="C583" s="89" t="inlineStr">
        <is>
          <t>Salt marsh</t>
        </is>
      </c>
      <c r="D583" s="95" t="n">
        <v>10.1</v>
      </c>
      <c r="E583" s="95">
        <f t="array" ref="E583">if($C583="Mangrove", IFERROR(3.66*INDEX(MangroveEmissionsValues!$D:$D,MATCH($A583,MangroveEmissionsValues!$A:$A,0),1)*index(MangroveEmissionsValues!$E:$E,match($A583,MangroveEmissionsValues!$A:$A,0),1),"NoData"),"NoData")</f>
        <v/>
      </c>
      <c r="F583" s="95">
        <f t="array" ref="F583">if($C583="Mangrove", IFERROR(3.66*INDEX(MangroveEmissionsValues!$F:$F,MATCH($A583,MangroveEmissionsValues!$A:$A,0),1)*index(MangroveEmissionsValues!$G:$G,match($A583,MangroveEmissionsValues!$A:$A,0),1)/'Model assumptions'!$C$17,"NoData"),"NoData")</f>
        <v/>
      </c>
      <c r="G583" s="101" t="n"/>
      <c r="H583" s="101" t="n"/>
      <c r="I583" s="101" t="n"/>
    </row>
    <row r="584" ht="15.75" customHeight="1" s="198">
      <c r="A584" s="101" t="inlineStr">
        <is>
          <t>Venezuela (Bolivarian Republic of)</t>
        </is>
      </c>
      <c r="B584" s="62">
        <f t="array" ref="B584">INDEX(Countries!$D$2:$D$255, MATCH(A584, Countries!$B$2:$B$255, 0))
</f>
        <v/>
      </c>
      <c r="C584" s="89" t="inlineStr">
        <is>
          <t>Salt marsh</t>
        </is>
      </c>
      <c r="D584" s="95" t="n">
        <v>10.1</v>
      </c>
      <c r="E584" s="95">
        <f t="array" ref="E584">if($C584="Mangrove", IFERROR(3.66*INDEX(MangroveEmissionsValues!$D:$D,MATCH($A584,MangroveEmissionsValues!$A:$A,0),1)*index(MangroveEmissionsValues!$E:$E,match($A584,MangroveEmissionsValues!$A:$A,0),1),"NoData"),"NoData")</f>
        <v/>
      </c>
      <c r="F584" s="95">
        <f t="array" ref="F584">if($C584="Mangrove", IFERROR(3.66*INDEX(MangroveEmissionsValues!$F:$F,MATCH($A584,MangroveEmissionsValues!$A:$A,0),1)*index(MangroveEmissionsValues!$G:$G,match($A584,MangroveEmissionsValues!$A:$A,0),1)/'Model assumptions'!$C$17,"NoData"),"NoData")</f>
        <v/>
      </c>
      <c r="G584" s="101" t="n"/>
      <c r="H584" s="101" t="n"/>
      <c r="I584" s="101" t="n"/>
    </row>
    <row r="585" ht="15.75" customHeight="1" s="198">
      <c r="A585" s="101" t="inlineStr">
        <is>
          <t>Viet Nam</t>
        </is>
      </c>
      <c r="B585" s="62">
        <f t="array" ref="B585">INDEX(Countries!$D$2:$D$255, MATCH(A585, Countries!$B$2:$B$255, 0))
</f>
        <v/>
      </c>
      <c r="C585" s="89" t="inlineStr">
        <is>
          <t>Salt marsh</t>
        </is>
      </c>
      <c r="D585" s="95" t="n">
        <v>10.1</v>
      </c>
      <c r="E585" s="95">
        <f t="array" ref="E585">if($C585="Mangrove", IFERROR(3.66*INDEX(MangroveEmissionsValues!$D:$D,MATCH($A585,MangroveEmissionsValues!$A:$A,0),1)*index(MangroveEmissionsValues!$E:$E,match($A585,MangroveEmissionsValues!$A:$A,0),1),"NoData"),"NoData")</f>
        <v/>
      </c>
      <c r="F585" s="95">
        <f t="array" ref="F585">if($C585="Mangrove", IFERROR(3.66*INDEX(MangroveEmissionsValues!$F:$F,MATCH($A585,MangroveEmissionsValues!$A:$A,0),1)*index(MangroveEmissionsValues!$G:$G,match($A585,MangroveEmissionsValues!$A:$A,0),1)/'Model assumptions'!$C$17,"NoData"),"NoData")</f>
        <v/>
      </c>
      <c r="G585" s="101" t="n"/>
      <c r="H585" s="101" t="n"/>
      <c r="I585" s="101" t="n"/>
    </row>
    <row r="586" ht="15.75" customHeight="1" s="198">
      <c r="A586" s="101" t="inlineStr">
        <is>
          <t>Virgin islands, U.s.</t>
        </is>
      </c>
      <c r="B586" s="62">
        <f t="array" ref="B586">INDEX(Countries!$D$2:$D$255, MATCH(A586, Countries!$B$2:$B$255, 0))
</f>
        <v/>
      </c>
      <c r="C586" s="89" t="inlineStr">
        <is>
          <t>Salt marsh</t>
        </is>
      </c>
      <c r="D586" s="95" t="n">
        <v>10.1</v>
      </c>
      <c r="E586" s="95">
        <f t="array" ref="E586">if($C586="Mangrove", IFERROR(3.66*INDEX(MangroveEmissionsValues!$D:$D,MATCH($A586,MangroveEmissionsValues!$A:$A,0),1)*index(MangroveEmissionsValues!$E:$E,match($A586,MangroveEmissionsValues!$A:$A,0),1),"NoData"),"NoData")</f>
        <v/>
      </c>
      <c r="F586" s="95">
        <f t="array" ref="F586">if($C586="Mangrove", IFERROR(3.66*INDEX(MangroveEmissionsValues!$F:$F,MATCH($A586,MangroveEmissionsValues!$A:$A,0),1)*index(MangroveEmissionsValues!$G:$G,match($A586,MangroveEmissionsValues!$A:$A,0),1)/'Model assumptions'!$C$17,"NoData"),"NoData")</f>
        <v/>
      </c>
      <c r="G586" s="101" t="n"/>
      <c r="H586" s="101" t="n"/>
      <c r="I586" s="101" t="n"/>
    </row>
    <row r="587" ht="15.75" customHeight="1" s="198">
      <c r="A587" s="101" t="inlineStr">
        <is>
          <t>Wallis and futuna</t>
        </is>
      </c>
      <c r="B587" s="62">
        <f t="array" ref="B587">INDEX(Countries!$D$2:$D$255, MATCH(A587, Countries!$B$2:$B$255, 0))
</f>
        <v/>
      </c>
      <c r="C587" s="89" t="inlineStr">
        <is>
          <t>Salt marsh</t>
        </is>
      </c>
      <c r="D587" s="95" t="n">
        <v>10.1</v>
      </c>
      <c r="E587" s="95">
        <f t="array" ref="E587">if($C587="Mangrove", IFERROR(3.66*INDEX(MangroveEmissionsValues!$D:$D,MATCH($A587,MangroveEmissionsValues!$A:$A,0),1)*index(MangroveEmissionsValues!$E:$E,match($A587,MangroveEmissionsValues!$A:$A,0),1),"NoData"),"NoData")</f>
        <v/>
      </c>
      <c r="F587" s="95">
        <f t="array" ref="F587">if($C587="Mangrove", IFERROR(3.66*INDEX(MangroveEmissionsValues!$F:$F,MATCH($A587,MangroveEmissionsValues!$A:$A,0),1)*index(MangroveEmissionsValues!$G:$G,match($A587,MangroveEmissionsValues!$A:$A,0),1)/'Model assumptions'!$C$17,"NoData"),"NoData")</f>
        <v/>
      </c>
      <c r="G587" s="101" t="n"/>
      <c r="H587" s="101" t="n"/>
      <c r="I587" s="101" t="n"/>
    </row>
    <row r="588" ht="15.75" customHeight="1" s="198">
      <c r="A588" s="101" t="inlineStr">
        <is>
          <t>Yemen</t>
        </is>
      </c>
      <c r="B588" s="62">
        <f t="array" ref="B588">INDEX(Countries!$D$2:$D$255, MATCH(A588, Countries!$B$2:$B$255, 0))
</f>
        <v/>
      </c>
      <c r="C588" s="89" t="inlineStr">
        <is>
          <t>Salt marsh</t>
        </is>
      </c>
      <c r="D588" s="95" t="n">
        <v>10.1</v>
      </c>
      <c r="E588" s="95">
        <f t="array" ref="E588">if($C588="Mangrove", IFERROR(3.66*INDEX(MangroveEmissionsValues!$D:$D,MATCH($A588,MangroveEmissionsValues!$A:$A,0),1)*index(MangroveEmissionsValues!$E:$E,match($A588,MangroveEmissionsValues!$A:$A,0),1),"NoData"),"NoData")</f>
        <v/>
      </c>
      <c r="F588" s="95">
        <f t="array" ref="F588">if($C588="Mangrove", IFERROR(3.66*INDEX(MangroveEmissionsValues!$F:$F,MATCH($A588,MangroveEmissionsValues!$A:$A,0),1)*index(MangroveEmissionsValues!$G:$G,match($A588,MangroveEmissionsValues!$A:$A,0),1)/'Model assumptions'!$C$17,"NoData"),"NoData")</f>
        <v/>
      </c>
      <c r="G588" s="101" t="n"/>
      <c r="H588" s="101" t="n"/>
      <c r="I588" s="101" t="n"/>
    </row>
    <row r="589" ht="15.75" customHeight="1" s="198">
      <c r="A589" s="101" t="inlineStr">
        <is>
          <t>Italy</t>
        </is>
      </c>
      <c r="B589" s="62">
        <f t="array" ref="B589">INDEX(Countries!$D$2:$D$255, MATCH(A589, Countries!$B$2:$B$255, 0))
</f>
        <v/>
      </c>
      <c r="C589" s="89" t="inlineStr">
        <is>
          <t>Salt marsh</t>
        </is>
      </c>
      <c r="D589" s="95" t="n">
        <v>10.1</v>
      </c>
      <c r="E589" s="95">
        <f t="array" ref="E589">if($C589="Mangrove", IFERROR(3.66*INDEX(MangroveEmissionsValues!$D:$D,MATCH($A589,MangroveEmissionsValues!$A:$A,0),1)*index(MangroveEmissionsValues!$E:$E,match($A589,MangroveEmissionsValues!$A:$A,0),1),"NoData"),"NoData")</f>
        <v/>
      </c>
      <c r="F589" s="95">
        <f t="array" ref="F589">if($C589="Mangrove", IFERROR(3.66*INDEX(MangroveEmissionsValues!$F:$F,MATCH($A589,MangroveEmissionsValues!$A:$A,0),1)*index(MangroveEmissionsValues!$G:$G,match($A589,MangroveEmissionsValues!$A:$A,0),1)/'Model assumptions'!$C$17,"NoData"),"NoData")</f>
        <v/>
      </c>
      <c r="G589" s="101" t="n"/>
      <c r="H589" s="101" t="n"/>
      <c r="I589" s="101" t="n"/>
    </row>
    <row r="590" ht="15.75" customHeight="1" s="198">
      <c r="A590" s="101" t="inlineStr">
        <is>
          <t>Ukraine</t>
        </is>
      </c>
      <c r="B590" s="62">
        <f t="array" ref="B590">INDEX(Countries!$D$2:$D$255, MATCH(A590, Countries!$B$2:$B$255, 0))
</f>
        <v/>
      </c>
      <c r="C590" s="89" t="inlineStr">
        <is>
          <t>Salt marsh</t>
        </is>
      </c>
      <c r="D590" s="95" t="n">
        <v>10.1</v>
      </c>
      <c r="E590" s="95">
        <f t="array" ref="E590">if($C590="Mangrove", IFERROR(3.66*INDEX(MangroveEmissionsValues!$D:$D,MATCH($A590,MangroveEmissionsValues!$A:$A,0),1)*index(MangroveEmissionsValues!$E:$E,match($A590,MangroveEmissionsValues!$A:$A,0),1),"NoData"),"NoData")</f>
        <v/>
      </c>
      <c r="F590" s="95">
        <f t="array" ref="F590">if($C590="Mangrove", IFERROR(3.66*INDEX(MangroveEmissionsValues!$F:$F,MATCH($A590,MangroveEmissionsValues!$A:$A,0),1)*index(MangroveEmissionsValues!$G:$G,match($A590,MangroveEmissionsValues!$A:$A,0),1)/'Model assumptions'!$C$17,"NoData"),"NoData")</f>
        <v/>
      </c>
      <c r="G590" s="101" t="n"/>
      <c r="H590" s="101" t="n"/>
      <c r="I590" s="101" t="n"/>
    </row>
    <row r="591" ht="15.75" customHeight="1" s="198">
      <c r="A591" s="101" t="inlineStr">
        <is>
          <t>Tunisia</t>
        </is>
      </c>
      <c r="B591" s="62">
        <f t="array" ref="B591">INDEX(Countries!$D$2:$D$255, MATCH(A591, Countries!$B$2:$B$255, 0))
</f>
        <v/>
      </c>
      <c r="C591" s="89" t="inlineStr">
        <is>
          <t>Salt marsh</t>
        </is>
      </c>
      <c r="D591" s="95" t="n">
        <v>10.1</v>
      </c>
      <c r="E591" s="95">
        <f t="array" ref="E591">if($C591="Mangrove", IFERROR(3.66*INDEX(MangroveEmissionsValues!$D:$D,MATCH($A591,MangroveEmissionsValues!$A:$A,0),1)*index(MangroveEmissionsValues!$E:$E,match($A591,MangroveEmissionsValues!$A:$A,0),1),"NoData"),"NoData")</f>
        <v/>
      </c>
      <c r="F591" s="95">
        <f t="array" ref="F591">if($C591="Mangrove", IFERROR(3.66*INDEX(MangroveEmissionsValues!$F:$F,MATCH($A591,MangroveEmissionsValues!$A:$A,0),1)*index(MangroveEmissionsValues!$G:$G,match($A591,MangroveEmissionsValues!$A:$A,0),1)/'Model assumptions'!$C$17,"NoData"),"NoData")</f>
        <v/>
      </c>
      <c r="G591" s="101" t="n"/>
      <c r="H591" s="101" t="n"/>
      <c r="I591" s="101" t="n"/>
    </row>
    <row r="592" ht="15.75" customHeight="1" s="198">
      <c r="A592" s="101" t="inlineStr">
        <is>
          <t>Spain</t>
        </is>
      </c>
      <c r="B592" s="62">
        <f t="array" ref="B592">INDEX(Countries!$D$2:$D$255, MATCH(A592, Countries!$B$2:$B$255, 0))
</f>
        <v/>
      </c>
      <c r="C592" s="89" t="inlineStr">
        <is>
          <t>Salt marsh</t>
        </is>
      </c>
      <c r="D592" s="95" t="n">
        <v>10.1</v>
      </c>
      <c r="E592" s="95">
        <f t="array" ref="E592">if($C592="Mangrove", IFERROR(3.66*INDEX(MangroveEmissionsValues!$D:$D,MATCH($A592,MangroveEmissionsValues!$A:$A,0),1)*index(MangroveEmissionsValues!$E:$E,match($A592,MangroveEmissionsValues!$A:$A,0),1),"NoData"),"NoData")</f>
        <v/>
      </c>
      <c r="F592" s="95">
        <f t="array" ref="F592">if($C592="Mangrove", IFERROR(3.66*INDEX(MangroveEmissionsValues!$F:$F,MATCH($A592,MangroveEmissionsValues!$A:$A,0),1)*index(MangroveEmissionsValues!$G:$G,match($A592,MangroveEmissionsValues!$A:$A,0),1)/'Model assumptions'!$C$17,"NoData"),"NoData")</f>
        <v/>
      </c>
      <c r="G592" s="101" t="n"/>
      <c r="H592" s="101" t="n"/>
      <c r="I592" s="101" t="n"/>
    </row>
    <row r="593" ht="15.75" customHeight="1" s="198">
      <c r="A593" s="101" t="inlineStr">
        <is>
          <t>Kuwait</t>
        </is>
      </c>
      <c r="B593" s="62">
        <f t="array" ref="B593">INDEX(Countries!$D$2:$D$255, MATCH(A593, Countries!$B$2:$B$255, 0))
</f>
        <v/>
      </c>
      <c r="C593" s="89" t="inlineStr">
        <is>
          <t>Salt marsh</t>
        </is>
      </c>
      <c r="D593" s="95" t="n">
        <v>10.1</v>
      </c>
      <c r="E593" s="95">
        <f t="array" ref="E593">if($C593="Mangrove", IFERROR(3.66*INDEX(MangroveEmissionsValues!$D:$D,MATCH($A593,MangroveEmissionsValues!$A:$A,0),1)*index(MangroveEmissionsValues!$E:$E,match($A593,MangroveEmissionsValues!$A:$A,0),1),"NoData"),"NoData")</f>
        <v/>
      </c>
      <c r="F593" s="95">
        <f t="array" ref="F593">if($C593="Mangrove", IFERROR(3.66*INDEX(MangroveEmissionsValues!$F:$F,MATCH($A593,MangroveEmissionsValues!$A:$A,0),1)*index(MangroveEmissionsValues!$G:$G,match($A593,MangroveEmissionsValues!$A:$A,0),1)/'Model assumptions'!$C$17,"NoData"),"NoData")</f>
        <v/>
      </c>
      <c r="G593" s="101" t="n"/>
      <c r="H593" s="101" t="n"/>
      <c r="I593" s="101" t="n"/>
    </row>
    <row r="594" ht="15.75" customHeight="1" s="198">
      <c r="A594" s="101" t="inlineStr">
        <is>
          <t>Denmark</t>
        </is>
      </c>
      <c r="B594" s="62">
        <f t="array" ref="B594">INDEX(Countries!$D$2:$D$255, MATCH(A594, Countries!$B$2:$B$255, 0))
</f>
        <v/>
      </c>
      <c r="C594" s="89" t="inlineStr">
        <is>
          <t>Salt marsh</t>
        </is>
      </c>
      <c r="D594" s="95" t="n">
        <v>10.1</v>
      </c>
      <c r="E594" s="95">
        <f t="array" ref="E594">if($C594="Mangrove", IFERROR(3.66*INDEX(MangroveEmissionsValues!$D:$D,MATCH($A594,MangroveEmissionsValues!$A:$A,0),1)*index(MangroveEmissionsValues!$E:$E,match($A594,MangroveEmissionsValues!$A:$A,0),1),"NoData"),"NoData")</f>
        <v/>
      </c>
      <c r="F594" s="95">
        <f t="array" ref="F594">if($C594="Mangrove", IFERROR(3.66*INDEX(MangroveEmissionsValues!$F:$F,MATCH($A594,MangroveEmissionsValues!$A:$A,0),1)*index(MangroveEmissionsValues!$G:$G,match($A594,MangroveEmissionsValues!$A:$A,0),1)/'Model assumptions'!$C$17,"NoData"),"NoData")</f>
        <v/>
      </c>
      <c r="G594" s="101" t="n"/>
      <c r="H594" s="101" t="n"/>
      <c r="I594" s="101" t="n"/>
    </row>
    <row r="595" ht="15.75" customHeight="1" s="198">
      <c r="A595" s="101" t="inlineStr">
        <is>
          <t>France</t>
        </is>
      </c>
      <c r="B595" s="62">
        <f t="array" ref="B595">INDEX(Countries!$D$2:$D$255, MATCH(A595, Countries!$B$2:$B$255, 0))
</f>
        <v/>
      </c>
      <c r="C595" s="89" t="inlineStr">
        <is>
          <t>Salt marsh</t>
        </is>
      </c>
      <c r="D595" s="95" t="n">
        <v>10.1</v>
      </c>
      <c r="E595" s="95">
        <f t="array" ref="E595">if($C595="Mangrove", IFERROR(3.66*INDEX(MangroveEmissionsValues!$D:$D,MATCH($A595,MangroveEmissionsValues!$A:$A,0),1)*index(MangroveEmissionsValues!$E:$E,match($A595,MangroveEmissionsValues!$A:$A,0),1),"NoData"),"NoData")</f>
        <v/>
      </c>
      <c r="F595" s="95">
        <f t="array" ref="F595">if($C595="Mangrove", IFERROR(3.66*INDEX(MangroveEmissionsValues!$F:$F,MATCH($A595,MangroveEmissionsValues!$A:$A,0),1)*index(MangroveEmissionsValues!$G:$G,match($A595,MangroveEmissionsValues!$A:$A,0),1)/'Model assumptions'!$C$17,"NoData"),"NoData")</f>
        <v/>
      </c>
      <c r="G595" s="101" t="n"/>
      <c r="H595" s="101" t="n"/>
      <c r="I595" s="101" t="n"/>
    </row>
    <row r="596" ht="15.75" customHeight="1" s="198">
      <c r="A596" s="101" t="inlineStr">
        <is>
          <t>Russia</t>
        </is>
      </c>
      <c r="B596" s="62">
        <f t="array" ref="B596">INDEX(Countries!$D$2:$D$255, MATCH(A596, Countries!$B$2:$B$255, 0))
</f>
        <v/>
      </c>
      <c r="C596" s="89" t="inlineStr">
        <is>
          <t>Salt marsh</t>
        </is>
      </c>
      <c r="D596" s="95" t="n">
        <v>10.1</v>
      </c>
      <c r="E596" s="95">
        <f t="array" ref="E596">if($C596="Mangrove", IFERROR(3.66*INDEX(MangroveEmissionsValues!$D:$D,MATCH($A596,MangroveEmissionsValues!$A:$A,0),1)*index(MangroveEmissionsValues!$E:$E,match($A596,MangroveEmissionsValues!$A:$A,0),1),"NoData"),"NoData")</f>
        <v/>
      </c>
      <c r="F596" s="95">
        <f t="array" ref="F596">if($C596="Mangrove", IFERROR(3.66*INDEX(MangroveEmissionsValues!$F:$F,MATCH($A596,MangroveEmissionsValues!$A:$A,0),1)*index(MangroveEmissionsValues!$G:$G,match($A596,MangroveEmissionsValues!$A:$A,0),1)/'Model assumptions'!$C$17,"NoData"),"NoData")</f>
        <v/>
      </c>
      <c r="G596" s="101" t="n"/>
      <c r="H596" s="101" t="n"/>
      <c r="I596" s="101" t="n"/>
    </row>
    <row r="597" ht="15.75" customHeight="1" s="198">
      <c r="A597" s="101" t="inlineStr">
        <is>
          <t>United States Minor Outlying Islands</t>
        </is>
      </c>
      <c r="B597" s="62">
        <f t="array" ref="B597">INDEX(Countries!$D$2:$D$255, MATCH(A597, Countries!$B$2:$B$255, 0))
</f>
        <v/>
      </c>
      <c r="C597" s="89" t="inlineStr">
        <is>
          <t>Salt marsh</t>
        </is>
      </c>
      <c r="D597" s="95" t="n">
        <v>10.1</v>
      </c>
      <c r="E597" s="95">
        <f t="array" ref="E597">if($C597="Mangrove", IFERROR(3.66*INDEX(MangroveEmissionsValues!$D:$D,MATCH($A597,MangroveEmissionsValues!$A:$A,0),1)*index(MangroveEmissionsValues!$E:$E,match($A597,MangroveEmissionsValues!$A:$A,0),1),"NoData"),"NoData")</f>
        <v/>
      </c>
      <c r="F597" s="95">
        <f t="array" ref="F597">if($C597="Mangrove", IFERROR(3.66*INDEX(MangroveEmissionsValues!$F:$F,MATCH($A597,MangroveEmissionsValues!$A:$A,0),1)*index(MangroveEmissionsValues!$G:$G,match($A597,MangroveEmissionsValues!$A:$A,0),1)/'Model assumptions'!$C$17,"NoData"),"NoData")</f>
        <v/>
      </c>
      <c r="G597" s="101" t="n"/>
      <c r="H597" s="101" t="n"/>
      <c r="I597" s="101" t="n"/>
    </row>
    <row r="598" ht="15.75" customHeight="1" s="198">
      <c r="A598" s="101" t="inlineStr">
        <is>
          <t>Greece</t>
        </is>
      </c>
      <c r="B598" s="62">
        <f t="array" ref="B598">INDEX(Countries!$D$2:$D$255, MATCH(A598, Countries!$B$2:$B$255, 0))
</f>
        <v/>
      </c>
      <c r="C598" s="89" t="inlineStr">
        <is>
          <t>Salt marsh</t>
        </is>
      </c>
      <c r="D598" s="95" t="n">
        <v>10.1</v>
      </c>
      <c r="E598" s="95">
        <f t="array" ref="E598">if($C598="Mangrove", IFERROR(3.66*INDEX(MangroveEmissionsValues!$D:$D,MATCH($A598,MangroveEmissionsValues!$A:$A,0),1)*index(MangroveEmissionsValues!$E:$E,match($A598,MangroveEmissionsValues!$A:$A,0),1),"NoData"),"NoData")</f>
        <v/>
      </c>
      <c r="F598" s="95">
        <f t="array" ref="F598">if($C598="Mangrove", IFERROR(3.66*INDEX(MangroveEmissionsValues!$F:$F,MATCH($A598,MangroveEmissionsValues!$A:$A,0),1)*index(MangroveEmissionsValues!$G:$G,match($A598,MangroveEmissionsValues!$A:$A,0),1)/'Model assumptions'!$C$17,"NoData"),"NoData")</f>
        <v/>
      </c>
      <c r="G598" s="101" t="n"/>
      <c r="H598" s="101" t="n"/>
      <c r="I598" s="101" t="n"/>
    </row>
    <row r="599" ht="15.75" customHeight="1" s="198">
      <c r="A599" s="101" t="inlineStr">
        <is>
          <t>Canada</t>
        </is>
      </c>
      <c r="B599" s="62">
        <f t="array" ref="B599">INDEX(Countries!$D$2:$D$255, MATCH(A599, Countries!$B$2:$B$255, 0))
</f>
        <v/>
      </c>
      <c r="C599" s="89" t="inlineStr">
        <is>
          <t>Salt marsh</t>
        </is>
      </c>
      <c r="D599" s="95" t="n">
        <v>10.1</v>
      </c>
      <c r="E599" s="95">
        <f t="array" ref="E599">if($C599="Mangrove", IFERROR(3.66*INDEX(MangroveEmissionsValues!$D:$D,MATCH($A599,MangroveEmissionsValues!$A:$A,0),1)*index(MangroveEmissionsValues!$E:$E,match($A599,MangroveEmissionsValues!$A:$A,0),1),"NoData"),"NoData")</f>
        <v/>
      </c>
      <c r="F599" s="95">
        <f t="array" ref="F599">if($C599="Mangrove", IFERROR(3.66*INDEX(MangroveEmissionsValues!$F:$F,MATCH($A599,MangroveEmissionsValues!$A:$A,0),1)*index(MangroveEmissionsValues!$G:$G,match($A599,MangroveEmissionsValues!$A:$A,0),1)/'Model assumptions'!$C$17,"NoData"),"NoData")</f>
        <v/>
      </c>
      <c r="G599" s="101" t="n"/>
      <c r="H599" s="101" t="n"/>
      <c r="I599" s="101" t="n"/>
    </row>
    <row r="600" ht="15.75" customHeight="1" s="198">
      <c r="A600" s="101" t="inlineStr">
        <is>
          <t>Germany</t>
        </is>
      </c>
      <c r="B600" s="62">
        <f t="array" ref="B600">INDEX(Countries!$D$2:$D$255, MATCH(A600, Countries!$B$2:$B$255, 0))
</f>
        <v/>
      </c>
      <c r="C600" s="89" t="inlineStr">
        <is>
          <t>Salt marsh</t>
        </is>
      </c>
      <c r="D600" s="95" t="n">
        <v>10.1</v>
      </c>
      <c r="E600" s="95">
        <f t="array" ref="E600">if($C600="Mangrove", IFERROR(3.66*INDEX(MangroveEmissionsValues!$D:$D,MATCH($A600,MangroveEmissionsValues!$A:$A,0),1)*index(MangroveEmissionsValues!$E:$E,match($A600,MangroveEmissionsValues!$A:$A,0),1),"NoData"),"NoData")</f>
        <v/>
      </c>
      <c r="F600" s="95">
        <f t="array" ref="F600">if($C600="Mangrove", IFERROR(3.66*INDEX(MangroveEmissionsValues!$F:$F,MATCH($A600,MangroveEmissionsValues!$A:$A,0),1)*index(MangroveEmissionsValues!$G:$G,match($A600,MangroveEmissionsValues!$A:$A,0),1)/'Model assumptions'!$C$17,"NoData"),"NoData")</f>
        <v/>
      </c>
      <c r="G600" s="101" t="n"/>
      <c r="H600" s="101" t="n"/>
      <c r="I600" s="101" t="n"/>
    </row>
    <row r="601" ht="15.75" customHeight="1" s="198">
      <c r="A601" s="101" t="inlineStr">
        <is>
          <t>Croatia</t>
        </is>
      </c>
      <c r="B601" s="62">
        <f t="array" ref="B601">INDEX(Countries!$D$2:$D$255, MATCH(A601, Countries!$B$2:$B$255, 0))
</f>
        <v/>
      </c>
      <c r="C601" s="89" t="inlineStr">
        <is>
          <t>Salt marsh</t>
        </is>
      </c>
      <c r="D601" s="95" t="n">
        <v>10.1</v>
      </c>
      <c r="E601" s="95">
        <f t="array" ref="E601">if($C601="Mangrove", IFERROR(3.66*INDEX(MangroveEmissionsValues!$D:$D,MATCH($A601,MangroveEmissionsValues!$A:$A,0),1)*index(MangroveEmissionsValues!$E:$E,match($A601,MangroveEmissionsValues!$A:$A,0),1),"NoData"),"NoData")</f>
        <v/>
      </c>
      <c r="F601" s="95">
        <f t="array" ref="F601">if($C601="Mangrove", IFERROR(3.66*INDEX(MangroveEmissionsValues!$F:$F,MATCH($A601,MangroveEmissionsValues!$A:$A,0),1)*index(MangroveEmissionsValues!$G:$G,match($A601,MangroveEmissionsValues!$A:$A,0),1)/'Model assumptions'!$C$17,"NoData"),"NoData")</f>
        <v/>
      </c>
      <c r="G601" s="101" t="n"/>
      <c r="H601" s="101" t="n"/>
      <c r="I601" s="101" t="n"/>
    </row>
    <row r="602" ht="15.75" customHeight="1" s="198">
      <c r="A602" s="101" t="inlineStr">
        <is>
          <t>United Kingdom</t>
        </is>
      </c>
      <c r="B602" s="62">
        <f t="array" ref="B602">INDEX(Countries!$D$2:$D$255, MATCH(A602, Countries!$B$2:$B$255, 0))
</f>
        <v/>
      </c>
      <c r="C602" s="89" t="inlineStr">
        <is>
          <t>Salt marsh</t>
        </is>
      </c>
      <c r="D602" s="95" t="n">
        <v>10.1</v>
      </c>
      <c r="E602" s="95">
        <f t="array" ref="E602">if($C602="Mangrove", IFERROR(3.66*INDEX(MangroveEmissionsValues!$D:$D,MATCH($A602,MangroveEmissionsValues!$A:$A,0),1)*index(MangroveEmissionsValues!$E:$E,match($A602,MangroveEmissionsValues!$A:$A,0),1),"NoData"),"NoData")</f>
        <v/>
      </c>
      <c r="F602" s="95">
        <f t="array" ref="F602">if($C602="Mangrove", IFERROR(3.66*INDEX(MangroveEmissionsValues!$F:$F,MATCH($A602,MangroveEmissionsValues!$A:$A,0),1)*index(MangroveEmissionsValues!$G:$G,match($A602,MangroveEmissionsValues!$A:$A,0),1)/'Model assumptions'!$C$17,"NoData"),"NoData")</f>
        <v/>
      </c>
      <c r="G602" s="101" t="n"/>
      <c r="H602" s="101" t="n"/>
      <c r="I602" s="101" t="n"/>
    </row>
    <row r="603" ht="15.75" customHeight="1" s="198">
      <c r="A603" s="101" t="inlineStr">
        <is>
          <t>Malta</t>
        </is>
      </c>
      <c r="B603" s="62">
        <f t="array" ref="B603">INDEX(Countries!$D$2:$D$255, MATCH(A603, Countries!$B$2:$B$255, 0))
</f>
        <v/>
      </c>
      <c r="C603" s="89" t="inlineStr">
        <is>
          <t>Salt marsh</t>
        </is>
      </c>
      <c r="D603" s="95" t="n">
        <v>10.1</v>
      </c>
      <c r="E603" s="95">
        <f t="array" ref="E603">if($C603="Mangrove", IFERROR(3.66*INDEX(MangroveEmissionsValues!$D:$D,MATCH($A603,MangroveEmissionsValues!$A:$A,0),1)*index(MangroveEmissionsValues!$E:$E,match($A603,MangroveEmissionsValues!$A:$A,0),1),"NoData"),"NoData")</f>
        <v/>
      </c>
      <c r="F603" s="95">
        <f t="array" ref="F603">if($C603="Mangrove", IFERROR(3.66*INDEX(MangroveEmissionsValues!$F:$F,MATCH($A603,MangroveEmissionsValues!$A:$A,0),1)*index(MangroveEmissionsValues!$G:$G,match($A603,MangroveEmissionsValues!$A:$A,0),1)/'Model assumptions'!$C$17,"NoData"),"NoData")</f>
        <v/>
      </c>
      <c r="G603" s="101" t="n"/>
      <c r="H603" s="101" t="n"/>
      <c r="I603" s="101" t="n"/>
    </row>
    <row r="604" ht="15.75" customHeight="1" s="198">
      <c r="A604" s="101" t="inlineStr">
        <is>
          <t>Cyprus</t>
        </is>
      </c>
      <c r="B604" s="62">
        <f t="array" ref="B604">INDEX(Countries!$D$2:$D$255, MATCH(A604, Countries!$B$2:$B$255, 0))
</f>
        <v/>
      </c>
      <c r="C604" s="89" t="inlineStr">
        <is>
          <t>Salt marsh</t>
        </is>
      </c>
      <c r="D604" s="95" t="n">
        <v>10.1</v>
      </c>
      <c r="E604" s="95">
        <f t="array" ref="E604">if($C604="Mangrove", IFERROR(3.66*INDEX(MangroveEmissionsValues!$D:$D,MATCH($A604,MangroveEmissionsValues!$A:$A,0),1)*index(MangroveEmissionsValues!$E:$E,match($A604,MangroveEmissionsValues!$A:$A,0),1),"NoData"),"NoData")</f>
        <v/>
      </c>
      <c r="F604" s="95">
        <f t="array" ref="F604">if($C604="Mangrove", IFERROR(3.66*INDEX(MangroveEmissionsValues!$F:$F,MATCH($A604,MangroveEmissionsValues!$A:$A,0),1)*index(MangroveEmissionsValues!$G:$G,match($A604,MangroveEmissionsValues!$A:$A,0),1)/'Model assumptions'!$C$17,"NoData"),"NoData")</f>
        <v/>
      </c>
      <c r="G604" s="101" t="n"/>
      <c r="H604" s="101" t="n"/>
      <c r="I604" s="101" t="n"/>
    </row>
    <row r="605" ht="15.75" customHeight="1" s="198">
      <c r="A605" s="101" t="inlineStr">
        <is>
          <t>Norway</t>
        </is>
      </c>
      <c r="B605" s="62">
        <f t="array" ref="B605">INDEX(Countries!$D$2:$D$255, MATCH(A605, Countries!$B$2:$B$255, 0))
</f>
        <v/>
      </c>
      <c r="C605" s="89" t="inlineStr">
        <is>
          <t>Salt marsh</t>
        </is>
      </c>
      <c r="D605" s="95" t="n">
        <v>10.1</v>
      </c>
      <c r="E605" s="95">
        <f t="array" ref="E605">if($C605="Mangrove", IFERROR(3.66*INDEX(MangroveEmissionsValues!$D:$D,MATCH($A605,MangroveEmissionsValues!$A:$A,0),1)*index(MangroveEmissionsValues!$E:$E,match($A605,MangroveEmissionsValues!$A:$A,0),1),"NoData"),"NoData")</f>
        <v/>
      </c>
      <c r="F605" s="95">
        <f t="array" ref="F605">if($C605="Mangrove", IFERROR(3.66*INDEX(MangroveEmissionsValues!$F:$F,MATCH($A605,MangroveEmissionsValues!$A:$A,0),1)*index(MangroveEmissionsValues!$G:$G,match($A605,MangroveEmissionsValues!$A:$A,0),1)/'Model assumptions'!$C$17,"NoData"),"NoData")</f>
        <v/>
      </c>
      <c r="G605" s="101" t="n"/>
      <c r="H605" s="101" t="n"/>
      <c r="I605" s="101" t="n"/>
    </row>
    <row r="606" ht="15.75" customHeight="1" s="198">
      <c r="A606" s="101" t="inlineStr">
        <is>
          <t>Albania</t>
        </is>
      </c>
      <c r="B606" s="62">
        <f t="array" ref="B606">INDEX(Countries!$D$2:$D$255, MATCH(A606, Countries!$B$2:$B$255, 0))
</f>
        <v/>
      </c>
      <c r="C606" s="89" t="inlineStr">
        <is>
          <t>Salt marsh</t>
        </is>
      </c>
      <c r="D606" s="95" t="n">
        <v>10.1</v>
      </c>
      <c r="E606" s="95">
        <f t="array" ref="E606">if($C606="Mangrove", IFERROR(3.66*INDEX(MangroveEmissionsValues!$D:$D,MATCH($A606,MangroveEmissionsValues!$A:$A,0),1)*index(MangroveEmissionsValues!$E:$E,match($A606,MangroveEmissionsValues!$A:$A,0),1),"NoData"),"NoData")</f>
        <v/>
      </c>
      <c r="F606" s="95">
        <f t="array" ref="F606">if($C606="Mangrove", IFERROR(3.66*INDEX(MangroveEmissionsValues!$F:$F,MATCH($A606,MangroveEmissionsValues!$A:$A,0),1)*index(MangroveEmissionsValues!$G:$G,match($A606,MangroveEmissionsValues!$A:$A,0),1)/'Model assumptions'!$C$17,"NoData"),"NoData")</f>
        <v/>
      </c>
      <c r="G606" s="101" t="n"/>
      <c r="H606" s="101" t="n"/>
      <c r="I606" s="101" t="n"/>
    </row>
    <row r="607" ht="15.75" customHeight="1" s="198">
      <c r="A607" s="101" t="inlineStr">
        <is>
          <t>Algeria</t>
        </is>
      </c>
      <c r="B607" s="62">
        <f t="array" ref="B607">INDEX(Countries!$D$2:$D$255, MATCH(A607, Countries!$B$2:$B$255, 0))
</f>
        <v/>
      </c>
      <c r="C607" s="89" t="inlineStr">
        <is>
          <t>Salt marsh</t>
        </is>
      </c>
      <c r="D607" s="95" t="n">
        <v>10.1</v>
      </c>
      <c r="E607" s="95">
        <f t="array" ref="E607">if($C607="Mangrove", IFERROR(3.66*INDEX(MangroveEmissionsValues!$D:$D,MATCH($A607,MangroveEmissionsValues!$A:$A,0),1)*index(MangroveEmissionsValues!$E:$E,match($A607,MangroveEmissionsValues!$A:$A,0),1),"NoData"),"NoData")</f>
        <v/>
      </c>
      <c r="F607" s="95">
        <f t="array" ref="F607">if($C607="Mangrove", IFERROR(3.66*INDEX(MangroveEmissionsValues!$F:$F,MATCH($A607,MangroveEmissionsValues!$A:$A,0),1)*index(MangroveEmissionsValues!$G:$G,match($A607,MangroveEmissionsValues!$A:$A,0),1)/'Model assumptions'!$C$17,"NoData"),"NoData")</f>
        <v/>
      </c>
      <c r="G607" s="101" t="n"/>
      <c r="H607" s="101" t="n"/>
      <c r="I607" s="101" t="n"/>
    </row>
    <row r="608" ht="15.75" customHeight="1" s="198">
      <c r="A608" s="101" t="inlineStr">
        <is>
          <t>Sweden</t>
        </is>
      </c>
      <c r="B608" s="62">
        <f t="array" ref="B608">INDEX(Countries!$D$2:$D$255, MATCH(A608, Countries!$B$2:$B$255, 0))
</f>
        <v/>
      </c>
      <c r="C608" s="89" t="inlineStr">
        <is>
          <t>Salt marsh</t>
        </is>
      </c>
      <c r="D608" s="95" t="n">
        <v>10.1</v>
      </c>
      <c r="E608" s="95">
        <f t="array" ref="E608">if($C608="Mangrove", IFERROR(3.66*INDEX(MangroveEmissionsValues!$D:$D,MATCH($A608,MangroveEmissionsValues!$A:$A,0),1)*index(MangroveEmissionsValues!$E:$E,match($A608,MangroveEmissionsValues!$A:$A,0),1),"NoData"),"NoData")</f>
        <v/>
      </c>
      <c r="F608" s="95">
        <f t="array" ref="F608">if($C608="Mangrove", IFERROR(3.66*INDEX(MangroveEmissionsValues!$F:$F,MATCH($A608,MangroveEmissionsValues!$A:$A,0),1)*index(MangroveEmissionsValues!$G:$G,match($A608,MangroveEmissionsValues!$A:$A,0),1)/'Model assumptions'!$C$17,"NoData"),"NoData")</f>
        <v/>
      </c>
      <c r="G608" s="101" t="n"/>
      <c r="H608" s="101" t="n"/>
      <c r="I608" s="101" t="n"/>
    </row>
    <row r="609" ht="15.75" customHeight="1" s="198">
      <c r="A609" s="101" t="inlineStr">
        <is>
          <t>Israel</t>
        </is>
      </c>
      <c r="B609" s="62">
        <f t="array" ref="B609">INDEX(Countries!$D$2:$D$255, MATCH(A609, Countries!$B$2:$B$255, 0))
</f>
        <v/>
      </c>
      <c r="C609" s="89" t="inlineStr">
        <is>
          <t>Salt marsh</t>
        </is>
      </c>
      <c r="D609" s="95" t="n">
        <v>10.1</v>
      </c>
      <c r="E609" s="95">
        <f t="array" ref="E609">if($C609="Mangrove", IFERROR(3.66*INDEX(MangroveEmissionsValues!$D:$D,MATCH($A609,MangroveEmissionsValues!$A:$A,0),1)*index(MangroveEmissionsValues!$E:$E,match($A609,MangroveEmissionsValues!$A:$A,0),1),"NoData"),"NoData")</f>
        <v/>
      </c>
      <c r="F609" s="95">
        <f t="array" ref="F609">if($C609="Mangrove", IFERROR(3.66*INDEX(MangroveEmissionsValues!$F:$F,MATCH($A609,MangroveEmissionsValues!$A:$A,0),1)*index(MangroveEmissionsValues!$G:$G,match($A609,MangroveEmissionsValues!$A:$A,0),1)/'Model assumptions'!$C$17,"NoData"),"NoData")</f>
        <v/>
      </c>
      <c r="G609" s="101" t="n"/>
      <c r="H609" s="101" t="n"/>
      <c r="I609" s="101" t="n"/>
    </row>
    <row r="610" ht="15.75" customHeight="1" s="198">
      <c r="A610" s="101" t="inlineStr">
        <is>
          <t>Montserrat</t>
        </is>
      </c>
      <c r="B610" s="62">
        <f t="array" ref="B610">INDEX(Countries!$D$2:$D$255, MATCH(A610, Countries!$B$2:$B$255, 0))
</f>
        <v/>
      </c>
      <c r="C610" s="89" t="inlineStr">
        <is>
          <t>Salt marsh</t>
        </is>
      </c>
      <c r="D610" s="95" t="n">
        <v>10.1</v>
      </c>
      <c r="E610" s="95">
        <f t="array" ref="E610">if($C610="Mangrove", IFERROR(3.66*INDEX(MangroveEmissionsValues!$D:$D,MATCH($A610,MangroveEmissionsValues!$A:$A,0),1)*index(MangroveEmissionsValues!$E:$E,match($A610,MangroveEmissionsValues!$A:$A,0),1),"NoData"),"NoData")</f>
        <v/>
      </c>
      <c r="F610" s="95">
        <f t="array" ref="F610">if($C610="Mangrove", IFERROR(3.66*INDEX(MangroveEmissionsValues!$F:$F,MATCH($A610,MangroveEmissionsValues!$A:$A,0),1)*index(MangroveEmissionsValues!$G:$G,match($A610,MangroveEmissionsValues!$A:$A,0),1)/'Model assumptions'!$C$17,"NoData"),"NoData")</f>
        <v/>
      </c>
      <c r="G610" s="101" t="n"/>
      <c r="H610" s="101" t="n"/>
      <c r="I610" s="101" t="n"/>
    </row>
    <row r="611" ht="15.75" customHeight="1" s="198">
      <c r="A611" s="101" t="inlineStr">
        <is>
          <t>Libya</t>
        </is>
      </c>
      <c r="B611" s="62">
        <f t="array" ref="B611">INDEX(Countries!$D$2:$D$255, MATCH(A611, Countries!$B$2:$B$255, 0))
</f>
        <v/>
      </c>
      <c r="C611" s="89" t="inlineStr">
        <is>
          <t>Salt marsh</t>
        </is>
      </c>
      <c r="D611" s="95" t="n">
        <v>10.1</v>
      </c>
      <c r="E611" s="95">
        <f t="array" ref="E611">if($C611="Mangrove", IFERROR(3.66*INDEX(MangroveEmissionsValues!$D:$D,MATCH($A611,MangroveEmissionsValues!$A:$A,0),1)*index(MangroveEmissionsValues!$E:$E,match($A611,MangroveEmissionsValues!$A:$A,0),1),"NoData"),"NoData")</f>
        <v/>
      </c>
      <c r="F611" s="95">
        <f t="array" ref="F611">if($C611="Mangrove", IFERROR(3.66*INDEX(MangroveEmissionsValues!$F:$F,MATCH($A611,MangroveEmissionsValues!$A:$A,0),1)*index(MangroveEmissionsValues!$G:$G,match($A611,MangroveEmissionsValues!$A:$A,0),1)/'Model assumptions'!$C$17,"NoData"),"NoData")</f>
        <v/>
      </c>
      <c r="G611" s="101" t="n"/>
      <c r="H611" s="101" t="n"/>
      <c r="I611" s="101" t="n"/>
    </row>
    <row r="612" ht="15.75" customHeight="1" s="198">
      <c r="A612" s="101" t="inlineStr">
        <is>
          <t>Netherlands</t>
        </is>
      </c>
      <c r="B612" s="62">
        <f t="array" ref="B612">INDEX(Countries!$D$2:$D$255, MATCH(A612, Countries!$B$2:$B$255, 0))
</f>
        <v/>
      </c>
      <c r="C612" s="89" t="inlineStr">
        <is>
          <t>Salt marsh</t>
        </is>
      </c>
      <c r="D612" s="95" t="n">
        <v>10.1</v>
      </c>
      <c r="E612" s="95">
        <f t="array" ref="E612">if($C612="Mangrove", IFERROR(3.66*INDEX(MangroveEmissionsValues!$D:$D,MATCH($A612,MangroveEmissionsValues!$A:$A,0),1)*index(MangroveEmissionsValues!$E:$E,match($A612,MangroveEmissionsValues!$A:$A,0),1),"NoData"),"NoData")</f>
        <v/>
      </c>
      <c r="F612" s="95">
        <f t="array" ref="F612">if($C612="Mangrove", IFERROR(3.66*INDEX(MangroveEmissionsValues!$F:$F,MATCH($A612,MangroveEmissionsValues!$A:$A,0),1)*index(MangroveEmissionsValues!$G:$G,match($A612,MangroveEmissionsValues!$A:$A,0),1)/'Model assumptions'!$C$17,"NoData"),"NoData")</f>
        <v/>
      </c>
      <c r="G612" s="101" t="n"/>
      <c r="H612" s="101" t="n"/>
      <c r="I612" s="101" t="n"/>
    </row>
    <row r="613" ht="15.75" customHeight="1" s="198">
      <c r="A613" s="101" t="inlineStr">
        <is>
          <t>Poland</t>
        </is>
      </c>
      <c r="B613" s="62">
        <f t="array" ref="B613">INDEX(Countries!$D$2:$D$255, MATCH(A613, Countries!$B$2:$B$255, 0))
</f>
        <v/>
      </c>
      <c r="C613" s="89" t="inlineStr">
        <is>
          <t>Salt marsh</t>
        </is>
      </c>
      <c r="D613" s="95" t="n">
        <v>10.1</v>
      </c>
      <c r="E613" s="95">
        <f t="array" ref="E613">if($C613="Mangrove", IFERROR(3.66*INDEX(MangroveEmissionsValues!$D:$D,MATCH($A613,MangroveEmissionsValues!$A:$A,0),1)*index(MangroveEmissionsValues!$E:$E,match($A613,MangroveEmissionsValues!$A:$A,0),1),"NoData"),"NoData")</f>
        <v/>
      </c>
      <c r="F613" s="95">
        <f t="array" ref="F613">if($C613="Mangrove", IFERROR(3.66*INDEX(MangroveEmissionsValues!$F:$F,MATCH($A613,MangroveEmissionsValues!$A:$A,0),1)*index(MangroveEmissionsValues!$G:$G,match($A613,MangroveEmissionsValues!$A:$A,0),1)/'Model assumptions'!$C$17,"NoData"),"NoData")</f>
        <v/>
      </c>
      <c r="G613" s="101" t="n"/>
      <c r="H613" s="101" t="n"/>
      <c r="I613" s="101" t="n"/>
    </row>
    <row r="614" ht="15.75" customHeight="1" s="198">
      <c r="A614" s="101" t="inlineStr">
        <is>
          <t>Turkey</t>
        </is>
      </c>
      <c r="B614" s="62">
        <f t="array" ref="B614">INDEX(Countries!$D$2:$D$255, MATCH(A614, Countries!$B$2:$B$255, 0))
</f>
        <v/>
      </c>
      <c r="C614" s="89" t="inlineStr">
        <is>
          <t>Salt marsh</t>
        </is>
      </c>
      <c r="D614" s="95" t="n">
        <v>10.1</v>
      </c>
      <c r="E614" s="95">
        <f t="array" ref="E614">if($C614="Mangrove", IFERROR(3.66*INDEX(MangroveEmissionsValues!$D:$D,MATCH($A614,MangroveEmissionsValues!$A:$A,0),1)*index(MangroveEmissionsValues!$E:$E,match($A614,MangroveEmissionsValues!$A:$A,0),1),"NoData"),"NoData")</f>
        <v/>
      </c>
      <c r="F614" s="95">
        <f t="array" ref="F614">if($C614="Mangrove", IFERROR(3.66*INDEX(MangroveEmissionsValues!$F:$F,MATCH($A614,MangroveEmissionsValues!$A:$A,0),1)*index(MangroveEmissionsValues!$G:$G,match($A614,MangroveEmissionsValues!$A:$A,0),1)/'Model assumptions'!$C$17,"NoData"),"NoData")</f>
        <v/>
      </c>
      <c r="G614" s="101" t="n"/>
      <c r="H614" s="101" t="n"/>
      <c r="I614" s="101" t="n"/>
    </row>
    <row r="615" ht="15.75" customHeight="1" s="198">
      <c r="A615" s="101" t="inlineStr">
        <is>
          <t>Jordan</t>
        </is>
      </c>
      <c r="B615" s="62">
        <f t="array" ref="B615">INDEX(Countries!$D$2:$D$255, MATCH(A615, Countries!$B$2:$B$255, 0))
</f>
        <v/>
      </c>
      <c r="C615" s="89" t="inlineStr">
        <is>
          <t>Salt marsh</t>
        </is>
      </c>
      <c r="D615" s="95" t="n">
        <v>10.1</v>
      </c>
      <c r="E615" s="95">
        <f t="array" ref="E615">if($C615="Mangrove", IFERROR(3.66*INDEX(MangroveEmissionsValues!$D:$D,MATCH($A615,MangroveEmissionsValues!$A:$A,0),1)*index(MangroveEmissionsValues!$E:$E,match($A615,MangroveEmissionsValues!$A:$A,0),1),"NoData"),"NoData")</f>
        <v/>
      </c>
      <c r="F615" s="95">
        <f t="array" ref="F615">if($C615="Mangrove", IFERROR(3.66*INDEX(MangroveEmissionsValues!$F:$F,MATCH($A615,MangroveEmissionsValues!$A:$A,0),1)*index(MangroveEmissionsValues!$G:$G,match($A615,MangroveEmissionsValues!$A:$A,0),1)/'Model assumptions'!$C$17,"NoData"),"NoData")</f>
        <v/>
      </c>
      <c r="G615" s="101" t="n"/>
      <c r="H615" s="101" t="n"/>
      <c r="I615" s="101" t="n"/>
    </row>
    <row r="616" ht="15.75" customHeight="1" s="198">
      <c r="A616" s="101" t="inlineStr">
        <is>
          <t>Slovenia</t>
        </is>
      </c>
      <c r="B616" s="62">
        <f t="array" ref="B616">INDEX(Countries!$D$2:$D$255, MATCH(A616, Countries!$B$2:$B$255, 0))
</f>
        <v/>
      </c>
      <c r="C616" s="89" t="inlineStr">
        <is>
          <t>Salt marsh</t>
        </is>
      </c>
      <c r="D616" s="95" t="n">
        <v>10.1</v>
      </c>
      <c r="E616" s="95">
        <f t="array" ref="E616">if($C616="Mangrove", IFERROR(3.66*INDEX(MangroveEmissionsValues!$D:$D,MATCH($A616,MangroveEmissionsValues!$A:$A,0),1)*index(MangroveEmissionsValues!$E:$E,match($A616,MangroveEmissionsValues!$A:$A,0),1),"NoData"),"NoData")</f>
        <v/>
      </c>
      <c r="F616" s="95">
        <f t="array" ref="F616">if($C616="Mangrove", IFERROR(3.66*INDEX(MangroveEmissionsValues!$F:$F,MATCH($A616,MangroveEmissionsValues!$A:$A,0),1)*index(MangroveEmissionsValues!$G:$G,match($A616,MangroveEmissionsValues!$A:$A,0),1)/'Model assumptions'!$C$17,"NoData"),"NoData")</f>
        <v/>
      </c>
      <c r="G616" s="101" t="n"/>
      <c r="H616" s="101" t="n"/>
      <c r="I616" s="101" t="n"/>
    </row>
    <row r="617" ht="15.75" customHeight="1" s="198">
      <c r="A617" s="101" t="inlineStr">
        <is>
          <t>Argentina</t>
        </is>
      </c>
      <c r="B617" s="62">
        <f t="array" ref="B617">INDEX(Countries!$D$2:$D$255, MATCH(A617, Countries!$B$2:$B$255, 0))
</f>
        <v/>
      </c>
      <c r="C617" s="89" t="inlineStr">
        <is>
          <t>Salt marsh</t>
        </is>
      </c>
      <c r="D617" s="95" t="n">
        <v>10.1</v>
      </c>
      <c r="E617" s="95">
        <f t="array" ref="E617">if($C617="Mangrove", IFERROR(3.66*INDEX(MangroveEmissionsValues!$D:$D,MATCH($A617,MangroveEmissionsValues!$A:$A,0),1)*index(MangroveEmissionsValues!$E:$E,match($A617,MangroveEmissionsValues!$A:$A,0),1),"NoData"),"NoData")</f>
        <v/>
      </c>
      <c r="F617" s="95">
        <f t="array" ref="F617">if($C617="Mangrove", IFERROR(3.66*INDEX(MangroveEmissionsValues!$F:$F,MATCH($A617,MangroveEmissionsValues!$A:$A,0),1)*index(MangroveEmissionsValues!$G:$G,match($A617,MangroveEmissionsValues!$A:$A,0),1)/'Model assumptions'!$C$17,"NoData"),"NoData")</f>
        <v/>
      </c>
      <c r="G617" s="101" t="n"/>
      <c r="H617" s="101" t="n"/>
      <c r="I617" s="101" t="n"/>
    </row>
    <row r="618" ht="15.75" customHeight="1" s="198">
      <c r="A618" s="101" t="inlineStr">
        <is>
          <t>Azerbaijan</t>
        </is>
      </c>
      <c r="B618" s="62">
        <f t="array" ref="B618">INDEX(Countries!$D$2:$D$255, MATCH(A618, Countries!$B$2:$B$255, 0))
</f>
        <v/>
      </c>
      <c r="C618" s="89" t="inlineStr">
        <is>
          <t>Salt marsh</t>
        </is>
      </c>
      <c r="D618" s="95" t="n">
        <v>10.1</v>
      </c>
      <c r="E618" s="95">
        <f t="array" ref="E618">if($C618="Mangrove", IFERROR(3.66*INDEX(MangroveEmissionsValues!$D:$D,MATCH($A618,MangroveEmissionsValues!$A:$A,0),1)*index(MangroveEmissionsValues!$E:$E,match($A618,MangroveEmissionsValues!$A:$A,0),1),"NoData"),"NoData")</f>
        <v/>
      </c>
      <c r="F618" s="95">
        <f t="array" ref="F618">if($C618="Mangrove", IFERROR(3.66*INDEX(MangroveEmissionsValues!$F:$F,MATCH($A618,MangroveEmissionsValues!$A:$A,0),1)*index(MangroveEmissionsValues!$G:$G,match($A618,MangroveEmissionsValues!$A:$A,0),1)/'Model assumptions'!$C$17,"NoData"),"NoData")</f>
        <v/>
      </c>
      <c r="G618" s="101" t="n"/>
      <c r="H618" s="101" t="n"/>
      <c r="I618" s="101" t="n"/>
    </row>
    <row r="619" ht="15.75" customHeight="1" s="198">
      <c r="A619" s="101" t="inlineStr">
        <is>
          <t>Belgium</t>
        </is>
      </c>
      <c r="B619" s="62">
        <f t="array" ref="B619">INDEX(Countries!$D$2:$D$255, MATCH(A619, Countries!$B$2:$B$255, 0))
</f>
        <v/>
      </c>
      <c r="C619" s="89" t="inlineStr">
        <is>
          <t>Salt marsh</t>
        </is>
      </c>
      <c r="D619" s="95" t="n">
        <v>10.1</v>
      </c>
      <c r="E619" s="95">
        <f t="array" ref="E619">if($C619="Mangrove", IFERROR(3.66*INDEX(MangroveEmissionsValues!$D:$D,MATCH($A619,MangroveEmissionsValues!$A:$A,0),1)*index(MangroveEmissionsValues!$E:$E,match($A619,MangroveEmissionsValues!$A:$A,0),1),"NoData"),"NoData")</f>
        <v/>
      </c>
      <c r="F619" s="95">
        <f t="array" ref="F619">if($C619="Mangrove", IFERROR(3.66*INDEX(MangroveEmissionsValues!$F:$F,MATCH($A619,MangroveEmissionsValues!$A:$A,0),1)*index(MangroveEmissionsValues!$G:$G,match($A619,MangroveEmissionsValues!$A:$A,0),1)/'Model assumptions'!$C$17,"NoData"),"NoData")</f>
        <v/>
      </c>
      <c r="G619" s="101" t="n"/>
      <c r="H619" s="101" t="n"/>
      <c r="I619" s="101" t="n"/>
    </row>
    <row r="620" ht="15.75" customHeight="1" s="198">
      <c r="A620" s="101" t="inlineStr">
        <is>
          <t>Bosnia and Herzegovina</t>
        </is>
      </c>
      <c r="B620" s="62">
        <f t="array" ref="B620">INDEX(Countries!$D$2:$D$255, MATCH(A620, Countries!$B$2:$B$255, 0))
</f>
        <v/>
      </c>
      <c r="C620" s="89" t="inlineStr">
        <is>
          <t>Salt marsh</t>
        </is>
      </c>
      <c r="D620" s="95" t="n">
        <v>10.1</v>
      </c>
      <c r="E620" s="95">
        <f t="array" ref="E620">if($C620="Mangrove", IFERROR(3.66*INDEX(MangroveEmissionsValues!$D:$D,MATCH($A620,MangroveEmissionsValues!$A:$A,0),1)*index(MangroveEmissionsValues!$E:$E,match($A620,MangroveEmissionsValues!$A:$A,0),1),"NoData"),"NoData")</f>
        <v/>
      </c>
      <c r="F620" s="95">
        <f t="array" ref="F620">if($C620="Mangrove", IFERROR(3.66*INDEX(MangroveEmissionsValues!$F:$F,MATCH($A620,MangroveEmissionsValues!$A:$A,0),1)*index(MangroveEmissionsValues!$G:$G,match($A620,MangroveEmissionsValues!$A:$A,0),1)/'Model assumptions'!$C$17,"NoData"),"NoData")</f>
        <v/>
      </c>
      <c r="G620" s="101" t="n"/>
      <c r="H620" s="101" t="n"/>
      <c r="I620" s="101" t="n"/>
    </row>
    <row r="621" ht="15.75" customHeight="1" s="198">
      <c r="A621" s="101" t="inlineStr">
        <is>
          <t>British Indian Ocean Territory</t>
        </is>
      </c>
      <c r="B621" s="62">
        <f t="array" ref="B621">INDEX(Countries!$D$2:$D$255, MATCH(A621, Countries!$B$2:$B$255, 0))
</f>
        <v/>
      </c>
      <c r="C621" s="89" t="inlineStr">
        <is>
          <t>Salt marsh</t>
        </is>
      </c>
      <c r="D621" s="95" t="n">
        <v>10.1</v>
      </c>
      <c r="E621" s="95">
        <f t="array" ref="E621">if($C621="Mangrove", IFERROR(3.66*INDEX(MangroveEmissionsValues!$D:$D,MATCH($A621,MangroveEmissionsValues!$A:$A,0),1)*index(MangroveEmissionsValues!$E:$E,match($A621,MangroveEmissionsValues!$A:$A,0),1),"NoData"),"NoData")</f>
        <v/>
      </c>
      <c r="F621" s="95">
        <f t="array" ref="F621">if($C621="Mangrove", IFERROR(3.66*INDEX(MangroveEmissionsValues!$F:$F,MATCH($A621,MangroveEmissionsValues!$A:$A,0),1)*index(MangroveEmissionsValues!$G:$G,match($A621,MangroveEmissionsValues!$A:$A,0),1)/'Model assumptions'!$C$17,"NoData"),"NoData")</f>
        <v/>
      </c>
      <c r="G621" s="101" t="n"/>
      <c r="H621" s="101" t="n"/>
      <c r="I621" s="101" t="n"/>
    </row>
    <row r="622" ht="15.75" customHeight="1" s="198">
      <c r="A622" s="101" t="inlineStr">
        <is>
          <t>Bulgaria</t>
        </is>
      </c>
      <c r="B622" s="62">
        <f t="array" ref="B622">INDEX(Countries!$D$2:$D$255, MATCH(A622, Countries!$B$2:$B$255, 0))
</f>
        <v/>
      </c>
      <c r="C622" s="89" t="inlineStr">
        <is>
          <t>Salt marsh</t>
        </is>
      </c>
      <c r="D622" s="95" t="n">
        <v>10.1</v>
      </c>
      <c r="E622" s="95">
        <f t="array" ref="E622">if($C622="Mangrove", IFERROR(3.66*INDEX(MangroveEmissionsValues!$D:$D,MATCH($A622,MangroveEmissionsValues!$A:$A,0),1)*index(MangroveEmissionsValues!$E:$E,match($A622,MangroveEmissionsValues!$A:$A,0),1),"NoData"),"NoData")</f>
        <v/>
      </c>
      <c r="F622" s="95">
        <f t="array" ref="F622">if($C622="Mangrove", IFERROR(3.66*INDEX(MangroveEmissionsValues!$F:$F,MATCH($A622,MangroveEmissionsValues!$A:$A,0),1)*index(MangroveEmissionsValues!$G:$G,match($A622,MangroveEmissionsValues!$A:$A,0),1)/'Model assumptions'!$C$17,"NoData"),"NoData")</f>
        <v/>
      </c>
      <c r="G622" s="101" t="n"/>
      <c r="H622" s="101" t="n"/>
      <c r="I622" s="101" t="n"/>
    </row>
    <row r="623" ht="15.75" customHeight="1" s="198">
      <c r="A623" s="101" t="inlineStr">
        <is>
          <t>Cabo Verde</t>
        </is>
      </c>
      <c r="B623" s="62">
        <f t="array" ref="B623">INDEX(Countries!$D$2:$D$255, MATCH(A623, Countries!$B$2:$B$255, 0))
</f>
        <v/>
      </c>
      <c r="C623" s="89" t="inlineStr">
        <is>
          <t>Salt marsh</t>
        </is>
      </c>
      <c r="D623" s="95" t="n">
        <v>10.1</v>
      </c>
      <c r="E623" s="95">
        <f t="array" ref="E623">if($C623="Mangrove", IFERROR(3.66*INDEX(MangroveEmissionsValues!$D:$D,MATCH($A623,MangroveEmissionsValues!$A:$A,0),1)*index(MangroveEmissionsValues!$E:$E,match($A623,MangroveEmissionsValues!$A:$A,0),1),"NoData"),"NoData")</f>
        <v/>
      </c>
      <c r="F623" s="95">
        <f t="array" ref="F623">if($C623="Mangrove", IFERROR(3.66*INDEX(MangroveEmissionsValues!$F:$F,MATCH($A623,MangroveEmissionsValues!$A:$A,0),1)*index(MangroveEmissionsValues!$G:$G,match($A623,MangroveEmissionsValues!$A:$A,0),1)/'Model assumptions'!$C$17,"NoData"),"NoData")</f>
        <v/>
      </c>
      <c r="G623" s="101" t="n"/>
      <c r="H623" s="101" t="n"/>
      <c r="I623" s="101" t="n"/>
    </row>
    <row r="624" ht="15.75" customHeight="1" s="198">
      <c r="A624" s="101" t="inlineStr">
        <is>
          <t>Chile</t>
        </is>
      </c>
      <c r="B624" s="62">
        <f t="array" ref="B624">INDEX(Countries!$D$2:$D$255, MATCH(A624, Countries!$B$2:$B$255, 0))
</f>
        <v/>
      </c>
      <c r="C624" s="89" t="inlineStr">
        <is>
          <t>Salt marsh</t>
        </is>
      </c>
      <c r="D624" s="95" t="n">
        <v>10.1</v>
      </c>
      <c r="E624" s="95">
        <f t="array" ref="E624">if($C624="Mangrove", IFERROR(3.66*INDEX(MangroveEmissionsValues!$D:$D,MATCH($A624,MangroveEmissionsValues!$A:$A,0),1)*index(MangroveEmissionsValues!$E:$E,match($A624,MangroveEmissionsValues!$A:$A,0),1),"NoData"),"NoData")</f>
        <v/>
      </c>
      <c r="F624" s="95">
        <f t="array" ref="F624">if($C624="Mangrove", IFERROR(3.66*INDEX(MangroveEmissionsValues!$F:$F,MATCH($A624,MangroveEmissionsValues!$A:$A,0),1)*index(MangroveEmissionsValues!$G:$G,match($A624,MangroveEmissionsValues!$A:$A,0),1)/'Model assumptions'!$C$17,"NoData"),"NoData")</f>
        <v/>
      </c>
      <c r="G624" s="101" t="n"/>
      <c r="H624" s="101" t="n"/>
      <c r="I624" s="101" t="n"/>
    </row>
    <row r="625" ht="15.75" customHeight="1" s="198">
      <c r="A625" s="101" t="inlineStr">
        <is>
          <t>Estonia</t>
        </is>
      </c>
      <c r="B625" s="62">
        <f t="array" ref="B625">INDEX(Countries!$D$2:$D$255, MATCH(A625, Countries!$B$2:$B$255, 0))
</f>
        <v/>
      </c>
      <c r="C625" s="89" t="inlineStr">
        <is>
          <t>Salt marsh</t>
        </is>
      </c>
      <c r="D625" s="95" t="n">
        <v>10.1</v>
      </c>
      <c r="E625" s="95">
        <f t="array" ref="E625">if($C625="Mangrove", IFERROR(3.66*INDEX(MangroveEmissionsValues!$D:$D,MATCH($A625,MangroveEmissionsValues!$A:$A,0),1)*index(MangroveEmissionsValues!$E:$E,match($A625,MangroveEmissionsValues!$A:$A,0),1),"NoData"),"NoData")</f>
        <v/>
      </c>
      <c r="F625" s="95">
        <f t="array" ref="F625">if($C625="Mangrove", IFERROR(3.66*INDEX(MangroveEmissionsValues!$F:$F,MATCH($A625,MangroveEmissionsValues!$A:$A,0),1)*index(MangroveEmissionsValues!$G:$G,match($A625,MangroveEmissionsValues!$A:$A,0),1)/'Model assumptions'!$C$17,"NoData"),"NoData")</f>
        <v/>
      </c>
      <c r="G625" s="101" t="n"/>
      <c r="H625" s="101" t="n"/>
      <c r="I625" s="101" t="n"/>
    </row>
    <row r="626" ht="15.75" customHeight="1" s="198">
      <c r="A626" s="101" t="inlineStr">
        <is>
          <t>Falkland Islands</t>
        </is>
      </c>
      <c r="B626" s="62">
        <f t="array" ref="B626">INDEX(Countries!$D$2:$D$255, MATCH(A626, Countries!$B$2:$B$255, 0))
</f>
        <v/>
      </c>
      <c r="C626" s="89" t="inlineStr">
        <is>
          <t>Salt marsh</t>
        </is>
      </c>
      <c r="D626" s="95" t="n">
        <v>10.1</v>
      </c>
      <c r="E626" s="95">
        <f t="array" ref="E626">if($C626="Mangrove", IFERROR(3.66*INDEX(MangroveEmissionsValues!$D:$D,MATCH($A626,MangroveEmissionsValues!$A:$A,0),1)*index(MangroveEmissionsValues!$E:$E,match($A626,MangroveEmissionsValues!$A:$A,0),1),"NoData"),"NoData")</f>
        <v/>
      </c>
      <c r="F626" s="95">
        <f t="array" ref="F626">if($C626="Mangrove", IFERROR(3.66*INDEX(MangroveEmissionsValues!$F:$F,MATCH($A626,MangroveEmissionsValues!$A:$A,0),1)*index(MangroveEmissionsValues!$G:$G,match($A626,MangroveEmissionsValues!$A:$A,0),1)/'Model assumptions'!$C$17,"NoData"),"NoData")</f>
        <v/>
      </c>
      <c r="G626" s="101" t="n"/>
      <c r="H626" s="101" t="n"/>
      <c r="I626" s="101" t="n"/>
    </row>
    <row r="627" ht="15.75" customHeight="1" s="198">
      <c r="A627" s="101" t="inlineStr">
        <is>
          <t>Faroe Islands</t>
        </is>
      </c>
      <c r="B627" s="62">
        <f t="array" ref="B627">INDEX(Countries!$D$2:$D$255, MATCH(A627, Countries!$B$2:$B$255, 0))
</f>
        <v/>
      </c>
      <c r="C627" s="89" t="inlineStr">
        <is>
          <t>Salt marsh</t>
        </is>
      </c>
      <c r="D627" s="95" t="n">
        <v>10.1</v>
      </c>
      <c r="E627" s="95">
        <f t="array" ref="E627">if($C627="Mangrove", IFERROR(3.66*INDEX(MangroveEmissionsValues!$D:$D,MATCH($A627,MangroveEmissionsValues!$A:$A,0),1)*index(MangroveEmissionsValues!$E:$E,match($A627,MangroveEmissionsValues!$A:$A,0),1),"NoData"),"NoData")</f>
        <v/>
      </c>
      <c r="F627" s="95">
        <f t="array" ref="F627">if($C627="Mangrove", IFERROR(3.66*INDEX(MangroveEmissionsValues!$F:$F,MATCH($A627,MangroveEmissionsValues!$A:$A,0),1)*index(MangroveEmissionsValues!$G:$G,match($A627,MangroveEmissionsValues!$A:$A,0),1)/'Model assumptions'!$C$17,"NoData"),"NoData")</f>
        <v/>
      </c>
      <c r="G627" s="101" t="n"/>
      <c r="H627" s="101" t="n"/>
      <c r="I627" s="101" t="n"/>
    </row>
    <row r="628" ht="15.75" customHeight="1" s="198">
      <c r="A628" s="101" t="inlineStr">
        <is>
          <t>Finland</t>
        </is>
      </c>
      <c r="B628" s="62">
        <f t="array" ref="B628">INDEX(Countries!$D$2:$D$255, MATCH(A628, Countries!$B$2:$B$255, 0))
</f>
        <v/>
      </c>
      <c r="C628" s="89" t="inlineStr">
        <is>
          <t>Salt marsh</t>
        </is>
      </c>
      <c r="D628" s="95" t="n">
        <v>10.1</v>
      </c>
      <c r="E628" s="95">
        <f t="array" ref="E628">if($C628="Mangrove", IFERROR(3.66*INDEX(MangroveEmissionsValues!$D:$D,MATCH($A628,MangroveEmissionsValues!$A:$A,0),1)*index(MangroveEmissionsValues!$E:$E,match($A628,MangroveEmissionsValues!$A:$A,0),1),"NoData"),"NoData")</f>
        <v/>
      </c>
      <c r="F628" s="95">
        <f t="array" ref="F628">if($C628="Mangrove", IFERROR(3.66*INDEX(MangroveEmissionsValues!$F:$F,MATCH($A628,MangroveEmissionsValues!$A:$A,0),1)*index(MangroveEmissionsValues!$G:$G,match($A628,MangroveEmissionsValues!$A:$A,0),1)/'Model assumptions'!$C$17,"NoData"),"NoData")</f>
        <v/>
      </c>
      <c r="G628" s="101" t="n"/>
      <c r="H628" s="101" t="n"/>
      <c r="I628" s="101" t="n"/>
    </row>
    <row r="629" ht="15.75" customHeight="1" s="198">
      <c r="A629" s="101" t="inlineStr">
        <is>
          <t>Georgia</t>
        </is>
      </c>
      <c r="B629" s="62">
        <f t="array" ref="B629">INDEX(Countries!$D$2:$D$255, MATCH(A629, Countries!$B$2:$B$255, 0))
</f>
        <v/>
      </c>
      <c r="C629" s="89" t="inlineStr">
        <is>
          <t>Salt marsh</t>
        </is>
      </c>
      <c r="D629" s="95" t="n">
        <v>10.1</v>
      </c>
      <c r="E629" s="95">
        <f t="array" ref="E629">if($C629="Mangrove", IFERROR(3.66*INDEX(MangroveEmissionsValues!$D:$D,MATCH($A629,MangroveEmissionsValues!$A:$A,0),1)*index(MangroveEmissionsValues!$E:$E,match($A629,MangroveEmissionsValues!$A:$A,0),1),"NoData"),"NoData")</f>
        <v/>
      </c>
      <c r="F629" s="95">
        <f t="array" ref="F629">if($C629="Mangrove", IFERROR(3.66*INDEX(MangroveEmissionsValues!$F:$F,MATCH($A629,MangroveEmissionsValues!$A:$A,0),1)*index(MangroveEmissionsValues!$G:$G,match($A629,MangroveEmissionsValues!$A:$A,0),1)/'Model assumptions'!$C$17,"NoData"),"NoData")</f>
        <v/>
      </c>
      <c r="G629" s="101" t="n"/>
      <c r="H629" s="101" t="n"/>
      <c r="I629" s="101" t="n"/>
    </row>
    <row r="630" ht="15.75" customHeight="1" s="198">
      <c r="A630" s="101" t="inlineStr">
        <is>
          <t>Gibraltar</t>
        </is>
      </c>
      <c r="B630" s="62">
        <f t="array" ref="B630">INDEX(Countries!$D$2:$D$255, MATCH(A630, Countries!$B$2:$B$255, 0))
</f>
        <v/>
      </c>
      <c r="C630" s="89" t="inlineStr">
        <is>
          <t>Salt marsh</t>
        </is>
      </c>
      <c r="D630" s="95" t="n">
        <v>10.1</v>
      </c>
      <c r="E630" s="95">
        <f t="array" ref="E630">if($C630="Mangrove", IFERROR(3.66*INDEX(MangroveEmissionsValues!$D:$D,MATCH($A630,MangroveEmissionsValues!$A:$A,0),1)*index(MangroveEmissionsValues!$E:$E,match($A630,MangroveEmissionsValues!$A:$A,0),1),"NoData"),"NoData")</f>
        <v/>
      </c>
      <c r="F630" s="95">
        <f t="array" ref="F630">if($C630="Mangrove", IFERROR(3.66*INDEX(MangroveEmissionsValues!$F:$F,MATCH($A630,MangroveEmissionsValues!$A:$A,0),1)*index(MangroveEmissionsValues!$G:$G,match($A630,MangroveEmissionsValues!$A:$A,0),1)/'Model assumptions'!$C$17,"NoData"),"NoData")</f>
        <v/>
      </c>
      <c r="G630" s="101" t="n"/>
      <c r="H630" s="101" t="n"/>
      <c r="I630" s="101" t="n"/>
    </row>
    <row r="631" ht="15.75" customHeight="1" s="198">
      <c r="A631" s="101" t="inlineStr">
        <is>
          <t>Greenland</t>
        </is>
      </c>
      <c r="B631" s="62">
        <f t="array" ref="B631">INDEX(Countries!$D$2:$D$255, MATCH(A631, Countries!$B$2:$B$255, 0))
</f>
        <v/>
      </c>
      <c r="C631" s="89" t="inlineStr">
        <is>
          <t>Salt marsh</t>
        </is>
      </c>
      <c r="D631" s="95" t="n">
        <v>10.1</v>
      </c>
      <c r="E631" s="95">
        <f t="array" ref="E631">if($C631="Mangrove", IFERROR(3.66*INDEX(MangroveEmissionsValues!$D:$D,MATCH($A631,MangroveEmissionsValues!$A:$A,0),1)*index(MangroveEmissionsValues!$E:$E,match($A631,MangroveEmissionsValues!$A:$A,0),1),"NoData"),"NoData")</f>
        <v/>
      </c>
      <c r="F631" s="95">
        <f t="array" ref="F631">if($C631="Mangrove", IFERROR(3.66*INDEX(MangroveEmissionsValues!$F:$F,MATCH($A631,MangroveEmissionsValues!$A:$A,0),1)*index(MangroveEmissionsValues!$G:$G,match($A631,MangroveEmissionsValues!$A:$A,0),1)/'Model assumptions'!$C$17,"NoData"),"NoData")</f>
        <v/>
      </c>
      <c r="G631" s="101" t="n"/>
      <c r="H631" s="101" t="n"/>
      <c r="I631" s="101" t="n"/>
    </row>
    <row r="632" ht="15.75" customHeight="1" s="198">
      <c r="A632" s="101" t="inlineStr">
        <is>
          <t>Guernsey</t>
        </is>
      </c>
      <c r="B632" s="62">
        <f t="array" ref="B632">INDEX(Countries!$D$2:$D$255, MATCH(A632, Countries!$B$2:$B$255, 0))
</f>
        <v/>
      </c>
      <c r="C632" s="89" t="inlineStr">
        <is>
          <t>Salt marsh</t>
        </is>
      </c>
      <c r="D632" s="95" t="n">
        <v>10.1</v>
      </c>
      <c r="E632" s="95">
        <f t="array" ref="E632">if($C632="Mangrove", IFERROR(3.66*INDEX(MangroveEmissionsValues!$D:$D,MATCH($A632,MangroveEmissionsValues!$A:$A,0),1)*index(MangroveEmissionsValues!$E:$E,match($A632,MangroveEmissionsValues!$A:$A,0),1),"NoData"),"NoData")</f>
        <v/>
      </c>
      <c r="F632" s="95">
        <f t="array" ref="F632">if($C632="Mangrove", IFERROR(3.66*INDEX(MangroveEmissionsValues!$F:$F,MATCH($A632,MangroveEmissionsValues!$A:$A,0),1)*index(MangroveEmissionsValues!$G:$G,match($A632,MangroveEmissionsValues!$A:$A,0),1)/'Model assumptions'!$C$17,"NoData"),"NoData")</f>
        <v/>
      </c>
      <c r="G632" s="101" t="n"/>
      <c r="H632" s="101" t="n"/>
      <c r="I632" s="101" t="n"/>
    </row>
    <row r="633" ht="15.75" customHeight="1" s="198">
      <c r="A633" s="101" t="inlineStr">
        <is>
          <t>Iceland</t>
        </is>
      </c>
      <c r="B633" s="62">
        <f t="array" ref="B633">INDEX(Countries!$D$2:$D$255, MATCH(A633, Countries!$B$2:$B$255, 0))
</f>
        <v/>
      </c>
      <c r="C633" s="89" t="inlineStr">
        <is>
          <t>Salt marsh</t>
        </is>
      </c>
      <c r="D633" s="95" t="n">
        <v>10.1</v>
      </c>
      <c r="E633" s="95">
        <f t="array" ref="E633">if($C633="Mangrove", IFERROR(3.66*INDEX(MangroveEmissionsValues!$D:$D,MATCH($A633,MangroveEmissionsValues!$A:$A,0),1)*index(MangroveEmissionsValues!$E:$E,match($A633,MangroveEmissionsValues!$A:$A,0),1),"NoData"),"NoData")</f>
        <v/>
      </c>
      <c r="F633" s="95">
        <f t="array" ref="F633">if($C633="Mangrove", IFERROR(3.66*INDEX(MangroveEmissionsValues!$F:$F,MATCH($A633,MangroveEmissionsValues!$A:$A,0),1)*index(MangroveEmissionsValues!$G:$G,match($A633,MangroveEmissionsValues!$A:$A,0),1)/'Model assumptions'!$C$17,"NoData"),"NoData")</f>
        <v/>
      </c>
      <c r="G633" s="101" t="n"/>
      <c r="H633" s="101" t="n"/>
      <c r="I633" s="101" t="n"/>
    </row>
    <row r="634" ht="15.75" customHeight="1" s="198">
      <c r="A634" s="101" t="inlineStr">
        <is>
          <t>Iraq</t>
        </is>
      </c>
      <c r="B634" s="62">
        <f t="array" ref="B634">INDEX(Countries!$D$2:$D$255, MATCH(A634, Countries!$B$2:$B$255, 0))
</f>
        <v/>
      </c>
      <c r="C634" s="89" t="inlineStr">
        <is>
          <t>Salt marsh</t>
        </is>
      </c>
      <c r="D634" s="95" t="n">
        <v>10.1</v>
      </c>
      <c r="E634" s="95">
        <f t="array" ref="E634">if($C634="Mangrove", IFERROR(3.66*INDEX(MangroveEmissionsValues!$D:$D,MATCH($A634,MangroveEmissionsValues!$A:$A,0),1)*index(MangroveEmissionsValues!$E:$E,match($A634,MangroveEmissionsValues!$A:$A,0),1),"NoData"),"NoData")</f>
        <v/>
      </c>
      <c r="F634" s="95">
        <f t="array" ref="F634">if($C634="Mangrove", IFERROR(3.66*INDEX(MangroveEmissionsValues!$F:$F,MATCH($A634,MangroveEmissionsValues!$A:$A,0),1)*index(MangroveEmissionsValues!$G:$G,match($A634,MangroveEmissionsValues!$A:$A,0),1)/'Model assumptions'!$C$17,"NoData"),"NoData")</f>
        <v/>
      </c>
      <c r="G634" s="101" t="n"/>
      <c r="H634" s="101" t="n"/>
      <c r="I634" s="101" t="n"/>
    </row>
    <row r="635" ht="15.75" customHeight="1" s="198">
      <c r="A635" s="101" t="inlineStr">
        <is>
          <t>Ireland</t>
        </is>
      </c>
      <c r="B635" s="62">
        <f t="array" ref="B635">INDEX(Countries!$D$2:$D$255, MATCH(A635, Countries!$B$2:$B$255, 0))
</f>
        <v/>
      </c>
      <c r="C635" s="89" t="inlineStr">
        <is>
          <t>Salt marsh</t>
        </is>
      </c>
      <c r="D635" s="95" t="n">
        <v>10.1</v>
      </c>
      <c r="E635" s="95">
        <f t="array" ref="E635">if($C635="Mangrove", IFERROR(3.66*INDEX(MangroveEmissionsValues!$D:$D,MATCH($A635,MangroveEmissionsValues!$A:$A,0),1)*index(MangroveEmissionsValues!$E:$E,match($A635,MangroveEmissionsValues!$A:$A,0),1),"NoData"),"NoData")</f>
        <v/>
      </c>
      <c r="F635" s="95">
        <f t="array" ref="F635">if($C635="Mangrove", IFERROR(3.66*INDEX(MangroveEmissionsValues!$F:$F,MATCH($A635,MangroveEmissionsValues!$A:$A,0),1)*index(MangroveEmissionsValues!$G:$G,match($A635,MangroveEmissionsValues!$A:$A,0),1)/'Model assumptions'!$C$17,"NoData"),"NoData")</f>
        <v/>
      </c>
      <c r="G635" s="101" t="n"/>
      <c r="H635" s="101" t="n"/>
      <c r="I635" s="101" t="n"/>
    </row>
    <row r="636" ht="15.75" customHeight="1" s="198">
      <c r="A636" s="101" t="inlineStr">
        <is>
          <t>Isle of Man</t>
        </is>
      </c>
      <c r="B636" s="62">
        <f t="array" ref="B636">INDEX(Countries!$D$2:$D$255, MATCH(A636, Countries!$B$2:$B$255, 0))
</f>
        <v/>
      </c>
      <c r="C636" s="89" t="inlineStr">
        <is>
          <t>Salt marsh</t>
        </is>
      </c>
      <c r="D636" s="95" t="n">
        <v>10.1</v>
      </c>
      <c r="E636" s="95">
        <f t="array" ref="E636">if($C636="Mangrove", IFERROR(3.66*INDEX(MangroveEmissionsValues!$D:$D,MATCH($A636,MangroveEmissionsValues!$A:$A,0),1)*index(MangroveEmissionsValues!$E:$E,match($A636,MangroveEmissionsValues!$A:$A,0),1),"NoData"),"NoData")</f>
        <v/>
      </c>
      <c r="F636" s="95">
        <f t="array" ref="F636">if($C636="Mangrove", IFERROR(3.66*INDEX(MangroveEmissionsValues!$F:$F,MATCH($A636,MangroveEmissionsValues!$A:$A,0),1)*index(MangroveEmissionsValues!$G:$G,match($A636,MangroveEmissionsValues!$A:$A,0),1)/'Model assumptions'!$C$17,"NoData"),"NoData")</f>
        <v/>
      </c>
      <c r="G636" s="101" t="n"/>
      <c r="H636" s="101" t="n"/>
      <c r="I636" s="101" t="n"/>
    </row>
    <row r="637" ht="15.75" customHeight="1" s="198">
      <c r="A637" s="101" t="inlineStr">
        <is>
          <t>Jersey</t>
        </is>
      </c>
      <c r="B637" s="62">
        <f t="array" ref="B637">INDEX(Countries!$D$2:$D$255, MATCH(A637, Countries!$B$2:$B$255, 0))
</f>
        <v/>
      </c>
      <c r="C637" s="89" t="inlineStr">
        <is>
          <t>Salt marsh</t>
        </is>
      </c>
      <c r="D637" s="95" t="n">
        <v>10.1</v>
      </c>
      <c r="E637" s="95">
        <f t="array" ref="E637">if($C637="Mangrove", IFERROR(3.66*INDEX(MangroveEmissionsValues!$D:$D,MATCH($A637,MangroveEmissionsValues!$A:$A,0),1)*index(MangroveEmissionsValues!$E:$E,match($A637,MangroveEmissionsValues!$A:$A,0),1),"NoData"),"NoData")</f>
        <v/>
      </c>
      <c r="F637" s="95">
        <f t="array" ref="F637">if($C637="Mangrove", IFERROR(3.66*INDEX(MangroveEmissionsValues!$F:$F,MATCH($A637,MangroveEmissionsValues!$A:$A,0),1)*index(MangroveEmissionsValues!$G:$G,match($A637,MangroveEmissionsValues!$A:$A,0),1)/'Model assumptions'!$C$17,"NoData"),"NoData")</f>
        <v/>
      </c>
      <c r="G637" s="101" t="n"/>
      <c r="H637" s="101" t="n"/>
      <c r="I637" s="101" t="n"/>
    </row>
    <row r="638" ht="15.75" customHeight="1" s="198">
      <c r="A638" s="101" t="inlineStr">
        <is>
          <t>Kazakhstan</t>
        </is>
      </c>
      <c r="B638" s="62">
        <f t="array" ref="B638">INDEX(Countries!$D$2:$D$255, MATCH(A638, Countries!$B$2:$B$255, 0))
</f>
        <v/>
      </c>
      <c r="C638" s="89" t="inlineStr">
        <is>
          <t>Salt marsh</t>
        </is>
      </c>
      <c r="D638" s="95" t="n">
        <v>10.1</v>
      </c>
      <c r="E638" s="95">
        <f t="array" ref="E638">if($C638="Mangrove", IFERROR(3.66*INDEX(MangroveEmissionsValues!$D:$D,MATCH($A638,MangroveEmissionsValues!$A:$A,0),1)*index(MangroveEmissionsValues!$E:$E,match($A638,MangroveEmissionsValues!$A:$A,0),1),"NoData"),"NoData")</f>
        <v/>
      </c>
      <c r="F638" s="95">
        <f t="array" ref="F638">if($C638="Mangrove", IFERROR(3.66*INDEX(MangroveEmissionsValues!$F:$F,MATCH($A638,MangroveEmissionsValues!$A:$A,0),1)*index(MangroveEmissionsValues!$G:$G,match($A638,MangroveEmissionsValues!$A:$A,0),1)/'Model assumptions'!$C$17,"NoData"),"NoData")</f>
        <v/>
      </c>
      <c r="G638" s="101" t="n"/>
      <c r="H638" s="101" t="n"/>
      <c r="I638" s="101" t="n"/>
    </row>
    <row r="639" ht="15.75" customHeight="1" s="198">
      <c r="A639" s="101" t="inlineStr">
        <is>
          <t>North Korea</t>
        </is>
      </c>
      <c r="B639" s="62">
        <f t="array" ref="B639">INDEX(Countries!$D$2:$D$255, MATCH(A639, Countries!$B$2:$B$255, 0))
</f>
        <v/>
      </c>
      <c r="C639" s="89" t="inlineStr">
        <is>
          <t>Salt marsh</t>
        </is>
      </c>
      <c r="D639" s="95" t="n">
        <v>10.1</v>
      </c>
      <c r="E639" s="95">
        <f t="array" ref="E639">if($C639="Mangrove", IFERROR(3.66*INDEX(MangroveEmissionsValues!$D:$D,MATCH($A639,MangroveEmissionsValues!$A:$A,0),1)*index(MangroveEmissionsValues!$E:$E,match($A639,MangroveEmissionsValues!$A:$A,0),1),"NoData"),"NoData")</f>
        <v/>
      </c>
      <c r="F639" s="95">
        <f t="array" ref="F639">if($C639="Mangrove", IFERROR(3.66*INDEX(MangroveEmissionsValues!$F:$F,MATCH($A639,MangroveEmissionsValues!$A:$A,0),1)*index(MangroveEmissionsValues!$G:$G,match($A639,MangroveEmissionsValues!$A:$A,0),1)/'Model assumptions'!$C$17,"NoData"),"NoData")</f>
        <v/>
      </c>
      <c r="G639" s="101" t="n"/>
      <c r="H639" s="101" t="n"/>
      <c r="I639" s="101" t="n"/>
    </row>
    <row r="640" ht="15.75" customHeight="1" s="198">
      <c r="A640" s="101" t="inlineStr">
        <is>
          <t>South Korea</t>
        </is>
      </c>
      <c r="B640" s="62">
        <f t="array" ref="B640">INDEX(Countries!$D$2:$D$255, MATCH(A640, Countries!$B$2:$B$255, 0))
</f>
        <v/>
      </c>
      <c r="C640" s="89" t="inlineStr">
        <is>
          <t>Salt marsh</t>
        </is>
      </c>
      <c r="D640" s="95" t="n">
        <v>10.1</v>
      </c>
      <c r="E640" s="95">
        <f t="array" ref="E640">if($C640="Mangrove", IFERROR(3.66*INDEX(MangroveEmissionsValues!$D:$D,MATCH($A640,MangroveEmissionsValues!$A:$A,0),1)*index(MangroveEmissionsValues!$E:$E,match($A640,MangroveEmissionsValues!$A:$A,0),1),"NoData"),"NoData")</f>
        <v/>
      </c>
      <c r="F640" s="95">
        <f t="array" ref="F640">if($C640="Mangrove", IFERROR(3.66*INDEX(MangroveEmissionsValues!$F:$F,MATCH($A640,MangroveEmissionsValues!$A:$A,0),1)*index(MangroveEmissionsValues!$G:$G,match($A640,MangroveEmissionsValues!$A:$A,0),1)/'Model assumptions'!$C$17,"NoData"),"NoData")</f>
        <v/>
      </c>
      <c r="G640" s="101" t="n"/>
      <c r="H640" s="101" t="n"/>
      <c r="I640" s="101" t="n"/>
    </row>
    <row r="641" ht="15.75" customHeight="1" s="198">
      <c r="A641" s="101" t="inlineStr">
        <is>
          <t>Latvia</t>
        </is>
      </c>
      <c r="B641" s="62">
        <f t="array" ref="B641">INDEX(Countries!$D$2:$D$255, MATCH(A641, Countries!$B$2:$B$255, 0))
</f>
        <v/>
      </c>
      <c r="C641" s="89" t="inlineStr">
        <is>
          <t>Salt marsh</t>
        </is>
      </c>
      <c r="D641" s="95" t="n">
        <v>10.1</v>
      </c>
      <c r="E641" s="95">
        <f t="array" ref="E641">if($C641="Mangrove", IFERROR(3.66*INDEX(MangroveEmissionsValues!$D:$D,MATCH($A641,MangroveEmissionsValues!$A:$A,0),1)*index(MangroveEmissionsValues!$E:$E,match($A641,MangroveEmissionsValues!$A:$A,0),1),"NoData"),"NoData")</f>
        <v/>
      </c>
      <c r="F641" s="95">
        <f t="array" ref="F641">if($C641="Mangrove", IFERROR(3.66*INDEX(MangroveEmissionsValues!$F:$F,MATCH($A641,MangroveEmissionsValues!$A:$A,0),1)*index(MangroveEmissionsValues!$G:$G,match($A641,MangroveEmissionsValues!$A:$A,0),1)/'Model assumptions'!$C$17,"NoData"),"NoData")</f>
        <v/>
      </c>
      <c r="G641" s="101" t="n"/>
      <c r="H641" s="101" t="n"/>
      <c r="I641" s="101" t="n"/>
    </row>
    <row r="642" ht="15.75" customHeight="1" s="198">
      <c r="A642" s="101" t="inlineStr">
        <is>
          <t>Lebanon</t>
        </is>
      </c>
      <c r="B642" s="62">
        <f t="array" ref="B642">INDEX(Countries!$D$2:$D$255, MATCH(A642, Countries!$B$2:$B$255, 0))
</f>
        <v/>
      </c>
      <c r="C642" s="89" t="inlineStr">
        <is>
          <t>Salt marsh</t>
        </is>
      </c>
      <c r="D642" s="95" t="n">
        <v>10.1</v>
      </c>
      <c r="E642" s="95">
        <f t="array" ref="E642">if($C642="Mangrove", IFERROR(3.66*INDEX(MangroveEmissionsValues!$D:$D,MATCH($A642,MangroveEmissionsValues!$A:$A,0),1)*index(MangroveEmissionsValues!$E:$E,match($A642,MangroveEmissionsValues!$A:$A,0),1),"NoData"),"NoData")</f>
        <v/>
      </c>
      <c r="F642" s="95">
        <f t="array" ref="F642">if($C642="Mangrove", IFERROR(3.66*INDEX(MangroveEmissionsValues!$F:$F,MATCH($A642,MangroveEmissionsValues!$A:$A,0),1)*index(MangroveEmissionsValues!$G:$G,match($A642,MangroveEmissionsValues!$A:$A,0),1)/'Model assumptions'!$C$17,"NoData"),"NoData")</f>
        <v/>
      </c>
      <c r="G642" s="101" t="n"/>
      <c r="H642" s="101" t="n"/>
      <c r="I642" s="101" t="n"/>
    </row>
    <row r="643" ht="15.75" customHeight="1" s="198">
      <c r="A643" s="101" t="inlineStr">
        <is>
          <t>Lithuania</t>
        </is>
      </c>
      <c r="B643" s="62">
        <f t="array" ref="B643">INDEX(Countries!$D$2:$D$255, MATCH(A643, Countries!$B$2:$B$255, 0))
</f>
        <v/>
      </c>
      <c r="C643" s="89" t="inlineStr">
        <is>
          <t>Salt marsh</t>
        </is>
      </c>
      <c r="D643" s="95" t="n">
        <v>10.1</v>
      </c>
      <c r="E643" s="95">
        <f t="array" ref="E643">if($C643="Mangrove", IFERROR(3.66*INDEX(MangroveEmissionsValues!$D:$D,MATCH($A643,MangroveEmissionsValues!$A:$A,0),1)*index(MangroveEmissionsValues!$E:$E,match($A643,MangroveEmissionsValues!$A:$A,0),1),"NoData"),"NoData")</f>
        <v/>
      </c>
      <c r="F643" s="95">
        <f t="array" ref="F643">if($C643="Mangrove", IFERROR(3.66*INDEX(MangroveEmissionsValues!$F:$F,MATCH($A643,MangroveEmissionsValues!$A:$A,0),1)*index(MangroveEmissionsValues!$G:$G,match($A643,MangroveEmissionsValues!$A:$A,0),1)/'Model assumptions'!$C$17,"NoData"),"NoData")</f>
        <v/>
      </c>
      <c r="G643" s="101" t="n"/>
      <c r="H643" s="101" t="n"/>
      <c r="I643" s="101" t="n"/>
    </row>
    <row r="644" ht="15.75" customHeight="1" s="198">
      <c r="A644" s="101" t="inlineStr">
        <is>
          <t>Monaco</t>
        </is>
      </c>
      <c r="B644" s="62">
        <f t="array" ref="B644">INDEX(Countries!$D$2:$D$255, MATCH(A644, Countries!$B$2:$B$255, 0))
</f>
        <v/>
      </c>
      <c r="C644" s="89" t="inlineStr">
        <is>
          <t>Salt marsh</t>
        </is>
      </c>
      <c r="D644" s="95" t="n">
        <v>10.1</v>
      </c>
      <c r="E644" s="95">
        <f t="array" ref="E644">if($C644="Mangrove", IFERROR(3.66*INDEX(MangroveEmissionsValues!$D:$D,MATCH($A644,MangroveEmissionsValues!$A:$A,0),1)*index(MangroveEmissionsValues!$E:$E,match($A644,MangroveEmissionsValues!$A:$A,0),1),"NoData"),"NoData")</f>
        <v/>
      </c>
      <c r="F644" s="95">
        <f t="array" ref="F644">if($C644="Mangrove", IFERROR(3.66*INDEX(MangroveEmissionsValues!$F:$F,MATCH($A644,MangroveEmissionsValues!$A:$A,0),1)*index(MangroveEmissionsValues!$G:$G,match($A644,MangroveEmissionsValues!$A:$A,0),1)/'Model assumptions'!$C$17,"NoData"),"NoData")</f>
        <v/>
      </c>
      <c r="G644" s="101" t="n"/>
      <c r="H644" s="101" t="n"/>
      <c r="I644" s="101" t="n"/>
    </row>
    <row r="645" ht="15.75" customHeight="1" s="198">
      <c r="A645" s="101" t="inlineStr">
        <is>
          <t>Montenegro</t>
        </is>
      </c>
      <c r="B645" s="62">
        <f t="array" ref="B645">INDEX(Countries!$D$2:$D$255, MATCH(A645, Countries!$B$2:$B$255, 0))
</f>
        <v/>
      </c>
      <c r="C645" s="89" t="inlineStr">
        <is>
          <t>Salt marsh</t>
        </is>
      </c>
      <c r="D645" s="95" t="n">
        <v>10.1</v>
      </c>
      <c r="E645" s="95">
        <f t="array" ref="E645">if($C645="Mangrove", IFERROR(3.66*INDEX(MangroveEmissionsValues!$D:$D,MATCH($A645,MangroveEmissionsValues!$A:$A,0),1)*index(MangroveEmissionsValues!$E:$E,match($A645,MangroveEmissionsValues!$A:$A,0),1),"NoData"),"NoData")</f>
        <v/>
      </c>
      <c r="F645" s="95">
        <f t="array" ref="F645">if($C645="Mangrove", IFERROR(3.66*INDEX(MangroveEmissionsValues!$F:$F,MATCH($A645,MangroveEmissionsValues!$A:$A,0),1)*index(MangroveEmissionsValues!$G:$G,match($A645,MangroveEmissionsValues!$A:$A,0),1)/'Model assumptions'!$C$17,"NoData"),"NoData")</f>
        <v/>
      </c>
      <c r="G645" s="101" t="n"/>
      <c r="H645" s="101" t="n"/>
      <c r="I645" s="101" t="n"/>
    </row>
    <row r="646" ht="15.75" customHeight="1" s="198">
      <c r="A646" s="101" t="inlineStr">
        <is>
          <t>Morocco</t>
        </is>
      </c>
      <c r="B646" s="62">
        <f t="array" ref="B646">INDEX(Countries!$D$2:$D$255, MATCH(A646, Countries!$B$2:$B$255, 0))
</f>
        <v/>
      </c>
      <c r="C646" s="89" t="inlineStr">
        <is>
          <t>Salt marsh</t>
        </is>
      </c>
      <c r="D646" s="95" t="n">
        <v>10.1</v>
      </c>
      <c r="E646" s="95">
        <f t="array" ref="E646">if($C646="Mangrove", IFERROR(3.66*INDEX(MangroveEmissionsValues!$D:$D,MATCH($A646,MangroveEmissionsValues!$A:$A,0),1)*index(MangroveEmissionsValues!$E:$E,match($A646,MangroveEmissionsValues!$A:$A,0),1),"NoData"),"NoData")</f>
        <v/>
      </c>
      <c r="F646" s="95">
        <f t="array" ref="F646">if($C646="Mangrove", IFERROR(3.66*INDEX(MangroveEmissionsValues!$F:$F,MATCH($A646,MangroveEmissionsValues!$A:$A,0),1)*index(MangroveEmissionsValues!$G:$G,match($A646,MangroveEmissionsValues!$A:$A,0),1)/'Model assumptions'!$C$17,"NoData"),"NoData")</f>
        <v/>
      </c>
      <c r="G646" s="101" t="n"/>
      <c r="H646" s="101" t="n"/>
      <c r="I646" s="101" t="n"/>
    </row>
    <row r="647" ht="15.75" customHeight="1" s="198">
      <c r="A647" s="101" t="inlineStr">
        <is>
          <t>Namibia</t>
        </is>
      </c>
      <c r="B647" s="62">
        <f t="array" ref="B647">INDEX(Countries!$D$2:$D$255, MATCH(A647, Countries!$B$2:$B$255, 0))
</f>
        <v/>
      </c>
      <c r="C647" s="89" t="inlineStr">
        <is>
          <t>Salt marsh</t>
        </is>
      </c>
      <c r="D647" s="95" t="n">
        <v>10.1</v>
      </c>
      <c r="E647" s="95">
        <f t="array" ref="E647">if($C647="Mangrove", IFERROR(3.66*INDEX(MangroveEmissionsValues!$D:$D,MATCH($A647,MangroveEmissionsValues!$A:$A,0),1)*index(MangroveEmissionsValues!$E:$E,match($A647,MangroveEmissionsValues!$A:$A,0),1),"NoData"),"NoData")</f>
        <v/>
      </c>
      <c r="F647" s="95">
        <f t="array" ref="F647">if($C647="Mangrove", IFERROR(3.66*INDEX(MangroveEmissionsValues!$F:$F,MATCH($A647,MangroveEmissionsValues!$A:$A,0),1)*index(MangroveEmissionsValues!$G:$G,match($A647,MangroveEmissionsValues!$A:$A,0),1)/'Model assumptions'!$C$17,"NoData"),"NoData")</f>
        <v/>
      </c>
      <c r="G647" s="101" t="n"/>
      <c r="H647" s="101" t="n"/>
      <c r="I647" s="101" t="n"/>
    </row>
    <row r="648" ht="15.75" customHeight="1" s="198">
      <c r="A648" s="101" t="inlineStr">
        <is>
          <t>Nauru</t>
        </is>
      </c>
      <c r="B648" s="62">
        <f t="array" ref="B648">INDEX(Countries!$D$2:$D$255, MATCH(A648, Countries!$B$2:$B$255, 0))
</f>
        <v/>
      </c>
      <c r="C648" s="89" t="inlineStr">
        <is>
          <t>Salt marsh</t>
        </is>
      </c>
      <c r="D648" s="95" t="n">
        <v>10.1</v>
      </c>
      <c r="E648" s="95">
        <f t="array" ref="E648">if($C648="Mangrove", IFERROR(3.66*INDEX(MangroveEmissionsValues!$D:$D,MATCH($A648,MangroveEmissionsValues!$A:$A,0),1)*index(MangroveEmissionsValues!$E:$E,match($A648,MangroveEmissionsValues!$A:$A,0),1),"NoData"),"NoData")</f>
        <v/>
      </c>
      <c r="F648" s="95">
        <f t="array" ref="F648">if($C648="Mangrove", IFERROR(3.66*INDEX(MangroveEmissionsValues!$F:$F,MATCH($A648,MangroveEmissionsValues!$A:$A,0),1)*index(MangroveEmissionsValues!$G:$G,match($A648,MangroveEmissionsValues!$A:$A,0),1)/'Model assumptions'!$C$17,"NoData"),"NoData")</f>
        <v/>
      </c>
      <c r="G648" s="101" t="n"/>
      <c r="H648" s="101" t="n"/>
      <c r="I648" s="101" t="n"/>
    </row>
    <row r="649" ht="15.75" customHeight="1" s="198">
      <c r="A649" s="101" t="inlineStr">
        <is>
          <t>Niue</t>
        </is>
      </c>
      <c r="B649" s="62">
        <f t="array" ref="B649">INDEX(Countries!$D$2:$D$255, MATCH(A649, Countries!$B$2:$B$255, 0))
</f>
        <v/>
      </c>
      <c r="C649" s="89" t="inlineStr">
        <is>
          <t>Salt marsh</t>
        </is>
      </c>
      <c r="D649" s="95" t="n">
        <v>10.1</v>
      </c>
      <c r="E649" s="95">
        <f t="array" ref="E649">if($C649="Mangrove", IFERROR(3.66*INDEX(MangroveEmissionsValues!$D:$D,MATCH($A649,MangroveEmissionsValues!$A:$A,0),1)*index(MangroveEmissionsValues!$E:$E,match($A649,MangroveEmissionsValues!$A:$A,0),1),"NoData"),"NoData")</f>
        <v/>
      </c>
      <c r="F649" s="95">
        <f t="array" ref="F649">if($C649="Mangrove", IFERROR(3.66*INDEX(MangroveEmissionsValues!$F:$F,MATCH($A649,MangroveEmissionsValues!$A:$A,0),1)*index(MangroveEmissionsValues!$G:$G,match($A649,MangroveEmissionsValues!$A:$A,0),1)/'Model assumptions'!$C$17,"NoData"),"NoData")</f>
        <v/>
      </c>
      <c r="G649" s="101" t="n"/>
      <c r="H649" s="101" t="n"/>
      <c r="I649" s="101" t="n"/>
    </row>
    <row r="650" ht="15.75" customHeight="1" s="198">
      <c r="A650" s="101" t="inlineStr">
        <is>
          <t>Northern Mariana Islands</t>
        </is>
      </c>
      <c r="B650" s="62">
        <f t="array" ref="B650">INDEX(Countries!$D$2:$D$255, MATCH(A650, Countries!$B$2:$B$255, 0))
</f>
        <v/>
      </c>
      <c r="C650" s="89" t="inlineStr">
        <is>
          <t>Salt marsh</t>
        </is>
      </c>
      <c r="D650" s="95" t="n">
        <v>10.1</v>
      </c>
      <c r="E650" s="95">
        <f t="array" ref="E650">if($C650="Mangrove", IFERROR(3.66*INDEX(MangroveEmissionsValues!$D:$D,MATCH($A650,MangroveEmissionsValues!$A:$A,0),1)*index(MangroveEmissionsValues!$E:$E,match($A650,MangroveEmissionsValues!$A:$A,0),1),"NoData"),"NoData")</f>
        <v/>
      </c>
      <c r="F650" s="95">
        <f t="array" ref="F650">if($C650="Mangrove", IFERROR(3.66*INDEX(MangroveEmissionsValues!$F:$F,MATCH($A650,MangroveEmissionsValues!$A:$A,0),1)*index(MangroveEmissionsValues!$G:$G,match($A650,MangroveEmissionsValues!$A:$A,0),1)/'Model assumptions'!$C$17,"NoData"),"NoData")</f>
        <v/>
      </c>
      <c r="G650" s="101" t="n"/>
      <c r="H650" s="101" t="n"/>
      <c r="I650" s="101" t="n"/>
    </row>
    <row r="651" ht="15.75" customHeight="1" s="198">
      <c r="A651" s="101" t="inlineStr">
        <is>
          <t>Pitcairn</t>
        </is>
      </c>
      <c r="B651" s="62">
        <f t="array" ref="B651">INDEX(Countries!$D$2:$D$255, MATCH(A651, Countries!$B$2:$B$255, 0))
</f>
        <v/>
      </c>
      <c r="C651" s="89" t="inlineStr">
        <is>
          <t>Salt marsh</t>
        </is>
      </c>
      <c r="D651" s="95" t="n">
        <v>10.1</v>
      </c>
      <c r="E651" s="95">
        <f t="array" ref="E651">if($C651="Mangrove", IFERROR(3.66*INDEX(MangroveEmissionsValues!$D:$D,MATCH($A651,MangroveEmissionsValues!$A:$A,0),1)*index(MangroveEmissionsValues!$E:$E,match($A651,MangroveEmissionsValues!$A:$A,0),1),"NoData"),"NoData")</f>
        <v/>
      </c>
      <c r="F651" s="95">
        <f t="array" ref="F651">if($C651="Mangrove", IFERROR(3.66*INDEX(MangroveEmissionsValues!$F:$F,MATCH($A651,MangroveEmissionsValues!$A:$A,0),1)*index(MangroveEmissionsValues!$G:$G,match($A651,MangroveEmissionsValues!$A:$A,0),1)/'Model assumptions'!$C$17,"NoData"),"NoData")</f>
        <v/>
      </c>
      <c r="G651" s="101" t="n"/>
      <c r="H651" s="101" t="n"/>
      <c r="I651" s="101" t="n"/>
    </row>
    <row r="652" ht="15.75" customHeight="1" s="198">
      <c r="A652" s="101" t="inlineStr">
        <is>
          <t>Portugal</t>
        </is>
      </c>
      <c r="B652" s="62">
        <f t="array" ref="B652">INDEX(Countries!$D$2:$D$255, MATCH(A652, Countries!$B$2:$B$255, 0))
</f>
        <v/>
      </c>
      <c r="C652" s="89" t="inlineStr">
        <is>
          <t>Salt marsh</t>
        </is>
      </c>
      <c r="D652" s="95" t="n">
        <v>10.1</v>
      </c>
      <c r="E652" s="95">
        <f t="array" ref="E652">if($C652="Mangrove", IFERROR(3.66*INDEX(MangroveEmissionsValues!$D:$D,MATCH($A652,MangroveEmissionsValues!$A:$A,0),1)*index(MangroveEmissionsValues!$E:$E,match($A652,MangroveEmissionsValues!$A:$A,0),1),"NoData"),"NoData")</f>
        <v/>
      </c>
      <c r="F652" s="95">
        <f t="array" ref="F652">if($C652="Mangrove", IFERROR(3.66*INDEX(MangroveEmissionsValues!$F:$F,MATCH($A652,MangroveEmissionsValues!$A:$A,0),1)*index(MangroveEmissionsValues!$G:$G,match($A652,MangroveEmissionsValues!$A:$A,0),1)/'Model assumptions'!$C$17,"NoData"),"NoData")</f>
        <v/>
      </c>
      <c r="G652" s="101" t="n"/>
      <c r="H652" s="101" t="n"/>
      <c r="I652" s="101" t="n"/>
    </row>
    <row r="653" ht="15.75" customHeight="1" s="198">
      <c r="A653" s="101" t="inlineStr">
        <is>
          <t>Réunion</t>
        </is>
      </c>
      <c r="B653" s="62">
        <f t="array" ref="B653">INDEX(Countries!$D$2:$D$255, MATCH(A653, Countries!$B$2:$B$255, 0))
</f>
        <v/>
      </c>
      <c r="C653" s="89" t="inlineStr">
        <is>
          <t>Salt marsh</t>
        </is>
      </c>
      <c r="D653" s="95" t="n">
        <v>10.1</v>
      </c>
      <c r="E653" s="95">
        <f t="array" ref="E653">if($C653="Mangrove", IFERROR(3.66*INDEX(MangroveEmissionsValues!$D:$D,MATCH($A653,MangroveEmissionsValues!$A:$A,0),1)*index(MangroveEmissionsValues!$E:$E,match($A653,MangroveEmissionsValues!$A:$A,0),1),"NoData"),"NoData")</f>
        <v/>
      </c>
      <c r="F653" s="95">
        <f t="array" ref="F653">if($C653="Mangrove", IFERROR(3.66*INDEX(MangroveEmissionsValues!$F:$F,MATCH($A653,MangroveEmissionsValues!$A:$A,0),1)*index(MangroveEmissionsValues!$G:$G,match($A653,MangroveEmissionsValues!$A:$A,0),1)/'Model assumptions'!$C$17,"NoData"),"NoData")</f>
        <v/>
      </c>
      <c r="G653" s="101" t="n"/>
      <c r="H653" s="101" t="n"/>
      <c r="I653" s="101" t="n"/>
    </row>
    <row r="654" ht="15.75" customHeight="1" s="198">
      <c r="A654" s="101" t="inlineStr">
        <is>
          <t>Romania</t>
        </is>
      </c>
      <c r="B654" s="62">
        <f t="array" ref="B654">INDEX(Countries!$D$2:$D$255, MATCH(A654, Countries!$B$2:$B$255, 0))
</f>
        <v/>
      </c>
      <c r="C654" s="89" t="inlineStr">
        <is>
          <t>Salt marsh</t>
        </is>
      </c>
      <c r="D654" s="95" t="n">
        <v>10.1</v>
      </c>
      <c r="E654" s="95">
        <f t="array" ref="E654">if($C654="Mangrove", IFERROR(3.66*INDEX(MangroveEmissionsValues!$D:$D,MATCH($A654,MangroveEmissionsValues!$A:$A,0),1)*index(MangroveEmissionsValues!$E:$E,match($A654,MangroveEmissionsValues!$A:$A,0),1),"NoData"),"NoData")</f>
        <v/>
      </c>
      <c r="F654" s="95">
        <f t="array" ref="F654">if($C654="Mangrove", IFERROR(3.66*INDEX(MangroveEmissionsValues!$F:$F,MATCH($A654,MangroveEmissionsValues!$A:$A,0),1)*index(MangroveEmissionsValues!$G:$G,match($A654,MangroveEmissionsValues!$A:$A,0),1)/'Model assumptions'!$C$17,"NoData"),"NoData")</f>
        <v/>
      </c>
      <c r="G654" s="101" t="n"/>
      <c r="H654" s="101" t="n"/>
      <c r="I654" s="101" t="n"/>
    </row>
    <row r="655" ht="15.75" customHeight="1" s="198">
      <c r="A655" s="101" t="inlineStr">
        <is>
          <t>Saint Helena</t>
        </is>
      </c>
      <c r="B655" s="62">
        <f t="array" ref="B655">INDEX(Countries!$D$2:$D$255, MATCH(A655, Countries!$B$2:$B$255, 0))
</f>
        <v/>
      </c>
      <c r="C655" s="89" t="inlineStr">
        <is>
          <t>Salt marsh</t>
        </is>
      </c>
      <c r="D655" s="95" t="n">
        <v>10.1</v>
      </c>
      <c r="E655" s="95">
        <f t="array" ref="E655">if($C655="Mangrove", IFERROR(3.66*INDEX(MangroveEmissionsValues!$D:$D,MATCH($A655,MangroveEmissionsValues!$A:$A,0),1)*index(MangroveEmissionsValues!$E:$E,match($A655,MangroveEmissionsValues!$A:$A,0),1),"NoData"),"NoData")</f>
        <v/>
      </c>
      <c r="F655" s="95">
        <f t="array" ref="F655">if($C655="Mangrove", IFERROR(3.66*INDEX(MangroveEmissionsValues!$F:$F,MATCH($A655,MangroveEmissionsValues!$A:$A,0),1)*index(MangroveEmissionsValues!$G:$G,match($A655,MangroveEmissionsValues!$A:$A,0),1)/'Model assumptions'!$C$17,"NoData"),"NoData")</f>
        <v/>
      </c>
      <c r="G655" s="101" t="n"/>
      <c r="H655" s="101" t="n"/>
      <c r="I655" s="101" t="n"/>
    </row>
    <row r="656" ht="15.75" customHeight="1" s="198">
      <c r="A656" s="101" t="inlineStr">
        <is>
          <t>Saint Pierre and Miquelon</t>
        </is>
      </c>
      <c r="B656" s="62">
        <f t="array" ref="B656">INDEX(Countries!$D$2:$D$255, MATCH(A656, Countries!$B$2:$B$255, 0))
</f>
        <v/>
      </c>
      <c r="C656" s="89" t="inlineStr">
        <is>
          <t>Salt marsh</t>
        </is>
      </c>
      <c r="D656" s="95" t="n">
        <v>10.1</v>
      </c>
      <c r="E656" s="95">
        <f t="array" ref="E656">if($C656="Mangrove", IFERROR(3.66*INDEX(MangroveEmissionsValues!$D:$D,MATCH($A656,MangroveEmissionsValues!$A:$A,0),1)*index(MangroveEmissionsValues!$E:$E,match($A656,MangroveEmissionsValues!$A:$A,0),1),"NoData"),"NoData")</f>
        <v/>
      </c>
      <c r="F656" s="95">
        <f t="array" ref="F656">if($C656="Mangrove", IFERROR(3.66*INDEX(MangroveEmissionsValues!$F:$F,MATCH($A656,MangroveEmissionsValues!$A:$A,0),1)*index(MangroveEmissionsValues!$G:$G,match($A656,MangroveEmissionsValues!$A:$A,0),1)/'Model assumptions'!$C$17,"NoData"),"NoData")</f>
        <v/>
      </c>
      <c r="G656" s="101" t="n"/>
      <c r="H656" s="101" t="n"/>
      <c r="I656" s="101" t="n"/>
    </row>
    <row r="657" ht="15.75" customHeight="1" s="198">
      <c r="A657" s="101" t="inlineStr">
        <is>
          <t>Syrian Arab Republic</t>
        </is>
      </c>
      <c r="B657" s="62">
        <f t="array" ref="B657">INDEX(Countries!$D$2:$D$255, MATCH(A657, Countries!$B$2:$B$255, 0))
</f>
        <v/>
      </c>
      <c r="C657" s="89" t="inlineStr">
        <is>
          <t>Salt marsh</t>
        </is>
      </c>
      <c r="D657" s="95" t="n">
        <v>10.1</v>
      </c>
      <c r="E657" s="95">
        <f t="array" ref="E657">if($C657="Mangrove", IFERROR(3.66*INDEX(MangroveEmissionsValues!$D:$D,MATCH($A657,MangroveEmissionsValues!$A:$A,0),1)*index(MangroveEmissionsValues!$E:$E,match($A657,MangroveEmissionsValues!$A:$A,0),1),"NoData"),"NoData")</f>
        <v/>
      </c>
      <c r="F657" s="95">
        <f t="array" ref="F657">if($C657="Mangrove", IFERROR(3.66*INDEX(MangroveEmissionsValues!$F:$F,MATCH($A657,MangroveEmissionsValues!$A:$A,0),1)*index(MangroveEmissionsValues!$G:$G,match($A657,MangroveEmissionsValues!$A:$A,0),1)/'Model assumptions'!$C$17,"NoData"),"NoData")</f>
        <v/>
      </c>
      <c r="G657" s="101" t="n"/>
      <c r="H657" s="101" t="n"/>
      <c r="I657" s="101" t="n"/>
    </row>
    <row r="658" ht="15.75" customHeight="1" s="198">
      <c r="A658" s="101" t="inlineStr">
        <is>
          <t>Tokelau</t>
        </is>
      </c>
      <c r="B658" s="62">
        <f t="array" ref="B658">INDEX(Countries!$D$2:$D$255, MATCH(A658, Countries!$B$2:$B$255, 0))
</f>
        <v/>
      </c>
      <c r="C658" s="89" t="inlineStr">
        <is>
          <t>Salt marsh</t>
        </is>
      </c>
      <c r="D658" s="95" t="n">
        <v>10.1</v>
      </c>
      <c r="E658" s="95">
        <f t="array" ref="E658">if($C658="Mangrove", IFERROR(3.66*INDEX(MangroveEmissionsValues!$D:$D,MATCH($A658,MangroveEmissionsValues!$A:$A,0),1)*index(MangroveEmissionsValues!$E:$E,match($A658,MangroveEmissionsValues!$A:$A,0),1),"NoData"),"NoData")</f>
        <v/>
      </c>
      <c r="F658" s="95">
        <f t="array" ref="F658">if($C658="Mangrove", IFERROR(3.66*INDEX(MangroveEmissionsValues!$F:$F,MATCH($A658,MangroveEmissionsValues!$A:$A,0),1)*index(MangroveEmissionsValues!$G:$G,match($A658,MangroveEmissionsValues!$A:$A,0),1)/'Model assumptions'!$C$17,"NoData"),"NoData")</f>
        <v/>
      </c>
      <c r="G658" s="101" t="n"/>
      <c r="H658" s="101" t="n"/>
      <c r="I658" s="101" t="n"/>
    </row>
    <row r="659" ht="15.75" customHeight="1" s="198">
      <c r="A659" s="101" t="inlineStr">
        <is>
          <t>Turkmenistan</t>
        </is>
      </c>
      <c r="B659" s="62">
        <f t="array" ref="B659">INDEX(Countries!$D$2:$D$255, MATCH(A659, Countries!$B$2:$B$255, 0))
</f>
        <v/>
      </c>
      <c r="C659" s="89" t="inlineStr">
        <is>
          <t>Salt marsh</t>
        </is>
      </c>
      <c r="D659" s="95" t="n">
        <v>10.1</v>
      </c>
      <c r="E659" s="95">
        <f t="array" ref="E659">if($C659="Mangrove", IFERROR(3.66*INDEX(MangroveEmissionsValues!$D:$D,MATCH($A659,MangroveEmissionsValues!$A:$A,0),1)*index(MangroveEmissionsValues!$E:$E,match($A659,MangroveEmissionsValues!$A:$A,0),1),"NoData"),"NoData")</f>
        <v/>
      </c>
      <c r="F659" s="95">
        <f t="array" ref="F659">if($C659="Mangrove", IFERROR(3.66*INDEX(MangroveEmissionsValues!$F:$F,MATCH($A659,MangroveEmissionsValues!$A:$A,0),1)*index(MangroveEmissionsValues!$G:$G,match($A659,MangroveEmissionsValues!$A:$A,0),1)/'Model assumptions'!$C$17,"NoData"),"NoData")</f>
        <v/>
      </c>
      <c r="G659" s="101" t="n"/>
      <c r="H659" s="101" t="n"/>
      <c r="I659" s="101" t="n"/>
    </row>
    <row r="660" ht="15.75" customHeight="1" s="198">
      <c r="A660" s="101" t="inlineStr">
        <is>
          <t>Uruguay</t>
        </is>
      </c>
      <c r="B660" s="62">
        <f t="array" ref="B660">INDEX(Countries!$D$2:$D$255, MATCH(A660, Countries!$B$2:$B$255, 0))
</f>
        <v/>
      </c>
      <c r="C660" s="89" t="inlineStr">
        <is>
          <t>Salt marsh</t>
        </is>
      </c>
      <c r="D660" s="95" t="n">
        <v>10.1</v>
      </c>
      <c r="E660" s="95">
        <f t="array" ref="E660">if($C660="Mangrove", IFERROR(3.66*INDEX(MangroveEmissionsValues!$D:$D,MATCH($A660,MangroveEmissionsValues!$A:$A,0),1)*index(MangroveEmissionsValues!$E:$E,match($A660,MangroveEmissionsValues!$A:$A,0),1),"NoData"),"NoData")</f>
        <v/>
      </c>
      <c r="F660" s="95">
        <f t="array" ref="F660">if($C660="Mangrove", IFERROR(3.66*INDEX(MangroveEmissionsValues!$F:$F,MATCH($A660,MangroveEmissionsValues!$A:$A,0),1)*index(MangroveEmissionsValues!$G:$G,match($A660,MangroveEmissionsValues!$A:$A,0),1)/'Model assumptions'!$C$17,"NoData"),"NoData")</f>
        <v/>
      </c>
      <c r="G660" s="101" t="n"/>
      <c r="H660" s="101" t="n"/>
      <c r="I660" s="101" t="n"/>
    </row>
    <row r="661" ht="15.75" customHeight="1" s="198">
      <c r="A661" s="101" t="inlineStr">
        <is>
          <t>Western Sahara</t>
        </is>
      </c>
      <c r="B661" s="62">
        <f t="array" ref="B661">INDEX(Countries!$D$2:$D$255, MATCH(A661, Countries!$B$2:$B$255, 0))
</f>
        <v/>
      </c>
      <c r="C661" s="89" t="inlineStr">
        <is>
          <t>Salt marsh</t>
        </is>
      </c>
      <c r="D661" s="95" t="n">
        <v>10.1</v>
      </c>
      <c r="E661" s="95">
        <f t="array" ref="E661">if($C661="Mangrove", IFERROR(3.66*INDEX(MangroveEmissionsValues!$D:$D,MATCH($A661,MangroveEmissionsValues!$A:$A,0),1)*index(MangroveEmissionsValues!$E:$E,match($A661,MangroveEmissionsValues!$A:$A,0),1),"NoData"),"NoData")</f>
        <v/>
      </c>
      <c r="F661" s="95">
        <f t="array" ref="F661">if($C661="Mangrove", IFERROR(3.66*INDEX(MangroveEmissionsValues!$F:$F,MATCH($A661,MangroveEmissionsValues!$A:$A,0),1)*index(MangroveEmissionsValues!$G:$G,match($A661,MangroveEmissionsValues!$A:$A,0),1)/'Model assumptions'!$C$17,"NoData"),"NoData")</f>
        <v/>
      </c>
      <c r="G661" s="101" t="n"/>
      <c r="H661" s="101" t="n"/>
      <c r="I661" s="101" t="n"/>
    </row>
    <row r="662" ht="15.75" customHeight="1" s="198">
      <c r="A662" s="101" t="inlineStr">
        <is>
          <t>Afghanistan</t>
        </is>
      </c>
      <c r="B662" s="62">
        <f t="array" ref="B662">INDEX(Countries!$D$2:$D$255, MATCH(A662, Countries!$B$2:$B$255, 0))
</f>
        <v/>
      </c>
      <c r="C662" s="89" t="inlineStr">
        <is>
          <t>Salt marsh</t>
        </is>
      </c>
      <c r="D662" s="95" t="n">
        <v>10.1</v>
      </c>
      <c r="E662" s="95">
        <f t="array" ref="E662">if($C662="Mangrove", IFERROR(3.66*INDEX(MangroveEmissionsValues!$D:$D,MATCH($A662,MangroveEmissionsValues!$A:$A,0),1)*index(MangroveEmissionsValues!$E:$E,match($A662,MangroveEmissionsValues!$A:$A,0),1),"NoData"),"NoData")</f>
        <v/>
      </c>
      <c r="F662" s="95">
        <f t="array" ref="F662">if($C662="Mangrove", IFERROR(3.66*INDEX(MangroveEmissionsValues!$F:$F,MATCH($A662,MangroveEmissionsValues!$A:$A,0),1)*index(MangroveEmissionsValues!$G:$G,match($A662,MangroveEmissionsValues!$A:$A,0),1)/'Model assumptions'!$C$17,"NoData"),"NoData")</f>
        <v/>
      </c>
      <c r="G662" s="101" t="n"/>
      <c r="H662" s="101" t="n"/>
      <c r="I662" s="101" t="n"/>
    </row>
    <row r="663" ht="15.75" customHeight="1" s="198">
      <c r="A663" s="101" t="inlineStr">
        <is>
          <t>Armenia</t>
        </is>
      </c>
      <c r="B663" s="62">
        <f t="array" ref="B663">INDEX(Countries!$D$2:$D$255, MATCH(A663, Countries!$B$2:$B$255, 0))
</f>
        <v/>
      </c>
      <c r="C663" s="89" t="inlineStr">
        <is>
          <t>Salt marsh</t>
        </is>
      </c>
      <c r="D663" s="95" t="n">
        <v>10.1</v>
      </c>
      <c r="E663" s="95">
        <f t="array" ref="E663">if($C663="Mangrove", IFERROR(3.66*INDEX(MangroveEmissionsValues!$D:$D,MATCH($A663,MangroveEmissionsValues!$A:$A,0),1)*index(MangroveEmissionsValues!$E:$E,match($A663,MangroveEmissionsValues!$A:$A,0),1),"NoData"),"NoData")</f>
        <v/>
      </c>
      <c r="F663" s="95">
        <f t="array" ref="F663">if($C663="Mangrove", IFERROR(3.66*INDEX(MangroveEmissionsValues!$F:$F,MATCH($A663,MangroveEmissionsValues!$A:$A,0),1)*index(MangroveEmissionsValues!$G:$G,match($A663,MangroveEmissionsValues!$A:$A,0),1)/'Model assumptions'!$C$17,"NoData"),"NoData")</f>
        <v/>
      </c>
      <c r="G663" s="101" t="n"/>
      <c r="H663" s="101" t="n"/>
      <c r="I663" s="101" t="n"/>
    </row>
    <row r="664" ht="15.75" customHeight="1" s="198">
      <c r="A664" s="101" t="inlineStr">
        <is>
          <t>Austria</t>
        </is>
      </c>
      <c r="B664" s="62">
        <f t="array" ref="B664">INDEX(Countries!$D$2:$D$255, MATCH(A664, Countries!$B$2:$B$255, 0))
</f>
        <v/>
      </c>
      <c r="C664" s="89" t="inlineStr">
        <is>
          <t>Salt marsh</t>
        </is>
      </c>
      <c r="D664" s="95" t="n">
        <v>10.1</v>
      </c>
      <c r="E664" s="95">
        <f t="array" ref="E664">if($C664="Mangrove", IFERROR(3.66*INDEX(MangroveEmissionsValues!$D:$D,MATCH($A664,MangroveEmissionsValues!$A:$A,0),1)*index(MangroveEmissionsValues!$E:$E,match($A664,MangroveEmissionsValues!$A:$A,0),1),"NoData"),"NoData")</f>
        <v/>
      </c>
      <c r="F664" s="95">
        <f t="array" ref="F664">if($C664="Mangrove", IFERROR(3.66*INDEX(MangroveEmissionsValues!$F:$F,MATCH($A664,MangroveEmissionsValues!$A:$A,0),1)*index(MangroveEmissionsValues!$G:$G,match($A664,MangroveEmissionsValues!$A:$A,0),1)/'Model assumptions'!$C$17,"NoData"),"NoData")</f>
        <v/>
      </c>
      <c r="G664" s="101" t="n"/>
      <c r="H664" s="101" t="n"/>
      <c r="I664" s="101" t="n"/>
    </row>
    <row r="665" ht="15.75" customHeight="1" s="198">
      <c r="A665" s="101" t="inlineStr">
        <is>
          <t>Burundi</t>
        </is>
      </c>
      <c r="B665" s="62">
        <f t="array" ref="B665">INDEX(Countries!$D$2:$D$255, MATCH(A665, Countries!$B$2:$B$255, 0))
</f>
        <v/>
      </c>
      <c r="C665" s="89" t="inlineStr">
        <is>
          <t>Salt marsh</t>
        </is>
      </c>
      <c r="D665" s="95" t="n">
        <v>10.1</v>
      </c>
      <c r="E665" s="95">
        <f t="array" ref="E665">if($C665="Mangrove", IFERROR(3.66*INDEX(MangroveEmissionsValues!$D:$D,MATCH($A665,MangroveEmissionsValues!$A:$A,0),1)*index(MangroveEmissionsValues!$E:$E,match($A665,MangroveEmissionsValues!$A:$A,0),1),"NoData"),"NoData")</f>
        <v/>
      </c>
      <c r="F665" s="95">
        <f t="array" ref="F665">if($C665="Mangrove", IFERROR(3.66*INDEX(MangroveEmissionsValues!$F:$F,MATCH($A665,MangroveEmissionsValues!$A:$A,0),1)*index(MangroveEmissionsValues!$G:$G,match($A665,MangroveEmissionsValues!$A:$A,0),1)/'Model assumptions'!$C$17,"NoData"),"NoData")</f>
        <v/>
      </c>
      <c r="G665" s="101" t="n"/>
      <c r="H665" s="101" t="n"/>
      <c r="I665" s="101" t="n"/>
    </row>
    <row r="666" ht="15.75" customHeight="1" s="198">
      <c r="A666" s="101" t="inlineStr">
        <is>
          <t>Burkina Faso</t>
        </is>
      </c>
      <c r="B666" s="62">
        <f t="array" ref="B666">INDEX(Countries!$D$2:$D$255, MATCH(A666, Countries!$B$2:$B$255, 0))
</f>
        <v/>
      </c>
      <c r="C666" s="89" t="inlineStr">
        <is>
          <t>Salt marsh</t>
        </is>
      </c>
      <c r="D666" s="95" t="n">
        <v>10.1</v>
      </c>
      <c r="E666" s="95">
        <f t="array" ref="E666">if($C666="Mangrove", IFERROR(3.66*INDEX(MangroveEmissionsValues!$D:$D,MATCH($A666,MangroveEmissionsValues!$A:$A,0),1)*index(MangroveEmissionsValues!$E:$E,match($A666,MangroveEmissionsValues!$A:$A,0),1),"NoData"),"NoData")</f>
        <v/>
      </c>
      <c r="F666" s="95">
        <f t="array" ref="F666">if($C666="Mangrove", IFERROR(3.66*INDEX(MangroveEmissionsValues!$F:$F,MATCH($A666,MangroveEmissionsValues!$A:$A,0),1)*index(MangroveEmissionsValues!$G:$G,match($A666,MangroveEmissionsValues!$A:$A,0),1)/'Model assumptions'!$C$17,"NoData"),"NoData")</f>
        <v/>
      </c>
      <c r="G666" s="101" t="n"/>
      <c r="H666" s="101" t="n"/>
      <c r="I666" s="101" t="n"/>
    </row>
    <row r="667" ht="15.75" customHeight="1" s="198">
      <c r="A667" s="101" t="inlineStr">
        <is>
          <t>Belarus</t>
        </is>
      </c>
      <c r="B667" s="62">
        <f t="array" ref="B667">INDEX(Countries!$D$2:$D$255, MATCH(A667, Countries!$B$2:$B$255, 0))
</f>
        <v/>
      </c>
      <c r="C667" s="89" t="inlineStr">
        <is>
          <t>Salt marsh</t>
        </is>
      </c>
      <c r="D667" s="95" t="n">
        <v>10.1</v>
      </c>
      <c r="E667" s="95">
        <f t="array" ref="E667">if($C667="Mangrove", IFERROR(3.66*INDEX(MangroveEmissionsValues!$D:$D,MATCH($A667,MangroveEmissionsValues!$A:$A,0),1)*index(MangroveEmissionsValues!$E:$E,match($A667,MangroveEmissionsValues!$A:$A,0),1),"NoData"),"NoData")</f>
        <v/>
      </c>
      <c r="F667" s="95">
        <f t="array" ref="F667">if($C667="Mangrove", IFERROR(3.66*INDEX(MangroveEmissionsValues!$F:$F,MATCH($A667,MangroveEmissionsValues!$A:$A,0),1)*index(MangroveEmissionsValues!$G:$G,match($A667,MangroveEmissionsValues!$A:$A,0),1)/'Model assumptions'!$C$17,"NoData"),"NoData")</f>
        <v/>
      </c>
      <c r="G667" s="101" t="n"/>
      <c r="H667" s="101" t="n"/>
      <c r="I667" s="101" t="n"/>
    </row>
    <row r="668" ht="15.75" customHeight="1" s="198">
      <c r="A668" s="101" t="inlineStr">
        <is>
          <t>Bolivia (Plurinational State of)</t>
        </is>
      </c>
      <c r="B668" s="62">
        <f t="array" ref="B668">INDEX(Countries!$D$2:$D$255, MATCH(A668, Countries!$B$2:$B$255, 0))
</f>
        <v/>
      </c>
      <c r="C668" s="89" t="inlineStr">
        <is>
          <t>Salt marsh</t>
        </is>
      </c>
      <c r="D668" s="95" t="n">
        <v>10.1</v>
      </c>
      <c r="E668" s="95">
        <f t="array" ref="E668">if($C668="Mangrove", IFERROR(3.66*INDEX(MangroveEmissionsValues!$D:$D,MATCH($A668,MangroveEmissionsValues!$A:$A,0),1)*index(MangroveEmissionsValues!$E:$E,match($A668,MangroveEmissionsValues!$A:$A,0),1),"NoData"),"NoData")</f>
        <v/>
      </c>
      <c r="F668" s="95">
        <f t="array" ref="F668">if($C668="Mangrove", IFERROR(3.66*INDEX(MangroveEmissionsValues!$F:$F,MATCH($A668,MangroveEmissionsValues!$A:$A,0),1)*index(MangroveEmissionsValues!$G:$G,match($A668,MangroveEmissionsValues!$A:$A,0),1)/'Model assumptions'!$C$17,"NoData"),"NoData")</f>
        <v/>
      </c>
      <c r="G668" s="101" t="n"/>
      <c r="H668" s="101" t="n"/>
      <c r="I668" s="101" t="n"/>
    </row>
    <row r="669" ht="15.75" customHeight="1" s="198">
      <c r="A669" s="101" t="inlineStr">
        <is>
          <t>Bhutan</t>
        </is>
      </c>
      <c r="B669" s="62">
        <f t="array" ref="B669">INDEX(Countries!$D$2:$D$255, MATCH(A669, Countries!$B$2:$B$255, 0))
</f>
        <v/>
      </c>
      <c r="C669" s="89" t="inlineStr">
        <is>
          <t>Salt marsh</t>
        </is>
      </c>
      <c r="D669" s="95" t="n">
        <v>10.1</v>
      </c>
      <c r="E669" s="95">
        <f t="array" ref="E669">if($C669="Mangrove", IFERROR(3.66*INDEX(MangroveEmissionsValues!$D:$D,MATCH($A669,MangroveEmissionsValues!$A:$A,0),1)*index(MangroveEmissionsValues!$E:$E,match($A669,MangroveEmissionsValues!$A:$A,0),1),"NoData"),"NoData")</f>
        <v/>
      </c>
      <c r="F669" s="95">
        <f t="array" ref="F669">if($C669="Mangrove", IFERROR(3.66*INDEX(MangroveEmissionsValues!$F:$F,MATCH($A669,MangroveEmissionsValues!$A:$A,0),1)*index(MangroveEmissionsValues!$G:$G,match($A669,MangroveEmissionsValues!$A:$A,0),1)/'Model assumptions'!$C$17,"NoData"),"NoData")</f>
        <v/>
      </c>
      <c r="G669" s="101" t="n"/>
      <c r="H669" s="101" t="n"/>
      <c r="I669" s="101" t="n"/>
    </row>
    <row r="670" ht="15.75" customHeight="1" s="198">
      <c r="A670" s="101" t="inlineStr">
        <is>
          <t>Botswana</t>
        </is>
      </c>
      <c r="B670" s="62">
        <f t="array" ref="B670">INDEX(Countries!$D$2:$D$255, MATCH(A670, Countries!$B$2:$B$255, 0))
</f>
        <v/>
      </c>
      <c r="C670" s="89" t="inlineStr">
        <is>
          <t>Salt marsh</t>
        </is>
      </c>
      <c r="D670" s="95" t="n">
        <v>10.1</v>
      </c>
      <c r="E670" s="95">
        <f t="array" ref="E670">if($C670="Mangrove", IFERROR(3.66*INDEX(MangroveEmissionsValues!$D:$D,MATCH($A670,MangroveEmissionsValues!$A:$A,0),1)*index(MangroveEmissionsValues!$E:$E,match($A670,MangroveEmissionsValues!$A:$A,0),1),"NoData"),"NoData")</f>
        <v/>
      </c>
      <c r="F670" s="95">
        <f t="array" ref="F670">if($C670="Mangrove", IFERROR(3.66*INDEX(MangroveEmissionsValues!$F:$F,MATCH($A670,MangroveEmissionsValues!$A:$A,0),1)*index(MangroveEmissionsValues!$G:$G,match($A670,MangroveEmissionsValues!$A:$A,0),1)/'Model assumptions'!$C$17,"NoData"),"NoData")</f>
        <v/>
      </c>
      <c r="G670" s="101" t="n"/>
      <c r="H670" s="101" t="n"/>
      <c r="I670" s="101" t="n"/>
    </row>
    <row r="671" ht="15.75" customHeight="1" s="198">
      <c r="A671" s="101" t="inlineStr">
        <is>
          <t>Central African Republic</t>
        </is>
      </c>
      <c r="B671" s="62">
        <f t="array" ref="B671">INDEX(Countries!$D$2:$D$255, MATCH(A671, Countries!$B$2:$B$255, 0))
</f>
        <v/>
      </c>
      <c r="C671" s="89" t="inlineStr">
        <is>
          <t>Salt marsh</t>
        </is>
      </c>
      <c r="D671" s="95" t="n">
        <v>10.1</v>
      </c>
      <c r="E671" s="95">
        <f t="array" ref="E671">if($C671="Mangrove", IFERROR(3.66*INDEX(MangroveEmissionsValues!$D:$D,MATCH($A671,MangroveEmissionsValues!$A:$A,0),1)*index(MangroveEmissionsValues!$E:$E,match($A671,MangroveEmissionsValues!$A:$A,0),1),"NoData"),"NoData")</f>
        <v/>
      </c>
      <c r="F671" s="95">
        <f t="array" ref="F671">if($C671="Mangrove", IFERROR(3.66*INDEX(MangroveEmissionsValues!$F:$F,MATCH($A671,MangroveEmissionsValues!$A:$A,0),1)*index(MangroveEmissionsValues!$G:$G,match($A671,MangroveEmissionsValues!$A:$A,0),1)/'Model assumptions'!$C$17,"NoData"),"NoData")</f>
        <v/>
      </c>
      <c r="G671" s="101" t="n"/>
      <c r="H671" s="101" t="n"/>
      <c r="I671" s="101" t="n"/>
    </row>
    <row r="672" ht="15.75" customHeight="1" s="198">
      <c r="A672" s="101" t="inlineStr">
        <is>
          <t>Switzerland</t>
        </is>
      </c>
      <c r="B672" s="62">
        <f t="array" ref="B672">INDEX(Countries!$D$2:$D$255, MATCH(A672, Countries!$B$2:$B$255, 0))
</f>
        <v/>
      </c>
      <c r="C672" s="89" t="inlineStr">
        <is>
          <t>Salt marsh</t>
        </is>
      </c>
      <c r="D672" s="95" t="n">
        <v>10.1</v>
      </c>
      <c r="E672" s="95">
        <f t="array" ref="E672">if($C672="Mangrove", IFERROR(3.66*INDEX(MangroveEmissionsValues!$D:$D,MATCH($A672,MangroveEmissionsValues!$A:$A,0),1)*index(MangroveEmissionsValues!$E:$E,match($A672,MangroveEmissionsValues!$A:$A,0),1),"NoData"),"NoData")</f>
        <v/>
      </c>
      <c r="F672" s="95">
        <f t="array" ref="F672">if($C672="Mangrove", IFERROR(3.66*INDEX(MangroveEmissionsValues!$F:$F,MATCH($A672,MangroveEmissionsValues!$A:$A,0),1)*index(MangroveEmissionsValues!$G:$G,match($A672,MangroveEmissionsValues!$A:$A,0),1)/'Model assumptions'!$C$17,"NoData"),"NoData")</f>
        <v/>
      </c>
      <c r="G672" s="101" t="n"/>
      <c r="H672" s="101" t="n"/>
      <c r="I672" s="101" t="n"/>
    </row>
    <row r="673" ht="15.75" customHeight="1" s="198">
      <c r="A673" s="101" t="inlineStr">
        <is>
          <t>Czechia</t>
        </is>
      </c>
      <c r="B673" s="62">
        <f t="array" ref="B673">INDEX(Countries!$D$2:$D$255, MATCH(A673, Countries!$B$2:$B$255, 0))
</f>
        <v/>
      </c>
      <c r="C673" s="89" t="inlineStr">
        <is>
          <t>Salt marsh</t>
        </is>
      </c>
      <c r="D673" s="95" t="n">
        <v>10.1</v>
      </c>
      <c r="E673" s="95">
        <f t="array" ref="E673">if($C673="Mangrove", IFERROR(3.66*INDEX(MangroveEmissionsValues!$D:$D,MATCH($A673,MangroveEmissionsValues!$A:$A,0),1)*index(MangroveEmissionsValues!$E:$E,match($A673,MangroveEmissionsValues!$A:$A,0),1),"NoData"),"NoData")</f>
        <v/>
      </c>
      <c r="F673" s="95">
        <f t="array" ref="F673">if($C673="Mangrove", IFERROR(3.66*INDEX(MangroveEmissionsValues!$F:$F,MATCH($A673,MangroveEmissionsValues!$A:$A,0),1)*index(MangroveEmissionsValues!$G:$G,match($A673,MangroveEmissionsValues!$A:$A,0),1)/'Model assumptions'!$C$17,"NoData"),"NoData")</f>
        <v/>
      </c>
      <c r="G673" s="101" t="n"/>
      <c r="H673" s="101" t="n"/>
      <c r="I673" s="101" t="n"/>
    </row>
    <row r="674" ht="15.75" customHeight="1" s="198">
      <c r="A674" s="101" t="inlineStr">
        <is>
          <t>Ethiopia</t>
        </is>
      </c>
      <c r="B674" s="62">
        <f t="array" ref="B674">INDEX(Countries!$D$2:$D$255, MATCH(A674, Countries!$B$2:$B$255, 0))
</f>
        <v/>
      </c>
      <c r="C674" s="89" t="inlineStr">
        <is>
          <t>Salt marsh</t>
        </is>
      </c>
      <c r="D674" s="95" t="n">
        <v>10.1</v>
      </c>
      <c r="E674" s="95">
        <f t="array" ref="E674">if($C674="Mangrove", IFERROR(3.66*INDEX(MangroveEmissionsValues!$D:$D,MATCH($A674,MangroveEmissionsValues!$A:$A,0),1)*index(MangroveEmissionsValues!$E:$E,match($A674,MangroveEmissionsValues!$A:$A,0),1),"NoData"),"NoData")</f>
        <v/>
      </c>
      <c r="F674" s="95">
        <f t="array" ref="F674">if($C674="Mangrove", IFERROR(3.66*INDEX(MangroveEmissionsValues!$F:$F,MATCH($A674,MangroveEmissionsValues!$A:$A,0),1)*index(MangroveEmissionsValues!$G:$G,match($A674,MangroveEmissionsValues!$A:$A,0),1)/'Model assumptions'!$C$17,"NoData"),"NoData")</f>
        <v/>
      </c>
      <c r="G674" s="101" t="n"/>
      <c r="H674" s="101" t="n"/>
      <c r="I674" s="101" t="n"/>
    </row>
    <row r="675" ht="15.75" customHeight="1" s="198">
      <c r="A675" s="101" t="inlineStr">
        <is>
          <t>Hungary</t>
        </is>
      </c>
      <c r="B675" s="62">
        <f t="array" ref="B675">INDEX(Countries!$D$2:$D$255, MATCH(A675, Countries!$B$2:$B$255, 0))
</f>
        <v/>
      </c>
      <c r="C675" s="89" t="inlineStr">
        <is>
          <t>Salt marsh</t>
        </is>
      </c>
      <c r="D675" s="95" t="n">
        <v>10.1</v>
      </c>
      <c r="E675" s="95">
        <f t="array" ref="E675">if($C675="Mangrove", IFERROR(3.66*INDEX(MangroveEmissionsValues!$D:$D,MATCH($A675,MangroveEmissionsValues!$A:$A,0),1)*index(MangroveEmissionsValues!$E:$E,match($A675,MangroveEmissionsValues!$A:$A,0),1),"NoData"),"NoData")</f>
        <v/>
      </c>
      <c r="F675" s="95">
        <f t="array" ref="F675">if($C675="Mangrove", IFERROR(3.66*INDEX(MangroveEmissionsValues!$F:$F,MATCH($A675,MangroveEmissionsValues!$A:$A,0),1)*index(MangroveEmissionsValues!$G:$G,match($A675,MangroveEmissionsValues!$A:$A,0),1)/'Model assumptions'!$C$17,"NoData"),"NoData")</f>
        <v/>
      </c>
      <c r="G675" s="101" t="n"/>
      <c r="H675" s="101" t="n"/>
      <c r="I675" s="101" t="n"/>
    </row>
    <row r="676" ht="15.75" customHeight="1" s="198">
      <c r="A676" s="101" t="inlineStr">
        <is>
          <t>Kyrgyzstan</t>
        </is>
      </c>
      <c r="B676" s="62">
        <f t="array" ref="B676">INDEX(Countries!$D$2:$D$255, MATCH(A676, Countries!$B$2:$B$255, 0))
</f>
        <v/>
      </c>
      <c r="C676" s="89" t="inlineStr">
        <is>
          <t>Salt marsh</t>
        </is>
      </c>
      <c r="D676" s="95" t="n">
        <v>10.1</v>
      </c>
      <c r="E676" s="95">
        <f t="array" ref="E676">if($C676="Mangrove", IFERROR(3.66*INDEX(MangroveEmissionsValues!$D:$D,MATCH($A676,MangroveEmissionsValues!$A:$A,0),1)*index(MangroveEmissionsValues!$E:$E,match($A676,MangroveEmissionsValues!$A:$A,0),1),"NoData"),"NoData")</f>
        <v/>
      </c>
      <c r="F676" s="95">
        <f t="array" ref="F676">if($C676="Mangrove", IFERROR(3.66*INDEX(MangroveEmissionsValues!$F:$F,MATCH($A676,MangroveEmissionsValues!$A:$A,0),1)*index(MangroveEmissionsValues!$G:$G,match($A676,MangroveEmissionsValues!$A:$A,0),1)/'Model assumptions'!$C$17,"NoData"),"NoData")</f>
        <v/>
      </c>
      <c r="G676" s="101" t="n"/>
      <c r="H676" s="101" t="n"/>
      <c r="I676" s="101" t="n"/>
    </row>
    <row r="677" ht="15.75" customHeight="1" s="198">
      <c r="A677" s="101" t="inlineStr">
        <is>
          <t>Laos</t>
        </is>
      </c>
      <c r="B677" s="62">
        <f t="array" ref="B677">INDEX(Countries!$D$2:$D$255, MATCH(A677, Countries!$B$2:$B$255, 0))
</f>
        <v/>
      </c>
      <c r="C677" s="89" t="inlineStr">
        <is>
          <t>Salt marsh</t>
        </is>
      </c>
      <c r="D677" s="95" t="n">
        <v>10.1</v>
      </c>
      <c r="E677" s="95">
        <f t="array" ref="E677">if($C677="Mangrove", IFERROR(3.66*INDEX(MangroveEmissionsValues!$D:$D,MATCH($A677,MangroveEmissionsValues!$A:$A,0),1)*index(MangroveEmissionsValues!$E:$E,match($A677,MangroveEmissionsValues!$A:$A,0),1),"NoData"),"NoData")</f>
        <v/>
      </c>
      <c r="F677" s="95">
        <f t="array" ref="F677">if($C677="Mangrove", IFERROR(3.66*INDEX(MangroveEmissionsValues!$F:$F,MATCH($A677,MangroveEmissionsValues!$A:$A,0),1)*index(MangroveEmissionsValues!$G:$G,match($A677,MangroveEmissionsValues!$A:$A,0),1)/'Model assumptions'!$C$17,"NoData"),"NoData")</f>
        <v/>
      </c>
      <c r="G677" s="101" t="n"/>
      <c r="H677" s="101" t="n"/>
      <c r="I677" s="101" t="n"/>
    </row>
    <row r="678" ht="15.75" customHeight="1" s="198">
      <c r="A678" s="101" t="inlineStr">
        <is>
          <t>Lesotho</t>
        </is>
      </c>
      <c r="B678" s="62">
        <f t="array" ref="B678">INDEX(Countries!$D$2:$D$255, MATCH(A678, Countries!$B$2:$B$255, 0))
</f>
        <v/>
      </c>
      <c r="C678" s="89" t="inlineStr">
        <is>
          <t>Salt marsh</t>
        </is>
      </c>
      <c r="D678" s="95" t="n">
        <v>10.1</v>
      </c>
      <c r="E678" s="95">
        <f t="array" ref="E678">if($C678="Mangrove", IFERROR(3.66*INDEX(MangroveEmissionsValues!$D:$D,MATCH($A678,MangroveEmissionsValues!$A:$A,0),1)*index(MangroveEmissionsValues!$E:$E,match($A678,MangroveEmissionsValues!$A:$A,0),1),"NoData"),"NoData")</f>
        <v/>
      </c>
      <c r="F678" s="95">
        <f t="array" ref="F678">if($C678="Mangrove", IFERROR(3.66*INDEX(MangroveEmissionsValues!$F:$F,MATCH($A678,MangroveEmissionsValues!$A:$A,0),1)*index(MangroveEmissionsValues!$G:$G,match($A678,MangroveEmissionsValues!$A:$A,0),1)/'Model assumptions'!$C$17,"NoData"),"NoData")</f>
        <v/>
      </c>
      <c r="G678" s="101" t="n"/>
      <c r="H678" s="101" t="n"/>
      <c r="I678" s="101" t="n"/>
    </row>
    <row r="679" ht="15.75" customHeight="1" s="198">
      <c r="A679" s="101" t="inlineStr">
        <is>
          <t>Luxembourg</t>
        </is>
      </c>
      <c r="B679" s="62">
        <f t="array" ref="B679">INDEX(Countries!$D$2:$D$255, MATCH(A679, Countries!$B$2:$B$255, 0))
</f>
        <v/>
      </c>
      <c r="C679" s="89" t="inlineStr">
        <is>
          <t>Salt marsh</t>
        </is>
      </c>
      <c r="D679" s="95" t="n">
        <v>10.1</v>
      </c>
      <c r="E679" s="95">
        <f t="array" ref="E679">if($C679="Mangrove", IFERROR(3.66*INDEX(MangroveEmissionsValues!$D:$D,MATCH($A679,MangroveEmissionsValues!$A:$A,0),1)*index(MangroveEmissionsValues!$E:$E,match($A679,MangroveEmissionsValues!$A:$A,0),1),"NoData"),"NoData")</f>
        <v/>
      </c>
      <c r="F679" s="95">
        <f t="array" ref="F679">if($C679="Mangrove", IFERROR(3.66*INDEX(MangroveEmissionsValues!$F:$F,MATCH($A679,MangroveEmissionsValues!$A:$A,0),1)*index(MangroveEmissionsValues!$G:$G,match($A679,MangroveEmissionsValues!$A:$A,0),1)/'Model assumptions'!$C$17,"NoData"),"NoData")</f>
        <v/>
      </c>
      <c r="G679" s="101" t="n"/>
      <c r="H679" s="101" t="n"/>
      <c r="I679" s="101" t="n"/>
    </row>
    <row r="680" ht="15.75" customHeight="1" s="198">
      <c r="A680" s="101" t="inlineStr">
        <is>
          <t>Moldova</t>
        </is>
      </c>
      <c r="B680" s="62">
        <f t="array" ref="B680">INDEX(Countries!$D$2:$D$255, MATCH(A680, Countries!$B$2:$B$255, 0))
</f>
        <v/>
      </c>
      <c r="C680" s="89" t="inlineStr">
        <is>
          <t>Salt marsh</t>
        </is>
      </c>
      <c r="D680" s="95" t="n">
        <v>10.1</v>
      </c>
      <c r="E680" s="95">
        <f t="array" ref="E680">if($C680="Mangrove", IFERROR(3.66*INDEX(MangroveEmissionsValues!$D:$D,MATCH($A680,MangroveEmissionsValues!$A:$A,0),1)*index(MangroveEmissionsValues!$E:$E,match($A680,MangroveEmissionsValues!$A:$A,0),1),"NoData"),"NoData")</f>
        <v/>
      </c>
      <c r="F680" s="95">
        <f t="array" ref="F680">if($C680="Mangrove", IFERROR(3.66*INDEX(MangroveEmissionsValues!$F:$F,MATCH($A680,MangroveEmissionsValues!$A:$A,0),1)*index(MangroveEmissionsValues!$G:$G,match($A680,MangroveEmissionsValues!$A:$A,0),1)/'Model assumptions'!$C$17,"NoData"),"NoData")</f>
        <v/>
      </c>
      <c r="G680" s="101" t="n"/>
      <c r="H680" s="101" t="n"/>
      <c r="I680" s="101" t="n"/>
    </row>
    <row r="681" ht="15.75" customHeight="1" s="198">
      <c r="A681" s="101" t="inlineStr">
        <is>
          <t>Macedonia</t>
        </is>
      </c>
      <c r="B681" s="62">
        <f t="array" ref="B681">INDEX(Countries!$D$2:$D$255, MATCH(A681, Countries!$B$2:$B$255, 0))
</f>
        <v/>
      </c>
      <c r="C681" s="89" t="inlineStr">
        <is>
          <t>Salt marsh</t>
        </is>
      </c>
      <c r="D681" s="95" t="n">
        <v>10.1</v>
      </c>
      <c r="E681" s="95">
        <f t="array" ref="E681">if($C681="Mangrove", IFERROR(3.66*INDEX(MangroveEmissionsValues!$D:$D,MATCH($A681,MangroveEmissionsValues!$A:$A,0),1)*index(MangroveEmissionsValues!$E:$E,match($A681,MangroveEmissionsValues!$A:$A,0),1),"NoData"),"NoData")</f>
        <v/>
      </c>
      <c r="F681" s="95">
        <f t="array" ref="F681">if($C681="Mangrove", IFERROR(3.66*INDEX(MangroveEmissionsValues!$F:$F,MATCH($A681,MangroveEmissionsValues!$A:$A,0),1)*index(MangroveEmissionsValues!$G:$G,match($A681,MangroveEmissionsValues!$A:$A,0),1)/'Model assumptions'!$C$17,"NoData"),"NoData")</f>
        <v/>
      </c>
      <c r="G681" s="101" t="n"/>
      <c r="H681" s="101" t="n"/>
      <c r="I681" s="101" t="n"/>
    </row>
    <row r="682" ht="15.75" customHeight="1" s="198">
      <c r="A682" s="101" t="inlineStr">
        <is>
          <t>Mali</t>
        </is>
      </c>
      <c r="B682" s="62">
        <f t="array" ref="B682">INDEX(Countries!$D$2:$D$255, MATCH(A682, Countries!$B$2:$B$255, 0))
</f>
        <v/>
      </c>
      <c r="C682" s="89" t="inlineStr">
        <is>
          <t>Salt marsh</t>
        </is>
      </c>
      <c r="D682" s="95" t="n">
        <v>10.1</v>
      </c>
      <c r="E682" s="95">
        <f t="array" ref="E682">if($C682="Mangrove", IFERROR(3.66*INDEX(MangroveEmissionsValues!$D:$D,MATCH($A682,MangroveEmissionsValues!$A:$A,0),1)*index(MangroveEmissionsValues!$E:$E,match($A682,MangroveEmissionsValues!$A:$A,0),1),"NoData"),"NoData")</f>
        <v/>
      </c>
      <c r="F682" s="95">
        <f t="array" ref="F682">if($C682="Mangrove", IFERROR(3.66*INDEX(MangroveEmissionsValues!$F:$F,MATCH($A682,MangroveEmissionsValues!$A:$A,0),1)*index(MangroveEmissionsValues!$G:$G,match($A682,MangroveEmissionsValues!$A:$A,0),1)/'Model assumptions'!$C$17,"NoData"),"NoData")</f>
        <v/>
      </c>
      <c r="G682" s="101" t="n"/>
      <c r="H682" s="101" t="n"/>
      <c r="I682" s="101" t="n"/>
    </row>
    <row r="683" ht="15.75" customHeight="1" s="198">
      <c r="A683" s="101" t="inlineStr">
        <is>
          <t>Mongolia</t>
        </is>
      </c>
      <c r="B683" s="62">
        <f t="array" ref="B683">INDEX(Countries!$D$2:$D$255, MATCH(A683, Countries!$B$2:$B$255, 0))
</f>
        <v/>
      </c>
      <c r="C683" s="89" t="inlineStr">
        <is>
          <t>Salt marsh</t>
        </is>
      </c>
      <c r="D683" s="95" t="n">
        <v>10.1</v>
      </c>
      <c r="E683" s="95">
        <f t="array" ref="E683">if($C683="Mangrove", IFERROR(3.66*INDEX(MangroveEmissionsValues!$D:$D,MATCH($A683,MangroveEmissionsValues!$A:$A,0),1)*index(MangroveEmissionsValues!$E:$E,match($A683,MangroveEmissionsValues!$A:$A,0),1),"NoData"),"NoData")</f>
        <v/>
      </c>
      <c r="F683" s="95">
        <f t="array" ref="F683">if($C683="Mangrove", IFERROR(3.66*INDEX(MangroveEmissionsValues!$F:$F,MATCH($A683,MangroveEmissionsValues!$A:$A,0),1)*index(MangroveEmissionsValues!$G:$G,match($A683,MangroveEmissionsValues!$A:$A,0),1)/'Model assumptions'!$C$17,"NoData"),"NoData")</f>
        <v/>
      </c>
      <c r="G683" s="101" t="n"/>
      <c r="H683" s="101" t="n"/>
      <c r="I683" s="101" t="n"/>
    </row>
    <row r="684" ht="15.75" customHeight="1" s="198">
      <c r="A684" s="101" t="inlineStr">
        <is>
          <t>Malawi</t>
        </is>
      </c>
      <c r="B684" s="62">
        <f t="array" ref="B684">INDEX(Countries!$D$2:$D$255, MATCH(A684, Countries!$B$2:$B$255, 0))
</f>
        <v/>
      </c>
      <c r="C684" s="89" t="inlineStr">
        <is>
          <t>Salt marsh</t>
        </is>
      </c>
      <c r="D684" s="95" t="n">
        <v>10.1</v>
      </c>
      <c r="E684" s="95">
        <f t="array" ref="E684">if($C684="Mangrove", IFERROR(3.66*INDEX(MangroveEmissionsValues!$D:$D,MATCH($A684,MangroveEmissionsValues!$A:$A,0),1)*index(MangroveEmissionsValues!$E:$E,match($A684,MangroveEmissionsValues!$A:$A,0),1),"NoData"),"NoData")</f>
        <v/>
      </c>
      <c r="F684" s="95">
        <f t="array" ref="F684">if($C684="Mangrove", IFERROR(3.66*INDEX(MangroveEmissionsValues!$F:$F,MATCH($A684,MangroveEmissionsValues!$A:$A,0),1)*index(MangroveEmissionsValues!$G:$G,match($A684,MangroveEmissionsValues!$A:$A,0),1)/'Model assumptions'!$C$17,"NoData"),"NoData")</f>
        <v/>
      </c>
      <c r="G684" s="101" t="n"/>
      <c r="H684" s="101" t="n"/>
      <c r="I684" s="101" t="n"/>
    </row>
    <row r="685" ht="15.75" customHeight="1" s="198">
      <c r="A685" s="101" t="inlineStr">
        <is>
          <t>Niger</t>
        </is>
      </c>
      <c r="B685" s="62">
        <f t="array" ref="B685">INDEX(Countries!$D$2:$D$255, MATCH(A685, Countries!$B$2:$B$255, 0))
</f>
        <v/>
      </c>
      <c r="C685" s="89" t="inlineStr">
        <is>
          <t>Salt marsh</t>
        </is>
      </c>
      <c r="D685" s="95" t="n">
        <v>10.1</v>
      </c>
      <c r="E685" s="95">
        <f t="array" ref="E685">if($C685="Mangrove", IFERROR(3.66*INDEX(MangroveEmissionsValues!$D:$D,MATCH($A685,MangroveEmissionsValues!$A:$A,0),1)*index(MangroveEmissionsValues!$E:$E,match($A685,MangroveEmissionsValues!$A:$A,0),1),"NoData"),"NoData")</f>
        <v/>
      </c>
      <c r="F685" s="95">
        <f t="array" ref="F685">if($C685="Mangrove", IFERROR(3.66*INDEX(MangroveEmissionsValues!$F:$F,MATCH($A685,MangroveEmissionsValues!$A:$A,0),1)*index(MangroveEmissionsValues!$G:$G,match($A685,MangroveEmissionsValues!$A:$A,0),1)/'Model assumptions'!$C$17,"NoData"),"NoData")</f>
        <v/>
      </c>
      <c r="G685" s="101" t="n"/>
      <c r="H685" s="101" t="n"/>
      <c r="I685" s="101" t="n"/>
    </row>
    <row r="686" ht="15.75" customHeight="1" s="198">
      <c r="A686" s="101" t="inlineStr">
        <is>
          <t>Nepal</t>
        </is>
      </c>
      <c r="B686" s="62">
        <f t="array" ref="B686">INDEX(Countries!$D$2:$D$255, MATCH(A686, Countries!$B$2:$B$255, 0))
</f>
        <v/>
      </c>
      <c r="C686" s="89" t="inlineStr">
        <is>
          <t>Salt marsh</t>
        </is>
      </c>
      <c r="D686" s="95" t="n">
        <v>10.1</v>
      </c>
      <c r="E686" s="95">
        <f t="array" ref="E686">if($C686="Mangrove", IFERROR(3.66*INDEX(MangroveEmissionsValues!$D:$D,MATCH($A686,MangroveEmissionsValues!$A:$A,0),1)*index(MangroveEmissionsValues!$E:$E,match($A686,MangroveEmissionsValues!$A:$A,0),1),"NoData"),"NoData")</f>
        <v/>
      </c>
      <c r="F686" s="95">
        <f t="array" ref="F686">if($C686="Mangrove", IFERROR(3.66*INDEX(MangroveEmissionsValues!$F:$F,MATCH($A686,MangroveEmissionsValues!$A:$A,0),1)*index(MangroveEmissionsValues!$G:$G,match($A686,MangroveEmissionsValues!$A:$A,0),1)/'Model assumptions'!$C$17,"NoData"),"NoData")</f>
        <v/>
      </c>
      <c r="G686" s="101" t="n"/>
      <c r="H686" s="101" t="n"/>
      <c r="I686" s="101" t="n"/>
    </row>
    <row r="687" ht="15.75" customHeight="1" s="198">
      <c r="A687" s="101" t="inlineStr">
        <is>
          <t>Paraguay</t>
        </is>
      </c>
      <c r="B687" s="62">
        <f t="array" ref="B687">INDEX(Countries!$D$2:$D$255, MATCH(A687, Countries!$B$2:$B$255, 0))
</f>
        <v/>
      </c>
      <c r="C687" s="89" t="inlineStr">
        <is>
          <t>Salt marsh</t>
        </is>
      </c>
      <c r="D687" s="95" t="n">
        <v>10.1</v>
      </c>
      <c r="E687" s="95">
        <f t="array" ref="E687">if($C687="Mangrove", IFERROR(3.66*INDEX(MangroveEmissionsValues!$D:$D,MATCH($A687,MangroveEmissionsValues!$A:$A,0),1)*index(MangroveEmissionsValues!$E:$E,match($A687,MangroveEmissionsValues!$A:$A,0),1),"NoData"),"NoData")</f>
        <v/>
      </c>
      <c r="F687" s="95">
        <f t="array" ref="F687">if($C687="Mangrove", IFERROR(3.66*INDEX(MangroveEmissionsValues!$F:$F,MATCH($A687,MangroveEmissionsValues!$A:$A,0),1)*index(MangroveEmissionsValues!$G:$G,match($A687,MangroveEmissionsValues!$A:$A,0),1)/'Model assumptions'!$C$17,"NoData"),"NoData")</f>
        <v/>
      </c>
      <c r="G687" s="101" t="n"/>
      <c r="H687" s="101" t="n"/>
      <c r="I687" s="101" t="n"/>
    </row>
    <row r="688" ht="15.75" customHeight="1" s="198">
      <c r="A688" s="101" t="inlineStr">
        <is>
          <t>Rwanda</t>
        </is>
      </c>
      <c r="B688" s="62">
        <f t="array" ref="B688">INDEX(Countries!$D$2:$D$255, MATCH(A688, Countries!$B$2:$B$255, 0))
</f>
        <v/>
      </c>
      <c r="C688" s="89" t="inlineStr">
        <is>
          <t>Salt marsh</t>
        </is>
      </c>
      <c r="D688" s="95" t="n">
        <v>10.1</v>
      </c>
      <c r="E688" s="95">
        <f t="array" ref="E688">if($C688="Mangrove", IFERROR(3.66*INDEX(MangroveEmissionsValues!$D:$D,MATCH($A688,MangroveEmissionsValues!$A:$A,0),1)*index(MangroveEmissionsValues!$E:$E,match($A688,MangroveEmissionsValues!$A:$A,0),1),"NoData"),"NoData")</f>
        <v/>
      </c>
      <c r="F688" s="95">
        <f t="array" ref="F688">if($C688="Mangrove", IFERROR(3.66*INDEX(MangroveEmissionsValues!$F:$F,MATCH($A688,MangroveEmissionsValues!$A:$A,0),1)*index(MangroveEmissionsValues!$G:$G,match($A688,MangroveEmissionsValues!$A:$A,0),1)/'Model assumptions'!$C$17,"NoData"),"NoData")</f>
        <v/>
      </c>
      <c r="G688" s="101" t="n"/>
      <c r="H688" s="101" t="n"/>
      <c r="I688" s="101" t="n"/>
    </row>
    <row r="689" ht="15.75" customHeight="1" s="198">
      <c r="A689" s="101" t="inlineStr">
        <is>
          <t>Serbia</t>
        </is>
      </c>
      <c r="B689" s="62">
        <f t="array" ref="B689">INDEX(Countries!$D$2:$D$255, MATCH(A689, Countries!$B$2:$B$255, 0))
</f>
        <v/>
      </c>
      <c r="C689" s="89" t="inlineStr">
        <is>
          <t>Salt marsh</t>
        </is>
      </c>
      <c r="D689" s="95" t="n">
        <v>10.1</v>
      </c>
      <c r="E689" s="95">
        <f t="array" ref="E689">if($C689="Mangrove", IFERROR(3.66*INDEX(MangroveEmissionsValues!$D:$D,MATCH($A689,MangroveEmissionsValues!$A:$A,0),1)*index(MangroveEmissionsValues!$E:$E,match($A689,MangroveEmissionsValues!$A:$A,0),1),"NoData"),"NoData")</f>
        <v/>
      </c>
      <c r="F689" s="95">
        <f t="array" ref="F689">if($C689="Mangrove", IFERROR(3.66*INDEX(MangroveEmissionsValues!$F:$F,MATCH($A689,MangroveEmissionsValues!$A:$A,0),1)*index(MangroveEmissionsValues!$G:$G,match($A689,MangroveEmissionsValues!$A:$A,0),1)/'Model assumptions'!$C$17,"NoData"),"NoData")</f>
        <v/>
      </c>
      <c r="G689" s="101" t="n"/>
      <c r="H689" s="101" t="n"/>
      <c r="I689" s="101" t="n"/>
    </row>
    <row r="690" ht="15.75" customHeight="1" s="198">
      <c r="A690" s="101" t="inlineStr">
        <is>
          <t>Slovakia</t>
        </is>
      </c>
      <c r="B690" s="62">
        <f t="array" ref="B690">INDEX(Countries!$D$2:$D$255, MATCH(A690, Countries!$B$2:$B$255, 0))
</f>
        <v/>
      </c>
      <c r="C690" s="89" t="inlineStr">
        <is>
          <t>Salt marsh</t>
        </is>
      </c>
      <c r="D690" s="95" t="n">
        <v>10.1</v>
      </c>
      <c r="E690" s="95">
        <f t="array" ref="E690">if($C690="Mangrove", IFERROR(3.66*INDEX(MangroveEmissionsValues!$D:$D,MATCH($A690,MangroveEmissionsValues!$A:$A,0),1)*index(MangroveEmissionsValues!$E:$E,match($A690,MangroveEmissionsValues!$A:$A,0),1),"NoData"),"NoData")</f>
        <v/>
      </c>
      <c r="F690" s="95">
        <f t="array" ref="F690">if($C690="Mangrove", IFERROR(3.66*INDEX(MangroveEmissionsValues!$F:$F,MATCH($A690,MangroveEmissionsValues!$A:$A,0),1)*index(MangroveEmissionsValues!$G:$G,match($A690,MangroveEmissionsValues!$A:$A,0),1)/'Model assumptions'!$C$17,"NoData"),"NoData")</f>
        <v/>
      </c>
      <c r="G690" s="101" t="n"/>
      <c r="H690" s="101" t="n"/>
      <c r="I690" s="101" t="n"/>
    </row>
    <row r="691" ht="15.75" customHeight="1" s="198">
      <c r="A691" s="101" t="inlineStr">
        <is>
          <t>Eswatini</t>
        </is>
      </c>
      <c r="B691" s="62">
        <f t="array" ref="B691">INDEX(Countries!$D$2:$D$255, MATCH(A691, Countries!$B$2:$B$255, 0))
</f>
        <v/>
      </c>
      <c r="C691" s="89" t="inlineStr">
        <is>
          <t>Salt marsh</t>
        </is>
      </c>
      <c r="D691" s="95" t="n">
        <v>10.1</v>
      </c>
      <c r="E691" s="95">
        <f t="array" ref="E691">if($C691="Mangrove", IFERROR(3.66*INDEX(MangroveEmissionsValues!$D:$D,MATCH($A691,MangroveEmissionsValues!$A:$A,0),1)*index(MangroveEmissionsValues!$E:$E,match($A691,MangroveEmissionsValues!$A:$A,0),1),"NoData"),"NoData")</f>
        <v/>
      </c>
      <c r="F691" s="95">
        <f t="array" ref="F691">if($C691="Mangrove", IFERROR(3.66*INDEX(MangroveEmissionsValues!$F:$F,MATCH($A691,MangroveEmissionsValues!$A:$A,0),1)*index(MangroveEmissionsValues!$G:$G,match($A691,MangroveEmissionsValues!$A:$A,0),1)/'Model assumptions'!$C$17,"NoData"),"NoData")</f>
        <v/>
      </c>
      <c r="G691" s="101" t="n"/>
      <c r="H691" s="101" t="n"/>
      <c r="I691" s="101" t="n"/>
    </row>
    <row r="692" ht="15.75" customHeight="1" s="198">
      <c r="A692" s="101" t="inlineStr">
        <is>
          <t>Chad</t>
        </is>
      </c>
      <c r="B692" s="62">
        <f t="array" ref="B692">INDEX(Countries!$D$2:$D$255, MATCH(A692, Countries!$B$2:$B$255, 0))
</f>
        <v/>
      </c>
      <c r="C692" s="89" t="inlineStr">
        <is>
          <t>Salt marsh</t>
        </is>
      </c>
      <c r="D692" s="95" t="n">
        <v>10.1</v>
      </c>
      <c r="E692" s="95">
        <f t="array" ref="E692">if($C692="Mangrove", IFERROR(3.66*INDEX(MangroveEmissionsValues!$D:$D,MATCH($A692,MangroveEmissionsValues!$A:$A,0),1)*index(MangroveEmissionsValues!$E:$E,match($A692,MangroveEmissionsValues!$A:$A,0),1),"NoData"),"NoData")</f>
        <v/>
      </c>
      <c r="F692" s="95">
        <f t="array" ref="F692">if($C692="Mangrove", IFERROR(3.66*INDEX(MangroveEmissionsValues!$F:$F,MATCH($A692,MangroveEmissionsValues!$A:$A,0),1)*index(MangroveEmissionsValues!$G:$G,match($A692,MangroveEmissionsValues!$A:$A,0),1)/'Model assumptions'!$C$17,"NoData"),"NoData")</f>
        <v/>
      </c>
      <c r="G692" s="101" t="n"/>
      <c r="H692" s="101" t="n"/>
      <c r="I692" s="101" t="n"/>
    </row>
    <row r="693" ht="15.75" customHeight="1" s="198">
      <c r="A693" s="101" t="inlineStr">
        <is>
          <t>Tajikistan</t>
        </is>
      </c>
      <c r="B693" s="62">
        <f t="array" ref="B693">INDEX(Countries!$D$2:$D$255, MATCH(A693, Countries!$B$2:$B$255, 0))
</f>
        <v/>
      </c>
      <c r="C693" s="89" t="inlineStr">
        <is>
          <t>Salt marsh</t>
        </is>
      </c>
      <c r="D693" s="95" t="n">
        <v>10.1</v>
      </c>
      <c r="E693" s="95">
        <f t="array" ref="E693">if($C693="Mangrove", IFERROR(3.66*INDEX(MangroveEmissionsValues!$D:$D,MATCH($A693,MangroveEmissionsValues!$A:$A,0),1)*index(MangroveEmissionsValues!$E:$E,match($A693,MangroveEmissionsValues!$A:$A,0),1),"NoData"),"NoData")</f>
        <v/>
      </c>
      <c r="F693" s="95">
        <f t="array" ref="F693">if($C693="Mangrove", IFERROR(3.66*INDEX(MangroveEmissionsValues!$F:$F,MATCH($A693,MangroveEmissionsValues!$A:$A,0),1)*index(MangroveEmissionsValues!$G:$G,match($A693,MangroveEmissionsValues!$A:$A,0),1)/'Model assumptions'!$C$17,"NoData"),"NoData")</f>
        <v/>
      </c>
      <c r="G693" s="101" t="n"/>
      <c r="H693" s="101" t="n"/>
      <c r="I693" s="101" t="n"/>
    </row>
    <row r="694" ht="15.75" customHeight="1" s="198">
      <c r="A694" s="101" t="inlineStr">
        <is>
          <t>Uganda</t>
        </is>
      </c>
      <c r="B694" s="62">
        <f t="array" ref="B694">INDEX(Countries!$D$2:$D$255, MATCH(A694, Countries!$B$2:$B$255, 0))
</f>
        <v/>
      </c>
      <c r="C694" s="89" t="inlineStr">
        <is>
          <t>Salt marsh</t>
        </is>
      </c>
      <c r="D694" s="95" t="n">
        <v>10.1</v>
      </c>
      <c r="E694" s="95">
        <f t="array" ref="E694">if($C694="Mangrove", IFERROR(3.66*INDEX(MangroveEmissionsValues!$D:$D,MATCH($A694,MangroveEmissionsValues!$A:$A,0),1)*index(MangroveEmissionsValues!$E:$E,match($A694,MangroveEmissionsValues!$A:$A,0),1),"NoData"),"NoData")</f>
        <v/>
      </c>
      <c r="F694" s="95">
        <f t="array" ref="F694">if($C694="Mangrove", IFERROR(3.66*INDEX(MangroveEmissionsValues!$F:$F,MATCH($A694,MangroveEmissionsValues!$A:$A,0),1)*index(MangroveEmissionsValues!$G:$G,match($A694,MangroveEmissionsValues!$A:$A,0),1)/'Model assumptions'!$C$17,"NoData"),"NoData")</f>
        <v/>
      </c>
      <c r="G694" s="101" t="n"/>
      <c r="H694" s="101" t="n"/>
      <c r="I694" s="101" t="n"/>
    </row>
    <row r="695" ht="15.75" customHeight="1" s="198">
      <c r="A695" s="101" t="inlineStr">
        <is>
          <t>Uzbekistan</t>
        </is>
      </c>
      <c r="B695" s="62">
        <f t="array" ref="B695">INDEX(Countries!$D$2:$D$255, MATCH(A695, Countries!$B$2:$B$255, 0))
</f>
        <v/>
      </c>
      <c r="C695" s="89" t="inlineStr">
        <is>
          <t>Salt marsh</t>
        </is>
      </c>
      <c r="D695" s="95" t="n">
        <v>10.1</v>
      </c>
      <c r="E695" s="95">
        <f t="array" ref="E695">if($C695="Mangrove", IFERROR(3.66*INDEX(MangroveEmissionsValues!$D:$D,MATCH($A695,MangroveEmissionsValues!$A:$A,0),1)*index(MangroveEmissionsValues!$E:$E,match($A695,MangroveEmissionsValues!$A:$A,0),1),"NoData"),"NoData")</f>
        <v/>
      </c>
      <c r="F695" s="95">
        <f t="array" ref="F695">if($C695="Mangrove", IFERROR(3.66*INDEX(MangroveEmissionsValues!$F:$F,MATCH($A695,MangroveEmissionsValues!$A:$A,0),1)*index(MangroveEmissionsValues!$G:$G,match($A695,MangroveEmissionsValues!$A:$A,0),1)/'Model assumptions'!$C$17,"NoData"),"NoData")</f>
        <v/>
      </c>
      <c r="G695" s="101" t="n"/>
      <c r="H695" s="101" t="n"/>
      <c r="I695" s="101" t="n"/>
    </row>
    <row r="696" ht="15.75" customHeight="1" s="198">
      <c r="A696" s="101" t="inlineStr">
        <is>
          <t>Zambia</t>
        </is>
      </c>
      <c r="B696" s="62">
        <f t="array" ref="B696">INDEX(Countries!$D$2:$D$255, MATCH(A696, Countries!$B$2:$B$255, 0))
</f>
        <v/>
      </c>
      <c r="C696" s="89" t="inlineStr">
        <is>
          <t>Salt marsh</t>
        </is>
      </c>
      <c r="D696" s="95" t="n">
        <v>10.1</v>
      </c>
      <c r="E696" s="95">
        <f t="array" ref="E696">if($C696="Mangrove", IFERROR(3.66*INDEX(MangroveEmissionsValues!$D:$D,MATCH($A696,MangroveEmissionsValues!$A:$A,0),1)*index(MangroveEmissionsValues!$E:$E,match($A696,MangroveEmissionsValues!$A:$A,0),1),"NoData"),"NoData")</f>
        <v/>
      </c>
      <c r="F696" s="95">
        <f t="array" ref="F696">if($C696="Mangrove", IFERROR(3.66*INDEX(MangroveEmissionsValues!$F:$F,MATCH($A696,MangroveEmissionsValues!$A:$A,0),1)*index(MangroveEmissionsValues!$G:$G,match($A696,MangroveEmissionsValues!$A:$A,0),1)/'Model assumptions'!$C$17,"NoData"),"NoData")</f>
        <v/>
      </c>
      <c r="G696" s="101" t="n"/>
      <c r="H696" s="101" t="n"/>
      <c r="I696" s="101" t="n"/>
    </row>
    <row r="697" ht="15.75" customHeight="1" s="198">
      <c r="A697" s="101" t="inlineStr">
        <is>
          <t>Zimbabwe</t>
        </is>
      </c>
      <c r="B697" s="62">
        <f t="array" ref="B697">INDEX(Countries!$D$2:$D$255, MATCH(A697, Countries!$B$2:$B$255, 0))
</f>
        <v/>
      </c>
      <c r="C697" s="89" t="inlineStr">
        <is>
          <t>Salt marsh</t>
        </is>
      </c>
      <c r="D697" s="95" t="n">
        <v>10.1</v>
      </c>
      <c r="E697" s="95">
        <f t="array" ref="E697">if($C697="Mangrove", IFERROR(3.66*INDEX(MangroveEmissionsValues!$D:$D,MATCH($A697,MangroveEmissionsValues!$A:$A,0),1)*index(MangroveEmissionsValues!$E:$E,match($A697,MangroveEmissionsValues!$A:$A,0),1),"NoData"),"NoData")</f>
        <v/>
      </c>
      <c r="F697" s="95">
        <f t="array" ref="F697">if($C697="Mangrove", IFERROR(3.66*INDEX(MangroveEmissionsValues!$F:$F,MATCH($A697,MangroveEmissionsValues!$A:$A,0),1)*index(MangroveEmissionsValues!$G:$G,match($A697,MangroveEmissionsValues!$A:$A,0),1)/'Model assumptions'!$C$17,"NoData"),"NoData")</f>
        <v/>
      </c>
      <c r="G697" s="101" t="n"/>
      <c r="H697" s="101" t="n"/>
      <c r="I697" s="101" t="n"/>
    </row>
    <row r="698" ht="15.75" customHeight="1" s="198">
      <c r="A698" s="101" t="inlineStr">
        <is>
          <t>Saint Barthélemy</t>
        </is>
      </c>
      <c r="B698" s="62">
        <f t="array" ref="B698">INDEX(Countries!$D$2:$D$255, MATCH(A698, Countries!$B$2:$B$255, 0))
</f>
        <v/>
      </c>
      <c r="C698" s="89" t="inlineStr">
        <is>
          <t>Salt marsh</t>
        </is>
      </c>
      <c r="D698" s="95" t="n">
        <v>10.1</v>
      </c>
      <c r="E698" s="95">
        <f t="array" ref="E698">if($C698="Mangrove", IFERROR(3.66*INDEX(MangroveEmissionsValues!$D:$D,MATCH($A698,MangroveEmissionsValues!$A:$A,0),1)*index(MangroveEmissionsValues!$E:$E,match($A698,MangroveEmissionsValues!$A:$A,0),1),"NoData"),"NoData")</f>
        <v/>
      </c>
      <c r="F698" s="95">
        <f t="array" ref="F698">if($C698="Mangrove", IFERROR(3.66*INDEX(MangroveEmissionsValues!$F:$F,MATCH($A698,MangroveEmissionsValues!$A:$A,0),1)*index(MangroveEmissionsValues!$G:$G,match($A698,MangroveEmissionsValues!$A:$A,0),1)/'Model assumptions'!$C$17,"NoData"),"NoData")</f>
        <v/>
      </c>
      <c r="G698" s="101" t="n"/>
      <c r="H698" s="101" t="n"/>
      <c r="I698" s="101" t="n"/>
    </row>
    <row r="699" ht="15.75" customHeight="1" s="198">
      <c r="A699" s="101" t="inlineStr">
        <is>
          <t>Cocos Islands</t>
        </is>
      </c>
      <c r="B699" s="62">
        <f t="array" ref="B699">INDEX(Countries!$D$2:$D$255, MATCH(A699, Countries!$B$2:$B$255, 0))
</f>
        <v/>
      </c>
      <c r="C699" s="89" t="inlineStr">
        <is>
          <t>Salt marsh</t>
        </is>
      </c>
      <c r="D699" s="95" t="n">
        <v>10.1</v>
      </c>
      <c r="E699" s="95">
        <f t="array" ref="E699">if($C699="Mangrove", IFERROR(3.66*INDEX(MangroveEmissionsValues!$D:$D,MATCH($A699,MangroveEmissionsValues!$A:$A,0),1)*index(MangroveEmissionsValues!$E:$E,match($A699,MangroveEmissionsValues!$A:$A,0),1),"NoData"),"NoData")</f>
        <v/>
      </c>
      <c r="F699" s="95">
        <f t="array" ref="F699">if($C699="Mangrove", IFERROR(3.66*INDEX(MangroveEmissionsValues!$F:$F,MATCH($A699,MangroveEmissionsValues!$A:$A,0),1)*index(MangroveEmissionsValues!$G:$G,match($A699,MangroveEmissionsValues!$A:$A,0),1)/'Model assumptions'!$C$17,"NoData"),"NoData")</f>
        <v/>
      </c>
      <c r="G699" s="101" t="n"/>
      <c r="H699" s="101" t="n"/>
      <c r="I699" s="101" t="n"/>
    </row>
    <row r="700" ht="15.75" customHeight="1" s="198">
      <c r="A700" s="101" t="inlineStr">
        <is>
          <t>Christmas Island</t>
        </is>
      </c>
      <c r="B700" s="62">
        <f t="array" ref="B700">INDEX(Countries!$D$2:$D$255, MATCH(A700, Countries!$B$2:$B$255, 0))
</f>
        <v/>
      </c>
      <c r="C700" s="89" t="inlineStr">
        <is>
          <t>Salt marsh</t>
        </is>
      </c>
      <c r="D700" s="95" t="n">
        <v>10.1</v>
      </c>
      <c r="E700" s="95">
        <f t="array" ref="E700">if($C700="Mangrove", IFERROR(3.66*INDEX(MangroveEmissionsValues!$D:$D,MATCH($A700,MangroveEmissionsValues!$A:$A,0),1)*index(MangroveEmissionsValues!$E:$E,match($A700,MangroveEmissionsValues!$A:$A,0),1),"NoData"),"NoData")</f>
        <v/>
      </c>
      <c r="F700" s="95">
        <f t="array" ref="F700">if($C700="Mangrove", IFERROR(3.66*INDEX(MangroveEmissionsValues!$F:$F,MATCH($A700,MangroveEmissionsValues!$A:$A,0),1)*index(MangroveEmissionsValues!$G:$G,match($A700,MangroveEmissionsValues!$A:$A,0),1)/'Model assumptions'!$C$17,"NoData"),"NoData")</f>
        <v/>
      </c>
      <c r="G700" s="101" t="n"/>
      <c r="H700" s="101" t="n"/>
      <c r="I700" s="101" t="n"/>
    </row>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dataValidations count="3">
    <dataValidation sqref="G2:I700" showDropDown="0" showInputMessage="0" showErrorMessage="0" allowBlank="1" type="list">
      <formula1>SourceList</formula1>
    </dataValidation>
    <dataValidation sqref="C2:C700" showDropDown="0" showInputMessage="0" showErrorMessage="0" allowBlank="1" type="list">
      <formula1>Ecosystem!$B$2:$B$4</formula1>
    </dataValidation>
    <dataValidation sqref="A2:A70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30.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ColWidth="12.63" defaultRowHeight="15" customHeight="1"/>
  <cols>
    <col width="12.75" customWidth="1" style="198" min="1" max="26"/>
  </cols>
  <sheetData>
    <row r="21" ht="15.75" customHeight="1" s="198"/>
    <row r="22" ht="15.75" customHeight="1" s="198"/>
    <row r="23" ht="15.75" customHeight="1" s="198"/>
    <row r="24" ht="15.75" customHeight="1" s="198"/>
    <row r="25" ht="15.75" customHeight="1" s="198"/>
    <row r="26" ht="15.75" customHeight="1" s="198"/>
    <row r="27" ht="15.75" customHeight="1" s="198"/>
    <row r="28" ht="15.75" customHeight="1" s="198"/>
    <row r="29" ht="15.75" customHeight="1" s="198"/>
    <row r="30" ht="15.75" customHeight="1" s="198"/>
    <row r="31" ht="15.75" customHeight="1" s="198"/>
    <row r="32" ht="15.75" customHeight="1" s="198"/>
    <row r="33" ht="15.75" customHeight="1" s="198"/>
    <row r="34" ht="15.75" customHeight="1" s="198"/>
    <row r="35" ht="15.75" customHeight="1" s="198"/>
    <row r="36" ht="15.75" customHeight="1" s="198"/>
    <row r="37" ht="15.75" customHeight="1" s="198"/>
    <row r="38" ht="15.75" customHeight="1" s="198"/>
    <row r="39" ht="15.75" customHeight="1" s="198"/>
    <row r="40" ht="15.75" customHeight="1" s="198"/>
    <row r="41" ht="15.75" customHeight="1" s="198"/>
    <row r="42" ht="15.75" customHeight="1" s="198"/>
    <row r="43" ht="15.75" customHeight="1" s="198"/>
    <row r="44" ht="15.75" customHeight="1" s="198"/>
    <row r="45" ht="15.75" customHeight="1" s="198"/>
    <row r="46" ht="15.75" customHeight="1" s="198"/>
    <row r="47" ht="15.75" customHeight="1" s="198"/>
    <row r="48" ht="15.75" customHeight="1" s="198"/>
    <row r="49" ht="15.75" customHeight="1" s="198"/>
    <row r="50" ht="15.75" customHeight="1" s="198"/>
    <row r="51" ht="15.75" customHeight="1" s="198"/>
    <row r="52" ht="15.75" customHeight="1" s="198"/>
    <row r="53" ht="15.75" customHeight="1" s="198"/>
    <row r="54" ht="15.75" customHeight="1" s="198"/>
    <row r="55" ht="15.75" customHeight="1" s="198"/>
    <row r="56" ht="15.75" customHeight="1" s="198"/>
    <row r="57" ht="15.75" customHeight="1" s="198"/>
    <row r="58" ht="15.75" customHeight="1" s="198"/>
    <row r="59" ht="15.75" customHeight="1" s="198"/>
    <row r="60" ht="15.75" customHeight="1" s="198"/>
    <row r="61" ht="15.75" customHeight="1" s="198"/>
    <row r="62" ht="15.75" customHeight="1" s="198"/>
    <row r="63" ht="15.75" customHeight="1" s="198"/>
    <row r="64" ht="15.75" customHeight="1" s="198"/>
    <row r="65" ht="15.75" customHeight="1" s="198"/>
    <row r="66" ht="15.75" customHeight="1" s="198"/>
    <row r="67" ht="15.75" customHeight="1" s="198"/>
    <row r="68" ht="15.75" customHeight="1" s="198"/>
    <row r="69" ht="15.75" customHeight="1" s="198"/>
    <row r="70" ht="15.75" customHeight="1" s="198"/>
    <row r="71" ht="15.75" customHeight="1" s="198"/>
    <row r="72" ht="15.75" customHeight="1" s="198"/>
    <row r="73" ht="15.75" customHeight="1" s="198"/>
    <row r="74" ht="15.75" customHeight="1" s="198"/>
    <row r="75" ht="15.75" customHeight="1" s="198"/>
    <row r="76" ht="15.75" customHeight="1" s="198"/>
    <row r="77" ht="15.75" customHeight="1" s="198"/>
    <row r="78" ht="15.75" customHeight="1" s="198"/>
    <row r="79" ht="15.75" customHeight="1" s="198"/>
    <row r="80" ht="15.75" customHeight="1" s="198"/>
    <row r="81" ht="15.75" customHeight="1" s="198"/>
    <row r="82" ht="15.75" customHeight="1" s="198"/>
    <row r="83" ht="15.75" customHeight="1" s="198"/>
    <row r="84" ht="15.75" customHeight="1" s="198"/>
    <row r="85" ht="15.75" customHeight="1" s="198"/>
    <row r="86" ht="15.75" customHeight="1" s="198"/>
    <row r="87" ht="15.75" customHeight="1" s="198"/>
    <row r="88" ht="15.75" customHeight="1" s="198"/>
    <row r="89" ht="15.75" customHeight="1" s="198"/>
    <row r="90" ht="15.75" customHeight="1" s="198"/>
    <row r="91" ht="15.75" customHeight="1" s="198"/>
    <row r="92" ht="15.75" customHeight="1" s="198"/>
    <row r="93" ht="15.75" customHeight="1" s="198"/>
    <row r="94" ht="15.75" customHeight="1" s="198"/>
    <row r="95" ht="15.75" customHeight="1" s="198"/>
    <row r="96" ht="15.75" customHeight="1" s="198"/>
    <row r="97" ht="15.75" customHeight="1" s="198"/>
    <row r="98" ht="15.75" customHeight="1" s="198"/>
    <row r="99" ht="15.75" customHeight="1" s="198"/>
    <row r="100" ht="15.75" customHeight="1" s="198"/>
    <row r="101" ht="15.75" customHeight="1" s="198"/>
    <row r="102" ht="15.75" customHeight="1" s="198"/>
    <row r="103" ht="15.75" customHeight="1" s="198"/>
    <row r="104" ht="15.75" customHeight="1" s="198"/>
    <row r="105" ht="15.75" customHeight="1" s="198"/>
    <row r="106" ht="15.75" customHeight="1" s="198"/>
    <row r="107" ht="15.75" customHeight="1" s="198"/>
    <row r="108" ht="15.75" customHeight="1" s="198"/>
    <row r="109" ht="15.75" customHeight="1" s="198"/>
    <row r="110" ht="15.75" customHeight="1" s="198"/>
    <row r="111" ht="15.75" customHeight="1" s="198"/>
    <row r="112" ht="15.75" customHeight="1" s="198"/>
    <row r="113" ht="15.75" customHeight="1" s="198"/>
    <row r="114" ht="15.75" customHeight="1" s="198"/>
    <row r="115" ht="15.75" customHeight="1" s="198"/>
    <row r="116" ht="15.75" customHeight="1" s="198"/>
    <row r="117" ht="15.75" customHeight="1" s="198"/>
    <row r="118" ht="15.75" customHeight="1" s="198"/>
    <row r="119" ht="15.75" customHeight="1" s="198"/>
    <row r="120" ht="15.75" customHeight="1" s="198"/>
    <row r="121" ht="15.75" customHeight="1" s="198"/>
    <row r="122" ht="15.75" customHeight="1" s="198"/>
    <row r="123" ht="15.75" customHeight="1" s="198"/>
    <row r="124" ht="15.75" customHeight="1" s="198"/>
    <row r="125" ht="15.75" customHeight="1" s="198"/>
    <row r="126" ht="15.75" customHeight="1" s="198"/>
    <row r="127" ht="15.75" customHeight="1" s="198"/>
    <row r="128" ht="15.75" customHeight="1" s="198"/>
    <row r="129" ht="15.75" customHeight="1" s="198"/>
    <row r="130" ht="15.75" customHeight="1" s="198"/>
    <row r="131" ht="15.75" customHeight="1" s="198"/>
    <row r="132" ht="15.75" customHeight="1" s="198"/>
    <row r="133" ht="15.75" customHeight="1" s="198"/>
    <row r="134" ht="15.75" customHeight="1" s="198"/>
    <row r="135" ht="15.75" customHeight="1" s="198"/>
    <row r="136" ht="15.75" customHeight="1" s="198"/>
    <row r="137" ht="15.75" customHeight="1" s="198"/>
    <row r="138" ht="15.75" customHeight="1" s="198"/>
    <row r="139" ht="15.75" customHeight="1" s="198"/>
    <row r="140" ht="15.75" customHeight="1" s="198"/>
    <row r="141" ht="15.75" customHeight="1" s="198"/>
    <row r="142" ht="15.75" customHeight="1" s="198"/>
    <row r="143" ht="15.75" customHeight="1" s="198"/>
    <row r="144" ht="15.75" customHeight="1" s="198"/>
    <row r="145" ht="15.75" customHeight="1" s="198"/>
    <row r="146" ht="15.75" customHeight="1" s="198"/>
    <row r="147" ht="15.75" customHeight="1" s="198"/>
    <row r="148" ht="15.75" customHeight="1" s="198"/>
    <row r="149" ht="15.75" customHeight="1" s="198"/>
    <row r="150" ht="15.75" customHeight="1" s="198"/>
    <row r="151" ht="15.75" customHeight="1" s="198"/>
    <row r="152" ht="15.75" customHeight="1" s="198"/>
    <row r="153" ht="15.75" customHeight="1" s="198"/>
    <row r="154" ht="15.75" customHeight="1" s="198"/>
    <row r="155" ht="15.75" customHeight="1" s="198"/>
    <row r="156" ht="15.75" customHeight="1" s="198"/>
    <row r="157" ht="15.75" customHeight="1" s="198"/>
    <row r="158" ht="15.75" customHeight="1" s="198"/>
    <row r="159" ht="15.75" customHeight="1" s="198"/>
    <row r="160" ht="15.75" customHeight="1" s="198"/>
    <row r="161" ht="15.75" customHeight="1" s="198"/>
    <row r="162" ht="15.75" customHeight="1" s="198"/>
    <row r="163" ht="15.75" customHeight="1" s="198"/>
    <row r="164" ht="15.75" customHeight="1" s="198"/>
    <row r="165" ht="15.75" customHeight="1" s="198"/>
    <row r="166" ht="15.75" customHeight="1" s="198"/>
    <row r="167" ht="15.75" customHeight="1" s="198"/>
    <row r="168" ht="15.75" customHeight="1" s="198"/>
    <row r="169" ht="15.75" customHeight="1" s="198"/>
    <row r="170" ht="15.75" customHeight="1" s="198"/>
    <row r="171" ht="15.75" customHeight="1" s="198"/>
    <row r="172" ht="15.75" customHeight="1" s="198"/>
    <row r="173" ht="15.75" customHeight="1" s="198"/>
    <row r="174" ht="15.75" customHeight="1" s="198"/>
    <row r="175" ht="15.75" customHeight="1" s="198"/>
    <row r="176" ht="15.75" customHeight="1" s="198"/>
    <row r="177" ht="15.75" customHeight="1" s="198"/>
    <row r="178" ht="15.75" customHeight="1" s="198"/>
    <row r="179" ht="15.75" customHeight="1" s="198"/>
    <row r="180" ht="15.75" customHeight="1" s="198"/>
    <row r="181" ht="15.75" customHeight="1" s="198"/>
    <row r="182" ht="15.75" customHeight="1" s="198"/>
    <row r="183" ht="15.75" customHeight="1" s="198"/>
    <row r="184" ht="15.75" customHeight="1" s="198"/>
    <row r="185" ht="15.75" customHeight="1" s="198"/>
    <row r="186" ht="15.75" customHeight="1" s="198"/>
    <row r="187" ht="15.75" customHeight="1" s="198"/>
    <row r="188" ht="15.75" customHeight="1" s="198"/>
    <row r="189" ht="15.75" customHeight="1" s="198"/>
    <row r="190" ht="15.75" customHeight="1" s="198"/>
    <row r="191" ht="15.75" customHeight="1" s="198"/>
    <row r="192" ht="15.75" customHeight="1" s="198"/>
    <row r="193" ht="15.75" customHeight="1" s="198"/>
    <row r="194" ht="15.75" customHeight="1" s="198"/>
    <row r="195" ht="15.75" customHeight="1" s="198"/>
    <row r="196" ht="15.75" customHeight="1" s="198"/>
    <row r="197" ht="15.75" customHeight="1" s="198"/>
    <row r="198" ht="15.75" customHeight="1" s="198"/>
    <row r="199" ht="15.75" customHeight="1" s="198"/>
    <row r="200" ht="15.75" customHeight="1" s="198"/>
    <row r="201" ht="15.75" customHeight="1" s="198"/>
    <row r="202" ht="15.75" customHeight="1" s="198"/>
    <row r="203" ht="15.75" customHeight="1" s="198"/>
    <row r="204" ht="15.75" customHeight="1" s="198"/>
    <row r="205" ht="15.75" customHeight="1" s="198"/>
    <row r="206" ht="15.75" customHeight="1" s="198"/>
    <row r="207" ht="15.75" customHeight="1" s="198"/>
    <row r="208" ht="15.75" customHeight="1" s="198"/>
    <row r="209" ht="15.75" customHeight="1" s="198"/>
    <row r="210" ht="15.75" customHeight="1" s="198"/>
    <row r="211" ht="15.75" customHeight="1" s="198"/>
    <row r="212" ht="15.75" customHeight="1" s="198"/>
    <row r="213" ht="15.75" customHeight="1" s="198"/>
    <row r="214" ht="15.75" customHeight="1" s="198"/>
    <row r="215" ht="15.75" customHeight="1" s="198"/>
    <row r="216" ht="15.75" customHeight="1" s="198"/>
    <row r="217" ht="15.75" customHeight="1" s="198"/>
    <row r="218" ht="15.75" customHeight="1" s="198"/>
    <row r="219" ht="15.75" customHeight="1" s="198"/>
    <row r="220" ht="15.75" customHeight="1" s="198"/>
    <row r="221" ht="15.75" customHeight="1" s="198"/>
    <row r="222" ht="15.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pageMargins left="0.747916666666667" right="0.747916666666667" top="0.9840277777777779" bottom="0.9840277777777779" header="0" footer="0"/>
  <pageSetup orientation="portrait" paperSize="9"/>
</worksheet>
</file>

<file path=xl/worksheets/sheet31.xml><?xml version="1.0" encoding="utf-8"?>
<worksheet xmlns="http://schemas.openxmlformats.org/spreadsheetml/2006/main">
  <sheetPr>
    <outlinePr summaryBelow="1" summaryRight="1"/>
    <pageSetUpPr/>
  </sheetPr>
  <dimension ref="A1:Z18"/>
  <sheetViews>
    <sheetView workbookViewId="0">
      <selection activeCell="A1" sqref="A1"/>
    </sheetView>
  </sheetViews>
  <sheetFormatPr baseColWidth="8" defaultColWidth="12.63" defaultRowHeight="15" customHeight="1"/>
  <cols>
    <col width="18.38" customWidth="1" style="198" min="1" max="2"/>
    <col width="12.75" customWidth="1" style="198" min="3" max="3"/>
    <col width="22.75" customWidth="1" style="198" min="4" max="4"/>
    <col width="12.75" customWidth="1" style="198" min="5" max="15"/>
    <col width="21.25" customWidth="1" style="198" min="16" max="16"/>
    <col width="12.75" customWidth="1" style="198" min="17" max="17"/>
    <col width="28.38" customWidth="1" style="198" min="18" max="18"/>
    <col width="12.75" customWidth="1" style="198" min="19" max="26"/>
  </cols>
  <sheetData>
    <row r="1" ht="27" customHeight="1" s="198">
      <c r="A1" s="102" t="inlineStr">
        <is>
          <t>id</t>
        </is>
      </c>
      <c r="B1" s="102" t="inlineStr">
        <is>
          <t>activity</t>
        </is>
      </c>
      <c r="C1" s="102" t="inlineStr">
        <is>
          <t>ecosystem</t>
        </is>
      </c>
      <c r="D1" s="102" t="inlineStr">
        <is>
          <t>feasibility_analysis</t>
        </is>
      </c>
      <c r="E1" s="102" t="inlineStr">
        <is>
          <t>conservation_planning_and_admin</t>
        </is>
      </c>
      <c r="F1" s="102" t="inlineStr">
        <is>
          <t>data_collection_and_field_cost</t>
        </is>
      </c>
      <c r="G1" s="102" t="inlineStr">
        <is>
          <t>community_representation</t>
        </is>
      </c>
      <c r="H1" s="102" t="inlineStr">
        <is>
          <t>blue_carbon_project_planning</t>
        </is>
      </c>
      <c r="I1" s="102" t="inlineStr">
        <is>
          <t>establishing_carbon_rights</t>
        </is>
      </c>
      <c r="J1" s="102" t="inlineStr">
        <is>
          <t>financing_cost</t>
        </is>
      </c>
      <c r="K1" s="102" t="inlineStr">
        <is>
          <t>validation</t>
        </is>
      </c>
      <c r="L1" s="102" t="inlineStr">
        <is>
          <t>implementation_labor_planting</t>
        </is>
      </c>
      <c r="M1" s="102" t="inlineStr">
        <is>
          <t>implementation_labor_hybrid</t>
        </is>
      </c>
      <c r="N1" s="102" t="inlineStr">
        <is>
          <t>implementation_labor_hydrology</t>
        </is>
      </c>
      <c r="O1" s="102" t="inlineStr">
        <is>
          <t>monitoring</t>
        </is>
      </c>
      <c r="P1" s="102" t="inlineStr">
        <is>
          <t>baseline_reassessment</t>
        </is>
      </c>
      <c r="Q1" s="102" t="inlineStr">
        <is>
          <t>MRV</t>
        </is>
      </c>
      <c r="R1" s="102" t="inlineStr">
        <is>
          <t>long_term_project_operating_cost</t>
        </is>
      </c>
      <c r="S1" s="103" t="n"/>
      <c r="T1" s="103" t="n"/>
      <c r="U1" s="103" t="n"/>
      <c r="V1" s="103" t="n"/>
      <c r="W1" s="103" t="n"/>
      <c r="X1" s="103" t="n"/>
      <c r="Y1" s="103" t="n"/>
      <c r="Z1" s="103" t="n"/>
    </row>
    <row r="2">
      <c r="A2" s="104" t="n">
        <v>1</v>
      </c>
      <c r="B2" s="104" t="inlineStr">
        <is>
          <t>Restoration</t>
        </is>
      </c>
      <c r="C2" s="104" t="inlineStr">
        <is>
          <t>Mangrove</t>
        </is>
      </c>
      <c r="D2" s="48" t="n">
        <v>500</v>
      </c>
      <c r="E2" s="48" t="n">
        <v>2500</v>
      </c>
      <c r="F2" s="48" t="n">
        <v>500</v>
      </c>
      <c r="G2" s="48" t="n">
        <v>2500</v>
      </c>
      <c r="H2" s="48" t="n">
        <v>500</v>
      </c>
      <c r="I2" s="48" t="n">
        <v>500</v>
      </c>
      <c r="J2" s="48" t="n">
        <v>500</v>
      </c>
      <c r="K2" s="48" t="n">
        <v>500</v>
      </c>
      <c r="L2" s="48" t="n">
        <v>0</v>
      </c>
      <c r="M2" s="48" t="n">
        <v>0</v>
      </c>
      <c r="N2" s="48" t="n">
        <v>0</v>
      </c>
      <c r="O2" s="48" t="n">
        <v>2500</v>
      </c>
      <c r="P2" s="48" t="n">
        <v>500</v>
      </c>
      <c r="Q2" s="48" t="n">
        <v>500</v>
      </c>
      <c r="R2" s="48" t="n">
        <v>2500</v>
      </c>
    </row>
    <row r="3">
      <c r="A3" s="104" t="n">
        <v>2</v>
      </c>
      <c r="B3" s="104" t="inlineStr">
        <is>
          <t>Conservation</t>
        </is>
      </c>
      <c r="C3" s="104" t="inlineStr">
        <is>
          <t>Mangrove</t>
        </is>
      </c>
      <c r="D3" s="48" t="n">
        <v>20000</v>
      </c>
      <c r="E3" s="48" t="n">
        <v>20000</v>
      </c>
      <c r="F3" s="48" t="n">
        <v>20000</v>
      </c>
      <c r="G3" s="48" t="n">
        <v>20000</v>
      </c>
      <c r="H3" s="48" t="n">
        <v>20000</v>
      </c>
      <c r="I3" s="48" t="n">
        <v>20000</v>
      </c>
      <c r="J3" s="48" t="n">
        <v>20000</v>
      </c>
      <c r="K3" s="48" t="n">
        <v>20000</v>
      </c>
      <c r="L3" s="48" t="n">
        <v>0</v>
      </c>
      <c r="M3" s="48" t="n">
        <v>0</v>
      </c>
      <c r="N3" s="48" t="n">
        <v>0</v>
      </c>
      <c r="O3" s="48" t="n">
        <v>20000</v>
      </c>
      <c r="P3" s="48" t="n">
        <v>20000</v>
      </c>
      <c r="Q3" s="48" t="n">
        <v>20000</v>
      </c>
      <c r="R3" s="48" t="n">
        <v>20000</v>
      </c>
    </row>
    <row r="4">
      <c r="A4" s="104" t="n">
        <v>3</v>
      </c>
      <c r="B4" s="104" t="inlineStr">
        <is>
          <t>Restoration</t>
        </is>
      </c>
      <c r="C4" s="104" t="inlineStr">
        <is>
          <t>Seagrass</t>
        </is>
      </c>
      <c r="D4" s="48" t="n">
        <v>500</v>
      </c>
      <c r="E4" s="48" t="n">
        <v>2500</v>
      </c>
      <c r="F4" s="48" t="n">
        <v>500</v>
      </c>
      <c r="G4" s="48" t="n">
        <v>2500</v>
      </c>
      <c r="H4" s="48" t="n">
        <v>500</v>
      </c>
      <c r="I4" s="48" t="n">
        <v>500</v>
      </c>
      <c r="J4" s="48" t="n">
        <v>500</v>
      </c>
      <c r="K4" s="48" t="n">
        <v>500</v>
      </c>
      <c r="L4" s="48" t="n">
        <v>0</v>
      </c>
      <c r="M4" s="48" t="n">
        <v>0</v>
      </c>
      <c r="N4" s="48" t="n">
        <v>0</v>
      </c>
      <c r="O4" s="48" t="n">
        <v>2500</v>
      </c>
      <c r="P4" s="48" t="n">
        <v>500</v>
      </c>
      <c r="Q4" s="48" t="n">
        <v>500</v>
      </c>
      <c r="R4" s="48" t="n">
        <v>2500</v>
      </c>
    </row>
    <row r="5">
      <c r="A5" s="104" t="n">
        <v>4</v>
      </c>
      <c r="B5" s="104" t="inlineStr">
        <is>
          <t>Conservation</t>
        </is>
      </c>
      <c r="C5" s="104" t="inlineStr">
        <is>
          <t>Seagrass</t>
        </is>
      </c>
      <c r="D5" s="48" t="n">
        <v>20000</v>
      </c>
      <c r="E5" s="48" t="n">
        <v>20000</v>
      </c>
      <c r="F5" s="48" t="n">
        <v>20000</v>
      </c>
      <c r="G5" s="48" t="n">
        <v>20000</v>
      </c>
      <c r="H5" s="48" t="n">
        <v>20000</v>
      </c>
      <c r="I5" s="48" t="n">
        <v>20000</v>
      </c>
      <c r="J5" s="48" t="n">
        <v>20000</v>
      </c>
      <c r="K5" s="48" t="n">
        <v>20000</v>
      </c>
      <c r="L5" s="48" t="n">
        <v>0</v>
      </c>
      <c r="M5" s="48" t="n">
        <v>0</v>
      </c>
      <c r="N5" s="48" t="n">
        <v>0</v>
      </c>
      <c r="O5" s="48" t="n">
        <v>20000</v>
      </c>
      <c r="P5" s="48" t="n">
        <v>20000</v>
      </c>
      <c r="Q5" s="48" t="n">
        <v>20000</v>
      </c>
      <c r="R5" s="48" t="n">
        <v>20000</v>
      </c>
    </row>
    <row r="6">
      <c r="A6" s="104" t="n">
        <v>5</v>
      </c>
      <c r="B6" s="104" t="inlineStr">
        <is>
          <t>Restoration</t>
        </is>
      </c>
      <c r="C6" s="104" t="inlineStr">
        <is>
          <t>Salt marsh</t>
        </is>
      </c>
      <c r="D6" s="48" t="n">
        <v>500</v>
      </c>
      <c r="E6" s="48" t="n">
        <v>2500</v>
      </c>
      <c r="F6" s="48" t="n">
        <v>500</v>
      </c>
      <c r="G6" s="48" t="n">
        <v>2500</v>
      </c>
      <c r="H6" s="48" t="n">
        <v>500</v>
      </c>
      <c r="I6" s="48" t="n">
        <v>500</v>
      </c>
      <c r="J6" s="48" t="n">
        <v>500</v>
      </c>
      <c r="K6" s="48" t="n">
        <v>500</v>
      </c>
      <c r="L6" s="48" t="n">
        <v>0</v>
      </c>
      <c r="M6" s="48" t="n">
        <v>0</v>
      </c>
      <c r="N6" s="48" t="n">
        <v>0</v>
      </c>
      <c r="O6" s="48" t="n">
        <v>2500</v>
      </c>
      <c r="P6" s="48" t="n">
        <v>500</v>
      </c>
      <c r="Q6" s="48" t="n">
        <v>500</v>
      </c>
      <c r="R6" s="48" t="n">
        <v>2500</v>
      </c>
    </row>
    <row r="7">
      <c r="A7" s="104" t="n">
        <v>6</v>
      </c>
      <c r="B7" s="104" t="inlineStr">
        <is>
          <t>Conservation</t>
        </is>
      </c>
      <c r="C7" s="104" t="inlineStr">
        <is>
          <t>Salt marsh</t>
        </is>
      </c>
      <c r="D7" s="48" t="n">
        <v>20000</v>
      </c>
      <c r="E7" s="48" t="n">
        <v>20000</v>
      </c>
      <c r="F7" s="48" t="n">
        <v>20000</v>
      </c>
      <c r="G7" s="48" t="n">
        <v>20000</v>
      </c>
      <c r="H7" s="48" t="n">
        <v>20000</v>
      </c>
      <c r="I7" s="48" t="n">
        <v>20000</v>
      </c>
      <c r="J7" s="48" t="n">
        <v>20000</v>
      </c>
      <c r="K7" s="48" t="n">
        <v>20000</v>
      </c>
      <c r="L7" s="48" t="n">
        <v>0</v>
      </c>
      <c r="M7" s="48" t="n">
        <v>0</v>
      </c>
      <c r="N7" s="48" t="n">
        <v>0</v>
      </c>
      <c r="O7" s="48" t="n">
        <v>20000</v>
      </c>
      <c r="P7" s="48" t="n">
        <v>20000</v>
      </c>
      <c r="Q7" s="48" t="n">
        <v>20000</v>
      </c>
      <c r="R7" s="48" t="n">
        <v>20000</v>
      </c>
    </row>
    <row r="13">
      <c r="B13" s="107" t="n"/>
      <c r="C13" s="107" t="n"/>
      <c r="D13" s="105" t="n"/>
      <c r="E13" s="105" t="n"/>
    </row>
    <row r="14">
      <c r="B14" s="107" t="n"/>
      <c r="C14" s="107" t="n"/>
      <c r="D14" s="105" t="n"/>
      <c r="E14" s="105" t="n"/>
    </row>
    <row r="15">
      <c r="B15" s="107" t="n"/>
      <c r="C15" s="107" t="n"/>
      <c r="D15" s="105" t="n"/>
      <c r="E15" s="105" t="n"/>
    </row>
    <row r="16">
      <c r="B16" s="107" t="n"/>
      <c r="C16" s="107" t="n"/>
    </row>
    <row r="17">
      <c r="B17" s="107" t="n"/>
      <c r="C17" s="107" t="n"/>
    </row>
    <row r="18">
      <c r="C18" s="107" t="n"/>
    </row>
    <row r="21" ht="15.75" customHeight="1" s="198"/>
    <row r="22" ht="15.75" customHeight="1" s="198"/>
    <row r="23" ht="15.75" customHeight="1" s="198"/>
    <row r="24" ht="15.75" customHeight="1" s="198"/>
    <row r="25" ht="15.75" customHeight="1" s="198"/>
    <row r="26" ht="15.75" customHeight="1" s="198"/>
    <row r="27" ht="15.75" customHeight="1" s="198"/>
    <row r="28" ht="15.75" customHeight="1" s="198"/>
    <row r="29" ht="15.75" customHeight="1" s="198"/>
    <row r="30" ht="15.75" customHeight="1" s="198"/>
    <row r="31" ht="15.75" customHeight="1" s="198"/>
    <row r="32" ht="15.75" customHeight="1" s="198"/>
    <row r="33" ht="15.75" customHeight="1" s="198"/>
    <row r="34" ht="15.75" customHeight="1" s="198"/>
    <row r="35" ht="15.75" customHeight="1" s="198"/>
    <row r="36" ht="15.75" customHeight="1" s="198"/>
    <row r="37" ht="15.75" customHeight="1" s="198"/>
    <row r="38" ht="15.75" customHeight="1" s="198"/>
    <row r="39" ht="15.75" customHeight="1" s="198"/>
    <row r="40" ht="15.75" customHeight="1" s="198"/>
    <row r="41" ht="15.75" customHeight="1" s="198"/>
    <row r="42" ht="15.75" customHeight="1" s="198"/>
    <row r="43" ht="15.75" customHeight="1" s="198"/>
    <row r="44" ht="15.75" customHeight="1" s="198"/>
    <row r="45" ht="15.75" customHeight="1" s="198"/>
    <row r="46" ht="15.75" customHeight="1" s="198"/>
    <row r="47" ht="15.75" customHeight="1" s="198"/>
    <row r="48" ht="15.75" customHeight="1" s="198"/>
    <row r="49" ht="15.75" customHeight="1" s="198"/>
    <row r="50" ht="15.75" customHeight="1" s="198"/>
    <row r="51" ht="15.75" customHeight="1" s="198"/>
    <row r="52" ht="15.75" customHeight="1" s="198"/>
    <row r="53" ht="15.75" customHeight="1" s="198"/>
    <row r="54" ht="15.75" customHeight="1" s="198"/>
    <row r="55" ht="15.75" customHeight="1" s="198"/>
    <row r="56" ht="15.75" customHeight="1" s="198"/>
    <row r="57" ht="15.75" customHeight="1" s="198"/>
    <row r="58" ht="15.75" customHeight="1" s="198"/>
    <row r="59" ht="15.75" customHeight="1" s="198"/>
    <row r="60" ht="15.75" customHeight="1" s="198"/>
    <row r="61" ht="15.75" customHeight="1" s="198"/>
    <row r="62" ht="15.75" customHeight="1" s="198"/>
    <row r="63" ht="15.75" customHeight="1" s="198"/>
    <row r="64" ht="15.75" customHeight="1" s="198"/>
    <row r="65" ht="15.75" customHeight="1" s="198"/>
    <row r="66" ht="15.75" customHeight="1" s="198"/>
    <row r="67" ht="15.75" customHeight="1" s="198"/>
    <row r="68" ht="15.75" customHeight="1" s="198"/>
    <row r="69" ht="15.75" customHeight="1" s="198"/>
    <row r="70" ht="15.75" customHeight="1" s="198"/>
    <row r="71" ht="15.75" customHeight="1" s="198"/>
    <row r="72" ht="15.75" customHeight="1" s="198"/>
    <row r="73" ht="15.75" customHeight="1" s="198"/>
    <row r="74" ht="15.75" customHeight="1" s="198"/>
    <row r="75" ht="15.75" customHeight="1" s="198"/>
    <row r="76" ht="15.75" customHeight="1" s="198"/>
    <row r="77" ht="15.75" customHeight="1" s="198"/>
    <row r="78" ht="15.75" customHeight="1" s="198"/>
    <row r="79" ht="15.75" customHeight="1" s="198"/>
    <row r="80" ht="15.75" customHeight="1" s="198"/>
    <row r="81" ht="15.75" customHeight="1" s="198"/>
    <row r="82" ht="15.75" customHeight="1" s="198"/>
    <row r="83" ht="15.75" customHeight="1" s="198"/>
    <row r="84" ht="15.75" customHeight="1" s="198"/>
    <row r="85" ht="15.75" customHeight="1" s="198"/>
    <row r="86" ht="15.75" customHeight="1" s="198"/>
    <row r="87" ht="15.75" customHeight="1" s="198"/>
    <row r="88" ht="15.75" customHeight="1" s="198"/>
    <row r="89" ht="15.75" customHeight="1" s="198"/>
    <row r="90" ht="15.75" customHeight="1" s="198"/>
    <row r="91" ht="15.75" customHeight="1" s="198"/>
    <row r="92" ht="15.75" customHeight="1" s="198"/>
    <row r="93" ht="15.75" customHeight="1" s="198"/>
    <row r="94" ht="15.75" customHeight="1" s="198"/>
    <row r="95" ht="15.75" customHeight="1" s="198"/>
    <row r="96" ht="15.75" customHeight="1" s="198"/>
    <row r="97" ht="15.75" customHeight="1" s="198"/>
    <row r="98" ht="15.75" customHeight="1" s="198"/>
    <row r="99" ht="15.75" customHeight="1" s="198"/>
    <row r="100" ht="15.75" customHeight="1" s="198"/>
    <row r="101" ht="15.75" customHeight="1" s="198"/>
    <row r="102" ht="15.75" customHeight="1" s="198"/>
    <row r="103" ht="15.75" customHeight="1" s="198"/>
    <row r="104" ht="15.75" customHeight="1" s="198"/>
    <row r="105" ht="15.75" customHeight="1" s="198"/>
    <row r="106" ht="15.75" customHeight="1" s="198"/>
    <row r="107" ht="15.75" customHeight="1" s="198"/>
    <row r="108" ht="15.75" customHeight="1" s="198"/>
    <row r="109" ht="15.75" customHeight="1" s="198"/>
    <row r="110" ht="15.75" customHeight="1" s="198"/>
    <row r="111" ht="15.75" customHeight="1" s="198"/>
    <row r="112" ht="15.75" customHeight="1" s="198"/>
    <row r="113" ht="15.75" customHeight="1" s="198"/>
    <row r="114" ht="15.75" customHeight="1" s="198"/>
    <row r="115" ht="15.75" customHeight="1" s="198"/>
    <row r="116" ht="15.75" customHeight="1" s="198"/>
    <row r="117" ht="15.75" customHeight="1" s="198"/>
    <row r="118" ht="15.75" customHeight="1" s="198"/>
    <row r="119" ht="15.75" customHeight="1" s="198"/>
    <row r="120" ht="15.75" customHeight="1" s="198"/>
    <row r="121" ht="15.75" customHeight="1" s="198"/>
    <row r="122" ht="15.75" customHeight="1" s="198"/>
    <row r="123" ht="15.75" customHeight="1" s="198"/>
    <row r="124" ht="15.75" customHeight="1" s="198"/>
    <row r="125" ht="15.75" customHeight="1" s="198"/>
    <row r="126" ht="15.75" customHeight="1" s="198"/>
    <row r="127" ht="15.75" customHeight="1" s="198"/>
    <row r="128" ht="15.75" customHeight="1" s="198"/>
    <row r="129" ht="15.75" customHeight="1" s="198"/>
    <row r="130" ht="15.75" customHeight="1" s="198"/>
    <row r="131" ht="15.75" customHeight="1" s="198"/>
    <row r="132" ht="15.75" customHeight="1" s="198"/>
    <row r="133" ht="15.75" customHeight="1" s="198"/>
    <row r="134" ht="15.75" customHeight="1" s="198"/>
    <row r="135" ht="15.75" customHeight="1" s="198"/>
    <row r="136" ht="15.75" customHeight="1" s="198"/>
    <row r="137" ht="15.75" customHeight="1" s="198"/>
    <row r="138" ht="15.75" customHeight="1" s="198"/>
    <row r="139" ht="15.75" customHeight="1" s="198"/>
    <row r="140" ht="15.75" customHeight="1" s="198"/>
    <row r="141" ht="15.75" customHeight="1" s="198"/>
    <row r="142" ht="15.75" customHeight="1" s="198"/>
    <row r="143" ht="15.75" customHeight="1" s="198"/>
    <row r="144" ht="15.75" customHeight="1" s="198"/>
    <row r="145" ht="15.75" customHeight="1" s="198"/>
    <row r="146" ht="15.75" customHeight="1" s="198"/>
    <row r="147" ht="15.75" customHeight="1" s="198"/>
    <row r="148" ht="15.75" customHeight="1" s="198"/>
    <row r="149" ht="15.75" customHeight="1" s="198"/>
    <row r="150" ht="15.75" customHeight="1" s="198"/>
    <row r="151" ht="15.75" customHeight="1" s="198"/>
    <row r="152" ht="15.75" customHeight="1" s="198"/>
    <row r="153" ht="15.75" customHeight="1" s="198"/>
    <row r="154" ht="15.75" customHeight="1" s="198"/>
    <row r="155" ht="15.75" customHeight="1" s="198"/>
    <row r="156" ht="15.75" customHeight="1" s="198"/>
    <row r="157" ht="15.75" customHeight="1" s="198"/>
    <row r="158" ht="15.75" customHeight="1" s="198"/>
    <row r="159" ht="15.75" customHeight="1" s="198"/>
    <row r="160" ht="15.75" customHeight="1" s="198"/>
    <row r="161" ht="15.75" customHeight="1" s="198"/>
    <row r="162" ht="15.75" customHeight="1" s="198"/>
    <row r="163" ht="15.75" customHeight="1" s="198"/>
    <row r="164" ht="15.75" customHeight="1" s="198"/>
    <row r="165" ht="15.75" customHeight="1" s="198"/>
    <row r="166" ht="15.75" customHeight="1" s="198"/>
    <row r="167" ht="15.75" customHeight="1" s="198"/>
    <row r="168" ht="15.75" customHeight="1" s="198"/>
    <row r="169" ht="15.75" customHeight="1" s="198"/>
    <row r="170" ht="15.75" customHeight="1" s="198"/>
    <row r="171" ht="15.75" customHeight="1" s="198"/>
    <row r="172" ht="15.75" customHeight="1" s="198"/>
    <row r="173" ht="15.75" customHeight="1" s="198"/>
    <row r="174" ht="15.75" customHeight="1" s="198"/>
    <row r="175" ht="15.75" customHeight="1" s="198"/>
    <row r="176" ht="15.75" customHeight="1" s="198"/>
    <row r="177" ht="15.75" customHeight="1" s="198"/>
    <row r="178" ht="15.75" customHeight="1" s="198"/>
    <row r="179" ht="15.75" customHeight="1" s="198"/>
    <row r="180" ht="15.75" customHeight="1" s="198"/>
    <row r="181" ht="15.75" customHeight="1" s="198"/>
    <row r="182" ht="15.75" customHeight="1" s="198"/>
    <row r="183" ht="15.75" customHeight="1" s="198"/>
    <row r="184" ht="15.75" customHeight="1" s="198"/>
    <row r="185" ht="15.75" customHeight="1" s="198"/>
    <row r="186" ht="15.75" customHeight="1" s="198"/>
    <row r="187" ht="15.75" customHeight="1" s="198"/>
    <row r="188" ht="15.75" customHeight="1" s="198"/>
    <row r="189" ht="15.75" customHeight="1" s="198"/>
    <row r="190" ht="15.75" customHeight="1" s="198"/>
    <row r="191" ht="15.75" customHeight="1" s="198"/>
    <row r="192" ht="15.75" customHeight="1" s="198"/>
    <row r="193" ht="15.75" customHeight="1" s="198"/>
    <row r="194" ht="15.75" customHeight="1" s="198"/>
    <row r="195" ht="15.75" customHeight="1" s="198"/>
    <row r="196" ht="15.75" customHeight="1" s="198"/>
    <row r="197" ht="15.75" customHeight="1" s="198"/>
    <row r="198" ht="15.75" customHeight="1" s="198"/>
    <row r="199" ht="15.75" customHeight="1" s="198"/>
    <row r="200" ht="15.75" customHeight="1" s="198"/>
    <row r="201" ht="15.75" customHeight="1" s="198"/>
    <row r="202" ht="15.75" customHeight="1" s="198"/>
    <row r="203" ht="15.75" customHeight="1" s="198"/>
    <row r="204" ht="15.75" customHeight="1" s="198"/>
    <row r="205" ht="15.75" customHeight="1" s="198"/>
    <row r="206" ht="15.75" customHeight="1" s="198"/>
    <row r="207" ht="15.75" customHeight="1" s="198"/>
    <row r="208" ht="15.75" customHeight="1" s="198"/>
    <row r="209" ht="15.75" customHeight="1" s="198"/>
    <row r="210" ht="15.75" customHeight="1" s="198"/>
    <row r="211" ht="15.75" customHeight="1" s="198"/>
    <row r="212" ht="15.75" customHeight="1" s="198"/>
    <row r="213" ht="15.75" customHeight="1" s="198"/>
    <row r="214" ht="15.75" customHeight="1" s="198"/>
    <row r="215" ht="15.75" customHeight="1" s="198"/>
    <row r="216" ht="15.75" customHeight="1" s="198"/>
    <row r="217" ht="15.75" customHeight="1" s="198"/>
    <row r="218" ht="15.75" customHeight="1" s="198"/>
    <row r="219" ht="15.75" customHeight="1" s="198"/>
    <row r="220" ht="15.75" customHeight="1" s="198"/>
    <row r="221" ht="15.75" customHeight="1" s="198"/>
    <row r="222" ht="15.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dataValidations count="2">
    <dataValidation sqref="B2:B7" showDropDown="0" showInputMessage="0" showErrorMessage="1" allowBlank="1" type="list">
      <formula1>ActivityList</formula1>
    </dataValidation>
    <dataValidation sqref="C2:C7" showDropDown="0" showInputMessage="0" showErrorMessage="0" allowBlank="1" type="list">
      <formula1>EcosystemList</formula1>
    </dataValidation>
  </dataValidations>
  <pageMargins left="0.747916666666667" right="0.747916666666667" top="0.9840277777777779" bottom="0.9840277777777779" header="0" footer="0"/>
  <pageSetup orientation="portrait" paperSize="9"/>
</worksheet>
</file>

<file path=xl/worksheets/sheet32.xml><?xml version="1.0" encoding="utf-8"?>
<worksheet xmlns="http://schemas.openxmlformats.org/spreadsheetml/2006/main">
  <sheetPr>
    <outlinePr summaryBelow="1" summaryRight="1"/>
    <pageSetUpPr/>
  </sheetPr>
  <dimension ref="A1:N10"/>
  <sheetViews>
    <sheetView workbookViewId="0">
      <selection activeCell="A1" sqref="A1"/>
    </sheetView>
  </sheetViews>
  <sheetFormatPr baseColWidth="8" defaultColWidth="12.63" defaultRowHeight="15" customHeight="1"/>
  <cols>
    <col width="26.63" customWidth="1" style="198" min="1" max="1"/>
    <col width="12.75" customWidth="1" style="198" min="2" max="2"/>
    <col width="17.38" customWidth="1" style="198" min="3" max="3"/>
    <col width="19.5" customWidth="1" style="198" min="4" max="4"/>
    <col width="17.13" customWidth="1" style="198" min="5" max="5"/>
    <col width="24.13" customWidth="1" style="198" min="6" max="6"/>
    <col width="26.88" customWidth="1" style="198" min="7" max="7"/>
    <col width="17.38" customWidth="1" style="198" min="8" max="8"/>
    <col width="12.75" customWidth="1" style="198" min="9" max="24"/>
  </cols>
  <sheetData>
    <row r="1">
      <c r="A1" s="102" t="inlineStr">
        <is>
          <t>id</t>
        </is>
      </c>
      <c r="B1" s="102" t="inlineStr">
        <is>
          <t>ecosystem</t>
        </is>
      </c>
      <c r="C1" s="102" t="inlineStr">
        <is>
          <t>feasibility_analysis</t>
        </is>
      </c>
      <c r="D1" s="102" t="inlineStr">
        <is>
          <t>conservation_planning_and_admin</t>
        </is>
      </c>
      <c r="E1" s="102" t="inlineStr">
        <is>
          <t>data_collection_and_field_cost</t>
        </is>
      </c>
      <c r="F1" s="102" t="inlineStr">
        <is>
          <t>community_representation</t>
        </is>
      </c>
      <c r="G1" s="102" t="inlineStr">
        <is>
          <t>blue_carbon_project_planning</t>
        </is>
      </c>
      <c r="H1" s="102" t="inlineStr">
        <is>
          <t>establishing_carbon_rights</t>
        </is>
      </c>
      <c r="I1" s="102" t="inlineStr">
        <is>
          <t>financing_cost</t>
        </is>
      </c>
      <c r="J1" s="102" t="inlineStr">
        <is>
          <t>validation</t>
        </is>
      </c>
      <c r="K1" s="102" t="inlineStr">
        <is>
          <t>monitoring</t>
        </is>
      </c>
      <c r="L1" s="102" t="inlineStr">
        <is>
          <t>baseline_reassessment</t>
        </is>
      </c>
      <c r="M1" s="102" t="inlineStr">
        <is>
          <t>MRV</t>
        </is>
      </c>
      <c r="N1" s="102" t="inlineStr">
        <is>
          <t>long_term_project_operating_cost</t>
        </is>
      </c>
    </row>
    <row r="2">
      <c r="A2" s="104" t="n">
        <v>1</v>
      </c>
      <c r="B2" s="104" t="inlineStr">
        <is>
          <t>Mangrove</t>
        </is>
      </c>
      <c r="C2" s="44" t="n">
        <v>0</v>
      </c>
      <c r="D2" s="44" t="n">
        <v>0.25</v>
      </c>
      <c r="E2" s="44" t="n">
        <v>1</v>
      </c>
      <c r="F2" s="44" t="n">
        <v>0.5</v>
      </c>
      <c r="G2" s="44" t="n">
        <v>0</v>
      </c>
      <c r="H2" s="44" t="n">
        <v>0</v>
      </c>
      <c r="I2" s="44" t="n">
        <v>0</v>
      </c>
      <c r="J2" s="44" t="n">
        <v>0</v>
      </c>
      <c r="K2" s="44" t="n">
        <v>1</v>
      </c>
      <c r="L2" s="44" t="n">
        <v>0</v>
      </c>
      <c r="M2" s="44" t="n">
        <v>0</v>
      </c>
      <c r="N2" s="44" t="n">
        <v>0.25</v>
      </c>
    </row>
    <row r="3">
      <c r="A3" s="104" t="n">
        <v>2</v>
      </c>
      <c r="B3" s="104" t="inlineStr">
        <is>
          <t>Seagrass</t>
        </is>
      </c>
      <c r="C3" s="44" t="n">
        <v>0</v>
      </c>
      <c r="D3" s="44" t="n">
        <v>0.25</v>
      </c>
      <c r="E3" s="44" t="n">
        <v>1</v>
      </c>
      <c r="F3" s="44" t="n">
        <v>0.5</v>
      </c>
      <c r="G3" s="44" t="n">
        <v>0</v>
      </c>
      <c r="H3" s="44" t="n">
        <v>0</v>
      </c>
      <c r="I3" s="44" t="n">
        <v>0</v>
      </c>
      <c r="J3" s="44" t="n">
        <v>0</v>
      </c>
      <c r="K3" s="44" t="n">
        <v>1</v>
      </c>
      <c r="L3" s="44" t="n">
        <v>0</v>
      </c>
      <c r="M3" s="44" t="n">
        <v>0</v>
      </c>
      <c r="N3" s="44" t="n">
        <v>0.25</v>
      </c>
    </row>
    <row r="4">
      <c r="A4" s="104" t="n">
        <v>3</v>
      </c>
      <c r="B4" s="104" t="inlineStr">
        <is>
          <t>Salt marsh</t>
        </is>
      </c>
      <c r="C4" s="44" t="n">
        <v>0</v>
      </c>
      <c r="D4" s="44" t="n">
        <v>0.25</v>
      </c>
      <c r="E4" s="44" t="n">
        <v>1</v>
      </c>
      <c r="F4" s="44" t="n">
        <v>0.5</v>
      </c>
      <c r="G4" s="44" t="n">
        <v>0</v>
      </c>
      <c r="H4" s="44" t="n">
        <v>0</v>
      </c>
      <c r="I4" s="44" t="n">
        <v>0</v>
      </c>
      <c r="J4" s="44" t="n">
        <v>0</v>
      </c>
      <c r="K4" s="44" t="n">
        <v>1</v>
      </c>
      <c r="L4" s="44" t="n">
        <v>0</v>
      </c>
      <c r="M4" s="44" t="n">
        <v>0</v>
      </c>
      <c r="N4" s="44" t="n">
        <v>0.25</v>
      </c>
    </row>
    <row r="8">
      <c r="B8" s="107" t="n"/>
    </row>
    <row r="9">
      <c r="B9" s="107" t="n"/>
    </row>
    <row r="10">
      <c r="B10" s="107" t="n"/>
    </row>
    <row r="21" ht="15.75" customHeight="1" s="198"/>
    <row r="22" ht="15.75" customHeight="1" s="198"/>
    <row r="23" ht="15.75" customHeight="1" s="198"/>
    <row r="24" ht="15.75" customHeight="1" s="198"/>
    <row r="25" ht="15.75" customHeight="1" s="198"/>
    <row r="26" ht="15.75" customHeight="1" s="198"/>
    <row r="27" ht="15.75" customHeight="1" s="198"/>
    <row r="28" ht="15.75" customHeight="1" s="198"/>
    <row r="29" ht="15.75" customHeight="1" s="198"/>
    <row r="30" ht="15.75" customHeight="1" s="198"/>
    <row r="31" ht="15.75" customHeight="1" s="198"/>
    <row r="32" ht="15.75" customHeight="1" s="198"/>
    <row r="33" ht="15.75" customHeight="1" s="198"/>
    <row r="34" ht="15.75" customHeight="1" s="198"/>
    <row r="35" ht="15.75" customHeight="1" s="198"/>
    <row r="36" ht="15.75" customHeight="1" s="198"/>
    <row r="37" ht="15.75" customHeight="1" s="198"/>
    <row r="38" ht="15.75" customHeight="1" s="198"/>
    <row r="39" ht="15.75" customHeight="1" s="198"/>
    <row r="40" ht="15.75" customHeight="1" s="198"/>
    <row r="41" ht="15.75" customHeight="1" s="198"/>
    <row r="42" ht="15.75" customHeight="1" s="198"/>
    <row r="43" ht="15.75" customHeight="1" s="198"/>
    <row r="44" ht="15.75" customHeight="1" s="198"/>
    <row r="45" ht="15.75" customHeight="1" s="198"/>
    <row r="46" ht="15.75" customHeight="1" s="198"/>
    <row r="47" ht="15.75" customHeight="1" s="198"/>
    <row r="48" ht="15.75" customHeight="1" s="198"/>
    <row r="49" ht="15.75" customHeight="1" s="198"/>
    <row r="50" ht="15.75" customHeight="1" s="198"/>
    <row r="51" ht="15.75" customHeight="1" s="198"/>
    <row r="52" ht="15.75" customHeight="1" s="198"/>
    <row r="53" ht="15.75" customHeight="1" s="198"/>
    <row r="54" ht="15.75" customHeight="1" s="198"/>
    <row r="55" ht="15.75" customHeight="1" s="198"/>
    <row r="56" ht="15.75" customHeight="1" s="198"/>
    <row r="57" ht="15.75" customHeight="1" s="198"/>
    <row r="58" ht="15.75" customHeight="1" s="198"/>
    <row r="59" ht="15.75" customHeight="1" s="198"/>
    <row r="60" ht="15.75" customHeight="1" s="198"/>
    <row r="61" ht="15.75" customHeight="1" s="198"/>
    <row r="62" ht="15.75" customHeight="1" s="198"/>
    <row r="63" ht="15.75" customHeight="1" s="198"/>
    <row r="64" ht="15.75" customHeight="1" s="198"/>
    <row r="65" ht="15.75" customHeight="1" s="198"/>
    <row r="66" ht="15.75" customHeight="1" s="198"/>
    <row r="67" ht="15.75" customHeight="1" s="198"/>
    <row r="68" ht="15.75" customHeight="1" s="198"/>
    <row r="69" ht="15.75" customHeight="1" s="198"/>
    <row r="70" ht="15.75" customHeight="1" s="198"/>
    <row r="71" ht="15.75" customHeight="1" s="198"/>
    <row r="72" ht="15.75" customHeight="1" s="198"/>
    <row r="73" ht="15.75" customHeight="1" s="198"/>
    <row r="74" ht="15.75" customHeight="1" s="198"/>
    <row r="75" ht="15.75" customHeight="1" s="198"/>
    <row r="76" ht="15.75" customHeight="1" s="198"/>
    <row r="77" ht="15.75" customHeight="1" s="198"/>
    <row r="78" ht="15.75" customHeight="1" s="198"/>
    <row r="79" ht="15.75" customHeight="1" s="198"/>
    <row r="80" ht="15.75" customHeight="1" s="198"/>
    <row r="81" ht="15.75" customHeight="1" s="198"/>
    <row r="82" ht="15.75" customHeight="1" s="198"/>
    <row r="83" ht="15.75" customHeight="1" s="198"/>
    <row r="84" ht="15.75" customHeight="1" s="198"/>
    <row r="85" ht="15.75" customHeight="1" s="198"/>
    <row r="86" ht="15.75" customHeight="1" s="198"/>
    <row r="87" ht="15.75" customHeight="1" s="198"/>
    <row r="88" ht="15.75" customHeight="1" s="198"/>
    <row r="89" ht="15.75" customHeight="1" s="198"/>
    <row r="90" ht="15.75" customHeight="1" s="198"/>
    <row r="91" ht="15.75" customHeight="1" s="198"/>
    <row r="92" ht="15.75" customHeight="1" s="198"/>
    <row r="93" ht="15.75" customHeight="1" s="198"/>
    <row r="94" ht="15.75" customHeight="1" s="198"/>
    <row r="95" ht="15.75" customHeight="1" s="198"/>
    <row r="96" ht="15.75" customHeight="1" s="198"/>
    <row r="97" ht="15.75" customHeight="1" s="198"/>
    <row r="98" ht="15.75" customHeight="1" s="198"/>
    <row r="99" ht="15.75" customHeight="1" s="198"/>
    <row r="100" ht="15.75" customHeight="1" s="198"/>
    <row r="101" ht="15.75" customHeight="1" s="198"/>
    <row r="102" ht="15.75" customHeight="1" s="198"/>
    <row r="103" ht="15.75" customHeight="1" s="198"/>
    <row r="104" ht="15.75" customHeight="1" s="198"/>
    <row r="105" ht="15.75" customHeight="1" s="198"/>
    <row r="106" ht="15.75" customHeight="1" s="198"/>
    <row r="107" ht="15.75" customHeight="1" s="198"/>
    <row r="108" ht="15.75" customHeight="1" s="198"/>
    <row r="109" ht="15.75" customHeight="1" s="198"/>
    <row r="110" ht="15.75" customHeight="1" s="198"/>
    <row r="111" ht="15.75" customHeight="1" s="198"/>
    <row r="112" ht="15.75" customHeight="1" s="198"/>
    <row r="113" ht="15.75" customHeight="1" s="198"/>
    <row r="114" ht="15.75" customHeight="1" s="198"/>
    <row r="115" ht="15.75" customHeight="1" s="198"/>
    <row r="116" ht="15.75" customHeight="1" s="198"/>
    <row r="117" ht="15.75" customHeight="1" s="198"/>
    <row r="118" ht="15.75" customHeight="1" s="198"/>
    <row r="119" ht="15.75" customHeight="1" s="198"/>
    <row r="120" ht="15.75" customHeight="1" s="198"/>
    <row r="121" ht="15.75" customHeight="1" s="198"/>
    <row r="122" ht="15.75" customHeight="1" s="198"/>
    <row r="123" ht="15.75" customHeight="1" s="198"/>
    <row r="124" ht="15.75" customHeight="1" s="198"/>
    <row r="125" ht="15.75" customHeight="1" s="198"/>
    <row r="126" ht="15.75" customHeight="1" s="198"/>
    <row r="127" ht="15.75" customHeight="1" s="198"/>
    <row r="128" ht="15.75" customHeight="1" s="198"/>
    <row r="129" ht="15.75" customHeight="1" s="198"/>
    <row r="130" ht="15.75" customHeight="1" s="198"/>
    <row r="131" ht="15.75" customHeight="1" s="198"/>
    <row r="132" ht="15.75" customHeight="1" s="198"/>
    <row r="133" ht="15.75" customHeight="1" s="198"/>
    <row r="134" ht="15.75" customHeight="1" s="198"/>
    <row r="135" ht="15.75" customHeight="1" s="198"/>
    <row r="136" ht="15.75" customHeight="1" s="198"/>
    <row r="137" ht="15.75" customHeight="1" s="198"/>
    <row r="138" ht="15.75" customHeight="1" s="198"/>
    <row r="139" ht="15.75" customHeight="1" s="198"/>
    <row r="140" ht="15.75" customHeight="1" s="198"/>
    <row r="141" ht="15.75" customHeight="1" s="198"/>
    <row r="142" ht="15.75" customHeight="1" s="198"/>
    <row r="143" ht="15.75" customHeight="1" s="198"/>
    <row r="144" ht="15.75" customHeight="1" s="198"/>
    <row r="145" ht="15.75" customHeight="1" s="198"/>
    <row r="146" ht="15.75" customHeight="1" s="198"/>
    <row r="147" ht="15.75" customHeight="1" s="198"/>
    <row r="148" ht="15.75" customHeight="1" s="198"/>
    <row r="149" ht="15.75" customHeight="1" s="198"/>
    <row r="150" ht="15.75" customHeight="1" s="198"/>
    <row r="151" ht="15.75" customHeight="1" s="198"/>
    <row r="152" ht="15.75" customHeight="1" s="198"/>
    <row r="153" ht="15.75" customHeight="1" s="198"/>
    <row r="154" ht="15.75" customHeight="1" s="198"/>
    <row r="155" ht="15.75" customHeight="1" s="198"/>
    <row r="156" ht="15.75" customHeight="1" s="198"/>
    <row r="157" ht="15.75" customHeight="1" s="198"/>
    <row r="158" ht="15.75" customHeight="1" s="198"/>
    <row r="159" ht="15.75" customHeight="1" s="198"/>
    <row r="160" ht="15.75" customHeight="1" s="198"/>
    <row r="161" ht="15.75" customHeight="1" s="198"/>
    <row r="162" ht="15.75" customHeight="1" s="198"/>
    <row r="163" ht="15.75" customHeight="1" s="198"/>
    <row r="164" ht="15.75" customHeight="1" s="198"/>
    <row r="165" ht="15.75" customHeight="1" s="198"/>
    <row r="166" ht="15.75" customHeight="1" s="198"/>
    <row r="167" ht="15.75" customHeight="1" s="198"/>
    <row r="168" ht="15.75" customHeight="1" s="198"/>
    <row r="169" ht="15.75" customHeight="1" s="198"/>
    <row r="170" ht="15.75" customHeight="1" s="198"/>
    <row r="171" ht="15.75" customHeight="1" s="198"/>
    <row r="172" ht="15.75" customHeight="1" s="198"/>
    <row r="173" ht="15.75" customHeight="1" s="198"/>
    <row r="174" ht="15.75" customHeight="1" s="198"/>
    <row r="175" ht="15.75" customHeight="1" s="198"/>
    <row r="176" ht="15.75" customHeight="1" s="198"/>
    <row r="177" ht="15.75" customHeight="1" s="198"/>
    <row r="178" ht="15.75" customHeight="1" s="198"/>
    <row r="179" ht="15.75" customHeight="1" s="198"/>
    <row r="180" ht="15.75" customHeight="1" s="198"/>
    <row r="181" ht="15.75" customHeight="1" s="198"/>
    <row r="182" ht="15.75" customHeight="1" s="198"/>
    <row r="183" ht="15.75" customHeight="1" s="198"/>
    <row r="184" ht="15.75" customHeight="1" s="198"/>
    <row r="185" ht="15.75" customHeight="1" s="198"/>
    <row r="186" ht="15.75" customHeight="1" s="198"/>
    <row r="187" ht="15.75" customHeight="1" s="198"/>
    <row r="188" ht="15.75" customHeight="1" s="198"/>
    <row r="189" ht="15.75" customHeight="1" s="198"/>
    <row r="190" ht="15.75" customHeight="1" s="198"/>
    <row r="191" ht="15.75" customHeight="1" s="198"/>
    <row r="192" ht="15.75" customHeight="1" s="198"/>
    <row r="193" ht="15.75" customHeight="1" s="198"/>
    <row r="194" ht="15.75" customHeight="1" s="198"/>
    <row r="195" ht="15.75" customHeight="1" s="198"/>
    <row r="196" ht="15.75" customHeight="1" s="198"/>
    <row r="197" ht="15.75" customHeight="1" s="198"/>
    <row r="198" ht="15.75" customHeight="1" s="198"/>
    <row r="199" ht="15.75" customHeight="1" s="198"/>
    <row r="200" ht="15.75" customHeight="1" s="198"/>
    <row r="201" ht="15.75" customHeight="1" s="198"/>
    <row r="202" ht="15.75" customHeight="1" s="198"/>
    <row r="203" ht="15.75" customHeight="1" s="198"/>
    <row r="204" ht="15.75" customHeight="1" s="198"/>
    <row r="205" ht="15.75" customHeight="1" s="198"/>
    <row r="206" ht="15.75" customHeight="1" s="198"/>
    <row r="207" ht="15.75" customHeight="1" s="198"/>
    <row r="208" ht="15.75" customHeight="1" s="198"/>
    <row r="209" ht="15.75" customHeight="1" s="198"/>
    <row r="210" ht="15.75" customHeight="1" s="198"/>
    <row r="211" ht="15.75" customHeight="1" s="198"/>
    <row r="212" ht="15.75" customHeight="1" s="198"/>
    <row r="213" ht="15.75" customHeight="1" s="198"/>
    <row r="214" ht="15.75" customHeight="1" s="198"/>
    <row r="215" ht="15.75" customHeight="1" s="198"/>
    <row r="216" ht="15.75" customHeight="1" s="198"/>
    <row r="217" ht="15.75" customHeight="1" s="198"/>
    <row r="218" ht="15.75" customHeight="1" s="198"/>
    <row r="219" ht="15.75" customHeight="1" s="198"/>
    <row r="220" ht="15.75" customHeight="1" s="198"/>
    <row r="221" ht="15.75" customHeight="1" s="198"/>
    <row r="222" ht="15.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dataValidations count="1">
    <dataValidation sqref="B2:B4" showDropDown="0" showInputMessage="0" showErrorMessage="0" allowBlank="1" type="list">
      <formula1>EcosystemList</formula1>
    </dataValidation>
  </dataValidations>
  <pageMargins left="0.747916666666667" right="0.747916666666667" top="0.9840277777777779" bottom="0.9840277777777779" header="0" footer="0"/>
  <pageSetup orientation="portrait" paperSize="9"/>
</worksheet>
</file>

<file path=xl/worksheets/sheet33.xml><?xml version="1.0" encoding="utf-8"?>
<worksheet xmlns="http://schemas.openxmlformats.org/spreadsheetml/2006/main">
  <sheetPr>
    <outlinePr summaryBelow="1" summaryRight="1"/>
    <pageSetUpPr/>
  </sheetPr>
  <dimension ref="A1:BI469"/>
  <sheetViews>
    <sheetView workbookViewId="0">
      <selection activeCell="A1" sqref="A1"/>
    </sheetView>
  </sheetViews>
  <sheetFormatPr baseColWidth="8" defaultRowHeight="15"/>
  <sheetData>
    <row r="1">
      <c r="A1" s="199" t="inlineStr">
        <is>
          <t>country</t>
        </is>
      </c>
      <c r="B1" s="199" t="inlineStr">
        <is>
          <t>ecosystem</t>
        </is>
      </c>
      <c r="C1" s="199" t="inlineStr">
        <is>
          <t>activity</t>
        </is>
      </c>
      <c r="D1" s="199" t="inlineStr">
        <is>
          <t>activity_type</t>
        </is>
      </c>
      <c r="E1" s="199" t="inlineStr">
        <is>
          <t>project_size_filter</t>
        </is>
      </c>
      <c r="F1" s="199" t="inlineStr">
        <is>
          <t>project_size</t>
        </is>
      </c>
      <c r="G1" s="199" t="inlineStr">
        <is>
          <t>price_type</t>
        </is>
      </c>
      <c r="H1" s="199" t="inlineStr">
        <is>
          <t>country_size_ha</t>
        </is>
      </c>
      <c r="I1" s="199" t="inlineStr">
        <is>
          <t>country_code</t>
        </is>
      </c>
      <c r="J1" s="199" t="inlineStr">
        <is>
          <t>base_size</t>
        </is>
      </c>
      <c r="K1" s="199" t="inlineStr">
        <is>
          <t>project_name</t>
        </is>
      </c>
      <c r="L1" s="199" t="inlineStr">
        <is>
          <t>total_cost_npv</t>
        </is>
      </c>
      <c r="M1" s="199" t="inlineStr">
        <is>
          <t>total_cost</t>
        </is>
      </c>
      <c r="N1" s="199" t="inlineStr">
        <is>
          <t>total_weighted_cost_npv</t>
        </is>
      </c>
      <c r="O1" s="199" t="inlineStr">
        <is>
          <t>total_weighted_cost</t>
        </is>
      </c>
      <c r="P1" s="199" t="inlineStr">
        <is>
          <t>capex_npv</t>
        </is>
      </c>
      <c r="Q1" s="199" t="inlineStr">
        <is>
          <t>capex</t>
        </is>
      </c>
      <c r="R1" s="199" t="inlineStr">
        <is>
          <t>opex_npv</t>
        </is>
      </c>
      <c r="S1" s="199" t="inlineStr">
        <is>
          <t>opex</t>
        </is>
      </c>
      <c r="T1" s="199" t="inlineStr">
        <is>
          <t>country_abatement_potential</t>
        </is>
      </c>
      <c r="U1" s="199" t="inlineStr">
        <is>
          <t>project_abatement_potential</t>
        </is>
      </c>
      <c r="V1" s="199" t="inlineStr">
        <is>
          <t>cost_per_tco2e</t>
        </is>
      </c>
      <c r="W1" s="199" t="inlineStr">
        <is>
          <t>cost_per_tco2e_npv</t>
        </is>
      </c>
      <c r="X1" s="199" t="inlineStr">
        <is>
          <t>feasibility_analysis_npv</t>
        </is>
      </c>
      <c r="Y1" s="199" t="inlineStr">
        <is>
          <t>feasibility_analysis</t>
        </is>
      </c>
      <c r="Z1" s="199" t="inlineStr">
        <is>
          <t>conservation_planning_npv</t>
        </is>
      </c>
      <c r="AA1" s="199" t="inlineStr">
        <is>
          <t>conservation_planning</t>
        </is>
      </c>
      <c r="AB1" s="199" t="inlineStr">
        <is>
          <t>data_collection_npv</t>
        </is>
      </c>
      <c r="AC1" s="199" t="inlineStr">
        <is>
          <t>data_collection</t>
        </is>
      </c>
      <c r="AD1" s="199" t="inlineStr">
        <is>
          <t>community_representation_npv</t>
        </is>
      </c>
      <c r="AE1" s="199" t="inlineStr">
        <is>
          <t>community_representation</t>
        </is>
      </c>
      <c r="AF1" s="199" t="inlineStr">
        <is>
          <t>blue_carbon_project_planning_npv</t>
        </is>
      </c>
      <c r="AG1" s="199" t="inlineStr">
        <is>
          <t>blue_carbon_project_planning</t>
        </is>
      </c>
      <c r="AH1" s="199" t="inlineStr">
        <is>
          <t>establishing_carbon_rights_npv</t>
        </is>
      </c>
      <c r="AI1" s="199" t="inlineStr">
        <is>
          <t>establishing_carbon_rights</t>
        </is>
      </c>
      <c r="AJ1" s="199" t="inlineStr">
        <is>
          <t>validation_npv</t>
        </is>
      </c>
      <c r="AK1" s="199" t="inlineStr">
        <is>
          <t>validation</t>
        </is>
      </c>
      <c r="AL1" s="199" t="inlineStr">
        <is>
          <t>implementation_labor_npv</t>
        </is>
      </c>
      <c r="AM1" s="199" t="inlineStr">
        <is>
          <t>implementation_labor</t>
        </is>
      </c>
      <c r="AN1" s="199" t="inlineStr">
        <is>
          <t>monitoring_maintenance_npv</t>
        </is>
      </c>
      <c r="AO1" s="199" t="inlineStr">
        <is>
          <t>monitoring_maintenance</t>
        </is>
      </c>
      <c r="AP1" s="199" t="inlineStr">
        <is>
          <t>community_benefit_npv</t>
        </is>
      </c>
      <c r="AQ1" s="199" t="inlineStr">
        <is>
          <t>community_benefit</t>
        </is>
      </c>
      <c r="AR1" s="199" t="inlineStr">
        <is>
          <t>carbon_standard_fees_npv</t>
        </is>
      </c>
      <c r="AS1" s="199" t="inlineStr">
        <is>
          <t>carbon_standard_fees</t>
        </is>
      </c>
      <c r="AT1" s="199" t="inlineStr">
        <is>
          <t>baseline_reassessment_npv</t>
        </is>
      </c>
      <c r="AU1" s="199" t="inlineStr">
        <is>
          <t>baseline_reassessment</t>
        </is>
      </c>
      <c r="AV1" s="199" t="inlineStr">
        <is>
          <t>mrv_npv</t>
        </is>
      </c>
      <c r="AW1" s="199" t="inlineStr">
        <is>
          <t>mrv</t>
        </is>
      </c>
      <c r="AX1" s="199" t="inlineStr">
        <is>
          <t>long_term_project_operating_npv</t>
        </is>
      </c>
      <c r="AY1" s="199" t="inlineStr">
        <is>
          <t>long_term_project_operating</t>
        </is>
      </c>
      <c r="AZ1" s="199" t="inlineStr">
        <is>
          <t>initial_price_assumption</t>
        </is>
      </c>
      <c r="BA1" s="199" t="inlineStr">
        <is>
          <t>leftover_after_opex</t>
        </is>
      </c>
      <c r="BB1" s="199" t="inlineStr">
        <is>
          <t>leftover_after_opex_npv</t>
        </is>
      </c>
      <c r="BC1" s="199" t="inlineStr">
        <is>
          <t>total_revenue</t>
        </is>
      </c>
      <c r="BD1" s="199" t="inlineStr">
        <is>
          <t>total_revenu_npv</t>
        </is>
      </c>
      <c r="BE1" s="199" t="inlineStr">
        <is>
          <t>credits_issued</t>
        </is>
      </c>
      <c r="BF1" s="199" t="inlineStr">
        <is>
          <t>monitoring_npv</t>
        </is>
      </c>
      <c r="BG1" s="199" t="inlineStr">
        <is>
          <t>maintenance_npv</t>
        </is>
      </c>
      <c r="BH1" s="199" t="inlineStr">
        <is>
          <t>monitoring</t>
        </is>
      </c>
      <c r="BI1" s="199" t="inlineStr">
        <is>
          <t>maintenance</t>
        </is>
      </c>
    </row>
    <row r="2">
      <c r="A2" t="inlineStr">
        <is>
          <t>United States</t>
        </is>
      </c>
      <c r="B2" t="inlineStr">
        <is>
          <t>Mangrove</t>
        </is>
      </c>
      <c r="C2" t="inlineStr">
        <is>
          <t>Restoration</t>
        </is>
      </c>
      <c r="D2" t="inlineStr">
        <is>
          <t>Planting</t>
        </is>
      </c>
      <c r="E2" t="inlineStr">
        <is>
          <t>Small</t>
        </is>
      </c>
      <c r="F2" t="n">
        <v>100</v>
      </c>
      <c r="G2" t="inlineStr">
        <is>
          <t>Opex breakeven</t>
        </is>
      </c>
      <c r="H2" t="n">
        <v>947084624.2706754</v>
      </c>
      <c r="I2" t="inlineStr">
        <is>
          <t>USA</t>
        </is>
      </c>
      <c r="J2" t="n">
        <v>500</v>
      </c>
      <c r="K2" t="inlineStr">
        <is>
          <t>United States Mangrove Restoration 100</t>
        </is>
      </c>
      <c r="L2" t="inlineStr">
        <is>
          <t>5648912</t>
        </is>
      </c>
      <c r="M2" t="inlineStr">
        <is>
          <t>7720040</t>
        </is>
      </c>
      <c r="N2" t="n">
        <v>0.005964527197714857</v>
      </c>
      <c r="O2" t="n">
        <v>0.008151372963049628</v>
      </c>
      <c r="P2" t="inlineStr">
        <is>
          <t>2732701</t>
        </is>
      </c>
      <c r="Q2" t="inlineStr">
        <is>
          <t>2990267</t>
        </is>
      </c>
      <c r="R2" t="inlineStr">
        <is>
          <t>2916212</t>
        </is>
      </c>
      <c r="S2" t="inlineStr">
        <is>
          <t>4729773</t>
        </is>
      </c>
      <c r="T2" t="n">
        <v>166589</v>
      </c>
      <c r="U2" t="n">
        <v>27576</v>
      </c>
      <c r="V2" t="n">
        <v>256</v>
      </c>
      <c r="W2" t="n">
        <v>256</v>
      </c>
      <c r="X2" t="inlineStr">
        <is>
          <t>100000</t>
        </is>
      </c>
      <c r="Y2" t="inlineStr">
        <is>
          <t>100000</t>
        </is>
      </c>
      <c r="Z2" t="inlineStr">
        <is>
          <t>629559</t>
        </is>
      </c>
      <c r="AA2" t="inlineStr">
        <is>
          <t>667067</t>
        </is>
      </c>
      <c r="AB2" t="inlineStr">
        <is>
          <t>76963</t>
        </is>
      </c>
      <c r="AC2" t="inlineStr">
        <is>
          <t>80000</t>
        </is>
      </c>
      <c r="AD2" t="inlineStr">
        <is>
          <t>351049</t>
        </is>
      </c>
      <c r="AE2" t="inlineStr">
        <is>
          <t>379500</t>
        </is>
      </c>
      <c r="AF2" t="inlineStr">
        <is>
          <t>88900</t>
        </is>
      </c>
      <c r="AG2" t="inlineStr">
        <is>
          <t>100000</t>
        </is>
      </c>
      <c r="AH2" t="inlineStr">
        <is>
          <t>185006</t>
        </is>
      </c>
      <c r="AI2" t="inlineStr">
        <is>
          <t>200000</t>
        </is>
      </c>
      <c r="AJ2" t="inlineStr">
        <is>
          <t>44450</t>
        </is>
      </c>
      <c r="AK2" t="inlineStr">
        <is>
          <t>50000</t>
        </is>
      </c>
      <c r="AL2" t="inlineStr">
        <is>
          <t>1256774</t>
        </is>
      </c>
      <c r="AM2" t="inlineStr">
        <is>
          <t>1413700</t>
        </is>
      </c>
      <c r="AN2" t="n">
        <v>890985</v>
      </c>
      <c r="AO2" t="n">
        <v>1347284</v>
      </c>
      <c r="AP2" t="inlineStr">
        <is>
          <t>145811</t>
        </is>
      </c>
      <c r="AQ2" t="inlineStr">
        <is>
          <t>246078</t>
        </is>
      </c>
      <c r="AR2" t="inlineStr">
        <is>
          <t>2665</t>
        </is>
      </c>
      <c r="AS2" t="inlineStr">
        <is>
          <t>4412</t>
        </is>
      </c>
      <c r="AT2" t="inlineStr">
        <is>
          <t>75812</t>
        </is>
      </c>
      <c r="AU2" t="inlineStr">
        <is>
          <t>120000</t>
        </is>
      </c>
      <c r="AV2" t="inlineStr">
        <is>
          <t>223062</t>
        </is>
      </c>
      <c r="AW2" t="inlineStr">
        <is>
          <t>400000</t>
        </is>
      </c>
      <c r="AX2" t="inlineStr">
        <is>
          <t>1577877</t>
        </is>
      </c>
      <c r="AY2" t="inlineStr">
        <is>
          <t>2612000</t>
        </is>
      </c>
      <c r="AZ2" t="n">
        <v>190.1037394651525</v>
      </c>
      <c r="BA2" t="n">
        <v>-4729773</v>
      </c>
      <c r="BB2" t="n">
        <v>-2916212</v>
      </c>
      <c r="BC2" t="inlineStr">
        <is>
          <t>0</t>
        </is>
      </c>
      <c r="BD2" t="inlineStr">
        <is>
          <t>0</t>
        </is>
      </c>
      <c r="BE2" t="n">
        <v>0</v>
      </c>
      <c r="BF2" t="inlineStr">
        <is>
          <t>600463</t>
        </is>
      </c>
      <c r="BG2" t="inlineStr">
        <is>
          <t>290522</t>
        </is>
      </c>
      <c r="BH2" t="inlineStr">
        <is>
          <t>994000</t>
        </is>
      </c>
      <c r="BI2" t="inlineStr">
        <is>
          <t>353284</t>
        </is>
      </c>
    </row>
    <row r="3">
      <c r="A3" t="inlineStr">
        <is>
          <t>United States</t>
        </is>
      </c>
      <c r="B3" t="inlineStr">
        <is>
          <t>Mangrove</t>
        </is>
      </c>
      <c r="C3" t="inlineStr">
        <is>
          <t>Restoration</t>
        </is>
      </c>
      <c r="D3" t="inlineStr">
        <is>
          <t>Hydrology</t>
        </is>
      </c>
      <c r="E3" t="inlineStr">
        <is>
          <t>Small</t>
        </is>
      </c>
      <c r="F3" t="n">
        <v>100</v>
      </c>
      <c r="G3" t="inlineStr">
        <is>
          <t>Opex breakeven</t>
        </is>
      </c>
      <c r="H3" t="n">
        <v>947084624.2706754</v>
      </c>
      <c r="I3" t="inlineStr">
        <is>
          <t>USA</t>
        </is>
      </c>
      <c r="J3" t="n">
        <v>500</v>
      </c>
      <c r="K3" t="inlineStr">
        <is>
          <t>United States Mangrove Restoration 100</t>
        </is>
      </c>
      <c r="L3" t="inlineStr">
        <is>
          <t>16268065</t>
        </is>
      </c>
      <c r="M3" t="inlineStr">
        <is>
          <t>19903975</t>
        </is>
      </c>
      <c r="N3" t="n">
        <v>0.01717699198477391</v>
      </c>
      <c r="O3" t="n">
        <v>0.02101604702465476</v>
      </c>
      <c r="P3" t="inlineStr">
        <is>
          <t>11273022</t>
        </is>
      </c>
      <c r="Q3" t="inlineStr">
        <is>
          <t>12596967</t>
        </is>
      </c>
      <c r="R3" t="inlineStr">
        <is>
          <t>4995044</t>
        </is>
      </c>
      <c r="S3" t="inlineStr">
        <is>
          <t>7307008</t>
        </is>
      </c>
      <c r="T3" t="n">
        <v>166589</v>
      </c>
      <c r="U3" t="n">
        <v>34470</v>
      </c>
      <c r="V3" t="n">
        <v>590</v>
      </c>
      <c r="W3" t="n">
        <v>590</v>
      </c>
      <c r="X3" t="inlineStr">
        <is>
          <t>100000</t>
        </is>
      </c>
      <c r="Y3" t="inlineStr">
        <is>
          <t>100000</t>
        </is>
      </c>
      <c r="Z3" t="inlineStr">
        <is>
          <t>629559</t>
        </is>
      </c>
      <c r="AA3" t="inlineStr">
        <is>
          <t>667067</t>
        </is>
      </c>
      <c r="AB3" t="inlineStr">
        <is>
          <t>76963</t>
        </is>
      </c>
      <c r="AC3" t="inlineStr">
        <is>
          <t>80000</t>
        </is>
      </c>
      <c r="AD3" t="inlineStr">
        <is>
          <t>351049</t>
        </is>
      </c>
      <c r="AE3" t="inlineStr">
        <is>
          <t>379500</t>
        </is>
      </c>
      <c r="AF3" t="inlineStr">
        <is>
          <t>88900</t>
        </is>
      </c>
      <c r="AG3" t="inlineStr">
        <is>
          <t>100000</t>
        </is>
      </c>
      <c r="AH3" t="inlineStr">
        <is>
          <t>185006</t>
        </is>
      </c>
      <c r="AI3" t="inlineStr">
        <is>
          <t>200000</t>
        </is>
      </c>
      <c r="AJ3" t="inlineStr">
        <is>
          <t>44450</t>
        </is>
      </c>
      <c r="AK3" t="inlineStr">
        <is>
          <t>50000</t>
        </is>
      </c>
      <c r="AL3" t="inlineStr">
        <is>
          <t>9797095</t>
        </is>
      </c>
      <c r="AM3" t="inlineStr">
        <is>
          <t>11020400</t>
        </is>
      </c>
      <c r="AN3" t="n">
        <v>2865209</v>
      </c>
      <c r="AO3" t="n">
        <v>3747998</v>
      </c>
      <c r="AP3" t="inlineStr">
        <is>
          <t>249752</t>
        </is>
      </c>
      <c r="AQ3" t="inlineStr">
        <is>
          <t>421495</t>
        </is>
      </c>
      <c r="AR3" t="inlineStr">
        <is>
          <t>3332</t>
        </is>
      </c>
      <c r="AS3" t="inlineStr">
        <is>
          <t>5515</t>
        </is>
      </c>
      <c r="AT3" t="inlineStr">
        <is>
          <t>75812</t>
        </is>
      </c>
      <c r="AU3" t="inlineStr">
        <is>
          <t>120000</t>
        </is>
      </c>
      <c r="AV3" t="inlineStr">
        <is>
          <t>223062</t>
        </is>
      </c>
      <c r="AW3" t="inlineStr">
        <is>
          <t>400000</t>
        </is>
      </c>
      <c r="AX3" t="inlineStr">
        <is>
          <t>1577877</t>
        </is>
      </c>
      <c r="AY3" t="inlineStr">
        <is>
          <t>2612000</t>
        </is>
      </c>
      <c r="AZ3" t="n">
        <v>260.4959044704373</v>
      </c>
      <c r="BA3" t="n">
        <v>-7307008</v>
      </c>
      <c r="BB3" t="n">
        <v>-4995044</v>
      </c>
      <c r="BC3" t="inlineStr">
        <is>
          <t>0</t>
        </is>
      </c>
      <c r="BD3" t="inlineStr">
        <is>
          <t>0</t>
        </is>
      </c>
      <c r="BE3" t="n">
        <v>0</v>
      </c>
      <c r="BF3" t="inlineStr">
        <is>
          <t>600463</t>
        </is>
      </c>
      <c r="BG3" t="inlineStr">
        <is>
          <t>2264746</t>
        </is>
      </c>
      <c r="BH3" t="inlineStr">
        <is>
          <t>994000</t>
        </is>
      </c>
      <c r="BI3" t="inlineStr">
        <is>
          <t>2753998</t>
        </is>
      </c>
    </row>
    <row r="4">
      <c r="A4" t="inlineStr">
        <is>
          <t>United States</t>
        </is>
      </c>
      <c r="B4" t="inlineStr">
        <is>
          <t>Mangrove</t>
        </is>
      </c>
      <c r="C4" t="inlineStr">
        <is>
          <t>Restoration</t>
        </is>
      </c>
      <c r="D4" t="inlineStr">
        <is>
          <t>Hybrid</t>
        </is>
      </c>
      <c r="E4" t="inlineStr">
        <is>
          <t>Small</t>
        </is>
      </c>
      <c r="F4" t="n">
        <v>100</v>
      </c>
      <c r="G4" t="inlineStr">
        <is>
          <t>Opex breakeven</t>
        </is>
      </c>
      <c r="H4" t="n">
        <v>947084624.2706754</v>
      </c>
      <c r="I4" t="inlineStr">
        <is>
          <t>USA</t>
        </is>
      </c>
      <c r="J4" t="n">
        <v>500</v>
      </c>
      <c r="K4" t="inlineStr">
        <is>
          <t>United States Mangrove Restoration 100</t>
        </is>
      </c>
      <c r="L4" t="inlineStr">
        <is>
          <t>15425150</t>
        </is>
      </c>
      <c r="M4" t="inlineStr">
        <is>
          <t>18936881</t>
        </is>
      </c>
      <c r="N4" t="n">
        <v>0.01628698175928946</v>
      </c>
      <c r="O4" t="n">
        <v>0.01999491968796641</v>
      </c>
      <c r="P4" t="inlineStr">
        <is>
          <t>10595073</t>
        </is>
      </c>
      <c r="Q4" t="inlineStr">
        <is>
          <t>11834367</t>
        </is>
      </c>
      <c r="R4" t="inlineStr">
        <is>
          <t>4830077</t>
        </is>
      </c>
      <c r="S4" t="inlineStr">
        <is>
          <t>7102514</t>
        </is>
      </c>
      <c r="T4" t="n">
        <v>166589</v>
      </c>
      <c r="U4" t="n">
        <v>34470</v>
      </c>
      <c r="V4" t="n">
        <v>559</v>
      </c>
      <c r="W4" t="n">
        <v>559</v>
      </c>
      <c r="X4" t="inlineStr">
        <is>
          <t>100000</t>
        </is>
      </c>
      <c r="Y4" t="inlineStr">
        <is>
          <t>100000</t>
        </is>
      </c>
      <c r="Z4" t="inlineStr">
        <is>
          <t>629559</t>
        </is>
      </c>
      <c r="AA4" t="inlineStr">
        <is>
          <t>667067</t>
        </is>
      </c>
      <c r="AB4" t="inlineStr">
        <is>
          <t>76963</t>
        </is>
      </c>
      <c r="AC4" t="inlineStr">
        <is>
          <t>80000</t>
        </is>
      </c>
      <c r="AD4" t="inlineStr">
        <is>
          <t>351049</t>
        </is>
      </c>
      <c r="AE4" t="inlineStr">
        <is>
          <t>379500</t>
        </is>
      </c>
      <c r="AF4" t="inlineStr">
        <is>
          <t>88900</t>
        </is>
      </c>
      <c r="AG4" t="inlineStr">
        <is>
          <t>100000</t>
        </is>
      </c>
      <c r="AH4" t="inlineStr">
        <is>
          <t>185006</t>
        </is>
      </c>
      <c r="AI4" t="inlineStr">
        <is>
          <t>200000</t>
        </is>
      </c>
      <c r="AJ4" t="inlineStr">
        <is>
          <t>44450</t>
        </is>
      </c>
      <c r="AK4" t="inlineStr">
        <is>
          <t>50000</t>
        </is>
      </c>
      <c r="AL4" t="inlineStr">
        <is>
          <t>9119147</t>
        </is>
      </c>
      <c r="AM4" t="inlineStr">
        <is>
          <t>10257800</t>
        </is>
      </c>
      <c r="AN4" t="n">
        <v>2708491</v>
      </c>
      <c r="AO4" t="n">
        <v>3557424</v>
      </c>
      <c r="AP4" t="inlineStr">
        <is>
          <t>241504</t>
        </is>
      </c>
      <c r="AQ4" t="inlineStr">
        <is>
          <t>407575</t>
        </is>
      </c>
      <c r="AR4" t="inlineStr">
        <is>
          <t>3332</t>
        </is>
      </c>
      <c r="AS4" t="inlineStr">
        <is>
          <t>5515</t>
        </is>
      </c>
      <c r="AT4" t="inlineStr">
        <is>
          <t>75812</t>
        </is>
      </c>
      <c r="AU4" t="inlineStr">
        <is>
          <t>120000</t>
        </is>
      </c>
      <c r="AV4" t="inlineStr">
        <is>
          <t>223062</t>
        </is>
      </c>
      <c r="AW4" t="inlineStr">
        <is>
          <t>400000</t>
        </is>
      </c>
      <c r="AX4" t="inlineStr">
        <is>
          <t>1577877</t>
        </is>
      </c>
      <c r="AY4" t="inlineStr">
        <is>
          <t>2612000</t>
        </is>
      </c>
      <c r="AZ4" t="n">
        <v>251.8927636869151</v>
      </c>
      <c r="BA4" t="n">
        <v>-7102514</v>
      </c>
      <c r="BB4" t="n">
        <v>-4830077</v>
      </c>
      <c r="BC4" t="inlineStr">
        <is>
          <t>0</t>
        </is>
      </c>
      <c r="BD4" t="inlineStr">
        <is>
          <t>0</t>
        </is>
      </c>
      <c r="BE4" t="n">
        <v>0</v>
      </c>
      <c r="BF4" t="inlineStr">
        <is>
          <t>600463</t>
        </is>
      </c>
      <c r="BG4" t="inlineStr">
        <is>
          <t>2108028</t>
        </is>
      </c>
      <c r="BH4" t="inlineStr">
        <is>
          <t>994000</t>
        </is>
      </c>
      <c r="BI4" t="inlineStr">
        <is>
          <t>2563424</t>
        </is>
      </c>
    </row>
    <row r="5">
      <c r="A5" t="inlineStr">
        <is>
          <t>United States</t>
        </is>
      </c>
      <c r="B5" t="inlineStr">
        <is>
          <t>Mangrove</t>
        </is>
      </c>
      <c r="C5" t="inlineStr">
        <is>
          <t>Restoration</t>
        </is>
      </c>
      <c r="D5" t="inlineStr">
        <is>
          <t>Planting</t>
        </is>
      </c>
      <c r="E5" t="inlineStr">
        <is>
          <t>Small</t>
        </is>
      </c>
      <c r="F5" t="n">
        <v>100</v>
      </c>
      <c r="G5" t="inlineStr">
        <is>
          <t>Market price</t>
        </is>
      </c>
      <c r="H5" t="n">
        <v>947084624.2706754</v>
      </c>
      <c r="I5" t="inlineStr">
        <is>
          <t>USA</t>
        </is>
      </c>
      <c r="J5" t="n">
        <v>500</v>
      </c>
      <c r="K5" t="inlineStr">
        <is>
          <t>United States Mangrove Restoration 100</t>
        </is>
      </c>
      <c r="L5" t="inlineStr">
        <is>
          <t>5526112</t>
        </is>
      </c>
      <c r="M5" t="inlineStr">
        <is>
          <t>7512796</t>
        </is>
      </c>
      <c r="N5" t="n">
        <v>0.005834866133800357</v>
      </c>
      <c r="O5" t="n">
        <v>0.007932549856128648</v>
      </c>
      <c r="P5" t="inlineStr">
        <is>
          <t>2732701</t>
        </is>
      </c>
      <c r="Q5" t="inlineStr">
        <is>
          <t>2990267</t>
        </is>
      </c>
      <c r="R5" t="inlineStr">
        <is>
          <t>2793411</t>
        </is>
      </c>
      <c r="S5" t="inlineStr">
        <is>
          <t>4522529</t>
        </is>
      </c>
      <c r="T5" t="n">
        <v>166589</v>
      </c>
      <c r="U5" t="n">
        <v>27576</v>
      </c>
      <c r="V5" t="n">
        <v>250</v>
      </c>
      <c r="W5" t="n">
        <v>250</v>
      </c>
      <c r="X5" t="inlineStr">
        <is>
          <t>100000</t>
        </is>
      </c>
      <c r="Y5" t="inlineStr">
        <is>
          <t>100000</t>
        </is>
      </c>
      <c r="Z5" t="inlineStr">
        <is>
          <t>629559</t>
        </is>
      </c>
      <c r="AA5" t="inlineStr">
        <is>
          <t>667067</t>
        </is>
      </c>
      <c r="AB5" t="inlineStr">
        <is>
          <t>76963</t>
        </is>
      </c>
      <c r="AC5" t="inlineStr">
        <is>
          <t>80000</t>
        </is>
      </c>
      <c r="AD5" t="inlineStr">
        <is>
          <t>351049</t>
        </is>
      </c>
      <c r="AE5" t="inlineStr">
        <is>
          <t>379500</t>
        </is>
      </c>
      <c r="AF5" t="inlineStr">
        <is>
          <t>88900</t>
        </is>
      </c>
      <c r="AG5" t="inlineStr">
        <is>
          <t>100000</t>
        </is>
      </c>
      <c r="AH5" t="inlineStr">
        <is>
          <t>185006</t>
        </is>
      </c>
      <c r="AI5" t="inlineStr">
        <is>
          <t>200000</t>
        </is>
      </c>
      <c r="AJ5" t="inlineStr">
        <is>
          <t>44450</t>
        </is>
      </c>
      <c r="AK5" t="inlineStr">
        <is>
          <t>50000</t>
        </is>
      </c>
      <c r="AL5" t="inlineStr">
        <is>
          <t>1256774</t>
        </is>
      </c>
      <c r="AM5" t="inlineStr">
        <is>
          <t>1413700</t>
        </is>
      </c>
      <c r="AN5" t="n">
        <v>890985</v>
      </c>
      <c r="AO5" t="n">
        <v>1347284</v>
      </c>
      <c r="AP5" t="inlineStr">
        <is>
          <t>23010</t>
        </is>
      </c>
      <c r="AQ5" t="inlineStr">
        <is>
          <t>38833</t>
        </is>
      </c>
      <c r="AR5" t="inlineStr">
        <is>
          <t>2665</t>
        </is>
      </c>
      <c r="AS5" t="inlineStr">
        <is>
          <t>4412</t>
        </is>
      </c>
      <c r="AT5" t="inlineStr">
        <is>
          <t>75812</t>
        </is>
      </c>
      <c r="AU5" t="inlineStr">
        <is>
          <t>120000</t>
        </is>
      </c>
      <c r="AV5" t="inlineStr">
        <is>
          <t>223062</t>
        </is>
      </c>
      <c r="AW5" t="inlineStr">
        <is>
          <t>400000</t>
        </is>
      </c>
      <c r="AX5" t="inlineStr">
        <is>
          <t>1577877</t>
        </is>
      </c>
      <c r="AY5" t="inlineStr">
        <is>
          <t>2612000</t>
        </is>
      </c>
      <c r="AZ5" t="n">
        <v>30</v>
      </c>
      <c r="BA5" t="n">
        <v>-4522529</v>
      </c>
      <c r="BB5" t="n">
        <v>-2793411</v>
      </c>
      <c r="BC5" t="inlineStr">
        <is>
          <t>0</t>
        </is>
      </c>
      <c r="BD5" t="inlineStr">
        <is>
          <t>0</t>
        </is>
      </c>
      <c r="BE5" t="n">
        <v>0</v>
      </c>
      <c r="BF5" t="inlineStr">
        <is>
          <t>600463</t>
        </is>
      </c>
      <c r="BG5" t="inlineStr">
        <is>
          <t>290522</t>
        </is>
      </c>
      <c r="BH5" t="inlineStr">
        <is>
          <t>994000</t>
        </is>
      </c>
      <c r="BI5" t="inlineStr">
        <is>
          <t>353284</t>
        </is>
      </c>
    </row>
    <row r="6">
      <c r="A6" t="inlineStr">
        <is>
          <t>United States</t>
        </is>
      </c>
      <c r="B6" t="inlineStr">
        <is>
          <t>Mangrove</t>
        </is>
      </c>
      <c r="C6" t="inlineStr">
        <is>
          <t>Restoration</t>
        </is>
      </c>
      <c r="D6" t="inlineStr">
        <is>
          <t>Hydrology</t>
        </is>
      </c>
      <c r="E6" t="inlineStr">
        <is>
          <t>Small</t>
        </is>
      </c>
      <c r="F6" t="n">
        <v>100</v>
      </c>
      <c r="G6" t="inlineStr">
        <is>
          <t>Market price</t>
        </is>
      </c>
      <c r="H6" t="n">
        <v>947084624.2706754</v>
      </c>
      <c r="I6" t="inlineStr">
        <is>
          <t>USA</t>
        </is>
      </c>
      <c r="J6" t="n">
        <v>500</v>
      </c>
      <c r="K6" t="inlineStr">
        <is>
          <t>United States Mangrove Restoration 100</t>
        </is>
      </c>
      <c r="L6" t="inlineStr">
        <is>
          <t>16047076</t>
        </is>
      </c>
      <c r="M6" t="inlineStr">
        <is>
          <t>19531021</t>
        </is>
      </c>
      <c r="N6" t="n">
        <v>0.01694365591919246</v>
      </c>
      <c r="O6" t="n">
        <v>0.02062225539247912</v>
      </c>
      <c r="P6" t="inlineStr">
        <is>
          <t>11273022</t>
        </is>
      </c>
      <c r="Q6" t="inlineStr">
        <is>
          <t>12596967</t>
        </is>
      </c>
      <c r="R6" t="inlineStr">
        <is>
          <t>4774054</t>
        </is>
      </c>
      <c r="S6" t="inlineStr">
        <is>
          <t>6934055</t>
        </is>
      </c>
      <c r="T6" t="n">
        <v>166589</v>
      </c>
      <c r="U6" t="n">
        <v>34470</v>
      </c>
      <c r="V6" t="n">
        <v>582</v>
      </c>
      <c r="W6" t="n">
        <v>582</v>
      </c>
      <c r="X6" t="inlineStr">
        <is>
          <t>100000</t>
        </is>
      </c>
      <c r="Y6" t="inlineStr">
        <is>
          <t>100000</t>
        </is>
      </c>
      <c r="Z6" t="inlineStr">
        <is>
          <t>629559</t>
        </is>
      </c>
      <c r="AA6" t="inlineStr">
        <is>
          <t>667067</t>
        </is>
      </c>
      <c r="AB6" t="inlineStr">
        <is>
          <t>76963</t>
        </is>
      </c>
      <c r="AC6" t="inlineStr">
        <is>
          <t>80000</t>
        </is>
      </c>
      <c r="AD6" t="inlineStr">
        <is>
          <t>351049</t>
        </is>
      </c>
      <c r="AE6" t="inlineStr">
        <is>
          <t>379500</t>
        </is>
      </c>
      <c r="AF6" t="inlineStr">
        <is>
          <t>88900</t>
        </is>
      </c>
      <c r="AG6" t="inlineStr">
        <is>
          <t>100000</t>
        </is>
      </c>
      <c r="AH6" t="inlineStr">
        <is>
          <t>185006</t>
        </is>
      </c>
      <c r="AI6" t="inlineStr">
        <is>
          <t>200000</t>
        </is>
      </c>
      <c r="AJ6" t="inlineStr">
        <is>
          <t>44450</t>
        </is>
      </c>
      <c r="AK6" t="inlineStr">
        <is>
          <t>50000</t>
        </is>
      </c>
      <c r="AL6" t="inlineStr">
        <is>
          <t>9797095</t>
        </is>
      </c>
      <c r="AM6" t="inlineStr">
        <is>
          <t>11020400</t>
        </is>
      </c>
      <c r="AN6" t="n">
        <v>2865209</v>
      </c>
      <c r="AO6" t="n">
        <v>3747998</v>
      </c>
      <c r="AP6" t="inlineStr">
        <is>
          <t>28763</t>
        </is>
      </c>
      <c r="AQ6" t="inlineStr">
        <is>
          <t>48541</t>
        </is>
      </c>
      <c r="AR6" t="inlineStr">
        <is>
          <t>3332</t>
        </is>
      </c>
      <c r="AS6" t="inlineStr">
        <is>
          <t>5515</t>
        </is>
      </c>
      <c r="AT6" t="inlineStr">
        <is>
          <t>75812</t>
        </is>
      </c>
      <c r="AU6" t="inlineStr">
        <is>
          <t>120000</t>
        </is>
      </c>
      <c r="AV6" t="inlineStr">
        <is>
          <t>223062</t>
        </is>
      </c>
      <c r="AW6" t="inlineStr">
        <is>
          <t>400000</t>
        </is>
      </c>
      <c r="AX6" t="inlineStr">
        <is>
          <t>1577877</t>
        </is>
      </c>
      <c r="AY6" t="inlineStr">
        <is>
          <t>2612000</t>
        </is>
      </c>
      <c r="AZ6" t="n">
        <v>30</v>
      </c>
      <c r="BA6" t="n">
        <v>-6934055</v>
      </c>
      <c r="BB6" t="n">
        <v>-4774054</v>
      </c>
      <c r="BC6" t="inlineStr">
        <is>
          <t>0</t>
        </is>
      </c>
      <c r="BD6" t="inlineStr">
        <is>
          <t>0</t>
        </is>
      </c>
      <c r="BE6" t="n">
        <v>0</v>
      </c>
      <c r="BF6" t="inlineStr">
        <is>
          <t>600463</t>
        </is>
      </c>
      <c r="BG6" t="inlineStr">
        <is>
          <t>2264746</t>
        </is>
      </c>
      <c r="BH6" t="inlineStr">
        <is>
          <t>994000</t>
        </is>
      </c>
      <c r="BI6" t="inlineStr">
        <is>
          <t>2753998</t>
        </is>
      </c>
    </row>
    <row r="7">
      <c r="A7" t="inlineStr">
        <is>
          <t>United States</t>
        </is>
      </c>
      <c r="B7" t="inlineStr">
        <is>
          <t>Mangrove</t>
        </is>
      </c>
      <c r="C7" t="inlineStr">
        <is>
          <t>Restoration</t>
        </is>
      </c>
      <c r="D7" t="inlineStr">
        <is>
          <t>Hybrid</t>
        </is>
      </c>
      <c r="E7" t="inlineStr">
        <is>
          <t>Small</t>
        </is>
      </c>
      <c r="F7" t="n">
        <v>100</v>
      </c>
      <c r="G7" t="inlineStr">
        <is>
          <t>Market price</t>
        </is>
      </c>
      <c r="H7" t="n">
        <v>947084624.2706754</v>
      </c>
      <c r="I7" t="inlineStr">
        <is>
          <t>USA</t>
        </is>
      </c>
      <c r="J7" t="n">
        <v>500</v>
      </c>
      <c r="K7" t="inlineStr">
        <is>
          <t>United States Mangrove Restoration 100</t>
        </is>
      </c>
      <c r="L7" t="inlineStr">
        <is>
          <t>15212409</t>
        </is>
      </c>
      <c r="M7" t="inlineStr">
        <is>
          <t>18577848</t>
        </is>
      </c>
      <c r="N7" t="n">
        <v>0.01606235452477615</v>
      </c>
      <c r="O7" t="n">
        <v>0.01961582684789789</v>
      </c>
      <c r="P7" t="inlineStr">
        <is>
          <t>10595073</t>
        </is>
      </c>
      <c r="Q7" t="inlineStr">
        <is>
          <t>11834367</t>
        </is>
      </c>
      <c r="R7" t="inlineStr">
        <is>
          <t>4617336</t>
        </is>
      </c>
      <c r="S7" t="inlineStr">
        <is>
          <t>6743481</t>
        </is>
      </c>
      <c r="T7" t="n">
        <v>166589</v>
      </c>
      <c r="U7" t="n">
        <v>34470</v>
      </c>
      <c r="V7" t="n">
        <v>552</v>
      </c>
      <c r="W7" t="n">
        <v>552</v>
      </c>
      <c r="X7" t="inlineStr">
        <is>
          <t>100000</t>
        </is>
      </c>
      <c r="Y7" t="inlineStr">
        <is>
          <t>100000</t>
        </is>
      </c>
      <c r="Z7" t="inlineStr">
        <is>
          <t>629559</t>
        </is>
      </c>
      <c r="AA7" t="inlineStr">
        <is>
          <t>667067</t>
        </is>
      </c>
      <c r="AB7" t="inlineStr">
        <is>
          <t>76963</t>
        </is>
      </c>
      <c r="AC7" t="inlineStr">
        <is>
          <t>80000</t>
        </is>
      </c>
      <c r="AD7" t="inlineStr">
        <is>
          <t>351049</t>
        </is>
      </c>
      <c r="AE7" t="inlineStr">
        <is>
          <t>379500</t>
        </is>
      </c>
      <c r="AF7" t="inlineStr">
        <is>
          <t>88900</t>
        </is>
      </c>
      <c r="AG7" t="inlineStr">
        <is>
          <t>100000</t>
        </is>
      </c>
      <c r="AH7" t="inlineStr">
        <is>
          <t>185006</t>
        </is>
      </c>
      <c r="AI7" t="inlineStr">
        <is>
          <t>200000</t>
        </is>
      </c>
      <c r="AJ7" t="inlineStr">
        <is>
          <t>44450</t>
        </is>
      </c>
      <c r="AK7" t="inlineStr">
        <is>
          <t>50000</t>
        </is>
      </c>
      <c r="AL7" t="inlineStr">
        <is>
          <t>9119147</t>
        </is>
      </c>
      <c r="AM7" t="inlineStr">
        <is>
          <t>10257800</t>
        </is>
      </c>
      <c r="AN7" t="n">
        <v>2708491</v>
      </c>
      <c r="AO7" t="n">
        <v>3557424</v>
      </c>
      <c r="AP7" t="inlineStr">
        <is>
          <t>28763</t>
        </is>
      </c>
      <c r="AQ7" t="inlineStr">
        <is>
          <t>48541</t>
        </is>
      </c>
      <c r="AR7" t="inlineStr">
        <is>
          <t>3332</t>
        </is>
      </c>
      <c r="AS7" t="inlineStr">
        <is>
          <t>5515</t>
        </is>
      </c>
      <c r="AT7" t="inlineStr">
        <is>
          <t>75812</t>
        </is>
      </c>
      <c r="AU7" t="inlineStr">
        <is>
          <t>120000</t>
        </is>
      </c>
      <c r="AV7" t="inlineStr">
        <is>
          <t>223062</t>
        </is>
      </c>
      <c r="AW7" t="inlineStr">
        <is>
          <t>400000</t>
        </is>
      </c>
      <c r="AX7" t="inlineStr">
        <is>
          <t>1577877</t>
        </is>
      </c>
      <c r="AY7" t="inlineStr">
        <is>
          <t>2612000</t>
        </is>
      </c>
      <c r="AZ7" t="n">
        <v>30</v>
      </c>
      <c r="BA7" t="n">
        <v>-6743481</v>
      </c>
      <c r="BB7" t="n">
        <v>-4617336</v>
      </c>
      <c r="BC7" t="inlineStr">
        <is>
          <t>0</t>
        </is>
      </c>
      <c r="BD7" t="inlineStr">
        <is>
          <t>0</t>
        </is>
      </c>
      <c r="BE7" t="n">
        <v>0</v>
      </c>
      <c r="BF7" t="inlineStr">
        <is>
          <t>600463</t>
        </is>
      </c>
      <c r="BG7" t="inlineStr">
        <is>
          <t>2108028</t>
        </is>
      </c>
      <c r="BH7" t="inlineStr">
        <is>
          <t>994000</t>
        </is>
      </c>
      <c r="BI7" t="inlineStr">
        <is>
          <t>2563424</t>
        </is>
      </c>
    </row>
    <row r="8">
      <c r="A8" t="inlineStr">
        <is>
          <t>United States</t>
        </is>
      </c>
      <c r="B8" t="inlineStr">
        <is>
          <t>Mangrove</t>
        </is>
      </c>
      <c r="C8" t="inlineStr">
        <is>
          <t>Restoration</t>
        </is>
      </c>
      <c r="D8" t="inlineStr">
        <is>
          <t>Planting</t>
        </is>
      </c>
      <c r="E8" t="inlineStr">
        <is>
          <t>Medium</t>
        </is>
      </c>
      <c r="F8" t="n">
        <v>500</v>
      </c>
      <c r="G8" t="inlineStr">
        <is>
          <t>Opex breakeven</t>
        </is>
      </c>
      <c r="H8" t="n">
        <v>947084624.2706754</v>
      </c>
      <c r="I8" t="inlineStr">
        <is>
          <t>USA</t>
        </is>
      </c>
      <c r="J8" t="n">
        <v>500</v>
      </c>
      <c r="K8" t="inlineStr">
        <is>
          <t>United States Mangrove Restoration 500</t>
        </is>
      </c>
      <c r="L8" t="inlineStr">
        <is>
          <t>11759738</t>
        </is>
      </c>
      <c r="M8" t="inlineStr">
        <is>
          <t>14910152</t>
        </is>
      </c>
      <c r="N8" t="n">
        <v>0.01241677638791345</v>
      </c>
      <c r="O8" t="n">
        <v>0.01574320986520282</v>
      </c>
      <c r="P8" t="inlineStr">
        <is>
          <t>7638954</t>
        </is>
      </c>
      <c r="Q8" t="inlineStr">
        <is>
          <t>8645067</t>
        </is>
      </c>
      <c r="R8" t="inlineStr">
        <is>
          <t>4120784</t>
        </is>
      </c>
      <c r="S8" t="inlineStr">
        <is>
          <t>6265085</t>
        </is>
      </c>
      <c r="T8" t="n">
        <v>166589</v>
      </c>
      <c r="U8" t="n">
        <v>134432</v>
      </c>
      <c r="V8" t="n">
        <v>109</v>
      </c>
      <c r="W8" t="n">
        <v>109</v>
      </c>
      <c r="X8" t="inlineStr">
        <is>
          <t>100000</t>
        </is>
      </c>
      <c r="Y8" t="inlineStr">
        <is>
          <t>100000</t>
        </is>
      </c>
      <c r="Z8" t="inlineStr">
        <is>
          <t>629559</t>
        </is>
      </c>
      <c r="AA8" t="inlineStr">
        <is>
          <t>667067</t>
        </is>
      </c>
      <c r="AB8" t="inlineStr">
        <is>
          <t>76963</t>
        </is>
      </c>
      <c r="AC8" t="inlineStr">
        <is>
          <t>80000</t>
        </is>
      </c>
      <c r="AD8" t="inlineStr">
        <is>
          <t>351049</t>
        </is>
      </c>
      <c r="AE8" t="inlineStr">
        <is>
          <t>379500</t>
        </is>
      </c>
      <c r="AF8" t="inlineStr">
        <is>
          <t>88900</t>
        </is>
      </c>
      <c r="AG8" t="inlineStr">
        <is>
          <t>100000</t>
        </is>
      </c>
      <c r="AH8" t="inlineStr">
        <is>
          <t>185006</t>
        </is>
      </c>
      <c r="AI8" t="inlineStr">
        <is>
          <t>200000</t>
        </is>
      </c>
      <c r="AJ8" t="inlineStr">
        <is>
          <t>44450</t>
        </is>
      </c>
      <c r="AK8" t="inlineStr">
        <is>
          <t>50000</t>
        </is>
      </c>
      <c r="AL8" t="inlineStr">
        <is>
          <t>6163027</t>
        </is>
      </c>
      <c r="AM8" t="inlineStr">
        <is>
          <t>7068500</t>
        </is>
      </c>
      <c r="AN8" t="n">
        <v>2025140</v>
      </c>
      <c r="AO8" t="n">
        <v>2760418</v>
      </c>
      <c r="AP8" t="inlineStr">
        <is>
          <t>206039</t>
        </is>
      </c>
      <c r="AQ8" t="inlineStr">
        <is>
          <t>351158</t>
        </is>
      </c>
      <c r="AR8" t="inlineStr">
        <is>
          <t>12855</t>
        </is>
      </c>
      <c r="AS8" t="inlineStr">
        <is>
          <t>21509</t>
        </is>
      </c>
      <c r="AT8" t="inlineStr">
        <is>
          <t>75812</t>
        </is>
      </c>
      <c r="AU8" t="inlineStr">
        <is>
          <t>120000</t>
        </is>
      </c>
      <c r="AV8" t="inlineStr">
        <is>
          <t>223062</t>
        </is>
      </c>
      <c r="AW8" t="inlineStr">
        <is>
          <t>400000</t>
        </is>
      </c>
      <c r="AX8" t="inlineStr">
        <is>
          <t>1577877</t>
        </is>
      </c>
      <c r="AY8" t="inlineStr">
        <is>
          <t>2612000</t>
        </is>
      </c>
      <c r="AZ8" t="n">
        <v>55.45547655903653</v>
      </c>
      <c r="BA8" t="n">
        <v>-6265085</v>
      </c>
      <c r="BB8" t="n">
        <v>-4120784</v>
      </c>
      <c r="BC8" t="inlineStr">
        <is>
          <t>0</t>
        </is>
      </c>
      <c r="BD8" t="inlineStr">
        <is>
          <t>0</t>
        </is>
      </c>
      <c r="BE8" t="n">
        <v>0</v>
      </c>
      <c r="BF8" t="inlineStr">
        <is>
          <t>600463</t>
        </is>
      </c>
      <c r="BG8" t="inlineStr">
        <is>
          <t>1424677</t>
        </is>
      </c>
      <c r="BH8" t="inlineStr">
        <is>
          <t>994000</t>
        </is>
      </c>
      <c r="BI8" t="inlineStr">
        <is>
          <t>1766418</t>
        </is>
      </c>
    </row>
    <row r="9">
      <c r="A9" t="inlineStr">
        <is>
          <t>United States</t>
        </is>
      </c>
      <c r="B9" t="inlineStr">
        <is>
          <t>Mangrove</t>
        </is>
      </c>
      <c r="C9" t="inlineStr">
        <is>
          <t>Restoration</t>
        </is>
      </c>
      <c r="D9" t="inlineStr">
        <is>
          <t>Hydrology</t>
        </is>
      </c>
      <c r="E9" t="inlineStr">
        <is>
          <t>Medium</t>
        </is>
      </c>
      <c r="F9" t="n">
        <v>500</v>
      </c>
      <c r="G9" t="inlineStr">
        <is>
          <t>Opex breakeven</t>
        </is>
      </c>
      <c r="H9" t="n">
        <v>947084624.2706754</v>
      </c>
      <c r="I9" t="inlineStr">
        <is>
          <t>USA</t>
        </is>
      </c>
      <c r="J9" t="n">
        <v>500</v>
      </c>
      <c r="K9" t="inlineStr">
        <is>
          <t>United States Mangrove Restoration 500</t>
        </is>
      </c>
      <c r="L9" t="inlineStr">
        <is>
          <t>63834376</t>
        </is>
      </c>
      <c r="M9" t="inlineStr">
        <is>
          <t>75821313</t>
        </is>
      </c>
      <c r="N9" t="n">
        <v>0.06740092106252611</v>
      </c>
      <c r="O9" t="n">
        <v>0.08005759048024665</v>
      </c>
      <c r="P9" t="inlineStr">
        <is>
          <t>49519375</t>
        </is>
      </c>
      <c r="Q9" t="inlineStr">
        <is>
          <t>56678567</t>
        </is>
      </c>
      <c r="R9" t="inlineStr">
        <is>
          <t>14315000</t>
        </is>
      </c>
      <c r="S9" t="inlineStr">
        <is>
          <t>19142747</t>
        </is>
      </c>
      <c r="T9" t="n">
        <v>166589</v>
      </c>
      <c r="U9" t="n">
        <v>168040</v>
      </c>
      <c r="V9" t="n">
        <v>475</v>
      </c>
      <c r="W9" t="n">
        <v>475</v>
      </c>
      <c r="X9" t="inlineStr">
        <is>
          <t>100000</t>
        </is>
      </c>
      <c r="Y9" t="inlineStr">
        <is>
          <t>100000</t>
        </is>
      </c>
      <c r="Z9" t="inlineStr">
        <is>
          <t>629559</t>
        </is>
      </c>
      <c r="AA9" t="inlineStr">
        <is>
          <t>667067</t>
        </is>
      </c>
      <c r="AB9" t="inlineStr">
        <is>
          <t>76963</t>
        </is>
      </c>
      <c r="AC9" t="inlineStr">
        <is>
          <t>80000</t>
        </is>
      </c>
      <c r="AD9" t="inlineStr">
        <is>
          <t>351049</t>
        </is>
      </c>
      <c r="AE9" t="inlineStr">
        <is>
          <t>379500</t>
        </is>
      </c>
      <c r="AF9" t="inlineStr">
        <is>
          <t>88900</t>
        </is>
      </c>
      <c r="AG9" t="inlineStr">
        <is>
          <t>100000</t>
        </is>
      </c>
      <c r="AH9" t="inlineStr">
        <is>
          <t>185006</t>
        </is>
      </c>
      <c r="AI9" t="inlineStr">
        <is>
          <t>200000</t>
        </is>
      </c>
      <c r="AJ9" t="inlineStr">
        <is>
          <t>44450</t>
        </is>
      </c>
      <c r="AK9" t="inlineStr">
        <is>
          <t>50000</t>
        </is>
      </c>
      <c r="AL9" t="inlineStr">
        <is>
          <t>48043449</t>
        </is>
      </c>
      <c r="AM9" t="inlineStr">
        <is>
          <t>55102000</t>
        </is>
      </c>
      <c r="AN9" t="n">
        <v>11706431</v>
      </c>
      <c r="AO9" t="n">
        <v>14763990</v>
      </c>
      <c r="AP9" t="inlineStr">
        <is>
          <t>715750</t>
        </is>
      </c>
      <c r="AQ9" t="inlineStr">
        <is>
          <t>1219870</t>
        </is>
      </c>
      <c r="AR9" t="inlineStr">
        <is>
          <t>16069</t>
        </is>
      </c>
      <c r="AS9" t="inlineStr">
        <is>
          <t>26886</t>
        </is>
      </c>
      <c r="AT9" t="inlineStr">
        <is>
          <t>75812</t>
        </is>
      </c>
      <c r="AU9" t="inlineStr">
        <is>
          <t>120000</t>
        </is>
      </c>
      <c r="AV9" t="inlineStr">
        <is>
          <t>223062</t>
        </is>
      </c>
      <c r="AW9" t="inlineStr">
        <is>
          <t>400000</t>
        </is>
      </c>
      <c r="AX9" t="inlineStr">
        <is>
          <t>1577877</t>
        </is>
      </c>
      <c r="AY9" t="inlineStr">
        <is>
          <t>2612000</t>
        </is>
      </c>
      <c r="AZ9" t="n">
        <v>154.1153484234629</v>
      </c>
      <c r="BA9" t="n">
        <v>-19142747</v>
      </c>
      <c r="BB9" t="n">
        <v>-14315000</v>
      </c>
      <c r="BC9" t="inlineStr">
        <is>
          <t>0</t>
        </is>
      </c>
      <c r="BD9" t="inlineStr">
        <is>
          <t>0</t>
        </is>
      </c>
      <c r="BE9" t="n">
        <v>0</v>
      </c>
      <c r="BF9" t="inlineStr">
        <is>
          <t>600463</t>
        </is>
      </c>
      <c r="BG9" t="inlineStr">
        <is>
          <t>11105968</t>
        </is>
      </c>
      <c r="BH9" t="inlineStr">
        <is>
          <t>994000</t>
        </is>
      </c>
      <c r="BI9" t="inlineStr">
        <is>
          <t>13769990</t>
        </is>
      </c>
    </row>
    <row r="10">
      <c r="A10" t="inlineStr">
        <is>
          <t>United States</t>
        </is>
      </c>
      <c r="B10" t="inlineStr">
        <is>
          <t>Mangrove</t>
        </is>
      </c>
      <c r="C10" t="inlineStr">
        <is>
          <t>Restoration</t>
        </is>
      </c>
      <c r="D10" t="inlineStr">
        <is>
          <t>Hybrid</t>
        </is>
      </c>
      <c r="E10" t="inlineStr">
        <is>
          <t>Medium</t>
        </is>
      </c>
      <c r="F10" t="n">
        <v>500</v>
      </c>
      <c r="G10" t="inlineStr">
        <is>
          <t>Opex breakeven</t>
        </is>
      </c>
      <c r="H10" t="n">
        <v>947084624.2706754</v>
      </c>
      <c r="I10" t="inlineStr">
        <is>
          <t>USA</t>
        </is>
      </c>
      <c r="J10" t="n">
        <v>500</v>
      </c>
      <c r="K10" t="inlineStr">
        <is>
          <t>United States Mangrove Restoration 500</t>
        </is>
      </c>
      <c r="L10" t="inlineStr">
        <is>
          <t>59700850</t>
        </is>
      </c>
      <c r="M10" t="inlineStr">
        <is>
          <t>70986507</t>
        </is>
      </c>
      <c r="N10" t="n">
        <v>0.06303644729315928</v>
      </c>
      <c r="O10" t="n">
        <v>0.07495265489571729</v>
      </c>
      <c r="P10" t="inlineStr">
        <is>
          <t>46194820</t>
        </is>
      </c>
      <c r="Q10" t="inlineStr">
        <is>
          <t>52865567</t>
        </is>
      </c>
      <c r="R10" t="inlineStr">
        <is>
          <t>13506030</t>
        </is>
      </c>
      <c r="S10" t="inlineStr">
        <is>
          <t>18120941</t>
        </is>
      </c>
      <c r="T10" t="n">
        <v>166589</v>
      </c>
      <c r="U10" t="n">
        <v>168040</v>
      </c>
      <c r="V10" t="n">
        <v>444</v>
      </c>
      <c r="W10" t="n">
        <v>444</v>
      </c>
      <c r="X10" t="inlineStr">
        <is>
          <t>100000</t>
        </is>
      </c>
      <c r="Y10" t="inlineStr">
        <is>
          <t>100000</t>
        </is>
      </c>
      <c r="Z10" t="inlineStr">
        <is>
          <t>629559</t>
        </is>
      </c>
      <c r="AA10" t="inlineStr">
        <is>
          <t>667067</t>
        </is>
      </c>
      <c r="AB10" t="inlineStr">
        <is>
          <t>76963</t>
        </is>
      </c>
      <c r="AC10" t="inlineStr">
        <is>
          <t>80000</t>
        </is>
      </c>
      <c r="AD10" t="inlineStr">
        <is>
          <t>351049</t>
        </is>
      </c>
      <c r="AE10" t="inlineStr">
        <is>
          <t>379500</t>
        </is>
      </c>
      <c r="AF10" t="inlineStr">
        <is>
          <t>88900</t>
        </is>
      </c>
      <c r="AG10" t="inlineStr">
        <is>
          <t>100000</t>
        </is>
      </c>
      <c r="AH10" t="inlineStr">
        <is>
          <t>185006</t>
        </is>
      </c>
      <c r="AI10" t="inlineStr">
        <is>
          <t>200000</t>
        </is>
      </c>
      <c r="AJ10" t="inlineStr">
        <is>
          <t>44450</t>
        </is>
      </c>
      <c r="AK10" t="inlineStr">
        <is>
          <t>50000</t>
        </is>
      </c>
      <c r="AL10" t="inlineStr">
        <is>
          <t>44718893</t>
        </is>
      </c>
      <c r="AM10" t="inlineStr">
        <is>
          <t>51289000</t>
        </is>
      </c>
      <c r="AN10" t="n">
        <v>10937910</v>
      </c>
      <c r="AO10" t="n">
        <v>13811121</v>
      </c>
      <c r="AP10" t="inlineStr">
        <is>
          <t>675302</t>
        </is>
      </c>
      <c r="AQ10" t="inlineStr">
        <is>
          <t>1150933</t>
        </is>
      </c>
      <c r="AR10" t="inlineStr">
        <is>
          <t>16069</t>
        </is>
      </c>
      <c r="AS10" t="inlineStr">
        <is>
          <t>26886</t>
        </is>
      </c>
      <c r="AT10" t="inlineStr">
        <is>
          <t>75812</t>
        </is>
      </c>
      <c r="AU10" t="inlineStr">
        <is>
          <t>120000</t>
        </is>
      </c>
      <c r="AV10" t="inlineStr">
        <is>
          <t>223062</t>
        </is>
      </c>
      <c r="AW10" t="inlineStr">
        <is>
          <t>400000</t>
        </is>
      </c>
      <c r="AX10" t="inlineStr">
        <is>
          <t>1577877</t>
        </is>
      </c>
      <c r="AY10" t="inlineStr">
        <is>
          <t>2612000</t>
        </is>
      </c>
      <c r="AZ10" t="n">
        <v>145.4059775488082</v>
      </c>
      <c r="BA10" t="n">
        <v>-18120941</v>
      </c>
      <c r="BB10" t="n">
        <v>-13506030</v>
      </c>
      <c r="BC10" t="inlineStr">
        <is>
          <t>0</t>
        </is>
      </c>
      <c r="BD10" t="inlineStr">
        <is>
          <t>0</t>
        </is>
      </c>
      <c r="BE10" t="n">
        <v>0</v>
      </c>
      <c r="BF10" t="inlineStr">
        <is>
          <t>600463</t>
        </is>
      </c>
      <c r="BG10" t="inlineStr">
        <is>
          <t>10337447</t>
        </is>
      </c>
      <c r="BH10" t="inlineStr">
        <is>
          <t>994000</t>
        </is>
      </c>
      <c r="BI10" t="inlineStr">
        <is>
          <t>12817121</t>
        </is>
      </c>
    </row>
    <row r="11">
      <c r="A11" t="inlineStr">
        <is>
          <t>United States</t>
        </is>
      </c>
      <c r="B11" t="inlineStr">
        <is>
          <t>Mangrove</t>
        </is>
      </c>
      <c r="C11" t="inlineStr">
        <is>
          <t>Restoration</t>
        </is>
      </c>
      <c r="D11" t="inlineStr">
        <is>
          <t>Planting</t>
        </is>
      </c>
      <c r="E11" t="inlineStr">
        <is>
          <t>Medium</t>
        </is>
      </c>
      <c r="F11" t="n">
        <v>500</v>
      </c>
      <c r="G11" t="inlineStr">
        <is>
          <t>Market price</t>
        </is>
      </c>
      <c r="H11" t="n">
        <v>947084624.2706754</v>
      </c>
      <c r="I11" t="inlineStr">
        <is>
          <t>USA</t>
        </is>
      </c>
      <c r="J11" t="n">
        <v>500</v>
      </c>
      <c r="K11" t="inlineStr">
        <is>
          <t>United States Mangrove Restoration 500</t>
        </is>
      </c>
      <c r="L11" t="inlineStr">
        <is>
          <t>11665161</t>
        </is>
      </c>
      <c r="M11" t="inlineStr">
        <is>
          <t>14748961</t>
        </is>
      </c>
      <c r="N11" t="n">
        <v>0.01231691519539031</v>
      </c>
      <c r="O11" t="n">
        <v>0.01557301282486534</v>
      </c>
      <c r="P11" t="inlineStr">
        <is>
          <t>7638954</t>
        </is>
      </c>
      <c r="Q11" t="inlineStr">
        <is>
          <t>8645067</t>
        </is>
      </c>
      <c r="R11" t="inlineStr">
        <is>
          <t>4026207</t>
        </is>
      </c>
      <c r="S11" t="inlineStr">
        <is>
          <t>6103895</t>
        </is>
      </c>
      <c r="T11" t="n">
        <v>166589</v>
      </c>
      <c r="U11" t="n">
        <v>134432</v>
      </c>
      <c r="V11" t="n">
        <v>108</v>
      </c>
      <c r="W11" t="n">
        <v>108</v>
      </c>
      <c r="X11" t="inlineStr">
        <is>
          <t>100000</t>
        </is>
      </c>
      <c r="Y11" t="inlineStr">
        <is>
          <t>100000</t>
        </is>
      </c>
      <c r="Z11" t="inlineStr">
        <is>
          <t>629559</t>
        </is>
      </c>
      <c r="AA11" t="inlineStr">
        <is>
          <t>667067</t>
        </is>
      </c>
      <c r="AB11" t="inlineStr">
        <is>
          <t>76963</t>
        </is>
      </c>
      <c r="AC11" t="inlineStr">
        <is>
          <t>80000</t>
        </is>
      </c>
      <c r="AD11" t="inlineStr">
        <is>
          <t>351049</t>
        </is>
      </c>
      <c r="AE11" t="inlineStr">
        <is>
          <t>379500</t>
        </is>
      </c>
      <c r="AF11" t="inlineStr">
        <is>
          <t>88900</t>
        </is>
      </c>
      <c r="AG11" t="inlineStr">
        <is>
          <t>100000</t>
        </is>
      </c>
      <c r="AH11" t="inlineStr">
        <is>
          <t>185006</t>
        </is>
      </c>
      <c r="AI11" t="inlineStr">
        <is>
          <t>200000</t>
        </is>
      </c>
      <c r="AJ11" t="inlineStr">
        <is>
          <t>44450</t>
        </is>
      </c>
      <c r="AK11" t="inlineStr">
        <is>
          <t>50000</t>
        </is>
      </c>
      <c r="AL11" t="inlineStr">
        <is>
          <t>6163027</t>
        </is>
      </c>
      <c r="AM11" t="inlineStr">
        <is>
          <t>7068500</t>
        </is>
      </c>
      <c r="AN11" t="n">
        <v>2025140</v>
      </c>
      <c r="AO11" t="n">
        <v>2760418</v>
      </c>
      <c r="AP11" t="inlineStr">
        <is>
          <t>111462</t>
        </is>
      </c>
      <c r="AQ11" t="inlineStr">
        <is>
          <t>189967</t>
        </is>
      </c>
      <c r="AR11" t="inlineStr">
        <is>
          <t>12855</t>
        </is>
      </c>
      <c r="AS11" t="inlineStr">
        <is>
          <t>21509</t>
        </is>
      </c>
      <c r="AT11" t="inlineStr">
        <is>
          <t>75812</t>
        </is>
      </c>
      <c r="AU11" t="inlineStr">
        <is>
          <t>120000</t>
        </is>
      </c>
      <c r="AV11" t="inlineStr">
        <is>
          <t>223062</t>
        </is>
      </c>
      <c r="AW11" t="inlineStr">
        <is>
          <t>400000</t>
        </is>
      </c>
      <c r="AX11" t="inlineStr">
        <is>
          <t>1577877</t>
        </is>
      </c>
      <c r="AY11" t="inlineStr">
        <is>
          <t>2612000</t>
        </is>
      </c>
      <c r="AZ11" t="n">
        <v>30</v>
      </c>
      <c r="BA11" t="n">
        <v>-6103895</v>
      </c>
      <c r="BB11" t="n">
        <v>-4026207</v>
      </c>
      <c r="BC11" t="inlineStr">
        <is>
          <t>0</t>
        </is>
      </c>
      <c r="BD11" t="inlineStr">
        <is>
          <t>0</t>
        </is>
      </c>
      <c r="BE11" t="n">
        <v>0</v>
      </c>
      <c r="BF11" t="inlineStr">
        <is>
          <t>600463</t>
        </is>
      </c>
      <c r="BG11" t="inlineStr">
        <is>
          <t>1424677</t>
        </is>
      </c>
      <c r="BH11" t="inlineStr">
        <is>
          <t>994000</t>
        </is>
      </c>
      <c r="BI11" t="inlineStr">
        <is>
          <t>1766418</t>
        </is>
      </c>
    </row>
    <row r="12">
      <c r="A12" t="inlineStr">
        <is>
          <t>United States</t>
        </is>
      </c>
      <c r="B12" t="inlineStr">
        <is>
          <t>Mangrove</t>
        </is>
      </c>
      <c r="C12" t="inlineStr">
        <is>
          <t>Restoration</t>
        </is>
      </c>
      <c r="D12" t="inlineStr">
        <is>
          <t>Hydrology</t>
        </is>
      </c>
      <c r="E12" t="inlineStr">
        <is>
          <t>Medium</t>
        </is>
      </c>
      <c r="F12" t="n">
        <v>500</v>
      </c>
      <c r="G12" t="inlineStr">
        <is>
          <t>Market price</t>
        </is>
      </c>
      <c r="H12" t="n">
        <v>947084624.2706754</v>
      </c>
      <c r="I12" t="inlineStr">
        <is>
          <t>USA</t>
        </is>
      </c>
      <c r="J12" t="n">
        <v>500</v>
      </c>
      <c r="K12" t="inlineStr">
        <is>
          <t>United States Mangrove Restoration 500</t>
        </is>
      </c>
      <c r="L12" t="inlineStr">
        <is>
          <t>63257953</t>
        </is>
      </c>
      <c r="M12" t="inlineStr">
        <is>
          <t>74838902</t>
        </is>
      </c>
      <c r="N12" t="n">
        <v>0.06679229223968583</v>
      </c>
      <c r="O12" t="n">
        <v>0.07902029035434023</v>
      </c>
      <c r="P12" t="inlineStr">
        <is>
          <t>49519375</t>
        </is>
      </c>
      <c r="Q12" t="inlineStr">
        <is>
          <t>56678567</t>
        </is>
      </c>
      <c r="R12" t="inlineStr">
        <is>
          <t>13738578</t>
        </is>
      </c>
      <c r="S12" t="inlineStr">
        <is>
          <t>18160335</t>
        </is>
      </c>
      <c r="T12" t="n">
        <v>166589</v>
      </c>
      <c r="U12" t="n">
        <v>168040</v>
      </c>
      <c r="V12" t="n">
        <v>471</v>
      </c>
      <c r="W12" t="n">
        <v>471</v>
      </c>
      <c r="X12" t="inlineStr">
        <is>
          <t>100000</t>
        </is>
      </c>
      <c r="Y12" t="inlineStr">
        <is>
          <t>100000</t>
        </is>
      </c>
      <c r="Z12" t="inlineStr">
        <is>
          <t>629559</t>
        </is>
      </c>
      <c r="AA12" t="inlineStr">
        <is>
          <t>667067</t>
        </is>
      </c>
      <c r="AB12" t="inlineStr">
        <is>
          <t>76963</t>
        </is>
      </c>
      <c r="AC12" t="inlineStr">
        <is>
          <t>80000</t>
        </is>
      </c>
      <c r="AD12" t="inlineStr">
        <is>
          <t>351049</t>
        </is>
      </c>
      <c r="AE12" t="inlineStr">
        <is>
          <t>379500</t>
        </is>
      </c>
      <c r="AF12" t="inlineStr">
        <is>
          <t>88900</t>
        </is>
      </c>
      <c r="AG12" t="inlineStr">
        <is>
          <t>100000</t>
        </is>
      </c>
      <c r="AH12" t="inlineStr">
        <is>
          <t>185006</t>
        </is>
      </c>
      <c r="AI12" t="inlineStr">
        <is>
          <t>200000</t>
        </is>
      </c>
      <c r="AJ12" t="inlineStr">
        <is>
          <t>44450</t>
        </is>
      </c>
      <c r="AK12" t="inlineStr">
        <is>
          <t>50000</t>
        </is>
      </c>
      <c r="AL12" t="inlineStr">
        <is>
          <t>48043449</t>
        </is>
      </c>
      <c r="AM12" t="inlineStr">
        <is>
          <t>55102000</t>
        </is>
      </c>
      <c r="AN12" t="n">
        <v>11706431</v>
      </c>
      <c r="AO12" t="n">
        <v>14763990</v>
      </c>
      <c r="AP12" t="inlineStr">
        <is>
          <t>139327</t>
        </is>
      </c>
      <c r="AQ12" t="inlineStr">
        <is>
          <t>237459</t>
        </is>
      </c>
      <c r="AR12" t="inlineStr">
        <is>
          <t>16069</t>
        </is>
      </c>
      <c r="AS12" t="inlineStr">
        <is>
          <t>26886</t>
        </is>
      </c>
      <c r="AT12" t="inlineStr">
        <is>
          <t>75812</t>
        </is>
      </c>
      <c r="AU12" t="inlineStr">
        <is>
          <t>120000</t>
        </is>
      </c>
      <c r="AV12" t="inlineStr">
        <is>
          <t>223062</t>
        </is>
      </c>
      <c r="AW12" t="inlineStr">
        <is>
          <t>400000</t>
        </is>
      </c>
      <c r="AX12" t="inlineStr">
        <is>
          <t>1577877</t>
        </is>
      </c>
      <c r="AY12" t="inlineStr">
        <is>
          <t>2612000</t>
        </is>
      </c>
      <c r="AZ12" t="n">
        <v>30</v>
      </c>
      <c r="BA12" t="n">
        <v>-18160335</v>
      </c>
      <c r="BB12" t="n">
        <v>-13738578</v>
      </c>
      <c r="BC12" t="inlineStr">
        <is>
          <t>0</t>
        </is>
      </c>
      <c r="BD12" t="inlineStr">
        <is>
          <t>0</t>
        </is>
      </c>
      <c r="BE12" t="n">
        <v>0</v>
      </c>
      <c r="BF12" t="inlineStr">
        <is>
          <t>600463</t>
        </is>
      </c>
      <c r="BG12" t="inlineStr">
        <is>
          <t>11105968</t>
        </is>
      </c>
      <c r="BH12" t="inlineStr">
        <is>
          <t>994000</t>
        </is>
      </c>
      <c r="BI12" t="inlineStr">
        <is>
          <t>13769990</t>
        </is>
      </c>
    </row>
    <row r="13">
      <c r="A13" t="inlineStr">
        <is>
          <t>United States</t>
        </is>
      </c>
      <c r="B13" t="inlineStr">
        <is>
          <t>Mangrove</t>
        </is>
      </c>
      <c r="C13" t="inlineStr">
        <is>
          <t>Restoration</t>
        </is>
      </c>
      <c r="D13" t="inlineStr">
        <is>
          <t>Hybrid</t>
        </is>
      </c>
      <c r="E13" t="inlineStr">
        <is>
          <t>Medium</t>
        </is>
      </c>
      <c r="F13" t="n">
        <v>500</v>
      </c>
      <c r="G13" t="inlineStr">
        <is>
          <t>Market price</t>
        </is>
      </c>
      <c r="H13" t="n">
        <v>947084624.2706754</v>
      </c>
      <c r="I13" t="inlineStr">
        <is>
          <t>USA</t>
        </is>
      </c>
      <c r="J13" t="n">
        <v>500</v>
      </c>
      <c r="K13" t="inlineStr">
        <is>
          <t>United States Mangrove Restoration 500</t>
        </is>
      </c>
      <c r="L13" t="inlineStr">
        <is>
          <t>59164876</t>
        </is>
      </c>
      <c r="M13" t="inlineStr">
        <is>
          <t>70073033</t>
        </is>
      </c>
      <c r="N13" t="n">
        <v>0.06247052743102158</v>
      </c>
      <c r="O13" t="n">
        <v>0.07398814340794664</v>
      </c>
      <c r="P13" t="inlineStr">
        <is>
          <t>46194820</t>
        </is>
      </c>
      <c r="Q13" t="inlineStr">
        <is>
          <t>52865567</t>
        </is>
      </c>
      <c r="R13" t="inlineStr">
        <is>
          <t>12970056</t>
        </is>
      </c>
      <c r="S13" t="inlineStr">
        <is>
          <t>17207467</t>
        </is>
      </c>
      <c r="T13" t="n">
        <v>166589</v>
      </c>
      <c r="U13" t="n">
        <v>168040</v>
      </c>
      <c r="V13" t="n">
        <v>440</v>
      </c>
      <c r="W13" t="n">
        <v>440</v>
      </c>
      <c r="X13" t="inlineStr">
        <is>
          <t>100000</t>
        </is>
      </c>
      <c r="Y13" t="inlineStr">
        <is>
          <t>100000</t>
        </is>
      </c>
      <c r="Z13" t="inlineStr">
        <is>
          <t>629559</t>
        </is>
      </c>
      <c r="AA13" t="inlineStr">
        <is>
          <t>667067</t>
        </is>
      </c>
      <c r="AB13" t="inlineStr">
        <is>
          <t>76963</t>
        </is>
      </c>
      <c r="AC13" t="inlineStr">
        <is>
          <t>80000</t>
        </is>
      </c>
      <c r="AD13" t="inlineStr">
        <is>
          <t>351049</t>
        </is>
      </c>
      <c r="AE13" t="inlineStr">
        <is>
          <t>379500</t>
        </is>
      </c>
      <c r="AF13" t="inlineStr">
        <is>
          <t>88900</t>
        </is>
      </c>
      <c r="AG13" t="inlineStr">
        <is>
          <t>100000</t>
        </is>
      </c>
      <c r="AH13" t="inlineStr">
        <is>
          <t>185006</t>
        </is>
      </c>
      <c r="AI13" t="inlineStr">
        <is>
          <t>200000</t>
        </is>
      </c>
      <c r="AJ13" t="inlineStr">
        <is>
          <t>44450</t>
        </is>
      </c>
      <c r="AK13" t="inlineStr">
        <is>
          <t>50000</t>
        </is>
      </c>
      <c r="AL13" t="inlineStr">
        <is>
          <t>44718893</t>
        </is>
      </c>
      <c r="AM13" t="inlineStr">
        <is>
          <t>51289000</t>
        </is>
      </c>
      <c r="AN13" t="n">
        <v>10937910</v>
      </c>
      <c r="AO13" t="n">
        <v>13811121</v>
      </c>
      <c r="AP13" t="inlineStr">
        <is>
          <t>139327</t>
        </is>
      </c>
      <c r="AQ13" t="inlineStr">
        <is>
          <t>237459</t>
        </is>
      </c>
      <c r="AR13" t="inlineStr">
        <is>
          <t>16069</t>
        </is>
      </c>
      <c r="AS13" t="inlineStr">
        <is>
          <t>26886</t>
        </is>
      </c>
      <c r="AT13" t="inlineStr">
        <is>
          <t>75812</t>
        </is>
      </c>
      <c r="AU13" t="inlineStr">
        <is>
          <t>120000</t>
        </is>
      </c>
      <c r="AV13" t="inlineStr">
        <is>
          <t>223062</t>
        </is>
      </c>
      <c r="AW13" t="inlineStr">
        <is>
          <t>400000</t>
        </is>
      </c>
      <c r="AX13" t="inlineStr">
        <is>
          <t>1577877</t>
        </is>
      </c>
      <c r="AY13" t="inlineStr">
        <is>
          <t>2612000</t>
        </is>
      </c>
      <c r="AZ13" t="n">
        <v>30</v>
      </c>
      <c r="BA13" t="n">
        <v>-17207467</v>
      </c>
      <c r="BB13" t="n">
        <v>-12970056</v>
      </c>
      <c r="BC13" t="inlineStr">
        <is>
          <t>0</t>
        </is>
      </c>
      <c r="BD13" t="inlineStr">
        <is>
          <t>0</t>
        </is>
      </c>
      <c r="BE13" t="n">
        <v>0</v>
      </c>
      <c r="BF13" t="inlineStr">
        <is>
          <t>600463</t>
        </is>
      </c>
      <c r="BG13" t="inlineStr">
        <is>
          <t>10337447</t>
        </is>
      </c>
      <c r="BH13" t="inlineStr">
        <is>
          <t>994000</t>
        </is>
      </c>
      <c r="BI13" t="inlineStr">
        <is>
          <t>12817121</t>
        </is>
      </c>
    </row>
    <row r="14">
      <c r="A14" t="inlineStr">
        <is>
          <t>United States</t>
        </is>
      </c>
      <c r="B14" t="inlineStr">
        <is>
          <t>Mangrove</t>
        </is>
      </c>
      <c r="C14" t="inlineStr">
        <is>
          <t>Restoration</t>
        </is>
      </c>
      <c r="D14" t="inlineStr">
        <is>
          <t>Planting</t>
        </is>
      </c>
      <c r="E14" t="inlineStr">
        <is>
          <t>Large</t>
        </is>
      </c>
      <c r="F14" t="n">
        <v>1000</v>
      </c>
      <c r="G14" t="inlineStr">
        <is>
          <t>Opex breakeven</t>
        </is>
      </c>
      <c r="H14" t="n">
        <v>947084624.2706754</v>
      </c>
      <c r="I14" t="inlineStr">
        <is>
          <t>USA</t>
        </is>
      </c>
      <c r="J14" t="n">
        <v>500</v>
      </c>
      <c r="K14" t="inlineStr">
        <is>
          <t>United States Mangrove Restoration 1000</t>
        </is>
      </c>
      <c r="L14" t="inlineStr">
        <is>
          <t>18932907</t>
        </is>
      </c>
      <c r="M14" t="inlineStr">
        <is>
          <t>23972546</t>
        </is>
      </c>
      <c r="N14" t="n">
        <v>0.01999072365321074</v>
      </c>
      <c r="O14" t="n">
        <v>0.02531193663761632</v>
      </c>
      <c r="P14" t="inlineStr">
        <is>
          <t>13413981</t>
        </is>
      </c>
      <c r="Q14" t="inlineStr">
        <is>
          <t>15793567</t>
        </is>
      </c>
      <c r="R14" t="inlineStr">
        <is>
          <t>5518926</t>
        </is>
      </c>
      <c r="S14" t="inlineStr">
        <is>
          <t>8178979</t>
        </is>
      </c>
      <c r="T14" t="n">
        <v>166589</v>
      </c>
      <c r="U14" t="n">
        <v>255077</v>
      </c>
      <c r="V14" t="n">
        <v>93</v>
      </c>
      <c r="W14" t="n">
        <v>93</v>
      </c>
      <c r="X14" t="inlineStr">
        <is>
          <t>100000</t>
        </is>
      </c>
      <c r="Y14" t="inlineStr">
        <is>
          <t>100000</t>
        </is>
      </c>
      <c r="Z14" t="inlineStr">
        <is>
          <t>629559</t>
        </is>
      </c>
      <c r="AA14" t="inlineStr">
        <is>
          <t>667067</t>
        </is>
      </c>
      <c r="AB14" t="inlineStr">
        <is>
          <t>153925</t>
        </is>
      </c>
      <c r="AC14" t="inlineStr">
        <is>
          <t>160000</t>
        </is>
      </c>
      <c r="AD14" t="inlineStr">
        <is>
          <t>351049</t>
        </is>
      </c>
      <c r="AE14" t="inlineStr">
        <is>
          <t>379500</t>
        </is>
      </c>
      <c r="AF14" t="inlineStr">
        <is>
          <t>88900</t>
        </is>
      </c>
      <c r="AG14" t="inlineStr">
        <is>
          <t>100000</t>
        </is>
      </c>
      <c r="AH14" t="inlineStr">
        <is>
          <t>185006</t>
        </is>
      </c>
      <c r="AI14" t="inlineStr">
        <is>
          <t>200000</t>
        </is>
      </c>
      <c r="AJ14" t="inlineStr">
        <is>
          <t>44450</t>
        </is>
      </c>
      <c r="AK14" t="inlineStr">
        <is>
          <t>50000</t>
        </is>
      </c>
      <c r="AL14" t="inlineStr">
        <is>
          <t>11861092</t>
        </is>
      </c>
      <c r="AM14" t="inlineStr">
        <is>
          <t>14137000</t>
        </is>
      </c>
      <c r="AN14" t="n">
        <v>3342333</v>
      </c>
      <c r="AO14" t="n">
        <v>4526836</v>
      </c>
      <c r="AP14" t="inlineStr">
        <is>
          <t>275946</t>
        </is>
      </c>
      <c r="AQ14" t="inlineStr">
        <is>
          <t>479330</t>
        </is>
      </c>
      <c r="AR14" t="inlineStr">
        <is>
          <t>23896</t>
        </is>
      </c>
      <c r="AS14" t="inlineStr">
        <is>
          <t>40812</t>
        </is>
      </c>
      <c r="AT14" t="inlineStr">
        <is>
          <t>75812</t>
        </is>
      </c>
      <c r="AU14" t="inlineStr">
        <is>
          <t>120000</t>
        </is>
      </c>
      <c r="AV14" t="inlineStr">
        <is>
          <t>223062</t>
        </is>
      </c>
      <c r="AW14" t="inlineStr">
        <is>
          <t>400000</t>
        </is>
      </c>
      <c r="AX14" t="inlineStr">
        <is>
          <t>1577877</t>
        </is>
      </c>
      <c r="AY14" t="inlineStr">
        <is>
          <t>2612000</t>
        </is>
      </c>
      <c r="AZ14" t="n">
        <v>39.62627435327204</v>
      </c>
      <c r="BA14" t="n">
        <v>-8178979</v>
      </c>
      <c r="BB14" t="n">
        <v>-5518926</v>
      </c>
      <c r="BC14" t="inlineStr">
        <is>
          <t>0</t>
        </is>
      </c>
      <c r="BD14" t="inlineStr">
        <is>
          <t>0</t>
        </is>
      </c>
      <c r="BE14" t="n">
        <v>0</v>
      </c>
      <c r="BF14" t="inlineStr">
        <is>
          <t>600463</t>
        </is>
      </c>
      <c r="BG14" t="inlineStr">
        <is>
          <t>2741870</t>
        </is>
      </c>
      <c r="BH14" t="inlineStr">
        <is>
          <t>994000</t>
        </is>
      </c>
      <c r="BI14" t="inlineStr">
        <is>
          <t>3532836</t>
        </is>
      </c>
    </row>
    <row r="15">
      <c r="A15" t="inlineStr">
        <is>
          <t>United States</t>
        </is>
      </c>
      <c r="B15" t="inlineStr">
        <is>
          <t>Mangrove</t>
        </is>
      </c>
      <c r="C15" t="inlineStr">
        <is>
          <t>Restoration</t>
        </is>
      </c>
      <c r="D15" t="inlineStr">
        <is>
          <t>Hydrology</t>
        </is>
      </c>
      <c r="E15" t="inlineStr">
        <is>
          <t>Large</t>
        </is>
      </c>
      <c r="F15" t="n">
        <v>1000</v>
      </c>
      <c r="G15" t="inlineStr">
        <is>
          <t>Opex breakeven</t>
        </is>
      </c>
      <c r="H15" t="n">
        <v>947084624.2706754</v>
      </c>
      <c r="I15" t="inlineStr">
        <is>
          <t>USA</t>
        </is>
      </c>
      <c r="J15" t="n">
        <v>500</v>
      </c>
      <c r="K15" t="inlineStr">
        <is>
          <t>United States Mangrove Restoration 1000</t>
        </is>
      </c>
      <c r="L15" t="inlineStr">
        <is>
          <t>119153253</t>
        </is>
      </c>
      <c r="M15" t="inlineStr">
        <is>
          <t>145760853</t>
        </is>
      </c>
      <c r="N15" t="n">
        <v>0.1258105663913156</v>
      </c>
      <c r="O15" t="n">
        <v>0.1539047823865228</v>
      </c>
      <c r="P15" t="inlineStr">
        <is>
          <t>94015207</t>
        </is>
      </c>
      <c r="Q15" t="inlineStr">
        <is>
          <t>111860567</t>
        </is>
      </c>
      <c r="R15" t="inlineStr">
        <is>
          <t>25138046</t>
        </is>
      </c>
      <c r="S15" t="inlineStr">
        <is>
          <t>33900287</t>
        </is>
      </c>
      <c r="T15" t="n">
        <v>166589</v>
      </c>
      <c r="U15" t="n">
        <v>318846</v>
      </c>
      <c r="V15" t="n">
        <v>467</v>
      </c>
      <c r="W15" t="n">
        <v>467</v>
      </c>
      <c r="X15" t="inlineStr">
        <is>
          <t>100000</t>
        </is>
      </c>
      <c r="Y15" t="inlineStr">
        <is>
          <t>100000</t>
        </is>
      </c>
      <c r="Z15" t="inlineStr">
        <is>
          <t>629559</t>
        </is>
      </c>
      <c r="AA15" t="inlineStr">
        <is>
          <t>667067</t>
        </is>
      </c>
      <c r="AB15" t="inlineStr">
        <is>
          <t>153925</t>
        </is>
      </c>
      <c r="AC15" t="inlineStr">
        <is>
          <t>160000</t>
        </is>
      </c>
      <c r="AD15" t="inlineStr">
        <is>
          <t>351049</t>
        </is>
      </c>
      <c r="AE15" t="inlineStr">
        <is>
          <t>379500</t>
        </is>
      </c>
      <c r="AF15" t="inlineStr">
        <is>
          <t>88900</t>
        </is>
      </c>
      <c r="AG15" t="inlineStr">
        <is>
          <t>100000</t>
        </is>
      </c>
      <c r="AH15" t="inlineStr">
        <is>
          <t>185006</t>
        </is>
      </c>
      <c r="AI15" t="inlineStr">
        <is>
          <t>200000</t>
        </is>
      </c>
      <c r="AJ15" t="inlineStr">
        <is>
          <t>44450</t>
        </is>
      </c>
      <c r="AK15" t="inlineStr">
        <is>
          <t>50000</t>
        </is>
      </c>
      <c r="AL15" t="inlineStr">
        <is>
          <t>92462318</t>
        </is>
      </c>
      <c r="AM15" t="inlineStr">
        <is>
          <t>110204000</t>
        </is>
      </c>
      <c r="AN15" t="n">
        <v>21974522</v>
      </c>
      <c r="AO15" t="n">
        <v>28533980</v>
      </c>
      <c r="AP15" t="inlineStr">
        <is>
          <t>1256902</t>
        </is>
      </c>
      <c r="AQ15" t="inlineStr">
        <is>
          <t>2183292</t>
        </is>
      </c>
      <c r="AR15" t="inlineStr">
        <is>
          <t>29870</t>
        </is>
      </c>
      <c r="AS15" t="inlineStr">
        <is>
          <t>51015</t>
        </is>
      </c>
      <c r="AT15" t="inlineStr">
        <is>
          <t>75812</t>
        </is>
      </c>
      <c r="AU15" t="inlineStr">
        <is>
          <t>120000</t>
        </is>
      </c>
      <c r="AV15" t="inlineStr">
        <is>
          <t>223062</t>
        </is>
      </c>
      <c r="AW15" t="inlineStr">
        <is>
          <t>400000</t>
        </is>
      </c>
      <c r="AX15" t="inlineStr">
        <is>
          <t>1577877</t>
        </is>
      </c>
      <c r="AY15" t="inlineStr">
        <is>
          <t>2612000</t>
        </is>
      </c>
      <c r="AZ15" t="n">
        <v>144.394328772056</v>
      </c>
      <c r="BA15" t="n">
        <v>-33900287</v>
      </c>
      <c r="BB15" t="n">
        <v>-25138046</v>
      </c>
      <c r="BC15" t="inlineStr">
        <is>
          <t>0</t>
        </is>
      </c>
      <c r="BD15" t="inlineStr">
        <is>
          <t>0</t>
        </is>
      </c>
      <c r="BE15" t="n">
        <v>0</v>
      </c>
      <c r="BF15" t="inlineStr">
        <is>
          <t>600463</t>
        </is>
      </c>
      <c r="BG15" t="inlineStr">
        <is>
          <t>21374059</t>
        </is>
      </c>
      <c r="BH15" t="inlineStr">
        <is>
          <t>994000</t>
        </is>
      </c>
      <c r="BI15" t="inlineStr">
        <is>
          <t>27539980</t>
        </is>
      </c>
    </row>
    <row r="16">
      <c r="A16" t="inlineStr">
        <is>
          <t>United States</t>
        </is>
      </c>
      <c r="B16" t="inlineStr">
        <is>
          <t>Mangrove</t>
        </is>
      </c>
      <c r="C16" t="inlineStr">
        <is>
          <t>Restoration</t>
        </is>
      </c>
      <c r="D16" t="inlineStr">
        <is>
          <t>Hybrid</t>
        </is>
      </c>
      <c r="E16" t="inlineStr">
        <is>
          <t>Large</t>
        </is>
      </c>
      <c r="F16" t="n">
        <v>1000</v>
      </c>
      <c r="G16" t="inlineStr">
        <is>
          <t>Opex breakeven</t>
        </is>
      </c>
      <c r="H16" t="n">
        <v>947084624.2706754</v>
      </c>
      <c r="I16" t="inlineStr">
        <is>
          <t>USA</t>
        </is>
      </c>
      <c r="J16" t="n">
        <v>500</v>
      </c>
      <c r="K16" t="inlineStr">
        <is>
          <t>United States Mangrove Restoration 1000</t>
        </is>
      </c>
      <c r="L16" t="inlineStr">
        <is>
          <t>111198051</t>
        </is>
      </c>
      <c r="M16" t="inlineStr">
        <is>
          <t>136093895</t>
        </is>
      </c>
      <c r="N16" t="n">
        <v>0.1174108924908697</v>
      </c>
      <c r="O16" t="n">
        <v>0.1436977135013698</v>
      </c>
      <c r="P16" t="inlineStr">
        <is>
          <t>87616913</t>
        </is>
      </c>
      <c r="Q16" t="inlineStr">
        <is>
          <t>104234567</t>
        </is>
      </c>
      <c r="R16" t="inlineStr">
        <is>
          <t>23581138</t>
        </is>
      </c>
      <c r="S16" t="inlineStr">
        <is>
          <t>31859329</t>
        </is>
      </c>
      <c r="T16" t="n">
        <v>166589</v>
      </c>
      <c r="U16" t="n">
        <v>318846</v>
      </c>
      <c r="V16" t="n">
        <v>436</v>
      </c>
      <c r="W16" t="n">
        <v>436</v>
      </c>
      <c r="X16" t="inlineStr">
        <is>
          <t>100000</t>
        </is>
      </c>
      <c r="Y16" t="inlineStr">
        <is>
          <t>100000</t>
        </is>
      </c>
      <c r="Z16" t="inlineStr">
        <is>
          <t>629559</t>
        </is>
      </c>
      <c r="AA16" t="inlineStr">
        <is>
          <t>667067</t>
        </is>
      </c>
      <c r="AB16" t="inlineStr">
        <is>
          <t>153925</t>
        </is>
      </c>
      <c r="AC16" t="inlineStr">
        <is>
          <t>160000</t>
        </is>
      </c>
      <c r="AD16" t="inlineStr">
        <is>
          <t>351049</t>
        </is>
      </c>
      <c r="AE16" t="inlineStr">
        <is>
          <t>379500</t>
        </is>
      </c>
      <c r="AF16" t="inlineStr">
        <is>
          <t>88900</t>
        </is>
      </c>
      <c r="AG16" t="inlineStr">
        <is>
          <t>100000</t>
        </is>
      </c>
      <c r="AH16" t="inlineStr">
        <is>
          <t>185006</t>
        </is>
      </c>
      <c r="AI16" t="inlineStr">
        <is>
          <t>200000</t>
        </is>
      </c>
      <c r="AJ16" t="inlineStr">
        <is>
          <t>44450</t>
        </is>
      </c>
      <c r="AK16" t="inlineStr">
        <is>
          <t>50000</t>
        </is>
      </c>
      <c r="AL16" t="inlineStr">
        <is>
          <t>86064024</t>
        </is>
      </c>
      <c r="AM16" t="inlineStr">
        <is>
          <t>102578000</t>
        </is>
      </c>
      <c r="AN16" t="n">
        <v>20495460</v>
      </c>
      <c r="AO16" t="n">
        <v>26628242</v>
      </c>
      <c r="AP16" t="inlineStr">
        <is>
          <t>1179057</t>
        </is>
      </c>
      <c r="AQ16" t="inlineStr">
        <is>
          <t>2048071</t>
        </is>
      </c>
      <c r="AR16" t="inlineStr">
        <is>
          <t>29870</t>
        </is>
      </c>
      <c r="AS16" t="inlineStr">
        <is>
          <t>51015</t>
        </is>
      </c>
      <c r="AT16" t="inlineStr">
        <is>
          <t>75812</t>
        </is>
      </c>
      <c r="AU16" t="inlineStr">
        <is>
          <t>120000</t>
        </is>
      </c>
      <c r="AV16" t="inlineStr">
        <is>
          <t>223062</t>
        </is>
      </c>
      <c r="AW16" t="inlineStr">
        <is>
          <t>400000</t>
        </is>
      </c>
      <c r="AX16" t="inlineStr">
        <is>
          <t>1577877</t>
        </is>
      </c>
      <c r="AY16" t="inlineStr">
        <is>
          <t>2612000</t>
        </is>
      </c>
      <c r="AZ16" t="n">
        <v>135.4513648662702</v>
      </c>
      <c r="BA16" t="n">
        <v>-31859329</v>
      </c>
      <c r="BB16" t="n">
        <v>-23581138</v>
      </c>
      <c r="BC16" t="inlineStr">
        <is>
          <t>0</t>
        </is>
      </c>
      <c r="BD16" t="inlineStr">
        <is>
          <t>0</t>
        </is>
      </c>
      <c r="BE16" t="n">
        <v>0</v>
      </c>
      <c r="BF16" t="inlineStr">
        <is>
          <t>600463</t>
        </is>
      </c>
      <c r="BG16" t="inlineStr">
        <is>
          <t>19894997</t>
        </is>
      </c>
      <c r="BH16" t="inlineStr">
        <is>
          <t>994000</t>
        </is>
      </c>
      <c r="BI16" t="inlineStr">
        <is>
          <t>25634242</t>
        </is>
      </c>
    </row>
    <row r="17">
      <c r="A17" t="inlineStr">
        <is>
          <t>United States</t>
        </is>
      </c>
      <c r="B17" t="inlineStr">
        <is>
          <t>Mangrove</t>
        </is>
      </c>
      <c r="C17" t="inlineStr">
        <is>
          <t>Restoration</t>
        </is>
      </c>
      <c r="D17" t="inlineStr">
        <is>
          <t>Planting</t>
        </is>
      </c>
      <c r="E17" t="inlineStr">
        <is>
          <t>Large</t>
        </is>
      </c>
      <c r="F17" t="n">
        <v>1000</v>
      </c>
      <c r="G17" t="inlineStr">
        <is>
          <t>Market price</t>
        </is>
      </c>
      <c r="H17" t="n">
        <v>947084624.2706754</v>
      </c>
      <c r="I17" t="inlineStr">
        <is>
          <t>USA</t>
        </is>
      </c>
      <c r="J17" t="n">
        <v>500</v>
      </c>
      <c r="K17" t="inlineStr">
        <is>
          <t>United States Mangrove Restoration 1000</t>
        </is>
      </c>
      <c r="L17" t="inlineStr">
        <is>
          <t>18865873</t>
        </is>
      </c>
      <c r="M17" t="inlineStr">
        <is>
          <t>23856103</t>
        </is>
      </c>
      <c r="N17" t="n">
        <v>0.01991994433921689</v>
      </c>
      <c r="O17" t="n">
        <v>0.0251889877510903</v>
      </c>
      <c r="P17" t="inlineStr">
        <is>
          <t>13413981</t>
        </is>
      </c>
      <c r="Q17" t="inlineStr">
        <is>
          <t>15793567</t>
        </is>
      </c>
      <c r="R17" t="inlineStr">
        <is>
          <t>5451892</t>
        </is>
      </c>
      <c r="S17" t="inlineStr">
        <is>
          <t>8062537</t>
        </is>
      </c>
      <c r="T17" t="n">
        <v>166589</v>
      </c>
      <c r="U17" t="n">
        <v>255077</v>
      </c>
      <c r="V17" t="n">
        <v>92</v>
      </c>
      <c r="W17" t="n">
        <v>92</v>
      </c>
      <c r="X17" t="inlineStr">
        <is>
          <t>100000</t>
        </is>
      </c>
      <c r="Y17" t="inlineStr">
        <is>
          <t>100000</t>
        </is>
      </c>
      <c r="Z17" t="inlineStr">
        <is>
          <t>629559</t>
        </is>
      </c>
      <c r="AA17" t="inlineStr">
        <is>
          <t>667067</t>
        </is>
      </c>
      <c r="AB17" t="inlineStr">
        <is>
          <t>153925</t>
        </is>
      </c>
      <c r="AC17" t="inlineStr">
        <is>
          <t>160000</t>
        </is>
      </c>
      <c r="AD17" t="inlineStr">
        <is>
          <t>351049</t>
        </is>
      </c>
      <c r="AE17" t="inlineStr">
        <is>
          <t>379500</t>
        </is>
      </c>
      <c r="AF17" t="inlineStr">
        <is>
          <t>88900</t>
        </is>
      </c>
      <c r="AG17" t="inlineStr">
        <is>
          <t>100000</t>
        </is>
      </c>
      <c r="AH17" t="inlineStr">
        <is>
          <t>185006</t>
        </is>
      </c>
      <c r="AI17" t="inlineStr">
        <is>
          <t>200000</t>
        </is>
      </c>
      <c r="AJ17" t="inlineStr">
        <is>
          <t>44450</t>
        </is>
      </c>
      <c r="AK17" t="inlineStr">
        <is>
          <t>50000</t>
        </is>
      </c>
      <c r="AL17" t="inlineStr">
        <is>
          <t>11861092</t>
        </is>
      </c>
      <c r="AM17" t="inlineStr">
        <is>
          <t>14137000</t>
        </is>
      </c>
      <c r="AN17" t="n">
        <v>3342333</v>
      </c>
      <c r="AO17" t="n">
        <v>4526836</v>
      </c>
      <c r="AP17" t="inlineStr">
        <is>
          <t>208912</t>
        </is>
      </c>
      <c r="AQ17" t="inlineStr">
        <is>
          <t>362888</t>
        </is>
      </c>
      <c r="AR17" t="inlineStr">
        <is>
          <t>23896</t>
        </is>
      </c>
      <c r="AS17" t="inlineStr">
        <is>
          <t>40812</t>
        </is>
      </c>
      <c r="AT17" t="inlineStr">
        <is>
          <t>75812</t>
        </is>
      </c>
      <c r="AU17" t="inlineStr">
        <is>
          <t>120000</t>
        </is>
      </c>
      <c r="AV17" t="inlineStr">
        <is>
          <t>223062</t>
        </is>
      </c>
      <c r="AW17" t="inlineStr">
        <is>
          <t>400000</t>
        </is>
      </c>
      <c r="AX17" t="inlineStr">
        <is>
          <t>1577877</t>
        </is>
      </c>
      <c r="AY17" t="inlineStr">
        <is>
          <t>2612000</t>
        </is>
      </c>
      <c r="AZ17" t="n">
        <v>30</v>
      </c>
      <c r="BA17" t="n">
        <v>-8062537</v>
      </c>
      <c r="BB17" t="n">
        <v>-5451892</v>
      </c>
      <c r="BC17" t="inlineStr">
        <is>
          <t>0</t>
        </is>
      </c>
      <c r="BD17" t="inlineStr">
        <is>
          <t>0</t>
        </is>
      </c>
      <c r="BE17" t="n">
        <v>0</v>
      </c>
      <c r="BF17" t="inlineStr">
        <is>
          <t>600463</t>
        </is>
      </c>
      <c r="BG17" t="inlineStr">
        <is>
          <t>2741870</t>
        </is>
      </c>
      <c r="BH17" t="inlineStr">
        <is>
          <t>994000</t>
        </is>
      </c>
      <c r="BI17" t="inlineStr">
        <is>
          <t>3532836</t>
        </is>
      </c>
    </row>
    <row r="18">
      <c r="A18" t="inlineStr">
        <is>
          <t>United States</t>
        </is>
      </c>
      <c r="B18" t="inlineStr">
        <is>
          <t>Mangrove</t>
        </is>
      </c>
      <c r="C18" t="inlineStr">
        <is>
          <t>Restoration</t>
        </is>
      </c>
      <c r="D18" t="inlineStr">
        <is>
          <t>Hydrology</t>
        </is>
      </c>
      <c r="E18" t="inlineStr">
        <is>
          <t>Large</t>
        </is>
      </c>
      <c r="F18" t="n">
        <v>1000</v>
      </c>
      <c r="G18" t="inlineStr">
        <is>
          <t>Market price</t>
        </is>
      </c>
      <c r="H18" t="n">
        <v>947084624.2706754</v>
      </c>
      <c r="I18" t="inlineStr">
        <is>
          <t>USA</t>
        </is>
      </c>
      <c r="J18" t="n">
        <v>500</v>
      </c>
      <c r="K18" t="inlineStr">
        <is>
          <t>United States Mangrove Restoration 1000</t>
        </is>
      </c>
      <c r="L18" t="inlineStr">
        <is>
          <t>118157490</t>
        </is>
      </c>
      <c r="M18" t="inlineStr">
        <is>
          <t>144031172</t>
        </is>
      </c>
      <c r="N18" t="n">
        <v>0.1247591682643881</v>
      </c>
      <c r="O18" t="n">
        <v>0.1520784608987973</v>
      </c>
      <c r="P18" t="inlineStr">
        <is>
          <t>94015207</t>
        </is>
      </c>
      <c r="Q18" t="inlineStr">
        <is>
          <t>111860567</t>
        </is>
      </c>
      <c r="R18" t="inlineStr">
        <is>
          <t>24142283</t>
        </is>
      </c>
      <c r="S18" t="inlineStr">
        <is>
          <t>32170605</t>
        </is>
      </c>
      <c r="T18" t="n">
        <v>166589</v>
      </c>
      <c r="U18" t="n">
        <v>318846</v>
      </c>
      <c r="V18" t="n">
        <v>463</v>
      </c>
      <c r="W18" t="n">
        <v>463</v>
      </c>
      <c r="X18" t="inlineStr">
        <is>
          <t>100000</t>
        </is>
      </c>
      <c r="Y18" t="inlineStr">
        <is>
          <t>100000</t>
        </is>
      </c>
      <c r="Z18" t="inlineStr">
        <is>
          <t>629559</t>
        </is>
      </c>
      <c r="AA18" t="inlineStr">
        <is>
          <t>667067</t>
        </is>
      </c>
      <c r="AB18" t="inlineStr">
        <is>
          <t>153925</t>
        </is>
      </c>
      <c r="AC18" t="inlineStr">
        <is>
          <t>160000</t>
        </is>
      </c>
      <c r="AD18" t="inlineStr">
        <is>
          <t>351049</t>
        </is>
      </c>
      <c r="AE18" t="inlineStr">
        <is>
          <t>379500</t>
        </is>
      </c>
      <c r="AF18" t="inlineStr">
        <is>
          <t>88900</t>
        </is>
      </c>
      <c r="AG18" t="inlineStr">
        <is>
          <t>100000</t>
        </is>
      </c>
      <c r="AH18" t="inlineStr">
        <is>
          <t>185006</t>
        </is>
      </c>
      <c r="AI18" t="inlineStr">
        <is>
          <t>200000</t>
        </is>
      </c>
      <c r="AJ18" t="inlineStr">
        <is>
          <t>44450</t>
        </is>
      </c>
      <c r="AK18" t="inlineStr">
        <is>
          <t>50000</t>
        </is>
      </c>
      <c r="AL18" t="inlineStr">
        <is>
          <t>92462318</t>
        </is>
      </c>
      <c r="AM18" t="inlineStr">
        <is>
          <t>110204000</t>
        </is>
      </c>
      <c r="AN18" t="n">
        <v>21974522</v>
      </c>
      <c r="AO18" t="n">
        <v>28533980</v>
      </c>
      <c r="AP18" t="inlineStr">
        <is>
          <t>261140</t>
        </is>
      </c>
      <c r="AQ18" t="inlineStr">
        <is>
          <t>453610</t>
        </is>
      </c>
      <c r="AR18" t="inlineStr">
        <is>
          <t>29870</t>
        </is>
      </c>
      <c r="AS18" t="inlineStr">
        <is>
          <t>51015</t>
        </is>
      </c>
      <c r="AT18" t="inlineStr">
        <is>
          <t>75812</t>
        </is>
      </c>
      <c r="AU18" t="inlineStr">
        <is>
          <t>120000</t>
        </is>
      </c>
      <c r="AV18" t="inlineStr">
        <is>
          <t>223062</t>
        </is>
      </c>
      <c r="AW18" t="inlineStr">
        <is>
          <t>400000</t>
        </is>
      </c>
      <c r="AX18" t="inlineStr">
        <is>
          <t>1577877</t>
        </is>
      </c>
      <c r="AY18" t="inlineStr">
        <is>
          <t>2612000</t>
        </is>
      </c>
      <c r="AZ18" t="n">
        <v>30</v>
      </c>
      <c r="BA18" t="n">
        <v>-32170605</v>
      </c>
      <c r="BB18" t="n">
        <v>-24142283</v>
      </c>
      <c r="BC18" t="inlineStr">
        <is>
          <t>0</t>
        </is>
      </c>
      <c r="BD18" t="inlineStr">
        <is>
          <t>0</t>
        </is>
      </c>
      <c r="BE18" t="n">
        <v>0</v>
      </c>
      <c r="BF18" t="inlineStr">
        <is>
          <t>600463</t>
        </is>
      </c>
      <c r="BG18" t="inlineStr">
        <is>
          <t>21374059</t>
        </is>
      </c>
      <c r="BH18" t="inlineStr">
        <is>
          <t>994000</t>
        </is>
      </c>
      <c r="BI18" t="inlineStr">
        <is>
          <t>27539980</t>
        </is>
      </c>
    </row>
    <row r="19">
      <c r="A19" t="inlineStr">
        <is>
          <t>United States</t>
        </is>
      </c>
      <c r="B19" t="inlineStr">
        <is>
          <t>Mangrove</t>
        </is>
      </c>
      <c r="C19" t="inlineStr">
        <is>
          <t>Restoration</t>
        </is>
      </c>
      <c r="D19" t="inlineStr">
        <is>
          <t>Hybrid</t>
        </is>
      </c>
      <c r="E19" t="inlineStr">
        <is>
          <t>Large</t>
        </is>
      </c>
      <c r="F19" t="n">
        <v>1000</v>
      </c>
      <c r="G19" t="inlineStr">
        <is>
          <t>Market price</t>
        </is>
      </c>
      <c r="H19" t="n">
        <v>947084624.2706754</v>
      </c>
      <c r="I19" t="inlineStr">
        <is>
          <t>USA</t>
        </is>
      </c>
      <c r="J19" t="n">
        <v>500</v>
      </c>
      <c r="K19" t="inlineStr">
        <is>
          <t>United States Mangrove Restoration 1000</t>
        </is>
      </c>
      <c r="L19" t="inlineStr">
        <is>
          <t>110280133</t>
        </is>
      </c>
      <c r="M19" t="inlineStr">
        <is>
          <t>134499434</t>
        </is>
      </c>
      <c r="N19" t="n">
        <v>0.1164416887085711</v>
      </c>
      <c r="O19" t="n">
        <v>0.1420141670060101</v>
      </c>
      <c r="P19" t="inlineStr">
        <is>
          <t>87616913</t>
        </is>
      </c>
      <c r="Q19" t="inlineStr">
        <is>
          <t>104234567</t>
        </is>
      </c>
      <c r="R19" t="inlineStr">
        <is>
          <t>22663221</t>
        </is>
      </c>
      <c r="S19" t="inlineStr">
        <is>
          <t>30264868</t>
        </is>
      </c>
      <c r="T19" t="n">
        <v>166589</v>
      </c>
      <c r="U19" t="n">
        <v>318846</v>
      </c>
      <c r="V19" t="n">
        <v>432</v>
      </c>
      <c r="W19" t="n">
        <v>432</v>
      </c>
      <c r="X19" t="inlineStr">
        <is>
          <t>100000</t>
        </is>
      </c>
      <c r="Y19" t="inlineStr">
        <is>
          <t>100000</t>
        </is>
      </c>
      <c r="Z19" t="inlineStr">
        <is>
          <t>629559</t>
        </is>
      </c>
      <c r="AA19" t="inlineStr">
        <is>
          <t>667067</t>
        </is>
      </c>
      <c r="AB19" t="inlineStr">
        <is>
          <t>153925</t>
        </is>
      </c>
      <c r="AC19" t="inlineStr">
        <is>
          <t>160000</t>
        </is>
      </c>
      <c r="AD19" t="inlineStr">
        <is>
          <t>351049</t>
        </is>
      </c>
      <c r="AE19" t="inlineStr">
        <is>
          <t>379500</t>
        </is>
      </c>
      <c r="AF19" t="inlineStr">
        <is>
          <t>88900</t>
        </is>
      </c>
      <c r="AG19" t="inlineStr">
        <is>
          <t>100000</t>
        </is>
      </c>
      <c r="AH19" t="inlineStr">
        <is>
          <t>185006</t>
        </is>
      </c>
      <c r="AI19" t="inlineStr">
        <is>
          <t>200000</t>
        </is>
      </c>
      <c r="AJ19" t="inlineStr">
        <is>
          <t>44450</t>
        </is>
      </c>
      <c r="AK19" t="inlineStr">
        <is>
          <t>50000</t>
        </is>
      </c>
      <c r="AL19" t="inlineStr">
        <is>
          <t>86064024</t>
        </is>
      </c>
      <c r="AM19" t="inlineStr">
        <is>
          <t>102578000</t>
        </is>
      </c>
      <c r="AN19" t="n">
        <v>20495460</v>
      </c>
      <c r="AO19" t="n">
        <v>26628242</v>
      </c>
      <c r="AP19" t="inlineStr">
        <is>
          <t>261140</t>
        </is>
      </c>
      <c r="AQ19" t="inlineStr">
        <is>
          <t>453610</t>
        </is>
      </c>
      <c r="AR19" t="inlineStr">
        <is>
          <t>29870</t>
        </is>
      </c>
      <c r="AS19" t="inlineStr">
        <is>
          <t>51015</t>
        </is>
      </c>
      <c r="AT19" t="inlineStr">
        <is>
          <t>75812</t>
        </is>
      </c>
      <c r="AU19" t="inlineStr">
        <is>
          <t>120000</t>
        </is>
      </c>
      <c r="AV19" t="inlineStr">
        <is>
          <t>223062</t>
        </is>
      </c>
      <c r="AW19" t="inlineStr">
        <is>
          <t>400000</t>
        </is>
      </c>
      <c r="AX19" t="inlineStr">
        <is>
          <t>1577877</t>
        </is>
      </c>
      <c r="AY19" t="inlineStr">
        <is>
          <t>2612000</t>
        </is>
      </c>
      <c r="AZ19" t="n">
        <v>30</v>
      </c>
      <c r="BA19" t="n">
        <v>-30264868</v>
      </c>
      <c r="BB19" t="n">
        <v>-22663221</v>
      </c>
      <c r="BC19" t="inlineStr">
        <is>
          <t>0</t>
        </is>
      </c>
      <c r="BD19" t="inlineStr">
        <is>
          <t>0</t>
        </is>
      </c>
      <c r="BE19" t="n">
        <v>0</v>
      </c>
      <c r="BF19" t="inlineStr">
        <is>
          <t>600463</t>
        </is>
      </c>
      <c r="BG19" t="inlineStr">
        <is>
          <t>19894997</t>
        </is>
      </c>
      <c r="BH19" t="inlineStr">
        <is>
          <t>994000</t>
        </is>
      </c>
      <c r="BI19" t="inlineStr">
        <is>
          <t>25634242</t>
        </is>
      </c>
    </row>
    <row r="20">
      <c r="A20" t="inlineStr">
        <is>
          <t>United States</t>
        </is>
      </c>
      <c r="B20" t="inlineStr">
        <is>
          <t>Mangrove</t>
        </is>
      </c>
      <c r="C20" t="inlineStr">
        <is>
          <t>Conservation</t>
        </is>
      </c>
      <c r="D20" t="inlineStr"/>
      <c r="E20" t="inlineStr">
        <is>
          <t>Small</t>
        </is>
      </c>
      <c r="F20" t="n">
        <v>4000</v>
      </c>
      <c r="G20" t="inlineStr">
        <is>
          <t>Opex breakeven</t>
        </is>
      </c>
      <c r="H20" t="n">
        <v>947084624.2706754</v>
      </c>
      <c r="I20" t="inlineStr">
        <is>
          <t>USA</t>
        </is>
      </c>
      <c r="J20" t="n">
        <v>20000</v>
      </c>
      <c r="K20" t="inlineStr">
        <is>
          <t>United States Mangrove Conservation 4000</t>
        </is>
      </c>
      <c r="L20" t="inlineStr">
        <is>
          <t>4119086</t>
        </is>
      </c>
      <c r="M20" t="inlineStr">
        <is>
          <t>6001948</t>
        </is>
      </c>
      <c r="N20" t="n">
        <v>0.004349226979766458</v>
      </c>
      <c r="O20" t="n">
        <v>0.00633728797426306</v>
      </c>
      <c r="P20" t="inlineStr">
        <is>
          <t>1475926</t>
        </is>
      </c>
      <c r="Q20" t="inlineStr">
        <is>
          <t>1576567</t>
        </is>
      </c>
      <c r="R20" t="inlineStr">
        <is>
          <t>2643159</t>
        </is>
      </c>
      <c r="S20" t="inlineStr">
        <is>
          <t>4425381</t>
        </is>
      </c>
      <c r="T20" t="n">
        <v>197865</v>
      </c>
      <c r="U20" t="n">
        <v>376428</v>
      </c>
      <c r="V20" t="n">
        <v>14</v>
      </c>
      <c r="W20" t="n">
        <v>14</v>
      </c>
      <c r="X20" t="inlineStr">
        <is>
          <t>100000</t>
        </is>
      </c>
      <c r="Y20" t="inlineStr">
        <is>
          <t>100000</t>
        </is>
      </c>
      <c r="Z20" t="inlineStr">
        <is>
          <t>629559</t>
        </is>
      </c>
      <c r="AA20" t="inlineStr">
        <is>
          <t>667067</t>
        </is>
      </c>
      <c r="AB20" t="inlineStr">
        <is>
          <t>76963</t>
        </is>
      </c>
      <c r="AC20" t="inlineStr">
        <is>
          <t>80000</t>
        </is>
      </c>
      <c r="AD20" t="inlineStr">
        <is>
          <t>351049</t>
        </is>
      </c>
      <c r="AE20" t="inlineStr">
        <is>
          <t>379500</t>
        </is>
      </c>
      <c r="AF20" t="inlineStr">
        <is>
          <t>88900</t>
        </is>
      </c>
      <c r="AG20" t="inlineStr">
        <is>
          <t>100000</t>
        </is>
      </c>
      <c r="AH20" t="inlineStr">
        <is>
          <t>185006</t>
        </is>
      </c>
      <c r="AI20" t="inlineStr">
        <is>
          <t>200000</t>
        </is>
      </c>
      <c r="AJ20" t="inlineStr">
        <is>
          <t>44450</t>
        </is>
      </c>
      <c r="AK20" t="inlineStr">
        <is>
          <t>50000</t>
        </is>
      </c>
      <c r="AL20" t="inlineStr">
        <is>
          <t>0</t>
        </is>
      </c>
      <c r="AM20" t="inlineStr">
        <is>
          <t>0</t>
        </is>
      </c>
      <c r="AN20" t="n">
        <v>600463</v>
      </c>
      <c r="AO20" t="n">
        <v>994000</v>
      </c>
      <c r="AP20" t="inlineStr">
        <is>
          <t>132158</t>
        </is>
      </c>
      <c r="AQ20" t="inlineStr">
        <is>
          <t>239152</t>
        </is>
      </c>
      <c r="AR20" t="inlineStr">
        <is>
          <t>33788</t>
        </is>
      </c>
      <c r="AS20" t="inlineStr">
        <is>
          <t>60228</t>
        </is>
      </c>
      <c r="AT20" t="inlineStr">
        <is>
          <t>75812</t>
        </is>
      </c>
      <c r="AU20" t="inlineStr">
        <is>
          <t>120000</t>
        </is>
      </c>
      <c r="AV20" t="inlineStr">
        <is>
          <t>223062</t>
        </is>
      </c>
      <c r="AW20" t="inlineStr">
        <is>
          <t>400000</t>
        </is>
      </c>
      <c r="AX20" t="inlineStr">
        <is>
          <t>1577877</t>
        </is>
      </c>
      <c r="AY20" t="inlineStr">
        <is>
          <t>2612000</t>
        </is>
      </c>
      <c r="AZ20" t="n">
        <v>13.19896761289053</v>
      </c>
      <c r="BA20" t="n">
        <v>-4425381</v>
      </c>
      <c r="BB20" t="n">
        <v>-2643159</v>
      </c>
      <c r="BC20" t="inlineStr">
        <is>
          <t>0</t>
        </is>
      </c>
      <c r="BD20" t="inlineStr">
        <is>
          <t>0</t>
        </is>
      </c>
      <c r="BE20" t="n">
        <v>0</v>
      </c>
      <c r="BF20" t="inlineStr">
        <is>
          <t>600463</t>
        </is>
      </c>
      <c r="BG20" t="inlineStr">
        <is>
          <t>0</t>
        </is>
      </c>
      <c r="BH20" t="inlineStr">
        <is>
          <t>994000</t>
        </is>
      </c>
      <c r="BI20" t="inlineStr">
        <is>
          <t>0</t>
        </is>
      </c>
    </row>
    <row r="21">
      <c r="A21" t="inlineStr">
        <is>
          <t>United States</t>
        </is>
      </c>
      <c r="B21" t="inlineStr">
        <is>
          <t>Mangrove</t>
        </is>
      </c>
      <c r="C21" t="inlineStr">
        <is>
          <t>Conservation</t>
        </is>
      </c>
      <c r="D21" t="inlineStr"/>
      <c r="E21" t="inlineStr">
        <is>
          <t>Small</t>
        </is>
      </c>
      <c r="F21" t="n">
        <v>4000</v>
      </c>
      <c r="G21" t="inlineStr">
        <is>
          <t>Market price</t>
        </is>
      </c>
      <c r="H21" t="n">
        <v>947084624.2706754</v>
      </c>
      <c r="I21" t="inlineStr">
        <is>
          <t>USA</t>
        </is>
      </c>
      <c r="J21" t="n">
        <v>20000</v>
      </c>
      <c r="K21" t="inlineStr">
        <is>
          <t>United States Mangrove Conservation 4000</t>
        </is>
      </c>
      <c r="L21" t="inlineStr">
        <is>
          <t>4287310</t>
        </is>
      </c>
      <c r="M21" t="inlineStr">
        <is>
          <t>6306366</t>
        </is>
      </c>
      <c r="N21" t="n">
        <v>0.00452684996686705</v>
      </c>
      <c r="O21" t="n">
        <v>0.006658714372917166</v>
      </c>
      <c r="P21" t="inlineStr">
        <is>
          <t>1475926</t>
        </is>
      </c>
      <c r="Q21" t="inlineStr">
        <is>
          <t>1576567</t>
        </is>
      </c>
      <c r="R21" t="inlineStr">
        <is>
          <t>2811384</t>
        </is>
      </c>
      <c r="S21" t="inlineStr">
        <is>
          <t>4729799</t>
        </is>
      </c>
      <c r="T21" t="n">
        <v>197865</v>
      </c>
      <c r="U21" t="n">
        <v>376428</v>
      </c>
      <c r="V21" t="n">
        <v>14</v>
      </c>
      <c r="W21" t="n">
        <v>14</v>
      </c>
      <c r="X21" t="inlineStr">
        <is>
          <t>100000</t>
        </is>
      </c>
      <c r="Y21" t="inlineStr">
        <is>
          <t>100000</t>
        </is>
      </c>
      <c r="Z21" t="inlineStr">
        <is>
          <t>629559</t>
        </is>
      </c>
      <c r="AA21" t="inlineStr">
        <is>
          <t>667067</t>
        </is>
      </c>
      <c r="AB21" t="inlineStr">
        <is>
          <t>76963</t>
        </is>
      </c>
      <c r="AC21" t="inlineStr">
        <is>
          <t>80000</t>
        </is>
      </c>
      <c r="AD21" t="inlineStr">
        <is>
          <t>351049</t>
        </is>
      </c>
      <c r="AE21" t="inlineStr">
        <is>
          <t>379500</t>
        </is>
      </c>
      <c r="AF21" t="inlineStr">
        <is>
          <t>88900</t>
        </is>
      </c>
      <c r="AG21" t="inlineStr">
        <is>
          <t>100000</t>
        </is>
      </c>
      <c r="AH21" t="inlineStr">
        <is>
          <t>185006</t>
        </is>
      </c>
      <c r="AI21" t="inlineStr">
        <is>
          <t>200000</t>
        </is>
      </c>
      <c r="AJ21" t="inlineStr">
        <is>
          <t>44450</t>
        </is>
      </c>
      <c r="AK21" t="inlineStr">
        <is>
          <t>50000</t>
        </is>
      </c>
      <c r="AL21" t="inlineStr">
        <is>
          <t>0</t>
        </is>
      </c>
      <c r="AM21" t="inlineStr">
        <is>
          <t>0</t>
        </is>
      </c>
      <c r="AN21" t="n">
        <v>600463</v>
      </c>
      <c r="AO21" t="n">
        <v>994000</v>
      </c>
      <c r="AP21" t="inlineStr">
        <is>
          <t>300382</t>
        </is>
      </c>
      <c r="AQ21" t="inlineStr">
        <is>
          <t>543571</t>
        </is>
      </c>
      <c r="AR21" t="inlineStr">
        <is>
          <t>33788</t>
        </is>
      </c>
      <c r="AS21" t="inlineStr">
        <is>
          <t>60228</t>
        </is>
      </c>
      <c r="AT21" t="inlineStr">
        <is>
          <t>75812</t>
        </is>
      </c>
      <c r="AU21" t="inlineStr">
        <is>
          <t>120000</t>
        </is>
      </c>
      <c r="AV21" t="inlineStr">
        <is>
          <t>223062</t>
        </is>
      </c>
      <c r="AW21" t="inlineStr">
        <is>
          <t>400000</t>
        </is>
      </c>
      <c r="AX21" t="inlineStr">
        <is>
          <t>1577877</t>
        </is>
      </c>
      <c r="AY21" t="inlineStr">
        <is>
          <t>2612000</t>
        </is>
      </c>
      <c r="AZ21" t="n">
        <v>30</v>
      </c>
      <c r="BA21" t="n">
        <v>-4729799</v>
      </c>
      <c r="BB21" t="n">
        <v>-2811384</v>
      </c>
      <c r="BC21" t="inlineStr">
        <is>
          <t>0</t>
        </is>
      </c>
      <c r="BD21" t="inlineStr">
        <is>
          <t>0</t>
        </is>
      </c>
      <c r="BE21" t="n">
        <v>0</v>
      </c>
      <c r="BF21" t="inlineStr">
        <is>
          <t>600463</t>
        </is>
      </c>
      <c r="BG21" t="inlineStr">
        <is>
          <t>0</t>
        </is>
      </c>
      <c r="BH21" t="inlineStr">
        <is>
          <t>994000</t>
        </is>
      </c>
      <c r="BI21" t="inlineStr">
        <is>
          <t>0</t>
        </is>
      </c>
    </row>
    <row r="22">
      <c r="A22" t="inlineStr">
        <is>
          <t>United States</t>
        </is>
      </c>
      <c r="B22" t="inlineStr">
        <is>
          <t>Mangrove</t>
        </is>
      </c>
      <c r="C22" t="inlineStr">
        <is>
          <t>Conservation</t>
        </is>
      </c>
      <c r="D22" t="inlineStr"/>
      <c r="E22" t="inlineStr">
        <is>
          <t>Medium</t>
        </is>
      </c>
      <c r="F22" t="n">
        <v>20000</v>
      </c>
      <c r="G22" t="inlineStr">
        <is>
          <t>Opex breakeven</t>
        </is>
      </c>
      <c r="H22" t="n">
        <v>947084624.2706754</v>
      </c>
      <c r="I22" t="inlineStr">
        <is>
          <t>USA</t>
        </is>
      </c>
      <c r="J22" t="n">
        <v>20000</v>
      </c>
      <c r="K22" t="inlineStr">
        <is>
          <t>United States Mangrove Conservation 20000</t>
        </is>
      </c>
      <c r="L22" t="inlineStr">
        <is>
          <t>4261350</t>
        </is>
      </c>
      <c r="M22" t="inlineStr">
        <is>
          <t>6255733</t>
        </is>
      </c>
      <c r="N22" t="n">
        <v>0.004499439533485776</v>
      </c>
      <c r="O22" t="n">
        <v>0.006605252413233266</v>
      </c>
      <c r="P22" t="inlineStr">
        <is>
          <t>1475926</t>
        </is>
      </c>
      <c r="Q22" t="inlineStr">
        <is>
          <t>1576567</t>
        </is>
      </c>
      <c r="R22" t="inlineStr">
        <is>
          <t>2785423</t>
        </is>
      </c>
      <c r="S22" t="inlineStr">
        <is>
          <t>4679167</t>
        </is>
      </c>
      <c r="T22" t="n">
        <v>197865</v>
      </c>
      <c r="U22" t="n">
        <v>1882139</v>
      </c>
      <c r="V22" t="n">
        <v>3</v>
      </c>
      <c r="W22" t="n">
        <v>3</v>
      </c>
      <c r="X22" t="inlineStr">
        <is>
          <t>100000</t>
        </is>
      </c>
      <c r="Y22" t="inlineStr">
        <is>
          <t>100000</t>
        </is>
      </c>
      <c r="Z22" t="inlineStr">
        <is>
          <t>629559</t>
        </is>
      </c>
      <c r="AA22" t="inlineStr">
        <is>
          <t>667067</t>
        </is>
      </c>
      <c r="AB22" t="inlineStr">
        <is>
          <t>76963</t>
        </is>
      </c>
      <c r="AC22" t="inlineStr">
        <is>
          <t>80000</t>
        </is>
      </c>
      <c r="AD22" t="inlineStr">
        <is>
          <t>351049</t>
        </is>
      </c>
      <c r="AE22" t="inlineStr">
        <is>
          <t>379500</t>
        </is>
      </c>
      <c r="AF22" t="inlineStr">
        <is>
          <t>88900</t>
        </is>
      </c>
      <c r="AG22" t="inlineStr">
        <is>
          <t>100000</t>
        </is>
      </c>
      <c r="AH22" t="inlineStr">
        <is>
          <t>185006</t>
        </is>
      </c>
      <c r="AI22" t="inlineStr">
        <is>
          <t>200000</t>
        </is>
      </c>
      <c r="AJ22" t="inlineStr">
        <is>
          <t>44450</t>
        </is>
      </c>
      <c r="AK22" t="inlineStr">
        <is>
          <t>50000</t>
        </is>
      </c>
      <c r="AL22" t="inlineStr">
        <is>
          <t>0</t>
        </is>
      </c>
      <c r="AM22" t="inlineStr">
        <is>
          <t>0</t>
        </is>
      </c>
      <c r="AN22" t="n">
        <v>600463</v>
      </c>
      <c r="AO22" t="n">
        <v>994000</v>
      </c>
      <c r="AP22" t="inlineStr">
        <is>
          <t>139271</t>
        </is>
      </c>
      <c r="AQ22" t="inlineStr">
        <is>
          <t>252024</t>
        </is>
      </c>
      <c r="AR22" t="inlineStr">
        <is>
          <t>168939</t>
        </is>
      </c>
      <c r="AS22" t="inlineStr">
        <is>
          <t>301142</t>
        </is>
      </c>
      <c r="AT22" t="inlineStr">
        <is>
          <t>75812</t>
        </is>
      </c>
      <c r="AU22" t="inlineStr">
        <is>
          <t>120000</t>
        </is>
      </c>
      <c r="AV22" t="inlineStr">
        <is>
          <t>223062</t>
        </is>
      </c>
      <c r="AW22" t="inlineStr">
        <is>
          <t>400000</t>
        </is>
      </c>
      <c r="AX22" t="inlineStr">
        <is>
          <t>1577877</t>
        </is>
      </c>
      <c r="AY22" t="inlineStr">
        <is>
          <t>2612000</t>
        </is>
      </c>
      <c r="AZ22" t="n">
        <v>2.781876687918685</v>
      </c>
      <c r="BA22" t="n">
        <v>-4679167</v>
      </c>
      <c r="BB22" t="n">
        <v>-2785423</v>
      </c>
      <c r="BC22" t="inlineStr">
        <is>
          <t>0</t>
        </is>
      </c>
      <c r="BD22" t="inlineStr">
        <is>
          <t>0</t>
        </is>
      </c>
      <c r="BE22" t="n">
        <v>0</v>
      </c>
      <c r="BF22" t="inlineStr">
        <is>
          <t>600463</t>
        </is>
      </c>
      <c r="BG22" t="inlineStr">
        <is>
          <t>0</t>
        </is>
      </c>
      <c r="BH22" t="inlineStr">
        <is>
          <t>994000</t>
        </is>
      </c>
      <c r="BI22" t="inlineStr">
        <is>
          <t>0</t>
        </is>
      </c>
    </row>
    <row r="23">
      <c r="A23" t="inlineStr">
        <is>
          <t>United States</t>
        </is>
      </c>
      <c r="B23" t="inlineStr">
        <is>
          <t>Mangrove</t>
        </is>
      </c>
      <c r="C23" t="inlineStr">
        <is>
          <t>Conservation</t>
        </is>
      </c>
      <c r="D23" t="inlineStr"/>
      <c r="E23" t="inlineStr">
        <is>
          <t>Medium</t>
        </is>
      </c>
      <c r="F23" t="n">
        <v>20000</v>
      </c>
      <c r="G23" t="inlineStr">
        <is>
          <t>Market price</t>
        </is>
      </c>
      <c r="H23" t="n">
        <v>947084624.2706754</v>
      </c>
      <c r="I23" t="inlineStr">
        <is>
          <t>USA</t>
        </is>
      </c>
      <c r="J23" t="n">
        <v>20000</v>
      </c>
      <c r="K23" t="inlineStr">
        <is>
          <t>United States Mangrove Conservation 20000</t>
        </is>
      </c>
      <c r="L23" t="inlineStr">
        <is>
          <t>5623991</t>
        </is>
      </c>
      <c r="M23" t="inlineStr">
        <is>
          <t>8721563</t>
        </is>
      </c>
      <c r="N23" t="n">
        <v>0.005938213815191948</v>
      </c>
      <c r="O23" t="n">
        <v>0.009208852911867557</v>
      </c>
      <c r="P23" t="inlineStr">
        <is>
          <t>1475926</t>
        </is>
      </c>
      <c r="Q23" t="inlineStr">
        <is>
          <t>1576567</t>
        </is>
      </c>
      <c r="R23" t="inlineStr">
        <is>
          <t>4148065</t>
        </is>
      </c>
      <c r="S23" t="inlineStr">
        <is>
          <t>7144996</t>
        </is>
      </c>
      <c r="T23" t="n">
        <v>197865</v>
      </c>
      <c r="U23" t="n">
        <v>1882139</v>
      </c>
      <c r="V23" t="n">
        <v>4</v>
      </c>
      <c r="W23" t="n">
        <v>4</v>
      </c>
      <c r="X23" t="inlineStr">
        <is>
          <t>100000</t>
        </is>
      </c>
      <c r="Y23" t="inlineStr">
        <is>
          <t>100000</t>
        </is>
      </c>
      <c r="Z23" t="inlineStr">
        <is>
          <t>629559</t>
        </is>
      </c>
      <c r="AA23" t="inlineStr">
        <is>
          <t>667067</t>
        </is>
      </c>
      <c r="AB23" t="inlineStr">
        <is>
          <t>76963</t>
        </is>
      </c>
      <c r="AC23" t="inlineStr">
        <is>
          <t>80000</t>
        </is>
      </c>
      <c r="AD23" t="inlineStr">
        <is>
          <t>351049</t>
        </is>
      </c>
      <c r="AE23" t="inlineStr">
        <is>
          <t>379500</t>
        </is>
      </c>
      <c r="AF23" t="inlineStr">
        <is>
          <t>88900</t>
        </is>
      </c>
      <c r="AG23" t="inlineStr">
        <is>
          <t>100000</t>
        </is>
      </c>
      <c r="AH23" t="inlineStr">
        <is>
          <t>185006</t>
        </is>
      </c>
      <c r="AI23" t="inlineStr">
        <is>
          <t>200000</t>
        </is>
      </c>
      <c r="AJ23" t="inlineStr">
        <is>
          <t>44450</t>
        </is>
      </c>
      <c r="AK23" t="inlineStr">
        <is>
          <t>50000</t>
        </is>
      </c>
      <c r="AL23" t="inlineStr">
        <is>
          <t>0</t>
        </is>
      </c>
      <c r="AM23" t="inlineStr">
        <is>
          <t>0</t>
        </is>
      </c>
      <c r="AN23" t="n">
        <v>600463</v>
      </c>
      <c r="AO23" t="n">
        <v>994000</v>
      </c>
      <c r="AP23" t="inlineStr">
        <is>
          <t>1501912</t>
        </is>
      </c>
      <c r="AQ23" t="inlineStr">
        <is>
          <t>2717854</t>
        </is>
      </c>
      <c r="AR23" t="inlineStr">
        <is>
          <t>168939</t>
        </is>
      </c>
      <c r="AS23" t="inlineStr">
        <is>
          <t>301142</t>
        </is>
      </c>
      <c r="AT23" t="inlineStr">
        <is>
          <t>75812</t>
        </is>
      </c>
      <c r="AU23" t="inlineStr">
        <is>
          <t>120000</t>
        </is>
      </c>
      <c r="AV23" t="inlineStr">
        <is>
          <t>223062</t>
        </is>
      </c>
      <c r="AW23" t="inlineStr">
        <is>
          <t>400000</t>
        </is>
      </c>
      <c r="AX23" t="inlineStr">
        <is>
          <t>1577877</t>
        </is>
      </c>
      <c r="AY23" t="inlineStr">
        <is>
          <t>2612000</t>
        </is>
      </c>
      <c r="AZ23" t="n">
        <v>30</v>
      </c>
      <c r="BA23" t="n">
        <v>-7144996</v>
      </c>
      <c r="BB23" t="n">
        <v>-4148065</v>
      </c>
      <c r="BC23" t="inlineStr">
        <is>
          <t>0</t>
        </is>
      </c>
      <c r="BD23" t="inlineStr">
        <is>
          <t>0</t>
        </is>
      </c>
      <c r="BE23" t="n">
        <v>0</v>
      </c>
      <c r="BF23" t="inlineStr">
        <is>
          <t>600463</t>
        </is>
      </c>
      <c r="BG23" t="inlineStr">
        <is>
          <t>0</t>
        </is>
      </c>
      <c r="BH23" t="inlineStr">
        <is>
          <t>994000</t>
        </is>
      </c>
      <c r="BI23" t="inlineStr">
        <is>
          <t>0</t>
        </is>
      </c>
    </row>
    <row r="24">
      <c r="A24" t="inlineStr">
        <is>
          <t>United States</t>
        </is>
      </c>
      <c r="B24" t="inlineStr">
        <is>
          <t>Mangrove</t>
        </is>
      </c>
      <c r="C24" t="inlineStr">
        <is>
          <t>Conservation</t>
        </is>
      </c>
      <c r="D24" t="inlineStr"/>
      <c r="E24" t="inlineStr">
        <is>
          <t>Large</t>
        </is>
      </c>
      <c r="F24" t="n">
        <v>40000</v>
      </c>
      <c r="G24" t="inlineStr">
        <is>
          <t>Opex breakeven</t>
        </is>
      </c>
      <c r="H24" t="n">
        <v>947084624.2706754</v>
      </c>
      <c r="I24" t="inlineStr">
        <is>
          <t>USA</t>
        </is>
      </c>
      <c r="J24" t="n">
        <v>20000</v>
      </c>
      <c r="K24" t="inlineStr">
        <is>
          <t>United States Mangrove Conservation 40000</t>
        </is>
      </c>
      <c r="L24" t="inlineStr">
        <is>
          <t>5896354</t>
        </is>
      </c>
      <c r="M24" t="inlineStr">
        <is>
          <t>8751242</t>
        </is>
      </c>
      <c r="N24" t="n">
        <v>0.006225794241502574</v>
      </c>
      <c r="O24" t="n">
        <v>0.009240190132681224</v>
      </c>
      <c r="P24" t="inlineStr">
        <is>
          <t>1885803</t>
        </is>
      </c>
      <c r="Q24" t="inlineStr">
        <is>
          <t>2013083</t>
        </is>
      </c>
      <c r="R24" t="inlineStr">
        <is>
          <t>4010551</t>
        </is>
      </c>
      <c r="S24" t="inlineStr">
        <is>
          <t>6738158</t>
        </is>
      </c>
      <c r="T24" t="n">
        <v>197865</v>
      </c>
      <c r="U24" t="n">
        <v>3764278</v>
      </c>
      <c r="V24" t="n">
        <v>2</v>
      </c>
      <c r="W24" t="n">
        <v>2</v>
      </c>
      <c r="X24" t="inlineStr">
        <is>
          <t>100000</t>
        </is>
      </c>
      <c r="Y24" t="inlineStr">
        <is>
          <t>100000</t>
        </is>
      </c>
      <c r="Z24" t="inlineStr">
        <is>
          <t>786949</t>
        </is>
      </c>
      <c r="AA24" t="inlineStr">
        <is>
          <t>833833</t>
        </is>
      </c>
      <c r="AB24" t="inlineStr">
        <is>
          <t>153925</t>
        </is>
      </c>
      <c r="AC24" t="inlineStr">
        <is>
          <t>160000</t>
        </is>
      </c>
      <c r="AD24" t="inlineStr">
        <is>
          <t>526574</t>
        </is>
      </c>
      <c r="AE24" t="inlineStr">
        <is>
          <t>569250</t>
        </is>
      </c>
      <c r="AF24" t="inlineStr">
        <is>
          <t>88900</t>
        </is>
      </c>
      <c r="AG24" t="inlineStr">
        <is>
          <t>100000</t>
        </is>
      </c>
      <c r="AH24" t="inlineStr">
        <is>
          <t>185006</t>
        </is>
      </c>
      <c r="AI24" t="inlineStr">
        <is>
          <t>200000</t>
        </is>
      </c>
      <c r="AJ24" t="inlineStr">
        <is>
          <t>44450</t>
        </is>
      </c>
      <c r="AK24" t="inlineStr">
        <is>
          <t>50000</t>
        </is>
      </c>
      <c r="AL24" t="inlineStr">
        <is>
          <t>0</t>
        </is>
      </c>
      <c r="AM24" t="inlineStr">
        <is>
          <t>0</t>
        </is>
      </c>
      <c r="AN24" t="n">
        <v>1200926</v>
      </c>
      <c r="AO24" t="n">
        <v>1988000</v>
      </c>
      <c r="AP24" t="inlineStr">
        <is>
          <t>200528</t>
        </is>
      </c>
      <c r="AQ24" t="inlineStr">
        <is>
          <t>362874</t>
        </is>
      </c>
      <c r="AR24" t="inlineStr">
        <is>
          <t>337878</t>
        </is>
      </c>
      <c r="AS24" t="inlineStr">
        <is>
          <t>602285</t>
        </is>
      </c>
      <c r="AT24" t="inlineStr">
        <is>
          <t>75812</t>
        </is>
      </c>
      <c r="AU24" t="inlineStr">
        <is>
          <t>120000</t>
        </is>
      </c>
      <c r="AV24" t="inlineStr">
        <is>
          <t>223062</t>
        </is>
      </c>
      <c r="AW24" t="inlineStr">
        <is>
          <t>400000</t>
        </is>
      </c>
      <c r="AX24" t="inlineStr">
        <is>
          <t>1972346</t>
        </is>
      </c>
      <c r="AY24" t="inlineStr">
        <is>
          <t>3265000</t>
        </is>
      </c>
      <c r="AZ24" t="n">
        <v>2.002722056870819</v>
      </c>
      <c r="BA24" t="n">
        <v>-6738158</v>
      </c>
      <c r="BB24" t="n">
        <v>-4010551</v>
      </c>
      <c r="BC24" t="inlineStr">
        <is>
          <t>0</t>
        </is>
      </c>
      <c r="BD24" t="inlineStr">
        <is>
          <t>0</t>
        </is>
      </c>
      <c r="BE24" t="n">
        <v>0</v>
      </c>
      <c r="BF24" t="inlineStr">
        <is>
          <t>1200926</t>
        </is>
      </c>
      <c r="BG24" t="inlineStr">
        <is>
          <t>0</t>
        </is>
      </c>
      <c r="BH24" t="inlineStr">
        <is>
          <t>1988000</t>
        </is>
      </c>
      <c r="BI24" t="inlineStr">
        <is>
          <t>0</t>
        </is>
      </c>
    </row>
    <row r="25">
      <c r="A25" t="inlineStr">
        <is>
          <t>United States</t>
        </is>
      </c>
      <c r="B25" t="inlineStr">
        <is>
          <t>Mangrove</t>
        </is>
      </c>
      <c r="C25" t="inlineStr">
        <is>
          <t>Conservation</t>
        </is>
      </c>
      <c r="D25" t="inlineStr"/>
      <c r="E25" t="inlineStr">
        <is>
          <t>Large</t>
        </is>
      </c>
      <c r="F25" t="n">
        <v>40000</v>
      </c>
      <c r="G25" t="inlineStr">
        <is>
          <t>Market price</t>
        </is>
      </c>
      <c r="H25" t="n">
        <v>947084624.2706754</v>
      </c>
      <c r="I25" t="inlineStr">
        <is>
          <t>USA</t>
        </is>
      </c>
      <c r="J25" t="n">
        <v>20000</v>
      </c>
      <c r="K25" t="inlineStr">
        <is>
          <t>United States Mangrove Conservation 40000</t>
        </is>
      </c>
      <c r="L25" t="inlineStr">
        <is>
          <t>8699651</t>
        </is>
      </c>
      <c r="M25" t="inlineStr">
        <is>
          <t>13824076</t>
        </is>
      </c>
      <c r="N25" t="n">
        <v>0.009185716647759294</v>
      </c>
      <c r="O25" t="n">
        <v>0.0145964527833461</v>
      </c>
      <c r="P25" t="inlineStr">
        <is>
          <t>1885803</t>
        </is>
      </c>
      <c r="Q25" t="inlineStr">
        <is>
          <t>2013083</t>
        </is>
      </c>
      <c r="R25" t="inlineStr">
        <is>
          <t>6813848</t>
        </is>
      </c>
      <c r="S25" t="inlineStr">
        <is>
          <t>11810993</t>
        </is>
      </c>
      <c r="T25" t="n">
        <v>197865</v>
      </c>
      <c r="U25" t="n">
        <v>3764278</v>
      </c>
      <c r="V25" t="n">
        <v>3</v>
      </c>
      <c r="W25" t="n">
        <v>3</v>
      </c>
      <c r="X25" t="inlineStr">
        <is>
          <t>100000</t>
        </is>
      </c>
      <c r="Y25" t="inlineStr">
        <is>
          <t>100000</t>
        </is>
      </c>
      <c r="Z25" t="inlineStr">
        <is>
          <t>786949</t>
        </is>
      </c>
      <c r="AA25" t="inlineStr">
        <is>
          <t>833833</t>
        </is>
      </c>
      <c r="AB25" t="inlineStr">
        <is>
          <t>153925</t>
        </is>
      </c>
      <c r="AC25" t="inlineStr">
        <is>
          <t>160000</t>
        </is>
      </c>
      <c r="AD25" t="inlineStr">
        <is>
          <t>526574</t>
        </is>
      </c>
      <c r="AE25" t="inlineStr">
        <is>
          <t>569250</t>
        </is>
      </c>
      <c r="AF25" t="inlineStr">
        <is>
          <t>88900</t>
        </is>
      </c>
      <c r="AG25" t="inlineStr">
        <is>
          <t>100000</t>
        </is>
      </c>
      <c r="AH25" t="inlineStr">
        <is>
          <t>185006</t>
        </is>
      </c>
      <c r="AI25" t="inlineStr">
        <is>
          <t>200000</t>
        </is>
      </c>
      <c r="AJ25" t="inlineStr">
        <is>
          <t>44450</t>
        </is>
      </c>
      <c r="AK25" t="inlineStr">
        <is>
          <t>50000</t>
        </is>
      </c>
      <c r="AL25" t="inlineStr">
        <is>
          <t>0</t>
        </is>
      </c>
      <c r="AM25" t="inlineStr">
        <is>
          <t>0</t>
        </is>
      </c>
      <c r="AN25" t="n">
        <v>1200926</v>
      </c>
      <c r="AO25" t="n">
        <v>1988000</v>
      </c>
      <c r="AP25" t="inlineStr">
        <is>
          <t>3003825</t>
        </is>
      </c>
      <c r="AQ25" t="inlineStr">
        <is>
          <t>5435708</t>
        </is>
      </c>
      <c r="AR25" t="inlineStr">
        <is>
          <t>337878</t>
        </is>
      </c>
      <c r="AS25" t="inlineStr">
        <is>
          <t>602285</t>
        </is>
      </c>
      <c r="AT25" t="inlineStr">
        <is>
          <t>75812</t>
        </is>
      </c>
      <c r="AU25" t="inlineStr">
        <is>
          <t>120000</t>
        </is>
      </c>
      <c r="AV25" t="inlineStr">
        <is>
          <t>223062</t>
        </is>
      </c>
      <c r="AW25" t="inlineStr">
        <is>
          <t>400000</t>
        </is>
      </c>
      <c r="AX25" t="inlineStr">
        <is>
          <t>1972346</t>
        </is>
      </c>
      <c r="AY25" t="inlineStr">
        <is>
          <t>3265000</t>
        </is>
      </c>
      <c r="AZ25" t="n">
        <v>30</v>
      </c>
      <c r="BA25" t="n">
        <v>-11810993</v>
      </c>
      <c r="BB25" t="n">
        <v>-6813848</v>
      </c>
      <c r="BC25" t="inlineStr">
        <is>
          <t>0</t>
        </is>
      </c>
      <c r="BD25" t="inlineStr">
        <is>
          <t>0</t>
        </is>
      </c>
      <c r="BE25" t="n">
        <v>0</v>
      </c>
      <c r="BF25" t="inlineStr">
        <is>
          <t>1200926</t>
        </is>
      </c>
      <c r="BG25" t="inlineStr">
        <is>
          <t>0</t>
        </is>
      </c>
      <c r="BH25" t="inlineStr">
        <is>
          <t>1988000</t>
        </is>
      </c>
      <c r="BI25" t="inlineStr">
        <is>
          <t>0</t>
        </is>
      </c>
    </row>
    <row r="26">
      <c r="A26" t="inlineStr">
        <is>
          <t>United States</t>
        </is>
      </c>
      <c r="B26" t="inlineStr">
        <is>
          <t>Seagrass</t>
        </is>
      </c>
      <c r="C26" t="inlineStr">
        <is>
          <t>Restoration</t>
        </is>
      </c>
      <c r="D26" t="inlineStr">
        <is>
          <t>Planting</t>
        </is>
      </c>
      <c r="E26" t="inlineStr">
        <is>
          <t>Small</t>
        </is>
      </c>
      <c r="F26" t="n">
        <v>100</v>
      </c>
      <c r="G26" t="inlineStr">
        <is>
          <t>Opex breakeven</t>
        </is>
      </c>
      <c r="H26" t="n">
        <v>947084624.2706754</v>
      </c>
      <c r="I26" t="inlineStr">
        <is>
          <t>USA</t>
        </is>
      </c>
      <c r="J26" t="n">
        <v>500</v>
      </c>
      <c r="K26" t="inlineStr">
        <is>
          <t>United States Seagrass Restoration 100</t>
        </is>
      </c>
      <c r="L26" t="inlineStr">
        <is>
          <t>8364115</t>
        </is>
      </c>
      <c r="M26" t="inlineStr">
        <is>
          <t>10833950</t>
        </is>
      </c>
      <c r="N26" t="n">
        <v>0.008831433628690764</v>
      </c>
      <c r="O26" t="n">
        <v>0.01143926289410826</v>
      </c>
      <c r="P26" t="inlineStr">
        <is>
          <t>4918563</t>
        </is>
      </c>
      <c r="Q26" t="inlineStr">
        <is>
          <t>5449065</t>
        </is>
      </c>
      <c r="R26" t="inlineStr">
        <is>
          <t>3445552</t>
        </is>
      </c>
      <c r="S26" t="inlineStr">
        <is>
          <t>5384886</t>
        </is>
      </c>
      <c r="T26" t="n">
        <v>101104</v>
      </c>
      <c r="U26" t="n">
        <v>2523</v>
      </c>
      <c r="V26" t="n">
        <v>4144</v>
      </c>
      <c r="W26" t="n">
        <v>4144</v>
      </c>
      <c r="X26" t="inlineStr">
        <is>
          <t>100000</t>
        </is>
      </c>
      <c r="Y26" t="inlineStr">
        <is>
          <t>100000</t>
        </is>
      </c>
      <c r="Z26" t="inlineStr">
        <is>
          <t>629559</t>
        </is>
      </c>
      <c r="AA26" t="inlineStr">
        <is>
          <t>667067</t>
        </is>
      </c>
      <c r="AB26" t="inlineStr">
        <is>
          <t>76963</t>
        </is>
      </c>
      <c r="AC26" t="inlineStr">
        <is>
          <t>80000</t>
        </is>
      </c>
      <c r="AD26" t="inlineStr">
        <is>
          <t>351049</t>
        </is>
      </c>
      <c r="AE26" t="inlineStr">
        <is>
          <t>379500</t>
        </is>
      </c>
      <c r="AF26" t="inlineStr">
        <is>
          <t>88900</t>
        </is>
      </c>
      <c r="AG26" t="inlineStr">
        <is>
          <t>100000</t>
        </is>
      </c>
      <c r="AH26" t="inlineStr">
        <is>
          <t>185006</t>
        </is>
      </c>
      <c r="AI26" t="inlineStr">
        <is>
          <t>200000</t>
        </is>
      </c>
      <c r="AJ26" t="inlineStr">
        <is>
          <t>44450</t>
        </is>
      </c>
      <c r="AK26" t="inlineStr">
        <is>
          <t>50000</t>
        </is>
      </c>
      <c r="AL26" t="inlineStr">
        <is>
          <t>3442637</t>
        </is>
      </c>
      <c r="AM26" t="inlineStr">
        <is>
          <t>3872498</t>
        </is>
      </c>
      <c r="AN26" t="n">
        <v>1396280</v>
      </c>
      <c r="AO26" t="n">
        <v>1961737</v>
      </c>
      <c r="AP26" t="inlineStr">
        <is>
          <t>172278</t>
        </is>
      </c>
      <c r="AQ26" t="inlineStr">
        <is>
          <t>290745</t>
        </is>
      </c>
      <c r="AR26" t="inlineStr">
        <is>
          <t>244</t>
        </is>
      </c>
      <c r="AS26" t="inlineStr">
        <is>
          <t>404</t>
        </is>
      </c>
      <c r="AT26" t="inlineStr">
        <is>
          <t>75812</t>
        </is>
      </c>
      <c r="AU26" t="inlineStr">
        <is>
          <t>120000</t>
        </is>
      </c>
      <c r="AV26" t="inlineStr">
        <is>
          <t>223062</t>
        </is>
      </c>
      <c r="AW26" t="inlineStr">
        <is>
          <t>400000</t>
        </is>
      </c>
      <c r="AX26" t="inlineStr">
        <is>
          <t>1577877</t>
        </is>
      </c>
      <c r="AY26" t="inlineStr">
        <is>
          <t>2612000</t>
        </is>
      </c>
      <c r="AZ26" t="n">
        <v>2455.270482865883</v>
      </c>
      <c r="BA26" t="n">
        <v>-5384886</v>
      </c>
      <c r="BB26" t="n">
        <v>-3445552</v>
      </c>
      <c r="BC26" t="inlineStr">
        <is>
          <t>0</t>
        </is>
      </c>
      <c r="BD26" t="inlineStr">
        <is>
          <t>0</t>
        </is>
      </c>
      <c r="BE26" t="n">
        <v>0</v>
      </c>
      <c r="BF26" t="inlineStr">
        <is>
          <t>600463</t>
        </is>
      </c>
      <c r="BG26" t="inlineStr">
        <is>
          <t>795817</t>
        </is>
      </c>
      <c r="BH26" t="inlineStr">
        <is>
          <t>994000</t>
        </is>
      </c>
      <c r="BI26" t="inlineStr">
        <is>
          <t>967737</t>
        </is>
      </c>
    </row>
    <row r="27">
      <c r="A27" t="inlineStr">
        <is>
          <t>United States</t>
        </is>
      </c>
      <c r="B27" t="inlineStr">
        <is>
          <t>Seagrass</t>
        </is>
      </c>
      <c r="C27" t="inlineStr">
        <is>
          <t>Restoration</t>
        </is>
      </c>
      <c r="D27" t="inlineStr">
        <is>
          <t>Planting</t>
        </is>
      </c>
      <c r="E27" t="inlineStr">
        <is>
          <t>Small</t>
        </is>
      </c>
      <c r="F27" t="n">
        <v>100</v>
      </c>
      <c r="G27" t="inlineStr">
        <is>
          <t>Market price</t>
        </is>
      </c>
      <c r="H27" t="n">
        <v>947084624.2706754</v>
      </c>
      <c r="I27" t="inlineStr">
        <is>
          <t>USA</t>
        </is>
      </c>
      <c r="J27" t="n">
        <v>500</v>
      </c>
      <c r="K27" t="inlineStr">
        <is>
          <t>United States Seagrass Restoration 100</t>
        </is>
      </c>
      <c r="L27" t="inlineStr">
        <is>
          <t>8193943</t>
        </is>
      </c>
      <c r="M27" t="inlineStr">
        <is>
          <t>10546758</t>
        </is>
      </c>
      <c r="N27" t="n">
        <v>0.00865175380321472</v>
      </c>
      <c r="O27" t="n">
        <v>0.01113602494404529</v>
      </c>
      <c r="P27" t="inlineStr">
        <is>
          <t>4918563</t>
        </is>
      </c>
      <c r="Q27" t="inlineStr">
        <is>
          <t>5449065</t>
        </is>
      </c>
      <c r="R27" t="inlineStr">
        <is>
          <t>3275380</t>
        </is>
      </c>
      <c r="S27" t="inlineStr">
        <is>
          <t>5097693</t>
        </is>
      </c>
      <c r="T27" t="n">
        <v>101104</v>
      </c>
      <c r="U27" t="n">
        <v>2523</v>
      </c>
      <c r="V27" t="n">
        <v>4060</v>
      </c>
      <c r="W27" t="n">
        <v>4060</v>
      </c>
      <c r="X27" t="inlineStr">
        <is>
          <t>100000</t>
        </is>
      </c>
      <c r="Y27" t="inlineStr">
        <is>
          <t>100000</t>
        </is>
      </c>
      <c r="Z27" t="inlineStr">
        <is>
          <t>629559</t>
        </is>
      </c>
      <c r="AA27" t="inlineStr">
        <is>
          <t>667067</t>
        </is>
      </c>
      <c r="AB27" t="inlineStr">
        <is>
          <t>76963</t>
        </is>
      </c>
      <c r="AC27" t="inlineStr">
        <is>
          <t>80000</t>
        </is>
      </c>
      <c r="AD27" t="inlineStr">
        <is>
          <t>351049</t>
        </is>
      </c>
      <c r="AE27" t="inlineStr">
        <is>
          <t>379500</t>
        </is>
      </c>
      <c r="AF27" t="inlineStr">
        <is>
          <t>88900</t>
        </is>
      </c>
      <c r="AG27" t="inlineStr">
        <is>
          <t>100000</t>
        </is>
      </c>
      <c r="AH27" t="inlineStr">
        <is>
          <t>185006</t>
        </is>
      </c>
      <c r="AI27" t="inlineStr">
        <is>
          <t>200000</t>
        </is>
      </c>
      <c r="AJ27" t="inlineStr">
        <is>
          <t>44450</t>
        </is>
      </c>
      <c r="AK27" t="inlineStr">
        <is>
          <t>50000</t>
        </is>
      </c>
      <c r="AL27" t="inlineStr">
        <is>
          <t>3442637</t>
        </is>
      </c>
      <c r="AM27" t="inlineStr">
        <is>
          <t>3872498</t>
        </is>
      </c>
      <c r="AN27" t="n">
        <v>1396280</v>
      </c>
      <c r="AO27" t="n">
        <v>1961737</v>
      </c>
      <c r="AP27" t="inlineStr">
        <is>
          <t>2105</t>
        </is>
      </c>
      <c r="AQ27" t="inlineStr">
        <is>
          <t>3552</t>
        </is>
      </c>
      <c r="AR27" t="inlineStr">
        <is>
          <t>244</t>
        </is>
      </c>
      <c r="AS27" t="inlineStr">
        <is>
          <t>404</t>
        </is>
      </c>
      <c r="AT27" t="inlineStr">
        <is>
          <t>75812</t>
        </is>
      </c>
      <c r="AU27" t="inlineStr">
        <is>
          <t>120000</t>
        </is>
      </c>
      <c r="AV27" t="inlineStr">
        <is>
          <t>223062</t>
        </is>
      </c>
      <c r="AW27" t="inlineStr">
        <is>
          <t>400000</t>
        </is>
      </c>
      <c r="AX27" t="inlineStr">
        <is>
          <t>1577877</t>
        </is>
      </c>
      <c r="AY27" t="inlineStr">
        <is>
          <t>2612000</t>
        </is>
      </c>
      <c r="AZ27" t="n">
        <v>30</v>
      </c>
      <c r="BA27" t="n">
        <v>-5097693</v>
      </c>
      <c r="BB27" t="n">
        <v>-3275380</v>
      </c>
      <c r="BC27" t="inlineStr">
        <is>
          <t>0</t>
        </is>
      </c>
      <c r="BD27" t="inlineStr">
        <is>
          <t>0</t>
        </is>
      </c>
      <c r="BE27" t="n">
        <v>0</v>
      </c>
      <c r="BF27" t="inlineStr">
        <is>
          <t>600463</t>
        </is>
      </c>
      <c r="BG27" t="inlineStr">
        <is>
          <t>795817</t>
        </is>
      </c>
      <c r="BH27" t="inlineStr">
        <is>
          <t>994000</t>
        </is>
      </c>
      <c r="BI27" t="inlineStr">
        <is>
          <t>967737</t>
        </is>
      </c>
    </row>
    <row r="28">
      <c r="A28" t="inlineStr">
        <is>
          <t>United States</t>
        </is>
      </c>
      <c r="B28" t="inlineStr">
        <is>
          <t>Seagrass</t>
        </is>
      </c>
      <c r="C28" t="inlineStr">
        <is>
          <t>Restoration</t>
        </is>
      </c>
      <c r="D28" t="inlineStr">
        <is>
          <t>Planting</t>
        </is>
      </c>
      <c r="E28" t="inlineStr">
        <is>
          <t>Medium</t>
        </is>
      </c>
      <c r="F28" t="n">
        <v>500</v>
      </c>
      <c r="G28" t="inlineStr">
        <is>
          <t>Opex breakeven</t>
        </is>
      </c>
      <c r="H28" t="n">
        <v>947084624.2706754</v>
      </c>
      <c r="I28" t="inlineStr">
        <is>
          <t>USA</t>
        </is>
      </c>
      <c r="J28" t="n">
        <v>500</v>
      </c>
      <c r="K28" t="inlineStr">
        <is>
          <t>United States Seagrass Restoration 500</t>
        </is>
      </c>
      <c r="L28" t="inlineStr">
        <is>
          <t>25074881</t>
        </is>
      </c>
      <c r="M28" t="inlineStr">
        <is>
          <t>30478090</t>
        </is>
      </c>
      <c r="N28" t="n">
        <v>0.02647586113997943</v>
      </c>
      <c r="O28" t="n">
        <v>0.03218095745506413</v>
      </c>
      <c r="P28" t="inlineStr">
        <is>
          <t>18358086</t>
        </is>
      </c>
      <c r="Q28" t="inlineStr">
        <is>
          <t>20939056</t>
        </is>
      </c>
      <c r="R28" t="inlineStr">
        <is>
          <t>6716795</t>
        </is>
      </c>
      <c r="S28" t="inlineStr">
        <is>
          <t>9539034</t>
        </is>
      </c>
      <c r="T28" t="n">
        <v>101104</v>
      </c>
      <c r="U28" t="n">
        <v>12298</v>
      </c>
      <c r="V28" t="n">
        <v>2549</v>
      </c>
      <c r="W28" t="n">
        <v>2549</v>
      </c>
      <c r="X28" t="inlineStr">
        <is>
          <t>100000</t>
        </is>
      </c>
      <c r="Y28" t="inlineStr">
        <is>
          <t>100000</t>
        </is>
      </c>
      <c r="Z28" t="inlineStr">
        <is>
          <t>629559</t>
        </is>
      </c>
      <c r="AA28" t="inlineStr">
        <is>
          <t>667067</t>
        </is>
      </c>
      <c r="AB28" t="inlineStr">
        <is>
          <t>76963</t>
        </is>
      </c>
      <c r="AC28" t="inlineStr">
        <is>
          <t>80000</t>
        </is>
      </c>
      <c r="AD28" t="inlineStr">
        <is>
          <t>351049</t>
        </is>
      </c>
      <c r="AE28" t="inlineStr">
        <is>
          <t>379500</t>
        </is>
      </c>
      <c r="AF28" t="inlineStr">
        <is>
          <t>88900</t>
        </is>
      </c>
      <c r="AG28" t="inlineStr">
        <is>
          <t>100000</t>
        </is>
      </c>
      <c r="AH28" t="inlineStr">
        <is>
          <t>185006</t>
        </is>
      </c>
      <c r="AI28" t="inlineStr">
        <is>
          <t>200000</t>
        </is>
      </c>
      <c r="AJ28" t="inlineStr">
        <is>
          <t>44450</t>
        </is>
      </c>
      <c r="AK28" t="inlineStr">
        <is>
          <t>50000</t>
        </is>
      </c>
      <c r="AL28" t="inlineStr">
        <is>
          <t>16882160</t>
        </is>
      </c>
      <c r="AM28" t="inlineStr">
        <is>
          <t>19362490</t>
        </is>
      </c>
      <c r="AN28" t="n">
        <v>4503029</v>
      </c>
      <c r="AO28" t="n">
        <v>5832686</v>
      </c>
      <c r="AP28" t="inlineStr">
        <is>
          <t>335840</t>
        </is>
      </c>
      <c r="AQ28" t="inlineStr">
        <is>
          <t>572380</t>
        </is>
      </c>
      <c r="AR28" t="inlineStr">
        <is>
          <t>1176</t>
        </is>
      </c>
      <c r="AS28" t="inlineStr">
        <is>
          <t>1968</t>
        </is>
      </c>
      <c r="AT28" t="inlineStr">
        <is>
          <t>75812</t>
        </is>
      </c>
      <c r="AU28" t="inlineStr">
        <is>
          <t>120000</t>
        </is>
      </c>
      <c r="AV28" t="inlineStr">
        <is>
          <t>223062</t>
        </is>
      </c>
      <c r="AW28" t="inlineStr">
        <is>
          <t>400000</t>
        </is>
      </c>
      <c r="AX28" t="inlineStr">
        <is>
          <t>1577877</t>
        </is>
      </c>
      <c r="AY28" t="inlineStr">
        <is>
          <t>2612000</t>
        </is>
      </c>
      <c r="AZ28" t="n">
        <v>988.0877745784128</v>
      </c>
      <c r="BA28" t="n">
        <v>-9539034</v>
      </c>
      <c r="BB28" t="n">
        <v>-6716795</v>
      </c>
      <c r="BC28" t="inlineStr">
        <is>
          <t>0</t>
        </is>
      </c>
      <c r="BD28" t="inlineStr">
        <is>
          <t>0</t>
        </is>
      </c>
      <c r="BE28" t="n">
        <v>0</v>
      </c>
      <c r="BF28" t="inlineStr">
        <is>
          <t>600463</t>
        </is>
      </c>
      <c r="BG28" t="inlineStr">
        <is>
          <t>3902566</t>
        </is>
      </c>
      <c r="BH28" t="inlineStr">
        <is>
          <t>994000</t>
        </is>
      </c>
      <c r="BI28" t="inlineStr">
        <is>
          <t>4838686</t>
        </is>
      </c>
    </row>
    <row r="29">
      <c r="A29" t="inlineStr">
        <is>
          <t>United States</t>
        </is>
      </c>
      <c r="B29" t="inlineStr">
        <is>
          <t>Seagrass</t>
        </is>
      </c>
      <c r="C29" t="inlineStr">
        <is>
          <t>Restoration</t>
        </is>
      </c>
      <c r="D29" t="inlineStr">
        <is>
          <t>Planting</t>
        </is>
      </c>
      <c r="E29" t="inlineStr">
        <is>
          <t>Medium</t>
        </is>
      </c>
      <c r="F29" t="n">
        <v>500</v>
      </c>
      <c r="G29" t="inlineStr">
        <is>
          <t>Market price</t>
        </is>
      </c>
      <c r="H29" t="n">
        <v>947084624.2706754</v>
      </c>
      <c r="I29" t="inlineStr">
        <is>
          <t>USA</t>
        </is>
      </c>
      <c r="J29" t="n">
        <v>500</v>
      </c>
      <c r="K29" t="inlineStr">
        <is>
          <t>United States Seagrass Restoration 500</t>
        </is>
      </c>
      <c r="L29" t="inlineStr">
        <is>
          <t>24749238</t>
        </is>
      </c>
      <c r="M29" t="inlineStr">
        <is>
          <t>29923088</t>
        </is>
      </c>
      <c r="N29" t="n">
        <v>0.02613202386118213</v>
      </c>
      <c r="O29" t="n">
        <v>0.03159494646325081</v>
      </c>
      <c r="P29" t="inlineStr">
        <is>
          <t>18358086</t>
        </is>
      </c>
      <c r="Q29" t="inlineStr">
        <is>
          <t>20939056</t>
        </is>
      </c>
      <c r="R29" t="inlineStr">
        <is>
          <t>6391152</t>
        </is>
      </c>
      <c r="S29" t="inlineStr">
        <is>
          <t>8984032</t>
        </is>
      </c>
      <c r="T29" t="n">
        <v>101104</v>
      </c>
      <c r="U29" t="n">
        <v>12298</v>
      </c>
      <c r="V29" t="n">
        <v>2516</v>
      </c>
      <c r="W29" t="n">
        <v>2516</v>
      </c>
      <c r="X29" t="inlineStr">
        <is>
          <t>100000</t>
        </is>
      </c>
      <c r="Y29" t="inlineStr">
        <is>
          <t>100000</t>
        </is>
      </c>
      <c r="Z29" t="inlineStr">
        <is>
          <t>629559</t>
        </is>
      </c>
      <c r="AA29" t="inlineStr">
        <is>
          <t>667067</t>
        </is>
      </c>
      <c r="AB29" t="inlineStr">
        <is>
          <t>76963</t>
        </is>
      </c>
      <c r="AC29" t="inlineStr">
        <is>
          <t>80000</t>
        </is>
      </c>
      <c r="AD29" t="inlineStr">
        <is>
          <t>351049</t>
        </is>
      </c>
      <c r="AE29" t="inlineStr">
        <is>
          <t>379500</t>
        </is>
      </c>
      <c r="AF29" t="inlineStr">
        <is>
          <t>88900</t>
        </is>
      </c>
      <c r="AG29" t="inlineStr">
        <is>
          <t>100000</t>
        </is>
      </c>
      <c r="AH29" t="inlineStr">
        <is>
          <t>185006</t>
        </is>
      </c>
      <c r="AI29" t="inlineStr">
        <is>
          <t>200000</t>
        </is>
      </c>
      <c r="AJ29" t="inlineStr">
        <is>
          <t>44450</t>
        </is>
      </c>
      <c r="AK29" t="inlineStr">
        <is>
          <t>50000</t>
        </is>
      </c>
      <c r="AL29" t="inlineStr">
        <is>
          <t>16882160</t>
        </is>
      </c>
      <c r="AM29" t="inlineStr">
        <is>
          <t>19362490</t>
        </is>
      </c>
      <c r="AN29" t="n">
        <v>4503029</v>
      </c>
      <c r="AO29" t="n">
        <v>5832686</v>
      </c>
      <c r="AP29" t="inlineStr">
        <is>
          <t>10197</t>
        </is>
      </c>
      <c r="AQ29" t="inlineStr">
        <is>
          <t>17378</t>
        </is>
      </c>
      <c r="AR29" t="inlineStr">
        <is>
          <t>1176</t>
        </is>
      </c>
      <c r="AS29" t="inlineStr">
        <is>
          <t>1968</t>
        </is>
      </c>
      <c r="AT29" t="inlineStr">
        <is>
          <t>75812</t>
        </is>
      </c>
      <c r="AU29" t="inlineStr">
        <is>
          <t>120000</t>
        </is>
      </c>
      <c r="AV29" t="inlineStr">
        <is>
          <t>223062</t>
        </is>
      </c>
      <c r="AW29" t="inlineStr">
        <is>
          <t>400000</t>
        </is>
      </c>
      <c r="AX29" t="inlineStr">
        <is>
          <t>1577877</t>
        </is>
      </c>
      <c r="AY29" t="inlineStr">
        <is>
          <t>2612000</t>
        </is>
      </c>
      <c r="AZ29" t="n">
        <v>30</v>
      </c>
      <c r="BA29" t="n">
        <v>-8984032</v>
      </c>
      <c r="BB29" t="n">
        <v>-6391152</v>
      </c>
      <c r="BC29" t="inlineStr">
        <is>
          <t>0</t>
        </is>
      </c>
      <c r="BD29" t="inlineStr">
        <is>
          <t>0</t>
        </is>
      </c>
      <c r="BE29" t="n">
        <v>0</v>
      </c>
      <c r="BF29" t="inlineStr">
        <is>
          <t>600463</t>
        </is>
      </c>
      <c r="BG29" t="inlineStr">
        <is>
          <t>3902566</t>
        </is>
      </c>
      <c r="BH29" t="inlineStr">
        <is>
          <t>994000</t>
        </is>
      </c>
      <c r="BI29" t="inlineStr">
        <is>
          <t>4838686</t>
        </is>
      </c>
    </row>
    <row r="30">
      <c r="A30" t="inlineStr">
        <is>
          <t>United States</t>
        </is>
      </c>
      <c r="B30" t="inlineStr">
        <is>
          <t>Seagrass</t>
        </is>
      </c>
      <c r="C30" t="inlineStr">
        <is>
          <t>Restoration</t>
        </is>
      </c>
      <c r="D30" t="inlineStr">
        <is>
          <t>Planting</t>
        </is>
      </c>
      <c r="E30" t="inlineStr">
        <is>
          <t>Large</t>
        </is>
      </c>
      <c r="F30" t="n">
        <v>1000</v>
      </c>
      <c r="G30" t="inlineStr">
        <is>
          <t>Opex breakeven</t>
        </is>
      </c>
      <c r="H30" t="n">
        <v>947084624.2706754</v>
      </c>
      <c r="I30" t="inlineStr">
        <is>
          <t>USA</t>
        </is>
      </c>
      <c r="J30" t="n">
        <v>500</v>
      </c>
      <c r="K30" t="inlineStr">
        <is>
          <t>United States Seagrass Restoration 1000</t>
        </is>
      </c>
      <c r="L30" t="inlineStr">
        <is>
          <t>44559457</t>
        </is>
      </c>
      <c r="M30" t="inlineStr">
        <is>
          <t>55101980</t>
        </is>
      </c>
      <c r="N30" t="n">
        <v>0.04704907656410751</v>
      </c>
      <c r="O30" t="n">
        <v>0.05818062989084272</v>
      </c>
      <c r="P30" t="inlineStr">
        <is>
          <t>34043555</t>
        </is>
      </c>
      <c r="Q30" t="inlineStr">
        <is>
          <t>40381546</t>
        </is>
      </c>
      <c r="R30" t="inlineStr">
        <is>
          <t>10515902</t>
        </is>
      </c>
      <c r="S30" t="inlineStr">
        <is>
          <t>14720434</t>
        </is>
      </c>
      <c r="T30" t="n">
        <v>101104</v>
      </c>
      <c r="U30" t="n">
        <v>23335</v>
      </c>
      <c r="V30" t="n">
        <v>2387</v>
      </c>
      <c r="W30" t="n">
        <v>2387</v>
      </c>
      <c r="X30" t="inlineStr">
        <is>
          <t>100000</t>
        </is>
      </c>
      <c r="Y30" t="inlineStr">
        <is>
          <t>100000</t>
        </is>
      </c>
      <c r="Z30" t="inlineStr">
        <is>
          <t>629559</t>
        </is>
      </c>
      <c r="AA30" t="inlineStr">
        <is>
          <t>667067</t>
        </is>
      </c>
      <c r="AB30" t="inlineStr">
        <is>
          <t>153925</t>
        </is>
      </c>
      <c r="AC30" t="inlineStr">
        <is>
          <t>160000</t>
        </is>
      </c>
      <c r="AD30" t="inlineStr">
        <is>
          <t>351049</t>
        </is>
      </c>
      <c r="AE30" t="inlineStr">
        <is>
          <t>379500</t>
        </is>
      </c>
      <c r="AF30" t="inlineStr">
        <is>
          <t>88900</t>
        </is>
      </c>
      <c r="AG30" t="inlineStr">
        <is>
          <t>100000</t>
        </is>
      </c>
      <c r="AH30" t="inlineStr">
        <is>
          <t>185006</t>
        </is>
      </c>
      <c r="AI30" t="inlineStr">
        <is>
          <t>200000</t>
        </is>
      </c>
      <c r="AJ30" t="inlineStr">
        <is>
          <t>44450</t>
        </is>
      </c>
      <c r="AK30" t="inlineStr">
        <is>
          <t>50000</t>
        </is>
      </c>
      <c r="AL30" t="inlineStr">
        <is>
          <t>32490666</t>
        </is>
      </c>
      <c r="AM30" t="inlineStr">
        <is>
          <t>38724979</t>
        </is>
      </c>
      <c r="AN30" t="n">
        <v>8111170</v>
      </c>
      <c r="AO30" t="n">
        <v>10671372</v>
      </c>
      <c r="AP30" t="inlineStr">
        <is>
          <t>525795</t>
        </is>
      </c>
      <c r="AQ30" t="inlineStr">
        <is>
          <t>913328</t>
        </is>
      </c>
      <c r="AR30" t="inlineStr">
        <is>
          <t>2186</t>
        </is>
      </c>
      <c r="AS30" t="inlineStr">
        <is>
          <t>3734</t>
        </is>
      </c>
      <c r="AT30" t="inlineStr">
        <is>
          <t>75812</t>
        </is>
      </c>
      <c r="AU30" t="inlineStr">
        <is>
          <t>120000</t>
        </is>
      </c>
      <c r="AV30" t="inlineStr">
        <is>
          <t>223062</t>
        </is>
      </c>
      <c r="AW30" t="inlineStr">
        <is>
          <t>400000</t>
        </is>
      </c>
      <c r="AX30" t="inlineStr">
        <is>
          <t>1577877</t>
        </is>
      </c>
      <c r="AY30" t="inlineStr">
        <is>
          <t>2612000</t>
        </is>
      </c>
      <c r="AZ30" t="n">
        <v>825.3612068881511</v>
      </c>
      <c r="BA30" t="n">
        <v>-14720434</v>
      </c>
      <c r="BB30" t="n">
        <v>-10515902</v>
      </c>
      <c r="BC30" t="inlineStr">
        <is>
          <t>0</t>
        </is>
      </c>
      <c r="BD30" t="inlineStr">
        <is>
          <t>0</t>
        </is>
      </c>
      <c r="BE30" t="n">
        <v>0</v>
      </c>
      <c r="BF30" t="inlineStr">
        <is>
          <t>600463</t>
        </is>
      </c>
      <c r="BG30" t="inlineStr">
        <is>
          <t>7510707</t>
        </is>
      </c>
      <c r="BH30" t="inlineStr">
        <is>
          <t>994000</t>
        </is>
      </c>
      <c r="BI30" t="inlineStr">
        <is>
          <t>9677372</t>
        </is>
      </c>
    </row>
    <row r="31">
      <c r="A31" t="inlineStr">
        <is>
          <t>United States</t>
        </is>
      </c>
      <c r="B31" t="inlineStr">
        <is>
          <t>Seagrass</t>
        </is>
      </c>
      <c r="C31" t="inlineStr">
        <is>
          <t>Restoration</t>
        </is>
      </c>
      <c r="D31" t="inlineStr">
        <is>
          <t>Planting</t>
        </is>
      </c>
      <c r="E31" t="inlineStr">
        <is>
          <t>Large</t>
        </is>
      </c>
      <c r="F31" t="n">
        <v>1000</v>
      </c>
      <c r="G31" t="inlineStr">
        <is>
          <t>Market price</t>
        </is>
      </c>
      <c r="H31" t="n">
        <v>947084624.2706754</v>
      </c>
      <c r="I31" t="inlineStr">
        <is>
          <t>USA</t>
        </is>
      </c>
      <c r="J31" t="n">
        <v>500</v>
      </c>
      <c r="K31" t="inlineStr">
        <is>
          <t>United States Seagrass Restoration 1000</t>
        </is>
      </c>
      <c r="L31" t="inlineStr">
        <is>
          <t>44052773</t>
        </is>
      </c>
      <c r="M31" t="inlineStr">
        <is>
          <t>54221849</t>
        </is>
      </c>
      <c r="N31" t="n">
        <v>0.0465140831886315</v>
      </c>
      <c r="O31" t="n">
        <v>0.05725132433836606</v>
      </c>
      <c r="P31" t="inlineStr">
        <is>
          <t>34043555</t>
        </is>
      </c>
      <c r="Q31" t="inlineStr">
        <is>
          <t>40381546</t>
        </is>
      </c>
      <c r="R31" t="inlineStr">
        <is>
          <t>10009218</t>
        </is>
      </c>
      <c r="S31" t="inlineStr">
        <is>
          <t>13840303</t>
        </is>
      </c>
      <c r="T31" t="n">
        <v>101104</v>
      </c>
      <c r="U31" t="n">
        <v>23335</v>
      </c>
      <c r="V31" t="n">
        <v>2360</v>
      </c>
      <c r="W31" t="n">
        <v>2360</v>
      </c>
      <c r="X31" t="inlineStr">
        <is>
          <t>100000</t>
        </is>
      </c>
      <c r="Y31" t="inlineStr">
        <is>
          <t>100000</t>
        </is>
      </c>
      <c r="Z31" t="inlineStr">
        <is>
          <t>629559</t>
        </is>
      </c>
      <c r="AA31" t="inlineStr">
        <is>
          <t>667067</t>
        </is>
      </c>
      <c r="AB31" t="inlineStr">
        <is>
          <t>153925</t>
        </is>
      </c>
      <c r="AC31" t="inlineStr">
        <is>
          <t>160000</t>
        </is>
      </c>
      <c r="AD31" t="inlineStr">
        <is>
          <t>351049</t>
        </is>
      </c>
      <c r="AE31" t="inlineStr">
        <is>
          <t>379500</t>
        </is>
      </c>
      <c r="AF31" t="inlineStr">
        <is>
          <t>88900</t>
        </is>
      </c>
      <c r="AG31" t="inlineStr">
        <is>
          <t>100000</t>
        </is>
      </c>
      <c r="AH31" t="inlineStr">
        <is>
          <t>185006</t>
        </is>
      </c>
      <c r="AI31" t="inlineStr">
        <is>
          <t>200000</t>
        </is>
      </c>
      <c r="AJ31" t="inlineStr">
        <is>
          <t>44450</t>
        </is>
      </c>
      <c r="AK31" t="inlineStr">
        <is>
          <t>50000</t>
        </is>
      </c>
      <c r="AL31" t="inlineStr">
        <is>
          <t>32490666</t>
        </is>
      </c>
      <c r="AM31" t="inlineStr">
        <is>
          <t>38724979</t>
        </is>
      </c>
      <c r="AN31" t="n">
        <v>8111170</v>
      </c>
      <c r="AO31" t="n">
        <v>10671372</v>
      </c>
      <c r="AP31" t="inlineStr">
        <is>
          <t>19111</t>
        </is>
      </c>
      <c r="AQ31" t="inlineStr">
        <is>
          <t>33197</t>
        </is>
      </c>
      <c r="AR31" t="inlineStr">
        <is>
          <t>2186</t>
        </is>
      </c>
      <c r="AS31" t="inlineStr">
        <is>
          <t>3734</t>
        </is>
      </c>
      <c r="AT31" t="inlineStr">
        <is>
          <t>75812</t>
        </is>
      </c>
      <c r="AU31" t="inlineStr">
        <is>
          <t>120000</t>
        </is>
      </c>
      <c r="AV31" t="inlineStr">
        <is>
          <t>223062</t>
        </is>
      </c>
      <c r="AW31" t="inlineStr">
        <is>
          <t>400000</t>
        </is>
      </c>
      <c r="AX31" t="inlineStr">
        <is>
          <t>1577877</t>
        </is>
      </c>
      <c r="AY31" t="inlineStr">
        <is>
          <t>2612000</t>
        </is>
      </c>
      <c r="AZ31" t="n">
        <v>30</v>
      </c>
      <c r="BA31" t="n">
        <v>-13840303</v>
      </c>
      <c r="BB31" t="n">
        <v>-10009218</v>
      </c>
      <c r="BC31" t="inlineStr">
        <is>
          <t>0</t>
        </is>
      </c>
      <c r="BD31" t="inlineStr">
        <is>
          <t>0</t>
        </is>
      </c>
      <c r="BE31" t="n">
        <v>0</v>
      </c>
      <c r="BF31" t="inlineStr">
        <is>
          <t>600463</t>
        </is>
      </c>
      <c r="BG31" t="inlineStr">
        <is>
          <t>7510707</t>
        </is>
      </c>
      <c r="BH31" t="inlineStr">
        <is>
          <t>994000</t>
        </is>
      </c>
      <c r="BI31" t="inlineStr">
        <is>
          <t>9677372</t>
        </is>
      </c>
    </row>
    <row r="32">
      <c r="A32" t="inlineStr">
        <is>
          <t>United States</t>
        </is>
      </c>
      <c r="B32" t="inlineStr">
        <is>
          <t>Seagrass</t>
        </is>
      </c>
      <c r="C32" t="inlineStr">
        <is>
          <t>Conservation</t>
        </is>
      </c>
      <c r="D32" t="inlineStr"/>
      <c r="E32" t="inlineStr">
        <is>
          <t>Small</t>
        </is>
      </c>
      <c r="F32" t="n">
        <v>400</v>
      </c>
      <c r="G32" t="inlineStr">
        <is>
          <t>Opex breakeven</t>
        </is>
      </c>
      <c r="H32" t="n">
        <v>947084624.2706754</v>
      </c>
      <c r="I32" t="inlineStr">
        <is>
          <t>USA</t>
        </is>
      </c>
      <c r="J32" t="n">
        <v>2000</v>
      </c>
      <c r="K32" t="inlineStr">
        <is>
          <t>United States Seagrass Conservation 400</t>
        </is>
      </c>
      <c r="L32" t="inlineStr">
        <is>
          <t>4084355</t>
        </is>
      </c>
      <c r="M32" t="inlineStr">
        <is>
          <t>5950775</t>
        </is>
      </c>
      <c r="N32" t="n">
        <v>0.004312555494336372</v>
      </c>
      <c r="O32" t="n">
        <v>0.006283255843776931</v>
      </c>
      <c r="P32" t="inlineStr">
        <is>
          <t>1475926</t>
        </is>
      </c>
      <c r="Q32" t="inlineStr">
        <is>
          <t>1576567</t>
        </is>
      </c>
      <c r="R32" t="inlineStr">
        <is>
          <t>2608429</t>
        </is>
      </c>
      <c r="S32" t="inlineStr">
        <is>
          <t>4374209</t>
        </is>
      </c>
      <c r="T32" t="n">
        <v>1612314</v>
      </c>
      <c r="U32" t="n">
        <v>9253</v>
      </c>
      <c r="V32" t="n">
        <v>552</v>
      </c>
      <c r="W32" t="n">
        <v>552</v>
      </c>
      <c r="X32" t="inlineStr">
        <is>
          <t>100000</t>
        </is>
      </c>
      <c r="Y32" t="inlineStr">
        <is>
          <t>100000</t>
        </is>
      </c>
      <c r="Z32" t="inlineStr">
        <is>
          <t>629559</t>
        </is>
      </c>
      <c r="AA32" t="inlineStr">
        <is>
          <t>667067</t>
        </is>
      </c>
      <c r="AB32" t="inlineStr">
        <is>
          <t>76963</t>
        </is>
      </c>
      <c r="AC32" t="inlineStr">
        <is>
          <t>80000</t>
        </is>
      </c>
      <c r="AD32" t="inlineStr">
        <is>
          <t>351049</t>
        </is>
      </c>
      <c r="AE32" t="inlineStr">
        <is>
          <t>379500</t>
        </is>
      </c>
      <c r="AF32" t="inlineStr">
        <is>
          <t>88900</t>
        </is>
      </c>
      <c r="AG32" t="inlineStr">
        <is>
          <t>100000</t>
        </is>
      </c>
      <c r="AH32" t="inlineStr">
        <is>
          <t>185006</t>
        </is>
      </c>
      <c r="AI32" t="inlineStr">
        <is>
          <t>200000</t>
        </is>
      </c>
      <c r="AJ32" t="inlineStr">
        <is>
          <t>44450</t>
        </is>
      </c>
      <c r="AK32" t="inlineStr">
        <is>
          <t>50000</t>
        </is>
      </c>
      <c r="AL32" t="inlineStr">
        <is>
          <t>0</t>
        </is>
      </c>
      <c r="AM32" t="inlineStr">
        <is>
          <t>0</t>
        </is>
      </c>
      <c r="AN32" t="n">
        <v>600463</v>
      </c>
      <c r="AO32" t="n">
        <v>994000</v>
      </c>
      <c r="AP32" t="inlineStr">
        <is>
          <t>130421</t>
        </is>
      </c>
      <c r="AQ32" t="inlineStr">
        <is>
          <t>246728</t>
        </is>
      </c>
      <c r="AR32" t="inlineStr">
        <is>
          <t>794</t>
        </is>
      </c>
      <c r="AS32" t="inlineStr">
        <is>
          <t>1480</t>
        </is>
      </c>
      <c r="AT32" t="inlineStr">
        <is>
          <t>75812</t>
        </is>
      </c>
      <c r="AU32" t="inlineStr">
        <is>
          <t>120000</t>
        </is>
      </c>
      <c r="AV32" t="inlineStr">
        <is>
          <t>223062</t>
        </is>
      </c>
      <c r="AW32" t="inlineStr">
        <is>
          <t>400000</t>
        </is>
      </c>
      <c r="AX32" t="inlineStr">
        <is>
          <t>1577877</t>
        </is>
      </c>
      <c r="AY32" t="inlineStr">
        <is>
          <t>2612000</t>
        </is>
      </c>
      <c r="AZ32" t="n">
        <v>544.856273773455</v>
      </c>
      <c r="BA32" t="n">
        <v>-4374209</v>
      </c>
      <c r="BB32" t="n">
        <v>-2608429</v>
      </c>
      <c r="BC32" t="inlineStr">
        <is>
          <t>0</t>
        </is>
      </c>
      <c r="BD32" t="inlineStr">
        <is>
          <t>0</t>
        </is>
      </c>
      <c r="BE32" t="n">
        <v>0</v>
      </c>
      <c r="BF32" t="inlineStr">
        <is>
          <t>600463</t>
        </is>
      </c>
      <c r="BG32" t="inlineStr">
        <is>
          <t>0</t>
        </is>
      </c>
      <c r="BH32" t="inlineStr">
        <is>
          <t>994000</t>
        </is>
      </c>
      <c r="BI32" t="inlineStr">
        <is>
          <t>0</t>
        </is>
      </c>
    </row>
    <row r="33">
      <c r="A33" t="inlineStr">
        <is>
          <t>United States</t>
        </is>
      </c>
      <c r="B33" t="inlineStr">
        <is>
          <t>Seagrass</t>
        </is>
      </c>
      <c r="C33" t="inlineStr">
        <is>
          <t>Conservation</t>
        </is>
      </c>
      <c r="D33" t="inlineStr"/>
      <c r="E33" t="inlineStr">
        <is>
          <t>Small</t>
        </is>
      </c>
      <c r="F33" t="n">
        <v>400</v>
      </c>
      <c r="G33" t="inlineStr">
        <is>
          <t>Market price</t>
        </is>
      </c>
      <c r="H33" t="n">
        <v>947084624.2706754</v>
      </c>
      <c r="I33" t="inlineStr">
        <is>
          <t>USA</t>
        </is>
      </c>
      <c r="J33" t="n">
        <v>2000</v>
      </c>
      <c r="K33" t="inlineStr">
        <is>
          <t>United States Seagrass Conservation 400</t>
        </is>
      </c>
      <c r="L33" t="inlineStr">
        <is>
          <t>3961115</t>
        </is>
      </c>
      <c r="M33" t="inlineStr">
        <is>
          <t>5717632</t>
        </is>
      </c>
      <c r="N33" t="n">
        <v>0.004182429846805241</v>
      </c>
      <c r="O33" t="n">
        <v>0.00603708671165789</v>
      </c>
      <c r="P33" t="inlineStr">
        <is>
          <t>1475926</t>
        </is>
      </c>
      <c r="Q33" t="inlineStr">
        <is>
          <t>1576567</t>
        </is>
      </c>
      <c r="R33" t="inlineStr">
        <is>
          <t>2485188</t>
        </is>
      </c>
      <c r="S33" t="inlineStr">
        <is>
          <t>4141065</t>
        </is>
      </c>
      <c r="T33" t="n">
        <v>1612314</v>
      </c>
      <c r="U33" t="n">
        <v>9253</v>
      </c>
      <c r="V33" t="n">
        <v>535</v>
      </c>
      <c r="W33" t="n">
        <v>535</v>
      </c>
      <c r="X33" t="inlineStr">
        <is>
          <t>100000</t>
        </is>
      </c>
      <c r="Y33" t="inlineStr">
        <is>
          <t>100000</t>
        </is>
      </c>
      <c r="Z33" t="inlineStr">
        <is>
          <t>629559</t>
        </is>
      </c>
      <c r="AA33" t="inlineStr">
        <is>
          <t>667067</t>
        </is>
      </c>
      <c r="AB33" t="inlineStr">
        <is>
          <t>76963</t>
        </is>
      </c>
      <c r="AC33" t="inlineStr">
        <is>
          <t>80000</t>
        </is>
      </c>
      <c r="AD33" t="inlineStr">
        <is>
          <t>351049</t>
        </is>
      </c>
      <c r="AE33" t="inlineStr">
        <is>
          <t>379500</t>
        </is>
      </c>
      <c r="AF33" t="inlineStr">
        <is>
          <t>88900</t>
        </is>
      </c>
      <c r="AG33" t="inlineStr">
        <is>
          <t>100000</t>
        </is>
      </c>
      <c r="AH33" t="inlineStr">
        <is>
          <t>185006</t>
        </is>
      </c>
      <c r="AI33" t="inlineStr">
        <is>
          <t>200000</t>
        </is>
      </c>
      <c r="AJ33" t="inlineStr">
        <is>
          <t>44450</t>
        </is>
      </c>
      <c r="AK33" t="inlineStr">
        <is>
          <t>50000</t>
        </is>
      </c>
      <c r="AL33" t="inlineStr">
        <is>
          <t>0</t>
        </is>
      </c>
      <c r="AM33" t="inlineStr">
        <is>
          <t>0</t>
        </is>
      </c>
      <c r="AN33" t="n">
        <v>600463</v>
      </c>
      <c r="AO33" t="n">
        <v>994000</v>
      </c>
      <c r="AP33" t="inlineStr">
        <is>
          <t>7181</t>
        </is>
      </c>
      <c r="AQ33" t="inlineStr">
        <is>
          <t>13585</t>
        </is>
      </c>
      <c r="AR33" t="inlineStr">
        <is>
          <t>794</t>
        </is>
      </c>
      <c r="AS33" t="inlineStr">
        <is>
          <t>1480</t>
        </is>
      </c>
      <c r="AT33" t="inlineStr">
        <is>
          <t>75812</t>
        </is>
      </c>
      <c r="AU33" t="inlineStr">
        <is>
          <t>120000</t>
        </is>
      </c>
      <c r="AV33" t="inlineStr">
        <is>
          <t>223062</t>
        </is>
      </c>
      <c r="AW33" t="inlineStr">
        <is>
          <t>400000</t>
        </is>
      </c>
      <c r="AX33" t="inlineStr">
        <is>
          <t>1577877</t>
        </is>
      </c>
      <c r="AY33" t="inlineStr">
        <is>
          <t>2612000</t>
        </is>
      </c>
      <c r="AZ33" t="n">
        <v>30</v>
      </c>
      <c r="BA33" t="n">
        <v>-4141065</v>
      </c>
      <c r="BB33" t="n">
        <v>-2485188</v>
      </c>
      <c r="BC33" t="inlineStr">
        <is>
          <t>0</t>
        </is>
      </c>
      <c r="BD33" t="inlineStr">
        <is>
          <t>0</t>
        </is>
      </c>
      <c r="BE33" t="n">
        <v>0</v>
      </c>
      <c r="BF33" t="inlineStr">
        <is>
          <t>600463</t>
        </is>
      </c>
      <c r="BG33" t="inlineStr">
        <is>
          <t>0</t>
        </is>
      </c>
      <c r="BH33" t="inlineStr">
        <is>
          <t>994000</t>
        </is>
      </c>
      <c r="BI33" t="inlineStr">
        <is>
          <t>0</t>
        </is>
      </c>
    </row>
    <row r="34">
      <c r="A34" t="inlineStr">
        <is>
          <t>United States</t>
        </is>
      </c>
      <c r="B34" t="inlineStr">
        <is>
          <t>Seagrass</t>
        </is>
      </c>
      <c r="C34" t="inlineStr">
        <is>
          <t>Conservation</t>
        </is>
      </c>
      <c r="D34" t="inlineStr"/>
      <c r="E34" t="inlineStr">
        <is>
          <t>Medium</t>
        </is>
      </c>
      <c r="F34" t="n">
        <v>2000</v>
      </c>
      <c r="G34" t="inlineStr">
        <is>
          <t>Opex breakeven</t>
        </is>
      </c>
      <c r="H34" t="n">
        <v>947084624.2706754</v>
      </c>
      <c r="I34" t="inlineStr">
        <is>
          <t>USA</t>
        </is>
      </c>
      <c r="J34" t="n">
        <v>2000</v>
      </c>
      <c r="K34" t="inlineStr">
        <is>
          <t>United States Seagrass Conservation 2000</t>
        </is>
      </c>
      <c r="L34" t="inlineStr">
        <is>
          <t>4087698</t>
        </is>
      </c>
      <c r="M34" t="inlineStr">
        <is>
          <t>5957013</t>
        </is>
      </c>
      <c r="N34" t="n">
        <v>0.004316085273950917</v>
      </c>
      <c r="O34" t="n">
        <v>0.006289842372414541</v>
      </c>
      <c r="P34" t="inlineStr">
        <is>
          <t>1475926</t>
        </is>
      </c>
      <c r="Q34" t="inlineStr">
        <is>
          <t>1576567</t>
        </is>
      </c>
      <c r="R34" t="inlineStr">
        <is>
          <t>2611772</t>
        </is>
      </c>
      <c r="S34" t="inlineStr">
        <is>
          <t>4380447</t>
        </is>
      </c>
      <c r="T34" t="n">
        <v>1612314</v>
      </c>
      <c r="U34" t="n">
        <v>46264</v>
      </c>
      <c r="V34" t="n">
        <v>110</v>
      </c>
      <c r="W34" t="n">
        <v>110</v>
      </c>
      <c r="X34" t="inlineStr">
        <is>
          <t>100000</t>
        </is>
      </c>
      <c r="Y34" t="inlineStr">
        <is>
          <t>100000</t>
        </is>
      </c>
      <c r="Z34" t="inlineStr">
        <is>
          <t>629559</t>
        </is>
      </c>
      <c r="AA34" t="inlineStr">
        <is>
          <t>667067</t>
        </is>
      </c>
      <c r="AB34" t="inlineStr">
        <is>
          <t>76963</t>
        </is>
      </c>
      <c r="AC34" t="inlineStr">
        <is>
          <t>80000</t>
        </is>
      </c>
      <c r="AD34" t="inlineStr">
        <is>
          <t>351049</t>
        </is>
      </c>
      <c r="AE34" t="inlineStr">
        <is>
          <t>379500</t>
        </is>
      </c>
      <c r="AF34" t="inlineStr">
        <is>
          <t>88900</t>
        </is>
      </c>
      <c r="AG34" t="inlineStr">
        <is>
          <t>100000</t>
        </is>
      </c>
      <c r="AH34" t="inlineStr">
        <is>
          <t>185006</t>
        </is>
      </c>
      <c r="AI34" t="inlineStr">
        <is>
          <t>200000</t>
        </is>
      </c>
      <c r="AJ34" t="inlineStr">
        <is>
          <t>44450</t>
        </is>
      </c>
      <c r="AK34" t="inlineStr">
        <is>
          <t>50000</t>
        </is>
      </c>
      <c r="AL34" t="inlineStr">
        <is>
          <t>0</t>
        </is>
      </c>
      <c r="AM34" t="inlineStr">
        <is>
          <t>0</t>
        </is>
      </c>
      <c r="AN34" t="n">
        <v>600463</v>
      </c>
      <c r="AO34" t="n">
        <v>994000</v>
      </c>
      <c r="AP34" t="inlineStr">
        <is>
          <t>130589</t>
        </is>
      </c>
      <c r="AQ34" t="inlineStr">
        <is>
          <t>247045</t>
        </is>
      </c>
      <c r="AR34" t="inlineStr">
        <is>
          <t>3970</t>
        </is>
      </c>
      <c r="AS34" t="inlineStr">
        <is>
          <t>7402</t>
        </is>
      </c>
      <c r="AT34" t="inlineStr">
        <is>
          <t>75812</t>
        </is>
      </c>
      <c r="AU34" t="inlineStr">
        <is>
          <t>120000</t>
        </is>
      </c>
      <c r="AV34" t="inlineStr">
        <is>
          <t>223062</t>
        </is>
      </c>
      <c r="AW34" t="inlineStr">
        <is>
          <t>400000</t>
        </is>
      </c>
      <c r="AX34" t="inlineStr">
        <is>
          <t>1577877</t>
        </is>
      </c>
      <c r="AY34" t="inlineStr">
        <is>
          <t>2612000</t>
        </is>
      </c>
      <c r="AZ34" t="n">
        <v>109.1109051474389</v>
      </c>
      <c r="BA34" t="n">
        <v>-4380447</v>
      </c>
      <c r="BB34" t="n">
        <v>-2611772</v>
      </c>
      <c r="BC34" t="inlineStr">
        <is>
          <t>0</t>
        </is>
      </c>
      <c r="BD34" t="inlineStr">
        <is>
          <t>0</t>
        </is>
      </c>
      <c r="BE34" t="n">
        <v>0</v>
      </c>
      <c r="BF34" t="inlineStr">
        <is>
          <t>600463</t>
        </is>
      </c>
      <c r="BG34" t="inlineStr">
        <is>
          <t>0</t>
        </is>
      </c>
      <c r="BH34" t="inlineStr">
        <is>
          <t>994000</t>
        </is>
      </c>
      <c r="BI34" t="inlineStr">
        <is>
          <t>0</t>
        </is>
      </c>
    </row>
    <row r="35">
      <c r="A35" t="inlineStr">
        <is>
          <t>United States</t>
        </is>
      </c>
      <c r="B35" t="inlineStr">
        <is>
          <t>Seagrass</t>
        </is>
      </c>
      <c r="C35" t="inlineStr">
        <is>
          <t>Conservation</t>
        </is>
      </c>
      <c r="D35" t="inlineStr"/>
      <c r="E35" t="inlineStr">
        <is>
          <t>Medium</t>
        </is>
      </c>
      <c r="F35" t="n">
        <v>2000</v>
      </c>
      <c r="G35" t="inlineStr">
        <is>
          <t>Market price</t>
        </is>
      </c>
      <c r="H35" t="n">
        <v>947084624.2706754</v>
      </c>
      <c r="I35" t="inlineStr">
        <is>
          <t>USA</t>
        </is>
      </c>
      <c r="J35" t="n">
        <v>2000</v>
      </c>
      <c r="K35" t="inlineStr">
        <is>
          <t>United States Seagrass Conservation 2000</t>
        </is>
      </c>
      <c r="L35" t="inlineStr">
        <is>
          <t>3993015</t>
        </is>
      </c>
      <c r="M35" t="inlineStr">
        <is>
          <t>5777894</t>
        </is>
      </c>
      <c r="N35" t="n">
        <v>0.004216112159011043</v>
      </c>
      <c r="O35" t="n">
        <v>0.006100715661443033</v>
      </c>
      <c r="P35" t="inlineStr">
        <is>
          <t>1475926</t>
        </is>
      </c>
      <c r="Q35" t="inlineStr">
        <is>
          <t>1576567</t>
        </is>
      </c>
      <c r="R35" t="inlineStr">
        <is>
          <t>2517088</t>
        </is>
      </c>
      <c r="S35" t="inlineStr">
        <is>
          <t>4201327</t>
        </is>
      </c>
      <c r="T35" t="n">
        <v>1612314</v>
      </c>
      <c r="U35" t="n">
        <v>46264</v>
      </c>
      <c r="V35" t="n">
        <v>108</v>
      </c>
      <c r="W35" t="n">
        <v>108</v>
      </c>
      <c r="X35" t="inlineStr">
        <is>
          <t>100000</t>
        </is>
      </c>
      <c r="Y35" t="inlineStr">
        <is>
          <t>100000</t>
        </is>
      </c>
      <c r="Z35" t="inlineStr">
        <is>
          <t>629559</t>
        </is>
      </c>
      <c r="AA35" t="inlineStr">
        <is>
          <t>667067</t>
        </is>
      </c>
      <c r="AB35" t="inlineStr">
        <is>
          <t>76963</t>
        </is>
      </c>
      <c r="AC35" t="inlineStr">
        <is>
          <t>80000</t>
        </is>
      </c>
      <c r="AD35" t="inlineStr">
        <is>
          <t>351049</t>
        </is>
      </c>
      <c r="AE35" t="inlineStr">
        <is>
          <t>379500</t>
        </is>
      </c>
      <c r="AF35" t="inlineStr">
        <is>
          <t>88900</t>
        </is>
      </c>
      <c r="AG35" t="inlineStr">
        <is>
          <t>100000</t>
        </is>
      </c>
      <c r="AH35" t="inlineStr">
        <is>
          <t>185006</t>
        </is>
      </c>
      <c r="AI35" t="inlineStr">
        <is>
          <t>200000</t>
        </is>
      </c>
      <c r="AJ35" t="inlineStr">
        <is>
          <t>44450</t>
        </is>
      </c>
      <c r="AK35" t="inlineStr">
        <is>
          <t>50000</t>
        </is>
      </c>
      <c r="AL35" t="inlineStr">
        <is>
          <t>0</t>
        </is>
      </c>
      <c r="AM35" t="inlineStr">
        <is>
          <t>0</t>
        </is>
      </c>
      <c r="AN35" t="n">
        <v>600463</v>
      </c>
      <c r="AO35" t="n">
        <v>994000</v>
      </c>
      <c r="AP35" t="inlineStr">
        <is>
          <t>35905</t>
        </is>
      </c>
      <c r="AQ35" t="inlineStr">
        <is>
          <t>67925</t>
        </is>
      </c>
      <c r="AR35" t="inlineStr">
        <is>
          <t>3970</t>
        </is>
      </c>
      <c r="AS35" t="inlineStr">
        <is>
          <t>7402</t>
        </is>
      </c>
      <c r="AT35" t="inlineStr">
        <is>
          <t>75812</t>
        </is>
      </c>
      <c r="AU35" t="inlineStr">
        <is>
          <t>120000</t>
        </is>
      </c>
      <c r="AV35" t="inlineStr">
        <is>
          <t>223062</t>
        </is>
      </c>
      <c r="AW35" t="inlineStr">
        <is>
          <t>400000</t>
        </is>
      </c>
      <c r="AX35" t="inlineStr">
        <is>
          <t>1577877</t>
        </is>
      </c>
      <c r="AY35" t="inlineStr">
        <is>
          <t>2612000</t>
        </is>
      </c>
      <c r="AZ35" t="n">
        <v>30</v>
      </c>
      <c r="BA35" t="n">
        <v>-4201327</v>
      </c>
      <c r="BB35" t="n">
        <v>-2517088</v>
      </c>
      <c r="BC35" t="inlineStr">
        <is>
          <t>0</t>
        </is>
      </c>
      <c r="BD35" t="inlineStr">
        <is>
          <t>0</t>
        </is>
      </c>
      <c r="BE35" t="n">
        <v>0</v>
      </c>
      <c r="BF35" t="inlineStr">
        <is>
          <t>600463</t>
        </is>
      </c>
      <c r="BG35" t="inlineStr">
        <is>
          <t>0</t>
        </is>
      </c>
      <c r="BH35" t="inlineStr">
        <is>
          <t>994000</t>
        </is>
      </c>
      <c r="BI35" t="inlineStr">
        <is>
          <t>0</t>
        </is>
      </c>
    </row>
    <row r="36">
      <c r="A36" t="inlineStr">
        <is>
          <t>United States</t>
        </is>
      </c>
      <c r="B36" t="inlineStr">
        <is>
          <t>Seagrass</t>
        </is>
      </c>
      <c r="C36" t="inlineStr">
        <is>
          <t>Conservation</t>
        </is>
      </c>
      <c r="D36" t="inlineStr"/>
      <c r="E36" t="inlineStr">
        <is>
          <t>Large</t>
        </is>
      </c>
      <c r="F36" t="n">
        <v>4000</v>
      </c>
      <c r="G36" t="inlineStr">
        <is>
          <t>Opex breakeven</t>
        </is>
      </c>
      <c r="H36" t="n">
        <v>947084624.2706754</v>
      </c>
      <c r="I36" t="inlineStr">
        <is>
          <t>USA</t>
        </is>
      </c>
      <c r="J36" t="n">
        <v>2000</v>
      </c>
      <c r="K36" t="inlineStr">
        <is>
          <t>United States Seagrass Conservation 4000</t>
        </is>
      </c>
      <c r="L36" t="inlineStr">
        <is>
          <t>4091876</t>
        </is>
      </c>
      <c r="M36" t="inlineStr">
        <is>
          <t>5964811</t>
        </is>
      </c>
      <c r="N36" t="n">
        <v>0.004320496706565207</v>
      </c>
      <c r="O36" t="n">
        <v>0.006298076061147483</v>
      </c>
      <c r="P36" t="inlineStr">
        <is>
          <t>1475926</t>
        </is>
      </c>
      <c r="Q36" t="inlineStr">
        <is>
          <t>1576567</t>
        </is>
      </c>
      <c r="R36" t="inlineStr">
        <is>
          <t>2615950</t>
        </is>
      </c>
      <c r="S36" t="inlineStr">
        <is>
          <t>4388244</t>
        </is>
      </c>
      <c r="T36" t="n">
        <v>1612314</v>
      </c>
      <c r="U36" t="n">
        <v>92527</v>
      </c>
      <c r="V36" t="n">
        <v>55</v>
      </c>
      <c r="W36" t="n">
        <v>55</v>
      </c>
      <c r="X36" t="inlineStr">
        <is>
          <t>100000</t>
        </is>
      </c>
      <c r="Y36" t="inlineStr">
        <is>
          <t>100000</t>
        </is>
      </c>
      <c r="Z36" t="inlineStr">
        <is>
          <t>629559</t>
        </is>
      </c>
      <c r="AA36" t="inlineStr">
        <is>
          <t>667067</t>
        </is>
      </c>
      <c r="AB36" t="inlineStr">
        <is>
          <t>76963</t>
        </is>
      </c>
      <c r="AC36" t="inlineStr">
        <is>
          <t>80000</t>
        </is>
      </c>
      <c r="AD36" t="inlineStr">
        <is>
          <t>351049</t>
        </is>
      </c>
      <c r="AE36" t="inlineStr">
        <is>
          <t>379500</t>
        </is>
      </c>
      <c r="AF36" t="inlineStr">
        <is>
          <t>88900</t>
        </is>
      </c>
      <c r="AG36" t="inlineStr">
        <is>
          <t>100000</t>
        </is>
      </c>
      <c r="AH36" t="inlineStr">
        <is>
          <t>185006</t>
        </is>
      </c>
      <c r="AI36" t="inlineStr">
        <is>
          <t>200000</t>
        </is>
      </c>
      <c r="AJ36" t="inlineStr">
        <is>
          <t>44450</t>
        </is>
      </c>
      <c r="AK36" t="inlineStr">
        <is>
          <t>50000</t>
        </is>
      </c>
      <c r="AL36" t="inlineStr">
        <is>
          <t>0</t>
        </is>
      </c>
      <c r="AM36" t="inlineStr">
        <is>
          <t>0</t>
        </is>
      </c>
      <c r="AN36" t="n">
        <v>600463</v>
      </c>
      <c r="AO36" t="n">
        <v>994000</v>
      </c>
      <c r="AP36" t="inlineStr">
        <is>
          <t>130798</t>
        </is>
      </c>
      <c r="AQ36" t="inlineStr">
        <is>
          <t>247440</t>
        </is>
      </c>
      <c r="AR36" t="inlineStr">
        <is>
          <t>7939</t>
        </is>
      </c>
      <c r="AS36" t="inlineStr">
        <is>
          <t>14804</t>
        </is>
      </c>
      <c r="AT36" t="inlineStr">
        <is>
          <t>75812</t>
        </is>
      </c>
      <c r="AU36" t="inlineStr">
        <is>
          <t>120000</t>
        </is>
      </c>
      <c r="AV36" t="inlineStr">
        <is>
          <t>223062</t>
        </is>
      </c>
      <c r="AW36" t="inlineStr">
        <is>
          <t>400000</t>
        </is>
      </c>
      <c r="AX36" t="inlineStr">
        <is>
          <t>1577877</t>
        </is>
      </c>
      <c r="AY36" t="inlineStr">
        <is>
          <t>2612000</t>
        </is>
      </c>
      <c r="AZ36" t="n">
        <v>54.64273406908556</v>
      </c>
      <c r="BA36" t="n">
        <v>-4388244</v>
      </c>
      <c r="BB36" t="n">
        <v>-2615950</v>
      </c>
      <c r="BC36" t="inlineStr">
        <is>
          <t>0</t>
        </is>
      </c>
      <c r="BD36" t="inlineStr">
        <is>
          <t>0</t>
        </is>
      </c>
      <c r="BE36" t="n">
        <v>0</v>
      </c>
      <c r="BF36" t="inlineStr">
        <is>
          <t>600463</t>
        </is>
      </c>
      <c r="BG36" t="inlineStr">
        <is>
          <t>0</t>
        </is>
      </c>
      <c r="BH36" t="inlineStr">
        <is>
          <t>994000</t>
        </is>
      </c>
      <c r="BI36" t="inlineStr">
        <is>
          <t>0</t>
        </is>
      </c>
    </row>
    <row r="37">
      <c r="A37" t="inlineStr">
        <is>
          <t>United States</t>
        </is>
      </c>
      <c r="B37" t="inlineStr">
        <is>
          <t>Seagrass</t>
        </is>
      </c>
      <c r="C37" t="inlineStr">
        <is>
          <t>Conservation</t>
        </is>
      </c>
      <c r="D37" t="inlineStr"/>
      <c r="E37" t="inlineStr">
        <is>
          <t>Large</t>
        </is>
      </c>
      <c r="F37" t="n">
        <v>4000</v>
      </c>
      <c r="G37" t="inlineStr">
        <is>
          <t>Market price</t>
        </is>
      </c>
      <c r="H37" t="n">
        <v>947084624.2706754</v>
      </c>
      <c r="I37" t="inlineStr">
        <is>
          <t>USA</t>
        </is>
      </c>
      <c r="J37" t="n">
        <v>2000</v>
      </c>
      <c r="K37" t="inlineStr">
        <is>
          <t>United States Seagrass Conservation 4000</t>
        </is>
      </c>
      <c r="L37" t="inlineStr">
        <is>
          <t>4032889</t>
        </is>
      </c>
      <c r="M37" t="inlineStr">
        <is>
          <t>5853221</t>
        </is>
      </c>
      <c r="N37" t="n">
        <v>0.00425821399339644</v>
      </c>
      <c r="O37" t="n">
        <v>0.006180251320738534</v>
      </c>
      <c r="P37" t="inlineStr">
        <is>
          <t>1475926</t>
        </is>
      </c>
      <c r="Q37" t="inlineStr">
        <is>
          <t>1576567</t>
        </is>
      </c>
      <c r="R37" t="inlineStr">
        <is>
          <t>2556963</t>
        </is>
      </c>
      <c r="S37" t="inlineStr">
        <is>
          <t>4276654</t>
        </is>
      </c>
      <c r="T37" t="n">
        <v>1612314</v>
      </c>
      <c r="U37" t="n">
        <v>92527</v>
      </c>
      <c r="V37" t="n">
        <v>54</v>
      </c>
      <c r="W37" t="n">
        <v>54</v>
      </c>
      <c r="X37" t="inlineStr">
        <is>
          <t>100000</t>
        </is>
      </c>
      <c r="Y37" t="inlineStr">
        <is>
          <t>100000</t>
        </is>
      </c>
      <c r="Z37" t="inlineStr">
        <is>
          <t>629559</t>
        </is>
      </c>
      <c r="AA37" t="inlineStr">
        <is>
          <t>667067</t>
        </is>
      </c>
      <c r="AB37" t="inlineStr">
        <is>
          <t>76963</t>
        </is>
      </c>
      <c r="AC37" t="inlineStr">
        <is>
          <t>80000</t>
        </is>
      </c>
      <c r="AD37" t="inlineStr">
        <is>
          <t>351049</t>
        </is>
      </c>
      <c r="AE37" t="inlineStr">
        <is>
          <t>379500</t>
        </is>
      </c>
      <c r="AF37" t="inlineStr">
        <is>
          <t>88900</t>
        </is>
      </c>
      <c r="AG37" t="inlineStr">
        <is>
          <t>100000</t>
        </is>
      </c>
      <c r="AH37" t="inlineStr">
        <is>
          <t>185006</t>
        </is>
      </c>
      <c r="AI37" t="inlineStr">
        <is>
          <t>200000</t>
        </is>
      </c>
      <c r="AJ37" t="inlineStr">
        <is>
          <t>44450</t>
        </is>
      </c>
      <c r="AK37" t="inlineStr">
        <is>
          <t>50000</t>
        </is>
      </c>
      <c r="AL37" t="inlineStr">
        <is>
          <t>0</t>
        </is>
      </c>
      <c r="AM37" t="inlineStr">
        <is>
          <t>0</t>
        </is>
      </c>
      <c r="AN37" t="n">
        <v>600463</v>
      </c>
      <c r="AO37" t="n">
        <v>994000</v>
      </c>
      <c r="AP37" t="inlineStr">
        <is>
          <t>71811</t>
        </is>
      </c>
      <c r="AQ37" t="inlineStr">
        <is>
          <t>135850</t>
        </is>
      </c>
      <c r="AR37" t="inlineStr">
        <is>
          <t>7939</t>
        </is>
      </c>
      <c r="AS37" t="inlineStr">
        <is>
          <t>14804</t>
        </is>
      </c>
      <c r="AT37" t="inlineStr">
        <is>
          <t>75812</t>
        </is>
      </c>
      <c r="AU37" t="inlineStr">
        <is>
          <t>120000</t>
        </is>
      </c>
      <c r="AV37" t="inlineStr">
        <is>
          <t>223062</t>
        </is>
      </c>
      <c r="AW37" t="inlineStr">
        <is>
          <t>400000</t>
        </is>
      </c>
      <c r="AX37" t="inlineStr">
        <is>
          <t>1577877</t>
        </is>
      </c>
      <c r="AY37" t="inlineStr">
        <is>
          <t>2612000</t>
        </is>
      </c>
      <c r="AZ37" t="n">
        <v>30</v>
      </c>
      <c r="BA37" t="n">
        <v>-4276654</v>
      </c>
      <c r="BB37" t="n">
        <v>-2556963</v>
      </c>
      <c r="BC37" t="inlineStr">
        <is>
          <t>0</t>
        </is>
      </c>
      <c r="BD37" t="inlineStr">
        <is>
          <t>0</t>
        </is>
      </c>
      <c r="BE37" t="n">
        <v>0</v>
      </c>
      <c r="BF37" t="inlineStr">
        <is>
          <t>600463</t>
        </is>
      </c>
      <c r="BG37" t="inlineStr">
        <is>
          <t>0</t>
        </is>
      </c>
      <c r="BH37" t="inlineStr">
        <is>
          <t>994000</t>
        </is>
      </c>
      <c r="BI37" t="inlineStr">
        <is>
          <t>0</t>
        </is>
      </c>
    </row>
    <row r="38">
      <c r="A38" t="inlineStr">
        <is>
          <t>United States</t>
        </is>
      </c>
      <c r="B38" t="inlineStr">
        <is>
          <t>Salt marsh</t>
        </is>
      </c>
      <c r="C38" t="inlineStr">
        <is>
          <t>Restoration</t>
        </is>
      </c>
      <c r="D38" t="inlineStr">
        <is>
          <t>Planting</t>
        </is>
      </c>
      <c r="E38" t="inlineStr">
        <is>
          <t>Small</t>
        </is>
      </c>
      <c r="F38" t="n">
        <v>100</v>
      </c>
      <c r="G38" t="inlineStr">
        <is>
          <t>Opex breakeven</t>
        </is>
      </c>
      <c r="H38" t="n">
        <v>947084624.2706754</v>
      </c>
      <c r="I38" t="inlineStr">
        <is>
          <t>USA</t>
        </is>
      </c>
      <c r="J38" t="n">
        <v>500</v>
      </c>
      <c r="K38" t="inlineStr">
        <is>
          <t>United States Salt marsh Restoration 100</t>
        </is>
      </c>
      <c r="L38" t="inlineStr">
        <is>
          <t>6774878</t>
        </is>
      </c>
      <c r="M38" t="inlineStr">
        <is>
          <t>9010731</t>
        </is>
      </c>
      <c r="N38" t="n">
        <v>0.007153403007906661</v>
      </c>
      <c r="O38" t="n">
        <v>0.009514177264717948</v>
      </c>
      <c r="P38" t="inlineStr">
        <is>
          <t>3640124</t>
        </is>
      </c>
      <c r="Q38" t="inlineStr">
        <is>
          <t>4010994</t>
        </is>
      </c>
      <c r="R38" t="inlineStr">
        <is>
          <t>3134754</t>
        </is>
      </c>
      <c r="S38" t="inlineStr">
        <is>
          <t>4999736</t>
        </is>
      </c>
      <c r="T38" t="n">
        <v>169246</v>
      </c>
      <c r="U38" t="n">
        <v>5339</v>
      </c>
      <c r="V38" t="n">
        <v>1586</v>
      </c>
      <c r="W38" t="n">
        <v>1586</v>
      </c>
      <c r="X38" t="inlineStr">
        <is>
          <t>100000</t>
        </is>
      </c>
      <c r="Y38" t="inlineStr">
        <is>
          <t>100000</t>
        </is>
      </c>
      <c r="Z38" t="inlineStr">
        <is>
          <t>629559</t>
        </is>
      </c>
      <c r="AA38" t="inlineStr">
        <is>
          <t>667067</t>
        </is>
      </c>
      <c r="AB38" t="inlineStr">
        <is>
          <t>76963</t>
        </is>
      </c>
      <c r="AC38" t="inlineStr">
        <is>
          <t>80000</t>
        </is>
      </c>
      <c r="AD38" t="inlineStr">
        <is>
          <t>351049</t>
        </is>
      </c>
      <c r="AE38" t="inlineStr">
        <is>
          <t>379500</t>
        </is>
      </c>
      <c r="AF38" t="inlineStr">
        <is>
          <t>88900</t>
        </is>
      </c>
      <c r="AG38" t="inlineStr">
        <is>
          <t>100000</t>
        </is>
      </c>
      <c r="AH38" t="inlineStr">
        <is>
          <t>185006</t>
        </is>
      </c>
      <c r="AI38" t="inlineStr">
        <is>
          <t>200000</t>
        </is>
      </c>
      <c r="AJ38" t="inlineStr">
        <is>
          <t>44450</t>
        </is>
      </c>
      <c r="AK38" t="inlineStr">
        <is>
          <t>50000</t>
        </is>
      </c>
      <c r="AL38" t="inlineStr">
        <is>
          <t>2164197</t>
        </is>
      </c>
      <c r="AM38" t="inlineStr">
        <is>
          <t>2434428</t>
        </is>
      </c>
      <c r="AN38" t="n">
        <v>1100750</v>
      </c>
      <c r="AO38" t="n">
        <v>1602363</v>
      </c>
      <c r="AP38" t="inlineStr">
        <is>
          <t>156738</t>
        </is>
      </c>
      <c r="AQ38" t="inlineStr">
        <is>
          <t>264519</t>
        </is>
      </c>
      <c r="AR38" t="inlineStr">
        <is>
          <t>516</t>
        </is>
      </c>
      <c r="AS38" t="inlineStr">
        <is>
          <t>854</t>
        </is>
      </c>
      <c r="AT38" t="inlineStr">
        <is>
          <t>75812</t>
        </is>
      </c>
      <c r="AU38" t="inlineStr">
        <is>
          <t>120000</t>
        </is>
      </c>
      <c r="AV38" t="inlineStr">
        <is>
          <t>223062</t>
        </is>
      </c>
      <c r="AW38" t="inlineStr">
        <is>
          <t>400000</t>
        </is>
      </c>
      <c r="AX38" t="inlineStr">
        <is>
          <t>1577877</t>
        </is>
      </c>
      <c r="AY38" t="inlineStr">
        <is>
          <t>2612000</t>
        </is>
      </c>
      <c r="AZ38" t="n">
        <v>1055.531084261556</v>
      </c>
      <c r="BA38" t="n">
        <v>-4999736</v>
      </c>
      <c r="BB38" t="n">
        <v>-3134754</v>
      </c>
      <c r="BC38" t="inlineStr">
        <is>
          <t>0</t>
        </is>
      </c>
      <c r="BD38" t="inlineStr">
        <is>
          <t>0</t>
        </is>
      </c>
      <c r="BE38" t="n">
        <v>0</v>
      </c>
      <c r="BF38" t="inlineStr">
        <is>
          <t>600463</t>
        </is>
      </c>
      <c r="BG38" t="inlineStr">
        <is>
          <t>500287</t>
        </is>
      </c>
      <c r="BH38" t="inlineStr">
        <is>
          <t>994000</t>
        </is>
      </c>
      <c r="BI38" t="inlineStr">
        <is>
          <t>608363</t>
        </is>
      </c>
    </row>
    <row r="39">
      <c r="A39" t="inlineStr">
        <is>
          <t>United States</t>
        </is>
      </c>
      <c r="B39" t="inlineStr">
        <is>
          <t>Salt marsh</t>
        </is>
      </c>
      <c r="C39" t="inlineStr">
        <is>
          <t>Restoration</t>
        </is>
      </c>
      <c r="D39" t="inlineStr">
        <is>
          <t>Hydrology</t>
        </is>
      </c>
      <c r="E39" t="inlineStr">
        <is>
          <t>Small</t>
        </is>
      </c>
      <c r="F39" t="n">
        <v>100</v>
      </c>
      <c r="G39" t="inlineStr">
        <is>
          <t>Opex breakeven</t>
        </is>
      </c>
      <c r="H39" t="n">
        <v>947084624.2706754</v>
      </c>
      <c r="I39" t="inlineStr">
        <is>
          <t>USA</t>
        </is>
      </c>
      <c r="J39" t="n">
        <v>500</v>
      </c>
      <c r="K39" t="inlineStr">
        <is>
          <t>United States Salt marsh Restoration 100</t>
        </is>
      </c>
      <c r="L39" t="inlineStr">
        <is>
          <t>25060259</t>
        </is>
      </c>
      <c r="M39" t="inlineStr">
        <is>
          <t>29990001</t>
        </is>
      </c>
      <c r="N39" t="n">
        <v>0.02646042218170128</v>
      </c>
      <c r="O39" t="n">
        <v>0.03166559801675008</v>
      </c>
      <c r="P39" t="inlineStr">
        <is>
          <t>18346775</t>
        </is>
      </c>
      <c r="Q39" t="inlineStr">
        <is>
          <t>20553977</t>
        </is>
      </c>
      <c r="R39" t="inlineStr">
        <is>
          <t>6713484</t>
        </is>
      </c>
      <c r="S39" t="inlineStr">
        <is>
          <t>9436024</t>
        </is>
      </c>
      <c r="T39" t="n">
        <v>169246</v>
      </c>
      <c r="U39" t="n">
        <v>6673</v>
      </c>
      <c r="V39" t="n">
        <v>4694</v>
      </c>
      <c r="W39" t="n">
        <v>4694</v>
      </c>
      <c r="X39" t="inlineStr">
        <is>
          <t>100000</t>
        </is>
      </c>
      <c r="Y39" t="inlineStr">
        <is>
          <t>100000</t>
        </is>
      </c>
      <c r="Z39" t="inlineStr">
        <is>
          <t>629559</t>
        </is>
      </c>
      <c r="AA39" t="inlineStr">
        <is>
          <t>667067</t>
        </is>
      </c>
      <c r="AB39" t="inlineStr">
        <is>
          <t>76963</t>
        </is>
      </c>
      <c r="AC39" t="inlineStr">
        <is>
          <t>80000</t>
        </is>
      </c>
      <c r="AD39" t="inlineStr">
        <is>
          <t>351049</t>
        </is>
      </c>
      <c r="AE39" t="inlineStr">
        <is>
          <t>379500</t>
        </is>
      </c>
      <c r="AF39" t="inlineStr">
        <is>
          <t>88900</t>
        </is>
      </c>
      <c r="AG39" t="inlineStr">
        <is>
          <t>100000</t>
        </is>
      </c>
      <c r="AH39" t="inlineStr">
        <is>
          <t>185006</t>
        </is>
      </c>
      <c r="AI39" t="inlineStr">
        <is>
          <t>200000</t>
        </is>
      </c>
      <c r="AJ39" t="inlineStr">
        <is>
          <t>44450</t>
        </is>
      </c>
      <c r="AK39" t="inlineStr">
        <is>
          <t>50000</t>
        </is>
      </c>
      <c r="AL39" t="inlineStr">
        <is>
          <t>16870849</t>
        </is>
      </c>
      <c r="AM39" t="inlineStr">
        <is>
          <t>18977410</t>
        </is>
      </c>
      <c r="AN39" t="n">
        <v>4500414</v>
      </c>
      <c r="AO39" t="n">
        <v>5736455</v>
      </c>
      <c r="AP39" t="inlineStr">
        <is>
          <t>335674</t>
        </is>
      </c>
      <c r="AQ39" t="inlineStr">
        <is>
          <t>566502</t>
        </is>
      </c>
      <c r="AR39" t="inlineStr">
        <is>
          <t>645</t>
        </is>
      </c>
      <c r="AS39" t="inlineStr">
        <is>
          <t>1068</t>
        </is>
      </c>
      <c r="AT39" t="inlineStr">
        <is>
          <t>75812</t>
        </is>
      </c>
      <c r="AU39" t="inlineStr">
        <is>
          <t>120000</t>
        </is>
      </c>
      <c r="AV39" t="inlineStr">
        <is>
          <t>223062</t>
        </is>
      </c>
      <c r="AW39" t="inlineStr">
        <is>
          <t>400000</t>
        </is>
      </c>
      <c r="AX39" t="inlineStr">
        <is>
          <t>1577877</t>
        </is>
      </c>
      <c r="AY39" t="inlineStr">
        <is>
          <t>2612000</t>
        </is>
      </c>
      <c r="AZ39" t="n">
        <v>1808.445818810928</v>
      </c>
      <c r="BA39" t="n">
        <v>-9436024</v>
      </c>
      <c r="BB39" t="n">
        <v>-6713484</v>
      </c>
      <c r="BC39" t="inlineStr">
        <is>
          <t>0</t>
        </is>
      </c>
      <c r="BD39" t="inlineStr">
        <is>
          <t>0</t>
        </is>
      </c>
      <c r="BE39" t="n">
        <v>0</v>
      </c>
      <c r="BF39" t="inlineStr">
        <is>
          <t>600463</t>
        </is>
      </c>
      <c r="BG39" t="inlineStr">
        <is>
          <t>3899951</t>
        </is>
      </c>
      <c r="BH39" t="inlineStr">
        <is>
          <t>994000</t>
        </is>
      </c>
      <c r="BI39" t="inlineStr">
        <is>
          <t>4742455</t>
        </is>
      </c>
    </row>
    <row r="40">
      <c r="A40" t="inlineStr">
        <is>
          <t>United States</t>
        </is>
      </c>
      <c r="B40" t="inlineStr">
        <is>
          <t>Salt marsh</t>
        </is>
      </c>
      <c r="C40" t="inlineStr">
        <is>
          <t>Restoration</t>
        </is>
      </c>
      <c r="D40" t="inlineStr">
        <is>
          <t>Hybrid</t>
        </is>
      </c>
      <c r="E40" t="inlineStr">
        <is>
          <t>Small</t>
        </is>
      </c>
      <c r="F40" t="n">
        <v>100</v>
      </c>
      <c r="G40" t="inlineStr">
        <is>
          <t>Opex breakeven</t>
        </is>
      </c>
      <c r="H40" t="n">
        <v>947084624.2706754</v>
      </c>
      <c r="I40" t="inlineStr">
        <is>
          <t>USA</t>
        </is>
      </c>
      <c r="J40" t="n">
        <v>500</v>
      </c>
      <c r="K40" t="inlineStr">
        <is>
          <t>United States Salt marsh Restoration 100</t>
        </is>
      </c>
      <c r="L40" t="inlineStr">
        <is>
          <t>23608738</t>
        </is>
      </c>
      <c r="M40" t="inlineStr">
        <is>
          <t>28324640</t>
        </is>
      </c>
      <c r="N40" t="n">
        <v>0.02492780200943549</v>
      </c>
      <c r="O40" t="n">
        <v>0.02990719020680126</v>
      </c>
      <c r="P40" t="inlineStr">
        <is>
          <t>17179330</t>
        </is>
      </c>
      <c r="Q40" t="inlineStr">
        <is>
          <t>19240760</t>
        </is>
      </c>
      <c r="R40" t="inlineStr">
        <is>
          <t>6429407</t>
        </is>
      </c>
      <c r="S40" t="inlineStr">
        <is>
          <t>9083880</t>
        </is>
      </c>
      <c r="T40" t="n">
        <v>169246</v>
      </c>
      <c r="U40" t="n">
        <v>6673</v>
      </c>
      <c r="V40" t="n">
        <v>4422</v>
      </c>
      <c r="W40" t="n">
        <v>4422</v>
      </c>
      <c r="X40" t="inlineStr">
        <is>
          <t>100000</t>
        </is>
      </c>
      <c r="Y40" t="inlineStr">
        <is>
          <t>100000</t>
        </is>
      </c>
      <c r="Z40" t="inlineStr">
        <is>
          <t>629559</t>
        </is>
      </c>
      <c r="AA40" t="inlineStr">
        <is>
          <t>667067</t>
        </is>
      </c>
      <c r="AB40" t="inlineStr">
        <is>
          <t>76963</t>
        </is>
      </c>
      <c r="AC40" t="inlineStr">
        <is>
          <t>80000</t>
        </is>
      </c>
      <c r="AD40" t="inlineStr">
        <is>
          <t>351049</t>
        </is>
      </c>
      <c r="AE40" t="inlineStr">
        <is>
          <t>379500</t>
        </is>
      </c>
      <c r="AF40" t="inlineStr">
        <is>
          <t>88900</t>
        </is>
      </c>
      <c r="AG40" t="inlineStr">
        <is>
          <t>100000</t>
        </is>
      </c>
      <c r="AH40" t="inlineStr">
        <is>
          <t>185006</t>
        </is>
      </c>
      <c r="AI40" t="inlineStr">
        <is>
          <t>200000</t>
        </is>
      </c>
      <c r="AJ40" t="inlineStr">
        <is>
          <t>44450</t>
        </is>
      </c>
      <c r="AK40" t="inlineStr">
        <is>
          <t>50000</t>
        </is>
      </c>
      <c r="AL40" t="inlineStr">
        <is>
          <t>15703404</t>
        </is>
      </c>
      <c r="AM40" t="inlineStr">
        <is>
          <t>17664194</t>
        </is>
      </c>
      <c r="AN40" t="n">
        <v>4230542</v>
      </c>
      <c r="AO40" t="n">
        <v>5408282</v>
      </c>
      <c r="AP40" t="inlineStr">
        <is>
          <t>321470</t>
        </is>
      </c>
      <c r="AQ40" t="inlineStr">
        <is>
          <t>542530</t>
        </is>
      </c>
      <c r="AR40" t="inlineStr">
        <is>
          <t>645</t>
        </is>
      </c>
      <c r="AS40" t="inlineStr">
        <is>
          <t>1068</t>
        </is>
      </c>
      <c r="AT40" t="inlineStr">
        <is>
          <t>75812</t>
        </is>
      </c>
      <c r="AU40" t="inlineStr">
        <is>
          <t>120000</t>
        </is>
      </c>
      <c r="AV40" t="inlineStr">
        <is>
          <t>223062</t>
        </is>
      </c>
      <c r="AW40" t="inlineStr">
        <is>
          <t>400000</t>
        </is>
      </c>
      <c r="AX40" t="inlineStr">
        <is>
          <t>1577877</t>
        </is>
      </c>
      <c r="AY40" t="inlineStr">
        <is>
          <t>2612000</t>
        </is>
      </c>
      <c r="AZ40" t="n">
        <v>1731.922716941713</v>
      </c>
      <c r="BA40" t="n">
        <v>-9083880</v>
      </c>
      <c r="BB40" t="n">
        <v>-6429407</v>
      </c>
      <c r="BC40" t="inlineStr">
        <is>
          <t>0</t>
        </is>
      </c>
      <c r="BD40" t="inlineStr">
        <is>
          <t>0</t>
        </is>
      </c>
      <c r="BE40" t="n">
        <v>0</v>
      </c>
      <c r="BF40" t="inlineStr">
        <is>
          <t>600463</t>
        </is>
      </c>
      <c r="BG40" t="inlineStr">
        <is>
          <t>3630079</t>
        </is>
      </c>
      <c r="BH40" t="inlineStr">
        <is>
          <t>994000</t>
        </is>
      </c>
      <c r="BI40" t="inlineStr">
        <is>
          <t>4414282</t>
        </is>
      </c>
    </row>
    <row r="41">
      <c r="A41" t="inlineStr">
        <is>
          <t>United States</t>
        </is>
      </c>
      <c r="B41" t="inlineStr">
        <is>
          <t>Salt marsh</t>
        </is>
      </c>
      <c r="C41" t="inlineStr">
        <is>
          <t>Restoration</t>
        </is>
      </c>
      <c r="D41" t="inlineStr">
        <is>
          <t>Planting</t>
        </is>
      </c>
      <c r="E41" t="inlineStr">
        <is>
          <t>Small</t>
        </is>
      </c>
      <c r="F41" t="n">
        <v>100</v>
      </c>
      <c r="G41" t="inlineStr">
        <is>
          <t>Market price</t>
        </is>
      </c>
      <c r="H41" t="n">
        <v>947084624.2706754</v>
      </c>
      <c r="I41" t="inlineStr">
        <is>
          <t>USA</t>
        </is>
      </c>
      <c r="J41" t="n">
        <v>500</v>
      </c>
      <c r="K41" t="inlineStr">
        <is>
          <t>United States Salt marsh Restoration 100</t>
        </is>
      </c>
      <c r="L41" t="inlineStr">
        <is>
          <t>6622595</t>
        </is>
      </c>
      <c r="M41" t="inlineStr">
        <is>
          <t>8753730</t>
        </is>
      </c>
      <c r="N41" t="n">
        <v>0.006992611674062266</v>
      </c>
      <c r="O41" t="n">
        <v>0.009242817141858905</v>
      </c>
      <c r="P41" t="inlineStr">
        <is>
          <t>3640124</t>
        </is>
      </c>
      <c r="Q41" t="inlineStr">
        <is>
          <t>4010994</t>
        </is>
      </c>
      <c r="R41" t="inlineStr">
        <is>
          <t>2982471</t>
        </is>
      </c>
      <c r="S41" t="inlineStr">
        <is>
          <t>4742736</t>
        </is>
      </c>
      <c r="T41" t="n">
        <v>169246</v>
      </c>
      <c r="U41" t="n">
        <v>5339</v>
      </c>
      <c r="V41" t="n">
        <v>1551</v>
      </c>
      <c r="W41" t="n">
        <v>1551</v>
      </c>
      <c r="X41" t="inlineStr">
        <is>
          <t>100000</t>
        </is>
      </c>
      <c r="Y41" t="inlineStr">
        <is>
          <t>100000</t>
        </is>
      </c>
      <c r="Z41" t="inlineStr">
        <is>
          <t>629559</t>
        </is>
      </c>
      <c r="AA41" t="inlineStr">
        <is>
          <t>667067</t>
        </is>
      </c>
      <c r="AB41" t="inlineStr">
        <is>
          <t>76963</t>
        </is>
      </c>
      <c r="AC41" t="inlineStr">
        <is>
          <t>80000</t>
        </is>
      </c>
      <c r="AD41" t="inlineStr">
        <is>
          <t>351049</t>
        </is>
      </c>
      <c r="AE41" t="inlineStr">
        <is>
          <t>379500</t>
        </is>
      </c>
      <c r="AF41" t="inlineStr">
        <is>
          <t>88900</t>
        </is>
      </c>
      <c r="AG41" t="inlineStr">
        <is>
          <t>100000</t>
        </is>
      </c>
      <c r="AH41" t="inlineStr">
        <is>
          <t>185006</t>
        </is>
      </c>
      <c r="AI41" t="inlineStr">
        <is>
          <t>200000</t>
        </is>
      </c>
      <c r="AJ41" t="inlineStr">
        <is>
          <t>44450</t>
        </is>
      </c>
      <c r="AK41" t="inlineStr">
        <is>
          <t>50000</t>
        </is>
      </c>
      <c r="AL41" t="inlineStr">
        <is>
          <t>2164197</t>
        </is>
      </c>
      <c r="AM41" t="inlineStr">
        <is>
          <t>2434428</t>
        </is>
      </c>
      <c r="AN41" t="n">
        <v>1100750</v>
      </c>
      <c r="AO41" t="n">
        <v>1602363</v>
      </c>
      <c r="AP41" t="inlineStr">
        <is>
          <t>4455</t>
        </is>
      </c>
      <c r="AQ41" t="inlineStr">
        <is>
          <t>7518</t>
        </is>
      </c>
      <c r="AR41" t="inlineStr">
        <is>
          <t>516</t>
        </is>
      </c>
      <c r="AS41" t="inlineStr">
        <is>
          <t>854</t>
        </is>
      </c>
      <c r="AT41" t="inlineStr">
        <is>
          <t>75812</t>
        </is>
      </c>
      <c r="AU41" t="inlineStr">
        <is>
          <t>120000</t>
        </is>
      </c>
      <c r="AV41" t="inlineStr">
        <is>
          <t>223062</t>
        </is>
      </c>
      <c r="AW41" t="inlineStr">
        <is>
          <t>400000</t>
        </is>
      </c>
      <c r="AX41" t="inlineStr">
        <is>
          <t>1577877</t>
        </is>
      </c>
      <c r="AY41" t="inlineStr">
        <is>
          <t>2612000</t>
        </is>
      </c>
      <c r="AZ41" t="n">
        <v>30</v>
      </c>
      <c r="BA41" t="n">
        <v>-4742736</v>
      </c>
      <c r="BB41" t="n">
        <v>-2982471</v>
      </c>
      <c r="BC41" t="inlineStr">
        <is>
          <t>0</t>
        </is>
      </c>
      <c r="BD41" t="inlineStr">
        <is>
          <t>0</t>
        </is>
      </c>
      <c r="BE41" t="n">
        <v>0</v>
      </c>
      <c r="BF41" t="inlineStr">
        <is>
          <t>600463</t>
        </is>
      </c>
      <c r="BG41" t="inlineStr">
        <is>
          <t>500287</t>
        </is>
      </c>
      <c r="BH41" t="inlineStr">
        <is>
          <t>994000</t>
        </is>
      </c>
      <c r="BI41" t="inlineStr">
        <is>
          <t>608363</t>
        </is>
      </c>
    </row>
    <row r="42">
      <c r="A42" t="inlineStr">
        <is>
          <t>United States</t>
        </is>
      </c>
      <c r="B42" t="inlineStr">
        <is>
          <t>Salt marsh</t>
        </is>
      </c>
      <c r="C42" t="inlineStr">
        <is>
          <t>Restoration</t>
        </is>
      </c>
      <c r="D42" t="inlineStr">
        <is>
          <t>Hydrology</t>
        </is>
      </c>
      <c r="E42" t="inlineStr">
        <is>
          <t>Small</t>
        </is>
      </c>
      <c r="F42" t="n">
        <v>100</v>
      </c>
      <c r="G42" t="inlineStr">
        <is>
          <t>Market price</t>
        </is>
      </c>
      <c r="H42" t="n">
        <v>947084624.2706754</v>
      </c>
      <c r="I42" t="inlineStr">
        <is>
          <t>USA</t>
        </is>
      </c>
      <c r="J42" t="n">
        <v>500</v>
      </c>
      <c r="K42" t="inlineStr">
        <is>
          <t>United States Salt marsh Restoration 100</t>
        </is>
      </c>
      <c r="L42" t="inlineStr">
        <is>
          <t>24730153</t>
        </is>
      </c>
      <c r="M42" t="inlineStr">
        <is>
          <t>29432897</t>
        </is>
      </c>
      <c r="N42" t="n">
        <v>0.02611187254681073</v>
      </c>
      <c r="O42" t="n">
        <v>0.0310773675822955</v>
      </c>
      <c r="P42" t="inlineStr">
        <is>
          <t>18346775</t>
        </is>
      </c>
      <c r="Q42" t="inlineStr">
        <is>
          <t>20553977</t>
        </is>
      </c>
      <c r="R42" t="inlineStr">
        <is>
          <t>6383378</t>
        </is>
      </c>
      <c r="S42" t="inlineStr">
        <is>
          <t>8878920</t>
        </is>
      </c>
      <c r="T42" t="n">
        <v>169246</v>
      </c>
      <c r="U42" t="n">
        <v>6673</v>
      </c>
      <c r="V42" t="n">
        <v>4632</v>
      </c>
      <c r="W42" t="n">
        <v>4632</v>
      </c>
      <c r="X42" t="inlineStr">
        <is>
          <t>100000</t>
        </is>
      </c>
      <c r="Y42" t="inlineStr">
        <is>
          <t>100000</t>
        </is>
      </c>
      <c r="Z42" t="inlineStr">
        <is>
          <t>629559</t>
        </is>
      </c>
      <c r="AA42" t="inlineStr">
        <is>
          <t>667067</t>
        </is>
      </c>
      <c r="AB42" t="inlineStr">
        <is>
          <t>76963</t>
        </is>
      </c>
      <c r="AC42" t="inlineStr">
        <is>
          <t>80000</t>
        </is>
      </c>
      <c r="AD42" t="inlineStr">
        <is>
          <t>351049</t>
        </is>
      </c>
      <c r="AE42" t="inlineStr">
        <is>
          <t>379500</t>
        </is>
      </c>
      <c r="AF42" t="inlineStr">
        <is>
          <t>88900</t>
        </is>
      </c>
      <c r="AG42" t="inlineStr">
        <is>
          <t>100000</t>
        </is>
      </c>
      <c r="AH42" t="inlineStr">
        <is>
          <t>185006</t>
        </is>
      </c>
      <c r="AI42" t="inlineStr">
        <is>
          <t>200000</t>
        </is>
      </c>
      <c r="AJ42" t="inlineStr">
        <is>
          <t>44450</t>
        </is>
      </c>
      <c r="AK42" t="inlineStr">
        <is>
          <t>50000</t>
        </is>
      </c>
      <c r="AL42" t="inlineStr">
        <is>
          <t>16870849</t>
        </is>
      </c>
      <c r="AM42" t="inlineStr">
        <is>
          <t>18977410</t>
        </is>
      </c>
      <c r="AN42" t="n">
        <v>4500414</v>
      </c>
      <c r="AO42" t="n">
        <v>5736455</v>
      </c>
      <c r="AP42" t="inlineStr">
        <is>
          <t>5568</t>
        </is>
      </c>
      <c r="AQ42" t="inlineStr">
        <is>
          <t>9398</t>
        </is>
      </c>
      <c r="AR42" t="inlineStr">
        <is>
          <t>645</t>
        </is>
      </c>
      <c r="AS42" t="inlineStr">
        <is>
          <t>1068</t>
        </is>
      </c>
      <c r="AT42" t="inlineStr">
        <is>
          <t>75812</t>
        </is>
      </c>
      <c r="AU42" t="inlineStr">
        <is>
          <t>120000</t>
        </is>
      </c>
      <c r="AV42" t="inlineStr">
        <is>
          <t>223062</t>
        </is>
      </c>
      <c r="AW42" t="inlineStr">
        <is>
          <t>400000</t>
        </is>
      </c>
      <c r="AX42" t="inlineStr">
        <is>
          <t>1577877</t>
        </is>
      </c>
      <c r="AY42" t="inlineStr">
        <is>
          <t>2612000</t>
        </is>
      </c>
      <c r="AZ42" t="n">
        <v>30</v>
      </c>
      <c r="BA42" t="n">
        <v>-8878920</v>
      </c>
      <c r="BB42" t="n">
        <v>-6383378</v>
      </c>
      <c r="BC42" t="inlineStr">
        <is>
          <t>0</t>
        </is>
      </c>
      <c r="BD42" t="inlineStr">
        <is>
          <t>0</t>
        </is>
      </c>
      <c r="BE42" t="n">
        <v>0</v>
      </c>
      <c r="BF42" t="inlineStr">
        <is>
          <t>600463</t>
        </is>
      </c>
      <c r="BG42" t="inlineStr">
        <is>
          <t>3899951</t>
        </is>
      </c>
      <c r="BH42" t="inlineStr">
        <is>
          <t>994000</t>
        </is>
      </c>
      <c r="BI42" t="inlineStr">
        <is>
          <t>4742455</t>
        </is>
      </c>
    </row>
    <row r="43">
      <c r="A43" t="inlineStr">
        <is>
          <t>United States</t>
        </is>
      </c>
      <c r="B43" t="inlineStr">
        <is>
          <t>Salt marsh</t>
        </is>
      </c>
      <c r="C43" t="inlineStr">
        <is>
          <t>Restoration</t>
        </is>
      </c>
      <c r="D43" t="inlineStr">
        <is>
          <t>Hybrid</t>
        </is>
      </c>
      <c r="E43" t="inlineStr">
        <is>
          <t>Small</t>
        </is>
      </c>
      <c r="F43" t="n">
        <v>100</v>
      </c>
      <c r="G43" t="inlineStr">
        <is>
          <t>Market price</t>
        </is>
      </c>
      <c r="H43" t="n">
        <v>947084624.2706754</v>
      </c>
      <c r="I43" t="inlineStr">
        <is>
          <t>USA</t>
        </is>
      </c>
      <c r="J43" t="n">
        <v>500</v>
      </c>
      <c r="K43" t="inlineStr">
        <is>
          <t>United States Salt marsh Restoration 100</t>
        </is>
      </c>
      <c r="L43" t="inlineStr">
        <is>
          <t>23292836</t>
        </is>
      </c>
      <c r="M43" t="inlineStr">
        <is>
          <t>27791508</t>
        </is>
      </c>
      <c r="N43" t="n">
        <v>0.0245942499783873</v>
      </c>
      <c r="O43" t="n">
        <v>0.02934427113247826</v>
      </c>
      <c r="P43" t="inlineStr">
        <is>
          <t>17179330</t>
        </is>
      </c>
      <c r="Q43" t="inlineStr">
        <is>
          <t>19240760</t>
        </is>
      </c>
      <c r="R43" t="inlineStr">
        <is>
          <t>6113505</t>
        </is>
      </c>
      <c r="S43" t="inlineStr">
        <is>
          <t>8550747</t>
        </is>
      </c>
      <c r="T43" t="n">
        <v>169246</v>
      </c>
      <c r="U43" t="n">
        <v>6673</v>
      </c>
      <c r="V43" t="n">
        <v>4363</v>
      </c>
      <c r="W43" t="n">
        <v>4363</v>
      </c>
      <c r="X43" t="inlineStr">
        <is>
          <t>100000</t>
        </is>
      </c>
      <c r="Y43" t="inlineStr">
        <is>
          <t>100000</t>
        </is>
      </c>
      <c r="Z43" t="inlineStr">
        <is>
          <t>629559</t>
        </is>
      </c>
      <c r="AA43" t="inlineStr">
        <is>
          <t>667067</t>
        </is>
      </c>
      <c r="AB43" t="inlineStr">
        <is>
          <t>76963</t>
        </is>
      </c>
      <c r="AC43" t="inlineStr">
        <is>
          <t>80000</t>
        </is>
      </c>
      <c r="AD43" t="inlineStr">
        <is>
          <t>351049</t>
        </is>
      </c>
      <c r="AE43" t="inlineStr">
        <is>
          <t>379500</t>
        </is>
      </c>
      <c r="AF43" t="inlineStr">
        <is>
          <t>88900</t>
        </is>
      </c>
      <c r="AG43" t="inlineStr">
        <is>
          <t>100000</t>
        </is>
      </c>
      <c r="AH43" t="inlineStr">
        <is>
          <t>185006</t>
        </is>
      </c>
      <c r="AI43" t="inlineStr">
        <is>
          <t>200000</t>
        </is>
      </c>
      <c r="AJ43" t="inlineStr">
        <is>
          <t>44450</t>
        </is>
      </c>
      <c r="AK43" t="inlineStr">
        <is>
          <t>50000</t>
        </is>
      </c>
      <c r="AL43" t="inlineStr">
        <is>
          <t>15703404</t>
        </is>
      </c>
      <c r="AM43" t="inlineStr">
        <is>
          <t>17664194</t>
        </is>
      </c>
      <c r="AN43" t="n">
        <v>4230542</v>
      </c>
      <c r="AO43" t="n">
        <v>5408282</v>
      </c>
      <c r="AP43" t="inlineStr">
        <is>
          <t>5568</t>
        </is>
      </c>
      <c r="AQ43" t="inlineStr">
        <is>
          <t>9398</t>
        </is>
      </c>
      <c r="AR43" t="inlineStr">
        <is>
          <t>645</t>
        </is>
      </c>
      <c r="AS43" t="inlineStr">
        <is>
          <t>1068</t>
        </is>
      </c>
      <c r="AT43" t="inlineStr">
        <is>
          <t>75812</t>
        </is>
      </c>
      <c r="AU43" t="inlineStr">
        <is>
          <t>120000</t>
        </is>
      </c>
      <c r="AV43" t="inlineStr">
        <is>
          <t>223062</t>
        </is>
      </c>
      <c r="AW43" t="inlineStr">
        <is>
          <t>400000</t>
        </is>
      </c>
      <c r="AX43" t="inlineStr">
        <is>
          <t>1577877</t>
        </is>
      </c>
      <c r="AY43" t="inlineStr">
        <is>
          <t>2612000</t>
        </is>
      </c>
      <c r="AZ43" t="n">
        <v>30</v>
      </c>
      <c r="BA43" t="n">
        <v>-8550747</v>
      </c>
      <c r="BB43" t="n">
        <v>-6113505</v>
      </c>
      <c r="BC43" t="inlineStr">
        <is>
          <t>0</t>
        </is>
      </c>
      <c r="BD43" t="inlineStr">
        <is>
          <t>0</t>
        </is>
      </c>
      <c r="BE43" t="n">
        <v>0</v>
      </c>
      <c r="BF43" t="inlineStr">
        <is>
          <t>600463</t>
        </is>
      </c>
      <c r="BG43" t="inlineStr">
        <is>
          <t>3630079</t>
        </is>
      </c>
      <c r="BH43" t="inlineStr">
        <is>
          <t>994000</t>
        </is>
      </c>
      <c r="BI43" t="inlineStr">
        <is>
          <t>4414282</t>
        </is>
      </c>
    </row>
    <row r="44">
      <c r="A44" t="inlineStr">
        <is>
          <t>United States</t>
        </is>
      </c>
      <c r="B44" t="inlineStr">
        <is>
          <t>Salt marsh</t>
        </is>
      </c>
      <c r="C44" t="inlineStr">
        <is>
          <t>Restoration</t>
        </is>
      </c>
      <c r="D44" t="inlineStr">
        <is>
          <t>Planting</t>
        </is>
      </c>
      <c r="E44" t="inlineStr">
        <is>
          <t>Medium</t>
        </is>
      </c>
      <c r="F44" t="n">
        <v>500</v>
      </c>
      <c r="G44" t="inlineStr">
        <is>
          <t>Opex breakeven</t>
        </is>
      </c>
      <c r="H44" t="n">
        <v>947084624.2706754</v>
      </c>
      <c r="I44" t="inlineStr">
        <is>
          <t>USA</t>
        </is>
      </c>
      <c r="J44" t="n">
        <v>500</v>
      </c>
      <c r="K44" t="inlineStr">
        <is>
          <t>United States Salt marsh Restoration 500</t>
        </is>
      </c>
      <c r="L44" t="inlineStr">
        <is>
          <t>17281482</t>
        </is>
      </c>
      <c r="M44" t="inlineStr">
        <is>
          <t>21363185</t>
        </is>
      </c>
      <c r="N44" t="n">
        <v>0.01824703047344688</v>
      </c>
      <c r="O44" t="n">
        <v>0.02255678579562119</v>
      </c>
      <c r="P44" t="inlineStr">
        <is>
          <t>12088817</t>
        </is>
      </c>
      <c r="Q44" t="inlineStr">
        <is>
          <t>13748704</t>
        </is>
      </c>
      <c r="R44" t="inlineStr">
        <is>
          <t>5192665</t>
        </is>
      </c>
      <c r="S44" t="inlineStr">
        <is>
          <t>7614481</t>
        </is>
      </c>
      <c r="T44" t="n">
        <v>169246</v>
      </c>
      <c r="U44" t="n">
        <v>26026</v>
      </c>
      <c r="V44" t="n">
        <v>830</v>
      </c>
      <c r="W44" t="n">
        <v>830</v>
      </c>
      <c r="X44" t="inlineStr">
        <is>
          <t>100000</t>
        </is>
      </c>
      <c r="Y44" t="inlineStr">
        <is>
          <t>100000</t>
        </is>
      </c>
      <c r="Z44" t="inlineStr">
        <is>
          <t>629559</t>
        </is>
      </c>
      <c r="AA44" t="inlineStr">
        <is>
          <t>667067</t>
        </is>
      </c>
      <c r="AB44" t="inlineStr">
        <is>
          <t>76963</t>
        </is>
      </c>
      <c r="AC44" t="inlineStr">
        <is>
          <t>80000</t>
        </is>
      </c>
      <c r="AD44" t="inlineStr">
        <is>
          <t>351049</t>
        </is>
      </c>
      <c r="AE44" t="inlineStr">
        <is>
          <t>379500</t>
        </is>
      </c>
      <c r="AF44" t="inlineStr">
        <is>
          <t>88900</t>
        </is>
      </c>
      <c r="AG44" t="inlineStr">
        <is>
          <t>100000</t>
        </is>
      </c>
      <c r="AH44" t="inlineStr">
        <is>
          <t>185006</t>
        </is>
      </c>
      <c r="AI44" t="inlineStr">
        <is>
          <t>200000</t>
        </is>
      </c>
      <c r="AJ44" t="inlineStr">
        <is>
          <t>44450</t>
        </is>
      </c>
      <c r="AK44" t="inlineStr">
        <is>
          <t>50000</t>
        </is>
      </c>
      <c r="AL44" t="inlineStr">
        <is>
          <t>10612890</t>
        </is>
      </c>
      <c r="AM44" t="inlineStr">
        <is>
          <t>12172138</t>
        </is>
      </c>
      <c r="AN44" t="n">
        <v>3053793</v>
      </c>
      <c r="AO44" t="n">
        <v>4035817</v>
      </c>
      <c r="AP44" t="inlineStr">
        <is>
          <t>259633</t>
        </is>
      </c>
      <c r="AQ44" t="inlineStr">
        <is>
          <t>442499</t>
        </is>
      </c>
      <c r="AR44" t="inlineStr">
        <is>
          <t>2489</t>
        </is>
      </c>
      <c r="AS44" t="inlineStr">
        <is>
          <t>4164</t>
        </is>
      </c>
      <c r="AT44" t="inlineStr">
        <is>
          <t>75812</t>
        </is>
      </c>
      <c r="AU44" t="inlineStr">
        <is>
          <t>120000</t>
        </is>
      </c>
      <c r="AV44" t="inlineStr">
        <is>
          <t>223062</t>
        </is>
      </c>
      <c r="AW44" t="inlineStr">
        <is>
          <t>400000</t>
        </is>
      </c>
      <c r="AX44" t="inlineStr">
        <is>
          <t>1577877</t>
        </is>
      </c>
      <c r="AY44" t="inlineStr">
        <is>
          <t>2612000</t>
        </is>
      </c>
      <c r="AZ44" t="n">
        <v>360.9531189224165</v>
      </c>
      <c r="BA44" t="n">
        <v>-7614481</v>
      </c>
      <c r="BB44" t="n">
        <v>-5192665</v>
      </c>
      <c r="BC44" t="inlineStr">
        <is>
          <t>0</t>
        </is>
      </c>
      <c r="BD44" t="inlineStr">
        <is>
          <t>0</t>
        </is>
      </c>
      <c r="BE44" t="n">
        <v>0</v>
      </c>
      <c r="BF44" t="inlineStr">
        <is>
          <t>600463</t>
        </is>
      </c>
      <c r="BG44" t="inlineStr">
        <is>
          <t>2453330</t>
        </is>
      </c>
      <c r="BH44" t="inlineStr">
        <is>
          <t>994000</t>
        </is>
      </c>
      <c r="BI44" t="inlineStr">
        <is>
          <t>3041817</t>
        </is>
      </c>
    </row>
    <row r="45">
      <c r="A45" t="inlineStr">
        <is>
          <t>United States</t>
        </is>
      </c>
      <c r="B45" t="inlineStr">
        <is>
          <t>Salt marsh</t>
        </is>
      </c>
      <c r="C45" t="inlineStr">
        <is>
          <t>Restoration</t>
        </is>
      </c>
      <c r="D45" t="inlineStr">
        <is>
          <t>Hydrology</t>
        </is>
      </c>
      <c r="E45" t="inlineStr">
        <is>
          <t>Medium</t>
        </is>
      </c>
      <c r="F45" t="n">
        <v>500</v>
      </c>
      <c r="G45" t="inlineStr">
        <is>
          <t>Opex breakeven</t>
        </is>
      </c>
      <c r="H45" t="n">
        <v>947084624.2706754</v>
      </c>
      <c r="I45" t="inlineStr">
        <is>
          <t>USA</t>
        </is>
      </c>
      <c r="J45" t="n">
        <v>500</v>
      </c>
      <c r="K45" t="inlineStr">
        <is>
          <t>United States Salt marsh Restoration 500</t>
        </is>
      </c>
      <c r="L45" t="inlineStr">
        <is>
          <t>106950167</t>
        </is>
      </c>
      <c r="M45" t="inlineStr">
        <is>
          <t>126245102</t>
        </is>
      </c>
      <c r="N45" t="n">
        <v>0.1129256713277966</v>
      </c>
      <c r="O45" t="n">
        <v>0.1332986501572845</v>
      </c>
      <c r="P45" t="inlineStr">
        <is>
          <t>84207973</t>
        </is>
      </c>
      <c r="Q45" t="inlineStr">
        <is>
          <t>96463619</t>
        </is>
      </c>
      <c r="R45" t="inlineStr">
        <is>
          <t>22742194</t>
        </is>
      </c>
      <c r="S45" t="inlineStr">
        <is>
          <t>29781484</t>
        </is>
      </c>
      <c r="T45" t="n">
        <v>169246</v>
      </c>
      <c r="U45" t="n">
        <v>32533</v>
      </c>
      <c r="V45" t="n">
        <v>4109</v>
      </c>
      <c r="W45" t="n">
        <v>4109</v>
      </c>
      <c r="X45" t="inlineStr">
        <is>
          <t>100000</t>
        </is>
      </c>
      <c r="Y45" t="inlineStr">
        <is>
          <t>100000</t>
        </is>
      </c>
      <c r="Z45" t="inlineStr">
        <is>
          <t>629559</t>
        </is>
      </c>
      <c r="AA45" t="inlineStr">
        <is>
          <t>667067</t>
        </is>
      </c>
      <c r="AB45" t="inlineStr">
        <is>
          <t>76963</t>
        </is>
      </c>
      <c r="AC45" t="inlineStr">
        <is>
          <t>80000</t>
        </is>
      </c>
      <c r="AD45" t="inlineStr">
        <is>
          <t>351049</t>
        </is>
      </c>
      <c r="AE45" t="inlineStr">
        <is>
          <t>379500</t>
        </is>
      </c>
      <c r="AF45" t="inlineStr">
        <is>
          <t>88900</t>
        </is>
      </c>
      <c r="AG45" t="inlineStr">
        <is>
          <t>100000</t>
        </is>
      </c>
      <c r="AH45" t="inlineStr">
        <is>
          <t>185006</t>
        </is>
      </c>
      <c r="AI45" t="inlineStr">
        <is>
          <t>200000</t>
        </is>
      </c>
      <c r="AJ45" t="inlineStr">
        <is>
          <t>44450</t>
        </is>
      </c>
      <c r="AK45" t="inlineStr">
        <is>
          <t>50000</t>
        </is>
      </c>
      <c r="AL45" t="inlineStr">
        <is>
          <t>82732047</t>
        </is>
      </c>
      <c r="AM45" t="inlineStr">
        <is>
          <t>94887052</t>
        </is>
      </c>
      <c r="AN45" t="n">
        <v>19725223</v>
      </c>
      <c r="AO45" t="n">
        <v>24706274</v>
      </c>
      <c r="AP45" t="inlineStr">
        <is>
          <t>1137110</t>
        </is>
      </c>
      <c r="AQ45" t="inlineStr">
        <is>
          <t>1938004</t>
        </is>
      </c>
      <c r="AR45" t="inlineStr">
        <is>
          <t>3111</t>
        </is>
      </c>
      <c r="AS45" t="inlineStr">
        <is>
          <t>5205</t>
        </is>
      </c>
      <c r="AT45" t="inlineStr">
        <is>
          <t>75812</t>
        </is>
      </c>
      <c r="AU45" t="inlineStr">
        <is>
          <t>120000</t>
        </is>
      </c>
      <c r="AV45" t="inlineStr">
        <is>
          <t>223062</t>
        </is>
      </c>
      <c r="AW45" t="inlineStr">
        <is>
          <t>400000</t>
        </is>
      </c>
      <c r="AX45" t="inlineStr">
        <is>
          <t>1577877</t>
        </is>
      </c>
      <c r="AY45" t="inlineStr">
        <is>
          <t>2612000</t>
        </is>
      </c>
      <c r="AZ45" t="n">
        <v>1264.686400564944</v>
      </c>
      <c r="BA45" t="n">
        <v>-29781484</v>
      </c>
      <c r="BB45" t="n">
        <v>-22742194</v>
      </c>
      <c r="BC45" t="inlineStr">
        <is>
          <t>0</t>
        </is>
      </c>
      <c r="BD45" t="inlineStr">
        <is>
          <t>0</t>
        </is>
      </c>
      <c r="BE45" t="n">
        <v>0</v>
      </c>
      <c r="BF45" t="inlineStr">
        <is>
          <t>600463</t>
        </is>
      </c>
      <c r="BG45" t="inlineStr">
        <is>
          <t>19124760</t>
        </is>
      </c>
      <c r="BH45" t="inlineStr">
        <is>
          <t>994000</t>
        </is>
      </c>
      <c r="BI45" t="inlineStr">
        <is>
          <t>23712274</t>
        </is>
      </c>
    </row>
    <row r="46">
      <c r="A46" t="inlineStr">
        <is>
          <t>United States</t>
        </is>
      </c>
      <c r="B46" t="inlineStr">
        <is>
          <t>Salt marsh</t>
        </is>
      </c>
      <c r="C46" t="inlineStr">
        <is>
          <t>Restoration</t>
        </is>
      </c>
      <c r="D46" t="inlineStr">
        <is>
          <t>Hybrid</t>
        </is>
      </c>
      <c r="E46" t="inlineStr">
        <is>
          <t>Medium</t>
        </is>
      </c>
      <c r="F46" t="n">
        <v>500</v>
      </c>
      <c r="G46" t="inlineStr">
        <is>
          <t>Opex breakeven</t>
        </is>
      </c>
      <c r="H46" t="n">
        <v>947084624.2706754</v>
      </c>
      <c r="I46" t="inlineStr">
        <is>
          <t>USA</t>
        </is>
      </c>
      <c r="J46" t="n">
        <v>500</v>
      </c>
      <c r="K46" t="inlineStr">
        <is>
          <t>United States Salt marsh Restoration 500</t>
        </is>
      </c>
      <c r="L46" t="inlineStr">
        <is>
          <t>99832131</t>
        </is>
      </c>
      <c r="M46" t="inlineStr">
        <is>
          <t>117919443</t>
        </is>
      </c>
      <c r="N46" t="n">
        <v>0.1054099374455351</v>
      </c>
      <c r="O46" t="n">
        <v>0.1245078211366873</v>
      </c>
      <c r="P46" t="inlineStr">
        <is>
          <t>78483003</t>
        </is>
      </c>
      <c r="Q46" t="inlineStr">
        <is>
          <t>89897535</t>
        </is>
      </c>
      <c r="R46" t="inlineStr">
        <is>
          <t>21349128</t>
        </is>
      </c>
      <c r="S46" t="inlineStr">
        <is>
          <t>28021908</t>
        </is>
      </c>
      <c r="T46" t="n">
        <v>169246</v>
      </c>
      <c r="U46" t="n">
        <v>32533</v>
      </c>
      <c r="V46" t="n">
        <v>3836</v>
      </c>
      <c r="W46" t="n">
        <v>3836</v>
      </c>
      <c r="X46" t="inlineStr">
        <is>
          <t>100000</t>
        </is>
      </c>
      <c r="Y46" t="inlineStr">
        <is>
          <t>100000</t>
        </is>
      </c>
      <c r="Z46" t="inlineStr">
        <is>
          <t>629559</t>
        </is>
      </c>
      <c r="AA46" t="inlineStr">
        <is>
          <t>667067</t>
        </is>
      </c>
      <c r="AB46" t="inlineStr">
        <is>
          <t>76963</t>
        </is>
      </c>
      <c r="AC46" t="inlineStr">
        <is>
          <t>80000</t>
        </is>
      </c>
      <c r="AD46" t="inlineStr">
        <is>
          <t>351049</t>
        </is>
      </c>
      <c r="AE46" t="inlineStr">
        <is>
          <t>379500</t>
        </is>
      </c>
      <c r="AF46" t="inlineStr">
        <is>
          <t>88900</t>
        </is>
      </c>
      <c r="AG46" t="inlineStr">
        <is>
          <t>100000</t>
        </is>
      </c>
      <c r="AH46" t="inlineStr">
        <is>
          <t>185006</t>
        </is>
      </c>
      <c r="AI46" t="inlineStr">
        <is>
          <t>200000</t>
        </is>
      </c>
      <c r="AJ46" t="inlineStr">
        <is>
          <t>44450</t>
        </is>
      </c>
      <c r="AK46" t="inlineStr">
        <is>
          <t>50000</t>
        </is>
      </c>
      <c r="AL46" t="inlineStr">
        <is>
          <t>77007077</t>
        </is>
      </c>
      <c r="AM46" t="inlineStr">
        <is>
          <t>88320968</t>
        </is>
      </c>
      <c r="AN46" t="n">
        <v>18401810</v>
      </c>
      <c r="AO46" t="n">
        <v>23065410</v>
      </c>
      <c r="AP46" t="inlineStr">
        <is>
          <t>1067456</t>
        </is>
      </c>
      <c r="AQ46" t="inlineStr">
        <is>
          <t>1819292</t>
        </is>
      </c>
      <c r="AR46" t="inlineStr">
        <is>
          <t>3111</t>
        </is>
      </c>
      <c r="AS46" t="inlineStr">
        <is>
          <t>5205</t>
        </is>
      </c>
      <c r="AT46" t="inlineStr">
        <is>
          <t>75812</t>
        </is>
      </c>
      <c r="AU46" t="inlineStr">
        <is>
          <t>120000</t>
        </is>
      </c>
      <c r="AV46" t="inlineStr">
        <is>
          <t>223062</t>
        </is>
      </c>
      <c r="AW46" t="inlineStr">
        <is>
          <t>400000</t>
        </is>
      </c>
      <c r="AX46" t="inlineStr">
        <is>
          <t>1577877</t>
        </is>
      </c>
      <c r="AY46" t="inlineStr">
        <is>
          <t>2612000</t>
        </is>
      </c>
      <c r="AZ46" t="n">
        <v>1187.218404698359</v>
      </c>
      <c r="BA46" t="n">
        <v>-28021908</v>
      </c>
      <c r="BB46" t="n">
        <v>-21349128</v>
      </c>
      <c r="BC46" t="inlineStr">
        <is>
          <t>0</t>
        </is>
      </c>
      <c r="BD46" t="inlineStr">
        <is>
          <t>0</t>
        </is>
      </c>
      <c r="BE46" t="n">
        <v>0</v>
      </c>
      <c r="BF46" t="inlineStr">
        <is>
          <t>600463</t>
        </is>
      </c>
      <c r="BG46" t="inlineStr">
        <is>
          <t>17801347</t>
        </is>
      </c>
      <c r="BH46" t="inlineStr">
        <is>
          <t>994000</t>
        </is>
      </c>
      <c r="BI46" t="inlineStr">
        <is>
          <t>22071410</t>
        </is>
      </c>
    </row>
    <row r="47">
      <c r="A47" t="inlineStr">
        <is>
          <t>United States</t>
        </is>
      </c>
      <c r="B47" t="inlineStr">
        <is>
          <t>Salt marsh</t>
        </is>
      </c>
      <c r="C47" t="inlineStr">
        <is>
          <t>Restoration</t>
        </is>
      </c>
      <c r="D47" t="inlineStr">
        <is>
          <t>Planting</t>
        </is>
      </c>
      <c r="E47" t="inlineStr">
        <is>
          <t>Medium</t>
        </is>
      </c>
      <c r="F47" t="n">
        <v>500</v>
      </c>
      <c r="G47" t="inlineStr">
        <is>
          <t>Market price</t>
        </is>
      </c>
      <c r="H47" t="n">
        <v>947084624.2706754</v>
      </c>
      <c r="I47" t="inlineStr">
        <is>
          <t>USA</t>
        </is>
      </c>
      <c r="J47" t="n">
        <v>500</v>
      </c>
      <c r="K47" t="inlineStr">
        <is>
          <t>United States Salt marsh Restoration 500</t>
        </is>
      </c>
      <c r="L47" t="inlineStr">
        <is>
          <t>17043427</t>
        </is>
      </c>
      <c r="M47" t="inlineStr">
        <is>
          <t>20957463</t>
        </is>
      </c>
      <c r="N47" t="n">
        <v>0.01799567489877126</v>
      </c>
      <c r="O47" t="n">
        <v>0.02212839535446876</v>
      </c>
      <c r="P47" t="inlineStr">
        <is>
          <t>12088817</t>
        </is>
      </c>
      <c r="Q47" t="inlineStr">
        <is>
          <t>13748704</t>
        </is>
      </c>
      <c r="R47" t="inlineStr">
        <is>
          <t>4954611</t>
        </is>
      </c>
      <c r="S47" t="inlineStr">
        <is>
          <t>7208759</t>
        </is>
      </c>
      <c r="T47" t="n">
        <v>169246</v>
      </c>
      <c r="U47" t="n">
        <v>26026</v>
      </c>
      <c r="V47" t="n">
        <v>819</v>
      </c>
      <c r="W47" t="n">
        <v>819</v>
      </c>
      <c r="X47" t="inlineStr">
        <is>
          <t>100000</t>
        </is>
      </c>
      <c r="Y47" t="inlineStr">
        <is>
          <t>100000</t>
        </is>
      </c>
      <c r="Z47" t="inlineStr">
        <is>
          <t>629559</t>
        </is>
      </c>
      <c r="AA47" t="inlineStr">
        <is>
          <t>667067</t>
        </is>
      </c>
      <c r="AB47" t="inlineStr">
        <is>
          <t>76963</t>
        </is>
      </c>
      <c r="AC47" t="inlineStr">
        <is>
          <t>80000</t>
        </is>
      </c>
      <c r="AD47" t="inlineStr">
        <is>
          <t>351049</t>
        </is>
      </c>
      <c r="AE47" t="inlineStr">
        <is>
          <t>379500</t>
        </is>
      </c>
      <c r="AF47" t="inlineStr">
        <is>
          <t>88900</t>
        </is>
      </c>
      <c r="AG47" t="inlineStr">
        <is>
          <t>100000</t>
        </is>
      </c>
      <c r="AH47" t="inlineStr">
        <is>
          <t>185006</t>
        </is>
      </c>
      <c r="AI47" t="inlineStr">
        <is>
          <t>200000</t>
        </is>
      </c>
      <c r="AJ47" t="inlineStr">
        <is>
          <t>44450</t>
        </is>
      </c>
      <c r="AK47" t="inlineStr">
        <is>
          <t>50000</t>
        </is>
      </c>
      <c r="AL47" t="inlineStr">
        <is>
          <t>10612890</t>
        </is>
      </c>
      <c r="AM47" t="inlineStr">
        <is>
          <t>12172138</t>
        </is>
      </c>
      <c r="AN47" t="n">
        <v>3053793</v>
      </c>
      <c r="AO47" t="n">
        <v>4035817</v>
      </c>
      <c r="AP47" t="inlineStr">
        <is>
          <t>21579</t>
        </is>
      </c>
      <c r="AQ47" t="inlineStr">
        <is>
          <t>36778</t>
        </is>
      </c>
      <c r="AR47" t="inlineStr">
        <is>
          <t>2489</t>
        </is>
      </c>
      <c r="AS47" t="inlineStr">
        <is>
          <t>4164</t>
        </is>
      </c>
      <c r="AT47" t="inlineStr">
        <is>
          <t>75812</t>
        </is>
      </c>
      <c r="AU47" t="inlineStr">
        <is>
          <t>120000</t>
        </is>
      </c>
      <c r="AV47" t="inlineStr">
        <is>
          <t>223062</t>
        </is>
      </c>
      <c r="AW47" t="inlineStr">
        <is>
          <t>400000</t>
        </is>
      </c>
      <c r="AX47" t="inlineStr">
        <is>
          <t>1577877</t>
        </is>
      </c>
      <c r="AY47" t="inlineStr">
        <is>
          <t>2612000</t>
        </is>
      </c>
      <c r="AZ47" t="n">
        <v>30</v>
      </c>
      <c r="BA47" t="n">
        <v>-7208759</v>
      </c>
      <c r="BB47" t="n">
        <v>-4954611</v>
      </c>
      <c r="BC47" t="inlineStr">
        <is>
          <t>0</t>
        </is>
      </c>
      <c r="BD47" t="inlineStr">
        <is>
          <t>0</t>
        </is>
      </c>
      <c r="BE47" t="n">
        <v>0</v>
      </c>
      <c r="BF47" t="inlineStr">
        <is>
          <t>600463</t>
        </is>
      </c>
      <c r="BG47" t="inlineStr">
        <is>
          <t>2453330</t>
        </is>
      </c>
      <c r="BH47" t="inlineStr">
        <is>
          <t>994000</t>
        </is>
      </c>
      <c r="BI47" t="inlineStr">
        <is>
          <t>3041817</t>
        </is>
      </c>
    </row>
    <row r="48">
      <c r="A48" t="inlineStr">
        <is>
          <t>United States</t>
        </is>
      </c>
      <c r="B48" t="inlineStr">
        <is>
          <t>Salt marsh</t>
        </is>
      </c>
      <c r="C48" t="inlineStr">
        <is>
          <t>Restoration</t>
        </is>
      </c>
      <c r="D48" t="inlineStr">
        <is>
          <t>Hydrology</t>
        </is>
      </c>
      <c r="E48" t="inlineStr">
        <is>
          <t>Medium</t>
        </is>
      </c>
      <c r="F48" t="n">
        <v>500</v>
      </c>
      <c r="G48" t="inlineStr">
        <is>
          <t>Market price</t>
        </is>
      </c>
      <c r="H48" t="n">
        <v>947084624.2706754</v>
      </c>
      <c r="I48" t="inlineStr">
        <is>
          <t>USA</t>
        </is>
      </c>
      <c r="J48" t="n">
        <v>500</v>
      </c>
      <c r="K48" t="inlineStr">
        <is>
          <t>United States Salt marsh Restoration 500</t>
        </is>
      </c>
      <c r="L48" t="inlineStr">
        <is>
          <t>105840031</t>
        </is>
      </c>
      <c r="M48" t="inlineStr">
        <is>
          <t>124353070</t>
        </is>
      </c>
      <c r="N48" t="n">
        <v>0.111753509969085</v>
      </c>
      <c r="O48" t="n">
        <v>0.1313009068178685</v>
      </c>
      <c r="P48" t="inlineStr">
        <is>
          <t>84207973</t>
        </is>
      </c>
      <c r="Q48" t="inlineStr">
        <is>
          <t>96463619</t>
        </is>
      </c>
      <c r="R48" t="inlineStr">
        <is>
          <t>21632058</t>
        </is>
      </c>
      <c r="S48" t="inlineStr">
        <is>
          <t>27889451</t>
        </is>
      </c>
      <c r="T48" t="n">
        <v>169246</v>
      </c>
      <c r="U48" t="n">
        <v>32533</v>
      </c>
      <c r="V48" t="n">
        <v>4067</v>
      </c>
      <c r="W48" t="n">
        <v>4067</v>
      </c>
      <c r="X48" t="inlineStr">
        <is>
          <t>100000</t>
        </is>
      </c>
      <c r="Y48" t="inlineStr">
        <is>
          <t>100000</t>
        </is>
      </c>
      <c r="Z48" t="inlineStr">
        <is>
          <t>629559</t>
        </is>
      </c>
      <c r="AA48" t="inlineStr">
        <is>
          <t>667067</t>
        </is>
      </c>
      <c r="AB48" t="inlineStr">
        <is>
          <t>76963</t>
        </is>
      </c>
      <c r="AC48" t="inlineStr">
        <is>
          <t>80000</t>
        </is>
      </c>
      <c r="AD48" t="inlineStr">
        <is>
          <t>351049</t>
        </is>
      </c>
      <c r="AE48" t="inlineStr">
        <is>
          <t>379500</t>
        </is>
      </c>
      <c r="AF48" t="inlineStr">
        <is>
          <t>88900</t>
        </is>
      </c>
      <c r="AG48" t="inlineStr">
        <is>
          <t>100000</t>
        </is>
      </c>
      <c r="AH48" t="inlineStr">
        <is>
          <t>185006</t>
        </is>
      </c>
      <c r="AI48" t="inlineStr">
        <is>
          <t>200000</t>
        </is>
      </c>
      <c r="AJ48" t="inlineStr">
        <is>
          <t>44450</t>
        </is>
      </c>
      <c r="AK48" t="inlineStr">
        <is>
          <t>50000</t>
        </is>
      </c>
      <c r="AL48" t="inlineStr">
        <is>
          <t>82732047</t>
        </is>
      </c>
      <c r="AM48" t="inlineStr">
        <is>
          <t>94887052</t>
        </is>
      </c>
      <c r="AN48" t="n">
        <v>19725223</v>
      </c>
      <c r="AO48" t="n">
        <v>24706274</v>
      </c>
      <c r="AP48" t="inlineStr">
        <is>
          <t>26974</t>
        </is>
      </c>
      <c r="AQ48" t="inlineStr">
        <is>
          <t>45972</t>
        </is>
      </c>
      <c r="AR48" t="inlineStr">
        <is>
          <t>3111</t>
        </is>
      </c>
      <c r="AS48" t="inlineStr">
        <is>
          <t>5205</t>
        </is>
      </c>
      <c r="AT48" t="inlineStr">
        <is>
          <t>75812</t>
        </is>
      </c>
      <c r="AU48" t="inlineStr">
        <is>
          <t>120000</t>
        </is>
      </c>
      <c r="AV48" t="inlineStr">
        <is>
          <t>223062</t>
        </is>
      </c>
      <c r="AW48" t="inlineStr">
        <is>
          <t>400000</t>
        </is>
      </c>
      <c r="AX48" t="inlineStr">
        <is>
          <t>1577877</t>
        </is>
      </c>
      <c r="AY48" t="inlineStr">
        <is>
          <t>2612000</t>
        </is>
      </c>
      <c r="AZ48" t="n">
        <v>30</v>
      </c>
      <c r="BA48" t="n">
        <v>-27889451</v>
      </c>
      <c r="BB48" t="n">
        <v>-21632058</v>
      </c>
      <c r="BC48" t="inlineStr">
        <is>
          <t>0</t>
        </is>
      </c>
      <c r="BD48" t="inlineStr">
        <is>
          <t>0</t>
        </is>
      </c>
      <c r="BE48" t="n">
        <v>0</v>
      </c>
      <c r="BF48" t="inlineStr">
        <is>
          <t>600463</t>
        </is>
      </c>
      <c r="BG48" t="inlineStr">
        <is>
          <t>19124760</t>
        </is>
      </c>
      <c r="BH48" t="inlineStr">
        <is>
          <t>994000</t>
        </is>
      </c>
      <c r="BI48" t="inlineStr">
        <is>
          <t>23712274</t>
        </is>
      </c>
    </row>
    <row r="49">
      <c r="A49" t="inlineStr">
        <is>
          <t>United States</t>
        </is>
      </c>
      <c r="B49" t="inlineStr">
        <is>
          <t>Salt marsh</t>
        </is>
      </c>
      <c r="C49" t="inlineStr">
        <is>
          <t>Restoration</t>
        </is>
      </c>
      <c r="D49" t="inlineStr">
        <is>
          <t>Hybrid</t>
        </is>
      </c>
      <c r="E49" t="inlineStr">
        <is>
          <t>Medium</t>
        </is>
      </c>
      <c r="F49" t="n">
        <v>500</v>
      </c>
      <c r="G49" t="inlineStr">
        <is>
          <t>Market price</t>
        </is>
      </c>
      <c r="H49" t="n">
        <v>947084624.2706754</v>
      </c>
      <c r="I49" t="inlineStr">
        <is>
          <t>USA</t>
        </is>
      </c>
      <c r="J49" t="n">
        <v>500</v>
      </c>
      <c r="K49" t="inlineStr">
        <is>
          <t>United States Salt marsh Restoration 500</t>
        </is>
      </c>
      <c r="L49" t="inlineStr">
        <is>
          <t>98791648</t>
        </is>
      </c>
      <c r="M49" t="inlineStr">
        <is>
          <t>116146122</t>
        </is>
      </c>
      <c r="N49" t="n">
        <v>0.1043113207292081</v>
      </c>
      <c r="O49" t="n">
        <v>0.1226354214011668</v>
      </c>
      <c r="P49" t="inlineStr">
        <is>
          <t>78483003</t>
        </is>
      </c>
      <c r="Q49" t="inlineStr">
        <is>
          <t>89897535</t>
        </is>
      </c>
      <c r="R49" t="inlineStr">
        <is>
          <t>20308645</t>
        </is>
      </c>
      <c r="S49" t="inlineStr">
        <is>
          <t>26248587</t>
        </is>
      </c>
      <c r="T49" t="n">
        <v>169246</v>
      </c>
      <c r="U49" t="n">
        <v>32533</v>
      </c>
      <c r="V49" t="n">
        <v>3796</v>
      </c>
      <c r="W49" t="n">
        <v>3796</v>
      </c>
      <c r="X49" t="inlineStr">
        <is>
          <t>100000</t>
        </is>
      </c>
      <c r="Y49" t="inlineStr">
        <is>
          <t>100000</t>
        </is>
      </c>
      <c r="Z49" t="inlineStr">
        <is>
          <t>629559</t>
        </is>
      </c>
      <c r="AA49" t="inlineStr">
        <is>
          <t>667067</t>
        </is>
      </c>
      <c r="AB49" t="inlineStr">
        <is>
          <t>76963</t>
        </is>
      </c>
      <c r="AC49" t="inlineStr">
        <is>
          <t>80000</t>
        </is>
      </c>
      <c r="AD49" t="inlineStr">
        <is>
          <t>351049</t>
        </is>
      </c>
      <c r="AE49" t="inlineStr">
        <is>
          <t>379500</t>
        </is>
      </c>
      <c r="AF49" t="inlineStr">
        <is>
          <t>88900</t>
        </is>
      </c>
      <c r="AG49" t="inlineStr">
        <is>
          <t>100000</t>
        </is>
      </c>
      <c r="AH49" t="inlineStr">
        <is>
          <t>185006</t>
        </is>
      </c>
      <c r="AI49" t="inlineStr">
        <is>
          <t>200000</t>
        </is>
      </c>
      <c r="AJ49" t="inlineStr">
        <is>
          <t>44450</t>
        </is>
      </c>
      <c r="AK49" t="inlineStr">
        <is>
          <t>50000</t>
        </is>
      </c>
      <c r="AL49" t="inlineStr">
        <is>
          <t>77007077</t>
        </is>
      </c>
      <c r="AM49" t="inlineStr">
        <is>
          <t>88320968</t>
        </is>
      </c>
      <c r="AN49" t="n">
        <v>18401810</v>
      </c>
      <c r="AO49" t="n">
        <v>23065410</v>
      </c>
      <c r="AP49" t="inlineStr">
        <is>
          <t>26974</t>
        </is>
      </c>
      <c r="AQ49" t="inlineStr">
        <is>
          <t>45972</t>
        </is>
      </c>
      <c r="AR49" t="inlineStr">
        <is>
          <t>3111</t>
        </is>
      </c>
      <c r="AS49" t="inlineStr">
        <is>
          <t>5205</t>
        </is>
      </c>
      <c r="AT49" t="inlineStr">
        <is>
          <t>75812</t>
        </is>
      </c>
      <c r="AU49" t="inlineStr">
        <is>
          <t>120000</t>
        </is>
      </c>
      <c r="AV49" t="inlineStr">
        <is>
          <t>223062</t>
        </is>
      </c>
      <c r="AW49" t="inlineStr">
        <is>
          <t>400000</t>
        </is>
      </c>
      <c r="AX49" t="inlineStr">
        <is>
          <t>1577877</t>
        </is>
      </c>
      <c r="AY49" t="inlineStr">
        <is>
          <t>2612000</t>
        </is>
      </c>
      <c r="AZ49" t="n">
        <v>30</v>
      </c>
      <c r="BA49" t="n">
        <v>-26248587</v>
      </c>
      <c r="BB49" t="n">
        <v>-20308645</v>
      </c>
      <c r="BC49" t="inlineStr">
        <is>
          <t>0</t>
        </is>
      </c>
      <c r="BD49" t="inlineStr">
        <is>
          <t>0</t>
        </is>
      </c>
      <c r="BE49" t="n">
        <v>0</v>
      </c>
      <c r="BF49" t="inlineStr">
        <is>
          <t>600463</t>
        </is>
      </c>
      <c r="BG49" t="inlineStr">
        <is>
          <t>17801347</t>
        </is>
      </c>
      <c r="BH49" t="inlineStr">
        <is>
          <t>994000</t>
        </is>
      </c>
      <c r="BI49" t="inlineStr">
        <is>
          <t>22071410</t>
        </is>
      </c>
    </row>
    <row r="50">
      <c r="A50" t="inlineStr">
        <is>
          <t>United States</t>
        </is>
      </c>
      <c r="B50" t="inlineStr">
        <is>
          <t>Salt marsh</t>
        </is>
      </c>
      <c r="C50" t="inlineStr">
        <is>
          <t>Restoration</t>
        </is>
      </c>
      <c r="D50" t="inlineStr">
        <is>
          <t>Planting</t>
        </is>
      </c>
      <c r="E50" t="inlineStr">
        <is>
          <t>Large</t>
        </is>
      </c>
      <c r="F50" t="n">
        <v>1000</v>
      </c>
      <c r="G50" t="inlineStr">
        <is>
          <t>Opex breakeven</t>
        </is>
      </c>
      <c r="H50" t="n">
        <v>947084624.2706754</v>
      </c>
      <c r="I50" t="inlineStr">
        <is>
          <t>USA</t>
        </is>
      </c>
      <c r="J50" t="n">
        <v>500</v>
      </c>
      <c r="K50" t="inlineStr">
        <is>
          <t>United States Salt marsh Restoration 1000</t>
        </is>
      </c>
      <c r="L50" t="inlineStr">
        <is>
          <t>29560530</t>
        </is>
      </c>
      <c r="M50" t="inlineStr">
        <is>
          <t>36876937</t>
        </is>
      </c>
      <c r="N50" t="n">
        <v>0.03121213167488995</v>
      </c>
      <c r="O50" t="n">
        <v>0.0389373199130943</v>
      </c>
      <c r="P50" t="inlineStr">
        <is>
          <t>21977993</t>
        </is>
      </c>
      <c r="Q50" t="inlineStr">
        <is>
          <t>26000842</t>
        </is>
      </c>
      <c r="R50" t="inlineStr">
        <is>
          <t>7582537</t>
        </is>
      </c>
      <c r="S50" t="inlineStr">
        <is>
          <t>10876095</t>
        </is>
      </c>
      <c r="T50" t="n">
        <v>169246</v>
      </c>
      <c r="U50" t="n">
        <v>49383</v>
      </c>
      <c r="V50" t="n">
        <v>748</v>
      </c>
      <c r="W50" t="n">
        <v>748</v>
      </c>
      <c r="X50" t="inlineStr">
        <is>
          <t>100000</t>
        </is>
      </c>
      <c r="Y50" t="inlineStr">
        <is>
          <t>100000</t>
        </is>
      </c>
      <c r="Z50" t="inlineStr">
        <is>
          <t>629559</t>
        </is>
      </c>
      <c r="AA50" t="inlineStr">
        <is>
          <t>667067</t>
        </is>
      </c>
      <c r="AB50" t="inlineStr">
        <is>
          <t>153925</t>
        </is>
      </c>
      <c r="AC50" t="inlineStr">
        <is>
          <t>160000</t>
        </is>
      </c>
      <c r="AD50" t="inlineStr">
        <is>
          <t>351049</t>
        </is>
      </c>
      <c r="AE50" t="inlineStr">
        <is>
          <t>379500</t>
        </is>
      </c>
      <c r="AF50" t="inlineStr">
        <is>
          <t>88900</t>
        </is>
      </c>
      <c r="AG50" t="inlineStr">
        <is>
          <t>100000</t>
        </is>
      </c>
      <c r="AH50" t="inlineStr">
        <is>
          <t>185006</t>
        </is>
      </c>
      <c r="AI50" t="inlineStr">
        <is>
          <t>200000</t>
        </is>
      </c>
      <c r="AJ50" t="inlineStr">
        <is>
          <t>44450</t>
        </is>
      </c>
      <c r="AK50" t="inlineStr">
        <is>
          <t>50000</t>
        </is>
      </c>
      <c r="AL50" t="inlineStr">
        <is>
          <t>20425104</t>
        </is>
      </c>
      <c r="AM50" t="inlineStr">
        <is>
          <t>24344275</t>
        </is>
      </c>
      <c r="AN50" t="n">
        <v>5322034</v>
      </c>
      <c r="AO50" t="n">
        <v>7077634</v>
      </c>
      <c r="AP50" t="inlineStr">
        <is>
          <t>379127</t>
        </is>
      </c>
      <c r="AQ50" t="inlineStr">
        <is>
          <t>658559</t>
        </is>
      </c>
      <c r="AR50" t="inlineStr">
        <is>
          <t>4626</t>
        </is>
      </c>
      <c r="AS50" t="inlineStr">
        <is>
          <t>7901</t>
        </is>
      </c>
      <c r="AT50" t="inlineStr">
        <is>
          <t>75812</t>
        </is>
      </c>
      <c r="AU50" t="inlineStr">
        <is>
          <t>120000</t>
        </is>
      </c>
      <c r="AV50" t="inlineStr">
        <is>
          <t>223062</t>
        </is>
      </c>
      <c r="AW50" t="inlineStr">
        <is>
          <t>400000</t>
        </is>
      </c>
      <c r="AX50" t="inlineStr">
        <is>
          <t>1577877</t>
        </is>
      </c>
      <c r="AY50" t="inlineStr">
        <is>
          <t>2612000</t>
        </is>
      </c>
      <c r="AZ50" t="n">
        <v>281.2154281041003</v>
      </c>
      <c r="BA50" t="n">
        <v>-10876095</v>
      </c>
      <c r="BB50" t="n">
        <v>-7582537</v>
      </c>
      <c r="BC50" t="inlineStr">
        <is>
          <t>0</t>
        </is>
      </c>
      <c r="BD50" t="inlineStr">
        <is>
          <t>0</t>
        </is>
      </c>
      <c r="BE50" t="n">
        <v>0</v>
      </c>
      <c r="BF50" t="inlineStr">
        <is>
          <t>600463</t>
        </is>
      </c>
      <c r="BG50" t="inlineStr">
        <is>
          <t>4721571</t>
        </is>
      </c>
      <c r="BH50" t="inlineStr">
        <is>
          <t>994000</t>
        </is>
      </c>
      <c r="BI50" t="inlineStr">
        <is>
          <t>6083634</t>
        </is>
      </c>
    </row>
    <row r="51">
      <c r="A51" t="inlineStr">
        <is>
          <t>United States</t>
        </is>
      </c>
      <c r="B51" t="inlineStr">
        <is>
          <t>Salt marsh</t>
        </is>
      </c>
      <c r="C51" t="inlineStr">
        <is>
          <t>Restoration</t>
        </is>
      </c>
      <c r="D51" t="inlineStr">
        <is>
          <t>Hydrology</t>
        </is>
      </c>
      <c r="E51" t="inlineStr">
        <is>
          <t>Large</t>
        </is>
      </c>
      <c r="F51" t="n">
        <v>1000</v>
      </c>
      <c r="G51" t="inlineStr">
        <is>
          <t>Opex breakeven</t>
        </is>
      </c>
      <c r="H51" t="n">
        <v>947084624.2706754</v>
      </c>
      <c r="I51" t="inlineStr">
        <is>
          <t>USA</t>
        </is>
      </c>
      <c r="J51" t="n">
        <v>500</v>
      </c>
      <c r="K51" t="inlineStr">
        <is>
          <t>United States Salt marsh Restoration 1000</t>
        </is>
      </c>
      <c r="L51" t="inlineStr">
        <is>
          <t>202132914</t>
        </is>
      </c>
      <c r="M51" t="inlineStr">
        <is>
          <t>246583085</t>
        </is>
      </c>
      <c r="N51" t="n">
        <v>0.213426455060082</v>
      </c>
      <c r="O51" t="n">
        <v>0.2603601396125368</v>
      </c>
      <c r="P51" t="inlineStr">
        <is>
          <t>160775363</t>
        </is>
      </c>
      <c r="Q51" t="inlineStr">
        <is>
          <t>191430670</t>
        </is>
      </c>
      <c r="R51" t="inlineStr">
        <is>
          <t>41357550</t>
        </is>
      </c>
      <c r="S51" t="inlineStr">
        <is>
          <t>55152415</t>
        </is>
      </c>
      <c r="T51" t="n">
        <v>169246</v>
      </c>
      <c r="U51" t="n">
        <v>61728</v>
      </c>
      <c r="V51" t="n">
        <v>4093</v>
      </c>
      <c r="W51" t="n">
        <v>4093</v>
      </c>
      <c r="X51" t="inlineStr">
        <is>
          <t>100000</t>
        </is>
      </c>
      <c r="Y51" t="inlineStr">
        <is>
          <t>100000</t>
        </is>
      </c>
      <c r="Z51" t="inlineStr">
        <is>
          <t>629559</t>
        </is>
      </c>
      <c r="AA51" t="inlineStr">
        <is>
          <t>667067</t>
        </is>
      </c>
      <c r="AB51" t="inlineStr">
        <is>
          <t>153925</t>
        </is>
      </c>
      <c r="AC51" t="inlineStr">
        <is>
          <t>160000</t>
        </is>
      </c>
      <c r="AD51" t="inlineStr">
        <is>
          <t>351049</t>
        </is>
      </c>
      <c r="AE51" t="inlineStr">
        <is>
          <t>379500</t>
        </is>
      </c>
      <c r="AF51" t="inlineStr">
        <is>
          <t>88900</t>
        </is>
      </c>
      <c r="AG51" t="inlineStr">
        <is>
          <t>100000</t>
        </is>
      </c>
      <c r="AH51" t="inlineStr">
        <is>
          <t>185006</t>
        </is>
      </c>
      <c r="AI51" t="inlineStr">
        <is>
          <t>200000</t>
        </is>
      </c>
      <c r="AJ51" t="inlineStr">
        <is>
          <t>44450</t>
        </is>
      </c>
      <c r="AK51" t="inlineStr">
        <is>
          <t>50000</t>
        </is>
      </c>
      <c r="AL51" t="inlineStr">
        <is>
          <t>159222474</t>
        </is>
      </c>
      <c r="AM51" t="inlineStr">
        <is>
          <t>189774104</t>
        </is>
      </c>
      <c r="AN51" t="n">
        <v>37407140</v>
      </c>
      <c r="AO51" t="n">
        <v>48418549</v>
      </c>
      <c r="AP51" t="inlineStr">
        <is>
          <t>2067878</t>
        </is>
      </c>
      <c r="AQ51" t="inlineStr">
        <is>
          <t>3591990</t>
        </is>
      </c>
      <c r="AR51" t="inlineStr">
        <is>
          <t>5783</t>
        </is>
      </c>
      <c r="AS51" t="inlineStr">
        <is>
          <t>9877</t>
        </is>
      </c>
      <c r="AT51" t="inlineStr">
        <is>
          <t>75812</t>
        </is>
      </c>
      <c r="AU51" t="inlineStr">
        <is>
          <t>120000</t>
        </is>
      </c>
      <c r="AV51" t="inlineStr">
        <is>
          <t>223062</t>
        </is>
      </c>
      <c r="AW51" t="inlineStr">
        <is>
          <t>400000</t>
        </is>
      </c>
      <c r="AX51" t="inlineStr">
        <is>
          <t>1577877</t>
        </is>
      </c>
      <c r="AY51" t="inlineStr">
        <is>
          <t>2612000</t>
        </is>
      </c>
      <c r="AZ51" t="n">
        <v>1227.070114435904</v>
      </c>
      <c r="BA51" t="n">
        <v>-55152415</v>
      </c>
      <c r="BB51" t="n">
        <v>-41357550</v>
      </c>
      <c r="BC51" t="inlineStr">
        <is>
          <t>0</t>
        </is>
      </c>
      <c r="BD51" t="inlineStr">
        <is>
          <t>0</t>
        </is>
      </c>
      <c r="BE51" t="n">
        <v>0</v>
      </c>
      <c r="BF51" t="inlineStr">
        <is>
          <t>600463</t>
        </is>
      </c>
      <c r="BG51" t="inlineStr">
        <is>
          <t>36806677</t>
        </is>
      </c>
      <c r="BH51" t="inlineStr">
        <is>
          <t>994000</t>
        </is>
      </c>
      <c r="BI51" t="inlineStr">
        <is>
          <t>47424549</t>
        </is>
      </c>
    </row>
    <row r="52">
      <c r="A52" t="inlineStr">
        <is>
          <t>United States</t>
        </is>
      </c>
      <c r="B52" t="inlineStr">
        <is>
          <t>Salt marsh</t>
        </is>
      </c>
      <c r="C52" t="inlineStr">
        <is>
          <t>Restoration</t>
        </is>
      </c>
      <c r="D52" t="inlineStr">
        <is>
          <t>Hybrid</t>
        </is>
      </c>
      <c r="E52" t="inlineStr">
        <is>
          <t>Large</t>
        </is>
      </c>
      <c r="F52" t="n">
        <v>1000</v>
      </c>
      <c r="G52" t="inlineStr">
        <is>
          <t>Opex breakeven</t>
        </is>
      </c>
      <c r="H52" t="n">
        <v>947084624.2706754</v>
      </c>
      <c r="I52" t="inlineStr">
        <is>
          <t>USA</t>
        </is>
      </c>
      <c r="J52" t="n">
        <v>500</v>
      </c>
      <c r="K52" t="inlineStr">
        <is>
          <t>United States Salt marsh Restoration 1000</t>
        </is>
      </c>
      <c r="L52" t="inlineStr">
        <is>
          <t>188433852</t>
        </is>
      </c>
      <c r="M52" t="inlineStr">
        <is>
          <t>229936336</t>
        </is>
      </c>
      <c r="N52" t="n">
        <v>0.1989620010409396</v>
      </c>
      <c r="O52" t="n">
        <v>0.2427833058498525</v>
      </c>
      <c r="P52" t="inlineStr">
        <is>
          <t>149757337</t>
        </is>
      </c>
      <c r="Q52" t="inlineStr">
        <is>
          <t>178298504</t>
        </is>
      </c>
      <c r="R52" t="inlineStr">
        <is>
          <t>38676516</t>
        </is>
      </c>
      <c r="S52" t="inlineStr">
        <is>
          <t>51637833</t>
        </is>
      </c>
      <c r="T52" t="n">
        <v>169246</v>
      </c>
      <c r="U52" t="n">
        <v>61728</v>
      </c>
      <c r="V52" t="n">
        <v>3816</v>
      </c>
      <c r="W52" t="n">
        <v>3816</v>
      </c>
      <c r="X52" t="inlineStr">
        <is>
          <t>100000</t>
        </is>
      </c>
      <c r="Y52" t="inlineStr">
        <is>
          <t>100000</t>
        </is>
      </c>
      <c r="Z52" t="inlineStr">
        <is>
          <t>629559</t>
        </is>
      </c>
      <c r="AA52" t="inlineStr">
        <is>
          <t>667067</t>
        </is>
      </c>
      <c r="AB52" t="inlineStr">
        <is>
          <t>153925</t>
        </is>
      </c>
      <c r="AC52" t="inlineStr">
        <is>
          <t>160000</t>
        </is>
      </c>
      <c r="AD52" t="inlineStr">
        <is>
          <t>351049</t>
        </is>
      </c>
      <c r="AE52" t="inlineStr">
        <is>
          <t>379500</t>
        </is>
      </c>
      <c r="AF52" t="inlineStr">
        <is>
          <t>88900</t>
        </is>
      </c>
      <c r="AG52" t="inlineStr">
        <is>
          <t>100000</t>
        </is>
      </c>
      <c r="AH52" t="inlineStr">
        <is>
          <t>185006</t>
        </is>
      </c>
      <c r="AI52" t="inlineStr">
        <is>
          <t>200000</t>
        </is>
      </c>
      <c r="AJ52" t="inlineStr">
        <is>
          <t>44450</t>
        </is>
      </c>
      <c r="AK52" t="inlineStr">
        <is>
          <t>50000</t>
        </is>
      </c>
      <c r="AL52" t="inlineStr">
        <is>
          <t>148204448</t>
        </is>
      </c>
      <c r="AM52" t="inlineStr">
        <is>
          <t>176641937</t>
        </is>
      </c>
      <c r="AN52" t="n">
        <v>34860156</v>
      </c>
      <c r="AO52" t="n">
        <v>45136820</v>
      </c>
      <c r="AP52" t="inlineStr">
        <is>
          <t>1933826</t>
        </is>
      </c>
      <c r="AQ52" t="inlineStr">
        <is>
          <t>3359136</t>
        </is>
      </c>
      <c r="AR52" t="inlineStr">
        <is>
          <t>5783</t>
        </is>
      </c>
      <c r="AS52" t="inlineStr">
        <is>
          <t>9877</t>
        </is>
      </c>
      <c r="AT52" t="inlineStr">
        <is>
          <t>75812</t>
        </is>
      </c>
      <c r="AU52" t="inlineStr">
        <is>
          <t>120000</t>
        </is>
      </c>
      <c r="AV52" t="inlineStr">
        <is>
          <t>223062</t>
        </is>
      </c>
      <c r="AW52" t="inlineStr">
        <is>
          <t>400000</t>
        </is>
      </c>
      <c r="AX52" t="inlineStr">
        <is>
          <t>1577877</t>
        </is>
      </c>
      <c r="AY52" t="inlineStr">
        <is>
          <t>2612000</t>
        </is>
      </c>
      <c r="AZ52" t="n">
        <v>1147.524358392697</v>
      </c>
      <c r="BA52" t="n">
        <v>-51637833</v>
      </c>
      <c r="BB52" t="n">
        <v>-38676516</v>
      </c>
      <c r="BC52" t="inlineStr">
        <is>
          <t>0</t>
        </is>
      </c>
      <c r="BD52" t="inlineStr">
        <is>
          <t>0</t>
        </is>
      </c>
      <c r="BE52" t="n">
        <v>0</v>
      </c>
      <c r="BF52" t="inlineStr">
        <is>
          <t>600463</t>
        </is>
      </c>
      <c r="BG52" t="inlineStr">
        <is>
          <t>34259693</t>
        </is>
      </c>
      <c r="BH52" t="inlineStr">
        <is>
          <t>994000</t>
        </is>
      </c>
      <c r="BI52" t="inlineStr">
        <is>
          <t>44142820</t>
        </is>
      </c>
    </row>
    <row r="53">
      <c r="A53" t="inlineStr">
        <is>
          <t>United States</t>
        </is>
      </c>
      <c r="B53" t="inlineStr">
        <is>
          <t>Salt marsh</t>
        </is>
      </c>
      <c r="C53" t="inlineStr">
        <is>
          <t>Restoration</t>
        </is>
      </c>
      <c r="D53" t="inlineStr">
        <is>
          <t>Planting</t>
        </is>
      </c>
      <c r="E53" t="inlineStr">
        <is>
          <t>Large</t>
        </is>
      </c>
      <c r="F53" t="n">
        <v>1000</v>
      </c>
      <c r="G53" t="inlineStr">
        <is>
          <t>Market price</t>
        </is>
      </c>
      <c r="H53" t="n">
        <v>947084624.2706754</v>
      </c>
      <c r="I53" t="inlineStr">
        <is>
          <t>USA</t>
        </is>
      </c>
      <c r="J53" t="n">
        <v>500</v>
      </c>
      <c r="K53" t="inlineStr">
        <is>
          <t>United States Salt marsh Restoration 1000</t>
        </is>
      </c>
      <c r="L53" t="inlineStr">
        <is>
          <t>29221848</t>
        </is>
      </c>
      <c r="M53" t="inlineStr">
        <is>
          <t>36288632</t>
        </is>
      </c>
      <c r="N53" t="n">
        <v>0.03085452688296251</v>
      </c>
      <c r="O53" t="n">
        <v>0.03831614522086123</v>
      </c>
      <c r="P53" t="inlineStr">
        <is>
          <t>21977993</t>
        </is>
      </c>
      <c r="Q53" t="inlineStr">
        <is>
          <t>26000842</t>
        </is>
      </c>
      <c r="R53" t="inlineStr">
        <is>
          <t>7243856</t>
        </is>
      </c>
      <c r="S53" t="inlineStr">
        <is>
          <t>10287791</t>
        </is>
      </c>
      <c r="T53" t="n">
        <v>169246</v>
      </c>
      <c r="U53" t="n">
        <v>49383</v>
      </c>
      <c r="V53" t="n">
        <v>740</v>
      </c>
      <c r="W53" t="n">
        <v>740</v>
      </c>
      <c r="X53" t="inlineStr">
        <is>
          <t>100000</t>
        </is>
      </c>
      <c r="Y53" t="inlineStr">
        <is>
          <t>100000</t>
        </is>
      </c>
      <c r="Z53" t="inlineStr">
        <is>
          <t>629559</t>
        </is>
      </c>
      <c r="AA53" t="inlineStr">
        <is>
          <t>667067</t>
        </is>
      </c>
      <c r="AB53" t="inlineStr">
        <is>
          <t>153925</t>
        </is>
      </c>
      <c r="AC53" t="inlineStr">
        <is>
          <t>160000</t>
        </is>
      </c>
      <c r="AD53" t="inlineStr">
        <is>
          <t>351049</t>
        </is>
      </c>
      <c r="AE53" t="inlineStr">
        <is>
          <t>379500</t>
        </is>
      </c>
      <c r="AF53" t="inlineStr">
        <is>
          <t>88900</t>
        </is>
      </c>
      <c r="AG53" t="inlineStr">
        <is>
          <t>100000</t>
        </is>
      </c>
      <c r="AH53" t="inlineStr">
        <is>
          <t>185006</t>
        </is>
      </c>
      <c r="AI53" t="inlineStr">
        <is>
          <t>200000</t>
        </is>
      </c>
      <c r="AJ53" t="inlineStr">
        <is>
          <t>44450</t>
        </is>
      </c>
      <c r="AK53" t="inlineStr">
        <is>
          <t>50000</t>
        </is>
      </c>
      <c r="AL53" t="inlineStr">
        <is>
          <t>20425104</t>
        </is>
      </c>
      <c r="AM53" t="inlineStr">
        <is>
          <t>24344275</t>
        </is>
      </c>
      <c r="AN53" t="n">
        <v>5322034</v>
      </c>
      <c r="AO53" t="n">
        <v>7077634</v>
      </c>
      <c r="AP53" t="inlineStr">
        <is>
          <t>40445</t>
        </is>
      </c>
      <c r="AQ53" t="inlineStr">
        <is>
          <t>70255</t>
        </is>
      </c>
      <c r="AR53" t="inlineStr">
        <is>
          <t>4626</t>
        </is>
      </c>
      <c r="AS53" t="inlineStr">
        <is>
          <t>7901</t>
        </is>
      </c>
      <c r="AT53" t="inlineStr">
        <is>
          <t>75812</t>
        </is>
      </c>
      <c r="AU53" t="inlineStr">
        <is>
          <t>120000</t>
        </is>
      </c>
      <c r="AV53" t="inlineStr">
        <is>
          <t>223062</t>
        </is>
      </c>
      <c r="AW53" t="inlineStr">
        <is>
          <t>400000</t>
        </is>
      </c>
      <c r="AX53" t="inlineStr">
        <is>
          <t>1577877</t>
        </is>
      </c>
      <c r="AY53" t="inlineStr">
        <is>
          <t>2612000</t>
        </is>
      </c>
      <c r="AZ53" t="n">
        <v>30</v>
      </c>
      <c r="BA53" t="n">
        <v>-10287791</v>
      </c>
      <c r="BB53" t="n">
        <v>-7243856</v>
      </c>
      <c r="BC53" t="inlineStr">
        <is>
          <t>0</t>
        </is>
      </c>
      <c r="BD53" t="inlineStr">
        <is>
          <t>0</t>
        </is>
      </c>
      <c r="BE53" t="n">
        <v>0</v>
      </c>
      <c r="BF53" t="inlineStr">
        <is>
          <t>600463</t>
        </is>
      </c>
      <c r="BG53" t="inlineStr">
        <is>
          <t>4721571</t>
        </is>
      </c>
      <c r="BH53" t="inlineStr">
        <is>
          <t>994000</t>
        </is>
      </c>
      <c r="BI53" t="inlineStr">
        <is>
          <t>6083634</t>
        </is>
      </c>
    </row>
    <row r="54">
      <c r="A54" t="inlineStr">
        <is>
          <t>United States</t>
        </is>
      </c>
      <c r="B54" t="inlineStr">
        <is>
          <t>Salt marsh</t>
        </is>
      </c>
      <c r="C54" t="inlineStr">
        <is>
          <t>Restoration</t>
        </is>
      </c>
      <c r="D54" t="inlineStr">
        <is>
          <t>Hydrology</t>
        </is>
      </c>
      <c r="E54" t="inlineStr">
        <is>
          <t>Large</t>
        </is>
      </c>
      <c r="F54" t="n">
        <v>1000</v>
      </c>
      <c r="G54" t="inlineStr">
        <is>
          <t>Market price</t>
        </is>
      </c>
      <c r="H54" t="n">
        <v>947084624.2706754</v>
      </c>
      <c r="I54" t="inlineStr">
        <is>
          <t>USA</t>
        </is>
      </c>
      <c r="J54" t="n">
        <v>500</v>
      </c>
      <c r="K54" t="inlineStr">
        <is>
          <t>United States Salt marsh Restoration 1000</t>
        </is>
      </c>
      <c r="L54" t="inlineStr">
        <is>
          <t>200115592</t>
        </is>
      </c>
      <c r="M54" t="inlineStr">
        <is>
          <t>243078914</t>
        </is>
      </c>
      <c r="N54" t="n">
        <v>0.2112964215358302</v>
      </c>
      <c r="O54" t="n">
        <v>0.2566601840750911</v>
      </c>
      <c r="P54" t="inlineStr">
        <is>
          <t>160775363</t>
        </is>
      </c>
      <c r="Q54" t="inlineStr">
        <is>
          <t>191430670</t>
        </is>
      </c>
      <c r="R54" t="inlineStr">
        <is>
          <t>39340229</t>
        </is>
      </c>
      <c r="S54" t="inlineStr">
        <is>
          <t>51648244</t>
        </is>
      </c>
      <c r="T54" t="n">
        <v>169246</v>
      </c>
      <c r="U54" t="n">
        <v>61728</v>
      </c>
      <c r="V54" t="n">
        <v>4052</v>
      </c>
      <c r="W54" t="n">
        <v>4052</v>
      </c>
      <c r="X54" t="inlineStr">
        <is>
          <t>100000</t>
        </is>
      </c>
      <c r="Y54" t="inlineStr">
        <is>
          <t>100000</t>
        </is>
      </c>
      <c r="Z54" t="inlineStr">
        <is>
          <t>629559</t>
        </is>
      </c>
      <c r="AA54" t="inlineStr">
        <is>
          <t>667067</t>
        </is>
      </c>
      <c r="AB54" t="inlineStr">
        <is>
          <t>153925</t>
        </is>
      </c>
      <c r="AC54" t="inlineStr">
        <is>
          <t>160000</t>
        </is>
      </c>
      <c r="AD54" t="inlineStr">
        <is>
          <t>351049</t>
        </is>
      </c>
      <c r="AE54" t="inlineStr">
        <is>
          <t>379500</t>
        </is>
      </c>
      <c r="AF54" t="inlineStr">
        <is>
          <t>88900</t>
        </is>
      </c>
      <c r="AG54" t="inlineStr">
        <is>
          <t>100000</t>
        </is>
      </c>
      <c r="AH54" t="inlineStr">
        <is>
          <t>185006</t>
        </is>
      </c>
      <c r="AI54" t="inlineStr">
        <is>
          <t>200000</t>
        </is>
      </c>
      <c r="AJ54" t="inlineStr">
        <is>
          <t>44450</t>
        </is>
      </c>
      <c r="AK54" t="inlineStr">
        <is>
          <t>50000</t>
        </is>
      </c>
      <c r="AL54" t="inlineStr">
        <is>
          <t>159222474</t>
        </is>
      </c>
      <c r="AM54" t="inlineStr">
        <is>
          <t>189774104</t>
        </is>
      </c>
      <c r="AN54" t="n">
        <v>37407140</v>
      </c>
      <c r="AO54" t="n">
        <v>48418549</v>
      </c>
      <c r="AP54" t="inlineStr">
        <is>
          <t>50556</t>
        </is>
      </c>
      <c r="AQ54" t="inlineStr">
        <is>
          <t>87819</t>
        </is>
      </c>
      <c r="AR54" t="inlineStr">
        <is>
          <t>5783</t>
        </is>
      </c>
      <c r="AS54" t="inlineStr">
        <is>
          <t>9877</t>
        </is>
      </c>
      <c r="AT54" t="inlineStr">
        <is>
          <t>75812</t>
        </is>
      </c>
      <c r="AU54" t="inlineStr">
        <is>
          <t>120000</t>
        </is>
      </c>
      <c r="AV54" t="inlineStr">
        <is>
          <t>223062</t>
        </is>
      </c>
      <c r="AW54" t="inlineStr">
        <is>
          <t>400000</t>
        </is>
      </c>
      <c r="AX54" t="inlineStr">
        <is>
          <t>1577877</t>
        </is>
      </c>
      <c r="AY54" t="inlineStr">
        <is>
          <t>2612000</t>
        </is>
      </c>
      <c r="AZ54" t="n">
        <v>30</v>
      </c>
      <c r="BA54" t="n">
        <v>-51648244</v>
      </c>
      <c r="BB54" t="n">
        <v>-39340229</v>
      </c>
      <c r="BC54" t="inlineStr">
        <is>
          <t>0</t>
        </is>
      </c>
      <c r="BD54" t="inlineStr">
        <is>
          <t>0</t>
        </is>
      </c>
      <c r="BE54" t="n">
        <v>0</v>
      </c>
      <c r="BF54" t="inlineStr">
        <is>
          <t>600463</t>
        </is>
      </c>
      <c r="BG54" t="inlineStr">
        <is>
          <t>36806677</t>
        </is>
      </c>
      <c r="BH54" t="inlineStr">
        <is>
          <t>994000</t>
        </is>
      </c>
      <c r="BI54" t="inlineStr">
        <is>
          <t>47424549</t>
        </is>
      </c>
    </row>
    <row r="55">
      <c r="A55" t="inlineStr">
        <is>
          <t>United States</t>
        </is>
      </c>
      <c r="B55" t="inlineStr">
        <is>
          <t>Salt marsh</t>
        </is>
      </c>
      <c r="C55" t="inlineStr">
        <is>
          <t>Restoration</t>
        </is>
      </c>
      <c r="D55" t="inlineStr">
        <is>
          <t>Hybrid</t>
        </is>
      </c>
      <c r="E55" t="inlineStr">
        <is>
          <t>Large</t>
        </is>
      </c>
      <c r="F55" t="n">
        <v>1000</v>
      </c>
      <c r="G55" t="inlineStr">
        <is>
          <t>Market price</t>
        </is>
      </c>
      <c r="H55" t="n">
        <v>947084624.2706754</v>
      </c>
      <c r="I55" t="inlineStr">
        <is>
          <t>USA</t>
        </is>
      </c>
      <c r="J55" t="n">
        <v>500</v>
      </c>
      <c r="K55" t="inlineStr">
        <is>
          <t>United States Salt marsh Restoration 1000</t>
        </is>
      </c>
      <c r="L55" t="inlineStr">
        <is>
          <t>186550583</t>
        </is>
      </c>
      <c r="M55" t="inlineStr">
        <is>
          <t>226665019</t>
        </is>
      </c>
      <c r="N55" t="n">
        <v>0.1969735103065976</v>
      </c>
      <c r="O55" t="n">
        <v>0.2393292142975594</v>
      </c>
      <c r="P55" t="inlineStr">
        <is>
          <t>149757337</t>
        </is>
      </c>
      <c r="Q55" t="inlineStr">
        <is>
          <t>178298504</t>
        </is>
      </c>
      <c r="R55" t="inlineStr">
        <is>
          <t>36793246</t>
        </is>
      </c>
      <c r="S55" t="inlineStr">
        <is>
          <t>48366515</t>
        </is>
      </c>
      <c r="T55" t="n">
        <v>169246</v>
      </c>
      <c r="U55" t="n">
        <v>61728</v>
      </c>
      <c r="V55" t="n">
        <v>3778</v>
      </c>
      <c r="W55" t="n">
        <v>3778</v>
      </c>
      <c r="X55" t="inlineStr">
        <is>
          <t>100000</t>
        </is>
      </c>
      <c r="Y55" t="inlineStr">
        <is>
          <t>100000</t>
        </is>
      </c>
      <c r="Z55" t="inlineStr">
        <is>
          <t>629559</t>
        </is>
      </c>
      <c r="AA55" t="inlineStr">
        <is>
          <t>667067</t>
        </is>
      </c>
      <c r="AB55" t="inlineStr">
        <is>
          <t>153925</t>
        </is>
      </c>
      <c r="AC55" t="inlineStr">
        <is>
          <t>160000</t>
        </is>
      </c>
      <c r="AD55" t="inlineStr">
        <is>
          <t>351049</t>
        </is>
      </c>
      <c r="AE55" t="inlineStr">
        <is>
          <t>379500</t>
        </is>
      </c>
      <c r="AF55" t="inlineStr">
        <is>
          <t>88900</t>
        </is>
      </c>
      <c r="AG55" t="inlineStr">
        <is>
          <t>100000</t>
        </is>
      </c>
      <c r="AH55" t="inlineStr">
        <is>
          <t>185006</t>
        </is>
      </c>
      <c r="AI55" t="inlineStr">
        <is>
          <t>200000</t>
        </is>
      </c>
      <c r="AJ55" t="inlineStr">
        <is>
          <t>44450</t>
        </is>
      </c>
      <c r="AK55" t="inlineStr">
        <is>
          <t>50000</t>
        </is>
      </c>
      <c r="AL55" t="inlineStr">
        <is>
          <t>148204448</t>
        </is>
      </c>
      <c r="AM55" t="inlineStr">
        <is>
          <t>176641937</t>
        </is>
      </c>
      <c r="AN55" t="n">
        <v>34860156</v>
      </c>
      <c r="AO55" t="n">
        <v>45136820</v>
      </c>
      <c r="AP55" t="inlineStr">
        <is>
          <t>50556</t>
        </is>
      </c>
      <c r="AQ55" t="inlineStr">
        <is>
          <t>87819</t>
        </is>
      </c>
      <c r="AR55" t="inlineStr">
        <is>
          <t>5783</t>
        </is>
      </c>
      <c r="AS55" t="inlineStr">
        <is>
          <t>9877</t>
        </is>
      </c>
      <c r="AT55" t="inlineStr">
        <is>
          <t>75812</t>
        </is>
      </c>
      <c r="AU55" t="inlineStr">
        <is>
          <t>120000</t>
        </is>
      </c>
      <c r="AV55" t="inlineStr">
        <is>
          <t>223062</t>
        </is>
      </c>
      <c r="AW55" t="inlineStr">
        <is>
          <t>400000</t>
        </is>
      </c>
      <c r="AX55" t="inlineStr">
        <is>
          <t>1577877</t>
        </is>
      </c>
      <c r="AY55" t="inlineStr">
        <is>
          <t>2612000</t>
        </is>
      </c>
      <c r="AZ55" t="n">
        <v>30</v>
      </c>
      <c r="BA55" t="n">
        <v>-48366515</v>
      </c>
      <c r="BB55" t="n">
        <v>-36793246</v>
      </c>
      <c r="BC55" t="inlineStr">
        <is>
          <t>0</t>
        </is>
      </c>
      <c r="BD55" t="inlineStr">
        <is>
          <t>0</t>
        </is>
      </c>
      <c r="BE55" t="n">
        <v>0</v>
      </c>
      <c r="BF55" t="inlineStr">
        <is>
          <t>600463</t>
        </is>
      </c>
      <c r="BG55" t="inlineStr">
        <is>
          <t>34259693</t>
        </is>
      </c>
      <c r="BH55" t="inlineStr">
        <is>
          <t>994000</t>
        </is>
      </c>
      <c r="BI55" t="inlineStr">
        <is>
          <t>44142820</t>
        </is>
      </c>
    </row>
    <row r="56">
      <c r="A56" t="inlineStr">
        <is>
          <t>United States</t>
        </is>
      </c>
      <c r="B56" t="inlineStr">
        <is>
          <t>Salt marsh</t>
        </is>
      </c>
      <c r="C56" t="inlineStr">
        <is>
          <t>Conservation</t>
        </is>
      </c>
      <c r="D56" t="inlineStr"/>
      <c r="E56" t="inlineStr">
        <is>
          <t>Small</t>
        </is>
      </c>
      <c r="F56" t="n">
        <v>800</v>
      </c>
      <c r="G56" t="inlineStr">
        <is>
          <t>Opex breakeven</t>
        </is>
      </c>
      <c r="H56" t="n">
        <v>947084624.2706754</v>
      </c>
      <c r="I56" t="inlineStr">
        <is>
          <t>USA</t>
        </is>
      </c>
      <c r="J56" t="n">
        <v>4000</v>
      </c>
      <c r="K56" t="inlineStr">
        <is>
          <t>United States Salt marsh Conservation 800</t>
        </is>
      </c>
      <c r="L56" t="inlineStr">
        <is>
          <t>4086292</t>
        </is>
      </c>
      <c r="M56" t="inlineStr">
        <is>
          <t>5955618</t>
        </is>
      </c>
      <c r="N56" t="n">
        <v>0.004314600718121408</v>
      </c>
      <c r="O56" t="n">
        <v>0.006288369431175448</v>
      </c>
      <c r="P56" t="inlineStr">
        <is>
          <t>1475926</t>
        </is>
      </c>
      <c r="Q56" t="inlineStr">
        <is>
          <t>1576567</t>
        </is>
      </c>
      <c r="R56" t="inlineStr">
        <is>
          <t>2610365</t>
        </is>
      </c>
      <c r="S56" t="inlineStr">
        <is>
          <t>4379051</t>
        </is>
      </c>
      <c r="T56" t="n">
        <v>3622232</v>
      </c>
      <c r="U56" t="n">
        <v>30850</v>
      </c>
      <c r="V56" t="n">
        <v>166</v>
      </c>
      <c r="W56" t="n">
        <v>166</v>
      </c>
      <c r="X56" t="inlineStr">
        <is>
          <t>100000</t>
        </is>
      </c>
      <c r="Y56" t="inlineStr">
        <is>
          <t>100000</t>
        </is>
      </c>
      <c r="Z56" t="inlineStr">
        <is>
          <t>629559</t>
        </is>
      </c>
      <c r="AA56" t="inlineStr">
        <is>
          <t>667067</t>
        </is>
      </c>
      <c r="AB56" t="inlineStr">
        <is>
          <t>76963</t>
        </is>
      </c>
      <c r="AC56" t="inlineStr">
        <is>
          <t>80000</t>
        </is>
      </c>
      <c r="AD56" t="inlineStr">
        <is>
          <t>351049</t>
        </is>
      </c>
      <c r="AE56" t="inlineStr">
        <is>
          <t>379500</t>
        </is>
      </c>
      <c r="AF56" t="inlineStr">
        <is>
          <t>88900</t>
        </is>
      </c>
      <c r="AG56" t="inlineStr">
        <is>
          <t>100000</t>
        </is>
      </c>
      <c r="AH56" t="inlineStr">
        <is>
          <t>185006</t>
        </is>
      </c>
      <c r="AI56" t="inlineStr">
        <is>
          <t>200000</t>
        </is>
      </c>
      <c r="AJ56" t="inlineStr">
        <is>
          <t>44450</t>
        </is>
      </c>
      <c r="AK56" t="inlineStr">
        <is>
          <t>50000</t>
        </is>
      </c>
      <c r="AL56" t="inlineStr">
        <is>
          <t>0</t>
        </is>
      </c>
      <c r="AM56" t="inlineStr">
        <is>
          <t>0</t>
        </is>
      </c>
      <c r="AN56" t="n">
        <v>600463</v>
      </c>
      <c r="AO56" t="n">
        <v>994000</v>
      </c>
      <c r="AP56" t="inlineStr">
        <is>
          <t>130518</t>
        </is>
      </c>
      <c r="AQ56" t="inlineStr">
        <is>
          <t>248115</t>
        </is>
      </c>
      <c r="AR56" t="inlineStr">
        <is>
          <t>2634</t>
        </is>
      </c>
      <c r="AS56" t="inlineStr">
        <is>
          <t>4936</t>
        </is>
      </c>
      <c r="AT56" t="inlineStr">
        <is>
          <t>75812</t>
        </is>
      </c>
      <c r="AU56" t="inlineStr">
        <is>
          <t>120000</t>
        </is>
      </c>
      <c r="AV56" t="inlineStr">
        <is>
          <t>223062</t>
        </is>
      </c>
      <c r="AW56" t="inlineStr">
        <is>
          <t>400000</t>
        </is>
      </c>
      <c r="AX56" t="inlineStr">
        <is>
          <t>1577877</t>
        </is>
      </c>
      <c r="AY56" t="inlineStr">
        <is>
          <t>2612000</t>
        </is>
      </c>
      <c r="AZ56" t="n">
        <v>164.0411729680229</v>
      </c>
      <c r="BA56" t="n">
        <v>-4379051</v>
      </c>
      <c r="BB56" t="n">
        <v>-2610365</v>
      </c>
      <c r="BC56" t="inlineStr">
        <is>
          <t>0</t>
        </is>
      </c>
      <c r="BD56" t="inlineStr">
        <is>
          <t>0</t>
        </is>
      </c>
      <c r="BE56" t="n">
        <v>0</v>
      </c>
      <c r="BF56" t="inlineStr">
        <is>
          <t>600463</t>
        </is>
      </c>
      <c r="BG56" t="inlineStr">
        <is>
          <t>0</t>
        </is>
      </c>
      <c r="BH56" t="inlineStr">
        <is>
          <t>994000</t>
        </is>
      </c>
      <c r="BI56" t="inlineStr">
        <is>
          <t>0</t>
        </is>
      </c>
    </row>
    <row r="57">
      <c r="A57" t="inlineStr">
        <is>
          <t>United States</t>
        </is>
      </c>
      <c r="B57" t="inlineStr">
        <is>
          <t>Salt marsh</t>
        </is>
      </c>
      <c r="C57" t="inlineStr">
        <is>
          <t>Conservation</t>
        </is>
      </c>
      <c r="D57" t="inlineStr"/>
      <c r="E57" t="inlineStr">
        <is>
          <t>Small</t>
        </is>
      </c>
      <c r="F57" t="n">
        <v>800</v>
      </c>
      <c r="G57" t="inlineStr">
        <is>
          <t>Market price</t>
        </is>
      </c>
      <c r="H57" t="n">
        <v>947084624.2706754</v>
      </c>
      <c r="I57" t="inlineStr">
        <is>
          <t>USA</t>
        </is>
      </c>
      <c r="J57" t="n">
        <v>4000</v>
      </c>
      <c r="K57" t="inlineStr">
        <is>
          <t>United States Salt marsh Conservation 800</t>
        </is>
      </c>
      <c r="L57" t="inlineStr">
        <is>
          <t>3979643</t>
        </is>
      </c>
      <c r="M57" t="inlineStr">
        <is>
          <t>5752878</t>
        </is>
      </c>
      <c r="N57" t="n">
        <v>0.004201993040552862</v>
      </c>
      <c r="O57" t="n">
        <v>0.006074301971093806</v>
      </c>
      <c r="P57" t="inlineStr">
        <is>
          <t>1475926</t>
        </is>
      </c>
      <c r="Q57" t="inlineStr">
        <is>
          <t>1576567</t>
        </is>
      </c>
      <c r="R57" t="inlineStr">
        <is>
          <t>2503716</t>
        </is>
      </c>
      <c r="S57" t="inlineStr">
        <is>
          <t>4176312</t>
        </is>
      </c>
      <c r="T57" t="n">
        <v>3622232</v>
      </c>
      <c r="U57" t="n">
        <v>30850</v>
      </c>
      <c r="V57" t="n">
        <v>161</v>
      </c>
      <c r="W57" t="n">
        <v>161</v>
      </c>
      <c r="X57" t="inlineStr">
        <is>
          <t>100000</t>
        </is>
      </c>
      <c r="Y57" t="inlineStr">
        <is>
          <t>100000</t>
        </is>
      </c>
      <c r="Z57" t="inlineStr">
        <is>
          <t>629559</t>
        </is>
      </c>
      <c r="AA57" t="inlineStr">
        <is>
          <t>667067</t>
        </is>
      </c>
      <c r="AB57" t="inlineStr">
        <is>
          <t>76963</t>
        </is>
      </c>
      <c r="AC57" t="inlineStr">
        <is>
          <t>80000</t>
        </is>
      </c>
      <c r="AD57" t="inlineStr">
        <is>
          <t>351049</t>
        </is>
      </c>
      <c r="AE57" t="inlineStr">
        <is>
          <t>379500</t>
        </is>
      </c>
      <c r="AF57" t="inlineStr">
        <is>
          <t>88900</t>
        </is>
      </c>
      <c r="AG57" t="inlineStr">
        <is>
          <t>100000</t>
        </is>
      </c>
      <c r="AH57" t="inlineStr">
        <is>
          <t>185006</t>
        </is>
      </c>
      <c r="AI57" t="inlineStr">
        <is>
          <t>200000</t>
        </is>
      </c>
      <c r="AJ57" t="inlineStr">
        <is>
          <t>44450</t>
        </is>
      </c>
      <c r="AK57" t="inlineStr">
        <is>
          <t>50000</t>
        </is>
      </c>
      <c r="AL57" t="inlineStr">
        <is>
          <t>0</t>
        </is>
      </c>
      <c r="AM57" t="inlineStr">
        <is>
          <t>0</t>
        </is>
      </c>
      <c r="AN57" t="n">
        <v>600463</v>
      </c>
      <c r="AO57" t="n">
        <v>994000</v>
      </c>
      <c r="AP57" t="inlineStr">
        <is>
          <t>23869</t>
        </is>
      </c>
      <c r="AQ57" t="inlineStr">
        <is>
          <t>45376</t>
        </is>
      </c>
      <c r="AR57" t="inlineStr">
        <is>
          <t>2634</t>
        </is>
      </c>
      <c r="AS57" t="inlineStr">
        <is>
          <t>4936</t>
        </is>
      </c>
      <c r="AT57" t="inlineStr">
        <is>
          <t>75812</t>
        </is>
      </c>
      <c r="AU57" t="inlineStr">
        <is>
          <t>120000</t>
        </is>
      </c>
      <c r="AV57" t="inlineStr">
        <is>
          <t>223062</t>
        </is>
      </c>
      <c r="AW57" t="inlineStr">
        <is>
          <t>400000</t>
        </is>
      </c>
      <c r="AX57" t="inlineStr">
        <is>
          <t>1577877</t>
        </is>
      </c>
      <c r="AY57" t="inlineStr">
        <is>
          <t>2612000</t>
        </is>
      </c>
      <c r="AZ57" t="n">
        <v>30</v>
      </c>
      <c r="BA57" t="n">
        <v>-4176312</v>
      </c>
      <c r="BB57" t="n">
        <v>-2503716</v>
      </c>
      <c r="BC57" t="inlineStr">
        <is>
          <t>0</t>
        </is>
      </c>
      <c r="BD57" t="inlineStr">
        <is>
          <t>0</t>
        </is>
      </c>
      <c r="BE57" t="n">
        <v>0</v>
      </c>
      <c r="BF57" t="inlineStr">
        <is>
          <t>600463</t>
        </is>
      </c>
      <c r="BG57" t="inlineStr">
        <is>
          <t>0</t>
        </is>
      </c>
      <c r="BH57" t="inlineStr">
        <is>
          <t>994000</t>
        </is>
      </c>
      <c r="BI57" t="inlineStr">
        <is>
          <t>0</t>
        </is>
      </c>
    </row>
    <row r="58">
      <c r="A58" t="inlineStr">
        <is>
          <t>United States</t>
        </is>
      </c>
      <c r="B58" t="inlineStr">
        <is>
          <t>Salt marsh</t>
        </is>
      </c>
      <c r="C58" t="inlineStr">
        <is>
          <t>Conservation</t>
        </is>
      </c>
      <c r="D58" t="inlineStr"/>
      <c r="E58" t="inlineStr">
        <is>
          <t>Medium</t>
        </is>
      </c>
      <c r="F58" t="n">
        <v>4000</v>
      </c>
      <c r="G58" t="inlineStr">
        <is>
          <t>Opex breakeven</t>
        </is>
      </c>
      <c r="H58" t="n">
        <v>947084624.2706754</v>
      </c>
      <c r="I58" t="inlineStr">
        <is>
          <t>USA</t>
        </is>
      </c>
      <c r="J58" t="n">
        <v>4000</v>
      </c>
      <c r="K58" t="inlineStr">
        <is>
          <t>United States Salt marsh Conservation 4000</t>
        </is>
      </c>
      <c r="L58" t="inlineStr">
        <is>
          <t>4097381</t>
        </is>
      </c>
      <c r="M58" t="inlineStr">
        <is>
          <t>5976416</t>
        </is>
      </c>
      <c r="N58" t="n">
        <v>0.004326309281132384</v>
      </c>
      <c r="O58" t="n">
        <v>0.006310329454036146</v>
      </c>
      <c r="P58" t="inlineStr">
        <is>
          <t>1475926</t>
        </is>
      </c>
      <c r="Q58" t="inlineStr">
        <is>
          <t>1576567</t>
        </is>
      </c>
      <c r="R58" t="inlineStr">
        <is>
          <t>2621455</t>
        </is>
      </c>
      <c r="S58" t="inlineStr">
        <is>
          <t>4399850</t>
        </is>
      </c>
      <c r="T58" t="n">
        <v>3622232</v>
      </c>
      <c r="U58" t="n">
        <v>154251</v>
      </c>
      <c r="V58" t="n">
        <v>33</v>
      </c>
      <c r="W58" t="n">
        <v>33</v>
      </c>
      <c r="X58" t="inlineStr">
        <is>
          <t>100000</t>
        </is>
      </c>
      <c r="Y58" t="inlineStr">
        <is>
          <t>100000</t>
        </is>
      </c>
      <c r="Z58" t="inlineStr">
        <is>
          <t>629559</t>
        </is>
      </c>
      <c r="AA58" t="inlineStr">
        <is>
          <t>667067</t>
        </is>
      </c>
      <c r="AB58" t="inlineStr">
        <is>
          <t>76963</t>
        </is>
      </c>
      <c r="AC58" t="inlineStr">
        <is>
          <t>80000</t>
        </is>
      </c>
      <c r="AD58" t="inlineStr">
        <is>
          <t>351049</t>
        </is>
      </c>
      <c r="AE58" t="inlineStr">
        <is>
          <t>379500</t>
        </is>
      </c>
      <c r="AF58" t="inlineStr">
        <is>
          <t>88900</t>
        </is>
      </c>
      <c r="AG58" t="inlineStr">
        <is>
          <t>100000</t>
        </is>
      </c>
      <c r="AH58" t="inlineStr">
        <is>
          <t>185006</t>
        </is>
      </c>
      <c r="AI58" t="inlineStr">
        <is>
          <t>200000</t>
        </is>
      </c>
      <c r="AJ58" t="inlineStr">
        <is>
          <t>44450</t>
        </is>
      </c>
      <c r="AK58" t="inlineStr">
        <is>
          <t>50000</t>
        </is>
      </c>
      <c r="AL58" t="inlineStr">
        <is>
          <t>0</t>
        </is>
      </c>
      <c r="AM58" t="inlineStr">
        <is>
          <t>0</t>
        </is>
      </c>
      <c r="AN58" t="n">
        <v>600463</v>
      </c>
      <c r="AO58" t="n">
        <v>994000</v>
      </c>
      <c r="AP58" t="inlineStr">
        <is>
          <t>131073</t>
        </is>
      </c>
      <c r="AQ58" t="inlineStr">
        <is>
          <t>249169</t>
        </is>
      </c>
      <c r="AR58" t="inlineStr">
        <is>
          <t>13169</t>
        </is>
      </c>
      <c r="AS58" t="inlineStr">
        <is>
          <t>24680</t>
        </is>
      </c>
      <c r="AT58" t="inlineStr">
        <is>
          <t>75812</t>
        </is>
      </c>
      <c r="AU58" t="inlineStr">
        <is>
          <t>120000</t>
        </is>
      </c>
      <c r="AV58" t="inlineStr">
        <is>
          <t>223062</t>
        </is>
      </c>
      <c r="AW58" t="inlineStr">
        <is>
          <t>400000</t>
        </is>
      </c>
      <c r="AX58" t="inlineStr">
        <is>
          <t>1577877</t>
        </is>
      </c>
      <c r="AY58" t="inlineStr">
        <is>
          <t>2612000</t>
        </is>
      </c>
      <c r="AZ58" t="n">
        <v>32.94761155106985</v>
      </c>
      <c r="BA58" t="n">
        <v>-4399850</v>
      </c>
      <c r="BB58" t="n">
        <v>-2621455</v>
      </c>
      <c r="BC58" t="inlineStr">
        <is>
          <t>0</t>
        </is>
      </c>
      <c r="BD58" t="inlineStr">
        <is>
          <t>0</t>
        </is>
      </c>
      <c r="BE58" t="n">
        <v>0</v>
      </c>
      <c r="BF58" t="inlineStr">
        <is>
          <t>600463</t>
        </is>
      </c>
      <c r="BG58" t="inlineStr">
        <is>
          <t>0</t>
        </is>
      </c>
      <c r="BH58" t="inlineStr">
        <is>
          <t>994000</t>
        </is>
      </c>
      <c r="BI58" t="inlineStr">
        <is>
          <t>0</t>
        </is>
      </c>
    </row>
    <row r="59">
      <c r="A59" t="inlineStr">
        <is>
          <t>United States</t>
        </is>
      </c>
      <c r="B59" t="inlineStr">
        <is>
          <t>Salt marsh</t>
        </is>
      </c>
      <c r="C59" t="inlineStr">
        <is>
          <t>Conservation</t>
        </is>
      </c>
      <c r="D59" t="inlineStr"/>
      <c r="E59" t="inlineStr">
        <is>
          <t>Medium</t>
        </is>
      </c>
      <c r="F59" t="n">
        <v>4000</v>
      </c>
      <c r="G59" t="inlineStr">
        <is>
          <t>Market price</t>
        </is>
      </c>
      <c r="H59" t="n">
        <v>947084624.2706754</v>
      </c>
      <c r="I59" t="inlineStr">
        <is>
          <t>USA</t>
        </is>
      </c>
      <c r="J59" t="n">
        <v>4000</v>
      </c>
      <c r="K59" t="inlineStr">
        <is>
          <t>United States Salt marsh Conservation 4000</t>
        </is>
      </c>
      <c r="L59" t="inlineStr">
        <is>
          <t>4085655</t>
        </is>
      </c>
      <c r="M59" t="inlineStr">
        <is>
          <t>5954125</t>
        </is>
      </c>
      <c r="N59" t="n">
        <v>0.004313928127749148</v>
      </c>
      <c r="O59" t="n">
        <v>0.006286793014494468</v>
      </c>
      <c r="P59" t="inlineStr">
        <is>
          <t>1475926</t>
        </is>
      </c>
      <c r="Q59" t="inlineStr">
        <is>
          <t>1576567</t>
        </is>
      </c>
      <c r="R59" t="inlineStr">
        <is>
          <t>2609729</t>
        </is>
      </c>
      <c r="S59" t="inlineStr">
        <is>
          <t>4377558</t>
        </is>
      </c>
      <c r="T59" t="n">
        <v>3622232</v>
      </c>
      <c r="U59" t="n">
        <v>154251</v>
      </c>
      <c r="V59" t="n">
        <v>33</v>
      </c>
      <c r="W59" t="n">
        <v>33</v>
      </c>
      <c r="X59" t="inlineStr">
        <is>
          <t>100000</t>
        </is>
      </c>
      <c r="Y59" t="inlineStr">
        <is>
          <t>100000</t>
        </is>
      </c>
      <c r="Z59" t="inlineStr">
        <is>
          <t>629559</t>
        </is>
      </c>
      <c r="AA59" t="inlineStr">
        <is>
          <t>667067</t>
        </is>
      </c>
      <c r="AB59" t="inlineStr">
        <is>
          <t>76963</t>
        </is>
      </c>
      <c r="AC59" t="inlineStr">
        <is>
          <t>80000</t>
        </is>
      </c>
      <c r="AD59" t="inlineStr">
        <is>
          <t>351049</t>
        </is>
      </c>
      <c r="AE59" t="inlineStr">
        <is>
          <t>379500</t>
        </is>
      </c>
      <c r="AF59" t="inlineStr">
        <is>
          <t>88900</t>
        </is>
      </c>
      <c r="AG59" t="inlineStr">
        <is>
          <t>100000</t>
        </is>
      </c>
      <c r="AH59" t="inlineStr">
        <is>
          <t>185006</t>
        </is>
      </c>
      <c r="AI59" t="inlineStr">
        <is>
          <t>200000</t>
        </is>
      </c>
      <c r="AJ59" t="inlineStr">
        <is>
          <t>44450</t>
        </is>
      </c>
      <c r="AK59" t="inlineStr">
        <is>
          <t>50000</t>
        </is>
      </c>
      <c r="AL59" t="inlineStr">
        <is>
          <t>0</t>
        </is>
      </c>
      <c r="AM59" t="inlineStr">
        <is>
          <t>0</t>
        </is>
      </c>
      <c r="AN59" t="n">
        <v>600463</v>
      </c>
      <c r="AO59" t="n">
        <v>994000</v>
      </c>
      <c r="AP59" t="inlineStr">
        <is>
          <t>119347</t>
        </is>
      </c>
      <c r="AQ59" t="inlineStr">
        <is>
          <t>226878</t>
        </is>
      </c>
      <c r="AR59" t="inlineStr">
        <is>
          <t>13169</t>
        </is>
      </c>
      <c r="AS59" t="inlineStr">
        <is>
          <t>24680</t>
        </is>
      </c>
      <c r="AT59" t="inlineStr">
        <is>
          <t>75812</t>
        </is>
      </c>
      <c r="AU59" t="inlineStr">
        <is>
          <t>120000</t>
        </is>
      </c>
      <c r="AV59" t="inlineStr">
        <is>
          <t>223062</t>
        </is>
      </c>
      <c r="AW59" t="inlineStr">
        <is>
          <t>400000</t>
        </is>
      </c>
      <c r="AX59" t="inlineStr">
        <is>
          <t>1577877</t>
        </is>
      </c>
      <c r="AY59" t="inlineStr">
        <is>
          <t>2612000</t>
        </is>
      </c>
      <c r="AZ59" t="n">
        <v>30</v>
      </c>
      <c r="BA59" t="n">
        <v>-4377558</v>
      </c>
      <c r="BB59" t="n">
        <v>-2609729</v>
      </c>
      <c r="BC59" t="inlineStr">
        <is>
          <t>0</t>
        </is>
      </c>
      <c r="BD59" t="inlineStr">
        <is>
          <t>0</t>
        </is>
      </c>
      <c r="BE59" t="n">
        <v>0</v>
      </c>
      <c r="BF59" t="inlineStr">
        <is>
          <t>600463</t>
        </is>
      </c>
      <c r="BG59" t="inlineStr">
        <is>
          <t>0</t>
        </is>
      </c>
      <c r="BH59" t="inlineStr">
        <is>
          <t>994000</t>
        </is>
      </c>
      <c r="BI59" t="inlineStr">
        <is>
          <t>0</t>
        </is>
      </c>
    </row>
    <row r="60">
      <c r="A60" t="inlineStr">
        <is>
          <t>United States</t>
        </is>
      </c>
      <c r="B60" t="inlineStr">
        <is>
          <t>Salt marsh</t>
        </is>
      </c>
      <c r="C60" t="inlineStr">
        <is>
          <t>Conservation</t>
        </is>
      </c>
      <c r="D60" t="inlineStr"/>
      <c r="E60" t="inlineStr">
        <is>
          <t>Large</t>
        </is>
      </c>
      <c r="F60" t="n">
        <v>8000</v>
      </c>
      <c r="G60" t="inlineStr">
        <is>
          <t>Opex breakeven</t>
        </is>
      </c>
      <c r="H60" t="n">
        <v>947084624.2706754</v>
      </c>
      <c r="I60" t="inlineStr">
        <is>
          <t>USA</t>
        </is>
      </c>
      <c r="J60" t="n">
        <v>4000</v>
      </c>
      <c r="K60" t="inlineStr">
        <is>
          <t>United States Salt marsh Conservation 8000</t>
        </is>
      </c>
      <c r="L60" t="inlineStr">
        <is>
          <t>4111243</t>
        </is>
      </c>
      <c r="M60" t="inlineStr">
        <is>
          <t>6002414</t>
        </is>
      </c>
      <c r="N60" t="n">
        <v>0.004340945776799996</v>
      </c>
      <c r="O60" t="n">
        <v>0.006337780010547947</v>
      </c>
      <c r="P60" t="inlineStr">
        <is>
          <t>1475926</t>
        </is>
      </c>
      <c r="Q60" t="inlineStr">
        <is>
          <t>1576567</t>
        </is>
      </c>
      <c r="R60" t="inlineStr">
        <is>
          <t>2635317</t>
        </is>
      </c>
      <c r="S60" t="inlineStr">
        <is>
          <t>4425847</t>
        </is>
      </c>
      <c r="T60" t="n">
        <v>3622232</v>
      </c>
      <c r="U60" t="n">
        <v>308501</v>
      </c>
      <c r="V60" t="n">
        <v>17</v>
      </c>
      <c r="W60" t="n">
        <v>17</v>
      </c>
      <c r="X60" t="inlineStr">
        <is>
          <t>100000</t>
        </is>
      </c>
      <c r="Y60" t="inlineStr">
        <is>
          <t>100000</t>
        </is>
      </c>
      <c r="Z60" t="inlineStr">
        <is>
          <t>629559</t>
        </is>
      </c>
      <c r="AA60" t="inlineStr">
        <is>
          <t>667067</t>
        </is>
      </c>
      <c r="AB60" t="inlineStr">
        <is>
          <t>76963</t>
        </is>
      </c>
      <c r="AC60" t="inlineStr">
        <is>
          <t>80000</t>
        </is>
      </c>
      <c r="AD60" t="inlineStr">
        <is>
          <t>351049</t>
        </is>
      </c>
      <c r="AE60" t="inlineStr">
        <is>
          <t>379500</t>
        </is>
      </c>
      <c r="AF60" t="inlineStr">
        <is>
          <t>88900</t>
        </is>
      </c>
      <c r="AG60" t="inlineStr">
        <is>
          <t>100000</t>
        </is>
      </c>
      <c r="AH60" t="inlineStr">
        <is>
          <t>185006</t>
        </is>
      </c>
      <c r="AI60" t="inlineStr">
        <is>
          <t>200000</t>
        </is>
      </c>
      <c r="AJ60" t="inlineStr">
        <is>
          <t>44450</t>
        </is>
      </c>
      <c r="AK60" t="inlineStr">
        <is>
          <t>50000</t>
        </is>
      </c>
      <c r="AL60" t="inlineStr">
        <is>
          <t>0</t>
        </is>
      </c>
      <c r="AM60" t="inlineStr">
        <is>
          <t>0</t>
        </is>
      </c>
      <c r="AN60" t="n">
        <v>600463</v>
      </c>
      <c r="AO60" t="n">
        <v>994000</v>
      </c>
      <c r="AP60" t="inlineStr">
        <is>
          <t>131766</t>
        </is>
      </c>
      <c r="AQ60" t="inlineStr">
        <is>
          <t>250487</t>
        </is>
      </c>
      <c r="AR60" t="inlineStr">
        <is>
          <t>26337</t>
        </is>
      </c>
      <c r="AS60" t="inlineStr">
        <is>
          <t>49360</t>
        </is>
      </c>
      <c r="AT60" t="inlineStr">
        <is>
          <t>75812</t>
        </is>
      </c>
      <c r="AU60" t="inlineStr">
        <is>
          <t>120000</t>
        </is>
      </c>
      <c r="AV60" t="inlineStr">
        <is>
          <t>223062</t>
        </is>
      </c>
      <c r="AW60" t="inlineStr">
        <is>
          <t>400000</t>
        </is>
      </c>
      <c r="AX60" t="inlineStr">
        <is>
          <t>1577877</t>
        </is>
      </c>
      <c r="AY60" t="inlineStr">
        <is>
          <t>2612000</t>
        </is>
      </c>
      <c r="AZ60" t="n">
        <v>16.56091637400621</v>
      </c>
      <c r="BA60" t="n">
        <v>-4425847</v>
      </c>
      <c r="BB60" t="n">
        <v>-2635317</v>
      </c>
      <c r="BC60" t="inlineStr">
        <is>
          <t>0</t>
        </is>
      </c>
      <c r="BD60" t="inlineStr">
        <is>
          <t>0</t>
        </is>
      </c>
      <c r="BE60" t="n">
        <v>0</v>
      </c>
      <c r="BF60" t="inlineStr">
        <is>
          <t>600463</t>
        </is>
      </c>
      <c r="BG60" t="inlineStr">
        <is>
          <t>0</t>
        </is>
      </c>
      <c r="BH60" t="inlineStr">
        <is>
          <t>994000</t>
        </is>
      </c>
      <c r="BI60" t="inlineStr">
        <is>
          <t>0</t>
        </is>
      </c>
    </row>
    <row r="61">
      <c r="A61" t="inlineStr">
        <is>
          <t>United States</t>
        </is>
      </c>
      <c r="B61" t="inlineStr">
        <is>
          <t>Salt marsh</t>
        </is>
      </c>
      <c r="C61" t="inlineStr">
        <is>
          <t>Conservation</t>
        </is>
      </c>
      <c r="D61" t="inlineStr"/>
      <c r="E61" t="inlineStr">
        <is>
          <t>Large</t>
        </is>
      </c>
      <c r="F61" t="n">
        <v>8000</v>
      </c>
      <c r="G61" t="inlineStr">
        <is>
          <t>Market price</t>
        </is>
      </c>
      <c r="H61" t="n">
        <v>947084624.2706754</v>
      </c>
      <c r="I61" t="inlineStr">
        <is>
          <t>USA</t>
        </is>
      </c>
      <c r="J61" t="n">
        <v>4000</v>
      </c>
      <c r="K61" t="inlineStr">
        <is>
          <t>United States Salt marsh Conservation 8000</t>
        </is>
      </c>
      <c r="L61" t="inlineStr">
        <is>
          <t>4218170</t>
        </is>
      </c>
      <c r="M61" t="inlineStr">
        <is>
          <t>6205683</t>
        </is>
      </c>
      <c r="N61" t="n">
        <v>0.004453846986744506</v>
      </c>
      <c r="O61" t="n">
        <v>0.006552406026841403</v>
      </c>
      <c r="P61" t="inlineStr">
        <is>
          <t>1475926</t>
        </is>
      </c>
      <c r="Q61" t="inlineStr">
        <is>
          <t>1576567</t>
        </is>
      </c>
      <c r="R61" t="inlineStr">
        <is>
          <t>2742244</t>
        </is>
      </c>
      <c r="S61" t="inlineStr">
        <is>
          <t>4629116</t>
        </is>
      </c>
      <c r="T61" t="n">
        <v>3622232</v>
      </c>
      <c r="U61" t="n">
        <v>308501</v>
      </c>
      <c r="V61" t="n">
        <v>17</v>
      </c>
      <c r="W61" t="n">
        <v>17</v>
      </c>
      <c r="X61" t="inlineStr">
        <is>
          <t>100000</t>
        </is>
      </c>
      <c r="Y61" t="inlineStr">
        <is>
          <t>100000</t>
        </is>
      </c>
      <c r="Z61" t="inlineStr">
        <is>
          <t>629559</t>
        </is>
      </c>
      <c r="AA61" t="inlineStr">
        <is>
          <t>667067</t>
        </is>
      </c>
      <c r="AB61" t="inlineStr">
        <is>
          <t>76963</t>
        </is>
      </c>
      <c r="AC61" t="inlineStr">
        <is>
          <t>80000</t>
        </is>
      </c>
      <c r="AD61" t="inlineStr">
        <is>
          <t>351049</t>
        </is>
      </c>
      <c r="AE61" t="inlineStr">
        <is>
          <t>379500</t>
        </is>
      </c>
      <c r="AF61" t="inlineStr">
        <is>
          <t>88900</t>
        </is>
      </c>
      <c r="AG61" t="inlineStr">
        <is>
          <t>100000</t>
        </is>
      </c>
      <c r="AH61" t="inlineStr">
        <is>
          <t>185006</t>
        </is>
      </c>
      <c r="AI61" t="inlineStr">
        <is>
          <t>200000</t>
        </is>
      </c>
      <c r="AJ61" t="inlineStr">
        <is>
          <t>44450</t>
        </is>
      </c>
      <c r="AK61" t="inlineStr">
        <is>
          <t>50000</t>
        </is>
      </c>
      <c r="AL61" t="inlineStr">
        <is>
          <t>0</t>
        </is>
      </c>
      <c r="AM61" t="inlineStr">
        <is>
          <t>0</t>
        </is>
      </c>
      <c r="AN61" t="n">
        <v>600463</v>
      </c>
      <c r="AO61" t="n">
        <v>994000</v>
      </c>
      <c r="AP61" t="inlineStr">
        <is>
          <t>238693</t>
        </is>
      </c>
      <c r="AQ61" t="inlineStr">
        <is>
          <t>453756</t>
        </is>
      </c>
      <c r="AR61" t="inlineStr">
        <is>
          <t>26337</t>
        </is>
      </c>
      <c r="AS61" t="inlineStr">
        <is>
          <t>49360</t>
        </is>
      </c>
      <c r="AT61" t="inlineStr">
        <is>
          <t>75812</t>
        </is>
      </c>
      <c r="AU61" t="inlineStr">
        <is>
          <t>120000</t>
        </is>
      </c>
      <c r="AV61" t="inlineStr">
        <is>
          <t>223062</t>
        </is>
      </c>
      <c r="AW61" t="inlineStr">
        <is>
          <t>400000</t>
        </is>
      </c>
      <c r="AX61" t="inlineStr">
        <is>
          <t>1577877</t>
        </is>
      </c>
      <c r="AY61" t="inlineStr">
        <is>
          <t>2612000</t>
        </is>
      </c>
      <c r="AZ61" t="n">
        <v>30</v>
      </c>
      <c r="BA61" t="n">
        <v>-4629116</v>
      </c>
      <c r="BB61" t="n">
        <v>-2742244</v>
      </c>
      <c r="BC61" t="inlineStr">
        <is>
          <t>0</t>
        </is>
      </c>
      <c r="BD61" t="inlineStr">
        <is>
          <t>0</t>
        </is>
      </c>
      <c r="BE61" t="n">
        <v>0</v>
      </c>
      <c r="BF61" t="inlineStr">
        <is>
          <t>600463</t>
        </is>
      </c>
      <c r="BG61" t="inlineStr">
        <is>
          <t>0</t>
        </is>
      </c>
      <c r="BH61" t="inlineStr">
        <is>
          <t>994000</t>
        </is>
      </c>
      <c r="BI61" t="inlineStr">
        <is>
          <t>0</t>
        </is>
      </c>
    </row>
    <row r="62">
      <c r="A62" t="inlineStr">
        <is>
          <t>Indonesia</t>
        </is>
      </c>
      <c r="B62" t="inlineStr">
        <is>
          <t>Mangrove</t>
        </is>
      </c>
      <c r="C62" t="inlineStr">
        <is>
          <t>Restoration</t>
        </is>
      </c>
      <c r="D62" t="inlineStr">
        <is>
          <t>Planting</t>
        </is>
      </c>
      <c r="E62" t="inlineStr">
        <is>
          <t>Small</t>
        </is>
      </c>
      <c r="F62" t="n">
        <v>100</v>
      </c>
      <c r="G62" t="inlineStr">
        <is>
          <t>Opex breakeven</t>
        </is>
      </c>
      <c r="H62" t="n">
        <v>188785480.2259437</v>
      </c>
      <c r="I62" t="inlineStr">
        <is>
          <t>IDN</t>
        </is>
      </c>
      <c r="J62" t="n">
        <v>500</v>
      </c>
      <c r="K62" t="inlineStr">
        <is>
          <t>Indonesia Mangrove Restoration 100</t>
        </is>
      </c>
      <c r="L62" t="inlineStr">
        <is>
          <t>3043810</t>
        </is>
      </c>
      <c r="M62" t="inlineStr">
        <is>
          <t>4208816</t>
        </is>
      </c>
      <c r="N62" t="n">
        <v>0.01612311495755438</v>
      </c>
      <c r="O62" t="n">
        <v>0.02229417217342548</v>
      </c>
      <c r="P62" t="inlineStr">
        <is>
          <t>1465898</t>
        </is>
      </c>
      <c r="Q62" t="inlineStr">
        <is>
          <t>1571800</t>
        </is>
      </c>
      <c r="R62" t="inlineStr">
        <is>
          <t>1577912</t>
        </is>
      </c>
      <c r="S62" t="inlineStr">
        <is>
          <t>2637016</t>
        </is>
      </c>
      <c r="T62" t="n">
        <v>6033817</v>
      </c>
      <c r="U62" t="n">
        <v>47200</v>
      </c>
      <c r="V62" t="n">
        <v>81</v>
      </c>
      <c r="W62" t="n">
        <v>81</v>
      </c>
      <c r="X62" t="inlineStr">
        <is>
          <t>50000</t>
        </is>
      </c>
      <c r="Y62" t="inlineStr">
        <is>
          <t>50000</t>
        </is>
      </c>
      <c r="Z62" t="inlineStr">
        <is>
          <t>629559</t>
        </is>
      </c>
      <c r="AA62" t="inlineStr">
        <is>
          <t>667067</t>
        </is>
      </c>
      <c r="AB62" t="inlineStr">
        <is>
          <t>76963</t>
        </is>
      </c>
      <c r="AC62" t="inlineStr">
        <is>
          <t>80000</t>
        </is>
      </c>
      <c r="AD62" t="inlineStr">
        <is>
          <t>268724</t>
        </is>
      </c>
      <c r="AE62" t="inlineStr">
        <is>
          <t>284733</t>
        </is>
      </c>
      <c r="AF62" t="inlineStr">
        <is>
          <t>88900</t>
        </is>
      </c>
      <c r="AG62" t="inlineStr">
        <is>
          <t>100000</t>
        </is>
      </c>
      <c r="AH62" t="inlineStr">
        <is>
          <t>129504</t>
        </is>
      </c>
      <c r="AI62" t="inlineStr">
        <is>
          <t>140000</t>
        </is>
      </c>
      <c r="AJ62" t="inlineStr">
        <is>
          <t>44450</t>
        </is>
      </c>
      <c r="AK62" t="inlineStr">
        <is>
          <t>50000</t>
        </is>
      </c>
      <c r="AL62" t="inlineStr">
        <is>
          <t>177799</t>
        </is>
      </c>
      <c r="AM62" t="inlineStr">
        <is>
          <t>200000</t>
        </is>
      </c>
      <c r="AN62" t="n">
        <v>222327</v>
      </c>
      <c r="AO62" t="n">
        <v>349980</v>
      </c>
      <c r="AP62" t="inlineStr">
        <is>
          <t>788956</t>
        </is>
      </c>
      <c r="AQ62" t="inlineStr">
        <is>
          <t>1331484</t>
        </is>
      </c>
      <c r="AR62" t="inlineStr">
        <is>
          <t>4562</t>
        </is>
      </c>
      <c r="AS62" t="inlineStr">
        <is>
          <t>7552</t>
        </is>
      </c>
      <c r="AT62" t="inlineStr">
        <is>
          <t>75812</t>
        </is>
      </c>
      <c r="AU62" t="inlineStr">
        <is>
          <t>120000</t>
        </is>
      </c>
      <c r="AV62" t="inlineStr">
        <is>
          <t>167296</t>
        </is>
      </c>
      <c r="AW62" t="inlineStr">
        <is>
          <t>300000</t>
        </is>
      </c>
      <c r="AX62" t="inlineStr">
        <is>
          <t>318958</t>
        </is>
      </c>
      <c r="AY62" t="inlineStr">
        <is>
          <t>528000</t>
        </is>
      </c>
      <c r="AZ62" t="n">
        <v>60.0953755464452</v>
      </c>
      <c r="BA62" t="n">
        <v>-2637016</v>
      </c>
      <c r="BB62" t="n">
        <v>-1577912</v>
      </c>
      <c r="BC62" t="inlineStr">
        <is>
          <t>0</t>
        </is>
      </c>
      <c r="BD62" t="inlineStr">
        <is>
          <t>0</t>
        </is>
      </c>
      <c r="BE62" t="n">
        <v>0</v>
      </c>
      <c r="BF62" t="inlineStr">
        <is>
          <t>181226</t>
        </is>
      </c>
      <c r="BG62" t="inlineStr">
        <is>
          <t>41101</t>
        </is>
      </c>
      <c r="BH62" t="inlineStr">
        <is>
          <t>300000</t>
        </is>
      </c>
      <c r="BI62" t="inlineStr">
        <is>
          <t>49980</t>
        </is>
      </c>
    </row>
    <row r="63">
      <c r="A63" t="inlineStr">
        <is>
          <t>Indonesia</t>
        </is>
      </c>
      <c r="B63" t="inlineStr">
        <is>
          <t>Mangrove</t>
        </is>
      </c>
      <c r="C63" t="inlineStr">
        <is>
          <t>Restoration</t>
        </is>
      </c>
      <c r="D63" t="inlineStr">
        <is>
          <t>Hydrology</t>
        </is>
      </c>
      <c r="E63" t="inlineStr">
        <is>
          <t>Small</t>
        </is>
      </c>
      <c r="F63" t="n">
        <v>100</v>
      </c>
      <c r="G63" t="inlineStr">
        <is>
          <t>Opex breakeven</t>
        </is>
      </c>
      <c r="H63" t="n">
        <v>188785480.2259437</v>
      </c>
      <c r="I63" t="inlineStr">
        <is>
          <t>IDN</t>
        </is>
      </c>
      <c r="J63" t="n">
        <v>500</v>
      </c>
      <c r="K63" t="inlineStr">
        <is>
          <t>Indonesia Mangrove Restoration 100</t>
        </is>
      </c>
      <c r="L63" t="inlineStr">
        <is>
          <t>3293092</t>
        </is>
      </c>
      <c r="M63" t="inlineStr">
        <is>
          <t>4516005</t>
        </is>
      </c>
      <c r="N63" t="n">
        <v>0.01744356608388916</v>
      </c>
      <c r="O63" t="n">
        <v>0.02392135769443243</v>
      </c>
      <c r="P63" t="inlineStr">
        <is>
          <t>1634808</t>
        </is>
      </c>
      <c r="Q63" t="inlineStr">
        <is>
          <t>1761800</t>
        </is>
      </c>
      <c r="R63" t="inlineStr">
        <is>
          <t>1658285</t>
        </is>
      </c>
      <c r="S63" t="inlineStr">
        <is>
          <t>2754205</t>
        </is>
      </c>
      <c r="T63" t="n">
        <v>6033817</v>
      </c>
      <c r="U63" t="n">
        <v>59000</v>
      </c>
      <c r="V63" t="n">
        <v>70</v>
      </c>
      <c r="W63" t="n">
        <v>70</v>
      </c>
      <c r="X63" t="inlineStr">
        <is>
          <t>50000</t>
        </is>
      </c>
      <c r="Y63" t="inlineStr">
        <is>
          <t>50000</t>
        </is>
      </c>
      <c r="Z63" t="inlineStr">
        <is>
          <t>629559</t>
        </is>
      </c>
      <c r="AA63" t="inlineStr">
        <is>
          <t>667067</t>
        </is>
      </c>
      <c r="AB63" t="inlineStr">
        <is>
          <t>76963</t>
        </is>
      </c>
      <c r="AC63" t="inlineStr">
        <is>
          <t>80000</t>
        </is>
      </c>
      <c r="AD63" t="inlineStr">
        <is>
          <t>268724</t>
        </is>
      </c>
      <c r="AE63" t="inlineStr">
        <is>
          <t>284733</t>
        </is>
      </c>
      <c r="AF63" t="inlineStr">
        <is>
          <t>88900</t>
        </is>
      </c>
      <c r="AG63" t="inlineStr">
        <is>
          <t>100000</t>
        </is>
      </c>
      <c r="AH63" t="inlineStr">
        <is>
          <t>129504</t>
        </is>
      </c>
      <c r="AI63" t="inlineStr">
        <is>
          <t>140000</t>
        </is>
      </c>
      <c r="AJ63" t="inlineStr">
        <is>
          <t>44450</t>
        </is>
      </c>
      <c r="AK63" t="inlineStr">
        <is>
          <t>50000</t>
        </is>
      </c>
      <c r="AL63" t="inlineStr">
        <is>
          <t>346709</t>
        </is>
      </c>
      <c r="AM63" t="inlineStr">
        <is>
          <t>390000</t>
        </is>
      </c>
      <c r="AN63" t="n">
        <v>261373</v>
      </c>
      <c r="AO63" t="n">
        <v>397461</v>
      </c>
      <c r="AP63" t="inlineStr">
        <is>
          <t>829142</t>
        </is>
      </c>
      <c r="AQ63" t="inlineStr">
        <is>
          <t>1399304</t>
        </is>
      </c>
      <c r="AR63" t="inlineStr">
        <is>
          <t>5703</t>
        </is>
      </c>
      <c r="AS63" t="inlineStr">
        <is>
          <t>9440</t>
        </is>
      </c>
      <c r="AT63" t="inlineStr">
        <is>
          <t>75812</t>
        </is>
      </c>
      <c r="AU63" t="inlineStr">
        <is>
          <t>120000</t>
        </is>
      </c>
      <c r="AV63" t="inlineStr">
        <is>
          <t>167296</t>
        </is>
      </c>
      <c r="AW63" t="inlineStr">
        <is>
          <t>300000</t>
        </is>
      </c>
      <c r="AX63" t="inlineStr">
        <is>
          <t>318958</t>
        </is>
      </c>
      <c r="AY63" t="inlineStr">
        <is>
          <t>528000</t>
        </is>
      </c>
      <c r="AZ63" t="n">
        <v>50.52512697738476</v>
      </c>
      <c r="BA63" t="n">
        <v>-2754205</v>
      </c>
      <c r="BB63" t="n">
        <v>-1658285</v>
      </c>
      <c r="BC63" t="inlineStr">
        <is>
          <t>0</t>
        </is>
      </c>
      <c r="BD63" t="inlineStr">
        <is>
          <t>0</t>
        </is>
      </c>
      <c r="BE63" t="n">
        <v>0</v>
      </c>
      <c r="BF63" t="inlineStr">
        <is>
          <t>181226</t>
        </is>
      </c>
      <c r="BG63" t="inlineStr">
        <is>
          <t>80147</t>
        </is>
      </c>
      <c r="BH63" t="inlineStr">
        <is>
          <t>300000</t>
        </is>
      </c>
      <c r="BI63" t="inlineStr">
        <is>
          <t>97461</t>
        </is>
      </c>
    </row>
    <row r="64">
      <c r="A64" t="inlineStr">
        <is>
          <t>Indonesia</t>
        </is>
      </c>
      <c r="B64" t="inlineStr">
        <is>
          <t>Mangrove</t>
        </is>
      </c>
      <c r="C64" t="inlineStr">
        <is>
          <t>Restoration</t>
        </is>
      </c>
      <c r="D64" t="inlineStr">
        <is>
          <t>Planting</t>
        </is>
      </c>
      <c r="E64" t="inlineStr">
        <is>
          <t>Small</t>
        </is>
      </c>
      <c r="F64" t="n">
        <v>100</v>
      </c>
      <c r="G64" t="inlineStr">
        <is>
          <t>Market price</t>
        </is>
      </c>
      <c r="H64" t="n">
        <v>188785480.2259437</v>
      </c>
      <c r="I64" t="inlineStr">
        <is>
          <t>IDN</t>
        </is>
      </c>
      <c r="J64" t="n">
        <v>500</v>
      </c>
      <c r="K64" t="inlineStr">
        <is>
          <t>Indonesia Mangrove Restoration 100</t>
        </is>
      </c>
      <c r="L64" t="inlineStr">
        <is>
          <t>2648706</t>
        </is>
      </c>
      <c r="M64" t="inlineStr">
        <is>
          <t>3542017</t>
        </is>
      </c>
      <c r="N64" t="n">
        <v>0.01403024213954354</v>
      </c>
      <c r="O64" t="n">
        <v>0.01876212617496227</v>
      </c>
      <c r="P64" t="inlineStr">
        <is>
          <t>1465898</t>
        </is>
      </c>
      <c r="Q64" t="inlineStr">
        <is>
          <t>1571800</t>
        </is>
      </c>
      <c r="R64" t="inlineStr">
        <is>
          <t>1182808</t>
        </is>
      </c>
      <c r="S64" t="inlineStr">
        <is>
          <t>1970217</t>
        </is>
      </c>
      <c r="T64" t="n">
        <v>6033817</v>
      </c>
      <c r="U64" t="n">
        <v>47200</v>
      </c>
      <c r="V64" t="n">
        <v>70</v>
      </c>
      <c r="W64" t="n">
        <v>70</v>
      </c>
      <c r="X64" t="inlineStr">
        <is>
          <t>50000</t>
        </is>
      </c>
      <c r="Y64" t="inlineStr">
        <is>
          <t>50000</t>
        </is>
      </c>
      <c r="Z64" t="inlineStr">
        <is>
          <t>629559</t>
        </is>
      </c>
      <c r="AA64" t="inlineStr">
        <is>
          <t>667067</t>
        </is>
      </c>
      <c r="AB64" t="inlineStr">
        <is>
          <t>76963</t>
        </is>
      </c>
      <c r="AC64" t="inlineStr">
        <is>
          <t>80000</t>
        </is>
      </c>
      <c r="AD64" t="inlineStr">
        <is>
          <t>268724</t>
        </is>
      </c>
      <c r="AE64" t="inlineStr">
        <is>
          <t>284733</t>
        </is>
      </c>
      <c r="AF64" t="inlineStr">
        <is>
          <t>88900</t>
        </is>
      </c>
      <c r="AG64" t="inlineStr">
        <is>
          <t>100000</t>
        </is>
      </c>
      <c r="AH64" t="inlineStr">
        <is>
          <t>129504</t>
        </is>
      </c>
      <c r="AI64" t="inlineStr">
        <is>
          <t>140000</t>
        </is>
      </c>
      <c r="AJ64" t="inlineStr">
        <is>
          <t>44450</t>
        </is>
      </c>
      <c r="AK64" t="inlineStr">
        <is>
          <t>50000</t>
        </is>
      </c>
      <c r="AL64" t="inlineStr">
        <is>
          <t>177799</t>
        </is>
      </c>
      <c r="AM64" t="inlineStr">
        <is>
          <t>200000</t>
        </is>
      </c>
      <c r="AN64" t="n">
        <v>222327</v>
      </c>
      <c r="AO64" t="n">
        <v>349980</v>
      </c>
      <c r="AP64" t="inlineStr">
        <is>
          <t>393852</t>
        </is>
      </c>
      <c r="AQ64" t="inlineStr">
        <is>
          <t>664685</t>
        </is>
      </c>
      <c r="AR64" t="inlineStr">
        <is>
          <t>4562</t>
        </is>
      </c>
      <c r="AS64" t="inlineStr">
        <is>
          <t>7552</t>
        </is>
      </c>
      <c r="AT64" t="inlineStr">
        <is>
          <t>75812</t>
        </is>
      </c>
      <c r="AU64" t="inlineStr">
        <is>
          <t>120000</t>
        </is>
      </c>
      <c r="AV64" t="inlineStr">
        <is>
          <t>167296</t>
        </is>
      </c>
      <c r="AW64" t="inlineStr">
        <is>
          <t>300000</t>
        </is>
      </c>
      <c r="AX64" t="inlineStr">
        <is>
          <t>318958</t>
        </is>
      </c>
      <c r="AY64" t="inlineStr">
        <is>
          <t>528000</t>
        </is>
      </c>
      <c r="AZ64" t="n">
        <v>30</v>
      </c>
      <c r="BA64" t="n">
        <v>-1970217</v>
      </c>
      <c r="BB64" t="n">
        <v>-1182808</v>
      </c>
      <c r="BC64" t="inlineStr">
        <is>
          <t>0</t>
        </is>
      </c>
      <c r="BD64" t="inlineStr">
        <is>
          <t>0</t>
        </is>
      </c>
      <c r="BE64" t="n">
        <v>0</v>
      </c>
      <c r="BF64" t="inlineStr">
        <is>
          <t>181226</t>
        </is>
      </c>
      <c r="BG64" t="inlineStr">
        <is>
          <t>41101</t>
        </is>
      </c>
      <c r="BH64" t="inlineStr">
        <is>
          <t>300000</t>
        </is>
      </c>
      <c r="BI64" t="inlineStr">
        <is>
          <t>49980</t>
        </is>
      </c>
    </row>
    <row r="65">
      <c r="A65" t="inlineStr">
        <is>
          <t>Indonesia</t>
        </is>
      </c>
      <c r="B65" t="inlineStr">
        <is>
          <t>Mangrove</t>
        </is>
      </c>
      <c r="C65" t="inlineStr">
        <is>
          <t>Restoration</t>
        </is>
      </c>
      <c r="D65" t="inlineStr">
        <is>
          <t>Hydrology</t>
        </is>
      </c>
      <c r="E65" t="inlineStr">
        <is>
          <t>Small</t>
        </is>
      </c>
      <c r="F65" t="n">
        <v>100</v>
      </c>
      <c r="G65" t="inlineStr">
        <is>
          <t>Market price</t>
        </is>
      </c>
      <c r="H65" t="n">
        <v>188785480.2259437</v>
      </c>
      <c r="I65" t="inlineStr">
        <is>
          <t>IDN</t>
        </is>
      </c>
      <c r="J65" t="n">
        <v>500</v>
      </c>
      <c r="K65" t="inlineStr">
        <is>
          <t>Indonesia Mangrove Restoration 100</t>
        </is>
      </c>
      <c r="L65" t="inlineStr">
        <is>
          <t>2956265</t>
        </is>
      </c>
      <c r="M65" t="inlineStr">
        <is>
          <t>3947557</t>
        </is>
      </c>
      <c r="N65" t="n">
        <v>0.01565938755704019</v>
      </c>
      <c r="O65" t="n">
        <v>0.02091027866801755</v>
      </c>
      <c r="P65" t="inlineStr">
        <is>
          <t>1634808</t>
        </is>
      </c>
      <c r="Q65" t="inlineStr">
        <is>
          <t>1761800</t>
        </is>
      </c>
      <c r="R65" t="inlineStr">
        <is>
          <t>1321457</t>
        </is>
      </c>
      <c r="S65" t="inlineStr">
        <is>
          <t>2185757</t>
        </is>
      </c>
      <c r="T65" t="n">
        <v>6033817</v>
      </c>
      <c r="U65" t="n">
        <v>59000</v>
      </c>
      <c r="V65" t="n">
        <v>63</v>
      </c>
      <c r="W65" t="n">
        <v>63</v>
      </c>
      <c r="X65" t="inlineStr">
        <is>
          <t>50000</t>
        </is>
      </c>
      <c r="Y65" t="inlineStr">
        <is>
          <t>50000</t>
        </is>
      </c>
      <c r="Z65" t="inlineStr">
        <is>
          <t>629559</t>
        </is>
      </c>
      <c r="AA65" t="inlineStr">
        <is>
          <t>667067</t>
        </is>
      </c>
      <c r="AB65" t="inlineStr">
        <is>
          <t>76963</t>
        </is>
      </c>
      <c r="AC65" t="inlineStr">
        <is>
          <t>80000</t>
        </is>
      </c>
      <c r="AD65" t="inlineStr">
        <is>
          <t>268724</t>
        </is>
      </c>
      <c r="AE65" t="inlineStr">
        <is>
          <t>284733</t>
        </is>
      </c>
      <c r="AF65" t="inlineStr">
        <is>
          <t>88900</t>
        </is>
      </c>
      <c r="AG65" t="inlineStr">
        <is>
          <t>100000</t>
        </is>
      </c>
      <c r="AH65" t="inlineStr">
        <is>
          <t>129504</t>
        </is>
      </c>
      <c r="AI65" t="inlineStr">
        <is>
          <t>140000</t>
        </is>
      </c>
      <c r="AJ65" t="inlineStr">
        <is>
          <t>44450</t>
        </is>
      </c>
      <c r="AK65" t="inlineStr">
        <is>
          <t>50000</t>
        </is>
      </c>
      <c r="AL65" t="inlineStr">
        <is>
          <t>346709</t>
        </is>
      </c>
      <c r="AM65" t="inlineStr">
        <is>
          <t>390000</t>
        </is>
      </c>
      <c r="AN65" t="n">
        <v>261373</v>
      </c>
      <c r="AO65" t="n">
        <v>397461</v>
      </c>
      <c r="AP65" t="inlineStr">
        <is>
          <t>492315</t>
        </is>
      </c>
      <c r="AQ65" t="inlineStr">
        <is>
          <t>830856</t>
        </is>
      </c>
      <c r="AR65" t="inlineStr">
        <is>
          <t>5703</t>
        </is>
      </c>
      <c r="AS65" t="inlineStr">
        <is>
          <t>9440</t>
        </is>
      </c>
      <c r="AT65" t="inlineStr">
        <is>
          <t>75812</t>
        </is>
      </c>
      <c r="AU65" t="inlineStr">
        <is>
          <t>120000</t>
        </is>
      </c>
      <c r="AV65" t="inlineStr">
        <is>
          <t>167296</t>
        </is>
      </c>
      <c r="AW65" t="inlineStr">
        <is>
          <t>300000</t>
        </is>
      </c>
      <c r="AX65" t="inlineStr">
        <is>
          <t>318958</t>
        </is>
      </c>
      <c r="AY65" t="inlineStr">
        <is>
          <t>528000</t>
        </is>
      </c>
      <c r="AZ65" t="n">
        <v>30</v>
      </c>
      <c r="BA65" t="n">
        <v>-2185757</v>
      </c>
      <c r="BB65" t="n">
        <v>-1321457</v>
      </c>
      <c r="BC65" t="inlineStr">
        <is>
          <t>0</t>
        </is>
      </c>
      <c r="BD65" t="inlineStr">
        <is>
          <t>0</t>
        </is>
      </c>
      <c r="BE65" t="n">
        <v>0</v>
      </c>
      <c r="BF65" t="inlineStr">
        <is>
          <t>181226</t>
        </is>
      </c>
      <c r="BG65" t="inlineStr">
        <is>
          <t>80147</t>
        </is>
      </c>
      <c r="BH65" t="inlineStr">
        <is>
          <t>300000</t>
        </is>
      </c>
      <c r="BI65" t="inlineStr">
        <is>
          <t>97461</t>
        </is>
      </c>
    </row>
    <row r="66">
      <c r="A66" t="inlineStr">
        <is>
          <t>Indonesia</t>
        </is>
      </c>
      <c r="B66" t="inlineStr">
        <is>
          <t>Mangrove</t>
        </is>
      </c>
      <c r="C66" t="inlineStr">
        <is>
          <t>Restoration</t>
        </is>
      </c>
      <c r="D66" t="inlineStr">
        <is>
          <t>Planting</t>
        </is>
      </c>
      <c r="E66" t="inlineStr">
        <is>
          <t>Medium</t>
        </is>
      </c>
      <c r="F66" t="n">
        <v>500</v>
      </c>
      <c r="G66" t="inlineStr">
        <is>
          <t>Opex breakeven</t>
        </is>
      </c>
      <c r="H66" t="n">
        <v>188785480.2259437</v>
      </c>
      <c r="I66" t="inlineStr">
        <is>
          <t>IDN</t>
        </is>
      </c>
      <c r="J66" t="n">
        <v>500</v>
      </c>
      <c r="K66" t="inlineStr">
        <is>
          <t>Indonesia Mangrove Restoration 500</t>
        </is>
      </c>
      <c r="L66" t="inlineStr">
        <is>
          <t>4093698</t>
        </is>
      </c>
      <c r="M66" t="inlineStr">
        <is>
          <t>5554341</t>
        </is>
      </c>
      <c r="N66" t="n">
        <v>0.02168439010828878</v>
      </c>
      <c r="O66" t="n">
        <v>0.02942144169854806</v>
      </c>
      <c r="P66" t="inlineStr">
        <is>
          <t>2159999</t>
        </is>
      </c>
      <c r="Q66" t="inlineStr">
        <is>
          <t>2371800</t>
        </is>
      </c>
      <c r="R66" t="inlineStr">
        <is>
          <t>1933698</t>
        </is>
      </c>
      <c r="S66" t="inlineStr">
        <is>
          <t>3182541</t>
        </is>
      </c>
      <c r="T66" t="n">
        <v>6033817</v>
      </c>
      <c r="U66" t="n">
        <v>230100</v>
      </c>
      <c r="V66" t="n">
        <v>22</v>
      </c>
      <c r="W66" t="n">
        <v>22</v>
      </c>
      <c r="X66" t="inlineStr">
        <is>
          <t>50000</t>
        </is>
      </c>
      <c r="Y66" t="inlineStr">
        <is>
          <t>50000</t>
        </is>
      </c>
      <c r="Z66" t="inlineStr">
        <is>
          <t>629559</t>
        </is>
      </c>
      <c r="AA66" t="inlineStr">
        <is>
          <t>667067</t>
        </is>
      </c>
      <c r="AB66" t="inlineStr">
        <is>
          <t>76963</t>
        </is>
      </c>
      <c r="AC66" t="inlineStr">
        <is>
          <t>80000</t>
        </is>
      </c>
      <c r="AD66" t="inlineStr">
        <is>
          <t>268724</t>
        </is>
      </c>
      <c r="AE66" t="inlineStr">
        <is>
          <t>284733</t>
        </is>
      </c>
      <c r="AF66" t="inlineStr">
        <is>
          <t>88900</t>
        </is>
      </c>
      <c r="AG66" t="inlineStr">
        <is>
          <t>100000</t>
        </is>
      </c>
      <c r="AH66" t="inlineStr">
        <is>
          <t>129504</t>
        </is>
      </c>
      <c r="AI66" t="inlineStr">
        <is>
          <t>140000</t>
        </is>
      </c>
      <c r="AJ66" t="inlineStr">
        <is>
          <t>44450</t>
        </is>
      </c>
      <c r="AK66" t="inlineStr">
        <is>
          <t>50000</t>
        </is>
      </c>
      <c r="AL66" t="inlineStr">
        <is>
          <t>871900</t>
        </is>
      </c>
      <c r="AM66" t="inlineStr">
        <is>
          <t>1000000</t>
        </is>
      </c>
      <c r="AN66" t="n">
        <v>382779</v>
      </c>
      <c r="AO66" t="n">
        <v>549900</v>
      </c>
      <c r="AP66" t="inlineStr">
        <is>
          <t>966849</t>
        </is>
      </c>
      <c r="AQ66" t="inlineStr">
        <is>
          <t>1647825</t>
        </is>
      </c>
      <c r="AR66" t="inlineStr">
        <is>
          <t>22003</t>
        </is>
      </c>
      <c r="AS66" t="inlineStr">
        <is>
          <t>36816</t>
        </is>
      </c>
      <c r="AT66" t="inlineStr">
        <is>
          <t>75812</t>
        </is>
      </c>
      <c r="AU66" t="inlineStr">
        <is>
          <t>120000</t>
        </is>
      </c>
      <c r="AV66" t="inlineStr">
        <is>
          <t>167296</t>
        </is>
      </c>
      <c r="AW66" t="inlineStr">
        <is>
          <t>300000</t>
        </is>
      </c>
      <c r="AX66" t="inlineStr">
        <is>
          <t>318958</t>
        </is>
      </c>
      <c r="AY66" t="inlineStr">
        <is>
          <t>528000</t>
        </is>
      </c>
      <c r="AZ66" t="n">
        <v>15.20337387920443</v>
      </c>
      <c r="BA66" t="n">
        <v>-3182541</v>
      </c>
      <c r="BB66" t="n">
        <v>-1933698</v>
      </c>
      <c r="BC66" t="inlineStr">
        <is>
          <t>0</t>
        </is>
      </c>
      <c r="BD66" t="inlineStr">
        <is>
          <t>0</t>
        </is>
      </c>
      <c r="BE66" t="n">
        <v>0</v>
      </c>
      <c r="BF66" t="inlineStr">
        <is>
          <t>181226</t>
        </is>
      </c>
      <c r="BG66" t="inlineStr">
        <is>
          <t>201553</t>
        </is>
      </c>
      <c r="BH66" t="inlineStr">
        <is>
          <t>300000</t>
        </is>
      </c>
      <c r="BI66" t="inlineStr">
        <is>
          <t>249900</t>
        </is>
      </c>
    </row>
    <row r="67">
      <c r="A67" t="inlineStr">
        <is>
          <t>Indonesia</t>
        </is>
      </c>
      <c r="B67" t="inlineStr">
        <is>
          <t>Mangrove</t>
        </is>
      </c>
      <c r="C67" t="inlineStr">
        <is>
          <t>Restoration</t>
        </is>
      </c>
      <c r="D67" t="inlineStr">
        <is>
          <t>Hydrology</t>
        </is>
      </c>
      <c r="E67" t="inlineStr">
        <is>
          <t>Medium</t>
        </is>
      </c>
      <c r="F67" t="n">
        <v>500</v>
      </c>
      <c r="G67" t="inlineStr">
        <is>
          <t>Opex breakeven</t>
        </is>
      </c>
      <c r="H67" t="n">
        <v>188785480.2259437</v>
      </c>
      <c r="I67" t="inlineStr">
        <is>
          <t>IDN</t>
        </is>
      </c>
      <c r="J67" t="n">
        <v>500</v>
      </c>
      <c r="K67" t="inlineStr">
        <is>
          <t>Indonesia Mangrove Restoration 500</t>
        </is>
      </c>
      <c r="L67" t="inlineStr">
        <is>
          <t>5315955</t>
        </is>
      </c>
      <c r="M67" t="inlineStr">
        <is>
          <t>7086661</t>
        </is>
      </c>
      <c r="N67" t="n">
        <v>0.02815870687532599</v>
      </c>
      <c r="O67" t="n">
        <v>0.03753816761500136</v>
      </c>
      <c r="P67" t="inlineStr">
        <is>
          <t>2988305</t>
        </is>
      </c>
      <c r="Q67" t="inlineStr">
        <is>
          <t>3321800</t>
        </is>
      </c>
      <c r="R67" t="inlineStr">
        <is>
          <t>2327650</t>
        </is>
      </c>
      <c r="S67" t="inlineStr">
        <is>
          <t>3764861</t>
        </is>
      </c>
      <c r="T67" t="n">
        <v>6033817</v>
      </c>
      <c r="U67" t="n">
        <v>287625</v>
      </c>
      <c r="V67" t="n">
        <v>23</v>
      </c>
      <c r="W67" t="n">
        <v>23</v>
      </c>
      <c r="X67" t="inlineStr">
        <is>
          <t>50000</t>
        </is>
      </c>
      <c r="Y67" t="inlineStr">
        <is>
          <t>50000</t>
        </is>
      </c>
      <c r="Z67" t="inlineStr">
        <is>
          <t>629559</t>
        </is>
      </c>
      <c r="AA67" t="inlineStr">
        <is>
          <t>667067</t>
        </is>
      </c>
      <c r="AB67" t="inlineStr">
        <is>
          <t>76963</t>
        </is>
      </c>
      <c r="AC67" t="inlineStr">
        <is>
          <t>80000</t>
        </is>
      </c>
      <c r="AD67" t="inlineStr">
        <is>
          <t>268724</t>
        </is>
      </c>
      <c r="AE67" t="inlineStr">
        <is>
          <t>284733</t>
        </is>
      </c>
      <c r="AF67" t="inlineStr">
        <is>
          <t>88900</t>
        </is>
      </c>
      <c r="AG67" t="inlineStr">
        <is>
          <t>100000</t>
        </is>
      </c>
      <c r="AH67" t="inlineStr">
        <is>
          <t>129504</t>
        </is>
      </c>
      <c r="AI67" t="inlineStr">
        <is>
          <t>140000</t>
        </is>
      </c>
      <c r="AJ67" t="inlineStr">
        <is>
          <t>44450</t>
        </is>
      </c>
      <c r="AK67" t="inlineStr">
        <is>
          <t>50000</t>
        </is>
      </c>
      <c r="AL67" t="inlineStr">
        <is>
          <t>1700206</t>
        </is>
      </c>
      <c r="AM67" t="inlineStr">
        <is>
          <t>1950000</t>
        </is>
      </c>
      <c r="AN67" t="n">
        <v>574254</v>
      </c>
      <c r="AO67" t="n">
        <v>787305</v>
      </c>
      <c r="AP67" t="inlineStr">
        <is>
          <t>1163825</t>
        </is>
      </c>
      <c r="AQ67" t="inlineStr">
        <is>
          <t>1983536</t>
        </is>
      </c>
      <c r="AR67" t="inlineStr">
        <is>
          <t>27504</t>
        </is>
      </c>
      <c r="AS67" t="inlineStr">
        <is>
          <t>46020</t>
        </is>
      </c>
      <c r="AT67" t="inlineStr">
        <is>
          <t>75812</t>
        </is>
      </c>
      <c r="AU67" t="inlineStr">
        <is>
          <t>120000</t>
        </is>
      </c>
      <c r="AV67" t="inlineStr">
        <is>
          <t>167296</t>
        </is>
      </c>
      <c r="AW67" t="inlineStr">
        <is>
          <t>300000</t>
        </is>
      </c>
      <c r="AX67" t="inlineStr">
        <is>
          <t>318958</t>
        </is>
      </c>
      <c r="AY67" t="inlineStr">
        <is>
          <t>528000</t>
        </is>
      </c>
      <c r="AZ67" t="n">
        <v>14.64060513046051</v>
      </c>
      <c r="BA67" t="n">
        <v>-3764861</v>
      </c>
      <c r="BB67" t="n">
        <v>-2327650</v>
      </c>
      <c r="BC67" t="inlineStr">
        <is>
          <t>0</t>
        </is>
      </c>
      <c r="BD67" t="inlineStr">
        <is>
          <t>0</t>
        </is>
      </c>
      <c r="BE67" t="n">
        <v>0</v>
      </c>
      <c r="BF67" t="inlineStr">
        <is>
          <t>181226</t>
        </is>
      </c>
      <c r="BG67" t="inlineStr">
        <is>
          <t>393028</t>
        </is>
      </c>
      <c r="BH67" t="inlineStr">
        <is>
          <t>300000</t>
        </is>
      </c>
      <c r="BI67" t="inlineStr">
        <is>
          <t>487305</t>
        </is>
      </c>
    </row>
    <row r="68">
      <c r="A68" t="inlineStr">
        <is>
          <t>Indonesia</t>
        </is>
      </c>
      <c r="B68" t="inlineStr">
        <is>
          <t>Mangrove</t>
        </is>
      </c>
      <c r="C68" t="inlineStr">
        <is>
          <t>Restoration</t>
        </is>
      </c>
      <c r="D68" t="inlineStr">
        <is>
          <t>Planting</t>
        </is>
      </c>
      <c r="E68" t="inlineStr">
        <is>
          <t>Medium</t>
        </is>
      </c>
      <c r="F68" t="n">
        <v>500</v>
      </c>
      <c r="G68" t="inlineStr">
        <is>
          <t>Market price</t>
        </is>
      </c>
      <c r="H68" t="n">
        <v>188785480.2259437</v>
      </c>
      <c r="I68" t="inlineStr">
        <is>
          <t>IDN</t>
        </is>
      </c>
      <c r="J68" t="n">
        <v>500</v>
      </c>
      <c r="K68" t="inlineStr">
        <is>
          <t>Indonesia Mangrove Restoration 500</t>
        </is>
      </c>
      <c r="L68" t="inlineStr">
        <is>
          <t>5034680</t>
        </is>
      </c>
      <c r="M68" t="inlineStr">
        <is>
          <t>7158080</t>
        </is>
      </c>
      <c r="N68" t="n">
        <v>0.02666878826684316</v>
      </c>
      <c r="O68" t="n">
        <v>0.03791647531067013</v>
      </c>
      <c r="P68" t="inlineStr">
        <is>
          <t>2159999</t>
        </is>
      </c>
      <c r="Q68" t="inlineStr">
        <is>
          <t>2371800</t>
        </is>
      </c>
      <c r="R68" t="inlineStr">
        <is>
          <t>2874680</t>
        </is>
      </c>
      <c r="S68" t="inlineStr">
        <is>
          <t>4786280</t>
        </is>
      </c>
      <c r="T68" t="n">
        <v>6033817</v>
      </c>
      <c r="U68" t="n">
        <v>230100</v>
      </c>
      <c r="V68" t="n">
        <v>27</v>
      </c>
      <c r="W68" t="n">
        <v>27</v>
      </c>
      <c r="X68" t="inlineStr">
        <is>
          <t>50000</t>
        </is>
      </c>
      <c r="Y68" t="inlineStr">
        <is>
          <t>50000</t>
        </is>
      </c>
      <c r="Z68" t="inlineStr">
        <is>
          <t>629559</t>
        </is>
      </c>
      <c r="AA68" t="inlineStr">
        <is>
          <t>667067</t>
        </is>
      </c>
      <c r="AB68" t="inlineStr">
        <is>
          <t>76963</t>
        </is>
      </c>
      <c r="AC68" t="inlineStr">
        <is>
          <t>80000</t>
        </is>
      </c>
      <c r="AD68" t="inlineStr">
        <is>
          <t>268724</t>
        </is>
      </c>
      <c r="AE68" t="inlineStr">
        <is>
          <t>284733</t>
        </is>
      </c>
      <c r="AF68" t="inlineStr">
        <is>
          <t>88900</t>
        </is>
      </c>
      <c r="AG68" t="inlineStr">
        <is>
          <t>100000</t>
        </is>
      </c>
      <c r="AH68" t="inlineStr">
        <is>
          <t>129504</t>
        </is>
      </c>
      <c r="AI68" t="inlineStr">
        <is>
          <t>140000</t>
        </is>
      </c>
      <c r="AJ68" t="inlineStr">
        <is>
          <t>44450</t>
        </is>
      </c>
      <c r="AK68" t="inlineStr">
        <is>
          <t>50000</t>
        </is>
      </c>
      <c r="AL68" t="inlineStr">
        <is>
          <t>871900</t>
        </is>
      </c>
      <c r="AM68" t="inlineStr">
        <is>
          <t>1000000</t>
        </is>
      </c>
      <c r="AN68" t="n">
        <v>382779</v>
      </c>
      <c r="AO68" t="n">
        <v>549900</v>
      </c>
      <c r="AP68" t="inlineStr">
        <is>
          <t>1907831</t>
        </is>
      </c>
      <c r="AQ68" t="inlineStr">
        <is>
          <t>3251564</t>
        </is>
      </c>
      <c r="AR68" t="inlineStr">
        <is>
          <t>22003</t>
        </is>
      </c>
      <c r="AS68" t="inlineStr">
        <is>
          <t>36816</t>
        </is>
      </c>
      <c r="AT68" t="inlineStr">
        <is>
          <t>75812</t>
        </is>
      </c>
      <c r="AU68" t="inlineStr">
        <is>
          <t>120000</t>
        </is>
      </c>
      <c r="AV68" t="inlineStr">
        <is>
          <t>167296</t>
        </is>
      </c>
      <c r="AW68" t="inlineStr">
        <is>
          <t>300000</t>
        </is>
      </c>
      <c r="AX68" t="inlineStr">
        <is>
          <t>318958</t>
        </is>
      </c>
      <c r="AY68" t="inlineStr">
        <is>
          <t>528000</t>
        </is>
      </c>
      <c r="AZ68" t="n">
        <v>30</v>
      </c>
      <c r="BA68" t="n">
        <v>-4786280</v>
      </c>
      <c r="BB68" t="n">
        <v>-2874680</v>
      </c>
      <c r="BC68" t="inlineStr">
        <is>
          <t>0</t>
        </is>
      </c>
      <c r="BD68" t="inlineStr">
        <is>
          <t>0</t>
        </is>
      </c>
      <c r="BE68" t="n">
        <v>0</v>
      </c>
      <c r="BF68" t="inlineStr">
        <is>
          <t>181226</t>
        </is>
      </c>
      <c r="BG68" t="inlineStr">
        <is>
          <t>201553</t>
        </is>
      </c>
      <c r="BH68" t="inlineStr">
        <is>
          <t>300000</t>
        </is>
      </c>
      <c r="BI68" t="inlineStr">
        <is>
          <t>249900</t>
        </is>
      </c>
    </row>
    <row r="69">
      <c r="A69" t="inlineStr">
        <is>
          <t>Indonesia</t>
        </is>
      </c>
      <c r="B69" t="inlineStr">
        <is>
          <t>Mangrove</t>
        </is>
      </c>
      <c r="C69" t="inlineStr">
        <is>
          <t>Restoration</t>
        </is>
      </c>
      <c r="D69" t="inlineStr">
        <is>
          <t>Hydrology</t>
        </is>
      </c>
      <c r="E69" t="inlineStr">
        <is>
          <t>Medium</t>
        </is>
      </c>
      <c r="F69" t="n">
        <v>500</v>
      </c>
      <c r="G69" t="inlineStr">
        <is>
          <t>Market price</t>
        </is>
      </c>
      <c r="H69" t="n">
        <v>188785480.2259437</v>
      </c>
      <c r="I69" t="inlineStr">
        <is>
          <t>IDN</t>
        </is>
      </c>
      <c r="J69" t="n">
        <v>500</v>
      </c>
      <c r="K69" t="inlineStr">
        <is>
          <t>Indonesia Mangrove Restoration 500</t>
        </is>
      </c>
      <c r="L69" t="inlineStr">
        <is>
          <t>6536919</t>
        </is>
      </c>
      <c r="M69" t="inlineStr">
        <is>
          <t>9167580</t>
        </is>
      </c>
      <c r="N69" t="n">
        <v>0.03462617459868435</v>
      </c>
      <c r="O69" t="n">
        <v>0.04856083205672378</v>
      </c>
      <c r="P69" t="inlineStr">
        <is>
          <t>2988305</t>
        </is>
      </c>
      <c r="Q69" t="inlineStr">
        <is>
          <t>3321800</t>
        </is>
      </c>
      <c r="R69" t="inlineStr">
        <is>
          <t>3548614</t>
        </is>
      </c>
      <c r="S69" t="inlineStr">
        <is>
          <t>5845780</t>
        </is>
      </c>
      <c r="T69" t="n">
        <v>6033817</v>
      </c>
      <c r="U69" t="n">
        <v>287625</v>
      </c>
      <c r="V69" t="n">
        <v>28</v>
      </c>
      <c r="W69" t="n">
        <v>28</v>
      </c>
      <c r="X69" t="inlineStr">
        <is>
          <t>50000</t>
        </is>
      </c>
      <c r="Y69" t="inlineStr">
        <is>
          <t>50000</t>
        </is>
      </c>
      <c r="Z69" t="inlineStr">
        <is>
          <t>629559</t>
        </is>
      </c>
      <c r="AA69" t="inlineStr">
        <is>
          <t>667067</t>
        </is>
      </c>
      <c r="AB69" t="inlineStr">
        <is>
          <t>76963</t>
        </is>
      </c>
      <c r="AC69" t="inlineStr">
        <is>
          <t>80000</t>
        </is>
      </c>
      <c r="AD69" t="inlineStr">
        <is>
          <t>268724</t>
        </is>
      </c>
      <c r="AE69" t="inlineStr">
        <is>
          <t>284733</t>
        </is>
      </c>
      <c r="AF69" t="inlineStr">
        <is>
          <t>88900</t>
        </is>
      </c>
      <c r="AG69" t="inlineStr">
        <is>
          <t>100000</t>
        </is>
      </c>
      <c r="AH69" t="inlineStr">
        <is>
          <t>129504</t>
        </is>
      </c>
      <c r="AI69" t="inlineStr">
        <is>
          <t>140000</t>
        </is>
      </c>
      <c r="AJ69" t="inlineStr">
        <is>
          <t>44450</t>
        </is>
      </c>
      <c r="AK69" t="inlineStr">
        <is>
          <t>50000</t>
        </is>
      </c>
      <c r="AL69" t="inlineStr">
        <is>
          <t>1700206</t>
        </is>
      </c>
      <c r="AM69" t="inlineStr">
        <is>
          <t>1950000</t>
        </is>
      </c>
      <c r="AN69" t="n">
        <v>574254</v>
      </c>
      <c r="AO69" t="n">
        <v>787305</v>
      </c>
      <c r="AP69" t="inlineStr">
        <is>
          <t>2384789</t>
        </is>
      </c>
      <c r="AQ69" t="inlineStr">
        <is>
          <t>4064455</t>
        </is>
      </c>
      <c r="AR69" t="inlineStr">
        <is>
          <t>27504</t>
        </is>
      </c>
      <c r="AS69" t="inlineStr">
        <is>
          <t>46020</t>
        </is>
      </c>
      <c r="AT69" t="inlineStr">
        <is>
          <t>75812</t>
        </is>
      </c>
      <c r="AU69" t="inlineStr">
        <is>
          <t>120000</t>
        </is>
      </c>
      <c r="AV69" t="inlineStr">
        <is>
          <t>167296</t>
        </is>
      </c>
      <c r="AW69" t="inlineStr">
        <is>
          <t>300000</t>
        </is>
      </c>
      <c r="AX69" t="inlineStr">
        <is>
          <t>318958</t>
        </is>
      </c>
      <c r="AY69" t="inlineStr">
        <is>
          <t>528000</t>
        </is>
      </c>
      <c r="AZ69" t="n">
        <v>30</v>
      </c>
      <c r="BA69" t="n">
        <v>-5845780</v>
      </c>
      <c r="BB69" t="n">
        <v>-3548614</v>
      </c>
      <c r="BC69" t="inlineStr">
        <is>
          <t>0</t>
        </is>
      </c>
      <c r="BD69" t="inlineStr">
        <is>
          <t>0</t>
        </is>
      </c>
      <c r="BE69" t="n">
        <v>0</v>
      </c>
      <c r="BF69" t="inlineStr">
        <is>
          <t>181226</t>
        </is>
      </c>
      <c r="BG69" t="inlineStr">
        <is>
          <t>393028</t>
        </is>
      </c>
      <c r="BH69" t="inlineStr">
        <is>
          <t>300000</t>
        </is>
      </c>
      <c r="BI69" t="inlineStr">
        <is>
          <t>487305</t>
        </is>
      </c>
    </row>
    <row r="70">
      <c r="A70" t="inlineStr">
        <is>
          <t>Indonesia</t>
        </is>
      </c>
      <c r="B70" t="inlineStr">
        <is>
          <t>Mangrove</t>
        </is>
      </c>
      <c r="C70" t="inlineStr">
        <is>
          <t>Restoration</t>
        </is>
      </c>
      <c r="D70" t="inlineStr">
        <is>
          <t>Planting</t>
        </is>
      </c>
      <c r="E70" t="inlineStr">
        <is>
          <t>Large</t>
        </is>
      </c>
      <c r="F70" t="n">
        <v>1000</v>
      </c>
      <c r="G70" t="inlineStr">
        <is>
          <t>Opex breakeven</t>
        </is>
      </c>
      <c r="H70" t="n">
        <v>188785480.2259437</v>
      </c>
      <c r="I70" t="inlineStr">
        <is>
          <t>IDN</t>
        </is>
      </c>
      <c r="J70" t="n">
        <v>500</v>
      </c>
      <c r="K70" t="inlineStr">
        <is>
          <t>Indonesia Mangrove Restoration 1000</t>
        </is>
      </c>
      <c r="L70" t="inlineStr">
        <is>
          <t>5387272</t>
        </is>
      </c>
      <c r="M70" t="inlineStr">
        <is>
          <t>7305433</t>
        </is>
      </c>
      <c r="N70" t="n">
        <v>0.02853647427520572</v>
      </c>
      <c r="O70" t="n">
        <v>0.03869700673619949</v>
      </c>
      <c r="P70" t="inlineStr">
        <is>
          <t>3043083</t>
        </is>
      </c>
      <c r="Q70" t="inlineStr">
        <is>
          <t>3451800</t>
        </is>
      </c>
      <c r="R70" t="inlineStr">
        <is>
          <t>2344189</t>
        </is>
      </c>
      <c r="S70" t="inlineStr">
        <is>
          <t>3853633</t>
        </is>
      </c>
      <c r="T70" t="n">
        <v>6033817</v>
      </c>
      <c r="U70" t="n">
        <v>436600</v>
      </c>
      <c r="V70" t="n">
        <v>15</v>
      </c>
      <c r="W70" t="n">
        <v>15</v>
      </c>
      <c r="X70" t="inlineStr">
        <is>
          <t>50000</t>
        </is>
      </c>
      <c r="Y70" t="inlineStr">
        <is>
          <t>50000</t>
        </is>
      </c>
      <c r="Z70" t="inlineStr">
        <is>
          <t>629559</t>
        </is>
      </c>
      <c r="AA70" t="inlineStr">
        <is>
          <t>667067</t>
        </is>
      </c>
      <c r="AB70" t="inlineStr">
        <is>
          <t>153925</t>
        </is>
      </c>
      <c r="AC70" t="inlineStr">
        <is>
          <t>160000</t>
        </is>
      </c>
      <c r="AD70" t="inlineStr">
        <is>
          <t>268724</t>
        </is>
      </c>
      <c r="AE70" t="inlineStr">
        <is>
          <t>284733</t>
        </is>
      </c>
      <c r="AF70" t="inlineStr">
        <is>
          <t>88900</t>
        </is>
      </c>
      <c r="AG70" t="inlineStr">
        <is>
          <t>100000</t>
        </is>
      </c>
      <c r="AH70" t="inlineStr">
        <is>
          <t>129504</t>
        </is>
      </c>
      <c r="AI70" t="inlineStr">
        <is>
          <t>140000</t>
        </is>
      </c>
      <c r="AJ70" t="inlineStr">
        <is>
          <t>44450</t>
        </is>
      </c>
      <c r="AK70" t="inlineStr">
        <is>
          <t>50000</t>
        </is>
      </c>
      <c r="AL70" t="inlineStr">
        <is>
          <t>1678021</t>
        </is>
      </c>
      <c r="AM70" t="inlineStr">
        <is>
          <t>2000000</t>
        </is>
      </c>
      <c r="AN70" t="n">
        <v>569126</v>
      </c>
      <c r="AO70" t="n">
        <v>799800</v>
      </c>
      <c r="AP70" t="inlineStr">
        <is>
          <t>1172095</t>
        </is>
      </c>
      <c r="AQ70" t="inlineStr">
        <is>
          <t>2035977</t>
        </is>
      </c>
      <c r="AR70" t="inlineStr">
        <is>
          <t>40902</t>
        </is>
      </c>
      <c r="AS70" t="inlineStr">
        <is>
          <t>69856</t>
        </is>
      </c>
      <c r="AT70" t="inlineStr">
        <is>
          <t>75812</t>
        </is>
      </c>
      <c r="AU70" t="inlineStr">
        <is>
          <t>120000</t>
        </is>
      </c>
      <c r="AV70" t="inlineStr">
        <is>
          <t>167296</t>
        </is>
      </c>
      <c r="AW70" t="inlineStr">
        <is>
          <t>300000</t>
        </is>
      </c>
      <c r="AX70" t="inlineStr">
        <is>
          <t>318958</t>
        </is>
      </c>
      <c r="AY70" t="inlineStr">
        <is>
          <t>528000</t>
        </is>
      </c>
      <c r="AZ70" t="n">
        <v>9.833499001200773</v>
      </c>
      <c r="BA70" t="n">
        <v>-3853633</v>
      </c>
      <c r="BB70" t="n">
        <v>-2344189</v>
      </c>
      <c r="BC70" t="inlineStr">
        <is>
          <t>0</t>
        </is>
      </c>
      <c r="BD70" t="inlineStr">
        <is>
          <t>0</t>
        </is>
      </c>
      <c r="BE70" t="n">
        <v>0</v>
      </c>
      <c r="BF70" t="inlineStr">
        <is>
          <t>181226</t>
        </is>
      </c>
      <c r="BG70" t="inlineStr">
        <is>
          <t>387900</t>
        </is>
      </c>
      <c r="BH70" t="inlineStr">
        <is>
          <t>300000</t>
        </is>
      </c>
      <c r="BI70" t="inlineStr">
        <is>
          <t>499800</t>
        </is>
      </c>
    </row>
    <row r="71">
      <c r="A71" t="inlineStr">
        <is>
          <t>Indonesia</t>
        </is>
      </c>
      <c r="B71" t="inlineStr">
        <is>
          <t>Mangrove</t>
        </is>
      </c>
      <c r="C71" t="inlineStr">
        <is>
          <t>Restoration</t>
        </is>
      </c>
      <c r="D71" t="inlineStr">
        <is>
          <t>Hydrology</t>
        </is>
      </c>
      <c r="E71" t="inlineStr">
        <is>
          <t>Large</t>
        </is>
      </c>
      <c r="F71" t="n">
        <v>1000</v>
      </c>
      <c r="G71" t="inlineStr">
        <is>
          <t>Opex breakeven</t>
        </is>
      </c>
      <c r="H71" t="n">
        <v>188785480.2259437</v>
      </c>
      <c r="I71" t="inlineStr">
        <is>
          <t>IDN</t>
        </is>
      </c>
      <c r="J71" t="n">
        <v>500</v>
      </c>
      <c r="K71" t="inlineStr">
        <is>
          <t>Indonesia Mangrove Restoration 1000</t>
        </is>
      </c>
      <c r="L71" t="inlineStr">
        <is>
          <t>7738853</t>
        </is>
      </c>
      <c r="M71" t="inlineStr">
        <is>
          <t>10355578</t>
        </is>
      </c>
      <c r="N71" t="n">
        <v>0.04099284007826198</v>
      </c>
      <c r="O71" t="n">
        <v>0.05485367829986796</v>
      </c>
      <c r="P71" t="inlineStr">
        <is>
          <t>4637203</t>
        </is>
      </c>
      <c r="Q71" t="inlineStr">
        <is>
          <t>5351800</t>
        </is>
      </c>
      <c r="R71" t="inlineStr">
        <is>
          <t>3101650</t>
        </is>
      </c>
      <c r="S71" t="inlineStr">
        <is>
          <t>5003778</t>
        </is>
      </c>
      <c r="T71" t="n">
        <v>6033817</v>
      </c>
      <c r="U71" t="n">
        <v>545750</v>
      </c>
      <c r="V71" t="n">
        <v>18</v>
      </c>
      <c r="W71" t="n">
        <v>18</v>
      </c>
      <c r="X71" t="inlineStr">
        <is>
          <t>50000</t>
        </is>
      </c>
      <c r="Y71" t="inlineStr">
        <is>
          <t>50000</t>
        </is>
      </c>
      <c r="Z71" t="inlineStr">
        <is>
          <t>629559</t>
        </is>
      </c>
      <c r="AA71" t="inlineStr">
        <is>
          <t>667067</t>
        </is>
      </c>
      <c r="AB71" t="inlineStr">
        <is>
          <t>153925</t>
        </is>
      </c>
      <c r="AC71" t="inlineStr">
        <is>
          <t>160000</t>
        </is>
      </c>
      <c r="AD71" t="inlineStr">
        <is>
          <t>268724</t>
        </is>
      </c>
      <c r="AE71" t="inlineStr">
        <is>
          <t>284733</t>
        </is>
      </c>
      <c r="AF71" t="inlineStr">
        <is>
          <t>88900</t>
        </is>
      </c>
      <c r="AG71" t="inlineStr">
        <is>
          <t>100000</t>
        </is>
      </c>
      <c r="AH71" t="inlineStr">
        <is>
          <t>129504</t>
        </is>
      </c>
      <c r="AI71" t="inlineStr">
        <is>
          <t>140000</t>
        </is>
      </c>
      <c r="AJ71" t="inlineStr">
        <is>
          <t>44450</t>
        </is>
      </c>
      <c r="AK71" t="inlineStr">
        <is>
          <t>50000</t>
        </is>
      </c>
      <c r="AL71" t="inlineStr">
        <is>
          <t>3272141</t>
        </is>
      </c>
      <c r="AM71" t="inlineStr">
        <is>
          <t>3900000</t>
        </is>
      </c>
      <c r="AN71" t="n">
        <v>937631</v>
      </c>
      <c r="AO71" t="n">
        <v>1274610</v>
      </c>
      <c r="AP71" t="inlineStr">
        <is>
          <t>1550825</t>
        </is>
      </c>
      <c r="AQ71" t="inlineStr">
        <is>
          <t>2693848</t>
        </is>
      </c>
      <c r="AR71" t="inlineStr">
        <is>
          <t>51128</t>
        </is>
      </c>
      <c r="AS71" t="inlineStr">
        <is>
          <t>87320</t>
        </is>
      </c>
      <c r="AT71" t="inlineStr">
        <is>
          <t>75812</t>
        </is>
      </c>
      <c r="AU71" t="inlineStr">
        <is>
          <t>120000</t>
        </is>
      </c>
      <c r="AV71" t="inlineStr">
        <is>
          <t>167296</t>
        </is>
      </c>
      <c r="AW71" t="inlineStr">
        <is>
          <t>300000</t>
        </is>
      </c>
      <c r="AX71" t="inlineStr">
        <is>
          <t>318958</t>
        </is>
      </c>
      <c r="AY71" t="inlineStr">
        <is>
          <t>528000</t>
        </is>
      </c>
      <c r="AZ71" t="n">
        <v>10.40874062831837</v>
      </c>
      <c r="BA71" t="n">
        <v>-5003778</v>
      </c>
      <c r="BB71" t="n">
        <v>-3101650</v>
      </c>
      <c r="BC71" t="inlineStr">
        <is>
          <t>0</t>
        </is>
      </c>
      <c r="BD71" t="inlineStr">
        <is>
          <t>0</t>
        </is>
      </c>
      <c r="BE71" t="n">
        <v>0</v>
      </c>
      <c r="BF71" t="inlineStr">
        <is>
          <t>181226</t>
        </is>
      </c>
      <c r="BG71" t="inlineStr">
        <is>
          <t>756405</t>
        </is>
      </c>
      <c r="BH71" t="inlineStr">
        <is>
          <t>300000</t>
        </is>
      </c>
      <c r="BI71" t="inlineStr">
        <is>
          <t>974610</t>
        </is>
      </c>
    </row>
    <row r="72">
      <c r="A72" t="inlineStr">
        <is>
          <t>Indonesia</t>
        </is>
      </c>
      <c r="B72" t="inlineStr">
        <is>
          <t>Mangrove</t>
        </is>
      </c>
      <c r="C72" t="inlineStr">
        <is>
          <t>Restoration</t>
        </is>
      </c>
      <c r="D72" t="inlineStr">
        <is>
          <t>Planting</t>
        </is>
      </c>
      <c r="E72" t="inlineStr">
        <is>
          <t>Large</t>
        </is>
      </c>
      <c r="F72" t="n">
        <v>1000</v>
      </c>
      <c r="G72" t="inlineStr">
        <is>
          <t>Market price</t>
        </is>
      </c>
      <c r="H72" t="n">
        <v>188785480.2259437</v>
      </c>
      <c r="I72" t="inlineStr">
        <is>
          <t>IDN</t>
        </is>
      </c>
      <c r="J72" t="n">
        <v>500</v>
      </c>
      <c r="K72" t="inlineStr">
        <is>
          <t>Indonesia Mangrove Restoration 1000</t>
        </is>
      </c>
      <c r="L72" t="inlineStr">
        <is>
          <t>7790999</t>
        </is>
      </c>
      <c r="M72" t="inlineStr">
        <is>
          <t>11480808</t>
        </is>
      </c>
      <c r="N72" t="n">
        <v>0.04126905835488787</v>
      </c>
      <c r="O72" t="n">
        <v>0.06081404134607942</v>
      </c>
      <c r="P72" t="inlineStr">
        <is>
          <t>3043083</t>
        </is>
      </c>
      <c r="Q72" t="inlineStr">
        <is>
          <t>3451800</t>
        </is>
      </c>
      <c r="R72" t="inlineStr">
        <is>
          <t>4747916</t>
        </is>
      </c>
      <c r="S72" t="inlineStr">
        <is>
          <t>8029008</t>
        </is>
      </c>
      <c r="T72" t="n">
        <v>6033817</v>
      </c>
      <c r="U72" t="n">
        <v>436600</v>
      </c>
      <c r="V72" t="n">
        <v>22</v>
      </c>
      <c r="W72" t="n">
        <v>22</v>
      </c>
      <c r="X72" t="inlineStr">
        <is>
          <t>50000</t>
        </is>
      </c>
      <c r="Y72" t="inlineStr">
        <is>
          <t>50000</t>
        </is>
      </c>
      <c r="Z72" t="inlineStr">
        <is>
          <t>629559</t>
        </is>
      </c>
      <c r="AA72" t="inlineStr">
        <is>
          <t>667067</t>
        </is>
      </c>
      <c r="AB72" t="inlineStr">
        <is>
          <t>153925</t>
        </is>
      </c>
      <c r="AC72" t="inlineStr">
        <is>
          <t>160000</t>
        </is>
      </c>
      <c r="AD72" t="inlineStr">
        <is>
          <t>268724</t>
        </is>
      </c>
      <c r="AE72" t="inlineStr">
        <is>
          <t>284733</t>
        </is>
      </c>
      <c r="AF72" t="inlineStr">
        <is>
          <t>88900</t>
        </is>
      </c>
      <c r="AG72" t="inlineStr">
        <is>
          <t>100000</t>
        </is>
      </c>
      <c r="AH72" t="inlineStr">
        <is>
          <t>129504</t>
        </is>
      </c>
      <c r="AI72" t="inlineStr">
        <is>
          <t>140000</t>
        </is>
      </c>
      <c r="AJ72" t="inlineStr">
        <is>
          <t>44450</t>
        </is>
      </c>
      <c r="AK72" t="inlineStr">
        <is>
          <t>50000</t>
        </is>
      </c>
      <c r="AL72" t="inlineStr">
        <is>
          <t>1678021</t>
        </is>
      </c>
      <c r="AM72" t="inlineStr">
        <is>
          <t>2000000</t>
        </is>
      </c>
      <c r="AN72" t="n">
        <v>569126</v>
      </c>
      <c r="AO72" t="n">
        <v>799800</v>
      </c>
      <c r="AP72" t="inlineStr">
        <is>
          <t>3575822</t>
        </is>
      </c>
      <c r="AQ72" t="inlineStr">
        <is>
          <t>6211352</t>
        </is>
      </c>
      <c r="AR72" t="inlineStr">
        <is>
          <t>40902</t>
        </is>
      </c>
      <c r="AS72" t="inlineStr">
        <is>
          <t>69856</t>
        </is>
      </c>
      <c r="AT72" t="inlineStr">
        <is>
          <t>75812</t>
        </is>
      </c>
      <c r="AU72" t="inlineStr">
        <is>
          <t>120000</t>
        </is>
      </c>
      <c r="AV72" t="inlineStr">
        <is>
          <t>167296</t>
        </is>
      </c>
      <c r="AW72" t="inlineStr">
        <is>
          <t>300000</t>
        </is>
      </c>
      <c r="AX72" t="inlineStr">
        <is>
          <t>318958</t>
        </is>
      </c>
      <c r="AY72" t="inlineStr">
        <is>
          <t>528000</t>
        </is>
      </c>
      <c r="AZ72" t="n">
        <v>30</v>
      </c>
      <c r="BA72" t="n">
        <v>-8029008</v>
      </c>
      <c r="BB72" t="n">
        <v>-4747916</v>
      </c>
      <c r="BC72" t="inlineStr">
        <is>
          <t>0</t>
        </is>
      </c>
      <c r="BD72" t="inlineStr">
        <is>
          <t>0</t>
        </is>
      </c>
      <c r="BE72" t="n">
        <v>0</v>
      </c>
      <c r="BF72" t="inlineStr">
        <is>
          <t>181226</t>
        </is>
      </c>
      <c r="BG72" t="inlineStr">
        <is>
          <t>387900</t>
        </is>
      </c>
      <c r="BH72" t="inlineStr">
        <is>
          <t>300000</t>
        </is>
      </c>
      <c r="BI72" t="inlineStr">
        <is>
          <t>499800</t>
        </is>
      </c>
    </row>
    <row r="73">
      <c r="A73" t="inlineStr">
        <is>
          <t>Indonesia</t>
        </is>
      </c>
      <c r="B73" t="inlineStr">
        <is>
          <t>Mangrove</t>
        </is>
      </c>
      <c r="C73" t="inlineStr">
        <is>
          <t>Restoration</t>
        </is>
      </c>
      <c r="D73" t="inlineStr">
        <is>
          <t>Hydrology</t>
        </is>
      </c>
      <c r="E73" t="inlineStr">
        <is>
          <t>Large</t>
        </is>
      </c>
      <c r="F73" t="n">
        <v>1000</v>
      </c>
      <c r="G73" t="inlineStr">
        <is>
          <t>Market price</t>
        </is>
      </c>
      <c r="H73" t="n">
        <v>188785480.2259437</v>
      </c>
      <c r="I73" t="inlineStr">
        <is>
          <t>IDN</t>
        </is>
      </c>
      <c r="J73" t="n">
        <v>500</v>
      </c>
      <c r="K73" t="inlineStr">
        <is>
          <t>Indonesia Mangrove Restoration 1000</t>
        </is>
      </c>
      <c r="L73" t="inlineStr">
        <is>
          <t>10657805</t>
        </is>
      </c>
      <c r="M73" t="inlineStr">
        <is>
          <t>15425920</t>
        </is>
      </c>
      <c r="N73" t="n">
        <v>0.05645458001984285</v>
      </c>
      <c r="O73" t="n">
        <v>0.08171136880621237</v>
      </c>
      <c r="P73" t="inlineStr">
        <is>
          <t>4637203</t>
        </is>
      </c>
      <c r="Q73" t="inlineStr">
        <is>
          <t>5351800</t>
        </is>
      </c>
      <c r="R73" t="inlineStr">
        <is>
          <t>6020602</t>
        </is>
      </c>
      <c r="S73" t="inlineStr">
        <is>
          <t>10074120</t>
        </is>
      </c>
      <c r="T73" t="n">
        <v>6033817</v>
      </c>
      <c r="U73" t="n">
        <v>545750</v>
      </c>
      <c r="V73" t="n">
        <v>24</v>
      </c>
      <c r="W73" t="n">
        <v>24</v>
      </c>
      <c r="X73" t="inlineStr">
        <is>
          <t>50000</t>
        </is>
      </c>
      <c r="Y73" t="inlineStr">
        <is>
          <t>50000</t>
        </is>
      </c>
      <c r="Z73" t="inlineStr">
        <is>
          <t>629559</t>
        </is>
      </c>
      <c r="AA73" t="inlineStr">
        <is>
          <t>667067</t>
        </is>
      </c>
      <c r="AB73" t="inlineStr">
        <is>
          <t>153925</t>
        </is>
      </c>
      <c r="AC73" t="inlineStr">
        <is>
          <t>160000</t>
        </is>
      </c>
      <c r="AD73" t="inlineStr">
        <is>
          <t>268724</t>
        </is>
      </c>
      <c r="AE73" t="inlineStr">
        <is>
          <t>284733</t>
        </is>
      </c>
      <c r="AF73" t="inlineStr">
        <is>
          <t>88900</t>
        </is>
      </c>
      <c r="AG73" t="inlineStr">
        <is>
          <t>100000</t>
        </is>
      </c>
      <c r="AH73" t="inlineStr">
        <is>
          <t>129504</t>
        </is>
      </c>
      <c r="AI73" t="inlineStr">
        <is>
          <t>140000</t>
        </is>
      </c>
      <c r="AJ73" t="inlineStr">
        <is>
          <t>44450</t>
        </is>
      </c>
      <c r="AK73" t="inlineStr">
        <is>
          <t>50000</t>
        </is>
      </c>
      <c r="AL73" t="inlineStr">
        <is>
          <t>3272141</t>
        </is>
      </c>
      <c r="AM73" t="inlineStr">
        <is>
          <t>3900000</t>
        </is>
      </c>
      <c r="AN73" t="n">
        <v>937631</v>
      </c>
      <c r="AO73" t="n">
        <v>1274610</v>
      </c>
      <c r="AP73" t="inlineStr">
        <is>
          <t>4469777</t>
        </is>
      </c>
      <c r="AQ73" t="inlineStr">
        <is>
          <t>7764190</t>
        </is>
      </c>
      <c r="AR73" t="inlineStr">
        <is>
          <t>51128</t>
        </is>
      </c>
      <c r="AS73" t="inlineStr">
        <is>
          <t>87320</t>
        </is>
      </c>
      <c r="AT73" t="inlineStr">
        <is>
          <t>75812</t>
        </is>
      </c>
      <c r="AU73" t="inlineStr">
        <is>
          <t>120000</t>
        </is>
      </c>
      <c r="AV73" t="inlineStr">
        <is>
          <t>167296</t>
        </is>
      </c>
      <c r="AW73" t="inlineStr">
        <is>
          <t>300000</t>
        </is>
      </c>
      <c r="AX73" t="inlineStr">
        <is>
          <t>318958</t>
        </is>
      </c>
      <c r="AY73" t="inlineStr">
        <is>
          <t>528000</t>
        </is>
      </c>
      <c r="AZ73" t="n">
        <v>30</v>
      </c>
      <c r="BA73" t="n">
        <v>-10074120</v>
      </c>
      <c r="BB73" t="n">
        <v>-6020602</v>
      </c>
      <c r="BC73" t="inlineStr">
        <is>
          <t>0</t>
        </is>
      </c>
      <c r="BD73" t="inlineStr">
        <is>
          <t>0</t>
        </is>
      </c>
      <c r="BE73" t="n">
        <v>0</v>
      </c>
      <c r="BF73" t="inlineStr">
        <is>
          <t>181226</t>
        </is>
      </c>
      <c r="BG73" t="inlineStr">
        <is>
          <t>756405</t>
        </is>
      </c>
      <c r="BH73" t="inlineStr">
        <is>
          <t>300000</t>
        </is>
      </c>
      <c r="BI73" t="inlineStr">
        <is>
          <t>974610</t>
        </is>
      </c>
    </row>
    <row r="74">
      <c r="A74" t="inlineStr">
        <is>
          <t>Indonesia</t>
        </is>
      </c>
      <c r="B74" t="inlineStr">
        <is>
          <t>Mangrove</t>
        </is>
      </c>
      <c r="C74" t="inlineStr">
        <is>
          <t>Conservation</t>
        </is>
      </c>
      <c r="D74" t="inlineStr"/>
      <c r="E74" t="inlineStr">
        <is>
          <t>Small</t>
        </is>
      </c>
      <c r="F74" t="n">
        <v>4000</v>
      </c>
      <c r="G74" t="inlineStr">
        <is>
          <t>Opex breakeven</t>
        </is>
      </c>
      <c r="H74" t="n">
        <v>188785480.2259437</v>
      </c>
      <c r="I74" t="inlineStr">
        <is>
          <t>IDN</t>
        </is>
      </c>
      <c r="J74" t="n">
        <v>20000</v>
      </c>
      <c r="K74" t="inlineStr">
        <is>
          <t>Indonesia Mangrove Conservation 4000</t>
        </is>
      </c>
      <c r="L74" t="inlineStr">
        <is>
          <t>2826271</t>
        </is>
      </c>
      <c r="M74" t="inlineStr">
        <is>
          <t>4029024</t>
        </is>
      </c>
      <c r="N74" t="n">
        <v>0.01497080705898272</v>
      </c>
      <c r="O74" t="n">
        <v>0.02134181079592536</v>
      </c>
      <c r="P74" t="inlineStr">
        <is>
          <t>1288099</t>
        </is>
      </c>
      <c r="Q74" t="inlineStr">
        <is>
          <t>1371800</t>
        </is>
      </c>
      <c r="R74" t="inlineStr">
        <is>
          <t>1538172</t>
        </is>
      </c>
      <c r="S74" t="inlineStr">
        <is>
          <t>2657224</t>
        </is>
      </c>
      <c r="T74" t="n">
        <v>10199230</v>
      </c>
      <c r="U74" t="n">
        <v>281194</v>
      </c>
      <c r="V74" t="n">
        <v>13</v>
      </c>
      <c r="W74" t="n">
        <v>13</v>
      </c>
      <c r="X74" t="inlineStr">
        <is>
          <t>50000</t>
        </is>
      </c>
      <c r="Y74" t="inlineStr">
        <is>
          <t>50000</t>
        </is>
      </c>
      <c r="Z74" t="inlineStr">
        <is>
          <t>629559</t>
        </is>
      </c>
      <c r="AA74" t="inlineStr">
        <is>
          <t>667067</t>
        </is>
      </c>
      <c r="AB74" t="inlineStr">
        <is>
          <t>76963</t>
        </is>
      </c>
      <c r="AC74" t="inlineStr">
        <is>
          <t>80000</t>
        </is>
      </c>
      <c r="AD74" t="inlineStr">
        <is>
          <t>268724</t>
        </is>
      </c>
      <c r="AE74" t="inlineStr">
        <is>
          <t>284733</t>
        </is>
      </c>
      <c r="AF74" t="inlineStr">
        <is>
          <t>88900</t>
        </is>
      </c>
      <c r="AG74" t="inlineStr">
        <is>
          <t>100000</t>
        </is>
      </c>
      <c r="AH74" t="inlineStr">
        <is>
          <t>129504</t>
        </is>
      </c>
      <c r="AI74" t="inlineStr">
        <is>
          <t>140000</t>
        </is>
      </c>
      <c r="AJ74" t="inlineStr">
        <is>
          <t>44450</t>
        </is>
      </c>
      <c r="AK74" t="inlineStr">
        <is>
          <t>50000</t>
        </is>
      </c>
      <c r="AL74" t="inlineStr">
        <is>
          <t>0</t>
        </is>
      </c>
      <c r="AM74" t="inlineStr">
        <is>
          <t>0</t>
        </is>
      </c>
      <c r="AN74" t="n">
        <v>181226</v>
      </c>
      <c r="AO74" t="n">
        <v>300000</v>
      </c>
      <c r="AP74" t="inlineStr">
        <is>
          <t>769086</t>
        </is>
      </c>
      <c r="AQ74" t="inlineStr">
        <is>
          <t>1364233</t>
        </is>
      </c>
      <c r="AR74" t="inlineStr">
        <is>
          <t>25793</t>
        </is>
      </c>
      <c r="AS74" t="inlineStr">
        <is>
          <t>44991</t>
        </is>
      </c>
      <c r="AT74" t="inlineStr">
        <is>
          <t>75812</t>
        </is>
      </c>
      <c r="AU74" t="inlineStr">
        <is>
          <t>120000</t>
        </is>
      </c>
      <c r="AV74" t="inlineStr">
        <is>
          <t>167296</t>
        </is>
      </c>
      <c r="AW74" t="inlineStr">
        <is>
          <t>300000</t>
        </is>
      </c>
      <c r="AX74" t="inlineStr">
        <is>
          <t>318958</t>
        </is>
      </c>
      <c r="AY74" t="inlineStr">
        <is>
          <t>528000</t>
        </is>
      </c>
      <c r="AZ74" t="n">
        <v>10.15040858490253</v>
      </c>
      <c r="BA74" t="n">
        <v>-2657224</v>
      </c>
      <c r="BB74" t="n">
        <v>-1538172</v>
      </c>
      <c r="BC74" t="inlineStr">
        <is>
          <t>0</t>
        </is>
      </c>
      <c r="BD74" t="inlineStr">
        <is>
          <t>0</t>
        </is>
      </c>
      <c r="BE74" t="n">
        <v>0</v>
      </c>
      <c r="BF74" t="inlineStr">
        <is>
          <t>181226</t>
        </is>
      </c>
      <c r="BG74" t="inlineStr">
        <is>
          <t>0</t>
        </is>
      </c>
      <c r="BH74" t="inlineStr">
        <is>
          <t>300000</t>
        </is>
      </c>
      <c r="BI74" t="inlineStr">
        <is>
          <t>0</t>
        </is>
      </c>
    </row>
    <row r="75">
      <c r="A75" t="inlineStr">
        <is>
          <t>Indonesia</t>
        </is>
      </c>
      <c r="B75" t="inlineStr">
        <is>
          <t>Mangrove</t>
        </is>
      </c>
      <c r="C75" t="inlineStr">
        <is>
          <t>Conservation</t>
        </is>
      </c>
      <c r="D75" t="inlineStr"/>
      <c r="E75" t="inlineStr">
        <is>
          <t>Small</t>
        </is>
      </c>
      <c r="F75" t="n">
        <v>4000</v>
      </c>
      <c r="G75" t="inlineStr">
        <is>
          <t>Market price</t>
        </is>
      </c>
      <c r="H75" t="n">
        <v>188785480.2259437</v>
      </c>
      <c r="I75" t="inlineStr">
        <is>
          <t>IDN</t>
        </is>
      </c>
      <c r="J75" t="n">
        <v>20000</v>
      </c>
      <c r="K75" t="inlineStr">
        <is>
          <t>Indonesia Mangrove Conservation 4000</t>
        </is>
      </c>
      <c r="L75" t="inlineStr">
        <is>
          <t>4330255</t>
        </is>
      </c>
      <c r="M75" t="inlineStr">
        <is>
          <t>6696843</t>
        </is>
      </c>
      <c r="N75" t="n">
        <v>0.02293743668643071</v>
      </c>
      <c r="O75" t="n">
        <v>0.03547329483170545</v>
      </c>
      <c r="P75" t="inlineStr">
        <is>
          <t>1288099</t>
        </is>
      </c>
      <c r="Q75" t="inlineStr">
        <is>
          <t>1371800</t>
        </is>
      </c>
      <c r="R75" t="inlineStr">
        <is>
          <t>3042156</t>
        </is>
      </c>
      <c r="S75" t="inlineStr">
        <is>
          <t>5325043</t>
        </is>
      </c>
      <c r="T75" t="n">
        <v>10199230</v>
      </c>
      <c r="U75" t="n">
        <v>281194</v>
      </c>
      <c r="V75" t="n">
        <v>19</v>
      </c>
      <c r="W75" t="n">
        <v>19</v>
      </c>
      <c r="X75" t="inlineStr">
        <is>
          <t>50000</t>
        </is>
      </c>
      <c r="Y75" t="inlineStr">
        <is>
          <t>50000</t>
        </is>
      </c>
      <c r="Z75" t="inlineStr">
        <is>
          <t>629559</t>
        </is>
      </c>
      <c r="AA75" t="inlineStr">
        <is>
          <t>667067</t>
        </is>
      </c>
      <c r="AB75" t="inlineStr">
        <is>
          <t>76963</t>
        </is>
      </c>
      <c r="AC75" t="inlineStr">
        <is>
          <t>80000</t>
        </is>
      </c>
      <c r="AD75" t="inlineStr">
        <is>
          <t>268724</t>
        </is>
      </c>
      <c r="AE75" t="inlineStr">
        <is>
          <t>284733</t>
        </is>
      </c>
      <c r="AF75" t="inlineStr">
        <is>
          <t>88900</t>
        </is>
      </c>
      <c r="AG75" t="inlineStr">
        <is>
          <t>100000</t>
        </is>
      </c>
      <c r="AH75" t="inlineStr">
        <is>
          <t>129504</t>
        </is>
      </c>
      <c r="AI75" t="inlineStr">
        <is>
          <t>140000</t>
        </is>
      </c>
      <c r="AJ75" t="inlineStr">
        <is>
          <t>44450</t>
        </is>
      </c>
      <c r="AK75" t="inlineStr">
        <is>
          <t>50000</t>
        </is>
      </c>
      <c r="AL75" t="inlineStr">
        <is>
          <t>0</t>
        </is>
      </c>
      <c r="AM75" t="inlineStr">
        <is>
          <t>0</t>
        </is>
      </c>
      <c r="AN75" t="n">
        <v>181226</v>
      </c>
      <c r="AO75" t="n">
        <v>300000</v>
      </c>
      <c r="AP75" t="inlineStr">
        <is>
          <t>2273069</t>
        </is>
      </c>
      <c r="AQ75" t="inlineStr">
        <is>
          <t>4032052</t>
        </is>
      </c>
      <c r="AR75" t="inlineStr">
        <is>
          <t>25793</t>
        </is>
      </c>
      <c r="AS75" t="inlineStr">
        <is>
          <t>44991</t>
        </is>
      </c>
      <c r="AT75" t="inlineStr">
        <is>
          <t>75812</t>
        </is>
      </c>
      <c r="AU75" t="inlineStr">
        <is>
          <t>120000</t>
        </is>
      </c>
      <c r="AV75" t="inlineStr">
        <is>
          <t>167296</t>
        </is>
      </c>
      <c r="AW75" t="inlineStr">
        <is>
          <t>300000</t>
        </is>
      </c>
      <c r="AX75" t="inlineStr">
        <is>
          <t>318958</t>
        </is>
      </c>
      <c r="AY75" t="inlineStr">
        <is>
          <t>528000</t>
        </is>
      </c>
      <c r="AZ75" t="n">
        <v>30</v>
      </c>
      <c r="BA75" t="n">
        <v>-5325043</v>
      </c>
      <c r="BB75" t="n">
        <v>-3042156</v>
      </c>
      <c r="BC75" t="inlineStr">
        <is>
          <t>0</t>
        </is>
      </c>
      <c r="BD75" t="inlineStr">
        <is>
          <t>0</t>
        </is>
      </c>
      <c r="BE75" t="n">
        <v>0</v>
      </c>
      <c r="BF75" t="inlineStr">
        <is>
          <t>181226</t>
        </is>
      </c>
      <c r="BG75" t="inlineStr">
        <is>
          <t>0</t>
        </is>
      </c>
      <c r="BH75" t="inlineStr">
        <is>
          <t>300000</t>
        </is>
      </c>
      <c r="BI75" t="inlineStr">
        <is>
          <t>0</t>
        </is>
      </c>
    </row>
    <row r="76">
      <c r="A76" t="inlineStr">
        <is>
          <t>Indonesia</t>
        </is>
      </c>
      <c r="B76" t="inlineStr">
        <is>
          <t>Mangrove</t>
        </is>
      </c>
      <c r="C76" t="inlineStr">
        <is>
          <t>Conservation</t>
        </is>
      </c>
      <c r="D76" t="inlineStr"/>
      <c r="E76" t="inlineStr">
        <is>
          <t>Medium</t>
        </is>
      </c>
      <c r="F76" t="n">
        <v>20000</v>
      </c>
      <c r="G76" t="inlineStr">
        <is>
          <t>Opex breakeven</t>
        </is>
      </c>
      <c r="H76" t="n">
        <v>188785480.2259437</v>
      </c>
      <c r="I76" t="inlineStr">
        <is>
          <t>IDN</t>
        </is>
      </c>
      <c r="J76" t="n">
        <v>20000</v>
      </c>
      <c r="K76" t="inlineStr">
        <is>
          <t>Indonesia Mangrove Conservation 20000</t>
        </is>
      </c>
      <c r="L76" t="inlineStr">
        <is>
          <t>3032618</t>
        </is>
      </c>
      <c r="M76" t="inlineStr">
        <is>
          <t>4392000</t>
        </is>
      </c>
      <c r="N76" t="n">
        <v>0.01606383073724991</v>
      </c>
      <c r="O76" t="n">
        <v>0.0232645010344203</v>
      </c>
      <c r="P76" t="inlineStr">
        <is>
          <t>1288099</t>
        </is>
      </c>
      <c r="Q76" t="inlineStr">
        <is>
          <t>1371800</t>
        </is>
      </c>
      <c r="R76" t="inlineStr">
        <is>
          <t>1744519</t>
        </is>
      </c>
      <c r="S76" t="inlineStr">
        <is>
          <t>3020200</t>
        </is>
      </c>
      <c r="T76" t="n">
        <v>10199230</v>
      </c>
      <c r="U76" t="n">
        <v>1405970</v>
      </c>
      <c r="V76" t="n">
        <v>3</v>
      </c>
      <c r="W76" t="n">
        <v>3</v>
      </c>
      <c r="X76" t="inlineStr">
        <is>
          <t>50000</t>
        </is>
      </c>
      <c r="Y76" t="inlineStr">
        <is>
          <t>50000</t>
        </is>
      </c>
      <c r="Z76" t="inlineStr">
        <is>
          <t>629559</t>
        </is>
      </c>
      <c r="AA76" t="inlineStr">
        <is>
          <t>667067</t>
        </is>
      </c>
      <c r="AB76" t="inlineStr">
        <is>
          <t>76963</t>
        </is>
      </c>
      <c r="AC76" t="inlineStr">
        <is>
          <t>80000</t>
        </is>
      </c>
      <c r="AD76" t="inlineStr">
        <is>
          <t>268724</t>
        </is>
      </c>
      <c r="AE76" t="inlineStr">
        <is>
          <t>284733</t>
        </is>
      </c>
      <c r="AF76" t="inlineStr">
        <is>
          <t>88900</t>
        </is>
      </c>
      <c r="AG76" t="inlineStr">
        <is>
          <t>100000</t>
        </is>
      </c>
      <c r="AH76" t="inlineStr">
        <is>
          <t>129504</t>
        </is>
      </c>
      <c r="AI76" t="inlineStr">
        <is>
          <t>140000</t>
        </is>
      </c>
      <c r="AJ76" t="inlineStr">
        <is>
          <t>44450</t>
        </is>
      </c>
      <c r="AK76" t="inlineStr">
        <is>
          <t>50000</t>
        </is>
      </c>
      <c r="AL76" t="inlineStr">
        <is>
          <t>0</t>
        </is>
      </c>
      <c r="AM76" t="inlineStr">
        <is>
          <t>0</t>
        </is>
      </c>
      <c r="AN76" t="n">
        <v>181226</v>
      </c>
      <c r="AO76" t="n">
        <v>300000</v>
      </c>
      <c r="AP76" t="inlineStr">
        <is>
          <t>872260</t>
        </is>
      </c>
      <c r="AQ76" t="inlineStr">
        <is>
          <t>1547245</t>
        </is>
      </c>
      <c r="AR76" t="inlineStr">
        <is>
          <t>128967</t>
        </is>
      </c>
      <c r="AS76" t="inlineStr">
        <is>
          <t>224955</t>
        </is>
      </c>
      <c r="AT76" t="inlineStr">
        <is>
          <t>75812</t>
        </is>
      </c>
      <c r="AU76" t="inlineStr">
        <is>
          <t>120000</t>
        </is>
      </c>
      <c r="AV76" t="inlineStr">
        <is>
          <t>167296</t>
        </is>
      </c>
      <c r="AW76" t="inlineStr">
        <is>
          <t>300000</t>
        </is>
      </c>
      <c r="AX76" t="inlineStr">
        <is>
          <t>318958</t>
        </is>
      </c>
      <c r="AY76" t="inlineStr">
        <is>
          <t>528000</t>
        </is>
      </c>
      <c r="AZ76" t="n">
        <v>2.302418518524727</v>
      </c>
      <c r="BA76" t="n">
        <v>-3020200</v>
      </c>
      <c r="BB76" t="n">
        <v>-1744519</v>
      </c>
      <c r="BC76" t="inlineStr">
        <is>
          <t>0</t>
        </is>
      </c>
      <c r="BD76" t="inlineStr">
        <is>
          <t>0</t>
        </is>
      </c>
      <c r="BE76" t="n">
        <v>0</v>
      </c>
      <c r="BF76" t="inlineStr">
        <is>
          <t>181226</t>
        </is>
      </c>
      <c r="BG76" t="inlineStr">
        <is>
          <t>0</t>
        </is>
      </c>
      <c r="BH76" t="inlineStr">
        <is>
          <t>300000</t>
        </is>
      </c>
      <c r="BI76" t="inlineStr">
        <is>
          <t>0</t>
        </is>
      </c>
    </row>
    <row r="77">
      <c r="A77" t="inlineStr">
        <is>
          <t>Indonesia</t>
        </is>
      </c>
      <c r="B77" t="inlineStr">
        <is>
          <t>Mangrove</t>
        </is>
      </c>
      <c r="C77" t="inlineStr">
        <is>
          <t>Conservation</t>
        </is>
      </c>
      <c r="D77" t="inlineStr"/>
      <c r="E77" t="inlineStr">
        <is>
          <t>Medium</t>
        </is>
      </c>
      <c r="F77" t="n">
        <v>20000</v>
      </c>
      <c r="G77" t="inlineStr">
        <is>
          <t>Market price</t>
        </is>
      </c>
      <c r="H77" t="n">
        <v>188785480.2259437</v>
      </c>
      <c r="I77" t="inlineStr">
        <is>
          <t>IDN</t>
        </is>
      </c>
      <c r="J77" t="n">
        <v>20000</v>
      </c>
      <c r="K77" t="inlineStr">
        <is>
          <t>Indonesia Mangrove Conservation 20000</t>
        </is>
      </c>
      <c r="L77" t="inlineStr">
        <is>
          <t>13525706</t>
        </is>
      </c>
      <c r="M77" t="inlineStr">
        <is>
          <t>23005016</t>
        </is>
      </c>
      <c r="N77" t="n">
        <v>0.07164590191900383</v>
      </c>
      <c r="O77" t="n">
        <v>0.1218579732533824</v>
      </c>
      <c r="P77" t="inlineStr">
        <is>
          <t>1288099</t>
        </is>
      </c>
      <c r="Q77" t="inlineStr">
        <is>
          <t>1371800</t>
        </is>
      </c>
      <c r="R77" t="inlineStr">
        <is>
          <t>12237607</t>
        </is>
      </c>
      <c r="S77" t="inlineStr">
        <is>
          <t>21633216</t>
        </is>
      </c>
      <c r="T77" t="n">
        <v>10199230</v>
      </c>
      <c r="U77" t="n">
        <v>1405970</v>
      </c>
      <c r="V77" t="n">
        <v>12</v>
      </c>
      <c r="W77" t="n">
        <v>12</v>
      </c>
      <c r="X77" t="inlineStr">
        <is>
          <t>50000</t>
        </is>
      </c>
      <c r="Y77" t="inlineStr">
        <is>
          <t>50000</t>
        </is>
      </c>
      <c r="Z77" t="inlineStr">
        <is>
          <t>629559</t>
        </is>
      </c>
      <c r="AA77" t="inlineStr">
        <is>
          <t>667067</t>
        </is>
      </c>
      <c r="AB77" t="inlineStr">
        <is>
          <t>76963</t>
        </is>
      </c>
      <c r="AC77" t="inlineStr">
        <is>
          <t>80000</t>
        </is>
      </c>
      <c r="AD77" t="inlineStr">
        <is>
          <t>268724</t>
        </is>
      </c>
      <c r="AE77" t="inlineStr">
        <is>
          <t>284733</t>
        </is>
      </c>
      <c r="AF77" t="inlineStr">
        <is>
          <t>88900</t>
        </is>
      </c>
      <c r="AG77" t="inlineStr">
        <is>
          <t>100000</t>
        </is>
      </c>
      <c r="AH77" t="inlineStr">
        <is>
          <t>129504</t>
        </is>
      </c>
      <c r="AI77" t="inlineStr">
        <is>
          <t>140000</t>
        </is>
      </c>
      <c r="AJ77" t="inlineStr">
        <is>
          <t>44450</t>
        </is>
      </c>
      <c r="AK77" t="inlineStr">
        <is>
          <t>50000</t>
        </is>
      </c>
      <c r="AL77" t="inlineStr">
        <is>
          <t>0</t>
        </is>
      </c>
      <c r="AM77" t="inlineStr">
        <is>
          <t>0</t>
        </is>
      </c>
      <c r="AN77" t="n">
        <v>181226</v>
      </c>
      <c r="AO77" t="n">
        <v>300000</v>
      </c>
      <c r="AP77" t="inlineStr">
        <is>
          <t>11365347</t>
        </is>
      </c>
      <c r="AQ77" t="inlineStr">
        <is>
          <t>20160261</t>
        </is>
      </c>
      <c r="AR77" t="inlineStr">
        <is>
          <t>128967</t>
        </is>
      </c>
      <c r="AS77" t="inlineStr">
        <is>
          <t>224955</t>
        </is>
      </c>
      <c r="AT77" t="inlineStr">
        <is>
          <t>75812</t>
        </is>
      </c>
      <c r="AU77" t="inlineStr">
        <is>
          <t>120000</t>
        </is>
      </c>
      <c r="AV77" t="inlineStr">
        <is>
          <t>167296</t>
        </is>
      </c>
      <c r="AW77" t="inlineStr">
        <is>
          <t>300000</t>
        </is>
      </c>
      <c r="AX77" t="inlineStr">
        <is>
          <t>318958</t>
        </is>
      </c>
      <c r="AY77" t="inlineStr">
        <is>
          <t>528000</t>
        </is>
      </c>
      <c r="AZ77" t="n">
        <v>30</v>
      </c>
      <c r="BA77" t="n">
        <v>-21633216</v>
      </c>
      <c r="BB77" t="n">
        <v>-12237607</v>
      </c>
      <c r="BC77" t="inlineStr">
        <is>
          <t>0</t>
        </is>
      </c>
      <c r="BD77" t="inlineStr">
        <is>
          <t>0</t>
        </is>
      </c>
      <c r="BE77" t="n">
        <v>0</v>
      </c>
      <c r="BF77" t="inlineStr">
        <is>
          <t>181226</t>
        </is>
      </c>
      <c r="BG77" t="inlineStr">
        <is>
          <t>0</t>
        </is>
      </c>
      <c r="BH77" t="inlineStr">
        <is>
          <t>300000</t>
        </is>
      </c>
      <c r="BI77" t="inlineStr">
        <is>
          <t>0</t>
        </is>
      </c>
    </row>
    <row r="78">
      <c r="A78" t="inlineStr">
        <is>
          <t>Indonesia</t>
        </is>
      </c>
      <c r="B78" t="inlineStr">
        <is>
          <t>Mangrove</t>
        </is>
      </c>
      <c r="C78" t="inlineStr">
        <is>
          <t>Conservation</t>
        </is>
      </c>
      <c r="D78" t="inlineStr"/>
      <c r="E78" t="inlineStr">
        <is>
          <t>Large</t>
        </is>
      </c>
      <c r="F78" t="n">
        <v>40000</v>
      </c>
      <c r="G78" t="inlineStr">
        <is>
          <t>Opex breakeven</t>
        </is>
      </c>
      <c r="H78" t="n">
        <v>188785480.2259437</v>
      </c>
      <c r="I78" t="inlineStr">
        <is>
          <t>IDN</t>
        </is>
      </c>
      <c r="J78" t="n">
        <v>20000</v>
      </c>
      <c r="K78" t="inlineStr">
        <is>
          <t>Indonesia Mangrove Conservation 40000</t>
        </is>
      </c>
      <c r="L78" t="inlineStr">
        <is>
          <t>4181197</t>
        </is>
      </c>
      <c r="M78" t="inlineStr">
        <is>
          <t>6129765</t>
        </is>
      </c>
      <c r="N78" t="n">
        <v>0.02214787384599614</v>
      </c>
      <c r="O78" t="n">
        <v>0.03246947271931998</v>
      </c>
      <c r="P78" t="inlineStr">
        <is>
          <t>1656813</t>
        </is>
      </c>
      <c r="Q78" t="inlineStr">
        <is>
          <t>1760933</t>
        </is>
      </c>
      <c r="R78" t="inlineStr">
        <is>
          <t>2524384</t>
        </is>
      </c>
      <c r="S78" t="inlineStr">
        <is>
          <t>4368832</t>
        </is>
      </c>
      <c r="T78" t="n">
        <v>10199230</v>
      </c>
      <c r="U78" t="n">
        <v>2811940</v>
      </c>
      <c r="V78" t="n">
        <v>2</v>
      </c>
      <c r="W78" t="n">
        <v>2</v>
      </c>
      <c r="X78" t="inlineStr">
        <is>
          <t>50000</t>
        </is>
      </c>
      <c r="Y78" t="inlineStr">
        <is>
          <t>50000</t>
        </is>
      </c>
      <c r="Z78" t="inlineStr">
        <is>
          <t>786949</t>
        </is>
      </c>
      <c r="AA78" t="inlineStr">
        <is>
          <t>833833</t>
        </is>
      </c>
      <c r="AB78" t="inlineStr">
        <is>
          <t>153925</t>
        </is>
      </c>
      <c r="AC78" t="inlineStr">
        <is>
          <t>160000</t>
        </is>
      </c>
      <c r="AD78" t="inlineStr">
        <is>
          <t>403085</t>
        </is>
      </c>
      <c r="AE78" t="inlineStr">
        <is>
          <t>427100</t>
        </is>
      </c>
      <c r="AF78" t="inlineStr">
        <is>
          <t>88900</t>
        </is>
      </c>
      <c r="AG78" t="inlineStr">
        <is>
          <t>100000</t>
        </is>
      </c>
      <c r="AH78" t="inlineStr">
        <is>
          <t>129504</t>
        </is>
      </c>
      <c r="AI78" t="inlineStr">
        <is>
          <t>140000</t>
        </is>
      </c>
      <c r="AJ78" t="inlineStr">
        <is>
          <t>44450</t>
        </is>
      </c>
      <c r="AK78" t="inlineStr">
        <is>
          <t>50000</t>
        </is>
      </c>
      <c r="AL78" t="inlineStr">
        <is>
          <t>0</t>
        </is>
      </c>
      <c r="AM78" t="inlineStr">
        <is>
          <t>0</t>
        </is>
      </c>
      <c r="AN78" t="n">
        <v>362453</v>
      </c>
      <c r="AO78" t="n">
        <v>600000</v>
      </c>
      <c r="AP78" t="inlineStr">
        <is>
          <t>1262192</t>
        </is>
      </c>
      <c r="AQ78" t="inlineStr">
        <is>
          <t>2238922</t>
        </is>
      </c>
      <c r="AR78" t="inlineStr">
        <is>
          <t>257934</t>
        </is>
      </c>
      <c r="AS78" t="inlineStr">
        <is>
          <t>449910</t>
        </is>
      </c>
      <c r="AT78" t="inlineStr">
        <is>
          <t>75812</t>
        </is>
      </c>
      <c r="AU78" t="inlineStr">
        <is>
          <t>120000</t>
        </is>
      </c>
      <c r="AV78" t="inlineStr">
        <is>
          <t>167296</t>
        </is>
      </c>
      <c r="AW78" t="inlineStr">
        <is>
          <t>300000</t>
        </is>
      </c>
      <c r="AX78" t="inlineStr">
        <is>
          <t>398698</t>
        </is>
      </c>
      <c r="AY78" t="inlineStr">
        <is>
          <t>660000</t>
        </is>
      </c>
      <c r="AZ78" t="n">
        <v>1.665842786091453</v>
      </c>
      <c r="BA78" t="n">
        <v>-4368832</v>
      </c>
      <c r="BB78" t="n">
        <v>-2524384</v>
      </c>
      <c r="BC78" t="inlineStr">
        <is>
          <t>0</t>
        </is>
      </c>
      <c r="BD78" t="inlineStr">
        <is>
          <t>0</t>
        </is>
      </c>
      <c r="BE78" t="n">
        <v>0</v>
      </c>
      <c r="BF78" t="inlineStr">
        <is>
          <t>362453</t>
        </is>
      </c>
      <c r="BG78" t="inlineStr">
        <is>
          <t>0</t>
        </is>
      </c>
      <c r="BH78" t="inlineStr">
        <is>
          <t>600000</t>
        </is>
      </c>
      <c r="BI78" t="inlineStr">
        <is>
          <t>0</t>
        </is>
      </c>
    </row>
    <row r="79">
      <c r="A79" t="inlineStr">
        <is>
          <t>Indonesia</t>
        </is>
      </c>
      <c r="B79" t="inlineStr">
        <is>
          <t>Mangrove</t>
        </is>
      </c>
      <c r="C79" t="inlineStr">
        <is>
          <t>Conservation</t>
        </is>
      </c>
      <c r="D79" t="inlineStr"/>
      <c r="E79" t="inlineStr">
        <is>
          <t>Large</t>
        </is>
      </c>
      <c r="F79" t="n">
        <v>40000</v>
      </c>
      <c r="G79" t="inlineStr">
        <is>
          <t>Market price</t>
        </is>
      </c>
      <c r="H79" t="n">
        <v>188785480.2259437</v>
      </c>
      <c r="I79" t="inlineStr">
        <is>
          <t>IDN</t>
        </is>
      </c>
      <c r="J79" t="n">
        <v>20000</v>
      </c>
      <c r="K79" t="inlineStr">
        <is>
          <t>Indonesia Mangrove Conservation 40000</t>
        </is>
      </c>
      <c r="L79" t="inlineStr">
        <is>
          <t>25649699</t>
        </is>
      </c>
      <c r="M79" t="inlineStr">
        <is>
          <t>44211366</t>
        </is>
      </c>
      <c r="N79" t="n">
        <v>0.1358669054913637</v>
      </c>
      <c r="O79" t="n">
        <v>0.234188381156679</v>
      </c>
      <c r="P79" t="inlineStr">
        <is>
          <t>1656813</t>
        </is>
      </c>
      <c r="Q79" t="inlineStr">
        <is>
          <t>1760933</t>
        </is>
      </c>
      <c r="R79" t="inlineStr">
        <is>
          <t>23992886</t>
        </is>
      </c>
      <c r="S79" t="inlineStr">
        <is>
          <t>42450432</t>
        </is>
      </c>
      <c r="T79" t="n">
        <v>10199230</v>
      </c>
      <c r="U79" t="n">
        <v>2811940</v>
      </c>
      <c r="V79" t="n">
        <v>11</v>
      </c>
      <c r="W79" t="n">
        <v>11</v>
      </c>
      <c r="X79" t="inlineStr">
        <is>
          <t>50000</t>
        </is>
      </c>
      <c r="Y79" t="inlineStr">
        <is>
          <t>50000</t>
        </is>
      </c>
      <c r="Z79" t="inlineStr">
        <is>
          <t>786949</t>
        </is>
      </c>
      <c r="AA79" t="inlineStr">
        <is>
          <t>833833</t>
        </is>
      </c>
      <c r="AB79" t="inlineStr">
        <is>
          <t>153925</t>
        </is>
      </c>
      <c r="AC79" t="inlineStr">
        <is>
          <t>160000</t>
        </is>
      </c>
      <c r="AD79" t="inlineStr">
        <is>
          <t>403085</t>
        </is>
      </c>
      <c r="AE79" t="inlineStr">
        <is>
          <t>427100</t>
        </is>
      </c>
      <c r="AF79" t="inlineStr">
        <is>
          <t>88900</t>
        </is>
      </c>
      <c r="AG79" t="inlineStr">
        <is>
          <t>100000</t>
        </is>
      </c>
      <c r="AH79" t="inlineStr">
        <is>
          <t>129504</t>
        </is>
      </c>
      <c r="AI79" t="inlineStr">
        <is>
          <t>140000</t>
        </is>
      </c>
      <c r="AJ79" t="inlineStr">
        <is>
          <t>44450</t>
        </is>
      </c>
      <c r="AK79" t="inlineStr">
        <is>
          <t>50000</t>
        </is>
      </c>
      <c r="AL79" t="inlineStr">
        <is>
          <t>0</t>
        </is>
      </c>
      <c r="AM79" t="inlineStr">
        <is>
          <t>0</t>
        </is>
      </c>
      <c r="AN79" t="n">
        <v>362453</v>
      </c>
      <c r="AO79" t="n">
        <v>600000</v>
      </c>
      <c r="AP79" t="inlineStr">
        <is>
          <t>22730694</t>
        </is>
      </c>
      <c r="AQ79" t="inlineStr">
        <is>
          <t>40320522</t>
        </is>
      </c>
      <c r="AR79" t="inlineStr">
        <is>
          <t>257934</t>
        </is>
      </c>
      <c r="AS79" t="inlineStr">
        <is>
          <t>449910</t>
        </is>
      </c>
      <c r="AT79" t="inlineStr">
        <is>
          <t>75812</t>
        </is>
      </c>
      <c r="AU79" t="inlineStr">
        <is>
          <t>120000</t>
        </is>
      </c>
      <c r="AV79" t="inlineStr">
        <is>
          <t>167296</t>
        </is>
      </c>
      <c r="AW79" t="inlineStr">
        <is>
          <t>300000</t>
        </is>
      </c>
      <c r="AX79" t="inlineStr">
        <is>
          <t>398698</t>
        </is>
      </c>
      <c r="AY79" t="inlineStr">
        <is>
          <t>660000</t>
        </is>
      </c>
      <c r="AZ79" t="n">
        <v>30</v>
      </c>
      <c r="BA79" t="n">
        <v>-42450432</v>
      </c>
      <c r="BB79" t="n">
        <v>-23992886</v>
      </c>
      <c r="BC79" t="inlineStr">
        <is>
          <t>0</t>
        </is>
      </c>
      <c r="BD79" t="inlineStr">
        <is>
          <t>0</t>
        </is>
      </c>
      <c r="BE79" t="n">
        <v>0</v>
      </c>
      <c r="BF79" t="inlineStr">
        <is>
          <t>362453</t>
        </is>
      </c>
      <c r="BG79" t="inlineStr">
        <is>
          <t>0</t>
        </is>
      </c>
      <c r="BH79" t="inlineStr">
        <is>
          <t>600000</t>
        </is>
      </c>
      <c r="BI79" t="inlineStr">
        <is>
          <t>0</t>
        </is>
      </c>
    </row>
    <row r="80">
      <c r="A80" t="inlineStr">
        <is>
          <t>Indonesia</t>
        </is>
      </c>
      <c r="B80" t="inlineStr">
        <is>
          <t>Seagrass</t>
        </is>
      </c>
      <c r="C80" t="inlineStr">
        <is>
          <t>Restoration</t>
        </is>
      </c>
      <c r="D80" t="inlineStr">
        <is>
          <t>Planting</t>
        </is>
      </c>
      <c r="E80" t="inlineStr">
        <is>
          <t>Small</t>
        </is>
      </c>
      <c r="F80" t="n">
        <v>100</v>
      </c>
      <c r="G80" t="inlineStr">
        <is>
          <t>Opex breakeven</t>
        </is>
      </c>
      <c r="H80" t="n">
        <v>188785480.2259437</v>
      </c>
      <c r="I80" t="inlineStr">
        <is>
          <t>IDN</t>
        </is>
      </c>
      <c r="J80" t="n">
        <v>500</v>
      </c>
      <c r="K80" t="inlineStr">
        <is>
          <t>Indonesia Seagrass Restoration 100</t>
        </is>
      </c>
      <c r="L80" t="inlineStr">
        <is>
          <t>3487384</t>
        </is>
      </c>
      <c r="M80" t="inlineStr">
        <is>
          <t>4749803</t>
        </is>
      </c>
      <c r="N80" t="n">
        <v>0.01847273421571512</v>
      </c>
      <c r="O80" t="n">
        <v>0.02515978980118229</v>
      </c>
      <c r="P80" t="inlineStr">
        <is>
          <t>1775138</t>
        </is>
      </c>
      <c r="Q80" t="inlineStr">
        <is>
          <t>1919653</t>
        </is>
      </c>
      <c r="R80" t="inlineStr">
        <is>
          <t>1712246</t>
        </is>
      </c>
      <c r="S80" t="inlineStr">
        <is>
          <t>2830151</t>
        </is>
      </c>
      <c r="T80" t="n">
        <v>127626</v>
      </c>
      <c r="U80" t="n">
        <v>2523</v>
      </c>
      <c r="V80" t="n">
        <v>1728</v>
      </c>
      <c r="W80" t="n">
        <v>1728</v>
      </c>
      <c r="X80" t="inlineStr">
        <is>
          <t>50000</t>
        </is>
      </c>
      <c r="Y80" t="inlineStr">
        <is>
          <t>50000</t>
        </is>
      </c>
      <c r="Z80" t="inlineStr">
        <is>
          <t>629559</t>
        </is>
      </c>
      <c r="AA80" t="inlineStr">
        <is>
          <t>667067</t>
        </is>
      </c>
      <c r="AB80" t="inlineStr">
        <is>
          <t>76963</t>
        </is>
      </c>
      <c r="AC80" t="inlineStr">
        <is>
          <t>80000</t>
        </is>
      </c>
      <c r="AD80" t="inlineStr">
        <is>
          <t>268724</t>
        </is>
      </c>
      <c r="AE80" t="inlineStr">
        <is>
          <t>284733</t>
        </is>
      </c>
      <c r="AF80" t="inlineStr">
        <is>
          <t>88900</t>
        </is>
      </c>
      <c r="AG80" t="inlineStr">
        <is>
          <t>100000</t>
        </is>
      </c>
      <c r="AH80" t="inlineStr">
        <is>
          <t>129504</t>
        </is>
      </c>
      <c r="AI80" t="inlineStr">
        <is>
          <t>140000</t>
        </is>
      </c>
      <c r="AJ80" t="inlineStr">
        <is>
          <t>44450</t>
        </is>
      </c>
      <c r="AK80" t="inlineStr">
        <is>
          <t>50000</t>
        </is>
      </c>
      <c r="AL80" t="inlineStr">
        <is>
          <t>487039</t>
        </is>
      </c>
      <c r="AM80" t="inlineStr">
        <is>
          <t>547853</t>
        </is>
      </c>
      <c r="AN80" t="n">
        <v>293812</v>
      </c>
      <c r="AO80" t="n">
        <v>436908</v>
      </c>
      <c r="AP80" t="inlineStr">
        <is>
          <t>856123</t>
        </is>
      </c>
      <c r="AQ80" t="inlineStr">
        <is>
          <t>1444838</t>
        </is>
      </c>
      <c r="AR80" t="inlineStr">
        <is>
          <t>244</t>
        </is>
      </c>
      <c r="AS80" t="inlineStr">
        <is>
          <t>404</t>
        </is>
      </c>
      <c r="AT80" t="inlineStr">
        <is>
          <t>75812</t>
        </is>
      </c>
      <c r="AU80" t="inlineStr">
        <is>
          <t>120000</t>
        </is>
      </c>
      <c r="AV80" t="inlineStr">
        <is>
          <t>167296</t>
        </is>
      </c>
      <c r="AW80" t="inlineStr">
        <is>
          <t>300000</t>
        </is>
      </c>
      <c r="AX80" t="inlineStr">
        <is>
          <t>318958</t>
        </is>
      </c>
      <c r="AY80" t="inlineStr">
        <is>
          <t>528000</t>
        </is>
      </c>
      <c r="AZ80" t="n">
        <v>1220.131640019705</v>
      </c>
      <c r="BA80" t="n">
        <v>-2830151</v>
      </c>
      <c r="BB80" t="n">
        <v>-1712246</v>
      </c>
      <c r="BC80" t="inlineStr">
        <is>
          <t>0</t>
        </is>
      </c>
      <c r="BD80" t="inlineStr">
        <is>
          <t>0</t>
        </is>
      </c>
      <c r="BE80" t="n">
        <v>0</v>
      </c>
      <c r="BF80" t="inlineStr">
        <is>
          <t>181226</t>
        </is>
      </c>
      <c r="BG80" t="inlineStr">
        <is>
          <t>112586</t>
        </is>
      </c>
      <c r="BH80" t="inlineStr">
        <is>
          <t>300000</t>
        </is>
      </c>
      <c r="BI80" t="inlineStr">
        <is>
          <t>136908</t>
        </is>
      </c>
    </row>
    <row r="81">
      <c r="A81" t="inlineStr">
        <is>
          <t>Indonesia</t>
        </is>
      </c>
      <c r="B81" t="inlineStr">
        <is>
          <t>Seagrass</t>
        </is>
      </c>
      <c r="C81" t="inlineStr">
        <is>
          <t>Restoration</t>
        </is>
      </c>
      <c r="D81" t="inlineStr">
        <is>
          <t>Planting</t>
        </is>
      </c>
      <c r="E81" t="inlineStr">
        <is>
          <t>Small</t>
        </is>
      </c>
      <c r="F81" t="n">
        <v>100</v>
      </c>
      <c r="G81" t="inlineStr">
        <is>
          <t>Market price</t>
        </is>
      </c>
      <c r="H81" t="n">
        <v>188785480.2259437</v>
      </c>
      <c r="I81" t="inlineStr">
        <is>
          <t>IDN</t>
        </is>
      </c>
      <c r="J81" t="n">
        <v>500</v>
      </c>
      <c r="K81" t="inlineStr">
        <is>
          <t>Indonesia Seagrass Restoration 100</t>
        </is>
      </c>
      <c r="L81" t="inlineStr">
        <is>
          <t>2652311</t>
        </is>
      </c>
      <c r="M81" t="inlineStr">
        <is>
          <t>3340490</t>
        </is>
      </c>
      <c r="N81" t="n">
        <v>0.01404933788777421</v>
      </c>
      <c r="O81" t="n">
        <v>0.01769463412123649</v>
      </c>
      <c r="P81" t="inlineStr">
        <is>
          <t>1775138</t>
        </is>
      </c>
      <c r="Q81" t="inlineStr">
        <is>
          <t>1919653</t>
        </is>
      </c>
      <c r="R81" t="inlineStr">
        <is>
          <t>877173</t>
        </is>
      </c>
      <c r="S81" t="inlineStr">
        <is>
          <t>1420837</t>
        </is>
      </c>
      <c r="T81" t="n">
        <v>127626</v>
      </c>
      <c r="U81" t="n">
        <v>2523</v>
      </c>
      <c r="V81" t="n">
        <v>1314</v>
      </c>
      <c r="W81" t="n">
        <v>1314</v>
      </c>
      <c r="X81" t="inlineStr">
        <is>
          <t>50000</t>
        </is>
      </c>
      <c r="Y81" t="inlineStr">
        <is>
          <t>50000</t>
        </is>
      </c>
      <c r="Z81" t="inlineStr">
        <is>
          <t>629559</t>
        </is>
      </c>
      <c r="AA81" t="inlineStr">
        <is>
          <t>667067</t>
        </is>
      </c>
      <c r="AB81" t="inlineStr">
        <is>
          <t>76963</t>
        </is>
      </c>
      <c r="AC81" t="inlineStr">
        <is>
          <t>80000</t>
        </is>
      </c>
      <c r="AD81" t="inlineStr">
        <is>
          <t>268724</t>
        </is>
      </c>
      <c r="AE81" t="inlineStr">
        <is>
          <t>284733</t>
        </is>
      </c>
      <c r="AF81" t="inlineStr">
        <is>
          <t>88900</t>
        </is>
      </c>
      <c r="AG81" t="inlineStr">
        <is>
          <t>100000</t>
        </is>
      </c>
      <c r="AH81" t="inlineStr">
        <is>
          <t>129504</t>
        </is>
      </c>
      <c r="AI81" t="inlineStr">
        <is>
          <t>140000</t>
        </is>
      </c>
      <c r="AJ81" t="inlineStr">
        <is>
          <t>44450</t>
        </is>
      </c>
      <c r="AK81" t="inlineStr">
        <is>
          <t>50000</t>
        </is>
      </c>
      <c r="AL81" t="inlineStr">
        <is>
          <t>487039</t>
        </is>
      </c>
      <c r="AM81" t="inlineStr">
        <is>
          <t>547853</t>
        </is>
      </c>
      <c r="AN81" t="n">
        <v>293812</v>
      </c>
      <c r="AO81" t="n">
        <v>436908</v>
      </c>
      <c r="AP81" t="inlineStr">
        <is>
          <t>21050</t>
        </is>
      </c>
      <c r="AQ81" t="inlineStr">
        <is>
          <t>35525</t>
        </is>
      </c>
      <c r="AR81" t="inlineStr">
        <is>
          <t>244</t>
        </is>
      </c>
      <c r="AS81" t="inlineStr">
        <is>
          <t>404</t>
        </is>
      </c>
      <c r="AT81" t="inlineStr">
        <is>
          <t>75812</t>
        </is>
      </c>
      <c r="AU81" t="inlineStr">
        <is>
          <t>120000</t>
        </is>
      </c>
      <c r="AV81" t="inlineStr">
        <is>
          <t>167296</t>
        </is>
      </c>
      <c r="AW81" t="inlineStr">
        <is>
          <t>300000</t>
        </is>
      </c>
      <c r="AX81" t="inlineStr">
        <is>
          <t>318958</t>
        </is>
      </c>
      <c r="AY81" t="inlineStr">
        <is>
          <t>528000</t>
        </is>
      </c>
      <c r="AZ81" t="n">
        <v>30</v>
      </c>
      <c r="BA81" t="n">
        <v>-1420837</v>
      </c>
      <c r="BB81" t="n">
        <v>-877173</v>
      </c>
      <c r="BC81" t="inlineStr">
        <is>
          <t>0</t>
        </is>
      </c>
      <c r="BD81" t="inlineStr">
        <is>
          <t>0</t>
        </is>
      </c>
      <c r="BE81" t="n">
        <v>0</v>
      </c>
      <c r="BF81" t="inlineStr">
        <is>
          <t>181226</t>
        </is>
      </c>
      <c r="BG81" t="inlineStr">
        <is>
          <t>112586</t>
        </is>
      </c>
      <c r="BH81" t="inlineStr">
        <is>
          <t>300000</t>
        </is>
      </c>
      <c r="BI81" t="inlineStr">
        <is>
          <t>136908</t>
        </is>
      </c>
    </row>
    <row r="82">
      <c r="A82" t="inlineStr">
        <is>
          <t>Indonesia</t>
        </is>
      </c>
      <c r="B82" t="inlineStr">
        <is>
          <t>Seagrass</t>
        </is>
      </c>
      <c r="C82" t="inlineStr">
        <is>
          <t>Restoration</t>
        </is>
      </c>
      <c r="D82" t="inlineStr">
        <is>
          <t>Planting</t>
        </is>
      </c>
      <c r="E82" t="inlineStr">
        <is>
          <t>Medium</t>
        </is>
      </c>
      <c r="F82" t="n">
        <v>500</v>
      </c>
      <c r="G82" t="inlineStr">
        <is>
          <t>Opex breakeven</t>
        </is>
      </c>
      <c r="H82" t="n">
        <v>188785480.2259437</v>
      </c>
      <c r="I82" t="inlineStr">
        <is>
          <t>IDN</t>
        </is>
      </c>
      <c r="J82" t="n">
        <v>500</v>
      </c>
      <c r="K82" t="inlineStr">
        <is>
          <t>Indonesia Seagrass Restoration 500</t>
        </is>
      </c>
      <c r="L82" t="inlineStr">
        <is>
          <t>6269615</t>
        </is>
      </c>
      <c r="M82" t="inlineStr">
        <is>
          <t>8255360</t>
        </is>
      </c>
      <c r="N82" t="n">
        <v>0.03321026062224886</v>
      </c>
      <c r="O82" t="n">
        <v>0.04372878671664662</v>
      </c>
      <c r="P82" t="inlineStr">
        <is>
          <t>3676464</t>
        </is>
      </c>
      <c r="Q82" t="inlineStr">
        <is>
          <t>4111064</t>
        </is>
      </c>
      <c r="R82" t="inlineStr">
        <is>
          <t>2593151</t>
        </is>
      </c>
      <c r="S82" t="inlineStr">
        <is>
          <t>4144295</t>
        </is>
      </c>
      <c r="T82" t="n">
        <v>127626</v>
      </c>
      <c r="U82" t="n">
        <v>12298</v>
      </c>
      <c r="V82" t="n">
        <v>637</v>
      </c>
      <c r="W82" t="n">
        <v>637</v>
      </c>
      <c r="X82" t="inlineStr">
        <is>
          <t>50000</t>
        </is>
      </c>
      <c r="Y82" t="inlineStr">
        <is>
          <t>50000</t>
        </is>
      </c>
      <c r="Z82" t="inlineStr">
        <is>
          <t>629559</t>
        </is>
      </c>
      <c r="AA82" t="inlineStr">
        <is>
          <t>667067</t>
        </is>
      </c>
      <c r="AB82" t="inlineStr">
        <is>
          <t>76963</t>
        </is>
      </c>
      <c r="AC82" t="inlineStr">
        <is>
          <t>80000</t>
        </is>
      </c>
      <c r="AD82" t="inlineStr">
        <is>
          <t>268724</t>
        </is>
      </c>
      <c r="AE82" t="inlineStr">
        <is>
          <t>284733</t>
        </is>
      </c>
      <c r="AF82" t="inlineStr">
        <is>
          <t>88900</t>
        </is>
      </c>
      <c r="AG82" t="inlineStr">
        <is>
          <t>100000</t>
        </is>
      </c>
      <c r="AH82" t="inlineStr">
        <is>
          <t>129504</t>
        </is>
      </c>
      <c r="AI82" t="inlineStr">
        <is>
          <t>140000</t>
        </is>
      </c>
      <c r="AJ82" t="inlineStr">
        <is>
          <t>44450</t>
        </is>
      </c>
      <c r="AK82" t="inlineStr">
        <is>
          <t>50000</t>
        </is>
      </c>
      <c r="AL82" t="inlineStr">
        <is>
          <t>2388365</t>
        </is>
      </c>
      <c r="AM82" t="inlineStr">
        <is>
          <t>2739264</t>
        </is>
      </c>
      <c r="AN82" t="n">
        <v>733333</v>
      </c>
      <c r="AO82" t="n">
        <v>984542</v>
      </c>
      <c r="AP82" t="inlineStr">
        <is>
          <t>1296575</t>
        </is>
      </c>
      <c r="AQ82" t="inlineStr">
        <is>
          <t>2209785</t>
        </is>
      </c>
      <c r="AR82" t="inlineStr">
        <is>
          <t>1176</t>
        </is>
      </c>
      <c r="AS82" t="inlineStr">
        <is>
          <t>1968</t>
        </is>
      </c>
      <c r="AT82" t="inlineStr">
        <is>
          <t>75812</t>
        </is>
      </c>
      <c r="AU82" t="inlineStr">
        <is>
          <t>120000</t>
        </is>
      </c>
      <c r="AV82" t="inlineStr">
        <is>
          <t>167296</t>
        </is>
      </c>
      <c r="AW82" t="inlineStr">
        <is>
          <t>300000</t>
        </is>
      </c>
      <c r="AX82" t="inlineStr">
        <is>
          <t>318958</t>
        </is>
      </c>
      <c r="AY82" t="inlineStr">
        <is>
          <t>528000</t>
        </is>
      </c>
      <c r="AZ82" t="n">
        <v>381.4707177325638</v>
      </c>
      <c r="BA82" t="n">
        <v>-4144295</v>
      </c>
      <c r="BB82" t="n">
        <v>-2593151</v>
      </c>
      <c r="BC82" t="inlineStr">
        <is>
          <t>0</t>
        </is>
      </c>
      <c r="BD82" t="inlineStr">
        <is>
          <t>0</t>
        </is>
      </c>
      <c r="BE82" t="n">
        <v>0</v>
      </c>
      <c r="BF82" t="inlineStr">
        <is>
          <t>181226</t>
        </is>
      </c>
      <c r="BG82" t="inlineStr">
        <is>
          <t>552107</t>
        </is>
      </c>
      <c r="BH82" t="inlineStr">
        <is>
          <t>300000</t>
        </is>
      </c>
      <c r="BI82" t="inlineStr">
        <is>
          <t>684542</t>
        </is>
      </c>
    </row>
    <row r="83">
      <c r="A83" t="inlineStr">
        <is>
          <t>Indonesia</t>
        </is>
      </c>
      <c r="B83" t="inlineStr">
        <is>
          <t>Seagrass</t>
        </is>
      </c>
      <c r="C83" t="inlineStr">
        <is>
          <t>Restoration</t>
        </is>
      </c>
      <c r="D83" t="inlineStr">
        <is>
          <t>Planting</t>
        </is>
      </c>
      <c r="E83" t="inlineStr">
        <is>
          <t>Medium</t>
        </is>
      </c>
      <c r="F83" t="n">
        <v>500</v>
      </c>
      <c r="G83" t="inlineStr">
        <is>
          <t>Market price</t>
        </is>
      </c>
      <c r="H83" t="n">
        <v>188785480.2259437</v>
      </c>
      <c r="I83" t="inlineStr">
        <is>
          <t>IDN</t>
        </is>
      </c>
      <c r="J83" t="n">
        <v>500</v>
      </c>
      <c r="K83" t="inlineStr">
        <is>
          <t>Indonesia Seagrass Restoration 500</t>
        </is>
      </c>
      <c r="L83" t="inlineStr">
        <is>
          <t>5075006</t>
        </is>
      </c>
      <c r="M83" t="inlineStr">
        <is>
          <t>6219358</t>
        </is>
      </c>
      <c r="N83" t="n">
        <v>0.02688239579614964</v>
      </c>
      <c r="O83" t="n">
        <v>0.0329440484117555</v>
      </c>
      <c r="P83" t="inlineStr">
        <is>
          <t>3676464</t>
        </is>
      </c>
      <c r="Q83" t="inlineStr">
        <is>
          <t>4111064</t>
        </is>
      </c>
      <c r="R83" t="inlineStr">
        <is>
          <t>1398542</t>
        </is>
      </c>
      <c r="S83" t="inlineStr">
        <is>
          <t>2108294</t>
        </is>
      </c>
      <c r="T83" t="n">
        <v>127626</v>
      </c>
      <c r="U83" t="n">
        <v>12298</v>
      </c>
      <c r="V83" t="n">
        <v>516</v>
      </c>
      <c r="W83" t="n">
        <v>516</v>
      </c>
      <c r="X83" t="inlineStr">
        <is>
          <t>50000</t>
        </is>
      </c>
      <c r="Y83" t="inlineStr">
        <is>
          <t>50000</t>
        </is>
      </c>
      <c r="Z83" t="inlineStr">
        <is>
          <t>629559</t>
        </is>
      </c>
      <c r="AA83" t="inlineStr">
        <is>
          <t>667067</t>
        </is>
      </c>
      <c r="AB83" t="inlineStr">
        <is>
          <t>76963</t>
        </is>
      </c>
      <c r="AC83" t="inlineStr">
        <is>
          <t>80000</t>
        </is>
      </c>
      <c r="AD83" t="inlineStr">
        <is>
          <t>268724</t>
        </is>
      </c>
      <c r="AE83" t="inlineStr">
        <is>
          <t>284733</t>
        </is>
      </c>
      <c r="AF83" t="inlineStr">
        <is>
          <t>88900</t>
        </is>
      </c>
      <c r="AG83" t="inlineStr">
        <is>
          <t>100000</t>
        </is>
      </c>
      <c r="AH83" t="inlineStr">
        <is>
          <t>129504</t>
        </is>
      </c>
      <c r="AI83" t="inlineStr">
        <is>
          <t>140000</t>
        </is>
      </c>
      <c r="AJ83" t="inlineStr">
        <is>
          <t>44450</t>
        </is>
      </c>
      <c r="AK83" t="inlineStr">
        <is>
          <t>50000</t>
        </is>
      </c>
      <c r="AL83" t="inlineStr">
        <is>
          <t>2388365</t>
        </is>
      </c>
      <c r="AM83" t="inlineStr">
        <is>
          <t>2739264</t>
        </is>
      </c>
      <c r="AN83" t="n">
        <v>733333</v>
      </c>
      <c r="AO83" t="n">
        <v>984542</v>
      </c>
      <c r="AP83" t="inlineStr">
        <is>
          <t>101967</t>
        </is>
      </c>
      <c r="AQ83" t="inlineStr">
        <is>
          <t>173784</t>
        </is>
      </c>
      <c r="AR83" t="inlineStr">
        <is>
          <t>1176</t>
        </is>
      </c>
      <c r="AS83" t="inlineStr">
        <is>
          <t>1968</t>
        </is>
      </c>
      <c r="AT83" t="inlineStr">
        <is>
          <t>75812</t>
        </is>
      </c>
      <c r="AU83" t="inlineStr">
        <is>
          <t>120000</t>
        </is>
      </c>
      <c r="AV83" t="inlineStr">
        <is>
          <t>167296</t>
        </is>
      </c>
      <c r="AW83" t="inlineStr">
        <is>
          <t>300000</t>
        </is>
      </c>
      <c r="AX83" t="inlineStr">
        <is>
          <t>318958</t>
        </is>
      </c>
      <c r="AY83" t="inlineStr">
        <is>
          <t>528000</t>
        </is>
      </c>
      <c r="AZ83" t="n">
        <v>30</v>
      </c>
      <c r="BA83" t="n">
        <v>-2108294</v>
      </c>
      <c r="BB83" t="n">
        <v>-1398542</v>
      </c>
      <c r="BC83" t="inlineStr">
        <is>
          <t>0</t>
        </is>
      </c>
      <c r="BD83" t="inlineStr">
        <is>
          <t>0</t>
        </is>
      </c>
      <c r="BE83" t="n">
        <v>0</v>
      </c>
      <c r="BF83" t="inlineStr">
        <is>
          <t>181226</t>
        </is>
      </c>
      <c r="BG83" t="inlineStr">
        <is>
          <t>552107</t>
        </is>
      </c>
      <c r="BH83" t="inlineStr">
        <is>
          <t>300000</t>
        </is>
      </c>
      <c r="BI83" t="inlineStr">
        <is>
          <t>684542</t>
        </is>
      </c>
    </row>
    <row r="84">
      <c r="A84" t="inlineStr">
        <is>
          <t>Indonesia</t>
        </is>
      </c>
      <c r="B84" t="inlineStr">
        <is>
          <t>Seagrass</t>
        </is>
      </c>
      <c r="C84" t="inlineStr">
        <is>
          <t>Restoration</t>
        </is>
      </c>
      <c r="D84" t="inlineStr">
        <is>
          <t>Planting</t>
        </is>
      </c>
      <c r="E84" t="inlineStr">
        <is>
          <t>Large</t>
        </is>
      </c>
      <c r="F84" t="n">
        <v>1000</v>
      </c>
      <c r="G84" t="inlineStr">
        <is>
          <t>Opex breakeven</t>
        </is>
      </c>
      <c r="H84" t="n">
        <v>188785480.2259437</v>
      </c>
      <c r="I84" t="inlineStr">
        <is>
          <t>IDN</t>
        </is>
      </c>
      <c r="J84" t="n">
        <v>500</v>
      </c>
      <c r="K84" t="inlineStr">
        <is>
          <t>Indonesia Seagrass Restoration 1000</t>
        </is>
      </c>
      <c r="L84" t="inlineStr">
        <is>
          <t>9577683</t>
        </is>
      </c>
      <c r="M84" t="inlineStr">
        <is>
          <t>12691786</t>
        </is>
      </c>
      <c r="N84" t="n">
        <v>0.05073315484081277</v>
      </c>
      <c r="O84" t="n">
        <v>0.06722861305228621</v>
      </c>
      <c r="P84" t="inlineStr">
        <is>
          <t>5961605</t>
        </is>
      </c>
      <c r="Q84" t="inlineStr">
        <is>
          <t>6930329</t>
        </is>
      </c>
      <c r="R84" t="inlineStr">
        <is>
          <t>3616078</t>
        </is>
      </c>
      <c r="S84" t="inlineStr">
        <is>
          <t>5761457</t>
        </is>
      </c>
      <c r="T84" t="n">
        <v>127626</v>
      </c>
      <c r="U84" t="n">
        <v>23335</v>
      </c>
      <c r="V84" t="n">
        <v>513</v>
      </c>
      <c r="W84" t="n">
        <v>513</v>
      </c>
      <c r="X84" t="inlineStr">
        <is>
          <t>50000</t>
        </is>
      </c>
      <c r="Y84" t="inlineStr">
        <is>
          <t>50000</t>
        </is>
      </c>
      <c r="Z84" t="inlineStr">
        <is>
          <t>629559</t>
        </is>
      </c>
      <c r="AA84" t="inlineStr">
        <is>
          <t>667067</t>
        </is>
      </c>
      <c r="AB84" t="inlineStr">
        <is>
          <t>153925</t>
        </is>
      </c>
      <c r="AC84" t="inlineStr">
        <is>
          <t>160000</t>
        </is>
      </c>
      <c r="AD84" t="inlineStr">
        <is>
          <t>268724</t>
        </is>
      </c>
      <c r="AE84" t="inlineStr">
        <is>
          <t>284733</t>
        </is>
      </c>
      <c r="AF84" t="inlineStr">
        <is>
          <t>88900</t>
        </is>
      </c>
      <c r="AG84" t="inlineStr">
        <is>
          <t>100000</t>
        </is>
      </c>
      <c r="AH84" t="inlineStr">
        <is>
          <t>129504</t>
        </is>
      </c>
      <c r="AI84" t="inlineStr">
        <is>
          <t>140000</t>
        </is>
      </c>
      <c r="AJ84" t="inlineStr">
        <is>
          <t>44450</t>
        </is>
      </c>
      <c r="AK84" t="inlineStr">
        <is>
          <t>50000</t>
        </is>
      </c>
      <c r="AL84" t="inlineStr">
        <is>
          <t>4596543</t>
        </is>
      </c>
      <c r="AM84" t="inlineStr">
        <is>
          <t>5478529</t>
        </is>
      </c>
      <c r="AN84" t="n">
        <v>1243786</v>
      </c>
      <c r="AO84" t="n">
        <v>1669084</v>
      </c>
      <c r="AP84" t="inlineStr">
        <is>
          <t>1808039</t>
        </is>
      </c>
      <c r="AQ84" t="inlineStr">
        <is>
          <t>3140640</t>
        </is>
      </c>
      <c r="AR84" t="inlineStr">
        <is>
          <t>2186</t>
        </is>
      </c>
      <c r="AS84" t="inlineStr">
        <is>
          <t>3734</t>
        </is>
      </c>
      <c r="AT84" t="inlineStr">
        <is>
          <t>75812</t>
        </is>
      </c>
      <c r="AU84" t="inlineStr">
        <is>
          <t>120000</t>
        </is>
      </c>
      <c r="AV84" t="inlineStr">
        <is>
          <t>167296</t>
        </is>
      </c>
      <c r="AW84" t="inlineStr">
        <is>
          <t>300000</t>
        </is>
      </c>
      <c r="AX84" t="inlineStr">
        <is>
          <t>318958</t>
        </is>
      </c>
      <c r="AY84" t="inlineStr">
        <is>
          <t>528000</t>
        </is>
      </c>
      <c r="AZ84" t="n">
        <v>283.8149963072538</v>
      </c>
      <c r="BA84" t="n">
        <v>-5761457</v>
      </c>
      <c r="BB84" t="n">
        <v>-3616078</v>
      </c>
      <c r="BC84" t="inlineStr">
        <is>
          <t>0</t>
        </is>
      </c>
      <c r="BD84" t="inlineStr">
        <is>
          <t>0</t>
        </is>
      </c>
      <c r="BE84" t="n">
        <v>0</v>
      </c>
      <c r="BF84" t="inlineStr">
        <is>
          <t>181226</t>
        </is>
      </c>
      <c r="BG84" t="inlineStr">
        <is>
          <t>1062560</t>
        </is>
      </c>
      <c r="BH84" t="inlineStr">
        <is>
          <t>300000</t>
        </is>
      </c>
      <c r="BI84" t="inlineStr">
        <is>
          <t>1369084</t>
        </is>
      </c>
    </row>
    <row r="85">
      <c r="A85" t="inlineStr">
        <is>
          <t>Indonesia</t>
        </is>
      </c>
      <c r="B85" t="inlineStr">
        <is>
          <t>Seagrass</t>
        </is>
      </c>
      <c r="C85" t="inlineStr">
        <is>
          <t>Restoration</t>
        </is>
      </c>
      <c r="D85" t="inlineStr">
        <is>
          <t>Planting</t>
        </is>
      </c>
      <c r="E85" t="inlineStr">
        <is>
          <t>Large</t>
        </is>
      </c>
      <c r="F85" t="n">
        <v>1000</v>
      </c>
      <c r="G85" t="inlineStr">
        <is>
          <t>Market price</t>
        </is>
      </c>
      <c r="H85" t="n">
        <v>188785480.2259437</v>
      </c>
      <c r="I85" t="inlineStr">
        <is>
          <t>IDN</t>
        </is>
      </c>
      <c r="J85" t="n">
        <v>500</v>
      </c>
      <c r="K85" t="inlineStr">
        <is>
          <t>Indonesia Seagrass Restoration 1000</t>
        </is>
      </c>
      <c r="L85" t="inlineStr">
        <is>
          <t>7960759</t>
        </is>
      </c>
      <c r="M85" t="inlineStr">
        <is>
          <t>9883120</t>
        </is>
      </c>
      <c r="N85" t="n">
        <v>0.04216828005242957</v>
      </c>
      <c r="O85" t="n">
        <v>0.05235105998709014</v>
      </c>
      <c r="P85" t="inlineStr">
        <is>
          <t>5961605</t>
        </is>
      </c>
      <c r="Q85" t="inlineStr">
        <is>
          <t>6930329</t>
        </is>
      </c>
      <c r="R85" t="inlineStr">
        <is>
          <t>1999154</t>
        </is>
      </c>
      <c r="S85" t="inlineStr">
        <is>
          <t>2952792</t>
        </is>
      </c>
      <c r="T85" t="n">
        <v>127626</v>
      </c>
      <c r="U85" t="n">
        <v>23335</v>
      </c>
      <c r="V85" t="n">
        <v>426</v>
      </c>
      <c r="W85" t="n">
        <v>426</v>
      </c>
      <c r="X85" t="inlineStr">
        <is>
          <t>50000</t>
        </is>
      </c>
      <c r="Y85" t="inlineStr">
        <is>
          <t>50000</t>
        </is>
      </c>
      <c r="Z85" t="inlineStr">
        <is>
          <t>629559</t>
        </is>
      </c>
      <c r="AA85" t="inlineStr">
        <is>
          <t>667067</t>
        </is>
      </c>
      <c r="AB85" t="inlineStr">
        <is>
          <t>153925</t>
        </is>
      </c>
      <c r="AC85" t="inlineStr">
        <is>
          <t>160000</t>
        </is>
      </c>
      <c r="AD85" t="inlineStr">
        <is>
          <t>268724</t>
        </is>
      </c>
      <c r="AE85" t="inlineStr">
        <is>
          <t>284733</t>
        </is>
      </c>
      <c r="AF85" t="inlineStr">
        <is>
          <t>88900</t>
        </is>
      </c>
      <c r="AG85" t="inlineStr">
        <is>
          <t>100000</t>
        </is>
      </c>
      <c r="AH85" t="inlineStr">
        <is>
          <t>129504</t>
        </is>
      </c>
      <c r="AI85" t="inlineStr">
        <is>
          <t>140000</t>
        </is>
      </c>
      <c r="AJ85" t="inlineStr">
        <is>
          <t>44450</t>
        </is>
      </c>
      <c r="AK85" t="inlineStr">
        <is>
          <t>50000</t>
        </is>
      </c>
      <c r="AL85" t="inlineStr">
        <is>
          <t>4596543</t>
        </is>
      </c>
      <c r="AM85" t="inlineStr">
        <is>
          <t>5478529</t>
        </is>
      </c>
      <c r="AN85" t="n">
        <v>1243786</v>
      </c>
      <c r="AO85" t="n">
        <v>1669084</v>
      </c>
      <c r="AP85" t="inlineStr">
        <is>
          <t>191115</t>
        </is>
      </c>
      <c r="AQ85" t="inlineStr">
        <is>
          <t>331974</t>
        </is>
      </c>
      <c r="AR85" t="inlineStr">
        <is>
          <t>2186</t>
        </is>
      </c>
      <c r="AS85" t="inlineStr">
        <is>
          <t>3734</t>
        </is>
      </c>
      <c r="AT85" t="inlineStr">
        <is>
          <t>75812</t>
        </is>
      </c>
      <c r="AU85" t="inlineStr">
        <is>
          <t>120000</t>
        </is>
      </c>
      <c r="AV85" t="inlineStr">
        <is>
          <t>167296</t>
        </is>
      </c>
      <c r="AW85" t="inlineStr">
        <is>
          <t>300000</t>
        </is>
      </c>
      <c r="AX85" t="inlineStr">
        <is>
          <t>318958</t>
        </is>
      </c>
      <c r="AY85" t="inlineStr">
        <is>
          <t>528000</t>
        </is>
      </c>
      <c r="AZ85" t="n">
        <v>30</v>
      </c>
      <c r="BA85" t="n">
        <v>-2952792</v>
      </c>
      <c r="BB85" t="n">
        <v>-1999154</v>
      </c>
      <c r="BC85" t="inlineStr">
        <is>
          <t>0</t>
        </is>
      </c>
      <c r="BD85" t="inlineStr">
        <is>
          <t>0</t>
        </is>
      </c>
      <c r="BE85" t="n">
        <v>0</v>
      </c>
      <c r="BF85" t="inlineStr">
        <is>
          <t>181226</t>
        </is>
      </c>
      <c r="BG85" t="inlineStr">
        <is>
          <t>1062560</t>
        </is>
      </c>
      <c r="BH85" t="inlineStr">
        <is>
          <t>300000</t>
        </is>
      </c>
      <c r="BI85" t="inlineStr">
        <is>
          <t>1369084</t>
        </is>
      </c>
    </row>
    <row r="86">
      <c r="A86" t="inlineStr">
        <is>
          <t>Indonesia</t>
        </is>
      </c>
      <c r="B86" t="inlineStr">
        <is>
          <t>Seagrass</t>
        </is>
      </c>
      <c r="C86" t="inlineStr">
        <is>
          <t>Conservation</t>
        </is>
      </c>
      <c r="D86" t="inlineStr"/>
      <c r="E86" t="inlineStr">
        <is>
          <t>Small</t>
        </is>
      </c>
      <c r="F86" t="n">
        <v>400</v>
      </c>
      <c r="G86" t="inlineStr">
        <is>
          <t>Opex breakeven</t>
        </is>
      </c>
      <c r="H86" t="n">
        <v>188785480.2259437</v>
      </c>
      <c r="I86" t="inlineStr">
        <is>
          <t>IDN</t>
        </is>
      </c>
      <c r="J86" t="n">
        <v>2000</v>
      </c>
      <c r="K86" t="inlineStr">
        <is>
          <t>Indonesia Seagrass Conservation 400</t>
        </is>
      </c>
      <c r="L86" t="inlineStr">
        <is>
          <t>2776272</t>
        </is>
      </c>
      <c r="M86" t="inlineStr">
        <is>
          <t>4028927</t>
        </is>
      </c>
      <c r="N86" t="n">
        <v>0.0147059614790146</v>
      </c>
      <c r="O86" t="n">
        <v>0.02134129698522401</v>
      </c>
      <c r="P86" t="inlineStr">
        <is>
          <t>1288099</t>
        </is>
      </c>
      <c r="Q86" t="inlineStr">
        <is>
          <t>1371800</t>
        </is>
      </c>
      <c r="R86" t="inlineStr">
        <is>
          <t>1488173</t>
        </is>
      </c>
      <c r="S86" t="inlineStr">
        <is>
          <t>2657127</t>
        </is>
      </c>
      <c r="T86" t="n">
        <v>2035267</v>
      </c>
      <c r="U86" t="n">
        <v>9253</v>
      </c>
      <c r="V86" t="n">
        <v>375</v>
      </c>
      <c r="W86" t="n">
        <v>375</v>
      </c>
      <c r="X86" t="inlineStr">
        <is>
          <t>50000</t>
        </is>
      </c>
      <c r="Y86" t="inlineStr">
        <is>
          <t>50000</t>
        </is>
      </c>
      <c r="Z86" t="inlineStr">
        <is>
          <t>629559</t>
        </is>
      </c>
      <c r="AA86" t="inlineStr">
        <is>
          <t>667067</t>
        </is>
      </c>
      <c r="AB86" t="inlineStr">
        <is>
          <t>76963</t>
        </is>
      </c>
      <c r="AC86" t="inlineStr">
        <is>
          <t>80000</t>
        </is>
      </c>
      <c r="AD86" t="inlineStr">
        <is>
          <t>268724</t>
        </is>
      </c>
      <c r="AE86" t="inlineStr">
        <is>
          <t>284733</t>
        </is>
      </c>
      <c r="AF86" t="inlineStr">
        <is>
          <t>88900</t>
        </is>
      </c>
      <c r="AG86" t="inlineStr">
        <is>
          <t>100000</t>
        </is>
      </c>
      <c r="AH86" t="inlineStr">
        <is>
          <t>129504</t>
        </is>
      </c>
      <c r="AI86" t="inlineStr">
        <is>
          <t>140000</t>
        </is>
      </c>
      <c r="AJ86" t="inlineStr">
        <is>
          <t>44450</t>
        </is>
      </c>
      <c r="AK86" t="inlineStr">
        <is>
          <t>50000</t>
        </is>
      </c>
      <c r="AL86" t="inlineStr">
        <is>
          <t>0</t>
        </is>
      </c>
      <c r="AM86" t="inlineStr">
        <is>
          <t>0</t>
        </is>
      </c>
      <c r="AN86" t="n">
        <v>181226</v>
      </c>
      <c r="AO86" t="n">
        <v>300000</v>
      </c>
      <c r="AP86" t="inlineStr">
        <is>
          <t>744087</t>
        </is>
      </c>
      <c r="AQ86" t="inlineStr">
        <is>
          <t>1407647</t>
        </is>
      </c>
      <c r="AR86" t="inlineStr">
        <is>
          <t>794</t>
        </is>
      </c>
      <c r="AS86" t="inlineStr">
        <is>
          <t>1480</t>
        </is>
      </c>
      <c r="AT86" t="inlineStr">
        <is>
          <t>75812</t>
        </is>
      </c>
      <c r="AU86" t="inlineStr">
        <is>
          <t>120000</t>
        </is>
      </c>
      <c r="AV86" t="inlineStr">
        <is>
          <t>167296</t>
        </is>
      </c>
      <c r="AW86" t="inlineStr">
        <is>
          <t>300000</t>
        </is>
      </c>
      <c r="AX86" t="inlineStr">
        <is>
          <t>318958</t>
        </is>
      </c>
      <c r="AY86" t="inlineStr">
        <is>
          <t>528000</t>
        </is>
      </c>
      <c r="AZ86" t="n">
        <v>310.8540270828509</v>
      </c>
      <c r="BA86" t="n">
        <v>-2657127</v>
      </c>
      <c r="BB86" t="n">
        <v>-1488173</v>
      </c>
      <c r="BC86" t="inlineStr">
        <is>
          <t>0</t>
        </is>
      </c>
      <c r="BD86" t="inlineStr">
        <is>
          <t>0</t>
        </is>
      </c>
      <c r="BE86" t="n">
        <v>0</v>
      </c>
      <c r="BF86" t="inlineStr">
        <is>
          <t>181226</t>
        </is>
      </c>
      <c r="BG86" t="inlineStr">
        <is>
          <t>0</t>
        </is>
      </c>
      <c r="BH86" t="inlineStr">
        <is>
          <t>300000</t>
        </is>
      </c>
      <c r="BI86" t="inlineStr">
        <is>
          <t>0</t>
        </is>
      </c>
    </row>
    <row r="87">
      <c r="A87" t="inlineStr">
        <is>
          <t>Indonesia</t>
        </is>
      </c>
      <c r="B87" t="inlineStr">
        <is>
          <t>Seagrass</t>
        </is>
      </c>
      <c r="C87" t="inlineStr">
        <is>
          <t>Conservation</t>
        </is>
      </c>
      <c r="D87" t="inlineStr"/>
      <c r="E87" t="inlineStr">
        <is>
          <t>Small</t>
        </is>
      </c>
      <c r="F87" t="n">
        <v>400</v>
      </c>
      <c r="G87" t="inlineStr">
        <is>
          <t>Market price</t>
        </is>
      </c>
      <c r="H87" t="n">
        <v>188785480.2259437</v>
      </c>
      <c r="I87" t="inlineStr">
        <is>
          <t>IDN</t>
        </is>
      </c>
      <c r="J87" t="n">
        <v>2000</v>
      </c>
      <c r="K87" t="inlineStr">
        <is>
          <t>Indonesia Seagrass Conservation 400</t>
        </is>
      </c>
      <c r="L87" t="inlineStr">
        <is>
          <t>2103996</t>
        </is>
      </c>
      <c r="M87" t="inlineStr">
        <is>
          <t>2757130</t>
        </is>
      </c>
      <c r="N87" t="n">
        <v>0.01114490371548638</v>
      </c>
      <c r="O87" t="n">
        <v>0.01460456596926941</v>
      </c>
      <c r="P87" t="inlineStr">
        <is>
          <t>1288099</t>
        </is>
      </c>
      <c r="Q87" t="inlineStr">
        <is>
          <t>1371800</t>
        </is>
      </c>
      <c r="R87" t="inlineStr">
        <is>
          <t>815897</t>
        </is>
      </c>
      <c r="S87" t="inlineStr">
        <is>
          <t>1385330</t>
        </is>
      </c>
      <c r="T87" t="n">
        <v>2035267</v>
      </c>
      <c r="U87" t="n">
        <v>9253</v>
      </c>
      <c r="V87" t="n">
        <v>284</v>
      </c>
      <c r="W87" t="n">
        <v>284</v>
      </c>
      <c r="X87" t="inlineStr">
        <is>
          <t>50000</t>
        </is>
      </c>
      <c r="Y87" t="inlineStr">
        <is>
          <t>50000</t>
        </is>
      </c>
      <c r="Z87" t="inlineStr">
        <is>
          <t>629559</t>
        </is>
      </c>
      <c r="AA87" t="inlineStr">
        <is>
          <t>667067</t>
        </is>
      </c>
      <c r="AB87" t="inlineStr">
        <is>
          <t>76963</t>
        </is>
      </c>
      <c r="AC87" t="inlineStr">
        <is>
          <t>80000</t>
        </is>
      </c>
      <c r="AD87" t="inlineStr">
        <is>
          <t>268724</t>
        </is>
      </c>
      <c r="AE87" t="inlineStr">
        <is>
          <t>284733</t>
        </is>
      </c>
      <c r="AF87" t="inlineStr">
        <is>
          <t>88900</t>
        </is>
      </c>
      <c r="AG87" t="inlineStr">
        <is>
          <t>100000</t>
        </is>
      </c>
      <c r="AH87" t="inlineStr">
        <is>
          <t>129504</t>
        </is>
      </c>
      <c r="AI87" t="inlineStr">
        <is>
          <t>140000</t>
        </is>
      </c>
      <c r="AJ87" t="inlineStr">
        <is>
          <t>44450</t>
        </is>
      </c>
      <c r="AK87" t="inlineStr">
        <is>
          <t>50000</t>
        </is>
      </c>
      <c r="AL87" t="inlineStr">
        <is>
          <t>0</t>
        </is>
      </c>
      <c r="AM87" t="inlineStr">
        <is>
          <t>0</t>
        </is>
      </c>
      <c r="AN87" t="n">
        <v>181226</v>
      </c>
      <c r="AO87" t="n">
        <v>300000</v>
      </c>
      <c r="AP87" t="inlineStr">
        <is>
          <t>71811</t>
        </is>
      </c>
      <c r="AQ87" t="inlineStr">
        <is>
          <t>135850</t>
        </is>
      </c>
      <c r="AR87" t="inlineStr">
        <is>
          <t>794</t>
        </is>
      </c>
      <c r="AS87" t="inlineStr">
        <is>
          <t>1480</t>
        </is>
      </c>
      <c r="AT87" t="inlineStr">
        <is>
          <t>75812</t>
        </is>
      </c>
      <c r="AU87" t="inlineStr">
        <is>
          <t>120000</t>
        </is>
      </c>
      <c r="AV87" t="inlineStr">
        <is>
          <t>167296</t>
        </is>
      </c>
      <c r="AW87" t="inlineStr">
        <is>
          <t>300000</t>
        </is>
      </c>
      <c r="AX87" t="inlineStr">
        <is>
          <t>318958</t>
        </is>
      </c>
      <c r="AY87" t="inlineStr">
        <is>
          <t>528000</t>
        </is>
      </c>
      <c r="AZ87" t="n">
        <v>30</v>
      </c>
      <c r="BA87" t="n">
        <v>-1385330</v>
      </c>
      <c r="BB87" t="n">
        <v>-815897</v>
      </c>
      <c r="BC87" t="inlineStr">
        <is>
          <t>0</t>
        </is>
      </c>
      <c r="BD87" t="inlineStr">
        <is>
          <t>0</t>
        </is>
      </c>
      <c r="BE87" t="n">
        <v>0</v>
      </c>
      <c r="BF87" t="inlineStr">
        <is>
          <t>181226</t>
        </is>
      </c>
      <c r="BG87" t="inlineStr">
        <is>
          <t>0</t>
        </is>
      </c>
      <c r="BH87" t="inlineStr">
        <is>
          <t>300000</t>
        </is>
      </c>
      <c r="BI87" t="inlineStr">
        <is>
          <t>0</t>
        </is>
      </c>
    </row>
    <row r="88">
      <c r="A88" t="inlineStr">
        <is>
          <t>Indonesia</t>
        </is>
      </c>
      <c r="B88" t="inlineStr">
        <is>
          <t>Seagrass</t>
        </is>
      </c>
      <c r="C88" t="inlineStr">
        <is>
          <t>Conservation</t>
        </is>
      </c>
      <c r="D88" t="inlineStr"/>
      <c r="E88" t="inlineStr">
        <is>
          <t>Medium</t>
        </is>
      </c>
      <c r="F88" t="n">
        <v>2000</v>
      </c>
      <c r="G88" t="inlineStr">
        <is>
          <t>Opex breakeven</t>
        </is>
      </c>
      <c r="H88" t="n">
        <v>188785480.2259437</v>
      </c>
      <c r="I88" t="inlineStr">
        <is>
          <t>IDN</t>
        </is>
      </c>
      <c r="J88" t="n">
        <v>2000</v>
      </c>
      <c r="K88" t="inlineStr">
        <is>
          <t>Indonesia Seagrass Conservation 2000</t>
        </is>
      </c>
      <c r="L88" t="inlineStr">
        <is>
          <t>2782624</t>
        </is>
      </c>
      <c r="M88" t="inlineStr">
        <is>
          <t>4040856</t>
        </is>
      </c>
      <c r="N88" t="n">
        <v>0.01473960813442685</v>
      </c>
      <c r="O88" t="n">
        <v>0.02140448510745525</v>
      </c>
      <c r="P88" t="inlineStr">
        <is>
          <t>1288099</t>
        </is>
      </c>
      <c r="Q88" t="inlineStr">
        <is>
          <t>1371800</t>
        </is>
      </c>
      <c r="R88" t="inlineStr">
        <is>
          <t>1494525</t>
        </is>
      </c>
      <c r="S88" t="inlineStr">
        <is>
          <t>2669056</t>
        </is>
      </c>
      <c r="T88" t="n">
        <v>2035267</v>
      </c>
      <c r="U88" t="n">
        <v>46264</v>
      </c>
      <c r="V88" t="n">
        <v>75</v>
      </c>
      <c r="W88" t="n">
        <v>75</v>
      </c>
      <c r="X88" t="inlineStr">
        <is>
          <t>50000</t>
        </is>
      </c>
      <c r="Y88" t="inlineStr">
        <is>
          <t>50000</t>
        </is>
      </c>
      <c r="Z88" t="inlineStr">
        <is>
          <t>629559</t>
        </is>
      </c>
      <c r="AA88" t="inlineStr">
        <is>
          <t>667067</t>
        </is>
      </c>
      <c r="AB88" t="inlineStr">
        <is>
          <t>76963</t>
        </is>
      </c>
      <c r="AC88" t="inlineStr">
        <is>
          <t>80000</t>
        </is>
      </c>
      <c r="AD88" t="inlineStr">
        <is>
          <t>268724</t>
        </is>
      </c>
      <c r="AE88" t="inlineStr">
        <is>
          <t>284733</t>
        </is>
      </c>
      <c r="AF88" t="inlineStr">
        <is>
          <t>88900</t>
        </is>
      </c>
      <c r="AG88" t="inlineStr">
        <is>
          <t>100000</t>
        </is>
      </c>
      <c r="AH88" t="inlineStr">
        <is>
          <t>129504</t>
        </is>
      </c>
      <c r="AI88" t="inlineStr">
        <is>
          <t>140000</t>
        </is>
      </c>
      <c r="AJ88" t="inlineStr">
        <is>
          <t>44450</t>
        </is>
      </c>
      <c r="AK88" t="inlineStr">
        <is>
          <t>50000</t>
        </is>
      </c>
      <c r="AL88" t="inlineStr">
        <is>
          <t>0</t>
        </is>
      </c>
      <c r="AM88" t="inlineStr">
        <is>
          <t>0</t>
        </is>
      </c>
      <c r="AN88" t="n">
        <v>181226</v>
      </c>
      <c r="AO88" t="n">
        <v>300000</v>
      </c>
      <c r="AP88" t="inlineStr">
        <is>
          <t>747262</t>
        </is>
      </c>
      <c r="AQ88" t="inlineStr">
        <is>
          <t>1413654</t>
        </is>
      </c>
      <c r="AR88" t="inlineStr">
        <is>
          <t>3970</t>
        </is>
      </c>
      <c r="AS88" t="inlineStr">
        <is>
          <t>7402</t>
        </is>
      </c>
      <c r="AT88" t="inlineStr">
        <is>
          <t>75812</t>
        </is>
      </c>
      <c r="AU88" t="inlineStr">
        <is>
          <t>120000</t>
        </is>
      </c>
      <c r="AV88" t="inlineStr">
        <is>
          <t>167296</t>
        </is>
      </c>
      <c r="AW88" t="inlineStr">
        <is>
          <t>300000</t>
        </is>
      </c>
      <c r="AX88" t="inlineStr">
        <is>
          <t>318958</t>
        </is>
      </c>
      <c r="AY88" t="inlineStr">
        <is>
          <t>528000</t>
        </is>
      </c>
      <c r="AZ88" t="n">
        <v>62.43614116278842</v>
      </c>
      <c r="BA88" t="n">
        <v>-2669056</v>
      </c>
      <c r="BB88" t="n">
        <v>-1494525</v>
      </c>
      <c r="BC88" t="inlineStr">
        <is>
          <t>0</t>
        </is>
      </c>
      <c r="BD88" t="inlineStr">
        <is>
          <t>0</t>
        </is>
      </c>
      <c r="BE88" t="n">
        <v>0</v>
      </c>
      <c r="BF88" t="inlineStr">
        <is>
          <t>181226</t>
        </is>
      </c>
      <c r="BG88" t="inlineStr">
        <is>
          <t>0</t>
        </is>
      </c>
      <c r="BH88" t="inlineStr">
        <is>
          <t>300000</t>
        </is>
      </c>
      <c r="BI88" t="inlineStr">
        <is>
          <t>0</t>
        </is>
      </c>
    </row>
    <row r="89">
      <c r="A89" t="inlineStr">
        <is>
          <t>Indonesia</t>
        </is>
      </c>
      <c r="B89" t="inlineStr">
        <is>
          <t>Seagrass</t>
        </is>
      </c>
      <c r="C89" t="inlineStr">
        <is>
          <t>Conservation</t>
        </is>
      </c>
      <c r="D89" t="inlineStr"/>
      <c r="E89" t="inlineStr">
        <is>
          <t>Medium</t>
        </is>
      </c>
      <c r="F89" t="n">
        <v>2000</v>
      </c>
      <c r="G89" t="inlineStr">
        <is>
          <t>Market price</t>
        </is>
      </c>
      <c r="H89" t="n">
        <v>188785480.2259437</v>
      </c>
      <c r="I89" t="inlineStr">
        <is>
          <t>IDN</t>
        </is>
      </c>
      <c r="J89" t="n">
        <v>2000</v>
      </c>
      <c r="K89" t="inlineStr">
        <is>
          <t>Indonesia Seagrass Conservation 2000</t>
        </is>
      </c>
      <c r="L89" t="inlineStr">
        <is>
          <t>2394414</t>
        </is>
      </c>
      <c r="M89" t="inlineStr">
        <is>
          <t>3306450</t>
        </is>
      </c>
      <c r="N89" t="n">
        <v>0.0126832529553348</v>
      </c>
      <c r="O89" t="n">
        <v>0.01751432364418465</v>
      </c>
      <c r="P89" t="inlineStr">
        <is>
          <t>1288099</t>
        </is>
      </c>
      <c r="Q89" t="inlineStr">
        <is>
          <t>1371800</t>
        </is>
      </c>
      <c r="R89" t="inlineStr">
        <is>
          <t>1106315</t>
        </is>
      </c>
      <c r="S89" t="inlineStr">
        <is>
          <t>1934650</t>
        </is>
      </c>
      <c r="T89" t="n">
        <v>2035267</v>
      </c>
      <c r="U89" t="n">
        <v>46264</v>
      </c>
      <c r="V89" t="n">
        <v>65</v>
      </c>
      <c r="W89" t="n">
        <v>65</v>
      </c>
      <c r="X89" t="inlineStr">
        <is>
          <t>50000</t>
        </is>
      </c>
      <c r="Y89" t="inlineStr">
        <is>
          <t>50000</t>
        </is>
      </c>
      <c r="Z89" t="inlineStr">
        <is>
          <t>629559</t>
        </is>
      </c>
      <c r="AA89" t="inlineStr">
        <is>
          <t>667067</t>
        </is>
      </c>
      <c r="AB89" t="inlineStr">
        <is>
          <t>76963</t>
        </is>
      </c>
      <c r="AC89" t="inlineStr">
        <is>
          <t>80000</t>
        </is>
      </c>
      <c r="AD89" t="inlineStr">
        <is>
          <t>268724</t>
        </is>
      </c>
      <c r="AE89" t="inlineStr">
        <is>
          <t>284733</t>
        </is>
      </c>
      <c r="AF89" t="inlineStr">
        <is>
          <t>88900</t>
        </is>
      </c>
      <c r="AG89" t="inlineStr">
        <is>
          <t>100000</t>
        </is>
      </c>
      <c r="AH89" t="inlineStr">
        <is>
          <t>129504</t>
        </is>
      </c>
      <c r="AI89" t="inlineStr">
        <is>
          <t>140000</t>
        </is>
      </c>
      <c r="AJ89" t="inlineStr">
        <is>
          <t>44450</t>
        </is>
      </c>
      <c r="AK89" t="inlineStr">
        <is>
          <t>50000</t>
        </is>
      </c>
      <c r="AL89" t="inlineStr">
        <is>
          <t>0</t>
        </is>
      </c>
      <c r="AM89" t="inlineStr">
        <is>
          <t>0</t>
        </is>
      </c>
      <c r="AN89" t="n">
        <v>181226</v>
      </c>
      <c r="AO89" t="n">
        <v>300000</v>
      </c>
      <c r="AP89" t="inlineStr">
        <is>
          <t>359053</t>
        </is>
      </c>
      <c r="AQ89" t="inlineStr">
        <is>
          <t>679248</t>
        </is>
      </c>
      <c r="AR89" t="inlineStr">
        <is>
          <t>3970</t>
        </is>
      </c>
      <c r="AS89" t="inlineStr">
        <is>
          <t>7402</t>
        </is>
      </c>
      <c r="AT89" t="inlineStr">
        <is>
          <t>75812</t>
        </is>
      </c>
      <c r="AU89" t="inlineStr">
        <is>
          <t>120000</t>
        </is>
      </c>
      <c r="AV89" t="inlineStr">
        <is>
          <t>167296</t>
        </is>
      </c>
      <c r="AW89" t="inlineStr">
        <is>
          <t>300000</t>
        </is>
      </c>
      <c r="AX89" t="inlineStr">
        <is>
          <t>318958</t>
        </is>
      </c>
      <c r="AY89" t="inlineStr">
        <is>
          <t>528000</t>
        </is>
      </c>
      <c r="AZ89" t="n">
        <v>30</v>
      </c>
      <c r="BA89" t="n">
        <v>-1934650</v>
      </c>
      <c r="BB89" t="n">
        <v>-1106315</v>
      </c>
      <c r="BC89" t="inlineStr">
        <is>
          <t>0</t>
        </is>
      </c>
      <c r="BD89" t="inlineStr">
        <is>
          <t>0</t>
        </is>
      </c>
      <c r="BE89" t="n">
        <v>0</v>
      </c>
      <c r="BF89" t="inlineStr">
        <is>
          <t>181226</t>
        </is>
      </c>
      <c r="BG89" t="inlineStr">
        <is>
          <t>0</t>
        </is>
      </c>
      <c r="BH89" t="inlineStr">
        <is>
          <t>300000</t>
        </is>
      </c>
      <c r="BI89" t="inlineStr">
        <is>
          <t>0</t>
        </is>
      </c>
    </row>
    <row r="90">
      <c r="A90" t="inlineStr">
        <is>
          <t>Indonesia</t>
        </is>
      </c>
      <c r="B90" t="inlineStr">
        <is>
          <t>Seagrass</t>
        </is>
      </c>
      <c r="C90" t="inlineStr">
        <is>
          <t>Conservation</t>
        </is>
      </c>
      <c r="D90" t="inlineStr"/>
      <c r="E90" t="inlineStr">
        <is>
          <t>Large</t>
        </is>
      </c>
      <c r="F90" t="n">
        <v>4000</v>
      </c>
      <c r="G90" t="inlineStr">
        <is>
          <t>Opex breakeven</t>
        </is>
      </c>
      <c r="H90" t="n">
        <v>188785480.2259437</v>
      </c>
      <c r="I90" t="inlineStr">
        <is>
          <t>IDN</t>
        </is>
      </c>
      <c r="J90" t="n">
        <v>2000</v>
      </c>
      <c r="K90" t="inlineStr">
        <is>
          <t>Indonesia Seagrass Conservation 4000</t>
        </is>
      </c>
      <c r="L90" t="inlineStr">
        <is>
          <t>2790563</t>
        </is>
      </c>
      <c r="M90" t="inlineStr">
        <is>
          <t>4055768</t>
        </is>
      </c>
      <c r="N90" t="n">
        <v>0.01478166115667464</v>
      </c>
      <c r="O90" t="n">
        <v>0.02148347423300745</v>
      </c>
      <c r="P90" t="inlineStr">
        <is>
          <t>1288099</t>
        </is>
      </c>
      <c r="Q90" t="inlineStr">
        <is>
          <t>1371800</t>
        </is>
      </c>
      <c r="R90" t="inlineStr">
        <is>
          <t>1502464</t>
        </is>
      </c>
      <c r="S90" t="inlineStr">
        <is>
          <t>2683968</t>
        </is>
      </c>
      <c r="T90" t="n">
        <v>2035267</v>
      </c>
      <c r="U90" t="n">
        <v>92527</v>
      </c>
      <c r="V90" t="n">
        <v>38</v>
      </c>
      <c r="W90" t="n">
        <v>38</v>
      </c>
      <c r="X90" t="inlineStr">
        <is>
          <t>50000</t>
        </is>
      </c>
      <c r="Y90" t="inlineStr">
        <is>
          <t>50000</t>
        </is>
      </c>
      <c r="Z90" t="inlineStr">
        <is>
          <t>629559</t>
        </is>
      </c>
      <c r="AA90" t="inlineStr">
        <is>
          <t>667067</t>
        </is>
      </c>
      <c r="AB90" t="inlineStr">
        <is>
          <t>76963</t>
        </is>
      </c>
      <c r="AC90" t="inlineStr">
        <is>
          <t>80000</t>
        </is>
      </c>
      <c r="AD90" t="inlineStr">
        <is>
          <t>268724</t>
        </is>
      </c>
      <c r="AE90" t="inlineStr">
        <is>
          <t>284733</t>
        </is>
      </c>
      <c r="AF90" t="inlineStr">
        <is>
          <t>88900</t>
        </is>
      </c>
      <c r="AG90" t="inlineStr">
        <is>
          <t>100000</t>
        </is>
      </c>
      <c r="AH90" t="inlineStr">
        <is>
          <t>129504</t>
        </is>
      </c>
      <c r="AI90" t="inlineStr">
        <is>
          <t>140000</t>
        </is>
      </c>
      <c r="AJ90" t="inlineStr">
        <is>
          <t>44450</t>
        </is>
      </c>
      <c r="AK90" t="inlineStr">
        <is>
          <t>50000</t>
        </is>
      </c>
      <c r="AL90" t="inlineStr">
        <is>
          <t>0</t>
        </is>
      </c>
      <c r="AM90" t="inlineStr">
        <is>
          <t>0</t>
        </is>
      </c>
      <c r="AN90" t="n">
        <v>181226</v>
      </c>
      <c r="AO90" t="n">
        <v>300000</v>
      </c>
      <c r="AP90" t="inlineStr">
        <is>
          <t>751232</t>
        </is>
      </c>
      <c r="AQ90" t="inlineStr">
        <is>
          <t>1421164</t>
        </is>
      </c>
      <c r="AR90" t="inlineStr">
        <is>
          <t>7939</t>
        </is>
      </c>
      <c r="AS90" t="inlineStr">
        <is>
          <t>14804</t>
        </is>
      </c>
      <c r="AT90" t="inlineStr">
        <is>
          <t>75812</t>
        </is>
      </c>
      <c r="AU90" t="inlineStr">
        <is>
          <t>120000</t>
        </is>
      </c>
      <c r="AV90" t="inlineStr">
        <is>
          <t>167296</t>
        </is>
      </c>
      <c r="AW90" t="inlineStr">
        <is>
          <t>300000</t>
        </is>
      </c>
      <c r="AX90" t="inlineStr">
        <is>
          <t>318958</t>
        </is>
      </c>
      <c r="AY90" t="inlineStr">
        <is>
          <t>528000</t>
        </is>
      </c>
      <c r="AZ90" t="n">
        <v>31.38390542274609</v>
      </c>
      <c r="BA90" t="n">
        <v>-2683968</v>
      </c>
      <c r="BB90" t="n">
        <v>-1502464</v>
      </c>
      <c r="BC90" t="inlineStr">
        <is>
          <t>0</t>
        </is>
      </c>
      <c r="BD90" t="inlineStr">
        <is>
          <t>0</t>
        </is>
      </c>
      <c r="BE90" t="n">
        <v>0</v>
      </c>
      <c r="BF90" t="inlineStr">
        <is>
          <t>181226</t>
        </is>
      </c>
      <c r="BG90" t="inlineStr">
        <is>
          <t>0</t>
        </is>
      </c>
      <c r="BH90" t="inlineStr">
        <is>
          <t>300000</t>
        </is>
      </c>
      <c r="BI90" t="inlineStr">
        <is>
          <t>0</t>
        </is>
      </c>
    </row>
    <row r="91">
      <c r="A91" t="inlineStr">
        <is>
          <t>Indonesia</t>
        </is>
      </c>
      <c r="B91" t="inlineStr">
        <is>
          <t>Seagrass</t>
        </is>
      </c>
      <c r="C91" t="inlineStr">
        <is>
          <t>Conservation</t>
        </is>
      </c>
      <c r="D91" t="inlineStr"/>
      <c r="E91" t="inlineStr">
        <is>
          <t>Large</t>
        </is>
      </c>
      <c r="F91" t="n">
        <v>4000</v>
      </c>
      <c r="G91" t="inlineStr">
        <is>
          <t>Market price</t>
        </is>
      </c>
      <c r="H91" t="n">
        <v>188785480.2259437</v>
      </c>
      <c r="I91" t="inlineStr">
        <is>
          <t>IDN</t>
        </is>
      </c>
      <c r="J91" t="n">
        <v>2000</v>
      </c>
      <c r="K91" t="inlineStr">
        <is>
          <t>Indonesia Seagrass Conservation 4000</t>
        </is>
      </c>
      <c r="L91" t="inlineStr">
        <is>
          <t>2757437</t>
        </is>
      </c>
      <c r="M91" t="inlineStr">
        <is>
          <t>3993101</t>
        </is>
      </c>
      <c r="N91" t="n">
        <v>0.0146061921536541</v>
      </c>
      <c r="O91" t="n">
        <v>0.02115152603484625</v>
      </c>
      <c r="P91" t="inlineStr">
        <is>
          <t>1288099</t>
        </is>
      </c>
      <c r="Q91" t="inlineStr">
        <is>
          <t>1371800</t>
        </is>
      </c>
      <c r="R91" t="inlineStr">
        <is>
          <t>1469337</t>
        </is>
      </c>
      <c r="S91" t="inlineStr">
        <is>
          <t>2621301</t>
        </is>
      </c>
      <c r="T91" t="n">
        <v>2035267</v>
      </c>
      <c r="U91" t="n">
        <v>92527</v>
      </c>
      <c r="V91" t="n">
        <v>37</v>
      </c>
      <c r="W91" t="n">
        <v>37</v>
      </c>
      <c r="X91" t="inlineStr">
        <is>
          <t>50000</t>
        </is>
      </c>
      <c r="Y91" t="inlineStr">
        <is>
          <t>50000</t>
        </is>
      </c>
      <c r="Z91" t="inlineStr">
        <is>
          <t>629559</t>
        </is>
      </c>
      <c r="AA91" t="inlineStr">
        <is>
          <t>667067</t>
        </is>
      </c>
      <c r="AB91" t="inlineStr">
        <is>
          <t>76963</t>
        </is>
      </c>
      <c r="AC91" t="inlineStr">
        <is>
          <t>80000</t>
        </is>
      </c>
      <c r="AD91" t="inlineStr">
        <is>
          <t>268724</t>
        </is>
      </c>
      <c r="AE91" t="inlineStr">
        <is>
          <t>284733</t>
        </is>
      </c>
      <c r="AF91" t="inlineStr">
        <is>
          <t>88900</t>
        </is>
      </c>
      <c r="AG91" t="inlineStr">
        <is>
          <t>100000</t>
        </is>
      </c>
      <c r="AH91" t="inlineStr">
        <is>
          <t>129504</t>
        </is>
      </c>
      <c r="AI91" t="inlineStr">
        <is>
          <t>140000</t>
        </is>
      </c>
      <c r="AJ91" t="inlineStr">
        <is>
          <t>44450</t>
        </is>
      </c>
      <c r="AK91" t="inlineStr">
        <is>
          <t>50000</t>
        </is>
      </c>
      <c r="AL91" t="inlineStr">
        <is>
          <t>0</t>
        </is>
      </c>
      <c r="AM91" t="inlineStr">
        <is>
          <t>0</t>
        </is>
      </c>
      <c r="AN91" t="n">
        <v>181226</v>
      </c>
      <c r="AO91" t="n">
        <v>300000</v>
      </c>
      <c r="AP91" t="inlineStr">
        <is>
          <t>718106</t>
        </is>
      </c>
      <c r="AQ91" t="inlineStr">
        <is>
          <t>1358496</t>
        </is>
      </c>
      <c r="AR91" t="inlineStr">
        <is>
          <t>7939</t>
        </is>
      </c>
      <c r="AS91" t="inlineStr">
        <is>
          <t>14804</t>
        </is>
      </c>
      <c r="AT91" t="inlineStr">
        <is>
          <t>75812</t>
        </is>
      </c>
      <c r="AU91" t="inlineStr">
        <is>
          <t>120000</t>
        </is>
      </c>
      <c r="AV91" t="inlineStr">
        <is>
          <t>167296</t>
        </is>
      </c>
      <c r="AW91" t="inlineStr">
        <is>
          <t>300000</t>
        </is>
      </c>
      <c r="AX91" t="inlineStr">
        <is>
          <t>318958</t>
        </is>
      </c>
      <c r="AY91" t="inlineStr">
        <is>
          <t>528000</t>
        </is>
      </c>
      <c r="AZ91" t="n">
        <v>30</v>
      </c>
      <c r="BA91" t="n">
        <v>-2621301</v>
      </c>
      <c r="BB91" t="n">
        <v>-1469337</v>
      </c>
      <c r="BC91" t="inlineStr">
        <is>
          <t>0</t>
        </is>
      </c>
      <c r="BD91" t="inlineStr">
        <is>
          <t>0</t>
        </is>
      </c>
      <c r="BE91" t="n">
        <v>0</v>
      </c>
      <c r="BF91" t="inlineStr">
        <is>
          <t>181226</t>
        </is>
      </c>
      <c r="BG91" t="inlineStr">
        <is>
          <t>0</t>
        </is>
      </c>
      <c r="BH91" t="inlineStr">
        <is>
          <t>300000</t>
        </is>
      </c>
      <c r="BI91" t="inlineStr">
        <is>
          <t>0</t>
        </is>
      </c>
    </row>
    <row r="92">
      <c r="A92" t="inlineStr">
        <is>
          <t>Indonesia</t>
        </is>
      </c>
      <c r="B92" t="inlineStr">
        <is>
          <t>Salt marsh</t>
        </is>
      </c>
      <c r="C92" t="inlineStr">
        <is>
          <t>Restoration</t>
        </is>
      </c>
      <c r="D92" t="inlineStr">
        <is>
          <t>Planting</t>
        </is>
      </c>
      <c r="E92" t="inlineStr">
        <is>
          <t>Small</t>
        </is>
      </c>
      <c r="F92" t="n">
        <v>100</v>
      </c>
      <c r="G92" t="inlineStr">
        <is>
          <t>Opex breakeven</t>
        </is>
      </c>
      <c r="H92" t="n">
        <v>188785480.2259437</v>
      </c>
      <c r="I92" t="inlineStr">
        <is>
          <t>IDN</t>
        </is>
      </c>
      <c r="J92" t="n">
        <v>500</v>
      </c>
      <c r="K92" t="inlineStr">
        <is>
          <t>Indonesia Salt marsh Restoration 100</t>
        </is>
      </c>
      <c r="L92" t="inlineStr">
        <is>
          <t>3223445</t>
        </is>
      </c>
      <c r="M92" t="inlineStr">
        <is>
          <t>4425864</t>
        </is>
      </c>
      <c r="N92" t="n">
        <v>0.01707464470330076</v>
      </c>
      <c r="O92" t="n">
        <v>0.02344387923638514</v>
      </c>
      <c r="P92" t="inlineStr">
        <is>
          <t>1594274</t>
        </is>
      </c>
      <c r="Q92" t="inlineStr">
        <is>
          <t>1716205</t>
        </is>
      </c>
      <c r="R92" t="inlineStr">
        <is>
          <t>1629171</t>
        </is>
      </c>
      <c r="S92" t="inlineStr">
        <is>
          <t>2709659</t>
        </is>
      </c>
      <c r="T92" t="n">
        <v>0</v>
      </c>
      <c r="U92" t="n">
        <v>5339</v>
      </c>
      <c r="V92" t="n">
        <v>755</v>
      </c>
      <c r="W92" t="n">
        <v>755</v>
      </c>
      <c r="X92" t="inlineStr">
        <is>
          <t>50000</t>
        </is>
      </c>
      <c r="Y92" t="inlineStr">
        <is>
          <t>50000</t>
        </is>
      </c>
      <c r="Z92" t="inlineStr">
        <is>
          <t>629559</t>
        </is>
      </c>
      <c r="AA92" t="inlineStr">
        <is>
          <t>667067</t>
        </is>
      </c>
      <c r="AB92" t="inlineStr">
        <is>
          <t>76963</t>
        </is>
      </c>
      <c r="AC92" t="inlineStr">
        <is>
          <t>80000</t>
        </is>
      </c>
      <c r="AD92" t="inlineStr">
        <is>
          <t>268724</t>
        </is>
      </c>
      <c r="AE92" t="inlineStr">
        <is>
          <t>284733</t>
        </is>
      </c>
      <c r="AF92" t="inlineStr">
        <is>
          <t>88900</t>
        </is>
      </c>
      <c r="AG92" t="inlineStr">
        <is>
          <t>100000</t>
        </is>
      </c>
      <c r="AH92" t="inlineStr">
        <is>
          <t>129504</t>
        </is>
      </c>
      <c r="AI92" t="inlineStr">
        <is>
          <t>140000</t>
        </is>
      </c>
      <c r="AJ92" t="inlineStr">
        <is>
          <t>44450</t>
        </is>
      </c>
      <c r="AK92" t="inlineStr">
        <is>
          <t>50000</t>
        </is>
      </c>
      <c r="AL92" t="inlineStr">
        <is>
          <t>306175</t>
        </is>
      </c>
      <c r="AM92" t="inlineStr">
        <is>
          <t>344405</t>
        </is>
      </c>
      <c r="AN92" t="n">
        <v>252003</v>
      </c>
      <c r="AO92" t="n">
        <v>386067</v>
      </c>
      <c r="AP92" t="inlineStr">
        <is>
          <t>814586</t>
        </is>
      </c>
      <c r="AQ92" t="inlineStr">
        <is>
          <t>1374738</t>
        </is>
      </c>
      <c r="AR92" t="inlineStr">
        <is>
          <t>516</t>
        </is>
      </c>
      <c r="AS92" t="inlineStr">
        <is>
          <t>854</t>
        </is>
      </c>
      <c r="AT92" t="inlineStr">
        <is>
          <t>75812</t>
        </is>
      </c>
      <c r="AU92" t="inlineStr">
        <is>
          <t>120000</t>
        </is>
      </c>
      <c r="AV92" t="inlineStr">
        <is>
          <t>167296</t>
        </is>
      </c>
      <c r="AW92" t="inlineStr">
        <is>
          <t>300000</t>
        </is>
      </c>
      <c r="AX92" t="inlineStr">
        <is>
          <t>318958</t>
        </is>
      </c>
      <c r="AY92" t="inlineStr">
        <is>
          <t>528000</t>
        </is>
      </c>
      <c r="AZ92" t="n">
        <v>548.5729038404032</v>
      </c>
      <c r="BA92" t="n">
        <v>-2709659</v>
      </c>
      <c r="BB92" t="n">
        <v>-1629171</v>
      </c>
      <c r="BC92" t="inlineStr">
        <is>
          <t>0</t>
        </is>
      </c>
      <c r="BD92" t="inlineStr">
        <is>
          <t>0</t>
        </is>
      </c>
      <c r="BE92" t="n">
        <v>0</v>
      </c>
      <c r="BF92" t="inlineStr">
        <is>
          <t>181226</t>
        </is>
      </c>
      <c r="BG92" t="inlineStr">
        <is>
          <t>70777</t>
        </is>
      </c>
      <c r="BH92" t="inlineStr">
        <is>
          <t>300000</t>
        </is>
      </c>
      <c r="BI92" t="inlineStr">
        <is>
          <t>86067</t>
        </is>
      </c>
    </row>
    <row r="93">
      <c r="A93" t="inlineStr">
        <is>
          <t>Indonesia</t>
        </is>
      </c>
      <c r="B93" t="inlineStr">
        <is>
          <t>Salt marsh</t>
        </is>
      </c>
      <c r="C93" t="inlineStr">
        <is>
          <t>Restoration</t>
        </is>
      </c>
      <c r="D93" t="inlineStr">
        <is>
          <t>Hydrology</t>
        </is>
      </c>
      <c r="E93" t="inlineStr">
        <is>
          <t>Small</t>
        </is>
      </c>
      <c r="F93" t="n">
        <v>100</v>
      </c>
      <c r="G93" t="inlineStr">
        <is>
          <t>Opex breakeven</t>
        </is>
      </c>
      <c r="H93" t="n">
        <v>188785480.2259437</v>
      </c>
      <c r="I93" t="inlineStr">
        <is>
          <t>IDN</t>
        </is>
      </c>
      <c r="J93" t="n">
        <v>500</v>
      </c>
      <c r="K93" t="inlineStr">
        <is>
          <t>Indonesia Salt marsh Restoration 100</t>
        </is>
      </c>
      <c r="L93" t="inlineStr">
        <is>
          <t>3649046</t>
        </is>
      </c>
      <c r="M93" t="inlineStr">
        <is>
          <t>4948718</t>
        </is>
      </c>
      <c r="N93" t="n">
        <v>0.01932906066522023</v>
      </c>
      <c r="O93" t="n">
        <v>0.02621344604509434</v>
      </c>
      <c r="P93" t="inlineStr">
        <is>
          <t>1885140</t>
        </is>
      </c>
      <c r="Q93" t="inlineStr">
        <is>
          <t>2043390</t>
        </is>
      </c>
      <c r="R93" t="inlineStr">
        <is>
          <t>1763906</t>
        </is>
      </c>
      <c r="S93" t="inlineStr">
        <is>
          <t>2905328</t>
        </is>
      </c>
      <c r="T93" t="n">
        <v>0</v>
      </c>
      <c r="U93" t="n">
        <v>6673</v>
      </c>
      <c r="V93" t="n">
        <v>684</v>
      </c>
      <c r="W93" t="n">
        <v>684</v>
      </c>
      <c r="X93" t="inlineStr">
        <is>
          <t>50000</t>
        </is>
      </c>
      <c r="Y93" t="inlineStr">
        <is>
          <t>50000</t>
        </is>
      </c>
      <c r="Z93" t="inlineStr">
        <is>
          <t>629559</t>
        </is>
      </c>
      <c r="AA93" t="inlineStr">
        <is>
          <t>667067</t>
        </is>
      </c>
      <c r="AB93" t="inlineStr">
        <is>
          <t>76963</t>
        </is>
      </c>
      <c r="AC93" t="inlineStr">
        <is>
          <t>80000</t>
        </is>
      </c>
      <c r="AD93" t="inlineStr">
        <is>
          <t>268724</t>
        </is>
      </c>
      <c r="AE93" t="inlineStr">
        <is>
          <t>284733</t>
        </is>
      </c>
      <c r="AF93" t="inlineStr">
        <is>
          <t>88900</t>
        </is>
      </c>
      <c r="AG93" t="inlineStr">
        <is>
          <t>100000</t>
        </is>
      </c>
      <c r="AH93" t="inlineStr">
        <is>
          <t>129504</t>
        </is>
      </c>
      <c r="AI93" t="inlineStr">
        <is>
          <t>140000</t>
        </is>
      </c>
      <c r="AJ93" t="inlineStr">
        <is>
          <t>44450</t>
        </is>
      </c>
      <c r="AK93" t="inlineStr">
        <is>
          <t>50000</t>
        </is>
      </c>
      <c r="AL93" t="inlineStr">
        <is>
          <t>597041</t>
        </is>
      </c>
      <c r="AM93" t="inlineStr">
        <is>
          <t>671590</t>
        </is>
      </c>
      <c r="AN93" t="n">
        <v>319241</v>
      </c>
      <c r="AO93" t="n">
        <v>467830</v>
      </c>
      <c r="AP93" t="inlineStr">
        <is>
          <t>881953</t>
        </is>
      </c>
      <c r="AQ93" t="inlineStr">
        <is>
          <t>1488430</t>
        </is>
      </c>
      <c r="AR93" t="inlineStr">
        <is>
          <t>645</t>
        </is>
      </c>
      <c r="AS93" t="inlineStr">
        <is>
          <t>1068</t>
        </is>
      </c>
      <c r="AT93" t="inlineStr">
        <is>
          <t>75812</t>
        </is>
      </c>
      <c r="AU93" t="inlineStr">
        <is>
          <t>120000</t>
        </is>
      </c>
      <c r="AV93" t="inlineStr">
        <is>
          <t>167296</t>
        </is>
      </c>
      <c r="AW93" t="inlineStr">
        <is>
          <t>300000</t>
        </is>
      </c>
      <c r="AX93" t="inlineStr">
        <is>
          <t>318958</t>
        </is>
      </c>
      <c r="AY93" t="inlineStr">
        <is>
          <t>528000</t>
        </is>
      </c>
      <c r="AZ93" t="n">
        <v>475.1523696443029</v>
      </c>
      <c r="BA93" t="n">
        <v>-2905328</v>
      </c>
      <c r="BB93" t="n">
        <v>-1763906</v>
      </c>
      <c r="BC93" t="inlineStr">
        <is>
          <t>0</t>
        </is>
      </c>
      <c r="BD93" t="inlineStr">
        <is>
          <t>0</t>
        </is>
      </c>
      <c r="BE93" t="n">
        <v>0</v>
      </c>
      <c r="BF93" t="inlineStr">
        <is>
          <t>181226</t>
        </is>
      </c>
      <c r="BG93" t="inlineStr">
        <is>
          <t>138015</t>
        </is>
      </c>
      <c r="BH93" t="inlineStr">
        <is>
          <t>300000</t>
        </is>
      </c>
      <c r="BI93" t="inlineStr">
        <is>
          <t>167830</t>
        </is>
      </c>
    </row>
    <row r="94">
      <c r="A94" t="inlineStr">
        <is>
          <t>Indonesia</t>
        </is>
      </c>
      <c r="B94" t="inlineStr">
        <is>
          <t>Salt marsh</t>
        </is>
      </c>
      <c r="C94" t="inlineStr">
        <is>
          <t>Restoration</t>
        </is>
      </c>
      <c r="D94" t="inlineStr">
        <is>
          <t>Planting</t>
        </is>
      </c>
      <c r="E94" t="inlineStr">
        <is>
          <t>Small</t>
        </is>
      </c>
      <c r="F94" t="n">
        <v>100</v>
      </c>
      <c r="G94" t="inlineStr">
        <is>
          <t>Market price</t>
        </is>
      </c>
      <c r="H94" t="n">
        <v>188785480.2259437</v>
      </c>
      <c r="I94" t="inlineStr">
        <is>
          <t>IDN</t>
        </is>
      </c>
      <c r="J94" t="n">
        <v>500</v>
      </c>
      <c r="K94" t="inlineStr">
        <is>
          <t>Indonesia Salt marsh Restoration 100</t>
        </is>
      </c>
      <c r="L94" t="inlineStr">
        <is>
          <t>2453407</t>
        </is>
      </c>
      <c r="M94" t="inlineStr">
        <is>
          <t>3126307</t>
        </is>
      </c>
      <c r="N94" t="n">
        <v>0.0129957399110551</v>
      </c>
      <c r="O94" t="n">
        <v>0.0165601030135281</v>
      </c>
      <c r="P94" t="inlineStr">
        <is>
          <t>1594274</t>
        </is>
      </c>
      <c r="Q94" t="inlineStr">
        <is>
          <t>1716205</t>
        </is>
      </c>
      <c r="R94" t="inlineStr">
        <is>
          <t>859133</t>
        </is>
      </c>
      <c r="S94" t="inlineStr">
        <is>
          <t>1410102</t>
        </is>
      </c>
      <c r="T94" t="n">
        <v>0</v>
      </c>
      <c r="U94" t="n">
        <v>5339</v>
      </c>
      <c r="V94" t="n">
        <v>574</v>
      </c>
      <c r="W94" t="n">
        <v>574</v>
      </c>
      <c r="X94" t="inlineStr">
        <is>
          <t>50000</t>
        </is>
      </c>
      <c r="Y94" t="inlineStr">
        <is>
          <t>50000</t>
        </is>
      </c>
      <c r="Z94" t="inlineStr">
        <is>
          <t>629559</t>
        </is>
      </c>
      <c r="AA94" t="inlineStr">
        <is>
          <t>667067</t>
        </is>
      </c>
      <c r="AB94" t="inlineStr">
        <is>
          <t>76963</t>
        </is>
      </c>
      <c r="AC94" t="inlineStr">
        <is>
          <t>80000</t>
        </is>
      </c>
      <c r="AD94" t="inlineStr">
        <is>
          <t>268724</t>
        </is>
      </c>
      <c r="AE94" t="inlineStr">
        <is>
          <t>284733</t>
        </is>
      </c>
      <c r="AF94" t="inlineStr">
        <is>
          <t>88900</t>
        </is>
      </c>
      <c r="AG94" t="inlineStr">
        <is>
          <t>100000</t>
        </is>
      </c>
      <c r="AH94" t="inlineStr">
        <is>
          <t>129504</t>
        </is>
      </c>
      <c r="AI94" t="inlineStr">
        <is>
          <t>140000</t>
        </is>
      </c>
      <c r="AJ94" t="inlineStr">
        <is>
          <t>44450</t>
        </is>
      </c>
      <c r="AK94" t="inlineStr">
        <is>
          <t>50000</t>
        </is>
      </c>
      <c r="AL94" t="inlineStr">
        <is>
          <t>306175</t>
        </is>
      </c>
      <c r="AM94" t="inlineStr">
        <is>
          <t>344405</t>
        </is>
      </c>
      <c r="AN94" t="n">
        <v>252003</v>
      </c>
      <c r="AO94" t="n">
        <v>386067</v>
      </c>
      <c r="AP94" t="inlineStr">
        <is>
          <t>44548</t>
        </is>
      </c>
      <c r="AQ94" t="inlineStr">
        <is>
          <t>75181</t>
        </is>
      </c>
      <c r="AR94" t="inlineStr">
        <is>
          <t>516</t>
        </is>
      </c>
      <c r="AS94" t="inlineStr">
        <is>
          <t>854</t>
        </is>
      </c>
      <c r="AT94" t="inlineStr">
        <is>
          <t>75812</t>
        </is>
      </c>
      <c r="AU94" t="inlineStr">
        <is>
          <t>120000</t>
        </is>
      </c>
      <c r="AV94" t="inlineStr">
        <is>
          <t>167296</t>
        </is>
      </c>
      <c r="AW94" t="inlineStr">
        <is>
          <t>300000</t>
        </is>
      </c>
      <c r="AX94" t="inlineStr">
        <is>
          <t>318958</t>
        </is>
      </c>
      <c r="AY94" t="inlineStr">
        <is>
          <t>528000</t>
        </is>
      </c>
      <c r="AZ94" t="n">
        <v>30</v>
      </c>
      <c r="BA94" t="n">
        <v>-1410102</v>
      </c>
      <c r="BB94" t="n">
        <v>-859133</v>
      </c>
      <c r="BC94" t="inlineStr">
        <is>
          <t>0</t>
        </is>
      </c>
      <c r="BD94" t="inlineStr">
        <is>
          <t>0</t>
        </is>
      </c>
      <c r="BE94" t="n">
        <v>0</v>
      </c>
      <c r="BF94" t="inlineStr">
        <is>
          <t>181226</t>
        </is>
      </c>
      <c r="BG94" t="inlineStr">
        <is>
          <t>70777</t>
        </is>
      </c>
      <c r="BH94" t="inlineStr">
        <is>
          <t>300000</t>
        </is>
      </c>
      <c r="BI94" t="inlineStr">
        <is>
          <t>86067</t>
        </is>
      </c>
    </row>
    <row r="95">
      <c r="A95" t="inlineStr">
        <is>
          <t>Indonesia</t>
        </is>
      </c>
      <c r="B95" t="inlineStr">
        <is>
          <t>Salt marsh</t>
        </is>
      </c>
      <c r="C95" t="inlineStr">
        <is>
          <t>Restoration</t>
        </is>
      </c>
      <c r="D95" t="inlineStr">
        <is>
          <t>Hydrology</t>
        </is>
      </c>
      <c r="E95" t="inlineStr">
        <is>
          <t>Small</t>
        </is>
      </c>
      <c r="F95" t="n">
        <v>100</v>
      </c>
      <c r="G95" t="inlineStr">
        <is>
          <t>Market price</t>
        </is>
      </c>
      <c r="H95" t="n">
        <v>188785480.2259437</v>
      </c>
      <c r="I95" t="inlineStr">
        <is>
          <t>IDN</t>
        </is>
      </c>
      <c r="J95" t="n">
        <v>500</v>
      </c>
      <c r="K95" t="inlineStr">
        <is>
          <t>Indonesia Salt marsh Restoration 100</t>
        </is>
      </c>
      <c r="L95" t="inlineStr">
        <is>
          <t>2822777</t>
        </is>
      </c>
      <c r="M95" t="inlineStr">
        <is>
          <t>3554264</t>
        </is>
      </c>
      <c r="N95" t="n">
        <v>0.01495229927969896</v>
      </c>
      <c r="O95" t="n">
        <v>0.01882699874877113</v>
      </c>
      <c r="P95" t="inlineStr">
        <is>
          <t>1885140</t>
        </is>
      </c>
      <c r="Q95" t="inlineStr">
        <is>
          <t>2043390</t>
        </is>
      </c>
      <c r="R95" t="inlineStr">
        <is>
          <t>937637</t>
        </is>
      </c>
      <c r="S95" t="inlineStr">
        <is>
          <t>1510874</t>
        </is>
      </c>
      <c r="T95" t="n">
        <v>0</v>
      </c>
      <c r="U95" t="n">
        <v>6673</v>
      </c>
      <c r="V95" t="n">
        <v>529</v>
      </c>
      <c r="W95" t="n">
        <v>529</v>
      </c>
      <c r="X95" t="inlineStr">
        <is>
          <t>50000</t>
        </is>
      </c>
      <c r="Y95" t="inlineStr">
        <is>
          <t>50000</t>
        </is>
      </c>
      <c r="Z95" t="inlineStr">
        <is>
          <t>629559</t>
        </is>
      </c>
      <c r="AA95" t="inlineStr">
        <is>
          <t>667067</t>
        </is>
      </c>
      <c r="AB95" t="inlineStr">
        <is>
          <t>76963</t>
        </is>
      </c>
      <c r="AC95" t="inlineStr">
        <is>
          <t>80000</t>
        </is>
      </c>
      <c r="AD95" t="inlineStr">
        <is>
          <t>268724</t>
        </is>
      </c>
      <c r="AE95" t="inlineStr">
        <is>
          <t>284733</t>
        </is>
      </c>
      <c r="AF95" t="inlineStr">
        <is>
          <t>88900</t>
        </is>
      </c>
      <c r="AG95" t="inlineStr">
        <is>
          <t>100000</t>
        </is>
      </c>
      <c r="AH95" t="inlineStr">
        <is>
          <t>129504</t>
        </is>
      </c>
      <c r="AI95" t="inlineStr">
        <is>
          <t>140000</t>
        </is>
      </c>
      <c r="AJ95" t="inlineStr">
        <is>
          <t>44450</t>
        </is>
      </c>
      <c r="AK95" t="inlineStr">
        <is>
          <t>50000</t>
        </is>
      </c>
      <c r="AL95" t="inlineStr">
        <is>
          <t>597041</t>
        </is>
      </c>
      <c r="AM95" t="inlineStr">
        <is>
          <t>671590</t>
        </is>
      </c>
      <c r="AN95" t="n">
        <v>319241</v>
      </c>
      <c r="AO95" t="n">
        <v>467830</v>
      </c>
      <c r="AP95" t="inlineStr">
        <is>
          <t>55684</t>
        </is>
      </c>
      <c r="AQ95" t="inlineStr">
        <is>
          <t>93976</t>
        </is>
      </c>
      <c r="AR95" t="inlineStr">
        <is>
          <t>645</t>
        </is>
      </c>
      <c r="AS95" t="inlineStr">
        <is>
          <t>1068</t>
        </is>
      </c>
      <c r="AT95" t="inlineStr">
        <is>
          <t>75812</t>
        </is>
      </c>
      <c r="AU95" t="inlineStr">
        <is>
          <t>120000</t>
        </is>
      </c>
      <c r="AV95" t="inlineStr">
        <is>
          <t>167296</t>
        </is>
      </c>
      <c r="AW95" t="inlineStr">
        <is>
          <t>300000</t>
        </is>
      </c>
      <c r="AX95" t="inlineStr">
        <is>
          <t>318958</t>
        </is>
      </c>
      <c r="AY95" t="inlineStr">
        <is>
          <t>528000</t>
        </is>
      </c>
      <c r="AZ95" t="n">
        <v>30</v>
      </c>
      <c r="BA95" t="n">
        <v>-1510874</v>
      </c>
      <c r="BB95" t="n">
        <v>-937637</v>
      </c>
      <c r="BC95" t="inlineStr">
        <is>
          <t>0</t>
        </is>
      </c>
      <c r="BD95" t="inlineStr">
        <is>
          <t>0</t>
        </is>
      </c>
      <c r="BE95" t="n">
        <v>0</v>
      </c>
      <c r="BF95" t="inlineStr">
        <is>
          <t>181226</t>
        </is>
      </c>
      <c r="BG95" t="inlineStr">
        <is>
          <t>138015</t>
        </is>
      </c>
      <c r="BH95" t="inlineStr">
        <is>
          <t>300000</t>
        </is>
      </c>
      <c r="BI95" t="inlineStr">
        <is>
          <t>167830</t>
        </is>
      </c>
    </row>
    <row r="96">
      <c r="A96" t="inlineStr">
        <is>
          <t>Indonesia</t>
        </is>
      </c>
      <c r="B96" t="inlineStr">
        <is>
          <t>Salt marsh</t>
        </is>
      </c>
      <c r="C96" t="inlineStr">
        <is>
          <t>Restoration</t>
        </is>
      </c>
      <c r="D96" t="inlineStr">
        <is>
          <t>Planting</t>
        </is>
      </c>
      <c r="E96" t="inlineStr">
        <is>
          <t>Medium</t>
        </is>
      </c>
      <c r="F96" t="n">
        <v>500</v>
      </c>
      <c r="G96" t="inlineStr">
        <is>
          <t>Opex breakeven</t>
        </is>
      </c>
      <c r="H96" t="n">
        <v>188785480.2259437</v>
      </c>
      <c r="I96" t="inlineStr">
        <is>
          <t>IDN</t>
        </is>
      </c>
      <c r="J96" t="n">
        <v>500</v>
      </c>
      <c r="K96" t="inlineStr">
        <is>
          <t>Indonesia Salt marsh Restoration 500</t>
        </is>
      </c>
      <c r="L96" t="inlineStr">
        <is>
          <t>4975255</t>
        </is>
      </c>
      <c r="M96" t="inlineStr">
        <is>
          <t>6638913</t>
        </is>
      </c>
      <c r="N96" t="n">
        <v>0.02635401299954571</v>
      </c>
      <c r="O96" t="n">
        <v>0.03516643860562986</v>
      </c>
      <c r="P96" t="inlineStr">
        <is>
          <t>2789534</t>
        </is>
      </c>
      <c r="Q96" t="inlineStr">
        <is>
          <t>3093826</t>
        </is>
      </c>
      <c r="R96" t="inlineStr">
        <is>
          <t>2185721</t>
        </is>
      </c>
      <c r="S96" t="inlineStr">
        <is>
          <t>3545088</t>
        </is>
      </c>
      <c r="T96" t="n">
        <v>0</v>
      </c>
      <c r="U96" t="n">
        <v>26026</v>
      </c>
      <c r="V96" t="n">
        <v>239</v>
      </c>
      <c r="W96" t="n">
        <v>239</v>
      </c>
      <c r="X96" t="inlineStr">
        <is>
          <t>50000</t>
        </is>
      </c>
      <c r="Y96" t="inlineStr">
        <is>
          <t>50000</t>
        </is>
      </c>
      <c r="Z96" t="inlineStr">
        <is>
          <t>629559</t>
        </is>
      </c>
      <c r="AA96" t="inlineStr">
        <is>
          <t>667067</t>
        </is>
      </c>
      <c r="AB96" t="inlineStr">
        <is>
          <t>76963</t>
        </is>
      </c>
      <c r="AC96" t="inlineStr">
        <is>
          <t>80000</t>
        </is>
      </c>
      <c r="AD96" t="inlineStr">
        <is>
          <t>268724</t>
        </is>
      </c>
      <c r="AE96" t="inlineStr">
        <is>
          <t>284733</t>
        </is>
      </c>
      <c r="AF96" t="inlineStr">
        <is>
          <t>88900</t>
        </is>
      </c>
      <c r="AG96" t="inlineStr">
        <is>
          <t>100000</t>
        </is>
      </c>
      <c r="AH96" t="inlineStr">
        <is>
          <t>129504</t>
        </is>
      </c>
      <c r="AI96" t="inlineStr">
        <is>
          <t>140000</t>
        </is>
      </c>
      <c r="AJ96" t="inlineStr">
        <is>
          <t>44450</t>
        </is>
      </c>
      <c r="AK96" t="inlineStr">
        <is>
          <t>50000</t>
        </is>
      </c>
      <c r="AL96" t="inlineStr">
        <is>
          <t>1501435</t>
        </is>
      </c>
      <c r="AM96" t="inlineStr">
        <is>
          <t>1722026</t>
        </is>
      </c>
      <c r="AN96" t="n">
        <v>528305</v>
      </c>
      <c r="AO96" t="n">
        <v>730334</v>
      </c>
      <c r="AP96" t="inlineStr">
        <is>
          <t>1092861</t>
        </is>
      </c>
      <c r="AQ96" t="inlineStr">
        <is>
          <t>1862590</t>
        </is>
      </c>
      <c r="AR96" t="inlineStr">
        <is>
          <t>2489</t>
        </is>
      </c>
      <c r="AS96" t="inlineStr">
        <is>
          <t>4164</t>
        </is>
      </c>
      <c r="AT96" t="inlineStr">
        <is>
          <t>75812</t>
        </is>
      </c>
      <c r="AU96" t="inlineStr">
        <is>
          <t>120000</t>
        </is>
      </c>
      <c r="AV96" t="inlineStr">
        <is>
          <t>167296</t>
        </is>
      </c>
      <c r="AW96" t="inlineStr">
        <is>
          <t>300000</t>
        </is>
      </c>
      <c r="AX96" t="inlineStr">
        <is>
          <t>318958</t>
        </is>
      </c>
      <c r="AY96" t="inlineStr">
        <is>
          <t>528000</t>
        </is>
      </c>
      <c r="AZ96" t="n">
        <v>151.9341198031945</v>
      </c>
      <c r="BA96" t="n">
        <v>-3545088</v>
      </c>
      <c r="BB96" t="n">
        <v>-2185721</v>
      </c>
      <c r="BC96" t="inlineStr">
        <is>
          <t>0</t>
        </is>
      </c>
      <c r="BD96" t="inlineStr">
        <is>
          <t>0</t>
        </is>
      </c>
      <c r="BE96" t="n">
        <v>0</v>
      </c>
      <c r="BF96" t="inlineStr">
        <is>
          <t>181226</t>
        </is>
      </c>
      <c r="BG96" t="inlineStr">
        <is>
          <t>347079</t>
        </is>
      </c>
      <c r="BH96" t="inlineStr">
        <is>
          <t>300000</t>
        </is>
      </c>
      <c r="BI96" t="inlineStr">
        <is>
          <t>430334</t>
        </is>
      </c>
    </row>
    <row r="97">
      <c r="A97" t="inlineStr">
        <is>
          <t>Indonesia</t>
        </is>
      </c>
      <c r="B97" t="inlineStr">
        <is>
          <t>Salt marsh</t>
        </is>
      </c>
      <c r="C97" t="inlineStr">
        <is>
          <t>Restoration</t>
        </is>
      </c>
      <c r="D97" t="inlineStr">
        <is>
          <t>Hydrology</t>
        </is>
      </c>
      <c r="E97" t="inlineStr">
        <is>
          <t>Medium</t>
        </is>
      </c>
      <c r="F97" t="n">
        <v>500</v>
      </c>
      <c r="G97" t="inlineStr">
        <is>
          <t>Opex breakeven</t>
        </is>
      </c>
      <c r="H97" t="n">
        <v>188785480.2259437</v>
      </c>
      <c r="I97" t="inlineStr">
        <is>
          <t>IDN</t>
        </is>
      </c>
      <c r="J97" t="n">
        <v>500</v>
      </c>
      <c r="K97" t="inlineStr">
        <is>
          <t>Indonesia Salt marsh Restoration 500</t>
        </is>
      </c>
      <c r="L97" t="inlineStr">
        <is>
          <t>7062313</t>
        </is>
      </c>
      <c r="M97" t="inlineStr">
        <is>
          <t>9247716</t>
        </is>
      </c>
      <c r="N97" t="n">
        <v>0.03740919583194442</v>
      </c>
      <c r="O97" t="n">
        <v>0.04898531385428623</v>
      </c>
      <c r="P97" t="inlineStr">
        <is>
          <t>4215897</t>
        </is>
      </c>
      <c r="Q97" t="inlineStr">
        <is>
          <t>4729750</t>
        </is>
      </c>
      <c r="R97" t="inlineStr">
        <is>
          <t>2846416</t>
        </is>
      </c>
      <c r="S97" t="inlineStr">
        <is>
          <t>4517966</t>
        </is>
      </c>
      <c r="T97" t="n">
        <v>0</v>
      </c>
      <c r="U97" t="n">
        <v>32533</v>
      </c>
      <c r="V97" t="n">
        <v>271</v>
      </c>
      <c r="W97" t="n">
        <v>271</v>
      </c>
      <c r="X97" t="inlineStr">
        <is>
          <t>50000</t>
        </is>
      </c>
      <c r="Y97" t="inlineStr">
        <is>
          <t>50000</t>
        </is>
      </c>
      <c r="Z97" t="inlineStr">
        <is>
          <t>629559</t>
        </is>
      </c>
      <c r="AA97" t="inlineStr">
        <is>
          <t>667067</t>
        </is>
      </c>
      <c r="AB97" t="inlineStr">
        <is>
          <t>76963</t>
        </is>
      </c>
      <c r="AC97" t="inlineStr">
        <is>
          <t>80000</t>
        </is>
      </c>
      <c r="AD97" t="inlineStr">
        <is>
          <t>268724</t>
        </is>
      </c>
      <c r="AE97" t="inlineStr">
        <is>
          <t>284733</t>
        </is>
      </c>
      <c r="AF97" t="inlineStr">
        <is>
          <t>88900</t>
        </is>
      </c>
      <c r="AG97" t="inlineStr">
        <is>
          <t>100000</t>
        </is>
      </c>
      <c r="AH97" t="inlineStr">
        <is>
          <t>129504</t>
        </is>
      </c>
      <c r="AI97" t="inlineStr">
        <is>
          <t>140000</t>
        </is>
      </c>
      <c r="AJ97" t="inlineStr">
        <is>
          <t>44450</t>
        </is>
      </c>
      <c r="AK97" t="inlineStr">
        <is>
          <t>50000</t>
        </is>
      </c>
      <c r="AL97" t="inlineStr">
        <is>
          <t>2927797</t>
        </is>
      </c>
      <c r="AM97" t="inlineStr">
        <is>
          <t>3357950</t>
        </is>
      </c>
      <c r="AN97" t="n">
        <v>858031</v>
      </c>
      <c r="AO97" t="n">
        <v>1139152</v>
      </c>
      <c r="AP97" t="inlineStr">
        <is>
          <t>1423208</t>
        </is>
      </c>
      <c r="AQ97" t="inlineStr">
        <is>
          <t>2425609</t>
        </is>
      </c>
      <c r="AR97" t="inlineStr">
        <is>
          <t>3111</t>
        </is>
      </c>
      <c r="AS97" t="inlineStr">
        <is>
          <t>5205</t>
        </is>
      </c>
      <c r="AT97" t="inlineStr">
        <is>
          <t>75812</t>
        </is>
      </c>
      <c r="AU97" t="inlineStr">
        <is>
          <t>120000</t>
        </is>
      </c>
      <c r="AV97" t="inlineStr">
        <is>
          <t>167296</t>
        </is>
      </c>
      <c r="AW97" t="inlineStr">
        <is>
          <t>300000</t>
        </is>
      </c>
      <c r="AX97" t="inlineStr">
        <is>
          <t>318958</t>
        </is>
      </c>
      <c r="AY97" t="inlineStr">
        <is>
          <t>528000</t>
        </is>
      </c>
      <c r="AZ97" t="n">
        <v>158.2883368119718</v>
      </c>
      <c r="BA97" t="n">
        <v>-4517966</v>
      </c>
      <c r="BB97" t="n">
        <v>-2846416</v>
      </c>
      <c r="BC97" t="inlineStr">
        <is>
          <t>0</t>
        </is>
      </c>
      <c r="BD97" t="inlineStr">
        <is>
          <t>0</t>
        </is>
      </c>
      <c r="BE97" t="n">
        <v>0</v>
      </c>
      <c r="BF97" t="inlineStr">
        <is>
          <t>181226</t>
        </is>
      </c>
      <c r="BG97" t="inlineStr">
        <is>
          <t>676805</t>
        </is>
      </c>
      <c r="BH97" t="inlineStr">
        <is>
          <t>300000</t>
        </is>
      </c>
      <c r="BI97" t="inlineStr">
        <is>
          <t>839152</t>
        </is>
      </c>
    </row>
    <row r="98">
      <c r="A98" t="inlineStr">
        <is>
          <t>Indonesia</t>
        </is>
      </c>
      <c r="B98" t="inlineStr">
        <is>
          <t>Salt marsh</t>
        </is>
      </c>
      <c r="C98" t="inlineStr">
        <is>
          <t>Restoration</t>
        </is>
      </c>
      <c r="D98" t="inlineStr">
        <is>
          <t>Planting</t>
        </is>
      </c>
      <c r="E98" t="inlineStr">
        <is>
          <t>Medium</t>
        </is>
      </c>
      <c r="F98" t="n">
        <v>500</v>
      </c>
      <c r="G98" t="inlineStr">
        <is>
          <t>Market price</t>
        </is>
      </c>
      <c r="H98" t="n">
        <v>188785480.2259437</v>
      </c>
      <c r="I98" t="inlineStr">
        <is>
          <t>IDN</t>
        </is>
      </c>
      <c r="J98" t="n">
        <v>500</v>
      </c>
      <c r="K98" t="inlineStr">
        <is>
          <t>Indonesia Salt marsh Restoration 500</t>
        </is>
      </c>
      <c r="L98" t="inlineStr">
        <is>
          <t>4098184</t>
        </is>
      </c>
      <c r="M98" t="inlineStr">
        <is>
          <t>5144100</t>
        </is>
      </c>
      <c r="N98" t="n">
        <v>0.02170815252897193</v>
      </c>
      <c r="O98" t="n">
        <v>0.02724838792603858</v>
      </c>
      <c r="P98" t="inlineStr">
        <is>
          <t>2789534</t>
        </is>
      </c>
      <c r="Q98" t="inlineStr">
        <is>
          <t>3093826</t>
        </is>
      </c>
      <c r="R98" t="inlineStr">
        <is>
          <t>1308650</t>
        </is>
      </c>
      <c r="S98" t="inlineStr">
        <is>
          <t>2050274</t>
        </is>
      </c>
      <c r="T98" t="n">
        <v>0</v>
      </c>
      <c r="U98" t="n">
        <v>26026</v>
      </c>
      <c r="V98" t="n">
        <v>197</v>
      </c>
      <c r="W98" t="n">
        <v>197</v>
      </c>
      <c r="X98" t="inlineStr">
        <is>
          <t>50000</t>
        </is>
      </c>
      <c r="Y98" t="inlineStr">
        <is>
          <t>50000</t>
        </is>
      </c>
      <c r="Z98" t="inlineStr">
        <is>
          <t>629559</t>
        </is>
      </c>
      <c r="AA98" t="inlineStr">
        <is>
          <t>667067</t>
        </is>
      </c>
      <c r="AB98" t="inlineStr">
        <is>
          <t>76963</t>
        </is>
      </c>
      <c r="AC98" t="inlineStr">
        <is>
          <t>80000</t>
        </is>
      </c>
      <c r="AD98" t="inlineStr">
        <is>
          <t>268724</t>
        </is>
      </c>
      <c r="AE98" t="inlineStr">
        <is>
          <t>284733</t>
        </is>
      </c>
      <c r="AF98" t="inlineStr">
        <is>
          <t>88900</t>
        </is>
      </c>
      <c r="AG98" t="inlineStr">
        <is>
          <t>100000</t>
        </is>
      </c>
      <c r="AH98" t="inlineStr">
        <is>
          <t>129504</t>
        </is>
      </c>
      <c r="AI98" t="inlineStr">
        <is>
          <t>140000</t>
        </is>
      </c>
      <c r="AJ98" t="inlineStr">
        <is>
          <t>44450</t>
        </is>
      </c>
      <c r="AK98" t="inlineStr">
        <is>
          <t>50000</t>
        </is>
      </c>
      <c r="AL98" t="inlineStr">
        <is>
          <t>1501435</t>
        </is>
      </c>
      <c r="AM98" t="inlineStr">
        <is>
          <t>1722026</t>
        </is>
      </c>
      <c r="AN98" t="n">
        <v>528305</v>
      </c>
      <c r="AO98" t="n">
        <v>730334</v>
      </c>
      <c r="AP98" t="inlineStr">
        <is>
          <t>215790</t>
        </is>
      </c>
      <c r="AQ98" t="inlineStr">
        <is>
          <t>367776</t>
        </is>
      </c>
      <c r="AR98" t="inlineStr">
        <is>
          <t>2489</t>
        </is>
      </c>
      <c r="AS98" t="inlineStr">
        <is>
          <t>4164</t>
        </is>
      </c>
      <c r="AT98" t="inlineStr">
        <is>
          <t>75812</t>
        </is>
      </c>
      <c r="AU98" t="inlineStr">
        <is>
          <t>120000</t>
        </is>
      </c>
      <c r="AV98" t="inlineStr">
        <is>
          <t>167296</t>
        </is>
      </c>
      <c r="AW98" t="inlineStr">
        <is>
          <t>300000</t>
        </is>
      </c>
      <c r="AX98" t="inlineStr">
        <is>
          <t>318958</t>
        </is>
      </c>
      <c r="AY98" t="inlineStr">
        <is>
          <t>528000</t>
        </is>
      </c>
      <c r="AZ98" t="n">
        <v>30</v>
      </c>
      <c r="BA98" t="n">
        <v>-2050274</v>
      </c>
      <c r="BB98" t="n">
        <v>-1308650</v>
      </c>
      <c r="BC98" t="inlineStr">
        <is>
          <t>0</t>
        </is>
      </c>
      <c r="BD98" t="inlineStr">
        <is>
          <t>0</t>
        </is>
      </c>
      <c r="BE98" t="n">
        <v>0</v>
      </c>
      <c r="BF98" t="inlineStr">
        <is>
          <t>181226</t>
        </is>
      </c>
      <c r="BG98" t="inlineStr">
        <is>
          <t>347079</t>
        </is>
      </c>
      <c r="BH98" t="inlineStr">
        <is>
          <t>300000</t>
        </is>
      </c>
      <c r="BI98" t="inlineStr">
        <is>
          <t>430334</t>
        </is>
      </c>
    </row>
    <row r="99">
      <c r="A99" t="inlineStr">
        <is>
          <t>Indonesia</t>
        </is>
      </c>
      <c r="B99" t="inlineStr">
        <is>
          <t>Salt marsh</t>
        </is>
      </c>
      <c r="C99" t="inlineStr">
        <is>
          <t>Restoration</t>
        </is>
      </c>
      <c r="D99" t="inlineStr">
        <is>
          <t>Hydrology</t>
        </is>
      </c>
      <c r="E99" t="inlineStr">
        <is>
          <t>Medium</t>
        </is>
      </c>
      <c r="F99" t="n">
        <v>500</v>
      </c>
      <c r="G99" t="inlineStr">
        <is>
          <t>Market price</t>
        </is>
      </c>
      <c r="H99" t="n">
        <v>188785480.2259437</v>
      </c>
      <c r="I99" t="inlineStr">
        <is>
          <t>IDN</t>
        </is>
      </c>
      <c r="J99" t="n">
        <v>500</v>
      </c>
      <c r="K99" t="inlineStr">
        <is>
          <t>Indonesia Salt marsh Restoration 500</t>
        </is>
      </c>
      <c r="L99" t="inlineStr">
        <is>
          <t>5908842</t>
        </is>
      </c>
      <c r="M99" t="inlineStr">
        <is>
          <t>7281826</t>
        </is>
      </c>
      <c r="N99" t="n">
        <v>0.03129923971339392</v>
      </c>
      <c r="O99" t="n">
        <v>0.03857196004313948</v>
      </c>
      <c r="P99" t="inlineStr">
        <is>
          <t>4215897</t>
        </is>
      </c>
      <c r="Q99" t="inlineStr">
        <is>
          <t>4729750</t>
        </is>
      </c>
      <c r="R99" t="inlineStr">
        <is>
          <t>1692945</t>
        </is>
      </c>
      <c r="S99" t="inlineStr">
        <is>
          <t>2552077</t>
        </is>
      </c>
      <c r="T99" t="n">
        <v>0</v>
      </c>
      <c r="U99" t="n">
        <v>32533</v>
      </c>
      <c r="V99" t="n">
        <v>227</v>
      </c>
      <c r="W99" t="n">
        <v>227</v>
      </c>
      <c r="X99" t="inlineStr">
        <is>
          <t>50000</t>
        </is>
      </c>
      <c r="Y99" t="inlineStr">
        <is>
          <t>50000</t>
        </is>
      </c>
      <c r="Z99" t="inlineStr">
        <is>
          <t>629559</t>
        </is>
      </c>
      <c r="AA99" t="inlineStr">
        <is>
          <t>667067</t>
        </is>
      </c>
      <c r="AB99" t="inlineStr">
        <is>
          <t>76963</t>
        </is>
      </c>
      <c r="AC99" t="inlineStr">
        <is>
          <t>80000</t>
        </is>
      </c>
      <c r="AD99" t="inlineStr">
        <is>
          <t>268724</t>
        </is>
      </c>
      <c r="AE99" t="inlineStr">
        <is>
          <t>284733</t>
        </is>
      </c>
      <c r="AF99" t="inlineStr">
        <is>
          <t>88900</t>
        </is>
      </c>
      <c r="AG99" t="inlineStr">
        <is>
          <t>100000</t>
        </is>
      </c>
      <c r="AH99" t="inlineStr">
        <is>
          <t>129504</t>
        </is>
      </c>
      <c r="AI99" t="inlineStr">
        <is>
          <t>140000</t>
        </is>
      </c>
      <c r="AJ99" t="inlineStr">
        <is>
          <t>44450</t>
        </is>
      </c>
      <c r="AK99" t="inlineStr">
        <is>
          <t>50000</t>
        </is>
      </c>
      <c r="AL99" t="inlineStr">
        <is>
          <t>2927797</t>
        </is>
      </c>
      <c r="AM99" t="inlineStr">
        <is>
          <t>3357950</t>
        </is>
      </c>
      <c r="AN99" t="n">
        <v>858031</v>
      </c>
      <c r="AO99" t="n">
        <v>1139152</v>
      </c>
      <c r="AP99" t="inlineStr">
        <is>
          <t>269737</t>
        </is>
      </c>
      <c r="AQ99" t="inlineStr">
        <is>
          <t>459720</t>
        </is>
      </c>
      <c r="AR99" t="inlineStr">
        <is>
          <t>3111</t>
        </is>
      </c>
      <c r="AS99" t="inlineStr">
        <is>
          <t>5205</t>
        </is>
      </c>
      <c r="AT99" t="inlineStr">
        <is>
          <t>75812</t>
        </is>
      </c>
      <c r="AU99" t="inlineStr">
        <is>
          <t>120000</t>
        </is>
      </c>
      <c r="AV99" t="inlineStr">
        <is>
          <t>167296</t>
        </is>
      </c>
      <c r="AW99" t="inlineStr">
        <is>
          <t>300000</t>
        </is>
      </c>
      <c r="AX99" t="inlineStr">
        <is>
          <t>318958</t>
        </is>
      </c>
      <c r="AY99" t="inlineStr">
        <is>
          <t>528000</t>
        </is>
      </c>
      <c r="AZ99" t="n">
        <v>30</v>
      </c>
      <c r="BA99" t="n">
        <v>-2552077</v>
      </c>
      <c r="BB99" t="n">
        <v>-1692945</v>
      </c>
      <c r="BC99" t="inlineStr">
        <is>
          <t>0</t>
        </is>
      </c>
      <c r="BD99" t="inlineStr">
        <is>
          <t>0</t>
        </is>
      </c>
      <c r="BE99" t="n">
        <v>0</v>
      </c>
      <c r="BF99" t="inlineStr">
        <is>
          <t>181226</t>
        </is>
      </c>
      <c r="BG99" t="inlineStr">
        <is>
          <t>676805</t>
        </is>
      </c>
      <c r="BH99" t="inlineStr">
        <is>
          <t>300000</t>
        </is>
      </c>
      <c r="BI99" t="inlineStr">
        <is>
          <t>839152</t>
        </is>
      </c>
    </row>
    <row r="100">
      <c r="A100" t="inlineStr">
        <is>
          <t>Indonesia</t>
        </is>
      </c>
      <c r="B100" t="inlineStr">
        <is>
          <t>Salt marsh</t>
        </is>
      </c>
      <c r="C100" t="inlineStr">
        <is>
          <t>Restoration</t>
        </is>
      </c>
      <c r="D100" t="inlineStr">
        <is>
          <t>Planting</t>
        </is>
      </c>
      <c r="E100" t="inlineStr">
        <is>
          <t>Large</t>
        </is>
      </c>
      <c r="F100" t="n">
        <v>1000</v>
      </c>
      <c r="G100" t="inlineStr">
        <is>
          <t>Opex breakeven</t>
        </is>
      </c>
      <c r="H100" t="n">
        <v>188785480.2259437</v>
      </c>
      <c r="I100" t="inlineStr">
        <is>
          <t>IDN</t>
        </is>
      </c>
      <c r="J100" t="n">
        <v>500</v>
      </c>
      <c r="K100" t="inlineStr">
        <is>
          <t>Indonesia Salt marsh Restoration 1000</t>
        </is>
      </c>
      <c r="L100" t="inlineStr">
        <is>
          <t>7086442</t>
        </is>
      </c>
      <c r="M100" t="inlineStr">
        <is>
          <t>9471885</t>
        </is>
      </c>
      <c r="N100" t="n">
        <v>0.03753700756816016</v>
      </c>
      <c r="O100" t="n">
        <v>0.0501727409791462</v>
      </c>
      <c r="P100" t="inlineStr">
        <is>
          <t>4254657</t>
        </is>
      </c>
      <c r="Q100" t="inlineStr">
        <is>
          <t>4895851</t>
        </is>
      </c>
      <c r="R100" t="inlineStr">
        <is>
          <t>2831785</t>
        </is>
      </c>
      <c r="S100" t="inlineStr">
        <is>
          <t>4576034</t>
        </is>
      </c>
      <c r="T100" t="n">
        <v>0</v>
      </c>
      <c r="U100" t="n">
        <v>49383</v>
      </c>
      <c r="V100" t="n">
        <v>179</v>
      </c>
      <c r="W100" t="n">
        <v>179</v>
      </c>
      <c r="X100" t="inlineStr">
        <is>
          <t>50000</t>
        </is>
      </c>
      <c r="Y100" t="inlineStr">
        <is>
          <t>50000</t>
        </is>
      </c>
      <c r="Z100" t="inlineStr">
        <is>
          <t>629559</t>
        </is>
      </c>
      <c r="AA100" t="inlineStr">
        <is>
          <t>667067</t>
        </is>
      </c>
      <c r="AB100" t="inlineStr">
        <is>
          <t>153925</t>
        </is>
      </c>
      <c r="AC100" t="inlineStr">
        <is>
          <t>160000</t>
        </is>
      </c>
      <c r="AD100" t="inlineStr">
        <is>
          <t>268724</t>
        </is>
      </c>
      <c r="AE100" t="inlineStr">
        <is>
          <t>284733</t>
        </is>
      </c>
      <c r="AF100" t="inlineStr">
        <is>
          <t>88900</t>
        </is>
      </c>
      <c r="AG100" t="inlineStr">
        <is>
          <t>100000</t>
        </is>
      </c>
      <c r="AH100" t="inlineStr">
        <is>
          <t>129504</t>
        </is>
      </c>
      <c r="AI100" t="inlineStr">
        <is>
          <t>140000</t>
        </is>
      </c>
      <c r="AJ100" t="inlineStr">
        <is>
          <t>44450</t>
        </is>
      </c>
      <c r="AK100" t="inlineStr">
        <is>
          <t>50000</t>
        </is>
      </c>
      <c r="AL100" t="inlineStr">
        <is>
          <t>2889595</t>
        </is>
      </c>
      <c r="AM100" t="inlineStr">
        <is>
          <t>3444051</t>
        </is>
      </c>
      <c r="AN100" t="n">
        <v>849200</v>
      </c>
      <c r="AO100" t="n">
        <v>1160668</v>
      </c>
      <c r="AP100" t="inlineStr">
        <is>
          <t>1415893</t>
        </is>
      </c>
      <c r="AQ100" t="inlineStr">
        <is>
          <t>2459465</t>
        </is>
      </c>
      <c r="AR100" t="inlineStr">
        <is>
          <t>4626</t>
        </is>
      </c>
      <c r="AS100" t="inlineStr">
        <is>
          <t>7901</t>
        </is>
      </c>
      <c r="AT100" t="inlineStr">
        <is>
          <t>75812</t>
        </is>
      </c>
      <c r="AU100" t="inlineStr">
        <is>
          <t>120000</t>
        </is>
      </c>
      <c r="AV100" t="inlineStr">
        <is>
          <t>167296</t>
        </is>
      </c>
      <c r="AW100" t="inlineStr">
        <is>
          <t>300000</t>
        </is>
      </c>
      <c r="AX100" t="inlineStr">
        <is>
          <t>318958</t>
        </is>
      </c>
      <c r="AY100" t="inlineStr">
        <is>
          <t>528000</t>
        </is>
      </c>
      <c r="AZ100" t="n">
        <v>105.0231133684024</v>
      </c>
      <c r="BA100" t="n">
        <v>-4576034</v>
      </c>
      <c r="BB100" t="n">
        <v>-2831785</v>
      </c>
      <c r="BC100" t="inlineStr">
        <is>
          <t>0</t>
        </is>
      </c>
      <c r="BD100" t="inlineStr">
        <is>
          <t>0</t>
        </is>
      </c>
      <c r="BE100" t="n">
        <v>0</v>
      </c>
      <c r="BF100" t="inlineStr">
        <is>
          <t>181226</t>
        </is>
      </c>
      <c r="BG100" t="inlineStr">
        <is>
          <t>667974</t>
        </is>
      </c>
      <c r="BH100" t="inlineStr">
        <is>
          <t>300000</t>
        </is>
      </c>
      <c r="BI100" t="inlineStr">
        <is>
          <t>860668</t>
        </is>
      </c>
    </row>
    <row r="101">
      <c r="A101" t="inlineStr">
        <is>
          <t>Indonesia</t>
        </is>
      </c>
      <c r="B101" t="inlineStr">
        <is>
          <t>Salt marsh</t>
        </is>
      </c>
      <c r="C101" t="inlineStr">
        <is>
          <t>Restoration</t>
        </is>
      </c>
      <c r="D101" t="inlineStr">
        <is>
          <t>Hydrology</t>
        </is>
      </c>
      <c r="E101" t="inlineStr">
        <is>
          <t>Large</t>
        </is>
      </c>
      <c r="F101" t="n">
        <v>1000</v>
      </c>
      <c r="G101" t="inlineStr">
        <is>
          <t>Opex breakeven</t>
        </is>
      </c>
      <c r="H101" t="n">
        <v>188785480.2259437</v>
      </c>
      <c r="I101" t="inlineStr">
        <is>
          <t>IDN</t>
        </is>
      </c>
      <c r="J101" t="n">
        <v>500</v>
      </c>
      <c r="K101" t="inlineStr">
        <is>
          <t>Indonesia Salt marsh Restoration 1000</t>
        </is>
      </c>
      <c r="L101" t="inlineStr">
        <is>
          <t>11103020</t>
        </is>
      </c>
      <c r="M101" t="inlineStr">
        <is>
          <t>14667636</t>
        </is>
      </c>
      <c r="N101" t="n">
        <v>0.05881289168378626</v>
      </c>
      <c r="O101" t="n">
        <v>0.0776947251581285</v>
      </c>
      <c r="P101" t="inlineStr">
        <is>
          <t>6999772</t>
        </is>
      </c>
      <c r="Q101" t="inlineStr">
        <is>
          <t>8167700</t>
        </is>
      </c>
      <c r="R101" t="inlineStr">
        <is>
          <t>4103248</t>
        </is>
      </c>
      <c r="S101" t="inlineStr">
        <is>
          <t>6499937</t>
        </is>
      </c>
      <c r="T101" t="n">
        <v>0</v>
      </c>
      <c r="U101" t="n">
        <v>61728</v>
      </c>
      <c r="V101" t="n">
        <v>225</v>
      </c>
      <c r="W101" t="n">
        <v>225</v>
      </c>
      <c r="X101" t="inlineStr">
        <is>
          <t>50000</t>
        </is>
      </c>
      <c r="Y101" t="inlineStr">
        <is>
          <t>50000</t>
        </is>
      </c>
      <c r="Z101" t="inlineStr">
        <is>
          <t>629559</t>
        </is>
      </c>
      <c r="AA101" t="inlineStr">
        <is>
          <t>667067</t>
        </is>
      </c>
      <c r="AB101" t="inlineStr">
        <is>
          <t>153925</t>
        </is>
      </c>
      <c r="AC101" t="inlineStr">
        <is>
          <t>160000</t>
        </is>
      </c>
      <c r="AD101" t="inlineStr">
        <is>
          <t>268724</t>
        </is>
      </c>
      <c r="AE101" t="inlineStr">
        <is>
          <t>284733</t>
        </is>
      </c>
      <c r="AF101" t="inlineStr">
        <is>
          <t>88900</t>
        </is>
      </c>
      <c r="AG101" t="inlineStr">
        <is>
          <t>100000</t>
        </is>
      </c>
      <c r="AH101" t="inlineStr">
        <is>
          <t>129504</t>
        </is>
      </c>
      <c r="AI101" t="inlineStr">
        <is>
          <t>140000</t>
        </is>
      </c>
      <c r="AJ101" t="inlineStr">
        <is>
          <t>44450</t>
        </is>
      </c>
      <c r="AK101" t="inlineStr">
        <is>
          <t>50000</t>
        </is>
      </c>
      <c r="AL101" t="inlineStr">
        <is>
          <t>5634711</t>
        </is>
      </c>
      <c r="AM101" t="inlineStr">
        <is>
          <t>6715900</t>
        </is>
      </c>
      <c r="AN101" t="n">
        <v>1483774</v>
      </c>
      <c r="AO101" t="n">
        <v>1978303</v>
      </c>
      <c r="AP101" t="inlineStr">
        <is>
          <t>2051624</t>
        </is>
      </c>
      <c r="AQ101" t="inlineStr">
        <is>
          <t>3563757</t>
        </is>
      </c>
      <c r="AR101" t="inlineStr">
        <is>
          <t>5783</t>
        </is>
      </c>
      <c r="AS101" t="inlineStr">
        <is>
          <t>9877</t>
        </is>
      </c>
      <c r="AT101" t="inlineStr">
        <is>
          <t>75812</t>
        </is>
      </c>
      <c r="AU101" t="inlineStr">
        <is>
          <t>120000</t>
        </is>
      </c>
      <c r="AV101" t="inlineStr">
        <is>
          <t>167296</t>
        </is>
      </c>
      <c r="AW101" t="inlineStr">
        <is>
          <t>300000</t>
        </is>
      </c>
      <c r="AX101" t="inlineStr">
        <is>
          <t>318958</t>
        </is>
      </c>
      <c r="AY101" t="inlineStr">
        <is>
          <t>528000</t>
        </is>
      </c>
      <c r="AZ101" t="n">
        <v>121.7425346522705</v>
      </c>
      <c r="BA101" t="n">
        <v>-6499937</v>
      </c>
      <c r="BB101" t="n">
        <v>-4103248</v>
      </c>
      <c r="BC101" t="inlineStr">
        <is>
          <t>0</t>
        </is>
      </c>
      <c r="BD101" t="inlineStr">
        <is>
          <t>0</t>
        </is>
      </c>
      <c r="BE101" t="n">
        <v>0</v>
      </c>
      <c r="BF101" t="inlineStr">
        <is>
          <t>181226</t>
        </is>
      </c>
      <c r="BG101" t="inlineStr">
        <is>
          <t>1302548</t>
        </is>
      </c>
      <c r="BH101" t="inlineStr">
        <is>
          <t>300000</t>
        </is>
      </c>
      <c r="BI101" t="inlineStr">
        <is>
          <t>1678303</t>
        </is>
      </c>
    </row>
    <row r="102">
      <c r="A102" t="inlineStr">
        <is>
          <t>Indonesia</t>
        </is>
      </c>
      <c r="B102" t="inlineStr">
        <is>
          <t>Salt marsh</t>
        </is>
      </c>
      <c r="C102" t="inlineStr">
        <is>
          <t>Restoration</t>
        </is>
      </c>
      <c r="D102" t="inlineStr">
        <is>
          <t>Planting</t>
        </is>
      </c>
      <c r="E102" t="inlineStr">
        <is>
          <t>Large</t>
        </is>
      </c>
      <c r="F102" t="n">
        <v>1000</v>
      </c>
      <c r="G102" t="inlineStr">
        <is>
          <t>Market price</t>
        </is>
      </c>
      <c r="H102" t="n">
        <v>188785480.2259437</v>
      </c>
      <c r="I102" t="inlineStr">
        <is>
          <t>IDN</t>
        </is>
      </c>
      <c r="J102" t="n">
        <v>500</v>
      </c>
      <c r="K102" t="inlineStr">
        <is>
          <t>Indonesia Salt marsh Restoration 1000</t>
        </is>
      </c>
      <c r="L102" t="inlineStr">
        <is>
          <t>6075001</t>
        </is>
      </c>
      <c r="M102" t="inlineStr">
        <is>
          <t>7714970</t>
        </is>
      </c>
      <c r="N102" t="n">
        <v>0.03217938685077512</v>
      </c>
      <c r="O102" t="n">
        <v>0.04086633140836101</v>
      </c>
      <c r="P102" t="inlineStr">
        <is>
          <t>4254657</t>
        </is>
      </c>
      <c r="Q102" t="inlineStr">
        <is>
          <t>4895851</t>
        </is>
      </c>
      <c r="R102" t="inlineStr">
        <is>
          <t>1820344</t>
        </is>
      </c>
      <c r="S102" t="inlineStr">
        <is>
          <t>2819119</t>
        </is>
      </c>
      <c r="T102" t="n">
        <v>0</v>
      </c>
      <c r="U102" t="n">
        <v>49383</v>
      </c>
      <c r="V102" t="n">
        <v>154</v>
      </c>
      <c r="W102" t="n">
        <v>154</v>
      </c>
      <c r="X102" t="inlineStr">
        <is>
          <t>50000</t>
        </is>
      </c>
      <c r="Y102" t="inlineStr">
        <is>
          <t>50000</t>
        </is>
      </c>
      <c r="Z102" t="inlineStr">
        <is>
          <t>629559</t>
        </is>
      </c>
      <c r="AA102" t="inlineStr">
        <is>
          <t>667067</t>
        </is>
      </c>
      <c r="AB102" t="inlineStr">
        <is>
          <t>153925</t>
        </is>
      </c>
      <c r="AC102" t="inlineStr">
        <is>
          <t>160000</t>
        </is>
      </c>
      <c r="AD102" t="inlineStr">
        <is>
          <t>268724</t>
        </is>
      </c>
      <c r="AE102" t="inlineStr">
        <is>
          <t>284733</t>
        </is>
      </c>
      <c r="AF102" t="inlineStr">
        <is>
          <t>88900</t>
        </is>
      </c>
      <c r="AG102" t="inlineStr">
        <is>
          <t>100000</t>
        </is>
      </c>
      <c r="AH102" t="inlineStr">
        <is>
          <t>129504</t>
        </is>
      </c>
      <c r="AI102" t="inlineStr">
        <is>
          <t>140000</t>
        </is>
      </c>
      <c r="AJ102" t="inlineStr">
        <is>
          <t>44450</t>
        </is>
      </c>
      <c r="AK102" t="inlineStr">
        <is>
          <t>50000</t>
        </is>
      </c>
      <c r="AL102" t="inlineStr">
        <is>
          <t>2889595</t>
        </is>
      </c>
      <c r="AM102" t="inlineStr">
        <is>
          <t>3444051</t>
        </is>
      </c>
      <c r="AN102" t="n">
        <v>849200</v>
      </c>
      <c r="AO102" t="n">
        <v>1160668</v>
      </c>
      <c r="AP102" t="inlineStr">
        <is>
          <t>404452</t>
        </is>
      </c>
      <c r="AQ102" t="inlineStr">
        <is>
          <t>702550</t>
        </is>
      </c>
      <c r="AR102" t="inlineStr">
        <is>
          <t>4626</t>
        </is>
      </c>
      <c r="AS102" t="inlineStr">
        <is>
          <t>7901</t>
        </is>
      </c>
      <c r="AT102" t="inlineStr">
        <is>
          <t>75812</t>
        </is>
      </c>
      <c r="AU102" t="inlineStr">
        <is>
          <t>120000</t>
        </is>
      </c>
      <c r="AV102" t="inlineStr">
        <is>
          <t>167296</t>
        </is>
      </c>
      <c r="AW102" t="inlineStr">
        <is>
          <t>300000</t>
        </is>
      </c>
      <c r="AX102" t="inlineStr">
        <is>
          <t>318958</t>
        </is>
      </c>
      <c r="AY102" t="inlineStr">
        <is>
          <t>528000</t>
        </is>
      </c>
      <c r="AZ102" t="n">
        <v>30</v>
      </c>
      <c r="BA102" t="n">
        <v>-2819119</v>
      </c>
      <c r="BB102" t="n">
        <v>-1820344</v>
      </c>
      <c r="BC102" t="inlineStr">
        <is>
          <t>0</t>
        </is>
      </c>
      <c r="BD102" t="inlineStr">
        <is>
          <t>0</t>
        </is>
      </c>
      <c r="BE102" t="n">
        <v>0</v>
      </c>
      <c r="BF102" t="inlineStr">
        <is>
          <t>181226</t>
        </is>
      </c>
      <c r="BG102" t="inlineStr">
        <is>
          <t>667974</t>
        </is>
      </c>
      <c r="BH102" t="inlineStr">
        <is>
          <t>300000</t>
        </is>
      </c>
      <c r="BI102" t="inlineStr">
        <is>
          <t>860668</t>
        </is>
      </c>
    </row>
    <row r="103">
      <c r="A103" t="inlineStr">
        <is>
          <t>Indonesia</t>
        </is>
      </c>
      <c r="B103" t="inlineStr">
        <is>
          <t>Salt marsh</t>
        </is>
      </c>
      <c r="C103" t="inlineStr">
        <is>
          <t>Restoration</t>
        </is>
      </c>
      <c r="D103" t="inlineStr">
        <is>
          <t>Hydrology</t>
        </is>
      </c>
      <c r="E103" t="inlineStr">
        <is>
          <t>Large</t>
        </is>
      </c>
      <c r="F103" t="n">
        <v>1000</v>
      </c>
      <c r="G103" t="inlineStr">
        <is>
          <t>Market price</t>
        </is>
      </c>
      <c r="H103" t="n">
        <v>188785480.2259437</v>
      </c>
      <c r="I103" t="inlineStr">
        <is>
          <t>IDN</t>
        </is>
      </c>
      <c r="J103" t="n">
        <v>500</v>
      </c>
      <c r="K103" t="inlineStr">
        <is>
          <t>Indonesia Salt marsh Restoration 1000</t>
        </is>
      </c>
      <c r="L103" t="inlineStr">
        <is>
          <t>9556961</t>
        </is>
      </c>
      <c r="M103" t="inlineStr">
        <is>
          <t>11982066</t>
        </is>
      </c>
      <c r="N103" t="n">
        <v>0.05062339004335484</v>
      </c>
      <c r="O103" t="n">
        <v>0.06346921376400097</v>
      </c>
      <c r="P103" t="inlineStr">
        <is>
          <t>6999772</t>
        </is>
      </c>
      <c r="Q103" t="inlineStr">
        <is>
          <t>8167700</t>
        </is>
      </c>
      <c r="R103" t="inlineStr">
        <is>
          <t>2557189</t>
        </is>
      </c>
      <c r="S103" t="inlineStr">
        <is>
          <t>3814367</t>
        </is>
      </c>
      <c r="T103" t="n">
        <v>0</v>
      </c>
      <c r="U103" t="n">
        <v>61728</v>
      </c>
      <c r="V103" t="n">
        <v>194</v>
      </c>
      <c r="W103" t="n">
        <v>194</v>
      </c>
      <c r="X103" t="inlineStr">
        <is>
          <t>50000</t>
        </is>
      </c>
      <c r="Y103" t="inlineStr">
        <is>
          <t>50000</t>
        </is>
      </c>
      <c r="Z103" t="inlineStr">
        <is>
          <t>629559</t>
        </is>
      </c>
      <c r="AA103" t="inlineStr">
        <is>
          <t>667067</t>
        </is>
      </c>
      <c r="AB103" t="inlineStr">
        <is>
          <t>153925</t>
        </is>
      </c>
      <c r="AC103" t="inlineStr">
        <is>
          <t>160000</t>
        </is>
      </c>
      <c r="AD103" t="inlineStr">
        <is>
          <t>268724</t>
        </is>
      </c>
      <c r="AE103" t="inlineStr">
        <is>
          <t>284733</t>
        </is>
      </c>
      <c r="AF103" t="inlineStr">
        <is>
          <t>88900</t>
        </is>
      </c>
      <c r="AG103" t="inlineStr">
        <is>
          <t>100000</t>
        </is>
      </c>
      <c r="AH103" t="inlineStr">
        <is>
          <t>129504</t>
        </is>
      </c>
      <c r="AI103" t="inlineStr">
        <is>
          <t>140000</t>
        </is>
      </c>
      <c r="AJ103" t="inlineStr">
        <is>
          <t>44450</t>
        </is>
      </c>
      <c r="AK103" t="inlineStr">
        <is>
          <t>50000</t>
        </is>
      </c>
      <c r="AL103" t="inlineStr">
        <is>
          <t>5634711</t>
        </is>
      </c>
      <c r="AM103" t="inlineStr">
        <is>
          <t>6715900</t>
        </is>
      </c>
      <c r="AN103" t="n">
        <v>1483774</v>
      </c>
      <c r="AO103" t="n">
        <v>1978303</v>
      </c>
      <c r="AP103" t="inlineStr">
        <is>
          <t>505565</t>
        </is>
      </c>
      <c r="AQ103" t="inlineStr">
        <is>
          <t>878187</t>
        </is>
      </c>
      <c r="AR103" t="inlineStr">
        <is>
          <t>5783</t>
        </is>
      </c>
      <c r="AS103" t="inlineStr">
        <is>
          <t>9877</t>
        </is>
      </c>
      <c r="AT103" t="inlineStr">
        <is>
          <t>75812</t>
        </is>
      </c>
      <c r="AU103" t="inlineStr">
        <is>
          <t>120000</t>
        </is>
      </c>
      <c r="AV103" t="inlineStr">
        <is>
          <t>167296</t>
        </is>
      </c>
      <c r="AW103" t="inlineStr">
        <is>
          <t>300000</t>
        </is>
      </c>
      <c r="AX103" t="inlineStr">
        <is>
          <t>318958</t>
        </is>
      </c>
      <c r="AY103" t="inlineStr">
        <is>
          <t>528000</t>
        </is>
      </c>
      <c r="AZ103" t="n">
        <v>30</v>
      </c>
      <c r="BA103" t="n">
        <v>-3814367</v>
      </c>
      <c r="BB103" t="n">
        <v>-2557189</v>
      </c>
      <c r="BC103" t="inlineStr">
        <is>
          <t>0</t>
        </is>
      </c>
      <c r="BD103" t="inlineStr">
        <is>
          <t>0</t>
        </is>
      </c>
      <c r="BE103" t="n">
        <v>0</v>
      </c>
      <c r="BF103" t="inlineStr">
        <is>
          <t>181226</t>
        </is>
      </c>
      <c r="BG103" t="inlineStr">
        <is>
          <t>1302548</t>
        </is>
      </c>
      <c r="BH103" t="inlineStr">
        <is>
          <t>300000</t>
        </is>
      </c>
      <c r="BI103" t="inlineStr">
        <is>
          <t>1678303</t>
        </is>
      </c>
    </row>
    <row r="104">
      <c r="A104" t="inlineStr">
        <is>
          <t>Indonesia</t>
        </is>
      </c>
      <c r="B104" t="inlineStr">
        <is>
          <t>Salt marsh</t>
        </is>
      </c>
      <c r="C104" t="inlineStr">
        <is>
          <t>Conservation</t>
        </is>
      </c>
      <c r="D104" t="inlineStr"/>
      <c r="E104" t="inlineStr">
        <is>
          <t>Small</t>
        </is>
      </c>
      <c r="F104" t="n">
        <v>800</v>
      </c>
      <c r="G104" t="inlineStr">
        <is>
          <t>Opex breakeven</t>
        </is>
      </c>
      <c r="H104" t="n">
        <v>188785480.2259437</v>
      </c>
      <c r="I104" t="inlineStr">
        <is>
          <t>IDN</t>
        </is>
      </c>
      <c r="J104" t="n">
        <v>4000</v>
      </c>
      <c r="K104" t="inlineStr">
        <is>
          <t>Indonesia Salt marsh Conservation 800</t>
        </is>
      </c>
      <c r="L104" t="inlineStr">
        <is>
          <t>2779952</t>
        </is>
      </c>
      <c r="M104" t="inlineStr">
        <is>
          <t>4042743</t>
        </is>
      </c>
      <c r="N104" t="n">
        <v>0.01472545450356074</v>
      </c>
      <c r="O104" t="n">
        <v>0.02141448057955269</v>
      </c>
      <c r="P104" t="inlineStr">
        <is>
          <t>1288099</t>
        </is>
      </c>
      <c r="Q104" t="inlineStr">
        <is>
          <t>1371800</t>
        </is>
      </c>
      <c r="R104" t="inlineStr">
        <is>
          <t>1491853</t>
        </is>
      </c>
      <c r="S104" t="inlineStr">
        <is>
          <t>2670943</t>
        </is>
      </c>
      <c r="T104" t="n">
        <v>0</v>
      </c>
      <c r="U104" t="n">
        <v>30850</v>
      </c>
      <c r="V104" t="n">
        <v>113</v>
      </c>
      <c r="W104" t="n">
        <v>113</v>
      </c>
      <c r="X104" t="inlineStr">
        <is>
          <t>50000</t>
        </is>
      </c>
      <c r="Y104" t="inlineStr">
        <is>
          <t>50000</t>
        </is>
      </c>
      <c r="Z104" t="inlineStr">
        <is>
          <t>629559</t>
        </is>
      </c>
      <c r="AA104" t="inlineStr">
        <is>
          <t>667067</t>
        </is>
      </c>
      <c r="AB104" t="inlineStr">
        <is>
          <t>76963</t>
        </is>
      </c>
      <c r="AC104" t="inlineStr">
        <is>
          <t>80000</t>
        </is>
      </c>
      <c r="AD104" t="inlineStr">
        <is>
          <t>268724</t>
        </is>
      </c>
      <c r="AE104" t="inlineStr">
        <is>
          <t>284733</t>
        </is>
      </c>
      <c r="AF104" t="inlineStr">
        <is>
          <t>88900</t>
        </is>
      </c>
      <c r="AG104" t="inlineStr">
        <is>
          <t>100000</t>
        </is>
      </c>
      <c r="AH104" t="inlineStr">
        <is>
          <t>129504</t>
        </is>
      </c>
      <c r="AI104" t="inlineStr">
        <is>
          <t>140000</t>
        </is>
      </c>
      <c r="AJ104" t="inlineStr">
        <is>
          <t>44450</t>
        </is>
      </c>
      <c r="AK104" t="inlineStr">
        <is>
          <t>50000</t>
        </is>
      </c>
      <c r="AL104" t="inlineStr">
        <is>
          <t>0</t>
        </is>
      </c>
      <c r="AM104" t="inlineStr">
        <is>
          <t>0</t>
        </is>
      </c>
      <c r="AN104" t="n">
        <v>181226</v>
      </c>
      <c r="AO104" t="n">
        <v>300000</v>
      </c>
      <c r="AP104" t="inlineStr">
        <is>
          <t>745926</t>
        </is>
      </c>
      <c r="AQ104" t="inlineStr">
        <is>
          <t>1418007</t>
        </is>
      </c>
      <c r="AR104" t="inlineStr">
        <is>
          <t>2634</t>
        </is>
      </c>
      <c r="AS104" t="inlineStr">
        <is>
          <t>4936</t>
        </is>
      </c>
      <c r="AT104" t="inlineStr">
        <is>
          <t>75812</t>
        </is>
      </c>
      <c r="AU104" t="inlineStr">
        <is>
          <t>120000</t>
        </is>
      </c>
      <c r="AV104" t="inlineStr">
        <is>
          <t>167296</t>
        </is>
      </c>
      <c r="AW104" t="inlineStr">
        <is>
          <t>300000</t>
        </is>
      </c>
      <c r="AX104" t="inlineStr">
        <is>
          <t>318958</t>
        </is>
      </c>
      <c r="AY104" t="inlineStr">
        <is>
          <t>528000</t>
        </is>
      </c>
      <c r="AZ104" t="n">
        <v>93.75136312147038</v>
      </c>
      <c r="BA104" t="n">
        <v>-2670943</v>
      </c>
      <c r="BB104" t="n">
        <v>-1491853</v>
      </c>
      <c r="BC104" t="inlineStr">
        <is>
          <t>0</t>
        </is>
      </c>
      <c r="BD104" t="inlineStr">
        <is>
          <t>0</t>
        </is>
      </c>
      <c r="BE104" t="n">
        <v>0</v>
      </c>
      <c r="BF104" t="inlineStr">
        <is>
          <t>181226</t>
        </is>
      </c>
      <c r="BG104" t="inlineStr">
        <is>
          <t>0</t>
        </is>
      </c>
      <c r="BH104" t="inlineStr">
        <is>
          <t>300000</t>
        </is>
      </c>
      <c r="BI104" t="inlineStr">
        <is>
          <t>0</t>
        </is>
      </c>
    </row>
    <row r="105">
      <c r="A105" t="inlineStr">
        <is>
          <t>Indonesia</t>
        </is>
      </c>
      <c r="B105" t="inlineStr">
        <is>
          <t>Salt marsh</t>
        </is>
      </c>
      <c r="C105" t="inlineStr">
        <is>
          <t>Conservation</t>
        </is>
      </c>
      <c r="D105" t="inlineStr"/>
      <c r="E105" t="inlineStr">
        <is>
          <t>Small</t>
        </is>
      </c>
      <c r="F105" t="n">
        <v>800</v>
      </c>
      <c r="G105" t="inlineStr">
        <is>
          <t>Market price</t>
        </is>
      </c>
      <c r="H105" t="n">
        <v>188785480.2259437</v>
      </c>
      <c r="I105" t="inlineStr">
        <is>
          <t>IDN</t>
        </is>
      </c>
      <c r="J105" t="n">
        <v>4000</v>
      </c>
      <c r="K105" t="inlineStr">
        <is>
          <t>Indonesia Salt marsh Conservation 800</t>
        </is>
      </c>
      <c r="L105" t="inlineStr">
        <is>
          <t>2272719</t>
        </is>
      </c>
      <c r="M105" t="inlineStr">
        <is>
          <t>3078492</t>
        </is>
      </c>
      <c r="N105" t="n">
        <v>0.0120386324058394</v>
      </c>
      <c r="O105" t="n">
        <v>0.01630682611986671</v>
      </c>
      <c r="P105" t="inlineStr">
        <is>
          <t>1288099</t>
        </is>
      </c>
      <c r="Q105" t="inlineStr">
        <is>
          <t>1371800</t>
        </is>
      </c>
      <c r="R105" t="inlineStr">
        <is>
          <t>984620</t>
        </is>
      </c>
      <c r="S105" t="inlineStr">
        <is>
          <t>1706692</t>
        </is>
      </c>
      <c r="T105" t="n">
        <v>0</v>
      </c>
      <c r="U105" t="n">
        <v>30850</v>
      </c>
      <c r="V105" t="n">
        <v>92</v>
      </c>
      <c r="W105" t="n">
        <v>92</v>
      </c>
      <c r="X105" t="inlineStr">
        <is>
          <t>50000</t>
        </is>
      </c>
      <c r="Y105" t="inlineStr">
        <is>
          <t>50000</t>
        </is>
      </c>
      <c r="Z105" t="inlineStr">
        <is>
          <t>629559</t>
        </is>
      </c>
      <c r="AA105" t="inlineStr">
        <is>
          <t>667067</t>
        </is>
      </c>
      <c r="AB105" t="inlineStr">
        <is>
          <t>76963</t>
        </is>
      </c>
      <c r="AC105" t="inlineStr">
        <is>
          <t>80000</t>
        </is>
      </c>
      <c r="AD105" t="inlineStr">
        <is>
          <t>268724</t>
        </is>
      </c>
      <c r="AE105" t="inlineStr">
        <is>
          <t>284733</t>
        </is>
      </c>
      <c r="AF105" t="inlineStr">
        <is>
          <t>88900</t>
        </is>
      </c>
      <c r="AG105" t="inlineStr">
        <is>
          <t>100000</t>
        </is>
      </c>
      <c r="AH105" t="inlineStr">
        <is>
          <t>129504</t>
        </is>
      </c>
      <c r="AI105" t="inlineStr">
        <is>
          <t>140000</t>
        </is>
      </c>
      <c r="AJ105" t="inlineStr">
        <is>
          <t>44450</t>
        </is>
      </c>
      <c r="AK105" t="inlineStr">
        <is>
          <t>50000</t>
        </is>
      </c>
      <c r="AL105" t="inlineStr">
        <is>
          <t>0</t>
        </is>
      </c>
      <c r="AM105" t="inlineStr">
        <is>
          <t>0</t>
        </is>
      </c>
      <c r="AN105" t="n">
        <v>181226</v>
      </c>
      <c r="AO105" t="n">
        <v>300000</v>
      </c>
      <c r="AP105" t="inlineStr">
        <is>
          <t>238693</t>
        </is>
      </c>
      <c r="AQ105" t="inlineStr">
        <is>
          <t>453756</t>
        </is>
      </c>
      <c r="AR105" t="inlineStr">
        <is>
          <t>2634</t>
        </is>
      </c>
      <c r="AS105" t="inlineStr">
        <is>
          <t>4936</t>
        </is>
      </c>
      <c r="AT105" t="inlineStr">
        <is>
          <t>75812</t>
        </is>
      </c>
      <c r="AU105" t="inlineStr">
        <is>
          <t>120000</t>
        </is>
      </c>
      <c r="AV105" t="inlineStr">
        <is>
          <t>167296</t>
        </is>
      </c>
      <c r="AW105" t="inlineStr">
        <is>
          <t>300000</t>
        </is>
      </c>
      <c r="AX105" t="inlineStr">
        <is>
          <t>318958</t>
        </is>
      </c>
      <c r="AY105" t="inlineStr">
        <is>
          <t>528000</t>
        </is>
      </c>
      <c r="AZ105" t="n">
        <v>30</v>
      </c>
      <c r="BA105" t="n">
        <v>-1706692</v>
      </c>
      <c r="BB105" t="n">
        <v>-984620</v>
      </c>
      <c r="BC105" t="inlineStr">
        <is>
          <t>0</t>
        </is>
      </c>
      <c r="BD105" t="inlineStr">
        <is>
          <t>0</t>
        </is>
      </c>
      <c r="BE105" t="n">
        <v>0</v>
      </c>
      <c r="BF105" t="inlineStr">
        <is>
          <t>181226</t>
        </is>
      </c>
      <c r="BG105" t="inlineStr">
        <is>
          <t>0</t>
        </is>
      </c>
      <c r="BH105" t="inlineStr">
        <is>
          <t>300000</t>
        </is>
      </c>
      <c r="BI105" t="inlineStr">
        <is>
          <t>0</t>
        </is>
      </c>
    </row>
    <row r="106">
      <c r="A106" t="inlineStr">
        <is>
          <t>Indonesia</t>
        </is>
      </c>
      <c r="B106" t="inlineStr">
        <is>
          <t>Salt marsh</t>
        </is>
      </c>
      <c r="C106" t="inlineStr">
        <is>
          <t>Conservation</t>
        </is>
      </c>
      <c r="D106" t="inlineStr"/>
      <c r="E106" t="inlineStr">
        <is>
          <t>Medium</t>
        </is>
      </c>
      <c r="F106" t="n">
        <v>4000</v>
      </c>
      <c r="G106" t="inlineStr">
        <is>
          <t>Opex breakeven</t>
        </is>
      </c>
      <c r="H106" t="n">
        <v>188785480.2259437</v>
      </c>
      <c r="I106" t="inlineStr">
        <is>
          <t>IDN</t>
        </is>
      </c>
      <c r="J106" t="n">
        <v>4000</v>
      </c>
      <c r="K106" t="inlineStr">
        <is>
          <t>Indonesia Salt marsh Conservation 4000</t>
        </is>
      </c>
      <c r="L106" t="inlineStr">
        <is>
          <t>2801022</t>
        </is>
      </c>
      <c r="M106" t="inlineStr">
        <is>
          <t>4082515</t>
        </is>
      </c>
      <c r="N106" t="n">
        <v>0.0148370626631225</v>
      </c>
      <c r="O106" t="n">
        <v>0.02162515356114216</v>
      </c>
      <c r="P106" t="inlineStr">
        <is>
          <t>1288099</t>
        </is>
      </c>
      <c r="Q106" t="inlineStr">
        <is>
          <t>1371800</t>
        </is>
      </c>
      <c r="R106" t="inlineStr">
        <is>
          <t>1512923</t>
        </is>
      </c>
      <c r="S106" t="inlineStr">
        <is>
          <t>2710715</t>
        </is>
      </c>
      <c r="T106" t="n">
        <v>0</v>
      </c>
      <c r="U106" t="n">
        <v>154251</v>
      </c>
      <c r="V106" t="n">
        <v>23</v>
      </c>
      <c r="W106" t="n">
        <v>23</v>
      </c>
      <c r="X106" t="inlineStr">
        <is>
          <t>50000</t>
        </is>
      </c>
      <c r="Y106" t="inlineStr">
        <is>
          <t>50000</t>
        </is>
      </c>
      <c r="Z106" t="inlineStr">
        <is>
          <t>629559</t>
        </is>
      </c>
      <c r="AA106" t="inlineStr">
        <is>
          <t>667067</t>
        </is>
      </c>
      <c r="AB106" t="inlineStr">
        <is>
          <t>76963</t>
        </is>
      </c>
      <c r="AC106" t="inlineStr">
        <is>
          <t>80000</t>
        </is>
      </c>
      <c r="AD106" t="inlineStr">
        <is>
          <t>268724</t>
        </is>
      </c>
      <c r="AE106" t="inlineStr">
        <is>
          <t>284733</t>
        </is>
      </c>
      <c r="AF106" t="inlineStr">
        <is>
          <t>88900</t>
        </is>
      </c>
      <c r="AG106" t="inlineStr">
        <is>
          <t>100000</t>
        </is>
      </c>
      <c r="AH106" t="inlineStr">
        <is>
          <t>129504</t>
        </is>
      </c>
      <c r="AI106" t="inlineStr">
        <is>
          <t>140000</t>
        </is>
      </c>
      <c r="AJ106" t="inlineStr">
        <is>
          <t>44450</t>
        </is>
      </c>
      <c r="AK106" t="inlineStr">
        <is>
          <t>50000</t>
        </is>
      </c>
      <c r="AL106" t="inlineStr">
        <is>
          <t>0</t>
        </is>
      </c>
      <c r="AM106" t="inlineStr">
        <is>
          <t>0</t>
        </is>
      </c>
      <c r="AN106" t="n">
        <v>181226</v>
      </c>
      <c r="AO106" t="n">
        <v>300000</v>
      </c>
      <c r="AP106" t="inlineStr">
        <is>
          <t>756461</t>
        </is>
      </c>
      <c r="AQ106" t="inlineStr">
        <is>
          <t>1438034</t>
        </is>
      </c>
      <c r="AR106" t="inlineStr">
        <is>
          <t>13169</t>
        </is>
      </c>
      <c r="AS106" t="inlineStr">
        <is>
          <t>24680</t>
        </is>
      </c>
      <c r="AT106" t="inlineStr">
        <is>
          <t>75812</t>
        </is>
      </c>
      <c r="AU106" t="inlineStr">
        <is>
          <t>120000</t>
        </is>
      </c>
      <c r="AV106" t="inlineStr">
        <is>
          <t>167296</t>
        </is>
      </c>
      <c r="AW106" t="inlineStr">
        <is>
          <t>300000</t>
        </is>
      </c>
      <c r="AX106" t="inlineStr">
        <is>
          <t>318958</t>
        </is>
      </c>
      <c r="AY106" t="inlineStr">
        <is>
          <t>528000</t>
        </is>
      </c>
      <c r="AZ106" t="n">
        <v>19.01508884387918</v>
      </c>
      <c r="BA106" t="n">
        <v>-2710715</v>
      </c>
      <c r="BB106" t="n">
        <v>-1512923</v>
      </c>
      <c r="BC106" t="inlineStr">
        <is>
          <t>0</t>
        </is>
      </c>
      <c r="BD106" t="inlineStr">
        <is>
          <t>0</t>
        </is>
      </c>
      <c r="BE106" t="n">
        <v>0</v>
      </c>
      <c r="BF106" t="inlineStr">
        <is>
          <t>181226</t>
        </is>
      </c>
      <c r="BG106" t="inlineStr">
        <is>
          <t>0</t>
        </is>
      </c>
      <c r="BH106" t="inlineStr">
        <is>
          <t>300000</t>
        </is>
      </c>
      <c r="BI106" t="inlineStr">
        <is>
          <t>0</t>
        </is>
      </c>
    </row>
    <row r="107">
      <c r="A107" t="inlineStr">
        <is>
          <t>Indonesia</t>
        </is>
      </c>
      <c r="B107" t="inlineStr">
        <is>
          <t>Salt marsh</t>
        </is>
      </c>
      <c r="C107" t="inlineStr">
        <is>
          <t>Conservation</t>
        </is>
      </c>
      <c r="D107" t="inlineStr"/>
      <c r="E107" t="inlineStr">
        <is>
          <t>Medium</t>
        </is>
      </c>
      <c r="F107" t="n">
        <v>4000</v>
      </c>
      <c r="G107" t="inlineStr">
        <is>
          <t>Market price</t>
        </is>
      </c>
      <c r="H107" t="n">
        <v>188785480.2259437</v>
      </c>
      <c r="I107" t="inlineStr">
        <is>
          <t>IDN</t>
        </is>
      </c>
      <c r="J107" t="n">
        <v>4000</v>
      </c>
      <c r="K107" t="inlineStr">
        <is>
          <t>Indonesia Salt marsh Conservation 4000</t>
        </is>
      </c>
      <c r="L107" t="inlineStr">
        <is>
          <t>3238026</t>
        </is>
      </c>
      <c r="M107" t="inlineStr">
        <is>
          <t>4913259</t>
        </is>
      </c>
      <c r="N107" t="n">
        <v>0.01715188051604732</v>
      </c>
      <c r="O107" t="n">
        <v>0.02602561910015365</v>
      </c>
      <c r="P107" t="inlineStr">
        <is>
          <t>1288099</t>
        </is>
      </c>
      <c r="Q107" t="inlineStr">
        <is>
          <t>1371800</t>
        </is>
      </c>
      <c r="R107" t="inlineStr">
        <is>
          <t>1949926</t>
        </is>
      </c>
      <c r="S107" t="inlineStr">
        <is>
          <t>3541459</t>
        </is>
      </c>
      <c r="T107" t="n">
        <v>0</v>
      </c>
      <c r="U107" t="n">
        <v>154251</v>
      </c>
      <c r="V107" t="n">
        <v>26</v>
      </c>
      <c r="W107" t="n">
        <v>26</v>
      </c>
      <c r="X107" t="inlineStr">
        <is>
          <t>50000</t>
        </is>
      </c>
      <c r="Y107" t="inlineStr">
        <is>
          <t>50000</t>
        </is>
      </c>
      <c r="Z107" t="inlineStr">
        <is>
          <t>629559</t>
        </is>
      </c>
      <c r="AA107" t="inlineStr">
        <is>
          <t>667067</t>
        </is>
      </c>
      <c r="AB107" t="inlineStr">
        <is>
          <t>76963</t>
        </is>
      </c>
      <c r="AC107" t="inlineStr">
        <is>
          <t>80000</t>
        </is>
      </c>
      <c r="AD107" t="inlineStr">
        <is>
          <t>268724</t>
        </is>
      </c>
      <c r="AE107" t="inlineStr">
        <is>
          <t>284733</t>
        </is>
      </c>
      <c r="AF107" t="inlineStr">
        <is>
          <t>88900</t>
        </is>
      </c>
      <c r="AG107" t="inlineStr">
        <is>
          <t>100000</t>
        </is>
      </c>
      <c r="AH107" t="inlineStr">
        <is>
          <t>129504</t>
        </is>
      </c>
      <c r="AI107" t="inlineStr">
        <is>
          <t>140000</t>
        </is>
      </c>
      <c r="AJ107" t="inlineStr">
        <is>
          <t>44450</t>
        </is>
      </c>
      <c r="AK107" t="inlineStr">
        <is>
          <t>50000</t>
        </is>
      </c>
      <c r="AL107" t="inlineStr">
        <is>
          <t>0</t>
        </is>
      </c>
      <c r="AM107" t="inlineStr">
        <is>
          <t>0</t>
        </is>
      </c>
      <c r="AN107" t="n">
        <v>181226</v>
      </c>
      <c r="AO107" t="n">
        <v>300000</v>
      </c>
      <c r="AP107" t="inlineStr">
        <is>
          <t>1193465</t>
        </is>
      </c>
      <c r="AQ107" t="inlineStr">
        <is>
          <t>2268779</t>
        </is>
      </c>
      <c r="AR107" t="inlineStr">
        <is>
          <t>13169</t>
        </is>
      </c>
      <c r="AS107" t="inlineStr">
        <is>
          <t>24680</t>
        </is>
      </c>
      <c r="AT107" t="inlineStr">
        <is>
          <t>75812</t>
        </is>
      </c>
      <c r="AU107" t="inlineStr">
        <is>
          <t>120000</t>
        </is>
      </c>
      <c r="AV107" t="inlineStr">
        <is>
          <t>167296</t>
        </is>
      </c>
      <c r="AW107" t="inlineStr">
        <is>
          <t>300000</t>
        </is>
      </c>
      <c r="AX107" t="inlineStr">
        <is>
          <t>318958</t>
        </is>
      </c>
      <c r="AY107" t="inlineStr">
        <is>
          <t>528000</t>
        </is>
      </c>
      <c r="AZ107" t="n">
        <v>30</v>
      </c>
      <c r="BA107" t="n">
        <v>-3541459</v>
      </c>
      <c r="BB107" t="n">
        <v>-1949926</v>
      </c>
      <c r="BC107" t="inlineStr">
        <is>
          <t>0</t>
        </is>
      </c>
      <c r="BD107" t="inlineStr">
        <is>
          <t>0</t>
        </is>
      </c>
      <c r="BE107" t="n">
        <v>0</v>
      </c>
      <c r="BF107" t="inlineStr">
        <is>
          <t>181226</t>
        </is>
      </c>
      <c r="BG107" t="inlineStr">
        <is>
          <t>0</t>
        </is>
      </c>
      <c r="BH107" t="inlineStr">
        <is>
          <t>300000</t>
        </is>
      </c>
      <c r="BI107" t="inlineStr">
        <is>
          <t>0</t>
        </is>
      </c>
    </row>
    <row r="108">
      <c r="A108" t="inlineStr">
        <is>
          <t>Indonesia</t>
        </is>
      </c>
      <c r="B108" t="inlineStr">
        <is>
          <t>Salt marsh</t>
        </is>
      </c>
      <c r="C108" t="inlineStr">
        <is>
          <t>Conservation</t>
        </is>
      </c>
      <c r="D108" t="inlineStr"/>
      <c r="E108" t="inlineStr">
        <is>
          <t>Large</t>
        </is>
      </c>
      <c r="F108" t="n">
        <v>8000</v>
      </c>
      <c r="G108" t="inlineStr">
        <is>
          <t>Opex breakeven</t>
        </is>
      </c>
      <c r="H108" t="n">
        <v>188785480.2259437</v>
      </c>
      <c r="I108" t="inlineStr">
        <is>
          <t>IDN</t>
        </is>
      </c>
      <c r="J108" t="n">
        <v>4000</v>
      </c>
      <c r="K108" t="inlineStr">
        <is>
          <t>Indonesia Salt marsh Conservation 8000</t>
        </is>
      </c>
      <c r="L108" t="inlineStr">
        <is>
          <t>2827359</t>
        </is>
      </c>
      <c r="M108" t="inlineStr">
        <is>
          <t>4132228</t>
        </is>
      </c>
      <c r="N108" t="n">
        <v>0.01497657021406592</v>
      </c>
      <c r="O108" t="n">
        <v>0.02188848419409392</v>
      </c>
      <c r="P108" t="inlineStr">
        <is>
          <t>1288099</t>
        </is>
      </c>
      <c r="Q108" t="inlineStr">
        <is>
          <t>1371800</t>
        </is>
      </c>
      <c r="R108" t="inlineStr">
        <is>
          <t>1539260</t>
        </is>
      </c>
      <c r="S108" t="inlineStr">
        <is>
          <t>2760428</t>
        </is>
      </c>
      <c r="T108" t="n">
        <v>0</v>
      </c>
      <c r="U108" t="n">
        <v>308501</v>
      </c>
      <c r="V108" t="n">
        <v>11</v>
      </c>
      <c r="W108" t="n">
        <v>11</v>
      </c>
      <c r="X108" t="inlineStr">
        <is>
          <t>50000</t>
        </is>
      </c>
      <c r="Y108" t="inlineStr">
        <is>
          <t>50000</t>
        </is>
      </c>
      <c r="Z108" t="inlineStr">
        <is>
          <t>629559</t>
        </is>
      </c>
      <c r="AA108" t="inlineStr">
        <is>
          <t>667067</t>
        </is>
      </c>
      <c r="AB108" t="inlineStr">
        <is>
          <t>76963</t>
        </is>
      </c>
      <c r="AC108" t="inlineStr">
        <is>
          <t>80000</t>
        </is>
      </c>
      <c r="AD108" t="inlineStr">
        <is>
          <t>268724</t>
        </is>
      </c>
      <c r="AE108" t="inlineStr">
        <is>
          <t>284733</t>
        </is>
      </c>
      <c r="AF108" t="inlineStr">
        <is>
          <t>88900</t>
        </is>
      </c>
      <c r="AG108" t="inlineStr">
        <is>
          <t>100000</t>
        </is>
      </c>
      <c r="AH108" t="inlineStr">
        <is>
          <t>129504</t>
        </is>
      </c>
      <c r="AI108" t="inlineStr">
        <is>
          <t>140000</t>
        </is>
      </c>
      <c r="AJ108" t="inlineStr">
        <is>
          <t>44450</t>
        </is>
      </c>
      <c r="AK108" t="inlineStr">
        <is>
          <t>50000</t>
        </is>
      </c>
      <c r="AL108" t="inlineStr">
        <is>
          <t>0</t>
        </is>
      </c>
      <c r="AM108" t="inlineStr">
        <is>
          <t>0</t>
        </is>
      </c>
      <c r="AN108" t="n">
        <v>181226</v>
      </c>
      <c r="AO108" t="n">
        <v>300000</v>
      </c>
      <c r="AP108" t="inlineStr">
        <is>
          <t>769630</t>
        </is>
      </c>
      <c r="AQ108" t="inlineStr">
        <is>
          <t>1463068</t>
        </is>
      </c>
      <c r="AR108" t="inlineStr">
        <is>
          <t>26337</t>
        </is>
      </c>
      <c r="AS108" t="inlineStr">
        <is>
          <t>49360</t>
        </is>
      </c>
      <c r="AT108" t="inlineStr">
        <is>
          <t>75812</t>
        </is>
      </c>
      <c r="AU108" t="inlineStr">
        <is>
          <t>120000</t>
        </is>
      </c>
      <c r="AV108" t="inlineStr">
        <is>
          <t>167296</t>
        </is>
      </c>
      <c r="AW108" t="inlineStr">
        <is>
          <t>300000</t>
        </is>
      </c>
      <c r="AX108" t="inlineStr">
        <is>
          <t>318958</t>
        </is>
      </c>
      <c r="AY108" t="inlineStr">
        <is>
          <t>528000</t>
        </is>
      </c>
      <c r="AZ108" t="n">
        <v>9.673054558877254</v>
      </c>
      <c r="BA108" t="n">
        <v>-2760428</v>
      </c>
      <c r="BB108" t="n">
        <v>-1539260</v>
      </c>
      <c r="BC108" t="inlineStr">
        <is>
          <t>0</t>
        </is>
      </c>
      <c r="BD108" t="inlineStr">
        <is>
          <t>0</t>
        </is>
      </c>
      <c r="BE108" t="n">
        <v>0</v>
      </c>
      <c r="BF108" t="inlineStr">
        <is>
          <t>181226</t>
        </is>
      </c>
      <c r="BG108" t="inlineStr">
        <is>
          <t>0</t>
        </is>
      </c>
      <c r="BH108" t="inlineStr">
        <is>
          <t>300000</t>
        </is>
      </c>
      <c r="BI108" t="inlineStr">
        <is>
          <t>0</t>
        </is>
      </c>
    </row>
    <row r="109">
      <c r="A109" t="inlineStr">
        <is>
          <t>Indonesia</t>
        </is>
      </c>
      <c r="B109" t="inlineStr">
        <is>
          <t>Salt marsh</t>
        </is>
      </c>
      <c r="C109" t="inlineStr">
        <is>
          <t>Conservation</t>
        </is>
      </c>
      <c r="D109" t="inlineStr"/>
      <c r="E109" t="inlineStr">
        <is>
          <t>Large</t>
        </is>
      </c>
      <c r="F109" t="n">
        <v>8000</v>
      </c>
      <c r="G109" t="inlineStr">
        <is>
          <t>Market price</t>
        </is>
      </c>
      <c r="H109" t="n">
        <v>188785480.2259437</v>
      </c>
      <c r="I109" t="inlineStr">
        <is>
          <t>IDN</t>
        </is>
      </c>
      <c r="J109" t="n">
        <v>4000</v>
      </c>
      <c r="K109" t="inlineStr">
        <is>
          <t>Indonesia Salt marsh Conservation 8000</t>
        </is>
      </c>
      <c r="L109" t="inlineStr">
        <is>
          <t>4444659</t>
        </is>
      </c>
      <c r="M109" t="inlineStr">
        <is>
          <t>7206718</t>
        </is>
      </c>
      <c r="N109" t="n">
        <v>0.02354343668104405</v>
      </c>
      <c r="O109" t="n">
        <v>0.0381741116497667</v>
      </c>
      <c r="P109" t="inlineStr">
        <is>
          <t>1288099</t>
        </is>
      </c>
      <c r="Q109" t="inlineStr">
        <is>
          <t>1371800</t>
        </is>
      </c>
      <c r="R109" t="inlineStr">
        <is>
          <t>3156560</t>
        </is>
      </c>
      <c r="S109" t="inlineStr">
        <is>
          <t>5834918</t>
        </is>
      </c>
      <c r="T109" t="n">
        <v>0</v>
      </c>
      <c r="U109" t="n">
        <v>308501</v>
      </c>
      <c r="V109" t="n">
        <v>18</v>
      </c>
      <c r="W109" t="n">
        <v>18</v>
      </c>
      <c r="X109" t="inlineStr">
        <is>
          <t>50000</t>
        </is>
      </c>
      <c r="Y109" t="inlineStr">
        <is>
          <t>50000</t>
        </is>
      </c>
      <c r="Z109" t="inlineStr">
        <is>
          <t>629559</t>
        </is>
      </c>
      <c r="AA109" t="inlineStr">
        <is>
          <t>667067</t>
        </is>
      </c>
      <c r="AB109" t="inlineStr">
        <is>
          <t>76963</t>
        </is>
      </c>
      <c r="AC109" t="inlineStr">
        <is>
          <t>80000</t>
        </is>
      </c>
      <c r="AD109" t="inlineStr">
        <is>
          <t>268724</t>
        </is>
      </c>
      <c r="AE109" t="inlineStr">
        <is>
          <t>284733</t>
        </is>
      </c>
      <c r="AF109" t="inlineStr">
        <is>
          <t>88900</t>
        </is>
      </c>
      <c r="AG109" t="inlineStr">
        <is>
          <t>100000</t>
        </is>
      </c>
      <c r="AH109" t="inlineStr">
        <is>
          <t>129504</t>
        </is>
      </c>
      <c r="AI109" t="inlineStr">
        <is>
          <t>140000</t>
        </is>
      </c>
      <c r="AJ109" t="inlineStr">
        <is>
          <t>44450</t>
        </is>
      </c>
      <c r="AK109" t="inlineStr">
        <is>
          <t>50000</t>
        </is>
      </c>
      <c r="AL109" t="inlineStr">
        <is>
          <t>0</t>
        </is>
      </c>
      <c r="AM109" t="inlineStr">
        <is>
          <t>0</t>
        </is>
      </c>
      <c r="AN109" t="n">
        <v>181226</v>
      </c>
      <c r="AO109" t="n">
        <v>300000</v>
      </c>
      <c r="AP109" t="inlineStr">
        <is>
          <t>2386930</t>
        </is>
      </c>
      <c r="AQ109" t="inlineStr">
        <is>
          <t>4537558</t>
        </is>
      </c>
      <c r="AR109" t="inlineStr">
        <is>
          <t>26337</t>
        </is>
      </c>
      <c r="AS109" t="inlineStr">
        <is>
          <t>49360</t>
        </is>
      </c>
      <c r="AT109" t="inlineStr">
        <is>
          <t>75812</t>
        </is>
      </c>
      <c r="AU109" t="inlineStr">
        <is>
          <t>120000</t>
        </is>
      </c>
      <c r="AV109" t="inlineStr">
        <is>
          <t>167296</t>
        </is>
      </c>
      <c r="AW109" t="inlineStr">
        <is>
          <t>300000</t>
        </is>
      </c>
      <c r="AX109" t="inlineStr">
        <is>
          <t>318958</t>
        </is>
      </c>
      <c r="AY109" t="inlineStr">
        <is>
          <t>528000</t>
        </is>
      </c>
      <c r="AZ109" t="n">
        <v>30</v>
      </c>
      <c r="BA109" t="n">
        <v>-5834918</v>
      </c>
      <c r="BB109" t="n">
        <v>-3156560</v>
      </c>
      <c r="BC109" t="inlineStr">
        <is>
          <t>0</t>
        </is>
      </c>
      <c r="BD109" t="inlineStr">
        <is>
          <t>0</t>
        </is>
      </c>
      <c r="BE109" t="n">
        <v>0</v>
      </c>
      <c r="BF109" t="inlineStr">
        <is>
          <t>181226</t>
        </is>
      </c>
      <c r="BG109" t="inlineStr">
        <is>
          <t>0</t>
        </is>
      </c>
      <c r="BH109" t="inlineStr">
        <is>
          <t>300000</t>
        </is>
      </c>
      <c r="BI109" t="inlineStr">
        <is>
          <t>0</t>
        </is>
      </c>
    </row>
    <row r="110">
      <c r="A110" t="inlineStr">
        <is>
          <t>Australia</t>
        </is>
      </c>
      <c r="B110" t="inlineStr">
        <is>
          <t>Mangrove</t>
        </is>
      </c>
      <c r="C110" t="inlineStr">
        <is>
          <t>Restoration</t>
        </is>
      </c>
      <c r="D110" t="inlineStr">
        <is>
          <t>Planting</t>
        </is>
      </c>
      <c r="E110" t="inlineStr">
        <is>
          <t>Small</t>
        </is>
      </c>
      <c r="F110" t="n">
        <v>100</v>
      </c>
      <c r="G110" t="inlineStr">
        <is>
          <t>Opex breakeven</t>
        </is>
      </c>
      <c r="H110" t="n">
        <v>768882542.08165</v>
      </c>
      <c r="I110" t="inlineStr">
        <is>
          <t>AUS</t>
        </is>
      </c>
      <c r="J110" t="n">
        <v>500</v>
      </c>
      <c r="K110" t="inlineStr">
        <is>
          <t>Australia Mangrove Restoration 100</t>
        </is>
      </c>
      <c r="L110" t="inlineStr">
        <is>
          <t>4737198</t>
        </is>
      </c>
      <c r="M110" t="inlineStr">
        <is>
          <t>6447647</t>
        </is>
      </c>
      <c r="N110" t="n">
        <v>0.006161146522035276</v>
      </c>
      <c r="O110" t="n">
        <v>0.008385737283803882</v>
      </c>
      <c r="P110" t="inlineStr">
        <is>
          <t>2369945</t>
        </is>
      </c>
      <c r="Q110" t="inlineStr">
        <is>
          <t>2581117</t>
        </is>
      </c>
      <c r="R110" t="inlineStr">
        <is>
          <t>2367253</t>
        </is>
      </c>
      <c r="S110" t="inlineStr">
        <is>
          <t>3866530</t>
        </is>
      </c>
      <c r="T110" t="n">
        <v>503833</v>
      </c>
      <c r="U110" t="n">
        <v>11656</v>
      </c>
      <c r="V110" t="n">
        <v>508</v>
      </c>
      <c r="W110" t="n">
        <v>508</v>
      </c>
      <c r="X110" t="inlineStr">
        <is>
          <t>70000</t>
        </is>
      </c>
      <c r="Y110" t="inlineStr">
        <is>
          <t>70000</t>
        </is>
      </c>
      <c r="Z110" t="inlineStr">
        <is>
          <t>629559</t>
        </is>
      </c>
      <c r="AA110" t="inlineStr">
        <is>
          <t>667067</t>
        </is>
      </c>
      <c r="AB110" t="inlineStr">
        <is>
          <t>76963</t>
        </is>
      </c>
      <c r="AC110" t="inlineStr">
        <is>
          <t>80000</t>
        </is>
      </c>
      <c r="AD110" t="inlineStr">
        <is>
          <t>313632</t>
        </is>
      </c>
      <c r="AE110" t="inlineStr">
        <is>
          <t>339050</t>
        </is>
      </c>
      <c r="AF110" t="inlineStr">
        <is>
          <t>102235</t>
        </is>
      </c>
      <c r="AG110" t="inlineStr">
        <is>
          <t>115000</t>
        </is>
      </c>
      <c r="AH110" t="inlineStr">
        <is>
          <t>333011</t>
        </is>
      </c>
      <c r="AI110" t="inlineStr">
        <is>
          <t>360000</t>
        </is>
      </c>
      <c r="AJ110" t="inlineStr">
        <is>
          <t>44450</t>
        </is>
      </c>
      <c r="AK110" t="inlineStr">
        <is>
          <t>50000</t>
        </is>
      </c>
      <c r="AL110" t="inlineStr">
        <is>
          <t>800097</t>
        </is>
      </c>
      <c r="AM110" t="inlineStr">
        <is>
          <t>900000</t>
        </is>
      </c>
      <c r="AN110" t="n">
        <v>670640</v>
      </c>
      <c r="AO110" t="n">
        <v>1028910</v>
      </c>
      <c r="AP110" t="inlineStr">
        <is>
          <t>118363</t>
        </is>
      </c>
      <c r="AQ110" t="inlineStr">
        <is>
          <t>199755</t>
        </is>
      </c>
      <c r="AR110" t="inlineStr">
        <is>
          <t>1127</t>
        </is>
      </c>
      <c r="AS110" t="inlineStr">
        <is>
          <t>1865</t>
        </is>
      </c>
      <c r="AT110" t="inlineStr">
        <is>
          <t>75812</t>
        </is>
      </c>
      <c r="AU110" t="inlineStr">
        <is>
          <t>120000</t>
        </is>
      </c>
      <c r="AV110" t="inlineStr">
        <is>
          <t>223062</t>
        </is>
      </c>
      <c r="AW110" t="inlineStr">
        <is>
          <t>400000</t>
        </is>
      </c>
      <c r="AX110" t="inlineStr">
        <is>
          <t>1278249</t>
        </is>
      </c>
      <c r="AY110" t="inlineStr">
        <is>
          <t>2116000</t>
        </is>
      </c>
      <c r="AZ110" t="n">
        <v>365.0862858643891</v>
      </c>
      <c r="BA110" t="n">
        <v>-3866530</v>
      </c>
      <c r="BB110" t="n">
        <v>-2367253</v>
      </c>
      <c r="BC110" t="inlineStr">
        <is>
          <t>0</t>
        </is>
      </c>
      <c r="BD110" t="inlineStr">
        <is>
          <t>0</t>
        </is>
      </c>
      <c r="BE110" t="n">
        <v>0</v>
      </c>
      <c r="BF110" t="inlineStr">
        <is>
          <t>485686</t>
        </is>
      </c>
      <c r="BG110" t="inlineStr">
        <is>
          <t>184954</t>
        </is>
      </c>
      <c r="BH110" t="inlineStr">
        <is>
          <t>804000</t>
        </is>
      </c>
      <c r="BI110" t="inlineStr">
        <is>
          <t>224910</t>
        </is>
      </c>
    </row>
    <row r="111">
      <c r="A111" t="inlineStr">
        <is>
          <t>Australia</t>
        </is>
      </c>
      <c r="B111" t="inlineStr">
        <is>
          <t>Mangrove</t>
        </is>
      </c>
      <c r="C111" t="inlineStr">
        <is>
          <t>Restoration</t>
        </is>
      </c>
      <c r="D111" t="inlineStr">
        <is>
          <t>Hydrology</t>
        </is>
      </c>
      <c r="E111" t="inlineStr">
        <is>
          <t>Small</t>
        </is>
      </c>
      <c r="F111" t="n">
        <v>100</v>
      </c>
      <c r="G111" t="inlineStr">
        <is>
          <t>Opex breakeven</t>
        </is>
      </c>
      <c r="H111" t="n">
        <v>768882542.08165</v>
      </c>
      <c r="I111" t="inlineStr">
        <is>
          <t>AUS</t>
        </is>
      </c>
      <c r="J111" t="n">
        <v>500</v>
      </c>
      <c r="K111" t="inlineStr">
        <is>
          <t>Australia Mangrove Restoration 100</t>
        </is>
      </c>
      <c r="L111" t="inlineStr">
        <is>
          <t>5179622</t>
        </is>
      </c>
      <c r="M111" t="inlineStr">
        <is>
          <t>6955399</t>
        </is>
      </c>
      <c r="N111" t="n">
        <v>0.006736558208197631</v>
      </c>
      <c r="O111" t="n">
        <v>0.009046113833159949</v>
      </c>
      <c r="P111" t="inlineStr">
        <is>
          <t>2725544</t>
        </is>
      </c>
      <c r="Q111" t="inlineStr">
        <is>
          <t>2981117</t>
        </is>
      </c>
      <c r="R111" t="inlineStr">
        <is>
          <t>2454078</t>
        </is>
      </c>
      <c r="S111" t="inlineStr">
        <is>
          <t>3974283</t>
        </is>
      </c>
      <c r="T111" t="n">
        <v>503833</v>
      </c>
      <c r="U111" t="n">
        <v>14570</v>
      </c>
      <c r="V111" t="n">
        <v>444</v>
      </c>
      <c r="W111" t="n">
        <v>444</v>
      </c>
      <c r="X111" t="inlineStr">
        <is>
          <t>70000</t>
        </is>
      </c>
      <c r="Y111" t="inlineStr">
        <is>
          <t>70000</t>
        </is>
      </c>
      <c r="Z111" t="inlineStr">
        <is>
          <t>629559</t>
        </is>
      </c>
      <c r="AA111" t="inlineStr">
        <is>
          <t>667067</t>
        </is>
      </c>
      <c r="AB111" t="inlineStr">
        <is>
          <t>76963</t>
        </is>
      </c>
      <c r="AC111" t="inlineStr">
        <is>
          <t>80000</t>
        </is>
      </c>
      <c r="AD111" t="inlineStr">
        <is>
          <t>313632</t>
        </is>
      </c>
      <c r="AE111" t="inlineStr">
        <is>
          <t>339050</t>
        </is>
      </c>
      <c r="AF111" t="inlineStr">
        <is>
          <t>102235</t>
        </is>
      </c>
      <c r="AG111" t="inlineStr">
        <is>
          <t>115000</t>
        </is>
      </c>
      <c r="AH111" t="inlineStr">
        <is>
          <t>333011</t>
        </is>
      </c>
      <c r="AI111" t="inlineStr">
        <is>
          <t>360000</t>
        </is>
      </c>
      <c r="AJ111" t="inlineStr">
        <is>
          <t>44450</t>
        </is>
      </c>
      <c r="AK111" t="inlineStr">
        <is>
          <t>50000</t>
        </is>
      </c>
      <c r="AL111" t="inlineStr">
        <is>
          <t>1155695</t>
        </is>
      </c>
      <c r="AM111" t="inlineStr">
        <is>
          <t>1300000</t>
        </is>
      </c>
      <c r="AN111" t="n">
        <v>752842</v>
      </c>
      <c r="AO111" t="n">
        <v>1128870</v>
      </c>
      <c r="AP111" t="inlineStr">
        <is>
          <t>122704</t>
        </is>
      </c>
      <c r="AQ111" t="inlineStr">
        <is>
          <t>207082</t>
        </is>
      </c>
      <c r="AR111" t="inlineStr">
        <is>
          <t>1408</t>
        </is>
      </c>
      <c r="AS111" t="inlineStr">
        <is>
          <t>2331</t>
        </is>
      </c>
      <c r="AT111" t="inlineStr">
        <is>
          <t>75812</t>
        </is>
      </c>
      <c r="AU111" t="inlineStr">
        <is>
          <t>120000</t>
        </is>
      </c>
      <c r="AV111" t="inlineStr">
        <is>
          <t>223062</t>
        </is>
      </c>
      <c r="AW111" t="inlineStr">
        <is>
          <t>400000</t>
        </is>
      </c>
      <c r="AX111" t="inlineStr">
        <is>
          <t>1278249</t>
        </is>
      </c>
      <c r="AY111" t="inlineStr">
        <is>
          <t>2116000</t>
        </is>
      </c>
      <c r="AZ111" t="n">
        <v>302.7813827422706</v>
      </c>
      <c r="BA111" t="n">
        <v>-3974283</v>
      </c>
      <c r="BB111" t="n">
        <v>-2454078</v>
      </c>
      <c r="BC111" t="inlineStr">
        <is>
          <t>0</t>
        </is>
      </c>
      <c r="BD111" t="inlineStr">
        <is>
          <t>0</t>
        </is>
      </c>
      <c r="BE111" t="n">
        <v>0</v>
      </c>
      <c r="BF111" t="inlineStr">
        <is>
          <t>485686</t>
        </is>
      </c>
      <c r="BG111" t="inlineStr">
        <is>
          <t>267156</t>
        </is>
      </c>
      <c r="BH111" t="inlineStr">
        <is>
          <t>804000</t>
        </is>
      </c>
      <c r="BI111" t="inlineStr">
        <is>
          <t>324870</t>
        </is>
      </c>
    </row>
    <row r="112">
      <c r="A112" t="inlineStr">
        <is>
          <t>Australia</t>
        </is>
      </c>
      <c r="B112" t="inlineStr">
        <is>
          <t>Mangrove</t>
        </is>
      </c>
      <c r="C112" t="inlineStr">
        <is>
          <t>Restoration</t>
        </is>
      </c>
      <c r="D112" t="inlineStr">
        <is>
          <t>Planting</t>
        </is>
      </c>
      <c r="E112" t="inlineStr">
        <is>
          <t>Small</t>
        </is>
      </c>
      <c r="F112" t="n">
        <v>100</v>
      </c>
      <c r="G112" t="inlineStr">
        <is>
          <t>Market price</t>
        </is>
      </c>
      <c r="H112" t="n">
        <v>768882542.08165</v>
      </c>
      <c r="I112" t="inlineStr">
        <is>
          <t>AUS</t>
        </is>
      </c>
      <c r="J112" t="n">
        <v>500</v>
      </c>
      <c r="K112" t="inlineStr">
        <is>
          <t>Australia Mangrove Restoration 100</t>
        </is>
      </c>
      <c r="L112" t="inlineStr">
        <is>
          <t>4628562</t>
        </is>
      </c>
      <c r="M112" t="inlineStr">
        <is>
          <t>6264306</t>
        </is>
      </c>
      <c r="N112" t="n">
        <v>0.006019855760372407</v>
      </c>
      <c r="O112" t="n">
        <v>0.008147286038047114</v>
      </c>
      <c r="P112" t="inlineStr">
        <is>
          <t>2369945</t>
        </is>
      </c>
      <c r="Q112" t="inlineStr">
        <is>
          <t>2581117</t>
        </is>
      </c>
      <c r="R112" t="inlineStr">
        <is>
          <t>2258617</t>
        </is>
      </c>
      <c r="S112" t="inlineStr">
        <is>
          <t>3683189</t>
        </is>
      </c>
      <c r="T112" t="n">
        <v>503833</v>
      </c>
      <c r="U112" t="n">
        <v>11656</v>
      </c>
      <c r="V112" t="n">
        <v>496</v>
      </c>
      <c r="W112" t="n">
        <v>496</v>
      </c>
      <c r="X112" t="inlineStr">
        <is>
          <t>70000</t>
        </is>
      </c>
      <c r="Y112" t="inlineStr">
        <is>
          <t>70000</t>
        </is>
      </c>
      <c r="Z112" t="inlineStr">
        <is>
          <t>629559</t>
        </is>
      </c>
      <c r="AA112" t="inlineStr">
        <is>
          <t>667067</t>
        </is>
      </c>
      <c r="AB112" t="inlineStr">
        <is>
          <t>76963</t>
        </is>
      </c>
      <c r="AC112" t="inlineStr">
        <is>
          <t>80000</t>
        </is>
      </c>
      <c r="AD112" t="inlineStr">
        <is>
          <t>313632</t>
        </is>
      </c>
      <c r="AE112" t="inlineStr">
        <is>
          <t>339050</t>
        </is>
      </c>
      <c r="AF112" t="inlineStr">
        <is>
          <t>102235</t>
        </is>
      </c>
      <c r="AG112" t="inlineStr">
        <is>
          <t>115000</t>
        </is>
      </c>
      <c r="AH112" t="inlineStr">
        <is>
          <t>333011</t>
        </is>
      </c>
      <c r="AI112" t="inlineStr">
        <is>
          <t>360000</t>
        </is>
      </c>
      <c r="AJ112" t="inlineStr">
        <is>
          <t>44450</t>
        </is>
      </c>
      <c r="AK112" t="inlineStr">
        <is>
          <t>50000</t>
        </is>
      </c>
      <c r="AL112" t="inlineStr">
        <is>
          <t>800097</t>
        </is>
      </c>
      <c r="AM112" t="inlineStr">
        <is>
          <t>900000</t>
        </is>
      </c>
      <c r="AN112" t="n">
        <v>670640</v>
      </c>
      <c r="AO112" t="n">
        <v>1028910</v>
      </c>
      <c r="AP112" t="inlineStr">
        <is>
          <t>9726</t>
        </is>
      </c>
      <c r="AQ112" t="inlineStr">
        <is>
          <t>16414</t>
        </is>
      </c>
      <c r="AR112" t="inlineStr">
        <is>
          <t>1127</t>
        </is>
      </c>
      <c r="AS112" t="inlineStr">
        <is>
          <t>1865</t>
        </is>
      </c>
      <c r="AT112" t="inlineStr">
        <is>
          <t>75812</t>
        </is>
      </c>
      <c r="AU112" t="inlineStr">
        <is>
          <t>120000</t>
        </is>
      </c>
      <c r="AV112" t="inlineStr">
        <is>
          <t>223062</t>
        </is>
      </c>
      <c r="AW112" t="inlineStr">
        <is>
          <t>400000</t>
        </is>
      </c>
      <c r="AX112" t="inlineStr">
        <is>
          <t>1278249</t>
        </is>
      </c>
      <c r="AY112" t="inlineStr">
        <is>
          <t>2116000</t>
        </is>
      </c>
      <c r="AZ112" t="n">
        <v>30</v>
      </c>
      <c r="BA112" t="n">
        <v>-3683189</v>
      </c>
      <c r="BB112" t="n">
        <v>-2258617</v>
      </c>
      <c r="BC112" t="inlineStr">
        <is>
          <t>0</t>
        </is>
      </c>
      <c r="BD112" t="inlineStr">
        <is>
          <t>0</t>
        </is>
      </c>
      <c r="BE112" t="n">
        <v>0</v>
      </c>
      <c r="BF112" t="inlineStr">
        <is>
          <t>485686</t>
        </is>
      </c>
      <c r="BG112" t="inlineStr">
        <is>
          <t>184954</t>
        </is>
      </c>
      <c r="BH112" t="inlineStr">
        <is>
          <t>804000</t>
        </is>
      </c>
      <c r="BI112" t="inlineStr">
        <is>
          <t>224910</t>
        </is>
      </c>
    </row>
    <row r="113">
      <c r="A113" t="inlineStr">
        <is>
          <t>Australia</t>
        </is>
      </c>
      <c r="B113" t="inlineStr">
        <is>
          <t>Mangrove</t>
        </is>
      </c>
      <c r="C113" t="inlineStr">
        <is>
          <t>Restoration</t>
        </is>
      </c>
      <c r="D113" t="inlineStr">
        <is>
          <t>Hydrology</t>
        </is>
      </c>
      <c r="E113" t="inlineStr">
        <is>
          <t>Small</t>
        </is>
      </c>
      <c r="F113" t="n">
        <v>100</v>
      </c>
      <c r="G113" t="inlineStr">
        <is>
          <t>Market price</t>
        </is>
      </c>
      <c r="H113" t="n">
        <v>768882542.08165</v>
      </c>
      <c r="I113" t="inlineStr">
        <is>
          <t>AUS</t>
        </is>
      </c>
      <c r="J113" t="n">
        <v>500</v>
      </c>
      <c r="K113" t="inlineStr">
        <is>
          <t>Australia Mangrove Restoration 100</t>
        </is>
      </c>
      <c r="L113" t="inlineStr">
        <is>
          <t>5069076</t>
        </is>
      </c>
      <c r="M113" t="inlineStr">
        <is>
          <t>6768836</t>
        </is>
      </c>
      <c r="N113" t="n">
        <v>0.006592783321983268</v>
      </c>
      <c r="O113" t="n">
        <v>0.008803472090384901</v>
      </c>
      <c r="P113" t="inlineStr">
        <is>
          <t>2725544</t>
        </is>
      </c>
      <c r="Q113" t="inlineStr">
        <is>
          <t>2981117</t>
        </is>
      </c>
      <c r="R113" t="inlineStr">
        <is>
          <t>2343532</t>
        </is>
      </c>
      <c r="S113" t="inlineStr">
        <is>
          <t>3787719</t>
        </is>
      </c>
      <c r="T113" t="n">
        <v>503833</v>
      </c>
      <c r="U113" t="n">
        <v>14570</v>
      </c>
      <c r="V113" t="n">
        <v>435</v>
      </c>
      <c r="W113" t="n">
        <v>435</v>
      </c>
      <c r="X113" t="inlineStr">
        <is>
          <t>70000</t>
        </is>
      </c>
      <c r="Y113" t="inlineStr">
        <is>
          <t>70000</t>
        </is>
      </c>
      <c r="Z113" t="inlineStr">
        <is>
          <t>629559</t>
        </is>
      </c>
      <c r="AA113" t="inlineStr">
        <is>
          <t>667067</t>
        </is>
      </c>
      <c r="AB113" t="inlineStr">
        <is>
          <t>76963</t>
        </is>
      </c>
      <c r="AC113" t="inlineStr">
        <is>
          <t>80000</t>
        </is>
      </c>
      <c r="AD113" t="inlineStr">
        <is>
          <t>313632</t>
        </is>
      </c>
      <c r="AE113" t="inlineStr">
        <is>
          <t>339050</t>
        </is>
      </c>
      <c r="AF113" t="inlineStr">
        <is>
          <t>102235</t>
        </is>
      </c>
      <c r="AG113" t="inlineStr">
        <is>
          <t>115000</t>
        </is>
      </c>
      <c r="AH113" t="inlineStr">
        <is>
          <t>333011</t>
        </is>
      </c>
      <c r="AI113" t="inlineStr">
        <is>
          <t>360000</t>
        </is>
      </c>
      <c r="AJ113" t="inlineStr">
        <is>
          <t>44450</t>
        </is>
      </c>
      <c r="AK113" t="inlineStr">
        <is>
          <t>50000</t>
        </is>
      </c>
      <c r="AL113" t="inlineStr">
        <is>
          <t>1155695</t>
        </is>
      </c>
      <c r="AM113" t="inlineStr">
        <is>
          <t>1300000</t>
        </is>
      </c>
      <c r="AN113" t="n">
        <v>752842</v>
      </c>
      <c r="AO113" t="n">
        <v>1128870</v>
      </c>
      <c r="AP113" t="inlineStr">
        <is>
          <t>12158</t>
        </is>
      </c>
      <c r="AQ113" t="inlineStr">
        <is>
          <t>20518</t>
        </is>
      </c>
      <c r="AR113" t="inlineStr">
        <is>
          <t>1408</t>
        </is>
      </c>
      <c r="AS113" t="inlineStr">
        <is>
          <t>2331</t>
        </is>
      </c>
      <c r="AT113" t="inlineStr">
        <is>
          <t>75812</t>
        </is>
      </c>
      <c r="AU113" t="inlineStr">
        <is>
          <t>120000</t>
        </is>
      </c>
      <c r="AV113" t="inlineStr">
        <is>
          <t>223062</t>
        </is>
      </c>
      <c r="AW113" t="inlineStr">
        <is>
          <t>400000</t>
        </is>
      </c>
      <c r="AX113" t="inlineStr">
        <is>
          <t>1278249</t>
        </is>
      </c>
      <c r="AY113" t="inlineStr">
        <is>
          <t>2116000</t>
        </is>
      </c>
      <c r="AZ113" t="n">
        <v>30</v>
      </c>
      <c r="BA113" t="n">
        <v>-3787719</v>
      </c>
      <c r="BB113" t="n">
        <v>-2343532</v>
      </c>
      <c r="BC113" t="inlineStr">
        <is>
          <t>0</t>
        </is>
      </c>
      <c r="BD113" t="inlineStr">
        <is>
          <t>0</t>
        </is>
      </c>
      <c r="BE113" t="n">
        <v>0</v>
      </c>
      <c r="BF113" t="inlineStr">
        <is>
          <t>485686</t>
        </is>
      </c>
      <c r="BG113" t="inlineStr">
        <is>
          <t>267156</t>
        </is>
      </c>
      <c r="BH113" t="inlineStr">
        <is>
          <t>804000</t>
        </is>
      </c>
      <c r="BI113" t="inlineStr">
        <is>
          <t>324870</t>
        </is>
      </c>
    </row>
    <row r="114">
      <c r="A114" t="inlineStr">
        <is>
          <t>Australia</t>
        </is>
      </c>
      <c r="B114" t="inlineStr">
        <is>
          <t>Mangrove</t>
        </is>
      </c>
      <c r="C114" t="inlineStr">
        <is>
          <t>Restoration</t>
        </is>
      </c>
      <c r="D114" t="inlineStr">
        <is>
          <t>Planting</t>
        </is>
      </c>
      <c r="E114" t="inlineStr">
        <is>
          <t>Medium</t>
        </is>
      </c>
      <c r="F114" t="n">
        <v>500</v>
      </c>
      <c r="G114" t="inlineStr">
        <is>
          <t>Opex breakeven</t>
        </is>
      </c>
      <c r="H114" t="n">
        <v>768882542.08165</v>
      </c>
      <c r="I114" t="inlineStr">
        <is>
          <t>AUS</t>
        </is>
      </c>
      <c r="J114" t="n">
        <v>500</v>
      </c>
      <c r="K114" t="inlineStr">
        <is>
          <t>Australia Mangrove Restoration 500</t>
        </is>
      </c>
      <c r="L114" t="inlineStr">
        <is>
          <t>8625222</t>
        </is>
      </c>
      <c r="M114" t="inlineStr">
        <is>
          <t>11021640</t>
        </is>
      </c>
      <c r="N114" t="n">
        <v>0.01121786687554165</v>
      </c>
      <c r="O114" t="n">
        <v>0.01433462121556348</v>
      </c>
      <c r="P114" t="inlineStr">
        <is>
          <t>5493400</t>
        </is>
      </c>
      <c r="Q114" t="inlineStr">
        <is>
          <t>6181117</t>
        </is>
      </c>
      <c r="R114" t="inlineStr">
        <is>
          <t>3131822</t>
        </is>
      </c>
      <c r="S114" t="inlineStr">
        <is>
          <t>4840524</t>
        </is>
      </c>
      <c r="T114" t="n">
        <v>503833</v>
      </c>
      <c r="U114" t="n">
        <v>56823</v>
      </c>
      <c r="V114" t="n">
        <v>190</v>
      </c>
      <c r="W114" t="n">
        <v>190</v>
      </c>
      <c r="X114" t="inlineStr">
        <is>
          <t>70000</t>
        </is>
      </c>
      <c r="Y114" t="inlineStr">
        <is>
          <t>70000</t>
        </is>
      </c>
      <c r="Z114" t="inlineStr">
        <is>
          <t>629559</t>
        </is>
      </c>
      <c r="AA114" t="inlineStr">
        <is>
          <t>667067</t>
        </is>
      </c>
      <c r="AB114" t="inlineStr">
        <is>
          <t>76963</t>
        </is>
      </c>
      <c r="AC114" t="inlineStr">
        <is>
          <t>80000</t>
        </is>
      </c>
      <c r="AD114" t="inlineStr">
        <is>
          <t>313632</t>
        </is>
      </c>
      <c r="AE114" t="inlineStr">
        <is>
          <t>339050</t>
        </is>
      </c>
      <c r="AF114" t="inlineStr">
        <is>
          <t>102235</t>
        </is>
      </c>
      <c r="AG114" t="inlineStr">
        <is>
          <t>115000</t>
        </is>
      </c>
      <c r="AH114" t="inlineStr">
        <is>
          <t>333011</t>
        </is>
      </c>
      <c r="AI114" t="inlineStr">
        <is>
          <t>360000</t>
        </is>
      </c>
      <c r="AJ114" t="inlineStr">
        <is>
          <t>44450</t>
        </is>
      </c>
      <c r="AK114" t="inlineStr">
        <is>
          <t>50000</t>
        </is>
      </c>
      <c r="AL114" t="inlineStr">
        <is>
          <t>3923551</t>
        </is>
      </c>
      <c r="AM114" t="inlineStr">
        <is>
          <t>4500000</t>
        </is>
      </c>
      <c r="AN114" t="n">
        <v>1392674</v>
      </c>
      <c r="AO114" t="n">
        <v>1928550</v>
      </c>
      <c r="AP114" t="inlineStr">
        <is>
          <t>156591</t>
        </is>
      </c>
      <c r="AQ114" t="inlineStr">
        <is>
          <t>266882</t>
        </is>
      </c>
      <c r="AR114" t="inlineStr">
        <is>
          <t>5434</t>
        </is>
      </c>
      <c r="AS114" t="inlineStr">
        <is>
          <t>9092</t>
        </is>
      </c>
      <c r="AT114" t="inlineStr">
        <is>
          <t>75812</t>
        </is>
      </c>
      <c r="AU114" t="inlineStr">
        <is>
          <t>120000</t>
        </is>
      </c>
      <c r="AV114" t="inlineStr">
        <is>
          <t>223062</t>
        </is>
      </c>
      <c r="AW114" t="inlineStr">
        <is>
          <t>400000</t>
        </is>
      </c>
      <c r="AX114" t="inlineStr">
        <is>
          <t>1278249</t>
        </is>
      </c>
      <c r="AY114" t="inlineStr">
        <is>
          <t>2116000</t>
        </is>
      </c>
      <c r="AZ114" t="n">
        <v>99.71049229330244</v>
      </c>
      <c r="BA114" t="n">
        <v>-4840524</v>
      </c>
      <c r="BB114" t="n">
        <v>-3131822</v>
      </c>
      <c r="BC114" t="inlineStr">
        <is>
          <t>0</t>
        </is>
      </c>
      <c r="BD114" t="inlineStr">
        <is>
          <t>0</t>
        </is>
      </c>
      <c r="BE114" t="n">
        <v>0</v>
      </c>
      <c r="BF114" t="inlineStr">
        <is>
          <t>485686</t>
        </is>
      </c>
      <c r="BG114" t="inlineStr">
        <is>
          <t>906988</t>
        </is>
      </c>
      <c r="BH114" t="inlineStr">
        <is>
          <t>804000</t>
        </is>
      </c>
      <c r="BI114" t="inlineStr">
        <is>
          <t>1124550</t>
        </is>
      </c>
    </row>
    <row r="115">
      <c r="A115" t="inlineStr">
        <is>
          <t>Australia</t>
        </is>
      </c>
      <c r="B115" t="inlineStr">
        <is>
          <t>Mangrove</t>
        </is>
      </c>
      <c r="C115" t="inlineStr">
        <is>
          <t>Restoration</t>
        </is>
      </c>
      <c r="D115" t="inlineStr">
        <is>
          <t>Hydrology</t>
        </is>
      </c>
      <c r="E115" t="inlineStr">
        <is>
          <t>Medium</t>
        </is>
      </c>
      <c r="F115" t="n">
        <v>500</v>
      </c>
      <c r="G115" t="inlineStr">
        <is>
          <t>Opex breakeven</t>
        </is>
      </c>
      <c r="H115" t="n">
        <v>768882542.08165</v>
      </c>
      <c r="I115" t="inlineStr">
        <is>
          <t>AUS</t>
        </is>
      </c>
      <c r="J115" t="n">
        <v>500</v>
      </c>
      <c r="K115" t="inlineStr">
        <is>
          <t>Australia Mangrove Restoration 500</t>
        </is>
      </c>
      <c r="L115" t="inlineStr">
        <is>
          <t>10794775</t>
        </is>
      </c>
      <c r="M115" t="inlineStr">
        <is>
          <t>13559994</t>
        </is>
      </c>
      <c r="N115" t="n">
        <v>0.01403956314416314</v>
      </c>
      <c r="O115" t="n">
        <v>0.01763597592330302</v>
      </c>
      <c r="P115" t="inlineStr">
        <is>
          <t>7237201</t>
        </is>
      </c>
      <c r="Q115" t="inlineStr">
        <is>
          <t>8181117</t>
        </is>
      </c>
      <c r="R115" t="inlineStr">
        <is>
          <t>3557574</t>
        </is>
      </c>
      <c r="S115" t="inlineStr">
        <is>
          <t>5378878</t>
        </is>
      </c>
      <c r="T115" t="n">
        <v>503833</v>
      </c>
      <c r="U115" t="n">
        <v>71029</v>
      </c>
      <c r="V115" t="n">
        <v>190</v>
      </c>
      <c r="W115" t="n">
        <v>190</v>
      </c>
      <c r="X115" t="inlineStr">
        <is>
          <t>70000</t>
        </is>
      </c>
      <c r="Y115" t="inlineStr">
        <is>
          <t>70000</t>
        </is>
      </c>
      <c r="Z115" t="inlineStr">
        <is>
          <t>629559</t>
        </is>
      </c>
      <c r="AA115" t="inlineStr">
        <is>
          <t>667067</t>
        </is>
      </c>
      <c r="AB115" t="inlineStr">
        <is>
          <t>76963</t>
        </is>
      </c>
      <c r="AC115" t="inlineStr">
        <is>
          <t>80000</t>
        </is>
      </c>
      <c r="AD115" t="inlineStr">
        <is>
          <t>313632</t>
        </is>
      </c>
      <c r="AE115" t="inlineStr">
        <is>
          <t>339050</t>
        </is>
      </c>
      <c r="AF115" t="inlineStr">
        <is>
          <t>102235</t>
        </is>
      </c>
      <c r="AG115" t="inlineStr">
        <is>
          <t>115000</t>
        </is>
      </c>
      <c r="AH115" t="inlineStr">
        <is>
          <t>333011</t>
        </is>
      </c>
      <c r="AI115" t="inlineStr">
        <is>
          <t>360000</t>
        </is>
      </c>
      <c r="AJ115" t="inlineStr">
        <is>
          <t>44450</t>
        </is>
      </c>
      <c r="AK115" t="inlineStr">
        <is>
          <t>50000</t>
        </is>
      </c>
      <c r="AL115" t="inlineStr">
        <is>
          <t>5667352</t>
        </is>
      </c>
      <c r="AM115" t="inlineStr">
        <is>
          <t>6500000</t>
        </is>
      </c>
      <c r="AN115" t="n">
        <v>1795780</v>
      </c>
      <c r="AO115" t="n">
        <v>2428350</v>
      </c>
      <c r="AP115" t="inlineStr">
        <is>
          <t>177879</t>
        </is>
      </c>
      <c r="AQ115" t="inlineStr">
        <is>
          <t>303163</t>
        </is>
      </c>
      <c r="AR115" t="inlineStr">
        <is>
          <t>6792</t>
        </is>
      </c>
      <c r="AS115" t="inlineStr">
        <is>
          <t>11365</t>
        </is>
      </c>
      <c r="AT115" t="inlineStr">
        <is>
          <t>75812</t>
        </is>
      </c>
      <c r="AU115" t="inlineStr">
        <is>
          <t>120000</t>
        </is>
      </c>
      <c r="AV115" t="inlineStr">
        <is>
          <t>223062</t>
        </is>
      </c>
      <c r="AW115" t="inlineStr">
        <is>
          <t>400000</t>
        </is>
      </c>
      <c r="AX115" t="inlineStr">
        <is>
          <t>1278249</t>
        </is>
      </c>
      <c r="AY115" t="inlineStr">
        <is>
          <t>2116000</t>
        </is>
      </c>
      <c r="AZ115" t="n">
        <v>90.6124125979743</v>
      </c>
      <c r="BA115" t="n">
        <v>-5378878</v>
      </c>
      <c r="BB115" t="n">
        <v>-3557574</v>
      </c>
      <c r="BC115" t="inlineStr">
        <is>
          <t>0</t>
        </is>
      </c>
      <c r="BD115" t="inlineStr">
        <is>
          <t>0</t>
        </is>
      </c>
      <c r="BE115" t="n">
        <v>0</v>
      </c>
      <c r="BF115" t="inlineStr">
        <is>
          <t>485686</t>
        </is>
      </c>
      <c r="BG115" t="inlineStr">
        <is>
          <t>1310094</t>
        </is>
      </c>
      <c r="BH115" t="inlineStr">
        <is>
          <t>804000</t>
        </is>
      </c>
      <c r="BI115" t="inlineStr">
        <is>
          <t>1624350</t>
        </is>
      </c>
    </row>
    <row r="116">
      <c r="A116" t="inlineStr">
        <is>
          <t>Australia</t>
        </is>
      </c>
      <c r="B116" t="inlineStr">
        <is>
          <t>Mangrove</t>
        </is>
      </c>
      <c r="C116" t="inlineStr">
        <is>
          <t>Restoration</t>
        </is>
      </c>
      <c r="D116" t="inlineStr">
        <is>
          <t>Planting</t>
        </is>
      </c>
      <c r="E116" t="inlineStr">
        <is>
          <t>Medium</t>
        </is>
      </c>
      <c r="F116" t="n">
        <v>500</v>
      </c>
      <c r="G116" t="inlineStr">
        <is>
          <t>Market price</t>
        </is>
      </c>
      <c r="H116" t="n">
        <v>768882542.08165</v>
      </c>
      <c r="I116" t="inlineStr">
        <is>
          <t>AUS</t>
        </is>
      </c>
      <c r="J116" t="n">
        <v>500</v>
      </c>
      <c r="K116" t="inlineStr">
        <is>
          <t>Australia Mangrove Restoration 500</t>
        </is>
      </c>
      <c r="L116" t="inlineStr">
        <is>
          <t>8515745</t>
        </is>
      </c>
      <c r="M116" t="inlineStr">
        <is>
          <t>10835055</t>
        </is>
      </c>
      <c r="N116" t="n">
        <v>0.01107548231872286</v>
      </c>
      <c r="O116" t="n">
        <v>0.01409195085983548</v>
      </c>
      <c r="P116" t="inlineStr">
        <is>
          <t>5493400</t>
        </is>
      </c>
      <c r="Q116" t="inlineStr">
        <is>
          <t>6181117</t>
        </is>
      </c>
      <c r="R116" t="inlineStr">
        <is>
          <t>3022345</t>
        </is>
      </c>
      <c r="S116" t="inlineStr">
        <is>
          <t>4653939</t>
        </is>
      </c>
      <c r="T116" t="n">
        <v>503833</v>
      </c>
      <c r="U116" t="n">
        <v>56823</v>
      </c>
      <c r="V116" t="n">
        <v>187</v>
      </c>
      <c r="W116" t="n">
        <v>187</v>
      </c>
      <c r="X116" t="inlineStr">
        <is>
          <t>70000</t>
        </is>
      </c>
      <c r="Y116" t="inlineStr">
        <is>
          <t>70000</t>
        </is>
      </c>
      <c r="Z116" t="inlineStr">
        <is>
          <t>629559</t>
        </is>
      </c>
      <c r="AA116" t="inlineStr">
        <is>
          <t>667067</t>
        </is>
      </c>
      <c r="AB116" t="inlineStr">
        <is>
          <t>76963</t>
        </is>
      </c>
      <c r="AC116" t="inlineStr">
        <is>
          <t>80000</t>
        </is>
      </c>
      <c r="AD116" t="inlineStr">
        <is>
          <t>313632</t>
        </is>
      </c>
      <c r="AE116" t="inlineStr">
        <is>
          <t>339050</t>
        </is>
      </c>
      <c r="AF116" t="inlineStr">
        <is>
          <t>102235</t>
        </is>
      </c>
      <c r="AG116" t="inlineStr">
        <is>
          <t>115000</t>
        </is>
      </c>
      <c r="AH116" t="inlineStr">
        <is>
          <t>333011</t>
        </is>
      </c>
      <c r="AI116" t="inlineStr">
        <is>
          <t>360000</t>
        </is>
      </c>
      <c r="AJ116" t="inlineStr">
        <is>
          <t>44450</t>
        </is>
      </c>
      <c r="AK116" t="inlineStr">
        <is>
          <t>50000</t>
        </is>
      </c>
      <c r="AL116" t="inlineStr">
        <is>
          <t>3923551</t>
        </is>
      </c>
      <c r="AM116" t="inlineStr">
        <is>
          <t>4500000</t>
        </is>
      </c>
      <c r="AN116" t="n">
        <v>1392674</v>
      </c>
      <c r="AO116" t="n">
        <v>1928550</v>
      </c>
      <c r="AP116" t="inlineStr">
        <is>
          <t>47114</t>
        </is>
      </c>
      <c r="AQ116" t="inlineStr">
        <is>
          <t>80297</t>
        </is>
      </c>
      <c r="AR116" t="inlineStr">
        <is>
          <t>5434</t>
        </is>
      </c>
      <c r="AS116" t="inlineStr">
        <is>
          <t>9092</t>
        </is>
      </c>
      <c r="AT116" t="inlineStr">
        <is>
          <t>75812</t>
        </is>
      </c>
      <c r="AU116" t="inlineStr">
        <is>
          <t>120000</t>
        </is>
      </c>
      <c r="AV116" t="inlineStr">
        <is>
          <t>223062</t>
        </is>
      </c>
      <c r="AW116" t="inlineStr">
        <is>
          <t>400000</t>
        </is>
      </c>
      <c r="AX116" t="inlineStr">
        <is>
          <t>1278249</t>
        </is>
      </c>
      <c r="AY116" t="inlineStr">
        <is>
          <t>2116000</t>
        </is>
      </c>
      <c r="AZ116" t="n">
        <v>30</v>
      </c>
      <c r="BA116" t="n">
        <v>-4653939</v>
      </c>
      <c r="BB116" t="n">
        <v>-3022345</v>
      </c>
      <c r="BC116" t="inlineStr">
        <is>
          <t>0</t>
        </is>
      </c>
      <c r="BD116" t="inlineStr">
        <is>
          <t>0</t>
        </is>
      </c>
      <c r="BE116" t="n">
        <v>0</v>
      </c>
      <c r="BF116" t="inlineStr">
        <is>
          <t>485686</t>
        </is>
      </c>
      <c r="BG116" t="inlineStr">
        <is>
          <t>906988</t>
        </is>
      </c>
      <c r="BH116" t="inlineStr">
        <is>
          <t>804000</t>
        </is>
      </c>
      <c r="BI116" t="inlineStr">
        <is>
          <t>1124550</t>
        </is>
      </c>
    </row>
    <row r="117">
      <c r="A117" t="inlineStr">
        <is>
          <t>Australia</t>
        </is>
      </c>
      <c r="B117" t="inlineStr">
        <is>
          <t>Mangrove</t>
        </is>
      </c>
      <c r="C117" t="inlineStr">
        <is>
          <t>Restoration</t>
        </is>
      </c>
      <c r="D117" t="inlineStr">
        <is>
          <t>Hydrology</t>
        </is>
      </c>
      <c r="E117" t="inlineStr">
        <is>
          <t>Medium</t>
        </is>
      </c>
      <c r="F117" t="n">
        <v>500</v>
      </c>
      <c r="G117" t="inlineStr">
        <is>
          <t>Market price</t>
        </is>
      </c>
      <c r="H117" t="n">
        <v>768882542.08165</v>
      </c>
      <c r="I117" t="inlineStr">
        <is>
          <t>AUS</t>
        </is>
      </c>
      <c r="J117" t="n">
        <v>500</v>
      </c>
      <c r="K117" t="inlineStr">
        <is>
          <t>Australia Mangrove Restoration 500</t>
        </is>
      </c>
      <c r="L117" t="inlineStr">
        <is>
          <t>10675788</t>
        </is>
      </c>
      <c r="M117" t="inlineStr">
        <is>
          <t>13357203</t>
        </is>
      </c>
      <c r="N117" t="n">
        <v>0.0138848099881377</v>
      </c>
      <c r="O117" t="n">
        <v>0.01737222822596167</v>
      </c>
      <c r="P117" t="inlineStr">
        <is>
          <t>7237201</t>
        </is>
      </c>
      <c r="Q117" t="inlineStr">
        <is>
          <t>8181117</t>
        </is>
      </c>
      <c r="R117" t="inlineStr">
        <is>
          <t>3438588</t>
        </is>
      </c>
      <c r="S117" t="inlineStr">
        <is>
          <t>5176086</t>
        </is>
      </c>
      <c r="T117" t="n">
        <v>503833</v>
      </c>
      <c r="U117" t="n">
        <v>71029</v>
      </c>
      <c r="V117" t="n">
        <v>188</v>
      </c>
      <c r="W117" t="n">
        <v>188</v>
      </c>
      <c r="X117" t="inlineStr">
        <is>
          <t>70000</t>
        </is>
      </c>
      <c r="Y117" t="inlineStr">
        <is>
          <t>70000</t>
        </is>
      </c>
      <c r="Z117" t="inlineStr">
        <is>
          <t>629559</t>
        </is>
      </c>
      <c r="AA117" t="inlineStr">
        <is>
          <t>667067</t>
        </is>
      </c>
      <c r="AB117" t="inlineStr">
        <is>
          <t>76963</t>
        </is>
      </c>
      <c r="AC117" t="inlineStr">
        <is>
          <t>80000</t>
        </is>
      </c>
      <c r="AD117" t="inlineStr">
        <is>
          <t>313632</t>
        </is>
      </c>
      <c r="AE117" t="inlineStr">
        <is>
          <t>339050</t>
        </is>
      </c>
      <c r="AF117" t="inlineStr">
        <is>
          <t>102235</t>
        </is>
      </c>
      <c r="AG117" t="inlineStr">
        <is>
          <t>115000</t>
        </is>
      </c>
      <c r="AH117" t="inlineStr">
        <is>
          <t>333011</t>
        </is>
      </c>
      <c r="AI117" t="inlineStr">
        <is>
          <t>360000</t>
        </is>
      </c>
      <c r="AJ117" t="inlineStr">
        <is>
          <t>44450</t>
        </is>
      </c>
      <c r="AK117" t="inlineStr">
        <is>
          <t>50000</t>
        </is>
      </c>
      <c r="AL117" t="inlineStr">
        <is>
          <t>5667352</t>
        </is>
      </c>
      <c r="AM117" t="inlineStr">
        <is>
          <t>6500000</t>
        </is>
      </c>
      <c r="AN117" t="n">
        <v>1795780</v>
      </c>
      <c r="AO117" t="n">
        <v>2428350</v>
      </c>
      <c r="AP117" t="inlineStr">
        <is>
          <t>58892</t>
        </is>
      </c>
      <c r="AQ117" t="inlineStr">
        <is>
          <t>100371</t>
        </is>
      </c>
      <c r="AR117" t="inlineStr">
        <is>
          <t>6792</t>
        </is>
      </c>
      <c r="AS117" t="inlineStr">
        <is>
          <t>11365</t>
        </is>
      </c>
      <c r="AT117" t="inlineStr">
        <is>
          <t>75812</t>
        </is>
      </c>
      <c r="AU117" t="inlineStr">
        <is>
          <t>120000</t>
        </is>
      </c>
      <c r="AV117" t="inlineStr">
        <is>
          <t>223062</t>
        </is>
      </c>
      <c r="AW117" t="inlineStr">
        <is>
          <t>400000</t>
        </is>
      </c>
      <c r="AX117" t="inlineStr">
        <is>
          <t>1278249</t>
        </is>
      </c>
      <c r="AY117" t="inlineStr">
        <is>
          <t>2116000</t>
        </is>
      </c>
      <c r="AZ117" t="n">
        <v>30</v>
      </c>
      <c r="BA117" t="n">
        <v>-5176086</v>
      </c>
      <c r="BB117" t="n">
        <v>-3438588</v>
      </c>
      <c r="BC117" t="inlineStr">
        <is>
          <t>0</t>
        </is>
      </c>
      <c r="BD117" t="inlineStr">
        <is>
          <t>0</t>
        </is>
      </c>
      <c r="BE117" t="n">
        <v>0</v>
      </c>
      <c r="BF117" t="inlineStr">
        <is>
          <t>485686</t>
        </is>
      </c>
      <c r="BG117" t="inlineStr">
        <is>
          <t>1310094</t>
        </is>
      </c>
      <c r="BH117" t="inlineStr">
        <is>
          <t>804000</t>
        </is>
      </c>
      <c r="BI117" t="inlineStr">
        <is>
          <t>1624350</t>
        </is>
      </c>
    </row>
    <row r="118">
      <c r="A118" t="inlineStr">
        <is>
          <t>Australia</t>
        </is>
      </c>
      <c r="B118" t="inlineStr">
        <is>
          <t>Mangrove</t>
        </is>
      </c>
      <c r="C118" t="inlineStr">
        <is>
          <t>Restoration</t>
        </is>
      </c>
      <c r="D118" t="inlineStr">
        <is>
          <t>Planting</t>
        </is>
      </c>
      <c r="E118" t="inlineStr">
        <is>
          <t>Large</t>
        </is>
      </c>
      <c r="F118" t="n">
        <v>1000</v>
      </c>
      <c r="G118" t="inlineStr">
        <is>
          <t>Opex breakeven</t>
        </is>
      </c>
      <c r="H118" t="n">
        <v>768882542.08165</v>
      </c>
      <c r="I118" t="inlineStr">
        <is>
          <t>AUS</t>
        </is>
      </c>
      <c r="J118" t="n">
        <v>500</v>
      </c>
      <c r="K118" t="inlineStr">
        <is>
          <t>Australia Mangrove Restoration 1000</t>
        </is>
      </c>
      <c r="L118" t="inlineStr">
        <is>
          <t>13217337</t>
        </is>
      </c>
      <c r="M118" t="inlineStr">
        <is>
          <t>16816564</t>
        </is>
      </c>
      <c r="N118" t="n">
        <v>0.01719032007699872</v>
      </c>
      <c r="O118" t="n">
        <v>0.02187143429537538</v>
      </c>
      <c r="P118" t="inlineStr">
        <is>
          <t>9197906</t>
        </is>
      </c>
      <c r="Q118" t="inlineStr">
        <is>
          <t>10761117</t>
        </is>
      </c>
      <c r="R118" t="inlineStr">
        <is>
          <t>4019431</t>
        </is>
      </c>
      <c r="S118" t="inlineStr">
        <is>
          <t>6055447</t>
        </is>
      </c>
      <c r="T118" t="n">
        <v>503833</v>
      </c>
      <c r="U118" t="n">
        <v>107818</v>
      </c>
      <c r="V118" t="n">
        <v>153</v>
      </c>
      <c r="W118" t="n">
        <v>153</v>
      </c>
      <c r="X118" t="inlineStr">
        <is>
          <t>70000</t>
        </is>
      </c>
      <c r="Y118" t="inlineStr">
        <is>
          <t>70000</t>
        </is>
      </c>
      <c r="Z118" t="inlineStr">
        <is>
          <t>629559</t>
        </is>
      </c>
      <c r="AA118" t="inlineStr">
        <is>
          <t>667067</t>
        </is>
      </c>
      <c r="AB118" t="inlineStr">
        <is>
          <t>153925</t>
        </is>
      </c>
      <c r="AC118" t="inlineStr">
        <is>
          <t>160000</t>
        </is>
      </c>
      <c r="AD118" t="inlineStr">
        <is>
          <t>313632</t>
        </is>
      </c>
      <c r="AE118" t="inlineStr">
        <is>
          <t>339050</t>
        </is>
      </c>
      <c r="AF118" t="inlineStr">
        <is>
          <t>102235</t>
        </is>
      </c>
      <c r="AG118" t="inlineStr">
        <is>
          <t>115000</t>
        </is>
      </c>
      <c r="AH118" t="inlineStr">
        <is>
          <t>333011</t>
        </is>
      </c>
      <c r="AI118" t="inlineStr">
        <is>
          <t>360000</t>
        </is>
      </c>
      <c r="AJ118" t="inlineStr">
        <is>
          <t>44450</t>
        </is>
      </c>
      <c r="AK118" t="inlineStr">
        <is>
          <t>50000</t>
        </is>
      </c>
      <c r="AL118" t="inlineStr">
        <is>
          <t>7551095</t>
        </is>
      </c>
      <c r="AM118" t="inlineStr">
        <is>
          <t>9000000</t>
        </is>
      </c>
      <c r="AN118" t="n">
        <v>2231235</v>
      </c>
      <c r="AO118" t="n">
        <v>3053100</v>
      </c>
      <c r="AP118" t="inlineStr">
        <is>
          <t>200972</t>
        </is>
      </c>
      <c r="AQ118" t="inlineStr">
        <is>
          <t>349096</t>
        </is>
      </c>
      <c r="AR118" t="inlineStr">
        <is>
          <t>10101</t>
        </is>
      </c>
      <c r="AS118" t="inlineStr">
        <is>
          <t>17251</t>
        </is>
      </c>
      <c r="AT118" t="inlineStr">
        <is>
          <t>75812</t>
        </is>
      </c>
      <c r="AU118" t="inlineStr">
        <is>
          <t>120000</t>
        </is>
      </c>
      <c r="AV118" t="inlineStr">
        <is>
          <t>223062</t>
        </is>
      </c>
      <c r="AW118" t="inlineStr">
        <is>
          <t>400000</t>
        </is>
      </c>
      <c r="AX118" t="inlineStr">
        <is>
          <t>1278249</t>
        </is>
      </c>
      <c r="AY118" t="inlineStr">
        <is>
          <t>2116000</t>
        </is>
      </c>
      <c r="AZ118" t="n">
        <v>68.27668708129481</v>
      </c>
      <c r="BA118" t="n">
        <v>-6055447</v>
      </c>
      <c r="BB118" t="n">
        <v>-4019431</v>
      </c>
      <c r="BC118" t="inlineStr">
        <is>
          <t>0</t>
        </is>
      </c>
      <c r="BD118" t="inlineStr">
        <is>
          <t>0</t>
        </is>
      </c>
      <c r="BE118" t="n">
        <v>0</v>
      </c>
      <c r="BF118" t="inlineStr">
        <is>
          <t>485686</t>
        </is>
      </c>
      <c r="BG118" t="inlineStr">
        <is>
          <t>1745549</t>
        </is>
      </c>
      <c r="BH118" t="inlineStr">
        <is>
          <t>804000</t>
        </is>
      </c>
      <c r="BI118" t="inlineStr">
        <is>
          <t>2249100</t>
        </is>
      </c>
    </row>
    <row r="119">
      <c r="A119" t="inlineStr">
        <is>
          <t>Australia</t>
        </is>
      </c>
      <c r="B119" t="inlineStr">
        <is>
          <t>Mangrove</t>
        </is>
      </c>
      <c r="C119" t="inlineStr">
        <is>
          <t>Restoration</t>
        </is>
      </c>
      <c r="D119" t="inlineStr">
        <is>
          <t>Hydrology</t>
        </is>
      </c>
      <c r="E119" t="inlineStr">
        <is>
          <t>Large</t>
        </is>
      </c>
      <c r="F119" t="n">
        <v>1000</v>
      </c>
      <c r="G119" t="inlineStr">
        <is>
          <t>Opex breakeven</t>
        </is>
      </c>
      <c r="H119" t="n">
        <v>768882542.08165</v>
      </c>
      <c r="I119" t="inlineStr">
        <is>
          <t>AUS</t>
        </is>
      </c>
      <c r="J119" t="n">
        <v>500</v>
      </c>
      <c r="K119" t="inlineStr">
        <is>
          <t>Australia Mangrove Restoration 1000</t>
        </is>
      </c>
      <c r="L119" t="inlineStr">
        <is>
          <t>17392669</t>
        </is>
      </c>
      <c r="M119" t="inlineStr">
        <is>
          <t>21891633</t>
        </is>
      </c>
      <c r="N119" t="n">
        <v>0.02262070998895566</v>
      </c>
      <c r="O119" t="n">
        <v>0.02847201204585974</v>
      </c>
      <c r="P119" t="inlineStr">
        <is>
          <t>12553948</t>
        </is>
      </c>
      <c r="Q119" t="inlineStr">
        <is>
          <t>14761117</t>
        </is>
      </c>
      <c r="R119" t="inlineStr">
        <is>
          <t>4838721</t>
        </is>
      </c>
      <c r="S119" t="inlineStr">
        <is>
          <t>7130517</t>
        </is>
      </c>
      <c r="T119" t="n">
        <v>503833</v>
      </c>
      <c r="U119" t="n">
        <v>134772</v>
      </c>
      <c r="V119" t="n">
        <v>161</v>
      </c>
      <c r="W119" t="n">
        <v>161</v>
      </c>
      <c r="X119" t="inlineStr">
        <is>
          <t>70000</t>
        </is>
      </c>
      <c r="Y119" t="inlineStr">
        <is>
          <t>70000</t>
        </is>
      </c>
      <c r="Z119" t="inlineStr">
        <is>
          <t>629559</t>
        </is>
      </c>
      <c r="AA119" t="inlineStr">
        <is>
          <t>667067</t>
        </is>
      </c>
      <c r="AB119" t="inlineStr">
        <is>
          <t>153925</t>
        </is>
      </c>
      <c r="AC119" t="inlineStr">
        <is>
          <t>160000</t>
        </is>
      </c>
      <c r="AD119" t="inlineStr">
        <is>
          <t>313632</t>
        </is>
      </c>
      <c r="AE119" t="inlineStr">
        <is>
          <t>339050</t>
        </is>
      </c>
      <c r="AF119" t="inlineStr">
        <is>
          <t>102235</t>
        </is>
      </c>
      <c r="AG119" t="inlineStr">
        <is>
          <t>115000</t>
        </is>
      </c>
      <c r="AH119" t="inlineStr">
        <is>
          <t>333011</t>
        </is>
      </c>
      <c r="AI119" t="inlineStr">
        <is>
          <t>360000</t>
        </is>
      </c>
      <c r="AJ119" t="inlineStr">
        <is>
          <t>44450</t>
        </is>
      </c>
      <c r="AK119" t="inlineStr">
        <is>
          <t>50000</t>
        </is>
      </c>
      <c r="AL119" t="inlineStr">
        <is>
          <t>10907137</t>
        </is>
      </c>
      <c r="AM119" t="inlineStr">
        <is>
          <t>13000000</t>
        </is>
      </c>
      <c r="AN119" t="n">
        <v>3007035</v>
      </c>
      <c r="AO119" t="n">
        <v>4052700</v>
      </c>
      <c r="AP119" t="inlineStr">
        <is>
          <t>241936</t>
        </is>
      </c>
      <c r="AQ119" t="inlineStr">
        <is>
          <t>420253</t>
        </is>
      </c>
      <c r="AR119" t="inlineStr">
        <is>
          <t>12626</t>
        </is>
      </c>
      <c r="AS119" t="inlineStr">
        <is>
          <t>21564</t>
        </is>
      </c>
      <c r="AT119" t="inlineStr">
        <is>
          <t>75812</t>
        </is>
      </c>
      <c r="AU119" t="inlineStr">
        <is>
          <t>120000</t>
        </is>
      </c>
      <c r="AV119" t="inlineStr">
        <is>
          <t>223062</t>
        </is>
      </c>
      <c r="AW119" t="inlineStr">
        <is>
          <t>400000</t>
        </is>
      </c>
      <c r="AX119" t="inlineStr">
        <is>
          <t>1278249</t>
        </is>
      </c>
      <c r="AY119" t="inlineStr">
        <is>
          <t>2116000</t>
        </is>
      </c>
      <c r="AZ119" t="n">
        <v>65.75493869299035</v>
      </c>
      <c r="BA119" t="n">
        <v>-7130517</v>
      </c>
      <c r="BB119" t="n">
        <v>-4838721</v>
      </c>
      <c r="BC119" t="inlineStr">
        <is>
          <t>0</t>
        </is>
      </c>
      <c r="BD119" t="inlineStr">
        <is>
          <t>0</t>
        </is>
      </c>
      <c r="BE119" t="n">
        <v>0</v>
      </c>
      <c r="BF119" t="inlineStr">
        <is>
          <t>485686</t>
        </is>
      </c>
      <c r="BG119" t="inlineStr">
        <is>
          <t>2521349</t>
        </is>
      </c>
      <c r="BH119" t="inlineStr">
        <is>
          <t>804000</t>
        </is>
      </c>
      <c r="BI119" t="inlineStr">
        <is>
          <t>3248700</t>
        </is>
      </c>
    </row>
    <row r="120">
      <c r="A120" t="inlineStr">
        <is>
          <t>Australia</t>
        </is>
      </c>
      <c r="B120" t="inlineStr">
        <is>
          <t>Mangrove</t>
        </is>
      </c>
      <c r="C120" t="inlineStr">
        <is>
          <t>Restoration</t>
        </is>
      </c>
      <c r="D120" t="inlineStr">
        <is>
          <t>Planting</t>
        </is>
      </c>
      <c r="E120" t="inlineStr">
        <is>
          <t>Large</t>
        </is>
      </c>
      <c r="F120" t="n">
        <v>1000</v>
      </c>
      <c r="G120" t="inlineStr">
        <is>
          <t>Market price</t>
        </is>
      </c>
      <c r="H120" t="n">
        <v>768882542.08165</v>
      </c>
      <c r="I120" t="inlineStr">
        <is>
          <t>AUS</t>
        </is>
      </c>
      <c r="J120" t="n">
        <v>500</v>
      </c>
      <c r="K120" t="inlineStr">
        <is>
          <t>Australia Mangrove Restoration 1000</t>
        </is>
      </c>
      <c r="L120" t="inlineStr">
        <is>
          <t>13104670</t>
        </is>
      </c>
      <c r="M120" t="inlineStr">
        <is>
          <t>16620856</t>
        </is>
      </c>
      <c r="N120" t="n">
        <v>0.0170437866420023</v>
      </c>
      <c r="O120" t="n">
        <v>0.02161689866829488</v>
      </c>
      <c r="P120" t="inlineStr">
        <is>
          <t>9197906</t>
        </is>
      </c>
      <c r="Q120" t="inlineStr">
        <is>
          <t>10761117</t>
        </is>
      </c>
      <c r="R120" t="inlineStr">
        <is>
          <t>3906764</t>
        </is>
      </c>
      <c r="S120" t="inlineStr">
        <is>
          <t>5859740</t>
        </is>
      </c>
      <c r="T120" t="n">
        <v>503833</v>
      </c>
      <c r="U120" t="n">
        <v>107818</v>
      </c>
      <c r="V120" t="n">
        <v>152</v>
      </c>
      <c r="W120" t="n">
        <v>152</v>
      </c>
      <c r="X120" t="inlineStr">
        <is>
          <t>70000</t>
        </is>
      </c>
      <c r="Y120" t="inlineStr">
        <is>
          <t>70000</t>
        </is>
      </c>
      <c r="Z120" t="inlineStr">
        <is>
          <t>629559</t>
        </is>
      </c>
      <c r="AA120" t="inlineStr">
        <is>
          <t>667067</t>
        </is>
      </c>
      <c r="AB120" t="inlineStr">
        <is>
          <t>153925</t>
        </is>
      </c>
      <c r="AC120" t="inlineStr">
        <is>
          <t>160000</t>
        </is>
      </c>
      <c r="AD120" t="inlineStr">
        <is>
          <t>313632</t>
        </is>
      </c>
      <c r="AE120" t="inlineStr">
        <is>
          <t>339050</t>
        </is>
      </c>
      <c r="AF120" t="inlineStr">
        <is>
          <t>102235</t>
        </is>
      </c>
      <c r="AG120" t="inlineStr">
        <is>
          <t>115000</t>
        </is>
      </c>
      <c r="AH120" t="inlineStr">
        <is>
          <t>333011</t>
        </is>
      </c>
      <c r="AI120" t="inlineStr">
        <is>
          <t>360000</t>
        </is>
      </c>
      <c r="AJ120" t="inlineStr">
        <is>
          <t>44450</t>
        </is>
      </c>
      <c r="AK120" t="inlineStr">
        <is>
          <t>50000</t>
        </is>
      </c>
      <c r="AL120" t="inlineStr">
        <is>
          <t>7551095</t>
        </is>
      </c>
      <c r="AM120" t="inlineStr">
        <is>
          <t>9000000</t>
        </is>
      </c>
      <c r="AN120" t="n">
        <v>2231235</v>
      </c>
      <c r="AO120" t="n">
        <v>3053100</v>
      </c>
      <c r="AP120" t="inlineStr">
        <is>
          <t>88305</t>
        </is>
      </c>
      <c r="AQ120" t="inlineStr">
        <is>
          <t>153389</t>
        </is>
      </c>
      <c r="AR120" t="inlineStr">
        <is>
          <t>10101</t>
        </is>
      </c>
      <c r="AS120" t="inlineStr">
        <is>
          <t>17251</t>
        </is>
      </c>
      <c r="AT120" t="inlineStr">
        <is>
          <t>75812</t>
        </is>
      </c>
      <c r="AU120" t="inlineStr">
        <is>
          <t>120000</t>
        </is>
      </c>
      <c r="AV120" t="inlineStr">
        <is>
          <t>223062</t>
        </is>
      </c>
      <c r="AW120" t="inlineStr">
        <is>
          <t>400000</t>
        </is>
      </c>
      <c r="AX120" t="inlineStr">
        <is>
          <t>1278249</t>
        </is>
      </c>
      <c r="AY120" t="inlineStr">
        <is>
          <t>2116000</t>
        </is>
      </c>
      <c r="AZ120" t="n">
        <v>30</v>
      </c>
      <c r="BA120" t="n">
        <v>-5859740</v>
      </c>
      <c r="BB120" t="n">
        <v>-3906764</v>
      </c>
      <c r="BC120" t="inlineStr">
        <is>
          <t>0</t>
        </is>
      </c>
      <c r="BD120" t="inlineStr">
        <is>
          <t>0</t>
        </is>
      </c>
      <c r="BE120" t="n">
        <v>0</v>
      </c>
      <c r="BF120" t="inlineStr">
        <is>
          <t>485686</t>
        </is>
      </c>
      <c r="BG120" t="inlineStr">
        <is>
          <t>1745549</t>
        </is>
      </c>
      <c r="BH120" t="inlineStr">
        <is>
          <t>804000</t>
        </is>
      </c>
      <c r="BI120" t="inlineStr">
        <is>
          <t>2249100</t>
        </is>
      </c>
    </row>
    <row r="121">
      <c r="A121" t="inlineStr">
        <is>
          <t>Australia</t>
        </is>
      </c>
      <c r="B121" t="inlineStr">
        <is>
          <t>Mangrove</t>
        </is>
      </c>
      <c r="C121" t="inlineStr">
        <is>
          <t>Restoration</t>
        </is>
      </c>
      <c r="D121" t="inlineStr">
        <is>
          <t>Hydrology</t>
        </is>
      </c>
      <c r="E121" t="inlineStr">
        <is>
          <t>Large</t>
        </is>
      </c>
      <c r="F121" t="n">
        <v>1000</v>
      </c>
      <c r="G121" t="inlineStr">
        <is>
          <t>Market price</t>
        </is>
      </c>
      <c r="H121" t="n">
        <v>768882542.08165</v>
      </c>
      <c r="I121" t="inlineStr">
        <is>
          <t>AUS</t>
        </is>
      </c>
      <c r="J121" t="n">
        <v>500</v>
      </c>
      <c r="K121" t="inlineStr">
        <is>
          <t>Australia Mangrove Restoration 1000</t>
        </is>
      </c>
      <c r="L121" t="inlineStr">
        <is>
          <t>17261114</t>
        </is>
      </c>
      <c r="M121" t="inlineStr">
        <is>
          <t>21663116</t>
        </is>
      </c>
      <c r="N121" t="n">
        <v>0.02244961103326363</v>
      </c>
      <c r="O121" t="n">
        <v>0.02817480540181068</v>
      </c>
      <c r="P121" t="inlineStr">
        <is>
          <t>12553948</t>
        </is>
      </c>
      <c r="Q121" t="inlineStr">
        <is>
          <t>14761117</t>
        </is>
      </c>
      <c r="R121" t="inlineStr">
        <is>
          <t>4707165</t>
        </is>
      </c>
      <c r="S121" t="inlineStr">
        <is>
          <t>6902000</t>
        </is>
      </c>
      <c r="T121" t="n">
        <v>503833</v>
      </c>
      <c r="U121" t="n">
        <v>134772</v>
      </c>
      <c r="V121" t="n">
        <v>160</v>
      </c>
      <c r="W121" t="n">
        <v>160</v>
      </c>
      <c r="X121" t="inlineStr">
        <is>
          <t>70000</t>
        </is>
      </c>
      <c r="Y121" t="inlineStr">
        <is>
          <t>70000</t>
        </is>
      </c>
      <c r="Z121" t="inlineStr">
        <is>
          <t>629559</t>
        </is>
      </c>
      <c r="AA121" t="inlineStr">
        <is>
          <t>667067</t>
        </is>
      </c>
      <c r="AB121" t="inlineStr">
        <is>
          <t>153925</t>
        </is>
      </c>
      <c r="AC121" t="inlineStr">
        <is>
          <t>160000</t>
        </is>
      </c>
      <c r="AD121" t="inlineStr">
        <is>
          <t>313632</t>
        </is>
      </c>
      <c r="AE121" t="inlineStr">
        <is>
          <t>339050</t>
        </is>
      </c>
      <c r="AF121" t="inlineStr">
        <is>
          <t>102235</t>
        </is>
      </c>
      <c r="AG121" t="inlineStr">
        <is>
          <t>115000</t>
        </is>
      </c>
      <c r="AH121" t="inlineStr">
        <is>
          <t>333011</t>
        </is>
      </c>
      <c r="AI121" t="inlineStr">
        <is>
          <t>360000</t>
        </is>
      </c>
      <c r="AJ121" t="inlineStr">
        <is>
          <t>44450</t>
        </is>
      </c>
      <c r="AK121" t="inlineStr">
        <is>
          <t>50000</t>
        </is>
      </c>
      <c r="AL121" t="inlineStr">
        <is>
          <t>10907137</t>
        </is>
      </c>
      <c r="AM121" t="inlineStr">
        <is>
          <t>13000000</t>
        </is>
      </c>
      <c r="AN121" t="n">
        <v>3007035</v>
      </c>
      <c r="AO121" t="n">
        <v>4052700</v>
      </c>
      <c r="AP121" t="inlineStr">
        <is>
          <t>110381</t>
        </is>
      </c>
      <c r="AQ121" t="inlineStr">
        <is>
          <t>191736</t>
        </is>
      </c>
      <c r="AR121" t="inlineStr">
        <is>
          <t>12626</t>
        </is>
      </c>
      <c r="AS121" t="inlineStr">
        <is>
          <t>21564</t>
        </is>
      </c>
      <c r="AT121" t="inlineStr">
        <is>
          <t>75812</t>
        </is>
      </c>
      <c r="AU121" t="inlineStr">
        <is>
          <t>120000</t>
        </is>
      </c>
      <c r="AV121" t="inlineStr">
        <is>
          <t>223062</t>
        </is>
      </c>
      <c r="AW121" t="inlineStr">
        <is>
          <t>400000</t>
        </is>
      </c>
      <c r="AX121" t="inlineStr">
        <is>
          <t>1278249</t>
        </is>
      </c>
      <c r="AY121" t="inlineStr">
        <is>
          <t>2116000</t>
        </is>
      </c>
      <c r="AZ121" t="n">
        <v>30</v>
      </c>
      <c r="BA121" t="n">
        <v>-6902000</v>
      </c>
      <c r="BB121" t="n">
        <v>-4707165</v>
      </c>
      <c r="BC121" t="inlineStr">
        <is>
          <t>0</t>
        </is>
      </c>
      <c r="BD121" t="inlineStr">
        <is>
          <t>0</t>
        </is>
      </c>
      <c r="BE121" t="n">
        <v>0</v>
      </c>
      <c r="BF121" t="inlineStr">
        <is>
          <t>485686</t>
        </is>
      </c>
      <c r="BG121" t="inlineStr">
        <is>
          <t>2521349</t>
        </is>
      </c>
      <c r="BH121" t="inlineStr">
        <is>
          <t>804000</t>
        </is>
      </c>
      <c r="BI121" t="inlineStr">
        <is>
          <t>3248700</t>
        </is>
      </c>
    </row>
    <row r="122">
      <c r="A122" t="inlineStr">
        <is>
          <t>Australia</t>
        </is>
      </c>
      <c r="B122" t="inlineStr">
        <is>
          <t>Mangrove</t>
        </is>
      </c>
      <c r="C122" t="inlineStr">
        <is>
          <t>Conservation</t>
        </is>
      </c>
      <c r="D122" t="inlineStr"/>
      <c r="E122" t="inlineStr">
        <is>
          <t>Small</t>
        </is>
      </c>
      <c r="F122" t="n">
        <v>4000</v>
      </c>
      <c r="G122" t="inlineStr">
        <is>
          <t>Opex breakeven</t>
        </is>
      </c>
      <c r="H122" t="n">
        <v>768882542.08165</v>
      </c>
      <c r="I122" t="inlineStr">
        <is>
          <t>AUS</t>
        </is>
      </c>
      <c r="J122" t="n">
        <v>20000</v>
      </c>
      <c r="K122" t="inlineStr">
        <is>
          <t>Australia Mangrove Conservation 4000</t>
        </is>
      </c>
      <c r="L122" t="inlineStr">
        <is>
          <t>3749410</t>
        </is>
      </c>
      <c r="M122" t="inlineStr">
        <is>
          <t>5330153</t>
        </is>
      </c>
      <c r="N122" t="n">
        <v>0.004876440541683984</v>
      </c>
      <c r="O122" t="n">
        <v>0.006932337136397063</v>
      </c>
      <c r="P122" t="inlineStr">
        <is>
          <t>1569849</t>
        </is>
      </c>
      <c r="Q122" t="inlineStr">
        <is>
          <t>1681117</t>
        </is>
      </c>
      <c r="R122" t="inlineStr">
        <is>
          <t>2179562</t>
        </is>
      </c>
      <c r="S122" t="inlineStr">
        <is>
          <t>3649036</t>
        </is>
      </c>
      <c r="T122" t="n">
        <v>1075527</v>
      </c>
      <c r="U122" t="n">
        <v>85685</v>
      </c>
      <c r="V122" t="n">
        <v>55</v>
      </c>
      <c r="W122" t="n">
        <v>55</v>
      </c>
      <c r="X122" t="inlineStr">
        <is>
          <t>70000</t>
        </is>
      </c>
      <c r="Y122" t="inlineStr">
        <is>
          <t>70000</t>
        </is>
      </c>
      <c r="Z122" t="inlineStr">
        <is>
          <t>629559</t>
        </is>
      </c>
      <c r="AA122" t="inlineStr">
        <is>
          <t>667067</t>
        </is>
      </c>
      <c r="AB122" t="inlineStr">
        <is>
          <t>76963</t>
        </is>
      </c>
      <c r="AC122" t="inlineStr">
        <is>
          <t>80000</t>
        </is>
      </c>
      <c r="AD122" t="inlineStr">
        <is>
          <t>313632</t>
        </is>
      </c>
      <c r="AE122" t="inlineStr">
        <is>
          <t>339050</t>
        </is>
      </c>
      <c r="AF122" t="inlineStr">
        <is>
          <t>102235</t>
        </is>
      </c>
      <c r="AG122" t="inlineStr">
        <is>
          <t>115000</t>
        </is>
      </c>
      <c r="AH122" t="inlineStr">
        <is>
          <t>333011</t>
        </is>
      </c>
      <c r="AI122" t="inlineStr">
        <is>
          <t>360000</t>
        </is>
      </c>
      <c r="AJ122" t="inlineStr">
        <is>
          <t>44450</t>
        </is>
      </c>
      <c r="AK122" t="inlineStr">
        <is>
          <t>50000</t>
        </is>
      </c>
      <c r="AL122" t="inlineStr">
        <is>
          <t>0</t>
        </is>
      </c>
      <c r="AM122" t="inlineStr">
        <is>
          <t>0</t>
        </is>
      </c>
      <c r="AN122" t="n">
        <v>485686</v>
      </c>
      <c r="AO122" t="n">
        <v>804000</v>
      </c>
      <c r="AP122" t="inlineStr">
        <is>
          <t>108978</t>
        </is>
      </c>
      <c r="AQ122" t="inlineStr">
        <is>
          <t>195327</t>
        </is>
      </c>
      <c r="AR122" t="inlineStr">
        <is>
          <t>7774</t>
        </is>
      </c>
      <c r="AS122" t="inlineStr">
        <is>
          <t>13710</t>
        </is>
      </c>
      <c r="AT122" t="inlineStr">
        <is>
          <t>75812</t>
        </is>
      </c>
      <c r="AU122" t="inlineStr">
        <is>
          <t>120000</t>
        </is>
      </c>
      <c r="AV122" t="inlineStr">
        <is>
          <t>223062</t>
        </is>
      </c>
      <c r="AW122" t="inlineStr">
        <is>
          <t>400000</t>
        </is>
      </c>
      <c r="AX122" t="inlineStr">
        <is>
          <t>1278249</t>
        </is>
      </c>
      <c r="AY122" t="inlineStr">
        <is>
          <t>2116000</t>
        </is>
      </c>
      <c r="AZ122" t="n">
        <v>47.51416183961795</v>
      </c>
      <c r="BA122" t="n">
        <v>-3649036</v>
      </c>
      <c r="BB122" t="n">
        <v>-2179562</v>
      </c>
      <c r="BC122" t="inlineStr">
        <is>
          <t>0</t>
        </is>
      </c>
      <c r="BD122" t="inlineStr">
        <is>
          <t>0</t>
        </is>
      </c>
      <c r="BE122" t="n">
        <v>0</v>
      </c>
      <c r="BF122" t="inlineStr">
        <is>
          <t>485686</t>
        </is>
      </c>
      <c r="BG122" t="inlineStr">
        <is>
          <t>0</t>
        </is>
      </c>
      <c r="BH122" t="inlineStr">
        <is>
          <t>804000</t>
        </is>
      </c>
      <c r="BI122" t="inlineStr">
        <is>
          <t>0</t>
        </is>
      </c>
    </row>
    <row r="123">
      <c r="A123" t="inlineStr">
        <is>
          <t>Australia</t>
        </is>
      </c>
      <c r="B123" t="inlineStr">
        <is>
          <t>Mangrove</t>
        </is>
      </c>
      <c r="C123" t="inlineStr">
        <is>
          <t>Conservation</t>
        </is>
      </c>
      <c r="D123" t="inlineStr"/>
      <c r="E123" t="inlineStr">
        <is>
          <t>Small</t>
        </is>
      </c>
      <c r="F123" t="n">
        <v>4000</v>
      </c>
      <c r="G123" t="inlineStr">
        <is>
          <t>Market price</t>
        </is>
      </c>
      <c r="H123" t="n">
        <v>768882542.08165</v>
      </c>
      <c r="I123" t="inlineStr">
        <is>
          <t>AUS</t>
        </is>
      </c>
      <c r="J123" t="n">
        <v>20000</v>
      </c>
      <c r="K123" t="inlineStr">
        <is>
          <t>Australia Mangrove Conservation 4000</t>
        </is>
      </c>
      <c r="L123" t="inlineStr">
        <is>
          <t>3709240</t>
        </is>
      </c>
      <c r="M123" t="inlineStr">
        <is>
          <t>5258154</t>
        </is>
      </c>
      <c r="N123" t="n">
        <v>0.004824195890776389</v>
      </c>
      <c r="O123" t="n">
        <v>0.00683869604551591</v>
      </c>
      <c r="P123" t="inlineStr">
        <is>
          <t>1569849</t>
        </is>
      </c>
      <c r="Q123" t="inlineStr">
        <is>
          <t>1681117</t>
        </is>
      </c>
      <c r="R123" t="inlineStr">
        <is>
          <t>2139391</t>
        </is>
      </c>
      <c r="S123" t="inlineStr">
        <is>
          <t>3577037</t>
        </is>
      </c>
      <c r="T123" t="n">
        <v>1075527</v>
      </c>
      <c r="U123" t="n">
        <v>85685</v>
      </c>
      <c r="V123" t="n">
        <v>54</v>
      </c>
      <c r="W123" t="n">
        <v>54</v>
      </c>
      <c r="X123" t="inlineStr">
        <is>
          <t>70000</t>
        </is>
      </c>
      <c r="Y123" t="inlineStr">
        <is>
          <t>70000</t>
        </is>
      </c>
      <c r="Z123" t="inlineStr">
        <is>
          <t>629559</t>
        </is>
      </c>
      <c r="AA123" t="inlineStr">
        <is>
          <t>667067</t>
        </is>
      </c>
      <c r="AB123" t="inlineStr">
        <is>
          <t>76963</t>
        </is>
      </c>
      <c r="AC123" t="inlineStr">
        <is>
          <t>80000</t>
        </is>
      </c>
      <c r="AD123" t="inlineStr">
        <is>
          <t>313632</t>
        </is>
      </c>
      <c r="AE123" t="inlineStr">
        <is>
          <t>339050</t>
        </is>
      </c>
      <c r="AF123" t="inlineStr">
        <is>
          <t>102235</t>
        </is>
      </c>
      <c r="AG123" t="inlineStr">
        <is>
          <t>115000</t>
        </is>
      </c>
      <c r="AH123" t="inlineStr">
        <is>
          <t>333011</t>
        </is>
      </c>
      <c r="AI123" t="inlineStr">
        <is>
          <t>360000</t>
        </is>
      </c>
      <c r="AJ123" t="inlineStr">
        <is>
          <t>44450</t>
        </is>
      </c>
      <c r="AK123" t="inlineStr">
        <is>
          <t>50000</t>
        </is>
      </c>
      <c r="AL123" t="inlineStr">
        <is>
          <t>0</t>
        </is>
      </c>
      <c r="AM123" t="inlineStr">
        <is>
          <t>0</t>
        </is>
      </c>
      <c r="AN123" t="n">
        <v>485686</v>
      </c>
      <c r="AO123" t="n">
        <v>804000</v>
      </c>
      <c r="AP123" t="inlineStr">
        <is>
          <t>68808</t>
        </is>
      </c>
      <c r="AQ123" t="inlineStr">
        <is>
          <t>123328</t>
        </is>
      </c>
      <c r="AR123" t="inlineStr">
        <is>
          <t>7774</t>
        </is>
      </c>
      <c r="AS123" t="inlineStr">
        <is>
          <t>13710</t>
        </is>
      </c>
      <c r="AT123" t="inlineStr">
        <is>
          <t>75812</t>
        </is>
      </c>
      <c r="AU123" t="inlineStr">
        <is>
          <t>120000</t>
        </is>
      </c>
      <c r="AV123" t="inlineStr">
        <is>
          <t>223062</t>
        </is>
      </c>
      <c r="AW123" t="inlineStr">
        <is>
          <t>400000</t>
        </is>
      </c>
      <c r="AX123" t="inlineStr">
        <is>
          <t>1278249</t>
        </is>
      </c>
      <c r="AY123" t="inlineStr">
        <is>
          <t>2116000</t>
        </is>
      </c>
      <c r="AZ123" t="n">
        <v>30</v>
      </c>
      <c r="BA123" t="n">
        <v>-3577037</v>
      </c>
      <c r="BB123" t="n">
        <v>-2139391</v>
      </c>
      <c r="BC123" t="inlineStr">
        <is>
          <t>0</t>
        </is>
      </c>
      <c r="BD123" t="inlineStr">
        <is>
          <t>0</t>
        </is>
      </c>
      <c r="BE123" t="n">
        <v>0</v>
      </c>
      <c r="BF123" t="inlineStr">
        <is>
          <t>485686</t>
        </is>
      </c>
      <c r="BG123" t="inlineStr">
        <is>
          <t>0</t>
        </is>
      </c>
      <c r="BH123" t="inlineStr">
        <is>
          <t>804000</t>
        </is>
      </c>
      <c r="BI123" t="inlineStr">
        <is>
          <t>0</t>
        </is>
      </c>
    </row>
    <row r="124">
      <c r="A124" t="inlineStr">
        <is>
          <t>Australia</t>
        </is>
      </c>
      <c r="B124" t="inlineStr">
        <is>
          <t>Mangrove</t>
        </is>
      </c>
      <c r="C124" t="inlineStr">
        <is>
          <t>Conservation</t>
        </is>
      </c>
      <c r="D124" t="inlineStr"/>
      <c r="E124" t="inlineStr">
        <is>
          <t>Medium</t>
        </is>
      </c>
      <c r="F124" t="n">
        <v>20000</v>
      </c>
      <c r="G124" t="inlineStr">
        <is>
          <t>Opex breakeven</t>
        </is>
      </c>
      <c r="H124" t="n">
        <v>768882542.08165</v>
      </c>
      <c r="I124" t="inlineStr">
        <is>
          <t>AUS</t>
        </is>
      </c>
      <c r="J124" t="n">
        <v>20000</v>
      </c>
      <c r="K124" t="inlineStr">
        <is>
          <t>Australia Mangrove Conservation 20000</t>
        </is>
      </c>
      <c r="L124" t="inlineStr">
        <is>
          <t>3782144</t>
        </is>
      </c>
      <c r="M124" t="inlineStr">
        <is>
          <t>5387925</t>
        </is>
      </c>
      <c r="N124" t="n">
        <v>0.004919014014494768</v>
      </c>
      <c r="O124" t="n">
        <v>0.007007474750841514</v>
      </c>
      <c r="P124" t="inlineStr">
        <is>
          <t>1569849</t>
        </is>
      </c>
      <c r="Q124" t="inlineStr">
        <is>
          <t>1681117</t>
        </is>
      </c>
      <c r="R124" t="inlineStr">
        <is>
          <t>2212295</t>
        </is>
      </c>
      <c r="S124" t="inlineStr">
        <is>
          <t>3706808</t>
        </is>
      </c>
      <c r="T124" t="n">
        <v>1075527</v>
      </c>
      <c r="U124" t="n">
        <v>428426</v>
      </c>
      <c r="V124" t="n">
        <v>11</v>
      </c>
      <c r="W124" t="n">
        <v>11</v>
      </c>
      <c r="X124" t="inlineStr">
        <is>
          <t>70000</t>
        </is>
      </c>
      <c r="Y124" t="inlineStr">
        <is>
          <t>70000</t>
        </is>
      </c>
      <c r="Z124" t="inlineStr">
        <is>
          <t>629559</t>
        </is>
      </c>
      <c r="AA124" t="inlineStr">
        <is>
          <t>667067</t>
        </is>
      </c>
      <c r="AB124" t="inlineStr">
        <is>
          <t>76963</t>
        </is>
      </c>
      <c r="AC124" t="inlineStr">
        <is>
          <t>80000</t>
        </is>
      </c>
      <c r="AD124" t="inlineStr">
        <is>
          <t>313632</t>
        </is>
      </c>
      <c r="AE124" t="inlineStr">
        <is>
          <t>339050</t>
        </is>
      </c>
      <c r="AF124" t="inlineStr">
        <is>
          <t>102235</t>
        </is>
      </c>
      <c r="AG124" t="inlineStr">
        <is>
          <t>115000</t>
        </is>
      </c>
      <c r="AH124" t="inlineStr">
        <is>
          <t>333011</t>
        </is>
      </c>
      <c r="AI124" t="inlineStr">
        <is>
          <t>360000</t>
        </is>
      </c>
      <c r="AJ124" t="inlineStr">
        <is>
          <t>44450</t>
        </is>
      </c>
      <c r="AK124" t="inlineStr">
        <is>
          <t>50000</t>
        </is>
      </c>
      <c r="AL124" t="inlineStr">
        <is>
          <t>0</t>
        </is>
      </c>
      <c r="AM124" t="inlineStr">
        <is>
          <t>0</t>
        </is>
      </c>
      <c r="AN124" t="n">
        <v>485686</v>
      </c>
      <c r="AO124" t="n">
        <v>804000</v>
      </c>
      <c r="AP124" t="inlineStr">
        <is>
          <t>110615</t>
        </is>
      </c>
      <c r="AQ124" t="inlineStr">
        <is>
          <t>198260</t>
        </is>
      </c>
      <c r="AR124" t="inlineStr">
        <is>
          <t>38871</t>
        </is>
      </c>
      <c r="AS124" t="inlineStr">
        <is>
          <t>68548</t>
        </is>
      </c>
      <c r="AT124" t="inlineStr">
        <is>
          <t>75812</t>
        </is>
      </c>
      <c r="AU124" t="inlineStr">
        <is>
          <t>120000</t>
        </is>
      </c>
      <c r="AV124" t="inlineStr">
        <is>
          <t>223062</t>
        </is>
      </c>
      <c r="AW124" t="inlineStr">
        <is>
          <t>400000</t>
        </is>
      </c>
      <c r="AX124" t="inlineStr">
        <is>
          <t>1278249</t>
        </is>
      </c>
      <c r="AY124" t="inlineStr">
        <is>
          <t>2116000</t>
        </is>
      </c>
      <c r="AZ124" t="n">
        <v>9.645550702385648</v>
      </c>
      <c r="BA124" t="n">
        <v>-3706808</v>
      </c>
      <c r="BB124" t="n">
        <v>-2212295</v>
      </c>
      <c r="BC124" t="inlineStr">
        <is>
          <t>0</t>
        </is>
      </c>
      <c r="BD124" t="inlineStr">
        <is>
          <t>0</t>
        </is>
      </c>
      <c r="BE124" t="n">
        <v>0</v>
      </c>
      <c r="BF124" t="inlineStr">
        <is>
          <t>485686</t>
        </is>
      </c>
      <c r="BG124" t="inlineStr">
        <is>
          <t>0</t>
        </is>
      </c>
      <c r="BH124" t="inlineStr">
        <is>
          <t>804000</t>
        </is>
      </c>
      <c r="BI124" t="inlineStr">
        <is>
          <t>0</t>
        </is>
      </c>
    </row>
    <row r="125">
      <c r="A125" t="inlineStr">
        <is>
          <t>Australia</t>
        </is>
      </c>
      <c r="B125" t="inlineStr">
        <is>
          <t>Mangrove</t>
        </is>
      </c>
      <c r="C125" t="inlineStr">
        <is>
          <t>Conservation</t>
        </is>
      </c>
      <c r="D125" t="inlineStr"/>
      <c r="E125" t="inlineStr">
        <is>
          <t>Medium</t>
        </is>
      </c>
      <c r="F125" t="n">
        <v>20000</v>
      </c>
      <c r="G125" t="inlineStr">
        <is>
          <t>Market price</t>
        </is>
      </c>
      <c r="H125" t="n">
        <v>768882542.08165</v>
      </c>
      <c r="I125" t="inlineStr">
        <is>
          <t>AUS</t>
        </is>
      </c>
      <c r="J125" t="n">
        <v>20000</v>
      </c>
      <c r="K125" t="inlineStr">
        <is>
          <t>Australia Mangrove Conservation 20000</t>
        </is>
      </c>
      <c r="L125" t="inlineStr">
        <is>
          <t>4015568</t>
        </is>
      </c>
      <c r="M125" t="inlineStr">
        <is>
          <t>5806302</t>
        </is>
      </c>
      <c r="N125" t="n">
        <v>0.005222602647640262</v>
      </c>
      <c r="O125" t="n">
        <v>0.007551611178841684</v>
      </c>
      <c r="P125" t="inlineStr">
        <is>
          <t>1569849</t>
        </is>
      </c>
      <c r="Q125" t="inlineStr">
        <is>
          <t>1681117</t>
        </is>
      </c>
      <c r="R125" t="inlineStr">
        <is>
          <t>2445719</t>
        </is>
      </c>
      <c r="S125" t="inlineStr">
        <is>
          <t>4125186</t>
        </is>
      </c>
      <c r="T125" t="n">
        <v>1075527</v>
      </c>
      <c r="U125" t="n">
        <v>428426</v>
      </c>
      <c r="V125" t="n">
        <v>12</v>
      </c>
      <c r="W125" t="n">
        <v>12</v>
      </c>
      <c r="X125" t="inlineStr">
        <is>
          <t>70000</t>
        </is>
      </c>
      <c r="Y125" t="inlineStr">
        <is>
          <t>70000</t>
        </is>
      </c>
      <c r="Z125" t="inlineStr">
        <is>
          <t>629559</t>
        </is>
      </c>
      <c r="AA125" t="inlineStr">
        <is>
          <t>667067</t>
        </is>
      </c>
      <c r="AB125" t="inlineStr">
        <is>
          <t>76963</t>
        </is>
      </c>
      <c r="AC125" t="inlineStr">
        <is>
          <t>80000</t>
        </is>
      </c>
      <c r="AD125" t="inlineStr">
        <is>
          <t>313632</t>
        </is>
      </c>
      <c r="AE125" t="inlineStr">
        <is>
          <t>339050</t>
        </is>
      </c>
      <c r="AF125" t="inlineStr">
        <is>
          <t>102235</t>
        </is>
      </c>
      <c r="AG125" t="inlineStr">
        <is>
          <t>115000</t>
        </is>
      </c>
      <c r="AH125" t="inlineStr">
        <is>
          <t>333011</t>
        </is>
      </c>
      <c r="AI125" t="inlineStr">
        <is>
          <t>360000</t>
        </is>
      </c>
      <c r="AJ125" t="inlineStr">
        <is>
          <t>44450</t>
        </is>
      </c>
      <c r="AK125" t="inlineStr">
        <is>
          <t>50000</t>
        </is>
      </c>
      <c r="AL125" t="inlineStr">
        <is>
          <t>0</t>
        </is>
      </c>
      <c r="AM125" t="inlineStr">
        <is>
          <t>0</t>
        </is>
      </c>
      <c r="AN125" t="n">
        <v>485686</v>
      </c>
      <c r="AO125" t="n">
        <v>804000</v>
      </c>
      <c r="AP125" t="inlineStr">
        <is>
          <t>344039</t>
        </is>
      </c>
      <c r="AQ125" t="inlineStr">
        <is>
          <t>616638</t>
        </is>
      </c>
      <c r="AR125" t="inlineStr">
        <is>
          <t>38871</t>
        </is>
      </c>
      <c r="AS125" t="inlineStr">
        <is>
          <t>68548</t>
        </is>
      </c>
      <c r="AT125" t="inlineStr">
        <is>
          <t>75812</t>
        </is>
      </c>
      <c r="AU125" t="inlineStr">
        <is>
          <t>120000</t>
        </is>
      </c>
      <c r="AV125" t="inlineStr">
        <is>
          <t>223062</t>
        </is>
      </c>
      <c r="AW125" t="inlineStr">
        <is>
          <t>400000</t>
        </is>
      </c>
      <c r="AX125" t="inlineStr">
        <is>
          <t>1278249</t>
        </is>
      </c>
      <c r="AY125" t="inlineStr">
        <is>
          <t>2116000</t>
        </is>
      </c>
      <c r="AZ125" t="n">
        <v>30</v>
      </c>
      <c r="BA125" t="n">
        <v>-4125186</v>
      </c>
      <c r="BB125" t="n">
        <v>-2445719</v>
      </c>
      <c r="BC125" t="inlineStr">
        <is>
          <t>0</t>
        </is>
      </c>
      <c r="BD125" t="inlineStr">
        <is>
          <t>0</t>
        </is>
      </c>
      <c r="BE125" t="n">
        <v>0</v>
      </c>
      <c r="BF125" t="inlineStr">
        <is>
          <t>485686</t>
        </is>
      </c>
      <c r="BG125" t="inlineStr">
        <is>
          <t>0</t>
        </is>
      </c>
      <c r="BH125" t="inlineStr">
        <is>
          <t>804000</t>
        </is>
      </c>
      <c r="BI125" t="inlineStr">
        <is>
          <t>0</t>
        </is>
      </c>
    </row>
    <row r="126">
      <c r="A126" t="inlineStr">
        <is>
          <t>Australia</t>
        </is>
      </c>
      <c r="B126" t="inlineStr">
        <is>
          <t>Mangrove</t>
        </is>
      </c>
      <c r="C126" t="inlineStr">
        <is>
          <t>Conservation</t>
        </is>
      </c>
      <c r="D126" t="inlineStr"/>
      <c r="E126" t="inlineStr">
        <is>
          <t>Large</t>
        </is>
      </c>
      <c r="F126" t="n">
        <v>40000</v>
      </c>
      <c r="G126" t="inlineStr">
        <is>
          <t>Opex breakeven</t>
        </is>
      </c>
      <c r="H126" t="n">
        <v>768882542.08165</v>
      </c>
      <c r="I126" t="inlineStr">
        <is>
          <t>AUS</t>
        </is>
      </c>
      <c r="J126" t="n">
        <v>20000</v>
      </c>
      <c r="K126" t="inlineStr">
        <is>
          <t>Australia Mangrove Conservation 40000</t>
        </is>
      </c>
      <c r="L126" t="inlineStr">
        <is>
          <t>5061860</t>
        </is>
      </c>
      <c r="M126" t="inlineStr">
        <is>
          <t>7285394</t>
        </is>
      </c>
      <c r="N126" t="n">
        <v>0.006583398273415949</v>
      </c>
      <c r="O126" t="n">
        <v>0.009475301624453246</v>
      </c>
      <c r="P126" t="inlineStr">
        <is>
          <t>1961017</t>
        </is>
      </c>
      <c r="Q126" t="inlineStr">
        <is>
          <t>2097408</t>
        </is>
      </c>
      <c r="R126" t="inlineStr">
        <is>
          <t>3100843</t>
        </is>
      </c>
      <c r="S126" t="inlineStr">
        <is>
          <t>5187986</t>
        </is>
      </c>
      <c r="T126" t="n">
        <v>1075527</v>
      </c>
      <c r="U126" t="n">
        <v>856851</v>
      </c>
      <c r="V126" t="n">
        <v>7</v>
      </c>
      <c r="W126" t="n">
        <v>7</v>
      </c>
      <c r="X126" t="inlineStr">
        <is>
          <t>70000</t>
        </is>
      </c>
      <c r="Y126" t="inlineStr">
        <is>
          <t>70000</t>
        </is>
      </c>
      <c r="Z126" t="inlineStr">
        <is>
          <t>786949</t>
        </is>
      </c>
      <c r="AA126" t="inlineStr">
        <is>
          <t>833833</t>
        </is>
      </c>
      <c r="AB126" t="inlineStr">
        <is>
          <t>153925</t>
        </is>
      </c>
      <c r="AC126" t="inlineStr">
        <is>
          <t>160000</t>
        </is>
      </c>
      <c r="AD126" t="inlineStr">
        <is>
          <t>470447</t>
        </is>
      </c>
      <c r="AE126" t="inlineStr">
        <is>
          <t>508575</t>
        </is>
      </c>
      <c r="AF126" t="inlineStr">
        <is>
          <t>102235</t>
        </is>
      </c>
      <c r="AG126" t="inlineStr">
        <is>
          <t>115000</t>
        </is>
      </c>
      <c r="AH126" t="inlineStr">
        <is>
          <t>333011</t>
        </is>
      </c>
      <c r="AI126" t="inlineStr">
        <is>
          <t>360000</t>
        </is>
      </c>
      <c r="AJ126" t="inlineStr">
        <is>
          <t>44450</t>
        </is>
      </c>
      <c r="AK126" t="inlineStr">
        <is>
          <t>50000</t>
        </is>
      </c>
      <c r="AL126" t="inlineStr">
        <is>
          <t>0</t>
        </is>
      </c>
      <c r="AM126" t="inlineStr">
        <is>
          <t>0</t>
        </is>
      </c>
      <c r="AN126" t="n">
        <v>971373</v>
      </c>
      <c r="AO126" t="n">
        <v>1608000</v>
      </c>
      <c r="AP126" t="inlineStr">
        <is>
          <t>155042</t>
        </is>
      </c>
      <c r="AQ126" t="inlineStr">
        <is>
          <t>277890</t>
        </is>
      </c>
      <c r="AR126" t="inlineStr">
        <is>
          <t>77743</t>
        </is>
      </c>
      <c r="AS126" t="inlineStr">
        <is>
          <t>137096</t>
        </is>
      </c>
      <c r="AT126" t="inlineStr">
        <is>
          <t>75812</t>
        </is>
      </c>
      <c r="AU126" t="inlineStr">
        <is>
          <t>120000</t>
        </is>
      </c>
      <c r="AV126" t="inlineStr">
        <is>
          <t>223062</t>
        </is>
      </c>
      <c r="AW126" t="inlineStr">
        <is>
          <t>400000</t>
        </is>
      </c>
      <c r="AX126" t="inlineStr">
        <is>
          <t>1597812</t>
        </is>
      </c>
      <c r="AY126" t="inlineStr">
        <is>
          <t>2645000</t>
        </is>
      </c>
      <c r="AZ126" t="n">
        <v>6.759797116526135</v>
      </c>
      <c r="BA126" t="n">
        <v>-5187986</v>
      </c>
      <c r="BB126" t="n">
        <v>-3100843</v>
      </c>
      <c r="BC126" t="inlineStr">
        <is>
          <t>0</t>
        </is>
      </c>
      <c r="BD126" t="inlineStr">
        <is>
          <t>0</t>
        </is>
      </c>
      <c r="BE126" t="n">
        <v>0</v>
      </c>
      <c r="BF126" t="inlineStr">
        <is>
          <t>971373</t>
        </is>
      </c>
      <c r="BG126" t="inlineStr">
        <is>
          <t>0</t>
        </is>
      </c>
      <c r="BH126" t="inlineStr">
        <is>
          <t>1608000</t>
        </is>
      </c>
      <c r="BI126" t="inlineStr">
        <is>
          <t>0</t>
        </is>
      </c>
    </row>
    <row r="127">
      <c r="A127" t="inlineStr">
        <is>
          <t>Australia</t>
        </is>
      </c>
      <c r="B127" t="inlineStr">
        <is>
          <t>Mangrove</t>
        </is>
      </c>
      <c r="C127" t="inlineStr">
        <is>
          <t>Conservation</t>
        </is>
      </c>
      <c r="D127" t="inlineStr"/>
      <c r="E127" t="inlineStr">
        <is>
          <t>Large</t>
        </is>
      </c>
      <c r="F127" t="n">
        <v>40000</v>
      </c>
      <c r="G127" t="inlineStr">
        <is>
          <t>Market price</t>
        </is>
      </c>
      <c r="H127" t="n">
        <v>768882542.08165</v>
      </c>
      <c r="I127" t="inlineStr">
        <is>
          <t>AUS</t>
        </is>
      </c>
      <c r="J127" t="n">
        <v>20000</v>
      </c>
      <c r="K127" t="inlineStr">
        <is>
          <t>Australia Mangrove Conservation 40000</t>
        </is>
      </c>
      <c r="L127" t="inlineStr">
        <is>
          <t>5594895</t>
        </is>
      </c>
      <c r="M127" t="inlineStr">
        <is>
          <t>8240780</t>
        </is>
      </c>
      <c r="N127" t="n">
        <v>0.007276657608654432</v>
      </c>
      <c r="O127" t="n">
        <v>0.01071786592746553</v>
      </c>
      <c r="P127" t="inlineStr">
        <is>
          <t>1961017</t>
        </is>
      </c>
      <c r="Q127" t="inlineStr">
        <is>
          <t>2097408</t>
        </is>
      </c>
      <c r="R127" t="inlineStr">
        <is>
          <t>3633878</t>
        </is>
      </c>
      <c r="S127" t="inlineStr">
        <is>
          <t>6143371</t>
        </is>
      </c>
      <c r="T127" t="n">
        <v>1075527</v>
      </c>
      <c r="U127" t="n">
        <v>856851</v>
      </c>
      <c r="V127" t="n">
        <v>8</v>
      </c>
      <c r="W127" t="n">
        <v>8</v>
      </c>
      <c r="X127" t="inlineStr">
        <is>
          <t>70000</t>
        </is>
      </c>
      <c r="Y127" t="inlineStr">
        <is>
          <t>70000</t>
        </is>
      </c>
      <c r="Z127" t="inlineStr">
        <is>
          <t>786949</t>
        </is>
      </c>
      <c r="AA127" t="inlineStr">
        <is>
          <t>833833</t>
        </is>
      </c>
      <c r="AB127" t="inlineStr">
        <is>
          <t>153925</t>
        </is>
      </c>
      <c r="AC127" t="inlineStr">
        <is>
          <t>160000</t>
        </is>
      </c>
      <c r="AD127" t="inlineStr">
        <is>
          <t>470447</t>
        </is>
      </c>
      <c r="AE127" t="inlineStr">
        <is>
          <t>508575</t>
        </is>
      </c>
      <c r="AF127" t="inlineStr">
        <is>
          <t>102235</t>
        </is>
      </c>
      <c r="AG127" t="inlineStr">
        <is>
          <t>115000</t>
        </is>
      </c>
      <c r="AH127" t="inlineStr">
        <is>
          <t>333011</t>
        </is>
      </c>
      <c r="AI127" t="inlineStr">
        <is>
          <t>360000</t>
        </is>
      </c>
      <c r="AJ127" t="inlineStr">
        <is>
          <t>44450</t>
        </is>
      </c>
      <c r="AK127" t="inlineStr">
        <is>
          <t>50000</t>
        </is>
      </c>
      <c r="AL127" t="inlineStr">
        <is>
          <t>0</t>
        </is>
      </c>
      <c r="AM127" t="inlineStr">
        <is>
          <t>0</t>
        </is>
      </c>
      <c r="AN127" t="n">
        <v>971373</v>
      </c>
      <c r="AO127" t="n">
        <v>1608000</v>
      </c>
      <c r="AP127" t="inlineStr">
        <is>
          <t>688077</t>
        </is>
      </c>
      <c r="AQ127" t="inlineStr">
        <is>
          <t>1233275</t>
        </is>
      </c>
      <c r="AR127" t="inlineStr">
        <is>
          <t>77743</t>
        </is>
      </c>
      <c r="AS127" t="inlineStr">
        <is>
          <t>137096</t>
        </is>
      </c>
      <c r="AT127" t="inlineStr">
        <is>
          <t>75812</t>
        </is>
      </c>
      <c r="AU127" t="inlineStr">
        <is>
          <t>120000</t>
        </is>
      </c>
      <c r="AV127" t="inlineStr">
        <is>
          <t>223062</t>
        </is>
      </c>
      <c r="AW127" t="inlineStr">
        <is>
          <t>400000</t>
        </is>
      </c>
      <c r="AX127" t="inlineStr">
        <is>
          <t>1597812</t>
        </is>
      </c>
      <c r="AY127" t="inlineStr">
        <is>
          <t>2645000</t>
        </is>
      </c>
      <c r="AZ127" t="n">
        <v>30</v>
      </c>
      <c r="BA127" t="n">
        <v>-6143371</v>
      </c>
      <c r="BB127" t="n">
        <v>-3633878</v>
      </c>
      <c r="BC127" t="inlineStr">
        <is>
          <t>0</t>
        </is>
      </c>
      <c r="BD127" t="inlineStr">
        <is>
          <t>0</t>
        </is>
      </c>
      <c r="BE127" t="n">
        <v>0</v>
      </c>
      <c r="BF127" t="inlineStr">
        <is>
          <t>971373</t>
        </is>
      </c>
      <c r="BG127" t="inlineStr">
        <is>
          <t>0</t>
        </is>
      </c>
      <c r="BH127" t="inlineStr">
        <is>
          <t>1608000</t>
        </is>
      </c>
      <c r="BI127" t="inlineStr">
        <is>
          <t>0</t>
        </is>
      </c>
    </row>
    <row r="128">
      <c r="A128" t="inlineStr">
        <is>
          <t>Australia</t>
        </is>
      </c>
      <c r="B128" t="inlineStr">
        <is>
          <t>Seagrass</t>
        </is>
      </c>
      <c r="C128" t="inlineStr">
        <is>
          <t>Restoration</t>
        </is>
      </c>
      <c r="D128" t="inlineStr">
        <is>
          <t>Planting</t>
        </is>
      </c>
      <c r="E128" t="inlineStr">
        <is>
          <t>Small</t>
        </is>
      </c>
      <c r="F128" t="n">
        <v>100</v>
      </c>
      <c r="G128" t="inlineStr">
        <is>
          <t>Opex breakeven</t>
        </is>
      </c>
      <c r="H128" t="n">
        <v>768882542.08165</v>
      </c>
      <c r="I128" t="inlineStr">
        <is>
          <t>AUS</t>
        </is>
      </c>
      <c r="J128" t="n">
        <v>500</v>
      </c>
      <c r="K128" t="inlineStr">
        <is>
          <t>Australia Seagrass Restoration 100</t>
        </is>
      </c>
      <c r="L128" t="inlineStr">
        <is>
          <t>6466464</t>
        </is>
      </c>
      <c r="M128" t="inlineStr">
        <is>
          <t>8431196</t>
        </is>
      </c>
      <c r="N128" t="n">
        <v>0.008410210462696792</v>
      </c>
      <c r="O128" t="n">
        <v>0.01096551883877299</v>
      </c>
      <c r="P128" t="inlineStr">
        <is>
          <t>3761525</t>
        </is>
      </c>
      <c r="Q128" t="inlineStr">
        <is>
          <t>4146455</t>
        </is>
      </c>
      <c r="R128" t="inlineStr">
        <is>
          <t>2704939</t>
        </is>
      </c>
      <c r="S128" t="inlineStr">
        <is>
          <t>4284741</t>
        </is>
      </c>
      <c r="T128" t="n">
        <v>297424</v>
      </c>
      <c r="U128" t="n">
        <v>2523</v>
      </c>
      <c r="V128" t="n">
        <v>3204</v>
      </c>
      <c r="W128" t="n">
        <v>3204</v>
      </c>
      <c r="X128" t="inlineStr">
        <is>
          <t>70000</t>
        </is>
      </c>
      <c r="Y128" t="inlineStr">
        <is>
          <t>70000</t>
        </is>
      </c>
      <c r="Z128" t="inlineStr">
        <is>
          <t>629559</t>
        </is>
      </c>
      <c r="AA128" t="inlineStr">
        <is>
          <t>667067</t>
        </is>
      </c>
      <c r="AB128" t="inlineStr">
        <is>
          <t>76963</t>
        </is>
      </c>
      <c r="AC128" t="inlineStr">
        <is>
          <t>80000</t>
        </is>
      </c>
      <c r="AD128" t="inlineStr">
        <is>
          <t>313632</t>
        </is>
      </c>
      <c r="AE128" t="inlineStr">
        <is>
          <t>339050</t>
        </is>
      </c>
      <c r="AF128" t="inlineStr">
        <is>
          <t>102235</t>
        </is>
      </c>
      <c r="AG128" t="inlineStr">
        <is>
          <t>115000</t>
        </is>
      </c>
      <c r="AH128" t="inlineStr">
        <is>
          <t>333011</t>
        </is>
      </c>
      <c r="AI128" t="inlineStr">
        <is>
          <t>360000</t>
        </is>
      </c>
      <c r="AJ128" t="inlineStr">
        <is>
          <t>44450</t>
        </is>
      </c>
      <c r="AK128" t="inlineStr">
        <is>
          <t>50000</t>
        </is>
      </c>
      <c r="AL128" t="inlineStr">
        <is>
          <t>2191676</t>
        </is>
      </c>
      <c r="AM128" t="inlineStr">
        <is>
          <t>2465338</t>
        </is>
      </c>
      <c r="AN128" t="n">
        <v>992325</v>
      </c>
      <c r="AO128" t="n">
        <v>1420088</v>
      </c>
      <c r="AP128" t="inlineStr">
        <is>
          <t>135247</t>
        </is>
      </c>
      <c r="AQ128" t="inlineStr">
        <is>
          <t>228250</t>
        </is>
      </c>
      <c r="AR128" t="inlineStr">
        <is>
          <t>244</t>
        </is>
      </c>
      <c r="AS128" t="inlineStr">
        <is>
          <t>404</t>
        </is>
      </c>
      <c r="AT128" t="inlineStr">
        <is>
          <t>75812</t>
        </is>
      </c>
      <c r="AU128" t="inlineStr">
        <is>
          <t>120000</t>
        </is>
      </c>
      <c r="AV128" t="inlineStr">
        <is>
          <t>223062</t>
        </is>
      </c>
      <c r="AW128" t="inlineStr">
        <is>
          <t>400000</t>
        </is>
      </c>
      <c r="AX128" t="inlineStr">
        <is>
          <t>1278249</t>
        </is>
      </c>
      <c r="AY128" t="inlineStr">
        <is>
          <t>2116000</t>
        </is>
      </c>
      <c r="AZ128" t="n">
        <v>1927.516101865616</v>
      </c>
      <c r="BA128" t="n">
        <v>-4284741</v>
      </c>
      <c r="BB128" t="n">
        <v>-2704939</v>
      </c>
      <c r="BC128" t="inlineStr">
        <is>
          <t>0</t>
        </is>
      </c>
      <c r="BD128" t="inlineStr">
        <is>
          <t>0</t>
        </is>
      </c>
      <c r="BE128" t="n">
        <v>0</v>
      </c>
      <c r="BF128" t="inlineStr">
        <is>
          <t>485686</t>
        </is>
      </c>
      <c r="BG128" t="inlineStr">
        <is>
          <t>506639</t>
        </is>
      </c>
      <c r="BH128" t="inlineStr">
        <is>
          <t>804000</t>
        </is>
      </c>
      <c r="BI128" t="inlineStr">
        <is>
          <t>616088</t>
        </is>
      </c>
    </row>
    <row r="129">
      <c r="A129" t="inlineStr">
        <is>
          <t>Australia</t>
        </is>
      </c>
      <c r="B129" t="inlineStr">
        <is>
          <t>Seagrass</t>
        </is>
      </c>
      <c r="C129" t="inlineStr">
        <is>
          <t>Restoration</t>
        </is>
      </c>
      <c r="D129" t="inlineStr">
        <is>
          <t>Planting</t>
        </is>
      </c>
      <c r="E129" t="inlineStr">
        <is>
          <t>Small</t>
        </is>
      </c>
      <c r="F129" t="n">
        <v>100</v>
      </c>
      <c r="G129" t="inlineStr">
        <is>
          <t>Market price</t>
        </is>
      </c>
      <c r="H129" t="n">
        <v>768882542.08165</v>
      </c>
      <c r="I129" t="inlineStr">
        <is>
          <t>AUS</t>
        </is>
      </c>
      <c r="J129" t="n">
        <v>500</v>
      </c>
      <c r="K129" t="inlineStr">
        <is>
          <t>Australia Seagrass Restoration 100</t>
        </is>
      </c>
      <c r="L129" t="inlineStr">
        <is>
          <t>6333322</t>
        </is>
      </c>
      <c r="M129" t="inlineStr">
        <is>
          <t>8206499</t>
        </is>
      </c>
      <c r="N129" t="n">
        <v>0.008237047472626118</v>
      </c>
      <c r="O129" t="n">
        <v>0.01067328044382691</v>
      </c>
      <c r="P129" t="inlineStr">
        <is>
          <t>3761525</t>
        </is>
      </c>
      <c r="Q129" t="inlineStr">
        <is>
          <t>4146455</t>
        </is>
      </c>
      <c r="R129" t="inlineStr">
        <is>
          <t>2571797</t>
        </is>
      </c>
      <c r="S129" t="inlineStr">
        <is>
          <t>4060044</t>
        </is>
      </c>
      <c r="T129" t="n">
        <v>297424</v>
      </c>
      <c r="U129" t="n">
        <v>2523</v>
      </c>
      <c r="V129" t="n">
        <v>3138</v>
      </c>
      <c r="W129" t="n">
        <v>3138</v>
      </c>
      <c r="X129" t="inlineStr">
        <is>
          <t>70000</t>
        </is>
      </c>
      <c r="Y129" t="inlineStr">
        <is>
          <t>70000</t>
        </is>
      </c>
      <c r="Z129" t="inlineStr">
        <is>
          <t>629559</t>
        </is>
      </c>
      <c r="AA129" t="inlineStr">
        <is>
          <t>667067</t>
        </is>
      </c>
      <c r="AB129" t="inlineStr">
        <is>
          <t>76963</t>
        </is>
      </c>
      <c r="AC129" t="inlineStr">
        <is>
          <t>80000</t>
        </is>
      </c>
      <c r="AD129" t="inlineStr">
        <is>
          <t>313632</t>
        </is>
      </c>
      <c r="AE129" t="inlineStr">
        <is>
          <t>339050</t>
        </is>
      </c>
      <c r="AF129" t="inlineStr">
        <is>
          <t>102235</t>
        </is>
      </c>
      <c r="AG129" t="inlineStr">
        <is>
          <t>115000</t>
        </is>
      </c>
      <c r="AH129" t="inlineStr">
        <is>
          <t>333011</t>
        </is>
      </c>
      <c r="AI129" t="inlineStr">
        <is>
          <t>360000</t>
        </is>
      </c>
      <c r="AJ129" t="inlineStr">
        <is>
          <t>44450</t>
        </is>
      </c>
      <c r="AK129" t="inlineStr">
        <is>
          <t>50000</t>
        </is>
      </c>
      <c r="AL129" t="inlineStr">
        <is>
          <t>2191676</t>
        </is>
      </c>
      <c r="AM129" t="inlineStr">
        <is>
          <t>2465338</t>
        </is>
      </c>
      <c r="AN129" t="n">
        <v>992325</v>
      </c>
      <c r="AO129" t="n">
        <v>1420088</v>
      </c>
      <c r="AP129" t="inlineStr">
        <is>
          <t>2105</t>
        </is>
      </c>
      <c r="AQ129" t="inlineStr">
        <is>
          <t>3552</t>
        </is>
      </c>
      <c r="AR129" t="inlineStr">
        <is>
          <t>244</t>
        </is>
      </c>
      <c r="AS129" t="inlineStr">
        <is>
          <t>404</t>
        </is>
      </c>
      <c r="AT129" t="inlineStr">
        <is>
          <t>75812</t>
        </is>
      </c>
      <c r="AU129" t="inlineStr">
        <is>
          <t>120000</t>
        </is>
      </c>
      <c r="AV129" t="inlineStr">
        <is>
          <t>223062</t>
        </is>
      </c>
      <c r="AW129" t="inlineStr">
        <is>
          <t>400000</t>
        </is>
      </c>
      <c r="AX129" t="inlineStr">
        <is>
          <t>1278249</t>
        </is>
      </c>
      <c r="AY129" t="inlineStr">
        <is>
          <t>2116000</t>
        </is>
      </c>
      <c r="AZ129" t="n">
        <v>30</v>
      </c>
      <c r="BA129" t="n">
        <v>-4060044</v>
      </c>
      <c r="BB129" t="n">
        <v>-2571797</v>
      </c>
      <c r="BC129" t="inlineStr">
        <is>
          <t>0</t>
        </is>
      </c>
      <c r="BD129" t="inlineStr">
        <is>
          <t>0</t>
        </is>
      </c>
      <c r="BE129" t="n">
        <v>0</v>
      </c>
      <c r="BF129" t="inlineStr">
        <is>
          <t>485686</t>
        </is>
      </c>
      <c r="BG129" t="inlineStr">
        <is>
          <t>506639</t>
        </is>
      </c>
      <c r="BH129" t="inlineStr">
        <is>
          <t>804000</t>
        </is>
      </c>
      <c r="BI129" t="inlineStr">
        <is>
          <t>616088</t>
        </is>
      </c>
    </row>
    <row r="130">
      <c r="A130" t="inlineStr">
        <is>
          <t>Australia</t>
        </is>
      </c>
      <c r="B130" t="inlineStr">
        <is>
          <t>Seagrass</t>
        </is>
      </c>
      <c r="C130" t="inlineStr">
        <is>
          <t>Restoration</t>
        </is>
      </c>
      <c r="D130" t="inlineStr">
        <is>
          <t>Planting</t>
        </is>
      </c>
      <c r="E130" t="inlineStr">
        <is>
          <t>Medium</t>
        </is>
      </c>
      <c r="F130" t="n">
        <v>500</v>
      </c>
      <c r="G130" t="inlineStr">
        <is>
          <t>Opex breakeven</t>
        </is>
      </c>
      <c r="H130" t="n">
        <v>768882542.08165</v>
      </c>
      <c r="I130" t="inlineStr">
        <is>
          <t>AUS</t>
        </is>
      </c>
      <c r="J130" t="n">
        <v>500</v>
      </c>
      <c r="K130" t="inlineStr">
        <is>
          <t>Australia Seagrass Restoration 500</t>
        </is>
      </c>
      <c r="L130" t="inlineStr">
        <is>
          <t>17105351</t>
        </is>
      </c>
      <c r="M130" t="inlineStr">
        <is>
          <t>20938216</t>
        </is>
      </c>
      <c r="N130" t="n">
        <v>0.02224702742461739</v>
      </c>
      <c r="O130" t="n">
        <v>0.02723200860213641</v>
      </c>
      <c r="P130" t="inlineStr">
        <is>
          <t>12317492</t>
        </is>
      </c>
      <c r="Q130" t="inlineStr">
        <is>
          <t>14007806</t>
        </is>
      </c>
      <c r="R130" t="inlineStr">
        <is>
          <t>4787858</t>
        </is>
      </c>
      <c r="S130" t="inlineStr">
        <is>
          <t>6930411</t>
        </is>
      </c>
      <c r="T130" t="n">
        <v>297424</v>
      </c>
      <c r="U130" t="n">
        <v>12298</v>
      </c>
      <c r="V130" t="n">
        <v>1739</v>
      </c>
      <c r="W130" t="n">
        <v>1739</v>
      </c>
      <c r="X130" t="inlineStr">
        <is>
          <t>70000</t>
        </is>
      </c>
      <c r="Y130" t="inlineStr">
        <is>
          <t>70000</t>
        </is>
      </c>
      <c r="Z130" t="inlineStr">
        <is>
          <t>629559</t>
        </is>
      </c>
      <c r="AA130" t="inlineStr">
        <is>
          <t>667067</t>
        </is>
      </c>
      <c r="AB130" t="inlineStr">
        <is>
          <t>76963</t>
        </is>
      </c>
      <c r="AC130" t="inlineStr">
        <is>
          <t>80000</t>
        </is>
      </c>
      <c r="AD130" t="inlineStr">
        <is>
          <t>313632</t>
        </is>
      </c>
      <c r="AE130" t="inlineStr">
        <is>
          <t>339050</t>
        </is>
      </c>
      <c r="AF130" t="inlineStr">
        <is>
          <t>102235</t>
        </is>
      </c>
      <c r="AG130" t="inlineStr">
        <is>
          <t>115000</t>
        </is>
      </c>
      <c r="AH130" t="inlineStr">
        <is>
          <t>333011</t>
        </is>
      </c>
      <c r="AI130" t="inlineStr">
        <is>
          <t>360000</t>
        </is>
      </c>
      <c r="AJ130" t="inlineStr">
        <is>
          <t>44450</t>
        </is>
      </c>
      <c r="AK130" t="inlineStr">
        <is>
          <t>50000</t>
        </is>
      </c>
      <c r="AL130" t="inlineStr">
        <is>
          <t>10747644</t>
        </is>
      </c>
      <c r="AM130" t="inlineStr">
        <is>
          <t>12326689</t>
        </is>
      </c>
      <c r="AN130" t="n">
        <v>2970166</v>
      </c>
      <c r="AO130" t="n">
        <v>3884440</v>
      </c>
      <c r="AP130" t="inlineStr">
        <is>
          <t>239393</t>
        </is>
      </c>
      <c r="AQ130" t="inlineStr">
        <is>
          <t>408003</t>
        </is>
      </c>
      <c r="AR130" t="inlineStr">
        <is>
          <t>1176</t>
        </is>
      </c>
      <c r="AS130" t="inlineStr">
        <is>
          <t>1968</t>
        </is>
      </c>
      <c r="AT130" t="inlineStr">
        <is>
          <t>75812</t>
        </is>
      </c>
      <c r="AU130" t="inlineStr">
        <is>
          <t>120000</t>
        </is>
      </c>
      <c r="AV130" t="inlineStr">
        <is>
          <t>223062</t>
        </is>
      </c>
      <c r="AW130" t="inlineStr">
        <is>
          <t>400000</t>
        </is>
      </c>
      <c r="AX130" t="inlineStr">
        <is>
          <t>1278249</t>
        </is>
      </c>
      <c r="AY130" t="inlineStr">
        <is>
          <t>2116000</t>
        </is>
      </c>
      <c r="AZ130" t="n">
        <v>704.3276040797143</v>
      </c>
      <c r="BA130" t="n">
        <v>-6930411</v>
      </c>
      <c r="BB130" t="n">
        <v>-4787858</v>
      </c>
      <c r="BC130" t="inlineStr">
        <is>
          <t>0</t>
        </is>
      </c>
      <c r="BD130" t="inlineStr">
        <is>
          <t>0</t>
        </is>
      </c>
      <c r="BE130" t="n">
        <v>0</v>
      </c>
      <c r="BF130" t="inlineStr">
        <is>
          <t>485686</t>
        </is>
      </c>
      <c r="BG130" t="inlineStr">
        <is>
          <t>2484480</t>
        </is>
      </c>
      <c r="BH130" t="inlineStr">
        <is>
          <t>804000</t>
        </is>
      </c>
      <c r="BI130" t="inlineStr">
        <is>
          <t>3080440</t>
        </is>
      </c>
    </row>
    <row r="131">
      <c r="A131" t="inlineStr">
        <is>
          <t>Australia</t>
        </is>
      </c>
      <c r="B131" t="inlineStr">
        <is>
          <t>Seagrass</t>
        </is>
      </c>
      <c r="C131" t="inlineStr">
        <is>
          <t>Restoration</t>
        </is>
      </c>
      <c r="D131" t="inlineStr">
        <is>
          <t>Planting</t>
        </is>
      </c>
      <c r="E131" t="inlineStr">
        <is>
          <t>Medium</t>
        </is>
      </c>
      <c r="F131" t="n">
        <v>500</v>
      </c>
      <c r="G131" t="inlineStr">
        <is>
          <t>Market price</t>
        </is>
      </c>
      <c r="H131" t="n">
        <v>768882542.08165</v>
      </c>
      <c r="I131" t="inlineStr">
        <is>
          <t>AUS</t>
        </is>
      </c>
      <c r="J131" t="n">
        <v>500</v>
      </c>
      <c r="K131" t="inlineStr">
        <is>
          <t>Australia Seagrass Restoration 500</t>
        </is>
      </c>
      <c r="L131" t="inlineStr">
        <is>
          <t>16876154</t>
        </is>
      </c>
      <c r="M131" t="inlineStr">
        <is>
          <t>20547592</t>
        </is>
      </c>
      <c r="N131" t="n">
        <v>0.02194893638020444</v>
      </c>
      <c r="O131" t="n">
        <v>0.02672396741428158</v>
      </c>
      <c r="P131" t="inlineStr">
        <is>
          <t>12317492</t>
        </is>
      </c>
      <c r="Q131" t="inlineStr">
        <is>
          <t>14007806</t>
        </is>
      </c>
      <c r="R131" t="inlineStr">
        <is>
          <t>4558662</t>
        </is>
      </c>
      <c r="S131" t="inlineStr">
        <is>
          <t>6539786</t>
        </is>
      </c>
      <c r="T131" t="n">
        <v>297424</v>
      </c>
      <c r="U131" t="n">
        <v>12298</v>
      </c>
      <c r="V131" t="n">
        <v>1715</v>
      </c>
      <c r="W131" t="n">
        <v>1715</v>
      </c>
      <c r="X131" t="inlineStr">
        <is>
          <t>70000</t>
        </is>
      </c>
      <c r="Y131" t="inlineStr">
        <is>
          <t>70000</t>
        </is>
      </c>
      <c r="Z131" t="inlineStr">
        <is>
          <t>629559</t>
        </is>
      </c>
      <c r="AA131" t="inlineStr">
        <is>
          <t>667067</t>
        </is>
      </c>
      <c r="AB131" t="inlineStr">
        <is>
          <t>76963</t>
        </is>
      </c>
      <c r="AC131" t="inlineStr">
        <is>
          <t>80000</t>
        </is>
      </c>
      <c r="AD131" t="inlineStr">
        <is>
          <t>313632</t>
        </is>
      </c>
      <c r="AE131" t="inlineStr">
        <is>
          <t>339050</t>
        </is>
      </c>
      <c r="AF131" t="inlineStr">
        <is>
          <t>102235</t>
        </is>
      </c>
      <c r="AG131" t="inlineStr">
        <is>
          <t>115000</t>
        </is>
      </c>
      <c r="AH131" t="inlineStr">
        <is>
          <t>333011</t>
        </is>
      </c>
      <c r="AI131" t="inlineStr">
        <is>
          <t>360000</t>
        </is>
      </c>
      <c r="AJ131" t="inlineStr">
        <is>
          <t>44450</t>
        </is>
      </c>
      <c r="AK131" t="inlineStr">
        <is>
          <t>50000</t>
        </is>
      </c>
      <c r="AL131" t="inlineStr">
        <is>
          <t>10747644</t>
        </is>
      </c>
      <c r="AM131" t="inlineStr">
        <is>
          <t>12326689</t>
        </is>
      </c>
      <c r="AN131" t="n">
        <v>2970166</v>
      </c>
      <c r="AO131" t="n">
        <v>3884440</v>
      </c>
      <c r="AP131" t="inlineStr">
        <is>
          <t>10197</t>
        </is>
      </c>
      <c r="AQ131" t="inlineStr">
        <is>
          <t>17378</t>
        </is>
      </c>
      <c r="AR131" t="inlineStr">
        <is>
          <t>1176</t>
        </is>
      </c>
      <c r="AS131" t="inlineStr">
        <is>
          <t>1968</t>
        </is>
      </c>
      <c r="AT131" t="inlineStr">
        <is>
          <t>75812</t>
        </is>
      </c>
      <c r="AU131" t="inlineStr">
        <is>
          <t>120000</t>
        </is>
      </c>
      <c r="AV131" t="inlineStr">
        <is>
          <t>223062</t>
        </is>
      </c>
      <c r="AW131" t="inlineStr">
        <is>
          <t>400000</t>
        </is>
      </c>
      <c r="AX131" t="inlineStr">
        <is>
          <t>1278249</t>
        </is>
      </c>
      <c r="AY131" t="inlineStr">
        <is>
          <t>2116000</t>
        </is>
      </c>
      <c r="AZ131" t="n">
        <v>30</v>
      </c>
      <c r="BA131" t="n">
        <v>-6539786</v>
      </c>
      <c r="BB131" t="n">
        <v>-4558662</v>
      </c>
      <c r="BC131" t="inlineStr">
        <is>
          <t>0</t>
        </is>
      </c>
      <c r="BD131" t="inlineStr">
        <is>
          <t>0</t>
        </is>
      </c>
      <c r="BE131" t="n">
        <v>0</v>
      </c>
      <c r="BF131" t="inlineStr">
        <is>
          <t>485686</t>
        </is>
      </c>
      <c r="BG131" t="inlineStr">
        <is>
          <t>2484480</t>
        </is>
      </c>
      <c r="BH131" t="inlineStr">
        <is>
          <t>804000</t>
        </is>
      </c>
      <c r="BI131" t="inlineStr">
        <is>
          <t>3080440</t>
        </is>
      </c>
    </row>
    <row r="132">
      <c r="A132" t="inlineStr">
        <is>
          <t>Australia</t>
        </is>
      </c>
      <c r="B132" t="inlineStr">
        <is>
          <t>Seagrass</t>
        </is>
      </c>
      <c r="C132" t="inlineStr">
        <is>
          <t>Restoration</t>
        </is>
      </c>
      <c r="D132" t="inlineStr">
        <is>
          <t>Planting</t>
        </is>
      </c>
      <c r="E132" t="inlineStr">
        <is>
          <t>Large</t>
        </is>
      </c>
      <c r="F132" t="n">
        <v>1000</v>
      </c>
      <c r="G132" t="inlineStr">
        <is>
          <t>Opex breakeven</t>
        </is>
      </c>
      <c r="H132" t="n">
        <v>768882542.08165</v>
      </c>
      <c r="I132" t="inlineStr">
        <is>
          <t>AUS</t>
        </is>
      </c>
      <c r="J132" t="n">
        <v>500</v>
      </c>
      <c r="K132" t="inlineStr">
        <is>
          <t>Australia Seagrass Restoration 1000</t>
        </is>
      </c>
      <c r="L132" t="inlineStr">
        <is>
          <t>29538116</t>
        </is>
      </c>
      <c r="M132" t="inlineStr">
        <is>
          <t>36645039</t>
        </is>
      </c>
      <c r="N132" t="n">
        <v>0.03841694196883359</v>
      </c>
      <c r="O132" t="n">
        <v>0.047660126214842</v>
      </c>
      <c r="P132" t="inlineStr">
        <is>
          <t>22331256</t>
        </is>
      </c>
      <c r="Q132" t="inlineStr">
        <is>
          <t>26414495</t>
        </is>
      </c>
      <c r="R132" t="inlineStr">
        <is>
          <t>7206860</t>
        </is>
      </c>
      <c r="S132" t="inlineStr">
        <is>
          <t>10230544</t>
        </is>
      </c>
      <c r="T132" t="n">
        <v>297424</v>
      </c>
      <c r="U132" t="n">
        <v>23335</v>
      </c>
      <c r="V132" t="n">
        <v>1582</v>
      </c>
      <c r="W132" t="n">
        <v>1582</v>
      </c>
      <c r="X132" t="inlineStr">
        <is>
          <t>70000</t>
        </is>
      </c>
      <c r="Y132" t="inlineStr">
        <is>
          <t>70000</t>
        </is>
      </c>
      <c r="Z132" t="inlineStr">
        <is>
          <t>629559</t>
        </is>
      </c>
      <c r="AA132" t="inlineStr">
        <is>
          <t>667067</t>
        </is>
      </c>
      <c r="AB132" t="inlineStr">
        <is>
          <t>153925</t>
        </is>
      </c>
      <c r="AC132" t="inlineStr">
        <is>
          <t>160000</t>
        </is>
      </c>
      <c r="AD132" t="inlineStr">
        <is>
          <t>313632</t>
        </is>
      </c>
      <c r="AE132" t="inlineStr">
        <is>
          <t>339050</t>
        </is>
      </c>
      <c r="AF132" t="inlineStr">
        <is>
          <t>102235</t>
        </is>
      </c>
      <c r="AG132" t="inlineStr">
        <is>
          <t>115000</t>
        </is>
      </c>
      <c r="AH132" t="inlineStr">
        <is>
          <t>333011</t>
        </is>
      </c>
      <c r="AI132" t="inlineStr">
        <is>
          <t>360000</t>
        </is>
      </c>
      <c r="AJ132" t="inlineStr">
        <is>
          <t>44450</t>
        </is>
      </c>
      <c r="AK132" t="inlineStr">
        <is>
          <t>50000</t>
        </is>
      </c>
      <c r="AL132" t="inlineStr">
        <is>
          <t>20684445</t>
        </is>
      </c>
      <c r="AM132" t="inlineStr">
        <is>
          <t>24653378</t>
        </is>
      </c>
      <c r="AN132" t="n">
        <v>5267207</v>
      </c>
      <c r="AO132" t="n">
        <v>6964879</v>
      </c>
      <c r="AP132" t="inlineStr">
        <is>
          <t>360343</t>
        </is>
      </c>
      <c r="AQ132" t="inlineStr">
        <is>
          <t>625931</t>
        </is>
      </c>
      <c r="AR132" t="inlineStr">
        <is>
          <t>2186</t>
        </is>
      </c>
      <c r="AS132" t="inlineStr">
        <is>
          <t>3734</t>
        </is>
      </c>
      <c r="AT132" t="inlineStr">
        <is>
          <t>75812</t>
        </is>
      </c>
      <c r="AU132" t="inlineStr">
        <is>
          <t>120000</t>
        </is>
      </c>
      <c r="AV132" t="inlineStr">
        <is>
          <t>223062</t>
        </is>
      </c>
      <c r="AW132" t="inlineStr">
        <is>
          <t>400000</t>
        </is>
      </c>
      <c r="AX132" t="inlineStr">
        <is>
          <t>1278249</t>
        </is>
      </c>
      <c r="AY132" t="inlineStr">
        <is>
          <t>2116000</t>
        </is>
      </c>
      <c r="AZ132" t="n">
        <v>565.6445291358503</v>
      </c>
      <c r="BA132" t="n">
        <v>-10230544</v>
      </c>
      <c r="BB132" t="n">
        <v>-7206860</v>
      </c>
      <c r="BC132" t="inlineStr">
        <is>
          <t>0</t>
        </is>
      </c>
      <c r="BD132" t="inlineStr">
        <is>
          <t>0</t>
        </is>
      </c>
      <c r="BE132" t="n">
        <v>0</v>
      </c>
      <c r="BF132" t="inlineStr">
        <is>
          <t>485686</t>
        </is>
      </c>
      <c r="BG132" t="inlineStr">
        <is>
          <t>4781521</t>
        </is>
      </c>
      <c r="BH132" t="inlineStr">
        <is>
          <t>804000</t>
        </is>
      </c>
      <c r="BI132" t="inlineStr">
        <is>
          <t>6160879</t>
        </is>
      </c>
    </row>
    <row r="133">
      <c r="A133" t="inlineStr">
        <is>
          <t>Australia</t>
        </is>
      </c>
      <c r="B133" t="inlineStr">
        <is>
          <t>Seagrass</t>
        </is>
      </c>
      <c r="C133" t="inlineStr">
        <is>
          <t>Restoration</t>
        </is>
      </c>
      <c r="D133" t="inlineStr">
        <is>
          <t>Planting</t>
        </is>
      </c>
      <c r="E133" t="inlineStr">
        <is>
          <t>Large</t>
        </is>
      </c>
      <c r="F133" t="n">
        <v>1000</v>
      </c>
      <c r="G133" t="inlineStr">
        <is>
          <t>Market price</t>
        </is>
      </c>
      <c r="H133" t="n">
        <v>768882542.08165</v>
      </c>
      <c r="I133" t="inlineStr">
        <is>
          <t>AUS</t>
        </is>
      </c>
      <c r="J133" t="n">
        <v>500</v>
      </c>
      <c r="K133" t="inlineStr">
        <is>
          <t>Australia Seagrass Restoration 1000</t>
        </is>
      </c>
      <c r="L133" t="inlineStr">
        <is>
          <t>29196884</t>
        </is>
      </c>
      <c r="M133" t="inlineStr">
        <is>
          <t>36052305</t>
        </is>
      </c>
      <c r="N133" t="n">
        <v>0.03797313946152713</v>
      </c>
      <c r="O133" t="n">
        <v>0.04688922303059847</v>
      </c>
      <c r="P133" t="inlineStr">
        <is>
          <t>22331256</t>
        </is>
      </c>
      <c r="Q133" t="inlineStr">
        <is>
          <t>26414495</t>
        </is>
      </c>
      <c r="R133" t="inlineStr">
        <is>
          <t>6865628</t>
        </is>
      </c>
      <c r="S133" t="inlineStr">
        <is>
          <t>9637810</t>
        </is>
      </c>
      <c r="T133" t="n">
        <v>297424</v>
      </c>
      <c r="U133" t="n">
        <v>23335</v>
      </c>
      <c r="V133" t="n">
        <v>1564</v>
      </c>
      <c r="W133" t="n">
        <v>1564</v>
      </c>
      <c r="X133" t="inlineStr">
        <is>
          <t>70000</t>
        </is>
      </c>
      <c r="Y133" t="inlineStr">
        <is>
          <t>70000</t>
        </is>
      </c>
      <c r="Z133" t="inlineStr">
        <is>
          <t>629559</t>
        </is>
      </c>
      <c r="AA133" t="inlineStr">
        <is>
          <t>667067</t>
        </is>
      </c>
      <c r="AB133" t="inlineStr">
        <is>
          <t>153925</t>
        </is>
      </c>
      <c r="AC133" t="inlineStr">
        <is>
          <t>160000</t>
        </is>
      </c>
      <c r="AD133" t="inlineStr">
        <is>
          <t>313632</t>
        </is>
      </c>
      <c r="AE133" t="inlineStr">
        <is>
          <t>339050</t>
        </is>
      </c>
      <c r="AF133" t="inlineStr">
        <is>
          <t>102235</t>
        </is>
      </c>
      <c r="AG133" t="inlineStr">
        <is>
          <t>115000</t>
        </is>
      </c>
      <c r="AH133" t="inlineStr">
        <is>
          <t>333011</t>
        </is>
      </c>
      <c r="AI133" t="inlineStr">
        <is>
          <t>360000</t>
        </is>
      </c>
      <c r="AJ133" t="inlineStr">
        <is>
          <t>44450</t>
        </is>
      </c>
      <c r="AK133" t="inlineStr">
        <is>
          <t>50000</t>
        </is>
      </c>
      <c r="AL133" t="inlineStr">
        <is>
          <t>20684445</t>
        </is>
      </c>
      <c r="AM133" t="inlineStr">
        <is>
          <t>24653378</t>
        </is>
      </c>
      <c r="AN133" t="n">
        <v>5267207</v>
      </c>
      <c r="AO133" t="n">
        <v>6964879</v>
      </c>
      <c r="AP133" t="inlineStr">
        <is>
          <t>19111</t>
        </is>
      </c>
      <c r="AQ133" t="inlineStr">
        <is>
          <t>33197</t>
        </is>
      </c>
      <c r="AR133" t="inlineStr">
        <is>
          <t>2186</t>
        </is>
      </c>
      <c r="AS133" t="inlineStr">
        <is>
          <t>3734</t>
        </is>
      </c>
      <c r="AT133" t="inlineStr">
        <is>
          <t>75812</t>
        </is>
      </c>
      <c r="AU133" t="inlineStr">
        <is>
          <t>120000</t>
        </is>
      </c>
      <c r="AV133" t="inlineStr">
        <is>
          <t>223062</t>
        </is>
      </c>
      <c r="AW133" t="inlineStr">
        <is>
          <t>400000</t>
        </is>
      </c>
      <c r="AX133" t="inlineStr">
        <is>
          <t>1278249</t>
        </is>
      </c>
      <c r="AY133" t="inlineStr">
        <is>
          <t>2116000</t>
        </is>
      </c>
      <c r="AZ133" t="n">
        <v>30</v>
      </c>
      <c r="BA133" t="n">
        <v>-9637810</v>
      </c>
      <c r="BB133" t="n">
        <v>-6865628</v>
      </c>
      <c r="BC133" t="inlineStr">
        <is>
          <t>0</t>
        </is>
      </c>
      <c r="BD133" t="inlineStr">
        <is>
          <t>0</t>
        </is>
      </c>
      <c r="BE133" t="n">
        <v>0</v>
      </c>
      <c r="BF133" t="inlineStr">
        <is>
          <t>485686</t>
        </is>
      </c>
      <c r="BG133" t="inlineStr">
        <is>
          <t>4781521</t>
        </is>
      </c>
      <c r="BH133" t="inlineStr">
        <is>
          <t>804000</t>
        </is>
      </c>
      <c r="BI133" t="inlineStr">
        <is>
          <t>6160879</t>
        </is>
      </c>
    </row>
    <row r="134">
      <c r="A134" t="inlineStr">
        <is>
          <t>Australia</t>
        </is>
      </c>
      <c r="B134" t="inlineStr">
        <is>
          <t>Seagrass</t>
        </is>
      </c>
      <c r="C134" t="inlineStr">
        <is>
          <t>Conservation</t>
        </is>
      </c>
      <c r="D134" t="inlineStr"/>
      <c r="E134" t="inlineStr">
        <is>
          <t>Small</t>
        </is>
      </c>
      <c r="F134" t="n">
        <v>400</v>
      </c>
      <c r="G134" t="inlineStr">
        <is>
          <t>Opex breakeven</t>
        </is>
      </c>
      <c r="H134" t="n">
        <v>768882542.08165</v>
      </c>
      <c r="I134" t="inlineStr">
        <is>
          <t>AUS</t>
        </is>
      </c>
      <c r="J134" t="n">
        <v>2000</v>
      </c>
      <c r="K134" t="inlineStr">
        <is>
          <t>Australia Seagrass Conservation 400</t>
        </is>
      </c>
      <c r="L134" t="inlineStr">
        <is>
          <t>3742063</t>
        </is>
      </c>
      <c r="M134" t="inlineStr">
        <is>
          <t>5328064</t>
        </is>
      </c>
      <c r="N134" t="n">
        <v>0.004866885115987741</v>
      </c>
      <c r="O134" t="n">
        <v>0.006929620206455665</v>
      </c>
      <c r="P134" t="inlineStr">
        <is>
          <t>1569849</t>
        </is>
      </c>
      <c r="Q134" t="inlineStr">
        <is>
          <t>1681117</t>
        </is>
      </c>
      <c r="R134" t="inlineStr">
        <is>
          <t>2172214</t>
        </is>
      </c>
      <c r="S134" t="inlineStr">
        <is>
          <t>3646948</t>
        </is>
      </c>
      <c r="T134" t="n">
        <v>4743078</v>
      </c>
      <c r="U134" t="n">
        <v>9253</v>
      </c>
      <c r="V134" t="n">
        <v>506</v>
      </c>
      <c r="W134" t="n">
        <v>506</v>
      </c>
      <c r="X134" t="inlineStr">
        <is>
          <t>70000</t>
        </is>
      </c>
      <c r="Y134" t="inlineStr">
        <is>
          <t>70000</t>
        </is>
      </c>
      <c r="Z134" t="inlineStr">
        <is>
          <t>629559</t>
        </is>
      </c>
      <c r="AA134" t="inlineStr">
        <is>
          <t>667067</t>
        </is>
      </c>
      <c r="AB134" t="inlineStr">
        <is>
          <t>76963</t>
        </is>
      </c>
      <c r="AC134" t="inlineStr">
        <is>
          <t>80000</t>
        </is>
      </c>
      <c r="AD134" t="inlineStr">
        <is>
          <t>313632</t>
        </is>
      </c>
      <c r="AE134" t="inlineStr">
        <is>
          <t>339050</t>
        </is>
      </c>
      <c r="AF134" t="inlineStr">
        <is>
          <t>102235</t>
        </is>
      </c>
      <c r="AG134" t="inlineStr">
        <is>
          <t>115000</t>
        </is>
      </c>
      <c r="AH134" t="inlineStr">
        <is>
          <t>333011</t>
        </is>
      </c>
      <c r="AI134" t="inlineStr">
        <is>
          <t>360000</t>
        </is>
      </c>
      <c r="AJ134" t="inlineStr">
        <is>
          <t>44450</t>
        </is>
      </c>
      <c r="AK134" t="inlineStr">
        <is>
          <t>50000</t>
        </is>
      </c>
      <c r="AL134" t="inlineStr">
        <is>
          <t>0</t>
        </is>
      </c>
      <c r="AM134" t="inlineStr">
        <is>
          <t>0</t>
        </is>
      </c>
      <c r="AN134" t="n">
        <v>485686</v>
      </c>
      <c r="AO134" t="n">
        <v>804000</v>
      </c>
      <c r="AP134" t="inlineStr">
        <is>
          <t>108611</t>
        </is>
      </c>
      <c r="AQ134" t="inlineStr">
        <is>
          <t>205467</t>
        </is>
      </c>
      <c r="AR134" t="inlineStr">
        <is>
          <t>794</t>
        </is>
      </c>
      <c r="AS134" t="inlineStr">
        <is>
          <t>1480</t>
        </is>
      </c>
      <c r="AT134" t="inlineStr">
        <is>
          <t>75812</t>
        </is>
      </c>
      <c r="AU134" t="inlineStr">
        <is>
          <t>120000</t>
        </is>
      </c>
      <c r="AV134" t="inlineStr">
        <is>
          <t>223062</t>
        </is>
      </c>
      <c r="AW134" t="inlineStr">
        <is>
          <t>400000</t>
        </is>
      </c>
      <c r="AX134" t="inlineStr">
        <is>
          <t>1278249</t>
        </is>
      </c>
      <c r="AY134" t="inlineStr">
        <is>
          <t>2116000</t>
        </is>
      </c>
      <c r="AZ134" t="n">
        <v>453.738444964294</v>
      </c>
      <c r="BA134" t="n">
        <v>-3646948</v>
      </c>
      <c r="BB134" t="n">
        <v>-2172214</v>
      </c>
      <c r="BC134" t="inlineStr">
        <is>
          <t>0</t>
        </is>
      </c>
      <c r="BD134" t="inlineStr">
        <is>
          <t>0</t>
        </is>
      </c>
      <c r="BE134" t="n">
        <v>0</v>
      </c>
      <c r="BF134" t="inlineStr">
        <is>
          <t>485686</t>
        </is>
      </c>
      <c r="BG134" t="inlineStr">
        <is>
          <t>0</t>
        </is>
      </c>
      <c r="BH134" t="inlineStr">
        <is>
          <t>804000</t>
        </is>
      </c>
      <c r="BI134" t="inlineStr">
        <is>
          <t>0</t>
        </is>
      </c>
    </row>
    <row r="135">
      <c r="A135" t="inlineStr">
        <is>
          <t>Australia</t>
        </is>
      </c>
      <c r="B135" t="inlineStr">
        <is>
          <t>Seagrass</t>
        </is>
      </c>
      <c r="C135" t="inlineStr">
        <is>
          <t>Conservation</t>
        </is>
      </c>
      <c r="D135" t="inlineStr"/>
      <c r="E135" t="inlineStr">
        <is>
          <t>Small</t>
        </is>
      </c>
      <c r="F135" t="n">
        <v>400</v>
      </c>
      <c r="G135" t="inlineStr">
        <is>
          <t>Market price</t>
        </is>
      </c>
      <c r="H135" t="n">
        <v>768882542.08165</v>
      </c>
      <c r="I135" t="inlineStr">
        <is>
          <t>AUS</t>
        </is>
      </c>
      <c r="J135" t="n">
        <v>2000</v>
      </c>
      <c r="K135" t="inlineStr">
        <is>
          <t>Australia Seagrass Conservation 400</t>
        </is>
      </c>
      <c r="L135" t="inlineStr">
        <is>
          <t>3640633</t>
        </is>
      </c>
      <c r="M135" t="inlineStr">
        <is>
          <t>5136182</t>
        </is>
      </c>
      <c r="N135" t="n">
        <v>0.004734966397004485</v>
      </c>
      <c r="O135" t="n">
        <v>0.006680060632010777</v>
      </c>
      <c r="P135" t="inlineStr">
        <is>
          <t>1569849</t>
        </is>
      </c>
      <c r="Q135" t="inlineStr">
        <is>
          <t>1681117</t>
        </is>
      </c>
      <c r="R135" t="inlineStr">
        <is>
          <t>2070784</t>
        </is>
      </c>
      <c r="S135" t="inlineStr">
        <is>
          <t>3455065</t>
        </is>
      </c>
      <c r="T135" t="n">
        <v>4743078</v>
      </c>
      <c r="U135" t="n">
        <v>9253</v>
      </c>
      <c r="V135" t="n">
        <v>492</v>
      </c>
      <c r="W135" t="n">
        <v>492</v>
      </c>
      <c r="X135" t="inlineStr">
        <is>
          <t>70000</t>
        </is>
      </c>
      <c r="Y135" t="inlineStr">
        <is>
          <t>70000</t>
        </is>
      </c>
      <c r="Z135" t="inlineStr">
        <is>
          <t>629559</t>
        </is>
      </c>
      <c r="AA135" t="inlineStr">
        <is>
          <t>667067</t>
        </is>
      </c>
      <c r="AB135" t="inlineStr">
        <is>
          <t>76963</t>
        </is>
      </c>
      <c r="AC135" t="inlineStr">
        <is>
          <t>80000</t>
        </is>
      </c>
      <c r="AD135" t="inlineStr">
        <is>
          <t>313632</t>
        </is>
      </c>
      <c r="AE135" t="inlineStr">
        <is>
          <t>339050</t>
        </is>
      </c>
      <c r="AF135" t="inlineStr">
        <is>
          <t>102235</t>
        </is>
      </c>
      <c r="AG135" t="inlineStr">
        <is>
          <t>115000</t>
        </is>
      </c>
      <c r="AH135" t="inlineStr">
        <is>
          <t>333011</t>
        </is>
      </c>
      <c r="AI135" t="inlineStr">
        <is>
          <t>360000</t>
        </is>
      </c>
      <c r="AJ135" t="inlineStr">
        <is>
          <t>44450</t>
        </is>
      </c>
      <c r="AK135" t="inlineStr">
        <is>
          <t>50000</t>
        </is>
      </c>
      <c r="AL135" t="inlineStr">
        <is>
          <t>0</t>
        </is>
      </c>
      <c r="AM135" t="inlineStr">
        <is>
          <t>0</t>
        </is>
      </c>
      <c r="AN135" t="n">
        <v>485686</v>
      </c>
      <c r="AO135" t="n">
        <v>804000</v>
      </c>
      <c r="AP135" t="inlineStr">
        <is>
          <t>7181</t>
        </is>
      </c>
      <c r="AQ135" t="inlineStr">
        <is>
          <t>13585</t>
        </is>
      </c>
      <c r="AR135" t="inlineStr">
        <is>
          <t>794</t>
        </is>
      </c>
      <c r="AS135" t="inlineStr">
        <is>
          <t>1480</t>
        </is>
      </c>
      <c r="AT135" t="inlineStr">
        <is>
          <t>75812</t>
        </is>
      </c>
      <c r="AU135" t="inlineStr">
        <is>
          <t>120000</t>
        </is>
      </c>
      <c r="AV135" t="inlineStr">
        <is>
          <t>223062</t>
        </is>
      </c>
      <c r="AW135" t="inlineStr">
        <is>
          <t>400000</t>
        </is>
      </c>
      <c r="AX135" t="inlineStr">
        <is>
          <t>1278249</t>
        </is>
      </c>
      <c r="AY135" t="inlineStr">
        <is>
          <t>2116000</t>
        </is>
      </c>
      <c r="AZ135" t="n">
        <v>30</v>
      </c>
      <c r="BA135" t="n">
        <v>-3455065</v>
      </c>
      <c r="BB135" t="n">
        <v>-2070784</v>
      </c>
      <c r="BC135" t="inlineStr">
        <is>
          <t>0</t>
        </is>
      </c>
      <c r="BD135" t="inlineStr">
        <is>
          <t>0</t>
        </is>
      </c>
      <c r="BE135" t="n">
        <v>0</v>
      </c>
      <c r="BF135" t="inlineStr">
        <is>
          <t>485686</t>
        </is>
      </c>
      <c r="BG135" t="inlineStr">
        <is>
          <t>0</t>
        </is>
      </c>
      <c r="BH135" t="inlineStr">
        <is>
          <t>804000</t>
        </is>
      </c>
      <c r="BI135" t="inlineStr">
        <is>
          <t>0</t>
        </is>
      </c>
    </row>
    <row r="136">
      <c r="A136" t="inlineStr">
        <is>
          <t>Australia</t>
        </is>
      </c>
      <c r="B136" t="inlineStr">
        <is>
          <t>Seagrass</t>
        </is>
      </c>
      <c r="C136" t="inlineStr">
        <is>
          <t>Conservation</t>
        </is>
      </c>
      <c r="D136" t="inlineStr"/>
      <c r="E136" t="inlineStr">
        <is>
          <t>Medium</t>
        </is>
      </c>
      <c r="F136" t="n">
        <v>2000</v>
      </c>
      <c r="G136" t="inlineStr">
        <is>
          <t>Opex breakeven</t>
        </is>
      </c>
      <c r="H136" t="n">
        <v>768882542.08165</v>
      </c>
      <c r="I136" t="inlineStr">
        <is>
          <t>AUS</t>
        </is>
      </c>
      <c r="J136" t="n">
        <v>2000</v>
      </c>
      <c r="K136" t="inlineStr">
        <is>
          <t>Australia Seagrass Conservation 2000</t>
        </is>
      </c>
      <c r="L136" t="inlineStr">
        <is>
          <t>3745405</t>
        </is>
      </c>
      <c r="M136" t="inlineStr">
        <is>
          <t>5334302</t>
        </is>
      </c>
      <c r="N136" t="n">
        <v>0.004871231683658469</v>
      </c>
      <c r="O136" t="n">
        <v>0.006937733279205517</v>
      </c>
      <c r="P136" t="inlineStr">
        <is>
          <t>1569849</t>
        </is>
      </c>
      <c r="Q136" t="inlineStr">
        <is>
          <t>1681117</t>
        </is>
      </c>
      <c r="R136" t="inlineStr">
        <is>
          <t>2175557</t>
        </is>
      </c>
      <c r="S136" t="inlineStr">
        <is>
          <t>3653186</t>
        </is>
      </c>
      <c r="T136" t="n">
        <v>4743078</v>
      </c>
      <c r="U136" t="n">
        <v>46264</v>
      </c>
      <c r="V136" t="n">
        <v>101</v>
      </c>
      <c r="W136" t="n">
        <v>101</v>
      </c>
      <c r="X136" t="inlineStr">
        <is>
          <t>70000</t>
        </is>
      </c>
      <c r="Y136" t="inlineStr">
        <is>
          <t>70000</t>
        </is>
      </c>
      <c r="Z136" t="inlineStr">
        <is>
          <t>629559</t>
        </is>
      </c>
      <c r="AA136" t="inlineStr">
        <is>
          <t>667067</t>
        </is>
      </c>
      <c r="AB136" t="inlineStr">
        <is>
          <t>76963</t>
        </is>
      </c>
      <c r="AC136" t="inlineStr">
        <is>
          <t>80000</t>
        </is>
      </c>
      <c r="AD136" t="inlineStr">
        <is>
          <t>313632</t>
        </is>
      </c>
      <c r="AE136" t="inlineStr">
        <is>
          <t>339050</t>
        </is>
      </c>
      <c r="AF136" t="inlineStr">
        <is>
          <t>102235</t>
        </is>
      </c>
      <c r="AG136" t="inlineStr">
        <is>
          <t>115000</t>
        </is>
      </c>
      <c r="AH136" t="inlineStr">
        <is>
          <t>333011</t>
        </is>
      </c>
      <c r="AI136" t="inlineStr">
        <is>
          <t>360000</t>
        </is>
      </c>
      <c r="AJ136" t="inlineStr">
        <is>
          <t>44450</t>
        </is>
      </c>
      <c r="AK136" t="inlineStr">
        <is>
          <t>50000</t>
        </is>
      </c>
      <c r="AL136" t="inlineStr">
        <is>
          <t>0</t>
        </is>
      </c>
      <c r="AM136" t="inlineStr">
        <is>
          <t>0</t>
        </is>
      </c>
      <c r="AN136" t="n">
        <v>485686</v>
      </c>
      <c r="AO136" t="n">
        <v>804000</v>
      </c>
      <c r="AP136" t="inlineStr">
        <is>
          <t>108778</t>
        </is>
      </c>
      <c r="AQ136" t="inlineStr">
        <is>
          <t>205783</t>
        </is>
      </c>
      <c r="AR136" t="inlineStr">
        <is>
          <t>3970</t>
        </is>
      </c>
      <c r="AS136" t="inlineStr">
        <is>
          <t>7402</t>
        </is>
      </c>
      <c r="AT136" t="inlineStr">
        <is>
          <t>75812</t>
        </is>
      </c>
      <c r="AU136" t="inlineStr">
        <is>
          <t>120000</t>
        </is>
      </c>
      <c r="AV136" t="inlineStr">
        <is>
          <t>223062</t>
        </is>
      </c>
      <c r="AW136" t="inlineStr">
        <is>
          <t>400000</t>
        </is>
      </c>
      <c r="AX136" t="inlineStr">
        <is>
          <t>1278249</t>
        </is>
      </c>
      <c r="AY136" t="inlineStr">
        <is>
          <t>2116000</t>
        </is>
      </c>
      <c r="AZ136" t="n">
        <v>90.88733938535646</v>
      </c>
      <c r="BA136" t="n">
        <v>-3653186</v>
      </c>
      <c r="BB136" t="n">
        <v>-2175557</v>
      </c>
      <c r="BC136" t="inlineStr">
        <is>
          <t>0</t>
        </is>
      </c>
      <c r="BD136" t="inlineStr">
        <is>
          <t>0</t>
        </is>
      </c>
      <c r="BE136" t="n">
        <v>0</v>
      </c>
      <c r="BF136" t="inlineStr">
        <is>
          <t>485686</t>
        </is>
      </c>
      <c r="BG136" t="inlineStr">
        <is>
          <t>0</t>
        </is>
      </c>
      <c r="BH136" t="inlineStr">
        <is>
          <t>804000</t>
        </is>
      </c>
      <c r="BI136" t="inlineStr">
        <is>
          <t>0</t>
        </is>
      </c>
    </row>
    <row r="137">
      <c r="A137" t="inlineStr">
        <is>
          <t>Australia</t>
        </is>
      </c>
      <c r="B137" t="inlineStr">
        <is>
          <t>Seagrass</t>
        </is>
      </c>
      <c r="C137" t="inlineStr">
        <is>
          <t>Conservation</t>
        </is>
      </c>
      <c r="D137" t="inlineStr"/>
      <c r="E137" t="inlineStr">
        <is>
          <t>Medium</t>
        </is>
      </c>
      <c r="F137" t="n">
        <v>2000</v>
      </c>
      <c r="G137" t="inlineStr">
        <is>
          <t>Market price</t>
        </is>
      </c>
      <c r="H137" t="n">
        <v>768882542.08165</v>
      </c>
      <c r="I137" t="inlineStr">
        <is>
          <t>AUS</t>
        </is>
      </c>
      <c r="J137" t="n">
        <v>2000</v>
      </c>
      <c r="K137" t="inlineStr">
        <is>
          <t>Australia Seagrass Conservation 2000</t>
        </is>
      </c>
      <c r="L137" t="inlineStr">
        <is>
          <t>3672533</t>
        </is>
      </c>
      <c r="M137" t="inlineStr">
        <is>
          <t>5196444</t>
        </is>
      </c>
      <c r="N137" t="n">
        <v>0.004776455178780743</v>
      </c>
      <c r="O137" t="n">
        <v>0.006758436712493563</v>
      </c>
      <c r="P137" t="inlineStr">
        <is>
          <t>1569849</t>
        </is>
      </c>
      <c r="Q137" t="inlineStr">
        <is>
          <t>1681117</t>
        </is>
      </c>
      <c r="R137" t="inlineStr">
        <is>
          <t>2102684</t>
        </is>
      </c>
      <c r="S137" t="inlineStr">
        <is>
          <t>3515327</t>
        </is>
      </c>
      <c r="T137" t="n">
        <v>4743078</v>
      </c>
      <c r="U137" t="n">
        <v>46264</v>
      </c>
      <c r="V137" t="n">
        <v>99</v>
      </c>
      <c r="W137" t="n">
        <v>99</v>
      </c>
      <c r="X137" t="inlineStr">
        <is>
          <t>70000</t>
        </is>
      </c>
      <c r="Y137" t="inlineStr">
        <is>
          <t>70000</t>
        </is>
      </c>
      <c r="Z137" t="inlineStr">
        <is>
          <t>629559</t>
        </is>
      </c>
      <c r="AA137" t="inlineStr">
        <is>
          <t>667067</t>
        </is>
      </c>
      <c r="AB137" t="inlineStr">
        <is>
          <t>76963</t>
        </is>
      </c>
      <c r="AC137" t="inlineStr">
        <is>
          <t>80000</t>
        </is>
      </c>
      <c r="AD137" t="inlineStr">
        <is>
          <t>313632</t>
        </is>
      </c>
      <c r="AE137" t="inlineStr">
        <is>
          <t>339050</t>
        </is>
      </c>
      <c r="AF137" t="inlineStr">
        <is>
          <t>102235</t>
        </is>
      </c>
      <c r="AG137" t="inlineStr">
        <is>
          <t>115000</t>
        </is>
      </c>
      <c r="AH137" t="inlineStr">
        <is>
          <t>333011</t>
        </is>
      </c>
      <c r="AI137" t="inlineStr">
        <is>
          <t>360000</t>
        </is>
      </c>
      <c r="AJ137" t="inlineStr">
        <is>
          <t>44450</t>
        </is>
      </c>
      <c r="AK137" t="inlineStr">
        <is>
          <t>50000</t>
        </is>
      </c>
      <c r="AL137" t="inlineStr">
        <is>
          <t>0</t>
        </is>
      </c>
      <c r="AM137" t="inlineStr">
        <is>
          <t>0</t>
        </is>
      </c>
      <c r="AN137" t="n">
        <v>485686</v>
      </c>
      <c r="AO137" t="n">
        <v>804000</v>
      </c>
      <c r="AP137" t="inlineStr">
        <is>
          <t>35905</t>
        </is>
      </c>
      <c r="AQ137" t="inlineStr">
        <is>
          <t>67925</t>
        </is>
      </c>
      <c r="AR137" t="inlineStr">
        <is>
          <t>3970</t>
        </is>
      </c>
      <c r="AS137" t="inlineStr">
        <is>
          <t>7402</t>
        </is>
      </c>
      <c r="AT137" t="inlineStr">
        <is>
          <t>75812</t>
        </is>
      </c>
      <c r="AU137" t="inlineStr">
        <is>
          <t>120000</t>
        </is>
      </c>
      <c r="AV137" t="inlineStr">
        <is>
          <t>223062</t>
        </is>
      </c>
      <c r="AW137" t="inlineStr">
        <is>
          <t>400000</t>
        </is>
      </c>
      <c r="AX137" t="inlineStr">
        <is>
          <t>1278249</t>
        </is>
      </c>
      <c r="AY137" t="inlineStr">
        <is>
          <t>2116000</t>
        </is>
      </c>
      <c r="AZ137" t="n">
        <v>30</v>
      </c>
      <c r="BA137" t="n">
        <v>-3515327</v>
      </c>
      <c r="BB137" t="n">
        <v>-2102684</v>
      </c>
      <c r="BC137" t="inlineStr">
        <is>
          <t>0</t>
        </is>
      </c>
      <c r="BD137" t="inlineStr">
        <is>
          <t>0</t>
        </is>
      </c>
      <c r="BE137" t="n">
        <v>0</v>
      </c>
      <c r="BF137" t="inlineStr">
        <is>
          <t>485686</t>
        </is>
      </c>
      <c r="BG137" t="inlineStr">
        <is>
          <t>0</t>
        </is>
      </c>
      <c r="BH137" t="inlineStr">
        <is>
          <t>804000</t>
        </is>
      </c>
      <c r="BI137" t="inlineStr">
        <is>
          <t>0</t>
        </is>
      </c>
    </row>
    <row r="138">
      <c r="A138" t="inlineStr">
        <is>
          <t>Australia</t>
        </is>
      </c>
      <c r="B138" t="inlineStr">
        <is>
          <t>Seagrass</t>
        </is>
      </c>
      <c r="C138" t="inlineStr">
        <is>
          <t>Conservation</t>
        </is>
      </c>
      <c r="D138" t="inlineStr"/>
      <c r="E138" t="inlineStr">
        <is>
          <t>Large</t>
        </is>
      </c>
      <c r="F138" t="n">
        <v>4000</v>
      </c>
      <c r="G138" t="inlineStr">
        <is>
          <t>Opex breakeven</t>
        </is>
      </c>
      <c r="H138" t="n">
        <v>768882542.08165</v>
      </c>
      <c r="I138" t="inlineStr">
        <is>
          <t>AUS</t>
        </is>
      </c>
      <c r="J138" t="n">
        <v>2000</v>
      </c>
      <c r="K138" t="inlineStr">
        <is>
          <t>Australia Seagrass Conservation 4000</t>
        </is>
      </c>
      <c r="L138" t="inlineStr">
        <is>
          <t>3749584</t>
        </is>
      </c>
      <c r="M138" t="inlineStr">
        <is>
          <t>5342100</t>
        </is>
      </c>
      <c r="N138" t="n">
        <v>0.004876666844130037</v>
      </c>
      <c r="O138" t="n">
        <v>0.006947875270437219</v>
      </c>
      <c r="P138" t="inlineStr">
        <is>
          <t>1569849</t>
        </is>
      </c>
      <c r="Q138" t="inlineStr">
        <is>
          <t>1681117</t>
        </is>
      </c>
      <c r="R138" t="inlineStr">
        <is>
          <t>2179735</t>
        </is>
      </c>
      <c r="S138" t="inlineStr">
        <is>
          <t>3660983</t>
        </is>
      </c>
      <c r="T138" t="n">
        <v>4743078</v>
      </c>
      <c r="U138" t="n">
        <v>92527</v>
      </c>
      <c r="V138" t="n">
        <v>51</v>
      </c>
      <c r="W138" t="n">
        <v>51</v>
      </c>
      <c r="X138" t="inlineStr">
        <is>
          <t>70000</t>
        </is>
      </c>
      <c r="Y138" t="inlineStr">
        <is>
          <t>70000</t>
        </is>
      </c>
      <c r="Z138" t="inlineStr">
        <is>
          <t>629559</t>
        </is>
      </c>
      <c r="AA138" t="inlineStr">
        <is>
          <t>667067</t>
        </is>
      </c>
      <c r="AB138" t="inlineStr">
        <is>
          <t>76963</t>
        </is>
      </c>
      <c r="AC138" t="inlineStr">
        <is>
          <t>80000</t>
        </is>
      </c>
      <c r="AD138" t="inlineStr">
        <is>
          <t>313632</t>
        </is>
      </c>
      <c r="AE138" t="inlineStr">
        <is>
          <t>339050</t>
        </is>
      </c>
      <c r="AF138" t="inlineStr">
        <is>
          <t>102235</t>
        </is>
      </c>
      <c r="AG138" t="inlineStr">
        <is>
          <t>115000</t>
        </is>
      </c>
      <c r="AH138" t="inlineStr">
        <is>
          <t>333011</t>
        </is>
      </c>
      <c r="AI138" t="inlineStr">
        <is>
          <t>360000</t>
        </is>
      </c>
      <c r="AJ138" t="inlineStr">
        <is>
          <t>44450</t>
        </is>
      </c>
      <c r="AK138" t="inlineStr">
        <is>
          <t>50000</t>
        </is>
      </c>
      <c r="AL138" t="inlineStr">
        <is>
          <t>0</t>
        </is>
      </c>
      <c r="AM138" t="inlineStr">
        <is>
          <t>0</t>
        </is>
      </c>
      <c r="AN138" t="n">
        <v>485686</v>
      </c>
      <c r="AO138" t="n">
        <v>804000</v>
      </c>
      <c r="AP138" t="inlineStr">
        <is>
          <t>108987</t>
        </is>
      </c>
      <c r="AQ138" t="inlineStr">
        <is>
          <t>206179</t>
        </is>
      </c>
      <c r="AR138" t="inlineStr">
        <is>
          <t>7939</t>
        </is>
      </c>
      <c r="AS138" t="inlineStr">
        <is>
          <t>14804</t>
        </is>
      </c>
      <c r="AT138" t="inlineStr">
        <is>
          <t>75812</t>
        </is>
      </c>
      <c r="AU138" t="inlineStr">
        <is>
          <t>120000</t>
        </is>
      </c>
      <c r="AV138" t="inlineStr">
        <is>
          <t>223062</t>
        </is>
      </c>
      <c r="AW138" t="inlineStr">
        <is>
          <t>400000</t>
        </is>
      </c>
      <c r="AX138" t="inlineStr">
        <is>
          <t>1278249</t>
        </is>
      </c>
      <c r="AY138" t="inlineStr">
        <is>
          <t>2116000</t>
        </is>
      </c>
      <c r="AZ138" t="n">
        <v>45.53095118820693</v>
      </c>
      <c r="BA138" t="n">
        <v>-3660983</v>
      </c>
      <c r="BB138" t="n">
        <v>-2179735</v>
      </c>
      <c r="BC138" t="inlineStr">
        <is>
          <t>0</t>
        </is>
      </c>
      <c r="BD138" t="inlineStr">
        <is>
          <t>0</t>
        </is>
      </c>
      <c r="BE138" t="n">
        <v>0</v>
      </c>
      <c r="BF138" t="inlineStr">
        <is>
          <t>485686</t>
        </is>
      </c>
      <c r="BG138" t="inlineStr">
        <is>
          <t>0</t>
        </is>
      </c>
      <c r="BH138" t="inlineStr">
        <is>
          <t>804000</t>
        </is>
      </c>
      <c r="BI138" t="inlineStr">
        <is>
          <t>0</t>
        </is>
      </c>
    </row>
    <row r="139">
      <c r="A139" t="inlineStr">
        <is>
          <t>Australia</t>
        </is>
      </c>
      <c r="B139" t="inlineStr">
        <is>
          <t>Seagrass</t>
        </is>
      </c>
      <c r="C139" t="inlineStr">
        <is>
          <t>Conservation</t>
        </is>
      </c>
      <c r="D139" t="inlineStr"/>
      <c r="E139" t="inlineStr">
        <is>
          <t>Large</t>
        </is>
      </c>
      <c r="F139" t="n">
        <v>4000</v>
      </c>
      <c r="G139" t="inlineStr">
        <is>
          <t>Market price</t>
        </is>
      </c>
      <c r="H139" t="n">
        <v>768882542.08165</v>
      </c>
      <c r="I139" t="inlineStr">
        <is>
          <t>AUS</t>
        </is>
      </c>
      <c r="J139" t="n">
        <v>2000</v>
      </c>
      <c r="K139" t="inlineStr">
        <is>
          <t>Australia Seagrass Conservation 4000</t>
        </is>
      </c>
      <c r="L139" t="inlineStr">
        <is>
          <t>3712408</t>
        </is>
      </c>
      <c r="M139" t="inlineStr">
        <is>
          <t>5271771</t>
        </is>
      </c>
      <c r="N139" t="n">
        <v>0.004828316156001065</v>
      </c>
      <c r="O139" t="n">
        <v>0.006856406162802659</v>
      </c>
      <c r="P139" t="inlineStr">
        <is>
          <t>1569849</t>
        </is>
      </c>
      <c r="Q139" t="inlineStr">
        <is>
          <t>1681117</t>
        </is>
      </c>
      <c r="R139" t="inlineStr">
        <is>
          <t>2142559</t>
        </is>
      </c>
      <c r="S139" t="inlineStr">
        <is>
          <t>3590654</t>
        </is>
      </c>
      <c r="T139" t="n">
        <v>4743078</v>
      </c>
      <c r="U139" t="n">
        <v>92527</v>
      </c>
      <c r="V139" t="n">
        <v>50</v>
      </c>
      <c r="W139" t="n">
        <v>50</v>
      </c>
      <c r="X139" t="inlineStr">
        <is>
          <t>70000</t>
        </is>
      </c>
      <c r="Y139" t="inlineStr">
        <is>
          <t>70000</t>
        </is>
      </c>
      <c r="Z139" t="inlineStr">
        <is>
          <t>629559</t>
        </is>
      </c>
      <c r="AA139" t="inlineStr">
        <is>
          <t>667067</t>
        </is>
      </c>
      <c r="AB139" t="inlineStr">
        <is>
          <t>76963</t>
        </is>
      </c>
      <c r="AC139" t="inlineStr">
        <is>
          <t>80000</t>
        </is>
      </c>
      <c r="AD139" t="inlineStr">
        <is>
          <t>313632</t>
        </is>
      </c>
      <c r="AE139" t="inlineStr">
        <is>
          <t>339050</t>
        </is>
      </c>
      <c r="AF139" t="inlineStr">
        <is>
          <t>102235</t>
        </is>
      </c>
      <c r="AG139" t="inlineStr">
        <is>
          <t>115000</t>
        </is>
      </c>
      <c r="AH139" t="inlineStr">
        <is>
          <t>333011</t>
        </is>
      </c>
      <c r="AI139" t="inlineStr">
        <is>
          <t>360000</t>
        </is>
      </c>
      <c r="AJ139" t="inlineStr">
        <is>
          <t>44450</t>
        </is>
      </c>
      <c r="AK139" t="inlineStr">
        <is>
          <t>50000</t>
        </is>
      </c>
      <c r="AL139" t="inlineStr">
        <is>
          <t>0</t>
        </is>
      </c>
      <c r="AM139" t="inlineStr">
        <is>
          <t>0</t>
        </is>
      </c>
      <c r="AN139" t="n">
        <v>485686</v>
      </c>
      <c r="AO139" t="n">
        <v>804000</v>
      </c>
      <c r="AP139" t="inlineStr">
        <is>
          <t>71811</t>
        </is>
      </c>
      <c r="AQ139" t="inlineStr">
        <is>
          <t>135850</t>
        </is>
      </c>
      <c r="AR139" t="inlineStr">
        <is>
          <t>7939</t>
        </is>
      </c>
      <c r="AS139" t="inlineStr">
        <is>
          <t>14804</t>
        </is>
      </c>
      <c r="AT139" t="inlineStr">
        <is>
          <t>75812</t>
        </is>
      </c>
      <c r="AU139" t="inlineStr">
        <is>
          <t>120000</t>
        </is>
      </c>
      <c r="AV139" t="inlineStr">
        <is>
          <t>223062</t>
        </is>
      </c>
      <c r="AW139" t="inlineStr">
        <is>
          <t>400000</t>
        </is>
      </c>
      <c r="AX139" t="inlineStr">
        <is>
          <t>1278249</t>
        </is>
      </c>
      <c r="AY139" t="inlineStr">
        <is>
          <t>2116000</t>
        </is>
      </c>
      <c r="AZ139" t="n">
        <v>30</v>
      </c>
      <c r="BA139" t="n">
        <v>-3590654</v>
      </c>
      <c r="BB139" t="n">
        <v>-2142559</v>
      </c>
      <c r="BC139" t="inlineStr">
        <is>
          <t>0</t>
        </is>
      </c>
      <c r="BD139" t="inlineStr">
        <is>
          <t>0</t>
        </is>
      </c>
      <c r="BE139" t="n">
        <v>0</v>
      </c>
      <c r="BF139" t="inlineStr">
        <is>
          <t>485686</t>
        </is>
      </c>
      <c r="BG139" t="inlineStr">
        <is>
          <t>0</t>
        </is>
      </c>
      <c r="BH139" t="inlineStr">
        <is>
          <t>804000</t>
        </is>
      </c>
      <c r="BI139" t="inlineStr">
        <is>
          <t>0</t>
        </is>
      </c>
    </row>
    <row r="140">
      <c r="A140" t="inlineStr">
        <is>
          <t>Australia</t>
        </is>
      </c>
      <c r="B140" t="inlineStr">
        <is>
          <t>Salt marsh</t>
        </is>
      </c>
      <c r="C140" t="inlineStr">
        <is>
          <t>Restoration</t>
        </is>
      </c>
      <c r="D140" t="inlineStr">
        <is>
          <t>Planting</t>
        </is>
      </c>
      <c r="E140" t="inlineStr">
        <is>
          <t>Small</t>
        </is>
      </c>
      <c r="F140" t="n">
        <v>100</v>
      </c>
      <c r="G140" t="inlineStr">
        <is>
          <t>Opex breakeven</t>
        </is>
      </c>
      <c r="H140" t="n">
        <v>768882542.08165</v>
      </c>
      <c r="I140" t="inlineStr">
        <is>
          <t>AUS</t>
        </is>
      </c>
      <c r="J140" t="n">
        <v>500</v>
      </c>
      <c r="K140" t="inlineStr">
        <is>
          <t>Australia Salt marsh Restoration 100</t>
        </is>
      </c>
      <c r="L140" t="inlineStr">
        <is>
          <t>5454816</t>
        </is>
      </c>
      <c r="M140" t="inlineStr">
        <is>
          <t>7270657</t>
        </is>
      </c>
      <c r="N140" t="n">
        <v>0.007094472434283384</v>
      </c>
      <c r="O140" t="n">
        <v>0.009456134847743632</v>
      </c>
      <c r="P140" t="inlineStr">
        <is>
          <t>2947636</t>
        </is>
      </c>
      <c r="Q140" t="inlineStr">
        <is>
          <t>3230940</t>
        </is>
      </c>
      <c r="R140" t="inlineStr">
        <is>
          <t>2507181</t>
        </is>
      </c>
      <c r="S140" t="inlineStr">
        <is>
          <t>4039717</t>
        </is>
      </c>
      <c r="T140" t="n">
        <v>118798</v>
      </c>
      <c r="U140" t="n">
        <v>5339</v>
      </c>
      <c r="V140" t="n">
        <v>1277</v>
      </c>
      <c r="W140" t="n">
        <v>1277</v>
      </c>
      <c r="X140" t="inlineStr">
        <is>
          <t>70000</t>
        </is>
      </c>
      <c r="Y140" t="inlineStr">
        <is>
          <t>70000</t>
        </is>
      </c>
      <c r="Z140" t="inlineStr">
        <is>
          <t>629559</t>
        </is>
      </c>
      <c r="AA140" t="inlineStr">
        <is>
          <t>667067</t>
        </is>
      </c>
      <c r="AB140" t="inlineStr">
        <is>
          <t>76963</t>
        </is>
      </c>
      <c r="AC140" t="inlineStr">
        <is>
          <t>80000</t>
        </is>
      </c>
      <c r="AD140" t="inlineStr">
        <is>
          <t>313632</t>
        </is>
      </c>
      <c r="AE140" t="inlineStr">
        <is>
          <t>339050</t>
        </is>
      </c>
      <c r="AF140" t="inlineStr">
        <is>
          <t>102235</t>
        </is>
      </c>
      <c r="AG140" t="inlineStr">
        <is>
          <t>115000</t>
        </is>
      </c>
      <c r="AH140" t="inlineStr">
        <is>
          <t>333011</t>
        </is>
      </c>
      <c r="AI140" t="inlineStr">
        <is>
          <t>360000</t>
        </is>
      </c>
      <c r="AJ140" t="inlineStr">
        <is>
          <t>44450</t>
        </is>
      </c>
      <c r="AK140" t="inlineStr">
        <is>
          <t>50000</t>
        </is>
      </c>
      <c r="AL140" t="inlineStr">
        <is>
          <t>1377787</t>
        </is>
      </c>
      <c r="AM140" t="inlineStr">
        <is>
          <t>1549823</t>
        </is>
      </c>
      <c r="AN140" t="n">
        <v>804182</v>
      </c>
      <c r="AO140" t="n">
        <v>1191301</v>
      </c>
      <c r="AP140" t="inlineStr">
        <is>
          <t>125359</t>
        </is>
      </c>
      <c r="AQ140" t="inlineStr">
        <is>
          <t>211563</t>
        </is>
      </c>
      <c r="AR140" t="inlineStr">
        <is>
          <t>516</t>
        </is>
      </c>
      <c r="AS140" t="inlineStr">
        <is>
          <t>854</t>
        </is>
      </c>
      <c r="AT140" t="inlineStr">
        <is>
          <t>75812</t>
        </is>
      </c>
      <c r="AU140" t="inlineStr">
        <is>
          <t>120000</t>
        </is>
      </c>
      <c r="AV140" t="inlineStr">
        <is>
          <t>223062</t>
        </is>
      </c>
      <c r="AW140" t="inlineStr">
        <is>
          <t>400000</t>
        </is>
      </c>
      <c r="AX140" t="inlineStr">
        <is>
          <t>1278249</t>
        </is>
      </c>
      <c r="AY140" t="inlineStr">
        <is>
          <t>2116000</t>
        </is>
      </c>
      <c r="AZ140" t="n">
        <v>844.2152568408072</v>
      </c>
      <c r="BA140" t="n">
        <v>-4039717</v>
      </c>
      <c r="BB140" t="n">
        <v>-2507181</v>
      </c>
      <c r="BC140" t="inlineStr">
        <is>
          <t>0</t>
        </is>
      </c>
      <c r="BD140" t="inlineStr">
        <is>
          <t>0</t>
        </is>
      </c>
      <c r="BE140" t="n">
        <v>0</v>
      </c>
      <c r="BF140" t="inlineStr">
        <is>
          <t>485686</t>
        </is>
      </c>
      <c r="BG140" t="inlineStr">
        <is>
          <t>318496</t>
        </is>
      </c>
      <c r="BH140" t="inlineStr">
        <is>
          <t>804000</t>
        </is>
      </c>
      <c r="BI140" t="inlineStr">
        <is>
          <t>387301</t>
        </is>
      </c>
    </row>
    <row r="141">
      <c r="A141" t="inlineStr">
        <is>
          <t>Australia</t>
        </is>
      </c>
      <c r="B141" t="inlineStr">
        <is>
          <t>Salt marsh</t>
        </is>
      </c>
      <c r="C141" t="inlineStr">
        <is>
          <t>Restoration</t>
        </is>
      </c>
      <c r="D141" t="inlineStr">
        <is>
          <t>Hydrology</t>
        </is>
      </c>
      <c r="E141" t="inlineStr">
        <is>
          <t>Small</t>
        </is>
      </c>
      <c r="F141" t="n">
        <v>100</v>
      </c>
      <c r="G141" t="inlineStr">
        <is>
          <t>Opex breakeven</t>
        </is>
      </c>
      <c r="H141" t="n">
        <v>768882542.08165</v>
      </c>
      <c r="I141" t="inlineStr">
        <is>
          <t>AUS</t>
        </is>
      </c>
      <c r="J141" t="n">
        <v>500</v>
      </c>
      <c r="K141" t="inlineStr">
        <is>
          <t>Australia Salt marsh Restoration 100</t>
        </is>
      </c>
      <c r="L141" t="inlineStr">
        <is>
          <t>6216306</t>
        </is>
      </c>
      <c r="M141" t="inlineStr">
        <is>
          <t>8144399</t>
        </is>
      </c>
      <c r="N141" t="n">
        <v>0.008084857777067165</v>
      </c>
      <c r="O141" t="n">
        <v>0.01059251388118411</v>
      </c>
      <c r="P141" t="inlineStr">
        <is>
          <t>3559986</t>
        </is>
      </c>
      <c r="Q141" t="inlineStr">
        <is>
          <t>3919750</t>
        </is>
      </c>
      <c r="R141" t="inlineStr">
        <is>
          <t>2656321</t>
        </is>
      </c>
      <c r="S141" t="inlineStr">
        <is>
          <t>4224650</t>
        </is>
      </c>
      <c r="T141" t="n">
        <v>118798</v>
      </c>
      <c r="U141" t="n">
        <v>6673</v>
      </c>
      <c r="V141" t="n">
        <v>1164</v>
      </c>
      <c r="W141" t="n">
        <v>1164</v>
      </c>
      <c r="X141" t="inlineStr">
        <is>
          <t>70000</t>
        </is>
      </c>
      <c r="Y141" t="inlineStr">
        <is>
          <t>70000</t>
        </is>
      </c>
      <c r="Z141" t="inlineStr">
        <is>
          <t>629559</t>
        </is>
      </c>
      <c r="AA141" t="inlineStr">
        <is>
          <t>667067</t>
        </is>
      </c>
      <c r="AB141" t="inlineStr">
        <is>
          <t>76963</t>
        </is>
      </c>
      <c r="AC141" t="inlineStr">
        <is>
          <t>80000</t>
        </is>
      </c>
      <c r="AD141" t="inlineStr">
        <is>
          <t>313632</t>
        </is>
      </c>
      <c r="AE141" t="inlineStr">
        <is>
          <t>339050</t>
        </is>
      </c>
      <c r="AF141" t="inlineStr">
        <is>
          <t>102235</t>
        </is>
      </c>
      <c r="AG141" t="inlineStr">
        <is>
          <t>115000</t>
        </is>
      </c>
      <c r="AH141" t="inlineStr">
        <is>
          <t>333011</t>
        </is>
      </c>
      <c r="AI141" t="inlineStr">
        <is>
          <t>360000</t>
        </is>
      </c>
      <c r="AJ141" t="inlineStr">
        <is>
          <t>44450</t>
        </is>
      </c>
      <c r="AK141" t="inlineStr">
        <is>
          <t>50000</t>
        </is>
      </c>
      <c r="AL141" t="inlineStr">
        <is>
          <t>1990137</t>
        </is>
      </c>
      <c r="AM141" t="inlineStr">
        <is>
          <t>2238633</t>
        </is>
      </c>
      <c r="AN141" t="n">
        <v>945736</v>
      </c>
      <c r="AO141" t="n">
        <v>1363434</v>
      </c>
      <c r="AP141" t="inlineStr">
        <is>
          <t>132816</t>
        </is>
      </c>
      <c r="AQ141" t="inlineStr">
        <is>
          <t>224147</t>
        </is>
      </c>
      <c r="AR141" t="inlineStr">
        <is>
          <t>645</t>
        </is>
      </c>
      <c r="AS141" t="inlineStr">
        <is>
          <t>1068</t>
        </is>
      </c>
      <c r="AT141" t="inlineStr">
        <is>
          <t>75812</t>
        </is>
      </c>
      <c r="AU141" t="inlineStr">
        <is>
          <t>120000</t>
        </is>
      </c>
      <c r="AV141" t="inlineStr">
        <is>
          <t>223062</t>
        </is>
      </c>
      <c r="AW141" t="inlineStr">
        <is>
          <t>400000</t>
        </is>
      </c>
      <c r="AX141" t="inlineStr">
        <is>
          <t>1278249</t>
        </is>
      </c>
      <c r="AY141" t="inlineStr">
        <is>
          <t>2116000</t>
        </is>
      </c>
      <c r="AZ141" t="n">
        <v>715.5467865883558</v>
      </c>
      <c r="BA141" t="n">
        <v>-4224650</v>
      </c>
      <c r="BB141" t="n">
        <v>-2656321</v>
      </c>
      <c r="BC141" t="inlineStr">
        <is>
          <t>0</t>
        </is>
      </c>
      <c r="BD141" t="inlineStr">
        <is>
          <t>0</t>
        </is>
      </c>
      <c r="BE141" t="n">
        <v>0</v>
      </c>
      <c r="BF141" t="inlineStr">
        <is>
          <t>485686</t>
        </is>
      </c>
      <c r="BG141" t="inlineStr">
        <is>
          <t>460050</t>
        </is>
      </c>
      <c r="BH141" t="inlineStr">
        <is>
          <t>804000</t>
        </is>
      </c>
      <c r="BI141" t="inlineStr">
        <is>
          <t>559434</t>
        </is>
      </c>
    </row>
    <row r="142">
      <c r="A142" t="inlineStr">
        <is>
          <t>Australia</t>
        </is>
      </c>
      <c r="B142" t="inlineStr">
        <is>
          <t>Salt marsh</t>
        </is>
      </c>
      <c r="C142" t="inlineStr">
        <is>
          <t>Restoration</t>
        </is>
      </c>
      <c r="D142" t="inlineStr">
        <is>
          <t>Planting</t>
        </is>
      </c>
      <c r="E142" t="inlineStr">
        <is>
          <t>Small</t>
        </is>
      </c>
      <c r="F142" t="n">
        <v>100</v>
      </c>
      <c r="G142" t="inlineStr">
        <is>
          <t>Market price</t>
        </is>
      </c>
      <c r="H142" t="n">
        <v>768882542.08165</v>
      </c>
      <c r="I142" t="inlineStr">
        <is>
          <t>AUS</t>
        </is>
      </c>
      <c r="J142" t="n">
        <v>500</v>
      </c>
      <c r="K142" t="inlineStr">
        <is>
          <t>Australia Salt marsh Restoration 100</t>
        </is>
      </c>
      <c r="L142" t="inlineStr">
        <is>
          <t>5333912</t>
        </is>
      </c>
      <c r="M142" t="inlineStr">
        <is>
          <t>7066613</t>
        </is>
      </c>
      <c r="N142" t="n">
        <v>0.006937226049585055</v>
      </c>
      <c r="O142" t="n">
        <v>0.00919075751267295</v>
      </c>
      <c r="P142" t="inlineStr">
        <is>
          <t>2947636</t>
        </is>
      </c>
      <c r="Q142" t="inlineStr">
        <is>
          <t>3230940</t>
        </is>
      </c>
      <c r="R142" t="inlineStr">
        <is>
          <t>2386276</t>
        </is>
      </c>
      <c r="S142" t="inlineStr">
        <is>
          <t>3835673</t>
        </is>
      </c>
      <c r="T142" t="n">
        <v>118798</v>
      </c>
      <c r="U142" t="n">
        <v>5339</v>
      </c>
      <c r="V142" t="n">
        <v>1249</v>
      </c>
      <c r="W142" t="n">
        <v>1249</v>
      </c>
      <c r="X142" t="inlineStr">
        <is>
          <t>70000</t>
        </is>
      </c>
      <c r="Y142" t="inlineStr">
        <is>
          <t>70000</t>
        </is>
      </c>
      <c r="Z142" t="inlineStr">
        <is>
          <t>629559</t>
        </is>
      </c>
      <c r="AA142" t="inlineStr">
        <is>
          <t>667067</t>
        </is>
      </c>
      <c r="AB142" t="inlineStr">
        <is>
          <t>76963</t>
        </is>
      </c>
      <c r="AC142" t="inlineStr">
        <is>
          <t>80000</t>
        </is>
      </c>
      <c r="AD142" t="inlineStr">
        <is>
          <t>313632</t>
        </is>
      </c>
      <c r="AE142" t="inlineStr">
        <is>
          <t>339050</t>
        </is>
      </c>
      <c r="AF142" t="inlineStr">
        <is>
          <t>102235</t>
        </is>
      </c>
      <c r="AG142" t="inlineStr">
        <is>
          <t>115000</t>
        </is>
      </c>
      <c r="AH142" t="inlineStr">
        <is>
          <t>333011</t>
        </is>
      </c>
      <c r="AI142" t="inlineStr">
        <is>
          <t>360000</t>
        </is>
      </c>
      <c r="AJ142" t="inlineStr">
        <is>
          <t>44450</t>
        </is>
      </c>
      <c r="AK142" t="inlineStr">
        <is>
          <t>50000</t>
        </is>
      </c>
      <c r="AL142" t="inlineStr">
        <is>
          <t>1377787</t>
        </is>
      </c>
      <c r="AM142" t="inlineStr">
        <is>
          <t>1549823</t>
        </is>
      </c>
      <c r="AN142" t="n">
        <v>804182</v>
      </c>
      <c r="AO142" t="n">
        <v>1191301</v>
      </c>
      <c r="AP142" t="inlineStr">
        <is>
          <t>4455</t>
        </is>
      </c>
      <c r="AQ142" t="inlineStr">
        <is>
          <t>7518</t>
        </is>
      </c>
      <c r="AR142" t="inlineStr">
        <is>
          <t>516</t>
        </is>
      </c>
      <c r="AS142" t="inlineStr">
        <is>
          <t>854</t>
        </is>
      </c>
      <c r="AT142" t="inlineStr">
        <is>
          <t>75812</t>
        </is>
      </c>
      <c r="AU142" t="inlineStr">
        <is>
          <t>120000</t>
        </is>
      </c>
      <c r="AV142" t="inlineStr">
        <is>
          <t>223062</t>
        </is>
      </c>
      <c r="AW142" t="inlineStr">
        <is>
          <t>400000</t>
        </is>
      </c>
      <c r="AX142" t="inlineStr">
        <is>
          <t>1278249</t>
        </is>
      </c>
      <c r="AY142" t="inlineStr">
        <is>
          <t>2116000</t>
        </is>
      </c>
      <c r="AZ142" t="n">
        <v>30</v>
      </c>
      <c r="BA142" t="n">
        <v>-3835673</v>
      </c>
      <c r="BB142" t="n">
        <v>-2386276</v>
      </c>
      <c r="BC142" t="inlineStr">
        <is>
          <t>0</t>
        </is>
      </c>
      <c r="BD142" t="inlineStr">
        <is>
          <t>0</t>
        </is>
      </c>
      <c r="BE142" t="n">
        <v>0</v>
      </c>
      <c r="BF142" t="inlineStr">
        <is>
          <t>485686</t>
        </is>
      </c>
      <c r="BG142" t="inlineStr">
        <is>
          <t>318496</t>
        </is>
      </c>
      <c r="BH142" t="inlineStr">
        <is>
          <t>804000</t>
        </is>
      </c>
      <c r="BI142" t="inlineStr">
        <is>
          <t>387301</t>
        </is>
      </c>
    </row>
    <row r="143">
      <c r="A143" t="inlineStr">
        <is>
          <t>Australia</t>
        </is>
      </c>
      <c r="B143" t="inlineStr">
        <is>
          <t>Salt marsh</t>
        </is>
      </c>
      <c r="C143" t="inlineStr">
        <is>
          <t>Restoration</t>
        </is>
      </c>
      <c r="D143" t="inlineStr">
        <is>
          <t>Hydrology</t>
        </is>
      </c>
      <c r="E143" t="inlineStr">
        <is>
          <t>Small</t>
        </is>
      </c>
      <c r="F143" t="n">
        <v>100</v>
      </c>
      <c r="G143" t="inlineStr">
        <is>
          <t>Market price</t>
        </is>
      </c>
      <c r="H143" t="n">
        <v>768882542.08165</v>
      </c>
      <c r="I143" t="inlineStr">
        <is>
          <t>AUS</t>
        </is>
      </c>
      <c r="J143" t="n">
        <v>500</v>
      </c>
      <c r="K143" t="inlineStr">
        <is>
          <t>Australia Salt marsh Restoration 100</t>
        </is>
      </c>
      <c r="L143" t="inlineStr">
        <is>
          <t>6089058</t>
        </is>
      </c>
      <c r="M143" t="inlineStr">
        <is>
          <t>7929650</t>
        </is>
      </c>
      <c r="N143" t="n">
        <v>0.007919360457209319</v>
      </c>
      <c r="O143" t="n">
        <v>0.01031321374332612</v>
      </c>
      <c r="P143" t="inlineStr">
        <is>
          <t>3559986</t>
        </is>
      </c>
      <c r="Q143" t="inlineStr">
        <is>
          <t>3919750</t>
        </is>
      </c>
      <c r="R143" t="inlineStr">
        <is>
          <t>2529073</t>
        </is>
      </c>
      <c r="S143" t="inlineStr">
        <is>
          <t>4009900</t>
        </is>
      </c>
      <c r="T143" t="n">
        <v>118798</v>
      </c>
      <c r="U143" t="n">
        <v>6673</v>
      </c>
      <c r="V143" t="n">
        <v>1141</v>
      </c>
      <c r="W143" t="n">
        <v>1141</v>
      </c>
      <c r="X143" t="inlineStr">
        <is>
          <t>70000</t>
        </is>
      </c>
      <c r="Y143" t="inlineStr">
        <is>
          <t>70000</t>
        </is>
      </c>
      <c r="Z143" t="inlineStr">
        <is>
          <t>629559</t>
        </is>
      </c>
      <c r="AA143" t="inlineStr">
        <is>
          <t>667067</t>
        </is>
      </c>
      <c r="AB143" t="inlineStr">
        <is>
          <t>76963</t>
        </is>
      </c>
      <c r="AC143" t="inlineStr">
        <is>
          <t>80000</t>
        </is>
      </c>
      <c r="AD143" t="inlineStr">
        <is>
          <t>313632</t>
        </is>
      </c>
      <c r="AE143" t="inlineStr">
        <is>
          <t>339050</t>
        </is>
      </c>
      <c r="AF143" t="inlineStr">
        <is>
          <t>102235</t>
        </is>
      </c>
      <c r="AG143" t="inlineStr">
        <is>
          <t>115000</t>
        </is>
      </c>
      <c r="AH143" t="inlineStr">
        <is>
          <t>333011</t>
        </is>
      </c>
      <c r="AI143" t="inlineStr">
        <is>
          <t>360000</t>
        </is>
      </c>
      <c r="AJ143" t="inlineStr">
        <is>
          <t>44450</t>
        </is>
      </c>
      <c r="AK143" t="inlineStr">
        <is>
          <t>50000</t>
        </is>
      </c>
      <c r="AL143" t="inlineStr">
        <is>
          <t>1990137</t>
        </is>
      </c>
      <c r="AM143" t="inlineStr">
        <is>
          <t>2238633</t>
        </is>
      </c>
      <c r="AN143" t="n">
        <v>945736</v>
      </c>
      <c r="AO143" t="n">
        <v>1363434</v>
      </c>
      <c r="AP143" t="inlineStr">
        <is>
          <t>5568</t>
        </is>
      </c>
      <c r="AQ143" t="inlineStr">
        <is>
          <t>9398</t>
        </is>
      </c>
      <c r="AR143" t="inlineStr">
        <is>
          <t>645</t>
        </is>
      </c>
      <c r="AS143" t="inlineStr">
        <is>
          <t>1068</t>
        </is>
      </c>
      <c r="AT143" t="inlineStr">
        <is>
          <t>75812</t>
        </is>
      </c>
      <c r="AU143" t="inlineStr">
        <is>
          <t>120000</t>
        </is>
      </c>
      <c r="AV143" t="inlineStr">
        <is>
          <t>223062</t>
        </is>
      </c>
      <c r="AW143" t="inlineStr">
        <is>
          <t>400000</t>
        </is>
      </c>
      <c r="AX143" t="inlineStr">
        <is>
          <t>1278249</t>
        </is>
      </c>
      <c r="AY143" t="inlineStr">
        <is>
          <t>2116000</t>
        </is>
      </c>
      <c r="AZ143" t="n">
        <v>30</v>
      </c>
      <c r="BA143" t="n">
        <v>-4009900</v>
      </c>
      <c r="BB143" t="n">
        <v>-2529073</v>
      </c>
      <c r="BC143" t="inlineStr">
        <is>
          <t>0</t>
        </is>
      </c>
      <c r="BD143" t="inlineStr">
        <is>
          <t>0</t>
        </is>
      </c>
      <c r="BE143" t="n">
        <v>0</v>
      </c>
      <c r="BF143" t="inlineStr">
        <is>
          <t>485686</t>
        </is>
      </c>
      <c r="BG143" t="inlineStr">
        <is>
          <t>460050</t>
        </is>
      </c>
      <c r="BH143" t="inlineStr">
        <is>
          <t>804000</t>
        </is>
      </c>
      <c r="BI143" t="inlineStr">
        <is>
          <t>559434</t>
        </is>
      </c>
    </row>
    <row r="144">
      <c r="A144" t="inlineStr">
        <is>
          <t>Australia</t>
        </is>
      </c>
      <c r="B144" t="inlineStr">
        <is>
          <t>Salt marsh</t>
        </is>
      </c>
      <c r="C144" t="inlineStr">
        <is>
          <t>Restoration</t>
        </is>
      </c>
      <c r="D144" t="inlineStr">
        <is>
          <t>Planting</t>
        </is>
      </c>
      <c r="E144" t="inlineStr">
        <is>
          <t>Medium</t>
        </is>
      </c>
      <c r="F144" t="n">
        <v>500</v>
      </c>
      <c r="G144" t="inlineStr">
        <is>
          <t>Opex breakeven</t>
        </is>
      </c>
      <c r="H144" t="n">
        <v>768882542.08165</v>
      </c>
      <c r="I144" t="inlineStr">
        <is>
          <t>AUS</t>
        </is>
      </c>
      <c r="J144" t="n">
        <v>500</v>
      </c>
      <c r="K144" t="inlineStr">
        <is>
          <t>Australia Salt marsh Restoration 500</t>
        </is>
      </c>
      <c r="L144" t="inlineStr">
        <is>
          <t>12144362</t>
        </is>
      </c>
      <c r="M144" t="inlineStr">
        <is>
          <t>15136260</t>
        </is>
      </c>
      <c r="N144" t="n">
        <v>0.01579482084106203</v>
      </c>
      <c r="O144" t="n">
        <v>0.01968604978209095</v>
      </c>
      <c r="P144" t="inlineStr">
        <is>
          <t>8326304</t>
        </is>
      </c>
      <c r="Q144" t="inlineStr">
        <is>
          <t>9430232</t>
        </is>
      </c>
      <c r="R144" t="inlineStr">
        <is>
          <t>3818058</t>
        </is>
      </c>
      <c r="S144" t="inlineStr">
        <is>
          <t>5706028</t>
        </is>
      </c>
      <c r="T144" t="n">
        <v>118798</v>
      </c>
      <c r="U144" t="n">
        <v>26026</v>
      </c>
      <c r="V144" t="n">
        <v>583</v>
      </c>
      <c r="W144" t="n">
        <v>583</v>
      </c>
      <c r="X144" t="inlineStr">
        <is>
          <t>70000</t>
        </is>
      </c>
      <c r="Y144" t="inlineStr">
        <is>
          <t>70000</t>
        </is>
      </c>
      <c r="Z144" t="inlineStr">
        <is>
          <t>629559</t>
        </is>
      </c>
      <c r="AA144" t="inlineStr">
        <is>
          <t>667067</t>
        </is>
      </c>
      <c r="AB144" t="inlineStr">
        <is>
          <t>76963</t>
        </is>
      </c>
      <c r="AC144" t="inlineStr">
        <is>
          <t>80000</t>
        </is>
      </c>
      <c r="AD144" t="inlineStr">
        <is>
          <t>313632</t>
        </is>
      </c>
      <c r="AE144" t="inlineStr">
        <is>
          <t>339050</t>
        </is>
      </c>
      <c r="AF144" t="inlineStr">
        <is>
          <t>102235</t>
        </is>
      </c>
      <c r="AG144" t="inlineStr">
        <is>
          <t>115000</t>
        </is>
      </c>
      <c r="AH144" t="inlineStr">
        <is>
          <t>333011</t>
        </is>
      </c>
      <c r="AI144" t="inlineStr">
        <is>
          <t>360000</t>
        </is>
      </c>
      <c r="AJ144" t="inlineStr">
        <is>
          <t>44450</t>
        </is>
      </c>
      <c r="AK144" t="inlineStr">
        <is>
          <t>50000</t>
        </is>
      </c>
      <c r="AL144" t="inlineStr">
        <is>
          <t>6756455</t>
        </is>
      </c>
      <c r="AM144" t="inlineStr">
        <is>
          <t>7749115</t>
        </is>
      </c>
      <c r="AN144" t="n">
        <v>2047543</v>
      </c>
      <c r="AO144" t="n">
        <v>2740504</v>
      </c>
      <c r="AP144" t="inlineStr">
        <is>
          <t>190903</t>
        </is>
      </c>
      <c r="AQ144" t="inlineStr">
        <is>
          <t>325360</t>
        </is>
      </c>
      <c r="AR144" t="inlineStr">
        <is>
          <t>2489</t>
        </is>
      </c>
      <c r="AS144" t="inlineStr">
        <is>
          <t>4164</t>
        </is>
      </c>
      <c r="AT144" t="inlineStr">
        <is>
          <t>75812</t>
        </is>
      </c>
      <c r="AU144" t="inlineStr">
        <is>
          <t>120000</t>
        </is>
      </c>
      <c r="AV144" t="inlineStr">
        <is>
          <t>223062</t>
        </is>
      </c>
      <c r="AW144" t="inlineStr">
        <is>
          <t>400000</t>
        </is>
      </c>
      <c r="AX144" t="inlineStr">
        <is>
          <t>1278249</t>
        </is>
      </c>
      <c r="AY144" t="inlineStr">
        <is>
          <t>2116000</t>
        </is>
      </c>
      <c r="AZ144" t="n">
        <v>265.4012497030461</v>
      </c>
      <c r="BA144" t="n">
        <v>-5706028</v>
      </c>
      <c r="BB144" t="n">
        <v>-3818058</v>
      </c>
      <c r="BC144" t="inlineStr">
        <is>
          <t>0</t>
        </is>
      </c>
      <c r="BD144" t="inlineStr">
        <is>
          <t>0</t>
        </is>
      </c>
      <c r="BE144" t="n">
        <v>0</v>
      </c>
      <c r="BF144" t="inlineStr">
        <is>
          <t>485686</t>
        </is>
      </c>
      <c r="BG144" t="inlineStr">
        <is>
          <t>1561857</t>
        </is>
      </c>
      <c r="BH144" t="inlineStr">
        <is>
          <t>804000</t>
        </is>
      </c>
      <c r="BI144" t="inlineStr">
        <is>
          <t>1936504</t>
        </is>
      </c>
    </row>
    <row r="145">
      <c r="A145" t="inlineStr">
        <is>
          <t>Australia</t>
        </is>
      </c>
      <c r="B145" t="inlineStr">
        <is>
          <t>Salt marsh</t>
        </is>
      </c>
      <c r="C145" t="inlineStr">
        <is>
          <t>Restoration</t>
        </is>
      </c>
      <c r="D145" t="inlineStr">
        <is>
          <t>Hydrology</t>
        </is>
      </c>
      <c r="E145" t="inlineStr">
        <is>
          <t>Medium</t>
        </is>
      </c>
      <c r="F145" t="n">
        <v>500</v>
      </c>
      <c r="G145" t="inlineStr">
        <is>
          <t>Opex breakeven</t>
        </is>
      </c>
      <c r="H145" t="n">
        <v>768882542.08165</v>
      </c>
      <c r="I145" t="inlineStr">
        <is>
          <t>AUS</t>
        </is>
      </c>
      <c r="J145" t="n">
        <v>500</v>
      </c>
      <c r="K145" t="inlineStr">
        <is>
          <t>Australia Salt marsh Restoration 500</t>
        </is>
      </c>
      <c r="L145" t="inlineStr">
        <is>
          <t>15878579</t>
        </is>
      </c>
      <c r="M145" t="inlineStr">
        <is>
          <t>19504343</t>
        </is>
      </c>
      <c r="N145" t="n">
        <v>0.02065150153755709</v>
      </c>
      <c r="O145" t="n">
        <v>0.02536712948013427</v>
      </c>
      <c r="P145" t="inlineStr">
        <is>
          <t>11329173</t>
        </is>
      </c>
      <c r="Q145" t="inlineStr">
        <is>
          <t>12874283</t>
        </is>
      </c>
      <c r="R145" t="inlineStr">
        <is>
          <t>4549406</t>
        </is>
      </c>
      <c r="S145" t="inlineStr">
        <is>
          <t>6630061</t>
        </is>
      </c>
      <c r="T145" t="n">
        <v>118798</v>
      </c>
      <c r="U145" t="n">
        <v>32533</v>
      </c>
      <c r="V145" t="n">
        <v>610</v>
      </c>
      <c r="W145" t="n">
        <v>610</v>
      </c>
      <c r="X145" t="inlineStr">
        <is>
          <t>70000</t>
        </is>
      </c>
      <c r="Y145" t="inlineStr">
        <is>
          <t>70000</t>
        </is>
      </c>
      <c r="Z145" t="inlineStr">
        <is>
          <t>629559</t>
        </is>
      </c>
      <c r="AA145" t="inlineStr">
        <is>
          <t>667067</t>
        </is>
      </c>
      <c r="AB145" t="inlineStr">
        <is>
          <t>76963</t>
        </is>
      </c>
      <c r="AC145" t="inlineStr">
        <is>
          <t>80000</t>
        </is>
      </c>
      <c r="AD145" t="inlineStr">
        <is>
          <t>313632</t>
        </is>
      </c>
      <c r="AE145" t="inlineStr">
        <is>
          <t>339050</t>
        </is>
      </c>
      <c r="AF145" t="inlineStr">
        <is>
          <t>102235</t>
        </is>
      </c>
      <c r="AG145" t="inlineStr">
        <is>
          <t>115000</t>
        </is>
      </c>
      <c r="AH145" t="inlineStr">
        <is>
          <t>333011</t>
        </is>
      </c>
      <c r="AI145" t="inlineStr">
        <is>
          <t>360000</t>
        </is>
      </c>
      <c r="AJ145" t="inlineStr">
        <is>
          <t>44450</t>
        </is>
      </c>
      <c r="AK145" t="inlineStr">
        <is>
          <t>50000</t>
        </is>
      </c>
      <c r="AL145" t="inlineStr">
        <is>
          <t>9759325</t>
        </is>
      </c>
      <c r="AM145" t="inlineStr">
        <is>
          <t>11193166</t>
        </is>
      </c>
      <c r="AN145" t="n">
        <v>2741701</v>
      </c>
      <c r="AO145" t="n">
        <v>3601172</v>
      </c>
      <c r="AP145" t="inlineStr">
        <is>
          <t>227470</t>
        </is>
      </c>
      <c r="AQ145" t="inlineStr">
        <is>
          <t>387683</t>
        </is>
      </c>
      <c r="AR145" t="inlineStr">
        <is>
          <t>3111</t>
        </is>
      </c>
      <c r="AS145" t="inlineStr">
        <is>
          <t>5205</t>
        </is>
      </c>
      <c r="AT145" t="inlineStr">
        <is>
          <t>75812</t>
        </is>
      </c>
      <c r="AU145" t="inlineStr">
        <is>
          <t>120000</t>
        </is>
      </c>
      <c r="AV145" t="inlineStr">
        <is>
          <t>223062</t>
        </is>
      </c>
      <c r="AW145" t="inlineStr">
        <is>
          <t>400000</t>
        </is>
      </c>
      <c r="AX145" t="inlineStr">
        <is>
          <t>1278249</t>
        </is>
      </c>
      <c r="AY145" t="inlineStr">
        <is>
          <t>2116000</t>
        </is>
      </c>
      <c r="AZ145" t="n">
        <v>252.9910400635065</v>
      </c>
      <c r="BA145" t="n">
        <v>-6630061</v>
      </c>
      <c r="BB145" t="n">
        <v>-4549406</v>
      </c>
      <c r="BC145" t="inlineStr">
        <is>
          <t>0</t>
        </is>
      </c>
      <c r="BD145" t="inlineStr">
        <is>
          <t>0</t>
        </is>
      </c>
      <c r="BE145" t="n">
        <v>0</v>
      </c>
      <c r="BF145" t="inlineStr">
        <is>
          <t>485686</t>
        </is>
      </c>
      <c r="BG145" t="inlineStr">
        <is>
          <t>2256015</t>
        </is>
      </c>
      <c r="BH145" t="inlineStr">
        <is>
          <t>804000</t>
        </is>
      </c>
      <c r="BI145" t="inlineStr">
        <is>
          <t>2797172</t>
        </is>
      </c>
    </row>
    <row r="146">
      <c r="A146" t="inlineStr">
        <is>
          <t>Australia</t>
        </is>
      </c>
      <c r="B146" t="inlineStr">
        <is>
          <t>Salt marsh</t>
        </is>
      </c>
      <c r="C146" t="inlineStr">
        <is>
          <t>Restoration</t>
        </is>
      </c>
      <c r="D146" t="inlineStr">
        <is>
          <t>Planting</t>
        </is>
      </c>
      <c r="E146" t="inlineStr">
        <is>
          <t>Medium</t>
        </is>
      </c>
      <c r="F146" t="n">
        <v>500</v>
      </c>
      <c r="G146" t="inlineStr">
        <is>
          <t>Market price</t>
        </is>
      </c>
      <c r="H146" t="n">
        <v>768882542.08165</v>
      </c>
      <c r="I146" t="inlineStr">
        <is>
          <t>AUS</t>
        </is>
      </c>
      <c r="J146" t="n">
        <v>500</v>
      </c>
      <c r="K146" t="inlineStr">
        <is>
          <t>Australia Salt marsh Restoration 500</t>
        </is>
      </c>
      <c r="L146" t="inlineStr">
        <is>
          <t>11975038</t>
        </is>
      </c>
      <c r="M146" t="inlineStr">
        <is>
          <t>14847677</t>
        </is>
      </c>
      <c r="N146" t="n">
        <v>0.01557459994810018</v>
      </c>
      <c r="O146" t="n">
        <v>0.0193107219729581</v>
      </c>
      <c r="P146" t="inlineStr">
        <is>
          <t>8326304</t>
        </is>
      </c>
      <c r="Q146" t="inlineStr">
        <is>
          <t>9430232</t>
        </is>
      </c>
      <c r="R146" t="inlineStr">
        <is>
          <t>3648734</t>
        </is>
      </c>
      <c r="S146" t="inlineStr">
        <is>
          <t>5417446</t>
        </is>
      </c>
      <c r="T146" t="n">
        <v>118798</v>
      </c>
      <c r="U146" t="n">
        <v>26026</v>
      </c>
      <c r="V146" t="n">
        <v>575</v>
      </c>
      <c r="W146" t="n">
        <v>575</v>
      </c>
      <c r="X146" t="inlineStr">
        <is>
          <t>70000</t>
        </is>
      </c>
      <c r="Y146" t="inlineStr">
        <is>
          <t>70000</t>
        </is>
      </c>
      <c r="Z146" t="inlineStr">
        <is>
          <t>629559</t>
        </is>
      </c>
      <c r="AA146" t="inlineStr">
        <is>
          <t>667067</t>
        </is>
      </c>
      <c r="AB146" t="inlineStr">
        <is>
          <t>76963</t>
        </is>
      </c>
      <c r="AC146" t="inlineStr">
        <is>
          <t>80000</t>
        </is>
      </c>
      <c r="AD146" t="inlineStr">
        <is>
          <t>313632</t>
        </is>
      </c>
      <c r="AE146" t="inlineStr">
        <is>
          <t>339050</t>
        </is>
      </c>
      <c r="AF146" t="inlineStr">
        <is>
          <t>102235</t>
        </is>
      </c>
      <c r="AG146" t="inlineStr">
        <is>
          <t>115000</t>
        </is>
      </c>
      <c r="AH146" t="inlineStr">
        <is>
          <t>333011</t>
        </is>
      </c>
      <c r="AI146" t="inlineStr">
        <is>
          <t>360000</t>
        </is>
      </c>
      <c r="AJ146" t="inlineStr">
        <is>
          <t>44450</t>
        </is>
      </c>
      <c r="AK146" t="inlineStr">
        <is>
          <t>50000</t>
        </is>
      </c>
      <c r="AL146" t="inlineStr">
        <is>
          <t>6756455</t>
        </is>
      </c>
      <c r="AM146" t="inlineStr">
        <is>
          <t>7749115</t>
        </is>
      </c>
      <c r="AN146" t="n">
        <v>2047543</v>
      </c>
      <c r="AO146" t="n">
        <v>2740504</v>
      </c>
      <c r="AP146" t="inlineStr">
        <is>
          <t>21579</t>
        </is>
      </c>
      <c r="AQ146" t="inlineStr">
        <is>
          <t>36778</t>
        </is>
      </c>
      <c r="AR146" t="inlineStr">
        <is>
          <t>2489</t>
        </is>
      </c>
      <c r="AS146" t="inlineStr">
        <is>
          <t>4164</t>
        </is>
      </c>
      <c r="AT146" t="inlineStr">
        <is>
          <t>75812</t>
        </is>
      </c>
      <c r="AU146" t="inlineStr">
        <is>
          <t>120000</t>
        </is>
      </c>
      <c r="AV146" t="inlineStr">
        <is>
          <t>223062</t>
        </is>
      </c>
      <c r="AW146" t="inlineStr">
        <is>
          <t>400000</t>
        </is>
      </c>
      <c r="AX146" t="inlineStr">
        <is>
          <t>1278249</t>
        </is>
      </c>
      <c r="AY146" t="inlineStr">
        <is>
          <t>2116000</t>
        </is>
      </c>
      <c r="AZ146" t="n">
        <v>30</v>
      </c>
      <c r="BA146" t="n">
        <v>-5417446</v>
      </c>
      <c r="BB146" t="n">
        <v>-3648734</v>
      </c>
      <c r="BC146" t="inlineStr">
        <is>
          <t>0</t>
        </is>
      </c>
      <c r="BD146" t="inlineStr">
        <is>
          <t>0</t>
        </is>
      </c>
      <c r="BE146" t="n">
        <v>0</v>
      </c>
      <c r="BF146" t="inlineStr">
        <is>
          <t>485686</t>
        </is>
      </c>
      <c r="BG146" t="inlineStr">
        <is>
          <t>1561857</t>
        </is>
      </c>
      <c r="BH146" t="inlineStr">
        <is>
          <t>804000</t>
        </is>
      </c>
      <c r="BI146" t="inlineStr">
        <is>
          <t>1936504</t>
        </is>
      </c>
    </row>
    <row r="147">
      <c r="A147" t="inlineStr">
        <is>
          <t>Australia</t>
        </is>
      </c>
      <c r="B147" t="inlineStr">
        <is>
          <t>Salt marsh</t>
        </is>
      </c>
      <c r="C147" t="inlineStr">
        <is>
          <t>Restoration</t>
        </is>
      </c>
      <c r="D147" t="inlineStr">
        <is>
          <t>Hydrology</t>
        </is>
      </c>
      <c r="E147" t="inlineStr">
        <is>
          <t>Medium</t>
        </is>
      </c>
      <c r="F147" t="n">
        <v>500</v>
      </c>
      <c r="G147" t="inlineStr">
        <is>
          <t>Market price</t>
        </is>
      </c>
      <c r="H147" t="n">
        <v>768882542.08165</v>
      </c>
      <c r="I147" t="inlineStr">
        <is>
          <t>AUS</t>
        </is>
      </c>
      <c r="J147" t="n">
        <v>500</v>
      </c>
      <c r="K147" t="inlineStr">
        <is>
          <t>Australia Salt marsh Restoration 500</t>
        </is>
      </c>
      <c r="L147" t="inlineStr">
        <is>
          <t>15678082</t>
        </is>
      </c>
      <c r="M147" t="inlineStr">
        <is>
          <t>19162632</t>
        </is>
      </c>
      <c r="N147" t="n">
        <v>0.02039073739085507</v>
      </c>
      <c r="O147" t="n">
        <v>0.02492270399080678</v>
      </c>
      <c r="P147" t="inlineStr">
        <is>
          <t>11329173</t>
        </is>
      </c>
      <c r="Q147" t="inlineStr">
        <is>
          <t>12874283</t>
        </is>
      </c>
      <c r="R147" t="inlineStr">
        <is>
          <t>4348909</t>
        </is>
      </c>
      <c r="S147" t="inlineStr">
        <is>
          <t>6288349</t>
        </is>
      </c>
      <c r="T147" t="n">
        <v>118798</v>
      </c>
      <c r="U147" t="n">
        <v>32533</v>
      </c>
      <c r="V147" t="n">
        <v>602</v>
      </c>
      <c r="W147" t="n">
        <v>602</v>
      </c>
      <c r="X147" t="inlineStr">
        <is>
          <t>70000</t>
        </is>
      </c>
      <c r="Y147" t="inlineStr">
        <is>
          <t>70000</t>
        </is>
      </c>
      <c r="Z147" t="inlineStr">
        <is>
          <t>629559</t>
        </is>
      </c>
      <c r="AA147" t="inlineStr">
        <is>
          <t>667067</t>
        </is>
      </c>
      <c r="AB147" t="inlineStr">
        <is>
          <t>76963</t>
        </is>
      </c>
      <c r="AC147" t="inlineStr">
        <is>
          <t>80000</t>
        </is>
      </c>
      <c r="AD147" t="inlineStr">
        <is>
          <t>313632</t>
        </is>
      </c>
      <c r="AE147" t="inlineStr">
        <is>
          <t>339050</t>
        </is>
      </c>
      <c r="AF147" t="inlineStr">
        <is>
          <t>102235</t>
        </is>
      </c>
      <c r="AG147" t="inlineStr">
        <is>
          <t>115000</t>
        </is>
      </c>
      <c r="AH147" t="inlineStr">
        <is>
          <t>333011</t>
        </is>
      </c>
      <c r="AI147" t="inlineStr">
        <is>
          <t>360000</t>
        </is>
      </c>
      <c r="AJ147" t="inlineStr">
        <is>
          <t>44450</t>
        </is>
      </c>
      <c r="AK147" t="inlineStr">
        <is>
          <t>50000</t>
        </is>
      </c>
      <c r="AL147" t="inlineStr">
        <is>
          <t>9759325</t>
        </is>
      </c>
      <c r="AM147" t="inlineStr">
        <is>
          <t>11193166</t>
        </is>
      </c>
      <c r="AN147" t="n">
        <v>2741701</v>
      </c>
      <c r="AO147" t="n">
        <v>3601172</v>
      </c>
      <c r="AP147" t="inlineStr">
        <is>
          <t>26974</t>
        </is>
      </c>
      <c r="AQ147" t="inlineStr">
        <is>
          <t>45972</t>
        </is>
      </c>
      <c r="AR147" t="inlineStr">
        <is>
          <t>3111</t>
        </is>
      </c>
      <c r="AS147" t="inlineStr">
        <is>
          <t>5205</t>
        </is>
      </c>
      <c r="AT147" t="inlineStr">
        <is>
          <t>75812</t>
        </is>
      </c>
      <c r="AU147" t="inlineStr">
        <is>
          <t>120000</t>
        </is>
      </c>
      <c r="AV147" t="inlineStr">
        <is>
          <t>223062</t>
        </is>
      </c>
      <c r="AW147" t="inlineStr">
        <is>
          <t>400000</t>
        </is>
      </c>
      <c r="AX147" t="inlineStr">
        <is>
          <t>1278249</t>
        </is>
      </c>
      <c r="AY147" t="inlineStr">
        <is>
          <t>2116000</t>
        </is>
      </c>
      <c r="AZ147" t="n">
        <v>30</v>
      </c>
      <c r="BA147" t="n">
        <v>-6288349</v>
      </c>
      <c r="BB147" t="n">
        <v>-4348909</v>
      </c>
      <c r="BC147" t="inlineStr">
        <is>
          <t>0</t>
        </is>
      </c>
      <c r="BD147" t="inlineStr">
        <is>
          <t>0</t>
        </is>
      </c>
      <c r="BE147" t="n">
        <v>0</v>
      </c>
      <c r="BF147" t="inlineStr">
        <is>
          <t>485686</t>
        </is>
      </c>
      <c r="BG147" t="inlineStr">
        <is>
          <t>2256015</t>
        </is>
      </c>
      <c r="BH147" t="inlineStr">
        <is>
          <t>804000</t>
        </is>
      </c>
      <c r="BI147" t="inlineStr">
        <is>
          <t>2797172</t>
        </is>
      </c>
    </row>
    <row r="148">
      <c r="A148" t="inlineStr">
        <is>
          <t>Australia</t>
        </is>
      </c>
      <c r="B148" t="inlineStr">
        <is>
          <t>Salt marsh</t>
        </is>
      </c>
      <c r="C148" t="inlineStr">
        <is>
          <t>Restoration</t>
        </is>
      </c>
      <c r="D148" t="inlineStr">
        <is>
          <t>Planting</t>
        </is>
      </c>
      <c r="E148" t="inlineStr">
        <is>
          <t>Large</t>
        </is>
      </c>
      <c r="F148" t="n">
        <v>1000</v>
      </c>
      <c r="G148" t="inlineStr">
        <is>
          <t>Opex breakeven</t>
        </is>
      </c>
      <c r="H148" t="n">
        <v>768882542.08165</v>
      </c>
      <c r="I148" t="inlineStr">
        <is>
          <t>AUS</t>
        </is>
      </c>
      <c r="J148" t="n">
        <v>500</v>
      </c>
      <c r="K148" t="inlineStr">
        <is>
          <t>Australia Salt marsh Restoration 1000</t>
        </is>
      </c>
      <c r="L148" t="inlineStr">
        <is>
          <t>19990323</t>
        </is>
      </c>
      <c r="M148" t="inlineStr">
        <is>
          <t>25044075</t>
        </is>
      </c>
      <c r="N148" t="n">
        <v>0.02599918961078084</v>
      </c>
      <c r="O148" t="n">
        <v>0.03257204271044626</v>
      </c>
      <c r="P148" t="inlineStr">
        <is>
          <t>14649990</t>
        </is>
      </c>
      <c r="Q148" t="inlineStr">
        <is>
          <t>17259347</t>
        </is>
      </c>
      <c r="R148" t="inlineStr">
        <is>
          <t>5340333</t>
        </is>
      </c>
      <c r="S148" t="inlineStr">
        <is>
          <t>7784728</t>
        </is>
      </c>
      <c r="T148" t="n">
        <v>118798</v>
      </c>
      <c r="U148" t="n">
        <v>49383</v>
      </c>
      <c r="V148" t="n">
        <v>506</v>
      </c>
      <c r="W148" t="n">
        <v>506</v>
      </c>
      <c r="X148" t="inlineStr">
        <is>
          <t>70000</t>
        </is>
      </c>
      <c r="Y148" t="inlineStr">
        <is>
          <t>70000</t>
        </is>
      </c>
      <c r="Z148" t="inlineStr">
        <is>
          <t>629559</t>
        </is>
      </c>
      <c r="AA148" t="inlineStr">
        <is>
          <t>667067</t>
        </is>
      </c>
      <c r="AB148" t="inlineStr">
        <is>
          <t>153925</t>
        </is>
      </c>
      <c r="AC148" t="inlineStr">
        <is>
          <t>160000</t>
        </is>
      </c>
      <c r="AD148" t="inlineStr">
        <is>
          <t>313632</t>
        </is>
      </c>
      <c r="AE148" t="inlineStr">
        <is>
          <t>339050</t>
        </is>
      </c>
      <c r="AF148" t="inlineStr">
        <is>
          <t>102235</t>
        </is>
      </c>
      <c r="AG148" t="inlineStr">
        <is>
          <t>115000</t>
        </is>
      </c>
      <c r="AH148" t="inlineStr">
        <is>
          <t>333011</t>
        </is>
      </c>
      <c r="AI148" t="inlineStr">
        <is>
          <t>360000</t>
        </is>
      </c>
      <c r="AJ148" t="inlineStr">
        <is>
          <t>44450</t>
        </is>
      </c>
      <c r="AK148" t="inlineStr">
        <is>
          <t>50000</t>
        </is>
      </c>
      <c r="AL148" t="inlineStr">
        <is>
          <t>13003178</t>
        </is>
      </c>
      <c r="AM148" t="inlineStr">
        <is>
          <t>15498230</t>
        </is>
      </c>
      <c r="AN148" t="n">
        <v>3491567</v>
      </c>
      <c r="AO148" t="n">
        <v>4677008</v>
      </c>
      <c r="AP148" t="inlineStr">
        <is>
          <t>267017</t>
        </is>
      </c>
      <c r="AQ148" t="inlineStr">
        <is>
          <t>463819</t>
        </is>
      </c>
      <c r="AR148" t="inlineStr">
        <is>
          <t>4626</t>
        </is>
      </c>
      <c r="AS148" t="inlineStr">
        <is>
          <t>7901</t>
        </is>
      </c>
      <c r="AT148" t="inlineStr">
        <is>
          <t>75812</t>
        </is>
      </c>
      <c r="AU148" t="inlineStr">
        <is>
          <t>120000</t>
        </is>
      </c>
      <c r="AV148" t="inlineStr">
        <is>
          <t>223062</t>
        </is>
      </c>
      <c r="AW148" t="inlineStr">
        <is>
          <t>400000</t>
        </is>
      </c>
      <c r="AX148" t="inlineStr">
        <is>
          <t>1278249</t>
        </is>
      </c>
      <c r="AY148" t="inlineStr">
        <is>
          <t>2116000</t>
        </is>
      </c>
      <c r="AZ148" t="n">
        <v>198.0582483488225</v>
      </c>
      <c r="BA148" t="n">
        <v>-7784728</v>
      </c>
      <c r="BB148" t="n">
        <v>-5340333</v>
      </c>
      <c r="BC148" t="inlineStr">
        <is>
          <t>0</t>
        </is>
      </c>
      <c r="BD148" t="inlineStr">
        <is>
          <t>0</t>
        </is>
      </c>
      <c r="BE148" t="n">
        <v>0</v>
      </c>
      <c r="BF148" t="inlineStr">
        <is>
          <t>485686</t>
        </is>
      </c>
      <c r="BG148" t="inlineStr">
        <is>
          <t>3005881</t>
        </is>
      </c>
      <c r="BH148" t="inlineStr">
        <is>
          <t>804000</t>
        </is>
      </c>
      <c r="BI148" t="inlineStr">
        <is>
          <t>3873008</t>
        </is>
      </c>
    </row>
    <row r="149">
      <c r="A149" t="inlineStr">
        <is>
          <t>Australia</t>
        </is>
      </c>
      <c r="B149" t="inlineStr">
        <is>
          <t>Salt marsh</t>
        </is>
      </c>
      <c r="C149" t="inlineStr">
        <is>
          <t>Restoration</t>
        </is>
      </c>
      <c r="D149" t="inlineStr">
        <is>
          <t>Hydrology</t>
        </is>
      </c>
      <c r="E149" t="inlineStr">
        <is>
          <t>Large</t>
        </is>
      </c>
      <c r="F149" t="n">
        <v>1000</v>
      </c>
      <c r="G149" t="inlineStr">
        <is>
          <t>Opex breakeven</t>
        </is>
      </c>
      <c r="H149" t="n">
        <v>768882542.08165</v>
      </c>
      <c r="I149" t="inlineStr">
        <is>
          <t>AUS</t>
        </is>
      </c>
      <c r="J149" t="n">
        <v>500</v>
      </c>
      <c r="K149" t="inlineStr">
        <is>
          <t>Australia Salt marsh Restoration 1000</t>
        </is>
      </c>
      <c r="L149" t="inlineStr">
        <is>
          <t>27176991</t>
        </is>
      </c>
      <c r="M149" t="inlineStr">
        <is>
          <t>33777731</t>
        </is>
      </c>
      <c r="N149" t="n">
        <v>0.03534608930828604</v>
      </c>
      <c r="O149" t="n">
        <v>0.04393093762871916</v>
      </c>
      <c r="P149" t="inlineStr">
        <is>
          <t>20429180</t>
        </is>
      </c>
      <c r="Q149" t="inlineStr">
        <is>
          <t>24147449</t>
        </is>
      </c>
      <c r="R149" t="inlineStr">
        <is>
          <t>6747811</t>
        </is>
      </c>
      <c r="S149" t="inlineStr">
        <is>
          <t>9630282</t>
        </is>
      </c>
      <c r="T149" t="n">
        <v>118798</v>
      </c>
      <c r="U149" t="n">
        <v>61728</v>
      </c>
      <c r="V149" t="n">
        <v>550</v>
      </c>
      <c r="W149" t="n">
        <v>550</v>
      </c>
      <c r="X149" t="inlineStr">
        <is>
          <t>70000</t>
        </is>
      </c>
      <c r="Y149" t="inlineStr">
        <is>
          <t>70000</t>
        </is>
      </c>
      <c r="Z149" t="inlineStr">
        <is>
          <t>629559</t>
        </is>
      </c>
      <c r="AA149" t="inlineStr">
        <is>
          <t>667067</t>
        </is>
      </c>
      <c r="AB149" t="inlineStr">
        <is>
          <t>153925</t>
        </is>
      </c>
      <c r="AC149" t="inlineStr">
        <is>
          <t>160000</t>
        </is>
      </c>
      <c r="AD149" t="inlineStr">
        <is>
          <t>313632</t>
        </is>
      </c>
      <c r="AE149" t="inlineStr">
        <is>
          <t>339050</t>
        </is>
      </c>
      <c r="AF149" t="inlineStr">
        <is>
          <t>102235</t>
        </is>
      </c>
      <c r="AG149" t="inlineStr">
        <is>
          <t>115000</t>
        </is>
      </c>
      <c r="AH149" t="inlineStr">
        <is>
          <t>333011</t>
        </is>
      </c>
      <c r="AI149" t="inlineStr">
        <is>
          <t>360000</t>
        </is>
      </c>
      <c r="AJ149" t="inlineStr">
        <is>
          <t>44450</t>
        </is>
      </c>
      <c r="AK149" t="inlineStr">
        <is>
          <t>50000</t>
        </is>
      </c>
      <c r="AL149" t="inlineStr">
        <is>
          <t>18782369</t>
        </is>
      </c>
      <c r="AM149" t="inlineStr">
        <is>
          <t>22386332</t>
        </is>
      </c>
      <c r="AN149" t="n">
        <v>4827514</v>
      </c>
      <c r="AO149" t="n">
        <v>6398344</v>
      </c>
      <c r="AP149" t="inlineStr">
        <is>
          <t>337391</t>
        </is>
      </c>
      <c r="AQ149" t="inlineStr">
        <is>
          <t>586061</t>
        </is>
      </c>
      <c r="AR149" t="inlineStr">
        <is>
          <t>5783</t>
        </is>
      </c>
      <c r="AS149" t="inlineStr">
        <is>
          <t>9877</t>
        </is>
      </c>
      <c r="AT149" t="inlineStr">
        <is>
          <t>75812</t>
        </is>
      </c>
      <c r="AU149" t="inlineStr">
        <is>
          <t>120000</t>
        </is>
      </c>
      <c r="AV149" t="inlineStr">
        <is>
          <t>223062</t>
        </is>
      </c>
      <c r="AW149" t="inlineStr">
        <is>
          <t>400000</t>
        </is>
      </c>
      <c r="AX149" t="inlineStr">
        <is>
          <t>1278249</t>
        </is>
      </c>
      <c r="AY149" t="inlineStr">
        <is>
          <t>2116000</t>
        </is>
      </c>
      <c r="AZ149" t="n">
        <v>200.2061695261548</v>
      </c>
      <c r="BA149" t="n">
        <v>-9630282</v>
      </c>
      <c r="BB149" t="n">
        <v>-6747811</v>
      </c>
      <c r="BC149" t="inlineStr">
        <is>
          <t>0</t>
        </is>
      </c>
      <c r="BD149" t="inlineStr">
        <is>
          <t>0</t>
        </is>
      </c>
      <c r="BE149" t="n">
        <v>0</v>
      </c>
      <c r="BF149" t="inlineStr">
        <is>
          <t>485686</t>
        </is>
      </c>
      <c r="BG149" t="inlineStr">
        <is>
          <t>4341828</t>
        </is>
      </c>
      <c r="BH149" t="inlineStr">
        <is>
          <t>804000</t>
        </is>
      </c>
      <c r="BI149" t="inlineStr">
        <is>
          <t>5594344</t>
        </is>
      </c>
    </row>
    <row r="150">
      <c r="A150" t="inlineStr">
        <is>
          <t>Australia</t>
        </is>
      </c>
      <c r="B150" t="inlineStr">
        <is>
          <t>Salt marsh</t>
        </is>
      </c>
      <c r="C150" t="inlineStr">
        <is>
          <t>Restoration</t>
        </is>
      </c>
      <c r="D150" t="inlineStr">
        <is>
          <t>Planting</t>
        </is>
      </c>
      <c r="E150" t="inlineStr">
        <is>
          <t>Large</t>
        </is>
      </c>
      <c r="F150" t="n">
        <v>1000</v>
      </c>
      <c r="G150" t="inlineStr">
        <is>
          <t>Market price</t>
        </is>
      </c>
      <c r="H150" t="n">
        <v>768882542.08165</v>
      </c>
      <c r="I150" t="inlineStr">
        <is>
          <t>AUS</t>
        </is>
      </c>
      <c r="J150" t="n">
        <v>500</v>
      </c>
      <c r="K150" t="inlineStr">
        <is>
          <t>Australia Salt marsh Restoration 1000</t>
        </is>
      </c>
      <c r="L150" t="inlineStr">
        <is>
          <t>19763751</t>
        </is>
      </c>
      <c r="M150" t="inlineStr">
        <is>
          <t>24650510</t>
        </is>
      </c>
      <c r="N150" t="n">
        <v>0.02570451261189024</v>
      </c>
      <c r="O150" t="n">
        <v>0.03206017649101765</v>
      </c>
      <c r="P150" t="inlineStr">
        <is>
          <t>14649990</t>
        </is>
      </c>
      <c r="Q150" t="inlineStr">
        <is>
          <t>17259347</t>
        </is>
      </c>
      <c r="R150" t="inlineStr">
        <is>
          <t>5113762</t>
        </is>
      </c>
      <c r="S150" t="inlineStr">
        <is>
          <t>7391164</t>
        </is>
      </c>
      <c r="T150" t="n">
        <v>118798</v>
      </c>
      <c r="U150" t="n">
        <v>49383</v>
      </c>
      <c r="V150" t="n">
        <v>500</v>
      </c>
      <c r="W150" t="n">
        <v>500</v>
      </c>
      <c r="X150" t="inlineStr">
        <is>
          <t>70000</t>
        </is>
      </c>
      <c r="Y150" t="inlineStr">
        <is>
          <t>70000</t>
        </is>
      </c>
      <c r="Z150" t="inlineStr">
        <is>
          <t>629559</t>
        </is>
      </c>
      <c r="AA150" t="inlineStr">
        <is>
          <t>667067</t>
        </is>
      </c>
      <c r="AB150" t="inlineStr">
        <is>
          <t>153925</t>
        </is>
      </c>
      <c r="AC150" t="inlineStr">
        <is>
          <t>160000</t>
        </is>
      </c>
      <c r="AD150" t="inlineStr">
        <is>
          <t>313632</t>
        </is>
      </c>
      <c r="AE150" t="inlineStr">
        <is>
          <t>339050</t>
        </is>
      </c>
      <c r="AF150" t="inlineStr">
        <is>
          <t>102235</t>
        </is>
      </c>
      <c r="AG150" t="inlineStr">
        <is>
          <t>115000</t>
        </is>
      </c>
      <c r="AH150" t="inlineStr">
        <is>
          <t>333011</t>
        </is>
      </c>
      <c r="AI150" t="inlineStr">
        <is>
          <t>360000</t>
        </is>
      </c>
      <c r="AJ150" t="inlineStr">
        <is>
          <t>44450</t>
        </is>
      </c>
      <c r="AK150" t="inlineStr">
        <is>
          <t>50000</t>
        </is>
      </c>
      <c r="AL150" t="inlineStr">
        <is>
          <t>13003178</t>
        </is>
      </c>
      <c r="AM150" t="inlineStr">
        <is>
          <t>15498230</t>
        </is>
      </c>
      <c r="AN150" t="n">
        <v>3491567</v>
      </c>
      <c r="AO150" t="n">
        <v>4677008</v>
      </c>
      <c r="AP150" t="inlineStr">
        <is>
          <t>40445</t>
        </is>
      </c>
      <c r="AQ150" t="inlineStr">
        <is>
          <t>70255</t>
        </is>
      </c>
      <c r="AR150" t="inlineStr">
        <is>
          <t>4626</t>
        </is>
      </c>
      <c r="AS150" t="inlineStr">
        <is>
          <t>7901</t>
        </is>
      </c>
      <c r="AT150" t="inlineStr">
        <is>
          <t>75812</t>
        </is>
      </c>
      <c r="AU150" t="inlineStr">
        <is>
          <t>120000</t>
        </is>
      </c>
      <c r="AV150" t="inlineStr">
        <is>
          <t>223062</t>
        </is>
      </c>
      <c r="AW150" t="inlineStr">
        <is>
          <t>400000</t>
        </is>
      </c>
      <c r="AX150" t="inlineStr">
        <is>
          <t>1278249</t>
        </is>
      </c>
      <c r="AY150" t="inlineStr">
        <is>
          <t>2116000</t>
        </is>
      </c>
      <c r="AZ150" t="n">
        <v>30</v>
      </c>
      <c r="BA150" t="n">
        <v>-7391164</v>
      </c>
      <c r="BB150" t="n">
        <v>-5113762</v>
      </c>
      <c r="BC150" t="inlineStr">
        <is>
          <t>0</t>
        </is>
      </c>
      <c r="BD150" t="inlineStr">
        <is>
          <t>0</t>
        </is>
      </c>
      <c r="BE150" t="n">
        <v>0</v>
      </c>
      <c r="BF150" t="inlineStr">
        <is>
          <t>485686</t>
        </is>
      </c>
      <c r="BG150" t="inlineStr">
        <is>
          <t>3005881</t>
        </is>
      </c>
      <c r="BH150" t="inlineStr">
        <is>
          <t>804000</t>
        </is>
      </c>
      <c r="BI150" t="inlineStr">
        <is>
          <t>3873008</t>
        </is>
      </c>
    </row>
    <row r="151">
      <c r="A151" t="inlineStr">
        <is>
          <t>Australia</t>
        </is>
      </c>
      <c r="B151" t="inlineStr">
        <is>
          <t>Salt marsh</t>
        </is>
      </c>
      <c r="C151" t="inlineStr">
        <is>
          <t>Restoration</t>
        </is>
      </c>
      <c r="D151" t="inlineStr">
        <is>
          <t>Hydrology</t>
        </is>
      </c>
      <c r="E151" t="inlineStr">
        <is>
          <t>Large</t>
        </is>
      </c>
      <c r="F151" t="n">
        <v>1000</v>
      </c>
      <c r="G151" t="inlineStr">
        <is>
          <t>Market price</t>
        </is>
      </c>
      <c r="H151" t="n">
        <v>768882542.08165</v>
      </c>
      <c r="I151" t="inlineStr">
        <is>
          <t>AUS</t>
        </is>
      </c>
      <c r="J151" t="n">
        <v>500</v>
      </c>
      <c r="K151" t="inlineStr">
        <is>
          <t>Australia Salt marsh Restoration 1000</t>
        </is>
      </c>
      <c r="L151" t="inlineStr">
        <is>
          <t>26890157</t>
        </is>
      </c>
      <c r="M151" t="inlineStr">
        <is>
          <t>33279488</t>
        </is>
      </c>
      <c r="N151" t="n">
        <v>0.03497303622891265</v>
      </c>
      <c r="O151" t="n">
        <v>0.04328292837798097</v>
      </c>
      <c r="P151" t="inlineStr">
        <is>
          <t>20429180</t>
        </is>
      </c>
      <c r="Q151" t="inlineStr">
        <is>
          <t>24147449</t>
        </is>
      </c>
      <c r="R151" t="inlineStr">
        <is>
          <t>6460977</t>
        </is>
      </c>
      <c r="S151" t="inlineStr">
        <is>
          <t>9132040</t>
        </is>
      </c>
      <c r="T151" t="n">
        <v>118798</v>
      </c>
      <c r="U151" t="n">
        <v>61728</v>
      </c>
      <c r="V151" t="n">
        <v>545</v>
      </c>
      <c r="W151" t="n">
        <v>545</v>
      </c>
      <c r="X151" t="inlineStr">
        <is>
          <t>70000</t>
        </is>
      </c>
      <c r="Y151" t="inlineStr">
        <is>
          <t>70000</t>
        </is>
      </c>
      <c r="Z151" t="inlineStr">
        <is>
          <t>629559</t>
        </is>
      </c>
      <c r="AA151" t="inlineStr">
        <is>
          <t>667067</t>
        </is>
      </c>
      <c r="AB151" t="inlineStr">
        <is>
          <t>153925</t>
        </is>
      </c>
      <c r="AC151" t="inlineStr">
        <is>
          <t>160000</t>
        </is>
      </c>
      <c r="AD151" t="inlineStr">
        <is>
          <t>313632</t>
        </is>
      </c>
      <c r="AE151" t="inlineStr">
        <is>
          <t>339050</t>
        </is>
      </c>
      <c r="AF151" t="inlineStr">
        <is>
          <t>102235</t>
        </is>
      </c>
      <c r="AG151" t="inlineStr">
        <is>
          <t>115000</t>
        </is>
      </c>
      <c r="AH151" t="inlineStr">
        <is>
          <t>333011</t>
        </is>
      </c>
      <c r="AI151" t="inlineStr">
        <is>
          <t>360000</t>
        </is>
      </c>
      <c r="AJ151" t="inlineStr">
        <is>
          <t>44450</t>
        </is>
      </c>
      <c r="AK151" t="inlineStr">
        <is>
          <t>50000</t>
        </is>
      </c>
      <c r="AL151" t="inlineStr">
        <is>
          <t>18782369</t>
        </is>
      </c>
      <c r="AM151" t="inlineStr">
        <is>
          <t>22386332</t>
        </is>
      </c>
      <c r="AN151" t="n">
        <v>4827514</v>
      </c>
      <c r="AO151" t="n">
        <v>6398344</v>
      </c>
      <c r="AP151" t="inlineStr">
        <is>
          <t>50556</t>
        </is>
      </c>
      <c r="AQ151" t="inlineStr">
        <is>
          <t>87819</t>
        </is>
      </c>
      <c r="AR151" t="inlineStr">
        <is>
          <t>5783</t>
        </is>
      </c>
      <c r="AS151" t="inlineStr">
        <is>
          <t>9877</t>
        </is>
      </c>
      <c r="AT151" t="inlineStr">
        <is>
          <t>75812</t>
        </is>
      </c>
      <c r="AU151" t="inlineStr">
        <is>
          <t>120000</t>
        </is>
      </c>
      <c r="AV151" t="inlineStr">
        <is>
          <t>223062</t>
        </is>
      </c>
      <c r="AW151" t="inlineStr">
        <is>
          <t>400000</t>
        </is>
      </c>
      <c r="AX151" t="inlineStr">
        <is>
          <t>1278249</t>
        </is>
      </c>
      <c r="AY151" t="inlineStr">
        <is>
          <t>2116000</t>
        </is>
      </c>
      <c r="AZ151" t="n">
        <v>30</v>
      </c>
      <c r="BA151" t="n">
        <v>-9132040</v>
      </c>
      <c r="BB151" t="n">
        <v>-6460977</v>
      </c>
      <c r="BC151" t="inlineStr">
        <is>
          <t>0</t>
        </is>
      </c>
      <c r="BD151" t="inlineStr">
        <is>
          <t>0</t>
        </is>
      </c>
      <c r="BE151" t="n">
        <v>0</v>
      </c>
      <c r="BF151" t="inlineStr">
        <is>
          <t>485686</t>
        </is>
      </c>
      <c r="BG151" t="inlineStr">
        <is>
          <t>4341828</t>
        </is>
      </c>
      <c r="BH151" t="inlineStr">
        <is>
          <t>804000</t>
        </is>
      </c>
      <c r="BI151" t="inlineStr">
        <is>
          <t>5594344</t>
        </is>
      </c>
    </row>
    <row r="152">
      <c r="A152" t="inlineStr">
        <is>
          <t>Australia</t>
        </is>
      </c>
      <c r="B152" t="inlineStr">
        <is>
          <t>Salt marsh</t>
        </is>
      </c>
      <c r="C152" t="inlineStr">
        <is>
          <t>Conservation</t>
        </is>
      </c>
      <c r="D152" t="inlineStr"/>
      <c r="E152" t="inlineStr">
        <is>
          <t>Small</t>
        </is>
      </c>
      <c r="F152" t="n">
        <v>800</v>
      </c>
      <c r="G152" t="inlineStr">
        <is>
          <t>Opex breakeven</t>
        </is>
      </c>
      <c r="H152" t="n">
        <v>768882542.08165</v>
      </c>
      <c r="I152" t="inlineStr">
        <is>
          <t>AUS</t>
        </is>
      </c>
      <c r="J152" t="n">
        <v>4000</v>
      </c>
      <c r="K152" t="inlineStr">
        <is>
          <t>Australia Salt marsh Conservation 800</t>
        </is>
      </c>
      <c r="L152" t="inlineStr">
        <is>
          <t>3743999</t>
        </is>
      </c>
      <c r="M152" t="inlineStr">
        <is>
          <t>5332706</t>
        </is>
      </c>
      <c r="N152" t="n">
        <v>0.004869403055847265</v>
      </c>
      <c r="O152" t="n">
        <v>0.006935657539527934</v>
      </c>
      <c r="P152" t="inlineStr">
        <is>
          <t>1569849</t>
        </is>
      </c>
      <c r="Q152" t="inlineStr">
        <is>
          <t>1681117</t>
        </is>
      </c>
      <c r="R152" t="inlineStr">
        <is>
          <t>2174151</t>
        </is>
      </c>
      <c r="S152" t="inlineStr">
        <is>
          <t>3651589</t>
        </is>
      </c>
      <c r="T152" t="n">
        <v>2542546</v>
      </c>
      <c r="U152" t="n">
        <v>30850</v>
      </c>
      <c r="V152" t="n">
        <v>152</v>
      </c>
      <c r="W152" t="n">
        <v>152</v>
      </c>
      <c r="X152" t="inlineStr">
        <is>
          <t>70000</t>
        </is>
      </c>
      <c r="Y152" t="inlineStr">
        <is>
          <t>70000</t>
        </is>
      </c>
      <c r="Z152" t="inlineStr">
        <is>
          <t>629559</t>
        </is>
      </c>
      <c r="AA152" t="inlineStr">
        <is>
          <t>667067</t>
        </is>
      </c>
      <c r="AB152" t="inlineStr">
        <is>
          <t>76963</t>
        </is>
      </c>
      <c r="AC152" t="inlineStr">
        <is>
          <t>80000</t>
        </is>
      </c>
      <c r="AD152" t="inlineStr">
        <is>
          <t>313632</t>
        </is>
      </c>
      <c r="AE152" t="inlineStr">
        <is>
          <t>339050</t>
        </is>
      </c>
      <c r="AF152" t="inlineStr">
        <is>
          <t>102235</t>
        </is>
      </c>
      <c r="AG152" t="inlineStr">
        <is>
          <t>115000</t>
        </is>
      </c>
      <c r="AH152" t="inlineStr">
        <is>
          <t>333011</t>
        </is>
      </c>
      <c r="AI152" t="inlineStr">
        <is>
          <t>360000</t>
        </is>
      </c>
      <c r="AJ152" t="inlineStr">
        <is>
          <t>44450</t>
        </is>
      </c>
      <c r="AK152" t="inlineStr">
        <is>
          <t>50000</t>
        </is>
      </c>
      <c r="AL152" t="inlineStr">
        <is>
          <t>0</t>
        </is>
      </c>
      <c r="AM152" t="inlineStr">
        <is>
          <t>0</t>
        </is>
      </c>
      <c r="AN152" t="n">
        <v>485686</v>
      </c>
      <c r="AO152" t="n">
        <v>804000</v>
      </c>
      <c r="AP152" t="inlineStr">
        <is>
          <t>108708</t>
        </is>
      </c>
      <c r="AQ152" t="inlineStr">
        <is>
          <t>206653</t>
        </is>
      </c>
      <c r="AR152" t="inlineStr">
        <is>
          <t>2634</t>
        </is>
      </c>
      <c r="AS152" t="inlineStr">
        <is>
          <t>4936</t>
        </is>
      </c>
      <c r="AT152" t="inlineStr">
        <is>
          <t>75812</t>
        </is>
      </c>
      <c r="AU152" t="inlineStr">
        <is>
          <t>120000</t>
        </is>
      </c>
      <c r="AV152" t="inlineStr">
        <is>
          <t>223062</t>
        </is>
      </c>
      <c r="AW152" t="inlineStr">
        <is>
          <t>400000</t>
        </is>
      </c>
      <c r="AX152" t="inlineStr">
        <is>
          <t>1278249</t>
        </is>
      </c>
      <c r="AY152" t="inlineStr">
        <is>
          <t>2116000</t>
        </is>
      </c>
      <c r="AZ152" t="n">
        <v>136.6284646589633</v>
      </c>
      <c r="BA152" t="n">
        <v>-3651589</v>
      </c>
      <c r="BB152" t="n">
        <v>-2174151</v>
      </c>
      <c r="BC152" t="inlineStr">
        <is>
          <t>0</t>
        </is>
      </c>
      <c r="BD152" t="inlineStr">
        <is>
          <t>0</t>
        </is>
      </c>
      <c r="BE152" t="n">
        <v>0</v>
      </c>
      <c r="BF152" t="inlineStr">
        <is>
          <t>485686</t>
        </is>
      </c>
      <c r="BG152" t="inlineStr">
        <is>
          <t>0</t>
        </is>
      </c>
      <c r="BH152" t="inlineStr">
        <is>
          <t>804000</t>
        </is>
      </c>
      <c r="BI152" t="inlineStr">
        <is>
          <t>0</t>
        </is>
      </c>
    </row>
    <row r="153">
      <c r="A153" t="inlineStr">
        <is>
          <t>Australia</t>
        </is>
      </c>
      <c r="B153" t="inlineStr">
        <is>
          <t>Salt marsh</t>
        </is>
      </c>
      <c r="C153" t="inlineStr">
        <is>
          <t>Conservation</t>
        </is>
      </c>
      <c r="D153" t="inlineStr"/>
      <c r="E153" t="inlineStr">
        <is>
          <t>Small</t>
        </is>
      </c>
      <c r="F153" t="n">
        <v>800</v>
      </c>
      <c r="G153" t="inlineStr">
        <is>
          <t>Market price</t>
        </is>
      </c>
      <c r="H153" t="n">
        <v>768882542.08165</v>
      </c>
      <c r="I153" t="inlineStr">
        <is>
          <t>AUS</t>
        </is>
      </c>
      <c r="J153" t="n">
        <v>4000</v>
      </c>
      <c r="K153" t="inlineStr">
        <is>
          <t>Australia Salt marsh Conservation 800</t>
        </is>
      </c>
      <c r="L153" t="inlineStr">
        <is>
          <t>3659161</t>
        </is>
      </c>
      <c r="M153" t="inlineStr">
        <is>
          <t>5171428</t>
        </is>
      </c>
      <c r="N153" t="n">
        <v>0.004759063705742746</v>
      </c>
      <c r="O153" t="n">
        <v>0.006725901183812845</v>
      </c>
      <c r="P153" t="inlineStr">
        <is>
          <t>1569849</t>
        </is>
      </c>
      <c r="Q153" t="inlineStr">
        <is>
          <t>1681117</t>
        </is>
      </c>
      <c r="R153" t="inlineStr">
        <is>
          <t>2089312</t>
        </is>
      </c>
      <c r="S153" t="inlineStr">
        <is>
          <t>3490312</t>
        </is>
      </c>
      <c r="T153" t="n">
        <v>2542546</v>
      </c>
      <c r="U153" t="n">
        <v>30850</v>
      </c>
      <c r="V153" t="n">
        <v>148</v>
      </c>
      <c r="W153" t="n">
        <v>148</v>
      </c>
      <c r="X153" t="inlineStr">
        <is>
          <t>70000</t>
        </is>
      </c>
      <c r="Y153" t="inlineStr">
        <is>
          <t>70000</t>
        </is>
      </c>
      <c r="Z153" t="inlineStr">
        <is>
          <t>629559</t>
        </is>
      </c>
      <c r="AA153" t="inlineStr">
        <is>
          <t>667067</t>
        </is>
      </c>
      <c r="AB153" t="inlineStr">
        <is>
          <t>76963</t>
        </is>
      </c>
      <c r="AC153" t="inlineStr">
        <is>
          <t>80000</t>
        </is>
      </c>
      <c r="AD153" t="inlineStr">
        <is>
          <t>313632</t>
        </is>
      </c>
      <c r="AE153" t="inlineStr">
        <is>
          <t>339050</t>
        </is>
      </c>
      <c r="AF153" t="inlineStr">
        <is>
          <t>102235</t>
        </is>
      </c>
      <c r="AG153" t="inlineStr">
        <is>
          <t>115000</t>
        </is>
      </c>
      <c r="AH153" t="inlineStr">
        <is>
          <t>333011</t>
        </is>
      </c>
      <c r="AI153" t="inlineStr">
        <is>
          <t>360000</t>
        </is>
      </c>
      <c r="AJ153" t="inlineStr">
        <is>
          <t>44450</t>
        </is>
      </c>
      <c r="AK153" t="inlineStr">
        <is>
          <t>50000</t>
        </is>
      </c>
      <c r="AL153" t="inlineStr">
        <is>
          <t>0</t>
        </is>
      </c>
      <c r="AM153" t="inlineStr">
        <is>
          <t>0</t>
        </is>
      </c>
      <c r="AN153" t="n">
        <v>485686</v>
      </c>
      <c r="AO153" t="n">
        <v>804000</v>
      </c>
      <c r="AP153" t="inlineStr">
        <is>
          <t>23869</t>
        </is>
      </c>
      <c r="AQ153" t="inlineStr">
        <is>
          <t>45376</t>
        </is>
      </c>
      <c r="AR153" t="inlineStr">
        <is>
          <t>2634</t>
        </is>
      </c>
      <c r="AS153" t="inlineStr">
        <is>
          <t>4936</t>
        </is>
      </c>
      <c r="AT153" t="inlineStr">
        <is>
          <t>75812</t>
        </is>
      </c>
      <c r="AU153" t="inlineStr">
        <is>
          <t>120000</t>
        </is>
      </c>
      <c r="AV153" t="inlineStr">
        <is>
          <t>223062</t>
        </is>
      </c>
      <c r="AW153" t="inlineStr">
        <is>
          <t>400000</t>
        </is>
      </c>
      <c r="AX153" t="inlineStr">
        <is>
          <t>1278249</t>
        </is>
      </c>
      <c r="AY153" t="inlineStr">
        <is>
          <t>2116000</t>
        </is>
      </c>
      <c r="AZ153" t="n">
        <v>30</v>
      </c>
      <c r="BA153" t="n">
        <v>-3490312</v>
      </c>
      <c r="BB153" t="n">
        <v>-2089312</v>
      </c>
      <c r="BC153" t="inlineStr">
        <is>
          <t>0</t>
        </is>
      </c>
      <c r="BD153" t="inlineStr">
        <is>
          <t>0</t>
        </is>
      </c>
      <c r="BE153" t="n">
        <v>0</v>
      </c>
      <c r="BF153" t="inlineStr">
        <is>
          <t>485686</t>
        </is>
      </c>
      <c r="BG153" t="inlineStr">
        <is>
          <t>0</t>
        </is>
      </c>
      <c r="BH153" t="inlineStr">
        <is>
          <t>804000</t>
        </is>
      </c>
      <c r="BI153" t="inlineStr">
        <is>
          <t>0</t>
        </is>
      </c>
    </row>
    <row r="154">
      <c r="A154" t="inlineStr">
        <is>
          <t>Australia</t>
        </is>
      </c>
      <c r="B154" t="inlineStr">
        <is>
          <t>Salt marsh</t>
        </is>
      </c>
      <c r="C154" t="inlineStr">
        <is>
          <t>Conservation</t>
        </is>
      </c>
      <c r="D154" t="inlineStr"/>
      <c r="E154" t="inlineStr">
        <is>
          <t>Medium</t>
        </is>
      </c>
      <c r="F154" t="n">
        <v>4000</v>
      </c>
      <c r="G154" t="inlineStr">
        <is>
          <t>Opex breakeven</t>
        </is>
      </c>
      <c r="H154" t="n">
        <v>768882542.08165</v>
      </c>
      <c r="I154" t="inlineStr">
        <is>
          <t>AUS</t>
        </is>
      </c>
      <c r="J154" t="n">
        <v>4000</v>
      </c>
      <c r="K154" t="inlineStr">
        <is>
          <t>Australia Salt marsh Conservation 4000</t>
        </is>
      </c>
      <c r="L154" t="inlineStr">
        <is>
          <t>3755089</t>
        </is>
      </c>
      <c r="M154" t="inlineStr">
        <is>
          <t>5353504</t>
        </is>
      </c>
      <c r="N154" t="n">
        <v>0.004883826585311174</v>
      </c>
      <c r="O154" t="n">
        <v>0.006962707184775038</v>
      </c>
      <c r="P154" t="inlineStr">
        <is>
          <t>1569849</t>
        </is>
      </c>
      <c r="Q154" t="inlineStr">
        <is>
          <t>1681117</t>
        </is>
      </c>
      <c r="R154" t="inlineStr">
        <is>
          <t>2185240</t>
        </is>
      </c>
      <c r="S154" t="inlineStr">
        <is>
          <t>3672387</t>
        </is>
      </c>
      <c r="T154" t="n">
        <v>2542546</v>
      </c>
      <c r="U154" t="n">
        <v>154251</v>
      </c>
      <c r="V154" t="n">
        <v>30</v>
      </c>
      <c r="W154" t="n">
        <v>30</v>
      </c>
      <c r="X154" t="inlineStr">
        <is>
          <t>70000</t>
        </is>
      </c>
      <c r="Y154" t="inlineStr">
        <is>
          <t>70000</t>
        </is>
      </c>
      <c r="Z154" t="inlineStr">
        <is>
          <t>629559</t>
        </is>
      </c>
      <c r="AA154" t="inlineStr">
        <is>
          <t>667067</t>
        </is>
      </c>
      <c r="AB154" t="inlineStr">
        <is>
          <t>76963</t>
        </is>
      </c>
      <c r="AC154" t="inlineStr">
        <is>
          <t>80000</t>
        </is>
      </c>
      <c r="AD154" t="inlineStr">
        <is>
          <t>313632</t>
        </is>
      </c>
      <c r="AE154" t="inlineStr">
        <is>
          <t>339050</t>
        </is>
      </c>
      <c r="AF154" t="inlineStr">
        <is>
          <t>102235</t>
        </is>
      </c>
      <c r="AG154" t="inlineStr">
        <is>
          <t>115000</t>
        </is>
      </c>
      <c r="AH154" t="inlineStr">
        <is>
          <t>333011</t>
        </is>
      </c>
      <c r="AI154" t="inlineStr">
        <is>
          <t>360000</t>
        </is>
      </c>
      <c r="AJ154" t="inlineStr">
        <is>
          <t>44450</t>
        </is>
      </c>
      <c r="AK154" t="inlineStr">
        <is>
          <t>50000</t>
        </is>
      </c>
      <c r="AL154" t="inlineStr">
        <is>
          <t>0</t>
        </is>
      </c>
      <c r="AM154" t="inlineStr">
        <is>
          <t>0</t>
        </is>
      </c>
      <c r="AN154" t="n">
        <v>485686</v>
      </c>
      <c r="AO154" t="n">
        <v>804000</v>
      </c>
      <c r="AP154" t="inlineStr">
        <is>
          <t>109262</t>
        </is>
      </c>
      <c r="AQ154" t="inlineStr">
        <is>
          <t>207707</t>
        </is>
      </c>
      <c r="AR154" t="inlineStr">
        <is>
          <t>13169</t>
        </is>
      </c>
      <c r="AS154" t="inlineStr">
        <is>
          <t>24680</t>
        </is>
      </c>
      <c r="AT154" t="inlineStr">
        <is>
          <t>75812</t>
        </is>
      </c>
      <c r="AU154" t="inlineStr">
        <is>
          <t>120000</t>
        </is>
      </c>
      <c r="AV154" t="inlineStr">
        <is>
          <t>223062</t>
        </is>
      </c>
      <c r="AW154" t="inlineStr">
        <is>
          <t>400000</t>
        </is>
      </c>
      <c r="AX154" t="inlineStr">
        <is>
          <t>1278249</t>
        </is>
      </c>
      <c r="AY154" t="inlineStr">
        <is>
          <t>2116000</t>
        </is>
      </c>
      <c r="AZ154" t="n">
        <v>27.46506988942859</v>
      </c>
      <c r="BA154" t="n">
        <v>-3672387</v>
      </c>
      <c r="BB154" t="n">
        <v>-2185240</v>
      </c>
      <c r="BC154" t="inlineStr">
        <is>
          <t>0</t>
        </is>
      </c>
      <c r="BD154" t="inlineStr">
        <is>
          <t>0</t>
        </is>
      </c>
      <c r="BE154" t="n">
        <v>0</v>
      </c>
      <c r="BF154" t="inlineStr">
        <is>
          <t>485686</t>
        </is>
      </c>
      <c r="BG154" t="inlineStr">
        <is>
          <t>0</t>
        </is>
      </c>
      <c r="BH154" t="inlineStr">
        <is>
          <t>804000</t>
        </is>
      </c>
      <c r="BI154" t="inlineStr">
        <is>
          <t>0</t>
        </is>
      </c>
    </row>
    <row r="155">
      <c r="A155" t="inlineStr">
        <is>
          <t>Australia</t>
        </is>
      </c>
      <c r="B155" t="inlineStr">
        <is>
          <t>Salt marsh</t>
        </is>
      </c>
      <c r="C155" t="inlineStr">
        <is>
          <t>Conservation</t>
        </is>
      </c>
      <c r="D155" t="inlineStr"/>
      <c r="E155" t="inlineStr">
        <is>
          <t>Medium</t>
        </is>
      </c>
      <c r="F155" t="n">
        <v>4000</v>
      </c>
      <c r="G155" t="inlineStr">
        <is>
          <t>Market price</t>
        </is>
      </c>
      <c r="H155" t="n">
        <v>768882542.08165</v>
      </c>
      <c r="I155" t="inlineStr">
        <is>
          <t>AUS</t>
        </is>
      </c>
      <c r="J155" t="n">
        <v>4000</v>
      </c>
      <c r="K155" t="inlineStr">
        <is>
          <t>Australia Salt marsh Conservation 4000</t>
        </is>
      </c>
      <c r="L155" t="inlineStr">
        <is>
          <t>3765173</t>
        </is>
      </c>
      <c r="M155" t="inlineStr">
        <is>
          <t>5372675</t>
        </is>
      </c>
      <c r="N155" t="n">
        <v>0.004896941722472045</v>
      </c>
      <c r="O155" t="n">
        <v>0.006987640772092675</v>
      </c>
      <c r="P155" t="inlineStr">
        <is>
          <t>1569849</t>
        </is>
      </c>
      <c r="Q155" t="inlineStr">
        <is>
          <t>1681117</t>
        </is>
      </c>
      <c r="R155" t="inlineStr">
        <is>
          <t>2195325</t>
        </is>
      </c>
      <c r="S155" t="inlineStr">
        <is>
          <t>3691558</t>
        </is>
      </c>
      <c r="T155" t="n">
        <v>2542546</v>
      </c>
      <c r="U155" t="n">
        <v>154251</v>
      </c>
      <c r="V155" t="n">
        <v>31</v>
      </c>
      <c r="W155" t="n">
        <v>31</v>
      </c>
      <c r="X155" t="inlineStr">
        <is>
          <t>70000</t>
        </is>
      </c>
      <c r="Y155" t="inlineStr">
        <is>
          <t>70000</t>
        </is>
      </c>
      <c r="Z155" t="inlineStr">
        <is>
          <t>629559</t>
        </is>
      </c>
      <c r="AA155" t="inlineStr">
        <is>
          <t>667067</t>
        </is>
      </c>
      <c r="AB155" t="inlineStr">
        <is>
          <t>76963</t>
        </is>
      </c>
      <c r="AC155" t="inlineStr">
        <is>
          <t>80000</t>
        </is>
      </c>
      <c r="AD155" t="inlineStr">
        <is>
          <t>313632</t>
        </is>
      </c>
      <c r="AE155" t="inlineStr">
        <is>
          <t>339050</t>
        </is>
      </c>
      <c r="AF155" t="inlineStr">
        <is>
          <t>102235</t>
        </is>
      </c>
      <c r="AG155" t="inlineStr">
        <is>
          <t>115000</t>
        </is>
      </c>
      <c r="AH155" t="inlineStr">
        <is>
          <t>333011</t>
        </is>
      </c>
      <c r="AI155" t="inlineStr">
        <is>
          <t>360000</t>
        </is>
      </c>
      <c r="AJ155" t="inlineStr">
        <is>
          <t>44450</t>
        </is>
      </c>
      <c r="AK155" t="inlineStr">
        <is>
          <t>50000</t>
        </is>
      </c>
      <c r="AL155" t="inlineStr">
        <is>
          <t>0</t>
        </is>
      </c>
      <c r="AM155" t="inlineStr">
        <is>
          <t>0</t>
        </is>
      </c>
      <c r="AN155" t="n">
        <v>485686</v>
      </c>
      <c r="AO155" t="n">
        <v>804000</v>
      </c>
      <c r="AP155" t="inlineStr">
        <is>
          <t>119347</t>
        </is>
      </c>
      <c r="AQ155" t="inlineStr">
        <is>
          <t>226878</t>
        </is>
      </c>
      <c r="AR155" t="inlineStr">
        <is>
          <t>13169</t>
        </is>
      </c>
      <c r="AS155" t="inlineStr">
        <is>
          <t>24680</t>
        </is>
      </c>
      <c r="AT155" t="inlineStr">
        <is>
          <t>75812</t>
        </is>
      </c>
      <c r="AU155" t="inlineStr">
        <is>
          <t>120000</t>
        </is>
      </c>
      <c r="AV155" t="inlineStr">
        <is>
          <t>223062</t>
        </is>
      </c>
      <c r="AW155" t="inlineStr">
        <is>
          <t>400000</t>
        </is>
      </c>
      <c r="AX155" t="inlineStr">
        <is>
          <t>1278249</t>
        </is>
      </c>
      <c r="AY155" t="inlineStr">
        <is>
          <t>2116000</t>
        </is>
      </c>
      <c r="AZ155" t="n">
        <v>30</v>
      </c>
      <c r="BA155" t="n">
        <v>-3691558</v>
      </c>
      <c r="BB155" t="n">
        <v>-2195325</v>
      </c>
      <c r="BC155" t="inlineStr">
        <is>
          <t>0</t>
        </is>
      </c>
      <c r="BD155" t="inlineStr">
        <is>
          <t>0</t>
        </is>
      </c>
      <c r="BE155" t="n">
        <v>0</v>
      </c>
      <c r="BF155" t="inlineStr">
        <is>
          <t>485686</t>
        </is>
      </c>
      <c r="BG155" t="inlineStr">
        <is>
          <t>0</t>
        </is>
      </c>
      <c r="BH155" t="inlineStr">
        <is>
          <t>804000</t>
        </is>
      </c>
      <c r="BI155" t="inlineStr">
        <is>
          <t>0</t>
        </is>
      </c>
    </row>
    <row r="156">
      <c r="A156" t="inlineStr">
        <is>
          <t>Australia</t>
        </is>
      </c>
      <c r="B156" t="inlineStr">
        <is>
          <t>Salt marsh</t>
        </is>
      </c>
      <c r="C156" t="inlineStr">
        <is>
          <t>Conservation</t>
        </is>
      </c>
      <c r="D156" t="inlineStr"/>
      <c r="E156" t="inlineStr">
        <is>
          <t>Large</t>
        </is>
      </c>
      <c r="F156" t="n">
        <v>8000</v>
      </c>
      <c r="G156" t="inlineStr">
        <is>
          <t>Opex breakeven</t>
        </is>
      </c>
      <c r="H156" t="n">
        <v>768882542.08165</v>
      </c>
      <c r="I156" t="inlineStr">
        <is>
          <t>AUS</t>
        </is>
      </c>
      <c r="J156" t="n">
        <v>4000</v>
      </c>
      <c r="K156" t="inlineStr">
        <is>
          <t>Australia Salt marsh Conservation 8000</t>
        </is>
      </c>
      <c r="L156" t="inlineStr">
        <is>
          <t>3768951</t>
        </is>
      </c>
      <c r="M156" t="inlineStr">
        <is>
          <t>5379502</t>
        </is>
      </c>
      <c r="N156" t="n">
        <v>0.004901855346846676</v>
      </c>
      <c r="O156" t="n">
        <v>0.006996519891628303</v>
      </c>
      <c r="P156" t="inlineStr">
        <is>
          <t>1569849</t>
        </is>
      </c>
      <c r="Q156" t="inlineStr">
        <is>
          <t>1681117</t>
        </is>
      </c>
      <c r="R156" t="inlineStr">
        <is>
          <t>2199102</t>
        </is>
      </c>
      <c r="S156" t="inlineStr">
        <is>
          <t>3698385</t>
        </is>
      </c>
      <c r="T156" t="n">
        <v>2542546</v>
      </c>
      <c r="U156" t="n">
        <v>308501</v>
      </c>
      <c r="V156" t="n">
        <v>15</v>
      </c>
      <c r="W156" t="n">
        <v>15</v>
      </c>
      <c r="X156" t="inlineStr">
        <is>
          <t>70000</t>
        </is>
      </c>
      <c r="Y156" t="inlineStr">
        <is>
          <t>70000</t>
        </is>
      </c>
      <c r="Z156" t="inlineStr">
        <is>
          <t>629559</t>
        </is>
      </c>
      <c r="AA156" t="inlineStr">
        <is>
          <t>667067</t>
        </is>
      </c>
      <c r="AB156" t="inlineStr">
        <is>
          <t>76963</t>
        </is>
      </c>
      <c r="AC156" t="inlineStr">
        <is>
          <t>80000</t>
        </is>
      </c>
      <c r="AD156" t="inlineStr">
        <is>
          <t>313632</t>
        </is>
      </c>
      <c r="AE156" t="inlineStr">
        <is>
          <t>339050</t>
        </is>
      </c>
      <c r="AF156" t="inlineStr">
        <is>
          <t>102235</t>
        </is>
      </c>
      <c r="AG156" t="inlineStr">
        <is>
          <t>115000</t>
        </is>
      </c>
      <c r="AH156" t="inlineStr">
        <is>
          <t>333011</t>
        </is>
      </c>
      <c r="AI156" t="inlineStr">
        <is>
          <t>360000</t>
        </is>
      </c>
      <c r="AJ156" t="inlineStr">
        <is>
          <t>44450</t>
        </is>
      </c>
      <c r="AK156" t="inlineStr">
        <is>
          <t>50000</t>
        </is>
      </c>
      <c r="AL156" t="inlineStr">
        <is>
          <t>0</t>
        </is>
      </c>
      <c r="AM156" t="inlineStr">
        <is>
          <t>0</t>
        </is>
      </c>
      <c r="AN156" t="n">
        <v>485686</v>
      </c>
      <c r="AO156" t="n">
        <v>804000</v>
      </c>
      <c r="AP156" t="inlineStr">
        <is>
          <t>109955</t>
        </is>
      </c>
      <c r="AQ156" t="inlineStr">
        <is>
          <t>209025</t>
        </is>
      </c>
      <c r="AR156" t="inlineStr">
        <is>
          <t>26337</t>
        </is>
      </c>
      <c r="AS156" t="inlineStr">
        <is>
          <t>49360</t>
        </is>
      </c>
      <c r="AT156" t="inlineStr">
        <is>
          <t>75812</t>
        </is>
      </c>
      <c r="AU156" t="inlineStr">
        <is>
          <t>120000</t>
        </is>
      </c>
      <c r="AV156" t="inlineStr">
        <is>
          <t>223062</t>
        </is>
      </c>
      <c r="AW156" t="inlineStr">
        <is>
          <t>400000</t>
        </is>
      </c>
      <c r="AX156" t="inlineStr">
        <is>
          <t>1278249</t>
        </is>
      </c>
      <c r="AY156" t="inlineStr">
        <is>
          <t>2116000</t>
        </is>
      </c>
      <c r="AZ156" t="n">
        <v>13.81964554310024</v>
      </c>
      <c r="BA156" t="n">
        <v>-3698385</v>
      </c>
      <c r="BB156" t="n">
        <v>-2199102</v>
      </c>
      <c r="BC156" t="inlineStr">
        <is>
          <t>0</t>
        </is>
      </c>
      <c r="BD156" t="inlineStr">
        <is>
          <t>0</t>
        </is>
      </c>
      <c r="BE156" t="n">
        <v>0</v>
      </c>
      <c r="BF156" t="inlineStr">
        <is>
          <t>485686</t>
        </is>
      </c>
      <c r="BG156" t="inlineStr">
        <is>
          <t>0</t>
        </is>
      </c>
      <c r="BH156" t="inlineStr">
        <is>
          <t>804000</t>
        </is>
      </c>
      <c r="BI156" t="inlineStr">
        <is>
          <t>0</t>
        </is>
      </c>
    </row>
    <row r="157">
      <c r="A157" t="inlineStr">
        <is>
          <t>Australia</t>
        </is>
      </c>
      <c r="B157" t="inlineStr">
        <is>
          <t>Salt marsh</t>
        </is>
      </c>
      <c r="C157" t="inlineStr">
        <is>
          <t>Conservation</t>
        </is>
      </c>
      <c r="D157" t="inlineStr"/>
      <c r="E157" t="inlineStr">
        <is>
          <t>Large</t>
        </is>
      </c>
      <c r="F157" t="n">
        <v>8000</v>
      </c>
      <c r="G157" t="inlineStr">
        <is>
          <t>Market price</t>
        </is>
      </c>
      <c r="H157" t="n">
        <v>768882542.08165</v>
      </c>
      <c r="I157" t="inlineStr">
        <is>
          <t>AUS</t>
        </is>
      </c>
      <c r="J157" t="n">
        <v>4000</v>
      </c>
      <c r="K157" t="inlineStr">
        <is>
          <t>Australia Salt marsh Conservation 8000</t>
        </is>
      </c>
      <c r="L157" t="inlineStr">
        <is>
          <t>3897688</t>
        </is>
      </c>
      <c r="M157" t="inlineStr">
        <is>
          <t>5624233</t>
        </is>
      </c>
      <c r="N157" t="n">
        <v>0.005069289243383669</v>
      </c>
      <c r="O157" t="n">
        <v>0.007314814282000885</v>
      </c>
      <c r="P157" t="inlineStr">
        <is>
          <t>1569849</t>
        </is>
      </c>
      <c r="Q157" t="inlineStr">
        <is>
          <t>1681117</t>
        </is>
      </c>
      <c r="R157" t="inlineStr">
        <is>
          <t>2327840</t>
        </is>
      </c>
      <c r="S157" t="inlineStr">
        <is>
          <t>3943116</t>
        </is>
      </c>
      <c r="T157" t="n">
        <v>2542546</v>
      </c>
      <c r="U157" t="n">
        <v>308501</v>
      </c>
      <c r="V157" t="n">
        <v>16</v>
      </c>
      <c r="W157" t="n">
        <v>16</v>
      </c>
      <c r="X157" t="inlineStr">
        <is>
          <t>70000</t>
        </is>
      </c>
      <c r="Y157" t="inlineStr">
        <is>
          <t>70000</t>
        </is>
      </c>
      <c r="Z157" t="inlineStr">
        <is>
          <t>629559</t>
        </is>
      </c>
      <c r="AA157" t="inlineStr">
        <is>
          <t>667067</t>
        </is>
      </c>
      <c r="AB157" t="inlineStr">
        <is>
          <t>76963</t>
        </is>
      </c>
      <c r="AC157" t="inlineStr">
        <is>
          <t>80000</t>
        </is>
      </c>
      <c r="AD157" t="inlineStr">
        <is>
          <t>313632</t>
        </is>
      </c>
      <c r="AE157" t="inlineStr">
        <is>
          <t>339050</t>
        </is>
      </c>
      <c r="AF157" t="inlineStr">
        <is>
          <t>102235</t>
        </is>
      </c>
      <c r="AG157" t="inlineStr">
        <is>
          <t>115000</t>
        </is>
      </c>
      <c r="AH157" t="inlineStr">
        <is>
          <t>333011</t>
        </is>
      </c>
      <c r="AI157" t="inlineStr">
        <is>
          <t>360000</t>
        </is>
      </c>
      <c r="AJ157" t="inlineStr">
        <is>
          <t>44450</t>
        </is>
      </c>
      <c r="AK157" t="inlineStr">
        <is>
          <t>50000</t>
        </is>
      </c>
      <c r="AL157" t="inlineStr">
        <is>
          <t>0</t>
        </is>
      </c>
      <c r="AM157" t="inlineStr">
        <is>
          <t>0</t>
        </is>
      </c>
      <c r="AN157" t="n">
        <v>485686</v>
      </c>
      <c r="AO157" t="n">
        <v>804000</v>
      </c>
      <c r="AP157" t="inlineStr">
        <is>
          <t>238693</t>
        </is>
      </c>
      <c r="AQ157" t="inlineStr">
        <is>
          <t>453756</t>
        </is>
      </c>
      <c r="AR157" t="inlineStr">
        <is>
          <t>26337</t>
        </is>
      </c>
      <c r="AS157" t="inlineStr">
        <is>
          <t>49360</t>
        </is>
      </c>
      <c r="AT157" t="inlineStr">
        <is>
          <t>75812</t>
        </is>
      </c>
      <c r="AU157" t="inlineStr">
        <is>
          <t>120000</t>
        </is>
      </c>
      <c r="AV157" t="inlineStr">
        <is>
          <t>223062</t>
        </is>
      </c>
      <c r="AW157" t="inlineStr">
        <is>
          <t>400000</t>
        </is>
      </c>
      <c r="AX157" t="inlineStr">
        <is>
          <t>1278249</t>
        </is>
      </c>
      <c r="AY157" t="inlineStr">
        <is>
          <t>2116000</t>
        </is>
      </c>
      <c r="AZ157" t="n">
        <v>30</v>
      </c>
      <c r="BA157" t="n">
        <v>-3943116</v>
      </c>
      <c r="BB157" t="n">
        <v>-2327840</v>
      </c>
      <c r="BC157" t="inlineStr">
        <is>
          <t>0</t>
        </is>
      </c>
      <c r="BD157" t="inlineStr">
        <is>
          <t>0</t>
        </is>
      </c>
      <c r="BE157" t="n">
        <v>0</v>
      </c>
      <c r="BF157" t="inlineStr">
        <is>
          <t>485686</t>
        </is>
      </c>
      <c r="BG157" t="inlineStr">
        <is>
          <t>0</t>
        </is>
      </c>
      <c r="BH157" t="inlineStr">
        <is>
          <t>804000</t>
        </is>
      </c>
      <c r="BI157" t="inlineStr">
        <is>
          <t>0</t>
        </is>
      </c>
    </row>
    <row r="158">
      <c r="A158" t="inlineStr">
        <is>
          <t>The Bahamas</t>
        </is>
      </c>
      <c r="B158" t="inlineStr">
        <is>
          <t>Mangrove</t>
        </is>
      </c>
      <c r="C158" t="inlineStr">
        <is>
          <t>Restoration</t>
        </is>
      </c>
      <c r="D158" t="inlineStr">
        <is>
          <t>Planting</t>
        </is>
      </c>
      <c r="E158" t="inlineStr">
        <is>
          <t>Small</t>
        </is>
      </c>
      <c r="F158" t="n">
        <v>100</v>
      </c>
      <c r="G158" t="inlineStr">
        <is>
          <t>Opex breakeven</t>
        </is>
      </c>
      <c r="H158" t="n">
        <v>1338557.816306033</v>
      </c>
      <c r="I158" t="inlineStr">
        <is>
          <t>BHS</t>
        </is>
      </c>
      <c r="J158" t="n">
        <v>500</v>
      </c>
      <c r="K158" t="inlineStr">
        <is>
          <t>The Bahamas Mangrove Restoration 100</t>
        </is>
      </c>
      <c r="L158" t="inlineStr">
        <is>
          <t>19263461</t>
        </is>
      </c>
      <c r="M158" t="inlineStr">
        <is>
          <t>29953065</t>
        </is>
      </c>
      <c r="N158" t="n">
        <v>14.39120579278423</v>
      </c>
      <c r="O158" t="n">
        <v>22.37711709955146</v>
      </c>
      <c r="P158" t="inlineStr">
        <is>
          <t>3882949</t>
        </is>
      </c>
      <c r="Q158" t="inlineStr">
        <is>
          <t>4285867</t>
        </is>
      </c>
      <c r="R158" t="inlineStr">
        <is>
          <t>15380512</t>
        </is>
      </c>
      <c r="S158" t="inlineStr">
        <is>
          <t>25667199</t>
        </is>
      </c>
      <c r="T158" t="n">
        <v>73816</v>
      </c>
      <c r="U158" t="n">
        <v>12000</v>
      </c>
      <c r="V158" t="n">
        <v>2007</v>
      </c>
      <c r="W158" t="n">
        <v>2007</v>
      </c>
      <c r="X158" t="inlineStr">
        <is>
          <t>70000</t>
        </is>
      </c>
      <c r="Y158" t="inlineStr">
        <is>
          <t>70000</t>
        </is>
      </c>
      <c r="Z158" t="inlineStr">
        <is>
          <t>629559</t>
        </is>
      </c>
      <c r="AA158" t="inlineStr">
        <is>
          <t>667067</t>
        </is>
      </c>
      <c r="AB158" t="inlineStr">
        <is>
          <t>76963</t>
        </is>
      </c>
      <c r="AC158" t="inlineStr">
        <is>
          <t>80000</t>
        </is>
      </c>
      <c r="AD158" t="inlineStr">
        <is>
          <t>286112</t>
        </is>
      </c>
      <c r="AE158" t="inlineStr">
        <is>
          <t>309300</t>
        </is>
      </c>
      <c r="AF158" t="inlineStr">
        <is>
          <t>111125</t>
        </is>
      </c>
      <c r="AG158" t="inlineStr">
        <is>
          <t>125000</t>
        </is>
      </c>
      <c r="AH158" t="inlineStr">
        <is>
          <t>296010</t>
        </is>
      </c>
      <c r="AI158" t="inlineStr">
        <is>
          <t>320000</t>
        </is>
      </c>
      <c r="AJ158" t="inlineStr">
        <is>
          <t>44450</t>
        </is>
      </c>
      <c r="AK158" t="inlineStr">
        <is>
          <t>50000</t>
        </is>
      </c>
      <c r="AL158" t="inlineStr">
        <is>
          <t>2368731</t>
        </is>
      </c>
      <c r="AM158" t="inlineStr">
        <is>
          <t>2664500</t>
        </is>
      </c>
      <c r="AN158" t="n">
        <v>949890</v>
      </c>
      <c r="AO158" t="n">
        <v>1331859</v>
      </c>
      <c r="AP158" t="inlineStr">
        <is>
          <t>13073435</t>
        </is>
      </c>
      <c r="AQ158" t="inlineStr">
        <is>
          <t>22063420</t>
        </is>
      </c>
      <c r="AR158" t="inlineStr">
        <is>
          <t>1160</t>
        </is>
      </c>
      <c r="AS158" t="inlineStr">
        <is>
          <t>1920</t>
        </is>
      </c>
      <c r="AT158" t="inlineStr">
        <is>
          <t>75812</t>
        </is>
      </c>
      <c r="AU158" t="inlineStr">
        <is>
          <t>120000</t>
        </is>
      </c>
      <c r="AV158" t="inlineStr">
        <is>
          <t>223062</t>
        </is>
      </c>
      <c r="AW158" t="inlineStr">
        <is>
          <t>400000</t>
        </is>
      </c>
      <c r="AX158" t="inlineStr">
        <is>
          <t>1057153</t>
        </is>
      </c>
      <c r="AY158" t="inlineStr">
        <is>
          <t>1750000</t>
        </is>
      </c>
      <c r="AZ158" t="n">
        <v>2304.039505356674</v>
      </c>
      <c r="BA158" t="n">
        <v>-25667199</v>
      </c>
      <c r="BB158" t="n">
        <v>-15380512</v>
      </c>
      <c r="BC158" t="inlineStr">
        <is>
          <t>0</t>
        </is>
      </c>
      <c r="BD158" t="inlineStr">
        <is>
          <t>0</t>
        </is>
      </c>
      <c r="BE158" t="n">
        <v>0</v>
      </c>
      <c r="BF158" t="inlineStr">
        <is>
          <t>402322</t>
        </is>
      </c>
      <c r="BG158" t="inlineStr">
        <is>
          <t>547568</t>
        </is>
      </c>
      <c r="BH158" t="inlineStr">
        <is>
          <t>666000</t>
        </is>
      </c>
      <c r="BI158" t="inlineStr">
        <is>
          <t>665859</t>
        </is>
      </c>
    </row>
    <row r="159">
      <c r="A159" t="inlineStr">
        <is>
          <t>The Bahamas</t>
        </is>
      </c>
      <c r="B159" t="inlineStr">
        <is>
          <t>Mangrove</t>
        </is>
      </c>
      <c r="C159" t="inlineStr">
        <is>
          <t>Restoration</t>
        </is>
      </c>
      <c r="D159" t="inlineStr">
        <is>
          <t>Hydrology</t>
        </is>
      </c>
      <c r="E159" t="inlineStr">
        <is>
          <t>Small</t>
        </is>
      </c>
      <c r="F159" t="n">
        <v>100</v>
      </c>
      <c r="G159" t="inlineStr">
        <is>
          <t>Opex breakeven</t>
        </is>
      </c>
      <c r="H159" t="n">
        <v>1338557.816306033</v>
      </c>
      <c r="I159" t="inlineStr">
        <is>
          <t>BHS</t>
        </is>
      </c>
      <c r="J159" t="n">
        <v>500</v>
      </c>
      <c r="K159" t="inlineStr">
        <is>
          <t>The Bahamas Mangrove Restoration 100</t>
        </is>
      </c>
      <c r="L159" t="inlineStr">
        <is>
          <t>22544600</t>
        </is>
      </c>
      <c r="M159" t="inlineStr">
        <is>
          <t>34623530</t>
        </is>
      </c>
      <c r="N159" t="n">
        <v>16.84245515984918</v>
      </c>
      <c r="O159" t="n">
        <v>25.86629399060941</v>
      </c>
      <c r="P159" t="inlineStr">
        <is>
          <t>5173416</t>
        </is>
      </c>
      <c r="Q159" t="inlineStr">
        <is>
          <t>5737467</t>
        </is>
      </c>
      <c r="R159" t="inlineStr">
        <is>
          <t>17371185</t>
        </is>
      </c>
      <c r="S159" t="inlineStr">
        <is>
          <t>28886063</t>
        </is>
      </c>
      <c r="T159" t="n">
        <v>73816</v>
      </c>
      <c r="U159" t="n">
        <v>15000</v>
      </c>
      <c r="V159" t="n">
        <v>1879</v>
      </c>
      <c r="W159" t="n">
        <v>1879</v>
      </c>
      <c r="X159" t="inlineStr">
        <is>
          <t>70000</t>
        </is>
      </c>
      <c r="Y159" t="inlineStr">
        <is>
          <t>70000</t>
        </is>
      </c>
      <c r="Z159" t="inlineStr">
        <is>
          <t>629559</t>
        </is>
      </c>
      <c r="AA159" t="inlineStr">
        <is>
          <t>667067</t>
        </is>
      </c>
      <c r="AB159" t="inlineStr">
        <is>
          <t>76963</t>
        </is>
      </c>
      <c r="AC159" t="inlineStr">
        <is>
          <t>80000</t>
        </is>
      </c>
      <c r="AD159" t="inlineStr">
        <is>
          <t>286112</t>
        </is>
      </c>
      <c r="AE159" t="inlineStr">
        <is>
          <t>309300</t>
        </is>
      </c>
      <c r="AF159" t="inlineStr">
        <is>
          <t>111125</t>
        </is>
      </c>
      <c r="AG159" t="inlineStr">
        <is>
          <t>125000</t>
        </is>
      </c>
      <c r="AH159" t="inlineStr">
        <is>
          <t>296010</t>
        </is>
      </c>
      <c r="AI159" t="inlineStr">
        <is>
          <t>320000</t>
        </is>
      </c>
      <c r="AJ159" t="inlineStr">
        <is>
          <t>44450</t>
        </is>
      </c>
      <c r="AK159" t="inlineStr">
        <is>
          <t>50000</t>
        </is>
      </c>
      <c r="AL159" t="inlineStr">
        <is>
          <t>3659198</t>
        </is>
      </c>
      <c r="AM159" t="inlineStr">
        <is>
          <t>4116100</t>
        </is>
      </c>
      <c r="AN159" t="n">
        <v>1248201</v>
      </c>
      <c r="AO159" t="n">
        <v>1694613</v>
      </c>
      <c r="AP159" t="inlineStr">
        <is>
          <t>14765507</t>
        </is>
      </c>
      <c r="AQ159" t="inlineStr">
        <is>
          <t>24919050</t>
        </is>
      </c>
      <c r="AR159" t="inlineStr">
        <is>
          <t>1450</t>
        </is>
      </c>
      <c r="AS159" t="inlineStr">
        <is>
          <t>2400</t>
        </is>
      </c>
      <c r="AT159" t="inlineStr">
        <is>
          <t>75812</t>
        </is>
      </c>
      <c r="AU159" t="inlineStr">
        <is>
          <t>120000</t>
        </is>
      </c>
      <c r="AV159" t="inlineStr">
        <is>
          <t>223062</t>
        </is>
      </c>
      <c r="AW159" t="inlineStr">
        <is>
          <t>400000</t>
        </is>
      </c>
      <c r="AX159" t="inlineStr">
        <is>
          <t>1057153</t>
        </is>
      </c>
      <c r="AY159" t="inlineStr">
        <is>
          <t>1750000</t>
        </is>
      </c>
      <c r="AZ159" t="n">
        <v>2081.79782224276</v>
      </c>
      <c r="BA159" t="n">
        <v>-28886063</v>
      </c>
      <c r="BB159" t="n">
        <v>-17371185</v>
      </c>
      <c r="BC159" t="inlineStr">
        <is>
          <t>0</t>
        </is>
      </c>
      <c r="BD159" t="inlineStr">
        <is>
          <t>0</t>
        </is>
      </c>
      <c r="BE159" t="n">
        <v>0</v>
      </c>
      <c r="BF159" t="inlineStr">
        <is>
          <t>402322</t>
        </is>
      </c>
      <c r="BG159" t="inlineStr">
        <is>
          <t>845879</t>
        </is>
      </c>
      <c r="BH159" t="inlineStr">
        <is>
          <t>666000</t>
        </is>
      </c>
      <c r="BI159" t="inlineStr">
        <is>
          <t>1028613</t>
        </is>
      </c>
    </row>
    <row r="160">
      <c r="A160" t="inlineStr">
        <is>
          <t>The Bahamas</t>
        </is>
      </c>
      <c r="B160" t="inlineStr">
        <is>
          <t>Mangrove</t>
        </is>
      </c>
      <c r="C160" t="inlineStr">
        <is>
          <t>Restoration</t>
        </is>
      </c>
      <c r="D160" t="inlineStr">
        <is>
          <t>Hybrid</t>
        </is>
      </c>
      <c r="E160" t="inlineStr">
        <is>
          <t>Small</t>
        </is>
      </c>
      <c r="F160" t="n">
        <v>100</v>
      </c>
      <c r="G160" t="inlineStr">
        <is>
          <t>Opex breakeven</t>
        </is>
      </c>
      <c r="H160" t="n">
        <v>1338557.816306033</v>
      </c>
      <c r="I160" t="inlineStr">
        <is>
          <t>BHS</t>
        </is>
      </c>
      <c r="J160" t="n">
        <v>500</v>
      </c>
      <c r="K160" t="inlineStr">
        <is>
          <t>The Bahamas Mangrove Restoration 100</t>
        </is>
      </c>
      <c r="L160" t="inlineStr">
        <is>
          <t>nan</t>
        </is>
      </c>
      <c r="M160" t="inlineStr">
        <is>
          <t>nan</t>
        </is>
      </c>
      <c r="N160" t="inlineStr"/>
      <c r="O160" t="inlineStr"/>
      <c r="P160" t="inlineStr">
        <is>
          <t>nan</t>
        </is>
      </c>
      <c r="Q160" t="inlineStr">
        <is>
          <t>nan</t>
        </is>
      </c>
      <c r="R160" t="inlineStr">
        <is>
          <t>nan</t>
        </is>
      </c>
      <c r="S160" t="inlineStr">
        <is>
          <t>nan</t>
        </is>
      </c>
      <c r="T160" t="n">
        <v>73816</v>
      </c>
      <c r="U160" t="n">
        <v>15000</v>
      </c>
      <c r="V160" t="n">
        <v>0</v>
      </c>
      <c r="W160" t="n">
        <v>0</v>
      </c>
      <c r="X160" t="inlineStr">
        <is>
          <t>70000</t>
        </is>
      </c>
      <c r="Y160" t="inlineStr">
        <is>
          <t>70000</t>
        </is>
      </c>
      <c r="Z160" t="inlineStr">
        <is>
          <t>629559</t>
        </is>
      </c>
      <c r="AA160" t="inlineStr">
        <is>
          <t>667067</t>
        </is>
      </c>
      <c r="AB160" t="inlineStr">
        <is>
          <t>76963</t>
        </is>
      </c>
      <c r="AC160" t="inlineStr">
        <is>
          <t>80000</t>
        </is>
      </c>
      <c r="AD160" t="inlineStr">
        <is>
          <t>286112</t>
        </is>
      </c>
      <c r="AE160" t="inlineStr">
        <is>
          <t>309300</t>
        </is>
      </c>
      <c r="AF160" t="inlineStr">
        <is>
          <t>111125</t>
        </is>
      </c>
      <c r="AG160" t="inlineStr">
        <is>
          <t>125000</t>
        </is>
      </c>
      <c r="AH160" t="inlineStr">
        <is>
          <t>296010</t>
        </is>
      </c>
      <c r="AI160" t="inlineStr">
        <is>
          <t>320000</t>
        </is>
      </c>
      <c r="AJ160" t="inlineStr">
        <is>
          <t>44450</t>
        </is>
      </c>
      <c r="AK160" t="inlineStr">
        <is>
          <t>50000</t>
        </is>
      </c>
      <c r="AL160" t="inlineStr">
        <is>
          <t>nan</t>
        </is>
      </c>
      <c r="AM160" t="inlineStr">
        <is>
          <t>nan</t>
        </is>
      </c>
      <c r="AN160" t="inlineStr"/>
      <c r="AO160" t="inlineStr"/>
      <c r="AP160" t="inlineStr">
        <is>
          <t>nan</t>
        </is>
      </c>
      <c r="AQ160" t="inlineStr">
        <is>
          <t>nan</t>
        </is>
      </c>
      <c r="AR160" t="inlineStr">
        <is>
          <t>1450</t>
        </is>
      </c>
      <c r="AS160" t="inlineStr">
        <is>
          <t>2400</t>
        </is>
      </c>
      <c r="AT160" t="inlineStr">
        <is>
          <t>75812</t>
        </is>
      </c>
      <c r="AU160" t="inlineStr">
        <is>
          <t>120000</t>
        </is>
      </c>
      <c r="AV160" t="inlineStr">
        <is>
          <t>223062</t>
        </is>
      </c>
      <c r="AW160" t="inlineStr">
        <is>
          <t>400000</t>
        </is>
      </c>
      <c r="AX160" t="inlineStr">
        <is>
          <t>1057153</t>
        </is>
      </c>
      <c r="AY160" t="inlineStr">
        <is>
          <t>1750000</t>
        </is>
      </c>
      <c r="AZ160" t="inlineStr"/>
      <c r="BA160" t="inlineStr"/>
      <c r="BB160" t="inlineStr"/>
      <c r="BC160" t="inlineStr">
        <is>
          <t>0</t>
        </is>
      </c>
      <c r="BD160" t="inlineStr">
        <is>
          <t>0</t>
        </is>
      </c>
      <c r="BE160" t="n">
        <v>0</v>
      </c>
      <c r="BF160" t="inlineStr">
        <is>
          <t>402322</t>
        </is>
      </c>
      <c r="BG160" t="inlineStr">
        <is>
          <t>nan</t>
        </is>
      </c>
      <c r="BH160" t="inlineStr">
        <is>
          <t>666000</t>
        </is>
      </c>
      <c r="BI160" t="inlineStr">
        <is>
          <t>nan</t>
        </is>
      </c>
    </row>
    <row r="161">
      <c r="A161" t="inlineStr">
        <is>
          <t>The Bahamas</t>
        </is>
      </c>
      <c r="B161" t="inlineStr">
        <is>
          <t>Mangrove</t>
        </is>
      </c>
      <c r="C161" t="inlineStr">
        <is>
          <t>Restoration</t>
        </is>
      </c>
      <c r="D161" t="inlineStr">
        <is>
          <t>Planting</t>
        </is>
      </c>
      <c r="E161" t="inlineStr">
        <is>
          <t>Small</t>
        </is>
      </c>
      <c r="F161" t="n">
        <v>100</v>
      </c>
      <c r="G161" t="inlineStr">
        <is>
          <t>Market price</t>
        </is>
      </c>
      <c r="H161" t="n">
        <v>1338557.816306033</v>
      </c>
      <c r="I161" t="inlineStr">
        <is>
          <t>BHS</t>
        </is>
      </c>
      <c r="J161" t="n">
        <v>500</v>
      </c>
      <c r="K161" t="inlineStr">
        <is>
          <t>The Bahamas Mangrove Restoration 100</t>
        </is>
      </c>
      <c r="L161" t="inlineStr">
        <is>
          <t>6360250</t>
        </is>
      </c>
      <c r="M161" t="inlineStr">
        <is>
          <t>8176924</t>
        </is>
      </c>
      <c r="N161" t="n">
        <v>4.751569130986168</v>
      </c>
      <c r="O161" t="n">
        <v>6.108756678561368</v>
      </c>
      <c r="P161" t="inlineStr">
        <is>
          <t>3882949</t>
        </is>
      </c>
      <c r="Q161" t="inlineStr">
        <is>
          <t>4285867</t>
        </is>
      </c>
      <c r="R161" t="inlineStr">
        <is>
          <t>2477301</t>
        </is>
      </c>
      <c r="S161" t="inlineStr">
        <is>
          <t>3891058</t>
        </is>
      </c>
      <c r="T161" t="n">
        <v>73816</v>
      </c>
      <c r="U161" t="n">
        <v>12000</v>
      </c>
      <c r="V161" t="n">
        <v>663</v>
      </c>
      <c r="W161" t="n">
        <v>663</v>
      </c>
      <c r="X161" t="inlineStr">
        <is>
          <t>70000</t>
        </is>
      </c>
      <c r="Y161" t="inlineStr">
        <is>
          <t>70000</t>
        </is>
      </c>
      <c r="Z161" t="inlineStr">
        <is>
          <t>629559</t>
        </is>
      </c>
      <c r="AA161" t="inlineStr">
        <is>
          <t>667067</t>
        </is>
      </c>
      <c r="AB161" t="inlineStr">
        <is>
          <t>76963</t>
        </is>
      </c>
      <c r="AC161" t="inlineStr">
        <is>
          <t>80000</t>
        </is>
      </c>
      <c r="AD161" t="inlineStr">
        <is>
          <t>286112</t>
        </is>
      </c>
      <c r="AE161" t="inlineStr">
        <is>
          <t>309300</t>
        </is>
      </c>
      <c r="AF161" t="inlineStr">
        <is>
          <t>111125</t>
        </is>
      </c>
      <c r="AG161" t="inlineStr">
        <is>
          <t>125000</t>
        </is>
      </c>
      <c r="AH161" t="inlineStr">
        <is>
          <t>296010</t>
        </is>
      </c>
      <c r="AI161" t="inlineStr">
        <is>
          <t>320000</t>
        </is>
      </c>
      <c r="AJ161" t="inlineStr">
        <is>
          <t>44450</t>
        </is>
      </c>
      <c r="AK161" t="inlineStr">
        <is>
          <t>50000</t>
        </is>
      </c>
      <c r="AL161" t="inlineStr">
        <is>
          <t>2368731</t>
        </is>
      </c>
      <c r="AM161" t="inlineStr">
        <is>
          <t>2664500</t>
        </is>
      </c>
      <c r="AN161" t="n">
        <v>949890</v>
      </c>
      <c r="AO161" t="n">
        <v>1331859</v>
      </c>
      <c r="AP161" t="inlineStr">
        <is>
          <t>170224</t>
        </is>
      </c>
      <c r="AQ161" t="inlineStr">
        <is>
          <t>287279</t>
        </is>
      </c>
      <c r="AR161" t="inlineStr">
        <is>
          <t>1160</t>
        </is>
      </c>
      <c r="AS161" t="inlineStr">
        <is>
          <t>1920</t>
        </is>
      </c>
      <c r="AT161" t="inlineStr">
        <is>
          <t>75812</t>
        </is>
      </c>
      <c r="AU161" t="inlineStr">
        <is>
          <t>120000</t>
        </is>
      </c>
      <c r="AV161" t="inlineStr">
        <is>
          <t>223062</t>
        </is>
      </c>
      <c r="AW161" t="inlineStr">
        <is>
          <t>400000</t>
        </is>
      </c>
      <c r="AX161" t="inlineStr">
        <is>
          <t>1057153</t>
        </is>
      </c>
      <c r="AY161" t="inlineStr">
        <is>
          <t>1750000</t>
        </is>
      </c>
      <c r="AZ161" t="n">
        <v>30</v>
      </c>
      <c r="BA161" t="n">
        <v>-3891058</v>
      </c>
      <c r="BB161" t="n">
        <v>-2477301</v>
      </c>
      <c r="BC161" t="inlineStr">
        <is>
          <t>0</t>
        </is>
      </c>
      <c r="BD161" t="inlineStr">
        <is>
          <t>0</t>
        </is>
      </c>
      <c r="BE161" t="n">
        <v>0</v>
      </c>
      <c r="BF161" t="inlineStr">
        <is>
          <t>402322</t>
        </is>
      </c>
      <c r="BG161" t="inlineStr">
        <is>
          <t>547568</t>
        </is>
      </c>
      <c r="BH161" t="inlineStr">
        <is>
          <t>666000</t>
        </is>
      </c>
      <c r="BI161" t="inlineStr">
        <is>
          <t>665859</t>
        </is>
      </c>
    </row>
    <row r="162">
      <c r="A162" t="inlineStr">
        <is>
          <t>The Bahamas</t>
        </is>
      </c>
      <c r="B162" t="inlineStr">
        <is>
          <t>Mangrove</t>
        </is>
      </c>
      <c r="C162" t="inlineStr">
        <is>
          <t>Restoration</t>
        </is>
      </c>
      <c r="D162" t="inlineStr">
        <is>
          <t>Hydrology</t>
        </is>
      </c>
      <c r="E162" t="inlineStr">
        <is>
          <t>Small</t>
        </is>
      </c>
      <c r="F162" t="n">
        <v>100</v>
      </c>
      <c r="G162" t="inlineStr">
        <is>
          <t>Market price</t>
        </is>
      </c>
      <c r="H162" t="n">
        <v>1338557.816306033</v>
      </c>
      <c r="I162" t="inlineStr">
        <is>
          <t>BHS</t>
        </is>
      </c>
      <c r="J162" t="n">
        <v>500</v>
      </c>
      <c r="K162" t="inlineStr">
        <is>
          <t>The Bahamas Mangrove Restoration 100</t>
        </is>
      </c>
      <c r="L162" t="inlineStr">
        <is>
          <t>7991874</t>
        </is>
      </c>
      <c r="M162" t="inlineStr">
        <is>
          <t>10063579</t>
        </is>
      </c>
      <c r="N162" t="n">
        <v>5.970510875693714</v>
      </c>
      <c r="O162" t="n">
        <v>7.518225120654163</v>
      </c>
      <c r="P162" t="inlineStr">
        <is>
          <t>5173416</t>
        </is>
      </c>
      <c r="Q162" t="inlineStr">
        <is>
          <t>5737467</t>
        </is>
      </c>
      <c r="R162" t="inlineStr">
        <is>
          <t>2818458</t>
        </is>
      </c>
      <c r="S162" t="inlineStr">
        <is>
          <t>4326112</t>
        </is>
      </c>
      <c r="T162" t="n">
        <v>73816</v>
      </c>
      <c r="U162" t="n">
        <v>15000</v>
      </c>
      <c r="V162" t="n">
        <v>666</v>
      </c>
      <c r="W162" t="n">
        <v>666</v>
      </c>
      <c r="X162" t="inlineStr">
        <is>
          <t>70000</t>
        </is>
      </c>
      <c r="Y162" t="inlineStr">
        <is>
          <t>70000</t>
        </is>
      </c>
      <c r="Z162" t="inlineStr">
        <is>
          <t>629559</t>
        </is>
      </c>
      <c r="AA162" t="inlineStr">
        <is>
          <t>667067</t>
        </is>
      </c>
      <c r="AB162" t="inlineStr">
        <is>
          <t>76963</t>
        </is>
      </c>
      <c r="AC162" t="inlineStr">
        <is>
          <t>80000</t>
        </is>
      </c>
      <c r="AD162" t="inlineStr">
        <is>
          <t>286112</t>
        </is>
      </c>
      <c r="AE162" t="inlineStr">
        <is>
          <t>309300</t>
        </is>
      </c>
      <c r="AF162" t="inlineStr">
        <is>
          <t>111125</t>
        </is>
      </c>
      <c r="AG162" t="inlineStr">
        <is>
          <t>125000</t>
        </is>
      </c>
      <c r="AH162" t="inlineStr">
        <is>
          <t>296010</t>
        </is>
      </c>
      <c r="AI162" t="inlineStr">
        <is>
          <t>320000</t>
        </is>
      </c>
      <c r="AJ162" t="inlineStr">
        <is>
          <t>44450</t>
        </is>
      </c>
      <c r="AK162" t="inlineStr">
        <is>
          <t>50000</t>
        </is>
      </c>
      <c r="AL162" t="inlineStr">
        <is>
          <t>3659198</t>
        </is>
      </c>
      <c r="AM162" t="inlineStr">
        <is>
          <t>4116100</t>
        </is>
      </c>
      <c r="AN162" t="n">
        <v>1248201</v>
      </c>
      <c r="AO162" t="n">
        <v>1694613</v>
      </c>
      <c r="AP162" t="inlineStr">
        <is>
          <t>212780</t>
        </is>
      </c>
      <c r="AQ162" t="inlineStr">
        <is>
          <t>359099</t>
        </is>
      </c>
      <c r="AR162" t="inlineStr">
        <is>
          <t>1450</t>
        </is>
      </c>
      <c r="AS162" t="inlineStr">
        <is>
          <t>2400</t>
        </is>
      </c>
      <c r="AT162" t="inlineStr">
        <is>
          <t>75812</t>
        </is>
      </c>
      <c r="AU162" t="inlineStr">
        <is>
          <t>120000</t>
        </is>
      </c>
      <c r="AV162" t="inlineStr">
        <is>
          <t>223062</t>
        </is>
      </c>
      <c r="AW162" t="inlineStr">
        <is>
          <t>400000</t>
        </is>
      </c>
      <c r="AX162" t="inlineStr">
        <is>
          <t>1057153</t>
        </is>
      </c>
      <c r="AY162" t="inlineStr">
        <is>
          <t>1750000</t>
        </is>
      </c>
      <c r="AZ162" t="n">
        <v>30</v>
      </c>
      <c r="BA162" t="n">
        <v>-4326112</v>
      </c>
      <c r="BB162" t="n">
        <v>-2818458</v>
      </c>
      <c r="BC162" t="inlineStr">
        <is>
          <t>0</t>
        </is>
      </c>
      <c r="BD162" t="inlineStr">
        <is>
          <t>0</t>
        </is>
      </c>
      <c r="BE162" t="n">
        <v>0</v>
      </c>
      <c r="BF162" t="inlineStr">
        <is>
          <t>402322</t>
        </is>
      </c>
      <c r="BG162" t="inlineStr">
        <is>
          <t>845879</t>
        </is>
      </c>
      <c r="BH162" t="inlineStr">
        <is>
          <t>666000</t>
        </is>
      </c>
      <c r="BI162" t="inlineStr">
        <is>
          <t>1028613</t>
        </is>
      </c>
    </row>
    <row r="163">
      <c r="A163" t="inlineStr">
        <is>
          <t>The Bahamas</t>
        </is>
      </c>
      <c r="B163" t="inlineStr">
        <is>
          <t>Mangrove</t>
        </is>
      </c>
      <c r="C163" t="inlineStr">
        <is>
          <t>Restoration</t>
        </is>
      </c>
      <c r="D163" t="inlineStr">
        <is>
          <t>Hybrid</t>
        </is>
      </c>
      <c r="E163" t="inlineStr">
        <is>
          <t>Small</t>
        </is>
      </c>
      <c r="F163" t="n">
        <v>100</v>
      </c>
      <c r="G163" t="inlineStr">
        <is>
          <t>Market price</t>
        </is>
      </c>
      <c r="H163" t="n">
        <v>1338557.816306033</v>
      </c>
      <c r="I163" t="inlineStr">
        <is>
          <t>BHS</t>
        </is>
      </c>
      <c r="J163" t="n">
        <v>500</v>
      </c>
      <c r="K163" t="inlineStr">
        <is>
          <t>The Bahamas Mangrove Restoration 100</t>
        </is>
      </c>
      <c r="L163" t="inlineStr">
        <is>
          <t>nan</t>
        </is>
      </c>
      <c r="M163" t="inlineStr">
        <is>
          <t>nan</t>
        </is>
      </c>
      <c r="N163" t="inlineStr"/>
      <c r="O163" t="inlineStr"/>
      <c r="P163" t="inlineStr">
        <is>
          <t>nan</t>
        </is>
      </c>
      <c r="Q163" t="inlineStr">
        <is>
          <t>nan</t>
        </is>
      </c>
      <c r="R163" t="inlineStr">
        <is>
          <t>nan</t>
        </is>
      </c>
      <c r="S163" t="inlineStr">
        <is>
          <t>nan</t>
        </is>
      </c>
      <c r="T163" t="n">
        <v>73816</v>
      </c>
      <c r="U163" t="n">
        <v>15000</v>
      </c>
      <c r="V163" t="n">
        <v>0</v>
      </c>
      <c r="W163" t="n">
        <v>0</v>
      </c>
      <c r="X163" t="inlineStr">
        <is>
          <t>70000</t>
        </is>
      </c>
      <c r="Y163" t="inlineStr">
        <is>
          <t>70000</t>
        </is>
      </c>
      <c r="Z163" t="inlineStr">
        <is>
          <t>629559</t>
        </is>
      </c>
      <c r="AA163" t="inlineStr">
        <is>
          <t>667067</t>
        </is>
      </c>
      <c r="AB163" t="inlineStr">
        <is>
          <t>76963</t>
        </is>
      </c>
      <c r="AC163" t="inlineStr">
        <is>
          <t>80000</t>
        </is>
      </c>
      <c r="AD163" t="inlineStr">
        <is>
          <t>286112</t>
        </is>
      </c>
      <c r="AE163" t="inlineStr">
        <is>
          <t>309300</t>
        </is>
      </c>
      <c r="AF163" t="inlineStr">
        <is>
          <t>111125</t>
        </is>
      </c>
      <c r="AG163" t="inlineStr">
        <is>
          <t>125000</t>
        </is>
      </c>
      <c r="AH163" t="inlineStr">
        <is>
          <t>296010</t>
        </is>
      </c>
      <c r="AI163" t="inlineStr">
        <is>
          <t>320000</t>
        </is>
      </c>
      <c r="AJ163" t="inlineStr">
        <is>
          <t>44450</t>
        </is>
      </c>
      <c r="AK163" t="inlineStr">
        <is>
          <t>50000</t>
        </is>
      </c>
      <c r="AL163" t="inlineStr">
        <is>
          <t>nan</t>
        </is>
      </c>
      <c r="AM163" t="inlineStr">
        <is>
          <t>nan</t>
        </is>
      </c>
      <c r="AN163" t="inlineStr"/>
      <c r="AO163" t="inlineStr"/>
      <c r="AP163" t="inlineStr">
        <is>
          <t>212780</t>
        </is>
      </c>
      <c r="AQ163" t="inlineStr">
        <is>
          <t>359099</t>
        </is>
      </c>
      <c r="AR163" t="inlineStr">
        <is>
          <t>1450</t>
        </is>
      </c>
      <c r="AS163" t="inlineStr">
        <is>
          <t>2400</t>
        </is>
      </c>
      <c r="AT163" t="inlineStr">
        <is>
          <t>75812</t>
        </is>
      </c>
      <c r="AU163" t="inlineStr">
        <is>
          <t>120000</t>
        </is>
      </c>
      <c r="AV163" t="inlineStr">
        <is>
          <t>223062</t>
        </is>
      </c>
      <c r="AW163" t="inlineStr">
        <is>
          <t>400000</t>
        </is>
      </c>
      <c r="AX163" t="inlineStr">
        <is>
          <t>1057153</t>
        </is>
      </c>
      <c r="AY163" t="inlineStr">
        <is>
          <t>1750000</t>
        </is>
      </c>
      <c r="AZ163" t="n">
        <v>30</v>
      </c>
      <c r="BA163" t="inlineStr"/>
      <c r="BB163" t="inlineStr"/>
      <c r="BC163" t="inlineStr">
        <is>
          <t>0</t>
        </is>
      </c>
      <c r="BD163" t="inlineStr">
        <is>
          <t>0</t>
        </is>
      </c>
      <c r="BE163" t="n">
        <v>0</v>
      </c>
      <c r="BF163" t="inlineStr">
        <is>
          <t>402322</t>
        </is>
      </c>
      <c r="BG163" t="inlineStr">
        <is>
          <t>nan</t>
        </is>
      </c>
      <c r="BH163" t="inlineStr">
        <is>
          <t>666000</t>
        </is>
      </c>
      <c r="BI163" t="inlineStr">
        <is>
          <t>nan</t>
        </is>
      </c>
    </row>
    <row r="164">
      <c r="A164" t="inlineStr">
        <is>
          <t>The Bahamas</t>
        </is>
      </c>
      <c r="B164" t="inlineStr">
        <is>
          <t>Mangrove</t>
        </is>
      </c>
      <c r="C164" t="inlineStr">
        <is>
          <t>Restoration</t>
        </is>
      </c>
      <c r="D164" t="inlineStr">
        <is>
          <t>Planting</t>
        </is>
      </c>
      <c r="E164" t="inlineStr">
        <is>
          <t>Medium</t>
        </is>
      </c>
      <c r="F164" t="n">
        <v>500</v>
      </c>
      <c r="G164" t="inlineStr">
        <is>
          <t>Opex breakeven</t>
        </is>
      </c>
      <c r="H164" t="n">
        <v>1338557.816306033</v>
      </c>
      <c r="I164" t="inlineStr">
        <is>
          <t>BHS</t>
        </is>
      </c>
      <c r="J164" t="n">
        <v>500</v>
      </c>
      <c r="K164" t="inlineStr">
        <is>
          <t>The Bahamas Mangrove Restoration 500</t>
        </is>
      </c>
      <c r="L164" t="inlineStr">
        <is>
          <t>42790986</t>
        </is>
      </c>
      <c r="M164" t="inlineStr">
        <is>
          <t>64187519</t>
        </is>
      </c>
      <c r="N164" t="n">
        <v>31.96797738486086</v>
      </c>
      <c r="O164" t="n">
        <v>47.95274303289778</v>
      </c>
      <c r="P164" t="inlineStr">
        <is>
          <t>13130109</t>
        </is>
      </c>
      <c r="Q164" t="inlineStr">
        <is>
          <t>14943867</t>
        </is>
      </c>
      <c r="R164" t="inlineStr">
        <is>
          <t>29660877</t>
        </is>
      </c>
      <c r="S164" t="inlineStr">
        <is>
          <t>49243653</t>
        </is>
      </c>
      <c r="T164" t="n">
        <v>73816</v>
      </c>
      <c r="U164" t="n">
        <v>58500</v>
      </c>
      <c r="V164" t="n">
        <v>914</v>
      </c>
      <c r="W164" t="n">
        <v>914</v>
      </c>
      <c r="X164" t="inlineStr">
        <is>
          <t>70000</t>
        </is>
      </c>
      <c r="Y164" t="inlineStr">
        <is>
          <t>70000</t>
        </is>
      </c>
      <c r="Z164" t="inlineStr">
        <is>
          <t>629559</t>
        </is>
      </c>
      <c r="AA164" t="inlineStr">
        <is>
          <t>667067</t>
        </is>
      </c>
      <c r="AB164" t="inlineStr">
        <is>
          <t>76963</t>
        </is>
      </c>
      <c r="AC164" t="inlineStr">
        <is>
          <t>80000</t>
        </is>
      </c>
      <c r="AD164" t="inlineStr">
        <is>
          <t>286112</t>
        </is>
      </c>
      <c r="AE164" t="inlineStr">
        <is>
          <t>309300</t>
        </is>
      </c>
      <c r="AF164" t="inlineStr">
        <is>
          <t>111125</t>
        </is>
      </c>
      <c r="AG164" t="inlineStr">
        <is>
          <t>125000</t>
        </is>
      </c>
      <c r="AH164" t="inlineStr">
        <is>
          <t>296010</t>
        </is>
      </c>
      <c r="AI164" t="inlineStr">
        <is>
          <t>320000</t>
        </is>
      </c>
      <c r="AJ164" t="inlineStr">
        <is>
          <t>44450</t>
        </is>
      </c>
      <c r="AK164" t="inlineStr">
        <is>
          <t>50000</t>
        </is>
      </c>
      <c r="AL164" t="inlineStr">
        <is>
          <t>11615891</t>
        </is>
      </c>
      <c r="AM164" t="inlineStr">
        <is>
          <t>13322500</t>
        </is>
      </c>
      <c r="AN164" t="n">
        <v>3087511</v>
      </c>
      <c r="AO164" t="n">
        <v>3995293</v>
      </c>
      <c r="AP164" t="inlineStr">
        <is>
          <t>25211745</t>
        </is>
      </c>
      <c r="AQ164" t="inlineStr">
        <is>
          <t>42969000</t>
        </is>
      </c>
      <c r="AR164" t="inlineStr">
        <is>
          <t>5594</t>
        </is>
      </c>
      <c r="AS164" t="inlineStr">
        <is>
          <t>9360</t>
        </is>
      </c>
      <c r="AT164" t="inlineStr">
        <is>
          <t>75812</t>
        </is>
      </c>
      <c r="AU164" t="inlineStr">
        <is>
          <t>120000</t>
        </is>
      </c>
      <c r="AV164" t="inlineStr">
        <is>
          <t>223062</t>
        </is>
      </c>
      <c r="AW164" t="inlineStr">
        <is>
          <t>400000</t>
        </is>
      </c>
      <c r="AX164" t="inlineStr">
        <is>
          <t>1057153</t>
        </is>
      </c>
      <c r="AY164" t="inlineStr">
        <is>
          <t>1750000</t>
        </is>
      </c>
      <c r="AZ164" t="n">
        <v>917.2675595085376</v>
      </c>
      <c r="BA164" t="n">
        <v>-49243653</v>
      </c>
      <c r="BB164" t="n">
        <v>-29660877</v>
      </c>
      <c r="BC164" t="inlineStr">
        <is>
          <t>0</t>
        </is>
      </c>
      <c r="BD164" t="inlineStr">
        <is>
          <t>0</t>
        </is>
      </c>
      <c r="BE164" t="n">
        <v>0</v>
      </c>
      <c r="BF164" t="inlineStr">
        <is>
          <t>402322</t>
        </is>
      </c>
      <c r="BG164" t="inlineStr">
        <is>
          <t>2685189</t>
        </is>
      </c>
      <c r="BH164" t="inlineStr">
        <is>
          <t>666000</t>
        </is>
      </c>
      <c r="BI164" t="inlineStr">
        <is>
          <t>3329293</t>
        </is>
      </c>
    </row>
    <row r="165">
      <c r="A165" t="inlineStr">
        <is>
          <t>The Bahamas</t>
        </is>
      </c>
      <c r="B165" t="inlineStr">
        <is>
          <t>Mangrove</t>
        </is>
      </c>
      <c r="C165" t="inlineStr">
        <is>
          <t>Restoration</t>
        </is>
      </c>
      <c r="D165" t="inlineStr">
        <is>
          <t>Hydrology</t>
        </is>
      </c>
      <c r="E165" t="inlineStr">
        <is>
          <t>Medium</t>
        </is>
      </c>
      <c r="F165" t="n">
        <v>500</v>
      </c>
      <c r="G165" t="inlineStr">
        <is>
          <t>Opex breakeven</t>
        </is>
      </c>
      <c r="H165" t="n">
        <v>1338557.816306033</v>
      </c>
      <c r="I165" t="inlineStr">
        <is>
          <t>BHS</t>
        </is>
      </c>
      <c r="J165" t="n">
        <v>500</v>
      </c>
      <c r="K165" t="inlineStr">
        <is>
          <t>The Bahamas Mangrove Restoration 500</t>
        </is>
      </c>
      <c r="L165" t="inlineStr">
        <is>
          <t>58881034</t>
        </is>
      </c>
      <c r="M165" t="inlineStr">
        <is>
          <t>87403313</t>
        </is>
      </c>
      <c r="N165" t="n">
        <v>43.98841296410471</v>
      </c>
      <c r="O165" t="n">
        <v>65.29662890558107</v>
      </c>
      <c r="P165" t="inlineStr">
        <is>
          <t>19458361</t>
        </is>
      </c>
      <c r="Q165" t="inlineStr">
        <is>
          <t>22201867</t>
        </is>
      </c>
      <c r="R165" t="inlineStr">
        <is>
          <t>39422673</t>
        </is>
      </c>
      <c r="S165" t="inlineStr">
        <is>
          <t>65201446</t>
        </is>
      </c>
      <c r="T165" t="n">
        <v>73816</v>
      </c>
      <c r="U165" t="n">
        <v>73125</v>
      </c>
      <c r="V165" t="n">
        <v>1007</v>
      </c>
      <c r="W165" t="n">
        <v>1007</v>
      </c>
      <c r="X165" t="inlineStr">
        <is>
          <t>70000</t>
        </is>
      </c>
      <c r="Y165" t="inlineStr">
        <is>
          <t>70000</t>
        </is>
      </c>
      <c r="Z165" t="inlineStr">
        <is>
          <t>629559</t>
        </is>
      </c>
      <c r="AA165" t="inlineStr">
        <is>
          <t>667067</t>
        </is>
      </c>
      <c r="AB165" t="inlineStr">
        <is>
          <t>76963</t>
        </is>
      </c>
      <c r="AC165" t="inlineStr">
        <is>
          <t>80000</t>
        </is>
      </c>
      <c r="AD165" t="inlineStr">
        <is>
          <t>286112</t>
        </is>
      </c>
      <c r="AE165" t="inlineStr">
        <is>
          <t>309300</t>
        </is>
      </c>
      <c r="AF165" t="inlineStr">
        <is>
          <t>111125</t>
        </is>
      </c>
      <c r="AG165" t="inlineStr">
        <is>
          <t>125000</t>
        </is>
      </c>
      <c r="AH165" t="inlineStr">
        <is>
          <t>296010</t>
        </is>
      </c>
      <c r="AI165" t="inlineStr">
        <is>
          <t>320000</t>
        </is>
      </c>
      <c r="AJ165" t="inlineStr">
        <is>
          <t>44450</t>
        </is>
      </c>
      <c r="AK165" t="inlineStr">
        <is>
          <t>50000</t>
        </is>
      </c>
      <c r="AL165" t="inlineStr">
        <is>
          <t>17944144</t>
        </is>
      </c>
      <c r="AM165" t="inlineStr">
        <is>
          <t>20580500</t>
        </is>
      </c>
      <c r="AN165" t="n">
        <v>4550381</v>
      </c>
      <c r="AO165" t="n">
        <v>5809067</v>
      </c>
      <c r="AP165" t="inlineStr">
        <is>
          <t>33509271</t>
        </is>
      </c>
      <c r="AQ165" t="inlineStr">
        <is>
          <t>57110679</t>
        </is>
      </c>
      <c r="AR165" t="inlineStr">
        <is>
          <t>6993</t>
        </is>
      </c>
      <c r="AS165" t="inlineStr">
        <is>
          <t>11700</t>
        </is>
      </c>
      <c r="AT165" t="inlineStr">
        <is>
          <t>75812</t>
        </is>
      </c>
      <c r="AU165" t="inlineStr">
        <is>
          <t>120000</t>
        </is>
      </c>
      <c r="AV165" t="inlineStr">
        <is>
          <t>223062</t>
        </is>
      </c>
      <c r="AW165" t="inlineStr">
        <is>
          <t>400000</t>
        </is>
      </c>
      <c r="AX165" t="inlineStr">
        <is>
          <t>1057153</t>
        </is>
      </c>
      <c r="AY165" t="inlineStr">
        <is>
          <t>1750000</t>
        </is>
      </c>
      <c r="AZ165" t="n">
        <v>975.3221773603217</v>
      </c>
      <c r="BA165" t="n">
        <v>-65201446</v>
      </c>
      <c r="BB165" t="n">
        <v>-39422673</v>
      </c>
      <c r="BC165" t="inlineStr">
        <is>
          <t>0</t>
        </is>
      </c>
      <c r="BD165" t="inlineStr">
        <is>
          <t>0</t>
        </is>
      </c>
      <c r="BE165" t="n">
        <v>0</v>
      </c>
      <c r="BF165" t="inlineStr">
        <is>
          <t>402322</t>
        </is>
      </c>
      <c r="BG165" t="inlineStr">
        <is>
          <t>4148059</t>
        </is>
      </c>
      <c r="BH165" t="inlineStr">
        <is>
          <t>666000</t>
        </is>
      </c>
      <c r="BI165" t="inlineStr">
        <is>
          <t>5143067</t>
        </is>
      </c>
    </row>
    <row r="166">
      <c r="A166" t="inlineStr">
        <is>
          <t>The Bahamas</t>
        </is>
      </c>
      <c r="B166" t="inlineStr">
        <is>
          <t>Mangrove</t>
        </is>
      </c>
      <c r="C166" t="inlineStr">
        <is>
          <t>Restoration</t>
        </is>
      </c>
      <c r="D166" t="inlineStr">
        <is>
          <t>Hybrid</t>
        </is>
      </c>
      <c r="E166" t="inlineStr">
        <is>
          <t>Medium</t>
        </is>
      </c>
      <c r="F166" t="n">
        <v>500</v>
      </c>
      <c r="G166" t="inlineStr">
        <is>
          <t>Opex breakeven</t>
        </is>
      </c>
      <c r="H166" t="n">
        <v>1338557.816306033</v>
      </c>
      <c r="I166" t="inlineStr">
        <is>
          <t>BHS</t>
        </is>
      </c>
      <c r="J166" t="n">
        <v>500</v>
      </c>
      <c r="K166" t="inlineStr">
        <is>
          <t>The Bahamas Mangrove Restoration 500</t>
        </is>
      </c>
      <c r="L166" t="inlineStr">
        <is>
          <t>nan</t>
        </is>
      </c>
      <c r="M166" t="inlineStr">
        <is>
          <t>nan</t>
        </is>
      </c>
      <c r="N166" t="inlineStr"/>
      <c r="O166" t="inlineStr"/>
      <c r="P166" t="inlineStr">
        <is>
          <t>nan</t>
        </is>
      </c>
      <c r="Q166" t="inlineStr">
        <is>
          <t>nan</t>
        </is>
      </c>
      <c r="R166" t="inlineStr">
        <is>
          <t>nan</t>
        </is>
      </c>
      <c r="S166" t="inlineStr">
        <is>
          <t>nan</t>
        </is>
      </c>
      <c r="T166" t="n">
        <v>73816</v>
      </c>
      <c r="U166" t="n">
        <v>73125</v>
      </c>
      <c r="V166" t="n">
        <v>0</v>
      </c>
      <c r="W166" t="n">
        <v>0</v>
      </c>
      <c r="X166" t="inlineStr">
        <is>
          <t>70000</t>
        </is>
      </c>
      <c r="Y166" t="inlineStr">
        <is>
          <t>70000</t>
        </is>
      </c>
      <c r="Z166" t="inlineStr">
        <is>
          <t>629559</t>
        </is>
      </c>
      <c r="AA166" t="inlineStr">
        <is>
          <t>667067</t>
        </is>
      </c>
      <c r="AB166" t="inlineStr">
        <is>
          <t>76963</t>
        </is>
      </c>
      <c r="AC166" t="inlineStr">
        <is>
          <t>80000</t>
        </is>
      </c>
      <c r="AD166" t="inlineStr">
        <is>
          <t>286112</t>
        </is>
      </c>
      <c r="AE166" t="inlineStr">
        <is>
          <t>309300</t>
        </is>
      </c>
      <c r="AF166" t="inlineStr">
        <is>
          <t>111125</t>
        </is>
      </c>
      <c r="AG166" t="inlineStr">
        <is>
          <t>125000</t>
        </is>
      </c>
      <c r="AH166" t="inlineStr">
        <is>
          <t>296010</t>
        </is>
      </c>
      <c r="AI166" t="inlineStr">
        <is>
          <t>320000</t>
        </is>
      </c>
      <c r="AJ166" t="inlineStr">
        <is>
          <t>44450</t>
        </is>
      </c>
      <c r="AK166" t="inlineStr">
        <is>
          <t>50000</t>
        </is>
      </c>
      <c r="AL166" t="inlineStr">
        <is>
          <t>nan</t>
        </is>
      </c>
      <c r="AM166" t="inlineStr">
        <is>
          <t>nan</t>
        </is>
      </c>
      <c r="AN166" t="inlineStr"/>
      <c r="AO166" t="inlineStr"/>
      <c r="AP166" t="inlineStr">
        <is>
          <t>nan</t>
        </is>
      </c>
      <c r="AQ166" t="inlineStr">
        <is>
          <t>nan</t>
        </is>
      </c>
      <c r="AR166" t="inlineStr">
        <is>
          <t>6993</t>
        </is>
      </c>
      <c r="AS166" t="inlineStr">
        <is>
          <t>11700</t>
        </is>
      </c>
      <c r="AT166" t="inlineStr">
        <is>
          <t>75812</t>
        </is>
      </c>
      <c r="AU166" t="inlineStr">
        <is>
          <t>120000</t>
        </is>
      </c>
      <c r="AV166" t="inlineStr">
        <is>
          <t>223062</t>
        </is>
      </c>
      <c r="AW166" t="inlineStr">
        <is>
          <t>400000</t>
        </is>
      </c>
      <c r="AX166" t="inlineStr">
        <is>
          <t>1057153</t>
        </is>
      </c>
      <c r="AY166" t="inlineStr">
        <is>
          <t>1750000</t>
        </is>
      </c>
      <c r="AZ166" t="inlineStr"/>
      <c r="BA166" t="inlineStr"/>
      <c r="BB166" t="inlineStr"/>
      <c r="BC166" t="inlineStr">
        <is>
          <t>0</t>
        </is>
      </c>
      <c r="BD166" t="inlineStr">
        <is>
          <t>0</t>
        </is>
      </c>
      <c r="BE166" t="n">
        <v>0</v>
      </c>
      <c r="BF166" t="inlineStr">
        <is>
          <t>402322</t>
        </is>
      </c>
      <c r="BG166" t="inlineStr">
        <is>
          <t>nan</t>
        </is>
      </c>
      <c r="BH166" t="inlineStr">
        <is>
          <t>666000</t>
        </is>
      </c>
      <c r="BI166" t="inlineStr">
        <is>
          <t>nan</t>
        </is>
      </c>
    </row>
    <row r="167">
      <c r="A167" t="inlineStr">
        <is>
          <t>The Bahamas</t>
        </is>
      </c>
      <c r="B167" t="inlineStr">
        <is>
          <t>Mangrove</t>
        </is>
      </c>
      <c r="C167" t="inlineStr">
        <is>
          <t>Restoration</t>
        </is>
      </c>
      <c r="D167" t="inlineStr">
        <is>
          <t>Planting</t>
        </is>
      </c>
      <c r="E167" t="inlineStr">
        <is>
          <t>Medium</t>
        </is>
      </c>
      <c r="F167" t="n">
        <v>500</v>
      </c>
      <c r="G167" t="inlineStr">
        <is>
          <t>Market price</t>
        </is>
      </c>
      <c r="H167" t="n">
        <v>1338557.816306033</v>
      </c>
      <c r="I167" t="inlineStr">
        <is>
          <t>BHS</t>
        </is>
      </c>
      <c r="J167" t="n">
        <v>500</v>
      </c>
      <c r="K167" t="inlineStr">
        <is>
          <t>The Bahamas Mangrove Restoration 500</t>
        </is>
      </c>
      <c r="L167" t="inlineStr">
        <is>
          <t>18403812</t>
        </is>
      </c>
      <c r="M167" t="inlineStr">
        <is>
          <t>22623856</t>
        </is>
      </c>
      <c r="N167" t="n">
        <v>13.74898549454389</v>
      </c>
      <c r="O167" t="n">
        <v>16.90166515364588</v>
      </c>
      <c r="P167" t="inlineStr">
        <is>
          <t>13130109</t>
        </is>
      </c>
      <c r="Q167" t="inlineStr">
        <is>
          <t>14943867</t>
        </is>
      </c>
      <c r="R167" t="inlineStr">
        <is>
          <t>5273703</t>
        </is>
      </c>
      <c r="S167" t="inlineStr">
        <is>
          <t>7679990</t>
        </is>
      </c>
      <c r="T167" t="n">
        <v>73816</v>
      </c>
      <c r="U167" t="n">
        <v>58500</v>
      </c>
      <c r="V167" t="n">
        <v>393</v>
      </c>
      <c r="W167" t="n">
        <v>393</v>
      </c>
      <c r="X167" t="inlineStr">
        <is>
          <t>70000</t>
        </is>
      </c>
      <c r="Y167" t="inlineStr">
        <is>
          <t>70000</t>
        </is>
      </c>
      <c r="Z167" t="inlineStr">
        <is>
          <t>629559</t>
        </is>
      </c>
      <c r="AA167" t="inlineStr">
        <is>
          <t>667067</t>
        </is>
      </c>
      <c r="AB167" t="inlineStr">
        <is>
          <t>76963</t>
        </is>
      </c>
      <c r="AC167" t="inlineStr">
        <is>
          <t>80000</t>
        </is>
      </c>
      <c r="AD167" t="inlineStr">
        <is>
          <t>286112</t>
        </is>
      </c>
      <c r="AE167" t="inlineStr">
        <is>
          <t>309300</t>
        </is>
      </c>
      <c r="AF167" t="inlineStr">
        <is>
          <t>111125</t>
        </is>
      </c>
      <c r="AG167" t="inlineStr">
        <is>
          <t>125000</t>
        </is>
      </c>
      <c r="AH167" t="inlineStr">
        <is>
          <t>296010</t>
        </is>
      </c>
      <c r="AI167" t="inlineStr">
        <is>
          <t>320000</t>
        </is>
      </c>
      <c r="AJ167" t="inlineStr">
        <is>
          <t>44450</t>
        </is>
      </c>
      <c r="AK167" t="inlineStr">
        <is>
          <t>50000</t>
        </is>
      </c>
      <c r="AL167" t="inlineStr">
        <is>
          <t>11615891</t>
        </is>
      </c>
      <c r="AM167" t="inlineStr">
        <is>
          <t>13322500</t>
        </is>
      </c>
      <c r="AN167" t="n">
        <v>3087511</v>
      </c>
      <c r="AO167" t="n">
        <v>3995293</v>
      </c>
      <c r="AP167" t="inlineStr">
        <is>
          <t>824571</t>
        </is>
      </c>
      <c r="AQ167" t="inlineStr">
        <is>
          <t>1405337</t>
        </is>
      </c>
      <c r="AR167" t="inlineStr">
        <is>
          <t>5594</t>
        </is>
      </c>
      <c r="AS167" t="inlineStr">
        <is>
          <t>9360</t>
        </is>
      </c>
      <c r="AT167" t="inlineStr">
        <is>
          <t>75812</t>
        </is>
      </c>
      <c r="AU167" t="inlineStr">
        <is>
          <t>120000</t>
        </is>
      </c>
      <c r="AV167" t="inlineStr">
        <is>
          <t>223062</t>
        </is>
      </c>
      <c r="AW167" t="inlineStr">
        <is>
          <t>400000</t>
        </is>
      </c>
      <c r="AX167" t="inlineStr">
        <is>
          <t>1057153</t>
        </is>
      </c>
      <c r="AY167" t="inlineStr">
        <is>
          <t>1750000</t>
        </is>
      </c>
      <c r="AZ167" t="n">
        <v>30</v>
      </c>
      <c r="BA167" t="n">
        <v>-7679990</v>
      </c>
      <c r="BB167" t="n">
        <v>-5273703</v>
      </c>
      <c r="BC167" t="inlineStr">
        <is>
          <t>0</t>
        </is>
      </c>
      <c r="BD167" t="inlineStr">
        <is>
          <t>0</t>
        </is>
      </c>
      <c r="BE167" t="n">
        <v>0</v>
      </c>
      <c r="BF167" t="inlineStr">
        <is>
          <t>402322</t>
        </is>
      </c>
      <c r="BG167" t="inlineStr">
        <is>
          <t>2685189</t>
        </is>
      </c>
      <c r="BH167" t="inlineStr">
        <is>
          <t>666000</t>
        </is>
      </c>
      <c r="BI167" t="inlineStr">
        <is>
          <t>3329293</t>
        </is>
      </c>
    </row>
    <row r="168">
      <c r="A168" t="inlineStr">
        <is>
          <t>The Bahamas</t>
        </is>
      </c>
      <c r="B168" t="inlineStr">
        <is>
          <t>Mangrove</t>
        </is>
      </c>
      <c r="C168" t="inlineStr">
        <is>
          <t>Restoration</t>
        </is>
      </c>
      <c r="D168" t="inlineStr">
        <is>
          <t>Hydrology</t>
        </is>
      </c>
      <c r="E168" t="inlineStr">
        <is>
          <t>Medium</t>
        </is>
      </c>
      <c r="F168" t="n">
        <v>500</v>
      </c>
      <c r="G168" t="inlineStr">
        <is>
          <t>Market price</t>
        </is>
      </c>
      <c r="H168" t="n">
        <v>1338557.816306033</v>
      </c>
      <c r="I168" t="inlineStr">
        <is>
          <t>BHS</t>
        </is>
      </c>
      <c r="J168" t="n">
        <v>500</v>
      </c>
      <c r="K168" t="inlineStr">
        <is>
          <t>The Bahamas Mangrove Restoration 500</t>
        </is>
      </c>
      <c r="L168" t="inlineStr">
        <is>
          <t>26402477</t>
        </is>
      </c>
      <c r="M168" t="inlineStr">
        <is>
          <t>32049305</t>
        </is>
      </c>
      <c r="N168" t="n">
        <v>19.7245697409335</v>
      </c>
      <c r="O168" t="n">
        <v>23.94316077317097</v>
      </c>
      <c r="P168" t="inlineStr">
        <is>
          <t>19458361</t>
        </is>
      </c>
      <c r="Q168" t="inlineStr">
        <is>
          <t>22201867</t>
        </is>
      </c>
      <c r="R168" t="inlineStr">
        <is>
          <t>6944115</t>
        </is>
      </c>
      <c r="S168" t="inlineStr">
        <is>
          <t>9847438</t>
        </is>
      </c>
      <c r="T168" t="n">
        <v>73816</v>
      </c>
      <c r="U168" t="n">
        <v>73125</v>
      </c>
      <c r="V168" t="n">
        <v>451</v>
      </c>
      <c r="W168" t="n">
        <v>451</v>
      </c>
      <c r="X168" t="inlineStr">
        <is>
          <t>70000</t>
        </is>
      </c>
      <c r="Y168" t="inlineStr">
        <is>
          <t>70000</t>
        </is>
      </c>
      <c r="Z168" t="inlineStr">
        <is>
          <t>629559</t>
        </is>
      </c>
      <c r="AA168" t="inlineStr">
        <is>
          <t>667067</t>
        </is>
      </c>
      <c r="AB168" t="inlineStr">
        <is>
          <t>76963</t>
        </is>
      </c>
      <c r="AC168" t="inlineStr">
        <is>
          <t>80000</t>
        </is>
      </c>
      <c r="AD168" t="inlineStr">
        <is>
          <t>286112</t>
        </is>
      </c>
      <c r="AE168" t="inlineStr">
        <is>
          <t>309300</t>
        </is>
      </c>
      <c r="AF168" t="inlineStr">
        <is>
          <t>111125</t>
        </is>
      </c>
      <c r="AG168" t="inlineStr">
        <is>
          <t>125000</t>
        </is>
      </c>
      <c r="AH168" t="inlineStr">
        <is>
          <t>296010</t>
        </is>
      </c>
      <c r="AI168" t="inlineStr">
        <is>
          <t>320000</t>
        </is>
      </c>
      <c r="AJ168" t="inlineStr">
        <is>
          <t>44450</t>
        </is>
      </c>
      <c r="AK168" t="inlineStr">
        <is>
          <t>50000</t>
        </is>
      </c>
      <c r="AL168" t="inlineStr">
        <is>
          <t>17944144</t>
        </is>
      </c>
      <c r="AM168" t="inlineStr">
        <is>
          <t>20580500</t>
        </is>
      </c>
      <c r="AN168" t="n">
        <v>4550381</v>
      </c>
      <c r="AO168" t="n">
        <v>5809067</v>
      </c>
      <c r="AP168" t="inlineStr">
        <is>
          <t>1030714</t>
        </is>
      </c>
      <c r="AQ168" t="inlineStr">
        <is>
          <t>1756671</t>
        </is>
      </c>
      <c r="AR168" t="inlineStr">
        <is>
          <t>6993</t>
        </is>
      </c>
      <c r="AS168" t="inlineStr">
        <is>
          <t>11700</t>
        </is>
      </c>
      <c r="AT168" t="inlineStr">
        <is>
          <t>75812</t>
        </is>
      </c>
      <c r="AU168" t="inlineStr">
        <is>
          <t>120000</t>
        </is>
      </c>
      <c r="AV168" t="inlineStr">
        <is>
          <t>223062</t>
        </is>
      </c>
      <c r="AW168" t="inlineStr">
        <is>
          <t>400000</t>
        </is>
      </c>
      <c r="AX168" t="inlineStr">
        <is>
          <t>1057153</t>
        </is>
      </c>
      <c r="AY168" t="inlineStr">
        <is>
          <t>1750000</t>
        </is>
      </c>
      <c r="AZ168" t="n">
        <v>30</v>
      </c>
      <c r="BA168" t="n">
        <v>-9847438</v>
      </c>
      <c r="BB168" t="n">
        <v>-6944115</v>
      </c>
      <c r="BC168" t="inlineStr">
        <is>
          <t>0</t>
        </is>
      </c>
      <c r="BD168" t="inlineStr">
        <is>
          <t>0</t>
        </is>
      </c>
      <c r="BE168" t="n">
        <v>0</v>
      </c>
      <c r="BF168" t="inlineStr">
        <is>
          <t>402322</t>
        </is>
      </c>
      <c r="BG168" t="inlineStr">
        <is>
          <t>4148059</t>
        </is>
      </c>
      <c r="BH168" t="inlineStr">
        <is>
          <t>666000</t>
        </is>
      </c>
      <c r="BI168" t="inlineStr">
        <is>
          <t>5143067</t>
        </is>
      </c>
    </row>
    <row r="169">
      <c r="A169" t="inlineStr">
        <is>
          <t>The Bahamas</t>
        </is>
      </c>
      <c r="B169" t="inlineStr">
        <is>
          <t>Mangrove</t>
        </is>
      </c>
      <c r="C169" t="inlineStr">
        <is>
          <t>Restoration</t>
        </is>
      </c>
      <c r="D169" t="inlineStr">
        <is>
          <t>Hybrid</t>
        </is>
      </c>
      <c r="E169" t="inlineStr">
        <is>
          <t>Medium</t>
        </is>
      </c>
      <c r="F169" t="n">
        <v>500</v>
      </c>
      <c r="G169" t="inlineStr">
        <is>
          <t>Market price</t>
        </is>
      </c>
      <c r="H169" t="n">
        <v>1338557.816306033</v>
      </c>
      <c r="I169" t="inlineStr">
        <is>
          <t>BHS</t>
        </is>
      </c>
      <c r="J169" t="n">
        <v>500</v>
      </c>
      <c r="K169" t="inlineStr">
        <is>
          <t>The Bahamas Mangrove Restoration 500</t>
        </is>
      </c>
      <c r="L169" t="inlineStr">
        <is>
          <t>nan</t>
        </is>
      </c>
      <c r="M169" t="inlineStr">
        <is>
          <t>nan</t>
        </is>
      </c>
      <c r="N169" t="inlineStr"/>
      <c r="O169" t="inlineStr"/>
      <c r="P169" t="inlineStr">
        <is>
          <t>nan</t>
        </is>
      </c>
      <c r="Q169" t="inlineStr">
        <is>
          <t>nan</t>
        </is>
      </c>
      <c r="R169" t="inlineStr">
        <is>
          <t>nan</t>
        </is>
      </c>
      <c r="S169" t="inlineStr">
        <is>
          <t>nan</t>
        </is>
      </c>
      <c r="T169" t="n">
        <v>73816</v>
      </c>
      <c r="U169" t="n">
        <v>73125</v>
      </c>
      <c r="V169" t="n">
        <v>0</v>
      </c>
      <c r="W169" t="n">
        <v>0</v>
      </c>
      <c r="X169" t="inlineStr">
        <is>
          <t>70000</t>
        </is>
      </c>
      <c r="Y169" t="inlineStr">
        <is>
          <t>70000</t>
        </is>
      </c>
      <c r="Z169" t="inlineStr">
        <is>
          <t>629559</t>
        </is>
      </c>
      <c r="AA169" t="inlineStr">
        <is>
          <t>667067</t>
        </is>
      </c>
      <c r="AB169" t="inlineStr">
        <is>
          <t>76963</t>
        </is>
      </c>
      <c r="AC169" t="inlineStr">
        <is>
          <t>80000</t>
        </is>
      </c>
      <c r="AD169" t="inlineStr">
        <is>
          <t>286112</t>
        </is>
      </c>
      <c r="AE169" t="inlineStr">
        <is>
          <t>309300</t>
        </is>
      </c>
      <c r="AF169" t="inlineStr">
        <is>
          <t>111125</t>
        </is>
      </c>
      <c r="AG169" t="inlineStr">
        <is>
          <t>125000</t>
        </is>
      </c>
      <c r="AH169" t="inlineStr">
        <is>
          <t>296010</t>
        </is>
      </c>
      <c r="AI169" t="inlineStr">
        <is>
          <t>320000</t>
        </is>
      </c>
      <c r="AJ169" t="inlineStr">
        <is>
          <t>44450</t>
        </is>
      </c>
      <c r="AK169" t="inlineStr">
        <is>
          <t>50000</t>
        </is>
      </c>
      <c r="AL169" t="inlineStr">
        <is>
          <t>nan</t>
        </is>
      </c>
      <c r="AM169" t="inlineStr">
        <is>
          <t>nan</t>
        </is>
      </c>
      <c r="AN169" t="inlineStr"/>
      <c r="AO169" t="inlineStr"/>
      <c r="AP169" t="inlineStr">
        <is>
          <t>1030714</t>
        </is>
      </c>
      <c r="AQ169" t="inlineStr">
        <is>
          <t>1756671</t>
        </is>
      </c>
      <c r="AR169" t="inlineStr">
        <is>
          <t>6993</t>
        </is>
      </c>
      <c r="AS169" t="inlineStr">
        <is>
          <t>11700</t>
        </is>
      </c>
      <c r="AT169" t="inlineStr">
        <is>
          <t>75812</t>
        </is>
      </c>
      <c r="AU169" t="inlineStr">
        <is>
          <t>120000</t>
        </is>
      </c>
      <c r="AV169" t="inlineStr">
        <is>
          <t>223062</t>
        </is>
      </c>
      <c r="AW169" t="inlineStr">
        <is>
          <t>400000</t>
        </is>
      </c>
      <c r="AX169" t="inlineStr">
        <is>
          <t>1057153</t>
        </is>
      </c>
      <c r="AY169" t="inlineStr">
        <is>
          <t>1750000</t>
        </is>
      </c>
      <c r="AZ169" t="n">
        <v>30</v>
      </c>
      <c r="BA169" t="inlineStr"/>
      <c r="BB169" t="inlineStr"/>
      <c r="BC169" t="inlineStr">
        <is>
          <t>0</t>
        </is>
      </c>
      <c r="BD169" t="inlineStr">
        <is>
          <t>0</t>
        </is>
      </c>
      <c r="BE169" t="n">
        <v>0</v>
      </c>
      <c r="BF169" t="inlineStr">
        <is>
          <t>402322</t>
        </is>
      </c>
      <c r="BG169" t="inlineStr">
        <is>
          <t>nan</t>
        </is>
      </c>
      <c r="BH169" t="inlineStr">
        <is>
          <t>666000</t>
        </is>
      </c>
      <c r="BI169" t="inlineStr">
        <is>
          <t>nan</t>
        </is>
      </c>
    </row>
    <row r="170">
      <c r="A170" t="inlineStr">
        <is>
          <t>The Bahamas</t>
        </is>
      </c>
      <c r="B170" t="inlineStr">
        <is>
          <t>Mangrove</t>
        </is>
      </c>
      <c r="C170" t="inlineStr">
        <is>
          <t>Restoration</t>
        </is>
      </c>
      <c r="D170" t="inlineStr">
        <is>
          <t>Planting</t>
        </is>
      </c>
      <c r="E170" t="inlineStr">
        <is>
          <t>Large</t>
        </is>
      </c>
      <c r="F170" t="n">
        <v>1000</v>
      </c>
      <c r="G170" t="inlineStr">
        <is>
          <t>Opex breakeven</t>
        </is>
      </c>
      <c r="H170" t="n">
        <v>1338557.816306033</v>
      </c>
      <c r="I170" t="inlineStr">
        <is>
          <t>BHS</t>
        </is>
      </c>
      <c r="J170" t="n">
        <v>500</v>
      </c>
      <c r="K170" t="inlineStr">
        <is>
          <t>The Bahamas Mangrove Restoration 1000</t>
        </is>
      </c>
      <c r="L170" t="inlineStr">
        <is>
          <t>70190241</t>
        </is>
      </c>
      <c r="M170" t="inlineStr">
        <is>
          <t>106236755</t>
        </is>
      </c>
      <c r="N170" t="n">
        <v>52.43721275611488</v>
      </c>
      <c r="O170" t="n">
        <v>79.36657924360526</v>
      </c>
      <c r="P170" t="inlineStr">
        <is>
          <t>23946616</t>
        </is>
      </c>
      <c r="Q170" t="inlineStr">
        <is>
          <t>28346367</t>
        </is>
      </c>
      <c r="R170" t="inlineStr">
        <is>
          <t>46243625</t>
        </is>
      </c>
      <c r="S170" t="inlineStr">
        <is>
          <t>77890388</t>
        </is>
      </c>
      <c r="T170" t="n">
        <v>73816</v>
      </c>
      <c r="U170" t="n">
        <v>111000</v>
      </c>
      <c r="V170" t="n">
        <v>790</v>
      </c>
      <c r="W170" t="n">
        <v>790</v>
      </c>
      <c r="X170" t="inlineStr">
        <is>
          <t>70000</t>
        </is>
      </c>
      <c r="Y170" t="inlineStr">
        <is>
          <t>70000</t>
        </is>
      </c>
      <c r="Z170" t="inlineStr">
        <is>
          <t>629559</t>
        </is>
      </c>
      <c r="AA170" t="inlineStr">
        <is>
          <t>667067</t>
        </is>
      </c>
      <c r="AB170" t="inlineStr">
        <is>
          <t>153925</t>
        </is>
      </c>
      <c r="AC170" t="inlineStr">
        <is>
          <t>160000</t>
        </is>
      </c>
      <c r="AD170" t="inlineStr">
        <is>
          <t>286112</t>
        </is>
      </c>
      <c r="AE170" t="inlineStr">
        <is>
          <t>309300</t>
        </is>
      </c>
      <c r="AF170" t="inlineStr">
        <is>
          <t>111125</t>
        </is>
      </c>
      <c r="AG170" t="inlineStr">
        <is>
          <t>125000</t>
        </is>
      </c>
      <c r="AH170" t="inlineStr">
        <is>
          <t>296010</t>
        </is>
      </c>
      <c r="AI170" t="inlineStr">
        <is>
          <t>320000</t>
        </is>
      </c>
      <c r="AJ170" t="inlineStr">
        <is>
          <t>44450</t>
        </is>
      </c>
      <c r="AK170" t="inlineStr">
        <is>
          <t>50000</t>
        </is>
      </c>
      <c r="AL170" t="inlineStr">
        <is>
          <t>22355436</t>
        </is>
      </c>
      <c r="AM170" t="inlineStr">
        <is>
          <t>26645000</t>
        </is>
      </c>
      <c r="AN170" t="n">
        <v>5570118</v>
      </c>
      <c r="AO170" t="n">
        <v>7324586</v>
      </c>
      <c r="AP170" t="inlineStr">
        <is>
          <t>39307081</t>
        </is>
      </c>
      <c r="AQ170" t="inlineStr">
        <is>
          <t>68278043</t>
        </is>
      </c>
      <c r="AR170" t="inlineStr">
        <is>
          <t>10399</t>
        </is>
      </c>
      <c r="AS170" t="inlineStr">
        <is>
          <t>17760</t>
        </is>
      </c>
      <c r="AT170" t="inlineStr">
        <is>
          <t>75812</t>
        </is>
      </c>
      <c r="AU170" t="inlineStr">
        <is>
          <t>120000</t>
        </is>
      </c>
      <c r="AV170" t="inlineStr">
        <is>
          <t>223062</t>
        </is>
      </c>
      <c r="AW170" t="inlineStr">
        <is>
          <t>400000</t>
        </is>
      </c>
      <c r="AX170" t="inlineStr">
        <is>
          <t>1057153</t>
        </is>
      </c>
      <c r="AY170" t="inlineStr">
        <is>
          <t>1750000</t>
        </is>
      </c>
      <c r="AZ170" t="n">
        <v>763.0060981419757</v>
      </c>
      <c r="BA170" t="n">
        <v>-77890388</v>
      </c>
      <c r="BB170" t="n">
        <v>-46243625</v>
      </c>
      <c r="BC170" t="inlineStr">
        <is>
          <t>0</t>
        </is>
      </c>
      <c r="BD170" t="inlineStr">
        <is>
          <t>0</t>
        </is>
      </c>
      <c r="BE170" t="n">
        <v>0</v>
      </c>
      <c r="BF170" t="inlineStr">
        <is>
          <t>402322</t>
        </is>
      </c>
      <c r="BG170" t="inlineStr">
        <is>
          <t>5167796</t>
        </is>
      </c>
      <c r="BH170" t="inlineStr">
        <is>
          <t>666000</t>
        </is>
      </c>
      <c r="BI170" t="inlineStr">
        <is>
          <t>6658586</t>
        </is>
      </c>
    </row>
    <row r="171">
      <c r="A171" t="inlineStr">
        <is>
          <t>The Bahamas</t>
        </is>
      </c>
      <c r="B171" t="inlineStr">
        <is>
          <t>Mangrove</t>
        </is>
      </c>
      <c r="C171" t="inlineStr">
        <is>
          <t>Restoration</t>
        </is>
      </c>
      <c r="D171" t="inlineStr">
        <is>
          <t>Hydrology</t>
        </is>
      </c>
      <c r="E171" t="inlineStr">
        <is>
          <t>Large</t>
        </is>
      </c>
      <c r="F171" t="n">
        <v>1000</v>
      </c>
      <c r="G171" t="inlineStr">
        <is>
          <t>Opex breakeven</t>
        </is>
      </c>
      <c r="H171" t="n">
        <v>1338557.816306033</v>
      </c>
      <c r="I171" t="inlineStr">
        <is>
          <t>BHS</t>
        </is>
      </c>
      <c r="J171" t="n">
        <v>500</v>
      </c>
      <c r="K171" t="inlineStr">
        <is>
          <t>The Bahamas Mangrove Restoration 1000</t>
        </is>
      </c>
      <c r="L171" t="inlineStr">
        <is>
          <t>101155831</t>
        </is>
      </c>
      <c r="M171" t="inlineStr">
        <is>
          <t>152122757</t>
        </is>
      </c>
      <c r="N171" t="n">
        <v>75.57075963977101</v>
      </c>
      <c r="O171" t="n">
        <v>113.6467585836579</v>
      </c>
      <c r="P171" t="inlineStr">
        <is>
          <t>36125693</t>
        </is>
      </c>
      <c r="Q171" t="inlineStr">
        <is>
          <t>42862367</t>
        </is>
      </c>
      <c r="R171" t="inlineStr">
        <is>
          <t>65030137</t>
        </is>
      </c>
      <c r="S171" t="inlineStr">
        <is>
          <t>109260390</t>
        </is>
      </c>
      <c r="T171" t="n">
        <v>73816</v>
      </c>
      <c r="U171" t="n">
        <v>138750</v>
      </c>
      <c r="V171" t="n">
        <v>911</v>
      </c>
      <c r="W171" t="n">
        <v>911</v>
      </c>
      <c r="X171" t="inlineStr">
        <is>
          <t>70000</t>
        </is>
      </c>
      <c r="Y171" t="inlineStr">
        <is>
          <t>70000</t>
        </is>
      </c>
      <c r="Z171" t="inlineStr">
        <is>
          <t>629559</t>
        </is>
      </c>
      <c r="AA171" t="inlineStr">
        <is>
          <t>667067</t>
        </is>
      </c>
      <c r="AB171" t="inlineStr">
        <is>
          <t>153925</t>
        </is>
      </c>
      <c r="AC171" t="inlineStr">
        <is>
          <t>160000</t>
        </is>
      </c>
      <c r="AD171" t="inlineStr">
        <is>
          <t>286112</t>
        </is>
      </c>
      <c r="AE171" t="inlineStr">
        <is>
          <t>309300</t>
        </is>
      </c>
      <c r="AF171" t="inlineStr">
        <is>
          <t>111125</t>
        </is>
      </c>
      <c r="AG171" t="inlineStr">
        <is>
          <t>125000</t>
        </is>
      </c>
      <c r="AH171" t="inlineStr">
        <is>
          <t>296010</t>
        </is>
      </c>
      <c r="AI171" t="inlineStr">
        <is>
          <t>320000</t>
        </is>
      </c>
      <c r="AJ171" t="inlineStr">
        <is>
          <t>44450</t>
        </is>
      </c>
      <c r="AK171" t="inlineStr">
        <is>
          <t>50000</t>
        </is>
      </c>
      <c r="AL171" t="inlineStr">
        <is>
          <t>34534513</t>
        </is>
      </c>
      <c r="AM171" t="inlineStr">
        <is>
          <t>41161000</t>
        </is>
      </c>
      <c r="AN171" t="n">
        <v>8385496</v>
      </c>
      <c r="AO171" t="n">
        <v>10952134</v>
      </c>
      <c r="AP171" t="inlineStr">
        <is>
          <t>55275616</t>
        </is>
      </c>
      <c r="AQ171" t="inlineStr">
        <is>
          <t>96016056</t>
        </is>
      </c>
      <c r="AR171" t="inlineStr">
        <is>
          <t>12999</t>
        </is>
      </c>
      <c r="AS171" t="inlineStr">
        <is>
          <t>22200</t>
        </is>
      </c>
      <c r="AT171" t="inlineStr">
        <is>
          <t>75812</t>
        </is>
      </c>
      <c r="AU171" t="inlineStr">
        <is>
          <t>120000</t>
        </is>
      </c>
      <c r="AV171" t="inlineStr">
        <is>
          <t>223062</t>
        </is>
      </c>
      <c r="AW171" t="inlineStr">
        <is>
          <t>400000</t>
        </is>
      </c>
      <c r="AX171" t="inlineStr">
        <is>
          <t>1057153</t>
        </is>
      </c>
      <c r="AY171" t="inlineStr">
        <is>
          <t>1750000</t>
        </is>
      </c>
      <c r="AZ171" t="n">
        <v>858.382384914431</v>
      </c>
      <c r="BA171" t="n">
        <v>-109260390</v>
      </c>
      <c r="BB171" t="n">
        <v>-65030137</v>
      </c>
      <c r="BC171" t="inlineStr">
        <is>
          <t>0</t>
        </is>
      </c>
      <c r="BD171" t="inlineStr">
        <is>
          <t>0</t>
        </is>
      </c>
      <c r="BE171" t="n">
        <v>0</v>
      </c>
      <c r="BF171" t="inlineStr">
        <is>
          <t>402322</t>
        </is>
      </c>
      <c r="BG171" t="inlineStr">
        <is>
          <t>7983174</t>
        </is>
      </c>
      <c r="BH171" t="inlineStr">
        <is>
          <t>666000</t>
        </is>
      </c>
      <c r="BI171" t="inlineStr">
        <is>
          <t>10286134</t>
        </is>
      </c>
    </row>
    <row r="172">
      <c r="A172" t="inlineStr">
        <is>
          <t>The Bahamas</t>
        </is>
      </c>
      <c r="B172" t="inlineStr">
        <is>
          <t>Mangrove</t>
        </is>
      </c>
      <c r="C172" t="inlineStr">
        <is>
          <t>Restoration</t>
        </is>
      </c>
      <c r="D172" t="inlineStr">
        <is>
          <t>Hybrid</t>
        </is>
      </c>
      <c r="E172" t="inlineStr">
        <is>
          <t>Large</t>
        </is>
      </c>
      <c r="F172" t="n">
        <v>1000</v>
      </c>
      <c r="G172" t="inlineStr">
        <is>
          <t>Opex breakeven</t>
        </is>
      </c>
      <c r="H172" t="n">
        <v>1338557.816306033</v>
      </c>
      <c r="I172" t="inlineStr">
        <is>
          <t>BHS</t>
        </is>
      </c>
      <c r="J172" t="n">
        <v>500</v>
      </c>
      <c r="K172" t="inlineStr">
        <is>
          <t>The Bahamas Mangrove Restoration 1000</t>
        </is>
      </c>
      <c r="L172" t="inlineStr">
        <is>
          <t>nan</t>
        </is>
      </c>
      <c r="M172" t="inlineStr">
        <is>
          <t>nan</t>
        </is>
      </c>
      <c r="N172" t="inlineStr"/>
      <c r="O172" t="inlineStr"/>
      <c r="P172" t="inlineStr">
        <is>
          <t>nan</t>
        </is>
      </c>
      <c r="Q172" t="inlineStr">
        <is>
          <t>nan</t>
        </is>
      </c>
      <c r="R172" t="inlineStr">
        <is>
          <t>nan</t>
        </is>
      </c>
      <c r="S172" t="inlineStr">
        <is>
          <t>nan</t>
        </is>
      </c>
      <c r="T172" t="n">
        <v>73816</v>
      </c>
      <c r="U172" t="n">
        <v>138750</v>
      </c>
      <c r="V172" t="n">
        <v>0</v>
      </c>
      <c r="W172" t="n">
        <v>0</v>
      </c>
      <c r="X172" t="inlineStr">
        <is>
          <t>70000</t>
        </is>
      </c>
      <c r="Y172" t="inlineStr">
        <is>
          <t>70000</t>
        </is>
      </c>
      <c r="Z172" t="inlineStr">
        <is>
          <t>629559</t>
        </is>
      </c>
      <c r="AA172" t="inlineStr">
        <is>
          <t>667067</t>
        </is>
      </c>
      <c r="AB172" t="inlineStr">
        <is>
          <t>153925</t>
        </is>
      </c>
      <c r="AC172" t="inlineStr">
        <is>
          <t>160000</t>
        </is>
      </c>
      <c r="AD172" t="inlineStr">
        <is>
          <t>286112</t>
        </is>
      </c>
      <c r="AE172" t="inlineStr">
        <is>
          <t>309300</t>
        </is>
      </c>
      <c r="AF172" t="inlineStr">
        <is>
          <t>111125</t>
        </is>
      </c>
      <c r="AG172" t="inlineStr">
        <is>
          <t>125000</t>
        </is>
      </c>
      <c r="AH172" t="inlineStr">
        <is>
          <t>296010</t>
        </is>
      </c>
      <c r="AI172" t="inlineStr">
        <is>
          <t>320000</t>
        </is>
      </c>
      <c r="AJ172" t="inlineStr">
        <is>
          <t>44450</t>
        </is>
      </c>
      <c r="AK172" t="inlineStr">
        <is>
          <t>50000</t>
        </is>
      </c>
      <c r="AL172" t="inlineStr">
        <is>
          <t>nan</t>
        </is>
      </c>
      <c r="AM172" t="inlineStr">
        <is>
          <t>nan</t>
        </is>
      </c>
      <c r="AN172" t="inlineStr"/>
      <c r="AO172" t="inlineStr"/>
      <c r="AP172" t="inlineStr">
        <is>
          <t>nan</t>
        </is>
      </c>
      <c r="AQ172" t="inlineStr">
        <is>
          <t>nan</t>
        </is>
      </c>
      <c r="AR172" t="inlineStr">
        <is>
          <t>12999</t>
        </is>
      </c>
      <c r="AS172" t="inlineStr">
        <is>
          <t>22200</t>
        </is>
      </c>
      <c r="AT172" t="inlineStr">
        <is>
          <t>75812</t>
        </is>
      </c>
      <c r="AU172" t="inlineStr">
        <is>
          <t>120000</t>
        </is>
      </c>
      <c r="AV172" t="inlineStr">
        <is>
          <t>223062</t>
        </is>
      </c>
      <c r="AW172" t="inlineStr">
        <is>
          <t>400000</t>
        </is>
      </c>
      <c r="AX172" t="inlineStr">
        <is>
          <t>1057153</t>
        </is>
      </c>
      <c r="AY172" t="inlineStr">
        <is>
          <t>1750000</t>
        </is>
      </c>
      <c r="AZ172" t="inlineStr"/>
      <c r="BA172" t="inlineStr"/>
      <c r="BB172" t="inlineStr"/>
      <c r="BC172" t="inlineStr">
        <is>
          <t>0</t>
        </is>
      </c>
      <c r="BD172" t="inlineStr">
        <is>
          <t>0</t>
        </is>
      </c>
      <c r="BE172" t="n">
        <v>0</v>
      </c>
      <c r="BF172" t="inlineStr">
        <is>
          <t>402322</t>
        </is>
      </c>
      <c r="BG172" t="inlineStr">
        <is>
          <t>nan</t>
        </is>
      </c>
      <c r="BH172" t="inlineStr">
        <is>
          <t>666000</t>
        </is>
      </c>
      <c r="BI172" t="inlineStr">
        <is>
          <t>nan</t>
        </is>
      </c>
    </row>
    <row r="173">
      <c r="A173" t="inlineStr">
        <is>
          <t>The Bahamas</t>
        </is>
      </c>
      <c r="B173" t="inlineStr">
        <is>
          <t>Mangrove</t>
        </is>
      </c>
      <c r="C173" t="inlineStr">
        <is>
          <t>Restoration</t>
        </is>
      </c>
      <c r="D173" t="inlineStr">
        <is>
          <t>Planting</t>
        </is>
      </c>
      <c r="E173" t="inlineStr">
        <is>
          <t>Large</t>
        </is>
      </c>
      <c r="F173" t="n">
        <v>1000</v>
      </c>
      <c r="G173" t="inlineStr">
        <is>
          <t>Market price</t>
        </is>
      </c>
      <c r="H173" t="n">
        <v>1338557.816306033</v>
      </c>
      <c r="I173" t="inlineStr">
        <is>
          <t>BHS</t>
        </is>
      </c>
      <c r="J173" t="n">
        <v>500</v>
      </c>
      <c r="K173" t="inlineStr">
        <is>
          <t>The Bahamas Mangrove Restoration 1000</t>
        </is>
      </c>
      <c r="L173" t="inlineStr">
        <is>
          <t>32428643</t>
        </is>
      </c>
      <c r="M173" t="inlineStr">
        <is>
          <t>40643280</t>
        </is>
      </c>
      <c r="N173" t="n">
        <v>24.22655383649553</v>
      </c>
      <c r="O173" t="n">
        <v>30.36348486773751</v>
      </c>
      <c r="P173" t="inlineStr">
        <is>
          <t>23946616</t>
        </is>
      </c>
      <c r="Q173" t="inlineStr">
        <is>
          <t>28346367</t>
        </is>
      </c>
      <c r="R173" t="inlineStr">
        <is>
          <t>8482027</t>
        </is>
      </c>
      <c r="S173" t="inlineStr">
        <is>
          <t>12296913</t>
        </is>
      </c>
      <c r="T173" t="n">
        <v>73816</v>
      </c>
      <c r="U173" t="n">
        <v>111000</v>
      </c>
      <c r="V173" t="n">
        <v>365</v>
      </c>
      <c r="W173" t="n">
        <v>365</v>
      </c>
      <c r="X173" t="inlineStr">
        <is>
          <t>70000</t>
        </is>
      </c>
      <c r="Y173" t="inlineStr">
        <is>
          <t>70000</t>
        </is>
      </c>
      <c r="Z173" t="inlineStr">
        <is>
          <t>629559</t>
        </is>
      </c>
      <c r="AA173" t="inlineStr">
        <is>
          <t>667067</t>
        </is>
      </c>
      <c r="AB173" t="inlineStr">
        <is>
          <t>153925</t>
        </is>
      </c>
      <c r="AC173" t="inlineStr">
        <is>
          <t>160000</t>
        </is>
      </c>
      <c r="AD173" t="inlineStr">
        <is>
          <t>286112</t>
        </is>
      </c>
      <c r="AE173" t="inlineStr">
        <is>
          <t>309300</t>
        </is>
      </c>
      <c r="AF173" t="inlineStr">
        <is>
          <t>111125</t>
        </is>
      </c>
      <c r="AG173" t="inlineStr">
        <is>
          <t>125000</t>
        </is>
      </c>
      <c r="AH173" t="inlineStr">
        <is>
          <t>296010</t>
        </is>
      </c>
      <c r="AI173" t="inlineStr">
        <is>
          <t>320000</t>
        </is>
      </c>
      <c r="AJ173" t="inlineStr">
        <is>
          <t>44450</t>
        </is>
      </c>
      <c r="AK173" t="inlineStr">
        <is>
          <t>50000</t>
        </is>
      </c>
      <c r="AL173" t="inlineStr">
        <is>
          <t>22355436</t>
        </is>
      </c>
      <c r="AM173" t="inlineStr">
        <is>
          <t>26645000</t>
        </is>
      </c>
      <c r="AN173" t="n">
        <v>5570118</v>
      </c>
      <c r="AO173" t="n">
        <v>7324586</v>
      </c>
      <c r="AP173" t="inlineStr">
        <is>
          <t>1545482</t>
        </is>
      </c>
      <c r="AQ173" t="inlineStr">
        <is>
          <t>2684567</t>
        </is>
      </c>
      <c r="AR173" t="inlineStr">
        <is>
          <t>10399</t>
        </is>
      </c>
      <c r="AS173" t="inlineStr">
        <is>
          <t>17760</t>
        </is>
      </c>
      <c r="AT173" t="inlineStr">
        <is>
          <t>75812</t>
        </is>
      </c>
      <c r="AU173" t="inlineStr">
        <is>
          <t>120000</t>
        </is>
      </c>
      <c r="AV173" t="inlineStr">
        <is>
          <t>223062</t>
        </is>
      </c>
      <c r="AW173" t="inlineStr">
        <is>
          <t>400000</t>
        </is>
      </c>
      <c r="AX173" t="inlineStr">
        <is>
          <t>1057153</t>
        </is>
      </c>
      <c r="AY173" t="inlineStr">
        <is>
          <t>1750000</t>
        </is>
      </c>
      <c r="AZ173" t="n">
        <v>30</v>
      </c>
      <c r="BA173" t="n">
        <v>-12296913</v>
      </c>
      <c r="BB173" t="n">
        <v>-8482027</v>
      </c>
      <c r="BC173" t="inlineStr">
        <is>
          <t>0</t>
        </is>
      </c>
      <c r="BD173" t="inlineStr">
        <is>
          <t>0</t>
        </is>
      </c>
      <c r="BE173" t="n">
        <v>0</v>
      </c>
      <c r="BF173" t="inlineStr">
        <is>
          <t>402322</t>
        </is>
      </c>
      <c r="BG173" t="inlineStr">
        <is>
          <t>5167796</t>
        </is>
      </c>
      <c r="BH173" t="inlineStr">
        <is>
          <t>666000</t>
        </is>
      </c>
      <c r="BI173" t="inlineStr">
        <is>
          <t>6658586</t>
        </is>
      </c>
    </row>
    <row r="174">
      <c r="A174" t="inlineStr">
        <is>
          <t>The Bahamas</t>
        </is>
      </c>
      <c r="B174" t="inlineStr">
        <is>
          <t>Mangrove</t>
        </is>
      </c>
      <c r="C174" t="inlineStr">
        <is>
          <t>Restoration</t>
        </is>
      </c>
      <c r="D174" t="inlineStr">
        <is>
          <t>Hydrology</t>
        </is>
      </c>
      <c r="E174" t="inlineStr">
        <is>
          <t>Large</t>
        </is>
      </c>
      <c r="F174" t="n">
        <v>1000</v>
      </c>
      <c r="G174" t="inlineStr">
        <is>
          <t>Market price</t>
        </is>
      </c>
      <c r="H174" t="n">
        <v>1338557.816306033</v>
      </c>
      <c r="I174" t="inlineStr">
        <is>
          <t>BHS</t>
        </is>
      </c>
      <c r="J174" t="n">
        <v>500</v>
      </c>
      <c r="K174" t="inlineStr">
        <is>
          <t>The Bahamas Mangrove Restoration 1000</t>
        </is>
      </c>
      <c r="L174" t="inlineStr">
        <is>
          <t>47812068</t>
        </is>
      </c>
      <c r="M174" t="inlineStr">
        <is>
          <t>59462410</t>
        </is>
      </c>
      <c r="N174" t="n">
        <v>35.71909066426816</v>
      </c>
      <c r="O174" t="n">
        <v>44.42274310129998</v>
      </c>
      <c r="P174" t="inlineStr">
        <is>
          <t>36125693</t>
        </is>
      </c>
      <c r="Q174" t="inlineStr">
        <is>
          <t>42862367</t>
        </is>
      </c>
      <c r="R174" t="inlineStr">
        <is>
          <t>11686374</t>
        </is>
      </c>
      <c r="S174" t="inlineStr">
        <is>
          <t>16600043</t>
        </is>
      </c>
      <c r="T174" t="n">
        <v>73816</v>
      </c>
      <c r="U174" t="n">
        <v>138750</v>
      </c>
      <c r="V174" t="n">
        <v>431</v>
      </c>
      <c r="W174" t="n">
        <v>431</v>
      </c>
      <c r="X174" t="inlineStr">
        <is>
          <t>70000</t>
        </is>
      </c>
      <c r="Y174" t="inlineStr">
        <is>
          <t>70000</t>
        </is>
      </c>
      <c r="Z174" t="inlineStr">
        <is>
          <t>629559</t>
        </is>
      </c>
      <c r="AA174" t="inlineStr">
        <is>
          <t>667067</t>
        </is>
      </c>
      <c r="AB174" t="inlineStr">
        <is>
          <t>153925</t>
        </is>
      </c>
      <c r="AC174" t="inlineStr">
        <is>
          <t>160000</t>
        </is>
      </c>
      <c r="AD174" t="inlineStr">
        <is>
          <t>286112</t>
        </is>
      </c>
      <c r="AE174" t="inlineStr">
        <is>
          <t>309300</t>
        </is>
      </c>
      <c r="AF174" t="inlineStr">
        <is>
          <t>111125</t>
        </is>
      </c>
      <c r="AG174" t="inlineStr">
        <is>
          <t>125000</t>
        </is>
      </c>
      <c r="AH174" t="inlineStr">
        <is>
          <t>296010</t>
        </is>
      </c>
      <c r="AI174" t="inlineStr">
        <is>
          <t>320000</t>
        </is>
      </c>
      <c r="AJ174" t="inlineStr">
        <is>
          <t>44450</t>
        </is>
      </c>
      <c r="AK174" t="inlineStr">
        <is>
          <t>50000</t>
        </is>
      </c>
      <c r="AL174" t="inlineStr">
        <is>
          <t>34534513</t>
        </is>
      </c>
      <c r="AM174" t="inlineStr">
        <is>
          <t>41161000</t>
        </is>
      </c>
      <c r="AN174" t="n">
        <v>8385496</v>
      </c>
      <c r="AO174" t="n">
        <v>10952134</v>
      </c>
      <c r="AP174" t="inlineStr">
        <is>
          <t>1931853</t>
        </is>
      </c>
      <c r="AQ174" t="inlineStr">
        <is>
          <t>3355709</t>
        </is>
      </c>
      <c r="AR174" t="inlineStr">
        <is>
          <t>12999</t>
        </is>
      </c>
      <c r="AS174" t="inlineStr">
        <is>
          <t>22200</t>
        </is>
      </c>
      <c r="AT174" t="inlineStr">
        <is>
          <t>75812</t>
        </is>
      </c>
      <c r="AU174" t="inlineStr">
        <is>
          <t>120000</t>
        </is>
      </c>
      <c r="AV174" t="inlineStr">
        <is>
          <t>223062</t>
        </is>
      </c>
      <c r="AW174" t="inlineStr">
        <is>
          <t>400000</t>
        </is>
      </c>
      <c r="AX174" t="inlineStr">
        <is>
          <t>1057153</t>
        </is>
      </c>
      <c r="AY174" t="inlineStr">
        <is>
          <t>1750000</t>
        </is>
      </c>
      <c r="AZ174" t="n">
        <v>30</v>
      </c>
      <c r="BA174" t="n">
        <v>-16600043</v>
      </c>
      <c r="BB174" t="n">
        <v>-11686374</v>
      </c>
      <c r="BC174" t="inlineStr">
        <is>
          <t>0</t>
        </is>
      </c>
      <c r="BD174" t="inlineStr">
        <is>
          <t>0</t>
        </is>
      </c>
      <c r="BE174" t="n">
        <v>0</v>
      </c>
      <c r="BF174" t="inlineStr">
        <is>
          <t>402322</t>
        </is>
      </c>
      <c r="BG174" t="inlineStr">
        <is>
          <t>7983174</t>
        </is>
      </c>
      <c r="BH174" t="inlineStr">
        <is>
          <t>666000</t>
        </is>
      </c>
      <c r="BI174" t="inlineStr">
        <is>
          <t>10286134</t>
        </is>
      </c>
    </row>
    <row r="175">
      <c r="A175" t="inlineStr">
        <is>
          <t>The Bahamas</t>
        </is>
      </c>
      <c r="B175" t="inlineStr">
        <is>
          <t>Mangrove</t>
        </is>
      </c>
      <c r="C175" t="inlineStr">
        <is>
          <t>Restoration</t>
        </is>
      </c>
      <c r="D175" t="inlineStr">
        <is>
          <t>Hybrid</t>
        </is>
      </c>
      <c r="E175" t="inlineStr">
        <is>
          <t>Large</t>
        </is>
      </c>
      <c r="F175" t="n">
        <v>1000</v>
      </c>
      <c r="G175" t="inlineStr">
        <is>
          <t>Market price</t>
        </is>
      </c>
      <c r="H175" t="n">
        <v>1338557.816306033</v>
      </c>
      <c r="I175" t="inlineStr">
        <is>
          <t>BHS</t>
        </is>
      </c>
      <c r="J175" t="n">
        <v>500</v>
      </c>
      <c r="K175" t="inlineStr">
        <is>
          <t>The Bahamas Mangrove Restoration 1000</t>
        </is>
      </c>
      <c r="L175" t="inlineStr">
        <is>
          <t>nan</t>
        </is>
      </c>
      <c r="M175" t="inlineStr">
        <is>
          <t>nan</t>
        </is>
      </c>
      <c r="N175" t="inlineStr"/>
      <c r="O175" t="inlineStr"/>
      <c r="P175" t="inlineStr">
        <is>
          <t>nan</t>
        </is>
      </c>
      <c r="Q175" t="inlineStr">
        <is>
          <t>nan</t>
        </is>
      </c>
      <c r="R175" t="inlineStr">
        <is>
          <t>nan</t>
        </is>
      </c>
      <c r="S175" t="inlineStr">
        <is>
          <t>nan</t>
        </is>
      </c>
      <c r="T175" t="n">
        <v>73816</v>
      </c>
      <c r="U175" t="n">
        <v>138750</v>
      </c>
      <c r="V175" t="n">
        <v>0</v>
      </c>
      <c r="W175" t="n">
        <v>0</v>
      </c>
      <c r="X175" t="inlineStr">
        <is>
          <t>70000</t>
        </is>
      </c>
      <c r="Y175" t="inlineStr">
        <is>
          <t>70000</t>
        </is>
      </c>
      <c r="Z175" t="inlineStr">
        <is>
          <t>629559</t>
        </is>
      </c>
      <c r="AA175" t="inlineStr">
        <is>
          <t>667067</t>
        </is>
      </c>
      <c r="AB175" t="inlineStr">
        <is>
          <t>153925</t>
        </is>
      </c>
      <c r="AC175" t="inlineStr">
        <is>
          <t>160000</t>
        </is>
      </c>
      <c r="AD175" t="inlineStr">
        <is>
          <t>286112</t>
        </is>
      </c>
      <c r="AE175" t="inlineStr">
        <is>
          <t>309300</t>
        </is>
      </c>
      <c r="AF175" t="inlineStr">
        <is>
          <t>111125</t>
        </is>
      </c>
      <c r="AG175" t="inlineStr">
        <is>
          <t>125000</t>
        </is>
      </c>
      <c r="AH175" t="inlineStr">
        <is>
          <t>296010</t>
        </is>
      </c>
      <c r="AI175" t="inlineStr">
        <is>
          <t>320000</t>
        </is>
      </c>
      <c r="AJ175" t="inlineStr">
        <is>
          <t>44450</t>
        </is>
      </c>
      <c r="AK175" t="inlineStr">
        <is>
          <t>50000</t>
        </is>
      </c>
      <c r="AL175" t="inlineStr">
        <is>
          <t>nan</t>
        </is>
      </c>
      <c r="AM175" t="inlineStr">
        <is>
          <t>nan</t>
        </is>
      </c>
      <c r="AN175" t="inlineStr"/>
      <c r="AO175" t="inlineStr"/>
      <c r="AP175" t="inlineStr">
        <is>
          <t>1931853</t>
        </is>
      </c>
      <c r="AQ175" t="inlineStr">
        <is>
          <t>3355709</t>
        </is>
      </c>
      <c r="AR175" t="inlineStr">
        <is>
          <t>12999</t>
        </is>
      </c>
      <c r="AS175" t="inlineStr">
        <is>
          <t>22200</t>
        </is>
      </c>
      <c r="AT175" t="inlineStr">
        <is>
          <t>75812</t>
        </is>
      </c>
      <c r="AU175" t="inlineStr">
        <is>
          <t>120000</t>
        </is>
      </c>
      <c r="AV175" t="inlineStr">
        <is>
          <t>223062</t>
        </is>
      </c>
      <c r="AW175" t="inlineStr">
        <is>
          <t>400000</t>
        </is>
      </c>
      <c r="AX175" t="inlineStr">
        <is>
          <t>1057153</t>
        </is>
      </c>
      <c r="AY175" t="inlineStr">
        <is>
          <t>1750000</t>
        </is>
      </c>
      <c r="AZ175" t="n">
        <v>30</v>
      </c>
      <c r="BA175" t="inlineStr"/>
      <c r="BB175" t="inlineStr"/>
      <c r="BC175" t="inlineStr">
        <is>
          <t>0</t>
        </is>
      </c>
      <c r="BD175" t="inlineStr">
        <is>
          <t>0</t>
        </is>
      </c>
      <c r="BE175" t="n">
        <v>0</v>
      </c>
      <c r="BF175" t="inlineStr">
        <is>
          <t>402322</t>
        </is>
      </c>
      <c r="BG175" t="inlineStr">
        <is>
          <t>nan</t>
        </is>
      </c>
      <c r="BH175" t="inlineStr">
        <is>
          <t>666000</t>
        </is>
      </c>
      <c r="BI175" t="inlineStr">
        <is>
          <t>nan</t>
        </is>
      </c>
    </row>
    <row r="176">
      <c r="A176" t="inlineStr">
        <is>
          <t>The Bahamas</t>
        </is>
      </c>
      <c r="B176" t="inlineStr">
        <is>
          <t>Mangrove</t>
        </is>
      </c>
      <c r="C176" t="inlineStr">
        <is>
          <t>Conservation</t>
        </is>
      </c>
      <c r="D176" t="inlineStr"/>
      <c r="E176" t="inlineStr">
        <is>
          <t>Small</t>
        </is>
      </c>
      <c r="F176" t="n">
        <v>4000</v>
      </c>
      <c r="G176" t="inlineStr">
        <is>
          <t>Opex breakeven</t>
        </is>
      </c>
      <c r="H176" t="n">
        <v>1338557.816306033</v>
      </c>
      <c r="I176" t="inlineStr">
        <is>
          <t>BHS</t>
        </is>
      </c>
      <c r="J176" t="n">
        <v>20000</v>
      </c>
      <c r="K176" t="inlineStr">
        <is>
          <t>The Bahamas Mangrove Conservation 4000</t>
        </is>
      </c>
      <c r="L176" t="inlineStr">
        <is>
          <t>13540378</t>
        </is>
      </c>
      <c r="M176" t="inlineStr">
        <is>
          <t>23234609</t>
        </is>
      </c>
      <c r="N176" t="n">
        <v>10.11564673191843</v>
      </c>
      <c r="O176" t="n">
        <v>17.3579420455066</v>
      </c>
      <c r="P176" t="inlineStr">
        <is>
          <t>1514218</t>
        </is>
      </c>
      <c r="Q176" t="inlineStr">
        <is>
          <t>1621367</t>
        </is>
      </c>
      <c r="R176" t="inlineStr">
        <is>
          <t>12026161</t>
        </is>
      </c>
      <c r="S176" t="inlineStr">
        <is>
          <t>21613243</t>
        </is>
      </c>
      <c r="T176" t="n">
        <v>962945</v>
      </c>
      <c r="U176" t="n">
        <v>510738</v>
      </c>
      <c r="V176" t="n">
        <v>33</v>
      </c>
      <c r="W176" t="n">
        <v>33</v>
      </c>
      <c r="X176" t="inlineStr">
        <is>
          <t>70000</t>
        </is>
      </c>
      <c r="Y176" t="inlineStr">
        <is>
          <t>70000</t>
        </is>
      </c>
      <c r="Z176" t="inlineStr">
        <is>
          <t>629559</t>
        </is>
      </c>
      <c r="AA176" t="inlineStr">
        <is>
          <t>667067</t>
        </is>
      </c>
      <c r="AB176" t="inlineStr">
        <is>
          <t>76963</t>
        </is>
      </c>
      <c r="AC176" t="inlineStr">
        <is>
          <t>80000</t>
        </is>
      </c>
      <c r="AD176" t="inlineStr">
        <is>
          <t>286112</t>
        </is>
      </c>
      <c r="AE176" t="inlineStr">
        <is>
          <t>309300</t>
        </is>
      </c>
      <c r="AF176" t="inlineStr">
        <is>
          <t>111125</t>
        </is>
      </c>
      <c r="AG176" t="inlineStr">
        <is>
          <t>125000</t>
        </is>
      </c>
      <c r="AH176" t="inlineStr">
        <is>
          <t>296010</t>
        </is>
      </c>
      <c r="AI176" t="inlineStr">
        <is>
          <t>320000</t>
        </is>
      </c>
      <c r="AJ176" t="inlineStr">
        <is>
          <t>44450</t>
        </is>
      </c>
      <c r="AK176" t="inlineStr">
        <is>
          <t>50000</t>
        </is>
      </c>
      <c r="AL176" t="inlineStr">
        <is>
          <t>0</t>
        </is>
      </c>
      <c r="AM176" t="inlineStr">
        <is>
          <t>0</t>
        </is>
      </c>
      <c r="AN176" t="n">
        <v>402322</v>
      </c>
      <c r="AO176" t="n">
        <v>666000</v>
      </c>
      <c r="AP176" t="inlineStr">
        <is>
          <t>10222236</t>
        </is>
      </c>
      <c r="AQ176" t="inlineStr">
        <is>
          <t>18595525</t>
        </is>
      </c>
      <c r="AR176" t="inlineStr">
        <is>
          <t>45575</t>
        </is>
      </c>
      <c r="AS176" t="inlineStr">
        <is>
          <t>81718</t>
        </is>
      </c>
      <c r="AT176" t="inlineStr">
        <is>
          <t>75812</t>
        </is>
      </c>
      <c r="AU176" t="inlineStr">
        <is>
          <t>120000</t>
        </is>
      </c>
      <c r="AV176" t="inlineStr">
        <is>
          <t>223062</t>
        </is>
      </c>
      <c r="AW176" t="inlineStr">
        <is>
          <t>400000</t>
        </is>
      </c>
      <c r="AX176" t="inlineStr">
        <is>
          <t>1057153</t>
        </is>
      </c>
      <c r="AY176" t="inlineStr">
        <is>
          <t>1750000</t>
        </is>
      </c>
      <c r="AZ176" t="n">
        <v>44.41444927827899</v>
      </c>
      <c r="BA176" t="n">
        <v>-21613243</v>
      </c>
      <c r="BB176" t="n">
        <v>-12026161</v>
      </c>
      <c r="BC176" t="inlineStr">
        <is>
          <t>0</t>
        </is>
      </c>
      <c r="BD176" t="inlineStr">
        <is>
          <t>0</t>
        </is>
      </c>
      <c r="BE176" t="n">
        <v>0</v>
      </c>
      <c r="BF176" t="inlineStr">
        <is>
          <t>402322</t>
        </is>
      </c>
      <c r="BG176" t="inlineStr">
        <is>
          <t>0</t>
        </is>
      </c>
      <c r="BH176" t="inlineStr">
        <is>
          <t>666000</t>
        </is>
      </c>
      <c r="BI176" t="inlineStr">
        <is>
          <t>0</t>
        </is>
      </c>
    </row>
    <row r="177">
      <c r="A177" t="inlineStr">
        <is>
          <t>The Bahamas</t>
        </is>
      </c>
      <c r="B177" t="inlineStr">
        <is>
          <t>Mangrove</t>
        </is>
      </c>
      <c r="C177" t="inlineStr">
        <is>
          <t>Conservation</t>
        </is>
      </c>
      <c r="D177" t="inlineStr"/>
      <c r="E177" t="inlineStr">
        <is>
          <t>Small</t>
        </is>
      </c>
      <c r="F177" t="n">
        <v>4000</v>
      </c>
      <c r="G177" t="inlineStr">
        <is>
          <t>Market price</t>
        </is>
      </c>
      <c r="H177" t="n">
        <v>1338557.816306033</v>
      </c>
      <c r="I177" t="inlineStr">
        <is>
          <t>BHS</t>
        </is>
      </c>
      <c r="J177" t="n">
        <v>20000</v>
      </c>
      <c r="K177" t="inlineStr">
        <is>
          <t>The Bahamas Mangrove Conservation 4000</t>
        </is>
      </c>
      <c r="L177" t="inlineStr">
        <is>
          <t>10222811</t>
        </is>
      </c>
      <c r="M177" t="inlineStr">
        <is>
          <t>17199541</t>
        </is>
      </c>
      <c r="N177" t="n">
        <v>7.637183000590516</v>
      </c>
      <c r="O177" t="n">
        <v>12.84930750878204</v>
      </c>
      <c r="P177" t="inlineStr">
        <is>
          <t>1514218</t>
        </is>
      </c>
      <c r="Q177" t="inlineStr">
        <is>
          <t>1621367</t>
        </is>
      </c>
      <c r="R177" t="inlineStr">
        <is>
          <t>8708594</t>
        </is>
      </c>
      <c r="S177" t="inlineStr">
        <is>
          <t>15578174</t>
        </is>
      </c>
      <c r="T177" t="n">
        <v>962945</v>
      </c>
      <c r="U177" t="n">
        <v>510738</v>
      </c>
      <c r="V177" t="n">
        <v>25</v>
      </c>
      <c r="W177" t="n">
        <v>25</v>
      </c>
      <c r="X177" t="inlineStr">
        <is>
          <t>70000</t>
        </is>
      </c>
      <c r="Y177" t="inlineStr">
        <is>
          <t>70000</t>
        </is>
      </c>
      <c r="Z177" t="inlineStr">
        <is>
          <t>629559</t>
        </is>
      </c>
      <c r="AA177" t="inlineStr">
        <is>
          <t>667067</t>
        </is>
      </c>
      <c r="AB177" t="inlineStr">
        <is>
          <t>76963</t>
        </is>
      </c>
      <c r="AC177" t="inlineStr">
        <is>
          <t>80000</t>
        </is>
      </c>
      <c r="AD177" t="inlineStr">
        <is>
          <t>286112</t>
        </is>
      </c>
      <c r="AE177" t="inlineStr">
        <is>
          <t>309300</t>
        </is>
      </c>
      <c r="AF177" t="inlineStr">
        <is>
          <t>111125</t>
        </is>
      </c>
      <c r="AG177" t="inlineStr">
        <is>
          <t>125000</t>
        </is>
      </c>
      <c r="AH177" t="inlineStr">
        <is>
          <t>296010</t>
        </is>
      </c>
      <c r="AI177" t="inlineStr">
        <is>
          <t>320000</t>
        </is>
      </c>
      <c r="AJ177" t="inlineStr">
        <is>
          <t>44450</t>
        </is>
      </c>
      <c r="AK177" t="inlineStr">
        <is>
          <t>50000</t>
        </is>
      </c>
      <c r="AL177" t="inlineStr">
        <is>
          <t>0</t>
        </is>
      </c>
      <c r="AM177" t="inlineStr">
        <is>
          <t>0</t>
        </is>
      </c>
      <c r="AN177" t="n">
        <v>402322</v>
      </c>
      <c r="AO177" t="n">
        <v>666000</v>
      </c>
      <c r="AP177" t="inlineStr">
        <is>
          <t>6904669</t>
        </is>
      </c>
      <c r="AQ177" t="inlineStr">
        <is>
          <t>12560456</t>
        </is>
      </c>
      <c r="AR177" t="inlineStr">
        <is>
          <t>45575</t>
        </is>
      </c>
      <c r="AS177" t="inlineStr">
        <is>
          <t>81718</t>
        </is>
      </c>
      <c r="AT177" t="inlineStr">
        <is>
          <t>75812</t>
        </is>
      </c>
      <c r="AU177" t="inlineStr">
        <is>
          <t>120000</t>
        </is>
      </c>
      <c r="AV177" t="inlineStr">
        <is>
          <t>223062</t>
        </is>
      </c>
      <c r="AW177" t="inlineStr">
        <is>
          <t>400000</t>
        </is>
      </c>
      <c r="AX177" t="inlineStr">
        <is>
          <t>1057153</t>
        </is>
      </c>
      <c r="AY177" t="inlineStr">
        <is>
          <t>1750000</t>
        </is>
      </c>
      <c r="AZ177" t="n">
        <v>30</v>
      </c>
      <c r="BA177" t="n">
        <v>-15578174</v>
      </c>
      <c r="BB177" t="n">
        <v>-8708594</v>
      </c>
      <c r="BC177" t="inlineStr">
        <is>
          <t>0</t>
        </is>
      </c>
      <c r="BD177" t="inlineStr">
        <is>
          <t>0</t>
        </is>
      </c>
      <c r="BE177" t="n">
        <v>0</v>
      </c>
      <c r="BF177" t="inlineStr">
        <is>
          <t>402322</t>
        </is>
      </c>
      <c r="BG177" t="inlineStr">
        <is>
          <t>0</t>
        </is>
      </c>
      <c r="BH177" t="inlineStr">
        <is>
          <t>666000</t>
        </is>
      </c>
      <c r="BI177" t="inlineStr">
        <is>
          <t>0</t>
        </is>
      </c>
    </row>
    <row r="178">
      <c r="A178" t="inlineStr">
        <is>
          <t>The Bahamas</t>
        </is>
      </c>
      <c r="B178" t="inlineStr">
        <is>
          <t>Mangrove</t>
        </is>
      </c>
      <c r="C178" t="inlineStr">
        <is>
          <t>Conservation</t>
        </is>
      </c>
      <c r="D178" t="inlineStr"/>
      <c r="E178" t="inlineStr">
        <is>
          <t>Medium</t>
        </is>
      </c>
      <c r="F178" t="n">
        <v>20000</v>
      </c>
      <c r="G178" t="inlineStr">
        <is>
          <t>Opex breakeven</t>
        </is>
      </c>
      <c r="H178" t="n">
        <v>1338557.816306033</v>
      </c>
      <c r="I178" t="inlineStr">
        <is>
          <t>BHS</t>
        </is>
      </c>
      <c r="J178" t="n">
        <v>20000</v>
      </c>
      <c r="K178" t="inlineStr">
        <is>
          <t>The Bahamas Mangrove Conservation 20000</t>
        </is>
      </c>
      <c r="L178" t="inlineStr">
        <is>
          <t>14755714</t>
        </is>
      </c>
      <c r="M178" t="inlineStr">
        <is>
          <t>25440703</t>
        </is>
      </c>
      <c r="N178" t="n">
        <v>11.0235910770898</v>
      </c>
      <c r="O178" t="n">
        <v>19.0060546433532</v>
      </c>
      <c r="P178" t="inlineStr">
        <is>
          <t>1514218</t>
        </is>
      </c>
      <c r="Q178" t="inlineStr">
        <is>
          <t>1621367</t>
        </is>
      </c>
      <c r="R178" t="inlineStr">
        <is>
          <t>13241496</t>
        </is>
      </c>
      <c r="S178" t="inlineStr">
        <is>
          <t>23819337</t>
        </is>
      </c>
      <c r="T178" t="n">
        <v>962945</v>
      </c>
      <c r="U178" t="n">
        <v>2553691</v>
      </c>
      <c r="V178" t="n">
        <v>7</v>
      </c>
      <c r="W178" t="n">
        <v>7</v>
      </c>
      <c r="X178" t="inlineStr">
        <is>
          <t>70000</t>
        </is>
      </c>
      <c r="Y178" t="inlineStr">
        <is>
          <t>70000</t>
        </is>
      </c>
      <c r="Z178" t="inlineStr">
        <is>
          <t>629559</t>
        </is>
      </c>
      <c r="AA178" t="inlineStr">
        <is>
          <t>667067</t>
        </is>
      </c>
      <c r="AB178" t="inlineStr">
        <is>
          <t>76963</t>
        </is>
      </c>
      <c r="AC178" t="inlineStr">
        <is>
          <t>80000</t>
        </is>
      </c>
      <c r="AD178" t="inlineStr">
        <is>
          <t>286112</t>
        </is>
      </c>
      <c r="AE178" t="inlineStr">
        <is>
          <t>309300</t>
        </is>
      </c>
      <c r="AF178" t="inlineStr">
        <is>
          <t>111125</t>
        </is>
      </c>
      <c r="AG178" t="inlineStr">
        <is>
          <t>125000</t>
        </is>
      </c>
      <c r="AH178" t="inlineStr">
        <is>
          <t>296010</t>
        </is>
      </c>
      <c r="AI178" t="inlineStr">
        <is>
          <t>320000</t>
        </is>
      </c>
      <c r="AJ178" t="inlineStr">
        <is>
          <t>44450</t>
        </is>
      </c>
      <c r="AK178" t="inlineStr">
        <is>
          <t>50000</t>
        </is>
      </c>
      <c r="AL178" t="inlineStr">
        <is>
          <t>0</t>
        </is>
      </c>
      <c r="AM178" t="inlineStr">
        <is>
          <t>0</t>
        </is>
      </c>
      <c r="AN178" t="n">
        <v>402322</v>
      </c>
      <c r="AO178" t="n">
        <v>666000</v>
      </c>
      <c r="AP178" t="inlineStr">
        <is>
          <t>11255272</t>
        </is>
      </c>
      <c r="AQ178" t="inlineStr">
        <is>
          <t>20474746</t>
        </is>
      </c>
      <c r="AR178" t="inlineStr">
        <is>
          <t>227875</t>
        </is>
      </c>
      <c r="AS178" t="inlineStr">
        <is>
          <t>408591</t>
        </is>
      </c>
      <c r="AT178" t="inlineStr">
        <is>
          <t>75812</t>
        </is>
      </c>
      <c r="AU178" t="inlineStr">
        <is>
          <t>120000</t>
        </is>
      </c>
      <c r="AV178" t="inlineStr">
        <is>
          <t>223062</t>
        </is>
      </c>
      <c r="AW178" t="inlineStr">
        <is>
          <t>400000</t>
        </is>
      </c>
      <c r="AX178" t="inlineStr">
        <is>
          <t>1057153</t>
        </is>
      </c>
      <c r="AY178" t="inlineStr">
        <is>
          <t>1750000</t>
        </is>
      </c>
      <c r="AZ178" t="n">
        <v>9.780574578888871</v>
      </c>
      <c r="BA178" t="n">
        <v>-23819337</v>
      </c>
      <c r="BB178" t="n">
        <v>-13241496</v>
      </c>
      <c r="BC178" t="inlineStr">
        <is>
          <t>0</t>
        </is>
      </c>
      <c r="BD178" t="inlineStr">
        <is>
          <t>0</t>
        </is>
      </c>
      <c r="BE178" t="n">
        <v>0</v>
      </c>
      <c r="BF178" t="inlineStr">
        <is>
          <t>402322</t>
        </is>
      </c>
      <c r="BG178" t="inlineStr">
        <is>
          <t>0</t>
        </is>
      </c>
      <c r="BH178" t="inlineStr">
        <is>
          <t>666000</t>
        </is>
      </c>
      <c r="BI178" t="inlineStr">
        <is>
          <t>0</t>
        </is>
      </c>
    </row>
    <row r="179">
      <c r="A179" t="inlineStr">
        <is>
          <t>The Bahamas</t>
        </is>
      </c>
      <c r="B179" t="inlineStr">
        <is>
          <t>Mangrove</t>
        </is>
      </c>
      <c r="C179" t="inlineStr">
        <is>
          <t>Conservation</t>
        </is>
      </c>
      <c r="D179" t="inlineStr"/>
      <c r="E179" t="inlineStr">
        <is>
          <t>Medium</t>
        </is>
      </c>
      <c r="F179" t="n">
        <v>20000</v>
      </c>
      <c r="G179" t="inlineStr">
        <is>
          <t>Market price</t>
        </is>
      </c>
      <c r="H179" t="n">
        <v>1338557.816306033</v>
      </c>
      <c r="I179" t="inlineStr">
        <is>
          <t>BHS</t>
        </is>
      </c>
      <c r="J179" t="n">
        <v>20000</v>
      </c>
      <c r="K179" t="inlineStr">
        <is>
          <t>The Bahamas Mangrove Conservation 20000</t>
        </is>
      </c>
      <c r="L179" t="inlineStr">
        <is>
          <t>38023789</t>
        </is>
      </c>
      <c r="M179" t="inlineStr">
        <is>
          <t>67768237</t>
        </is>
      </c>
      <c r="N179" t="n">
        <v>28.40653465752626</v>
      </c>
      <c r="O179" t="n">
        <v>50.62779969192322</v>
      </c>
      <c r="P179" t="inlineStr">
        <is>
          <t>1514218</t>
        </is>
      </c>
      <c r="Q179" t="inlineStr">
        <is>
          <t>1621367</t>
        </is>
      </c>
      <c r="R179" t="inlineStr">
        <is>
          <t>36509571</t>
        </is>
      </c>
      <c r="S179" t="inlineStr">
        <is>
          <t>66146870</t>
        </is>
      </c>
      <c r="T179" t="n">
        <v>962945</v>
      </c>
      <c r="U179" t="n">
        <v>2553691</v>
      </c>
      <c r="V179" t="n">
        <v>19</v>
      </c>
      <c r="W179" t="n">
        <v>19</v>
      </c>
      <c r="X179" t="inlineStr">
        <is>
          <t>70000</t>
        </is>
      </c>
      <c r="Y179" t="inlineStr">
        <is>
          <t>70000</t>
        </is>
      </c>
      <c r="Z179" t="inlineStr">
        <is>
          <t>629559</t>
        </is>
      </c>
      <c r="AA179" t="inlineStr">
        <is>
          <t>667067</t>
        </is>
      </c>
      <c r="AB179" t="inlineStr">
        <is>
          <t>76963</t>
        </is>
      </c>
      <c r="AC179" t="inlineStr">
        <is>
          <t>80000</t>
        </is>
      </c>
      <c r="AD179" t="inlineStr">
        <is>
          <t>286112</t>
        </is>
      </c>
      <c r="AE179" t="inlineStr">
        <is>
          <t>309300</t>
        </is>
      </c>
      <c r="AF179" t="inlineStr">
        <is>
          <t>111125</t>
        </is>
      </c>
      <c r="AG179" t="inlineStr">
        <is>
          <t>125000</t>
        </is>
      </c>
      <c r="AH179" t="inlineStr">
        <is>
          <t>296010</t>
        </is>
      </c>
      <c r="AI179" t="inlineStr">
        <is>
          <t>320000</t>
        </is>
      </c>
      <c r="AJ179" t="inlineStr">
        <is>
          <t>44450</t>
        </is>
      </c>
      <c r="AK179" t="inlineStr">
        <is>
          <t>50000</t>
        </is>
      </c>
      <c r="AL179" t="inlineStr">
        <is>
          <t>0</t>
        </is>
      </c>
      <c r="AM179" t="inlineStr">
        <is>
          <t>0</t>
        </is>
      </c>
      <c r="AN179" t="n">
        <v>402322</v>
      </c>
      <c r="AO179" t="n">
        <v>666000</v>
      </c>
      <c r="AP179" t="inlineStr">
        <is>
          <t>34523347</t>
        </is>
      </c>
      <c r="AQ179" t="inlineStr">
        <is>
          <t>62802280</t>
        </is>
      </c>
      <c r="AR179" t="inlineStr">
        <is>
          <t>227875</t>
        </is>
      </c>
      <c r="AS179" t="inlineStr">
        <is>
          <t>408591</t>
        </is>
      </c>
      <c r="AT179" t="inlineStr">
        <is>
          <t>75812</t>
        </is>
      </c>
      <c r="AU179" t="inlineStr">
        <is>
          <t>120000</t>
        </is>
      </c>
      <c r="AV179" t="inlineStr">
        <is>
          <t>223062</t>
        </is>
      </c>
      <c r="AW179" t="inlineStr">
        <is>
          <t>400000</t>
        </is>
      </c>
      <c r="AX179" t="inlineStr">
        <is>
          <t>1057153</t>
        </is>
      </c>
      <c r="AY179" t="inlineStr">
        <is>
          <t>1750000</t>
        </is>
      </c>
      <c r="AZ179" t="n">
        <v>30</v>
      </c>
      <c r="BA179" t="n">
        <v>-66146870</v>
      </c>
      <c r="BB179" t="n">
        <v>-36509571</v>
      </c>
      <c r="BC179" t="inlineStr">
        <is>
          <t>0</t>
        </is>
      </c>
      <c r="BD179" t="inlineStr">
        <is>
          <t>0</t>
        </is>
      </c>
      <c r="BE179" t="n">
        <v>0</v>
      </c>
      <c r="BF179" t="inlineStr">
        <is>
          <t>402322</t>
        </is>
      </c>
      <c r="BG179" t="inlineStr">
        <is>
          <t>0</t>
        </is>
      </c>
      <c r="BH179" t="inlineStr">
        <is>
          <t>666000</t>
        </is>
      </c>
      <c r="BI179" t="inlineStr">
        <is>
          <t>0</t>
        </is>
      </c>
    </row>
    <row r="180">
      <c r="A180" t="inlineStr">
        <is>
          <t>The Bahamas</t>
        </is>
      </c>
      <c r="B180" t="inlineStr">
        <is>
          <t>Mangrove</t>
        </is>
      </c>
      <c r="C180" t="inlineStr">
        <is>
          <t>Conservation</t>
        </is>
      </c>
      <c r="D180" t="inlineStr"/>
      <c r="E180" t="inlineStr">
        <is>
          <t>Large</t>
        </is>
      </c>
      <c r="F180" t="n">
        <v>40000</v>
      </c>
      <c r="G180" t="inlineStr">
        <is>
          <t>Opex breakeven</t>
        </is>
      </c>
      <c r="H180" t="n">
        <v>1338557.816306033</v>
      </c>
      <c r="I180" t="inlineStr">
        <is>
          <t>BHS</t>
        </is>
      </c>
      <c r="J180" t="n">
        <v>20000</v>
      </c>
      <c r="K180" t="inlineStr">
        <is>
          <t>The Bahamas Mangrove Conservation 40000</t>
        </is>
      </c>
      <c r="L180" t="inlineStr">
        <is>
          <t>21096362</t>
        </is>
      </c>
      <c r="M180" t="inlineStr">
        <is>
          <t>36574908</t>
        </is>
      </c>
      <c r="N180" t="n">
        <v>15.76051608903889</v>
      </c>
      <c r="O180" t="n">
        <v>27.3241152189708</v>
      </c>
      <c r="P180" t="inlineStr">
        <is>
          <t>1891626</t>
        </is>
      </c>
      <c r="Q180" t="inlineStr">
        <is>
          <t>2022783</t>
        </is>
      </c>
      <c r="R180" t="inlineStr">
        <is>
          <t>19204736</t>
        </is>
      </c>
      <c r="S180" t="inlineStr">
        <is>
          <t>34552125</t>
        </is>
      </c>
      <c r="T180" t="n">
        <v>962945</v>
      </c>
      <c r="U180" t="n">
        <v>5107382</v>
      </c>
      <c r="V180" t="n">
        <v>5</v>
      </c>
      <c r="W180" t="n">
        <v>5</v>
      </c>
      <c r="X180" t="inlineStr">
        <is>
          <t>70000</t>
        </is>
      </c>
      <c r="Y180" t="inlineStr">
        <is>
          <t>70000</t>
        </is>
      </c>
      <c r="Z180" t="inlineStr">
        <is>
          <t>786949</t>
        </is>
      </c>
      <c r="AA180" t="inlineStr">
        <is>
          <t>833833</t>
        </is>
      </c>
      <c r="AB180" t="inlineStr">
        <is>
          <t>153925</t>
        </is>
      </c>
      <c r="AC180" t="inlineStr">
        <is>
          <t>160000</t>
        </is>
      </c>
      <c r="AD180" t="inlineStr">
        <is>
          <t>429168</t>
        </is>
      </c>
      <c r="AE180" t="inlineStr">
        <is>
          <t>463950</t>
        </is>
      </c>
      <c r="AF180" t="inlineStr">
        <is>
          <t>111125</t>
        </is>
      </c>
      <c r="AG180" t="inlineStr">
        <is>
          <t>125000</t>
        </is>
      </c>
      <c r="AH180" t="inlineStr">
        <is>
          <t>296010</t>
        </is>
      </c>
      <c r="AI180" t="inlineStr">
        <is>
          <t>320000</t>
        </is>
      </c>
      <c r="AJ180" t="inlineStr">
        <is>
          <t>44450</t>
        </is>
      </c>
      <c r="AK180" t="inlineStr">
        <is>
          <t>50000</t>
        </is>
      </c>
      <c r="AL180" t="inlineStr">
        <is>
          <t>0</t>
        </is>
      </c>
      <c r="AM180" t="inlineStr">
        <is>
          <t>0</t>
        </is>
      </c>
      <c r="AN180" t="n">
        <v>804645</v>
      </c>
      <c r="AO180" t="n">
        <v>1332000</v>
      </c>
      <c r="AP180" t="inlineStr">
        <is>
          <t>16324027</t>
        </is>
      </c>
      <c r="AQ180" t="inlineStr">
        <is>
          <t>29695443</t>
        </is>
      </c>
      <c r="AR180" t="inlineStr">
        <is>
          <t>455749</t>
        </is>
      </c>
      <c r="AS180" t="inlineStr">
        <is>
          <t>817181</t>
        </is>
      </c>
      <c r="AT180" t="inlineStr">
        <is>
          <t>75812</t>
        </is>
      </c>
      <c r="AU180" t="inlineStr">
        <is>
          <t>120000</t>
        </is>
      </c>
      <c r="AV180" t="inlineStr">
        <is>
          <t>223062</t>
        </is>
      </c>
      <c r="AW180" t="inlineStr">
        <is>
          <t>400000</t>
        </is>
      </c>
      <c r="AX180" t="inlineStr">
        <is>
          <t>1321441</t>
        </is>
      </c>
      <c r="AY180" t="inlineStr">
        <is>
          <t>2187500</t>
        </is>
      </c>
      <c r="AZ180" t="n">
        <v>7.092603208290966</v>
      </c>
      <c r="BA180" t="n">
        <v>-34552125</v>
      </c>
      <c r="BB180" t="n">
        <v>-19204736</v>
      </c>
      <c r="BC180" t="inlineStr">
        <is>
          <t>0</t>
        </is>
      </c>
      <c r="BD180" t="inlineStr">
        <is>
          <t>0</t>
        </is>
      </c>
      <c r="BE180" t="n">
        <v>0</v>
      </c>
      <c r="BF180" t="inlineStr">
        <is>
          <t>804645</t>
        </is>
      </c>
      <c r="BG180" t="inlineStr">
        <is>
          <t>0</t>
        </is>
      </c>
      <c r="BH180" t="inlineStr">
        <is>
          <t>1332000</t>
        </is>
      </c>
      <c r="BI180" t="inlineStr">
        <is>
          <t>0</t>
        </is>
      </c>
    </row>
    <row r="181">
      <c r="A181" t="inlineStr">
        <is>
          <t>The Bahamas</t>
        </is>
      </c>
      <c r="B181" t="inlineStr">
        <is>
          <t>Mangrove</t>
        </is>
      </c>
      <c r="C181" t="inlineStr">
        <is>
          <t>Conservation</t>
        </is>
      </c>
      <c r="D181" t="inlineStr"/>
      <c r="E181" t="inlineStr">
        <is>
          <t>Large</t>
        </is>
      </c>
      <c r="F181" t="n">
        <v>40000</v>
      </c>
      <c r="G181" t="inlineStr">
        <is>
          <t>Market price</t>
        </is>
      </c>
      <c r="H181" t="n">
        <v>1338557.816306033</v>
      </c>
      <c r="I181" t="inlineStr">
        <is>
          <t>BHS</t>
        </is>
      </c>
      <c r="J181" t="n">
        <v>20000</v>
      </c>
      <c r="K181" t="inlineStr">
        <is>
          <t>The Bahamas Mangrove Conservation 40000</t>
        </is>
      </c>
      <c r="L181" t="inlineStr">
        <is>
          <t>73819030</t>
        </is>
      </c>
      <c r="M181" t="inlineStr">
        <is>
          <t>132484024</t>
        </is>
      </c>
      <c r="N181" t="n">
        <v>55.14818194683257</v>
      </c>
      <c r="O181" t="n">
        <v>98.97519732514139</v>
      </c>
      <c r="P181" t="inlineStr">
        <is>
          <t>1891626</t>
        </is>
      </c>
      <c r="Q181" t="inlineStr">
        <is>
          <t>2022783</t>
        </is>
      </c>
      <c r="R181" t="inlineStr">
        <is>
          <t>71927404</t>
        </is>
      </c>
      <c r="S181" t="inlineStr">
        <is>
          <t>130461241</t>
        </is>
      </c>
      <c r="T181" t="n">
        <v>962945</v>
      </c>
      <c r="U181" t="n">
        <v>5107382</v>
      </c>
      <c r="V181" t="n">
        <v>18</v>
      </c>
      <c r="W181" t="n">
        <v>18</v>
      </c>
      <c r="X181" t="inlineStr">
        <is>
          <t>70000</t>
        </is>
      </c>
      <c r="Y181" t="inlineStr">
        <is>
          <t>70000</t>
        </is>
      </c>
      <c r="Z181" t="inlineStr">
        <is>
          <t>786949</t>
        </is>
      </c>
      <c r="AA181" t="inlineStr">
        <is>
          <t>833833</t>
        </is>
      </c>
      <c r="AB181" t="inlineStr">
        <is>
          <t>153925</t>
        </is>
      </c>
      <c r="AC181" t="inlineStr">
        <is>
          <t>160000</t>
        </is>
      </c>
      <c r="AD181" t="inlineStr">
        <is>
          <t>429168</t>
        </is>
      </c>
      <c r="AE181" t="inlineStr">
        <is>
          <t>463950</t>
        </is>
      </c>
      <c r="AF181" t="inlineStr">
        <is>
          <t>111125</t>
        </is>
      </c>
      <c r="AG181" t="inlineStr">
        <is>
          <t>125000</t>
        </is>
      </c>
      <c r="AH181" t="inlineStr">
        <is>
          <t>296010</t>
        </is>
      </c>
      <c r="AI181" t="inlineStr">
        <is>
          <t>320000</t>
        </is>
      </c>
      <c r="AJ181" t="inlineStr">
        <is>
          <t>44450</t>
        </is>
      </c>
      <c r="AK181" t="inlineStr">
        <is>
          <t>50000</t>
        </is>
      </c>
      <c r="AL181" t="inlineStr">
        <is>
          <t>0</t>
        </is>
      </c>
      <c r="AM181" t="inlineStr">
        <is>
          <t>0</t>
        </is>
      </c>
      <c r="AN181" t="n">
        <v>804645</v>
      </c>
      <c r="AO181" t="n">
        <v>1332000</v>
      </c>
      <c r="AP181" t="inlineStr">
        <is>
          <t>69046695</t>
        </is>
      </c>
      <c r="AQ181" t="inlineStr">
        <is>
          <t>125604560</t>
        </is>
      </c>
      <c r="AR181" t="inlineStr">
        <is>
          <t>455749</t>
        </is>
      </c>
      <c r="AS181" t="inlineStr">
        <is>
          <t>817181</t>
        </is>
      </c>
      <c r="AT181" t="inlineStr">
        <is>
          <t>75812</t>
        </is>
      </c>
      <c r="AU181" t="inlineStr">
        <is>
          <t>120000</t>
        </is>
      </c>
      <c r="AV181" t="inlineStr">
        <is>
          <t>223062</t>
        </is>
      </c>
      <c r="AW181" t="inlineStr">
        <is>
          <t>400000</t>
        </is>
      </c>
      <c r="AX181" t="inlineStr">
        <is>
          <t>1321441</t>
        </is>
      </c>
      <c r="AY181" t="inlineStr">
        <is>
          <t>2187500</t>
        </is>
      </c>
      <c r="AZ181" t="n">
        <v>30</v>
      </c>
      <c r="BA181" t="n">
        <v>-130461241</v>
      </c>
      <c r="BB181" t="n">
        <v>-71927404</v>
      </c>
      <c r="BC181" t="inlineStr">
        <is>
          <t>0</t>
        </is>
      </c>
      <c r="BD181" t="inlineStr">
        <is>
          <t>0</t>
        </is>
      </c>
      <c r="BE181" t="n">
        <v>0</v>
      </c>
      <c r="BF181" t="inlineStr">
        <is>
          <t>804645</t>
        </is>
      </c>
      <c r="BG181" t="inlineStr">
        <is>
          <t>0</t>
        </is>
      </c>
      <c r="BH181" t="inlineStr">
        <is>
          <t>1332000</t>
        </is>
      </c>
      <c r="BI181" t="inlineStr">
        <is>
          <t>0</t>
        </is>
      </c>
    </row>
    <row r="182">
      <c r="A182" t="inlineStr">
        <is>
          <t>The Bahamas</t>
        </is>
      </c>
      <c r="B182" t="inlineStr">
        <is>
          <t>Seagrass</t>
        </is>
      </c>
      <c r="C182" t="inlineStr">
        <is>
          <t>Restoration</t>
        </is>
      </c>
      <c r="D182" t="inlineStr">
        <is>
          <t>Planting</t>
        </is>
      </c>
      <c r="E182" t="inlineStr">
        <is>
          <t>Small</t>
        </is>
      </c>
      <c r="F182" t="n">
        <v>100</v>
      </c>
      <c r="G182" t="inlineStr">
        <is>
          <t>Opex breakeven</t>
        </is>
      </c>
      <c r="H182" t="n">
        <v>1338557.816306033</v>
      </c>
      <c r="I182" t="inlineStr">
        <is>
          <t>BHS</t>
        </is>
      </c>
      <c r="J182" t="n">
        <v>500</v>
      </c>
      <c r="K182" t="inlineStr">
        <is>
          <t>The Bahamas Seagrass Restoration 100</t>
        </is>
      </c>
      <c r="L182" t="inlineStr">
        <is>
          <t>29726304</t>
        </is>
      </c>
      <c r="M182" t="inlineStr">
        <is>
          <t>44842979</t>
        </is>
      </c>
      <c r="N182" t="n">
        <v>22.20771014735437</v>
      </c>
      <c r="O182" t="n">
        <v>33.50096533278738</v>
      </c>
      <c r="P182" t="inlineStr">
        <is>
          <t>8002797</t>
        </is>
      </c>
      <c r="Q182" t="inlineStr">
        <is>
          <t>8920136</t>
        </is>
      </c>
      <c r="R182" t="inlineStr">
        <is>
          <t>21723506</t>
        </is>
      </c>
      <c r="S182" t="inlineStr">
        <is>
          <t>35922843</t>
        </is>
      </c>
      <c r="T182" t="n">
        <v>16369</v>
      </c>
      <c r="U182" t="n">
        <v>2523</v>
      </c>
      <c r="V182" t="n">
        <v>14730</v>
      </c>
      <c r="W182" t="n">
        <v>14730</v>
      </c>
      <c r="X182" t="inlineStr">
        <is>
          <t>70000</t>
        </is>
      </c>
      <c r="Y182" t="inlineStr">
        <is>
          <t>70000</t>
        </is>
      </c>
      <c r="Z182" t="inlineStr">
        <is>
          <t>629559</t>
        </is>
      </c>
      <c r="AA182" t="inlineStr">
        <is>
          <t>667067</t>
        </is>
      </c>
      <c r="AB182" t="inlineStr">
        <is>
          <t>76963</t>
        </is>
      </c>
      <c r="AC182" t="inlineStr">
        <is>
          <t>80000</t>
        </is>
      </c>
      <c r="AD182" t="inlineStr">
        <is>
          <t>286112</t>
        </is>
      </c>
      <c r="AE182" t="inlineStr">
        <is>
          <t>309300</t>
        </is>
      </c>
      <c r="AF182" t="inlineStr">
        <is>
          <t>111125</t>
        </is>
      </c>
      <c r="AG182" t="inlineStr">
        <is>
          <t>125000</t>
        </is>
      </c>
      <c r="AH182" t="inlineStr">
        <is>
          <t>296010</t>
        </is>
      </c>
      <c r="AI182" t="inlineStr">
        <is>
          <t>320000</t>
        </is>
      </c>
      <c r="AJ182" t="inlineStr">
        <is>
          <t>44450</t>
        </is>
      </c>
      <c r="AK182" t="inlineStr">
        <is>
          <t>50000</t>
        </is>
      </c>
      <c r="AL182" t="inlineStr">
        <is>
          <t>6488580</t>
        </is>
      </c>
      <c r="AM182" t="inlineStr">
        <is>
          <t>7298770</t>
        </is>
      </c>
      <c r="AN182" t="n">
        <v>1902255</v>
      </c>
      <c r="AO182" t="n">
        <v>2489963</v>
      </c>
      <c r="AP182" t="inlineStr">
        <is>
          <t>18464980</t>
        </is>
      </c>
      <c r="AQ182" t="inlineStr">
        <is>
          <t>31162477</t>
        </is>
      </c>
      <c r="AR182" t="inlineStr">
        <is>
          <t>244</t>
        </is>
      </c>
      <c r="AS182" t="inlineStr">
        <is>
          <t>404</t>
        </is>
      </c>
      <c r="AT182" t="inlineStr">
        <is>
          <t>75812</t>
        </is>
      </c>
      <c r="AU182" t="inlineStr">
        <is>
          <t>120000</t>
        </is>
      </c>
      <c r="AV182" t="inlineStr">
        <is>
          <t>223062</t>
        </is>
      </c>
      <c r="AW182" t="inlineStr">
        <is>
          <t>400000</t>
        </is>
      </c>
      <c r="AX182" t="inlineStr">
        <is>
          <t>1057153</t>
        </is>
      </c>
      <c r="AY182" t="inlineStr">
        <is>
          <t>1750000</t>
        </is>
      </c>
      <c r="AZ182" t="n">
        <v>15479.98115477405</v>
      </c>
      <c r="BA182" t="n">
        <v>-35922843</v>
      </c>
      <c r="BB182" t="n">
        <v>-21723506</v>
      </c>
      <c r="BC182" t="inlineStr">
        <is>
          <t>0</t>
        </is>
      </c>
      <c r="BD182" t="inlineStr">
        <is>
          <t>0</t>
        </is>
      </c>
      <c r="BE182" t="n">
        <v>0</v>
      </c>
      <c r="BF182" t="inlineStr">
        <is>
          <t>402322</t>
        </is>
      </c>
      <c r="BG182" t="inlineStr">
        <is>
          <t>1499933</t>
        </is>
      </c>
      <c r="BH182" t="inlineStr">
        <is>
          <t>666000</t>
        </is>
      </c>
      <c r="BI182" t="inlineStr">
        <is>
          <t>1823963</t>
        </is>
      </c>
    </row>
    <row r="183">
      <c r="A183" t="inlineStr">
        <is>
          <t>The Bahamas</t>
        </is>
      </c>
      <c r="B183" t="inlineStr">
        <is>
          <t>Seagrass</t>
        </is>
      </c>
      <c r="C183" t="inlineStr">
        <is>
          <t>Restoration</t>
        </is>
      </c>
      <c r="D183" t="inlineStr">
        <is>
          <t>Planting</t>
        </is>
      </c>
      <c r="E183" t="inlineStr">
        <is>
          <t>Small</t>
        </is>
      </c>
      <c r="F183" t="n">
        <v>100</v>
      </c>
      <c r="G183" t="inlineStr">
        <is>
          <t>Market price</t>
        </is>
      </c>
      <c r="H183" t="n">
        <v>1338557.816306033</v>
      </c>
      <c r="I183" t="inlineStr">
        <is>
          <t>BHS</t>
        </is>
      </c>
      <c r="J183" t="n">
        <v>500</v>
      </c>
      <c r="K183" t="inlineStr">
        <is>
          <t>The Bahamas Seagrass Restoration 100</t>
        </is>
      </c>
      <c r="L183" t="inlineStr">
        <is>
          <t>11297108</t>
        </is>
      </c>
      <c r="M183" t="inlineStr">
        <is>
          <t>13740895</t>
        </is>
      </c>
      <c r="N183" t="n">
        <v>8.43976095943035</v>
      </c>
      <c r="O183" t="n">
        <v>10.26544750821464</v>
      </c>
      <c r="P183" t="inlineStr">
        <is>
          <t>8002797</t>
        </is>
      </c>
      <c r="Q183" t="inlineStr">
        <is>
          <t>8920136</t>
        </is>
      </c>
      <c r="R183" t="inlineStr">
        <is>
          <t>3294311</t>
        </is>
      </c>
      <c r="S183" t="inlineStr">
        <is>
          <t>4820759</t>
        </is>
      </c>
      <c r="T183" t="n">
        <v>16369</v>
      </c>
      <c r="U183" t="n">
        <v>2523</v>
      </c>
      <c r="V183" t="n">
        <v>5598</v>
      </c>
      <c r="W183" t="n">
        <v>5598</v>
      </c>
      <c r="X183" t="inlineStr">
        <is>
          <t>70000</t>
        </is>
      </c>
      <c r="Y183" t="inlineStr">
        <is>
          <t>70000</t>
        </is>
      </c>
      <c r="Z183" t="inlineStr">
        <is>
          <t>629559</t>
        </is>
      </c>
      <c r="AA183" t="inlineStr">
        <is>
          <t>667067</t>
        </is>
      </c>
      <c r="AB183" t="inlineStr">
        <is>
          <t>76963</t>
        </is>
      </c>
      <c r="AC183" t="inlineStr">
        <is>
          <t>80000</t>
        </is>
      </c>
      <c r="AD183" t="inlineStr">
        <is>
          <t>286112</t>
        </is>
      </c>
      <c r="AE183" t="inlineStr">
        <is>
          <t>309300</t>
        </is>
      </c>
      <c r="AF183" t="inlineStr">
        <is>
          <t>111125</t>
        </is>
      </c>
      <c r="AG183" t="inlineStr">
        <is>
          <t>125000</t>
        </is>
      </c>
      <c r="AH183" t="inlineStr">
        <is>
          <t>296010</t>
        </is>
      </c>
      <c r="AI183" t="inlineStr">
        <is>
          <t>320000</t>
        </is>
      </c>
      <c r="AJ183" t="inlineStr">
        <is>
          <t>44450</t>
        </is>
      </c>
      <c r="AK183" t="inlineStr">
        <is>
          <t>50000</t>
        </is>
      </c>
      <c r="AL183" t="inlineStr">
        <is>
          <t>6488580</t>
        </is>
      </c>
      <c r="AM183" t="inlineStr">
        <is>
          <t>7298770</t>
        </is>
      </c>
      <c r="AN183" t="n">
        <v>1902255</v>
      </c>
      <c r="AO183" t="n">
        <v>2489963</v>
      </c>
      <c r="AP183" t="inlineStr">
        <is>
          <t>35785</t>
        </is>
      </c>
      <c r="AQ183" t="inlineStr">
        <is>
          <t>60392</t>
        </is>
      </c>
      <c r="AR183" t="inlineStr">
        <is>
          <t>244</t>
        </is>
      </c>
      <c r="AS183" t="inlineStr">
        <is>
          <t>404</t>
        </is>
      </c>
      <c r="AT183" t="inlineStr">
        <is>
          <t>75812</t>
        </is>
      </c>
      <c r="AU183" t="inlineStr">
        <is>
          <t>120000</t>
        </is>
      </c>
      <c r="AV183" t="inlineStr">
        <is>
          <t>223062</t>
        </is>
      </c>
      <c r="AW183" t="inlineStr">
        <is>
          <t>400000</t>
        </is>
      </c>
      <c r="AX183" t="inlineStr">
        <is>
          <t>1057153</t>
        </is>
      </c>
      <c r="AY183" t="inlineStr">
        <is>
          <t>1750000</t>
        </is>
      </c>
      <c r="AZ183" t="n">
        <v>30</v>
      </c>
      <c r="BA183" t="n">
        <v>-4820759</v>
      </c>
      <c r="BB183" t="n">
        <v>-3294311</v>
      </c>
      <c r="BC183" t="inlineStr">
        <is>
          <t>0</t>
        </is>
      </c>
      <c r="BD183" t="inlineStr">
        <is>
          <t>0</t>
        </is>
      </c>
      <c r="BE183" t="n">
        <v>0</v>
      </c>
      <c r="BF183" t="inlineStr">
        <is>
          <t>402322</t>
        </is>
      </c>
      <c r="BG183" t="inlineStr">
        <is>
          <t>1499933</t>
        </is>
      </c>
      <c r="BH183" t="inlineStr">
        <is>
          <t>666000</t>
        </is>
      </c>
      <c r="BI183" t="inlineStr">
        <is>
          <t>1823963</t>
        </is>
      </c>
    </row>
    <row r="184">
      <c r="A184" t="inlineStr">
        <is>
          <t>The Bahamas</t>
        </is>
      </c>
      <c r="B184" t="inlineStr">
        <is>
          <t>Seagrass</t>
        </is>
      </c>
      <c r="C184" t="inlineStr">
        <is>
          <t>Restoration</t>
        </is>
      </c>
      <c r="D184" t="inlineStr">
        <is>
          <t>Planting</t>
        </is>
      </c>
      <c r="E184" t="inlineStr">
        <is>
          <t>Medium</t>
        </is>
      </c>
      <c r="F184" t="n">
        <v>500</v>
      </c>
      <c r="G184" t="inlineStr">
        <is>
          <t>Opex breakeven</t>
        </is>
      </c>
      <c r="H184" t="n">
        <v>1338557.816306033</v>
      </c>
      <c r="I184" t="inlineStr">
        <is>
          <t>BHS</t>
        </is>
      </c>
      <c r="J184" t="n">
        <v>500</v>
      </c>
      <c r="K184" t="inlineStr">
        <is>
          <t>The Bahamas Seagrass Restoration 500</t>
        </is>
      </c>
      <c r="L184" t="inlineStr">
        <is>
          <t>94099651</t>
        </is>
      </c>
      <c r="M184" t="inlineStr">
        <is>
          <t>138203873</t>
        </is>
      </c>
      <c r="N184" t="n">
        <v>70.29928020567928</v>
      </c>
      <c r="O184" t="n">
        <v>103.2483403529001</v>
      </c>
      <c r="P184" t="inlineStr">
        <is>
          <t>33333214</t>
        </is>
      </c>
      <c r="Q184" t="inlineStr">
        <is>
          <t>38115215</t>
        </is>
      </c>
      <c r="R184" t="inlineStr">
        <is>
          <t>60766437</t>
        </is>
      </c>
      <c r="S184" t="inlineStr">
        <is>
          <t>100088658</t>
        </is>
      </c>
      <c r="T184" t="n">
        <v>16369</v>
      </c>
      <c r="U184" t="n">
        <v>12298</v>
      </c>
      <c r="V184" t="n">
        <v>9565</v>
      </c>
      <c r="W184" t="n">
        <v>9565</v>
      </c>
      <c r="X184" t="inlineStr">
        <is>
          <t>70000</t>
        </is>
      </c>
      <c r="Y184" t="inlineStr">
        <is>
          <t>70000</t>
        </is>
      </c>
      <c r="Z184" t="inlineStr">
        <is>
          <t>629559</t>
        </is>
      </c>
      <c r="AA184" t="inlineStr">
        <is>
          <t>667067</t>
        </is>
      </c>
      <c r="AB184" t="inlineStr">
        <is>
          <t>76963</t>
        </is>
      </c>
      <c r="AC184" t="inlineStr">
        <is>
          <t>80000</t>
        </is>
      </c>
      <c r="AD184" t="inlineStr">
        <is>
          <t>286112</t>
        </is>
      </c>
      <c r="AE184" t="inlineStr">
        <is>
          <t>309300</t>
        </is>
      </c>
      <c r="AF184" t="inlineStr">
        <is>
          <t>111125</t>
        </is>
      </c>
      <c r="AG184" t="inlineStr">
        <is>
          <t>125000</t>
        </is>
      </c>
      <c r="AH184" t="inlineStr">
        <is>
          <t>296010</t>
        </is>
      </c>
      <c r="AI184" t="inlineStr">
        <is>
          <t>320000</t>
        </is>
      </c>
      <c r="AJ184" t="inlineStr">
        <is>
          <t>44450</t>
        </is>
      </c>
      <c r="AK184" t="inlineStr">
        <is>
          <t>50000</t>
        </is>
      </c>
      <c r="AL184" t="inlineStr">
        <is>
          <t>31818996</t>
        </is>
      </c>
      <c r="AM184" t="inlineStr">
        <is>
          <t>36493848</t>
        </is>
      </c>
      <c r="AN184" t="n">
        <v>7757763</v>
      </c>
      <c r="AO184" t="n">
        <v>9785813</v>
      </c>
      <c r="AP184" t="inlineStr">
        <is>
          <t>51651471</t>
        </is>
      </c>
      <c r="AQ184" t="inlineStr">
        <is>
          <t>88030878</t>
        </is>
      </c>
      <c r="AR184" t="inlineStr">
        <is>
          <t>1176</t>
        </is>
      </c>
      <c r="AS184" t="inlineStr">
        <is>
          <t>1968</t>
        </is>
      </c>
      <c r="AT184" t="inlineStr">
        <is>
          <t>75812</t>
        </is>
      </c>
      <c r="AU184" t="inlineStr">
        <is>
          <t>120000</t>
        </is>
      </c>
      <c r="AV184" t="inlineStr">
        <is>
          <t>223062</t>
        </is>
      </c>
      <c r="AW184" t="inlineStr">
        <is>
          <t>400000</t>
        </is>
      </c>
      <c r="AX184" t="inlineStr">
        <is>
          <t>1057153</t>
        </is>
      </c>
      <c r="AY184" t="inlineStr">
        <is>
          <t>1750000</t>
        </is>
      </c>
      <c r="AZ184" t="n">
        <v>8939.170048812788</v>
      </c>
      <c r="BA184" t="n">
        <v>-100088658</v>
      </c>
      <c r="BB184" t="n">
        <v>-60766437</v>
      </c>
      <c r="BC184" t="inlineStr">
        <is>
          <t>0</t>
        </is>
      </c>
      <c r="BD184" t="inlineStr">
        <is>
          <t>0</t>
        </is>
      </c>
      <c r="BE184" t="n">
        <v>0</v>
      </c>
      <c r="BF184" t="inlineStr">
        <is>
          <t>402322</t>
        </is>
      </c>
      <c r="BG184" t="inlineStr">
        <is>
          <t>7355441</t>
        </is>
      </c>
      <c r="BH184" t="inlineStr">
        <is>
          <t>666000</t>
        </is>
      </c>
      <c r="BI184" t="inlineStr">
        <is>
          <t>9119813</t>
        </is>
      </c>
    </row>
    <row r="185">
      <c r="A185" t="inlineStr">
        <is>
          <t>The Bahamas</t>
        </is>
      </c>
      <c r="B185" t="inlineStr">
        <is>
          <t>Seagrass</t>
        </is>
      </c>
      <c r="C185" t="inlineStr">
        <is>
          <t>Restoration</t>
        </is>
      </c>
      <c r="D185" t="inlineStr">
        <is>
          <t>Planting</t>
        </is>
      </c>
      <c r="E185" t="inlineStr">
        <is>
          <t>Medium</t>
        </is>
      </c>
      <c r="F185" t="n">
        <v>500</v>
      </c>
      <c r="G185" t="inlineStr">
        <is>
          <t>Market price</t>
        </is>
      </c>
      <c r="H185" t="n">
        <v>1338557.816306033</v>
      </c>
      <c r="I185" t="inlineStr">
        <is>
          <t>BHS</t>
        </is>
      </c>
      <c r="J185" t="n">
        <v>500</v>
      </c>
      <c r="K185" t="inlineStr">
        <is>
          <t>The Bahamas Seagrass Restoration 500</t>
        </is>
      </c>
      <c r="L185" t="inlineStr">
        <is>
          <t>42621524</t>
        </is>
      </c>
      <c r="M185" t="inlineStr">
        <is>
          <t>50468428</t>
        </is>
      </c>
      <c r="N185" t="n">
        <v>31.84137695121828</v>
      </c>
      <c r="O185" t="n">
        <v>37.70358469780244</v>
      </c>
      <c r="P185" t="inlineStr">
        <is>
          <t>33333214</t>
        </is>
      </c>
      <c r="Q185" t="inlineStr">
        <is>
          <t>38115215</t>
        </is>
      </c>
      <c r="R185" t="inlineStr">
        <is>
          <t>9288309</t>
        </is>
      </c>
      <c r="S185" t="inlineStr">
        <is>
          <t>12353213</t>
        </is>
      </c>
      <c r="T185" t="n">
        <v>16369</v>
      </c>
      <c r="U185" t="n">
        <v>12298</v>
      </c>
      <c r="V185" t="n">
        <v>4332</v>
      </c>
      <c r="W185" t="n">
        <v>4332</v>
      </c>
      <c r="X185" t="inlineStr">
        <is>
          <t>70000</t>
        </is>
      </c>
      <c r="Y185" t="inlineStr">
        <is>
          <t>70000</t>
        </is>
      </c>
      <c r="Z185" t="inlineStr">
        <is>
          <t>629559</t>
        </is>
      </c>
      <c r="AA185" t="inlineStr">
        <is>
          <t>667067</t>
        </is>
      </c>
      <c r="AB185" t="inlineStr">
        <is>
          <t>76963</t>
        </is>
      </c>
      <c r="AC185" t="inlineStr">
        <is>
          <t>80000</t>
        </is>
      </c>
      <c r="AD185" t="inlineStr">
        <is>
          <t>286112</t>
        </is>
      </c>
      <c r="AE185" t="inlineStr">
        <is>
          <t>309300</t>
        </is>
      </c>
      <c r="AF185" t="inlineStr">
        <is>
          <t>111125</t>
        </is>
      </c>
      <c r="AG185" t="inlineStr">
        <is>
          <t>125000</t>
        </is>
      </c>
      <c r="AH185" t="inlineStr">
        <is>
          <t>296010</t>
        </is>
      </c>
      <c r="AI185" t="inlineStr">
        <is>
          <t>320000</t>
        </is>
      </c>
      <c r="AJ185" t="inlineStr">
        <is>
          <t>44450</t>
        </is>
      </c>
      <c r="AK185" t="inlineStr">
        <is>
          <t>50000</t>
        </is>
      </c>
      <c r="AL185" t="inlineStr">
        <is>
          <t>31818996</t>
        </is>
      </c>
      <c r="AM185" t="inlineStr">
        <is>
          <t>36493848</t>
        </is>
      </c>
      <c r="AN185" t="n">
        <v>7757763</v>
      </c>
      <c r="AO185" t="n">
        <v>9785813</v>
      </c>
      <c r="AP185" t="inlineStr">
        <is>
          <t>173343</t>
        </is>
      </c>
      <c r="AQ185" t="inlineStr">
        <is>
          <t>295433</t>
        </is>
      </c>
      <c r="AR185" t="inlineStr">
        <is>
          <t>1176</t>
        </is>
      </c>
      <c r="AS185" t="inlineStr">
        <is>
          <t>1968</t>
        </is>
      </c>
      <c r="AT185" t="inlineStr">
        <is>
          <t>75812</t>
        </is>
      </c>
      <c r="AU185" t="inlineStr">
        <is>
          <t>120000</t>
        </is>
      </c>
      <c r="AV185" t="inlineStr">
        <is>
          <t>223062</t>
        </is>
      </c>
      <c r="AW185" t="inlineStr">
        <is>
          <t>400000</t>
        </is>
      </c>
      <c r="AX185" t="inlineStr">
        <is>
          <t>1057153</t>
        </is>
      </c>
      <c r="AY185" t="inlineStr">
        <is>
          <t>1750000</t>
        </is>
      </c>
      <c r="AZ185" t="n">
        <v>30</v>
      </c>
      <c r="BA185" t="n">
        <v>-12353213</v>
      </c>
      <c r="BB185" t="n">
        <v>-9288309</v>
      </c>
      <c r="BC185" t="inlineStr">
        <is>
          <t>0</t>
        </is>
      </c>
      <c r="BD185" t="inlineStr">
        <is>
          <t>0</t>
        </is>
      </c>
      <c r="BE185" t="n">
        <v>0</v>
      </c>
      <c r="BF185" t="inlineStr">
        <is>
          <t>402322</t>
        </is>
      </c>
      <c r="BG185" t="inlineStr">
        <is>
          <t>7355441</t>
        </is>
      </c>
      <c r="BH185" t="inlineStr">
        <is>
          <t>666000</t>
        </is>
      </c>
      <c r="BI185" t="inlineStr">
        <is>
          <t>9119813</t>
        </is>
      </c>
    </row>
    <row r="186">
      <c r="A186" t="inlineStr">
        <is>
          <t>The Bahamas</t>
        </is>
      </c>
      <c r="B186" t="inlineStr">
        <is>
          <t>Seagrass</t>
        </is>
      </c>
      <c r="C186" t="inlineStr">
        <is>
          <t>Restoration</t>
        </is>
      </c>
      <c r="D186" t="inlineStr">
        <is>
          <t>Planting</t>
        </is>
      </c>
      <c r="E186" t="inlineStr">
        <is>
          <t>Large</t>
        </is>
      </c>
      <c r="F186" t="n">
        <v>1000</v>
      </c>
      <c r="G186" t="inlineStr">
        <is>
          <t>Opex breakeven</t>
        </is>
      </c>
      <c r="H186" t="n">
        <v>1338557.816306033</v>
      </c>
      <c r="I186" t="inlineStr">
        <is>
          <t>BHS</t>
        </is>
      </c>
      <c r="J186" t="n">
        <v>500</v>
      </c>
      <c r="K186" t="inlineStr">
        <is>
          <t>The Bahamas Seagrass Restoration 1000</t>
        </is>
      </c>
      <c r="L186" t="inlineStr">
        <is>
          <t>168938585</t>
        </is>
      </c>
      <c r="M186" t="inlineStr">
        <is>
          <t>252538238</t>
        </is>
      </c>
      <c r="N186" t="n">
        <v>126.2094045860592</v>
      </c>
      <c r="O186" t="n">
        <v>188.6644229510535</v>
      </c>
      <c r="P186" t="inlineStr">
        <is>
          <t>62828628</t>
        </is>
      </c>
      <c r="Q186" t="inlineStr">
        <is>
          <t>74689063</t>
        </is>
      </c>
      <c r="R186" t="inlineStr">
        <is>
          <t>106109957</t>
        </is>
      </c>
      <c r="S186" t="inlineStr">
        <is>
          <t>177849175</t>
        </is>
      </c>
      <c r="T186" t="n">
        <v>16369</v>
      </c>
      <c r="U186" t="n">
        <v>23335</v>
      </c>
      <c r="V186" t="n">
        <v>9050</v>
      </c>
      <c r="W186" t="n">
        <v>9050</v>
      </c>
      <c r="X186" t="inlineStr">
        <is>
          <t>70000</t>
        </is>
      </c>
      <c r="Y186" t="inlineStr">
        <is>
          <t>70000</t>
        </is>
      </c>
      <c r="Z186" t="inlineStr">
        <is>
          <t>629559</t>
        </is>
      </c>
      <c r="AA186" t="inlineStr">
        <is>
          <t>667067</t>
        </is>
      </c>
      <c r="AB186" t="inlineStr">
        <is>
          <t>153925</t>
        </is>
      </c>
      <c r="AC186" t="inlineStr">
        <is>
          <t>160000</t>
        </is>
      </c>
      <c r="AD186" t="inlineStr">
        <is>
          <t>286112</t>
        </is>
      </c>
      <c r="AE186" t="inlineStr">
        <is>
          <t>309300</t>
        </is>
      </c>
      <c r="AF186" t="inlineStr">
        <is>
          <t>111125</t>
        </is>
      </c>
      <c r="AG186" t="inlineStr">
        <is>
          <t>125000</t>
        </is>
      </c>
      <c r="AH186" t="inlineStr">
        <is>
          <t>296010</t>
        </is>
      </c>
      <c r="AI186" t="inlineStr">
        <is>
          <t>320000</t>
        </is>
      </c>
      <c r="AJ186" t="inlineStr">
        <is>
          <t>44450</t>
        </is>
      </c>
      <c r="AK186" t="inlineStr">
        <is>
          <t>50000</t>
        </is>
      </c>
      <c r="AL186" t="inlineStr">
        <is>
          <t>61237447</t>
        </is>
      </c>
      <c r="AM186" t="inlineStr">
        <is>
          <t>72987697</t>
        </is>
      </c>
      <c r="AN186" t="n">
        <v>14558282</v>
      </c>
      <c r="AO186" t="n">
        <v>18905625</v>
      </c>
      <c r="AP186" t="inlineStr">
        <is>
          <t>90193463</t>
        </is>
      </c>
      <c r="AQ186" t="inlineStr">
        <is>
          <t>156669816</t>
        </is>
      </c>
      <c r="AR186" t="inlineStr">
        <is>
          <t>2186</t>
        </is>
      </c>
      <c r="AS186" t="inlineStr">
        <is>
          <t>3734</t>
        </is>
      </c>
      <c r="AT186" t="inlineStr">
        <is>
          <t>75812</t>
        </is>
      </c>
      <c r="AU186" t="inlineStr">
        <is>
          <t>120000</t>
        </is>
      </c>
      <c r="AV186" t="inlineStr">
        <is>
          <t>223062</t>
        </is>
      </c>
      <c r="AW186" t="inlineStr">
        <is>
          <t>400000</t>
        </is>
      </c>
      <c r="AX186" t="inlineStr">
        <is>
          <t>1057153</t>
        </is>
      </c>
      <c r="AY186" t="inlineStr">
        <is>
          <t>1750000</t>
        </is>
      </c>
      <c r="AZ186" t="n">
        <v>8328.24813188233</v>
      </c>
      <c r="BA186" t="n">
        <v>-177849175</v>
      </c>
      <c r="BB186" t="n">
        <v>-106109957</v>
      </c>
      <c r="BC186" t="inlineStr">
        <is>
          <t>0</t>
        </is>
      </c>
      <c r="BD186" t="inlineStr">
        <is>
          <t>0</t>
        </is>
      </c>
      <c r="BE186" t="n">
        <v>0</v>
      </c>
      <c r="BF186" t="inlineStr">
        <is>
          <t>402322</t>
        </is>
      </c>
      <c r="BG186" t="inlineStr">
        <is>
          <t>14155960</t>
        </is>
      </c>
      <c r="BH186" t="inlineStr">
        <is>
          <t>666000</t>
        </is>
      </c>
      <c r="BI186" t="inlineStr">
        <is>
          <t>18239625</t>
        </is>
      </c>
    </row>
    <row r="187">
      <c r="A187" t="inlineStr">
        <is>
          <t>The Bahamas</t>
        </is>
      </c>
      <c r="B187" t="inlineStr">
        <is>
          <t>Seagrass</t>
        </is>
      </c>
      <c r="C187" t="inlineStr">
        <is>
          <t>Restoration</t>
        </is>
      </c>
      <c r="D187" t="inlineStr">
        <is>
          <t>Planting</t>
        </is>
      </c>
      <c r="E187" t="inlineStr">
        <is>
          <t>Large</t>
        </is>
      </c>
      <c r="F187" t="n">
        <v>1000</v>
      </c>
      <c r="G187" t="inlineStr">
        <is>
          <t>Market price</t>
        </is>
      </c>
      <c r="H187" t="n">
        <v>1338557.816306033</v>
      </c>
      <c r="I187" t="inlineStr">
        <is>
          <t>BHS</t>
        </is>
      </c>
      <c r="J187" t="n">
        <v>500</v>
      </c>
      <c r="K187" t="inlineStr">
        <is>
          <t>The Bahamas Seagrass Restoration 1000</t>
        </is>
      </c>
      <c r="L187" t="inlineStr">
        <is>
          <t>79070017</t>
        </is>
      </c>
      <c r="M187" t="inlineStr">
        <is>
          <t>96432778</t>
        </is>
      </c>
      <c r="N187" t="n">
        <v>59.07105097500121</v>
      </c>
      <c r="O187" t="n">
        <v>72.04229568964145</v>
      </c>
      <c r="P187" t="inlineStr">
        <is>
          <t>62828628</t>
        </is>
      </c>
      <c r="Q187" t="inlineStr">
        <is>
          <t>74689063</t>
        </is>
      </c>
      <c r="R187" t="inlineStr">
        <is>
          <t>16241390</t>
        </is>
      </c>
      <c r="S187" t="inlineStr">
        <is>
          <t>21743715</t>
        </is>
      </c>
      <c r="T187" t="n">
        <v>16369</v>
      </c>
      <c r="U187" t="n">
        <v>23335</v>
      </c>
      <c r="V187" t="n">
        <v>4236</v>
      </c>
      <c r="W187" t="n">
        <v>4236</v>
      </c>
      <c r="X187" t="inlineStr">
        <is>
          <t>70000</t>
        </is>
      </c>
      <c r="Y187" t="inlineStr">
        <is>
          <t>70000</t>
        </is>
      </c>
      <c r="Z187" t="inlineStr">
        <is>
          <t>629559</t>
        </is>
      </c>
      <c r="AA187" t="inlineStr">
        <is>
          <t>667067</t>
        </is>
      </c>
      <c r="AB187" t="inlineStr">
        <is>
          <t>153925</t>
        </is>
      </c>
      <c r="AC187" t="inlineStr">
        <is>
          <t>160000</t>
        </is>
      </c>
      <c r="AD187" t="inlineStr">
        <is>
          <t>286112</t>
        </is>
      </c>
      <c r="AE187" t="inlineStr">
        <is>
          <t>309300</t>
        </is>
      </c>
      <c r="AF187" t="inlineStr">
        <is>
          <t>111125</t>
        </is>
      </c>
      <c r="AG187" t="inlineStr">
        <is>
          <t>125000</t>
        </is>
      </c>
      <c r="AH187" t="inlineStr">
        <is>
          <t>296010</t>
        </is>
      </c>
      <c r="AI187" t="inlineStr">
        <is>
          <t>320000</t>
        </is>
      </c>
      <c r="AJ187" t="inlineStr">
        <is>
          <t>44450</t>
        </is>
      </c>
      <c r="AK187" t="inlineStr">
        <is>
          <t>50000</t>
        </is>
      </c>
      <c r="AL187" t="inlineStr">
        <is>
          <t>61237447</t>
        </is>
      </c>
      <c r="AM187" t="inlineStr">
        <is>
          <t>72987697</t>
        </is>
      </c>
      <c r="AN187" t="n">
        <v>14558282</v>
      </c>
      <c r="AO187" t="n">
        <v>18905625</v>
      </c>
      <c r="AP187" t="inlineStr">
        <is>
          <t>324895</t>
        </is>
      </c>
      <c r="AQ187" t="inlineStr">
        <is>
          <t>564356</t>
        </is>
      </c>
      <c r="AR187" t="inlineStr">
        <is>
          <t>2186</t>
        </is>
      </c>
      <c r="AS187" t="inlineStr">
        <is>
          <t>3734</t>
        </is>
      </c>
      <c r="AT187" t="inlineStr">
        <is>
          <t>75812</t>
        </is>
      </c>
      <c r="AU187" t="inlineStr">
        <is>
          <t>120000</t>
        </is>
      </c>
      <c r="AV187" t="inlineStr">
        <is>
          <t>223062</t>
        </is>
      </c>
      <c r="AW187" t="inlineStr">
        <is>
          <t>400000</t>
        </is>
      </c>
      <c r="AX187" t="inlineStr">
        <is>
          <t>1057153</t>
        </is>
      </c>
      <c r="AY187" t="inlineStr">
        <is>
          <t>1750000</t>
        </is>
      </c>
      <c r="AZ187" t="n">
        <v>30</v>
      </c>
      <c r="BA187" t="n">
        <v>-21743715</v>
      </c>
      <c r="BB187" t="n">
        <v>-16241390</v>
      </c>
      <c r="BC187" t="inlineStr">
        <is>
          <t>0</t>
        </is>
      </c>
      <c r="BD187" t="inlineStr">
        <is>
          <t>0</t>
        </is>
      </c>
      <c r="BE187" t="n">
        <v>0</v>
      </c>
      <c r="BF187" t="inlineStr">
        <is>
          <t>402322</t>
        </is>
      </c>
      <c r="BG187" t="inlineStr">
        <is>
          <t>14155960</t>
        </is>
      </c>
      <c r="BH187" t="inlineStr">
        <is>
          <t>666000</t>
        </is>
      </c>
      <c r="BI187" t="inlineStr">
        <is>
          <t>18239625</t>
        </is>
      </c>
    </row>
    <row r="188">
      <c r="A188" t="inlineStr">
        <is>
          <t>The Bahamas</t>
        </is>
      </c>
      <c r="B188" t="inlineStr">
        <is>
          <t>Seagrass</t>
        </is>
      </c>
      <c r="C188" t="inlineStr">
        <is>
          <t>Conservation</t>
        </is>
      </c>
      <c r="D188" t="inlineStr"/>
      <c r="E188" t="inlineStr">
        <is>
          <t>Small</t>
        </is>
      </c>
      <c r="F188" t="n">
        <v>400</v>
      </c>
      <c r="G188" t="inlineStr">
        <is>
          <t>Opex breakeven</t>
        </is>
      </c>
      <c r="H188" t="n">
        <v>1338557.816306033</v>
      </c>
      <c r="I188" t="inlineStr">
        <is>
          <t>BHS</t>
        </is>
      </c>
      <c r="J188" t="n">
        <v>2000</v>
      </c>
      <c r="K188" t="inlineStr">
        <is>
          <t>The Bahamas Seagrass Conservation 400</t>
        </is>
      </c>
      <c r="L188" t="inlineStr">
        <is>
          <t>13241837</t>
        </is>
      </c>
      <c r="M188" t="inlineStr">
        <is>
          <t>23416988</t>
        </is>
      </c>
      <c r="N188" t="n">
        <v>9.892614901419044</v>
      </c>
      <c r="O188" t="n">
        <v>17.49419241719642</v>
      </c>
      <c r="P188" t="inlineStr">
        <is>
          <t>1514218</t>
        </is>
      </c>
      <c r="Q188" t="inlineStr">
        <is>
          <t>1621367</t>
        </is>
      </c>
      <c r="R188" t="inlineStr">
        <is>
          <t>11727619</t>
        </is>
      </c>
      <c r="S188" t="inlineStr">
        <is>
          <t>21795621</t>
        </is>
      </c>
      <c r="T188" t="n">
        <v>261039</v>
      </c>
      <c r="U188" t="n">
        <v>9253</v>
      </c>
      <c r="V188" t="n">
        <v>1789</v>
      </c>
      <c r="W188" t="n">
        <v>1789</v>
      </c>
      <c r="X188" t="inlineStr">
        <is>
          <t>70000</t>
        </is>
      </c>
      <c r="Y188" t="inlineStr">
        <is>
          <t>70000</t>
        </is>
      </c>
      <c r="Z188" t="inlineStr">
        <is>
          <t>629559</t>
        </is>
      </c>
      <c r="AA188" t="inlineStr">
        <is>
          <t>667067</t>
        </is>
      </c>
      <c r="AB188" t="inlineStr">
        <is>
          <t>76963</t>
        </is>
      </c>
      <c r="AC188" t="inlineStr">
        <is>
          <t>80000</t>
        </is>
      </c>
      <c r="AD188" t="inlineStr">
        <is>
          <t>286112</t>
        </is>
      </c>
      <c r="AE188" t="inlineStr">
        <is>
          <t>309300</t>
        </is>
      </c>
      <c r="AF188" t="inlineStr">
        <is>
          <t>111125</t>
        </is>
      </c>
      <c r="AG188" t="inlineStr">
        <is>
          <t>125000</t>
        </is>
      </c>
      <c r="AH188" t="inlineStr">
        <is>
          <t>296010</t>
        </is>
      </c>
      <c r="AI188" t="inlineStr">
        <is>
          <t>320000</t>
        </is>
      </c>
      <c r="AJ188" t="inlineStr">
        <is>
          <t>44450</t>
        </is>
      </c>
      <c r="AK188" t="inlineStr">
        <is>
          <t>50000</t>
        </is>
      </c>
      <c r="AL188" t="inlineStr">
        <is>
          <t>0</t>
        </is>
      </c>
      <c r="AM188" t="inlineStr">
        <is>
          <t>0</t>
        </is>
      </c>
      <c r="AN188" t="n">
        <v>402322</v>
      </c>
      <c r="AO188" t="n">
        <v>666000</v>
      </c>
      <c r="AP188" t="inlineStr">
        <is>
          <t>9968476</t>
        </is>
      </c>
      <c r="AQ188" t="inlineStr">
        <is>
          <t>18858141</t>
        </is>
      </c>
      <c r="AR188" t="inlineStr">
        <is>
          <t>794</t>
        </is>
      </c>
      <c r="AS188" t="inlineStr">
        <is>
          <t>1480</t>
        </is>
      </c>
      <c r="AT188" t="inlineStr">
        <is>
          <t>75812</t>
        </is>
      </c>
      <c r="AU188" t="inlineStr">
        <is>
          <t>120000</t>
        </is>
      </c>
      <c r="AV188" t="inlineStr">
        <is>
          <t>223062</t>
        </is>
      </c>
      <c r="AW188" t="inlineStr">
        <is>
          <t>400000</t>
        </is>
      </c>
      <c r="AX188" t="inlineStr">
        <is>
          <t>1057153</t>
        </is>
      </c>
      <c r="AY188" t="inlineStr">
        <is>
          <t>1750000</t>
        </is>
      </c>
      <c r="AZ188" t="n">
        <v>2449.699437487542</v>
      </c>
      <c r="BA188" t="n">
        <v>-21795621</v>
      </c>
      <c r="BB188" t="n">
        <v>-11727619</v>
      </c>
      <c r="BC188" t="inlineStr">
        <is>
          <t>0</t>
        </is>
      </c>
      <c r="BD188" t="inlineStr">
        <is>
          <t>0</t>
        </is>
      </c>
      <c r="BE188" t="n">
        <v>0</v>
      </c>
      <c r="BF188" t="inlineStr">
        <is>
          <t>402322</t>
        </is>
      </c>
      <c r="BG188" t="inlineStr">
        <is>
          <t>0</t>
        </is>
      </c>
      <c r="BH188" t="inlineStr">
        <is>
          <t>666000</t>
        </is>
      </c>
      <c r="BI188" t="inlineStr">
        <is>
          <t>0</t>
        </is>
      </c>
    </row>
    <row r="189">
      <c r="A189" t="inlineStr">
        <is>
          <t>The Bahamas</t>
        </is>
      </c>
      <c r="B189" t="inlineStr">
        <is>
          <t>Seagrass</t>
        </is>
      </c>
      <c r="C189" t="inlineStr">
        <is>
          <t>Conservation</t>
        </is>
      </c>
      <c r="D189" t="inlineStr"/>
      <c r="E189" t="inlineStr">
        <is>
          <t>Small</t>
        </is>
      </c>
      <c r="F189" t="n">
        <v>400</v>
      </c>
      <c r="G189" t="inlineStr">
        <is>
          <t>Market price</t>
        </is>
      </c>
      <c r="H189" t="n">
        <v>1338557.816306033</v>
      </c>
      <c r="I189" t="inlineStr">
        <is>
          <t>BHS</t>
        </is>
      </c>
      <c r="J189" t="n">
        <v>2000</v>
      </c>
      <c r="K189" t="inlineStr">
        <is>
          <t>The Bahamas Seagrass Conservation 400</t>
        </is>
      </c>
      <c r="L189" t="inlineStr">
        <is>
          <t>3395439</t>
        </is>
      </c>
      <c r="M189" t="inlineStr">
        <is>
          <t>4789791</t>
        </is>
      </c>
      <c r="N189" t="n">
        <v>2.536639776509813</v>
      </c>
      <c r="O189" t="n">
        <v>3.578322087885754</v>
      </c>
      <c r="P189" t="inlineStr">
        <is>
          <t>1514218</t>
        </is>
      </c>
      <c r="Q189" t="inlineStr">
        <is>
          <t>1621367</t>
        </is>
      </c>
      <c r="R189" t="inlineStr">
        <is>
          <t>1881221</t>
        </is>
      </c>
      <c r="S189" t="inlineStr">
        <is>
          <t>3168425</t>
        </is>
      </c>
      <c r="T189" t="n">
        <v>261039</v>
      </c>
      <c r="U189" t="n">
        <v>9253</v>
      </c>
      <c r="V189" t="n">
        <v>459</v>
      </c>
      <c r="W189" t="n">
        <v>459</v>
      </c>
      <c r="X189" t="inlineStr">
        <is>
          <t>70000</t>
        </is>
      </c>
      <c r="Y189" t="inlineStr">
        <is>
          <t>70000</t>
        </is>
      </c>
      <c r="Z189" t="inlineStr">
        <is>
          <t>629559</t>
        </is>
      </c>
      <c r="AA189" t="inlineStr">
        <is>
          <t>667067</t>
        </is>
      </c>
      <c r="AB189" t="inlineStr">
        <is>
          <t>76963</t>
        </is>
      </c>
      <c r="AC189" t="inlineStr">
        <is>
          <t>80000</t>
        </is>
      </c>
      <c r="AD189" t="inlineStr">
        <is>
          <t>286112</t>
        </is>
      </c>
      <c r="AE189" t="inlineStr">
        <is>
          <t>309300</t>
        </is>
      </c>
      <c r="AF189" t="inlineStr">
        <is>
          <t>111125</t>
        </is>
      </c>
      <c r="AG189" t="inlineStr">
        <is>
          <t>125000</t>
        </is>
      </c>
      <c r="AH189" t="inlineStr">
        <is>
          <t>296010</t>
        </is>
      </c>
      <c r="AI189" t="inlineStr">
        <is>
          <t>320000</t>
        </is>
      </c>
      <c r="AJ189" t="inlineStr">
        <is>
          <t>44450</t>
        </is>
      </c>
      <c r="AK189" t="inlineStr">
        <is>
          <t>50000</t>
        </is>
      </c>
      <c r="AL189" t="inlineStr">
        <is>
          <t>0</t>
        </is>
      </c>
      <c r="AM189" t="inlineStr">
        <is>
          <t>0</t>
        </is>
      </c>
      <c r="AN189" t="n">
        <v>402322</v>
      </c>
      <c r="AO189" t="n">
        <v>666000</v>
      </c>
      <c r="AP189" t="inlineStr">
        <is>
          <t>122078</t>
        </is>
      </c>
      <c r="AQ189" t="inlineStr">
        <is>
          <t>230944</t>
        </is>
      </c>
      <c r="AR189" t="inlineStr">
        <is>
          <t>794</t>
        </is>
      </c>
      <c r="AS189" t="inlineStr">
        <is>
          <t>1480</t>
        </is>
      </c>
      <c r="AT189" t="inlineStr">
        <is>
          <t>75812</t>
        </is>
      </c>
      <c r="AU189" t="inlineStr">
        <is>
          <t>120000</t>
        </is>
      </c>
      <c r="AV189" t="inlineStr">
        <is>
          <t>223062</t>
        </is>
      </c>
      <c r="AW189" t="inlineStr">
        <is>
          <t>400000</t>
        </is>
      </c>
      <c r="AX189" t="inlineStr">
        <is>
          <t>1057153</t>
        </is>
      </c>
      <c r="AY189" t="inlineStr">
        <is>
          <t>1750000</t>
        </is>
      </c>
      <c r="AZ189" t="n">
        <v>30</v>
      </c>
      <c r="BA189" t="n">
        <v>-3168425</v>
      </c>
      <c r="BB189" t="n">
        <v>-1881221</v>
      </c>
      <c r="BC189" t="inlineStr">
        <is>
          <t>0</t>
        </is>
      </c>
      <c r="BD189" t="inlineStr">
        <is>
          <t>0</t>
        </is>
      </c>
      <c r="BE189" t="n">
        <v>0</v>
      </c>
      <c r="BF189" t="inlineStr">
        <is>
          <t>402322</t>
        </is>
      </c>
      <c r="BG189" t="inlineStr">
        <is>
          <t>0</t>
        </is>
      </c>
      <c r="BH189" t="inlineStr">
        <is>
          <t>666000</t>
        </is>
      </c>
      <c r="BI189" t="inlineStr">
        <is>
          <t>0</t>
        </is>
      </c>
    </row>
    <row r="190">
      <c r="A190" t="inlineStr">
        <is>
          <t>The Bahamas</t>
        </is>
      </c>
      <c r="B190" t="inlineStr">
        <is>
          <t>Seagrass</t>
        </is>
      </c>
      <c r="C190" t="inlineStr">
        <is>
          <t>Conservation</t>
        </is>
      </c>
      <c r="D190" t="inlineStr"/>
      <c r="E190" t="inlineStr">
        <is>
          <t>Medium</t>
        </is>
      </c>
      <c r="F190" t="n">
        <v>2000</v>
      </c>
      <c r="G190" t="inlineStr">
        <is>
          <t>Opex breakeven</t>
        </is>
      </c>
      <c r="H190" t="n">
        <v>1338557.816306033</v>
      </c>
      <c r="I190" t="inlineStr">
        <is>
          <t>BHS</t>
        </is>
      </c>
      <c r="J190" t="n">
        <v>2000</v>
      </c>
      <c r="K190" t="inlineStr">
        <is>
          <t>The Bahamas Seagrass Conservation 2000</t>
        </is>
      </c>
      <c r="L190" t="inlineStr">
        <is>
          <t>13263008</t>
        </is>
      </c>
      <c r="M190" t="inlineStr">
        <is>
          <t>23456953</t>
        </is>
      </c>
      <c r="N190" t="n">
        <v>9.908431177520159</v>
      </c>
      <c r="O190" t="n">
        <v>17.52404917759418</v>
      </c>
      <c r="P190" t="inlineStr">
        <is>
          <t>1514218</t>
        </is>
      </c>
      <c r="Q190" t="inlineStr">
        <is>
          <t>1621367</t>
        </is>
      </c>
      <c r="R190" t="inlineStr">
        <is>
          <t>11748790</t>
        </is>
      </c>
      <c r="S190" t="inlineStr">
        <is>
          <t>21835586</t>
        </is>
      </c>
      <c r="T190" t="n">
        <v>261039</v>
      </c>
      <c r="U190" t="n">
        <v>46264</v>
      </c>
      <c r="V190" t="n">
        <v>358</v>
      </c>
      <c r="W190" t="n">
        <v>358</v>
      </c>
      <c r="X190" t="inlineStr">
        <is>
          <t>70000</t>
        </is>
      </c>
      <c r="Y190" t="inlineStr">
        <is>
          <t>70000</t>
        </is>
      </c>
      <c r="Z190" t="inlineStr">
        <is>
          <t>629559</t>
        </is>
      </c>
      <c r="AA190" t="inlineStr">
        <is>
          <t>667067</t>
        </is>
      </c>
      <c r="AB190" t="inlineStr">
        <is>
          <t>76963</t>
        </is>
      </c>
      <c r="AC190" t="inlineStr">
        <is>
          <t>80000</t>
        </is>
      </c>
      <c r="AD190" t="inlineStr">
        <is>
          <t>286112</t>
        </is>
      </c>
      <c r="AE190" t="inlineStr">
        <is>
          <t>309300</t>
        </is>
      </c>
      <c r="AF190" t="inlineStr">
        <is>
          <t>111125</t>
        </is>
      </c>
      <c r="AG190" t="inlineStr">
        <is>
          <t>125000</t>
        </is>
      </c>
      <c r="AH190" t="inlineStr">
        <is>
          <t>296010</t>
        </is>
      </c>
      <c r="AI190" t="inlineStr">
        <is>
          <t>320000</t>
        </is>
      </c>
      <c r="AJ190" t="inlineStr">
        <is>
          <t>44450</t>
        </is>
      </c>
      <c r="AK190" t="inlineStr">
        <is>
          <t>50000</t>
        </is>
      </c>
      <c r="AL190" t="inlineStr">
        <is>
          <t>0</t>
        </is>
      </c>
      <c r="AM190" t="inlineStr">
        <is>
          <t>0</t>
        </is>
      </c>
      <c r="AN190" t="n">
        <v>402322</v>
      </c>
      <c r="AO190" t="n">
        <v>666000</v>
      </c>
      <c r="AP190" t="inlineStr">
        <is>
          <t>9986471</t>
        </is>
      </c>
      <c r="AQ190" t="inlineStr">
        <is>
          <t>18892184</t>
        </is>
      </c>
      <c r="AR190" t="inlineStr">
        <is>
          <t>3970</t>
        </is>
      </c>
      <c r="AS190" t="inlineStr">
        <is>
          <t>7402</t>
        </is>
      </c>
      <c r="AT190" t="inlineStr">
        <is>
          <t>75812</t>
        </is>
      </c>
      <c r="AU190" t="inlineStr">
        <is>
          <t>120000</t>
        </is>
      </c>
      <c r="AV190" t="inlineStr">
        <is>
          <t>223062</t>
        </is>
      </c>
      <c r="AW190" t="inlineStr">
        <is>
          <t>400000</t>
        </is>
      </c>
      <c r="AX190" t="inlineStr">
        <is>
          <t>1057153</t>
        </is>
      </c>
      <c r="AY190" t="inlineStr">
        <is>
          <t>1750000</t>
        </is>
      </c>
      <c r="AZ190" t="n">
        <v>490.8243451864885</v>
      </c>
      <c r="BA190" t="n">
        <v>-21835586</v>
      </c>
      <c r="BB190" t="n">
        <v>-11748790</v>
      </c>
      <c r="BC190" t="inlineStr">
        <is>
          <t>0</t>
        </is>
      </c>
      <c r="BD190" t="inlineStr">
        <is>
          <t>0</t>
        </is>
      </c>
      <c r="BE190" t="n">
        <v>0</v>
      </c>
      <c r="BF190" t="inlineStr">
        <is>
          <t>402322</t>
        </is>
      </c>
      <c r="BG190" t="inlineStr">
        <is>
          <t>0</t>
        </is>
      </c>
      <c r="BH190" t="inlineStr">
        <is>
          <t>666000</t>
        </is>
      </c>
      <c r="BI190" t="inlineStr">
        <is>
          <t>0</t>
        </is>
      </c>
    </row>
    <row r="191">
      <c r="A191" t="inlineStr">
        <is>
          <t>The Bahamas</t>
        </is>
      </c>
      <c r="B191" t="inlineStr">
        <is>
          <t>Seagrass</t>
        </is>
      </c>
      <c r="C191" t="inlineStr">
        <is>
          <t>Conservation</t>
        </is>
      </c>
      <c r="D191" t="inlineStr"/>
      <c r="E191" t="inlineStr">
        <is>
          <t>Medium</t>
        </is>
      </c>
      <c r="F191" t="n">
        <v>2000</v>
      </c>
      <c r="G191" t="inlineStr">
        <is>
          <t>Market price</t>
        </is>
      </c>
      <c r="H191" t="n">
        <v>1338557.816306033</v>
      </c>
      <c r="I191" t="inlineStr">
        <is>
          <t>BHS</t>
        </is>
      </c>
      <c r="J191" t="n">
        <v>2000</v>
      </c>
      <c r="K191" t="inlineStr">
        <is>
          <t>The Bahamas Seagrass Conservation 2000</t>
        </is>
      </c>
      <c r="L191" t="inlineStr">
        <is>
          <t>3886926</t>
        </is>
      </c>
      <c r="M191" t="inlineStr">
        <is>
          <t>5719491</t>
        </is>
      </c>
      <c r="N191" t="n">
        <v>2.903816295904648</v>
      </c>
      <c r="O191" t="n">
        <v>4.27287557573259</v>
      </c>
      <c r="P191" t="inlineStr">
        <is>
          <t>1514218</t>
        </is>
      </c>
      <c r="Q191" t="inlineStr">
        <is>
          <t>1621367</t>
        </is>
      </c>
      <c r="R191" t="inlineStr">
        <is>
          <t>2372708</t>
        </is>
      </c>
      <c r="S191" t="inlineStr">
        <is>
          <t>4098124</t>
        </is>
      </c>
      <c r="T191" t="n">
        <v>261039</v>
      </c>
      <c r="U191" t="n">
        <v>46264</v>
      </c>
      <c r="V191" t="n">
        <v>105</v>
      </c>
      <c r="W191" t="n">
        <v>105</v>
      </c>
      <c r="X191" t="inlineStr">
        <is>
          <t>70000</t>
        </is>
      </c>
      <c r="Y191" t="inlineStr">
        <is>
          <t>70000</t>
        </is>
      </c>
      <c r="Z191" t="inlineStr">
        <is>
          <t>629559</t>
        </is>
      </c>
      <c r="AA191" t="inlineStr">
        <is>
          <t>667067</t>
        </is>
      </c>
      <c r="AB191" t="inlineStr">
        <is>
          <t>76963</t>
        </is>
      </c>
      <c r="AC191" t="inlineStr">
        <is>
          <t>80000</t>
        </is>
      </c>
      <c r="AD191" t="inlineStr">
        <is>
          <t>286112</t>
        </is>
      </c>
      <c r="AE191" t="inlineStr">
        <is>
          <t>309300</t>
        </is>
      </c>
      <c r="AF191" t="inlineStr">
        <is>
          <t>111125</t>
        </is>
      </c>
      <c r="AG191" t="inlineStr">
        <is>
          <t>125000</t>
        </is>
      </c>
      <c r="AH191" t="inlineStr">
        <is>
          <t>296010</t>
        </is>
      </c>
      <c r="AI191" t="inlineStr">
        <is>
          <t>320000</t>
        </is>
      </c>
      <c r="AJ191" t="inlineStr">
        <is>
          <t>44450</t>
        </is>
      </c>
      <c r="AK191" t="inlineStr">
        <is>
          <t>50000</t>
        </is>
      </c>
      <c r="AL191" t="inlineStr">
        <is>
          <t>0</t>
        </is>
      </c>
      <c r="AM191" t="inlineStr">
        <is>
          <t>0</t>
        </is>
      </c>
      <c r="AN191" t="n">
        <v>402322</v>
      </c>
      <c r="AO191" t="n">
        <v>666000</v>
      </c>
      <c r="AP191" t="inlineStr">
        <is>
          <t>610390</t>
        </is>
      </c>
      <c r="AQ191" t="inlineStr">
        <is>
          <t>1154722</t>
        </is>
      </c>
      <c r="AR191" t="inlineStr">
        <is>
          <t>3970</t>
        </is>
      </c>
      <c r="AS191" t="inlineStr">
        <is>
          <t>7402</t>
        </is>
      </c>
      <c r="AT191" t="inlineStr">
        <is>
          <t>75812</t>
        </is>
      </c>
      <c r="AU191" t="inlineStr">
        <is>
          <t>120000</t>
        </is>
      </c>
      <c r="AV191" t="inlineStr">
        <is>
          <t>223062</t>
        </is>
      </c>
      <c r="AW191" t="inlineStr">
        <is>
          <t>400000</t>
        </is>
      </c>
      <c r="AX191" t="inlineStr">
        <is>
          <t>1057153</t>
        </is>
      </c>
      <c r="AY191" t="inlineStr">
        <is>
          <t>1750000</t>
        </is>
      </c>
      <c r="AZ191" t="n">
        <v>30</v>
      </c>
      <c r="BA191" t="n">
        <v>-4098124</v>
      </c>
      <c r="BB191" t="n">
        <v>-2372708</v>
      </c>
      <c r="BC191" t="inlineStr">
        <is>
          <t>0</t>
        </is>
      </c>
      <c r="BD191" t="inlineStr">
        <is>
          <t>0</t>
        </is>
      </c>
      <c r="BE191" t="n">
        <v>0</v>
      </c>
      <c r="BF191" t="inlineStr">
        <is>
          <t>402322</t>
        </is>
      </c>
      <c r="BG191" t="inlineStr">
        <is>
          <t>0</t>
        </is>
      </c>
      <c r="BH191" t="inlineStr">
        <is>
          <t>666000</t>
        </is>
      </c>
      <c r="BI191" t="inlineStr">
        <is>
          <t>0</t>
        </is>
      </c>
    </row>
    <row r="192">
      <c r="A192" t="inlineStr">
        <is>
          <t>The Bahamas</t>
        </is>
      </c>
      <c r="B192" t="inlineStr">
        <is>
          <t>Seagrass</t>
        </is>
      </c>
      <c r="C192" t="inlineStr">
        <is>
          <t>Conservation</t>
        </is>
      </c>
      <c r="D192" t="inlineStr"/>
      <c r="E192" t="inlineStr">
        <is>
          <t>Large</t>
        </is>
      </c>
      <c r="F192" t="n">
        <v>4000</v>
      </c>
      <c r="G192" t="inlineStr">
        <is>
          <t>Opex breakeven</t>
        </is>
      </c>
      <c r="H192" t="n">
        <v>1338557.816306033</v>
      </c>
      <c r="I192" t="inlineStr">
        <is>
          <t>BHS</t>
        </is>
      </c>
      <c r="J192" t="n">
        <v>2000</v>
      </c>
      <c r="K192" t="inlineStr">
        <is>
          <t>The Bahamas Seagrass Conservation 4000</t>
        </is>
      </c>
      <c r="L192" t="inlineStr">
        <is>
          <t>13289472</t>
        </is>
      </c>
      <c r="M192" t="inlineStr">
        <is>
          <t>23506910</t>
        </is>
      </c>
      <c r="N192" t="n">
        <v>9.928201709414726</v>
      </c>
      <c r="O192" t="n">
        <v>17.5613706883959</v>
      </c>
      <c r="P192" t="inlineStr">
        <is>
          <t>1514218</t>
        </is>
      </c>
      <c r="Q192" t="inlineStr">
        <is>
          <t>1621367</t>
        </is>
      </c>
      <c r="R192" t="inlineStr">
        <is>
          <t>11775254</t>
        </is>
      </c>
      <c r="S192" t="inlineStr">
        <is>
          <t>21885543</t>
        </is>
      </c>
      <c r="T192" t="n">
        <v>261039</v>
      </c>
      <c r="U192" t="n">
        <v>92527</v>
      </c>
      <c r="V192" t="n">
        <v>180</v>
      </c>
      <c r="W192" t="n">
        <v>180</v>
      </c>
      <c r="X192" t="inlineStr">
        <is>
          <t>70000</t>
        </is>
      </c>
      <c r="Y192" t="inlineStr">
        <is>
          <t>70000</t>
        </is>
      </c>
      <c r="Z192" t="inlineStr">
        <is>
          <t>629559</t>
        </is>
      </c>
      <c r="AA192" t="inlineStr">
        <is>
          <t>667067</t>
        </is>
      </c>
      <c r="AB192" t="inlineStr">
        <is>
          <t>76963</t>
        </is>
      </c>
      <c r="AC192" t="inlineStr">
        <is>
          <t>80000</t>
        </is>
      </c>
      <c r="AD192" t="inlineStr">
        <is>
          <t>286112</t>
        </is>
      </c>
      <c r="AE192" t="inlineStr">
        <is>
          <t>309300</t>
        </is>
      </c>
      <c r="AF192" t="inlineStr">
        <is>
          <t>111125</t>
        </is>
      </c>
      <c r="AG192" t="inlineStr">
        <is>
          <t>125000</t>
        </is>
      </c>
      <c r="AH192" t="inlineStr">
        <is>
          <t>296010</t>
        </is>
      </c>
      <c r="AI192" t="inlineStr">
        <is>
          <t>320000</t>
        </is>
      </c>
      <c r="AJ192" t="inlineStr">
        <is>
          <t>44450</t>
        </is>
      </c>
      <c r="AK192" t="inlineStr">
        <is>
          <t>50000</t>
        </is>
      </c>
      <c r="AL192" t="inlineStr">
        <is>
          <t>0</t>
        </is>
      </c>
      <c r="AM192" t="inlineStr">
        <is>
          <t>0</t>
        </is>
      </c>
      <c r="AN192" t="n">
        <v>402322</v>
      </c>
      <c r="AO192" t="n">
        <v>666000</v>
      </c>
      <c r="AP192" t="inlineStr">
        <is>
          <t>10008965</t>
        </is>
      </c>
      <c r="AQ192" t="inlineStr">
        <is>
          <t>18934739</t>
        </is>
      </c>
      <c r="AR192" t="inlineStr">
        <is>
          <t>7939</t>
        </is>
      </c>
      <c r="AS192" t="inlineStr">
        <is>
          <t>14804</t>
        </is>
      </c>
      <c r="AT192" t="inlineStr">
        <is>
          <t>75812</t>
        </is>
      </c>
      <c r="AU192" t="inlineStr">
        <is>
          <t>120000</t>
        </is>
      </c>
      <c r="AV192" t="inlineStr">
        <is>
          <t>223062</t>
        </is>
      </c>
      <c r="AW192" t="inlineStr">
        <is>
          <t>400000</t>
        </is>
      </c>
      <c r="AX192" t="inlineStr">
        <is>
          <t>1057153</t>
        </is>
      </c>
      <c r="AY192" t="inlineStr">
        <is>
          <t>1750000</t>
        </is>
      </c>
      <c r="AZ192" t="n">
        <v>245.9649586488569</v>
      </c>
      <c r="BA192" t="n">
        <v>-21885543</v>
      </c>
      <c r="BB192" t="n">
        <v>-11775254</v>
      </c>
      <c r="BC192" t="inlineStr">
        <is>
          <t>0</t>
        </is>
      </c>
      <c r="BD192" t="inlineStr">
        <is>
          <t>0</t>
        </is>
      </c>
      <c r="BE192" t="n">
        <v>0</v>
      </c>
      <c r="BF192" t="inlineStr">
        <is>
          <t>402322</t>
        </is>
      </c>
      <c r="BG192" t="inlineStr">
        <is>
          <t>0</t>
        </is>
      </c>
      <c r="BH192" t="inlineStr">
        <is>
          <t>666000</t>
        </is>
      </c>
      <c r="BI192" t="inlineStr">
        <is>
          <t>0</t>
        </is>
      </c>
    </row>
    <row r="193">
      <c r="A193" t="inlineStr">
        <is>
          <t>The Bahamas</t>
        </is>
      </c>
      <c r="B193" t="inlineStr">
        <is>
          <t>Seagrass</t>
        </is>
      </c>
      <c r="C193" t="inlineStr">
        <is>
          <t>Conservation</t>
        </is>
      </c>
      <c r="D193" t="inlineStr"/>
      <c r="E193" t="inlineStr">
        <is>
          <t>Large</t>
        </is>
      </c>
      <c r="F193" t="n">
        <v>4000</v>
      </c>
      <c r="G193" t="inlineStr">
        <is>
          <t>Market price</t>
        </is>
      </c>
      <c r="H193" t="n">
        <v>1338557.816306033</v>
      </c>
      <c r="I193" t="inlineStr">
        <is>
          <t>BHS</t>
        </is>
      </c>
      <c r="J193" t="n">
        <v>2000</v>
      </c>
      <c r="K193" t="inlineStr">
        <is>
          <t>The Bahamas Seagrass Conservation 4000</t>
        </is>
      </c>
      <c r="L193" t="inlineStr">
        <is>
          <t>4501286</t>
        </is>
      </c>
      <c r="M193" t="inlineStr">
        <is>
          <t>6881614</t>
        </is>
      </c>
      <c r="N193" t="n">
        <v>3.362787878989065</v>
      </c>
      <c r="O193" t="n">
        <v>5.141065941395738</v>
      </c>
      <c r="P193" t="inlineStr">
        <is>
          <t>1514218</t>
        </is>
      </c>
      <c r="Q193" t="inlineStr">
        <is>
          <t>1621367</t>
        </is>
      </c>
      <c r="R193" t="inlineStr">
        <is>
          <t>2987068</t>
        </is>
      </c>
      <c r="S193" t="inlineStr">
        <is>
          <t>5260248</t>
        </is>
      </c>
      <c r="T193" t="n">
        <v>261039</v>
      </c>
      <c r="U193" t="n">
        <v>92527</v>
      </c>
      <c r="V193" t="n">
        <v>61</v>
      </c>
      <c r="W193" t="n">
        <v>61</v>
      </c>
      <c r="X193" t="inlineStr">
        <is>
          <t>70000</t>
        </is>
      </c>
      <c r="Y193" t="inlineStr">
        <is>
          <t>70000</t>
        </is>
      </c>
      <c r="Z193" t="inlineStr">
        <is>
          <t>629559</t>
        </is>
      </c>
      <c r="AA193" t="inlineStr">
        <is>
          <t>667067</t>
        </is>
      </c>
      <c r="AB193" t="inlineStr">
        <is>
          <t>76963</t>
        </is>
      </c>
      <c r="AC193" t="inlineStr">
        <is>
          <t>80000</t>
        </is>
      </c>
      <c r="AD193" t="inlineStr">
        <is>
          <t>286112</t>
        </is>
      </c>
      <c r="AE193" t="inlineStr">
        <is>
          <t>309300</t>
        </is>
      </c>
      <c r="AF193" t="inlineStr">
        <is>
          <t>111125</t>
        </is>
      </c>
      <c r="AG193" t="inlineStr">
        <is>
          <t>125000</t>
        </is>
      </c>
      <c r="AH193" t="inlineStr">
        <is>
          <t>296010</t>
        </is>
      </c>
      <c r="AI193" t="inlineStr">
        <is>
          <t>320000</t>
        </is>
      </c>
      <c r="AJ193" t="inlineStr">
        <is>
          <t>44450</t>
        </is>
      </c>
      <c r="AK193" t="inlineStr">
        <is>
          <t>50000</t>
        </is>
      </c>
      <c r="AL193" t="inlineStr">
        <is>
          <t>0</t>
        </is>
      </c>
      <c r="AM193" t="inlineStr">
        <is>
          <t>0</t>
        </is>
      </c>
      <c r="AN193" t="n">
        <v>402322</v>
      </c>
      <c r="AO193" t="n">
        <v>666000</v>
      </c>
      <c r="AP193" t="inlineStr">
        <is>
          <t>1220779</t>
        </is>
      </c>
      <c r="AQ193" t="inlineStr">
        <is>
          <t>2309443</t>
        </is>
      </c>
      <c r="AR193" t="inlineStr">
        <is>
          <t>7939</t>
        </is>
      </c>
      <c r="AS193" t="inlineStr">
        <is>
          <t>14804</t>
        </is>
      </c>
      <c r="AT193" t="inlineStr">
        <is>
          <t>75812</t>
        </is>
      </c>
      <c r="AU193" t="inlineStr">
        <is>
          <t>120000</t>
        </is>
      </c>
      <c r="AV193" t="inlineStr">
        <is>
          <t>223062</t>
        </is>
      </c>
      <c r="AW193" t="inlineStr">
        <is>
          <t>400000</t>
        </is>
      </c>
      <c r="AX193" t="inlineStr">
        <is>
          <t>1057153</t>
        </is>
      </c>
      <c r="AY193" t="inlineStr">
        <is>
          <t>1750000</t>
        </is>
      </c>
      <c r="AZ193" t="n">
        <v>30</v>
      </c>
      <c r="BA193" t="n">
        <v>-5260248</v>
      </c>
      <c r="BB193" t="n">
        <v>-2987068</v>
      </c>
      <c r="BC193" t="inlineStr">
        <is>
          <t>0</t>
        </is>
      </c>
      <c r="BD193" t="inlineStr">
        <is>
          <t>0</t>
        </is>
      </c>
      <c r="BE193" t="n">
        <v>0</v>
      </c>
      <c r="BF193" t="inlineStr">
        <is>
          <t>402322</t>
        </is>
      </c>
      <c r="BG193" t="inlineStr">
        <is>
          <t>0</t>
        </is>
      </c>
      <c r="BH193" t="inlineStr">
        <is>
          <t>666000</t>
        </is>
      </c>
      <c r="BI193" t="inlineStr">
        <is>
          <t>0</t>
        </is>
      </c>
    </row>
    <row r="194">
      <c r="A194" t="inlineStr">
        <is>
          <t>The Bahamas</t>
        </is>
      </c>
      <c r="B194" t="inlineStr">
        <is>
          <t>Salt marsh</t>
        </is>
      </c>
      <c r="C194" t="inlineStr">
        <is>
          <t>Restoration</t>
        </is>
      </c>
      <c r="D194" t="inlineStr">
        <is>
          <t>Planting</t>
        </is>
      </c>
      <c r="E194" t="inlineStr">
        <is>
          <t>Small</t>
        </is>
      </c>
      <c r="F194" t="n">
        <v>100</v>
      </c>
      <c r="G194" t="inlineStr">
        <is>
          <t>Opex breakeven</t>
        </is>
      </c>
      <c r="H194" t="n">
        <v>1338557.816306033</v>
      </c>
      <c r="I194" t="inlineStr">
        <is>
          <t>BHS</t>
        </is>
      </c>
      <c r="J194" t="n">
        <v>500</v>
      </c>
      <c r="K194" t="inlineStr">
        <is>
          <t>The Bahamas Salt marsh Restoration 100</t>
        </is>
      </c>
      <c r="L194" t="inlineStr">
        <is>
          <t>23605172</t>
        </is>
      </c>
      <c r="M194" t="inlineStr">
        <is>
          <t>36131399</t>
        </is>
      </c>
      <c r="N194" t="n">
        <v>17.63477954590134</v>
      </c>
      <c r="O194" t="n">
        <v>26.99278175350725</v>
      </c>
      <c r="P194" t="inlineStr">
        <is>
          <t>5593233</t>
        </is>
      </c>
      <c r="Q194" t="inlineStr">
        <is>
          <t>6209704</t>
        </is>
      </c>
      <c r="R194" t="inlineStr">
        <is>
          <t>18011939</t>
        </is>
      </c>
      <c r="S194" t="inlineStr">
        <is>
          <t>29921695</t>
        </is>
      </c>
      <c r="T194" t="n">
        <v>2933</v>
      </c>
      <c r="U194" t="n">
        <v>5339</v>
      </c>
      <c r="V194" t="n">
        <v>5527</v>
      </c>
      <c r="W194" t="n">
        <v>5527</v>
      </c>
      <c r="X194" t="inlineStr">
        <is>
          <t>70000</t>
        </is>
      </c>
      <c r="Y194" t="inlineStr">
        <is>
          <t>70000</t>
        </is>
      </c>
      <c r="Z194" t="inlineStr">
        <is>
          <t>629559</t>
        </is>
      </c>
      <c r="AA194" t="inlineStr">
        <is>
          <t>667067</t>
        </is>
      </c>
      <c r="AB194" t="inlineStr">
        <is>
          <t>76963</t>
        </is>
      </c>
      <c r="AC194" t="inlineStr">
        <is>
          <t>80000</t>
        </is>
      </c>
      <c r="AD194" t="inlineStr">
        <is>
          <t>286112</t>
        </is>
      </c>
      <c r="AE194" t="inlineStr">
        <is>
          <t>309300</t>
        </is>
      </c>
      <c r="AF194" t="inlineStr">
        <is>
          <t>111125</t>
        </is>
      </c>
      <c r="AG194" t="inlineStr">
        <is>
          <t>125000</t>
        </is>
      </c>
      <c r="AH194" t="inlineStr">
        <is>
          <t>296010</t>
        </is>
      </c>
      <c r="AI194" t="inlineStr">
        <is>
          <t>320000</t>
        </is>
      </c>
      <c r="AJ194" t="inlineStr">
        <is>
          <t>44450</t>
        </is>
      </c>
      <c r="AK194" t="inlineStr">
        <is>
          <t>50000</t>
        </is>
      </c>
      <c r="AL194" t="inlineStr">
        <is>
          <t>4079015</t>
        </is>
      </c>
      <c r="AM194" t="inlineStr">
        <is>
          <t>4588337</t>
        </is>
      </c>
      <c r="AN194" t="n">
        <v>1345248</v>
      </c>
      <c r="AO194" t="n">
        <v>1812625</v>
      </c>
      <c r="AP194" t="inlineStr">
        <is>
          <t>15310148</t>
        </is>
      </c>
      <c r="AQ194" t="inlineStr">
        <is>
          <t>25838216</t>
        </is>
      </c>
      <c r="AR194" t="inlineStr">
        <is>
          <t>516</t>
        </is>
      </c>
      <c r="AS194" t="inlineStr">
        <is>
          <t>854</t>
        </is>
      </c>
      <c r="AT194" t="inlineStr">
        <is>
          <t>75812</t>
        </is>
      </c>
      <c r="AU194" t="inlineStr">
        <is>
          <t>120000</t>
        </is>
      </c>
      <c r="AV194" t="inlineStr">
        <is>
          <t>223062</t>
        </is>
      </c>
      <c r="AW194" t="inlineStr">
        <is>
          <t>400000</t>
        </is>
      </c>
      <c r="AX194" t="inlineStr">
        <is>
          <t>1057153</t>
        </is>
      </c>
      <c r="AY194" t="inlineStr">
        <is>
          <t>1750000</t>
        </is>
      </c>
      <c r="AZ194" t="n">
        <v>6064.961474769284</v>
      </c>
      <c r="BA194" t="n">
        <v>-29921695</v>
      </c>
      <c r="BB194" t="n">
        <v>-18011939</v>
      </c>
      <c r="BC194" t="inlineStr">
        <is>
          <t>0</t>
        </is>
      </c>
      <c r="BD194" t="inlineStr">
        <is>
          <t>0</t>
        </is>
      </c>
      <c r="BE194" t="n">
        <v>0</v>
      </c>
      <c r="BF194" t="inlineStr">
        <is>
          <t>402322</t>
        </is>
      </c>
      <c r="BG194" t="inlineStr">
        <is>
          <t>942926</t>
        </is>
      </c>
      <c r="BH194" t="inlineStr">
        <is>
          <t>666000</t>
        </is>
      </c>
      <c r="BI194" t="inlineStr">
        <is>
          <t>1146625</t>
        </is>
      </c>
    </row>
    <row r="195">
      <c r="A195" t="inlineStr">
        <is>
          <t>The Bahamas</t>
        </is>
      </c>
      <c r="B195" t="inlineStr">
        <is>
          <t>Salt marsh</t>
        </is>
      </c>
      <c r="C195" t="inlineStr">
        <is>
          <t>Restoration</t>
        </is>
      </c>
      <c r="D195" t="inlineStr">
        <is>
          <t>Hydrology</t>
        </is>
      </c>
      <c r="E195" t="inlineStr">
        <is>
          <t>Small</t>
        </is>
      </c>
      <c r="F195" t="n">
        <v>100</v>
      </c>
      <c r="G195" t="inlineStr">
        <is>
          <t>Opex breakeven</t>
        </is>
      </c>
      <c r="H195" t="n">
        <v>1338557.816306033</v>
      </c>
      <c r="I195" t="inlineStr">
        <is>
          <t>BHS</t>
        </is>
      </c>
      <c r="J195" t="n">
        <v>500</v>
      </c>
      <c r="K195" t="inlineStr">
        <is>
          <t>The Bahamas Salt marsh Restoration 100</t>
        </is>
      </c>
      <c r="L195" t="inlineStr">
        <is>
          <t>29252910</t>
        </is>
      </c>
      <c r="M195" t="inlineStr">
        <is>
          <t>44169904</t>
        </is>
      </c>
      <c r="N195" t="n">
        <v>21.85405041429449</v>
      </c>
      <c r="O195" t="n">
        <v>32.9981293762073</v>
      </c>
      <c r="P195" t="inlineStr">
        <is>
          <t>7815450</t>
        </is>
      </c>
      <c r="Q195" t="inlineStr">
        <is>
          <t>8709396</t>
        </is>
      </c>
      <c r="R195" t="inlineStr">
        <is>
          <t>21437460</t>
        </is>
      </c>
      <c r="S195" t="inlineStr">
        <is>
          <t>35460508</t>
        </is>
      </c>
      <c r="T195" t="n">
        <v>2933</v>
      </c>
      <c r="U195" t="n">
        <v>6673</v>
      </c>
      <c r="V195" t="n">
        <v>5479</v>
      </c>
      <c r="W195" t="n">
        <v>5479</v>
      </c>
      <c r="X195" t="inlineStr">
        <is>
          <t>70000</t>
        </is>
      </c>
      <c r="Y195" t="inlineStr">
        <is>
          <t>70000</t>
        </is>
      </c>
      <c r="Z195" t="inlineStr">
        <is>
          <t>629559</t>
        </is>
      </c>
      <c r="AA195" t="inlineStr">
        <is>
          <t>667067</t>
        </is>
      </c>
      <c r="AB195" t="inlineStr">
        <is>
          <t>76963</t>
        </is>
      </c>
      <c r="AC195" t="inlineStr">
        <is>
          <t>80000</t>
        </is>
      </c>
      <c r="AD195" t="inlineStr">
        <is>
          <t>286112</t>
        </is>
      </c>
      <c r="AE195" t="inlineStr">
        <is>
          <t>309300</t>
        </is>
      </c>
      <c r="AF195" t="inlineStr">
        <is>
          <t>111125</t>
        </is>
      </c>
      <c r="AG195" t="inlineStr">
        <is>
          <t>125000</t>
        </is>
      </c>
      <c r="AH195" t="inlineStr">
        <is>
          <t>296010</t>
        </is>
      </c>
      <c r="AI195" t="inlineStr">
        <is>
          <t>320000</t>
        </is>
      </c>
      <c r="AJ195" t="inlineStr">
        <is>
          <t>44450</t>
        </is>
      </c>
      <c r="AK195" t="inlineStr">
        <is>
          <t>50000</t>
        </is>
      </c>
      <c r="AL195" t="inlineStr">
        <is>
          <t>6301232</t>
        </is>
      </c>
      <c r="AM195" t="inlineStr">
        <is>
          <t>7088029</t>
        </is>
      </c>
      <c r="AN195" t="n">
        <v>1858947</v>
      </c>
      <c r="AO195" t="n">
        <v>2437299</v>
      </c>
      <c r="AP195" t="inlineStr">
        <is>
          <t>18221840</t>
        </is>
      </c>
      <c r="AQ195" t="inlineStr">
        <is>
          <t>30752141</t>
        </is>
      </c>
      <c r="AR195" t="inlineStr">
        <is>
          <t>645</t>
        </is>
      </c>
      <c r="AS195" t="inlineStr">
        <is>
          <t>1068</t>
        </is>
      </c>
      <c r="AT195" t="inlineStr">
        <is>
          <t>75812</t>
        </is>
      </c>
      <c r="AU195" t="inlineStr">
        <is>
          <t>120000</t>
        </is>
      </c>
      <c r="AV195" t="inlineStr">
        <is>
          <t>223062</t>
        </is>
      </c>
      <c r="AW195" t="inlineStr">
        <is>
          <t>400000</t>
        </is>
      </c>
      <c r="AX195" t="inlineStr">
        <is>
          <t>1057153</t>
        </is>
      </c>
      <c r="AY195" t="inlineStr">
        <is>
          <t>1750000</t>
        </is>
      </c>
      <c r="AZ195" t="n">
        <v>5774.719254264369</v>
      </c>
      <c r="BA195" t="n">
        <v>-35460508</v>
      </c>
      <c r="BB195" t="n">
        <v>-21437460</v>
      </c>
      <c r="BC195" t="inlineStr">
        <is>
          <t>0</t>
        </is>
      </c>
      <c r="BD195" t="inlineStr">
        <is>
          <t>0</t>
        </is>
      </c>
      <c r="BE195" t="n">
        <v>0</v>
      </c>
      <c r="BF195" t="inlineStr">
        <is>
          <t>402322</t>
        </is>
      </c>
      <c r="BG195" t="inlineStr">
        <is>
          <t>1456625</t>
        </is>
      </c>
      <c r="BH195" t="inlineStr">
        <is>
          <t>666000</t>
        </is>
      </c>
      <c r="BI195" t="inlineStr">
        <is>
          <t>1771299</t>
        </is>
      </c>
    </row>
    <row r="196">
      <c r="A196" t="inlineStr">
        <is>
          <t>The Bahamas</t>
        </is>
      </c>
      <c r="B196" t="inlineStr">
        <is>
          <t>Salt marsh</t>
        </is>
      </c>
      <c r="C196" t="inlineStr">
        <is>
          <t>Restoration</t>
        </is>
      </c>
      <c r="D196" t="inlineStr">
        <is>
          <t>Hybrid</t>
        </is>
      </c>
      <c r="E196" t="inlineStr">
        <is>
          <t>Small</t>
        </is>
      </c>
      <c r="F196" t="n">
        <v>100</v>
      </c>
      <c r="G196" t="inlineStr">
        <is>
          <t>Opex breakeven</t>
        </is>
      </c>
      <c r="H196" t="n">
        <v>1338557.816306033</v>
      </c>
      <c r="I196" t="inlineStr">
        <is>
          <t>BHS</t>
        </is>
      </c>
      <c r="J196" t="n">
        <v>500</v>
      </c>
      <c r="K196" t="inlineStr">
        <is>
          <t>The Bahamas Salt marsh Restoration 100</t>
        </is>
      </c>
      <c r="L196" t="inlineStr">
        <is>
          <t>nan</t>
        </is>
      </c>
      <c r="M196" t="inlineStr">
        <is>
          <t>nan</t>
        </is>
      </c>
      <c r="N196" t="inlineStr"/>
      <c r="O196" t="inlineStr"/>
      <c r="P196" t="inlineStr">
        <is>
          <t>nan</t>
        </is>
      </c>
      <c r="Q196" t="inlineStr">
        <is>
          <t>nan</t>
        </is>
      </c>
      <c r="R196" t="inlineStr">
        <is>
          <t>nan</t>
        </is>
      </c>
      <c r="S196" t="inlineStr">
        <is>
          <t>nan</t>
        </is>
      </c>
      <c r="T196" t="n">
        <v>2933</v>
      </c>
      <c r="U196" t="n">
        <v>6673</v>
      </c>
      <c r="V196" t="n">
        <v>0</v>
      </c>
      <c r="W196" t="n">
        <v>0</v>
      </c>
      <c r="X196" t="inlineStr">
        <is>
          <t>70000</t>
        </is>
      </c>
      <c r="Y196" t="inlineStr">
        <is>
          <t>70000</t>
        </is>
      </c>
      <c r="Z196" t="inlineStr">
        <is>
          <t>629559</t>
        </is>
      </c>
      <c r="AA196" t="inlineStr">
        <is>
          <t>667067</t>
        </is>
      </c>
      <c r="AB196" t="inlineStr">
        <is>
          <t>76963</t>
        </is>
      </c>
      <c r="AC196" t="inlineStr">
        <is>
          <t>80000</t>
        </is>
      </c>
      <c r="AD196" t="inlineStr">
        <is>
          <t>286112</t>
        </is>
      </c>
      <c r="AE196" t="inlineStr">
        <is>
          <t>309300</t>
        </is>
      </c>
      <c r="AF196" t="inlineStr">
        <is>
          <t>111125</t>
        </is>
      </c>
      <c r="AG196" t="inlineStr">
        <is>
          <t>125000</t>
        </is>
      </c>
      <c r="AH196" t="inlineStr">
        <is>
          <t>296010</t>
        </is>
      </c>
      <c r="AI196" t="inlineStr">
        <is>
          <t>320000</t>
        </is>
      </c>
      <c r="AJ196" t="inlineStr">
        <is>
          <t>44450</t>
        </is>
      </c>
      <c r="AK196" t="inlineStr">
        <is>
          <t>50000</t>
        </is>
      </c>
      <c r="AL196" t="inlineStr">
        <is>
          <t>nan</t>
        </is>
      </c>
      <c r="AM196" t="inlineStr">
        <is>
          <t>nan</t>
        </is>
      </c>
      <c r="AN196" t="inlineStr"/>
      <c r="AO196" t="inlineStr"/>
      <c r="AP196" t="inlineStr">
        <is>
          <t>nan</t>
        </is>
      </c>
      <c r="AQ196" t="inlineStr">
        <is>
          <t>nan</t>
        </is>
      </c>
      <c r="AR196" t="inlineStr">
        <is>
          <t>645</t>
        </is>
      </c>
      <c r="AS196" t="inlineStr">
        <is>
          <t>1068</t>
        </is>
      </c>
      <c r="AT196" t="inlineStr">
        <is>
          <t>75812</t>
        </is>
      </c>
      <c r="AU196" t="inlineStr">
        <is>
          <t>120000</t>
        </is>
      </c>
      <c r="AV196" t="inlineStr">
        <is>
          <t>223062</t>
        </is>
      </c>
      <c r="AW196" t="inlineStr">
        <is>
          <t>400000</t>
        </is>
      </c>
      <c r="AX196" t="inlineStr">
        <is>
          <t>1057153</t>
        </is>
      </c>
      <c r="AY196" t="inlineStr">
        <is>
          <t>1750000</t>
        </is>
      </c>
      <c r="AZ196" t="inlineStr"/>
      <c r="BA196" t="inlineStr"/>
      <c r="BB196" t="inlineStr"/>
      <c r="BC196" t="inlineStr">
        <is>
          <t>0</t>
        </is>
      </c>
      <c r="BD196" t="inlineStr">
        <is>
          <t>0</t>
        </is>
      </c>
      <c r="BE196" t="n">
        <v>0</v>
      </c>
      <c r="BF196" t="inlineStr">
        <is>
          <t>402322</t>
        </is>
      </c>
      <c r="BG196" t="inlineStr">
        <is>
          <t>nan</t>
        </is>
      </c>
      <c r="BH196" t="inlineStr">
        <is>
          <t>666000</t>
        </is>
      </c>
      <c r="BI196" t="inlineStr">
        <is>
          <t>nan</t>
        </is>
      </c>
    </row>
    <row r="197">
      <c r="A197" t="inlineStr">
        <is>
          <t>The Bahamas</t>
        </is>
      </c>
      <c r="B197" t="inlineStr">
        <is>
          <t>Salt marsh</t>
        </is>
      </c>
      <c r="C197" t="inlineStr">
        <is>
          <t>Restoration</t>
        </is>
      </c>
      <c r="D197" t="inlineStr">
        <is>
          <t>Planting</t>
        </is>
      </c>
      <c r="E197" t="inlineStr">
        <is>
          <t>Small</t>
        </is>
      </c>
      <c r="F197" t="n">
        <v>100</v>
      </c>
      <c r="G197" t="inlineStr">
        <is>
          <t>Market price</t>
        </is>
      </c>
      <c r="H197" t="n">
        <v>1338557.816306033</v>
      </c>
      <c r="I197" t="inlineStr">
        <is>
          <t>BHS</t>
        </is>
      </c>
      <c r="J197" t="n">
        <v>500</v>
      </c>
      <c r="K197" t="inlineStr">
        <is>
          <t>The Bahamas Salt marsh Restoration 100</t>
        </is>
      </c>
      <c r="L197" t="inlineStr">
        <is>
          <t>8370755</t>
        </is>
      </c>
      <c r="M197" t="inlineStr">
        <is>
          <t>10420991</t>
        </is>
      </c>
      <c r="N197" t="n">
        <v>6.253562526795034</v>
      </c>
      <c r="O197" t="n">
        <v>7.7852378679902</v>
      </c>
      <c r="P197" t="inlineStr">
        <is>
          <t>5593233</t>
        </is>
      </c>
      <c r="Q197" t="inlineStr">
        <is>
          <t>6209704</t>
        </is>
      </c>
      <c r="R197" t="inlineStr">
        <is>
          <t>2777522</t>
        </is>
      </c>
      <c r="S197" t="inlineStr">
        <is>
          <t>4211287</t>
        </is>
      </c>
      <c r="T197" t="n">
        <v>2933</v>
      </c>
      <c r="U197" t="n">
        <v>5339</v>
      </c>
      <c r="V197" t="n">
        <v>1960</v>
      </c>
      <c r="W197" t="n">
        <v>1960</v>
      </c>
      <c r="X197" t="inlineStr">
        <is>
          <t>70000</t>
        </is>
      </c>
      <c r="Y197" t="inlineStr">
        <is>
          <t>70000</t>
        </is>
      </c>
      <c r="Z197" t="inlineStr">
        <is>
          <t>629559</t>
        </is>
      </c>
      <c r="AA197" t="inlineStr">
        <is>
          <t>667067</t>
        </is>
      </c>
      <c r="AB197" t="inlineStr">
        <is>
          <t>76963</t>
        </is>
      </c>
      <c r="AC197" t="inlineStr">
        <is>
          <t>80000</t>
        </is>
      </c>
      <c r="AD197" t="inlineStr">
        <is>
          <t>286112</t>
        </is>
      </c>
      <c r="AE197" t="inlineStr">
        <is>
          <t>309300</t>
        </is>
      </c>
      <c r="AF197" t="inlineStr">
        <is>
          <t>111125</t>
        </is>
      </c>
      <c r="AG197" t="inlineStr">
        <is>
          <t>125000</t>
        </is>
      </c>
      <c r="AH197" t="inlineStr">
        <is>
          <t>296010</t>
        </is>
      </c>
      <c r="AI197" t="inlineStr">
        <is>
          <t>320000</t>
        </is>
      </c>
      <c r="AJ197" t="inlineStr">
        <is>
          <t>44450</t>
        </is>
      </c>
      <c r="AK197" t="inlineStr">
        <is>
          <t>50000</t>
        </is>
      </c>
      <c r="AL197" t="inlineStr">
        <is>
          <t>4079015</t>
        </is>
      </c>
      <c r="AM197" t="inlineStr">
        <is>
          <t>4588337</t>
        </is>
      </c>
      <c r="AN197" t="n">
        <v>1345248</v>
      </c>
      <c r="AO197" t="n">
        <v>1812625</v>
      </c>
      <c r="AP197" t="inlineStr">
        <is>
          <t>75731</t>
        </is>
      </c>
      <c r="AQ197" t="inlineStr">
        <is>
          <t>127807</t>
        </is>
      </c>
      <c r="AR197" t="inlineStr">
        <is>
          <t>516</t>
        </is>
      </c>
      <c r="AS197" t="inlineStr">
        <is>
          <t>854</t>
        </is>
      </c>
      <c r="AT197" t="inlineStr">
        <is>
          <t>75812</t>
        </is>
      </c>
      <c r="AU197" t="inlineStr">
        <is>
          <t>120000</t>
        </is>
      </c>
      <c r="AV197" t="inlineStr">
        <is>
          <t>223062</t>
        </is>
      </c>
      <c r="AW197" t="inlineStr">
        <is>
          <t>400000</t>
        </is>
      </c>
      <c r="AX197" t="inlineStr">
        <is>
          <t>1057153</t>
        </is>
      </c>
      <c r="AY197" t="inlineStr">
        <is>
          <t>1750000</t>
        </is>
      </c>
      <c r="AZ197" t="n">
        <v>30</v>
      </c>
      <c r="BA197" t="n">
        <v>-4211287</v>
      </c>
      <c r="BB197" t="n">
        <v>-2777522</v>
      </c>
      <c r="BC197" t="inlineStr">
        <is>
          <t>0</t>
        </is>
      </c>
      <c r="BD197" t="inlineStr">
        <is>
          <t>0</t>
        </is>
      </c>
      <c r="BE197" t="n">
        <v>0</v>
      </c>
      <c r="BF197" t="inlineStr">
        <is>
          <t>402322</t>
        </is>
      </c>
      <c r="BG197" t="inlineStr">
        <is>
          <t>942926</t>
        </is>
      </c>
      <c r="BH197" t="inlineStr">
        <is>
          <t>666000</t>
        </is>
      </c>
      <c r="BI197" t="inlineStr">
        <is>
          <t>1146625</t>
        </is>
      </c>
    </row>
    <row r="198">
      <c r="A198" t="inlineStr">
        <is>
          <t>The Bahamas</t>
        </is>
      </c>
      <c r="B198" t="inlineStr">
        <is>
          <t>Salt marsh</t>
        </is>
      </c>
      <c r="C198" t="inlineStr">
        <is>
          <t>Restoration</t>
        </is>
      </c>
      <c r="D198" t="inlineStr">
        <is>
          <t>Hydrology</t>
        </is>
      </c>
      <c r="E198" t="inlineStr">
        <is>
          <t>Small</t>
        </is>
      </c>
      <c r="F198" t="n">
        <v>100</v>
      </c>
      <c r="G198" t="inlineStr">
        <is>
          <t>Market price</t>
        </is>
      </c>
      <c r="H198" t="n">
        <v>1338557.816306033</v>
      </c>
      <c r="I198" t="inlineStr">
        <is>
          <t>BHS</t>
        </is>
      </c>
      <c r="J198" t="n">
        <v>500</v>
      </c>
      <c r="K198" t="inlineStr">
        <is>
          <t>The Bahamas Salt marsh Restoration 100</t>
        </is>
      </c>
      <c r="L198" t="inlineStr">
        <is>
          <t>11125733</t>
        </is>
      </c>
      <c r="M198" t="inlineStr">
        <is>
          <t>13577521</t>
        </is>
      </c>
      <c r="N198" t="n">
        <v>8.311731375715439</v>
      </c>
      <c r="O198" t="n">
        <v>10.14339525316087</v>
      </c>
      <c r="P198" t="inlineStr">
        <is>
          <t>7815450</t>
        </is>
      </c>
      <c r="Q198" t="inlineStr">
        <is>
          <t>8709396</t>
        </is>
      </c>
      <c r="R198" t="inlineStr">
        <is>
          <t>3310283</t>
        </is>
      </c>
      <c r="S198" t="inlineStr">
        <is>
          <t>4868125</t>
        </is>
      </c>
      <c r="T198" t="n">
        <v>2933</v>
      </c>
      <c r="U198" t="n">
        <v>6673</v>
      </c>
      <c r="V198" t="n">
        <v>2084</v>
      </c>
      <c r="W198" t="n">
        <v>2084</v>
      </c>
      <c r="X198" t="inlineStr">
        <is>
          <t>70000</t>
        </is>
      </c>
      <c r="Y198" t="inlineStr">
        <is>
          <t>70000</t>
        </is>
      </c>
      <c r="Z198" t="inlineStr">
        <is>
          <t>629559</t>
        </is>
      </c>
      <c r="AA198" t="inlineStr">
        <is>
          <t>667067</t>
        </is>
      </c>
      <c r="AB198" t="inlineStr">
        <is>
          <t>76963</t>
        </is>
      </c>
      <c r="AC198" t="inlineStr">
        <is>
          <t>80000</t>
        </is>
      </c>
      <c r="AD198" t="inlineStr">
        <is>
          <t>286112</t>
        </is>
      </c>
      <c r="AE198" t="inlineStr">
        <is>
          <t>309300</t>
        </is>
      </c>
      <c r="AF198" t="inlineStr">
        <is>
          <t>111125</t>
        </is>
      </c>
      <c r="AG198" t="inlineStr">
        <is>
          <t>125000</t>
        </is>
      </c>
      <c r="AH198" t="inlineStr">
        <is>
          <t>296010</t>
        </is>
      </c>
      <c r="AI198" t="inlineStr">
        <is>
          <t>320000</t>
        </is>
      </c>
      <c r="AJ198" t="inlineStr">
        <is>
          <t>44450</t>
        </is>
      </c>
      <c r="AK198" t="inlineStr">
        <is>
          <t>50000</t>
        </is>
      </c>
      <c r="AL198" t="inlineStr">
        <is>
          <t>6301232</t>
        </is>
      </c>
      <c r="AM198" t="inlineStr">
        <is>
          <t>7088029</t>
        </is>
      </c>
      <c r="AN198" t="n">
        <v>1858947</v>
      </c>
      <c r="AO198" t="n">
        <v>2437299</v>
      </c>
      <c r="AP198" t="inlineStr">
        <is>
          <t>94664</t>
        </is>
      </c>
      <c r="AQ198" t="inlineStr">
        <is>
          <t>159759</t>
        </is>
      </c>
      <c r="AR198" t="inlineStr">
        <is>
          <t>645</t>
        </is>
      </c>
      <c r="AS198" t="inlineStr">
        <is>
          <t>1068</t>
        </is>
      </c>
      <c r="AT198" t="inlineStr">
        <is>
          <t>75812</t>
        </is>
      </c>
      <c r="AU198" t="inlineStr">
        <is>
          <t>120000</t>
        </is>
      </c>
      <c r="AV198" t="inlineStr">
        <is>
          <t>223062</t>
        </is>
      </c>
      <c r="AW198" t="inlineStr">
        <is>
          <t>400000</t>
        </is>
      </c>
      <c r="AX198" t="inlineStr">
        <is>
          <t>1057153</t>
        </is>
      </c>
      <c r="AY198" t="inlineStr">
        <is>
          <t>1750000</t>
        </is>
      </c>
      <c r="AZ198" t="n">
        <v>30</v>
      </c>
      <c r="BA198" t="n">
        <v>-4868125</v>
      </c>
      <c r="BB198" t="n">
        <v>-3310283</v>
      </c>
      <c r="BC198" t="inlineStr">
        <is>
          <t>0</t>
        </is>
      </c>
      <c r="BD198" t="inlineStr">
        <is>
          <t>0</t>
        </is>
      </c>
      <c r="BE198" t="n">
        <v>0</v>
      </c>
      <c r="BF198" t="inlineStr">
        <is>
          <t>402322</t>
        </is>
      </c>
      <c r="BG198" t="inlineStr">
        <is>
          <t>1456625</t>
        </is>
      </c>
      <c r="BH198" t="inlineStr">
        <is>
          <t>666000</t>
        </is>
      </c>
      <c r="BI198" t="inlineStr">
        <is>
          <t>1771299</t>
        </is>
      </c>
    </row>
    <row r="199">
      <c r="A199" t="inlineStr">
        <is>
          <t>The Bahamas</t>
        </is>
      </c>
      <c r="B199" t="inlineStr">
        <is>
          <t>Salt marsh</t>
        </is>
      </c>
      <c r="C199" t="inlineStr">
        <is>
          <t>Restoration</t>
        </is>
      </c>
      <c r="D199" t="inlineStr">
        <is>
          <t>Hybrid</t>
        </is>
      </c>
      <c r="E199" t="inlineStr">
        <is>
          <t>Small</t>
        </is>
      </c>
      <c r="F199" t="n">
        <v>100</v>
      </c>
      <c r="G199" t="inlineStr">
        <is>
          <t>Market price</t>
        </is>
      </c>
      <c r="H199" t="n">
        <v>1338557.816306033</v>
      </c>
      <c r="I199" t="inlineStr">
        <is>
          <t>BHS</t>
        </is>
      </c>
      <c r="J199" t="n">
        <v>500</v>
      </c>
      <c r="K199" t="inlineStr">
        <is>
          <t>The Bahamas Salt marsh Restoration 100</t>
        </is>
      </c>
      <c r="L199" t="inlineStr">
        <is>
          <t>nan</t>
        </is>
      </c>
      <c r="M199" t="inlineStr">
        <is>
          <t>nan</t>
        </is>
      </c>
      <c r="N199" t="inlineStr"/>
      <c r="O199" t="inlineStr"/>
      <c r="P199" t="inlineStr">
        <is>
          <t>nan</t>
        </is>
      </c>
      <c r="Q199" t="inlineStr">
        <is>
          <t>nan</t>
        </is>
      </c>
      <c r="R199" t="inlineStr">
        <is>
          <t>nan</t>
        </is>
      </c>
      <c r="S199" t="inlineStr">
        <is>
          <t>nan</t>
        </is>
      </c>
      <c r="T199" t="n">
        <v>2933</v>
      </c>
      <c r="U199" t="n">
        <v>6673</v>
      </c>
      <c r="V199" t="n">
        <v>0</v>
      </c>
      <c r="W199" t="n">
        <v>0</v>
      </c>
      <c r="X199" t="inlineStr">
        <is>
          <t>70000</t>
        </is>
      </c>
      <c r="Y199" t="inlineStr">
        <is>
          <t>70000</t>
        </is>
      </c>
      <c r="Z199" t="inlineStr">
        <is>
          <t>629559</t>
        </is>
      </c>
      <c r="AA199" t="inlineStr">
        <is>
          <t>667067</t>
        </is>
      </c>
      <c r="AB199" t="inlineStr">
        <is>
          <t>76963</t>
        </is>
      </c>
      <c r="AC199" t="inlineStr">
        <is>
          <t>80000</t>
        </is>
      </c>
      <c r="AD199" t="inlineStr">
        <is>
          <t>286112</t>
        </is>
      </c>
      <c r="AE199" t="inlineStr">
        <is>
          <t>309300</t>
        </is>
      </c>
      <c r="AF199" t="inlineStr">
        <is>
          <t>111125</t>
        </is>
      </c>
      <c r="AG199" t="inlineStr">
        <is>
          <t>125000</t>
        </is>
      </c>
      <c r="AH199" t="inlineStr">
        <is>
          <t>296010</t>
        </is>
      </c>
      <c r="AI199" t="inlineStr">
        <is>
          <t>320000</t>
        </is>
      </c>
      <c r="AJ199" t="inlineStr">
        <is>
          <t>44450</t>
        </is>
      </c>
      <c r="AK199" t="inlineStr">
        <is>
          <t>50000</t>
        </is>
      </c>
      <c r="AL199" t="inlineStr">
        <is>
          <t>nan</t>
        </is>
      </c>
      <c r="AM199" t="inlineStr">
        <is>
          <t>nan</t>
        </is>
      </c>
      <c r="AN199" t="inlineStr"/>
      <c r="AO199" t="inlineStr"/>
      <c r="AP199" t="inlineStr">
        <is>
          <t>94664</t>
        </is>
      </c>
      <c r="AQ199" t="inlineStr">
        <is>
          <t>159759</t>
        </is>
      </c>
      <c r="AR199" t="inlineStr">
        <is>
          <t>645</t>
        </is>
      </c>
      <c r="AS199" t="inlineStr">
        <is>
          <t>1068</t>
        </is>
      </c>
      <c r="AT199" t="inlineStr">
        <is>
          <t>75812</t>
        </is>
      </c>
      <c r="AU199" t="inlineStr">
        <is>
          <t>120000</t>
        </is>
      </c>
      <c r="AV199" t="inlineStr">
        <is>
          <t>223062</t>
        </is>
      </c>
      <c r="AW199" t="inlineStr">
        <is>
          <t>400000</t>
        </is>
      </c>
      <c r="AX199" t="inlineStr">
        <is>
          <t>1057153</t>
        </is>
      </c>
      <c r="AY199" t="inlineStr">
        <is>
          <t>1750000</t>
        </is>
      </c>
      <c r="AZ199" t="n">
        <v>30</v>
      </c>
      <c r="BA199" t="inlineStr"/>
      <c r="BB199" t="inlineStr"/>
      <c r="BC199" t="inlineStr">
        <is>
          <t>0</t>
        </is>
      </c>
      <c r="BD199" t="inlineStr">
        <is>
          <t>0</t>
        </is>
      </c>
      <c r="BE199" t="n">
        <v>0</v>
      </c>
      <c r="BF199" t="inlineStr">
        <is>
          <t>402322</t>
        </is>
      </c>
      <c r="BG199" t="inlineStr">
        <is>
          <t>nan</t>
        </is>
      </c>
      <c r="BH199" t="inlineStr">
        <is>
          <t>666000</t>
        </is>
      </c>
      <c r="BI199" t="inlineStr">
        <is>
          <t>nan</t>
        </is>
      </c>
    </row>
    <row r="200">
      <c r="A200" t="inlineStr">
        <is>
          <t>The Bahamas</t>
        </is>
      </c>
      <c r="B200" t="inlineStr">
        <is>
          <t>Salt marsh</t>
        </is>
      </c>
      <c r="C200" t="inlineStr">
        <is>
          <t>Restoration</t>
        </is>
      </c>
      <c r="D200" t="inlineStr">
        <is>
          <t>Planting</t>
        </is>
      </c>
      <c r="E200" t="inlineStr">
        <is>
          <t>Medium</t>
        </is>
      </c>
      <c r="F200" t="n">
        <v>500</v>
      </c>
      <c r="G200" t="inlineStr">
        <is>
          <t>Opex breakeven</t>
        </is>
      </c>
      <c r="H200" t="n">
        <v>1338557.816306033</v>
      </c>
      <c r="I200" t="inlineStr">
        <is>
          <t>BHS</t>
        </is>
      </c>
      <c r="J200" t="n">
        <v>500</v>
      </c>
      <c r="K200" t="inlineStr">
        <is>
          <t>The Bahamas Salt marsh Restoration 500</t>
        </is>
      </c>
      <c r="L200" t="inlineStr">
        <is>
          <t>64082418</t>
        </is>
      </c>
      <c r="M200" t="inlineStr">
        <is>
          <t>94899727</t>
        </is>
      </c>
      <c r="N200" t="n">
        <v>47.87422494520693</v>
      </c>
      <c r="O200" t="n">
        <v>70.89699514204858</v>
      </c>
      <c r="P200" t="inlineStr">
        <is>
          <t>21517080</t>
        </is>
      </c>
      <c r="Q200" t="inlineStr">
        <is>
          <t>24563052</t>
        </is>
      </c>
      <c r="R200" t="inlineStr">
        <is>
          <t>42565339</t>
        </is>
      </c>
      <c r="S200" t="inlineStr">
        <is>
          <t>70336675</t>
        </is>
      </c>
      <c r="T200" t="n">
        <v>2933</v>
      </c>
      <c r="U200" t="n">
        <v>26026</v>
      </c>
      <c r="V200" t="n">
        <v>3078</v>
      </c>
      <c r="W200" t="n">
        <v>3078</v>
      </c>
      <c r="X200" t="inlineStr">
        <is>
          <t>70000</t>
        </is>
      </c>
      <c r="Y200" t="inlineStr">
        <is>
          <t>70000</t>
        </is>
      </c>
      <c r="Z200" t="inlineStr">
        <is>
          <t>629559</t>
        </is>
      </c>
      <c r="AA200" t="inlineStr">
        <is>
          <t>667067</t>
        </is>
      </c>
      <c r="AB200" t="inlineStr">
        <is>
          <t>76963</t>
        </is>
      </c>
      <c r="AC200" t="inlineStr">
        <is>
          <t>80000</t>
        </is>
      </c>
      <c r="AD200" t="inlineStr">
        <is>
          <t>286112</t>
        </is>
      </c>
      <c r="AE200" t="inlineStr">
        <is>
          <t>309300</t>
        </is>
      </c>
      <c r="AF200" t="inlineStr">
        <is>
          <t>111125</t>
        </is>
      </c>
      <c r="AG200" t="inlineStr">
        <is>
          <t>125000</t>
        </is>
      </c>
      <c r="AH200" t="inlineStr">
        <is>
          <t>296010</t>
        </is>
      </c>
      <c r="AI200" t="inlineStr">
        <is>
          <t>320000</t>
        </is>
      </c>
      <c r="AJ200" t="inlineStr">
        <is>
          <t>44450</t>
        </is>
      </c>
      <c r="AK200" t="inlineStr">
        <is>
          <t>50000</t>
        </is>
      </c>
      <c r="AL200" t="inlineStr">
        <is>
          <t>20002862</t>
        </is>
      </c>
      <c r="AM200" t="inlineStr">
        <is>
          <t>22941685</t>
        </is>
      </c>
      <c r="AN200" t="n">
        <v>5026285</v>
      </c>
      <c r="AO200" t="n">
        <v>6399127</v>
      </c>
      <c r="AP200" t="inlineStr">
        <is>
          <t>36180537</t>
        </is>
      </c>
      <c r="AQ200" t="inlineStr">
        <is>
          <t>61663383</t>
        </is>
      </c>
      <c r="AR200" t="inlineStr">
        <is>
          <t>2489</t>
        </is>
      </c>
      <c r="AS200" t="inlineStr">
        <is>
          <t>4164</t>
        </is>
      </c>
      <c r="AT200" t="inlineStr">
        <is>
          <t>75812</t>
        </is>
      </c>
      <c r="AU200" t="inlineStr">
        <is>
          <t>120000</t>
        </is>
      </c>
      <c r="AV200" t="inlineStr">
        <is>
          <t>223062</t>
        </is>
      </c>
      <c r="AW200" t="inlineStr">
        <is>
          <t>400000</t>
        </is>
      </c>
      <c r="AX200" t="inlineStr">
        <is>
          <t>1057153</t>
        </is>
      </c>
      <c r="AY200" t="inlineStr">
        <is>
          <t>1750000</t>
        </is>
      </c>
      <c r="AZ200" t="n">
        <v>2958.806605465142</v>
      </c>
      <c r="BA200" t="n">
        <v>-70336675</v>
      </c>
      <c r="BB200" t="n">
        <v>-42565339</v>
      </c>
      <c r="BC200" t="inlineStr">
        <is>
          <t>0</t>
        </is>
      </c>
      <c r="BD200" t="inlineStr">
        <is>
          <t>0</t>
        </is>
      </c>
      <c r="BE200" t="n">
        <v>0</v>
      </c>
      <c r="BF200" t="inlineStr">
        <is>
          <t>402322</t>
        </is>
      </c>
      <c r="BG200" t="inlineStr">
        <is>
          <t>4623963</t>
        </is>
      </c>
      <c r="BH200" t="inlineStr">
        <is>
          <t>666000</t>
        </is>
      </c>
      <c r="BI200" t="inlineStr">
        <is>
          <t>5733127</t>
        </is>
      </c>
    </row>
    <row r="201">
      <c r="A201" t="inlineStr">
        <is>
          <t>The Bahamas</t>
        </is>
      </c>
      <c r="B201" t="inlineStr">
        <is>
          <t>Salt marsh</t>
        </is>
      </c>
      <c r="C201" t="inlineStr">
        <is>
          <t>Restoration</t>
        </is>
      </c>
      <c r="D201" t="inlineStr">
        <is>
          <t>Hydrology</t>
        </is>
      </c>
      <c r="E201" t="inlineStr">
        <is>
          <t>Medium</t>
        </is>
      </c>
      <c r="F201" t="n">
        <v>500</v>
      </c>
      <c r="G201" t="inlineStr">
        <is>
          <t>Opex breakeven</t>
        </is>
      </c>
      <c r="H201" t="n">
        <v>1338557.816306033</v>
      </c>
      <c r="I201" t="inlineStr">
        <is>
          <t>BHS</t>
        </is>
      </c>
      <c r="J201" t="n">
        <v>500</v>
      </c>
      <c r="K201" t="inlineStr">
        <is>
          <t>The Bahamas Salt marsh Restoration 500</t>
        </is>
      </c>
      <c r="L201" t="inlineStr">
        <is>
          <t>91777985</t>
        </is>
      </c>
      <c r="M201" t="inlineStr">
        <is>
          <t>134857678</t>
        </is>
      </c>
      <c r="N201" t="n">
        <v>68.56482692191526</v>
      </c>
      <c r="O201" t="n">
        <v>100.7484894243579</v>
      </c>
      <c r="P201" t="inlineStr">
        <is>
          <t>32414492</t>
        </is>
      </c>
      <c r="Q201" t="inlineStr">
        <is>
          <t>37061514</t>
        </is>
      </c>
      <c r="R201" t="inlineStr">
        <is>
          <t>59363493</t>
        </is>
      </c>
      <c r="S201" t="inlineStr">
        <is>
          <t>97796164</t>
        </is>
      </c>
      <c r="T201" t="n">
        <v>2933</v>
      </c>
      <c r="U201" t="n">
        <v>32533</v>
      </c>
      <c r="V201" t="n">
        <v>3526</v>
      </c>
      <c r="W201" t="n">
        <v>3526</v>
      </c>
      <c r="X201" t="inlineStr">
        <is>
          <t>70000</t>
        </is>
      </c>
      <c r="Y201" t="inlineStr">
        <is>
          <t>70000</t>
        </is>
      </c>
      <c r="Z201" t="inlineStr">
        <is>
          <t>629559</t>
        </is>
      </c>
      <c r="AA201" t="inlineStr">
        <is>
          <t>667067</t>
        </is>
      </c>
      <c r="AB201" t="inlineStr">
        <is>
          <t>76963</t>
        </is>
      </c>
      <c r="AC201" t="inlineStr">
        <is>
          <t>80000</t>
        </is>
      </c>
      <c r="AD201" t="inlineStr">
        <is>
          <t>286112</t>
        </is>
      </c>
      <c r="AE201" t="inlineStr">
        <is>
          <t>309300</t>
        </is>
      </c>
      <c r="AF201" t="inlineStr">
        <is>
          <t>111125</t>
        </is>
      </c>
      <c r="AG201" t="inlineStr">
        <is>
          <t>125000</t>
        </is>
      </c>
      <c r="AH201" t="inlineStr">
        <is>
          <t>296010</t>
        </is>
      </c>
      <c r="AI201" t="inlineStr">
        <is>
          <t>320000</t>
        </is>
      </c>
      <c r="AJ201" t="inlineStr">
        <is>
          <t>44450</t>
        </is>
      </c>
      <c r="AK201" t="inlineStr">
        <is>
          <t>50000</t>
        </is>
      </c>
      <c r="AL201" t="inlineStr">
        <is>
          <t>30900274</t>
        </is>
      </c>
      <c r="AM201" t="inlineStr">
        <is>
          <t>35440147</t>
        </is>
      </c>
      <c r="AN201" t="n">
        <v>7545386</v>
      </c>
      <c r="AO201" t="n">
        <v>9522493</v>
      </c>
      <c r="AP201" t="inlineStr">
        <is>
          <t>50458968</t>
        </is>
      </c>
      <c r="AQ201" t="inlineStr">
        <is>
          <t>85998466</t>
        </is>
      </c>
      <c r="AR201" t="inlineStr">
        <is>
          <t>3111</t>
        </is>
      </c>
      <c r="AS201" t="inlineStr">
        <is>
          <t>5205</t>
        </is>
      </c>
      <c r="AT201" t="inlineStr">
        <is>
          <t>75812</t>
        </is>
      </c>
      <c r="AU201" t="inlineStr">
        <is>
          <t>120000</t>
        </is>
      </c>
      <c r="AV201" t="inlineStr">
        <is>
          <t>223062</t>
        </is>
      </c>
      <c r="AW201" t="inlineStr">
        <is>
          <t>400000</t>
        </is>
      </c>
      <c r="AX201" t="inlineStr">
        <is>
          <t>1057153</t>
        </is>
      </c>
      <c r="AY201" t="inlineStr">
        <is>
          <t>1750000</t>
        </is>
      </c>
      <c r="AZ201" t="n">
        <v>3301.18544886164</v>
      </c>
      <c r="BA201" t="n">
        <v>-97796164</v>
      </c>
      <c r="BB201" t="n">
        <v>-59363493</v>
      </c>
      <c r="BC201" t="inlineStr">
        <is>
          <t>0</t>
        </is>
      </c>
      <c r="BD201" t="inlineStr">
        <is>
          <t>0</t>
        </is>
      </c>
      <c r="BE201" t="n">
        <v>0</v>
      </c>
      <c r="BF201" t="inlineStr">
        <is>
          <t>402322</t>
        </is>
      </c>
      <c r="BG201" t="inlineStr">
        <is>
          <t>7143064</t>
        </is>
      </c>
      <c r="BH201" t="inlineStr">
        <is>
          <t>666000</t>
        </is>
      </c>
      <c r="BI201" t="inlineStr">
        <is>
          <t>8856493</t>
        </is>
      </c>
    </row>
    <row r="202">
      <c r="A202" t="inlineStr">
        <is>
          <t>The Bahamas</t>
        </is>
      </c>
      <c r="B202" t="inlineStr">
        <is>
          <t>Salt marsh</t>
        </is>
      </c>
      <c r="C202" t="inlineStr">
        <is>
          <t>Restoration</t>
        </is>
      </c>
      <c r="D202" t="inlineStr">
        <is>
          <t>Hybrid</t>
        </is>
      </c>
      <c r="E202" t="inlineStr">
        <is>
          <t>Medium</t>
        </is>
      </c>
      <c r="F202" t="n">
        <v>500</v>
      </c>
      <c r="G202" t="inlineStr">
        <is>
          <t>Opex breakeven</t>
        </is>
      </c>
      <c r="H202" t="n">
        <v>1338557.816306033</v>
      </c>
      <c r="I202" t="inlineStr">
        <is>
          <t>BHS</t>
        </is>
      </c>
      <c r="J202" t="n">
        <v>500</v>
      </c>
      <c r="K202" t="inlineStr">
        <is>
          <t>The Bahamas Salt marsh Restoration 500</t>
        </is>
      </c>
      <c r="L202" t="inlineStr">
        <is>
          <t>nan</t>
        </is>
      </c>
      <c r="M202" t="inlineStr">
        <is>
          <t>nan</t>
        </is>
      </c>
      <c r="N202" t="inlineStr"/>
      <c r="O202" t="inlineStr"/>
      <c r="P202" t="inlineStr">
        <is>
          <t>nan</t>
        </is>
      </c>
      <c r="Q202" t="inlineStr">
        <is>
          <t>nan</t>
        </is>
      </c>
      <c r="R202" t="inlineStr">
        <is>
          <t>nan</t>
        </is>
      </c>
      <c r="S202" t="inlineStr">
        <is>
          <t>nan</t>
        </is>
      </c>
      <c r="T202" t="n">
        <v>2933</v>
      </c>
      <c r="U202" t="n">
        <v>32533</v>
      </c>
      <c r="V202" t="n">
        <v>0</v>
      </c>
      <c r="W202" t="n">
        <v>0</v>
      </c>
      <c r="X202" t="inlineStr">
        <is>
          <t>70000</t>
        </is>
      </c>
      <c r="Y202" t="inlineStr">
        <is>
          <t>70000</t>
        </is>
      </c>
      <c r="Z202" t="inlineStr">
        <is>
          <t>629559</t>
        </is>
      </c>
      <c r="AA202" t="inlineStr">
        <is>
          <t>667067</t>
        </is>
      </c>
      <c r="AB202" t="inlineStr">
        <is>
          <t>76963</t>
        </is>
      </c>
      <c r="AC202" t="inlineStr">
        <is>
          <t>80000</t>
        </is>
      </c>
      <c r="AD202" t="inlineStr">
        <is>
          <t>286112</t>
        </is>
      </c>
      <c r="AE202" t="inlineStr">
        <is>
          <t>309300</t>
        </is>
      </c>
      <c r="AF202" t="inlineStr">
        <is>
          <t>111125</t>
        </is>
      </c>
      <c r="AG202" t="inlineStr">
        <is>
          <t>125000</t>
        </is>
      </c>
      <c r="AH202" t="inlineStr">
        <is>
          <t>296010</t>
        </is>
      </c>
      <c r="AI202" t="inlineStr">
        <is>
          <t>320000</t>
        </is>
      </c>
      <c r="AJ202" t="inlineStr">
        <is>
          <t>44450</t>
        </is>
      </c>
      <c r="AK202" t="inlineStr">
        <is>
          <t>50000</t>
        </is>
      </c>
      <c r="AL202" t="inlineStr">
        <is>
          <t>nan</t>
        </is>
      </c>
      <c r="AM202" t="inlineStr">
        <is>
          <t>nan</t>
        </is>
      </c>
      <c r="AN202" t="inlineStr"/>
      <c r="AO202" t="inlineStr"/>
      <c r="AP202" t="inlineStr">
        <is>
          <t>nan</t>
        </is>
      </c>
      <c r="AQ202" t="inlineStr">
        <is>
          <t>nan</t>
        </is>
      </c>
      <c r="AR202" t="inlineStr">
        <is>
          <t>3111</t>
        </is>
      </c>
      <c r="AS202" t="inlineStr">
        <is>
          <t>5205</t>
        </is>
      </c>
      <c r="AT202" t="inlineStr">
        <is>
          <t>75812</t>
        </is>
      </c>
      <c r="AU202" t="inlineStr">
        <is>
          <t>120000</t>
        </is>
      </c>
      <c r="AV202" t="inlineStr">
        <is>
          <t>223062</t>
        </is>
      </c>
      <c r="AW202" t="inlineStr">
        <is>
          <t>400000</t>
        </is>
      </c>
      <c r="AX202" t="inlineStr">
        <is>
          <t>1057153</t>
        </is>
      </c>
      <c r="AY202" t="inlineStr">
        <is>
          <t>1750000</t>
        </is>
      </c>
      <c r="AZ202" t="inlineStr"/>
      <c r="BA202" t="inlineStr"/>
      <c r="BB202" t="inlineStr"/>
      <c r="BC202" t="inlineStr">
        <is>
          <t>0</t>
        </is>
      </c>
      <c r="BD202" t="inlineStr">
        <is>
          <t>0</t>
        </is>
      </c>
      <c r="BE202" t="n">
        <v>0</v>
      </c>
      <c r="BF202" t="inlineStr">
        <is>
          <t>402322</t>
        </is>
      </c>
      <c r="BG202" t="inlineStr">
        <is>
          <t>nan</t>
        </is>
      </c>
      <c r="BH202" t="inlineStr">
        <is>
          <t>666000</t>
        </is>
      </c>
      <c r="BI202" t="inlineStr">
        <is>
          <t>nan</t>
        </is>
      </c>
    </row>
    <row r="203">
      <c r="A203" t="inlineStr">
        <is>
          <t>The Bahamas</t>
        </is>
      </c>
      <c r="B203" t="inlineStr">
        <is>
          <t>Salt marsh</t>
        </is>
      </c>
      <c r="C203" t="inlineStr">
        <is>
          <t>Restoration</t>
        </is>
      </c>
      <c r="D203" t="inlineStr">
        <is>
          <t>Planting</t>
        </is>
      </c>
      <c r="E203" t="inlineStr">
        <is>
          <t>Medium</t>
        </is>
      </c>
      <c r="F203" t="n">
        <v>500</v>
      </c>
      <c r="G203" t="inlineStr">
        <is>
          <t>Market price</t>
        </is>
      </c>
      <c r="H203" t="n">
        <v>1338557.816306033</v>
      </c>
      <c r="I203" t="inlineStr">
        <is>
          <t>BHS</t>
        </is>
      </c>
      <c r="J203" t="n">
        <v>500</v>
      </c>
      <c r="K203" t="inlineStr">
        <is>
          <t>The Bahamas Salt marsh Restoration 500</t>
        </is>
      </c>
      <c r="L203" t="inlineStr">
        <is>
          <t>28268723</t>
        </is>
      </c>
      <c r="M203" t="inlineStr">
        <is>
          <t>33861562</t>
        </is>
      </c>
      <c r="N203" t="n">
        <v>21.11879117632148</v>
      </c>
      <c r="O203" t="n">
        <v>25.29704850063665</v>
      </c>
      <c r="P203" t="inlineStr">
        <is>
          <t>21517080</t>
        </is>
      </c>
      <c r="Q203" t="inlineStr">
        <is>
          <t>24563052</t>
        </is>
      </c>
      <c r="R203" t="inlineStr">
        <is>
          <t>6751644</t>
        </is>
      </c>
      <c r="S203" t="inlineStr">
        <is>
          <t>9298510</t>
        </is>
      </c>
      <c r="T203" t="n">
        <v>2933</v>
      </c>
      <c r="U203" t="n">
        <v>26026</v>
      </c>
      <c r="V203" t="n">
        <v>1358</v>
      </c>
      <c r="W203" t="n">
        <v>1358</v>
      </c>
      <c r="X203" t="inlineStr">
        <is>
          <t>70000</t>
        </is>
      </c>
      <c r="Y203" t="inlineStr">
        <is>
          <t>70000</t>
        </is>
      </c>
      <c r="Z203" t="inlineStr">
        <is>
          <t>629559</t>
        </is>
      </c>
      <c r="AA203" t="inlineStr">
        <is>
          <t>667067</t>
        </is>
      </c>
      <c r="AB203" t="inlineStr">
        <is>
          <t>76963</t>
        </is>
      </c>
      <c r="AC203" t="inlineStr">
        <is>
          <t>80000</t>
        </is>
      </c>
      <c r="AD203" t="inlineStr">
        <is>
          <t>286112</t>
        </is>
      </c>
      <c r="AE203" t="inlineStr">
        <is>
          <t>309300</t>
        </is>
      </c>
      <c r="AF203" t="inlineStr">
        <is>
          <t>111125</t>
        </is>
      </c>
      <c r="AG203" t="inlineStr">
        <is>
          <t>125000</t>
        </is>
      </c>
      <c r="AH203" t="inlineStr">
        <is>
          <t>296010</t>
        </is>
      </c>
      <c r="AI203" t="inlineStr">
        <is>
          <t>320000</t>
        </is>
      </c>
      <c r="AJ203" t="inlineStr">
        <is>
          <t>44450</t>
        </is>
      </c>
      <c r="AK203" t="inlineStr">
        <is>
          <t>50000</t>
        </is>
      </c>
      <c r="AL203" t="inlineStr">
        <is>
          <t>20002862</t>
        </is>
      </c>
      <c r="AM203" t="inlineStr">
        <is>
          <t>22941685</t>
        </is>
      </c>
      <c r="AN203" t="n">
        <v>5026285</v>
      </c>
      <c r="AO203" t="n">
        <v>6399127</v>
      </c>
      <c r="AP203" t="inlineStr">
        <is>
          <t>366843</t>
        </is>
      </c>
      <c r="AQ203" t="inlineStr">
        <is>
          <t>625219</t>
        </is>
      </c>
      <c r="AR203" t="inlineStr">
        <is>
          <t>2489</t>
        </is>
      </c>
      <c r="AS203" t="inlineStr">
        <is>
          <t>4164</t>
        </is>
      </c>
      <c r="AT203" t="inlineStr">
        <is>
          <t>75812</t>
        </is>
      </c>
      <c r="AU203" t="inlineStr">
        <is>
          <t>120000</t>
        </is>
      </c>
      <c r="AV203" t="inlineStr">
        <is>
          <t>223062</t>
        </is>
      </c>
      <c r="AW203" t="inlineStr">
        <is>
          <t>400000</t>
        </is>
      </c>
      <c r="AX203" t="inlineStr">
        <is>
          <t>1057153</t>
        </is>
      </c>
      <c r="AY203" t="inlineStr">
        <is>
          <t>1750000</t>
        </is>
      </c>
      <c r="AZ203" t="n">
        <v>30</v>
      </c>
      <c r="BA203" t="n">
        <v>-9298510</v>
      </c>
      <c r="BB203" t="n">
        <v>-6751644</v>
      </c>
      <c r="BC203" t="inlineStr">
        <is>
          <t>0</t>
        </is>
      </c>
      <c r="BD203" t="inlineStr">
        <is>
          <t>0</t>
        </is>
      </c>
      <c r="BE203" t="n">
        <v>0</v>
      </c>
      <c r="BF203" t="inlineStr">
        <is>
          <t>402322</t>
        </is>
      </c>
      <c r="BG203" t="inlineStr">
        <is>
          <t>4623963</t>
        </is>
      </c>
      <c r="BH203" t="inlineStr">
        <is>
          <t>666000</t>
        </is>
      </c>
      <c r="BI203" t="inlineStr">
        <is>
          <t>5733127</t>
        </is>
      </c>
    </row>
    <row r="204">
      <c r="A204" t="inlineStr">
        <is>
          <t>The Bahamas</t>
        </is>
      </c>
      <c r="B204" t="inlineStr">
        <is>
          <t>Salt marsh</t>
        </is>
      </c>
      <c r="C204" t="inlineStr">
        <is>
          <t>Restoration</t>
        </is>
      </c>
      <c r="D204" t="inlineStr">
        <is>
          <t>Hydrology</t>
        </is>
      </c>
      <c r="E204" t="inlineStr">
        <is>
          <t>Medium</t>
        </is>
      </c>
      <c r="F204" t="n">
        <v>500</v>
      </c>
      <c r="G204" t="inlineStr">
        <is>
          <t>Market price</t>
        </is>
      </c>
      <c r="H204" t="n">
        <v>1338557.816306033</v>
      </c>
      <c r="I204" t="inlineStr">
        <is>
          <t>BHS</t>
        </is>
      </c>
      <c r="J204" t="n">
        <v>500</v>
      </c>
      <c r="K204" t="inlineStr">
        <is>
          <t>The Bahamas Salt marsh Restoration 500</t>
        </is>
      </c>
      <c r="L204" t="inlineStr">
        <is>
          <t>41777569</t>
        </is>
      </c>
      <c r="M204" t="inlineStr">
        <is>
          <t>49640735</t>
        </is>
      </c>
      <c r="N204" t="n">
        <v>31.21088121190907</v>
      </c>
      <c r="O204" t="n">
        <v>37.08523785471713</v>
      </c>
      <c r="P204" t="inlineStr">
        <is>
          <t>32414492</t>
        </is>
      </c>
      <c r="Q204" t="inlineStr">
        <is>
          <t>37061514</t>
        </is>
      </c>
      <c r="R204" t="inlineStr">
        <is>
          <t>9363078</t>
        </is>
      </c>
      <c r="S204" t="inlineStr">
        <is>
          <t>12579221</t>
        </is>
      </c>
      <c r="T204" t="n">
        <v>2933</v>
      </c>
      <c r="U204" t="n">
        <v>32533</v>
      </c>
      <c r="V204" t="n">
        <v>1605</v>
      </c>
      <c r="W204" t="n">
        <v>1605</v>
      </c>
      <c r="X204" t="inlineStr">
        <is>
          <t>70000</t>
        </is>
      </c>
      <c r="Y204" t="inlineStr">
        <is>
          <t>70000</t>
        </is>
      </c>
      <c r="Z204" t="inlineStr">
        <is>
          <t>629559</t>
        </is>
      </c>
      <c r="AA204" t="inlineStr">
        <is>
          <t>667067</t>
        </is>
      </c>
      <c r="AB204" t="inlineStr">
        <is>
          <t>76963</t>
        </is>
      </c>
      <c r="AC204" t="inlineStr">
        <is>
          <t>80000</t>
        </is>
      </c>
      <c r="AD204" t="inlineStr">
        <is>
          <t>286112</t>
        </is>
      </c>
      <c r="AE204" t="inlineStr">
        <is>
          <t>309300</t>
        </is>
      </c>
      <c r="AF204" t="inlineStr">
        <is>
          <t>111125</t>
        </is>
      </c>
      <c r="AG204" t="inlineStr">
        <is>
          <t>125000</t>
        </is>
      </c>
      <c r="AH204" t="inlineStr">
        <is>
          <t>296010</t>
        </is>
      </c>
      <c r="AI204" t="inlineStr">
        <is>
          <t>320000</t>
        </is>
      </c>
      <c r="AJ204" t="inlineStr">
        <is>
          <t>44450</t>
        </is>
      </c>
      <c r="AK204" t="inlineStr">
        <is>
          <t>50000</t>
        </is>
      </c>
      <c r="AL204" t="inlineStr">
        <is>
          <t>30900274</t>
        </is>
      </c>
      <c r="AM204" t="inlineStr">
        <is>
          <t>35440147</t>
        </is>
      </c>
      <c r="AN204" t="n">
        <v>7545386</v>
      </c>
      <c r="AO204" t="n">
        <v>9522493</v>
      </c>
      <c r="AP204" t="inlineStr">
        <is>
          <t>458553</t>
        </is>
      </c>
      <c r="AQ204" t="inlineStr">
        <is>
          <t>781523</t>
        </is>
      </c>
      <c r="AR204" t="inlineStr">
        <is>
          <t>3111</t>
        </is>
      </c>
      <c r="AS204" t="inlineStr">
        <is>
          <t>5205</t>
        </is>
      </c>
      <c r="AT204" t="inlineStr">
        <is>
          <t>75812</t>
        </is>
      </c>
      <c r="AU204" t="inlineStr">
        <is>
          <t>120000</t>
        </is>
      </c>
      <c r="AV204" t="inlineStr">
        <is>
          <t>223062</t>
        </is>
      </c>
      <c r="AW204" t="inlineStr">
        <is>
          <t>400000</t>
        </is>
      </c>
      <c r="AX204" t="inlineStr">
        <is>
          <t>1057153</t>
        </is>
      </c>
      <c r="AY204" t="inlineStr">
        <is>
          <t>1750000</t>
        </is>
      </c>
      <c r="AZ204" t="n">
        <v>30</v>
      </c>
      <c r="BA204" t="n">
        <v>-12579221</v>
      </c>
      <c r="BB204" t="n">
        <v>-9363078</v>
      </c>
      <c r="BC204" t="inlineStr">
        <is>
          <t>0</t>
        </is>
      </c>
      <c r="BD204" t="inlineStr">
        <is>
          <t>0</t>
        </is>
      </c>
      <c r="BE204" t="n">
        <v>0</v>
      </c>
      <c r="BF204" t="inlineStr">
        <is>
          <t>402322</t>
        </is>
      </c>
      <c r="BG204" t="inlineStr">
        <is>
          <t>7143064</t>
        </is>
      </c>
      <c r="BH204" t="inlineStr">
        <is>
          <t>666000</t>
        </is>
      </c>
      <c r="BI204" t="inlineStr">
        <is>
          <t>8856493</t>
        </is>
      </c>
    </row>
    <row r="205">
      <c r="A205" t="inlineStr">
        <is>
          <t>The Bahamas</t>
        </is>
      </c>
      <c r="B205" t="inlineStr">
        <is>
          <t>Salt marsh</t>
        </is>
      </c>
      <c r="C205" t="inlineStr">
        <is>
          <t>Restoration</t>
        </is>
      </c>
      <c r="D205" t="inlineStr">
        <is>
          <t>Hybrid</t>
        </is>
      </c>
      <c r="E205" t="inlineStr">
        <is>
          <t>Medium</t>
        </is>
      </c>
      <c r="F205" t="n">
        <v>500</v>
      </c>
      <c r="G205" t="inlineStr">
        <is>
          <t>Market price</t>
        </is>
      </c>
      <c r="H205" t="n">
        <v>1338557.816306033</v>
      </c>
      <c r="I205" t="inlineStr">
        <is>
          <t>BHS</t>
        </is>
      </c>
      <c r="J205" t="n">
        <v>500</v>
      </c>
      <c r="K205" t="inlineStr">
        <is>
          <t>The Bahamas Salt marsh Restoration 500</t>
        </is>
      </c>
      <c r="L205" t="inlineStr">
        <is>
          <t>nan</t>
        </is>
      </c>
      <c r="M205" t="inlineStr">
        <is>
          <t>nan</t>
        </is>
      </c>
      <c r="N205" t="inlineStr"/>
      <c r="O205" t="inlineStr"/>
      <c r="P205" t="inlineStr">
        <is>
          <t>nan</t>
        </is>
      </c>
      <c r="Q205" t="inlineStr">
        <is>
          <t>nan</t>
        </is>
      </c>
      <c r="R205" t="inlineStr">
        <is>
          <t>nan</t>
        </is>
      </c>
      <c r="S205" t="inlineStr">
        <is>
          <t>nan</t>
        </is>
      </c>
      <c r="T205" t="n">
        <v>2933</v>
      </c>
      <c r="U205" t="n">
        <v>32533</v>
      </c>
      <c r="V205" t="n">
        <v>0</v>
      </c>
      <c r="W205" t="n">
        <v>0</v>
      </c>
      <c r="X205" t="inlineStr">
        <is>
          <t>70000</t>
        </is>
      </c>
      <c r="Y205" t="inlineStr">
        <is>
          <t>70000</t>
        </is>
      </c>
      <c r="Z205" t="inlineStr">
        <is>
          <t>629559</t>
        </is>
      </c>
      <c r="AA205" t="inlineStr">
        <is>
          <t>667067</t>
        </is>
      </c>
      <c r="AB205" t="inlineStr">
        <is>
          <t>76963</t>
        </is>
      </c>
      <c r="AC205" t="inlineStr">
        <is>
          <t>80000</t>
        </is>
      </c>
      <c r="AD205" t="inlineStr">
        <is>
          <t>286112</t>
        </is>
      </c>
      <c r="AE205" t="inlineStr">
        <is>
          <t>309300</t>
        </is>
      </c>
      <c r="AF205" t="inlineStr">
        <is>
          <t>111125</t>
        </is>
      </c>
      <c r="AG205" t="inlineStr">
        <is>
          <t>125000</t>
        </is>
      </c>
      <c r="AH205" t="inlineStr">
        <is>
          <t>296010</t>
        </is>
      </c>
      <c r="AI205" t="inlineStr">
        <is>
          <t>320000</t>
        </is>
      </c>
      <c r="AJ205" t="inlineStr">
        <is>
          <t>44450</t>
        </is>
      </c>
      <c r="AK205" t="inlineStr">
        <is>
          <t>50000</t>
        </is>
      </c>
      <c r="AL205" t="inlineStr">
        <is>
          <t>nan</t>
        </is>
      </c>
      <c r="AM205" t="inlineStr">
        <is>
          <t>nan</t>
        </is>
      </c>
      <c r="AN205" t="inlineStr"/>
      <c r="AO205" t="inlineStr"/>
      <c r="AP205" t="inlineStr">
        <is>
          <t>458553</t>
        </is>
      </c>
      <c r="AQ205" t="inlineStr">
        <is>
          <t>781523</t>
        </is>
      </c>
      <c r="AR205" t="inlineStr">
        <is>
          <t>3111</t>
        </is>
      </c>
      <c r="AS205" t="inlineStr">
        <is>
          <t>5205</t>
        </is>
      </c>
      <c r="AT205" t="inlineStr">
        <is>
          <t>75812</t>
        </is>
      </c>
      <c r="AU205" t="inlineStr">
        <is>
          <t>120000</t>
        </is>
      </c>
      <c r="AV205" t="inlineStr">
        <is>
          <t>223062</t>
        </is>
      </c>
      <c r="AW205" t="inlineStr">
        <is>
          <t>400000</t>
        </is>
      </c>
      <c r="AX205" t="inlineStr">
        <is>
          <t>1057153</t>
        </is>
      </c>
      <c r="AY205" t="inlineStr">
        <is>
          <t>1750000</t>
        </is>
      </c>
      <c r="AZ205" t="n">
        <v>30</v>
      </c>
      <c r="BA205" t="inlineStr"/>
      <c r="BB205" t="inlineStr"/>
      <c r="BC205" t="inlineStr">
        <is>
          <t>0</t>
        </is>
      </c>
      <c r="BD205" t="inlineStr">
        <is>
          <t>0</t>
        </is>
      </c>
      <c r="BE205" t="n">
        <v>0</v>
      </c>
      <c r="BF205" t="inlineStr">
        <is>
          <t>402322</t>
        </is>
      </c>
      <c r="BG205" t="inlineStr">
        <is>
          <t>nan</t>
        </is>
      </c>
      <c r="BH205" t="inlineStr">
        <is>
          <t>666000</t>
        </is>
      </c>
      <c r="BI205" t="inlineStr">
        <is>
          <t>nan</t>
        </is>
      </c>
    </row>
    <row r="206">
      <c r="A206" t="inlineStr">
        <is>
          <t>The Bahamas</t>
        </is>
      </c>
      <c r="B206" t="inlineStr">
        <is>
          <t>Salt marsh</t>
        </is>
      </c>
      <c r="C206" t="inlineStr">
        <is>
          <t>Restoration</t>
        </is>
      </c>
      <c r="D206" t="inlineStr">
        <is>
          <t>Planting</t>
        </is>
      </c>
      <c r="E206" t="inlineStr">
        <is>
          <t>Large</t>
        </is>
      </c>
      <c r="F206" t="n">
        <v>1000</v>
      </c>
      <c r="G206" t="inlineStr">
        <is>
          <t>Opex breakeven</t>
        </is>
      </c>
      <c r="H206" t="n">
        <v>1338557.816306033</v>
      </c>
      <c r="I206" t="inlineStr">
        <is>
          <t>BHS</t>
        </is>
      </c>
      <c r="J206" t="n">
        <v>500</v>
      </c>
      <c r="K206" t="inlineStr">
        <is>
          <t>The Bahamas Salt marsh Restoration 1000</t>
        </is>
      </c>
      <c r="L206" t="inlineStr">
        <is>
          <t>111168158</t>
        </is>
      </c>
      <c r="M206" t="inlineStr">
        <is>
          <t>166943994</t>
        </is>
      </c>
      <c r="N206" t="n">
        <v>83.05069579047883</v>
      </c>
      <c r="O206" t="n">
        <v>124.7193001051751</v>
      </c>
      <c r="P206" t="inlineStr">
        <is>
          <t>40087812</t>
        </is>
      </c>
      <c r="Q206" t="inlineStr">
        <is>
          <t>47584737</t>
        </is>
      </c>
      <c r="R206" t="inlineStr">
        <is>
          <t>71080346</t>
        </is>
      </c>
      <c r="S206" t="inlineStr">
        <is>
          <t>119359257</t>
        </is>
      </c>
      <c r="T206" t="n">
        <v>2933</v>
      </c>
      <c r="U206" t="n">
        <v>49383</v>
      </c>
      <c r="V206" t="n">
        <v>2814</v>
      </c>
      <c r="W206" t="n">
        <v>2814</v>
      </c>
      <c r="X206" t="inlineStr">
        <is>
          <t>70000</t>
        </is>
      </c>
      <c r="Y206" t="inlineStr">
        <is>
          <t>70000</t>
        </is>
      </c>
      <c r="Z206" t="inlineStr">
        <is>
          <t>629559</t>
        </is>
      </c>
      <c r="AA206" t="inlineStr">
        <is>
          <t>667067</t>
        </is>
      </c>
      <c r="AB206" t="inlineStr">
        <is>
          <t>153925</t>
        </is>
      </c>
      <c r="AC206" t="inlineStr">
        <is>
          <t>160000</t>
        </is>
      </c>
      <c r="AD206" t="inlineStr">
        <is>
          <t>286112</t>
        </is>
      </c>
      <c r="AE206" t="inlineStr">
        <is>
          <t>309300</t>
        </is>
      </c>
      <c r="AF206" t="inlineStr">
        <is>
          <t>111125</t>
        </is>
      </c>
      <c r="AG206" t="inlineStr">
        <is>
          <t>125000</t>
        </is>
      </c>
      <c r="AH206" t="inlineStr">
        <is>
          <t>296010</t>
        </is>
      </c>
      <c r="AI206" t="inlineStr">
        <is>
          <t>320000</t>
        </is>
      </c>
      <c r="AJ206" t="inlineStr">
        <is>
          <t>44450</t>
        </is>
      </c>
      <c r="AK206" t="inlineStr">
        <is>
          <t>50000</t>
        </is>
      </c>
      <c r="AL206" t="inlineStr">
        <is>
          <t>38496632</t>
        </is>
      </c>
      <c r="AM206" t="inlineStr">
        <is>
          <t>45883371</t>
        </is>
      </c>
      <c r="AN206" t="n">
        <v>9301399</v>
      </c>
      <c r="AO206" t="n">
        <v>12132254</v>
      </c>
      <c r="AP206" t="inlineStr">
        <is>
          <t>60418293</t>
        </is>
      </c>
      <c r="AQ206" t="inlineStr">
        <is>
          <t>104949101</t>
        </is>
      </c>
      <c r="AR206" t="inlineStr">
        <is>
          <t>4626</t>
        </is>
      </c>
      <c r="AS206" t="inlineStr">
        <is>
          <t>7901</t>
        </is>
      </c>
      <c r="AT206" t="inlineStr">
        <is>
          <t>75812</t>
        </is>
      </c>
      <c r="AU206" t="inlineStr">
        <is>
          <t>120000</t>
        </is>
      </c>
      <c r="AV206" t="inlineStr">
        <is>
          <t>223062</t>
        </is>
      </c>
      <c r="AW206" t="inlineStr">
        <is>
          <t>400000</t>
        </is>
      </c>
      <c r="AX206" t="inlineStr">
        <is>
          <t>1057153</t>
        </is>
      </c>
      <c r="AY206" t="inlineStr">
        <is>
          <t>1750000</t>
        </is>
      </c>
      <c r="AZ206" t="n">
        <v>2636.174229215602</v>
      </c>
      <c r="BA206" t="n">
        <v>-119359257</v>
      </c>
      <c r="BB206" t="n">
        <v>-71080346</v>
      </c>
      <c r="BC206" t="inlineStr">
        <is>
          <t>0</t>
        </is>
      </c>
      <c r="BD206" t="inlineStr">
        <is>
          <t>0</t>
        </is>
      </c>
      <c r="BE206" t="n">
        <v>0</v>
      </c>
      <c r="BF206" t="inlineStr">
        <is>
          <t>402322</t>
        </is>
      </c>
      <c r="BG206" t="inlineStr">
        <is>
          <t>8899077</t>
        </is>
      </c>
      <c r="BH206" t="inlineStr">
        <is>
          <t>666000</t>
        </is>
      </c>
      <c r="BI206" t="inlineStr">
        <is>
          <t>11466254</t>
        </is>
      </c>
    </row>
    <row r="207">
      <c r="A207" t="inlineStr">
        <is>
          <t>The Bahamas</t>
        </is>
      </c>
      <c r="B207" t="inlineStr">
        <is>
          <t>Salt marsh</t>
        </is>
      </c>
      <c r="C207" t="inlineStr">
        <is>
          <t>Restoration</t>
        </is>
      </c>
      <c r="D207" t="inlineStr">
        <is>
          <t>Hydrology</t>
        </is>
      </c>
      <c r="E207" t="inlineStr">
        <is>
          <t>Large</t>
        </is>
      </c>
      <c r="F207" t="n">
        <v>1000</v>
      </c>
      <c r="G207" t="inlineStr">
        <is>
          <t>Opex breakeven</t>
        </is>
      </c>
      <c r="H207" t="n">
        <v>1338557.816306033</v>
      </c>
      <c r="I207" t="inlineStr">
        <is>
          <t>BHS</t>
        </is>
      </c>
      <c r="J207" t="n">
        <v>500</v>
      </c>
      <c r="K207" t="inlineStr">
        <is>
          <t>The Bahamas Salt marsh Restoration 1000</t>
        </is>
      </c>
      <c r="L207" t="inlineStr">
        <is>
          <t>164469560</t>
        </is>
      </c>
      <c r="M207" t="inlineStr">
        <is>
          <t>245922510</t>
        </is>
      </c>
      <c r="N207" t="n">
        <v>122.8707180193982</v>
      </c>
      <c r="O207" t="n">
        <v>183.7219931811858</v>
      </c>
      <c r="P207" t="inlineStr">
        <is>
          <t>61060494</t>
        </is>
      </c>
      <c r="Q207" t="inlineStr">
        <is>
          <t>72581660</t>
        </is>
      </c>
      <c r="R207" t="inlineStr">
        <is>
          <t>103409065</t>
        </is>
      </c>
      <c r="S207" t="inlineStr">
        <is>
          <t>173340850</t>
        </is>
      </c>
      <c r="T207" t="n">
        <v>2933</v>
      </c>
      <c r="U207" t="n">
        <v>61728</v>
      </c>
      <c r="V207" t="n">
        <v>3331</v>
      </c>
      <c r="W207" t="n">
        <v>3331</v>
      </c>
      <c r="X207" t="inlineStr">
        <is>
          <t>70000</t>
        </is>
      </c>
      <c r="Y207" t="inlineStr">
        <is>
          <t>70000</t>
        </is>
      </c>
      <c r="Z207" t="inlineStr">
        <is>
          <t>629559</t>
        </is>
      </c>
      <c r="AA207" t="inlineStr">
        <is>
          <t>667067</t>
        </is>
      </c>
      <c r="AB207" t="inlineStr">
        <is>
          <t>153925</t>
        </is>
      </c>
      <c r="AC207" t="inlineStr">
        <is>
          <t>160000</t>
        </is>
      </c>
      <c r="AD207" t="inlineStr">
        <is>
          <t>286112</t>
        </is>
      </c>
      <c r="AE207" t="inlineStr">
        <is>
          <t>309300</t>
        </is>
      </c>
      <c r="AF207" t="inlineStr">
        <is>
          <t>111125</t>
        </is>
      </c>
      <c r="AG207" t="inlineStr">
        <is>
          <t>125000</t>
        </is>
      </c>
      <c r="AH207" t="inlineStr">
        <is>
          <t>296010</t>
        </is>
      </c>
      <c r="AI207" t="inlineStr">
        <is>
          <t>320000</t>
        </is>
      </c>
      <c r="AJ207" t="inlineStr">
        <is>
          <t>44450</t>
        </is>
      </c>
      <c r="AK207" t="inlineStr">
        <is>
          <t>50000</t>
        </is>
      </c>
      <c r="AL207" t="inlineStr">
        <is>
          <t>59469314</t>
        </is>
      </c>
      <c r="AM207" t="inlineStr">
        <is>
          <t>70880294</t>
        </is>
      </c>
      <c r="AN207" t="n">
        <v>14149551</v>
      </c>
      <c r="AO207" t="n">
        <v>18378985</v>
      </c>
      <c r="AP207" t="inlineStr">
        <is>
          <t>87897704</t>
        </is>
      </c>
      <c r="AQ207" t="inlineStr">
        <is>
          <t>152681988</t>
        </is>
      </c>
      <c r="AR207" t="inlineStr">
        <is>
          <t>5783</t>
        </is>
      </c>
      <c r="AS207" t="inlineStr">
        <is>
          <t>9877</t>
        </is>
      </c>
      <c r="AT207" t="inlineStr">
        <is>
          <t>75812</t>
        </is>
      </c>
      <c r="AU207" t="inlineStr">
        <is>
          <t>120000</t>
        </is>
      </c>
      <c r="AV207" t="inlineStr">
        <is>
          <t>223062</t>
        </is>
      </c>
      <c r="AW207" t="inlineStr">
        <is>
          <t>400000</t>
        </is>
      </c>
      <c r="AX207" t="inlineStr">
        <is>
          <t>1057153</t>
        </is>
      </c>
      <c r="AY207" t="inlineStr">
        <is>
          <t>1750000</t>
        </is>
      </c>
      <c r="AZ207" t="n">
        <v>3068.12591589717</v>
      </c>
      <c r="BA207" t="n">
        <v>-173340850</v>
      </c>
      <c r="BB207" t="n">
        <v>-103409065</v>
      </c>
      <c r="BC207" t="inlineStr">
        <is>
          <t>0</t>
        </is>
      </c>
      <c r="BD207" t="inlineStr">
        <is>
          <t>0</t>
        </is>
      </c>
      <c r="BE207" t="n">
        <v>0</v>
      </c>
      <c r="BF207" t="inlineStr">
        <is>
          <t>402322</t>
        </is>
      </c>
      <c r="BG207" t="inlineStr">
        <is>
          <t>13747229</t>
        </is>
      </c>
      <c r="BH207" t="inlineStr">
        <is>
          <t>666000</t>
        </is>
      </c>
      <c r="BI207" t="inlineStr">
        <is>
          <t>17712985</t>
        </is>
      </c>
    </row>
    <row r="208">
      <c r="A208" t="inlineStr">
        <is>
          <t>The Bahamas</t>
        </is>
      </c>
      <c r="B208" t="inlineStr">
        <is>
          <t>Salt marsh</t>
        </is>
      </c>
      <c r="C208" t="inlineStr">
        <is>
          <t>Restoration</t>
        </is>
      </c>
      <c r="D208" t="inlineStr">
        <is>
          <t>Hybrid</t>
        </is>
      </c>
      <c r="E208" t="inlineStr">
        <is>
          <t>Large</t>
        </is>
      </c>
      <c r="F208" t="n">
        <v>1000</v>
      </c>
      <c r="G208" t="inlineStr">
        <is>
          <t>Opex breakeven</t>
        </is>
      </c>
      <c r="H208" t="n">
        <v>1338557.816306033</v>
      </c>
      <c r="I208" t="inlineStr">
        <is>
          <t>BHS</t>
        </is>
      </c>
      <c r="J208" t="n">
        <v>500</v>
      </c>
      <c r="K208" t="inlineStr">
        <is>
          <t>The Bahamas Salt marsh Restoration 1000</t>
        </is>
      </c>
      <c r="L208" t="inlineStr">
        <is>
          <t>nan</t>
        </is>
      </c>
      <c r="M208" t="inlineStr">
        <is>
          <t>nan</t>
        </is>
      </c>
      <c r="N208" t="inlineStr"/>
      <c r="O208" t="inlineStr"/>
      <c r="P208" t="inlineStr">
        <is>
          <t>nan</t>
        </is>
      </c>
      <c r="Q208" t="inlineStr">
        <is>
          <t>nan</t>
        </is>
      </c>
      <c r="R208" t="inlineStr">
        <is>
          <t>nan</t>
        </is>
      </c>
      <c r="S208" t="inlineStr">
        <is>
          <t>nan</t>
        </is>
      </c>
      <c r="T208" t="n">
        <v>2933</v>
      </c>
      <c r="U208" t="n">
        <v>61728</v>
      </c>
      <c r="V208" t="n">
        <v>0</v>
      </c>
      <c r="W208" t="n">
        <v>0</v>
      </c>
      <c r="X208" t="inlineStr">
        <is>
          <t>70000</t>
        </is>
      </c>
      <c r="Y208" t="inlineStr">
        <is>
          <t>70000</t>
        </is>
      </c>
      <c r="Z208" t="inlineStr">
        <is>
          <t>629559</t>
        </is>
      </c>
      <c r="AA208" t="inlineStr">
        <is>
          <t>667067</t>
        </is>
      </c>
      <c r="AB208" t="inlineStr">
        <is>
          <t>153925</t>
        </is>
      </c>
      <c r="AC208" t="inlineStr">
        <is>
          <t>160000</t>
        </is>
      </c>
      <c r="AD208" t="inlineStr">
        <is>
          <t>286112</t>
        </is>
      </c>
      <c r="AE208" t="inlineStr">
        <is>
          <t>309300</t>
        </is>
      </c>
      <c r="AF208" t="inlineStr">
        <is>
          <t>111125</t>
        </is>
      </c>
      <c r="AG208" t="inlineStr">
        <is>
          <t>125000</t>
        </is>
      </c>
      <c r="AH208" t="inlineStr">
        <is>
          <t>296010</t>
        </is>
      </c>
      <c r="AI208" t="inlineStr">
        <is>
          <t>320000</t>
        </is>
      </c>
      <c r="AJ208" t="inlineStr">
        <is>
          <t>44450</t>
        </is>
      </c>
      <c r="AK208" t="inlineStr">
        <is>
          <t>50000</t>
        </is>
      </c>
      <c r="AL208" t="inlineStr">
        <is>
          <t>nan</t>
        </is>
      </c>
      <c r="AM208" t="inlineStr">
        <is>
          <t>nan</t>
        </is>
      </c>
      <c r="AN208" t="inlineStr"/>
      <c r="AO208" t="inlineStr"/>
      <c r="AP208" t="inlineStr">
        <is>
          <t>nan</t>
        </is>
      </c>
      <c r="AQ208" t="inlineStr">
        <is>
          <t>nan</t>
        </is>
      </c>
      <c r="AR208" t="inlineStr">
        <is>
          <t>5783</t>
        </is>
      </c>
      <c r="AS208" t="inlineStr">
        <is>
          <t>9877</t>
        </is>
      </c>
      <c r="AT208" t="inlineStr">
        <is>
          <t>75812</t>
        </is>
      </c>
      <c r="AU208" t="inlineStr">
        <is>
          <t>120000</t>
        </is>
      </c>
      <c r="AV208" t="inlineStr">
        <is>
          <t>223062</t>
        </is>
      </c>
      <c r="AW208" t="inlineStr">
        <is>
          <t>400000</t>
        </is>
      </c>
      <c r="AX208" t="inlineStr">
        <is>
          <t>1057153</t>
        </is>
      </c>
      <c r="AY208" t="inlineStr">
        <is>
          <t>1750000</t>
        </is>
      </c>
      <c r="AZ208" t="inlineStr"/>
      <c r="BA208" t="inlineStr"/>
      <c r="BB208" t="inlineStr"/>
      <c r="BC208" t="inlineStr">
        <is>
          <t>0</t>
        </is>
      </c>
      <c r="BD208" t="inlineStr">
        <is>
          <t>0</t>
        </is>
      </c>
      <c r="BE208" t="n">
        <v>0</v>
      </c>
      <c r="BF208" t="inlineStr">
        <is>
          <t>402322</t>
        </is>
      </c>
      <c r="BG208" t="inlineStr">
        <is>
          <t>nan</t>
        </is>
      </c>
      <c r="BH208" t="inlineStr">
        <is>
          <t>666000</t>
        </is>
      </c>
      <c r="BI208" t="inlineStr">
        <is>
          <t>nan</t>
        </is>
      </c>
    </row>
    <row r="209">
      <c r="A209" t="inlineStr">
        <is>
          <t>The Bahamas</t>
        </is>
      </c>
      <c r="B209" t="inlineStr">
        <is>
          <t>Salt marsh</t>
        </is>
      </c>
      <c r="C209" t="inlineStr">
        <is>
          <t>Restoration</t>
        </is>
      </c>
      <c r="D209" t="inlineStr">
        <is>
          <t>Planting</t>
        </is>
      </c>
      <c r="E209" t="inlineStr">
        <is>
          <t>Large</t>
        </is>
      </c>
      <c r="F209" t="n">
        <v>1000</v>
      </c>
      <c r="G209" t="inlineStr">
        <is>
          <t>Market price</t>
        </is>
      </c>
      <c r="H209" t="n">
        <v>1338557.816306033</v>
      </c>
      <c r="I209" t="inlineStr">
        <is>
          <t>BHS</t>
        </is>
      </c>
      <c r="J209" t="n">
        <v>500</v>
      </c>
      <c r="K209" t="inlineStr">
        <is>
          <t>The Bahamas Salt marsh Restoration 1000</t>
        </is>
      </c>
      <c r="L209" t="inlineStr">
        <is>
          <t>51437433</t>
        </is>
      </c>
      <c r="M209" t="inlineStr">
        <is>
          <t>63189227</t>
        </is>
      </c>
      <c r="N209" t="n">
        <v>38.42750187806599</v>
      </c>
      <c r="O209" t="n">
        <v>47.20694633451164</v>
      </c>
      <c r="P209" t="inlineStr">
        <is>
          <t>40087812</t>
        </is>
      </c>
      <c r="Q209" t="inlineStr">
        <is>
          <t>47584737</t>
        </is>
      </c>
      <c r="R209" t="inlineStr">
        <is>
          <t>11349621</t>
        </is>
      </c>
      <c r="S209" t="inlineStr">
        <is>
          <t>15604490</t>
        </is>
      </c>
      <c r="T209" t="n">
        <v>2933</v>
      </c>
      <c r="U209" t="n">
        <v>49383</v>
      </c>
      <c r="V209" t="n">
        <v>1302</v>
      </c>
      <c r="W209" t="n">
        <v>1302</v>
      </c>
      <c r="X209" t="inlineStr">
        <is>
          <t>70000</t>
        </is>
      </c>
      <c r="Y209" t="inlineStr">
        <is>
          <t>70000</t>
        </is>
      </c>
      <c r="Z209" t="inlineStr">
        <is>
          <t>629559</t>
        </is>
      </c>
      <c r="AA209" t="inlineStr">
        <is>
          <t>667067</t>
        </is>
      </c>
      <c r="AB209" t="inlineStr">
        <is>
          <t>153925</t>
        </is>
      </c>
      <c r="AC209" t="inlineStr">
        <is>
          <t>160000</t>
        </is>
      </c>
      <c r="AD209" t="inlineStr">
        <is>
          <t>286112</t>
        </is>
      </c>
      <c r="AE209" t="inlineStr">
        <is>
          <t>309300</t>
        </is>
      </c>
      <c r="AF209" t="inlineStr">
        <is>
          <t>111125</t>
        </is>
      </c>
      <c r="AG209" t="inlineStr">
        <is>
          <t>125000</t>
        </is>
      </c>
      <c r="AH209" t="inlineStr">
        <is>
          <t>296010</t>
        </is>
      </c>
      <c r="AI209" t="inlineStr">
        <is>
          <t>320000</t>
        </is>
      </c>
      <c r="AJ209" t="inlineStr">
        <is>
          <t>44450</t>
        </is>
      </c>
      <c r="AK209" t="inlineStr">
        <is>
          <t>50000</t>
        </is>
      </c>
      <c r="AL209" t="inlineStr">
        <is>
          <t>38496632</t>
        </is>
      </c>
      <c r="AM209" t="inlineStr">
        <is>
          <t>45883371</t>
        </is>
      </c>
      <c r="AN209" t="n">
        <v>9301399</v>
      </c>
      <c r="AO209" t="n">
        <v>12132254</v>
      </c>
      <c r="AP209" t="inlineStr">
        <is>
          <t>687568</t>
        </is>
      </c>
      <c r="AQ209" t="inlineStr">
        <is>
          <t>1194334</t>
        </is>
      </c>
      <c r="AR209" t="inlineStr">
        <is>
          <t>4626</t>
        </is>
      </c>
      <c r="AS209" t="inlineStr">
        <is>
          <t>7901</t>
        </is>
      </c>
      <c r="AT209" t="inlineStr">
        <is>
          <t>75812</t>
        </is>
      </c>
      <c r="AU209" t="inlineStr">
        <is>
          <t>120000</t>
        </is>
      </c>
      <c r="AV209" t="inlineStr">
        <is>
          <t>223062</t>
        </is>
      </c>
      <c r="AW209" t="inlineStr">
        <is>
          <t>400000</t>
        </is>
      </c>
      <c r="AX209" t="inlineStr">
        <is>
          <t>1057153</t>
        </is>
      </c>
      <c r="AY209" t="inlineStr">
        <is>
          <t>1750000</t>
        </is>
      </c>
      <c r="AZ209" t="n">
        <v>30</v>
      </c>
      <c r="BA209" t="n">
        <v>-15604490</v>
      </c>
      <c r="BB209" t="n">
        <v>-11349621</v>
      </c>
      <c r="BC209" t="inlineStr">
        <is>
          <t>0</t>
        </is>
      </c>
      <c r="BD209" t="inlineStr">
        <is>
          <t>0</t>
        </is>
      </c>
      <c r="BE209" t="n">
        <v>0</v>
      </c>
      <c r="BF209" t="inlineStr">
        <is>
          <t>402322</t>
        </is>
      </c>
      <c r="BG209" t="inlineStr">
        <is>
          <t>8899077</t>
        </is>
      </c>
      <c r="BH209" t="inlineStr">
        <is>
          <t>666000</t>
        </is>
      </c>
      <c r="BI209" t="inlineStr">
        <is>
          <t>11466254</t>
        </is>
      </c>
    </row>
    <row r="210">
      <c r="A210" t="inlineStr">
        <is>
          <t>The Bahamas</t>
        </is>
      </c>
      <c r="B210" t="inlineStr">
        <is>
          <t>Salt marsh</t>
        </is>
      </c>
      <c r="C210" t="inlineStr">
        <is>
          <t>Restoration</t>
        </is>
      </c>
      <c r="D210" t="inlineStr">
        <is>
          <t>Hydrology</t>
        </is>
      </c>
      <c r="E210" t="inlineStr">
        <is>
          <t>Large</t>
        </is>
      </c>
      <c r="F210" t="n">
        <v>1000</v>
      </c>
      <c r="G210" t="inlineStr">
        <is>
          <t>Market price</t>
        </is>
      </c>
      <c r="H210" t="n">
        <v>1338557.816306033</v>
      </c>
      <c r="I210" t="inlineStr">
        <is>
          <t>BHS</t>
        </is>
      </c>
      <c r="J210" t="n">
        <v>500</v>
      </c>
      <c r="K210" t="inlineStr">
        <is>
          <t>The Bahamas Salt marsh Restoration 1000</t>
        </is>
      </c>
      <c r="L210" t="inlineStr">
        <is>
          <t>77431315</t>
        </is>
      </c>
      <c r="M210" t="inlineStr">
        <is>
          <t>94733440</t>
        </is>
      </c>
      <c r="N210" t="n">
        <v>57.8468214497333</v>
      </c>
      <c r="O210" t="n">
        <v>70.77276666422392</v>
      </c>
      <c r="P210" t="inlineStr">
        <is>
          <t>61060494</t>
        </is>
      </c>
      <c r="Q210" t="inlineStr">
        <is>
          <t>72581660</t>
        </is>
      </c>
      <c r="R210" t="inlineStr">
        <is>
          <t>16370821</t>
        </is>
      </c>
      <c r="S210" t="inlineStr">
        <is>
          <t>22151780</t>
        </is>
      </c>
      <c r="T210" t="n">
        <v>2933</v>
      </c>
      <c r="U210" t="n">
        <v>61728</v>
      </c>
      <c r="V210" t="n">
        <v>1568</v>
      </c>
      <c r="W210" t="n">
        <v>1568</v>
      </c>
      <c r="X210" t="inlineStr">
        <is>
          <t>70000</t>
        </is>
      </c>
      <c r="Y210" t="inlineStr">
        <is>
          <t>70000</t>
        </is>
      </c>
      <c r="Z210" t="inlineStr">
        <is>
          <t>629559</t>
        </is>
      </c>
      <c r="AA210" t="inlineStr">
        <is>
          <t>667067</t>
        </is>
      </c>
      <c r="AB210" t="inlineStr">
        <is>
          <t>153925</t>
        </is>
      </c>
      <c r="AC210" t="inlineStr">
        <is>
          <t>160000</t>
        </is>
      </c>
      <c r="AD210" t="inlineStr">
        <is>
          <t>286112</t>
        </is>
      </c>
      <c r="AE210" t="inlineStr">
        <is>
          <t>309300</t>
        </is>
      </c>
      <c r="AF210" t="inlineStr">
        <is>
          <t>111125</t>
        </is>
      </c>
      <c r="AG210" t="inlineStr">
        <is>
          <t>125000</t>
        </is>
      </c>
      <c r="AH210" t="inlineStr">
        <is>
          <t>296010</t>
        </is>
      </c>
      <c r="AI210" t="inlineStr">
        <is>
          <t>320000</t>
        </is>
      </c>
      <c r="AJ210" t="inlineStr">
        <is>
          <t>44450</t>
        </is>
      </c>
      <c r="AK210" t="inlineStr">
        <is>
          <t>50000</t>
        </is>
      </c>
      <c r="AL210" t="inlineStr">
        <is>
          <t>59469314</t>
        </is>
      </c>
      <c r="AM210" t="inlineStr">
        <is>
          <t>70880294</t>
        </is>
      </c>
      <c r="AN210" t="n">
        <v>14149551</v>
      </c>
      <c r="AO210" t="n">
        <v>18378985</v>
      </c>
      <c r="AP210" t="inlineStr">
        <is>
          <t>859460</t>
        </is>
      </c>
      <c r="AQ210" t="inlineStr">
        <is>
          <t>1492918</t>
        </is>
      </c>
      <c r="AR210" t="inlineStr">
        <is>
          <t>5783</t>
        </is>
      </c>
      <c r="AS210" t="inlineStr">
        <is>
          <t>9877</t>
        </is>
      </c>
      <c r="AT210" t="inlineStr">
        <is>
          <t>75812</t>
        </is>
      </c>
      <c r="AU210" t="inlineStr">
        <is>
          <t>120000</t>
        </is>
      </c>
      <c r="AV210" t="inlineStr">
        <is>
          <t>223062</t>
        </is>
      </c>
      <c r="AW210" t="inlineStr">
        <is>
          <t>400000</t>
        </is>
      </c>
      <c r="AX210" t="inlineStr">
        <is>
          <t>1057153</t>
        </is>
      </c>
      <c r="AY210" t="inlineStr">
        <is>
          <t>1750000</t>
        </is>
      </c>
      <c r="AZ210" t="n">
        <v>30</v>
      </c>
      <c r="BA210" t="n">
        <v>-22151780</v>
      </c>
      <c r="BB210" t="n">
        <v>-16370821</v>
      </c>
      <c r="BC210" t="inlineStr">
        <is>
          <t>0</t>
        </is>
      </c>
      <c r="BD210" t="inlineStr">
        <is>
          <t>0</t>
        </is>
      </c>
      <c r="BE210" t="n">
        <v>0</v>
      </c>
      <c r="BF210" t="inlineStr">
        <is>
          <t>402322</t>
        </is>
      </c>
      <c r="BG210" t="inlineStr">
        <is>
          <t>13747229</t>
        </is>
      </c>
      <c r="BH210" t="inlineStr">
        <is>
          <t>666000</t>
        </is>
      </c>
      <c r="BI210" t="inlineStr">
        <is>
          <t>17712985</t>
        </is>
      </c>
    </row>
    <row r="211">
      <c r="A211" t="inlineStr">
        <is>
          <t>The Bahamas</t>
        </is>
      </c>
      <c r="B211" t="inlineStr">
        <is>
          <t>Salt marsh</t>
        </is>
      </c>
      <c r="C211" t="inlineStr">
        <is>
          <t>Restoration</t>
        </is>
      </c>
      <c r="D211" t="inlineStr">
        <is>
          <t>Hybrid</t>
        </is>
      </c>
      <c r="E211" t="inlineStr">
        <is>
          <t>Large</t>
        </is>
      </c>
      <c r="F211" t="n">
        <v>1000</v>
      </c>
      <c r="G211" t="inlineStr">
        <is>
          <t>Market price</t>
        </is>
      </c>
      <c r="H211" t="n">
        <v>1338557.816306033</v>
      </c>
      <c r="I211" t="inlineStr">
        <is>
          <t>BHS</t>
        </is>
      </c>
      <c r="J211" t="n">
        <v>500</v>
      </c>
      <c r="K211" t="inlineStr">
        <is>
          <t>The Bahamas Salt marsh Restoration 1000</t>
        </is>
      </c>
      <c r="L211" t="inlineStr">
        <is>
          <t>nan</t>
        </is>
      </c>
      <c r="M211" t="inlineStr">
        <is>
          <t>nan</t>
        </is>
      </c>
      <c r="N211" t="inlineStr"/>
      <c r="O211" t="inlineStr"/>
      <c r="P211" t="inlineStr">
        <is>
          <t>nan</t>
        </is>
      </c>
      <c r="Q211" t="inlineStr">
        <is>
          <t>nan</t>
        </is>
      </c>
      <c r="R211" t="inlineStr">
        <is>
          <t>nan</t>
        </is>
      </c>
      <c r="S211" t="inlineStr">
        <is>
          <t>nan</t>
        </is>
      </c>
      <c r="T211" t="n">
        <v>2933</v>
      </c>
      <c r="U211" t="n">
        <v>61728</v>
      </c>
      <c r="V211" t="n">
        <v>0</v>
      </c>
      <c r="W211" t="n">
        <v>0</v>
      </c>
      <c r="X211" t="inlineStr">
        <is>
          <t>70000</t>
        </is>
      </c>
      <c r="Y211" t="inlineStr">
        <is>
          <t>70000</t>
        </is>
      </c>
      <c r="Z211" t="inlineStr">
        <is>
          <t>629559</t>
        </is>
      </c>
      <c r="AA211" t="inlineStr">
        <is>
          <t>667067</t>
        </is>
      </c>
      <c r="AB211" t="inlineStr">
        <is>
          <t>153925</t>
        </is>
      </c>
      <c r="AC211" t="inlineStr">
        <is>
          <t>160000</t>
        </is>
      </c>
      <c r="AD211" t="inlineStr">
        <is>
          <t>286112</t>
        </is>
      </c>
      <c r="AE211" t="inlineStr">
        <is>
          <t>309300</t>
        </is>
      </c>
      <c r="AF211" t="inlineStr">
        <is>
          <t>111125</t>
        </is>
      </c>
      <c r="AG211" t="inlineStr">
        <is>
          <t>125000</t>
        </is>
      </c>
      <c r="AH211" t="inlineStr">
        <is>
          <t>296010</t>
        </is>
      </c>
      <c r="AI211" t="inlineStr">
        <is>
          <t>320000</t>
        </is>
      </c>
      <c r="AJ211" t="inlineStr">
        <is>
          <t>44450</t>
        </is>
      </c>
      <c r="AK211" t="inlineStr">
        <is>
          <t>50000</t>
        </is>
      </c>
      <c r="AL211" t="inlineStr">
        <is>
          <t>nan</t>
        </is>
      </c>
      <c r="AM211" t="inlineStr">
        <is>
          <t>nan</t>
        </is>
      </c>
      <c r="AN211" t="inlineStr"/>
      <c r="AO211" t="inlineStr"/>
      <c r="AP211" t="inlineStr">
        <is>
          <t>859460</t>
        </is>
      </c>
      <c r="AQ211" t="inlineStr">
        <is>
          <t>1492918</t>
        </is>
      </c>
      <c r="AR211" t="inlineStr">
        <is>
          <t>5783</t>
        </is>
      </c>
      <c r="AS211" t="inlineStr">
        <is>
          <t>9877</t>
        </is>
      </c>
      <c r="AT211" t="inlineStr">
        <is>
          <t>75812</t>
        </is>
      </c>
      <c r="AU211" t="inlineStr">
        <is>
          <t>120000</t>
        </is>
      </c>
      <c r="AV211" t="inlineStr">
        <is>
          <t>223062</t>
        </is>
      </c>
      <c r="AW211" t="inlineStr">
        <is>
          <t>400000</t>
        </is>
      </c>
      <c r="AX211" t="inlineStr">
        <is>
          <t>1057153</t>
        </is>
      </c>
      <c r="AY211" t="inlineStr">
        <is>
          <t>1750000</t>
        </is>
      </c>
      <c r="AZ211" t="n">
        <v>30</v>
      </c>
      <c r="BA211" t="inlineStr"/>
      <c r="BB211" t="inlineStr"/>
      <c r="BC211" t="inlineStr">
        <is>
          <t>0</t>
        </is>
      </c>
      <c r="BD211" t="inlineStr">
        <is>
          <t>0</t>
        </is>
      </c>
      <c r="BE211" t="n">
        <v>0</v>
      </c>
      <c r="BF211" t="inlineStr">
        <is>
          <t>402322</t>
        </is>
      </c>
      <c r="BG211" t="inlineStr">
        <is>
          <t>nan</t>
        </is>
      </c>
      <c r="BH211" t="inlineStr">
        <is>
          <t>666000</t>
        </is>
      </c>
      <c r="BI211" t="inlineStr">
        <is>
          <t>nan</t>
        </is>
      </c>
    </row>
    <row r="212">
      <c r="A212" t="inlineStr">
        <is>
          <t>The Bahamas</t>
        </is>
      </c>
      <c r="B212" t="inlineStr">
        <is>
          <t>Salt marsh</t>
        </is>
      </c>
      <c r="C212" t="inlineStr">
        <is>
          <t>Conservation</t>
        </is>
      </c>
      <c r="D212" t="inlineStr"/>
      <c r="E212" t="inlineStr">
        <is>
          <t>Small</t>
        </is>
      </c>
      <c r="F212" t="n">
        <v>800</v>
      </c>
      <c r="G212" t="inlineStr">
        <is>
          <t>Opex breakeven</t>
        </is>
      </c>
      <c r="H212" t="n">
        <v>1338557.816306033</v>
      </c>
      <c r="I212" t="inlineStr">
        <is>
          <t>BHS</t>
        </is>
      </c>
      <c r="J212" t="n">
        <v>4000</v>
      </c>
      <c r="K212" t="inlineStr">
        <is>
          <t>The Bahamas Salt marsh Conservation 800</t>
        </is>
      </c>
      <c r="L212" t="inlineStr">
        <is>
          <t>13254102</t>
        </is>
      </c>
      <c r="M212" t="inlineStr">
        <is>
          <t>23532210</t>
        </is>
      </c>
      <c r="N212" t="n">
        <v>9.901777748066825</v>
      </c>
      <c r="O212" t="n">
        <v>17.58027162766935</v>
      </c>
      <c r="P212" t="inlineStr">
        <is>
          <t>1514218</t>
        </is>
      </c>
      <c r="Q212" t="inlineStr">
        <is>
          <t>1621367</t>
        </is>
      </c>
      <c r="R212" t="inlineStr">
        <is>
          <t>11739884</t>
        </is>
      </c>
      <c r="S212" t="inlineStr">
        <is>
          <t>21910843</t>
        </is>
      </c>
      <c r="T212" t="n">
        <v>62778</v>
      </c>
      <c r="U212" t="n">
        <v>30850</v>
      </c>
      <c r="V212" t="n">
        <v>537</v>
      </c>
      <c r="W212" t="n">
        <v>537</v>
      </c>
      <c r="X212" t="inlineStr">
        <is>
          <t>70000</t>
        </is>
      </c>
      <c r="Y212" t="inlineStr">
        <is>
          <t>70000</t>
        </is>
      </c>
      <c r="Z212" t="inlineStr">
        <is>
          <t>629559</t>
        </is>
      </c>
      <c r="AA212" t="inlineStr">
        <is>
          <t>667067</t>
        </is>
      </c>
      <c r="AB212" t="inlineStr">
        <is>
          <t>76963</t>
        </is>
      </c>
      <c r="AC212" t="inlineStr">
        <is>
          <t>80000</t>
        </is>
      </c>
      <c r="AD212" t="inlineStr">
        <is>
          <t>286112</t>
        </is>
      </c>
      <c r="AE212" t="inlineStr">
        <is>
          <t>309300</t>
        </is>
      </c>
      <c r="AF212" t="inlineStr">
        <is>
          <t>111125</t>
        </is>
      </c>
      <c r="AG212" t="inlineStr">
        <is>
          <t>125000</t>
        </is>
      </c>
      <c r="AH212" t="inlineStr">
        <is>
          <t>296010</t>
        </is>
      </c>
      <c r="AI212" t="inlineStr">
        <is>
          <t>320000</t>
        </is>
      </c>
      <c r="AJ212" t="inlineStr">
        <is>
          <t>44450</t>
        </is>
      </c>
      <c r="AK212" t="inlineStr">
        <is>
          <t>50000</t>
        </is>
      </c>
      <c r="AL212" t="inlineStr">
        <is>
          <t>0</t>
        </is>
      </c>
      <c r="AM212" t="inlineStr">
        <is>
          <t>0</t>
        </is>
      </c>
      <c r="AN212" t="n">
        <v>402322</v>
      </c>
      <c r="AO212" t="n">
        <v>666000</v>
      </c>
      <c r="AP212" t="inlineStr">
        <is>
          <t>9978901</t>
        </is>
      </c>
      <c r="AQ212" t="inlineStr">
        <is>
          <t>18969907</t>
        </is>
      </c>
      <c r="AR212" t="inlineStr">
        <is>
          <t>2634</t>
        </is>
      </c>
      <c r="AS212" t="inlineStr">
        <is>
          <t>4936</t>
        </is>
      </c>
      <c r="AT212" t="inlineStr">
        <is>
          <t>75812</t>
        </is>
      </c>
      <c r="AU212" t="inlineStr">
        <is>
          <t>120000</t>
        </is>
      </c>
      <c r="AV212" t="inlineStr">
        <is>
          <t>223062</t>
        </is>
      </c>
      <c r="AW212" t="inlineStr">
        <is>
          <t>400000</t>
        </is>
      </c>
      <c r="AX212" t="inlineStr">
        <is>
          <t>1057153</t>
        </is>
      </c>
      <c r="AY212" t="inlineStr">
        <is>
          <t>1750000</t>
        </is>
      </c>
      <c r="AZ212" t="n">
        <v>737.7604320663295</v>
      </c>
      <c r="BA212" t="n">
        <v>-21910843</v>
      </c>
      <c r="BB212" t="n">
        <v>-11739884</v>
      </c>
      <c r="BC212" t="inlineStr">
        <is>
          <t>0</t>
        </is>
      </c>
      <c r="BD212" t="inlineStr">
        <is>
          <t>0</t>
        </is>
      </c>
      <c r="BE212" t="n">
        <v>0</v>
      </c>
      <c r="BF212" t="inlineStr">
        <is>
          <t>402322</t>
        </is>
      </c>
      <c r="BG212" t="inlineStr">
        <is>
          <t>0</t>
        </is>
      </c>
      <c r="BH212" t="inlineStr">
        <is>
          <t>666000</t>
        </is>
      </c>
      <c r="BI212" t="inlineStr">
        <is>
          <t>0</t>
        </is>
      </c>
    </row>
    <row r="213">
      <c r="A213" t="inlineStr">
        <is>
          <t>The Bahamas</t>
        </is>
      </c>
      <c r="B213" t="inlineStr">
        <is>
          <t>Salt marsh</t>
        </is>
      </c>
      <c r="C213" t="inlineStr">
        <is>
          <t>Conservation</t>
        </is>
      </c>
      <c r="D213" t="inlineStr"/>
      <c r="E213" t="inlineStr">
        <is>
          <t>Small</t>
        </is>
      </c>
      <c r="F213" t="n">
        <v>800</v>
      </c>
      <c r="G213" t="inlineStr">
        <is>
          <t>Market price</t>
        </is>
      </c>
      <c r="H213" t="n">
        <v>1338557.816306033</v>
      </c>
      <c r="I213" t="inlineStr">
        <is>
          <t>BHS</t>
        </is>
      </c>
      <c r="J213" t="n">
        <v>4000</v>
      </c>
      <c r="K213" t="inlineStr">
        <is>
          <t>The Bahamas Salt marsh Conservation 800</t>
        </is>
      </c>
      <c r="L213" t="inlineStr">
        <is>
          <t>3680979</t>
        </is>
      </c>
      <c r="M213" t="inlineStr">
        <is>
          <t>5333688</t>
        </is>
      </c>
      <c r="N213" t="n">
        <v>2.749958914855286</v>
      </c>
      <c r="O213" t="n">
        <v>3.984652687411871</v>
      </c>
      <c r="P213" t="inlineStr">
        <is>
          <t>1514218</t>
        </is>
      </c>
      <c r="Q213" t="inlineStr">
        <is>
          <t>1621367</t>
        </is>
      </c>
      <c r="R213" t="inlineStr">
        <is>
          <t>2166761</t>
        </is>
      </c>
      <c r="S213" t="inlineStr">
        <is>
          <t>3712321</t>
        </is>
      </c>
      <c r="T213" t="n">
        <v>62778</v>
      </c>
      <c r="U213" t="n">
        <v>30850</v>
      </c>
      <c r="V213" t="n">
        <v>149</v>
      </c>
      <c r="W213" t="n">
        <v>149</v>
      </c>
      <c r="X213" t="inlineStr">
        <is>
          <t>70000</t>
        </is>
      </c>
      <c r="Y213" t="inlineStr">
        <is>
          <t>70000</t>
        </is>
      </c>
      <c r="Z213" t="inlineStr">
        <is>
          <t>629559</t>
        </is>
      </c>
      <c r="AA213" t="inlineStr">
        <is>
          <t>667067</t>
        </is>
      </c>
      <c r="AB213" t="inlineStr">
        <is>
          <t>76963</t>
        </is>
      </c>
      <c r="AC213" t="inlineStr">
        <is>
          <t>80000</t>
        </is>
      </c>
      <c r="AD213" t="inlineStr">
        <is>
          <t>286112</t>
        </is>
      </c>
      <c r="AE213" t="inlineStr">
        <is>
          <t>309300</t>
        </is>
      </c>
      <c r="AF213" t="inlineStr">
        <is>
          <t>111125</t>
        </is>
      </c>
      <c r="AG213" t="inlineStr">
        <is>
          <t>125000</t>
        </is>
      </c>
      <c r="AH213" t="inlineStr">
        <is>
          <t>296010</t>
        </is>
      </c>
      <c r="AI213" t="inlineStr">
        <is>
          <t>320000</t>
        </is>
      </c>
      <c r="AJ213" t="inlineStr">
        <is>
          <t>44450</t>
        </is>
      </c>
      <c r="AK213" t="inlineStr">
        <is>
          <t>50000</t>
        </is>
      </c>
      <c r="AL213" t="inlineStr">
        <is>
          <t>0</t>
        </is>
      </c>
      <c r="AM213" t="inlineStr">
        <is>
          <t>0</t>
        </is>
      </c>
      <c r="AN213" t="n">
        <v>402322</v>
      </c>
      <c r="AO213" t="n">
        <v>666000</v>
      </c>
      <c r="AP213" t="inlineStr">
        <is>
          <t>405778</t>
        </is>
      </c>
      <c r="AQ213" t="inlineStr">
        <is>
          <t>771385</t>
        </is>
      </c>
      <c r="AR213" t="inlineStr">
        <is>
          <t>2634</t>
        </is>
      </c>
      <c r="AS213" t="inlineStr">
        <is>
          <t>4936</t>
        </is>
      </c>
      <c r="AT213" t="inlineStr">
        <is>
          <t>75812</t>
        </is>
      </c>
      <c r="AU213" t="inlineStr">
        <is>
          <t>120000</t>
        </is>
      </c>
      <c r="AV213" t="inlineStr">
        <is>
          <t>223062</t>
        </is>
      </c>
      <c r="AW213" t="inlineStr">
        <is>
          <t>400000</t>
        </is>
      </c>
      <c r="AX213" t="inlineStr">
        <is>
          <t>1057153</t>
        </is>
      </c>
      <c r="AY213" t="inlineStr">
        <is>
          <t>1750000</t>
        </is>
      </c>
      <c r="AZ213" t="n">
        <v>30</v>
      </c>
      <c r="BA213" t="n">
        <v>-3712321</v>
      </c>
      <c r="BB213" t="n">
        <v>-2166761</v>
      </c>
      <c r="BC213" t="inlineStr">
        <is>
          <t>0</t>
        </is>
      </c>
      <c r="BD213" t="inlineStr">
        <is>
          <t>0</t>
        </is>
      </c>
      <c r="BE213" t="n">
        <v>0</v>
      </c>
      <c r="BF213" t="inlineStr">
        <is>
          <t>402322</t>
        </is>
      </c>
      <c r="BG213" t="inlineStr">
        <is>
          <t>0</t>
        </is>
      </c>
      <c r="BH213" t="inlineStr">
        <is>
          <t>666000</t>
        </is>
      </c>
      <c r="BI213" t="inlineStr">
        <is>
          <t>0</t>
        </is>
      </c>
    </row>
    <row r="214">
      <c r="A214" t="inlineStr">
        <is>
          <t>The Bahamas</t>
        </is>
      </c>
      <c r="B214" t="inlineStr">
        <is>
          <t>Salt marsh</t>
        </is>
      </c>
      <c r="C214" t="inlineStr">
        <is>
          <t>Conservation</t>
        </is>
      </c>
      <c r="D214" t="inlineStr"/>
      <c r="E214" t="inlineStr">
        <is>
          <t>Medium</t>
        </is>
      </c>
      <c r="F214" t="n">
        <v>4000</v>
      </c>
      <c r="G214" t="inlineStr">
        <is>
          <t>Opex breakeven</t>
        </is>
      </c>
      <c r="H214" t="n">
        <v>1338557.816306033</v>
      </c>
      <c r="I214" t="inlineStr">
        <is>
          <t>BHS</t>
        </is>
      </c>
      <c r="J214" t="n">
        <v>4000</v>
      </c>
      <c r="K214" t="inlineStr">
        <is>
          <t>The Bahamas Salt marsh Conservation 4000</t>
        </is>
      </c>
      <c r="L214" t="inlineStr">
        <is>
          <t>13324335</t>
        </is>
      </c>
      <c r="M214" t="inlineStr">
        <is>
          <t>23665441</t>
        </is>
      </c>
      <c r="N214" t="n">
        <v>9.954246904904457</v>
      </c>
      <c r="O214" t="n">
        <v>17.67980487037057</v>
      </c>
      <c r="P214" t="inlineStr">
        <is>
          <t>1514218</t>
        </is>
      </c>
      <c r="Q214" t="inlineStr">
        <is>
          <t>1621367</t>
        </is>
      </c>
      <c r="R214" t="inlineStr">
        <is>
          <t>11810118</t>
        </is>
      </c>
      <c r="S214" t="inlineStr">
        <is>
          <t>22044074</t>
        </is>
      </c>
      <c r="T214" t="n">
        <v>62778</v>
      </c>
      <c r="U214" t="n">
        <v>154251</v>
      </c>
      <c r="V214" t="n">
        <v>108</v>
      </c>
      <c r="W214" t="n">
        <v>108</v>
      </c>
      <c r="X214" t="inlineStr">
        <is>
          <t>70000</t>
        </is>
      </c>
      <c r="Y214" t="inlineStr">
        <is>
          <t>70000</t>
        </is>
      </c>
      <c r="Z214" t="inlineStr">
        <is>
          <t>629559</t>
        </is>
      </c>
      <c r="AA214" t="inlineStr">
        <is>
          <t>667067</t>
        </is>
      </c>
      <c r="AB214" t="inlineStr">
        <is>
          <t>76963</t>
        </is>
      </c>
      <c r="AC214" t="inlineStr">
        <is>
          <t>80000</t>
        </is>
      </c>
      <c r="AD214" t="inlineStr">
        <is>
          <t>286112</t>
        </is>
      </c>
      <c r="AE214" t="inlineStr">
        <is>
          <t>309300</t>
        </is>
      </c>
      <c r="AF214" t="inlineStr">
        <is>
          <t>111125</t>
        </is>
      </c>
      <c r="AG214" t="inlineStr">
        <is>
          <t>125000</t>
        </is>
      </c>
      <c r="AH214" t="inlineStr">
        <is>
          <t>296010</t>
        </is>
      </c>
      <c r="AI214" t="inlineStr">
        <is>
          <t>320000</t>
        </is>
      </c>
      <c r="AJ214" t="inlineStr">
        <is>
          <t>44450</t>
        </is>
      </c>
      <c r="AK214" t="inlineStr">
        <is>
          <t>50000</t>
        </is>
      </c>
      <c r="AL214" t="inlineStr">
        <is>
          <t>0</t>
        </is>
      </c>
      <c r="AM214" t="inlineStr">
        <is>
          <t>0</t>
        </is>
      </c>
      <c r="AN214" t="n">
        <v>402322</v>
      </c>
      <c r="AO214" t="n">
        <v>666000</v>
      </c>
      <c r="AP214" t="inlineStr">
        <is>
          <t>10038600</t>
        </is>
      </c>
      <c r="AQ214" t="inlineStr">
        <is>
          <t>19083394</t>
        </is>
      </c>
      <c r="AR214" t="inlineStr">
        <is>
          <t>13169</t>
        </is>
      </c>
      <c r="AS214" t="inlineStr">
        <is>
          <t>24680</t>
        </is>
      </c>
      <c r="AT214" t="inlineStr">
        <is>
          <t>75812</t>
        </is>
      </c>
      <c r="AU214" t="inlineStr">
        <is>
          <t>120000</t>
        </is>
      </c>
      <c r="AV214" t="inlineStr">
        <is>
          <t>223062</t>
        </is>
      </c>
      <c r="AW214" t="inlineStr">
        <is>
          <t>400000</t>
        </is>
      </c>
      <c r="AX214" t="inlineStr">
        <is>
          <t>1057153</t>
        </is>
      </c>
      <c r="AY214" t="inlineStr">
        <is>
          <t>1750000</t>
        </is>
      </c>
      <c r="AZ214" t="n">
        <v>148.4348126098559</v>
      </c>
      <c r="BA214" t="n">
        <v>-22044074</v>
      </c>
      <c r="BB214" t="n">
        <v>-11810118</v>
      </c>
      <c r="BC214" t="inlineStr">
        <is>
          <t>0</t>
        </is>
      </c>
      <c r="BD214" t="inlineStr">
        <is>
          <t>0</t>
        </is>
      </c>
      <c r="BE214" t="n">
        <v>0</v>
      </c>
      <c r="BF214" t="inlineStr">
        <is>
          <t>402322</t>
        </is>
      </c>
      <c r="BG214" t="inlineStr">
        <is>
          <t>0</t>
        </is>
      </c>
      <c r="BH214" t="inlineStr">
        <is>
          <t>666000</t>
        </is>
      </c>
      <c r="BI214" t="inlineStr">
        <is>
          <t>0</t>
        </is>
      </c>
    </row>
    <row r="215">
      <c r="A215" t="inlineStr">
        <is>
          <t>The Bahamas</t>
        </is>
      </c>
      <c r="B215" t="inlineStr">
        <is>
          <t>Salt marsh</t>
        </is>
      </c>
      <c r="C215" t="inlineStr">
        <is>
          <t>Conservation</t>
        </is>
      </c>
      <c r="D215" t="inlineStr"/>
      <c r="E215" t="inlineStr">
        <is>
          <t>Medium</t>
        </is>
      </c>
      <c r="F215" t="n">
        <v>4000</v>
      </c>
      <c r="G215" t="inlineStr">
        <is>
          <t>Market price</t>
        </is>
      </c>
      <c r="H215" t="n">
        <v>1338557.816306033</v>
      </c>
      <c r="I215" t="inlineStr">
        <is>
          <t>BHS</t>
        </is>
      </c>
      <c r="J215" t="n">
        <v>4000</v>
      </c>
      <c r="K215" t="inlineStr">
        <is>
          <t>The Bahamas Salt marsh Conservation 4000</t>
        </is>
      </c>
      <c r="L215" t="inlineStr">
        <is>
          <t>5314626</t>
        </is>
      </c>
      <c r="M215" t="inlineStr">
        <is>
          <t>8438971</t>
        </is>
      </c>
      <c r="N215" t="n">
        <v>3.97041198763201</v>
      </c>
      <c r="O215" t="n">
        <v>6.304524837999681</v>
      </c>
      <c r="P215" t="inlineStr">
        <is>
          <t>1514218</t>
        </is>
      </c>
      <c r="Q215" t="inlineStr">
        <is>
          <t>1621367</t>
        </is>
      </c>
      <c r="R215" t="inlineStr">
        <is>
          <t>3800408</t>
        </is>
      </c>
      <c r="S215" t="inlineStr">
        <is>
          <t>6817604</t>
        </is>
      </c>
      <c r="T215" t="n">
        <v>62778</v>
      </c>
      <c r="U215" t="n">
        <v>154251</v>
      </c>
      <c r="V215" t="n">
        <v>43</v>
      </c>
      <c r="W215" t="n">
        <v>43</v>
      </c>
      <c r="X215" t="inlineStr">
        <is>
          <t>70000</t>
        </is>
      </c>
      <c r="Y215" t="inlineStr">
        <is>
          <t>70000</t>
        </is>
      </c>
      <c r="Z215" t="inlineStr">
        <is>
          <t>629559</t>
        </is>
      </c>
      <c r="AA215" t="inlineStr">
        <is>
          <t>667067</t>
        </is>
      </c>
      <c r="AB215" t="inlineStr">
        <is>
          <t>76963</t>
        </is>
      </c>
      <c r="AC215" t="inlineStr">
        <is>
          <t>80000</t>
        </is>
      </c>
      <c r="AD215" t="inlineStr">
        <is>
          <t>286112</t>
        </is>
      </c>
      <c r="AE215" t="inlineStr">
        <is>
          <t>309300</t>
        </is>
      </c>
      <c r="AF215" t="inlineStr">
        <is>
          <t>111125</t>
        </is>
      </c>
      <c r="AG215" t="inlineStr">
        <is>
          <t>125000</t>
        </is>
      </c>
      <c r="AH215" t="inlineStr">
        <is>
          <t>296010</t>
        </is>
      </c>
      <c r="AI215" t="inlineStr">
        <is>
          <t>320000</t>
        </is>
      </c>
      <c r="AJ215" t="inlineStr">
        <is>
          <t>44450</t>
        </is>
      </c>
      <c r="AK215" t="inlineStr">
        <is>
          <t>50000</t>
        </is>
      </c>
      <c r="AL215" t="inlineStr">
        <is>
          <t>0</t>
        </is>
      </c>
      <c r="AM215" t="inlineStr">
        <is>
          <t>0</t>
        </is>
      </c>
      <c r="AN215" t="n">
        <v>402322</v>
      </c>
      <c r="AO215" t="n">
        <v>666000</v>
      </c>
      <c r="AP215" t="inlineStr">
        <is>
          <t>2028891</t>
        </is>
      </c>
      <c r="AQ215" t="inlineStr">
        <is>
          <t>3856924</t>
        </is>
      </c>
      <c r="AR215" t="inlineStr">
        <is>
          <t>13169</t>
        </is>
      </c>
      <c r="AS215" t="inlineStr">
        <is>
          <t>24680</t>
        </is>
      </c>
      <c r="AT215" t="inlineStr">
        <is>
          <t>75812</t>
        </is>
      </c>
      <c r="AU215" t="inlineStr">
        <is>
          <t>120000</t>
        </is>
      </c>
      <c r="AV215" t="inlineStr">
        <is>
          <t>223062</t>
        </is>
      </c>
      <c r="AW215" t="inlineStr">
        <is>
          <t>400000</t>
        </is>
      </c>
      <c r="AX215" t="inlineStr">
        <is>
          <t>1057153</t>
        </is>
      </c>
      <c r="AY215" t="inlineStr">
        <is>
          <t>1750000</t>
        </is>
      </c>
      <c r="AZ215" t="n">
        <v>30</v>
      </c>
      <c r="BA215" t="n">
        <v>-6817604</v>
      </c>
      <c r="BB215" t="n">
        <v>-3800408</v>
      </c>
      <c r="BC215" t="inlineStr">
        <is>
          <t>0</t>
        </is>
      </c>
      <c r="BD215" t="inlineStr">
        <is>
          <t>0</t>
        </is>
      </c>
      <c r="BE215" t="n">
        <v>0</v>
      </c>
      <c r="BF215" t="inlineStr">
        <is>
          <t>402322</t>
        </is>
      </c>
      <c r="BG215" t="inlineStr">
        <is>
          <t>0</t>
        </is>
      </c>
      <c r="BH215" t="inlineStr">
        <is>
          <t>666000</t>
        </is>
      </c>
      <c r="BI215" t="inlineStr">
        <is>
          <t>0</t>
        </is>
      </c>
    </row>
    <row r="216">
      <c r="A216" t="inlineStr">
        <is>
          <t>The Bahamas</t>
        </is>
      </c>
      <c r="B216" t="inlineStr">
        <is>
          <t>Salt marsh</t>
        </is>
      </c>
      <c r="C216" t="inlineStr">
        <is>
          <t>Conservation</t>
        </is>
      </c>
      <c r="D216" t="inlineStr"/>
      <c r="E216" t="inlineStr">
        <is>
          <t>Large</t>
        </is>
      </c>
      <c r="F216" t="n">
        <v>8000</v>
      </c>
      <c r="G216" t="inlineStr">
        <is>
          <t>Opex breakeven</t>
        </is>
      </c>
      <c r="H216" t="n">
        <v>1338557.816306033</v>
      </c>
      <c r="I216" t="inlineStr">
        <is>
          <t>BHS</t>
        </is>
      </c>
      <c r="J216" t="n">
        <v>4000</v>
      </c>
      <c r="K216" t="inlineStr">
        <is>
          <t>The Bahamas Salt marsh Conservation 8000</t>
        </is>
      </c>
      <c r="L216" t="inlineStr">
        <is>
          <t>13412127</t>
        </is>
      </c>
      <c r="M216" t="inlineStr">
        <is>
          <t>23831979</t>
        </is>
      </c>
      <c r="N216" t="n">
        <v>10.01983391125602</v>
      </c>
      <c r="O216" t="n">
        <v>17.80422086344257</v>
      </c>
      <c r="P216" t="inlineStr">
        <is>
          <t>1514218</t>
        </is>
      </c>
      <c r="Q216" t="inlineStr">
        <is>
          <t>1621367</t>
        </is>
      </c>
      <c r="R216" t="inlineStr">
        <is>
          <t>11897909</t>
        </is>
      </c>
      <c r="S216" t="inlineStr">
        <is>
          <t>22210613</t>
        </is>
      </c>
      <c r="T216" t="n">
        <v>62778</v>
      </c>
      <c r="U216" t="n">
        <v>308501</v>
      </c>
      <c r="V216" t="n">
        <v>54</v>
      </c>
      <c r="W216" t="n">
        <v>54</v>
      </c>
      <c r="X216" t="inlineStr">
        <is>
          <t>70000</t>
        </is>
      </c>
      <c r="Y216" t="inlineStr">
        <is>
          <t>70000</t>
        </is>
      </c>
      <c r="Z216" t="inlineStr">
        <is>
          <t>629559</t>
        </is>
      </c>
      <c r="AA216" t="inlineStr">
        <is>
          <t>667067</t>
        </is>
      </c>
      <c r="AB216" t="inlineStr">
        <is>
          <t>76963</t>
        </is>
      </c>
      <c r="AC216" t="inlineStr">
        <is>
          <t>80000</t>
        </is>
      </c>
      <c r="AD216" t="inlineStr">
        <is>
          <t>286112</t>
        </is>
      </c>
      <c r="AE216" t="inlineStr">
        <is>
          <t>309300</t>
        </is>
      </c>
      <c r="AF216" t="inlineStr">
        <is>
          <t>111125</t>
        </is>
      </c>
      <c r="AG216" t="inlineStr">
        <is>
          <t>125000</t>
        </is>
      </c>
      <c r="AH216" t="inlineStr">
        <is>
          <t>296010</t>
        </is>
      </c>
      <c r="AI216" t="inlineStr">
        <is>
          <t>320000</t>
        </is>
      </c>
      <c r="AJ216" t="inlineStr">
        <is>
          <t>44450</t>
        </is>
      </c>
      <c r="AK216" t="inlineStr">
        <is>
          <t>50000</t>
        </is>
      </c>
      <c r="AL216" t="inlineStr">
        <is>
          <t>0</t>
        </is>
      </c>
      <c r="AM216" t="inlineStr">
        <is>
          <t>0</t>
        </is>
      </c>
      <c r="AN216" t="n">
        <v>402322</v>
      </c>
      <c r="AO216" t="n">
        <v>666000</v>
      </c>
      <c r="AP216" t="inlineStr">
        <is>
          <t>10113223</t>
        </is>
      </c>
      <c r="AQ216" t="inlineStr">
        <is>
          <t>19225253</t>
        </is>
      </c>
      <c r="AR216" t="inlineStr">
        <is>
          <t>26337</t>
        </is>
      </c>
      <c r="AS216" t="inlineStr">
        <is>
          <t>49360</t>
        </is>
      </c>
      <c r="AT216" t="inlineStr">
        <is>
          <t>75812</t>
        </is>
      </c>
      <c r="AU216" t="inlineStr">
        <is>
          <t>120000</t>
        </is>
      </c>
      <c r="AV216" t="inlineStr">
        <is>
          <t>223062</t>
        </is>
      </c>
      <c r="AW216" t="inlineStr">
        <is>
          <t>400000</t>
        </is>
      </c>
      <c r="AX216" t="inlineStr">
        <is>
          <t>1057153</t>
        </is>
      </c>
      <c r="AY216" t="inlineStr">
        <is>
          <t>1750000</t>
        </is>
      </c>
      <c r="AZ216" t="n">
        <v>74.7691101777967</v>
      </c>
      <c r="BA216" t="n">
        <v>-22210613</v>
      </c>
      <c r="BB216" t="n">
        <v>-11897909</v>
      </c>
      <c r="BC216" t="inlineStr">
        <is>
          <t>0</t>
        </is>
      </c>
      <c r="BD216" t="inlineStr">
        <is>
          <t>0</t>
        </is>
      </c>
      <c r="BE216" t="n">
        <v>0</v>
      </c>
      <c r="BF216" t="inlineStr">
        <is>
          <t>402322</t>
        </is>
      </c>
      <c r="BG216" t="inlineStr">
        <is>
          <t>0</t>
        </is>
      </c>
      <c r="BH216" t="inlineStr">
        <is>
          <t>666000</t>
        </is>
      </c>
      <c r="BI216" t="inlineStr">
        <is>
          <t>0</t>
        </is>
      </c>
    </row>
    <row r="217">
      <c r="A217" t="inlineStr">
        <is>
          <t>The Bahamas</t>
        </is>
      </c>
      <c r="B217" t="inlineStr">
        <is>
          <t>Salt marsh</t>
        </is>
      </c>
      <c r="C217" t="inlineStr">
        <is>
          <t>Conservation</t>
        </is>
      </c>
      <c r="D217" t="inlineStr"/>
      <c r="E217" t="inlineStr">
        <is>
          <t>Large</t>
        </is>
      </c>
      <c r="F217" t="n">
        <v>8000</v>
      </c>
      <c r="G217" t="inlineStr">
        <is>
          <t>Market price</t>
        </is>
      </c>
      <c r="H217" t="n">
        <v>1338557.816306033</v>
      </c>
      <c r="I217" t="inlineStr">
        <is>
          <t>BHS</t>
        </is>
      </c>
      <c r="J217" t="n">
        <v>4000</v>
      </c>
      <c r="K217" t="inlineStr">
        <is>
          <t>The Bahamas Salt marsh Conservation 8000</t>
        </is>
      </c>
      <c r="L217" t="inlineStr">
        <is>
          <t>7356686</t>
        </is>
      </c>
      <c r="M217" t="inlineStr">
        <is>
          <t>12320575</t>
        </is>
      </c>
      <c r="N217" t="n">
        <v>5.495979262443789</v>
      </c>
      <c r="O217" t="n">
        <v>9.204365213002617</v>
      </c>
      <c r="P217" t="inlineStr">
        <is>
          <t>1514218</t>
        </is>
      </c>
      <c r="Q217" t="inlineStr">
        <is>
          <t>1621367</t>
        </is>
      </c>
      <c r="R217" t="inlineStr">
        <is>
          <t>5842468</t>
        </is>
      </c>
      <c r="S217" t="inlineStr">
        <is>
          <t>10699209</t>
        </is>
      </c>
      <c r="T217" t="n">
        <v>62778</v>
      </c>
      <c r="U217" t="n">
        <v>308501</v>
      </c>
      <c r="V217" t="n">
        <v>30</v>
      </c>
      <c r="W217" t="n">
        <v>30</v>
      </c>
      <c r="X217" t="inlineStr">
        <is>
          <t>70000</t>
        </is>
      </c>
      <c r="Y217" t="inlineStr">
        <is>
          <t>70000</t>
        </is>
      </c>
      <c r="Z217" t="inlineStr">
        <is>
          <t>629559</t>
        </is>
      </c>
      <c r="AA217" t="inlineStr">
        <is>
          <t>667067</t>
        </is>
      </c>
      <c r="AB217" t="inlineStr">
        <is>
          <t>76963</t>
        </is>
      </c>
      <c r="AC217" t="inlineStr">
        <is>
          <t>80000</t>
        </is>
      </c>
      <c r="AD217" t="inlineStr">
        <is>
          <t>286112</t>
        </is>
      </c>
      <c r="AE217" t="inlineStr">
        <is>
          <t>309300</t>
        </is>
      </c>
      <c r="AF217" t="inlineStr">
        <is>
          <t>111125</t>
        </is>
      </c>
      <c r="AG217" t="inlineStr">
        <is>
          <t>125000</t>
        </is>
      </c>
      <c r="AH217" t="inlineStr">
        <is>
          <t>296010</t>
        </is>
      </c>
      <c r="AI217" t="inlineStr">
        <is>
          <t>320000</t>
        </is>
      </c>
      <c r="AJ217" t="inlineStr">
        <is>
          <t>44450</t>
        </is>
      </c>
      <c r="AK217" t="inlineStr">
        <is>
          <t>50000</t>
        </is>
      </c>
      <c r="AL217" t="inlineStr">
        <is>
          <t>0</t>
        </is>
      </c>
      <c r="AM217" t="inlineStr">
        <is>
          <t>0</t>
        </is>
      </c>
      <c r="AN217" t="n">
        <v>402322</v>
      </c>
      <c r="AO217" t="n">
        <v>666000</v>
      </c>
      <c r="AP217" t="inlineStr">
        <is>
          <t>4057781</t>
        </is>
      </c>
      <c r="AQ217" t="inlineStr">
        <is>
          <t>7713848</t>
        </is>
      </c>
      <c r="AR217" t="inlineStr">
        <is>
          <t>26337</t>
        </is>
      </c>
      <c r="AS217" t="inlineStr">
        <is>
          <t>49360</t>
        </is>
      </c>
      <c r="AT217" t="inlineStr">
        <is>
          <t>75812</t>
        </is>
      </c>
      <c r="AU217" t="inlineStr">
        <is>
          <t>120000</t>
        </is>
      </c>
      <c r="AV217" t="inlineStr">
        <is>
          <t>223062</t>
        </is>
      </c>
      <c r="AW217" t="inlineStr">
        <is>
          <t>400000</t>
        </is>
      </c>
      <c r="AX217" t="inlineStr">
        <is>
          <t>1057153</t>
        </is>
      </c>
      <c r="AY217" t="inlineStr">
        <is>
          <t>1750000</t>
        </is>
      </c>
      <c r="AZ217" t="n">
        <v>30</v>
      </c>
      <c r="BA217" t="n">
        <v>-10699209</v>
      </c>
      <c r="BB217" t="n">
        <v>-5842468</v>
      </c>
      <c r="BC217" t="inlineStr">
        <is>
          <t>0</t>
        </is>
      </c>
      <c r="BD217" t="inlineStr">
        <is>
          <t>0</t>
        </is>
      </c>
      <c r="BE217" t="n">
        <v>0</v>
      </c>
      <c r="BF217" t="inlineStr">
        <is>
          <t>402322</t>
        </is>
      </c>
      <c r="BG217" t="inlineStr">
        <is>
          <t>0</t>
        </is>
      </c>
      <c r="BH217" t="inlineStr">
        <is>
          <t>666000</t>
        </is>
      </c>
      <c r="BI217" t="inlineStr">
        <is>
          <t>0</t>
        </is>
      </c>
    </row>
    <row r="218">
      <c r="A218" t="inlineStr">
        <is>
          <t>Kenya</t>
        </is>
      </c>
      <c r="B218" t="inlineStr">
        <is>
          <t>Mangrove</t>
        </is>
      </c>
      <c r="C218" t="inlineStr">
        <is>
          <t>Restoration</t>
        </is>
      </c>
      <c r="D218" t="inlineStr">
        <is>
          <t>Planting</t>
        </is>
      </c>
      <c r="E218" t="inlineStr">
        <is>
          <t>Small</t>
        </is>
      </c>
      <c r="F218" t="n">
        <v>100</v>
      </c>
      <c r="G218" t="inlineStr">
        <is>
          <t>Opex breakeven</t>
        </is>
      </c>
      <c r="H218" t="n">
        <v>58606174.82755706</v>
      </c>
      <c r="I218" t="inlineStr">
        <is>
          <t>KEN</t>
        </is>
      </c>
      <c r="J218" t="n">
        <v>500</v>
      </c>
      <c r="K218" t="inlineStr">
        <is>
          <t>Kenya Mangrove Restoration 100</t>
        </is>
      </c>
      <c r="L218" t="inlineStr">
        <is>
          <t>2543470</t>
        </is>
      </c>
      <c r="M218" t="inlineStr">
        <is>
          <t>3470785</t>
        </is>
      </c>
      <c r="N218" t="n">
        <v>0.04339935181717476</v>
      </c>
      <c r="O218" t="n">
        <v>0.05922217258185585</v>
      </c>
      <c r="P218" t="inlineStr">
        <is>
          <t>1313170</t>
        </is>
      </c>
      <c r="Q218" t="inlineStr">
        <is>
          <t>1401267</t>
        </is>
      </c>
      <c r="R218" t="inlineStr">
        <is>
          <t>1230300</t>
        </is>
      </c>
      <c r="S218" t="inlineStr">
        <is>
          <t>2069518</t>
        </is>
      </c>
      <c r="T218" t="n">
        <v>30584</v>
      </c>
      <c r="U218" t="n">
        <v>30400</v>
      </c>
      <c r="V218" t="n">
        <v>105</v>
      </c>
      <c r="W218" t="n">
        <v>105</v>
      </c>
      <c r="X218" t="inlineStr">
        <is>
          <t>50000</t>
        </is>
      </c>
      <c r="Y218" t="inlineStr">
        <is>
          <t>50000</t>
        </is>
      </c>
      <c r="Z218" t="inlineStr">
        <is>
          <t>629559</t>
        </is>
      </c>
      <c r="AA218" t="inlineStr">
        <is>
          <t>667067</t>
        </is>
      </c>
      <c r="AB218" t="inlineStr">
        <is>
          <t>76963</t>
        </is>
      </c>
      <c r="AC218" t="inlineStr">
        <is>
          <t>80000</t>
        </is>
      </c>
      <c r="AD218" t="inlineStr">
        <is>
          <t>249345</t>
        </is>
      </c>
      <c r="AE218" t="inlineStr">
        <is>
          <t>264200</t>
        </is>
      </c>
      <c r="AF218" t="inlineStr">
        <is>
          <t>88900</t>
        </is>
      </c>
      <c r="AG218" t="inlineStr">
        <is>
          <t>100000</t>
        </is>
      </c>
      <c r="AH218" t="inlineStr">
        <is>
          <t>129504</t>
        </is>
      </c>
      <c r="AI218" t="inlineStr">
        <is>
          <t>140000</t>
        </is>
      </c>
      <c r="AJ218" t="inlineStr">
        <is>
          <t>44450</t>
        </is>
      </c>
      <c r="AK218" t="inlineStr">
        <is>
          <t>50000</t>
        </is>
      </c>
      <c r="AL218" t="inlineStr">
        <is>
          <t>44450</t>
        </is>
      </c>
      <c r="AM218" t="inlineStr">
        <is>
          <t>50000</t>
        </is>
      </c>
      <c r="AN218" t="n">
        <v>155256</v>
      </c>
      <c r="AO218" t="n">
        <v>252495</v>
      </c>
      <c r="AP218" t="inlineStr">
        <is>
          <t>615150</t>
        </is>
      </c>
      <c r="AQ218" t="inlineStr">
        <is>
          <t>1038159</t>
        </is>
      </c>
      <c r="AR218" t="inlineStr">
        <is>
          <t>2938</t>
        </is>
      </c>
      <c r="AS218" t="inlineStr">
        <is>
          <t>4864</t>
        </is>
      </c>
      <c r="AT218" t="inlineStr">
        <is>
          <t>75812</t>
        </is>
      </c>
      <c r="AU218" t="inlineStr">
        <is>
          <t>120000</t>
        </is>
      </c>
      <c r="AV218" t="inlineStr">
        <is>
          <t>167296</t>
        </is>
      </c>
      <c r="AW218" t="inlineStr">
        <is>
          <t>300000</t>
        </is>
      </c>
      <c r="AX218" t="inlineStr">
        <is>
          <t>213847</t>
        </is>
      </c>
      <c r="AY218" t="inlineStr">
        <is>
          <t>354000</t>
        </is>
      </c>
      <c r="AZ218" t="n">
        <v>72.75078405609898</v>
      </c>
      <c r="BA218" t="n">
        <v>-2069518</v>
      </c>
      <c r="BB218" t="n">
        <v>-1230300</v>
      </c>
      <c r="BC218" t="inlineStr">
        <is>
          <t>0</t>
        </is>
      </c>
      <c r="BD218" t="inlineStr">
        <is>
          <t>0</t>
        </is>
      </c>
      <c r="BE218" t="n">
        <v>0</v>
      </c>
      <c r="BF218" t="inlineStr">
        <is>
          <t>144981</t>
        </is>
      </c>
      <c r="BG218" t="inlineStr">
        <is>
          <t>10275</t>
        </is>
      </c>
      <c r="BH218" t="inlineStr">
        <is>
          <t>240000</t>
        </is>
      </c>
      <c r="BI218" t="inlineStr">
        <is>
          <t>12495</t>
        </is>
      </c>
    </row>
    <row r="219">
      <c r="A219" t="inlineStr">
        <is>
          <t>Kenya</t>
        </is>
      </c>
      <c r="B219" t="inlineStr">
        <is>
          <t>Mangrove</t>
        </is>
      </c>
      <c r="C219" t="inlineStr">
        <is>
          <t>Restoration</t>
        </is>
      </c>
      <c r="D219" t="inlineStr">
        <is>
          <t>Hydrology</t>
        </is>
      </c>
      <c r="E219" t="inlineStr">
        <is>
          <t>Small</t>
        </is>
      </c>
      <c r="F219" t="n">
        <v>100</v>
      </c>
      <c r="G219" t="inlineStr">
        <is>
          <t>Opex breakeven</t>
        </is>
      </c>
      <c r="H219" t="n">
        <v>58606174.82755706</v>
      </c>
      <c r="I219" t="inlineStr">
        <is>
          <t>KEN</t>
        </is>
      </c>
      <c r="J219" t="n">
        <v>500</v>
      </c>
      <c r="K219" t="inlineStr">
        <is>
          <t>Kenya Mangrove Restoration 100</t>
        </is>
      </c>
      <c r="L219" t="inlineStr">
        <is>
          <t>2556639</t>
        </is>
      </c>
      <c r="M219" t="inlineStr">
        <is>
          <t>3487611</t>
        </is>
      </c>
      <c r="N219" t="n">
        <v>0.04362405510208883</v>
      </c>
      <c r="O219" t="n">
        <v>0.05950927543491713</v>
      </c>
      <c r="P219" t="inlineStr">
        <is>
          <t>1321171</t>
        </is>
      </c>
      <c r="Q219" t="inlineStr">
        <is>
          <t>1410267</t>
        </is>
      </c>
      <c r="R219" t="inlineStr">
        <is>
          <t>1235468</t>
        </is>
      </c>
      <c r="S219" t="inlineStr">
        <is>
          <t>2077345</t>
        </is>
      </c>
      <c r="T219" t="n">
        <v>30584</v>
      </c>
      <c r="U219" t="n">
        <v>38000</v>
      </c>
      <c r="V219" t="n">
        <v>84</v>
      </c>
      <c r="W219" t="n">
        <v>84</v>
      </c>
      <c r="X219" t="inlineStr">
        <is>
          <t>50000</t>
        </is>
      </c>
      <c r="Y219" t="inlineStr">
        <is>
          <t>50000</t>
        </is>
      </c>
      <c r="Z219" t="inlineStr">
        <is>
          <t>629559</t>
        </is>
      </c>
      <c r="AA219" t="inlineStr">
        <is>
          <t>667067</t>
        </is>
      </c>
      <c r="AB219" t="inlineStr">
        <is>
          <t>76963</t>
        </is>
      </c>
      <c r="AC219" t="inlineStr">
        <is>
          <t>80000</t>
        </is>
      </c>
      <c r="AD219" t="inlineStr">
        <is>
          <t>249345</t>
        </is>
      </c>
      <c r="AE219" t="inlineStr">
        <is>
          <t>264200</t>
        </is>
      </c>
      <c r="AF219" t="inlineStr">
        <is>
          <t>88900</t>
        </is>
      </c>
      <c r="AG219" t="inlineStr">
        <is>
          <t>100000</t>
        </is>
      </c>
      <c r="AH219" t="inlineStr">
        <is>
          <t>129504</t>
        </is>
      </c>
      <c r="AI219" t="inlineStr">
        <is>
          <t>140000</t>
        </is>
      </c>
      <c r="AJ219" t="inlineStr">
        <is>
          <t>44450</t>
        </is>
      </c>
      <c r="AK219" t="inlineStr">
        <is>
          <t>50000</t>
        </is>
      </c>
      <c r="AL219" t="inlineStr">
        <is>
          <t>52451</t>
        </is>
      </c>
      <c r="AM219" t="inlineStr">
        <is>
          <t>59000</t>
        </is>
      </c>
      <c r="AN219" t="n">
        <v>157106</v>
      </c>
      <c r="AO219" t="n">
        <v>254744</v>
      </c>
      <c r="AP219" t="inlineStr">
        <is>
          <t>617734</t>
        </is>
      </c>
      <c r="AQ219" t="inlineStr">
        <is>
          <t>1042520</t>
        </is>
      </c>
      <c r="AR219" t="inlineStr">
        <is>
          <t>3673</t>
        </is>
      </c>
      <c r="AS219" t="inlineStr">
        <is>
          <t>6080</t>
        </is>
      </c>
      <c r="AT219" t="inlineStr">
        <is>
          <t>75812</t>
        </is>
      </c>
      <c r="AU219" t="inlineStr">
        <is>
          <t>120000</t>
        </is>
      </c>
      <c r="AV219" t="inlineStr">
        <is>
          <t>167296</t>
        </is>
      </c>
      <c r="AW219" t="inlineStr">
        <is>
          <t>300000</t>
        </is>
      </c>
      <c r="AX219" t="inlineStr">
        <is>
          <t>213847</t>
        </is>
      </c>
      <c r="AY219" t="inlineStr">
        <is>
          <t>354000</t>
        </is>
      </c>
      <c r="AZ219" t="n">
        <v>58.44511581732589</v>
      </c>
      <c r="BA219" t="n">
        <v>-2077345</v>
      </c>
      <c r="BB219" t="n">
        <v>-1235468</v>
      </c>
      <c r="BC219" t="inlineStr">
        <is>
          <t>0</t>
        </is>
      </c>
      <c r="BD219" t="inlineStr">
        <is>
          <t>0</t>
        </is>
      </c>
      <c r="BE219" t="n">
        <v>0</v>
      </c>
      <c r="BF219" t="inlineStr">
        <is>
          <t>144981</t>
        </is>
      </c>
      <c r="BG219" t="inlineStr">
        <is>
          <t>12125</t>
        </is>
      </c>
      <c r="BH219" t="inlineStr">
        <is>
          <t>240000</t>
        </is>
      </c>
      <c r="BI219" t="inlineStr">
        <is>
          <t>14744</t>
        </is>
      </c>
    </row>
    <row r="220">
      <c r="A220" t="inlineStr">
        <is>
          <t>Kenya</t>
        </is>
      </c>
      <c r="B220" t="inlineStr">
        <is>
          <t>Mangrove</t>
        </is>
      </c>
      <c r="C220" t="inlineStr">
        <is>
          <t>Restoration</t>
        </is>
      </c>
      <c r="D220" t="inlineStr">
        <is>
          <t>Planting</t>
        </is>
      </c>
      <c r="E220" t="inlineStr">
        <is>
          <t>Small</t>
        </is>
      </c>
      <c r="F220" t="n">
        <v>100</v>
      </c>
      <c r="G220" t="inlineStr">
        <is>
          <t>Market price</t>
        </is>
      </c>
      <c r="H220" t="n">
        <v>58606174.82755706</v>
      </c>
      <c r="I220" t="inlineStr">
        <is>
          <t>KEN</t>
        </is>
      </c>
      <c r="J220" t="n">
        <v>500</v>
      </c>
      <c r="K220" t="inlineStr">
        <is>
          <t>Kenya Mangrove Restoration 100</t>
        </is>
      </c>
      <c r="L220" t="inlineStr">
        <is>
          <t>2181987</t>
        </is>
      </c>
      <c r="M220" t="inlineStr">
        <is>
          <t>2860728</t>
        </is>
      </c>
      <c r="N220" t="n">
        <v>0.03723134987772677</v>
      </c>
      <c r="O220" t="n">
        <v>0.04881274043933788</v>
      </c>
      <c r="P220" t="inlineStr">
        <is>
          <t>1313170</t>
        </is>
      </c>
      <c r="Q220" t="inlineStr">
        <is>
          <t>1401267</t>
        </is>
      </c>
      <c r="R220" t="inlineStr">
        <is>
          <t>868817</t>
        </is>
      </c>
      <c r="S220" t="inlineStr">
        <is>
          <t>1459461</t>
        </is>
      </c>
      <c r="T220" t="n">
        <v>30584</v>
      </c>
      <c r="U220" t="n">
        <v>30400</v>
      </c>
      <c r="V220" t="n">
        <v>90</v>
      </c>
      <c r="W220" t="n">
        <v>90</v>
      </c>
      <c r="X220" t="inlineStr">
        <is>
          <t>50000</t>
        </is>
      </c>
      <c r="Y220" t="inlineStr">
        <is>
          <t>50000</t>
        </is>
      </c>
      <c r="Z220" t="inlineStr">
        <is>
          <t>629559</t>
        </is>
      </c>
      <c r="AA220" t="inlineStr">
        <is>
          <t>667067</t>
        </is>
      </c>
      <c r="AB220" t="inlineStr">
        <is>
          <t>76963</t>
        </is>
      </c>
      <c r="AC220" t="inlineStr">
        <is>
          <t>80000</t>
        </is>
      </c>
      <c r="AD220" t="inlineStr">
        <is>
          <t>249345</t>
        </is>
      </c>
      <c r="AE220" t="inlineStr">
        <is>
          <t>264200</t>
        </is>
      </c>
      <c r="AF220" t="inlineStr">
        <is>
          <t>88900</t>
        </is>
      </c>
      <c r="AG220" t="inlineStr">
        <is>
          <t>100000</t>
        </is>
      </c>
      <c r="AH220" t="inlineStr">
        <is>
          <t>129504</t>
        </is>
      </c>
      <c r="AI220" t="inlineStr">
        <is>
          <t>140000</t>
        </is>
      </c>
      <c r="AJ220" t="inlineStr">
        <is>
          <t>44450</t>
        </is>
      </c>
      <c r="AK220" t="inlineStr">
        <is>
          <t>50000</t>
        </is>
      </c>
      <c r="AL220" t="inlineStr">
        <is>
          <t>44450</t>
        </is>
      </c>
      <c r="AM220" t="inlineStr">
        <is>
          <t>50000</t>
        </is>
      </c>
      <c r="AN220" t="n">
        <v>155256</v>
      </c>
      <c r="AO220" t="n">
        <v>252495</v>
      </c>
      <c r="AP220" t="inlineStr">
        <is>
          <t>253667</t>
        </is>
      </c>
      <c r="AQ220" t="inlineStr">
        <is>
          <t>428102</t>
        </is>
      </c>
      <c r="AR220" t="inlineStr">
        <is>
          <t>2938</t>
        </is>
      </c>
      <c r="AS220" t="inlineStr">
        <is>
          <t>4864</t>
        </is>
      </c>
      <c r="AT220" t="inlineStr">
        <is>
          <t>75812</t>
        </is>
      </c>
      <c r="AU220" t="inlineStr">
        <is>
          <t>120000</t>
        </is>
      </c>
      <c r="AV220" t="inlineStr">
        <is>
          <t>167296</t>
        </is>
      </c>
      <c r="AW220" t="inlineStr">
        <is>
          <t>300000</t>
        </is>
      </c>
      <c r="AX220" t="inlineStr">
        <is>
          <t>213847</t>
        </is>
      </c>
      <c r="AY220" t="inlineStr">
        <is>
          <t>354000</t>
        </is>
      </c>
      <c r="AZ220" t="n">
        <v>30</v>
      </c>
      <c r="BA220" t="n">
        <v>-1459461</v>
      </c>
      <c r="BB220" t="n">
        <v>-868817</v>
      </c>
      <c r="BC220" t="inlineStr">
        <is>
          <t>0</t>
        </is>
      </c>
      <c r="BD220" t="inlineStr">
        <is>
          <t>0</t>
        </is>
      </c>
      <c r="BE220" t="n">
        <v>0</v>
      </c>
      <c r="BF220" t="inlineStr">
        <is>
          <t>144981</t>
        </is>
      </c>
      <c r="BG220" t="inlineStr">
        <is>
          <t>10275</t>
        </is>
      </c>
      <c r="BH220" t="inlineStr">
        <is>
          <t>240000</t>
        </is>
      </c>
      <c r="BI220" t="inlineStr">
        <is>
          <t>12495</t>
        </is>
      </c>
    </row>
    <row r="221">
      <c r="A221" t="inlineStr">
        <is>
          <t>Kenya</t>
        </is>
      </c>
      <c r="B221" t="inlineStr">
        <is>
          <t>Mangrove</t>
        </is>
      </c>
      <c r="C221" t="inlineStr">
        <is>
          <t>Restoration</t>
        </is>
      </c>
      <c r="D221" t="inlineStr">
        <is>
          <t>Hydrology</t>
        </is>
      </c>
      <c r="E221" t="inlineStr">
        <is>
          <t>Small</t>
        </is>
      </c>
      <c r="F221" t="n">
        <v>100</v>
      </c>
      <c r="G221" t="inlineStr">
        <is>
          <t>Market price</t>
        </is>
      </c>
      <c r="H221" t="n">
        <v>58606174.82755706</v>
      </c>
      <c r="I221" t="inlineStr">
        <is>
          <t>KEN</t>
        </is>
      </c>
      <c r="J221" t="n">
        <v>500</v>
      </c>
      <c r="K221" t="inlineStr">
        <is>
          <t>Kenya Mangrove Restoration 100</t>
        </is>
      </c>
      <c r="L221" t="inlineStr">
        <is>
          <t>2255989</t>
        </is>
      </c>
      <c r="M221" t="inlineStr">
        <is>
          <t>2980219</t>
        </is>
      </c>
      <c r="N221" t="n">
        <v>0.03849404958842694</v>
      </c>
      <c r="O221" t="n">
        <v>0.05085162116055182</v>
      </c>
      <c r="P221" t="inlineStr">
        <is>
          <t>1321171</t>
        </is>
      </c>
      <c r="Q221" t="inlineStr">
        <is>
          <t>1410267</t>
        </is>
      </c>
      <c r="R221" t="inlineStr">
        <is>
          <t>934818</t>
        </is>
      </c>
      <c r="S221" t="inlineStr">
        <is>
          <t>1569952</t>
        </is>
      </c>
      <c r="T221" t="n">
        <v>30584</v>
      </c>
      <c r="U221" t="n">
        <v>38000</v>
      </c>
      <c r="V221" t="n">
        <v>74</v>
      </c>
      <c r="W221" t="n">
        <v>74</v>
      </c>
      <c r="X221" t="inlineStr">
        <is>
          <t>50000</t>
        </is>
      </c>
      <c r="Y221" t="inlineStr">
        <is>
          <t>50000</t>
        </is>
      </c>
      <c r="Z221" t="inlineStr">
        <is>
          <t>629559</t>
        </is>
      </c>
      <c r="AA221" t="inlineStr">
        <is>
          <t>667067</t>
        </is>
      </c>
      <c r="AB221" t="inlineStr">
        <is>
          <t>76963</t>
        </is>
      </c>
      <c r="AC221" t="inlineStr">
        <is>
          <t>80000</t>
        </is>
      </c>
      <c r="AD221" t="inlineStr">
        <is>
          <t>249345</t>
        </is>
      </c>
      <c r="AE221" t="inlineStr">
        <is>
          <t>264200</t>
        </is>
      </c>
      <c r="AF221" t="inlineStr">
        <is>
          <t>88900</t>
        </is>
      </c>
      <c r="AG221" t="inlineStr">
        <is>
          <t>100000</t>
        </is>
      </c>
      <c r="AH221" t="inlineStr">
        <is>
          <t>129504</t>
        </is>
      </c>
      <c r="AI221" t="inlineStr">
        <is>
          <t>140000</t>
        </is>
      </c>
      <c r="AJ221" t="inlineStr">
        <is>
          <t>44450</t>
        </is>
      </c>
      <c r="AK221" t="inlineStr">
        <is>
          <t>50000</t>
        </is>
      </c>
      <c r="AL221" t="inlineStr">
        <is>
          <t>52451</t>
        </is>
      </c>
      <c r="AM221" t="inlineStr">
        <is>
          <t>59000</t>
        </is>
      </c>
      <c r="AN221" t="n">
        <v>157106</v>
      </c>
      <c r="AO221" t="n">
        <v>254744</v>
      </c>
      <c r="AP221" t="inlineStr">
        <is>
          <t>317084</t>
        </is>
      </c>
      <c r="AQ221" t="inlineStr">
        <is>
          <t>535128</t>
        </is>
      </c>
      <c r="AR221" t="inlineStr">
        <is>
          <t>3673</t>
        </is>
      </c>
      <c r="AS221" t="inlineStr">
        <is>
          <t>6080</t>
        </is>
      </c>
      <c r="AT221" t="inlineStr">
        <is>
          <t>75812</t>
        </is>
      </c>
      <c r="AU221" t="inlineStr">
        <is>
          <t>120000</t>
        </is>
      </c>
      <c r="AV221" t="inlineStr">
        <is>
          <t>167296</t>
        </is>
      </c>
      <c r="AW221" t="inlineStr">
        <is>
          <t>300000</t>
        </is>
      </c>
      <c r="AX221" t="inlineStr">
        <is>
          <t>213847</t>
        </is>
      </c>
      <c r="AY221" t="inlineStr">
        <is>
          <t>354000</t>
        </is>
      </c>
      <c r="AZ221" t="n">
        <v>30</v>
      </c>
      <c r="BA221" t="n">
        <v>-1569952</v>
      </c>
      <c r="BB221" t="n">
        <v>-934818</v>
      </c>
      <c r="BC221" t="inlineStr">
        <is>
          <t>0</t>
        </is>
      </c>
      <c r="BD221" t="inlineStr">
        <is>
          <t>0</t>
        </is>
      </c>
      <c r="BE221" t="n">
        <v>0</v>
      </c>
      <c r="BF221" t="inlineStr">
        <is>
          <t>144981</t>
        </is>
      </c>
      <c r="BG221" t="inlineStr">
        <is>
          <t>12125</t>
        </is>
      </c>
      <c r="BH221" t="inlineStr">
        <is>
          <t>240000</t>
        </is>
      </c>
      <c r="BI221" t="inlineStr">
        <is>
          <t>14744</t>
        </is>
      </c>
    </row>
    <row r="222">
      <c r="A222" t="inlineStr">
        <is>
          <t>Kenya</t>
        </is>
      </c>
      <c r="B222" t="inlineStr">
        <is>
          <t>Mangrove</t>
        </is>
      </c>
      <c r="C222" t="inlineStr">
        <is>
          <t>Restoration</t>
        </is>
      </c>
      <c r="D222" t="inlineStr">
        <is>
          <t>Planting</t>
        </is>
      </c>
      <c r="E222" t="inlineStr">
        <is>
          <t>Medium</t>
        </is>
      </c>
      <c r="F222" t="n">
        <v>500</v>
      </c>
      <c r="G222" t="inlineStr">
        <is>
          <t>Opex breakeven</t>
        </is>
      </c>
      <c r="H222" t="n">
        <v>58606174.82755706</v>
      </c>
      <c r="I222" t="inlineStr">
        <is>
          <t>KEN</t>
        </is>
      </c>
      <c r="J222" t="n">
        <v>500</v>
      </c>
      <c r="K222" t="inlineStr">
        <is>
          <t>Kenya Mangrove Restoration 500</t>
        </is>
      </c>
      <c r="L222" t="inlineStr">
        <is>
          <t>2819688</t>
        </is>
      </c>
      <c r="M222" t="inlineStr">
        <is>
          <t>3837380</t>
        </is>
      </c>
      <c r="N222" t="n">
        <v>0.04811247293133627</v>
      </c>
      <c r="O222" t="n">
        <v>0.06547740082493211</v>
      </c>
      <c r="P222" t="inlineStr">
        <is>
          <t>1486695</t>
        </is>
      </c>
      <c r="Q222" t="inlineStr">
        <is>
          <t>1601267</t>
        </is>
      </c>
      <c r="R222" t="inlineStr">
        <is>
          <t>1332992</t>
        </is>
      </c>
      <c r="S222" t="inlineStr">
        <is>
          <t>2236113</t>
        </is>
      </c>
      <c r="T222" t="n">
        <v>30584</v>
      </c>
      <c r="U222" t="n">
        <v>148200</v>
      </c>
      <c r="V222" t="n">
        <v>24</v>
      </c>
      <c r="W222" t="n">
        <v>24</v>
      </c>
      <c r="X222" t="inlineStr">
        <is>
          <t>50000</t>
        </is>
      </c>
      <c r="Y222" t="inlineStr">
        <is>
          <t>50000</t>
        </is>
      </c>
      <c r="Z222" t="inlineStr">
        <is>
          <t>629559</t>
        </is>
      </c>
      <c r="AA222" t="inlineStr">
        <is>
          <t>667067</t>
        </is>
      </c>
      <c r="AB222" t="inlineStr">
        <is>
          <t>76963</t>
        </is>
      </c>
      <c r="AC222" t="inlineStr">
        <is>
          <t>80000</t>
        </is>
      </c>
      <c r="AD222" t="inlineStr">
        <is>
          <t>249345</t>
        </is>
      </c>
      <c r="AE222" t="inlineStr">
        <is>
          <t>264200</t>
        </is>
      </c>
      <c r="AF222" t="inlineStr">
        <is>
          <t>88900</t>
        </is>
      </c>
      <c r="AG222" t="inlineStr">
        <is>
          <t>100000</t>
        </is>
      </c>
      <c r="AH222" t="inlineStr">
        <is>
          <t>129504</t>
        </is>
      </c>
      <c r="AI222" t="inlineStr">
        <is>
          <t>140000</t>
        </is>
      </c>
      <c r="AJ222" t="inlineStr">
        <is>
          <t>44450</t>
        </is>
      </c>
      <c r="AK222" t="inlineStr">
        <is>
          <t>50000</t>
        </is>
      </c>
      <c r="AL222" t="inlineStr">
        <is>
          <t>217975</t>
        </is>
      </c>
      <c r="AM222" t="inlineStr">
        <is>
          <t>250000</t>
        </is>
      </c>
      <c r="AN222" t="n">
        <v>195369</v>
      </c>
      <c r="AO222" t="n">
        <v>302475</v>
      </c>
      <c r="AP222" t="inlineStr">
        <is>
          <t>666496</t>
        </is>
      </c>
      <c r="AQ222" t="inlineStr">
        <is>
          <t>1135926</t>
        </is>
      </c>
      <c r="AR222" t="inlineStr">
        <is>
          <t>14172</t>
        </is>
      </c>
      <c r="AS222" t="inlineStr">
        <is>
          <t>23712</t>
        </is>
      </c>
      <c r="AT222" t="inlineStr">
        <is>
          <t>75812</t>
        </is>
      </c>
      <c r="AU222" t="inlineStr">
        <is>
          <t>120000</t>
        </is>
      </c>
      <c r="AV222" t="inlineStr">
        <is>
          <t>167296</t>
        </is>
      </c>
      <c r="AW222" t="inlineStr">
        <is>
          <t>300000</t>
        </is>
      </c>
      <c r="AX222" t="inlineStr">
        <is>
          <t>213847</t>
        </is>
      </c>
      <c r="AY222" t="inlineStr">
        <is>
          <t>354000</t>
        </is>
      </c>
      <c r="AZ222" t="n">
        <v>16.2722413511343</v>
      </c>
      <c r="BA222" t="n">
        <v>-2236113</v>
      </c>
      <c r="BB222" t="n">
        <v>-1332992</v>
      </c>
      <c r="BC222" t="inlineStr">
        <is>
          <t>0</t>
        </is>
      </c>
      <c r="BD222" t="inlineStr">
        <is>
          <t>0</t>
        </is>
      </c>
      <c r="BE222" t="n">
        <v>0</v>
      </c>
      <c r="BF222" t="inlineStr">
        <is>
          <t>144981</t>
        </is>
      </c>
      <c r="BG222" t="inlineStr">
        <is>
          <t>50388</t>
        </is>
      </c>
      <c r="BH222" t="inlineStr">
        <is>
          <t>240000</t>
        </is>
      </c>
      <c r="BI222" t="inlineStr">
        <is>
          <t>62475</t>
        </is>
      </c>
    </row>
    <row r="223">
      <c r="A223" t="inlineStr">
        <is>
          <t>Kenya</t>
        </is>
      </c>
      <c r="B223" t="inlineStr">
        <is>
          <t>Mangrove</t>
        </is>
      </c>
      <c r="C223" t="inlineStr">
        <is>
          <t>Restoration</t>
        </is>
      </c>
      <c r="D223" t="inlineStr">
        <is>
          <t>Hydrology</t>
        </is>
      </c>
      <c r="E223" t="inlineStr">
        <is>
          <t>Medium</t>
        </is>
      </c>
      <c r="F223" t="n">
        <v>500</v>
      </c>
      <c r="G223" t="inlineStr">
        <is>
          <t>Opex breakeven</t>
        </is>
      </c>
      <c r="H223" t="n">
        <v>58606174.82755706</v>
      </c>
      <c r="I223" t="inlineStr">
        <is>
          <t>KEN</t>
        </is>
      </c>
      <c r="J223" t="n">
        <v>500</v>
      </c>
      <c r="K223" t="inlineStr">
        <is>
          <t>Kenya Mangrove Restoration 500</t>
        </is>
      </c>
      <c r="L223" t="inlineStr">
        <is>
          <t>2884149</t>
        </is>
      </c>
      <c r="M223" t="inlineStr">
        <is>
          <t>3921049</t>
        </is>
      </c>
      <c r="N223" t="n">
        <v>0.04921237409686482</v>
      </c>
      <c r="O223" t="n">
        <v>0.06690504902490742</v>
      </c>
      <c r="P223" t="inlineStr">
        <is>
          <t>1525931</t>
        </is>
      </c>
      <c r="Q223" t="inlineStr">
        <is>
          <t>1646267</t>
        </is>
      </c>
      <c r="R223" t="inlineStr">
        <is>
          <t>1358218</t>
        </is>
      </c>
      <c r="S223" t="inlineStr">
        <is>
          <t>2274783</t>
        </is>
      </c>
      <c r="T223" t="n">
        <v>30584</v>
      </c>
      <c r="U223" t="n">
        <v>185250</v>
      </c>
      <c r="V223" t="n">
        <v>19</v>
      </c>
      <c r="W223" t="n">
        <v>19</v>
      </c>
      <c r="X223" t="inlineStr">
        <is>
          <t>50000</t>
        </is>
      </c>
      <c r="Y223" t="inlineStr">
        <is>
          <t>50000</t>
        </is>
      </c>
      <c r="Z223" t="inlineStr">
        <is>
          <t>629559</t>
        </is>
      </c>
      <c r="AA223" t="inlineStr">
        <is>
          <t>667067</t>
        </is>
      </c>
      <c r="AB223" t="inlineStr">
        <is>
          <t>76963</t>
        </is>
      </c>
      <c r="AC223" t="inlineStr">
        <is>
          <t>80000</t>
        </is>
      </c>
      <c r="AD223" t="inlineStr">
        <is>
          <t>249345</t>
        </is>
      </c>
      <c r="AE223" t="inlineStr">
        <is>
          <t>264200</t>
        </is>
      </c>
      <c r="AF223" t="inlineStr">
        <is>
          <t>88900</t>
        </is>
      </c>
      <c r="AG223" t="inlineStr">
        <is>
          <t>100000</t>
        </is>
      </c>
      <c r="AH223" t="inlineStr">
        <is>
          <t>129504</t>
        </is>
      </c>
      <c r="AI223" t="inlineStr">
        <is>
          <t>140000</t>
        </is>
      </c>
      <c r="AJ223" t="inlineStr">
        <is>
          <t>44450</t>
        </is>
      </c>
      <c r="AK223" t="inlineStr">
        <is>
          <t>50000</t>
        </is>
      </c>
      <c r="AL223" t="inlineStr">
        <is>
          <t>257211</t>
        </is>
      </c>
      <c r="AM223" t="inlineStr">
        <is>
          <t>295000</t>
        </is>
      </c>
      <c r="AN223" t="n">
        <v>204439</v>
      </c>
      <c r="AO223" t="n">
        <v>313720</v>
      </c>
      <c r="AP223" t="inlineStr">
        <is>
          <t>679109</t>
        </is>
      </c>
      <c r="AQ223" t="inlineStr">
        <is>
          <t>1157422</t>
        </is>
      </c>
      <c r="AR223" t="inlineStr">
        <is>
          <t>17715</t>
        </is>
      </c>
      <c r="AS223" t="inlineStr">
        <is>
          <t>29640</t>
        </is>
      </c>
      <c r="AT223" t="inlineStr">
        <is>
          <t>75812</t>
        </is>
      </c>
      <c r="AU223" t="inlineStr">
        <is>
          <t>120000</t>
        </is>
      </c>
      <c r="AV223" t="inlineStr">
        <is>
          <t>167296</t>
        </is>
      </c>
      <c r="AW223" t="inlineStr">
        <is>
          <t>300000</t>
        </is>
      </c>
      <c r="AX223" t="inlineStr">
        <is>
          <t>213847</t>
        </is>
      </c>
      <c r="AY223" t="inlineStr">
        <is>
          <t>354000</t>
        </is>
      </c>
      <c r="AZ223" t="n">
        <v>13.2641423568283</v>
      </c>
      <c r="BA223" t="n">
        <v>-2274783</v>
      </c>
      <c r="BB223" t="n">
        <v>-1358218</v>
      </c>
      <c r="BC223" t="inlineStr">
        <is>
          <t>0</t>
        </is>
      </c>
      <c r="BD223" t="inlineStr">
        <is>
          <t>0</t>
        </is>
      </c>
      <c r="BE223" t="n">
        <v>0</v>
      </c>
      <c r="BF223" t="inlineStr">
        <is>
          <t>144981</t>
        </is>
      </c>
      <c r="BG223" t="inlineStr">
        <is>
          <t>59458</t>
        </is>
      </c>
      <c r="BH223" t="inlineStr">
        <is>
          <t>240000</t>
        </is>
      </c>
      <c r="BI223" t="inlineStr">
        <is>
          <t>73720</t>
        </is>
      </c>
    </row>
    <row r="224">
      <c r="A224" t="inlineStr">
        <is>
          <t>Kenya</t>
        </is>
      </c>
      <c r="B224" t="inlineStr">
        <is>
          <t>Mangrove</t>
        </is>
      </c>
      <c r="C224" t="inlineStr">
        <is>
          <t>Restoration</t>
        </is>
      </c>
      <c r="D224" t="inlineStr">
        <is>
          <t>Planting</t>
        </is>
      </c>
      <c r="E224" t="inlineStr">
        <is>
          <t>Medium</t>
        </is>
      </c>
      <c r="F224" t="n">
        <v>500</v>
      </c>
      <c r="G224" t="inlineStr">
        <is>
          <t>Market price</t>
        </is>
      </c>
      <c r="H224" t="n">
        <v>58606174.82755706</v>
      </c>
      <c r="I224" t="inlineStr">
        <is>
          <t>KEN</t>
        </is>
      </c>
      <c r="J224" t="n">
        <v>500</v>
      </c>
      <c r="K224" t="inlineStr">
        <is>
          <t>Kenya Mangrove Restoration 500</t>
        </is>
      </c>
      <c r="L224" t="inlineStr">
        <is>
          <t>3381964</t>
        </is>
      </c>
      <c r="M224" t="inlineStr">
        <is>
          <t>4795681</t>
        </is>
      </c>
      <c r="N224" t="n">
        <v>0.05770661555631465</v>
      </c>
      <c r="O224" t="n">
        <v>0.08182893720859317</v>
      </c>
      <c r="P224" t="inlineStr">
        <is>
          <t>1486695</t>
        </is>
      </c>
      <c r="Q224" t="inlineStr">
        <is>
          <t>1601267</t>
        </is>
      </c>
      <c r="R224" t="inlineStr">
        <is>
          <t>1895269</t>
        </is>
      </c>
      <c r="S224" t="inlineStr">
        <is>
          <t>3194415</t>
        </is>
      </c>
      <c r="T224" t="n">
        <v>30584</v>
      </c>
      <c r="U224" t="n">
        <v>148200</v>
      </c>
      <c r="V224" t="n">
        <v>29</v>
      </c>
      <c r="W224" t="n">
        <v>29</v>
      </c>
      <c r="X224" t="inlineStr">
        <is>
          <t>50000</t>
        </is>
      </c>
      <c r="Y224" t="inlineStr">
        <is>
          <t>50000</t>
        </is>
      </c>
      <c r="Z224" t="inlineStr">
        <is>
          <t>629559</t>
        </is>
      </c>
      <c r="AA224" t="inlineStr">
        <is>
          <t>667067</t>
        </is>
      </c>
      <c r="AB224" t="inlineStr">
        <is>
          <t>76963</t>
        </is>
      </c>
      <c r="AC224" t="inlineStr">
        <is>
          <t>80000</t>
        </is>
      </c>
      <c r="AD224" t="inlineStr">
        <is>
          <t>249345</t>
        </is>
      </c>
      <c r="AE224" t="inlineStr">
        <is>
          <t>264200</t>
        </is>
      </c>
      <c r="AF224" t="inlineStr">
        <is>
          <t>88900</t>
        </is>
      </c>
      <c r="AG224" t="inlineStr">
        <is>
          <t>100000</t>
        </is>
      </c>
      <c r="AH224" t="inlineStr">
        <is>
          <t>129504</t>
        </is>
      </c>
      <c r="AI224" t="inlineStr">
        <is>
          <t>140000</t>
        </is>
      </c>
      <c r="AJ224" t="inlineStr">
        <is>
          <t>44450</t>
        </is>
      </c>
      <c r="AK224" t="inlineStr">
        <is>
          <t>50000</t>
        </is>
      </c>
      <c r="AL224" t="inlineStr">
        <is>
          <t>217975</t>
        </is>
      </c>
      <c r="AM224" t="inlineStr">
        <is>
          <t>250000</t>
        </is>
      </c>
      <c r="AN224" t="n">
        <v>195369</v>
      </c>
      <c r="AO224" t="n">
        <v>302475</v>
      </c>
      <c r="AP224" t="inlineStr">
        <is>
          <t>1228773</t>
        </is>
      </c>
      <c r="AQ224" t="inlineStr">
        <is>
          <t>2094228</t>
        </is>
      </c>
      <c r="AR224" t="inlineStr">
        <is>
          <t>14172</t>
        </is>
      </c>
      <c r="AS224" t="inlineStr">
        <is>
          <t>23712</t>
        </is>
      </c>
      <c r="AT224" t="inlineStr">
        <is>
          <t>75812</t>
        </is>
      </c>
      <c r="AU224" t="inlineStr">
        <is>
          <t>120000</t>
        </is>
      </c>
      <c r="AV224" t="inlineStr">
        <is>
          <t>167296</t>
        </is>
      </c>
      <c r="AW224" t="inlineStr">
        <is>
          <t>300000</t>
        </is>
      </c>
      <c r="AX224" t="inlineStr">
        <is>
          <t>213847</t>
        </is>
      </c>
      <c r="AY224" t="inlineStr">
        <is>
          <t>354000</t>
        </is>
      </c>
      <c r="AZ224" t="n">
        <v>30</v>
      </c>
      <c r="BA224" t="n">
        <v>-3194415</v>
      </c>
      <c r="BB224" t="n">
        <v>-1895269</v>
      </c>
      <c r="BC224" t="inlineStr">
        <is>
          <t>0</t>
        </is>
      </c>
      <c r="BD224" t="inlineStr">
        <is>
          <t>0</t>
        </is>
      </c>
      <c r="BE224" t="n">
        <v>0</v>
      </c>
      <c r="BF224" t="inlineStr">
        <is>
          <t>144981</t>
        </is>
      </c>
      <c r="BG224" t="inlineStr">
        <is>
          <t>50388</t>
        </is>
      </c>
      <c r="BH224" t="inlineStr">
        <is>
          <t>240000</t>
        </is>
      </c>
      <c r="BI224" t="inlineStr">
        <is>
          <t>62475</t>
        </is>
      </c>
    </row>
    <row r="225">
      <c r="A225" t="inlineStr">
        <is>
          <t>Kenya</t>
        </is>
      </c>
      <c r="B225" t="inlineStr">
        <is>
          <t>Mangrove</t>
        </is>
      </c>
      <c r="C225" t="inlineStr">
        <is>
          <t>Restoration</t>
        </is>
      </c>
      <c r="D225" t="inlineStr">
        <is>
          <t>Hydrology</t>
        </is>
      </c>
      <c r="E225" t="inlineStr">
        <is>
          <t>Medium</t>
        </is>
      </c>
      <c r="F225" t="n">
        <v>500</v>
      </c>
      <c r="G225" t="inlineStr">
        <is>
          <t>Market price</t>
        </is>
      </c>
      <c r="H225" t="n">
        <v>58606174.82755706</v>
      </c>
      <c r="I225" t="inlineStr">
        <is>
          <t>KEN</t>
        </is>
      </c>
      <c r="J225" t="n">
        <v>500</v>
      </c>
      <c r="K225" t="inlineStr">
        <is>
          <t>Kenya Mangrove Restoration 500</t>
        </is>
      </c>
      <c r="L225" t="inlineStr">
        <is>
          <t>3741006</t>
        </is>
      </c>
      <c r="M225" t="inlineStr">
        <is>
          <t>5381412</t>
        </is>
      </c>
      <c r="N225" t="n">
        <v>0.06383296659451917</v>
      </c>
      <c r="O225" t="n">
        <v>0.09182329363474546</v>
      </c>
      <c r="P225" t="inlineStr">
        <is>
          <t>1525931</t>
        </is>
      </c>
      <c r="Q225" t="inlineStr">
        <is>
          <t>1646267</t>
        </is>
      </c>
      <c r="R225" t="inlineStr">
        <is>
          <t>2215075</t>
        </is>
      </c>
      <c r="S225" t="inlineStr">
        <is>
          <t>3735145</t>
        </is>
      </c>
      <c r="T225" t="n">
        <v>30584</v>
      </c>
      <c r="U225" t="n">
        <v>185250</v>
      </c>
      <c r="V225" t="n">
        <v>25</v>
      </c>
      <c r="W225" t="n">
        <v>25</v>
      </c>
      <c r="X225" t="inlineStr">
        <is>
          <t>50000</t>
        </is>
      </c>
      <c r="Y225" t="inlineStr">
        <is>
          <t>50000</t>
        </is>
      </c>
      <c r="Z225" t="inlineStr">
        <is>
          <t>629559</t>
        </is>
      </c>
      <c r="AA225" t="inlineStr">
        <is>
          <t>667067</t>
        </is>
      </c>
      <c r="AB225" t="inlineStr">
        <is>
          <t>76963</t>
        </is>
      </c>
      <c r="AC225" t="inlineStr">
        <is>
          <t>80000</t>
        </is>
      </c>
      <c r="AD225" t="inlineStr">
        <is>
          <t>249345</t>
        </is>
      </c>
      <c r="AE225" t="inlineStr">
        <is>
          <t>264200</t>
        </is>
      </c>
      <c r="AF225" t="inlineStr">
        <is>
          <t>88900</t>
        </is>
      </c>
      <c r="AG225" t="inlineStr">
        <is>
          <t>100000</t>
        </is>
      </c>
      <c r="AH225" t="inlineStr">
        <is>
          <t>129504</t>
        </is>
      </c>
      <c r="AI225" t="inlineStr">
        <is>
          <t>140000</t>
        </is>
      </c>
      <c r="AJ225" t="inlineStr">
        <is>
          <t>44450</t>
        </is>
      </c>
      <c r="AK225" t="inlineStr">
        <is>
          <t>50000</t>
        </is>
      </c>
      <c r="AL225" t="inlineStr">
        <is>
          <t>257211</t>
        </is>
      </c>
      <c r="AM225" t="inlineStr">
        <is>
          <t>295000</t>
        </is>
      </c>
      <c r="AN225" t="n">
        <v>204439</v>
      </c>
      <c r="AO225" t="n">
        <v>313720</v>
      </c>
      <c r="AP225" t="inlineStr">
        <is>
          <t>1535966</t>
        </is>
      </c>
      <c r="AQ225" t="inlineStr">
        <is>
          <t>2617785</t>
        </is>
      </c>
      <c r="AR225" t="inlineStr">
        <is>
          <t>17715</t>
        </is>
      </c>
      <c r="AS225" t="inlineStr">
        <is>
          <t>29640</t>
        </is>
      </c>
      <c r="AT225" t="inlineStr">
        <is>
          <t>75812</t>
        </is>
      </c>
      <c r="AU225" t="inlineStr">
        <is>
          <t>120000</t>
        </is>
      </c>
      <c r="AV225" t="inlineStr">
        <is>
          <t>167296</t>
        </is>
      </c>
      <c r="AW225" t="inlineStr">
        <is>
          <t>300000</t>
        </is>
      </c>
      <c r="AX225" t="inlineStr">
        <is>
          <t>213847</t>
        </is>
      </c>
      <c r="AY225" t="inlineStr">
        <is>
          <t>354000</t>
        </is>
      </c>
      <c r="AZ225" t="n">
        <v>30</v>
      </c>
      <c r="BA225" t="n">
        <v>-3735145</v>
      </c>
      <c r="BB225" t="n">
        <v>-2215075</v>
      </c>
      <c r="BC225" t="inlineStr">
        <is>
          <t>0</t>
        </is>
      </c>
      <c r="BD225" t="inlineStr">
        <is>
          <t>0</t>
        </is>
      </c>
      <c r="BE225" t="n">
        <v>0</v>
      </c>
      <c r="BF225" t="inlineStr">
        <is>
          <t>144981</t>
        </is>
      </c>
      <c r="BG225" t="inlineStr">
        <is>
          <t>59458</t>
        </is>
      </c>
      <c r="BH225" t="inlineStr">
        <is>
          <t>240000</t>
        </is>
      </c>
      <c r="BI225" t="inlineStr">
        <is>
          <t>73720</t>
        </is>
      </c>
    </row>
    <row r="226">
      <c r="A226" t="inlineStr">
        <is>
          <t>Kenya</t>
        </is>
      </c>
      <c r="B226" t="inlineStr">
        <is>
          <t>Mangrove</t>
        </is>
      </c>
      <c r="C226" t="inlineStr">
        <is>
          <t>Restoration</t>
        </is>
      </c>
      <c r="D226" t="inlineStr">
        <is>
          <t>Planting</t>
        </is>
      </c>
      <c r="E226" t="inlineStr">
        <is>
          <t>Large</t>
        </is>
      </c>
      <c r="F226" t="n">
        <v>1000</v>
      </c>
      <c r="G226" t="inlineStr">
        <is>
          <t>Opex breakeven</t>
        </is>
      </c>
      <c r="H226" t="n">
        <v>58606174.82755706</v>
      </c>
      <c r="I226" t="inlineStr">
        <is>
          <t>KEN</t>
        </is>
      </c>
      <c r="J226" t="n">
        <v>500</v>
      </c>
      <c r="K226" t="inlineStr">
        <is>
          <t>Kenya Mangrove Restoration 1000</t>
        </is>
      </c>
      <c r="L226" t="inlineStr">
        <is>
          <t>3215698</t>
        </is>
      </c>
      <c r="M226" t="inlineStr">
        <is>
          <t>4375007</t>
        </is>
      </c>
      <c r="N226" t="n">
        <v>0.05486961074429234</v>
      </c>
      <c r="O226" t="n">
        <v>0.07465095636889851</v>
      </c>
      <c r="P226" t="inlineStr">
        <is>
          <t>1765188</t>
        </is>
      </c>
      <c r="Q226" t="inlineStr">
        <is>
          <t>1931267</t>
        </is>
      </c>
      <c r="R226" t="inlineStr">
        <is>
          <t>1450510</t>
        </is>
      </c>
      <c r="S226" t="inlineStr">
        <is>
          <t>2443740</t>
        </is>
      </c>
      <c r="T226" t="n">
        <v>30584</v>
      </c>
      <c r="U226" t="n">
        <v>281200</v>
      </c>
      <c r="V226" t="n">
        <v>14</v>
      </c>
      <c r="W226" t="n">
        <v>14</v>
      </c>
      <c r="X226" t="inlineStr">
        <is>
          <t>50000</t>
        </is>
      </c>
      <c r="Y226" t="inlineStr">
        <is>
          <t>50000</t>
        </is>
      </c>
      <c r="Z226" t="inlineStr">
        <is>
          <t>629559</t>
        </is>
      </c>
      <c r="AA226" t="inlineStr">
        <is>
          <t>667067</t>
        </is>
      </c>
      <c r="AB226" t="inlineStr">
        <is>
          <t>153925</t>
        </is>
      </c>
      <c r="AC226" t="inlineStr">
        <is>
          <t>160000</t>
        </is>
      </c>
      <c r="AD226" t="inlineStr">
        <is>
          <t>249345</t>
        </is>
      </c>
      <c r="AE226" t="inlineStr">
        <is>
          <t>264200</t>
        </is>
      </c>
      <c r="AF226" t="inlineStr">
        <is>
          <t>88900</t>
        </is>
      </c>
      <c r="AG226" t="inlineStr">
        <is>
          <t>100000</t>
        </is>
      </c>
      <c r="AH226" t="inlineStr">
        <is>
          <t>129504</t>
        </is>
      </c>
      <c r="AI226" t="inlineStr">
        <is>
          <t>140000</t>
        </is>
      </c>
      <c r="AJ226" t="inlineStr">
        <is>
          <t>44450</t>
        </is>
      </c>
      <c r="AK226" t="inlineStr">
        <is>
          <t>50000</t>
        </is>
      </c>
      <c r="AL226" t="inlineStr">
        <is>
          <t>419505</t>
        </is>
      </c>
      <c r="AM226" t="inlineStr">
        <is>
          <t>500000</t>
        </is>
      </c>
      <c r="AN226" t="n">
        <v>241956</v>
      </c>
      <c r="AO226" t="n">
        <v>364950</v>
      </c>
      <c r="AP226" t="inlineStr">
        <is>
          <t>725255</t>
        </is>
      </c>
      <c r="AQ226" t="inlineStr">
        <is>
          <t>1259798</t>
        </is>
      </c>
      <c r="AR226" t="inlineStr">
        <is>
          <t>26344</t>
        </is>
      </c>
      <c r="AS226" t="inlineStr">
        <is>
          <t>44992</t>
        </is>
      </c>
      <c r="AT226" t="inlineStr">
        <is>
          <t>75812</t>
        </is>
      </c>
      <c r="AU226" t="inlineStr">
        <is>
          <t>120000</t>
        </is>
      </c>
      <c r="AV226" t="inlineStr">
        <is>
          <t>167296</t>
        </is>
      </c>
      <c r="AW226" t="inlineStr">
        <is>
          <t>300000</t>
        </is>
      </c>
      <c r="AX226" t="inlineStr">
        <is>
          <t>213847</t>
        </is>
      </c>
      <c r="AY226" t="inlineStr">
        <is>
          <t>354000</t>
        </is>
      </c>
      <c r="AZ226" t="n">
        <v>9.44722997974284</v>
      </c>
      <c r="BA226" t="n">
        <v>-2443740</v>
      </c>
      <c r="BB226" t="n">
        <v>-1450510</v>
      </c>
      <c r="BC226" t="inlineStr">
        <is>
          <t>0</t>
        </is>
      </c>
      <c r="BD226" t="inlineStr">
        <is>
          <t>0</t>
        </is>
      </c>
      <c r="BE226" t="n">
        <v>0</v>
      </c>
      <c r="BF226" t="inlineStr">
        <is>
          <t>144981</t>
        </is>
      </c>
      <c r="BG226" t="inlineStr">
        <is>
          <t>96975</t>
        </is>
      </c>
      <c r="BH226" t="inlineStr">
        <is>
          <t>240000</t>
        </is>
      </c>
      <c r="BI226" t="inlineStr">
        <is>
          <t>124950</t>
        </is>
      </c>
    </row>
    <row r="227">
      <c r="A227" t="inlineStr">
        <is>
          <t>Kenya</t>
        </is>
      </c>
      <c r="B227" t="inlineStr">
        <is>
          <t>Mangrove</t>
        </is>
      </c>
      <c r="C227" t="inlineStr">
        <is>
          <t>Restoration</t>
        </is>
      </c>
      <c r="D227" t="inlineStr">
        <is>
          <t>Hydrology</t>
        </is>
      </c>
      <c r="E227" t="inlineStr">
        <is>
          <t>Large</t>
        </is>
      </c>
      <c r="F227" t="n">
        <v>1000</v>
      </c>
      <c r="G227" t="inlineStr">
        <is>
          <t>Opex breakeven</t>
        </is>
      </c>
      <c r="H227" t="n">
        <v>58606174.82755706</v>
      </c>
      <c r="I227" t="inlineStr">
        <is>
          <t>KEN</t>
        </is>
      </c>
      <c r="J227" t="n">
        <v>500</v>
      </c>
      <c r="K227" t="inlineStr">
        <is>
          <t>Kenya Mangrove Restoration 1000</t>
        </is>
      </c>
      <c r="L227" t="inlineStr">
        <is>
          <t>3339292</t>
        </is>
      </c>
      <c r="M227" t="inlineStr">
        <is>
          <t>4540507</t>
        </is>
      </c>
      <c r="N227" t="n">
        <v>0.056978501153258</v>
      </c>
      <c r="O227" t="n">
        <v>0.07747489088581533</v>
      </c>
      <c r="P227" t="inlineStr">
        <is>
          <t>1840699</t>
        </is>
      </c>
      <c r="Q227" t="inlineStr">
        <is>
          <t>2021267</t>
        </is>
      </c>
      <c r="R227" t="inlineStr">
        <is>
          <t>1498593</t>
        </is>
      </c>
      <c r="S227" t="inlineStr">
        <is>
          <t>2519240</t>
        </is>
      </c>
      <c r="T227" t="n">
        <v>30584</v>
      </c>
      <c r="U227" t="n">
        <v>351500</v>
      </c>
      <c r="V227" t="n">
        <v>12</v>
      </c>
      <c r="W227" t="n">
        <v>12</v>
      </c>
      <c r="X227" t="inlineStr">
        <is>
          <t>50000</t>
        </is>
      </c>
      <c r="Y227" t="inlineStr">
        <is>
          <t>50000</t>
        </is>
      </c>
      <c r="Z227" t="inlineStr">
        <is>
          <t>629559</t>
        </is>
      </c>
      <c r="AA227" t="inlineStr">
        <is>
          <t>667067</t>
        </is>
      </c>
      <c r="AB227" t="inlineStr">
        <is>
          <t>153925</t>
        </is>
      </c>
      <c r="AC227" t="inlineStr">
        <is>
          <t>160000</t>
        </is>
      </c>
      <c r="AD227" t="inlineStr">
        <is>
          <t>249345</t>
        </is>
      </c>
      <c r="AE227" t="inlineStr">
        <is>
          <t>264200</t>
        </is>
      </c>
      <c r="AF227" t="inlineStr">
        <is>
          <t>88900</t>
        </is>
      </c>
      <c r="AG227" t="inlineStr">
        <is>
          <t>100000</t>
        </is>
      </c>
      <c r="AH227" t="inlineStr">
        <is>
          <t>129504</t>
        </is>
      </c>
      <c r="AI227" t="inlineStr">
        <is>
          <t>140000</t>
        </is>
      </c>
      <c r="AJ227" t="inlineStr">
        <is>
          <t>44450</t>
        </is>
      </c>
      <c r="AK227" t="inlineStr">
        <is>
          <t>50000</t>
        </is>
      </c>
      <c r="AL227" t="inlineStr">
        <is>
          <t>495016</t>
        </is>
      </c>
      <c r="AM227" t="inlineStr">
        <is>
          <t>590000</t>
        </is>
      </c>
      <c r="AN227" t="n">
        <v>259411</v>
      </c>
      <c r="AO227" t="n">
        <v>387441</v>
      </c>
      <c r="AP227" t="inlineStr">
        <is>
          <t>749296</t>
        </is>
      </c>
      <c r="AQ227" t="inlineStr">
        <is>
          <t>1301559</t>
        </is>
      </c>
      <c r="AR227" t="inlineStr">
        <is>
          <t>32930</t>
        </is>
      </c>
      <c r="AS227" t="inlineStr">
        <is>
          <t>56240</t>
        </is>
      </c>
      <c r="AT227" t="inlineStr">
        <is>
          <t>75812</t>
        </is>
      </c>
      <c r="AU227" t="inlineStr">
        <is>
          <t>120000</t>
        </is>
      </c>
      <c r="AV227" t="inlineStr">
        <is>
          <t>167296</t>
        </is>
      </c>
      <c r="AW227" t="inlineStr">
        <is>
          <t>300000</t>
        </is>
      </c>
      <c r="AX227" t="inlineStr">
        <is>
          <t>213847</t>
        </is>
      </c>
      <c r="AY227" t="inlineStr">
        <is>
          <t>354000</t>
        </is>
      </c>
      <c r="AZ227" t="n">
        <v>7.808316333880514</v>
      </c>
      <c r="BA227" t="n">
        <v>-2519240</v>
      </c>
      <c r="BB227" t="n">
        <v>-1498593</v>
      </c>
      <c r="BC227" t="inlineStr">
        <is>
          <t>0</t>
        </is>
      </c>
      <c r="BD227" t="inlineStr">
        <is>
          <t>0</t>
        </is>
      </c>
      <c r="BE227" t="n">
        <v>0</v>
      </c>
      <c r="BF227" t="inlineStr">
        <is>
          <t>144981</t>
        </is>
      </c>
      <c r="BG227" t="inlineStr">
        <is>
          <t>114430</t>
        </is>
      </c>
      <c r="BH227" t="inlineStr">
        <is>
          <t>240000</t>
        </is>
      </c>
      <c r="BI227" t="inlineStr">
        <is>
          <t>147441</t>
        </is>
      </c>
    </row>
    <row r="228">
      <c r="A228" t="inlineStr">
        <is>
          <t>Kenya</t>
        </is>
      </c>
      <c r="B228" t="inlineStr">
        <is>
          <t>Mangrove</t>
        </is>
      </c>
      <c r="C228" t="inlineStr">
        <is>
          <t>Restoration</t>
        </is>
      </c>
      <c r="D228" t="inlineStr">
        <is>
          <t>Planting</t>
        </is>
      </c>
      <c r="E228" t="inlineStr">
        <is>
          <t>Large</t>
        </is>
      </c>
      <c r="F228" t="n">
        <v>1000</v>
      </c>
      <c r="G228" t="inlineStr">
        <is>
          <t>Market price</t>
        </is>
      </c>
      <c r="H228" t="n">
        <v>58606174.82755706</v>
      </c>
      <c r="I228" t="inlineStr">
        <is>
          <t>KEN</t>
        </is>
      </c>
      <c r="J228" t="n">
        <v>500</v>
      </c>
      <c r="K228" t="inlineStr">
        <is>
          <t>Kenya Mangrove Restoration 1000</t>
        </is>
      </c>
      <c r="L228" t="inlineStr">
        <is>
          <t>4793515</t>
        </is>
      </c>
      <c r="M228" t="inlineStr">
        <is>
          <t>7115740</t>
        </is>
      </c>
      <c r="N228" t="n">
        <v>0.08179197864567087</v>
      </c>
      <c r="O228" t="n">
        <v>0.1214162163106084</v>
      </c>
      <c r="P228" t="inlineStr">
        <is>
          <t>1765188</t>
        </is>
      </c>
      <c r="Q228" t="inlineStr">
        <is>
          <t>1931267</t>
        </is>
      </c>
      <c r="R228" t="inlineStr">
        <is>
          <t>3028327</t>
        </is>
      </c>
      <c r="S228" t="inlineStr">
        <is>
          <t>5184474</t>
        </is>
      </c>
      <c r="T228" t="n">
        <v>30584</v>
      </c>
      <c r="U228" t="n">
        <v>281200</v>
      </c>
      <c r="V228" t="n">
        <v>21</v>
      </c>
      <c r="W228" t="n">
        <v>21</v>
      </c>
      <c r="X228" t="inlineStr">
        <is>
          <t>50000</t>
        </is>
      </c>
      <c r="Y228" t="inlineStr">
        <is>
          <t>50000</t>
        </is>
      </c>
      <c r="Z228" t="inlineStr">
        <is>
          <t>629559</t>
        </is>
      </c>
      <c r="AA228" t="inlineStr">
        <is>
          <t>667067</t>
        </is>
      </c>
      <c r="AB228" t="inlineStr">
        <is>
          <t>153925</t>
        </is>
      </c>
      <c r="AC228" t="inlineStr">
        <is>
          <t>160000</t>
        </is>
      </c>
      <c r="AD228" t="inlineStr">
        <is>
          <t>249345</t>
        </is>
      </c>
      <c r="AE228" t="inlineStr">
        <is>
          <t>264200</t>
        </is>
      </c>
      <c r="AF228" t="inlineStr">
        <is>
          <t>88900</t>
        </is>
      </c>
      <c r="AG228" t="inlineStr">
        <is>
          <t>100000</t>
        </is>
      </c>
      <c r="AH228" t="inlineStr">
        <is>
          <t>129504</t>
        </is>
      </c>
      <c r="AI228" t="inlineStr">
        <is>
          <t>140000</t>
        </is>
      </c>
      <c r="AJ228" t="inlineStr">
        <is>
          <t>44450</t>
        </is>
      </c>
      <c r="AK228" t="inlineStr">
        <is>
          <t>50000</t>
        </is>
      </c>
      <c r="AL228" t="inlineStr">
        <is>
          <t>419505</t>
        </is>
      </c>
      <c r="AM228" t="inlineStr">
        <is>
          <t>500000</t>
        </is>
      </c>
      <c r="AN228" t="n">
        <v>241956</v>
      </c>
      <c r="AO228" t="n">
        <v>364950</v>
      </c>
      <c r="AP228" t="inlineStr">
        <is>
          <t>2303072</t>
        </is>
      </c>
      <c r="AQ228" t="inlineStr">
        <is>
          <t>4000532</t>
        </is>
      </c>
      <c r="AR228" t="inlineStr">
        <is>
          <t>26344</t>
        </is>
      </c>
      <c r="AS228" t="inlineStr">
        <is>
          <t>44992</t>
        </is>
      </c>
      <c r="AT228" t="inlineStr">
        <is>
          <t>75812</t>
        </is>
      </c>
      <c r="AU228" t="inlineStr">
        <is>
          <t>120000</t>
        </is>
      </c>
      <c r="AV228" t="inlineStr">
        <is>
          <t>167296</t>
        </is>
      </c>
      <c r="AW228" t="inlineStr">
        <is>
          <t>300000</t>
        </is>
      </c>
      <c r="AX228" t="inlineStr">
        <is>
          <t>213847</t>
        </is>
      </c>
      <c r="AY228" t="inlineStr">
        <is>
          <t>354000</t>
        </is>
      </c>
      <c r="AZ228" t="n">
        <v>30</v>
      </c>
      <c r="BA228" t="n">
        <v>-5184474</v>
      </c>
      <c r="BB228" t="n">
        <v>-3028327</v>
      </c>
      <c r="BC228" t="inlineStr">
        <is>
          <t>0</t>
        </is>
      </c>
      <c r="BD228" t="inlineStr">
        <is>
          <t>0</t>
        </is>
      </c>
      <c r="BE228" t="n">
        <v>0</v>
      </c>
      <c r="BF228" t="inlineStr">
        <is>
          <t>144981</t>
        </is>
      </c>
      <c r="BG228" t="inlineStr">
        <is>
          <t>96975</t>
        </is>
      </c>
      <c r="BH228" t="inlineStr">
        <is>
          <t>240000</t>
        </is>
      </c>
      <c r="BI228" t="inlineStr">
        <is>
          <t>124950</t>
        </is>
      </c>
    </row>
    <row r="229">
      <c r="A229" t="inlineStr">
        <is>
          <t>Kenya</t>
        </is>
      </c>
      <c r="B229" t="inlineStr">
        <is>
          <t>Mangrove</t>
        </is>
      </c>
      <c r="C229" t="inlineStr">
        <is>
          <t>Restoration</t>
        </is>
      </c>
      <c r="D229" t="inlineStr">
        <is>
          <t>Hydrology</t>
        </is>
      </c>
      <c r="E229" t="inlineStr">
        <is>
          <t>Large</t>
        </is>
      </c>
      <c r="F229" t="n">
        <v>1000</v>
      </c>
      <c r="G229" t="inlineStr">
        <is>
          <t>Market price</t>
        </is>
      </c>
      <c r="H229" t="n">
        <v>58606174.82755706</v>
      </c>
      <c r="I229" t="inlineStr">
        <is>
          <t>KEN</t>
        </is>
      </c>
      <c r="J229" t="n">
        <v>500</v>
      </c>
      <c r="K229" t="inlineStr">
        <is>
          <t>Kenya Mangrove Restoration 1000</t>
        </is>
      </c>
      <c r="L229" t="inlineStr">
        <is>
          <t>5468835</t>
        </is>
      </c>
      <c r="M229" t="inlineStr">
        <is>
          <t>8239612</t>
        </is>
      </c>
      <c r="N229" t="n">
        <v>0.09331499651856673</v>
      </c>
      <c r="O229" t="n">
        <v>0.1405928986876256</v>
      </c>
      <c r="P229" t="inlineStr">
        <is>
          <t>1840699</t>
        </is>
      </c>
      <c r="Q229" t="inlineStr">
        <is>
          <t>2021267</t>
        </is>
      </c>
      <c r="R229" t="inlineStr">
        <is>
          <t>3628136</t>
        </is>
      </c>
      <c r="S229" t="inlineStr">
        <is>
          <t>6218346</t>
        </is>
      </c>
      <c r="T229" t="n">
        <v>30584</v>
      </c>
      <c r="U229" t="n">
        <v>351500</v>
      </c>
      <c r="V229" t="n">
        <v>19</v>
      </c>
      <c r="W229" t="n">
        <v>19</v>
      </c>
      <c r="X229" t="inlineStr">
        <is>
          <t>50000</t>
        </is>
      </c>
      <c r="Y229" t="inlineStr">
        <is>
          <t>50000</t>
        </is>
      </c>
      <c r="Z229" t="inlineStr">
        <is>
          <t>629559</t>
        </is>
      </c>
      <c r="AA229" t="inlineStr">
        <is>
          <t>667067</t>
        </is>
      </c>
      <c r="AB229" t="inlineStr">
        <is>
          <t>153925</t>
        </is>
      </c>
      <c r="AC229" t="inlineStr">
        <is>
          <t>160000</t>
        </is>
      </c>
      <c r="AD229" t="inlineStr">
        <is>
          <t>249345</t>
        </is>
      </c>
      <c r="AE229" t="inlineStr">
        <is>
          <t>264200</t>
        </is>
      </c>
      <c r="AF229" t="inlineStr">
        <is>
          <t>88900</t>
        </is>
      </c>
      <c r="AG229" t="inlineStr">
        <is>
          <t>100000</t>
        </is>
      </c>
      <c r="AH229" t="inlineStr">
        <is>
          <t>129504</t>
        </is>
      </c>
      <c r="AI229" t="inlineStr">
        <is>
          <t>140000</t>
        </is>
      </c>
      <c r="AJ229" t="inlineStr">
        <is>
          <t>44450</t>
        </is>
      </c>
      <c r="AK229" t="inlineStr">
        <is>
          <t>50000</t>
        </is>
      </c>
      <c r="AL229" t="inlineStr">
        <is>
          <t>495016</t>
        </is>
      </c>
      <c r="AM229" t="inlineStr">
        <is>
          <t>590000</t>
        </is>
      </c>
      <c r="AN229" t="n">
        <v>259411</v>
      </c>
      <c r="AO229" t="n">
        <v>387441</v>
      </c>
      <c r="AP229" t="inlineStr">
        <is>
          <t>2878840</t>
        </is>
      </c>
      <c r="AQ229" t="inlineStr">
        <is>
          <t>5000665</t>
        </is>
      </c>
      <c r="AR229" t="inlineStr">
        <is>
          <t>32930</t>
        </is>
      </c>
      <c r="AS229" t="inlineStr">
        <is>
          <t>56240</t>
        </is>
      </c>
      <c r="AT229" t="inlineStr">
        <is>
          <t>75812</t>
        </is>
      </c>
      <c r="AU229" t="inlineStr">
        <is>
          <t>120000</t>
        </is>
      </c>
      <c r="AV229" t="inlineStr">
        <is>
          <t>167296</t>
        </is>
      </c>
      <c r="AW229" t="inlineStr">
        <is>
          <t>300000</t>
        </is>
      </c>
      <c r="AX229" t="inlineStr">
        <is>
          <t>213847</t>
        </is>
      </c>
      <c r="AY229" t="inlineStr">
        <is>
          <t>354000</t>
        </is>
      </c>
      <c r="AZ229" t="n">
        <v>30</v>
      </c>
      <c r="BA229" t="n">
        <v>-6218346</v>
      </c>
      <c r="BB229" t="n">
        <v>-3628136</v>
      </c>
      <c r="BC229" t="inlineStr">
        <is>
          <t>0</t>
        </is>
      </c>
      <c r="BD229" t="inlineStr">
        <is>
          <t>0</t>
        </is>
      </c>
      <c r="BE229" t="n">
        <v>0</v>
      </c>
      <c r="BF229" t="inlineStr">
        <is>
          <t>144981</t>
        </is>
      </c>
      <c r="BG229" t="inlineStr">
        <is>
          <t>114430</t>
        </is>
      </c>
      <c r="BH229" t="inlineStr">
        <is>
          <t>240000</t>
        </is>
      </c>
      <c r="BI229" t="inlineStr">
        <is>
          <t>147441</t>
        </is>
      </c>
    </row>
    <row r="230">
      <c r="A230" t="inlineStr">
        <is>
          <t>Kenya</t>
        </is>
      </c>
      <c r="B230" t="inlineStr">
        <is>
          <t>Mangrove</t>
        </is>
      </c>
      <c r="C230" t="inlineStr">
        <is>
          <t>Conservation</t>
        </is>
      </c>
      <c r="D230" t="inlineStr"/>
      <c r="E230" t="inlineStr">
        <is>
          <t>Small</t>
        </is>
      </c>
      <c r="F230" t="n">
        <v>4000</v>
      </c>
      <c r="G230" t="inlineStr">
        <is>
          <t>Opex breakeven</t>
        </is>
      </c>
      <c r="H230" t="n">
        <v>58606174.82755706</v>
      </c>
      <c r="I230" t="inlineStr">
        <is>
          <t>KEN</t>
        </is>
      </c>
      <c r="J230" t="n">
        <v>20000</v>
      </c>
      <c r="K230" t="inlineStr">
        <is>
          <t>Kenya Mangrove Conservation 4000</t>
        </is>
      </c>
      <c r="L230" t="inlineStr">
        <is>
          <t>2502528</t>
        </is>
      </c>
      <c r="M230" t="inlineStr">
        <is>
          <t>3510097</t>
        </is>
      </c>
      <c r="N230" t="n">
        <v>0.04270075648792033</v>
      </c>
      <c r="O230" t="n">
        <v>0.05989295514215213</v>
      </c>
      <c r="P230" t="inlineStr">
        <is>
          <t>1268720</t>
        </is>
      </c>
      <c r="Q230" t="inlineStr">
        <is>
          <t>1351267</t>
        </is>
      </c>
      <c r="R230" t="inlineStr">
        <is>
          <t>1233808</t>
        </is>
      </c>
      <c r="S230" t="inlineStr">
        <is>
          <t>2158831</t>
        </is>
      </c>
      <c r="T230" t="n">
        <v>113006</v>
      </c>
      <c r="U230" t="n">
        <v>166997</v>
      </c>
      <c r="V230" t="n">
        <v>19</v>
      </c>
      <c r="W230" t="n">
        <v>19</v>
      </c>
      <c r="X230" t="inlineStr">
        <is>
          <t>50000</t>
        </is>
      </c>
      <c r="Y230" t="inlineStr">
        <is>
          <t>50000</t>
        </is>
      </c>
      <c r="Z230" t="inlineStr">
        <is>
          <t>629559</t>
        </is>
      </c>
      <c r="AA230" t="inlineStr">
        <is>
          <t>667067</t>
        </is>
      </c>
      <c r="AB230" t="inlineStr">
        <is>
          <t>76963</t>
        </is>
      </c>
      <c r="AC230" t="inlineStr">
        <is>
          <t>80000</t>
        </is>
      </c>
      <c r="AD230" t="inlineStr">
        <is>
          <t>249345</t>
        </is>
      </c>
      <c r="AE230" t="inlineStr">
        <is>
          <t>264200</t>
        </is>
      </c>
      <c r="AF230" t="inlineStr">
        <is>
          <t>88900</t>
        </is>
      </c>
      <c r="AG230" t="inlineStr">
        <is>
          <t>100000</t>
        </is>
      </c>
      <c r="AH230" t="inlineStr">
        <is>
          <t>129504</t>
        </is>
      </c>
      <c r="AI230" t="inlineStr">
        <is>
          <t>140000</t>
        </is>
      </c>
      <c r="AJ230" t="inlineStr">
        <is>
          <t>44450</t>
        </is>
      </c>
      <c r="AK230" t="inlineStr">
        <is>
          <t>50000</t>
        </is>
      </c>
      <c r="AL230" t="inlineStr">
        <is>
          <t>0</t>
        </is>
      </c>
      <c r="AM230" t="inlineStr">
        <is>
          <t>0</t>
        </is>
      </c>
      <c r="AN230" t="n">
        <v>144981</v>
      </c>
      <c r="AO230" t="n">
        <v>240000</v>
      </c>
      <c r="AP230" t="inlineStr">
        <is>
          <t>616904</t>
        </is>
      </c>
      <c r="AQ230" t="inlineStr">
        <is>
          <t>1118111</t>
        </is>
      </c>
      <c r="AR230" t="inlineStr">
        <is>
          <t>14968</t>
        </is>
      </c>
      <c r="AS230" t="inlineStr">
        <is>
          <t>26720</t>
        </is>
      </c>
      <c r="AT230" t="inlineStr">
        <is>
          <t>75812</t>
        </is>
      </c>
      <c r="AU230" t="inlineStr">
        <is>
          <t>120000</t>
        </is>
      </c>
      <c r="AV230" t="inlineStr">
        <is>
          <t>167296</t>
        </is>
      </c>
      <c r="AW230" t="inlineStr">
        <is>
          <t>300000</t>
        </is>
      </c>
      <c r="AX230" t="inlineStr">
        <is>
          <t>213847</t>
        </is>
      </c>
      <c r="AY230" t="inlineStr">
        <is>
          <t>354000</t>
        </is>
      </c>
      <c r="AZ230" t="n">
        <v>13.90105092323985</v>
      </c>
      <c r="BA230" t="n">
        <v>-2158831</v>
      </c>
      <c r="BB230" t="n">
        <v>-1233808</v>
      </c>
      <c r="BC230" t="inlineStr">
        <is>
          <t>0</t>
        </is>
      </c>
      <c r="BD230" t="inlineStr">
        <is>
          <t>0</t>
        </is>
      </c>
      <c r="BE230" t="n">
        <v>0</v>
      </c>
      <c r="BF230" t="inlineStr">
        <is>
          <t>144981</t>
        </is>
      </c>
      <c r="BG230" t="inlineStr">
        <is>
          <t>0</t>
        </is>
      </c>
      <c r="BH230" t="inlineStr">
        <is>
          <t>240000</t>
        </is>
      </c>
      <c r="BI230" t="inlineStr">
        <is>
          <t>0</t>
        </is>
      </c>
    </row>
    <row r="231">
      <c r="A231" t="inlineStr">
        <is>
          <t>Kenya</t>
        </is>
      </c>
      <c r="B231" t="inlineStr">
        <is>
          <t>Mangrove</t>
        </is>
      </c>
      <c r="C231" t="inlineStr">
        <is>
          <t>Conservation</t>
        </is>
      </c>
      <c r="D231" t="inlineStr"/>
      <c r="E231" t="inlineStr">
        <is>
          <t>Small</t>
        </is>
      </c>
      <c r="F231" t="n">
        <v>4000</v>
      </c>
      <c r="G231" t="inlineStr">
        <is>
          <t>Market price</t>
        </is>
      </c>
      <c r="H231" t="n">
        <v>58606174.82755706</v>
      </c>
      <c r="I231" t="inlineStr">
        <is>
          <t>KEN</t>
        </is>
      </c>
      <c r="J231" t="n">
        <v>20000</v>
      </c>
      <c r="K231" t="inlineStr">
        <is>
          <t>Kenya Mangrove Conservation 4000</t>
        </is>
      </c>
      <c r="L231" t="inlineStr">
        <is>
          <t>3216971</t>
        </is>
      </c>
      <c r="M231" t="inlineStr">
        <is>
          <t>4804993</t>
        </is>
      </c>
      <c r="N231" t="n">
        <v>0.0548913320049572</v>
      </c>
      <c r="O231" t="n">
        <v>0.08198782831567189</v>
      </c>
      <c r="P231" t="inlineStr">
        <is>
          <t>1268720</t>
        </is>
      </c>
      <c r="Q231" t="inlineStr">
        <is>
          <t>1351267</t>
        </is>
      </c>
      <c r="R231" t="inlineStr">
        <is>
          <t>1948250</t>
        </is>
      </c>
      <c r="S231" t="inlineStr">
        <is>
          <t>3453727</t>
        </is>
      </c>
      <c r="T231" t="n">
        <v>113006</v>
      </c>
      <c r="U231" t="n">
        <v>166997</v>
      </c>
      <c r="V231" t="n">
        <v>24</v>
      </c>
      <c r="W231" t="n">
        <v>24</v>
      </c>
      <c r="X231" t="inlineStr">
        <is>
          <t>50000</t>
        </is>
      </c>
      <c r="Y231" t="inlineStr">
        <is>
          <t>50000</t>
        </is>
      </c>
      <c r="Z231" t="inlineStr">
        <is>
          <t>629559</t>
        </is>
      </c>
      <c r="AA231" t="inlineStr">
        <is>
          <t>667067</t>
        </is>
      </c>
      <c r="AB231" t="inlineStr">
        <is>
          <t>76963</t>
        </is>
      </c>
      <c r="AC231" t="inlineStr">
        <is>
          <t>80000</t>
        </is>
      </c>
      <c r="AD231" t="inlineStr">
        <is>
          <t>249345</t>
        </is>
      </c>
      <c r="AE231" t="inlineStr">
        <is>
          <t>264200</t>
        </is>
      </c>
      <c r="AF231" t="inlineStr">
        <is>
          <t>88900</t>
        </is>
      </c>
      <c r="AG231" t="inlineStr">
        <is>
          <t>100000</t>
        </is>
      </c>
      <c r="AH231" t="inlineStr">
        <is>
          <t>129504</t>
        </is>
      </c>
      <c r="AI231" t="inlineStr">
        <is>
          <t>140000</t>
        </is>
      </c>
      <c r="AJ231" t="inlineStr">
        <is>
          <t>44450</t>
        </is>
      </c>
      <c r="AK231" t="inlineStr">
        <is>
          <t>50000</t>
        </is>
      </c>
      <c r="AL231" t="inlineStr">
        <is>
          <t>0</t>
        </is>
      </c>
      <c r="AM231" t="inlineStr">
        <is>
          <t>0</t>
        </is>
      </c>
      <c r="AN231" t="n">
        <v>144981</v>
      </c>
      <c r="AO231" t="n">
        <v>240000</v>
      </c>
      <c r="AP231" t="inlineStr">
        <is>
          <t>1331347</t>
        </is>
      </c>
      <c r="AQ231" t="inlineStr">
        <is>
          <t>2413007</t>
        </is>
      </c>
      <c r="AR231" t="inlineStr">
        <is>
          <t>14968</t>
        </is>
      </c>
      <c r="AS231" t="inlineStr">
        <is>
          <t>26720</t>
        </is>
      </c>
      <c r="AT231" t="inlineStr">
        <is>
          <t>75812</t>
        </is>
      </c>
      <c r="AU231" t="inlineStr">
        <is>
          <t>120000</t>
        </is>
      </c>
      <c r="AV231" t="inlineStr">
        <is>
          <t>167296</t>
        </is>
      </c>
      <c r="AW231" t="inlineStr">
        <is>
          <t>300000</t>
        </is>
      </c>
      <c r="AX231" t="inlineStr">
        <is>
          <t>213847</t>
        </is>
      </c>
      <c r="AY231" t="inlineStr">
        <is>
          <t>354000</t>
        </is>
      </c>
      <c r="AZ231" t="n">
        <v>30</v>
      </c>
      <c r="BA231" t="n">
        <v>-3453727</v>
      </c>
      <c r="BB231" t="n">
        <v>-1948250</v>
      </c>
      <c r="BC231" t="inlineStr">
        <is>
          <t>0</t>
        </is>
      </c>
      <c r="BD231" t="inlineStr">
        <is>
          <t>0</t>
        </is>
      </c>
      <c r="BE231" t="n">
        <v>0</v>
      </c>
      <c r="BF231" t="inlineStr">
        <is>
          <t>144981</t>
        </is>
      </c>
      <c r="BG231" t="inlineStr">
        <is>
          <t>0</t>
        </is>
      </c>
      <c r="BH231" t="inlineStr">
        <is>
          <t>240000</t>
        </is>
      </c>
      <c r="BI231" t="inlineStr">
        <is>
          <t>0</t>
        </is>
      </c>
    </row>
    <row r="232">
      <c r="A232" t="inlineStr">
        <is>
          <t>Kenya</t>
        </is>
      </c>
      <c r="B232" t="inlineStr">
        <is>
          <t>Mangrove</t>
        </is>
      </c>
      <c r="C232" t="inlineStr">
        <is>
          <t>Conservation</t>
        </is>
      </c>
      <c r="D232" t="inlineStr"/>
      <c r="E232" t="inlineStr">
        <is>
          <t>Medium</t>
        </is>
      </c>
      <c r="F232" t="n">
        <v>20000</v>
      </c>
      <c r="G232" t="inlineStr">
        <is>
          <t>Opex breakeven</t>
        </is>
      </c>
      <c r="H232" t="n">
        <v>58606174.82755706</v>
      </c>
      <c r="I232" t="inlineStr">
        <is>
          <t>KEN</t>
        </is>
      </c>
      <c r="J232" t="n">
        <v>20000</v>
      </c>
      <c r="K232" t="inlineStr">
        <is>
          <t>Kenya Mangrove Conservation 20000</t>
        </is>
      </c>
      <c r="L232" t="inlineStr">
        <is>
          <t>2622269</t>
        </is>
      </c>
      <c r="M232" t="inlineStr">
        <is>
          <t>3725488</t>
        </is>
      </c>
      <c r="N232" t="n">
        <v>0.04474390297124442</v>
      </c>
      <c r="O232" t="n">
        <v>0.06356818220881817</v>
      </c>
      <c r="P232" t="inlineStr">
        <is>
          <t>1268720</t>
        </is>
      </c>
      <c r="Q232" t="inlineStr">
        <is>
          <t>1351267</t>
        </is>
      </c>
      <c r="R232" t="inlineStr">
        <is>
          <t>1353548</t>
        </is>
      </c>
      <c r="S232" t="inlineStr">
        <is>
          <t>2374221</t>
        </is>
      </c>
      <c r="T232" t="n">
        <v>113006</v>
      </c>
      <c r="U232" t="n">
        <v>834987</v>
      </c>
      <c r="V232" t="n">
        <v>4</v>
      </c>
      <c r="W232" t="n">
        <v>4</v>
      </c>
      <c r="X232" t="inlineStr">
        <is>
          <t>50000</t>
        </is>
      </c>
      <c r="Y232" t="inlineStr">
        <is>
          <t>50000</t>
        </is>
      </c>
      <c r="Z232" t="inlineStr">
        <is>
          <t>629559</t>
        </is>
      </c>
      <c r="AA232" t="inlineStr">
        <is>
          <t>667067</t>
        </is>
      </c>
      <c r="AB232" t="inlineStr">
        <is>
          <t>76963</t>
        </is>
      </c>
      <c r="AC232" t="inlineStr">
        <is>
          <t>80000</t>
        </is>
      </c>
      <c r="AD232" t="inlineStr">
        <is>
          <t>249345</t>
        </is>
      </c>
      <c r="AE232" t="inlineStr">
        <is>
          <t>264200</t>
        </is>
      </c>
      <c r="AF232" t="inlineStr">
        <is>
          <t>88900</t>
        </is>
      </c>
      <c r="AG232" t="inlineStr">
        <is>
          <t>100000</t>
        </is>
      </c>
      <c r="AH232" t="inlineStr">
        <is>
          <t>129504</t>
        </is>
      </c>
      <c r="AI232" t="inlineStr">
        <is>
          <t>140000</t>
        </is>
      </c>
      <c r="AJ232" t="inlineStr">
        <is>
          <t>44450</t>
        </is>
      </c>
      <c r="AK232" t="inlineStr">
        <is>
          <t>50000</t>
        </is>
      </c>
      <c r="AL232" t="inlineStr">
        <is>
          <t>0</t>
        </is>
      </c>
      <c r="AM232" t="inlineStr">
        <is>
          <t>0</t>
        </is>
      </c>
      <c r="AN232" t="n">
        <v>144981</v>
      </c>
      <c r="AO232" t="n">
        <v>240000</v>
      </c>
      <c r="AP232" t="inlineStr">
        <is>
          <t>676774</t>
        </is>
      </c>
      <c r="AQ232" t="inlineStr">
        <is>
          <t>1226623</t>
        </is>
      </c>
      <c r="AR232" t="inlineStr">
        <is>
          <t>74838</t>
        </is>
      </c>
      <c r="AS232" t="inlineStr">
        <is>
          <t>133598</t>
        </is>
      </c>
      <c r="AT232" t="inlineStr">
        <is>
          <t>75812</t>
        </is>
      </c>
      <c r="AU232" t="inlineStr">
        <is>
          <t>120000</t>
        </is>
      </c>
      <c r="AV232" t="inlineStr">
        <is>
          <t>167296</t>
        </is>
      </c>
      <c r="AW232" t="inlineStr">
        <is>
          <t>300000</t>
        </is>
      </c>
      <c r="AX232" t="inlineStr">
        <is>
          <t>213847</t>
        </is>
      </c>
      <c r="AY232" t="inlineStr">
        <is>
          <t>354000</t>
        </is>
      </c>
      <c r="AZ232" t="n">
        <v>3.050028724829513</v>
      </c>
      <c r="BA232" t="n">
        <v>-2374221</v>
      </c>
      <c r="BB232" t="n">
        <v>-1353548</v>
      </c>
      <c r="BC232" t="inlineStr">
        <is>
          <t>0</t>
        </is>
      </c>
      <c r="BD232" t="inlineStr">
        <is>
          <t>0</t>
        </is>
      </c>
      <c r="BE232" t="n">
        <v>0</v>
      </c>
      <c r="BF232" t="inlineStr">
        <is>
          <t>144981</t>
        </is>
      </c>
      <c r="BG232" t="inlineStr">
        <is>
          <t>0</t>
        </is>
      </c>
      <c r="BH232" t="inlineStr">
        <is>
          <t>240000</t>
        </is>
      </c>
      <c r="BI232" t="inlineStr">
        <is>
          <t>0</t>
        </is>
      </c>
    </row>
    <row r="233">
      <c r="A233" t="inlineStr">
        <is>
          <t>Kenya</t>
        </is>
      </c>
      <c r="B233" t="inlineStr">
        <is>
          <t>Mangrove</t>
        </is>
      </c>
      <c r="C233" t="inlineStr">
        <is>
          <t>Conservation</t>
        </is>
      </c>
      <c r="D233" t="inlineStr"/>
      <c r="E233" t="inlineStr">
        <is>
          <t>Medium</t>
        </is>
      </c>
      <c r="F233" t="n">
        <v>20000</v>
      </c>
      <c r="G233" t="inlineStr">
        <is>
          <t>Market price</t>
        </is>
      </c>
      <c r="H233" t="n">
        <v>58606174.82755706</v>
      </c>
      <c r="I233" t="inlineStr">
        <is>
          <t>KEN</t>
        </is>
      </c>
      <c r="J233" t="n">
        <v>20000</v>
      </c>
      <c r="K233" t="inlineStr">
        <is>
          <t>Kenya Mangrove Conservation 20000</t>
        </is>
      </c>
      <c r="L233" t="inlineStr">
        <is>
          <t>8602227</t>
        </is>
      </c>
      <c r="M233" t="inlineStr">
        <is>
          <t>14563900</t>
        </is>
      </c>
      <c r="N233" t="n">
        <v>0.1467802159979083</v>
      </c>
      <c r="O233" t="n">
        <v>0.2485045311838361</v>
      </c>
      <c r="P233" t="inlineStr">
        <is>
          <t>1268720</t>
        </is>
      </c>
      <c r="Q233" t="inlineStr">
        <is>
          <t>1351267</t>
        </is>
      </c>
      <c r="R233" t="inlineStr">
        <is>
          <t>7333507</t>
        </is>
      </c>
      <c r="S233" t="inlineStr">
        <is>
          <t>13212633</t>
        </is>
      </c>
      <c r="T233" t="n">
        <v>113006</v>
      </c>
      <c r="U233" t="n">
        <v>834987</v>
      </c>
      <c r="V233" t="n">
        <v>13</v>
      </c>
      <c r="W233" t="n">
        <v>13</v>
      </c>
      <c r="X233" t="inlineStr">
        <is>
          <t>50000</t>
        </is>
      </c>
      <c r="Y233" t="inlineStr">
        <is>
          <t>50000</t>
        </is>
      </c>
      <c r="Z233" t="inlineStr">
        <is>
          <t>629559</t>
        </is>
      </c>
      <c r="AA233" t="inlineStr">
        <is>
          <t>667067</t>
        </is>
      </c>
      <c r="AB233" t="inlineStr">
        <is>
          <t>76963</t>
        </is>
      </c>
      <c r="AC233" t="inlineStr">
        <is>
          <t>80000</t>
        </is>
      </c>
      <c r="AD233" t="inlineStr">
        <is>
          <t>249345</t>
        </is>
      </c>
      <c r="AE233" t="inlineStr">
        <is>
          <t>264200</t>
        </is>
      </c>
      <c r="AF233" t="inlineStr">
        <is>
          <t>88900</t>
        </is>
      </c>
      <c r="AG233" t="inlineStr">
        <is>
          <t>100000</t>
        </is>
      </c>
      <c r="AH233" t="inlineStr">
        <is>
          <t>129504</t>
        </is>
      </c>
      <c r="AI233" t="inlineStr">
        <is>
          <t>140000</t>
        </is>
      </c>
      <c r="AJ233" t="inlineStr">
        <is>
          <t>44450</t>
        </is>
      </c>
      <c r="AK233" t="inlineStr">
        <is>
          <t>50000</t>
        </is>
      </c>
      <c r="AL233" t="inlineStr">
        <is>
          <t>0</t>
        </is>
      </c>
      <c r="AM233" t="inlineStr">
        <is>
          <t>0</t>
        </is>
      </c>
      <c r="AN233" t="n">
        <v>144981</v>
      </c>
      <c r="AO233" t="n">
        <v>240000</v>
      </c>
      <c r="AP233" t="inlineStr">
        <is>
          <t>6656733</t>
        </is>
      </c>
      <c r="AQ233" t="inlineStr">
        <is>
          <t>12065035</t>
        </is>
      </c>
      <c r="AR233" t="inlineStr">
        <is>
          <t>74838</t>
        </is>
      </c>
      <c r="AS233" t="inlineStr">
        <is>
          <t>133598</t>
        </is>
      </c>
      <c r="AT233" t="inlineStr">
        <is>
          <t>75812</t>
        </is>
      </c>
      <c r="AU233" t="inlineStr">
        <is>
          <t>120000</t>
        </is>
      </c>
      <c r="AV233" t="inlineStr">
        <is>
          <t>167296</t>
        </is>
      </c>
      <c r="AW233" t="inlineStr">
        <is>
          <t>300000</t>
        </is>
      </c>
      <c r="AX233" t="inlineStr">
        <is>
          <t>213847</t>
        </is>
      </c>
      <c r="AY233" t="inlineStr">
        <is>
          <t>354000</t>
        </is>
      </c>
      <c r="AZ233" t="n">
        <v>30</v>
      </c>
      <c r="BA233" t="n">
        <v>-13212633</v>
      </c>
      <c r="BB233" t="n">
        <v>-7333507</v>
      </c>
      <c r="BC233" t="inlineStr">
        <is>
          <t>0</t>
        </is>
      </c>
      <c r="BD233" t="inlineStr">
        <is>
          <t>0</t>
        </is>
      </c>
      <c r="BE233" t="n">
        <v>0</v>
      </c>
      <c r="BF233" t="inlineStr">
        <is>
          <t>144981</t>
        </is>
      </c>
      <c r="BG233" t="inlineStr">
        <is>
          <t>0</t>
        </is>
      </c>
      <c r="BH233" t="inlineStr">
        <is>
          <t>240000</t>
        </is>
      </c>
      <c r="BI233" t="inlineStr">
        <is>
          <t>0</t>
        </is>
      </c>
    </row>
    <row r="234">
      <c r="A234" t="inlineStr">
        <is>
          <t>Kenya</t>
        </is>
      </c>
      <c r="B234" t="inlineStr">
        <is>
          <t>Mangrove</t>
        </is>
      </c>
      <c r="C234" t="inlineStr">
        <is>
          <t>Conservation</t>
        </is>
      </c>
      <c r="D234" t="inlineStr"/>
      <c r="E234" t="inlineStr">
        <is>
          <t>Large</t>
        </is>
      </c>
      <c r="F234" t="n">
        <v>40000</v>
      </c>
      <c r="G234" t="inlineStr">
        <is>
          <t>Opex breakeven</t>
        </is>
      </c>
      <c r="H234" t="n">
        <v>58606174.82755706</v>
      </c>
      <c r="I234" t="inlineStr">
        <is>
          <t>KEN</t>
        </is>
      </c>
      <c r="J234" t="n">
        <v>20000</v>
      </c>
      <c r="K234" t="inlineStr">
        <is>
          <t>Kenya Mangrove Conservation 40000</t>
        </is>
      </c>
      <c r="L234" t="inlineStr">
        <is>
          <t>3527855</t>
        </is>
      </c>
      <c r="M234" t="inlineStr">
        <is>
          <t>5061762</t>
        </is>
      </c>
      <c r="N234" t="n">
        <v>0.06019596075636004</v>
      </c>
      <c r="O234" t="n">
        <v>0.08636909020071247</v>
      </c>
      <c r="P234" t="inlineStr">
        <is>
          <t>1627745</t>
        </is>
      </c>
      <c r="Q234" t="inlineStr">
        <is>
          <t>1730133</t>
        </is>
      </c>
      <c r="R234" t="inlineStr">
        <is>
          <t>1900110</t>
        </is>
      </c>
      <c r="S234" t="inlineStr">
        <is>
          <t>3331629</t>
        </is>
      </c>
      <c r="T234" t="n">
        <v>113006</v>
      </c>
      <c r="U234" t="n">
        <v>1669975</v>
      </c>
      <c r="V234" t="n">
        <v>3</v>
      </c>
      <c r="W234" t="n">
        <v>3</v>
      </c>
      <c r="X234" t="inlineStr">
        <is>
          <t>50000</t>
        </is>
      </c>
      <c r="Y234" t="inlineStr">
        <is>
          <t>50000</t>
        </is>
      </c>
      <c r="Z234" t="inlineStr">
        <is>
          <t>786949</t>
        </is>
      </c>
      <c r="AA234" t="inlineStr">
        <is>
          <t>833833</t>
        </is>
      </c>
      <c r="AB234" t="inlineStr">
        <is>
          <t>153925</t>
        </is>
      </c>
      <c r="AC234" t="inlineStr">
        <is>
          <t>160000</t>
        </is>
      </c>
      <c r="AD234" t="inlineStr">
        <is>
          <t>374017</t>
        </is>
      </c>
      <c r="AE234" t="inlineStr">
        <is>
          <t>396300</t>
        </is>
      </c>
      <c r="AF234" t="inlineStr">
        <is>
          <t>88900</t>
        </is>
      </c>
      <c r="AG234" t="inlineStr">
        <is>
          <t>100000</t>
        </is>
      </c>
      <c r="AH234" t="inlineStr">
        <is>
          <t>129504</t>
        </is>
      </c>
      <c r="AI234" t="inlineStr">
        <is>
          <t>140000</t>
        </is>
      </c>
      <c r="AJ234" t="inlineStr">
        <is>
          <t>44450</t>
        </is>
      </c>
      <c r="AK234" t="inlineStr">
        <is>
          <t>50000</t>
        </is>
      </c>
      <c r="AL234" t="inlineStr">
        <is>
          <t>0</t>
        </is>
      </c>
      <c r="AM234" t="inlineStr">
        <is>
          <t>0</t>
        </is>
      </c>
      <c r="AN234" t="n">
        <v>289962</v>
      </c>
      <c r="AO234" t="n">
        <v>480000</v>
      </c>
      <c r="AP234" t="inlineStr">
        <is>
          <t>950055</t>
        </is>
      </c>
      <c r="AQ234" t="inlineStr">
        <is>
          <t>1721933</t>
        </is>
      </c>
      <c r="AR234" t="inlineStr">
        <is>
          <t>149676</t>
        </is>
      </c>
      <c r="AS234" t="inlineStr">
        <is>
          <t>267196</t>
        </is>
      </c>
      <c r="AT234" t="inlineStr">
        <is>
          <t>75812</t>
        </is>
      </c>
      <c r="AU234" t="inlineStr">
        <is>
          <t>120000</t>
        </is>
      </c>
      <c r="AV234" t="inlineStr">
        <is>
          <t>167296</t>
        </is>
      </c>
      <c r="AW234" t="inlineStr">
        <is>
          <t>300000</t>
        </is>
      </c>
      <c r="AX234" t="inlineStr">
        <is>
          <t>267309</t>
        </is>
      </c>
      <c r="AY234" t="inlineStr">
        <is>
          <t>442500</t>
        </is>
      </c>
      <c r="AZ234" t="n">
        <v>2.140813472620103</v>
      </c>
      <c r="BA234" t="n">
        <v>-3331629</v>
      </c>
      <c r="BB234" t="n">
        <v>-1900110</v>
      </c>
      <c r="BC234" t="inlineStr">
        <is>
          <t>0</t>
        </is>
      </c>
      <c r="BD234" t="inlineStr">
        <is>
          <t>0</t>
        </is>
      </c>
      <c r="BE234" t="n">
        <v>0</v>
      </c>
      <c r="BF234" t="inlineStr">
        <is>
          <t>289962</t>
        </is>
      </c>
      <c r="BG234" t="inlineStr">
        <is>
          <t>0</t>
        </is>
      </c>
      <c r="BH234" t="inlineStr">
        <is>
          <t>480000</t>
        </is>
      </c>
      <c r="BI234" t="inlineStr">
        <is>
          <t>0</t>
        </is>
      </c>
    </row>
    <row r="235">
      <c r="A235" t="inlineStr">
        <is>
          <t>Kenya</t>
        </is>
      </c>
      <c r="B235" t="inlineStr">
        <is>
          <t>Mangrove</t>
        </is>
      </c>
      <c r="C235" t="inlineStr">
        <is>
          <t>Conservation</t>
        </is>
      </c>
      <c r="D235" t="inlineStr"/>
      <c r="E235" t="inlineStr">
        <is>
          <t>Large</t>
        </is>
      </c>
      <c r="F235" t="n">
        <v>40000</v>
      </c>
      <c r="G235" t="inlineStr">
        <is>
          <t>Market price</t>
        </is>
      </c>
      <c r="H235" t="n">
        <v>58606174.82755706</v>
      </c>
      <c r="I235" t="inlineStr">
        <is>
          <t>KEN</t>
        </is>
      </c>
      <c r="J235" t="n">
        <v>20000</v>
      </c>
      <c r="K235" t="inlineStr">
        <is>
          <t>Kenya Mangrove Conservation 40000</t>
        </is>
      </c>
      <c r="L235" t="inlineStr">
        <is>
          <t>15891265</t>
        </is>
      </c>
      <c r="M235" t="inlineStr">
        <is>
          <t>27469900</t>
        </is>
      </c>
      <c r="N235" t="n">
        <v>0.2711534244771732</v>
      </c>
      <c r="O235" t="n">
        <v>0.4687202343580262</v>
      </c>
      <c r="P235" t="inlineStr">
        <is>
          <t>1627745</t>
        </is>
      </c>
      <c r="Q235" t="inlineStr">
        <is>
          <t>1730133</t>
        </is>
      </c>
      <c r="R235" t="inlineStr">
        <is>
          <t>14263520</t>
        </is>
      </c>
      <c r="S235" t="inlineStr">
        <is>
          <t>25739767</t>
        </is>
      </c>
      <c r="T235" t="n">
        <v>113006</v>
      </c>
      <c r="U235" t="n">
        <v>1669975</v>
      </c>
      <c r="V235" t="n">
        <v>12</v>
      </c>
      <c r="W235" t="n">
        <v>12</v>
      </c>
      <c r="X235" t="inlineStr">
        <is>
          <t>50000</t>
        </is>
      </c>
      <c r="Y235" t="inlineStr">
        <is>
          <t>50000</t>
        </is>
      </c>
      <c r="Z235" t="inlineStr">
        <is>
          <t>786949</t>
        </is>
      </c>
      <c r="AA235" t="inlineStr">
        <is>
          <t>833833</t>
        </is>
      </c>
      <c r="AB235" t="inlineStr">
        <is>
          <t>153925</t>
        </is>
      </c>
      <c r="AC235" t="inlineStr">
        <is>
          <t>160000</t>
        </is>
      </c>
      <c r="AD235" t="inlineStr">
        <is>
          <t>374017</t>
        </is>
      </c>
      <c r="AE235" t="inlineStr">
        <is>
          <t>396300</t>
        </is>
      </c>
      <c r="AF235" t="inlineStr">
        <is>
          <t>88900</t>
        </is>
      </c>
      <c r="AG235" t="inlineStr">
        <is>
          <t>100000</t>
        </is>
      </c>
      <c r="AH235" t="inlineStr">
        <is>
          <t>129504</t>
        </is>
      </c>
      <c r="AI235" t="inlineStr">
        <is>
          <t>140000</t>
        </is>
      </c>
      <c r="AJ235" t="inlineStr">
        <is>
          <t>44450</t>
        </is>
      </c>
      <c r="AK235" t="inlineStr">
        <is>
          <t>50000</t>
        </is>
      </c>
      <c r="AL235" t="inlineStr">
        <is>
          <t>0</t>
        </is>
      </c>
      <c r="AM235" t="inlineStr">
        <is>
          <t>0</t>
        </is>
      </c>
      <c r="AN235" t="n">
        <v>289962</v>
      </c>
      <c r="AO235" t="n">
        <v>480000</v>
      </c>
      <c r="AP235" t="inlineStr">
        <is>
          <t>13313465</t>
        </is>
      </c>
      <c r="AQ235" t="inlineStr">
        <is>
          <t>24130071</t>
        </is>
      </c>
      <c r="AR235" t="inlineStr">
        <is>
          <t>149676</t>
        </is>
      </c>
      <c r="AS235" t="inlineStr">
        <is>
          <t>267196</t>
        </is>
      </c>
      <c r="AT235" t="inlineStr">
        <is>
          <t>75812</t>
        </is>
      </c>
      <c r="AU235" t="inlineStr">
        <is>
          <t>120000</t>
        </is>
      </c>
      <c r="AV235" t="inlineStr">
        <is>
          <t>167296</t>
        </is>
      </c>
      <c r="AW235" t="inlineStr">
        <is>
          <t>300000</t>
        </is>
      </c>
      <c r="AX235" t="inlineStr">
        <is>
          <t>267309</t>
        </is>
      </c>
      <c r="AY235" t="inlineStr">
        <is>
          <t>442500</t>
        </is>
      </c>
      <c r="AZ235" t="n">
        <v>30</v>
      </c>
      <c r="BA235" t="n">
        <v>-25739767</v>
      </c>
      <c r="BB235" t="n">
        <v>-14263520</v>
      </c>
      <c r="BC235" t="inlineStr">
        <is>
          <t>0</t>
        </is>
      </c>
      <c r="BD235" t="inlineStr">
        <is>
          <t>0</t>
        </is>
      </c>
      <c r="BE235" t="n">
        <v>0</v>
      </c>
      <c r="BF235" t="inlineStr">
        <is>
          <t>289962</t>
        </is>
      </c>
      <c r="BG235" t="inlineStr">
        <is>
          <t>0</t>
        </is>
      </c>
      <c r="BH235" t="inlineStr">
        <is>
          <t>480000</t>
        </is>
      </c>
      <c r="BI235" t="inlineStr">
        <is>
          <t>0</t>
        </is>
      </c>
    </row>
    <row r="236">
      <c r="A236" t="inlineStr">
        <is>
          <t>Kenya</t>
        </is>
      </c>
      <c r="B236" t="inlineStr">
        <is>
          <t>Seagrass</t>
        </is>
      </c>
      <c r="C236" t="inlineStr">
        <is>
          <t>Restoration</t>
        </is>
      </c>
      <c r="D236" t="inlineStr">
        <is>
          <t>Planting</t>
        </is>
      </c>
      <c r="E236" t="inlineStr">
        <is>
          <t>Small</t>
        </is>
      </c>
      <c r="F236" t="n">
        <v>100</v>
      </c>
      <c r="G236" t="inlineStr">
        <is>
          <t>Opex breakeven</t>
        </is>
      </c>
      <c r="H236" t="n">
        <v>58606174.82755706</v>
      </c>
      <c r="I236" t="inlineStr">
        <is>
          <t>KEN</t>
        </is>
      </c>
      <c r="J236" t="n">
        <v>500</v>
      </c>
      <c r="K236" t="inlineStr">
        <is>
          <t>Kenya Seagrass Restoration 100</t>
        </is>
      </c>
      <c r="L236" t="inlineStr">
        <is>
          <t>2651134</t>
        </is>
      </c>
      <c r="M236" t="inlineStr">
        <is>
          <t>3600633</t>
        </is>
      </c>
      <c r="N236" t="n">
        <v>0.04523642786448191</v>
      </c>
      <c r="O236" t="n">
        <v>0.06143777529576893</v>
      </c>
      <c r="P236" t="inlineStr">
        <is>
          <t>1390480</t>
        </is>
      </c>
      <c r="Q236" t="inlineStr">
        <is>
          <t>1488230</t>
        </is>
      </c>
      <c r="R236" t="inlineStr">
        <is>
          <t>1260653</t>
        </is>
      </c>
      <c r="S236" t="inlineStr">
        <is>
          <t>2112403</t>
        </is>
      </c>
      <c r="T236" t="n">
        <v>842</v>
      </c>
      <c r="U236" t="n">
        <v>2523</v>
      </c>
      <c r="V236" t="n">
        <v>1314</v>
      </c>
      <c r="W236" t="n">
        <v>1314</v>
      </c>
      <c r="X236" t="inlineStr">
        <is>
          <t>50000</t>
        </is>
      </c>
      <c r="Y236" t="inlineStr">
        <is>
          <t>50000</t>
        </is>
      </c>
      <c r="Z236" t="inlineStr">
        <is>
          <t>629559</t>
        </is>
      </c>
      <c r="AA236" t="inlineStr">
        <is>
          <t>667067</t>
        </is>
      </c>
      <c r="AB236" t="inlineStr">
        <is>
          <t>76963</t>
        </is>
      </c>
      <c r="AC236" t="inlineStr">
        <is>
          <t>80000</t>
        </is>
      </c>
      <c r="AD236" t="inlineStr">
        <is>
          <t>249345</t>
        </is>
      </c>
      <c r="AE236" t="inlineStr">
        <is>
          <t>264200</t>
        </is>
      </c>
      <c r="AF236" t="inlineStr">
        <is>
          <t>88900</t>
        </is>
      </c>
      <c r="AG236" t="inlineStr">
        <is>
          <t>100000</t>
        </is>
      </c>
      <c r="AH236" t="inlineStr">
        <is>
          <t>129504</t>
        </is>
      </c>
      <c r="AI236" t="inlineStr">
        <is>
          <t>140000</t>
        </is>
      </c>
      <c r="AJ236" t="inlineStr">
        <is>
          <t>44450</t>
        </is>
      </c>
      <c r="AK236" t="inlineStr">
        <is>
          <t>50000</t>
        </is>
      </c>
      <c r="AL236" t="inlineStr">
        <is>
          <t>121760</t>
        </is>
      </c>
      <c r="AM236" t="inlineStr">
        <is>
          <t>136963</t>
        </is>
      </c>
      <c r="AN236" t="n">
        <v>173128</v>
      </c>
      <c r="AO236" t="n">
        <v>274227</v>
      </c>
      <c r="AP236" t="inlineStr">
        <is>
          <t>630327</t>
        </is>
      </c>
      <c r="AQ236" t="inlineStr">
        <is>
          <t>1063773</t>
        </is>
      </c>
      <c r="AR236" t="inlineStr">
        <is>
          <t>244</t>
        </is>
      </c>
      <c r="AS236" t="inlineStr">
        <is>
          <t>404</t>
        </is>
      </c>
      <c r="AT236" t="inlineStr">
        <is>
          <t>75812</t>
        </is>
      </c>
      <c r="AU236" t="inlineStr">
        <is>
          <t>120000</t>
        </is>
      </c>
      <c r="AV236" t="inlineStr">
        <is>
          <t>167296</t>
        </is>
      </c>
      <c r="AW236" t="inlineStr">
        <is>
          <t>300000</t>
        </is>
      </c>
      <c r="AX236" t="inlineStr">
        <is>
          <t>213847</t>
        </is>
      </c>
      <c r="AY236" t="inlineStr">
        <is>
          <t>354000</t>
        </is>
      </c>
      <c r="AZ236" t="n">
        <v>898.3306510575718</v>
      </c>
      <c r="BA236" t="n">
        <v>-2112403</v>
      </c>
      <c r="BB236" t="n">
        <v>-1260653</v>
      </c>
      <c r="BC236" t="inlineStr">
        <is>
          <t>0</t>
        </is>
      </c>
      <c r="BD236" t="inlineStr">
        <is>
          <t>0</t>
        </is>
      </c>
      <c r="BE236" t="n">
        <v>0</v>
      </c>
      <c r="BF236" t="inlineStr">
        <is>
          <t>144981</t>
        </is>
      </c>
      <c r="BG236" t="inlineStr">
        <is>
          <t>28147</t>
        </is>
      </c>
      <c r="BH236" t="inlineStr">
        <is>
          <t>240000</t>
        </is>
      </c>
      <c r="BI236" t="inlineStr">
        <is>
          <t>34227</t>
        </is>
      </c>
    </row>
    <row r="237">
      <c r="A237" t="inlineStr">
        <is>
          <t>Kenya</t>
        </is>
      </c>
      <c r="B237" t="inlineStr">
        <is>
          <t>Seagrass</t>
        </is>
      </c>
      <c r="C237" t="inlineStr">
        <is>
          <t>Restoration</t>
        </is>
      </c>
      <c r="D237" t="inlineStr">
        <is>
          <t>Planting</t>
        </is>
      </c>
      <c r="E237" t="inlineStr">
        <is>
          <t>Small</t>
        </is>
      </c>
      <c r="F237" t="n">
        <v>100</v>
      </c>
      <c r="G237" t="inlineStr">
        <is>
          <t>Market price</t>
        </is>
      </c>
      <c r="H237" t="n">
        <v>58606174.82755706</v>
      </c>
      <c r="I237" t="inlineStr">
        <is>
          <t>KEN</t>
        </is>
      </c>
      <c r="J237" t="n">
        <v>500</v>
      </c>
      <c r="K237" t="inlineStr">
        <is>
          <t>Kenya Seagrass Restoration 100</t>
        </is>
      </c>
      <c r="L237" t="inlineStr">
        <is>
          <t>2041857</t>
        </is>
      </c>
      <c r="M237" t="inlineStr">
        <is>
          <t>2572386</t>
        </is>
      </c>
      <c r="N237" t="n">
        <v>0.03484030489974759</v>
      </c>
      <c r="O237" t="n">
        <v>0.04389274692588271</v>
      </c>
      <c r="P237" t="inlineStr">
        <is>
          <t>1390480</t>
        </is>
      </c>
      <c r="Q237" t="inlineStr">
        <is>
          <t>1488230</t>
        </is>
      </c>
      <c r="R237" t="inlineStr">
        <is>
          <t>651377</t>
        </is>
      </c>
      <c r="S237" t="inlineStr">
        <is>
          <t>1084156</t>
        </is>
      </c>
      <c r="T237" t="n">
        <v>842</v>
      </c>
      <c r="U237" t="n">
        <v>2523</v>
      </c>
      <c r="V237" t="n">
        <v>1012</v>
      </c>
      <c r="W237" t="n">
        <v>1012</v>
      </c>
      <c r="X237" t="inlineStr">
        <is>
          <t>50000</t>
        </is>
      </c>
      <c r="Y237" t="inlineStr">
        <is>
          <t>50000</t>
        </is>
      </c>
      <c r="Z237" t="inlineStr">
        <is>
          <t>629559</t>
        </is>
      </c>
      <c r="AA237" t="inlineStr">
        <is>
          <t>667067</t>
        </is>
      </c>
      <c r="AB237" t="inlineStr">
        <is>
          <t>76963</t>
        </is>
      </c>
      <c r="AC237" t="inlineStr">
        <is>
          <t>80000</t>
        </is>
      </c>
      <c r="AD237" t="inlineStr">
        <is>
          <t>249345</t>
        </is>
      </c>
      <c r="AE237" t="inlineStr">
        <is>
          <t>264200</t>
        </is>
      </c>
      <c r="AF237" t="inlineStr">
        <is>
          <t>88900</t>
        </is>
      </c>
      <c r="AG237" t="inlineStr">
        <is>
          <t>100000</t>
        </is>
      </c>
      <c r="AH237" t="inlineStr">
        <is>
          <t>129504</t>
        </is>
      </c>
      <c r="AI237" t="inlineStr">
        <is>
          <t>140000</t>
        </is>
      </c>
      <c r="AJ237" t="inlineStr">
        <is>
          <t>44450</t>
        </is>
      </c>
      <c r="AK237" t="inlineStr">
        <is>
          <t>50000</t>
        </is>
      </c>
      <c r="AL237" t="inlineStr">
        <is>
          <t>121760</t>
        </is>
      </c>
      <c r="AM237" t="inlineStr">
        <is>
          <t>136963</t>
        </is>
      </c>
      <c r="AN237" t="n">
        <v>173128</v>
      </c>
      <c r="AO237" t="n">
        <v>274227</v>
      </c>
      <c r="AP237" t="inlineStr">
        <is>
          <t>21050</t>
        </is>
      </c>
      <c r="AQ237" t="inlineStr">
        <is>
          <t>35525</t>
        </is>
      </c>
      <c r="AR237" t="inlineStr">
        <is>
          <t>244</t>
        </is>
      </c>
      <c r="AS237" t="inlineStr">
        <is>
          <t>404</t>
        </is>
      </c>
      <c r="AT237" t="inlineStr">
        <is>
          <t>75812</t>
        </is>
      </c>
      <c r="AU237" t="inlineStr">
        <is>
          <t>120000</t>
        </is>
      </c>
      <c r="AV237" t="inlineStr">
        <is>
          <t>167296</t>
        </is>
      </c>
      <c r="AW237" t="inlineStr">
        <is>
          <t>300000</t>
        </is>
      </c>
      <c r="AX237" t="inlineStr">
        <is>
          <t>213847</t>
        </is>
      </c>
      <c r="AY237" t="inlineStr">
        <is>
          <t>354000</t>
        </is>
      </c>
      <c r="AZ237" t="n">
        <v>30</v>
      </c>
      <c r="BA237" t="n">
        <v>-1084156</v>
      </c>
      <c r="BB237" t="n">
        <v>-651377</v>
      </c>
      <c r="BC237" t="inlineStr">
        <is>
          <t>0</t>
        </is>
      </c>
      <c r="BD237" t="inlineStr">
        <is>
          <t>0</t>
        </is>
      </c>
      <c r="BE237" t="n">
        <v>0</v>
      </c>
      <c r="BF237" t="inlineStr">
        <is>
          <t>144981</t>
        </is>
      </c>
      <c r="BG237" t="inlineStr">
        <is>
          <t>28147</t>
        </is>
      </c>
      <c r="BH237" t="inlineStr">
        <is>
          <t>240000</t>
        </is>
      </c>
      <c r="BI237" t="inlineStr">
        <is>
          <t>34227</t>
        </is>
      </c>
    </row>
    <row r="238">
      <c r="A238" t="inlineStr">
        <is>
          <t>Kenya</t>
        </is>
      </c>
      <c r="B238" t="inlineStr">
        <is>
          <t>Seagrass</t>
        </is>
      </c>
      <c r="C238" t="inlineStr">
        <is>
          <t>Restoration</t>
        </is>
      </c>
      <c r="D238" t="inlineStr">
        <is>
          <t>Planting</t>
        </is>
      </c>
      <c r="E238" t="inlineStr">
        <is>
          <t>Medium</t>
        </is>
      </c>
      <c r="F238" t="n">
        <v>500</v>
      </c>
      <c r="G238" t="inlineStr">
        <is>
          <t>Opex breakeven</t>
        </is>
      </c>
      <c r="H238" t="n">
        <v>58606174.82755706</v>
      </c>
      <c r="I238" t="inlineStr">
        <is>
          <t>KEN</t>
        </is>
      </c>
      <c r="J238" t="n">
        <v>500</v>
      </c>
      <c r="K238" t="inlineStr">
        <is>
          <t>Kenya Seagrass Restoration 500</t>
        </is>
      </c>
      <c r="L238" t="inlineStr">
        <is>
          <t>3348090</t>
        </is>
      </c>
      <c r="M238" t="inlineStr">
        <is>
          <t>4486327</t>
        </is>
      </c>
      <c r="N238" t="n">
        <v>0.05712862185343827</v>
      </c>
      <c r="O238" t="n">
        <v>0.07655041492130443</v>
      </c>
      <c r="P238" t="inlineStr">
        <is>
          <t>1865812</t>
        </is>
      </c>
      <c r="Q238" t="inlineStr">
        <is>
          <t>2036083</t>
        </is>
      </c>
      <c r="R238" t="inlineStr">
        <is>
          <t>1482278</t>
        </is>
      </c>
      <c r="S238" t="inlineStr">
        <is>
          <t>2450245</t>
        </is>
      </c>
      <c r="T238" t="n">
        <v>842</v>
      </c>
      <c r="U238" t="n">
        <v>12298</v>
      </c>
      <c r="V238" t="n">
        <v>340</v>
      </c>
      <c r="W238" t="n">
        <v>340</v>
      </c>
      <c r="X238" t="inlineStr">
        <is>
          <t>50000</t>
        </is>
      </c>
      <c r="Y238" t="inlineStr">
        <is>
          <t>50000</t>
        </is>
      </c>
      <c r="Z238" t="inlineStr">
        <is>
          <t>629559</t>
        </is>
      </c>
      <c r="AA238" t="inlineStr">
        <is>
          <t>667067</t>
        </is>
      </c>
      <c r="AB238" t="inlineStr">
        <is>
          <t>76963</t>
        </is>
      </c>
      <c r="AC238" t="inlineStr">
        <is>
          <t>80000</t>
        </is>
      </c>
      <c r="AD238" t="inlineStr">
        <is>
          <t>249345</t>
        </is>
      </c>
      <c r="AE238" t="inlineStr">
        <is>
          <t>264200</t>
        </is>
      </c>
      <c r="AF238" t="inlineStr">
        <is>
          <t>88900</t>
        </is>
      </c>
      <c r="AG238" t="inlineStr">
        <is>
          <t>100000</t>
        </is>
      </c>
      <c r="AH238" t="inlineStr">
        <is>
          <t>129504</t>
        </is>
      </c>
      <c r="AI238" t="inlineStr">
        <is>
          <t>140000</t>
        </is>
      </c>
      <c r="AJ238" t="inlineStr">
        <is>
          <t>44450</t>
        </is>
      </c>
      <c r="AK238" t="inlineStr">
        <is>
          <t>50000</t>
        </is>
      </c>
      <c r="AL238" t="inlineStr">
        <is>
          <t>597091</t>
        </is>
      </c>
      <c r="AM238" t="inlineStr">
        <is>
          <t>684816</t>
        </is>
      </c>
      <c r="AN238" t="n">
        <v>283008</v>
      </c>
      <c r="AO238" t="n">
        <v>411136</v>
      </c>
      <c r="AP238" t="inlineStr">
        <is>
          <t>741139</t>
        </is>
      </c>
      <c r="AQ238" t="inlineStr">
        <is>
          <t>1263141</t>
        </is>
      </c>
      <c r="AR238" t="inlineStr">
        <is>
          <t>1176</t>
        </is>
      </c>
      <c r="AS238" t="inlineStr">
        <is>
          <t>1968</t>
        </is>
      </c>
      <c r="AT238" t="inlineStr">
        <is>
          <t>75812</t>
        </is>
      </c>
      <c r="AU238" t="inlineStr">
        <is>
          <t>120000</t>
        </is>
      </c>
      <c r="AV238" t="inlineStr">
        <is>
          <t>167296</t>
        </is>
      </c>
      <c r="AW238" t="inlineStr">
        <is>
          <t>300000</t>
        </is>
      </c>
      <c r="AX238" t="inlineStr">
        <is>
          <t>213847</t>
        </is>
      </c>
      <c r="AY238" t="inlineStr">
        <is>
          <t>354000</t>
        </is>
      </c>
      <c r="AZ238" t="n">
        <v>218.05349653382</v>
      </c>
      <c r="BA238" t="n">
        <v>-2450245</v>
      </c>
      <c r="BB238" t="n">
        <v>-1482278</v>
      </c>
      <c r="BC238" t="inlineStr">
        <is>
          <t>0</t>
        </is>
      </c>
      <c r="BD238" t="inlineStr">
        <is>
          <t>0</t>
        </is>
      </c>
      <c r="BE238" t="n">
        <v>0</v>
      </c>
      <c r="BF238" t="inlineStr">
        <is>
          <t>144981</t>
        </is>
      </c>
      <c r="BG238" t="inlineStr">
        <is>
          <t>138027</t>
        </is>
      </c>
      <c r="BH238" t="inlineStr">
        <is>
          <t>240000</t>
        </is>
      </c>
      <c r="BI238" t="inlineStr">
        <is>
          <t>171136</t>
        </is>
      </c>
    </row>
    <row r="239">
      <c r="A239" t="inlineStr">
        <is>
          <t>Kenya</t>
        </is>
      </c>
      <c r="B239" t="inlineStr">
        <is>
          <t>Seagrass</t>
        </is>
      </c>
      <c r="C239" t="inlineStr">
        <is>
          <t>Restoration</t>
        </is>
      </c>
      <c r="D239" t="inlineStr">
        <is>
          <t>Planting</t>
        </is>
      </c>
      <c r="E239" t="inlineStr">
        <is>
          <t>Medium</t>
        </is>
      </c>
      <c r="F239" t="n">
        <v>500</v>
      </c>
      <c r="G239" t="inlineStr">
        <is>
          <t>Market price</t>
        </is>
      </c>
      <c r="H239" t="n">
        <v>58606174.82755706</v>
      </c>
      <c r="I239" t="inlineStr">
        <is>
          <t>KEN</t>
        </is>
      </c>
      <c r="J239" t="n">
        <v>500</v>
      </c>
      <c r="K239" t="inlineStr">
        <is>
          <t>Kenya Seagrass Restoration 500</t>
        </is>
      </c>
      <c r="L239" t="inlineStr">
        <is>
          <t>2708917</t>
        </is>
      </c>
      <c r="M239" t="inlineStr">
        <is>
          <t>3396970</t>
        </is>
      </c>
      <c r="N239" t="n">
        <v>0.04622238199252423</v>
      </c>
      <c r="O239" t="n">
        <v>0.05796266366121407</v>
      </c>
      <c r="P239" t="inlineStr">
        <is>
          <t>1865812</t>
        </is>
      </c>
      <c r="Q239" t="inlineStr">
        <is>
          <t>2036083</t>
        </is>
      </c>
      <c r="R239" t="inlineStr">
        <is>
          <t>843106</t>
        </is>
      </c>
      <c r="S239" t="inlineStr">
        <is>
          <t>1360887</t>
        </is>
      </c>
      <c r="T239" t="n">
        <v>842</v>
      </c>
      <c r="U239" t="n">
        <v>12298</v>
      </c>
      <c r="V239" t="n">
        <v>275</v>
      </c>
      <c r="W239" t="n">
        <v>275</v>
      </c>
      <c r="X239" t="inlineStr">
        <is>
          <t>50000</t>
        </is>
      </c>
      <c r="Y239" t="inlineStr">
        <is>
          <t>50000</t>
        </is>
      </c>
      <c r="Z239" t="inlineStr">
        <is>
          <t>629559</t>
        </is>
      </c>
      <c r="AA239" t="inlineStr">
        <is>
          <t>667067</t>
        </is>
      </c>
      <c r="AB239" t="inlineStr">
        <is>
          <t>76963</t>
        </is>
      </c>
      <c r="AC239" t="inlineStr">
        <is>
          <t>80000</t>
        </is>
      </c>
      <c r="AD239" t="inlineStr">
        <is>
          <t>249345</t>
        </is>
      </c>
      <c r="AE239" t="inlineStr">
        <is>
          <t>264200</t>
        </is>
      </c>
      <c r="AF239" t="inlineStr">
        <is>
          <t>88900</t>
        </is>
      </c>
      <c r="AG239" t="inlineStr">
        <is>
          <t>100000</t>
        </is>
      </c>
      <c r="AH239" t="inlineStr">
        <is>
          <t>129504</t>
        </is>
      </c>
      <c r="AI239" t="inlineStr">
        <is>
          <t>140000</t>
        </is>
      </c>
      <c r="AJ239" t="inlineStr">
        <is>
          <t>44450</t>
        </is>
      </c>
      <c r="AK239" t="inlineStr">
        <is>
          <t>50000</t>
        </is>
      </c>
      <c r="AL239" t="inlineStr">
        <is>
          <t>597091</t>
        </is>
      </c>
      <c r="AM239" t="inlineStr">
        <is>
          <t>684816</t>
        </is>
      </c>
      <c r="AN239" t="n">
        <v>283008</v>
      </c>
      <c r="AO239" t="n">
        <v>411136</v>
      </c>
      <c r="AP239" t="inlineStr">
        <is>
          <t>101967</t>
        </is>
      </c>
      <c r="AQ239" t="inlineStr">
        <is>
          <t>173784</t>
        </is>
      </c>
      <c r="AR239" t="inlineStr">
        <is>
          <t>1176</t>
        </is>
      </c>
      <c r="AS239" t="inlineStr">
        <is>
          <t>1968</t>
        </is>
      </c>
      <c r="AT239" t="inlineStr">
        <is>
          <t>75812</t>
        </is>
      </c>
      <c r="AU239" t="inlineStr">
        <is>
          <t>120000</t>
        </is>
      </c>
      <c r="AV239" t="inlineStr">
        <is>
          <t>167296</t>
        </is>
      </c>
      <c r="AW239" t="inlineStr">
        <is>
          <t>300000</t>
        </is>
      </c>
      <c r="AX239" t="inlineStr">
        <is>
          <t>213847</t>
        </is>
      </c>
      <c r="AY239" t="inlineStr">
        <is>
          <t>354000</t>
        </is>
      </c>
      <c r="AZ239" t="n">
        <v>30</v>
      </c>
      <c r="BA239" t="n">
        <v>-1360887</v>
      </c>
      <c r="BB239" t="n">
        <v>-843106</v>
      </c>
      <c r="BC239" t="inlineStr">
        <is>
          <t>0</t>
        </is>
      </c>
      <c r="BD239" t="inlineStr">
        <is>
          <t>0</t>
        </is>
      </c>
      <c r="BE239" t="n">
        <v>0</v>
      </c>
      <c r="BF239" t="inlineStr">
        <is>
          <t>144981</t>
        </is>
      </c>
      <c r="BG239" t="inlineStr">
        <is>
          <t>138027</t>
        </is>
      </c>
      <c r="BH239" t="inlineStr">
        <is>
          <t>240000</t>
        </is>
      </c>
      <c r="BI239" t="inlineStr">
        <is>
          <t>171136</t>
        </is>
      </c>
    </row>
    <row r="240">
      <c r="A240" t="inlineStr">
        <is>
          <t>Kenya</t>
        </is>
      </c>
      <c r="B240" t="inlineStr">
        <is>
          <t>Seagrass</t>
        </is>
      </c>
      <c r="C240" t="inlineStr">
        <is>
          <t>Restoration</t>
        </is>
      </c>
      <c r="D240" t="inlineStr">
        <is>
          <t>Planting</t>
        </is>
      </c>
      <c r="E240" t="inlineStr">
        <is>
          <t>Large</t>
        </is>
      </c>
      <c r="F240" t="n">
        <v>1000</v>
      </c>
      <c r="G240" t="inlineStr">
        <is>
          <t>Opex breakeven</t>
        </is>
      </c>
      <c r="H240" t="n">
        <v>58606174.82755706</v>
      </c>
      <c r="I240" t="inlineStr">
        <is>
          <t>KEN</t>
        </is>
      </c>
      <c r="J240" t="n">
        <v>500</v>
      </c>
      <c r="K240" t="inlineStr">
        <is>
          <t>Kenya Seagrass Restoration 1000</t>
        </is>
      </c>
      <c r="L240" t="inlineStr">
        <is>
          <t>4234343</t>
        </is>
      </c>
      <c r="M240" t="inlineStr">
        <is>
          <t>5671717</t>
        </is>
      </c>
      <c r="N240" t="n">
        <v>0.07225079972305205</v>
      </c>
      <c r="O240" t="n">
        <v>0.0967767819122895</v>
      </c>
      <c r="P240" t="inlineStr">
        <is>
          <t>2494819</t>
        </is>
      </c>
      <c r="Q240" t="inlineStr">
        <is>
          <t>2800899</t>
        </is>
      </c>
      <c r="R240" t="inlineStr">
        <is>
          <t>1739525</t>
        </is>
      </c>
      <c r="S240" t="inlineStr">
        <is>
          <t>2870818</t>
        </is>
      </c>
      <c r="T240" t="n">
        <v>842</v>
      </c>
      <c r="U240" t="n">
        <v>23335</v>
      </c>
      <c r="V240" t="n">
        <v>227</v>
      </c>
      <c r="W240" t="n">
        <v>227</v>
      </c>
      <c r="X240" t="inlineStr">
        <is>
          <t>50000</t>
        </is>
      </c>
      <c r="Y240" t="inlineStr">
        <is>
          <t>50000</t>
        </is>
      </c>
      <c r="Z240" t="inlineStr">
        <is>
          <t>629559</t>
        </is>
      </c>
      <c r="AA240" t="inlineStr">
        <is>
          <t>667067</t>
        </is>
      </c>
      <c r="AB240" t="inlineStr">
        <is>
          <t>153925</t>
        </is>
      </c>
      <c r="AC240" t="inlineStr">
        <is>
          <t>160000</t>
        </is>
      </c>
      <c r="AD240" t="inlineStr">
        <is>
          <t>249345</t>
        </is>
      </c>
      <c r="AE240" t="inlineStr">
        <is>
          <t>264200</t>
        </is>
      </c>
      <c r="AF240" t="inlineStr">
        <is>
          <t>88900</t>
        </is>
      </c>
      <c r="AG240" t="inlineStr">
        <is>
          <t>100000</t>
        </is>
      </c>
      <c r="AH240" t="inlineStr">
        <is>
          <t>129504</t>
        </is>
      </c>
      <c r="AI240" t="inlineStr">
        <is>
          <t>140000</t>
        </is>
      </c>
      <c r="AJ240" t="inlineStr">
        <is>
          <t>44450</t>
        </is>
      </c>
      <c r="AK240" t="inlineStr">
        <is>
          <t>50000</t>
        </is>
      </c>
      <c r="AL240" t="inlineStr">
        <is>
          <t>1149136</t>
        </is>
      </c>
      <c r="AM240" t="inlineStr">
        <is>
          <t>1369632</t>
        </is>
      </c>
      <c r="AN240" t="n">
        <v>410621</v>
      </c>
      <c r="AO240" t="n">
        <v>582271</v>
      </c>
      <c r="AP240" t="inlineStr">
        <is>
          <t>869762</t>
        </is>
      </c>
      <c r="AQ240" t="inlineStr">
        <is>
          <t>1510814</t>
        </is>
      </c>
      <c r="AR240" t="inlineStr">
        <is>
          <t>2186</t>
        </is>
      </c>
      <c r="AS240" t="inlineStr">
        <is>
          <t>3734</t>
        </is>
      </c>
      <c r="AT240" t="inlineStr">
        <is>
          <t>75812</t>
        </is>
      </c>
      <c r="AU240" t="inlineStr">
        <is>
          <t>120000</t>
        </is>
      </c>
      <c r="AV240" t="inlineStr">
        <is>
          <t>167296</t>
        </is>
      </c>
      <c r="AW240" t="inlineStr">
        <is>
          <t>300000</t>
        </is>
      </c>
      <c r="AX240" t="inlineStr">
        <is>
          <t>213847</t>
        </is>
      </c>
      <c r="AY240" t="inlineStr">
        <is>
          <t>354000</t>
        </is>
      </c>
      <c r="AZ240" t="n">
        <v>136.5300190970189</v>
      </c>
      <c r="BA240" t="n">
        <v>-2870818</v>
      </c>
      <c r="BB240" t="n">
        <v>-1739525</v>
      </c>
      <c r="BC240" t="inlineStr">
        <is>
          <t>0</t>
        </is>
      </c>
      <c r="BD240" t="inlineStr">
        <is>
          <t>0</t>
        </is>
      </c>
      <c r="BE240" t="n">
        <v>0</v>
      </c>
      <c r="BF240" t="inlineStr">
        <is>
          <t>144981</t>
        </is>
      </c>
      <c r="BG240" t="inlineStr">
        <is>
          <t>265640</t>
        </is>
      </c>
      <c r="BH240" t="inlineStr">
        <is>
          <t>240000</t>
        </is>
      </c>
      <c r="BI240" t="inlineStr">
        <is>
          <t>342271</t>
        </is>
      </c>
    </row>
    <row r="241">
      <c r="A241" t="inlineStr">
        <is>
          <t>Kenya</t>
        </is>
      </c>
      <c r="B241" t="inlineStr">
        <is>
          <t>Seagrass</t>
        </is>
      </c>
      <c r="C241" t="inlineStr">
        <is>
          <t>Restoration</t>
        </is>
      </c>
      <c r="D241" t="inlineStr">
        <is>
          <t>Planting</t>
        </is>
      </c>
      <c r="E241" t="inlineStr">
        <is>
          <t>Large</t>
        </is>
      </c>
      <c r="F241" t="n">
        <v>1000</v>
      </c>
      <c r="G241" t="inlineStr">
        <is>
          <t>Market price</t>
        </is>
      </c>
      <c r="H241" t="n">
        <v>58606174.82755706</v>
      </c>
      <c r="I241" t="inlineStr">
        <is>
          <t>KEN</t>
        </is>
      </c>
      <c r="J241" t="n">
        <v>500</v>
      </c>
      <c r="K241" t="inlineStr">
        <is>
          <t>Kenya Seagrass Restoration 1000</t>
        </is>
      </c>
      <c r="L241" t="inlineStr">
        <is>
          <t>3555696</t>
        </is>
      </c>
      <c r="M241" t="inlineStr">
        <is>
          <t>4492877</t>
        </is>
      </c>
      <c r="N241" t="n">
        <v>0.06067101308799436</v>
      </c>
      <c r="O241" t="n">
        <v>0.07666217788859027</v>
      </c>
      <c r="P241" t="inlineStr">
        <is>
          <t>2494819</t>
        </is>
      </c>
      <c r="Q241" t="inlineStr">
        <is>
          <t>2800899</t>
        </is>
      </c>
      <c r="R241" t="inlineStr">
        <is>
          <t>1060877</t>
        </is>
      </c>
      <c r="S241" t="inlineStr">
        <is>
          <t>1691979</t>
        </is>
      </c>
      <c r="T241" t="n">
        <v>842</v>
      </c>
      <c r="U241" t="n">
        <v>23335</v>
      </c>
      <c r="V241" t="n">
        <v>190</v>
      </c>
      <c r="W241" t="n">
        <v>190</v>
      </c>
      <c r="X241" t="inlineStr">
        <is>
          <t>50000</t>
        </is>
      </c>
      <c r="Y241" t="inlineStr">
        <is>
          <t>50000</t>
        </is>
      </c>
      <c r="Z241" t="inlineStr">
        <is>
          <t>629559</t>
        </is>
      </c>
      <c r="AA241" t="inlineStr">
        <is>
          <t>667067</t>
        </is>
      </c>
      <c r="AB241" t="inlineStr">
        <is>
          <t>153925</t>
        </is>
      </c>
      <c r="AC241" t="inlineStr">
        <is>
          <t>160000</t>
        </is>
      </c>
      <c r="AD241" t="inlineStr">
        <is>
          <t>249345</t>
        </is>
      </c>
      <c r="AE241" t="inlineStr">
        <is>
          <t>264200</t>
        </is>
      </c>
      <c r="AF241" t="inlineStr">
        <is>
          <t>88900</t>
        </is>
      </c>
      <c r="AG241" t="inlineStr">
        <is>
          <t>100000</t>
        </is>
      </c>
      <c r="AH241" t="inlineStr">
        <is>
          <t>129504</t>
        </is>
      </c>
      <c r="AI241" t="inlineStr">
        <is>
          <t>140000</t>
        </is>
      </c>
      <c r="AJ241" t="inlineStr">
        <is>
          <t>44450</t>
        </is>
      </c>
      <c r="AK241" t="inlineStr">
        <is>
          <t>50000</t>
        </is>
      </c>
      <c r="AL241" t="inlineStr">
        <is>
          <t>1149136</t>
        </is>
      </c>
      <c r="AM241" t="inlineStr">
        <is>
          <t>1369632</t>
        </is>
      </c>
      <c r="AN241" t="n">
        <v>410621</v>
      </c>
      <c r="AO241" t="n">
        <v>582271</v>
      </c>
      <c r="AP241" t="inlineStr">
        <is>
          <t>191115</t>
        </is>
      </c>
      <c r="AQ241" t="inlineStr">
        <is>
          <t>331974</t>
        </is>
      </c>
      <c r="AR241" t="inlineStr">
        <is>
          <t>2186</t>
        </is>
      </c>
      <c r="AS241" t="inlineStr">
        <is>
          <t>3734</t>
        </is>
      </c>
      <c r="AT241" t="inlineStr">
        <is>
          <t>75812</t>
        </is>
      </c>
      <c r="AU241" t="inlineStr">
        <is>
          <t>120000</t>
        </is>
      </c>
      <c r="AV241" t="inlineStr">
        <is>
          <t>167296</t>
        </is>
      </c>
      <c r="AW241" t="inlineStr">
        <is>
          <t>300000</t>
        </is>
      </c>
      <c r="AX241" t="inlineStr">
        <is>
          <t>213847</t>
        </is>
      </c>
      <c r="AY241" t="inlineStr">
        <is>
          <t>354000</t>
        </is>
      </c>
      <c r="AZ241" t="n">
        <v>30</v>
      </c>
      <c r="BA241" t="n">
        <v>-1691979</v>
      </c>
      <c r="BB241" t="n">
        <v>-1060877</v>
      </c>
      <c r="BC241" t="inlineStr">
        <is>
          <t>0</t>
        </is>
      </c>
      <c r="BD241" t="inlineStr">
        <is>
          <t>0</t>
        </is>
      </c>
      <c r="BE241" t="n">
        <v>0</v>
      </c>
      <c r="BF241" t="inlineStr">
        <is>
          <t>144981</t>
        </is>
      </c>
      <c r="BG241" t="inlineStr">
        <is>
          <t>265640</t>
        </is>
      </c>
      <c r="BH241" t="inlineStr">
        <is>
          <t>240000</t>
        </is>
      </c>
      <c r="BI241" t="inlineStr">
        <is>
          <t>342271</t>
        </is>
      </c>
    </row>
    <row r="242">
      <c r="A242" t="inlineStr">
        <is>
          <t>Kenya</t>
        </is>
      </c>
      <c r="B242" t="inlineStr">
        <is>
          <t>Seagrass</t>
        </is>
      </c>
      <c r="C242" t="inlineStr">
        <is>
          <t>Conservation</t>
        </is>
      </c>
      <c r="D242" t="inlineStr"/>
      <c r="E242" t="inlineStr">
        <is>
          <t>Small</t>
        </is>
      </c>
      <c r="F242" t="n">
        <v>400</v>
      </c>
      <c r="G242" t="inlineStr">
        <is>
          <t>Opex breakeven</t>
        </is>
      </c>
      <c r="H242" t="n">
        <v>58606174.82755706</v>
      </c>
      <c r="I242" t="inlineStr">
        <is>
          <t>KEN</t>
        </is>
      </c>
      <c r="J242" t="n">
        <v>2000</v>
      </c>
      <c r="K242" t="inlineStr">
        <is>
          <t>Kenya Seagrass Conservation 400</t>
        </is>
      </c>
      <c r="L242" t="inlineStr">
        <is>
          <t>2474181</t>
        </is>
      </c>
      <c r="M242" t="inlineStr">
        <is>
          <t>3506979</t>
        </is>
      </c>
      <c r="N242" t="n">
        <v>0.04221707025377507</v>
      </c>
      <c r="O242" t="n">
        <v>0.05983975255711439</v>
      </c>
      <c r="P242" t="inlineStr">
        <is>
          <t>1268720</t>
        </is>
      </c>
      <c r="Q242" t="inlineStr">
        <is>
          <t>1351267</t>
        </is>
      </c>
      <c r="R242" t="inlineStr">
        <is>
          <t>1205460</t>
        </is>
      </c>
      <c r="S242" t="inlineStr">
        <is>
          <t>2155712</t>
        </is>
      </c>
      <c r="T242" t="n">
        <v>13429</v>
      </c>
      <c r="U242" t="n">
        <v>9253</v>
      </c>
      <c r="V242" t="n">
        <v>334</v>
      </c>
      <c r="W242" t="n">
        <v>334</v>
      </c>
      <c r="X242" t="inlineStr">
        <is>
          <t>50000</t>
        </is>
      </c>
      <c r="Y242" t="inlineStr">
        <is>
          <t>50000</t>
        </is>
      </c>
      <c r="Z242" t="inlineStr">
        <is>
          <t>629559</t>
        </is>
      </c>
      <c r="AA242" t="inlineStr">
        <is>
          <t>667067</t>
        </is>
      </c>
      <c r="AB242" t="inlineStr">
        <is>
          <t>76963</t>
        </is>
      </c>
      <c r="AC242" t="inlineStr">
        <is>
          <t>80000</t>
        </is>
      </c>
      <c r="AD242" t="inlineStr">
        <is>
          <t>249345</t>
        </is>
      </c>
      <c r="AE242" t="inlineStr">
        <is>
          <t>264200</t>
        </is>
      </c>
      <c r="AF242" t="inlineStr">
        <is>
          <t>88900</t>
        </is>
      </c>
      <c r="AG242" t="inlineStr">
        <is>
          <t>100000</t>
        </is>
      </c>
      <c r="AH242" t="inlineStr">
        <is>
          <t>129504</t>
        </is>
      </c>
      <c r="AI242" t="inlineStr">
        <is>
          <t>140000</t>
        </is>
      </c>
      <c r="AJ242" t="inlineStr">
        <is>
          <t>44450</t>
        </is>
      </c>
      <c r="AK242" t="inlineStr">
        <is>
          <t>50000</t>
        </is>
      </c>
      <c r="AL242" t="inlineStr">
        <is>
          <t>0</t>
        </is>
      </c>
      <c r="AM242" t="inlineStr">
        <is>
          <t>0</t>
        </is>
      </c>
      <c r="AN242" t="n">
        <v>144981</v>
      </c>
      <c r="AO242" t="n">
        <v>240000</v>
      </c>
      <c r="AP242" t="inlineStr">
        <is>
          <t>602730</t>
        </is>
      </c>
      <c r="AQ242" t="inlineStr">
        <is>
          <t>1140232</t>
        </is>
      </c>
      <c r="AR242" t="inlineStr">
        <is>
          <t>794</t>
        </is>
      </c>
      <c r="AS242" t="inlineStr">
        <is>
          <t>1480</t>
        </is>
      </c>
      <c r="AT242" t="inlineStr">
        <is>
          <t>75812</t>
        </is>
      </c>
      <c r="AU242" t="inlineStr">
        <is>
          <t>120000</t>
        </is>
      </c>
      <c r="AV242" t="inlineStr">
        <is>
          <t>167296</t>
        </is>
      </c>
      <c r="AW242" t="inlineStr">
        <is>
          <t>300000</t>
        </is>
      </c>
      <c r="AX242" t="inlineStr">
        <is>
          <t>213847</t>
        </is>
      </c>
      <c r="AY242" t="inlineStr">
        <is>
          <t>354000</t>
        </is>
      </c>
      <c r="AZ242" t="n">
        <v>251.8001106279015</v>
      </c>
      <c r="BA242" t="n">
        <v>-2155712</v>
      </c>
      <c r="BB242" t="n">
        <v>-1205460</v>
      </c>
      <c r="BC242" t="inlineStr">
        <is>
          <t>0</t>
        </is>
      </c>
      <c r="BD242" t="inlineStr">
        <is>
          <t>0</t>
        </is>
      </c>
      <c r="BE242" t="n">
        <v>0</v>
      </c>
      <c r="BF242" t="inlineStr">
        <is>
          <t>144981</t>
        </is>
      </c>
      <c r="BG242" t="inlineStr">
        <is>
          <t>0</t>
        </is>
      </c>
      <c r="BH242" t="inlineStr">
        <is>
          <t>240000</t>
        </is>
      </c>
      <c r="BI242" t="inlineStr">
        <is>
          <t>0</t>
        </is>
      </c>
    </row>
    <row r="243">
      <c r="A243" t="inlineStr">
        <is>
          <t>Kenya</t>
        </is>
      </c>
      <c r="B243" t="inlineStr">
        <is>
          <t>Seagrass</t>
        </is>
      </c>
      <c r="C243" t="inlineStr">
        <is>
          <t>Conservation</t>
        </is>
      </c>
      <c r="D243" t="inlineStr"/>
      <c r="E243" t="inlineStr">
        <is>
          <t>Small</t>
        </is>
      </c>
      <c r="F243" t="n">
        <v>400</v>
      </c>
      <c r="G243" t="inlineStr">
        <is>
          <t>Market price</t>
        </is>
      </c>
      <c r="H243" t="n">
        <v>58606174.82755706</v>
      </c>
      <c r="I243" t="inlineStr">
        <is>
          <t>KEN</t>
        </is>
      </c>
      <c r="J243" t="n">
        <v>2000</v>
      </c>
      <c r="K243" t="inlineStr">
        <is>
          <t>Kenya Seagrass Conservation 400</t>
        </is>
      </c>
      <c r="L243" t="inlineStr">
        <is>
          <t>1943261</t>
        </is>
      </c>
      <c r="M243" t="inlineStr">
        <is>
          <t>2502597</t>
        </is>
      </c>
      <c r="N243" t="n">
        <v>0.03315795657569967</v>
      </c>
      <c r="O243" t="n">
        <v>0.04270193383826273</v>
      </c>
      <c r="P243" t="inlineStr">
        <is>
          <t>1268720</t>
        </is>
      </c>
      <c r="Q243" t="inlineStr">
        <is>
          <t>1351267</t>
        </is>
      </c>
      <c r="R243" t="inlineStr">
        <is>
          <t>674541</t>
        </is>
      </c>
      <c r="S243" t="inlineStr">
        <is>
          <t>1151330</t>
        </is>
      </c>
      <c r="T243" t="n">
        <v>13429</v>
      </c>
      <c r="U243" t="n">
        <v>9253</v>
      </c>
      <c r="V243" t="n">
        <v>263</v>
      </c>
      <c r="W243" t="n">
        <v>263</v>
      </c>
      <c r="X243" t="inlineStr">
        <is>
          <t>50000</t>
        </is>
      </c>
      <c r="Y243" t="inlineStr">
        <is>
          <t>50000</t>
        </is>
      </c>
      <c r="Z243" t="inlineStr">
        <is>
          <t>629559</t>
        </is>
      </c>
      <c r="AA243" t="inlineStr">
        <is>
          <t>667067</t>
        </is>
      </c>
      <c r="AB243" t="inlineStr">
        <is>
          <t>76963</t>
        </is>
      </c>
      <c r="AC243" t="inlineStr">
        <is>
          <t>80000</t>
        </is>
      </c>
      <c r="AD243" t="inlineStr">
        <is>
          <t>249345</t>
        </is>
      </c>
      <c r="AE243" t="inlineStr">
        <is>
          <t>264200</t>
        </is>
      </c>
      <c r="AF243" t="inlineStr">
        <is>
          <t>88900</t>
        </is>
      </c>
      <c r="AG243" t="inlineStr">
        <is>
          <t>100000</t>
        </is>
      </c>
      <c r="AH243" t="inlineStr">
        <is>
          <t>129504</t>
        </is>
      </c>
      <c r="AI243" t="inlineStr">
        <is>
          <t>140000</t>
        </is>
      </c>
      <c r="AJ243" t="inlineStr">
        <is>
          <t>44450</t>
        </is>
      </c>
      <c r="AK243" t="inlineStr">
        <is>
          <t>50000</t>
        </is>
      </c>
      <c r="AL243" t="inlineStr">
        <is>
          <t>0</t>
        </is>
      </c>
      <c r="AM243" t="inlineStr">
        <is>
          <t>0</t>
        </is>
      </c>
      <c r="AN243" t="n">
        <v>144981</v>
      </c>
      <c r="AO243" t="n">
        <v>240000</v>
      </c>
      <c r="AP243" t="inlineStr">
        <is>
          <t>71811</t>
        </is>
      </c>
      <c r="AQ243" t="inlineStr">
        <is>
          <t>135850</t>
        </is>
      </c>
      <c r="AR243" t="inlineStr">
        <is>
          <t>794</t>
        </is>
      </c>
      <c r="AS243" t="inlineStr">
        <is>
          <t>1480</t>
        </is>
      </c>
      <c r="AT243" t="inlineStr">
        <is>
          <t>75812</t>
        </is>
      </c>
      <c r="AU243" t="inlineStr">
        <is>
          <t>120000</t>
        </is>
      </c>
      <c r="AV243" t="inlineStr">
        <is>
          <t>167296</t>
        </is>
      </c>
      <c r="AW243" t="inlineStr">
        <is>
          <t>300000</t>
        </is>
      </c>
      <c r="AX243" t="inlineStr">
        <is>
          <t>213847</t>
        </is>
      </c>
      <c r="AY243" t="inlineStr">
        <is>
          <t>354000</t>
        </is>
      </c>
      <c r="AZ243" t="n">
        <v>30</v>
      </c>
      <c r="BA243" t="n">
        <v>-1151330</v>
      </c>
      <c r="BB243" t="n">
        <v>-674541</v>
      </c>
      <c r="BC243" t="inlineStr">
        <is>
          <t>0</t>
        </is>
      </c>
      <c r="BD243" t="inlineStr">
        <is>
          <t>0</t>
        </is>
      </c>
      <c r="BE243" t="n">
        <v>0</v>
      </c>
      <c r="BF243" t="inlineStr">
        <is>
          <t>144981</t>
        </is>
      </c>
      <c r="BG243" t="inlineStr">
        <is>
          <t>0</t>
        </is>
      </c>
      <c r="BH243" t="inlineStr">
        <is>
          <t>240000</t>
        </is>
      </c>
      <c r="BI243" t="inlineStr">
        <is>
          <t>0</t>
        </is>
      </c>
    </row>
    <row r="244">
      <c r="A244" t="inlineStr">
        <is>
          <t>Kenya</t>
        </is>
      </c>
      <c r="B244" t="inlineStr">
        <is>
          <t>Seagrass</t>
        </is>
      </c>
      <c r="C244" t="inlineStr">
        <is>
          <t>Conservation</t>
        </is>
      </c>
      <c r="D244" t="inlineStr"/>
      <c r="E244" t="inlineStr">
        <is>
          <t>Medium</t>
        </is>
      </c>
      <c r="F244" t="n">
        <v>2000</v>
      </c>
      <c r="G244" t="inlineStr">
        <is>
          <t>Opex breakeven</t>
        </is>
      </c>
      <c r="H244" t="n">
        <v>58606174.82755706</v>
      </c>
      <c r="I244" t="inlineStr">
        <is>
          <t>KEN</t>
        </is>
      </c>
      <c r="J244" t="n">
        <v>2000</v>
      </c>
      <c r="K244" t="inlineStr">
        <is>
          <t>Kenya Seagrass Conservation 2000</t>
        </is>
      </c>
      <c r="L244" t="inlineStr">
        <is>
          <t>2480532</t>
        </is>
      </c>
      <c r="M244" t="inlineStr">
        <is>
          <t>3518908</t>
        </is>
      </c>
      <c r="N244" t="n">
        <v>0.04232543767442122</v>
      </c>
      <c r="O244" t="n">
        <v>0.06004329766196212</v>
      </c>
      <c r="P244" t="inlineStr">
        <is>
          <t>1268720</t>
        </is>
      </c>
      <c r="Q244" t="inlineStr">
        <is>
          <t>1351267</t>
        </is>
      </c>
      <c r="R244" t="inlineStr">
        <is>
          <t>1211812</t>
        </is>
      </c>
      <c r="S244" t="inlineStr">
        <is>
          <t>2167641</t>
        </is>
      </c>
      <c r="T244" t="n">
        <v>13429</v>
      </c>
      <c r="U244" t="n">
        <v>46264</v>
      </c>
      <c r="V244" t="n">
        <v>67</v>
      </c>
      <c r="W244" t="n">
        <v>67</v>
      </c>
      <c r="X244" t="inlineStr">
        <is>
          <t>50000</t>
        </is>
      </c>
      <c r="Y244" t="inlineStr">
        <is>
          <t>50000</t>
        </is>
      </c>
      <c r="Z244" t="inlineStr">
        <is>
          <t>629559</t>
        </is>
      </c>
      <c r="AA244" t="inlineStr">
        <is>
          <t>667067</t>
        </is>
      </c>
      <c r="AB244" t="inlineStr">
        <is>
          <t>76963</t>
        </is>
      </c>
      <c r="AC244" t="inlineStr">
        <is>
          <t>80000</t>
        </is>
      </c>
      <c r="AD244" t="inlineStr">
        <is>
          <t>249345</t>
        </is>
      </c>
      <c r="AE244" t="inlineStr">
        <is>
          <t>264200</t>
        </is>
      </c>
      <c r="AF244" t="inlineStr">
        <is>
          <t>88900</t>
        </is>
      </c>
      <c r="AG244" t="inlineStr">
        <is>
          <t>100000</t>
        </is>
      </c>
      <c r="AH244" t="inlineStr">
        <is>
          <t>129504</t>
        </is>
      </c>
      <c r="AI244" t="inlineStr">
        <is>
          <t>140000</t>
        </is>
      </c>
      <c r="AJ244" t="inlineStr">
        <is>
          <t>44450</t>
        </is>
      </c>
      <c r="AK244" t="inlineStr">
        <is>
          <t>50000</t>
        </is>
      </c>
      <c r="AL244" t="inlineStr">
        <is>
          <t>0</t>
        </is>
      </c>
      <c r="AM244" t="inlineStr">
        <is>
          <t>0</t>
        </is>
      </c>
      <c r="AN244" t="n">
        <v>144981</v>
      </c>
      <c r="AO244" t="n">
        <v>240000</v>
      </c>
      <c r="AP244" t="inlineStr">
        <is>
          <t>605906</t>
        </is>
      </c>
      <c r="AQ244" t="inlineStr">
        <is>
          <t>1146239</t>
        </is>
      </c>
      <c r="AR244" t="inlineStr">
        <is>
          <t>3970</t>
        </is>
      </c>
      <c r="AS244" t="inlineStr">
        <is>
          <t>7402</t>
        </is>
      </c>
      <c r="AT244" t="inlineStr">
        <is>
          <t>75812</t>
        </is>
      </c>
      <c r="AU244" t="inlineStr">
        <is>
          <t>120000</t>
        </is>
      </c>
      <c r="AV244" t="inlineStr">
        <is>
          <t>167296</t>
        </is>
      </c>
      <c r="AW244" t="inlineStr">
        <is>
          <t>300000</t>
        </is>
      </c>
      <c r="AX244" t="inlineStr">
        <is>
          <t>213847</t>
        </is>
      </c>
      <c r="AY244" t="inlineStr">
        <is>
          <t>354000</t>
        </is>
      </c>
      <c r="AZ244" t="n">
        <v>50.62535787167475</v>
      </c>
      <c r="BA244" t="n">
        <v>-2167641</v>
      </c>
      <c r="BB244" t="n">
        <v>-1211812</v>
      </c>
      <c r="BC244" t="inlineStr">
        <is>
          <t>0</t>
        </is>
      </c>
      <c r="BD244" t="inlineStr">
        <is>
          <t>0</t>
        </is>
      </c>
      <c r="BE244" t="n">
        <v>0</v>
      </c>
      <c r="BF244" t="inlineStr">
        <is>
          <t>144981</t>
        </is>
      </c>
      <c r="BG244" t="inlineStr">
        <is>
          <t>0</t>
        </is>
      </c>
      <c r="BH244" t="inlineStr">
        <is>
          <t>240000</t>
        </is>
      </c>
      <c r="BI244" t="inlineStr">
        <is>
          <t>0</t>
        </is>
      </c>
    </row>
    <row r="245">
      <c r="A245" t="inlineStr">
        <is>
          <t>Kenya</t>
        </is>
      </c>
      <c r="B245" t="inlineStr">
        <is>
          <t>Seagrass</t>
        </is>
      </c>
      <c r="C245" t="inlineStr">
        <is>
          <t>Conservation</t>
        </is>
      </c>
      <c r="D245" t="inlineStr"/>
      <c r="E245" t="inlineStr">
        <is>
          <t>Medium</t>
        </is>
      </c>
      <c r="F245" t="n">
        <v>2000</v>
      </c>
      <c r="G245" t="inlineStr">
        <is>
          <t>Market price</t>
        </is>
      </c>
      <c r="H245" t="n">
        <v>58606174.82755706</v>
      </c>
      <c r="I245" t="inlineStr">
        <is>
          <t>KEN</t>
        </is>
      </c>
      <c r="J245" t="n">
        <v>2000</v>
      </c>
      <c r="K245" t="inlineStr">
        <is>
          <t>Kenya Seagrass Conservation 2000</t>
        </is>
      </c>
      <c r="L245" t="inlineStr">
        <is>
          <t>2233679</t>
        </is>
      </c>
      <c r="M245" t="inlineStr">
        <is>
          <t>3051917</t>
        </is>
      </c>
      <c r="N245" t="n">
        <v>0.03811337297771749</v>
      </c>
      <c r="O245" t="n">
        <v>0.05207500760764489</v>
      </c>
      <c r="P245" t="inlineStr">
        <is>
          <t>1268720</t>
        </is>
      </c>
      <c r="Q245" t="inlineStr">
        <is>
          <t>1351267</t>
        </is>
      </c>
      <c r="R245" t="inlineStr">
        <is>
          <t>964959</t>
        </is>
      </c>
      <c r="S245" t="inlineStr">
        <is>
          <t>1700650</t>
        </is>
      </c>
      <c r="T245" t="n">
        <v>13429</v>
      </c>
      <c r="U245" t="n">
        <v>46264</v>
      </c>
      <c r="V245" t="n">
        <v>60</v>
      </c>
      <c r="W245" t="n">
        <v>60</v>
      </c>
      <c r="X245" t="inlineStr">
        <is>
          <t>50000</t>
        </is>
      </c>
      <c r="Y245" t="inlineStr">
        <is>
          <t>50000</t>
        </is>
      </c>
      <c r="Z245" t="inlineStr">
        <is>
          <t>629559</t>
        </is>
      </c>
      <c r="AA245" t="inlineStr">
        <is>
          <t>667067</t>
        </is>
      </c>
      <c r="AB245" t="inlineStr">
        <is>
          <t>76963</t>
        </is>
      </c>
      <c r="AC245" t="inlineStr">
        <is>
          <t>80000</t>
        </is>
      </c>
      <c r="AD245" t="inlineStr">
        <is>
          <t>249345</t>
        </is>
      </c>
      <c r="AE245" t="inlineStr">
        <is>
          <t>264200</t>
        </is>
      </c>
      <c r="AF245" t="inlineStr">
        <is>
          <t>88900</t>
        </is>
      </c>
      <c r="AG245" t="inlineStr">
        <is>
          <t>100000</t>
        </is>
      </c>
      <c r="AH245" t="inlineStr">
        <is>
          <t>129504</t>
        </is>
      </c>
      <c r="AI245" t="inlineStr">
        <is>
          <t>140000</t>
        </is>
      </c>
      <c r="AJ245" t="inlineStr">
        <is>
          <t>44450</t>
        </is>
      </c>
      <c r="AK245" t="inlineStr">
        <is>
          <t>50000</t>
        </is>
      </c>
      <c r="AL245" t="inlineStr">
        <is>
          <t>0</t>
        </is>
      </c>
      <c r="AM245" t="inlineStr">
        <is>
          <t>0</t>
        </is>
      </c>
      <c r="AN245" t="n">
        <v>144981</v>
      </c>
      <c r="AO245" t="n">
        <v>240000</v>
      </c>
      <c r="AP245" t="inlineStr">
        <is>
          <t>359053</t>
        </is>
      </c>
      <c r="AQ245" t="inlineStr">
        <is>
          <t>679248</t>
        </is>
      </c>
      <c r="AR245" t="inlineStr">
        <is>
          <t>3970</t>
        </is>
      </c>
      <c r="AS245" t="inlineStr">
        <is>
          <t>7402</t>
        </is>
      </c>
      <c r="AT245" t="inlineStr">
        <is>
          <t>75812</t>
        </is>
      </c>
      <c r="AU245" t="inlineStr">
        <is>
          <t>120000</t>
        </is>
      </c>
      <c r="AV245" t="inlineStr">
        <is>
          <t>167296</t>
        </is>
      </c>
      <c r="AW245" t="inlineStr">
        <is>
          <t>300000</t>
        </is>
      </c>
      <c r="AX245" t="inlineStr">
        <is>
          <t>213847</t>
        </is>
      </c>
      <c r="AY245" t="inlineStr">
        <is>
          <t>354000</t>
        </is>
      </c>
      <c r="AZ245" t="n">
        <v>30</v>
      </c>
      <c r="BA245" t="n">
        <v>-1700650</v>
      </c>
      <c r="BB245" t="n">
        <v>-964959</v>
      </c>
      <c r="BC245" t="inlineStr">
        <is>
          <t>0</t>
        </is>
      </c>
      <c r="BD245" t="inlineStr">
        <is>
          <t>0</t>
        </is>
      </c>
      <c r="BE245" t="n">
        <v>0</v>
      </c>
      <c r="BF245" t="inlineStr">
        <is>
          <t>144981</t>
        </is>
      </c>
      <c r="BG245" t="inlineStr">
        <is>
          <t>0</t>
        </is>
      </c>
      <c r="BH245" t="inlineStr">
        <is>
          <t>240000</t>
        </is>
      </c>
      <c r="BI245" t="inlineStr">
        <is>
          <t>0</t>
        </is>
      </c>
    </row>
    <row r="246">
      <c r="A246" t="inlineStr">
        <is>
          <t>Kenya</t>
        </is>
      </c>
      <c r="B246" t="inlineStr">
        <is>
          <t>Seagrass</t>
        </is>
      </c>
      <c r="C246" t="inlineStr">
        <is>
          <t>Conservation</t>
        </is>
      </c>
      <c r="D246" t="inlineStr"/>
      <c r="E246" t="inlineStr">
        <is>
          <t>Large</t>
        </is>
      </c>
      <c r="F246" t="n">
        <v>4000</v>
      </c>
      <c r="G246" t="inlineStr">
        <is>
          <t>Opex breakeven</t>
        </is>
      </c>
      <c r="H246" t="n">
        <v>58606174.82755706</v>
      </c>
      <c r="I246" t="inlineStr">
        <is>
          <t>KEN</t>
        </is>
      </c>
      <c r="J246" t="n">
        <v>2000</v>
      </c>
      <c r="K246" t="inlineStr">
        <is>
          <t>Kenya Seagrass Conservation 4000</t>
        </is>
      </c>
      <c r="L246" t="inlineStr">
        <is>
          <t>2488471</t>
        </is>
      </c>
      <c r="M246" t="inlineStr">
        <is>
          <t>3533820</t>
        </is>
      </c>
      <c r="N246" t="n">
        <v>0.04246090121599103</v>
      </c>
      <c r="O246" t="n">
        <v>0.06029774184030812</v>
      </c>
      <c r="P246" t="inlineStr">
        <is>
          <t>1268720</t>
        </is>
      </c>
      <c r="Q246" t="inlineStr">
        <is>
          <t>1351267</t>
        </is>
      </c>
      <c r="R246" t="inlineStr">
        <is>
          <t>1219751</t>
        </is>
      </c>
      <c r="S246" t="inlineStr">
        <is>
          <t>2182553</t>
        </is>
      </c>
      <c r="T246" t="n">
        <v>13429</v>
      </c>
      <c r="U246" t="n">
        <v>92527</v>
      </c>
      <c r="V246" t="n">
        <v>34</v>
      </c>
      <c r="W246" t="n">
        <v>34</v>
      </c>
      <c r="X246" t="inlineStr">
        <is>
          <t>50000</t>
        </is>
      </c>
      <c r="Y246" t="inlineStr">
        <is>
          <t>50000</t>
        </is>
      </c>
      <c r="Z246" t="inlineStr">
        <is>
          <t>629559</t>
        </is>
      </c>
      <c r="AA246" t="inlineStr">
        <is>
          <t>667067</t>
        </is>
      </c>
      <c r="AB246" t="inlineStr">
        <is>
          <t>76963</t>
        </is>
      </c>
      <c r="AC246" t="inlineStr">
        <is>
          <t>80000</t>
        </is>
      </c>
      <c r="AD246" t="inlineStr">
        <is>
          <t>249345</t>
        </is>
      </c>
      <c r="AE246" t="inlineStr">
        <is>
          <t>264200</t>
        </is>
      </c>
      <c r="AF246" t="inlineStr">
        <is>
          <t>88900</t>
        </is>
      </c>
      <c r="AG246" t="inlineStr">
        <is>
          <t>100000</t>
        </is>
      </c>
      <c r="AH246" t="inlineStr">
        <is>
          <t>129504</t>
        </is>
      </c>
      <c r="AI246" t="inlineStr">
        <is>
          <t>140000</t>
        </is>
      </c>
      <c r="AJ246" t="inlineStr">
        <is>
          <t>44450</t>
        </is>
      </c>
      <c r="AK246" t="inlineStr">
        <is>
          <t>50000</t>
        </is>
      </c>
      <c r="AL246" t="inlineStr">
        <is>
          <t>0</t>
        </is>
      </c>
      <c r="AM246" t="inlineStr">
        <is>
          <t>0</t>
        </is>
      </c>
      <c r="AN246" t="n">
        <v>144981</v>
      </c>
      <c r="AO246" t="n">
        <v>240000</v>
      </c>
      <c r="AP246" t="inlineStr">
        <is>
          <t>609875</t>
        </is>
      </c>
      <c r="AQ246" t="inlineStr">
        <is>
          <t>1153749</t>
        </is>
      </c>
      <c r="AR246" t="inlineStr">
        <is>
          <t>7939</t>
        </is>
      </c>
      <c r="AS246" t="inlineStr">
        <is>
          <t>14804</t>
        </is>
      </c>
      <c r="AT246" t="inlineStr">
        <is>
          <t>75812</t>
        </is>
      </c>
      <c r="AU246" t="inlineStr">
        <is>
          <t>120000</t>
        </is>
      </c>
      <c r="AV246" t="inlineStr">
        <is>
          <t>167296</t>
        </is>
      </c>
      <c r="AW246" t="inlineStr">
        <is>
          <t>300000</t>
        </is>
      </c>
      <c r="AX246" t="inlineStr">
        <is>
          <t>213847</t>
        </is>
      </c>
      <c r="AY246" t="inlineStr">
        <is>
          <t>354000</t>
        </is>
      </c>
      <c r="AZ246" t="n">
        <v>25.47851377776431</v>
      </c>
      <c r="BA246" t="n">
        <v>-2182553</v>
      </c>
      <c r="BB246" t="n">
        <v>-1219751</v>
      </c>
      <c r="BC246" t="inlineStr">
        <is>
          <t>0</t>
        </is>
      </c>
      <c r="BD246" t="inlineStr">
        <is>
          <t>0</t>
        </is>
      </c>
      <c r="BE246" t="n">
        <v>0</v>
      </c>
      <c r="BF246" t="inlineStr">
        <is>
          <t>144981</t>
        </is>
      </c>
      <c r="BG246" t="inlineStr">
        <is>
          <t>0</t>
        </is>
      </c>
      <c r="BH246" t="inlineStr">
        <is>
          <t>240000</t>
        </is>
      </c>
      <c r="BI246" t="inlineStr">
        <is>
          <t>0</t>
        </is>
      </c>
    </row>
    <row r="247">
      <c r="A247" t="inlineStr">
        <is>
          <t>Kenya</t>
        </is>
      </c>
      <c r="B247" t="inlineStr">
        <is>
          <t>Seagrass</t>
        </is>
      </c>
      <c r="C247" t="inlineStr">
        <is>
          <t>Conservation</t>
        </is>
      </c>
      <c r="D247" t="inlineStr"/>
      <c r="E247" t="inlineStr">
        <is>
          <t>Large</t>
        </is>
      </c>
      <c r="F247" t="n">
        <v>4000</v>
      </c>
      <c r="G247" t="inlineStr">
        <is>
          <t>Market price</t>
        </is>
      </c>
      <c r="H247" t="n">
        <v>58606174.82755706</v>
      </c>
      <c r="I247" t="inlineStr">
        <is>
          <t>KEN</t>
        </is>
      </c>
      <c r="J247" t="n">
        <v>2000</v>
      </c>
      <c r="K247" t="inlineStr">
        <is>
          <t>Kenya Seagrass Conservation 4000</t>
        </is>
      </c>
      <c r="L247" t="inlineStr">
        <is>
          <t>2596701</t>
        </is>
      </c>
      <c r="M247" t="inlineStr">
        <is>
          <t>3738567</t>
        </is>
      </c>
      <c r="N247" t="n">
        <v>0.04430763494871554</v>
      </c>
      <c r="O247" t="n">
        <v>0.06379134981937258</v>
      </c>
      <c r="P247" t="inlineStr">
        <is>
          <t>1268720</t>
        </is>
      </c>
      <c r="Q247" t="inlineStr">
        <is>
          <t>1351267</t>
        </is>
      </c>
      <c r="R247" t="inlineStr">
        <is>
          <t>1327981</t>
        </is>
      </c>
      <c r="S247" t="inlineStr">
        <is>
          <t>2387301</t>
        </is>
      </c>
      <c r="T247" t="n">
        <v>13429</v>
      </c>
      <c r="U247" t="n">
        <v>92527</v>
      </c>
      <c r="V247" t="n">
        <v>35</v>
      </c>
      <c r="W247" t="n">
        <v>35</v>
      </c>
      <c r="X247" t="inlineStr">
        <is>
          <t>50000</t>
        </is>
      </c>
      <c r="Y247" t="inlineStr">
        <is>
          <t>50000</t>
        </is>
      </c>
      <c r="Z247" t="inlineStr">
        <is>
          <t>629559</t>
        </is>
      </c>
      <c r="AA247" t="inlineStr">
        <is>
          <t>667067</t>
        </is>
      </c>
      <c r="AB247" t="inlineStr">
        <is>
          <t>76963</t>
        </is>
      </c>
      <c r="AC247" t="inlineStr">
        <is>
          <t>80000</t>
        </is>
      </c>
      <c r="AD247" t="inlineStr">
        <is>
          <t>249345</t>
        </is>
      </c>
      <c r="AE247" t="inlineStr">
        <is>
          <t>264200</t>
        </is>
      </c>
      <c r="AF247" t="inlineStr">
        <is>
          <t>88900</t>
        </is>
      </c>
      <c r="AG247" t="inlineStr">
        <is>
          <t>100000</t>
        </is>
      </c>
      <c r="AH247" t="inlineStr">
        <is>
          <t>129504</t>
        </is>
      </c>
      <c r="AI247" t="inlineStr">
        <is>
          <t>140000</t>
        </is>
      </c>
      <c r="AJ247" t="inlineStr">
        <is>
          <t>44450</t>
        </is>
      </c>
      <c r="AK247" t="inlineStr">
        <is>
          <t>50000</t>
        </is>
      </c>
      <c r="AL247" t="inlineStr">
        <is>
          <t>0</t>
        </is>
      </c>
      <c r="AM247" t="inlineStr">
        <is>
          <t>0</t>
        </is>
      </c>
      <c r="AN247" t="n">
        <v>144981</v>
      </c>
      <c r="AO247" t="n">
        <v>240000</v>
      </c>
      <c r="AP247" t="inlineStr">
        <is>
          <t>718106</t>
        </is>
      </c>
      <c r="AQ247" t="inlineStr">
        <is>
          <t>1358496</t>
        </is>
      </c>
      <c r="AR247" t="inlineStr">
        <is>
          <t>7939</t>
        </is>
      </c>
      <c r="AS247" t="inlineStr">
        <is>
          <t>14804</t>
        </is>
      </c>
      <c r="AT247" t="inlineStr">
        <is>
          <t>75812</t>
        </is>
      </c>
      <c r="AU247" t="inlineStr">
        <is>
          <t>120000</t>
        </is>
      </c>
      <c r="AV247" t="inlineStr">
        <is>
          <t>167296</t>
        </is>
      </c>
      <c r="AW247" t="inlineStr">
        <is>
          <t>300000</t>
        </is>
      </c>
      <c r="AX247" t="inlineStr">
        <is>
          <t>213847</t>
        </is>
      </c>
      <c r="AY247" t="inlineStr">
        <is>
          <t>354000</t>
        </is>
      </c>
      <c r="AZ247" t="n">
        <v>30</v>
      </c>
      <c r="BA247" t="n">
        <v>-2387301</v>
      </c>
      <c r="BB247" t="n">
        <v>-1327981</v>
      </c>
      <c r="BC247" t="inlineStr">
        <is>
          <t>0</t>
        </is>
      </c>
      <c r="BD247" t="inlineStr">
        <is>
          <t>0</t>
        </is>
      </c>
      <c r="BE247" t="n">
        <v>0</v>
      </c>
      <c r="BF247" t="inlineStr">
        <is>
          <t>144981</t>
        </is>
      </c>
      <c r="BG247" t="inlineStr">
        <is>
          <t>0</t>
        </is>
      </c>
      <c r="BH247" t="inlineStr">
        <is>
          <t>240000</t>
        </is>
      </c>
      <c r="BI247" t="inlineStr">
        <is>
          <t>0</t>
        </is>
      </c>
    </row>
    <row r="248">
      <c r="A248" t="inlineStr">
        <is>
          <t>Kenya</t>
        </is>
      </c>
      <c r="B248" t="inlineStr">
        <is>
          <t>Salt marsh</t>
        </is>
      </c>
      <c r="C248" t="inlineStr">
        <is>
          <t>Restoration</t>
        </is>
      </c>
      <c r="D248" t="inlineStr">
        <is>
          <t>Planting</t>
        </is>
      </c>
      <c r="E248" t="inlineStr">
        <is>
          <t>Small</t>
        </is>
      </c>
      <c r="F248" t="n">
        <v>100</v>
      </c>
      <c r="G248" t="inlineStr">
        <is>
          <t>Opex breakeven</t>
        </is>
      </c>
      <c r="H248" t="n">
        <v>58606174.82755706</v>
      </c>
      <c r="I248" t="inlineStr">
        <is>
          <t>KEN</t>
        </is>
      </c>
      <c r="J248" t="n">
        <v>500</v>
      </c>
      <c r="K248" t="inlineStr">
        <is>
          <t>Kenya Salt marsh Restoration 100</t>
        </is>
      </c>
      <c r="L248" t="inlineStr">
        <is>
          <t>2585557</t>
        </is>
      </c>
      <c r="M248" t="inlineStr">
        <is>
          <t>3520331</t>
        </is>
      </c>
      <c r="N248" t="n">
        <v>0.04411748433689366</v>
      </c>
      <c r="O248" t="n">
        <v>0.06006757837989307</v>
      </c>
      <c r="P248" t="inlineStr">
        <is>
          <t>1345264</t>
        </is>
      </c>
      <c r="Q248" t="inlineStr">
        <is>
          <t>1437368</t>
        </is>
      </c>
      <c r="R248" t="inlineStr">
        <is>
          <t>1240293</t>
        </is>
      </c>
      <c r="S248" t="inlineStr">
        <is>
          <t>2082963</t>
        </is>
      </c>
      <c r="T248" t="n">
        <v>18</v>
      </c>
      <c r="U248" t="n">
        <v>5339</v>
      </c>
      <c r="V248" t="n">
        <v>605</v>
      </c>
      <c r="W248" t="n">
        <v>605</v>
      </c>
      <c r="X248" t="inlineStr">
        <is>
          <t>50000</t>
        </is>
      </c>
      <c r="Y248" t="inlineStr">
        <is>
          <t>50000</t>
        </is>
      </c>
      <c r="Z248" t="inlineStr">
        <is>
          <t>629559</t>
        </is>
      </c>
      <c r="AA248" t="inlineStr">
        <is>
          <t>667067</t>
        </is>
      </c>
      <c r="AB248" t="inlineStr">
        <is>
          <t>76963</t>
        </is>
      </c>
      <c r="AC248" t="inlineStr">
        <is>
          <t>80000</t>
        </is>
      </c>
      <c r="AD248" t="inlineStr">
        <is>
          <t>249345</t>
        </is>
      </c>
      <c r="AE248" t="inlineStr">
        <is>
          <t>264200</t>
        </is>
      </c>
      <c r="AF248" t="inlineStr">
        <is>
          <t>88900</t>
        </is>
      </c>
      <c r="AG248" t="inlineStr">
        <is>
          <t>100000</t>
        </is>
      </c>
      <c r="AH248" t="inlineStr">
        <is>
          <t>129504</t>
        </is>
      </c>
      <c r="AI248" t="inlineStr">
        <is>
          <t>140000</t>
        </is>
      </c>
      <c r="AJ248" t="inlineStr">
        <is>
          <t>44450</t>
        </is>
      </c>
      <c r="AK248" t="inlineStr">
        <is>
          <t>50000</t>
        </is>
      </c>
      <c r="AL248" t="inlineStr">
        <is>
          <t>76544</t>
        </is>
      </c>
      <c r="AM248" t="inlineStr">
        <is>
          <t>86101</t>
        </is>
      </c>
      <c r="AN248" t="n">
        <v>162675</v>
      </c>
      <c r="AO248" t="n">
        <v>261517</v>
      </c>
      <c r="AP248" t="inlineStr">
        <is>
          <t>620147</t>
        </is>
      </c>
      <c r="AQ248" t="inlineStr">
        <is>
          <t>1046592</t>
        </is>
      </c>
      <c r="AR248" t="inlineStr">
        <is>
          <t>516</t>
        </is>
      </c>
      <c r="AS248" t="inlineStr">
        <is>
          <t>854</t>
        </is>
      </c>
      <c r="AT248" t="inlineStr">
        <is>
          <t>75812</t>
        </is>
      </c>
      <c r="AU248" t="inlineStr">
        <is>
          <t>120000</t>
        </is>
      </c>
      <c r="AV248" t="inlineStr">
        <is>
          <t>167296</t>
        </is>
      </c>
      <c r="AW248" t="inlineStr">
        <is>
          <t>300000</t>
        </is>
      </c>
      <c r="AX248" t="inlineStr">
        <is>
          <t>213847</t>
        </is>
      </c>
      <c r="AY248" t="inlineStr">
        <is>
          <t>354000</t>
        </is>
      </c>
      <c r="AZ248" t="n">
        <v>417.6301791032079</v>
      </c>
      <c r="BA248" t="n">
        <v>-2082963</v>
      </c>
      <c r="BB248" t="n">
        <v>-1240293</v>
      </c>
      <c r="BC248" t="inlineStr">
        <is>
          <t>0</t>
        </is>
      </c>
      <c r="BD248" t="inlineStr">
        <is>
          <t>0</t>
        </is>
      </c>
      <c r="BE248" t="n">
        <v>0</v>
      </c>
      <c r="BF248" t="inlineStr">
        <is>
          <t>144981</t>
        </is>
      </c>
      <c r="BG248" t="inlineStr">
        <is>
          <t>17694</t>
        </is>
      </c>
      <c r="BH248" t="inlineStr">
        <is>
          <t>240000</t>
        </is>
      </c>
      <c r="BI248" t="inlineStr">
        <is>
          <t>21517</t>
        </is>
      </c>
    </row>
    <row r="249">
      <c r="A249" t="inlineStr">
        <is>
          <t>Kenya</t>
        </is>
      </c>
      <c r="B249" t="inlineStr">
        <is>
          <t>Salt marsh</t>
        </is>
      </c>
      <c r="C249" t="inlineStr">
        <is>
          <t>Restoration</t>
        </is>
      </c>
      <c r="D249" t="inlineStr">
        <is>
          <t>Hydrology</t>
        </is>
      </c>
      <c r="E249" t="inlineStr">
        <is>
          <t>Small</t>
        </is>
      </c>
      <c r="F249" t="n">
        <v>100</v>
      </c>
      <c r="G249" t="inlineStr">
        <is>
          <t>Opex breakeven</t>
        </is>
      </c>
      <c r="H249" t="n">
        <v>58606174.82755706</v>
      </c>
      <c r="I249" t="inlineStr">
        <is>
          <t>KEN</t>
        </is>
      </c>
      <c r="J249" t="n">
        <v>500</v>
      </c>
      <c r="K249" t="inlineStr">
        <is>
          <t>Kenya Salt marsh Restoration 100</t>
        </is>
      </c>
      <c r="L249" t="inlineStr">
        <is>
          <t>2605963</t>
        </is>
      </c>
      <c r="M249" t="inlineStr">
        <is>
          <t>3545508</t>
        </is>
      </c>
      <c r="N249" t="n">
        <v>0.04446567290337224</v>
      </c>
      <c r="O249" t="n">
        <v>0.06049717475048168</v>
      </c>
      <c r="P249" t="inlineStr">
        <is>
          <t>1359042</t>
        </is>
      </c>
      <c r="Q249" t="inlineStr">
        <is>
          <t>1452866</t>
        </is>
      </c>
      <c r="R249" t="inlineStr">
        <is>
          <t>1246921</t>
        </is>
      </c>
      <c r="S249" t="inlineStr">
        <is>
          <t>2092642</t>
        </is>
      </c>
      <c r="T249" t="n">
        <v>18</v>
      </c>
      <c r="U249" t="n">
        <v>6673</v>
      </c>
      <c r="V249" t="n">
        <v>488</v>
      </c>
      <c r="W249" t="n">
        <v>488</v>
      </c>
      <c r="X249" t="inlineStr">
        <is>
          <t>50000</t>
        </is>
      </c>
      <c r="Y249" t="inlineStr">
        <is>
          <t>50000</t>
        </is>
      </c>
      <c r="Z249" t="inlineStr">
        <is>
          <t>629559</t>
        </is>
      </c>
      <c r="AA249" t="inlineStr">
        <is>
          <t>667067</t>
        </is>
      </c>
      <c r="AB249" t="inlineStr">
        <is>
          <t>76963</t>
        </is>
      </c>
      <c r="AC249" t="inlineStr">
        <is>
          <t>80000</t>
        </is>
      </c>
      <c r="AD249" t="inlineStr">
        <is>
          <t>249345</t>
        </is>
      </c>
      <c r="AE249" t="inlineStr">
        <is>
          <t>264200</t>
        </is>
      </c>
      <c r="AF249" t="inlineStr">
        <is>
          <t>88900</t>
        </is>
      </c>
      <c r="AG249" t="inlineStr">
        <is>
          <t>100000</t>
        </is>
      </c>
      <c r="AH249" t="inlineStr">
        <is>
          <t>129504</t>
        </is>
      </c>
      <c r="AI249" t="inlineStr">
        <is>
          <t>140000</t>
        </is>
      </c>
      <c r="AJ249" t="inlineStr">
        <is>
          <t>44450</t>
        </is>
      </c>
      <c r="AK249" t="inlineStr">
        <is>
          <t>50000</t>
        </is>
      </c>
      <c r="AL249" t="inlineStr">
        <is>
          <t>90322</t>
        </is>
      </c>
      <c r="AM249" t="inlineStr">
        <is>
          <t>101600</t>
        </is>
      </c>
      <c r="AN249" t="n">
        <v>165860</v>
      </c>
      <c r="AO249" t="n">
        <v>265390</v>
      </c>
      <c r="AP249" t="inlineStr">
        <is>
          <t>623460</t>
        </is>
      </c>
      <c r="AQ249" t="inlineStr">
        <is>
          <t>1052185</t>
        </is>
      </c>
      <c r="AR249" t="inlineStr">
        <is>
          <t>645</t>
        </is>
      </c>
      <c r="AS249" t="inlineStr">
        <is>
          <t>1068</t>
        </is>
      </c>
      <c r="AT249" t="inlineStr">
        <is>
          <t>75812</t>
        </is>
      </c>
      <c r="AU249" t="inlineStr">
        <is>
          <t>120000</t>
        </is>
      </c>
      <c r="AV249" t="inlineStr">
        <is>
          <t>167296</t>
        </is>
      </c>
      <c r="AW249" t="inlineStr">
        <is>
          <t>300000</t>
        </is>
      </c>
      <c r="AX249" t="inlineStr">
        <is>
          <t>213847</t>
        </is>
      </c>
      <c r="AY249" t="inlineStr">
        <is>
          <t>354000</t>
        </is>
      </c>
      <c r="AZ249" t="n">
        <v>335.8895421591333</v>
      </c>
      <c r="BA249" t="n">
        <v>-2092642</v>
      </c>
      <c r="BB249" t="n">
        <v>-1246921</v>
      </c>
      <c r="BC249" t="inlineStr">
        <is>
          <t>0</t>
        </is>
      </c>
      <c r="BD249" t="inlineStr">
        <is>
          <t>0</t>
        </is>
      </c>
      <c r="BE249" t="n">
        <v>0</v>
      </c>
      <c r="BF249" t="inlineStr">
        <is>
          <t>144981</t>
        </is>
      </c>
      <c r="BG249" t="inlineStr">
        <is>
          <t>20879</t>
        </is>
      </c>
      <c r="BH249" t="inlineStr">
        <is>
          <t>240000</t>
        </is>
      </c>
      <c r="BI249" t="inlineStr">
        <is>
          <t>25390</t>
        </is>
      </c>
    </row>
    <row r="250">
      <c r="A250" t="inlineStr">
        <is>
          <t>Kenya</t>
        </is>
      </c>
      <c r="B250" t="inlineStr">
        <is>
          <t>Salt marsh</t>
        </is>
      </c>
      <c r="C250" t="inlineStr">
        <is>
          <t>Restoration</t>
        </is>
      </c>
      <c r="D250" t="inlineStr">
        <is>
          <t>Planting</t>
        </is>
      </c>
      <c r="E250" t="inlineStr">
        <is>
          <t>Small</t>
        </is>
      </c>
      <c r="F250" t="n">
        <v>100</v>
      </c>
      <c r="G250" t="inlineStr">
        <is>
          <t>Market price</t>
        </is>
      </c>
      <c r="H250" t="n">
        <v>58606174.82755706</v>
      </c>
      <c r="I250" t="inlineStr">
        <is>
          <t>KEN</t>
        </is>
      </c>
      <c r="J250" t="n">
        <v>500</v>
      </c>
      <c r="K250" t="inlineStr">
        <is>
          <t>Kenya Salt marsh Restoration 100</t>
        </is>
      </c>
      <c r="L250" t="inlineStr">
        <is>
          <t>2009958</t>
        </is>
      </c>
      <c r="M250" t="inlineStr">
        <is>
          <t>2548920</t>
        </is>
      </c>
      <c r="N250" t="n">
        <v>0.03429601071754137</v>
      </c>
      <c r="O250" t="n">
        <v>0.04349234543117595</v>
      </c>
      <c r="P250" t="inlineStr">
        <is>
          <t>1345264</t>
        </is>
      </c>
      <c r="Q250" t="inlineStr">
        <is>
          <t>1437368</t>
        </is>
      </c>
      <c r="R250" t="inlineStr">
        <is>
          <t>664694</t>
        </is>
      </c>
      <c r="S250" t="inlineStr">
        <is>
          <t>1111552</t>
        </is>
      </c>
      <c r="T250" t="n">
        <v>18</v>
      </c>
      <c r="U250" t="n">
        <v>5339</v>
      </c>
      <c r="V250" t="n">
        <v>471</v>
      </c>
      <c r="W250" t="n">
        <v>471</v>
      </c>
      <c r="X250" t="inlineStr">
        <is>
          <t>50000</t>
        </is>
      </c>
      <c r="Y250" t="inlineStr">
        <is>
          <t>50000</t>
        </is>
      </c>
      <c r="Z250" t="inlineStr">
        <is>
          <t>629559</t>
        </is>
      </c>
      <c r="AA250" t="inlineStr">
        <is>
          <t>667067</t>
        </is>
      </c>
      <c r="AB250" t="inlineStr">
        <is>
          <t>76963</t>
        </is>
      </c>
      <c r="AC250" t="inlineStr">
        <is>
          <t>80000</t>
        </is>
      </c>
      <c r="AD250" t="inlineStr">
        <is>
          <t>249345</t>
        </is>
      </c>
      <c r="AE250" t="inlineStr">
        <is>
          <t>264200</t>
        </is>
      </c>
      <c r="AF250" t="inlineStr">
        <is>
          <t>88900</t>
        </is>
      </c>
      <c r="AG250" t="inlineStr">
        <is>
          <t>100000</t>
        </is>
      </c>
      <c r="AH250" t="inlineStr">
        <is>
          <t>129504</t>
        </is>
      </c>
      <c r="AI250" t="inlineStr">
        <is>
          <t>140000</t>
        </is>
      </c>
      <c r="AJ250" t="inlineStr">
        <is>
          <t>44450</t>
        </is>
      </c>
      <c r="AK250" t="inlineStr">
        <is>
          <t>50000</t>
        </is>
      </c>
      <c r="AL250" t="inlineStr">
        <is>
          <t>76544</t>
        </is>
      </c>
      <c r="AM250" t="inlineStr">
        <is>
          <t>86101</t>
        </is>
      </c>
      <c r="AN250" t="n">
        <v>162675</v>
      </c>
      <c r="AO250" t="n">
        <v>261517</v>
      </c>
      <c r="AP250" t="inlineStr">
        <is>
          <t>44548</t>
        </is>
      </c>
      <c r="AQ250" t="inlineStr">
        <is>
          <t>75181</t>
        </is>
      </c>
      <c r="AR250" t="inlineStr">
        <is>
          <t>516</t>
        </is>
      </c>
      <c r="AS250" t="inlineStr">
        <is>
          <t>854</t>
        </is>
      </c>
      <c r="AT250" t="inlineStr">
        <is>
          <t>75812</t>
        </is>
      </c>
      <c r="AU250" t="inlineStr">
        <is>
          <t>120000</t>
        </is>
      </c>
      <c r="AV250" t="inlineStr">
        <is>
          <t>167296</t>
        </is>
      </c>
      <c r="AW250" t="inlineStr">
        <is>
          <t>300000</t>
        </is>
      </c>
      <c r="AX250" t="inlineStr">
        <is>
          <t>213847</t>
        </is>
      </c>
      <c r="AY250" t="inlineStr">
        <is>
          <t>354000</t>
        </is>
      </c>
      <c r="AZ250" t="n">
        <v>30</v>
      </c>
      <c r="BA250" t="n">
        <v>-1111552</v>
      </c>
      <c r="BB250" t="n">
        <v>-664694</v>
      </c>
      <c r="BC250" t="inlineStr">
        <is>
          <t>0</t>
        </is>
      </c>
      <c r="BD250" t="inlineStr">
        <is>
          <t>0</t>
        </is>
      </c>
      <c r="BE250" t="n">
        <v>0</v>
      </c>
      <c r="BF250" t="inlineStr">
        <is>
          <t>144981</t>
        </is>
      </c>
      <c r="BG250" t="inlineStr">
        <is>
          <t>17694</t>
        </is>
      </c>
      <c r="BH250" t="inlineStr">
        <is>
          <t>240000</t>
        </is>
      </c>
      <c r="BI250" t="inlineStr">
        <is>
          <t>21517</t>
        </is>
      </c>
    </row>
    <row r="251">
      <c r="A251" t="inlineStr">
        <is>
          <t>Kenya</t>
        </is>
      </c>
      <c r="B251" t="inlineStr">
        <is>
          <t>Salt marsh</t>
        </is>
      </c>
      <c r="C251" t="inlineStr">
        <is>
          <t>Restoration</t>
        </is>
      </c>
      <c r="D251" t="inlineStr">
        <is>
          <t>Hydrology</t>
        </is>
      </c>
      <c r="E251" t="inlineStr">
        <is>
          <t>Small</t>
        </is>
      </c>
      <c r="F251" t="n">
        <v>100</v>
      </c>
      <c r="G251" t="inlineStr">
        <is>
          <t>Market price</t>
        </is>
      </c>
      <c r="H251" t="n">
        <v>58606174.82755706</v>
      </c>
      <c r="I251" t="inlineStr">
        <is>
          <t>KEN</t>
        </is>
      </c>
      <c r="J251" t="n">
        <v>500</v>
      </c>
      <c r="K251" t="inlineStr">
        <is>
          <t>Kenya Salt marsh Restoration 100</t>
        </is>
      </c>
      <c r="L251" t="inlineStr">
        <is>
          <t>2038187</t>
        </is>
      </c>
      <c r="M251" t="inlineStr">
        <is>
          <t>2587300</t>
        </is>
      </c>
      <c r="N251" t="n">
        <v>0.03477768351197064</v>
      </c>
      <c r="O251" t="n">
        <v>0.0441472252303256</v>
      </c>
      <c r="P251" t="inlineStr">
        <is>
          <t>1359042</t>
        </is>
      </c>
      <c r="Q251" t="inlineStr">
        <is>
          <t>1452866</t>
        </is>
      </c>
      <c r="R251" t="inlineStr">
        <is>
          <t>679145</t>
        </is>
      </c>
      <c r="S251" t="inlineStr">
        <is>
          <t>1134433</t>
        </is>
      </c>
      <c r="T251" t="n">
        <v>18</v>
      </c>
      <c r="U251" t="n">
        <v>6673</v>
      </c>
      <c r="V251" t="n">
        <v>382</v>
      </c>
      <c r="W251" t="n">
        <v>382</v>
      </c>
      <c r="X251" t="inlineStr">
        <is>
          <t>50000</t>
        </is>
      </c>
      <c r="Y251" t="inlineStr">
        <is>
          <t>50000</t>
        </is>
      </c>
      <c r="Z251" t="inlineStr">
        <is>
          <t>629559</t>
        </is>
      </c>
      <c r="AA251" t="inlineStr">
        <is>
          <t>667067</t>
        </is>
      </c>
      <c r="AB251" t="inlineStr">
        <is>
          <t>76963</t>
        </is>
      </c>
      <c r="AC251" t="inlineStr">
        <is>
          <t>80000</t>
        </is>
      </c>
      <c r="AD251" t="inlineStr">
        <is>
          <t>249345</t>
        </is>
      </c>
      <c r="AE251" t="inlineStr">
        <is>
          <t>264200</t>
        </is>
      </c>
      <c r="AF251" t="inlineStr">
        <is>
          <t>88900</t>
        </is>
      </c>
      <c r="AG251" t="inlineStr">
        <is>
          <t>100000</t>
        </is>
      </c>
      <c r="AH251" t="inlineStr">
        <is>
          <t>129504</t>
        </is>
      </c>
      <c r="AI251" t="inlineStr">
        <is>
          <t>140000</t>
        </is>
      </c>
      <c r="AJ251" t="inlineStr">
        <is>
          <t>44450</t>
        </is>
      </c>
      <c r="AK251" t="inlineStr">
        <is>
          <t>50000</t>
        </is>
      </c>
      <c r="AL251" t="inlineStr">
        <is>
          <t>90322</t>
        </is>
      </c>
      <c r="AM251" t="inlineStr">
        <is>
          <t>101600</t>
        </is>
      </c>
      <c r="AN251" t="n">
        <v>165860</v>
      </c>
      <c r="AO251" t="n">
        <v>265390</v>
      </c>
      <c r="AP251" t="inlineStr">
        <is>
          <t>55684</t>
        </is>
      </c>
      <c r="AQ251" t="inlineStr">
        <is>
          <t>93976</t>
        </is>
      </c>
      <c r="AR251" t="inlineStr">
        <is>
          <t>645</t>
        </is>
      </c>
      <c r="AS251" t="inlineStr">
        <is>
          <t>1068</t>
        </is>
      </c>
      <c r="AT251" t="inlineStr">
        <is>
          <t>75812</t>
        </is>
      </c>
      <c r="AU251" t="inlineStr">
        <is>
          <t>120000</t>
        </is>
      </c>
      <c r="AV251" t="inlineStr">
        <is>
          <t>167296</t>
        </is>
      </c>
      <c r="AW251" t="inlineStr">
        <is>
          <t>300000</t>
        </is>
      </c>
      <c r="AX251" t="inlineStr">
        <is>
          <t>213847</t>
        </is>
      </c>
      <c r="AY251" t="inlineStr">
        <is>
          <t>354000</t>
        </is>
      </c>
      <c r="AZ251" t="n">
        <v>30</v>
      </c>
      <c r="BA251" t="n">
        <v>-1134433</v>
      </c>
      <c r="BB251" t="n">
        <v>-679145</v>
      </c>
      <c r="BC251" t="inlineStr">
        <is>
          <t>0</t>
        </is>
      </c>
      <c r="BD251" t="inlineStr">
        <is>
          <t>0</t>
        </is>
      </c>
      <c r="BE251" t="n">
        <v>0</v>
      </c>
      <c r="BF251" t="inlineStr">
        <is>
          <t>144981</t>
        </is>
      </c>
      <c r="BG251" t="inlineStr">
        <is>
          <t>20879</t>
        </is>
      </c>
      <c r="BH251" t="inlineStr">
        <is>
          <t>240000</t>
        </is>
      </c>
      <c r="BI251" t="inlineStr">
        <is>
          <t>25390</t>
        </is>
      </c>
    </row>
    <row r="252">
      <c r="A252" t="inlineStr">
        <is>
          <t>Kenya</t>
        </is>
      </c>
      <c r="B252" t="inlineStr">
        <is>
          <t>Salt marsh</t>
        </is>
      </c>
      <c r="C252" t="inlineStr">
        <is>
          <t>Restoration</t>
        </is>
      </c>
      <c r="D252" t="inlineStr">
        <is>
          <t>Planting</t>
        </is>
      </c>
      <c r="E252" t="inlineStr">
        <is>
          <t>Medium</t>
        </is>
      </c>
      <c r="F252" t="n">
        <v>500</v>
      </c>
      <c r="G252" t="inlineStr">
        <is>
          <t>Opex breakeven</t>
        </is>
      </c>
      <c r="H252" t="n">
        <v>58606174.82755706</v>
      </c>
      <c r="I252" t="inlineStr">
        <is>
          <t>KEN</t>
        </is>
      </c>
      <c r="J252" t="n">
        <v>500</v>
      </c>
      <c r="K252" t="inlineStr">
        <is>
          <t>Kenya Salt marsh Restoration 500</t>
        </is>
      </c>
      <c r="L252" t="inlineStr">
        <is>
          <t>3026469</t>
        </is>
      </c>
      <c r="M252" t="inlineStr">
        <is>
          <t>4085541</t>
        </is>
      </c>
      <c r="N252" t="n">
        <v>0.05164078715092888</v>
      </c>
      <c r="O252" t="n">
        <v>0.06971178398899613</v>
      </c>
      <c r="P252" t="inlineStr">
        <is>
          <t>1644079</t>
        </is>
      </c>
      <c r="Q252" t="inlineStr">
        <is>
          <t>1781773</t>
        </is>
      </c>
      <c r="R252" t="inlineStr">
        <is>
          <t>1382390</t>
        </is>
      </c>
      <c r="S252" t="inlineStr">
        <is>
          <t>2303768</t>
        </is>
      </c>
      <c r="T252" t="n">
        <v>18</v>
      </c>
      <c r="U252" t="n">
        <v>26026</v>
      </c>
      <c r="V252" t="n">
        <v>145</v>
      </c>
      <c r="W252" t="n">
        <v>145</v>
      </c>
      <c r="X252" t="inlineStr">
        <is>
          <t>50000</t>
        </is>
      </c>
      <c r="Y252" t="inlineStr">
        <is>
          <t>50000</t>
        </is>
      </c>
      <c r="Z252" t="inlineStr">
        <is>
          <t>629559</t>
        </is>
      </c>
      <c r="AA252" t="inlineStr">
        <is>
          <t>667067</t>
        </is>
      </c>
      <c r="AB252" t="inlineStr">
        <is>
          <t>76963</t>
        </is>
      </c>
      <c r="AC252" t="inlineStr">
        <is>
          <t>80000</t>
        </is>
      </c>
      <c r="AD252" t="inlineStr">
        <is>
          <t>249345</t>
        </is>
      </c>
      <c r="AE252" t="inlineStr">
        <is>
          <t>264200</t>
        </is>
      </c>
      <c r="AF252" t="inlineStr">
        <is>
          <t>88900</t>
        </is>
      </c>
      <c r="AG252" t="inlineStr">
        <is>
          <t>100000</t>
        </is>
      </c>
      <c r="AH252" t="inlineStr">
        <is>
          <t>129504</t>
        </is>
      </c>
      <c r="AI252" t="inlineStr">
        <is>
          <t>140000</t>
        </is>
      </c>
      <c r="AJ252" t="inlineStr">
        <is>
          <t>44450</t>
        </is>
      </c>
      <c r="AK252" t="inlineStr">
        <is>
          <t>50000</t>
        </is>
      </c>
      <c r="AL252" t="inlineStr">
        <is>
          <t>375359</t>
        </is>
      </c>
      <c r="AM252" t="inlineStr">
        <is>
          <t>430506</t>
        </is>
      </c>
      <c r="AN252" t="n">
        <v>231751</v>
      </c>
      <c r="AO252" t="n">
        <v>347584</v>
      </c>
      <c r="AP252" t="inlineStr">
        <is>
          <t>691195</t>
        </is>
      </c>
      <c r="AQ252" t="inlineStr">
        <is>
          <t>1178020</t>
        </is>
      </c>
      <c r="AR252" t="inlineStr">
        <is>
          <t>2489</t>
        </is>
      </c>
      <c r="AS252" t="inlineStr">
        <is>
          <t>4164</t>
        </is>
      </c>
      <c r="AT252" t="inlineStr">
        <is>
          <t>75812</t>
        </is>
      </c>
      <c r="AU252" t="inlineStr">
        <is>
          <t>120000</t>
        </is>
      </c>
      <c r="AV252" t="inlineStr">
        <is>
          <t>167296</t>
        </is>
      </c>
      <c r="AW252" t="inlineStr">
        <is>
          <t>300000</t>
        </is>
      </c>
      <c r="AX252" t="inlineStr">
        <is>
          <t>213847</t>
        </is>
      </c>
      <c r="AY252" t="inlineStr">
        <is>
          <t>354000</t>
        </is>
      </c>
      <c r="AZ252" t="n">
        <v>96.09282663153749</v>
      </c>
      <c r="BA252" t="n">
        <v>-2303768</v>
      </c>
      <c r="BB252" t="n">
        <v>-1382390</v>
      </c>
      <c r="BC252" t="inlineStr">
        <is>
          <t>0</t>
        </is>
      </c>
      <c r="BD252" t="inlineStr">
        <is>
          <t>0</t>
        </is>
      </c>
      <c r="BE252" t="n">
        <v>0</v>
      </c>
      <c r="BF252" t="inlineStr">
        <is>
          <t>144981</t>
        </is>
      </c>
      <c r="BG252" t="inlineStr">
        <is>
          <t>86770</t>
        </is>
      </c>
      <c r="BH252" t="inlineStr">
        <is>
          <t>240000</t>
        </is>
      </c>
      <c r="BI252" t="inlineStr">
        <is>
          <t>107584</t>
        </is>
      </c>
    </row>
    <row r="253">
      <c r="A253" t="inlineStr">
        <is>
          <t>Kenya</t>
        </is>
      </c>
      <c r="B253" t="inlineStr">
        <is>
          <t>Salt marsh</t>
        </is>
      </c>
      <c r="C253" t="inlineStr">
        <is>
          <t>Restoration</t>
        </is>
      </c>
      <c r="D253" t="inlineStr">
        <is>
          <t>Hydrology</t>
        </is>
      </c>
      <c r="E253" t="inlineStr">
        <is>
          <t>Medium</t>
        </is>
      </c>
      <c r="F253" t="n">
        <v>500</v>
      </c>
      <c r="G253" t="inlineStr">
        <is>
          <t>Opex breakeven</t>
        </is>
      </c>
      <c r="H253" t="n">
        <v>58606174.82755706</v>
      </c>
      <c r="I253" t="inlineStr">
        <is>
          <t>KEN</t>
        </is>
      </c>
      <c r="J253" t="n">
        <v>500</v>
      </c>
      <c r="K253" t="inlineStr">
        <is>
          <t>Kenya Salt marsh Restoration 500</t>
        </is>
      </c>
      <c r="L253" t="inlineStr">
        <is>
          <t>3126515</t>
        </is>
      </c>
      <c r="M253" t="inlineStr">
        <is>
          <t>4211118</t>
        </is>
      </c>
      <c r="N253" t="n">
        <v>0.05334787689521565</v>
      </c>
      <c r="O253" t="n">
        <v>0.07185451042301948</v>
      </c>
      <c r="P253" t="inlineStr">
        <is>
          <t>1711644</t>
        </is>
      </c>
      <c r="Q253" t="inlineStr">
        <is>
          <t>1859264</t>
        </is>
      </c>
      <c r="R253" t="inlineStr">
        <is>
          <t>1414871</t>
        </is>
      </c>
      <c r="S253" t="inlineStr">
        <is>
          <t>2351854</t>
        </is>
      </c>
      <c r="T253" t="n">
        <v>18</v>
      </c>
      <c r="U253" t="n">
        <v>32533</v>
      </c>
      <c r="V253" t="n">
        <v>120</v>
      </c>
      <c r="W253" t="n">
        <v>120</v>
      </c>
      <c r="X253" t="inlineStr">
        <is>
          <t>50000</t>
        </is>
      </c>
      <c r="Y253" t="inlineStr">
        <is>
          <t>50000</t>
        </is>
      </c>
      <c r="Z253" t="inlineStr">
        <is>
          <t>629559</t>
        </is>
      </c>
      <c r="AA253" t="inlineStr">
        <is>
          <t>667067</t>
        </is>
      </c>
      <c r="AB253" t="inlineStr">
        <is>
          <t>76963</t>
        </is>
      </c>
      <c r="AC253" t="inlineStr">
        <is>
          <t>80000</t>
        </is>
      </c>
      <c r="AD253" t="inlineStr">
        <is>
          <t>249345</t>
        </is>
      </c>
      <c r="AE253" t="inlineStr">
        <is>
          <t>264200</t>
        </is>
      </c>
      <c r="AF253" t="inlineStr">
        <is>
          <t>88900</t>
        </is>
      </c>
      <c r="AG253" t="inlineStr">
        <is>
          <t>100000</t>
        </is>
      </c>
      <c r="AH253" t="inlineStr">
        <is>
          <t>129504</t>
        </is>
      </c>
      <c r="AI253" t="inlineStr">
        <is>
          <t>140000</t>
        </is>
      </c>
      <c r="AJ253" t="inlineStr">
        <is>
          <t>44450</t>
        </is>
      </c>
      <c r="AK253" t="inlineStr">
        <is>
          <t>50000</t>
        </is>
      </c>
      <c r="AL253" t="inlineStr">
        <is>
          <t>442923</t>
        </is>
      </c>
      <c r="AM253" t="inlineStr">
        <is>
          <t>507998</t>
        </is>
      </c>
      <c r="AN253" t="n">
        <v>247369</v>
      </c>
      <c r="AO253" t="n">
        <v>366949</v>
      </c>
      <c r="AP253" t="inlineStr">
        <is>
          <t>707436</t>
        </is>
      </c>
      <c r="AQ253" t="inlineStr">
        <is>
          <t>1205700</t>
        </is>
      </c>
      <c r="AR253" t="inlineStr">
        <is>
          <t>3111</t>
        </is>
      </c>
      <c r="AS253" t="inlineStr">
        <is>
          <t>5205</t>
        </is>
      </c>
      <c r="AT253" t="inlineStr">
        <is>
          <t>75812</t>
        </is>
      </c>
      <c r="AU253" t="inlineStr">
        <is>
          <t>120000</t>
        </is>
      </c>
      <c r="AV253" t="inlineStr">
        <is>
          <t>167296</t>
        </is>
      </c>
      <c r="AW253" t="inlineStr">
        <is>
          <t>300000</t>
        </is>
      </c>
      <c r="AX253" t="inlineStr">
        <is>
          <t>213847</t>
        </is>
      </c>
      <c r="AY253" t="inlineStr">
        <is>
          <t>354000</t>
        </is>
      </c>
      <c r="AZ253" t="n">
        <v>78.68054777838938</v>
      </c>
      <c r="BA253" t="n">
        <v>-2351854</v>
      </c>
      <c r="BB253" t="n">
        <v>-1414871</v>
      </c>
      <c r="BC253" t="inlineStr">
        <is>
          <t>0</t>
        </is>
      </c>
      <c r="BD253" t="inlineStr">
        <is>
          <t>0</t>
        </is>
      </c>
      <c r="BE253" t="n">
        <v>0</v>
      </c>
      <c r="BF253" t="inlineStr">
        <is>
          <t>144981</t>
        </is>
      </c>
      <c r="BG253" t="inlineStr">
        <is>
          <t>102388</t>
        </is>
      </c>
      <c r="BH253" t="inlineStr">
        <is>
          <t>240000</t>
        </is>
      </c>
      <c r="BI253" t="inlineStr">
        <is>
          <t>126949</t>
        </is>
      </c>
    </row>
    <row r="254">
      <c r="A254" t="inlineStr">
        <is>
          <t>Kenya</t>
        </is>
      </c>
      <c r="B254" t="inlineStr">
        <is>
          <t>Salt marsh</t>
        </is>
      </c>
      <c r="C254" t="inlineStr">
        <is>
          <t>Restoration</t>
        </is>
      </c>
      <c r="D254" t="inlineStr">
        <is>
          <t>Planting</t>
        </is>
      </c>
      <c r="E254" t="inlineStr">
        <is>
          <t>Medium</t>
        </is>
      </c>
      <c r="F254" t="n">
        <v>500</v>
      </c>
      <c r="G254" t="inlineStr">
        <is>
          <t>Market price</t>
        </is>
      </c>
      <c r="H254" t="n">
        <v>58606174.82755706</v>
      </c>
      <c r="I254" t="inlineStr">
        <is>
          <t>KEN</t>
        </is>
      </c>
      <c r="J254" t="n">
        <v>500</v>
      </c>
      <c r="K254" t="inlineStr">
        <is>
          <t>Kenya Salt marsh Restoration 500</t>
        </is>
      </c>
      <c r="L254" t="inlineStr">
        <is>
          <t>2551064</t>
        </is>
      </c>
      <c r="M254" t="inlineStr">
        <is>
          <t>3275297</t>
        </is>
      </c>
      <c r="N254" t="n">
        <v>0.04352892860703256</v>
      </c>
      <c r="O254" t="n">
        <v>0.05588655136830277</v>
      </c>
      <c r="P254" t="inlineStr">
        <is>
          <t>1644079</t>
        </is>
      </c>
      <c r="Q254" t="inlineStr">
        <is>
          <t>1781773</t>
        </is>
      </c>
      <c r="R254" t="inlineStr">
        <is>
          <t>906985</t>
        </is>
      </c>
      <c r="S254" t="inlineStr">
        <is>
          <t>1493523</t>
        </is>
      </c>
      <c r="T254" t="n">
        <v>18</v>
      </c>
      <c r="U254" t="n">
        <v>26026</v>
      </c>
      <c r="V254" t="n">
        <v>123</v>
      </c>
      <c r="W254" t="n">
        <v>123</v>
      </c>
      <c r="X254" t="inlineStr">
        <is>
          <t>50000</t>
        </is>
      </c>
      <c r="Y254" t="inlineStr">
        <is>
          <t>50000</t>
        </is>
      </c>
      <c r="Z254" t="inlineStr">
        <is>
          <t>629559</t>
        </is>
      </c>
      <c r="AA254" t="inlineStr">
        <is>
          <t>667067</t>
        </is>
      </c>
      <c r="AB254" t="inlineStr">
        <is>
          <t>76963</t>
        </is>
      </c>
      <c r="AC254" t="inlineStr">
        <is>
          <t>80000</t>
        </is>
      </c>
      <c r="AD254" t="inlineStr">
        <is>
          <t>249345</t>
        </is>
      </c>
      <c r="AE254" t="inlineStr">
        <is>
          <t>264200</t>
        </is>
      </c>
      <c r="AF254" t="inlineStr">
        <is>
          <t>88900</t>
        </is>
      </c>
      <c r="AG254" t="inlineStr">
        <is>
          <t>100000</t>
        </is>
      </c>
      <c r="AH254" t="inlineStr">
        <is>
          <t>129504</t>
        </is>
      </c>
      <c r="AI254" t="inlineStr">
        <is>
          <t>140000</t>
        </is>
      </c>
      <c r="AJ254" t="inlineStr">
        <is>
          <t>44450</t>
        </is>
      </c>
      <c r="AK254" t="inlineStr">
        <is>
          <t>50000</t>
        </is>
      </c>
      <c r="AL254" t="inlineStr">
        <is>
          <t>375359</t>
        </is>
      </c>
      <c r="AM254" t="inlineStr">
        <is>
          <t>430506</t>
        </is>
      </c>
      <c r="AN254" t="n">
        <v>231751</v>
      </c>
      <c r="AO254" t="n">
        <v>347584</v>
      </c>
      <c r="AP254" t="inlineStr">
        <is>
          <t>215790</t>
        </is>
      </c>
      <c r="AQ254" t="inlineStr">
        <is>
          <t>367776</t>
        </is>
      </c>
      <c r="AR254" t="inlineStr">
        <is>
          <t>2489</t>
        </is>
      </c>
      <c r="AS254" t="inlineStr">
        <is>
          <t>4164</t>
        </is>
      </c>
      <c r="AT254" t="inlineStr">
        <is>
          <t>75812</t>
        </is>
      </c>
      <c r="AU254" t="inlineStr">
        <is>
          <t>120000</t>
        </is>
      </c>
      <c r="AV254" t="inlineStr">
        <is>
          <t>167296</t>
        </is>
      </c>
      <c r="AW254" t="inlineStr">
        <is>
          <t>300000</t>
        </is>
      </c>
      <c r="AX254" t="inlineStr">
        <is>
          <t>213847</t>
        </is>
      </c>
      <c r="AY254" t="inlineStr">
        <is>
          <t>354000</t>
        </is>
      </c>
      <c r="AZ254" t="n">
        <v>30</v>
      </c>
      <c r="BA254" t="n">
        <v>-1493523</v>
      </c>
      <c r="BB254" t="n">
        <v>-906985</v>
      </c>
      <c r="BC254" t="inlineStr">
        <is>
          <t>0</t>
        </is>
      </c>
      <c r="BD254" t="inlineStr">
        <is>
          <t>0</t>
        </is>
      </c>
      <c r="BE254" t="n">
        <v>0</v>
      </c>
      <c r="BF254" t="inlineStr">
        <is>
          <t>144981</t>
        </is>
      </c>
      <c r="BG254" t="inlineStr">
        <is>
          <t>86770</t>
        </is>
      </c>
      <c r="BH254" t="inlineStr">
        <is>
          <t>240000</t>
        </is>
      </c>
      <c r="BI254" t="inlineStr">
        <is>
          <t>107584</t>
        </is>
      </c>
    </row>
    <row r="255">
      <c r="A255" t="inlineStr">
        <is>
          <t>Kenya</t>
        </is>
      </c>
      <c r="B255" t="inlineStr">
        <is>
          <t>Salt marsh</t>
        </is>
      </c>
      <c r="C255" t="inlineStr">
        <is>
          <t>Restoration</t>
        </is>
      </c>
      <c r="D255" t="inlineStr">
        <is>
          <t>Hydrology</t>
        </is>
      </c>
      <c r="E255" t="inlineStr">
        <is>
          <t>Medium</t>
        </is>
      </c>
      <c r="F255" t="n">
        <v>500</v>
      </c>
      <c r="G255" t="inlineStr">
        <is>
          <t>Market price</t>
        </is>
      </c>
      <c r="H255" t="n">
        <v>58606174.82755706</v>
      </c>
      <c r="I255" t="inlineStr">
        <is>
          <t>KEN</t>
        </is>
      </c>
      <c r="J255" t="n">
        <v>500</v>
      </c>
      <c r="K255" t="inlineStr">
        <is>
          <t>Kenya Salt marsh Restoration 500</t>
        </is>
      </c>
      <c r="L255" t="inlineStr">
        <is>
          <t>2688816</t>
        </is>
      </c>
      <c r="M255" t="inlineStr">
        <is>
          <t>3465138</t>
        </is>
      </c>
      <c r="N255" t="n">
        <v>0.04587939765582003</v>
      </c>
      <c r="O255" t="n">
        <v>0.05912581754731187</v>
      </c>
      <c r="P255" t="inlineStr">
        <is>
          <t>1711644</t>
        </is>
      </c>
      <c r="Q255" t="inlineStr">
        <is>
          <t>1859264</t>
        </is>
      </c>
      <c r="R255" t="inlineStr">
        <is>
          <t>977173</t>
        </is>
      </c>
      <c r="S255" t="inlineStr">
        <is>
          <t>1605873</t>
        </is>
      </c>
      <c r="T255" t="n">
        <v>18</v>
      </c>
      <c r="U255" t="n">
        <v>32533</v>
      </c>
      <c r="V255" t="n">
        <v>103</v>
      </c>
      <c r="W255" t="n">
        <v>103</v>
      </c>
      <c r="X255" t="inlineStr">
        <is>
          <t>50000</t>
        </is>
      </c>
      <c r="Y255" t="inlineStr">
        <is>
          <t>50000</t>
        </is>
      </c>
      <c r="Z255" t="inlineStr">
        <is>
          <t>629559</t>
        </is>
      </c>
      <c r="AA255" t="inlineStr">
        <is>
          <t>667067</t>
        </is>
      </c>
      <c r="AB255" t="inlineStr">
        <is>
          <t>76963</t>
        </is>
      </c>
      <c r="AC255" t="inlineStr">
        <is>
          <t>80000</t>
        </is>
      </c>
      <c r="AD255" t="inlineStr">
        <is>
          <t>249345</t>
        </is>
      </c>
      <c r="AE255" t="inlineStr">
        <is>
          <t>264200</t>
        </is>
      </c>
      <c r="AF255" t="inlineStr">
        <is>
          <t>88900</t>
        </is>
      </c>
      <c r="AG255" t="inlineStr">
        <is>
          <t>100000</t>
        </is>
      </c>
      <c r="AH255" t="inlineStr">
        <is>
          <t>129504</t>
        </is>
      </c>
      <c r="AI255" t="inlineStr">
        <is>
          <t>140000</t>
        </is>
      </c>
      <c r="AJ255" t="inlineStr">
        <is>
          <t>44450</t>
        </is>
      </c>
      <c r="AK255" t="inlineStr">
        <is>
          <t>50000</t>
        </is>
      </c>
      <c r="AL255" t="inlineStr">
        <is>
          <t>442923</t>
        </is>
      </c>
      <c r="AM255" t="inlineStr">
        <is>
          <t>507998</t>
        </is>
      </c>
      <c r="AN255" t="n">
        <v>247369</v>
      </c>
      <c r="AO255" t="n">
        <v>366949</v>
      </c>
      <c r="AP255" t="inlineStr">
        <is>
          <t>269737</t>
        </is>
      </c>
      <c r="AQ255" t="inlineStr">
        <is>
          <t>459720</t>
        </is>
      </c>
      <c r="AR255" t="inlineStr">
        <is>
          <t>3111</t>
        </is>
      </c>
      <c r="AS255" t="inlineStr">
        <is>
          <t>5205</t>
        </is>
      </c>
      <c r="AT255" t="inlineStr">
        <is>
          <t>75812</t>
        </is>
      </c>
      <c r="AU255" t="inlineStr">
        <is>
          <t>120000</t>
        </is>
      </c>
      <c r="AV255" t="inlineStr">
        <is>
          <t>167296</t>
        </is>
      </c>
      <c r="AW255" t="inlineStr">
        <is>
          <t>300000</t>
        </is>
      </c>
      <c r="AX255" t="inlineStr">
        <is>
          <t>213847</t>
        </is>
      </c>
      <c r="AY255" t="inlineStr">
        <is>
          <t>354000</t>
        </is>
      </c>
      <c r="AZ255" t="n">
        <v>30</v>
      </c>
      <c r="BA255" t="n">
        <v>-1605873</v>
      </c>
      <c r="BB255" t="n">
        <v>-977173</v>
      </c>
      <c r="BC255" t="inlineStr">
        <is>
          <t>0</t>
        </is>
      </c>
      <c r="BD255" t="inlineStr">
        <is>
          <t>0</t>
        </is>
      </c>
      <c r="BE255" t="n">
        <v>0</v>
      </c>
      <c r="BF255" t="inlineStr">
        <is>
          <t>144981</t>
        </is>
      </c>
      <c r="BG255" t="inlineStr">
        <is>
          <t>102388</t>
        </is>
      </c>
      <c r="BH255" t="inlineStr">
        <is>
          <t>240000</t>
        </is>
      </c>
      <c r="BI255" t="inlineStr">
        <is>
          <t>126949</t>
        </is>
      </c>
    </row>
    <row r="256">
      <c r="A256" t="inlineStr">
        <is>
          <t>Kenya</t>
        </is>
      </c>
      <c r="B256" t="inlineStr">
        <is>
          <t>Salt marsh</t>
        </is>
      </c>
      <c r="C256" t="inlineStr">
        <is>
          <t>Restoration</t>
        </is>
      </c>
      <c r="D256" t="inlineStr">
        <is>
          <t>Planting</t>
        </is>
      </c>
      <c r="E256" t="inlineStr">
        <is>
          <t>Large</t>
        </is>
      </c>
      <c r="F256" t="n">
        <v>1000</v>
      </c>
      <c r="G256" t="inlineStr">
        <is>
          <t>Opex breakeven</t>
        </is>
      </c>
      <c r="H256" t="n">
        <v>58606174.82755706</v>
      </c>
      <c r="I256" t="inlineStr">
        <is>
          <t>KEN</t>
        </is>
      </c>
      <c r="J256" t="n">
        <v>500</v>
      </c>
      <c r="K256" t="inlineStr">
        <is>
          <t>Kenya Salt marsh Restoration 1000</t>
        </is>
      </c>
      <c r="L256" t="inlineStr">
        <is>
          <t>3615194</t>
        </is>
      </c>
      <c r="M256" t="inlineStr">
        <is>
          <t>4873047</t>
        </is>
      </c>
      <c r="N256" t="n">
        <v>0.06168623034411229</v>
      </c>
      <c r="O256" t="n">
        <v>0.08314903701424747</v>
      </c>
      <c r="P256" t="inlineStr">
        <is>
          <t>2068082</t>
        </is>
      </c>
      <c r="Q256" t="inlineStr">
        <is>
          <t>2292279</t>
        </is>
      </c>
      <c r="R256" t="inlineStr">
        <is>
          <t>1547112</t>
        </is>
      </c>
      <c r="S256" t="inlineStr">
        <is>
          <t>2580767</t>
        </is>
      </c>
      <c r="T256" t="n">
        <v>18</v>
      </c>
      <c r="U256" t="n">
        <v>49383</v>
      </c>
      <c r="V256" t="n">
        <v>92</v>
      </c>
      <c r="W256" t="n">
        <v>92</v>
      </c>
      <c r="X256" t="inlineStr">
        <is>
          <t>50000</t>
        </is>
      </c>
      <c r="Y256" t="inlineStr">
        <is>
          <t>50000</t>
        </is>
      </c>
      <c r="Z256" t="inlineStr">
        <is>
          <t>629559</t>
        </is>
      </c>
      <c r="AA256" t="inlineStr">
        <is>
          <t>667067</t>
        </is>
      </c>
      <c r="AB256" t="inlineStr">
        <is>
          <t>153925</t>
        </is>
      </c>
      <c r="AC256" t="inlineStr">
        <is>
          <t>160000</t>
        </is>
      </c>
      <c r="AD256" t="inlineStr">
        <is>
          <t>249345</t>
        </is>
      </c>
      <c r="AE256" t="inlineStr">
        <is>
          <t>264200</t>
        </is>
      </c>
      <c r="AF256" t="inlineStr">
        <is>
          <t>88900</t>
        </is>
      </c>
      <c r="AG256" t="inlineStr">
        <is>
          <t>100000</t>
        </is>
      </c>
      <c r="AH256" t="inlineStr">
        <is>
          <t>129504</t>
        </is>
      </c>
      <c r="AI256" t="inlineStr">
        <is>
          <t>140000</t>
        </is>
      </c>
      <c r="AJ256" t="inlineStr">
        <is>
          <t>44450</t>
        </is>
      </c>
      <c r="AK256" t="inlineStr">
        <is>
          <t>50000</t>
        </is>
      </c>
      <c r="AL256" t="inlineStr">
        <is>
          <t>722399</t>
        </is>
      </c>
      <c r="AM256" t="inlineStr">
        <is>
          <t>861013</t>
        </is>
      </c>
      <c r="AN256" t="n">
        <v>311974</v>
      </c>
      <c r="AO256" t="n">
        <v>455167</v>
      </c>
      <c r="AP256" t="inlineStr">
        <is>
          <t>773556</t>
        </is>
      </c>
      <c r="AQ256" t="inlineStr">
        <is>
          <t>1343699</t>
        </is>
      </c>
      <c r="AR256" t="inlineStr">
        <is>
          <t>4626</t>
        </is>
      </c>
      <c r="AS256" t="inlineStr">
        <is>
          <t>7901</t>
        </is>
      </c>
      <c r="AT256" t="inlineStr">
        <is>
          <t>75812</t>
        </is>
      </c>
      <c r="AU256" t="inlineStr">
        <is>
          <t>120000</t>
        </is>
      </c>
      <c r="AV256" t="inlineStr">
        <is>
          <t>167296</t>
        </is>
      </c>
      <c r="AW256" t="inlineStr">
        <is>
          <t>300000</t>
        </is>
      </c>
      <c r="AX256" t="inlineStr">
        <is>
          <t>213847</t>
        </is>
      </c>
      <c r="AY256" t="inlineStr">
        <is>
          <t>354000</t>
        </is>
      </c>
      <c r="AZ256" t="n">
        <v>57.37812107606289</v>
      </c>
      <c r="BA256" t="n">
        <v>-2580767</v>
      </c>
      <c r="BB256" t="n">
        <v>-1547112</v>
      </c>
      <c r="BC256" t="inlineStr">
        <is>
          <t>0</t>
        </is>
      </c>
      <c r="BD256" t="inlineStr">
        <is>
          <t>0</t>
        </is>
      </c>
      <c r="BE256" t="n">
        <v>0</v>
      </c>
      <c r="BF256" t="inlineStr">
        <is>
          <t>144981</t>
        </is>
      </c>
      <c r="BG256" t="inlineStr">
        <is>
          <t>166993</t>
        </is>
      </c>
      <c r="BH256" t="inlineStr">
        <is>
          <t>240000</t>
        </is>
      </c>
      <c r="BI256" t="inlineStr">
        <is>
          <t>215167</t>
        </is>
      </c>
    </row>
    <row r="257">
      <c r="A257" t="inlineStr">
        <is>
          <t>Kenya</t>
        </is>
      </c>
      <c r="B257" t="inlineStr">
        <is>
          <t>Salt marsh</t>
        </is>
      </c>
      <c r="C257" t="inlineStr">
        <is>
          <t>Restoration</t>
        </is>
      </c>
      <c r="D257" t="inlineStr">
        <is>
          <t>Hydrology</t>
        </is>
      </c>
      <c r="E257" t="inlineStr">
        <is>
          <t>Large</t>
        </is>
      </c>
      <c r="F257" t="n">
        <v>1000</v>
      </c>
      <c r="G257" t="inlineStr">
        <is>
          <t>Opex breakeven</t>
        </is>
      </c>
      <c r="H257" t="n">
        <v>58606174.82755706</v>
      </c>
      <c r="I257" t="inlineStr">
        <is>
          <t>KEN</t>
        </is>
      </c>
      <c r="J257" t="n">
        <v>500</v>
      </c>
      <c r="K257" t="inlineStr">
        <is>
          <t>Kenya Salt marsh Restoration 1000</t>
        </is>
      </c>
      <c r="L257" t="inlineStr">
        <is>
          <t>3807656</t>
        </is>
      </c>
      <c r="M257" t="inlineStr">
        <is>
          <t>5122957</t>
        </is>
      </c>
      <c r="N257" t="n">
        <v>0.06497021877308416</v>
      </c>
      <c r="O257" t="n">
        <v>0.08741326345003407</v>
      </c>
      <c r="P257" t="inlineStr">
        <is>
          <t>2198113</t>
        </is>
      </c>
      <c r="Q257" t="inlineStr">
        <is>
          <t>2447262</t>
        </is>
      </c>
      <c r="R257" t="inlineStr">
        <is>
          <t>1609543</t>
        </is>
      </c>
      <c r="S257" t="inlineStr">
        <is>
          <t>2675695</t>
        </is>
      </c>
      <c r="T257" t="n">
        <v>18</v>
      </c>
      <c r="U257" t="n">
        <v>61728</v>
      </c>
      <c r="V257" t="n">
        <v>77</v>
      </c>
      <c r="W257" t="n">
        <v>77</v>
      </c>
      <c r="X257" t="inlineStr">
        <is>
          <t>50000</t>
        </is>
      </c>
      <c r="Y257" t="inlineStr">
        <is>
          <t>50000</t>
        </is>
      </c>
      <c r="Z257" t="inlineStr">
        <is>
          <t>629559</t>
        </is>
      </c>
      <c r="AA257" t="inlineStr">
        <is>
          <t>667067</t>
        </is>
      </c>
      <c r="AB257" t="inlineStr">
        <is>
          <t>153925</t>
        </is>
      </c>
      <c r="AC257" t="inlineStr">
        <is>
          <t>160000</t>
        </is>
      </c>
      <c r="AD257" t="inlineStr">
        <is>
          <t>249345</t>
        </is>
      </c>
      <c r="AE257" t="inlineStr">
        <is>
          <t>264200</t>
        </is>
      </c>
      <c r="AF257" t="inlineStr">
        <is>
          <t>88900</t>
        </is>
      </c>
      <c r="AG257" t="inlineStr">
        <is>
          <t>100000</t>
        </is>
      </c>
      <c r="AH257" t="inlineStr">
        <is>
          <t>129504</t>
        </is>
      </c>
      <c r="AI257" t="inlineStr">
        <is>
          <t>140000</t>
        </is>
      </c>
      <c r="AJ257" t="inlineStr">
        <is>
          <t>44450</t>
        </is>
      </c>
      <c r="AK257" t="inlineStr">
        <is>
          <t>50000</t>
        </is>
      </c>
      <c r="AL257" t="inlineStr">
        <is>
          <t>852431</t>
        </is>
      </c>
      <c r="AM257" t="inlineStr">
        <is>
          <t>1015995</t>
        </is>
      </c>
      <c r="AN257" t="n">
        <v>342033</v>
      </c>
      <c r="AO257" t="n">
        <v>493897</v>
      </c>
      <c r="AP257" t="inlineStr">
        <is>
          <t>804771</t>
        </is>
      </c>
      <c r="AQ257" t="inlineStr">
        <is>
          <t>1397921</t>
        </is>
      </c>
      <c r="AR257" t="inlineStr">
        <is>
          <t>5783</t>
        </is>
      </c>
      <c r="AS257" t="inlineStr">
        <is>
          <t>9877</t>
        </is>
      </c>
      <c r="AT257" t="inlineStr">
        <is>
          <t>75812</t>
        </is>
      </c>
      <c r="AU257" t="inlineStr">
        <is>
          <t>120000</t>
        </is>
      </c>
      <c r="AV257" t="inlineStr">
        <is>
          <t>167296</t>
        </is>
      </c>
      <c r="AW257" t="inlineStr">
        <is>
          <t>300000</t>
        </is>
      </c>
      <c r="AX257" t="inlineStr">
        <is>
          <t>213847</t>
        </is>
      </c>
      <c r="AY257" t="inlineStr">
        <is>
          <t>354000</t>
        </is>
      </c>
      <c r="AZ257" t="n">
        <v>47.75480530392397</v>
      </c>
      <c r="BA257" t="n">
        <v>-2675695</v>
      </c>
      <c r="BB257" t="n">
        <v>-1609543</v>
      </c>
      <c r="BC257" t="inlineStr">
        <is>
          <t>0</t>
        </is>
      </c>
      <c r="BD257" t="inlineStr">
        <is>
          <t>0</t>
        </is>
      </c>
      <c r="BE257" t="n">
        <v>0</v>
      </c>
      <c r="BF257" t="inlineStr">
        <is>
          <t>144981</t>
        </is>
      </c>
      <c r="BG257" t="inlineStr">
        <is>
          <t>197052</t>
        </is>
      </c>
      <c r="BH257" t="inlineStr">
        <is>
          <t>240000</t>
        </is>
      </c>
      <c r="BI257" t="inlineStr">
        <is>
          <t>253897</t>
        </is>
      </c>
    </row>
    <row r="258">
      <c r="A258" t="inlineStr">
        <is>
          <t>Kenya</t>
        </is>
      </c>
      <c r="B258" t="inlineStr">
        <is>
          <t>Salt marsh</t>
        </is>
      </c>
      <c r="C258" t="inlineStr">
        <is>
          <t>Restoration</t>
        </is>
      </c>
      <c r="D258" t="inlineStr">
        <is>
          <t>Planting</t>
        </is>
      </c>
      <c r="E258" t="inlineStr">
        <is>
          <t>Large</t>
        </is>
      </c>
      <c r="F258" t="n">
        <v>1000</v>
      </c>
      <c r="G258" t="inlineStr">
        <is>
          <t>Market price</t>
        </is>
      </c>
      <c r="H258" t="n">
        <v>58606174.82755706</v>
      </c>
      <c r="I258" t="inlineStr">
        <is>
          <t>KEN</t>
        </is>
      </c>
      <c r="J258" t="n">
        <v>500</v>
      </c>
      <c r="K258" t="inlineStr">
        <is>
          <t>Kenya Salt marsh Restoration 1000</t>
        </is>
      </c>
      <c r="L258" t="inlineStr">
        <is>
          <t>3246089</t>
        </is>
      </c>
      <c r="M258" t="inlineStr">
        <is>
          <t>4231897</t>
        </is>
      </c>
      <c r="N258" t="n">
        <v>0.05538817384945016</v>
      </c>
      <c r="O258" t="n">
        <v>0.07220906350656639</v>
      </c>
      <c r="P258" t="inlineStr">
        <is>
          <t>2068082</t>
        </is>
      </c>
      <c r="Q258" t="inlineStr">
        <is>
          <t>2292279</t>
        </is>
      </c>
      <c r="R258" t="inlineStr">
        <is>
          <t>1178008</t>
        </is>
      </c>
      <c r="S258" t="inlineStr">
        <is>
          <t>1939618</t>
        </is>
      </c>
      <c r="T258" t="n">
        <v>18</v>
      </c>
      <c r="U258" t="n">
        <v>49383</v>
      </c>
      <c r="V258" t="n">
        <v>82</v>
      </c>
      <c r="W258" t="n">
        <v>82</v>
      </c>
      <c r="X258" t="inlineStr">
        <is>
          <t>50000</t>
        </is>
      </c>
      <c r="Y258" t="inlineStr">
        <is>
          <t>50000</t>
        </is>
      </c>
      <c r="Z258" t="inlineStr">
        <is>
          <t>629559</t>
        </is>
      </c>
      <c r="AA258" t="inlineStr">
        <is>
          <t>667067</t>
        </is>
      </c>
      <c r="AB258" t="inlineStr">
        <is>
          <t>153925</t>
        </is>
      </c>
      <c r="AC258" t="inlineStr">
        <is>
          <t>160000</t>
        </is>
      </c>
      <c r="AD258" t="inlineStr">
        <is>
          <t>249345</t>
        </is>
      </c>
      <c r="AE258" t="inlineStr">
        <is>
          <t>264200</t>
        </is>
      </c>
      <c r="AF258" t="inlineStr">
        <is>
          <t>88900</t>
        </is>
      </c>
      <c r="AG258" t="inlineStr">
        <is>
          <t>100000</t>
        </is>
      </c>
      <c r="AH258" t="inlineStr">
        <is>
          <t>129504</t>
        </is>
      </c>
      <c r="AI258" t="inlineStr">
        <is>
          <t>140000</t>
        </is>
      </c>
      <c r="AJ258" t="inlineStr">
        <is>
          <t>44450</t>
        </is>
      </c>
      <c r="AK258" t="inlineStr">
        <is>
          <t>50000</t>
        </is>
      </c>
      <c r="AL258" t="inlineStr">
        <is>
          <t>722399</t>
        </is>
      </c>
      <c r="AM258" t="inlineStr">
        <is>
          <t>861013</t>
        </is>
      </c>
      <c r="AN258" t="n">
        <v>311974</v>
      </c>
      <c r="AO258" t="n">
        <v>455167</v>
      </c>
      <c r="AP258" t="inlineStr">
        <is>
          <t>404452</t>
        </is>
      </c>
      <c r="AQ258" t="inlineStr">
        <is>
          <t>702550</t>
        </is>
      </c>
      <c r="AR258" t="inlineStr">
        <is>
          <t>4626</t>
        </is>
      </c>
      <c r="AS258" t="inlineStr">
        <is>
          <t>7901</t>
        </is>
      </c>
      <c r="AT258" t="inlineStr">
        <is>
          <t>75812</t>
        </is>
      </c>
      <c r="AU258" t="inlineStr">
        <is>
          <t>120000</t>
        </is>
      </c>
      <c r="AV258" t="inlineStr">
        <is>
          <t>167296</t>
        </is>
      </c>
      <c r="AW258" t="inlineStr">
        <is>
          <t>300000</t>
        </is>
      </c>
      <c r="AX258" t="inlineStr">
        <is>
          <t>213847</t>
        </is>
      </c>
      <c r="AY258" t="inlineStr">
        <is>
          <t>354000</t>
        </is>
      </c>
      <c r="AZ258" t="n">
        <v>30</v>
      </c>
      <c r="BA258" t="n">
        <v>-1939618</v>
      </c>
      <c r="BB258" t="n">
        <v>-1178008</v>
      </c>
      <c r="BC258" t="inlineStr">
        <is>
          <t>0</t>
        </is>
      </c>
      <c r="BD258" t="inlineStr">
        <is>
          <t>0</t>
        </is>
      </c>
      <c r="BE258" t="n">
        <v>0</v>
      </c>
      <c r="BF258" t="inlineStr">
        <is>
          <t>144981</t>
        </is>
      </c>
      <c r="BG258" t="inlineStr">
        <is>
          <t>166993</t>
        </is>
      </c>
      <c r="BH258" t="inlineStr">
        <is>
          <t>240000</t>
        </is>
      </c>
      <c r="BI258" t="inlineStr">
        <is>
          <t>215167</t>
        </is>
      </c>
    </row>
    <row r="259">
      <c r="A259" t="inlineStr">
        <is>
          <t>Kenya</t>
        </is>
      </c>
      <c r="B259" t="inlineStr">
        <is>
          <t>Salt marsh</t>
        </is>
      </c>
      <c r="C259" t="inlineStr">
        <is>
          <t>Restoration</t>
        </is>
      </c>
      <c r="D259" t="inlineStr">
        <is>
          <t>Hydrology</t>
        </is>
      </c>
      <c r="E259" t="inlineStr">
        <is>
          <t>Large</t>
        </is>
      </c>
      <c r="F259" t="n">
        <v>1000</v>
      </c>
      <c r="G259" t="inlineStr">
        <is>
          <t>Market price</t>
        </is>
      </c>
      <c r="H259" t="n">
        <v>58606174.82755706</v>
      </c>
      <c r="I259" t="inlineStr">
        <is>
          <t>KEN</t>
        </is>
      </c>
      <c r="J259" t="n">
        <v>500</v>
      </c>
      <c r="K259" t="inlineStr">
        <is>
          <t>Kenya Salt marsh Restoration 1000</t>
        </is>
      </c>
      <c r="L259" t="inlineStr">
        <is>
          <t>3508449</t>
        </is>
      </c>
      <c r="M259" t="inlineStr">
        <is>
          <t>4603222</t>
        </is>
      </c>
      <c r="N259" t="n">
        <v>0.05986483523832204</v>
      </c>
      <c r="O259" t="n">
        <v>0.07854499996876661</v>
      </c>
      <c r="P259" t="inlineStr">
        <is>
          <t>2198113</t>
        </is>
      </c>
      <c r="Q259" t="inlineStr">
        <is>
          <t>2447262</t>
        </is>
      </c>
      <c r="R259" t="inlineStr">
        <is>
          <t>1310336</t>
        </is>
      </c>
      <c r="S259" t="inlineStr">
        <is>
          <t>2155961</t>
        </is>
      </c>
      <c r="T259" t="n">
        <v>18</v>
      </c>
      <c r="U259" t="n">
        <v>61728</v>
      </c>
      <c r="V259" t="n">
        <v>71</v>
      </c>
      <c r="W259" t="n">
        <v>71</v>
      </c>
      <c r="X259" t="inlineStr">
        <is>
          <t>50000</t>
        </is>
      </c>
      <c r="Y259" t="inlineStr">
        <is>
          <t>50000</t>
        </is>
      </c>
      <c r="Z259" t="inlineStr">
        <is>
          <t>629559</t>
        </is>
      </c>
      <c r="AA259" t="inlineStr">
        <is>
          <t>667067</t>
        </is>
      </c>
      <c r="AB259" t="inlineStr">
        <is>
          <t>153925</t>
        </is>
      </c>
      <c r="AC259" t="inlineStr">
        <is>
          <t>160000</t>
        </is>
      </c>
      <c r="AD259" t="inlineStr">
        <is>
          <t>249345</t>
        </is>
      </c>
      <c r="AE259" t="inlineStr">
        <is>
          <t>264200</t>
        </is>
      </c>
      <c r="AF259" t="inlineStr">
        <is>
          <t>88900</t>
        </is>
      </c>
      <c r="AG259" t="inlineStr">
        <is>
          <t>100000</t>
        </is>
      </c>
      <c r="AH259" t="inlineStr">
        <is>
          <t>129504</t>
        </is>
      </c>
      <c r="AI259" t="inlineStr">
        <is>
          <t>140000</t>
        </is>
      </c>
      <c r="AJ259" t="inlineStr">
        <is>
          <t>44450</t>
        </is>
      </c>
      <c r="AK259" t="inlineStr">
        <is>
          <t>50000</t>
        </is>
      </c>
      <c r="AL259" t="inlineStr">
        <is>
          <t>852431</t>
        </is>
      </c>
      <c r="AM259" t="inlineStr">
        <is>
          <t>1015995</t>
        </is>
      </c>
      <c r="AN259" t="n">
        <v>342033</v>
      </c>
      <c r="AO259" t="n">
        <v>493897</v>
      </c>
      <c r="AP259" t="inlineStr">
        <is>
          <t>505565</t>
        </is>
      </c>
      <c r="AQ259" t="inlineStr">
        <is>
          <t>878187</t>
        </is>
      </c>
      <c r="AR259" t="inlineStr">
        <is>
          <t>5783</t>
        </is>
      </c>
      <c r="AS259" t="inlineStr">
        <is>
          <t>9877</t>
        </is>
      </c>
      <c r="AT259" t="inlineStr">
        <is>
          <t>75812</t>
        </is>
      </c>
      <c r="AU259" t="inlineStr">
        <is>
          <t>120000</t>
        </is>
      </c>
      <c r="AV259" t="inlineStr">
        <is>
          <t>167296</t>
        </is>
      </c>
      <c r="AW259" t="inlineStr">
        <is>
          <t>300000</t>
        </is>
      </c>
      <c r="AX259" t="inlineStr">
        <is>
          <t>213847</t>
        </is>
      </c>
      <c r="AY259" t="inlineStr">
        <is>
          <t>354000</t>
        </is>
      </c>
      <c r="AZ259" t="n">
        <v>30</v>
      </c>
      <c r="BA259" t="n">
        <v>-2155961</v>
      </c>
      <c r="BB259" t="n">
        <v>-1310336</v>
      </c>
      <c r="BC259" t="inlineStr">
        <is>
          <t>0</t>
        </is>
      </c>
      <c r="BD259" t="inlineStr">
        <is>
          <t>0</t>
        </is>
      </c>
      <c r="BE259" t="n">
        <v>0</v>
      </c>
      <c r="BF259" t="inlineStr">
        <is>
          <t>144981</t>
        </is>
      </c>
      <c r="BG259" t="inlineStr">
        <is>
          <t>197052</t>
        </is>
      </c>
      <c r="BH259" t="inlineStr">
        <is>
          <t>240000</t>
        </is>
      </c>
      <c r="BI259" t="inlineStr">
        <is>
          <t>253897</t>
        </is>
      </c>
    </row>
    <row r="260">
      <c r="A260" t="inlineStr">
        <is>
          <t>Kenya</t>
        </is>
      </c>
      <c r="B260" t="inlineStr">
        <is>
          <t>Salt marsh</t>
        </is>
      </c>
      <c r="C260" t="inlineStr">
        <is>
          <t>Conservation</t>
        </is>
      </c>
      <c r="D260" t="inlineStr"/>
      <c r="E260" t="inlineStr">
        <is>
          <t>Small</t>
        </is>
      </c>
      <c r="F260" t="n">
        <v>800</v>
      </c>
      <c r="G260" t="inlineStr">
        <is>
          <t>Opex breakeven</t>
        </is>
      </c>
      <c r="H260" t="n">
        <v>58606174.82755706</v>
      </c>
      <c r="I260" t="inlineStr">
        <is>
          <t>KEN</t>
        </is>
      </c>
      <c r="J260" t="n">
        <v>4000</v>
      </c>
      <c r="K260" t="inlineStr">
        <is>
          <t>Kenya Salt marsh Conservation 800</t>
        </is>
      </c>
      <c r="L260" t="inlineStr">
        <is>
          <t>2477860</t>
        </is>
      </c>
      <c r="M260" t="inlineStr">
        <is>
          <t>3519491</t>
        </is>
      </c>
      <c r="N260" t="n">
        <v>0.04227984520898798</v>
      </c>
      <c r="O260" t="n">
        <v>0.06005324541920298</v>
      </c>
      <c r="P260" t="inlineStr">
        <is>
          <t>1268720</t>
        </is>
      </c>
      <c r="Q260" t="inlineStr">
        <is>
          <t>1351267</t>
        </is>
      </c>
      <c r="R260" t="inlineStr">
        <is>
          <t>1209140</t>
        </is>
      </c>
      <c r="S260" t="inlineStr">
        <is>
          <t>2168225</t>
        </is>
      </c>
      <c r="T260" t="n">
        <v>399</v>
      </c>
      <c r="U260" t="n">
        <v>30850</v>
      </c>
      <c r="V260" t="n">
        <v>100</v>
      </c>
      <c r="W260" t="n">
        <v>100</v>
      </c>
      <c r="X260" t="inlineStr">
        <is>
          <t>50000</t>
        </is>
      </c>
      <c r="Y260" t="inlineStr">
        <is>
          <t>50000</t>
        </is>
      </c>
      <c r="Z260" t="inlineStr">
        <is>
          <t>629559</t>
        </is>
      </c>
      <c r="AA260" t="inlineStr">
        <is>
          <t>667067</t>
        </is>
      </c>
      <c r="AB260" t="inlineStr">
        <is>
          <t>76963</t>
        </is>
      </c>
      <c r="AC260" t="inlineStr">
        <is>
          <t>80000</t>
        </is>
      </c>
      <c r="AD260" t="inlineStr">
        <is>
          <t>249345</t>
        </is>
      </c>
      <c r="AE260" t="inlineStr">
        <is>
          <t>264200</t>
        </is>
      </c>
      <c r="AF260" t="inlineStr">
        <is>
          <t>88900</t>
        </is>
      </c>
      <c r="AG260" t="inlineStr">
        <is>
          <t>100000</t>
        </is>
      </c>
      <c r="AH260" t="inlineStr">
        <is>
          <t>129504</t>
        </is>
      </c>
      <c r="AI260" t="inlineStr">
        <is>
          <t>140000</t>
        </is>
      </c>
      <c r="AJ260" t="inlineStr">
        <is>
          <t>44450</t>
        </is>
      </c>
      <c r="AK260" t="inlineStr">
        <is>
          <t>50000</t>
        </is>
      </c>
      <c r="AL260" t="inlineStr">
        <is>
          <t>0</t>
        </is>
      </c>
      <c r="AM260" t="inlineStr">
        <is>
          <t>0</t>
        </is>
      </c>
      <c r="AN260" t="n">
        <v>144981</v>
      </c>
      <c r="AO260" t="n">
        <v>240000</v>
      </c>
      <c r="AP260" t="inlineStr">
        <is>
          <t>604570</t>
        </is>
      </c>
      <c r="AQ260" t="inlineStr">
        <is>
          <t>1149289</t>
        </is>
      </c>
      <c r="AR260" t="inlineStr">
        <is>
          <t>2634</t>
        </is>
      </c>
      <c r="AS260" t="inlineStr">
        <is>
          <t>4936</t>
        </is>
      </c>
      <c r="AT260" t="inlineStr">
        <is>
          <t>75812</t>
        </is>
      </c>
      <c r="AU260" t="inlineStr">
        <is>
          <t>120000</t>
        </is>
      </c>
      <c r="AV260" t="inlineStr">
        <is>
          <t>167296</t>
        </is>
      </c>
      <c r="AW260" t="inlineStr">
        <is>
          <t>300000</t>
        </is>
      </c>
      <c r="AX260" t="inlineStr">
        <is>
          <t>213847</t>
        </is>
      </c>
      <c r="AY260" t="inlineStr">
        <is>
          <t>354000</t>
        </is>
      </c>
      <c r="AZ260" t="n">
        <v>75.98505100151861</v>
      </c>
      <c r="BA260" t="n">
        <v>-2168225</v>
      </c>
      <c r="BB260" t="n">
        <v>-1209140</v>
      </c>
      <c r="BC260" t="inlineStr">
        <is>
          <t>0</t>
        </is>
      </c>
      <c r="BD260" t="inlineStr">
        <is>
          <t>0</t>
        </is>
      </c>
      <c r="BE260" t="n">
        <v>0</v>
      </c>
      <c r="BF260" t="inlineStr">
        <is>
          <t>144981</t>
        </is>
      </c>
      <c r="BG260" t="inlineStr">
        <is>
          <t>0</t>
        </is>
      </c>
      <c r="BH260" t="inlineStr">
        <is>
          <t>240000</t>
        </is>
      </c>
      <c r="BI260" t="inlineStr">
        <is>
          <t>0</t>
        </is>
      </c>
    </row>
    <row r="261">
      <c r="A261" t="inlineStr">
        <is>
          <t>Kenya</t>
        </is>
      </c>
      <c r="B261" t="inlineStr">
        <is>
          <t>Salt marsh</t>
        </is>
      </c>
      <c r="C261" t="inlineStr">
        <is>
          <t>Conservation</t>
        </is>
      </c>
      <c r="D261" t="inlineStr"/>
      <c r="E261" t="inlineStr">
        <is>
          <t>Small</t>
        </is>
      </c>
      <c r="F261" t="n">
        <v>800</v>
      </c>
      <c r="G261" t="inlineStr">
        <is>
          <t>Market price</t>
        </is>
      </c>
      <c r="H261" t="n">
        <v>58606174.82755706</v>
      </c>
      <c r="I261" t="inlineStr">
        <is>
          <t>KEN</t>
        </is>
      </c>
      <c r="J261" t="n">
        <v>4000</v>
      </c>
      <c r="K261" t="inlineStr">
        <is>
          <t>Kenya Salt marsh Conservation 800</t>
        </is>
      </c>
      <c r="L261" t="inlineStr">
        <is>
          <t>2111983</t>
        </is>
      </c>
      <c r="M261" t="inlineStr">
        <is>
          <t>2823958</t>
        </is>
      </c>
      <c r="N261" t="n">
        <v>0.03603686823469206</v>
      </c>
      <c r="O261" t="n">
        <v>0.04818533214817756</v>
      </c>
      <c r="P261" t="inlineStr">
        <is>
          <t>1268720</t>
        </is>
      </c>
      <c r="Q261" t="inlineStr">
        <is>
          <t>1351267</t>
        </is>
      </c>
      <c r="R261" t="inlineStr">
        <is>
          <t>843263</t>
        </is>
      </c>
      <c r="S261" t="inlineStr">
        <is>
          <t>1472692</t>
        </is>
      </c>
      <c r="T261" t="n">
        <v>399</v>
      </c>
      <c r="U261" t="n">
        <v>30850</v>
      </c>
      <c r="V261" t="n">
        <v>86</v>
      </c>
      <c r="W261" t="n">
        <v>86</v>
      </c>
      <c r="X261" t="inlineStr">
        <is>
          <t>50000</t>
        </is>
      </c>
      <c r="Y261" t="inlineStr">
        <is>
          <t>50000</t>
        </is>
      </c>
      <c r="Z261" t="inlineStr">
        <is>
          <t>629559</t>
        </is>
      </c>
      <c r="AA261" t="inlineStr">
        <is>
          <t>667067</t>
        </is>
      </c>
      <c r="AB261" t="inlineStr">
        <is>
          <t>76963</t>
        </is>
      </c>
      <c r="AC261" t="inlineStr">
        <is>
          <t>80000</t>
        </is>
      </c>
      <c r="AD261" t="inlineStr">
        <is>
          <t>249345</t>
        </is>
      </c>
      <c r="AE261" t="inlineStr">
        <is>
          <t>264200</t>
        </is>
      </c>
      <c r="AF261" t="inlineStr">
        <is>
          <t>88900</t>
        </is>
      </c>
      <c r="AG261" t="inlineStr">
        <is>
          <t>100000</t>
        </is>
      </c>
      <c r="AH261" t="inlineStr">
        <is>
          <t>129504</t>
        </is>
      </c>
      <c r="AI261" t="inlineStr">
        <is>
          <t>140000</t>
        </is>
      </c>
      <c r="AJ261" t="inlineStr">
        <is>
          <t>44450</t>
        </is>
      </c>
      <c r="AK261" t="inlineStr">
        <is>
          <t>50000</t>
        </is>
      </c>
      <c r="AL261" t="inlineStr">
        <is>
          <t>0</t>
        </is>
      </c>
      <c r="AM261" t="inlineStr">
        <is>
          <t>0</t>
        </is>
      </c>
      <c r="AN261" t="n">
        <v>144981</v>
      </c>
      <c r="AO261" t="n">
        <v>240000</v>
      </c>
      <c r="AP261" t="inlineStr">
        <is>
          <t>238693</t>
        </is>
      </c>
      <c r="AQ261" t="inlineStr">
        <is>
          <t>453756</t>
        </is>
      </c>
      <c r="AR261" t="inlineStr">
        <is>
          <t>2634</t>
        </is>
      </c>
      <c r="AS261" t="inlineStr">
        <is>
          <t>4936</t>
        </is>
      </c>
      <c r="AT261" t="inlineStr">
        <is>
          <t>75812</t>
        </is>
      </c>
      <c r="AU261" t="inlineStr">
        <is>
          <t>120000</t>
        </is>
      </c>
      <c r="AV261" t="inlineStr">
        <is>
          <t>167296</t>
        </is>
      </c>
      <c r="AW261" t="inlineStr">
        <is>
          <t>300000</t>
        </is>
      </c>
      <c r="AX261" t="inlineStr">
        <is>
          <t>213847</t>
        </is>
      </c>
      <c r="AY261" t="inlineStr">
        <is>
          <t>354000</t>
        </is>
      </c>
      <c r="AZ261" t="n">
        <v>30</v>
      </c>
      <c r="BA261" t="n">
        <v>-1472692</v>
      </c>
      <c r="BB261" t="n">
        <v>-843263</v>
      </c>
      <c r="BC261" t="inlineStr">
        <is>
          <t>0</t>
        </is>
      </c>
      <c r="BD261" t="inlineStr">
        <is>
          <t>0</t>
        </is>
      </c>
      <c r="BE261" t="n">
        <v>0</v>
      </c>
      <c r="BF261" t="inlineStr">
        <is>
          <t>144981</t>
        </is>
      </c>
      <c r="BG261" t="inlineStr">
        <is>
          <t>0</t>
        </is>
      </c>
      <c r="BH261" t="inlineStr">
        <is>
          <t>240000</t>
        </is>
      </c>
      <c r="BI261" t="inlineStr">
        <is>
          <t>0</t>
        </is>
      </c>
    </row>
    <row r="262">
      <c r="A262" t="inlineStr">
        <is>
          <t>Kenya</t>
        </is>
      </c>
      <c r="B262" t="inlineStr">
        <is>
          <t>Salt marsh</t>
        </is>
      </c>
      <c r="C262" t="inlineStr">
        <is>
          <t>Conservation</t>
        </is>
      </c>
      <c r="D262" t="inlineStr"/>
      <c r="E262" t="inlineStr">
        <is>
          <t>Medium</t>
        </is>
      </c>
      <c r="F262" t="n">
        <v>4000</v>
      </c>
      <c r="G262" t="inlineStr">
        <is>
          <t>Opex breakeven</t>
        </is>
      </c>
      <c r="H262" t="n">
        <v>58606174.82755706</v>
      </c>
      <c r="I262" t="inlineStr">
        <is>
          <t>KEN</t>
        </is>
      </c>
      <c r="J262" t="n">
        <v>4000</v>
      </c>
      <c r="K262" t="inlineStr">
        <is>
          <t>Kenya Salt marsh Conservation 4000</t>
        </is>
      </c>
      <c r="L262" t="inlineStr">
        <is>
          <t>2498930</t>
        </is>
      </c>
      <c r="M262" t="inlineStr">
        <is>
          <t>3559262</t>
        </is>
      </c>
      <c r="N262" t="n">
        <v>0.0426393636396311</v>
      </c>
      <c r="O262" t="n">
        <v>0.06073185991873349</v>
      </c>
      <c r="P262" t="inlineStr">
        <is>
          <t>1268720</t>
        </is>
      </c>
      <c r="Q262" t="inlineStr">
        <is>
          <t>1351267</t>
        </is>
      </c>
      <c r="R262" t="inlineStr">
        <is>
          <t>1230210</t>
        </is>
      </c>
      <c r="S262" t="inlineStr">
        <is>
          <t>2207996</t>
        </is>
      </c>
      <c r="T262" t="n">
        <v>399</v>
      </c>
      <c r="U262" t="n">
        <v>154251</v>
      </c>
      <c r="V262" t="n">
        <v>20</v>
      </c>
      <c r="W262" t="n">
        <v>20</v>
      </c>
      <c r="X262" t="inlineStr">
        <is>
          <t>50000</t>
        </is>
      </c>
      <c r="Y262" t="inlineStr">
        <is>
          <t>50000</t>
        </is>
      </c>
      <c r="Z262" t="inlineStr">
        <is>
          <t>629559</t>
        </is>
      </c>
      <c r="AA262" t="inlineStr">
        <is>
          <t>667067</t>
        </is>
      </c>
      <c r="AB262" t="inlineStr">
        <is>
          <t>76963</t>
        </is>
      </c>
      <c r="AC262" t="inlineStr">
        <is>
          <t>80000</t>
        </is>
      </c>
      <c r="AD262" t="inlineStr">
        <is>
          <t>249345</t>
        </is>
      </c>
      <c r="AE262" t="inlineStr">
        <is>
          <t>264200</t>
        </is>
      </c>
      <c r="AF262" t="inlineStr">
        <is>
          <t>88900</t>
        </is>
      </c>
      <c r="AG262" t="inlineStr">
        <is>
          <t>100000</t>
        </is>
      </c>
      <c r="AH262" t="inlineStr">
        <is>
          <t>129504</t>
        </is>
      </c>
      <c r="AI262" t="inlineStr">
        <is>
          <t>140000</t>
        </is>
      </c>
      <c r="AJ262" t="inlineStr">
        <is>
          <t>44450</t>
        </is>
      </c>
      <c r="AK262" t="inlineStr">
        <is>
          <t>50000</t>
        </is>
      </c>
      <c r="AL262" t="inlineStr">
        <is>
          <t>0</t>
        </is>
      </c>
      <c r="AM262" t="inlineStr">
        <is>
          <t>0</t>
        </is>
      </c>
      <c r="AN262" t="n">
        <v>144981</v>
      </c>
      <c r="AO262" t="n">
        <v>240000</v>
      </c>
      <c r="AP262" t="inlineStr">
        <is>
          <t>615105</t>
        </is>
      </c>
      <c r="AQ262" t="inlineStr">
        <is>
          <t>1169316</t>
        </is>
      </c>
      <c r="AR262" t="inlineStr">
        <is>
          <t>13169</t>
        </is>
      </c>
      <c r="AS262" t="inlineStr">
        <is>
          <t>24680</t>
        </is>
      </c>
      <c r="AT262" t="inlineStr">
        <is>
          <t>75812</t>
        </is>
      </c>
      <c r="AU262" t="inlineStr">
        <is>
          <t>120000</t>
        </is>
      </c>
      <c r="AV262" t="inlineStr">
        <is>
          <t>167296</t>
        </is>
      </c>
      <c r="AW262" t="inlineStr">
        <is>
          <t>300000</t>
        </is>
      </c>
      <c r="AX262" t="inlineStr">
        <is>
          <t>213847</t>
        </is>
      </c>
      <c r="AY262" t="inlineStr">
        <is>
          <t>354000</t>
        </is>
      </c>
      <c r="AZ262" t="n">
        <v>15.46182641987586</v>
      </c>
      <c r="BA262" t="n">
        <v>-2207996</v>
      </c>
      <c r="BB262" t="n">
        <v>-1230210</v>
      </c>
      <c r="BC262" t="inlineStr">
        <is>
          <t>0</t>
        </is>
      </c>
      <c r="BD262" t="inlineStr">
        <is>
          <t>0</t>
        </is>
      </c>
      <c r="BE262" t="n">
        <v>0</v>
      </c>
      <c r="BF262" t="inlineStr">
        <is>
          <t>144981</t>
        </is>
      </c>
      <c r="BG262" t="inlineStr">
        <is>
          <t>0</t>
        </is>
      </c>
      <c r="BH262" t="inlineStr">
        <is>
          <t>240000</t>
        </is>
      </c>
      <c r="BI262" t="inlineStr">
        <is>
          <t>0</t>
        </is>
      </c>
    </row>
    <row r="263">
      <c r="A263" t="inlineStr">
        <is>
          <t>Kenya</t>
        </is>
      </c>
      <c r="B263" t="inlineStr">
        <is>
          <t>Salt marsh</t>
        </is>
      </c>
      <c r="C263" t="inlineStr">
        <is>
          <t>Conservation</t>
        </is>
      </c>
      <c r="D263" t="inlineStr"/>
      <c r="E263" t="inlineStr">
        <is>
          <t>Medium</t>
        </is>
      </c>
      <c r="F263" t="n">
        <v>4000</v>
      </c>
      <c r="G263" t="inlineStr">
        <is>
          <t>Market price</t>
        </is>
      </c>
      <c r="H263" t="n">
        <v>58606174.82755706</v>
      </c>
      <c r="I263" t="inlineStr">
        <is>
          <t>KEN</t>
        </is>
      </c>
      <c r="J263" t="n">
        <v>4000</v>
      </c>
      <c r="K263" t="inlineStr">
        <is>
          <t>Kenya Salt marsh Conservation 4000</t>
        </is>
      </c>
      <c r="L263" t="inlineStr">
        <is>
          <t>3077290</t>
        </is>
      </c>
      <c r="M263" t="inlineStr">
        <is>
          <t>4658726</t>
        </is>
      </c>
      <c r="N263" t="n">
        <v>0.05250794833572785</v>
      </c>
      <c r="O263" t="n">
        <v>0.07949206740941285</v>
      </c>
      <c r="P263" t="inlineStr">
        <is>
          <t>1268720</t>
        </is>
      </c>
      <c r="Q263" t="inlineStr">
        <is>
          <t>1351267</t>
        </is>
      </c>
      <c r="R263" t="inlineStr">
        <is>
          <t>1808570</t>
        </is>
      </c>
      <c r="S263" t="inlineStr">
        <is>
          <t>3307459</t>
        </is>
      </c>
      <c r="T263" t="n">
        <v>399</v>
      </c>
      <c r="U263" t="n">
        <v>154251</v>
      </c>
      <c r="V263" t="n">
        <v>25</v>
      </c>
      <c r="W263" t="n">
        <v>25</v>
      </c>
      <c r="X263" t="inlineStr">
        <is>
          <t>50000</t>
        </is>
      </c>
      <c r="Y263" t="inlineStr">
        <is>
          <t>50000</t>
        </is>
      </c>
      <c r="Z263" t="inlineStr">
        <is>
          <t>629559</t>
        </is>
      </c>
      <c r="AA263" t="inlineStr">
        <is>
          <t>667067</t>
        </is>
      </c>
      <c r="AB263" t="inlineStr">
        <is>
          <t>76963</t>
        </is>
      </c>
      <c r="AC263" t="inlineStr">
        <is>
          <t>80000</t>
        </is>
      </c>
      <c r="AD263" t="inlineStr">
        <is>
          <t>249345</t>
        </is>
      </c>
      <c r="AE263" t="inlineStr">
        <is>
          <t>264200</t>
        </is>
      </c>
      <c r="AF263" t="inlineStr">
        <is>
          <t>88900</t>
        </is>
      </c>
      <c r="AG263" t="inlineStr">
        <is>
          <t>100000</t>
        </is>
      </c>
      <c r="AH263" t="inlineStr">
        <is>
          <t>129504</t>
        </is>
      </c>
      <c r="AI263" t="inlineStr">
        <is>
          <t>140000</t>
        </is>
      </c>
      <c r="AJ263" t="inlineStr">
        <is>
          <t>44450</t>
        </is>
      </c>
      <c r="AK263" t="inlineStr">
        <is>
          <t>50000</t>
        </is>
      </c>
      <c r="AL263" t="inlineStr">
        <is>
          <t>0</t>
        </is>
      </c>
      <c r="AM263" t="inlineStr">
        <is>
          <t>0</t>
        </is>
      </c>
      <c r="AN263" t="n">
        <v>144981</v>
      </c>
      <c r="AO263" t="n">
        <v>240000</v>
      </c>
      <c r="AP263" t="inlineStr">
        <is>
          <t>1193465</t>
        </is>
      </c>
      <c r="AQ263" t="inlineStr">
        <is>
          <t>2268779</t>
        </is>
      </c>
      <c r="AR263" t="inlineStr">
        <is>
          <t>13169</t>
        </is>
      </c>
      <c r="AS263" t="inlineStr">
        <is>
          <t>24680</t>
        </is>
      </c>
      <c r="AT263" t="inlineStr">
        <is>
          <t>75812</t>
        </is>
      </c>
      <c r="AU263" t="inlineStr">
        <is>
          <t>120000</t>
        </is>
      </c>
      <c r="AV263" t="inlineStr">
        <is>
          <t>167296</t>
        </is>
      </c>
      <c r="AW263" t="inlineStr">
        <is>
          <t>300000</t>
        </is>
      </c>
      <c r="AX263" t="inlineStr">
        <is>
          <t>213847</t>
        </is>
      </c>
      <c r="AY263" t="inlineStr">
        <is>
          <t>354000</t>
        </is>
      </c>
      <c r="AZ263" t="n">
        <v>30</v>
      </c>
      <c r="BA263" t="n">
        <v>-3307459</v>
      </c>
      <c r="BB263" t="n">
        <v>-1808570</v>
      </c>
      <c r="BC263" t="inlineStr">
        <is>
          <t>0</t>
        </is>
      </c>
      <c r="BD263" t="inlineStr">
        <is>
          <t>0</t>
        </is>
      </c>
      <c r="BE263" t="n">
        <v>0</v>
      </c>
      <c r="BF263" t="inlineStr">
        <is>
          <t>144981</t>
        </is>
      </c>
      <c r="BG263" t="inlineStr">
        <is>
          <t>0</t>
        </is>
      </c>
      <c r="BH263" t="inlineStr">
        <is>
          <t>240000</t>
        </is>
      </c>
      <c r="BI263" t="inlineStr">
        <is>
          <t>0</t>
        </is>
      </c>
    </row>
    <row r="264">
      <c r="A264" t="inlineStr">
        <is>
          <t>Kenya</t>
        </is>
      </c>
      <c r="B264" t="inlineStr">
        <is>
          <t>Salt marsh</t>
        </is>
      </c>
      <c r="C264" t="inlineStr">
        <is>
          <t>Conservation</t>
        </is>
      </c>
      <c r="D264" t="inlineStr"/>
      <c r="E264" t="inlineStr">
        <is>
          <t>Large</t>
        </is>
      </c>
      <c r="F264" t="n">
        <v>8000</v>
      </c>
      <c r="G264" t="inlineStr">
        <is>
          <t>Opex breakeven</t>
        </is>
      </c>
      <c r="H264" t="n">
        <v>58606174.82755706</v>
      </c>
      <c r="I264" t="inlineStr">
        <is>
          <t>KEN</t>
        </is>
      </c>
      <c r="J264" t="n">
        <v>4000</v>
      </c>
      <c r="K264" t="inlineStr">
        <is>
          <t>Kenya Salt marsh Conservation 8000</t>
        </is>
      </c>
      <c r="L264" t="inlineStr">
        <is>
          <t>2525268</t>
        </is>
      </c>
      <c r="M264" t="inlineStr">
        <is>
          <t>3608976</t>
        </is>
      </c>
      <c r="N264" t="n">
        <v>0.04308877020945923</v>
      </c>
      <c r="O264" t="n">
        <v>0.06158013230890873</v>
      </c>
      <c r="P264" t="inlineStr">
        <is>
          <t>1268720</t>
        </is>
      </c>
      <c r="Q264" t="inlineStr">
        <is>
          <t>1351267</t>
        </is>
      </c>
      <c r="R264" t="inlineStr">
        <is>
          <t>1256547</t>
        </is>
      </c>
      <c r="S264" t="inlineStr">
        <is>
          <t>2257709</t>
        </is>
      </c>
      <c r="T264" t="n">
        <v>399</v>
      </c>
      <c r="U264" t="n">
        <v>308501</v>
      </c>
      <c r="V264" t="n">
        <v>10</v>
      </c>
      <c r="W264" t="n">
        <v>10</v>
      </c>
      <c r="X264" t="inlineStr">
        <is>
          <t>50000</t>
        </is>
      </c>
      <c r="Y264" t="inlineStr">
        <is>
          <t>50000</t>
        </is>
      </c>
      <c r="Z264" t="inlineStr">
        <is>
          <t>629559</t>
        </is>
      </c>
      <c r="AA264" t="inlineStr">
        <is>
          <t>667067</t>
        </is>
      </c>
      <c r="AB264" t="inlineStr">
        <is>
          <t>76963</t>
        </is>
      </c>
      <c r="AC264" t="inlineStr">
        <is>
          <t>80000</t>
        </is>
      </c>
      <c r="AD264" t="inlineStr">
        <is>
          <t>249345</t>
        </is>
      </c>
      <c r="AE264" t="inlineStr">
        <is>
          <t>264200</t>
        </is>
      </c>
      <c r="AF264" t="inlineStr">
        <is>
          <t>88900</t>
        </is>
      </c>
      <c r="AG264" t="inlineStr">
        <is>
          <t>100000</t>
        </is>
      </c>
      <c r="AH264" t="inlineStr">
        <is>
          <t>129504</t>
        </is>
      </c>
      <c r="AI264" t="inlineStr">
        <is>
          <t>140000</t>
        </is>
      </c>
      <c r="AJ264" t="inlineStr">
        <is>
          <t>44450</t>
        </is>
      </c>
      <c r="AK264" t="inlineStr">
        <is>
          <t>50000</t>
        </is>
      </c>
      <c r="AL264" t="inlineStr">
        <is>
          <t>0</t>
        </is>
      </c>
      <c r="AM264" t="inlineStr">
        <is>
          <t>0</t>
        </is>
      </c>
      <c r="AN264" t="n">
        <v>144981</v>
      </c>
      <c r="AO264" t="n">
        <v>240000</v>
      </c>
      <c r="AP264" t="inlineStr">
        <is>
          <t>628274</t>
        </is>
      </c>
      <c r="AQ264" t="inlineStr">
        <is>
          <t>1194349</t>
        </is>
      </c>
      <c r="AR264" t="inlineStr">
        <is>
          <t>26337</t>
        </is>
      </c>
      <c r="AS264" t="inlineStr">
        <is>
          <t>49360</t>
        </is>
      </c>
      <c r="AT264" t="inlineStr">
        <is>
          <t>75812</t>
        </is>
      </c>
      <c r="AU264" t="inlineStr">
        <is>
          <t>120000</t>
        </is>
      </c>
      <c r="AV264" t="inlineStr">
        <is>
          <t>167296</t>
        </is>
      </c>
      <c r="AW264" t="inlineStr">
        <is>
          <t>300000</t>
        </is>
      </c>
      <c r="AX264" t="inlineStr">
        <is>
          <t>213847</t>
        </is>
      </c>
      <c r="AY264" t="inlineStr">
        <is>
          <t>354000</t>
        </is>
      </c>
      <c r="AZ264" t="n">
        <v>7.896423346896765</v>
      </c>
      <c r="BA264" t="n">
        <v>-2257709</v>
      </c>
      <c r="BB264" t="n">
        <v>-1256547</v>
      </c>
      <c r="BC264" t="inlineStr">
        <is>
          <t>0</t>
        </is>
      </c>
      <c r="BD264" t="inlineStr">
        <is>
          <t>0</t>
        </is>
      </c>
      <c r="BE264" t="n">
        <v>0</v>
      </c>
      <c r="BF264" t="inlineStr">
        <is>
          <t>144981</t>
        </is>
      </c>
      <c r="BG264" t="inlineStr">
        <is>
          <t>0</t>
        </is>
      </c>
      <c r="BH264" t="inlineStr">
        <is>
          <t>240000</t>
        </is>
      </c>
      <c r="BI264" t="inlineStr">
        <is>
          <t>0</t>
        </is>
      </c>
    </row>
    <row r="265">
      <c r="A265" t="inlineStr">
        <is>
          <t>Kenya</t>
        </is>
      </c>
      <c r="B265" t="inlineStr">
        <is>
          <t>Salt marsh</t>
        </is>
      </c>
      <c r="C265" t="inlineStr">
        <is>
          <t>Conservation</t>
        </is>
      </c>
      <c r="D265" t="inlineStr"/>
      <c r="E265" t="inlineStr">
        <is>
          <t>Large</t>
        </is>
      </c>
      <c r="F265" t="n">
        <v>8000</v>
      </c>
      <c r="G265" t="inlineStr">
        <is>
          <t>Market price</t>
        </is>
      </c>
      <c r="H265" t="n">
        <v>58606174.82755706</v>
      </c>
      <c r="I265" t="inlineStr">
        <is>
          <t>KEN</t>
        </is>
      </c>
      <c r="J265" t="n">
        <v>4000</v>
      </c>
      <c r="K265" t="inlineStr">
        <is>
          <t>Kenya Salt marsh Conservation 8000</t>
        </is>
      </c>
      <c r="L265" t="inlineStr">
        <is>
          <t>4283924</t>
        </is>
      </c>
      <c r="M265" t="inlineStr">
        <is>
          <t>6952185</t>
        </is>
      </c>
      <c r="N265" t="n">
        <v>0.07309680272778471</v>
      </c>
      <c r="O265" t="n">
        <v>0.1186254694229085</v>
      </c>
      <c r="P265" t="inlineStr">
        <is>
          <t>1268720</t>
        </is>
      </c>
      <c r="Q265" t="inlineStr">
        <is>
          <t>1351267</t>
        </is>
      </c>
      <c r="R265" t="inlineStr">
        <is>
          <t>3015204</t>
        </is>
      </c>
      <c r="S265" t="inlineStr">
        <is>
          <t>5600918</t>
        </is>
      </c>
      <c r="T265" t="n">
        <v>399</v>
      </c>
      <c r="U265" t="n">
        <v>308501</v>
      </c>
      <c r="V265" t="n">
        <v>17</v>
      </c>
      <c r="W265" t="n">
        <v>17</v>
      </c>
      <c r="X265" t="inlineStr">
        <is>
          <t>50000</t>
        </is>
      </c>
      <c r="Y265" t="inlineStr">
        <is>
          <t>50000</t>
        </is>
      </c>
      <c r="Z265" t="inlineStr">
        <is>
          <t>629559</t>
        </is>
      </c>
      <c r="AA265" t="inlineStr">
        <is>
          <t>667067</t>
        </is>
      </c>
      <c r="AB265" t="inlineStr">
        <is>
          <t>76963</t>
        </is>
      </c>
      <c r="AC265" t="inlineStr">
        <is>
          <t>80000</t>
        </is>
      </c>
      <c r="AD265" t="inlineStr">
        <is>
          <t>249345</t>
        </is>
      </c>
      <c r="AE265" t="inlineStr">
        <is>
          <t>264200</t>
        </is>
      </c>
      <c r="AF265" t="inlineStr">
        <is>
          <t>88900</t>
        </is>
      </c>
      <c r="AG265" t="inlineStr">
        <is>
          <t>100000</t>
        </is>
      </c>
      <c r="AH265" t="inlineStr">
        <is>
          <t>129504</t>
        </is>
      </c>
      <c r="AI265" t="inlineStr">
        <is>
          <t>140000</t>
        </is>
      </c>
      <c r="AJ265" t="inlineStr">
        <is>
          <t>44450</t>
        </is>
      </c>
      <c r="AK265" t="inlineStr">
        <is>
          <t>50000</t>
        </is>
      </c>
      <c r="AL265" t="inlineStr">
        <is>
          <t>0</t>
        </is>
      </c>
      <c r="AM265" t="inlineStr">
        <is>
          <t>0</t>
        </is>
      </c>
      <c r="AN265" t="n">
        <v>144981</v>
      </c>
      <c r="AO265" t="n">
        <v>240000</v>
      </c>
      <c r="AP265" t="inlineStr">
        <is>
          <t>2386930</t>
        </is>
      </c>
      <c r="AQ265" t="inlineStr">
        <is>
          <t>4537558</t>
        </is>
      </c>
      <c r="AR265" t="inlineStr">
        <is>
          <t>26337</t>
        </is>
      </c>
      <c r="AS265" t="inlineStr">
        <is>
          <t>49360</t>
        </is>
      </c>
      <c r="AT265" t="inlineStr">
        <is>
          <t>75812</t>
        </is>
      </c>
      <c r="AU265" t="inlineStr">
        <is>
          <t>120000</t>
        </is>
      </c>
      <c r="AV265" t="inlineStr">
        <is>
          <t>167296</t>
        </is>
      </c>
      <c r="AW265" t="inlineStr">
        <is>
          <t>300000</t>
        </is>
      </c>
      <c r="AX265" t="inlineStr">
        <is>
          <t>213847</t>
        </is>
      </c>
      <c r="AY265" t="inlineStr">
        <is>
          <t>354000</t>
        </is>
      </c>
      <c r="AZ265" t="n">
        <v>30</v>
      </c>
      <c r="BA265" t="n">
        <v>-5600918</v>
      </c>
      <c r="BB265" t="n">
        <v>-3015204</v>
      </c>
      <c r="BC265" t="inlineStr">
        <is>
          <t>0</t>
        </is>
      </c>
      <c r="BD265" t="inlineStr">
        <is>
          <t>0</t>
        </is>
      </c>
      <c r="BE265" t="n">
        <v>0</v>
      </c>
      <c r="BF265" t="inlineStr">
        <is>
          <t>144981</t>
        </is>
      </c>
      <c r="BG265" t="inlineStr">
        <is>
          <t>0</t>
        </is>
      </c>
      <c r="BH265" t="inlineStr">
        <is>
          <t>240000</t>
        </is>
      </c>
      <c r="BI265" t="inlineStr">
        <is>
          <t>0</t>
        </is>
      </c>
    </row>
    <row r="266">
      <c r="A266" t="inlineStr">
        <is>
          <t>Mexico</t>
        </is>
      </c>
      <c r="B266" t="inlineStr">
        <is>
          <t>Mangrove</t>
        </is>
      </c>
      <c r="C266" t="inlineStr">
        <is>
          <t>Restoration</t>
        </is>
      </c>
      <c r="D266" t="inlineStr">
        <is>
          <t>Planting</t>
        </is>
      </c>
      <c r="E266" t="inlineStr">
        <is>
          <t>Small</t>
        </is>
      </c>
      <c r="F266" t="n">
        <v>100</v>
      </c>
      <c r="G266" t="inlineStr">
        <is>
          <t>Opex breakeven</t>
        </is>
      </c>
      <c r="H266" t="n">
        <v>195179334.5861911</v>
      </c>
      <c r="I266" t="inlineStr">
        <is>
          <t>MEX</t>
        </is>
      </c>
      <c r="J266" t="n">
        <v>500</v>
      </c>
      <c r="K266" t="inlineStr">
        <is>
          <t>Mexico Mangrove Restoration 100</t>
        </is>
      </c>
      <c r="L266" t="inlineStr">
        <is>
          <t>4907387</t>
        </is>
      </c>
      <c r="M266" t="inlineStr">
        <is>
          <t>6514585</t>
        </is>
      </c>
      <c r="N266" t="n">
        <v>0.0251429640868711</v>
      </c>
      <c r="O266" t="n">
        <v>0.03337743216417804</v>
      </c>
      <c r="P266" t="inlineStr">
        <is>
          <t>2714597</t>
        </is>
      </c>
      <c r="Q266" t="inlineStr">
        <is>
          <t>2976067</t>
        </is>
      </c>
      <c r="R266" t="inlineStr">
        <is>
          <t>2192790</t>
        </is>
      </c>
      <c r="S266" t="inlineStr">
        <is>
          <t>3538518</t>
        </is>
      </c>
      <c r="T266" t="n">
        <v>1258401</v>
      </c>
      <c r="U266" t="n">
        <v>29333</v>
      </c>
      <c r="V266" t="n">
        <v>209</v>
      </c>
      <c r="W266" t="n">
        <v>209</v>
      </c>
      <c r="X266" t="inlineStr">
        <is>
          <t>50000</t>
        </is>
      </c>
      <c r="Y266" t="inlineStr">
        <is>
          <t>50000</t>
        </is>
      </c>
      <c r="Z266" t="inlineStr">
        <is>
          <t>629559</t>
        </is>
      </c>
      <c r="AA266" t="inlineStr">
        <is>
          <t>667067</t>
        </is>
      </c>
      <c r="AB266" t="inlineStr">
        <is>
          <t>76963</t>
        </is>
      </c>
      <c r="AC266" t="inlineStr">
        <is>
          <t>80000</t>
        </is>
      </c>
      <c r="AD266" t="inlineStr">
        <is>
          <t>274072</t>
        </is>
      </c>
      <c r="AE266" t="inlineStr">
        <is>
          <t>290400</t>
        </is>
      </c>
      <c r="AF266" t="inlineStr">
        <is>
          <t>88900</t>
        </is>
      </c>
      <c r="AG266" t="inlineStr">
        <is>
          <t>100000</t>
        </is>
      </c>
      <c r="AH266" t="inlineStr">
        <is>
          <t>129504</t>
        </is>
      </c>
      <c r="AI266" t="inlineStr">
        <is>
          <t>140000</t>
        </is>
      </c>
      <c r="AJ266" t="inlineStr">
        <is>
          <t>44450</t>
        </is>
      </c>
      <c r="AK266" t="inlineStr">
        <is>
          <t>50000</t>
        </is>
      </c>
      <c r="AL266" t="inlineStr">
        <is>
          <t>1421150</t>
        </is>
      </c>
      <c r="AM266" t="inlineStr">
        <is>
          <t>1598600</t>
        </is>
      </c>
      <c r="AN266" t="n">
        <v>472293</v>
      </c>
      <c r="AO266" t="n">
        <v>637490</v>
      </c>
      <c r="AP266" t="inlineStr">
        <is>
          <t>1096395</t>
        </is>
      </c>
      <c r="AQ266" t="inlineStr">
        <is>
          <t>1850335</t>
        </is>
      </c>
      <c r="AR266" t="inlineStr">
        <is>
          <t>2835</t>
        </is>
      </c>
      <c r="AS266" t="inlineStr">
        <is>
          <t>4693</t>
        </is>
      </c>
      <c r="AT266" t="inlineStr">
        <is>
          <t>75812</t>
        </is>
      </c>
      <c r="AU266" t="inlineStr">
        <is>
          <t>120000</t>
        </is>
      </c>
      <c r="AV266" t="inlineStr">
        <is>
          <t>167296</t>
        </is>
      </c>
      <c r="AW266" t="inlineStr">
        <is>
          <t>300000</t>
        </is>
      </c>
      <c r="AX266" t="inlineStr">
        <is>
          <t>378159</t>
        </is>
      </c>
      <c r="AY266" t="inlineStr">
        <is>
          <t>626000</t>
        </is>
      </c>
      <c r="AZ266" t="n">
        <v>134.3804781453167</v>
      </c>
      <c r="BA266" t="n">
        <v>-3538518</v>
      </c>
      <c r="BB266" t="n">
        <v>-2192790</v>
      </c>
      <c r="BC266" t="inlineStr">
        <is>
          <t>0</t>
        </is>
      </c>
      <c r="BD266" t="inlineStr">
        <is>
          <t>0</t>
        </is>
      </c>
      <c r="BE266" t="n">
        <v>0</v>
      </c>
      <c r="BF266" t="inlineStr">
        <is>
          <t>143773</t>
        </is>
      </c>
      <c r="BG266" t="inlineStr">
        <is>
          <t>328520</t>
        </is>
      </c>
      <c r="BH266" t="inlineStr">
        <is>
          <t>238000</t>
        </is>
      </c>
      <c r="BI266" t="inlineStr">
        <is>
          <t>399490</t>
        </is>
      </c>
    </row>
    <row r="267">
      <c r="A267" t="inlineStr">
        <is>
          <t>Mexico</t>
        </is>
      </c>
      <c r="B267" t="inlineStr">
        <is>
          <t>Mangrove</t>
        </is>
      </c>
      <c r="C267" t="inlineStr">
        <is>
          <t>Restoration</t>
        </is>
      </c>
      <c r="D267" t="inlineStr">
        <is>
          <t>Hydrology</t>
        </is>
      </c>
      <c r="E267" t="inlineStr">
        <is>
          <t>Small</t>
        </is>
      </c>
      <c r="F267" t="n">
        <v>100</v>
      </c>
      <c r="G267" t="inlineStr">
        <is>
          <t>Opex breakeven</t>
        </is>
      </c>
      <c r="H267" t="n">
        <v>195179334.5861911</v>
      </c>
      <c r="I267" t="inlineStr">
        <is>
          <t>MEX</t>
        </is>
      </c>
      <c r="J267" t="n">
        <v>500</v>
      </c>
      <c r="K267" t="inlineStr">
        <is>
          <t>Mexico Mangrove Restoration 100</t>
        </is>
      </c>
      <c r="L267" t="inlineStr">
        <is>
          <t>3179017</t>
        </is>
      </c>
      <c r="M267" t="inlineStr">
        <is>
          <t>4392357</t>
        </is>
      </c>
      <c r="N267" t="n">
        <v>0.01628767208751881</v>
      </c>
      <c r="O267" t="n">
        <v>0.02250421136700995</v>
      </c>
      <c r="P267" t="inlineStr">
        <is>
          <t>1531698</t>
        </is>
      </c>
      <c r="Q267" t="inlineStr">
        <is>
          <t>1645467</t>
        </is>
      </c>
      <c r="R267" t="inlineStr">
        <is>
          <t>1647318</t>
        </is>
      </c>
      <c r="S267" t="inlineStr">
        <is>
          <t>2746891</t>
        </is>
      </c>
      <c r="T267" t="n">
        <v>1258401</v>
      </c>
      <c r="U267" t="n">
        <v>36667</v>
      </c>
      <c r="V267" t="n">
        <v>108</v>
      </c>
      <c r="W267" t="n">
        <v>108</v>
      </c>
      <c r="X267" t="inlineStr">
        <is>
          <t>50000</t>
        </is>
      </c>
      <c r="Y267" t="inlineStr">
        <is>
          <t>50000</t>
        </is>
      </c>
      <c r="Z267" t="inlineStr">
        <is>
          <t>629559</t>
        </is>
      </c>
      <c r="AA267" t="inlineStr">
        <is>
          <t>667067</t>
        </is>
      </c>
      <c r="AB267" t="inlineStr">
        <is>
          <t>76963</t>
        </is>
      </c>
      <c r="AC267" t="inlineStr">
        <is>
          <t>80000</t>
        </is>
      </c>
      <c r="AD267" t="inlineStr">
        <is>
          <t>274072</t>
        </is>
      </c>
      <c r="AE267" t="inlineStr">
        <is>
          <t>290400</t>
        </is>
      </c>
      <c r="AF267" t="inlineStr">
        <is>
          <t>88900</t>
        </is>
      </c>
      <c r="AG267" t="inlineStr">
        <is>
          <t>100000</t>
        </is>
      </c>
      <c r="AH267" t="inlineStr">
        <is>
          <t>129504</t>
        </is>
      </c>
      <c r="AI267" t="inlineStr">
        <is>
          <t>140000</t>
        </is>
      </c>
      <c r="AJ267" t="inlineStr">
        <is>
          <t>44450</t>
        </is>
      </c>
      <c r="AK267" t="inlineStr">
        <is>
          <t>50000</t>
        </is>
      </c>
      <c r="AL267" t="inlineStr">
        <is>
          <t>238251</t>
        </is>
      </c>
      <c r="AM267" t="inlineStr">
        <is>
          <t>268000</t>
        </is>
      </c>
      <c r="AN267" t="n">
        <v>198848</v>
      </c>
      <c r="AO267" t="n">
        <v>304973</v>
      </c>
      <c r="AP267" t="inlineStr">
        <is>
          <t>823659</t>
        </is>
      </c>
      <c r="AQ267" t="inlineStr">
        <is>
          <t>1390051</t>
        </is>
      </c>
      <c r="AR267" t="inlineStr">
        <is>
          <t>3544</t>
        </is>
      </c>
      <c r="AS267" t="inlineStr">
        <is>
          <t>5867</t>
        </is>
      </c>
      <c r="AT267" t="inlineStr">
        <is>
          <t>75812</t>
        </is>
      </c>
      <c r="AU267" t="inlineStr">
        <is>
          <t>120000</t>
        </is>
      </c>
      <c r="AV267" t="inlineStr">
        <is>
          <t>167296</t>
        </is>
      </c>
      <c r="AW267" t="inlineStr">
        <is>
          <t>300000</t>
        </is>
      </c>
      <c r="AX267" t="inlineStr">
        <is>
          <t>378159</t>
        </is>
      </c>
      <c r="AY267" t="inlineStr">
        <is>
          <t>626000</t>
        </is>
      </c>
      <c r="AZ267" t="n">
        <v>80.76190954487326</v>
      </c>
      <c r="BA267" t="n">
        <v>-2746891</v>
      </c>
      <c r="BB267" t="n">
        <v>-1647318</v>
      </c>
      <c r="BC267" t="inlineStr">
        <is>
          <t>0</t>
        </is>
      </c>
      <c r="BD267" t="inlineStr">
        <is>
          <t>0</t>
        </is>
      </c>
      <c r="BE267" t="n">
        <v>0</v>
      </c>
      <c r="BF267" t="inlineStr">
        <is>
          <t>143773</t>
        </is>
      </c>
      <c r="BG267" t="inlineStr">
        <is>
          <t>55075</t>
        </is>
      </c>
      <c r="BH267" t="inlineStr">
        <is>
          <t>238000</t>
        </is>
      </c>
      <c r="BI267" t="inlineStr">
        <is>
          <t>66973</t>
        </is>
      </c>
    </row>
    <row r="268">
      <c r="A268" t="inlineStr">
        <is>
          <t>Mexico</t>
        </is>
      </c>
      <c r="B268" t="inlineStr">
        <is>
          <t>Mangrove</t>
        </is>
      </c>
      <c r="C268" t="inlineStr">
        <is>
          <t>Restoration</t>
        </is>
      </c>
      <c r="D268" t="inlineStr">
        <is>
          <t>Hybrid</t>
        </is>
      </c>
      <c r="E268" t="inlineStr">
        <is>
          <t>Small</t>
        </is>
      </c>
      <c r="F268" t="n">
        <v>100</v>
      </c>
      <c r="G268" t="inlineStr">
        <is>
          <t>Opex breakeven</t>
        </is>
      </c>
      <c r="H268" t="n">
        <v>195179334.5861911</v>
      </c>
      <c r="I268" t="inlineStr">
        <is>
          <t>MEX</t>
        </is>
      </c>
      <c r="J268" t="n">
        <v>500</v>
      </c>
      <c r="K268" t="inlineStr">
        <is>
          <t>Mexico Mangrove Restoration 100</t>
        </is>
      </c>
      <c r="L268" t="inlineStr">
        <is>
          <t>3866980</t>
        </is>
      </c>
      <c r="M268" t="inlineStr">
        <is>
          <t>5237342</t>
        </is>
      </c>
      <c r="N268" t="n">
        <v>0.01981244586266557</v>
      </c>
      <c r="O268" t="n">
        <v>0.02683348629660992</v>
      </c>
      <c r="P268" t="inlineStr">
        <is>
          <t>2002155</t>
        </is>
      </c>
      <c r="Q268" t="inlineStr">
        <is>
          <t>2174667</t>
        </is>
      </c>
      <c r="R268" t="inlineStr">
        <is>
          <t>1864825</t>
        </is>
      </c>
      <c r="S268" t="inlineStr">
        <is>
          <t>3062675</t>
        </is>
      </c>
      <c r="T268" t="n">
        <v>1258401</v>
      </c>
      <c r="U268" t="n">
        <v>36667</v>
      </c>
      <c r="V268" t="n">
        <v>132</v>
      </c>
      <c r="W268" t="n">
        <v>132</v>
      </c>
      <c r="X268" t="inlineStr">
        <is>
          <t>50000</t>
        </is>
      </c>
      <c r="Y268" t="inlineStr">
        <is>
          <t>50000</t>
        </is>
      </c>
      <c r="Z268" t="inlineStr">
        <is>
          <t>629559</t>
        </is>
      </c>
      <c r="AA268" t="inlineStr">
        <is>
          <t>667067</t>
        </is>
      </c>
      <c r="AB268" t="inlineStr">
        <is>
          <t>76963</t>
        </is>
      </c>
      <c r="AC268" t="inlineStr">
        <is>
          <t>80000</t>
        </is>
      </c>
      <c r="AD268" t="inlineStr">
        <is>
          <t>274072</t>
        </is>
      </c>
      <c r="AE268" t="inlineStr">
        <is>
          <t>290400</t>
        </is>
      </c>
      <c r="AF268" t="inlineStr">
        <is>
          <t>88900</t>
        </is>
      </c>
      <c r="AG268" t="inlineStr">
        <is>
          <t>100000</t>
        </is>
      </c>
      <c r="AH268" t="inlineStr">
        <is>
          <t>129504</t>
        </is>
      </c>
      <c r="AI268" t="inlineStr">
        <is>
          <t>140000</t>
        </is>
      </c>
      <c r="AJ268" t="inlineStr">
        <is>
          <t>44450</t>
        </is>
      </c>
      <c r="AK268" t="inlineStr">
        <is>
          <t>50000</t>
        </is>
      </c>
      <c r="AL268" t="inlineStr">
        <is>
          <t>708708</t>
        </is>
      </c>
      <c r="AM268" t="inlineStr">
        <is>
          <t>797200</t>
        </is>
      </c>
      <c r="AN268" t="n">
        <v>307602</v>
      </c>
      <c r="AO268" t="n">
        <v>437220</v>
      </c>
      <c r="AP268" t="inlineStr">
        <is>
          <t>932412</t>
        </is>
      </c>
      <c r="AQ268" t="inlineStr">
        <is>
          <t>1573588</t>
        </is>
      </c>
      <c r="AR268" t="inlineStr">
        <is>
          <t>3544</t>
        </is>
      </c>
      <c r="AS268" t="inlineStr">
        <is>
          <t>5867</t>
        </is>
      </c>
      <c r="AT268" t="inlineStr">
        <is>
          <t>75812</t>
        </is>
      </c>
      <c r="AU268" t="inlineStr">
        <is>
          <t>120000</t>
        </is>
      </c>
      <c r="AV268" t="inlineStr">
        <is>
          <t>167296</t>
        </is>
      </c>
      <c r="AW268" t="inlineStr">
        <is>
          <t>300000</t>
        </is>
      </c>
      <c r="AX268" t="inlineStr">
        <is>
          <t>378159</t>
        </is>
      </c>
      <c r="AY268" t="inlineStr">
        <is>
          <t>626000</t>
        </is>
      </c>
      <c r="AZ268" t="n">
        <v>91.42544156726539</v>
      </c>
      <c r="BA268" t="n">
        <v>-3062675</v>
      </c>
      <c r="BB268" t="n">
        <v>-1864825</v>
      </c>
      <c r="BC268" t="inlineStr">
        <is>
          <t>0</t>
        </is>
      </c>
      <c r="BD268" t="inlineStr">
        <is>
          <t>0</t>
        </is>
      </c>
      <c r="BE268" t="n">
        <v>0</v>
      </c>
      <c r="BF268" t="inlineStr">
        <is>
          <t>143773</t>
        </is>
      </c>
      <c r="BG268" t="inlineStr">
        <is>
          <t>163829</t>
        </is>
      </c>
      <c r="BH268" t="inlineStr">
        <is>
          <t>238000</t>
        </is>
      </c>
      <c r="BI268" t="inlineStr">
        <is>
          <t>199220</t>
        </is>
      </c>
    </row>
    <row r="269">
      <c r="A269" t="inlineStr">
        <is>
          <t>Mexico</t>
        </is>
      </c>
      <c r="B269" t="inlineStr">
        <is>
          <t>Mangrove</t>
        </is>
      </c>
      <c r="C269" t="inlineStr">
        <is>
          <t>Restoration</t>
        </is>
      </c>
      <c r="D269" t="inlineStr">
        <is>
          <t>Planting</t>
        </is>
      </c>
      <c r="E269" t="inlineStr">
        <is>
          <t>Small</t>
        </is>
      </c>
      <c r="F269" t="n">
        <v>100</v>
      </c>
      <c r="G269" t="inlineStr">
        <is>
          <t>Market price</t>
        </is>
      </c>
      <c r="H269" t="n">
        <v>195179334.5861911</v>
      </c>
      <c r="I269" t="inlineStr">
        <is>
          <t>MEX</t>
        </is>
      </c>
      <c r="J269" t="n">
        <v>500</v>
      </c>
      <c r="K269" t="inlineStr">
        <is>
          <t>Mexico Mangrove Restoration 100</t>
        </is>
      </c>
      <c r="L269" t="inlineStr">
        <is>
          <t>4055759</t>
        </is>
      </c>
      <c r="M269" t="inlineStr">
        <is>
          <t>5077331</t>
        </is>
      </c>
      <c r="N269" t="n">
        <v>0.02077965379172343</v>
      </c>
      <c r="O269" t="n">
        <v>0.02601367102088287</v>
      </c>
      <c r="P269" t="inlineStr">
        <is>
          <t>2714597</t>
        </is>
      </c>
      <c r="Q269" t="inlineStr">
        <is>
          <t>2976067</t>
        </is>
      </c>
      <c r="R269" t="inlineStr">
        <is>
          <t>1341162</t>
        </is>
      </c>
      <c r="S269" t="inlineStr">
        <is>
          <t>2101265</t>
        </is>
      </c>
      <c r="T269" t="n">
        <v>1258401</v>
      </c>
      <c r="U269" t="n">
        <v>29333</v>
      </c>
      <c r="V269" t="n">
        <v>173</v>
      </c>
      <c r="W269" t="n">
        <v>173</v>
      </c>
      <c r="X269" t="inlineStr">
        <is>
          <t>50000</t>
        </is>
      </c>
      <c r="Y269" t="inlineStr">
        <is>
          <t>50000</t>
        </is>
      </c>
      <c r="Z269" t="inlineStr">
        <is>
          <t>629559</t>
        </is>
      </c>
      <c r="AA269" t="inlineStr">
        <is>
          <t>667067</t>
        </is>
      </c>
      <c r="AB269" t="inlineStr">
        <is>
          <t>76963</t>
        </is>
      </c>
      <c r="AC269" t="inlineStr">
        <is>
          <t>80000</t>
        </is>
      </c>
      <c r="AD269" t="inlineStr">
        <is>
          <t>274072</t>
        </is>
      </c>
      <c r="AE269" t="inlineStr">
        <is>
          <t>290400</t>
        </is>
      </c>
      <c r="AF269" t="inlineStr">
        <is>
          <t>88900</t>
        </is>
      </c>
      <c r="AG269" t="inlineStr">
        <is>
          <t>100000</t>
        </is>
      </c>
      <c r="AH269" t="inlineStr">
        <is>
          <t>129504</t>
        </is>
      </c>
      <c r="AI269" t="inlineStr">
        <is>
          <t>140000</t>
        </is>
      </c>
      <c r="AJ269" t="inlineStr">
        <is>
          <t>44450</t>
        </is>
      </c>
      <c r="AK269" t="inlineStr">
        <is>
          <t>50000</t>
        </is>
      </c>
      <c r="AL269" t="inlineStr">
        <is>
          <t>1421150</t>
        </is>
      </c>
      <c r="AM269" t="inlineStr">
        <is>
          <t>1598600</t>
        </is>
      </c>
      <c r="AN269" t="n">
        <v>472293</v>
      </c>
      <c r="AO269" t="n">
        <v>637490</v>
      </c>
      <c r="AP269" t="inlineStr">
        <is>
          <t>244767</t>
        </is>
      </c>
      <c r="AQ269" t="inlineStr">
        <is>
          <t>413081</t>
        </is>
      </c>
      <c r="AR269" t="inlineStr">
        <is>
          <t>2835</t>
        </is>
      </c>
      <c r="AS269" t="inlineStr">
        <is>
          <t>4693</t>
        </is>
      </c>
      <c r="AT269" t="inlineStr">
        <is>
          <t>75812</t>
        </is>
      </c>
      <c r="AU269" t="inlineStr">
        <is>
          <t>120000</t>
        </is>
      </c>
      <c r="AV269" t="inlineStr">
        <is>
          <t>167296</t>
        </is>
      </c>
      <c r="AW269" t="inlineStr">
        <is>
          <t>300000</t>
        </is>
      </c>
      <c r="AX269" t="inlineStr">
        <is>
          <t>378159</t>
        </is>
      </c>
      <c r="AY269" t="inlineStr">
        <is>
          <t>626000</t>
        </is>
      </c>
      <c r="AZ269" t="n">
        <v>30</v>
      </c>
      <c r="BA269" t="n">
        <v>-2101265</v>
      </c>
      <c r="BB269" t="n">
        <v>-1341162</v>
      </c>
      <c r="BC269" t="inlineStr">
        <is>
          <t>0</t>
        </is>
      </c>
      <c r="BD269" t="inlineStr">
        <is>
          <t>0</t>
        </is>
      </c>
      <c r="BE269" t="n">
        <v>0</v>
      </c>
      <c r="BF269" t="inlineStr">
        <is>
          <t>143773</t>
        </is>
      </c>
      <c r="BG269" t="inlineStr">
        <is>
          <t>328520</t>
        </is>
      </c>
      <c r="BH269" t="inlineStr">
        <is>
          <t>238000</t>
        </is>
      </c>
      <c r="BI269" t="inlineStr">
        <is>
          <t>399490</t>
        </is>
      </c>
    </row>
    <row r="270">
      <c r="A270" t="inlineStr">
        <is>
          <t>Mexico</t>
        </is>
      </c>
      <c r="B270" t="inlineStr">
        <is>
          <t>Mangrove</t>
        </is>
      </c>
      <c r="C270" t="inlineStr">
        <is>
          <t>Restoration</t>
        </is>
      </c>
      <c r="D270" t="inlineStr">
        <is>
          <t>Hydrology</t>
        </is>
      </c>
      <c r="E270" t="inlineStr">
        <is>
          <t>Small</t>
        </is>
      </c>
      <c r="F270" t="n">
        <v>100</v>
      </c>
      <c r="G270" t="inlineStr">
        <is>
          <t>Market price</t>
        </is>
      </c>
      <c r="H270" t="n">
        <v>195179334.5861911</v>
      </c>
      <c r="I270" t="inlineStr">
        <is>
          <t>MEX</t>
        </is>
      </c>
      <c r="J270" t="n">
        <v>500</v>
      </c>
      <c r="K270" t="inlineStr">
        <is>
          <t>Mexico Mangrove Restoration 100</t>
        </is>
      </c>
      <c r="L270" t="inlineStr">
        <is>
          <t>2661316</t>
        </is>
      </c>
      <c r="M270" t="inlineStr">
        <is>
          <t>3518658</t>
        </is>
      </c>
      <c r="N270" t="n">
        <v>0.01363523451723197</v>
      </c>
      <c r="O270" t="n">
        <v>0.01802782045271377</v>
      </c>
      <c r="P270" t="inlineStr">
        <is>
          <t>1531698</t>
        </is>
      </c>
      <c r="Q270" t="inlineStr">
        <is>
          <t>1645467</t>
        </is>
      </c>
      <c r="R270" t="inlineStr">
        <is>
          <t>1129617</t>
        </is>
      </c>
      <c r="S270" t="inlineStr">
        <is>
          <t>1873191</t>
        </is>
      </c>
      <c r="T270" t="n">
        <v>1258401</v>
      </c>
      <c r="U270" t="n">
        <v>36667</v>
      </c>
      <c r="V270" t="n">
        <v>91</v>
      </c>
      <c r="W270" t="n">
        <v>91</v>
      </c>
      <c r="X270" t="inlineStr">
        <is>
          <t>50000</t>
        </is>
      </c>
      <c r="Y270" t="inlineStr">
        <is>
          <t>50000</t>
        </is>
      </c>
      <c r="Z270" t="inlineStr">
        <is>
          <t>629559</t>
        </is>
      </c>
      <c r="AA270" t="inlineStr">
        <is>
          <t>667067</t>
        </is>
      </c>
      <c r="AB270" t="inlineStr">
        <is>
          <t>76963</t>
        </is>
      </c>
      <c r="AC270" t="inlineStr">
        <is>
          <t>80000</t>
        </is>
      </c>
      <c r="AD270" t="inlineStr">
        <is>
          <t>274072</t>
        </is>
      </c>
      <c r="AE270" t="inlineStr">
        <is>
          <t>290400</t>
        </is>
      </c>
      <c r="AF270" t="inlineStr">
        <is>
          <t>88900</t>
        </is>
      </c>
      <c r="AG270" t="inlineStr">
        <is>
          <t>100000</t>
        </is>
      </c>
      <c r="AH270" t="inlineStr">
        <is>
          <t>129504</t>
        </is>
      </c>
      <c r="AI270" t="inlineStr">
        <is>
          <t>140000</t>
        </is>
      </c>
      <c r="AJ270" t="inlineStr">
        <is>
          <t>44450</t>
        </is>
      </c>
      <c r="AK270" t="inlineStr">
        <is>
          <t>50000</t>
        </is>
      </c>
      <c r="AL270" t="inlineStr">
        <is>
          <t>238251</t>
        </is>
      </c>
      <c r="AM270" t="inlineStr">
        <is>
          <t>268000</t>
        </is>
      </c>
      <c r="AN270" t="n">
        <v>198848</v>
      </c>
      <c r="AO270" t="n">
        <v>304973</v>
      </c>
      <c r="AP270" t="inlineStr">
        <is>
          <t>305958</t>
        </is>
      </c>
      <c r="AQ270" t="inlineStr">
        <is>
          <t>516351</t>
        </is>
      </c>
      <c r="AR270" t="inlineStr">
        <is>
          <t>3544</t>
        </is>
      </c>
      <c r="AS270" t="inlineStr">
        <is>
          <t>5867</t>
        </is>
      </c>
      <c r="AT270" t="inlineStr">
        <is>
          <t>75812</t>
        </is>
      </c>
      <c r="AU270" t="inlineStr">
        <is>
          <t>120000</t>
        </is>
      </c>
      <c r="AV270" t="inlineStr">
        <is>
          <t>167296</t>
        </is>
      </c>
      <c r="AW270" t="inlineStr">
        <is>
          <t>300000</t>
        </is>
      </c>
      <c r="AX270" t="inlineStr">
        <is>
          <t>378159</t>
        </is>
      </c>
      <c r="AY270" t="inlineStr">
        <is>
          <t>626000</t>
        </is>
      </c>
      <c r="AZ270" t="n">
        <v>30</v>
      </c>
      <c r="BA270" t="n">
        <v>-1873191</v>
      </c>
      <c r="BB270" t="n">
        <v>-1129617</v>
      </c>
      <c r="BC270" t="inlineStr">
        <is>
          <t>0</t>
        </is>
      </c>
      <c r="BD270" t="inlineStr">
        <is>
          <t>0</t>
        </is>
      </c>
      <c r="BE270" t="n">
        <v>0</v>
      </c>
      <c r="BF270" t="inlineStr">
        <is>
          <t>143773</t>
        </is>
      </c>
      <c r="BG270" t="inlineStr">
        <is>
          <t>55075</t>
        </is>
      </c>
      <c r="BH270" t="inlineStr">
        <is>
          <t>238000</t>
        </is>
      </c>
      <c r="BI270" t="inlineStr">
        <is>
          <t>66973</t>
        </is>
      </c>
    </row>
    <row r="271">
      <c r="A271" t="inlineStr">
        <is>
          <t>Mexico</t>
        </is>
      </c>
      <c r="B271" t="inlineStr">
        <is>
          <t>Mangrove</t>
        </is>
      </c>
      <c r="C271" t="inlineStr">
        <is>
          <t>Restoration</t>
        </is>
      </c>
      <c r="D271" t="inlineStr">
        <is>
          <t>Hybrid</t>
        </is>
      </c>
      <c r="E271" t="inlineStr">
        <is>
          <t>Small</t>
        </is>
      </c>
      <c r="F271" t="n">
        <v>100</v>
      </c>
      <c r="G271" t="inlineStr">
        <is>
          <t>Market price</t>
        </is>
      </c>
      <c r="H271" t="n">
        <v>195179334.5861911</v>
      </c>
      <c r="I271" t="inlineStr">
        <is>
          <t>MEX</t>
        </is>
      </c>
      <c r="J271" t="n">
        <v>500</v>
      </c>
      <c r="K271" t="inlineStr">
        <is>
          <t>Mexico Mangrove Restoration 100</t>
        </is>
      </c>
      <c r="L271" t="inlineStr">
        <is>
          <t>3240526</t>
        </is>
      </c>
      <c r="M271" t="inlineStr">
        <is>
          <t>4180105</t>
        </is>
      </c>
      <c r="N271" t="n">
        <v>0.01660281303279567</v>
      </c>
      <c r="O271" t="n">
        <v>0.02141673968129074</v>
      </c>
      <c r="P271" t="inlineStr">
        <is>
          <t>2002155</t>
        </is>
      </c>
      <c r="Q271" t="inlineStr">
        <is>
          <t>2174667</t>
        </is>
      </c>
      <c r="R271" t="inlineStr">
        <is>
          <t>1238371</t>
        </is>
      </c>
      <c r="S271" t="inlineStr">
        <is>
          <t>2005438</t>
        </is>
      </c>
      <c r="T271" t="n">
        <v>1258401</v>
      </c>
      <c r="U271" t="n">
        <v>36667</v>
      </c>
      <c r="V271" t="n">
        <v>110</v>
      </c>
      <c r="W271" t="n">
        <v>110</v>
      </c>
      <c r="X271" t="inlineStr">
        <is>
          <t>50000</t>
        </is>
      </c>
      <c r="Y271" t="inlineStr">
        <is>
          <t>50000</t>
        </is>
      </c>
      <c r="Z271" t="inlineStr">
        <is>
          <t>629559</t>
        </is>
      </c>
      <c r="AA271" t="inlineStr">
        <is>
          <t>667067</t>
        </is>
      </c>
      <c r="AB271" t="inlineStr">
        <is>
          <t>76963</t>
        </is>
      </c>
      <c r="AC271" t="inlineStr">
        <is>
          <t>80000</t>
        </is>
      </c>
      <c r="AD271" t="inlineStr">
        <is>
          <t>274072</t>
        </is>
      </c>
      <c r="AE271" t="inlineStr">
        <is>
          <t>290400</t>
        </is>
      </c>
      <c r="AF271" t="inlineStr">
        <is>
          <t>88900</t>
        </is>
      </c>
      <c r="AG271" t="inlineStr">
        <is>
          <t>100000</t>
        </is>
      </c>
      <c r="AH271" t="inlineStr">
        <is>
          <t>129504</t>
        </is>
      </c>
      <c r="AI271" t="inlineStr">
        <is>
          <t>140000</t>
        </is>
      </c>
      <c r="AJ271" t="inlineStr">
        <is>
          <t>44450</t>
        </is>
      </c>
      <c r="AK271" t="inlineStr">
        <is>
          <t>50000</t>
        </is>
      </c>
      <c r="AL271" t="inlineStr">
        <is>
          <t>708708</t>
        </is>
      </c>
      <c r="AM271" t="inlineStr">
        <is>
          <t>797200</t>
        </is>
      </c>
      <c r="AN271" t="n">
        <v>307602</v>
      </c>
      <c r="AO271" t="n">
        <v>437220</v>
      </c>
      <c r="AP271" t="inlineStr">
        <is>
          <t>305958</t>
        </is>
      </c>
      <c r="AQ271" t="inlineStr">
        <is>
          <t>516351</t>
        </is>
      </c>
      <c r="AR271" t="inlineStr">
        <is>
          <t>3544</t>
        </is>
      </c>
      <c r="AS271" t="inlineStr">
        <is>
          <t>5867</t>
        </is>
      </c>
      <c r="AT271" t="inlineStr">
        <is>
          <t>75812</t>
        </is>
      </c>
      <c r="AU271" t="inlineStr">
        <is>
          <t>120000</t>
        </is>
      </c>
      <c r="AV271" t="inlineStr">
        <is>
          <t>167296</t>
        </is>
      </c>
      <c r="AW271" t="inlineStr">
        <is>
          <t>300000</t>
        </is>
      </c>
      <c r="AX271" t="inlineStr">
        <is>
          <t>378159</t>
        </is>
      </c>
      <c r="AY271" t="inlineStr">
        <is>
          <t>626000</t>
        </is>
      </c>
      <c r="AZ271" t="n">
        <v>30</v>
      </c>
      <c r="BA271" t="n">
        <v>-2005438</v>
      </c>
      <c r="BB271" t="n">
        <v>-1238371</v>
      </c>
      <c r="BC271" t="inlineStr">
        <is>
          <t>0</t>
        </is>
      </c>
      <c r="BD271" t="inlineStr">
        <is>
          <t>0</t>
        </is>
      </c>
      <c r="BE271" t="n">
        <v>0</v>
      </c>
      <c r="BF271" t="inlineStr">
        <is>
          <t>143773</t>
        </is>
      </c>
      <c r="BG271" t="inlineStr">
        <is>
          <t>163829</t>
        </is>
      </c>
      <c r="BH271" t="inlineStr">
        <is>
          <t>238000</t>
        </is>
      </c>
      <c r="BI271" t="inlineStr">
        <is>
          <t>199220</t>
        </is>
      </c>
    </row>
    <row r="272">
      <c r="A272" t="inlineStr">
        <is>
          <t>Mexico</t>
        </is>
      </c>
      <c r="B272" t="inlineStr">
        <is>
          <t>Mangrove</t>
        </is>
      </c>
      <c r="C272" t="inlineStr">
        <is>
          <t>Restoration</t>
        </is>
      </c>
      <c r="D272" t="inlineStr">
        <is>
          <t>Planting</t>
        </is>
      </c>
      <c r="E272" t="inlineStr">
        <is>
          <t>Medium</t>
        </is>
      </c>
      <c r="F272" t="n">
        <v>500</v>
      </c>
      <c r="G272" t="inlineStr">
        <is>
          <t>Opex breakeven</t>
        </is>
      </c>
      <c r="H272" t="n">
        <v>195179334.5861911</v>
      </c>
      <c r="I272" t="inlineStr">
        <is>
          <t>MEX</t>
        </is>
      </c>
      <c r="J272" t="n">
        <v>500</v>
      </c>
      <c r="K272" t="inlineStr">
        <is>
          <t>Mexico Mangrove Restoration 500</t>
        </is>
      </c>
      <c r="L272" t="inlineStr">
        <is>
          <t>13041999</t>
        </is>
      </c>
      <c r="M272" t="inlineStr">
        <is>
          <t>16747668</t>
        </is>
      </c>
      <c r="N272" t="n">
        <v>0.06682059362304395</v>
      </c>
      <c r="O272" t="n">
        <v>0.0858065636687794</v>
      </c>
      <c r="P272" t="inlineStr">
        <is>
          <t>8262546</t>
        </is>
      </c>
      <c r="Q272" t="inlineStr">
        <is>
          <t>9370467</t>
        </is>
      </c>
      <c r="R272" t="inlineStr">
        <is>
          <t>4779453</t>
        </is>
      </c>
      <c r="S272" t="inlineStr">
        <is>
          <t>7377201</t>
        </is>
      </c>
      <c r="T272" t="n">
        <v>1258401</v>
      </c>
      <c r="U272" t="n">
        <v>143000</v>
      </c>
      <c r="V272" t="n">
        <v>114</v>
      </c>
      <c r="W272" t="n">
        <v>114</v>
      </c>
      <c r="X272" t="inlineStr">
        <is>
          <t>50000</t>
        </is>
      </c>
      <c r="Y272" t="inlineStr">
        <is>
          <t>50000</t>
        </is>
      </c>
      <c r="Z272" t="inlineStr">
        <is>
          <t>629559</t>
        </is>
      </c>
      <c r="AA272" t="inlineStr">
        <is>
          <t>667067</t>
        </is>
      </c>
      <c r="AB272" t="inlineStr">
        <is>
          <t>76963</t>
        </is>
      </c>
      <c r="AC272" t="inlineStr">
        <is>
          <t>80000</t>
        </is>
      </c>
      <c r="AD272" t="inlineStr">
        <is>
          <t>274072</t>
        </is>
      </c>
      <c r="AE272" t="inlineStr">
        <is>
          <t>290400</t>
        </is>
      </c>
      <c r="AF272" t="inlineStr">
        <is>
          <t>88900</t>
        </is>
      </c>
      <c r="AG272" t="inlineStr">
        <is>
          <t>100000</t>
        </is>
      </c>
      <c r="AH272" t="inlineStr">
        <is>
          <t>129504</t>
        </is>
      </c>
      <c r="AI272" t="inlineStr">
        <is>
          <t>140000</t>
        </is>
      </c>
      <c r="AJ272" t="inlineStr">
        <is>
          <t>44450</t>
        </is>
      </c>
      <c r="AK272" t="inlineStr">
        <is>
          <t>50000</t>
        </is>
      </c>
      <c r="AL272" t="inlineStr">
        <is>
          <t>6969099</t>
        </is>
      </c>
      <c r="AM272" t="inlineStr">
        <is>
          <t>7993000</t>
        </is>
      </c>
      <c r="AN272" t="n">
        <v>1754785</v>
      </c>
      <c r="AO272" t="n">
        <v>2235451</v>
      </c>
      <c r="AP272" t="inlineStr">
        <is>
          <t>2389727</t>
        </is>
      </c>
      <c r="AQ272" t="inlineStr">
        <is>
          <t>4072870</t>
        </is>
      </c>
      <c r="AR272" t="inlineStr">
        <is>
          <t>13674</t>
        </is>
      </c>
      <c r="AS272" t="inlineStr">
        <is>
          <t>22880</t>
        </is>
      </c>
      <c r="AT272" t="inlineStr">
        <is>
          <t>75812</t>
        </is>
      </c>
      <c r="AU272" t="inlineStr">
        <is>
          <t>120000</t>
        </is>
      </c>
      <c r="AV272" t="inlineStr">
        <is>
          <t>167296</t>
        </is>
      </c>
      <c r="AW272" t="inlineStr">
        <is>
          <t>300000</t>
        </is>
      </c>
      <c r="AX272" t="inlineStr">
        <is>
          <t>378159</t>
        </is>
      </c>
      <c r="AY272" t="inlineStr">
        <is>
          <t>626000</t>
        </is>
      </c>
      <c r="AZ272" t="n">
        <v>60.46585308184486</v>
      </c>
      <c r="BA272" t="n">
        <v>-7377201</v>
      </c>
      <c r="BB272" t="n">
        <v>-4779453</v>
      </c>
      <c r="BC272" t="inlineStr">
        <is>
          <t>0</t>
        </is>
      </c>
      <c r="BD272" t="inlineStr">
        <is>
          <t>0</t>
        </is>
      </c>
      <c r="BE272" t="n">
        <v>0</v>
      </c>
      <c r="BF272" t="inlineStr">
        <is>
          <t>143773</t>
        </is>
      </c>
      <c r="BG272" t="inlineStr">
        <is>
          <t>1611012</t>
        </is>
      </c>
      <c r="BH272" t="inlineStr">
        <is>
          <t>238000</t>
        </is>
      </c>
      <c r="BI272" t="inlineStr">
        <is>
          <t>1997451</t>
        </is>
      </c>
    </row>
    <row r="273">
      <c r="A273" t="inlineStr">
        <is>
          <t>Mexico</t>
        </is>
      </c>
      <c r="B273" t="inlineStr">
        <is>
          <t>Mangrove</t>
        </is>
      </c>
      <c r="C273" t="inlineStr">
        <is>
          <t>Restoration</t>
        </is>
      </c>
      <c r="D273" t="inlineStr">
        <is>
          <t>Hydrology</t>
        </is>
      </c>
      <c r="E273" t="inlineStr">
        <is>
          <t>Medium</t>
        </is>
      </c>
      <c r="F273" t="n">
        <v>500</v>
      </c>
      <c r="G273" t="inlineStr">
        <is>
          <t>Opex breakeven</t>
        </is>
      </c>
      <c r="H273" t="n">
        <v>195179334.5861911</v>
      </c>
      <c r="I273" t="inlineStr">
        <is>
          <t>MEX</t>
        </is>
      </c>
      <c r="J273" t="n">
        <v>500</v>
      </c>
      <c r="K273" t="inlineStr">
        <is>
          <t>Mexico Mangrove Restoration 500</t>
        </is>
      </c>
      <c r="L273" t="inlineStr">
        <is>
          <t>4566221</t>
        </is>
      </c>
      <c r="M273" t="inlineStr">
        <is>
          <t>6158247</t>
        </is>
      </c>
      <c r="N273" t="n">
        <v>0.02339500239449561</v>
      </c>
      <c r="O273" t="n">
        <v>0.03155173683246944</v>
      </c>
      <c r="P273" t="inlineStr">
        <is>
          <t>2461794</t>
        </is>
      </c>
      <c r="Q273" t="inlineStr">
        <is>
          <t>2717467</t>
        </is>
      </c>
      <c r="R273" t="inlineStr">
        <is>
          <t>2104428</t>
        </is>
      </c>
      <c r="S273" t="inlineStr">
        <is>
          <t>3440780</t>
        </is>
      </c>
      <c r="T273" t="n">
        <v>1258401</v>
      </c>
      <c r="U273" t="n">
        <v>178750</v>
      </c>
      <c r="V273" t="n">
        <v>32</v>
      </c>
      <c r="W273" t="n">
        <v>32</v>
      </c>
      <c r="X273" t="inlineStr">
        <is>
          <t>50000</t>
        </is>
      </c>
      <c r="Y273" t="inlineStr">
        <is>
          <t>50000</t>
        </is>
      </c>
      <c r="Z273" t="inlineStr">
        <is>
          <t>629559</t>
        </is>
      </c>
      <c r="AA273" t="inlineStr">
        <is>
          <t>667067</t>
        </is>
      </c>
      <c r="AB273" t="inlineStr">
        <is>
          <t>76963</t>
        </is>
      </c>
      <c r="AC273" t="inlineStr">
        <is>
          <t>80000</t>
        </is>
      </c>
      <c r="AD273" t="inlineStr">
        <is>
          <t>274072</t>
        </is>
      </c>
      <c r="AE273" t="inlineStr">
        <is>
          <t>290400</t>
        </is>
      </c>
      <c r="AF273" t="inlineStr">
        <is>
          <t>88900</t>
        </is>
      </c>
      <c r="AG273" t="inlineStr">
        <is>
          <t>100000</t>
        </is>
      </c>
      <c r="AH273" t="inlineStr">
        <is>
          <t>129504</t>
        </is>
      </c>
      <c r="AI273" t="inlineStr">
        <is>
          <t>140000</t>
        </is>
      </c>
      <c r="AJ273" t="inlineStr">
        <is>
          <t>44450</t>
        </is>
      </c>
      <c r="AK273" t="inlineStr">
        <is>
          <t>50000</t>
        </is>
      </c>
      <c r="AL273" t="inlineStr">
        <is>
          <t>1168346</t>
        </is>
      </c>
      <c r="AM273" t="inlineStr">
        <is>
          <t>1340000</t>
        </is>
      </c>
      <c r="AN273" t="n">
        <v>413854</v>
      </c>
      <c r="AO273" t="n">
        <v>572866</v>
      </c>
      <c r="AP273" t="inlineStr">
        <is>
          <t>1052214</t>
        </is>
      </c>
      <c r="AQ273" t="inlineStr">
        <is>
          <t>1793314</t>
        </is>
      </c>
      <c r="AR273" t="inlineStr">
        <is>
          <t>17093</t>
        </is>
      </c>
      <c r="AS273" t="inlineStr">
        <is>
          <t>28600</t>
        </is>
      </c>
      <c r="AT273" t="inlineStr">
        <is>
          <t>75812</t>
        </is>
      </c>
      <c r="AU273" t="inlineStr">
        <is>
          <t>120000</t>
        </is>
      </c>
      <c r="AV273" t="inlineStr">
        <is>
          <t>167296</t>
        </is>
      </c>
      <c r="AW273" t="inlineStr">
        <is>
          <t>300000</t>
        </is>
      </c>
      <c r="AX273" t="inlineStr">
        <is>
          <t>378159</t>
        </is>
      </c>
      <c r="AY273" t="inlineStr">
        <is>
          <t>626000</t>
        </is>
      </c>
      <c r="AZ273" t="n">
        <v>21.29883987477224</v>
      </c>
      <c r="BA273" t="n">
        <v>-3440780</v>
      </c>
      <c r="BB273" t="n">
        <v>-2104428</v>
      </c>
      <c r="BC273" t="inlineStr">
        <is>
          <t>0</t>
        </is>
      </c>
      <c r="BD273" t="inlineStr">
        <is>
          <t>0</t>
        </is>
      </c>
      <c r="BE273" t="n">
        <v>0</v>
      </c>
      <c r="BF273" t="inlineStr">
        <is>
          <t>143773</t>
        </is>
      </c>
      <c r="BG273" t="inlineStr">
        <is>
          <t>270081</t>
        </is>
      </c>
      <c r="BH273" t="inlineStr">
        <is>
          <t>238000</t>
        </is>
      </c>
      <c r="BI273" t="inlineStr">
        <is>
          <t>334866</t>
        </is>
      </c>
    </row>
    <row r="274">
      <c r="A274" t="inlineStr">
        <is>
          <t>Mexico</t>
        </is>
      </c>
      <c r="B274" t="inlineStr">
        <is>
          <t>Mangrove</t>
        </is>
      </c>
      <c r="C274" t="inlineStr">
        <is>
          <t>Restoration</t>
        </is>
      </c>
      <c r="D274" t="inlineStr">
        <is>
          <t>Hybrid</t>
        </is>
      </c>
      <c r="E274" t="inlineStr">
        <is>
          <t>Medium</t>
        </is>
      </c>
      <c r="F274" t="n">
        <v>500</v>
      </c>
      <c r="G274" t="inlineStr">
        <is>
          <t>Opex breakeven</t>
        </is>
      </c>
      <c r="H274" t="n">
        <v>195179334.5861911</v>
      </c>
      <c r="I274" t="inlineStr">
        <is>
          <t>MEX</t>
        </is>
      </c>
      <c r="J274" t="n">
        <v>500</v>
      </c>
      <c r="K274" t="inlineStr">
        <is>
          <t>Mexico Mangrove Restoration 500</t>
        </is>
      </c>
      <c r="L274" t="inlineStr">
        <is>
          <t>7939887</t>
        </is>
      </c>
      <c r="M274" t="inlineStr">
        <is>
          <t>10374414</t>
        </is>
      </c>
      <c r="N274" t="n">
        <v>0.04067995731635078</v>
      </c>
      <c r="O274" t="n">
        <v>0.05315323992673347</v>
      </c>
      <c r="P274" t="inlineStr">
        <is>
          <t>4768842</t>
        </is>
      </c>
      <c r="Q274" t="inlineStr">
        <is>
          <t>5363467</t>
        </is>
      </c>
      <c r="R274" t="inlineStr">
        <is>
          <t>3171046</t>
        </is>
      </c>
      <c r="S274" t="inlineStr">
        <is>
          <t>5010947</t>
        </is>
      </c>
      <c r="T274" t="n">
        <v>1258401</v>
      </c>
      <c r="U274" t="n">
        <v>178750</v>
      </c>
      <c r="V274" t="n">
        <v>56</v>
      </c>
      <c r="W274" t="n">
        <v>56</v>
      </c>
      <c r="X274" t="inlineStr">
        <is>
          <t>50000</t>
        </is>
      </c>
      <c r="Y274" t="inlineStr">
        <is>
          <t>50000</t>
        </is>
      </c>
      <c r="Z274" t="inlineStr">
        <is>
          <t>629559</t>
        </is>
      </c>
      <c r="AA274" t="inlineStr">
        <is>
          <t>667067</t>
        </is>
      </c>
      <c r="AB274" t="inlineStr">
        <is>
          <t>76963</t>
        </is>
      </c>
      <c r="AC274" t="inlineStr">
        <is>
          <t>80000</t>
        </is>
      </c>
      <c r="AD274" t="inlineStr">
        <is>
          <t>274072</t>
        </is>
      </c>
      <c r="AE274" t="inlineStr">
        <is>
          <t>290400</t>
        </is>
      </c>
      <c r="AF274" t="inlineStr">
        <is>
          <t>88900</t>
        </is>
      </c>
      <c r="AG274" t="inlineStr">
        <is>
          <t>100000</t>
        </is>
      </c>
      <c r="AH274" t="inlineStr">
        <is>
          <t>129504</t>
        </is>
      </c>
      <c r="AI274" t="inlineStr">
        <is>
          <t>140000</t>
        </is>
      </c>
      <c r="AJ274" t="inlineStr">
        <is>
          <t>44450</t>
        </is>
      </c>
      <c r="AK274" t="inlineStr">
        <is>
          <t>50000</t>
        </is>
      </c>
      <c r="AL274" t="inlineStr">
        <is>
          <t>3475394</t>
        </is>
      </c>
      <c r="AM274" t="inlineStr">
        <is>
          <t>3986000</t>
        </is>
      </c>
      <c r="AN274" t="n">
        <v>947163</v>
      </c>
      <c r="AO274" t="n">
        <v>1234101</v>
      </c>
      <c r="AP274" t="inlineStr">
        <is>
          <t>1585523</t>
        </is>
      </c>
      <c r="AQ274" t="inlineStr">
        <is>
          <t>2702246</t>
        </is>
      </c>
      <c r="AR274" t="inlineStr">
        <is>
          <t>17093</t>
        </is>
      </c>
      <c r="AS274" t="inlineStr">
        <is>
          <t>28600</t>
        </is>
      </c>
      <c r="AT274" t="inlineStr">
        <is>
          <t>75812</t>
        </is>
      </c>
      <c r="AU274" t="inlineStr">
        <is>
          <t>120000</t>
        </is>
      </c>
      <c r="AV274" t="inlineStr">
        <is>
          <t>167296</t>
        </is>
      </c>
      <c r="AW274" t="inlineStr">
        <is>
          <t>300000</t>
        </is>
      </c>
      <c r="AX274" t="inlineStr">
        <is>
          <t>378159</t>
        </is>
      </c>
      <c r="AY274" t="inlineStr">
        <is>
          <t>626000</t>
        </is>
      </c>
      <c r="AZ274" t="n">
        <v>32.09404334162867</v>
      </c>
      <c r="BA274" t="n">
        <v>-5010947</v>
      </c>
      <c r="BB274" t="n">
        <v>-3171046</v>
      </c>
      <c r="BC274" t="inlineStr">
        <is>
          <t>0</t>
        </is>
      </c>
      <c r="BD274" t="inlineStr">
        <is>
          <t>0</t>
        </is>
      </c>
      <c r="BE274" t="n">
        <v>0</v>
      </c>
      <c r="BF274" t="inlineStr">
        <is>
          <t>143773</t>
        </is>
      </c>
      <c r="BG274" t="inlineStr">
        <is>
          <t>803390</t>
        </is>
      </c>
      <c r="BH274" t="inlineStr">
        <is>
          <t>238000</t>
        </is>
      </c>
      <c r="BI274" t="inlineStr">
        <is>
          <t>996101</t>
        </is>
      </c>
    </row>
    <row r="275">
      <c r="A275" t="inlineStr">
        <is>
          <t>Mexico</t>
        </is>
      </c>
      <c r="B275" t="inlineStr">
        <is>
          <t>Mangrove</t>
        </is>
      </c>
      <c r="C275" t="inlineStr">
        <is>
          <t>Restoration</t>
        </is>
      </c>
      <c r="D275" t="inlineStr">
        <is>
          <t>Planting</t>
        </is>
      </c>
      <c r="E275" t="inlineStr">
        <is>
          <t>Medium</t>
        </is>
      </c>
      <c r="F275" t="n">
        <v>500</v>
      </c>
      <c r="G275" t="inlineStr">
        <is>
          <t>Market price</t>
        </is>
      </c>
      <c r="H275" t="n">
        <v>195179334.5861911</v>
      </c>
      <c r="I275" t="inlineStr">
        <is>
          <t>MEX</t>
        </is>
      </c>
      <c r="J275" t="n">
        <v>500</v>
      </c>
      <c r="K275" t="inlineStr">
        <is>
          <t>Mexico Mangrove Restoration 500</t>
        </is>
      </c>
      <c r="L275" t="inlineStr">
        <is>
          <t>11837930</t>
        </is>
      </c>
      <c r="M275" t="inlineStr">
        <is>
          <t>14695543</t>
        </is>
      </c>
      <c r="N275" t="n">
        <v>0.0606515542493172</v>
      </c>
      <c r="O275" t="n">
        <v>0.07529251511773373</v>
      </c>
      <c r="P275" t="inlineStr">
        <is>
          <t>8262546</t>
        </is>
      </c>
      <c r="Q275" t="inlineStr">
        <is>
          <t>9370467</t>
        </is>
      </c>
      <c r="R275" t="inlineStr">
        <is>
          <t>3575384</t>
        </is>
      </c>
      <c r="S275" t="inlineStr">
        <is>
          <t>5325076</t>
        </is>
      </c>
      <c r="T275" t="n">
        <v>1258401</v>
      </c>
      <c r="U275" t="n">
        <v>143000</v>
      </c>
      <c r="V275" t="n">
        <v>103</v>
      </c>
      <c r="W275" t="n">
        <v>103</v>
      </c>
      <c r="X275" t="inlineStr">
        <is>
          <t>50000</t>
        </is>
      </c>
      <c r="Y275" t="inlineStr">
        <is>
          <t>50000</t>
        </is>
      </c>
      <c r="Z275" t="inlineStr">
        <is>
          <t>629559</t>
        </is>
      </c>
      <c r="AA275" t="inlineStr">
        <is>
          <t>667067</t>
        </is>
      </c>
      <c r="AB275" t="inlineStr">
        <is>
          <t>76963</t>
        </is>
      </c>
      <c r="AC275" t="inlineStr">
        <is>
          <t>80000</t>
        </is>
      </c>
      <c r="AD275" t="inlineStr">
        <is>
          <t>274072</t>
        </is>
      </c>
      <c r="AE275" t="inlineStr">
        <is>
          <t>290400</t>
        </is>
      </c>
      <c r="AF275" t="inlineStr">
        <is>
          <t>88900</t>
        </is>
      </c>
      <c r="AG275" t="inlineStr">
        <is>
          <t>100000</t>
        </is>
      </c>
      <c r="AH275" t="inlineStr">
        <is>
          <t>129504</t>
        </is>
      </c>
      <c r="AI275" t="inlineStr">
        <is>
          <t>140000</t>
        </is>
      </c>
      <c r="AJ275" t="inlineStr">
        <is>
          <t>44450</t>
        </is>
      </c>
      <c r="AK275" t="inlineStr">
        <is>
          <t>50000</t>
        </is>
      </c>
      <c r="AL275" t="inlineStr">
        <is>
          <t>6969099</t>
        </is>
      </c>
      <c r="AM275" t="inlineStr">
        <is>
          <t>7993000</t>
        </is>
      </c>
      <c r="AN275" t="n">
        <v>1754785</v>
      </c>
      <c r="AO275" t="n">
        <v>2235451</v>
      </c>
      <c r="AP275" t="inlineStr">
        <is>
          <t>1185658</t>
        </is>
      </c>
      <c r="AQ275" t="inlineStr">
        <is>
          <t>2020746</t>
        </is>
      </c>
      <c r="AR275" t="inlineStr">
        <is>
          <t>13674</t>
        </is>
      </c>
      <c r="AS275" t="inlineStr">
        <is>
          <t>22880</t>
        </is>
      </c>
      <c r="AT275" t="inlineStr">
        <is>
          <t>75812</t>
        </is>
      </c>
      <c r="AU275" t="inlineStr">
        <is>
          <t>120000</t>
        </is>
      </c>
      <c r="AV275" t="inlineStr">
        <is>
          <t>167296</t>
        </is>
      </c>
      <c r="AW275" t="inlineStr">
        <is>
          <t>300000</t>
        </is>
      </c>
      <c r="AX275" t="inlineStr">
        <is>
          <t>378159</t>
        </is>
      </c>
      <c r="AY275" t="inlineStr">
        <is>
          <t>626000</t>
        </is>
      </c>
      <c r="AZ275" t="n">
        <v>30</v>
      </c>
      <c r="BA275" t="n">
        <v>-5325076</v>
      </c>
      <c r="BB275" t="n">
        <v>-3575384</v>
      </c>
      <c r="BC275" t="inlineStr">
        <is>
          <t>0</t>
        </is>
      </c>
      <c r="BD275" t="inlineStr">
        <is>
          <t>0</t>
        </is>
      </c>
      <c r="BE275" t="n">
        <v>0</v>
      </c>
      <c r="BF275" t="inlineStr">
        <is>
          <t>143773</t>
        </is>
      </c>
      <c r="BG275" t="inlineStr">
        <is>
          <t>1611012</t>
        </is>
      </c>
      <c r="BH275" t="inlineStr">
        <is>
          <t>238000</t>
        </is>
      </c>
      <c r="BI275" t="inlineStr">
        <is>
          <t>1997451</t>
        </is>
      </c>
    </row>
    <row r="276">
      <c r="A276" t="inlineStr">
        <is>
          <t>Mexico</t>
        </is>
      </c>
      <c r="B276" t="inlineStr">
        <is>
          <t>Mangrove</t>
        </is>
      </c>
      <c r="C276" t="inlineStr">
        <is>
          <t>Restoration</t>
        </is>
      </c>
      <c r="D276" t="inlineStr">
        <is>
          <t>Hydrology</t>
        </is>
      </c>
      <c r="E276" t="inlineStr">
        <is>
          <t>Medium</t>
        </is>
      </c>
      <c r="F276" t="n">
        <v>500</v>
      </c>
      <c r="G276" t="inlineStr">
        <is>
          <t>Market price</t>
        </is>
      </c>
      <c r="H276" t="n">
        <v>195179334.5861911</v>
      </c>
      <c r="I276" t="inlineStr">
        <is>
          <t>MEX</t>
        </is>
      </c>
      <c r="J276" t="n">
        <v>500</v>
      </c>
      <c r="K276" t="inlineStr">
        <is>
          <t>Mexico Mangrove Restoration 500</t>
        </is>
      </c>
      <c r="L276" t="inlineStr">
        <is>
          <t>4996079</t>
        </is>
      </c>
      <c r="M276" t="inlineStr">
        <is>
          <t>6890865</t>
        </is>
      </c>
      <c r="N276" t="n">
        <v>0.02559737694870425</v>
      </c>
      <c r="O276" t="n">
        <v>0.0353053001979418</v>
      </c>
      <c r="P276" t="inlineStr">
        <is>
          <t>2461794</t>
        </is>
      </c>
      <c r="Q276" t="inlineStr">
        <is>
          <t>2717467</t>
        </is>
      </c>
      <c r="R276" t="inlineStr">
        <is>
          <t>2534286</t>
        </is>
      </c>
      <c r="S276" t="inlineStr">
        <is>
          <t>4173398</t>
        </is>
      </c>
      <c r="T276" t="n">
        <v>1258401</v>
      </c>
      <c r="U276" t="n">
        <v>178750</v>
      </c>
      <c r="V276" t="n">
        <v>35</v>
      </c>
      <c r="W276" t="n">
        <v>35</v>
      </c>
      <c r="X276" t="inlineStr">
        <is>
          <t>50000</t>
        </is>
      </c>
      <c r="Y276" t="inlineStr">
        <is>
          <t>50000</t>
        </is>
      </c>
      <c r="Z276" t="inlineStr">
        <is>
          <t>629559</t>
        </is>
      </c>
      <c r="AA276" t="inlineStr">
        <is>
          <t>667067</t>
        </is>
      </c>
      <c r="AB276" t="inlineStr">
        <is>
          <t>76963</t>
        </is>
      </c>
      <c r="AC276" t="inlineStr">
        <is>
          <t>80000</t>
        </is>
      </c>
      <c r="AD276" t="inlineStr">
        <is>
          <t>274072</t>
        </is>
      </c>
      <c r="AE276" t="inlineStr">
        <is>
          <t>290400</t>
        </is>
      </c>
      <c r="AF276" t="inlineStr">
        <is>
          <t>88900</t>
        </is>
      </c>
      <c r="AG276" t="inlineStr">
        <is>
          <t>100000</t>
        </is>
      </c>
      <c r="AH276" t="inlineStr">
        <is>
          <t>129504</t>
        </is>
      </c>
      <c r="AI276" t="inlineStr">
        <is>
          <t>140000</t>
        </is>
      </c>
      <c r="AJ276" t="inlineStr">
        <is>
          <t>44450</t>
        </is>
      </c>
      <c r="AK276" t="inlineStr">
        <is>
          <t>50000</t>
        </is>
      </c>
      <c r="AL276" t="inlineStr">
        <is>
          <t>1168346</t>
        </is>
      </c>
      <c r="AM276" t="inlineStr">
        <is>
          <t>1340000</t>
        </is>
      </c>
      <c r="AN276" t="n">
        <v>413854</v>
      </c>
      <c r="AO276" t="n">
        <v>572866</v>
      </c>
      <c r="AP276" t="inlineStr">
        <is>
          <t>1482072</t>
        </is>
      </c>
      <c r="AQ276" t="inlineStr">
        <is>
          <t>2525932</t>
        </is>
      </c>
      <c r="AR276" t="inlineStr">
        <is>
          <t>17093</t>
        </is>
      </c>
      <c r="AS276" t="inlineStr">
        <is>
          <t>28600</t>
        </is>
      </c>
      <c r="AT276" t="inlineStr">
        <is>
          <t>75812</t>
        </is>
      </c>
      <c r="AU276" t="inlineStr">
        <is>
          <t>120000</t>
        </is>
      </c>
      <c r="AV276" t="inlineStr">
        <is>
          <t>167296</t>
        </is>
      </c>
      <c r="AW276" t="inlineStr">
        <is>
          <t>300000</t>
        </is>
      </c>
      <c r="AX276" t="inlineStr">
        <is>
          <t>378159</t>
        </is>
      </c>
      <c r="AY276" t="inlineStr">
        <is>
          <t>626000</t>
        </is>
      </c>
      <c r="AZ276" t="n">
        <v>30</v>
      </c>
      <c r="BA276" t="n">
        <v>-4173398</v>
      </c>
      <c r="BB276" t="n">
        <v>-2534286</v>
      </c>
      <c r="BC276" t="inlineStr">
        <is>
          <t>0</t>
        </is>
      </c>
      <c r="BD276" t="inlineStr">
        <is>
          <t>0</t>
        </is>
      </c>
      <c r="BE276" t="n">
        <v>0</v>
      </c>
      <c r="BF276" t="inlineStr">
        <is>
          <t>143773</t>
        </is>
      </c>
      <c r="BG276" t="inlineStr">
        <is>
          <t>270081</t>
        </is>
      </c>
      <c r="BH276" t="inlineStr">
        <is>
          <t>238000</t>
        </is>
      </c>
      <c r="BI276" t="inlineStr">
        <is>
          <t>334866</t>
        </is>
      </c>
    </row>
    <row r="277">
      <c r="A277" t="inlineStr">
        <is>
          <t>Mexico</t>
        </is>
      </c>
      <c r="B277" t="inlineStr">
        <is>
          <t>Mangrove</t>
        </is>
      </c>
      <c r="C277" t="inlineStr">
        <is>
          <t>Restoration</t>
        </is>
      </c>
      <c r="D277" t="inlineStr">
        <is>
          <t>Hybrid</t>
        </is>
      </c>
      <c r="E277" t="inlineStr">
        <is>
          <t>Medium</t>
        </is>
      </c>
      <c r="F277" t="n">
        <v>500</v>
      </c>
      <c r="G277" t="inlineStr">
        <is>
          <t>Market price</t>
        </is>
      </c>
      <c r="H277" t="n">
        <v>195179334.5861911</v>
      </c>
      <c r="I277" t="inlineStr">
        <is>
          <t>MEX</t>
        </is>
      </c>
      <c r="J277" t="n">
        <v>500</v>
      </c>
      <c r="K277" t="inlineStr">
        <is>
          <t>Mexico Mangrove Restoration 500</t>
        </is>
      </c>
      <c r="L277" t="inlineStr">
        <is>
          <t>7836437</t>
        </is>
      </c>
      <c r="M277" t="inlineStr">
        <is>
          <t>10198100</t>
        </is>
      </c>
      <c r="N277" t="n">
        <v>0.04014993194138304</v>
      </c>
      <c r="O277" t="n">
        <v>0.05224989634082663</v>
      </c>
      <c r="P277" t="inlineStr">
        <is>
          <t>4768842</t>
        </is>
      </c>
      <c r="Q277" t="inlineStr">
        <is>
          <t>5363467</t>
        </is>
      </c>
      <c r="R277" t="inlineStr">
        <is>
          <t>3067595</t>
        </is>
      </c>
      <c r="S277" t="inlineStr">
        <is>
          <t>4834633</t>
        </is>
      </c>
      <c r="T277" t="n">
        <v>1258401</v>
      </c>
      <c r="U277" t="n">
        <v>178750</v>
      </c>
      <c r="V277" t="n">
        <v>55</v>
      </c>
      <c r="W277" t="n">
        <v>55</v>
      </c>
      <c r="X277" t="inlineStr">
        <is>
          <t>50000</t>
        </is>
      </c>
      <c r="Y277" t="inlineStr">
        <is>
          <t>50000</t>
        </is>
      </c>
      <c r="Z277" t="inlineStr">
        <is>
          <t>629559</t>
        </is>
      </c>
      <c r="AA277" t="inlineStr">
        <is>
          <t>667067</t>
        </is>
      </c>
      <c r="AB277" t="inlineStr">
        <is>
          <t>76963</t>
        </is>
      </c>
      <c r="AC277" t="inlineStr">
        <is>
          <t>80000</t>
        </is>
      </c>
      <c r="AD277" t="inlineStr">
        <is>
          <t>274072</t>
        </is>
      </c>
      <c r="AE277" t="inlineStr">
        <is>
          <t>290400</t>
        </is>
      </c>
      <c r="AF277" t="inlineStr">
        <is>
          <t>88900</t>
        </is>
      </c>
      <c r="AG277" t="inlineStr">
        <is>
          <t>100000</t>
        </is>
      </c>
      <c r="AH277" t="inlineStr">
        <is>
          <t>129504</t>
        </is>
      </c>
      <c r="AI277" t="inlineStr">
        <is>
          <t>140000</t>
        </is>
      </c>
      <c r="AJ277" t="inlineStr">
        <is>
          <t>44450</t>
        </is>
      </c>
      <c r="AK277" t="inlineStr">
        <is>
          <t>50000</t>
        </is>
      </c>
      <c r="AL277" t="inlineStr">
        <is>
          <t>3475394</t>
        </is>
      </c>
      <c r="AM277" t="inlineStr">
        <is>
          <t>3986000</t>
        </is>
      </c>
      <c r="AN277" t="n">
        <v>947163</v>
      </c>
      <c r="AO277" t="n">
        <v>1234101</v>
      </c>
      <c r="AP277" t="inlineStr">
        <is>
          <t>1482072</t>
        </is>
      </c>
      <c r="AQ277" t="inlineStr">
        <is>
          <t>2525932</t>
        </is>
      </c>
      <c r="AR277" t="inlineStr">
        <is>
          <t>17093</t>
        </is>
      </c>
      <c r="AS277" t="inlineStr">
        <is>
          <t>28600</t>
        </is>
      </c>
      <c r="AT277" t="inlineStr">
        <is>
          <t>75812</t>
        </is>
      </c>
      <c r="AU277" t="inlineStr">
        <is>
          <t>120000</t>
        </is>
      </c>
      <c r="AV277" t="inlineStr">
        <is>
          <t>167296</t>
        </is>
      </c>
      <c r="AW277" t="inlineStr">
        <is>
          <t>300000</t>
        </is>
      </c>
      <c r="AX277" t="inlineStr">
        <is>
          <t>378159</t>
        </is>
      </c>
      <c r="AY277" t="inlineStr">
        <is>
          <t>626000</t>
        </is>
      </c>
      <c r="AZ277" t="n">
        <v>30</v>
      </c>
      <c r="BA277" t="n">
        <v>-4834633</v>
      </c>
      <c r="BB277" t="n">
        <v>-3067595</v>
      </c>
      <c r="BC277" t="inlineStr">
        <is>
          <t>0</t>
        </is>
      </c>
      <c r="BD277" t="inlineStr">
        <is>
          <t>0</t>
        </is>
      </c>
      <c r="BE277" t="n">
        <v>0</v>
      </c>
      <c r="BF277" t="inlineStr">
        <is>
          <t>143773</t>
        </is>
      </c>
      <c r="BG277" t="inlineStr">
        <is>
          <t>803390</t>
        </is>
      </c>
      <c r="BH277" t="inlineStr">
        <is>
          <t>238000</t>
        </is>
      </c>
      <c r="BI277" t="inlineStr">
        <is>
          <t>996101</t>
        </is>
      </c>
    </row>
    <row r="278">
      <c r="A278" t="inlineStr">
        <is>
          <t>Mexico</t>
        </is>
      </c>
      <c r="B278" t="inlineStr">
        <is>
          <t>Mangrove</t>
        </is>
      </c>
      <c r="C278" t="inlineStr">
        <is>
          <t>Restoration</t>
        </is>
      </c>
      <c r="D278" t="inlineStr">
        <is>
          <t>Planting</t>
        </is>
      </c>
      <c r="E278" t="inlineStr">
        <is>
          <t>Large</t>
        </is>
      </c>
      <c r="F278" t="n">
        <v>1000</v>
      </c>
      <c r="G278" t="inlineStr">
        <is>
          <t>Opex breakeven</t>
        </is>
      </c>
      <c r="H278" t="n">
        <v>195179334.5861911</v>
      </c>
      <c r="I278" t="inlineStr">
        <is>
          <t>MEX</t>
        </is>
      </c>
      <c r="J278" t="n">
        <v>500</v>
      </c>
      <c r="K278" t="inlineStr">
        <is>
          <t>Mexico Mangrove Restoration 1000</t>
        </is>
      </c>
      <c r="L278" t="inlineStr">
        <is>
          <t>22564718</t>
        </is>
      </c>
      <c r="M278" t="inlineStr">
        <is>
          <t>29524512</t>
        </is>
      </c>
      <c r="N278" t="n">
        <v>0.1156101799805831</v>
      </c>
      <c r="O278" t="n">
        <v>0.1512686374435916</v>
      </c>
      <c r="P278" t="inlineStr">
        <is>
          <t>14782832</t>
        </is>
      </c>
      <c r="Q278" t="inlineStr">
        <is>
          <t>17443467</t>
        </is>
      </c>
      <c r="R278" t="inlineStr">
        <is>
          <t>7781886</t>
        </is>
      </c>
      <c r="S278" t="inlineStr">
        <is>
          <t>12081045</t>
        </is>
      </c>
      <c r="T278" t="n">
        <v>1258401</v>
      </c>
      <c r="U278" t="n">
        <v>271333</v>
      </c>
      <c r="V278" t="n">
        <v>104</v>
      </c>
      <c r="W278" t="n">
        <v>104</v>
      </c>
      <c r="X278" t="inlineStr">
        <is>
          <t>50000</t>
        </is>
      </c>
      <c r="Y278" t="inlineStr">
        <is>
          <t>50000</t>
        </is>
      </c>
      <c r="Z278" t="inlineStr">
        <is>
          <t>629559</t>
        </is>
      </c>
      <c r="AA278" t="inlineStr">
        <is>
          <t>667067</t>
        </is>
      </c>
      <c r="AB278" t="inlineStr">
        <is>
          <t>153925</t>
        </is>
      </c>
      <c r="AC278" t="inlineStr">
        <is>
          <t>160000</t>
        </is>
      </c>
      <c r="AD278" t="inlineStr">
        <is>
          <t>274072</t>
        </is>
      </c>
      <c r="AE278" t="inlineStr">
        <is>
          <t>290400</t>
        </is>
      </c>
      <c r="AF278" t="inlineStr">
        <is>
          <t>88900</t>
        </is>
      </c>
      <c r="AG278" t="inlineStr">
        <is>
          <t>100000</t>
        </is>
      </c>
      <c r="AH278" t="inlineStr">
        <is>
          <t>129504</t>
        </is>
      </c>
      <c r="AI278" t="inlineStr">
        <is>
          <t>140000</t>
        </is>
      </c>
      <c r="AJ278" t="inlineStr">
        <is>
          <t>44450</t>
        </is>
      </c>
      <c r="AK278" t="inlineStr">
        <is>
          <t>50000</t>
        </is>
      </c>
      <c r="AL278" t="inlineStr">
        <is>
          <t>13412423</t>
        </is>
      </c>
      <c r="AM278" t="inlineStr">
        <is>
          <t>15986000</t>
        </is>
      </c>
      <c r="AN278" t="n">
        <v>3244257</v>
      </c>
      <c r="AO278" t="n">
        <v>4232901</v>
      </c>
      <c r="AP278" t="inlineStr">
        <is>
          <t>3890943</t>
        </is>
      </c>
      <c r="AQ278" t="inlineStr">
        <is>
          <t>6758731</t>
        </is>
      </c>
      <c r="AR278" t="inlineStr">
        <is>
          <t>25419</t>
        </is>
      </c>
      <c r="AS278" t="inlineStr">
        <is>
          <t>43413</t>
        </is>
      </c>
      <c r="AT278" t="inlineStr">
        <is>
          <t>75812</t>
        </is>
      </c>
      <c r="AU278" t="inlineStr">
        <is>
          <t>120000</t>
        </is>
      </c>
      <c r="AV278" t="inlineStr">
        <is>
          <t>167296</t>
        </is>
      </c>
      <c r="AW278" t="inlineStr">
        <is>
          <t>300000</t>
        </is>
      </c>
      <c r="AX278" t="inlineStr">
        <is>
          <t>378159</t>
        </is>
      </c>
      <c r="AY278" t="inlineStr">
        <is>
          <t>626000</t>
        </is>
      </c>
      <c r="AZ278" t="n">
        <v>52.52679698577069</v>
      </c>
      <c r="BA278" t="n">
        <v>-12081045</v>
      </c>
      <c r="BB278" t="n">
        <v>-7781886</v>
      </c>
      <c r="BC278" t="inlineStr">
        <is>
          <t>0</t>
        </is>
      </c>
      <c r="BD278" t="inlineStr">
        <is>
          <t>0</t>
        </is>
      </c>
      <c r="BE278" t="n">
        <v>0</v>
      </c>
      <c r="BF278" t="inlineStr">
        <is>
          <t>143773</t>
        </is>
      </c>
      <c r="BG278" t="inlineStr">
        <is>
          <t>3100484</t>
        </is>
      </c>
      <c r="BH278" t="inlineStr">
        <is>
          <t>238000</t>
        </is>
      </c>
      <c r="BI278" t="inlineStr">
        <is>
          <t>3994901</t>
        </is>
      </c>
    </row>
    <row r="279">
      <c r="A279" t="inlineStr">
        <is>
          <t>Mexico</t>
        </is>
      </c>
      <c r="B279" t="inlineStr">
        <is>
          <t>Mangrove</t>
        </is>
      </c>
      <c r="C279" t="inlineStr">
        <is>
          <t>Restoration</t>
        </is>
      </c>
      <c r="D279" t="inlineStr">
        <is>
          <t>Hydrology</t>
        </is>
      </c>
      <c r="E279" t="inlineStr">
        <is>
          <t>Large</t>
        </is>
      </c>
      <c r="F279" t="n">
        <v>1000</v>
      </c>
      <c r="G279" t="inlineStr">
        <is>
          <t>Opex breakeven</t>
        </is>
      </c>
      <c r="H279" t="n">
        <v>195179334.5861911</v>
      </c>
      <c r="I279" t="inlineStr">
        <is>
          <t>MEX</t>
        </is>
      </c>
      <c r="J279" t="n">
        <v>500</v>
      </c>
      <c r="K279" t="inlineStr">
        <is>
          <t>Mexico Mangrove Restoration 1000</t>
        </is>
      </c>
      <c r="L279" t="inlineStr">
        <is>
          <t>6252158</t>
        </is>
      </c>
      <c r="M279" t="inlineStr">
        <is>
          <t>8432454</t>
        </is>
      </c>
      <c r="N279" t="n">
        <v>0.03203288920548631</v>
      </c>
      <c r="O279" t="n">
        <v>0.04320362100771603</v>
      </c>
      <c r="P279" t="inlineStr">
        <is>
          <t>3618958</t>
        </is>
      </c>
      <c r="Q279" t="inlineStr">
        <is>
          <t>4137467</t>
        </is>
      </c>
      <c r="R279" t="inlineStr">
        <is>
          <t>2633200</t>
        </is>
      </c>
      <c r="S279" t="inlineStr">
        <is>
          <t>4294988</t>
        </is>
      </c>
      <c r="T279" t="n">
        <v>1258401</v>
      </c>
      <c r="U279" t="n">
        <v>339167</v>
      </c>
      <c r="V279" t="n">
        <v>23</v>
      </c>
      <c r="W279" t="n">
        <v>23</v>
      </c>
      <c r="X279" t="inlineStr">
        <is>
          <t>50000</t>
        </is>
      </c>
      <c r="Y279" t="inlineStr">
        <is>
          <t>50000</t>
        </is>
      </c>
      <c r="Z279" t="inlineStr">
        <is>
          <t>629559</t>
        </is>
      </c>
      <c r="AA279" t="inlineStr">
        <is>
          <t>667067</t>
        </is>
      </c>
      <c r="AB279" t="inlineStr">
        <is>
          <t>153925</t>
        </is>
      </c>
      <c r="AC279" t="inlineStr">
        <is>
          <t>160000</t>
        </is>
      </c>
      <c r="AD279" t="inlineStr">
        <is>
          <t>274072</t>
        </is>
      </c>
      <c r="AE279" t="inlineStr">
        <is>
          <t>290400</t>
        </is>
      </c>
      <c r="AF279" t="inlineStr">
        <is>
          <t>88900</t>
        </is>
      </c>
      <c r="AG279" t="inlineStr">
        <is>
          <t>100000</t>
        </is>
      </c>
      <c r="AH279" t="inlineStr">
        <is>
          <t>129504</t>
        </is>
      </c>
      <c r="AI279" t="inlineStr">
        <is>
          <t>140000</t>
        </is>
      </c>
      <c r="AJ279" t="inlineStr">
        <is>
          <t>44450</t>
        </is>
      </c>
      <c r="AK279" t="inlineStr">
        <is>
          <t>50000</t>
        </is>
      </c>
      <c r="AL279" t="inlineStr">
        <is>
          <t>2248548</t>
        </is>
      </c>
      <c r="AM279" t="inlineStr">
        <is>
          <t>2680000</t>
        </is>
      </c>
      <c r="AN279" t="n">
        <v>663559</v>
      </c>
      <c r="AO279" t="n">
        <v>907732</v>
      </c>
      <c r="AP279" t="inlineStr">
        <is>
          <t>1316600</t>
        </is>
      </c>
      <c r="AQ279" t="inlineStr">
        <is>
          <t>2286989</t>
        </is>
      </c>
      <c r="AR279" t="inlineStr">
        <is>
          <t>31774</t>
        </is>
      </c>
      <c r="AS279" t="inlineStr">
        <is>
          <t>54267</t>
        </is>
      </c>
      <c r="AT279" t="inlineStr">
        <is>
          <t>75812</t>
        </is>
      </c>
      <c r="AU279" t="inlineStr">
        <is>
          <t>120000</t>
        </is>
      </c>
      <c r="AV279" t="inlineStr">
        <is>
          <t>167296</t>
        </is>
      </c>
      <c r="AW279" t="inlineStr">
        <is>
          <t>300000</t>
        </is>
      </c>
      <c r="AX279" t="inlineStr">
        <is>
          <t>378159</t>
        </is>
      </c>
      <c r="AY279" t="inlineStr">
        <is>
          <t>626000</t>
        </is>
      </c>
      <c r="AZ279" t="n">
        <v>14.21902635889484</v>
      </c>
      <c r="BA279" t="n">
        <v>-4294988</v>
      </c>
      <c r="BB279" t="n">
        <v>-2633200</v>
      </c>
      <c r="BC279" t="inlineStr">
        <is>
          <t>0</t>
        </is>
      </c>
      <c r="BD279" t="inlineStr">
        <is>
          <t>0</t>
        </is>
      </c>
      <c r="BE279" t="n">
        <v>0</v>
      </c>
      <c r="BF279" t="inlineStr">
        <is>
          <t>143773</t>
        </is>
      </c>
      <c r="BG279" t="inlineStr">
        <is>
          <t>519786</t>
        </is>
      </c>
      <c r="BH279" t="inlineStr">
        <is>
          <t>238000</t>
        </is>
      </c>
      <c r="BI279" t="inlineStr">
        <is>
          <t>669732</t>
        </is>
      </c>
    </row>
    <row r="280">
      <c r="A280" t="inlineStr">
        <is>
          <t>Mexico</t>
        </is>
      </c>
      <c r="B280" t="inlineStr">
        <is>
          <t>Mangrove</t>
        </is>
      </c>
      <c r="C280" t="inlineStr">
        <is>
          <t>Restoration</t>
        </is>
      </c>
      <c r="D280" t="inlineStr">
        <is>
          <t>Hybrid</t>
        </is>
      </c>
      <c r="E280" t="inlineStr">
        <is>
          <t>Large</t>
        </is>
      </c>
      <c r="F280" t="n">
        <v>1000</v>
      </c>
      <c r="G280" t="inlineStr">
        <is>
          <t>Opex breakeven</t>
        </is>
      </c>
      <c r="H280" t="n">
        <v>195179334.5861911</v>
      </c>
      <c r="I280" t="inlineStr">
        <is>
          <t>MEX</t>
        </is>
      </c>
      <c r="J280" t="n">
        <v>500</v>
      </c>
      <c r="K280" t="inlineStr">
        <is>
          <t>Mexico Mangrove Restoration 1000</t>
        </is>
      </c>
      <c r="L280" t="inlineStr">
        <is>
          <t>12744968</t>
        </is>
      </c>
      <c r="M280" t="inlineStr">
        <is>
          <t>16829796</t>
        </is>
      </c>
      <c r="N280" t="n">
        <v>0.06529875730451284</v>
      </c>
      <c r="O280" t="n">
        <v>0.08622734592103025</v>
      </c>
      <c r="P280" t="inlineStr">
        <is>
          <t>8059002</t>
        </is>
      </c>
      <c r="Q280" t="inlineStr">
        <is>
          <t>9429467</t>
        </is>
      </c>
      <c r="R280" t="inlineStr">
        <is>
          <t>4685966</t>
        </is>
      </c>
      <c r="S280" t="inlineStr">
        <is>
          <t>7400329</t>
        </is>
      </c>
      <c r="T280" t="n">
        <v>1258401</v>
      </c>
      <c r="U280" t="n">
        <v>339167</v>
      </c>
      <c r="V280" t="n">
        <v>47</v>
      </c>
      <c r="W280" t="n">
        <v>47</v>
      </c>
      <c r="X280" t="inlineStr">
        <is>
          <t>50000</t>
        </is>
      </c>
      <c r="Y280" t="inlineStr">
        <is>
          <t>50000</t>
        </is>
      </c>
      <c r="Z280" t="inlineStr">
        <is>
          <t>629559</t>
        </is>
      </c>
      <c r="AA280" t="inlineStr">
        <is>
          <t>667067</t>
        </is>
      </c>
      <c r="AB280" t="inlineStr">
        <is>
          <t>153925</t>
        </is>
      </c>
      <c r="AC280" t="inlineStr">
        <is>
          <t>160000</t>
        </is>
      </c>
      <c r="AD280" t="inlineStr">
        <is>
          <t>274072</t>
        </is>
      </c>
      <c r="AE280" t="inlineStr">
        <is>
          <t>290400</t>
        </is>
      </c>
      <c r="AF280" t="inlineStr">
        <is>
          <t>88900</t>
        </is>
      </c>
      <c r="AG280" t="inlineStr">
        <is>
          <t>100000</t>
        </is>
      </c>
      <c r="AH280" t="inlineStr">
        <is>
          <t>129504</t>
        </is>
      </c>
      <c r="AI280" t="inlineStr">
        <is>
          <t>140000</t>
        </is>
      </c>
      <c r="AJ280" t="inlineStr">
        <is>
          <t>44450</t>
        </is>
      </c>
      <c r="AK280" t="inlineStr">
        <is>
          <t>50000</t>
        </is>
      </c>
      <c r="AL280" t="inlineStr">
        <is>
          <t>6688592</t>
        </is>
      </c>
      <c r="AM280" t="inlineStr">
        <is>
          <t>7972000</t>
        </is>
      </c>
      <c r="AN280" t="n">
        <v>1689942</v>
      </c>
      <c r="AO280" t="n">
        <v>2230203</v>
      </c>
      <c r="AP280" t="inlineStr">
        <is>
          <t>2342983</t>
        </is>
      </c>
      <c r="AQ280" t="inlineStr">
        <is>
          <t>4069859</t>
        </is>
      </c>
      <c r="AR280" t="inlineStr">
        <is>
          <t>31774</t>
        </is>
      </c>
      <c r="AS280" t="inlineStr">
        <is>
          <t>54267</t>
        </is>
      </c>
      <c r="AT280" t="inlineStr">
        <is>
          <t>75812</t>
        </is>
      </c>
      <c r="AU280" t="inlineStr">
        <is>
          <t>120000</t>
        </is>
      </c>
      <c r="AV280" t="inlineStr">
        <is>
          <t>167296</t>
        </is>
      </c>
      <c r="AW280" t="inlineStr">
        <is>
          <t>300000</t>
        </is>
      </c>
      <c r="AX280" t="inlineStr">
        <is>
          <t>378159</t>
        </is>
      </c>
      <c r="AY280" t="inlineStr">
        <is>
          <t>626000</t>
        </is>
      </c>
      <c r="AZ280" t="n">
        <v>25.30376673242326</v>
      </c>
      <c r="BA280" t="n">
        <v>-7400329</v>
      </c>
      <c r="BB280" t="n">
        <v>-4685966</v>
      </c>
      <c r="BC280" t="inlineStr">
        <is>
          <t>0</t>
        </is>
      </c>
      <c r="BD280" t="inlineStr">
        <is>
          <t>0</t>
        </is>
      </c>
      <c r="BE280" t="n">
        <v>0</v>
      </c>
      <c r="BF280" t="inlineStr">
        <is>
          <t>143773</t>
        </is>
      </c>
      <c r="BG280" t="inlineStr">
        <is>
          <t>1546169</t>
        </is>
      </c>
      <c r="BH280" t="inlineStr">
        <is>
          <t>238000</t>
        </is>
      </c>
      <c r="BI280" t="inlineStr">
        <is>
          <t>1992203</t>
        </is>
      </c>
    </row>
    <row r="281">
      <c r="A281" t="inlineStr">
        <is>
          <t>Mexico</t>
        </is>
      </c>
      <c r="B281" t="inlineStr">
        <is>
          <t>Mangrove</t>
        </is>
      </c>
      <c r="C281" t="inlineStr">
        <is>
          <t>Restoration</t>
        </is>
      </c>
      <c r="D281" t="inlineStr">
        <is>
          <t>Planting</t>
        </is>
      </c>
      <c r="E281" t="inlineStr">
        <is>
          <t>Large</t>
        </is>
      </c>
      <c r="F281" t="n">
        <v>1000</v>
      </c>
      <c r="G281" t="inlineStr">
        <is>
          <t>Market price</t>
        </is>
      </c>
      <c r="H281" t="n">
        <v>195179334.5861911</v>
      </c>
      <c r="I281" t="inlineStr">
        <is>
          <t>MEX</t>
        </is>
      </c>
      <c r="J281" t="n">
        <v>500</v>
      </c>
      <c r="K281" t="inlineStr">
        <is>
          <t>Mexico Mangrove Restoration 1000</t>
        </is>
      </c>
      <c r="L281" t="inlineStr">
        <is>
          <t>20896037</t>
        </is>
      </c>
      <c r="M281" t="inlineStr">
        <is>
          <t>26625943</t>
        </is>
      </c>
      <c r="N281" t="n">
        <v>0.1070607041688234</v>
      </c>
      <c r="O281" t="n">
        <v>0.1364178387863189</v>
      </c>
      <c r="P281" t="inlineStr">
        <is>
          <t>14782832</t>
        </is>
      </c>
      <c r="Q281" t="inlineStr">
        <is>
          <t>17443467</t>
        </is>
      </c>
      <c r="R281" t="inlineStr">
        <is>
          <t>6113205</t>
        </is>
      </c>
      <c r="S281" t="inlineStr">
        <is>
          <t>9182476</t>
        </is>
      </c>
      <c r="T281" t="n">
        <v>1258401</v>
      </c>
      <c r="U281" t="n">
        <v>271333</v>
      </c>
      <c r="V281" t="n">
        <v>96</v>
      </c>
      <c r="W281" t="n">
        <v>96</v>
      </c>
      <c r="X281" t="inlineStr">
        <is>
          <t>50000</t>
        </is>
      </c>
      <c r="Y281" t="inlineStr">
        <is>
          <t>50000</t>
        </is>
      </c>
      <c r="Z281" t="inlineStr">
        <is>
          <t>629559</t>
        </is>
      </c>
      <c r="AA281" t="inlineStr">
        <is>
          <t>667067</t>
        </is>
      </c>
      <c r="AB281" t="inlineStr">
        <is>
          <t>153925</t>
        </is>
      </c>
      <c r="AC281" t="inlineStr">
        <is>
          <t>160000</t>
        </is>
      </c>
      <c r="AD281" t="inlineStr">
        <is>
          <t>274072</t>
        </is>
      </c>
      <c r="AE281" t="inlineStr">
        <is>
          <t>290400</t>
        </is>
      </c>
      <c r="AF281" t="inlineStr">
        <is>
          <t>88900</t>
        </is>
      </c>
      <c r="AG281" t="inlineStr">
        <is>
          <t>100000</t>
        </is>
      </c>
      <c r="AH281" t="inlineStr">
        <is>
          <t>129504</t>
        </is>
      </c>
      <c r="AI281" t="inlineStr">
        <is>
          <t>140000</t>
        </is>
      </c>
      <c r="AJ281" t="inlineStr">
        <is>
          <t>44450</t>
        </is>
      </c>
      <c r="AK281" t="inlineStr">
        <is>
          <t>50000</t>
        </is>
      </c>
      <c r="AL281" t="inlineStr">
        <is>
          <t>13412423</t>
        </is>
      </c>
      <c r="AM281" t="inlineStr">
        <is>
          <t>15986000</t>
        </is>
      </c>
      <c r="AN281" t="n">
        <v>3244257</v>
      </c>
      <c r="AO281" t="n">
        <v>4232901</v>
      </c>
      <c r="AP281" t="inlineStr">
        <is>
          <t>2222262</t>
        </is>
      </c>
      <c r="AQ281" t="inlineStr">
        <is>
          <t>3860162</t>
        </is>
      </c>
      <c r="AR281" t="inlineStr">
        <is>
          <t>25419</t>
        </is>
      </c>
      <c r="AS281" t="inlineStr">
        <is>
          <t>43413</t>
        </is>
      </c>
      <c r="AT281" t="inlineStr">
        <is>
          <t>75812</t>
        </is>
      </c>
      <c r="AU281" t="inlineStr">
        <is>
          <t>120000</t>
        </is>
      </c>
      <c r="AV281" t="inlineStr">
        <is>
          <t>167296</t>
        </is>
      </c>
      <c r="AW281" t="inlineStr">
        <is>
          <t>300000</t>
        </is>
      </c>
      <c r="AX281" t="inlineStr">
        <is>
          <t>378159</t>
        </is>
      </c>
      <c r="AY281" t="inlineStr">
        <is>
          <t>626000</t>
        </is>
      </c>
      <c r="AZ281" t="n">
        <v>30</v>
      </c>
      <c r="BA281" t="n">
        <v>-9182476</v>
      </c>
      <c r="BB281" t="n">
        <v>-6113205</v>
      </c>
      <c r="BC281" t="inlineStr">
        <is>
          <t>0</t>
        </is>
      </c>
      <c r="BD281" t="inlineStr">
        <is>
          <t>0</t>
        </is>
      </c>
      <c r="BE281" t="n">
        <v>0</v>
      </c>
      <c r="BF281" t="inlineStr">
        <is>
          <t>143773</t>
        </is>
      </c>
      <c r="BG281" t="inlineStr">
        <is>
          <t>3100484</t>
        </is>
      </c>
      <c r="BH281" t="inlineStr">
        <is>
          <t>238000</t>
        </is>
      </c>
      <c r="BI281" t="inlineStr">
        <is>
          <t>3994901</t>
        </is>
      </c>
    </row>
    <row r="282">
      <c r="A282" t="inlineStr">
        <is>
          <t>Mexico</t>
        </is>
      </c>
      <c r="B282" t="inlineStr">
        <is>
          <t>Mangrove</t>
        </is>
      </c>
      <c r="C282" t="inlineStr">
        <is>
          <t>Restoration</t>
        </is>
      </c>
      <c r="D282" t="inlineStr">
        <is>
          <t>Hydrology</t>
        </is>
      </c>
      <c r="E282" t="inlineStr">
        <is>
          <t>Large</t>
        </is>
      </c>
      <c r="F282" t="n">
        <v>1000</v>
      </c>
      <c r="G282" t="inlineStr">
        <is>
          <t>Market price</t>
        </is>
      </c>
      <c r="H282" t="n">
        <v>195179334.5861911</v>
      </c>
      <c r="I282" t="inlineStr">
        <is>
          <t>MEX</t>
        </is>
      </c>
      <c r="J282" t="n">
        <v>500</v>
      </c>
      <c r="K282" t="inlineStr">
        <is>
          <t>Mexico Mangrove Restoration 1000</t>
        </is>
      </c>
      <c r="L282" t="inlineStr">
        <is>
          <t>7713385</t>
        </is>
      </c>
      <c r="M282" t="inlineStr">
        <is>
          <t>10970667</t>
        </is>
      </c>
      <c r="N282" t="n">
        <v>0.0395194758520594</v>
      </c>
      <c r="O282" t="n">
        <v>0.05620813813746947</v>
      </c>
      <c r="P282" t="inlineStr">
        <is>
          <t>3618958</t>
        </is>
      </c>
      <c r="Q282" t="inlineStr">
        <is>
          <t>4137467</t>
        </is>
      </c>
      <c r="R282" t="inlineStr">
        <is>
          <t>4094427</t>
        </is>
      </c>
      <c r="S282" t="inlineStr">
        <is>
          <t>6833201</t>
        </is>
      </c>
      <c r="T282" t="n">
        <v>1258401</v>
      </c>
      <c r="U282" t="n">
        <v>339167</v>
      </c>
      <c r="V282" t="n">
        <v>28</v>
      </c>
      <c r="W282" t="n">
        <v>28</v>
      </c>
      <c r="X282" t="inlineStr">
        <is>
          <t>50000</t>
        </is>
      </c>
      <c r="Y282" t="inlineStr">
        <is>
          <t>50000</t>
        </is>
      </c>
      <c r="Z282" t="inlineStr">
        <is>
          <t>629559</t>
        </is>
      </c>
      <c r="AA282" t="inlineStr">
        <is>
          <t>667067</t>
        </is>
      </c>
      <c r="AB282" t="inlineStr">
        <is>
          <t>153925</t>
        </is>
      </c>
      <c r="AC282" t="inlineStr">
        <is>
          <t>160000</t>
        </is>
      </c>
      <c r="AD282" t="inlineStr">
        <is>
          <t>274072</t>
        </is>
      </c>
      <c r="AE282" t="inlineStr">
        <is>
          <t>290400</t>
        </is>
      </c>
      <c r="AF282" t="inlineStr">
        <is>
          <t>88900</t>
        </is>
      </c>
      <c r="AG282" t="inlineStr">
        <is>
          <t>100000</t>
        </is>
      </c>
      <c r="AH282" t="inlineStr">
        <is>
          <t>129504</t>
        </is>
      </c>
      <c r="AI282" t="inlineStr">
        <is>
          <t>140000</t>
        </is>
      </c>
      <c r="AJ282" t="inlineStr">
        <is>
          <t>44450</t>
        </is>
      </c>
      <c r="AK282" t="inlineStr">
        <is>
          <t>50000</t>
        </is>
      </c>
      <c r="AL282" t="inlineStr">
        <is>
          <t>2248548</t>
        </is>
      </c>
      <c r="AM282" t="inlineStr">
        <is>
          <t>2680000</t>
        </is>
      </c>
      <c r="AN282" t="n">
        <v>663559</v>
      </c>
      <c r="AO282" t="n">
        <v>907732</v>
      </c>
      <c r="AP282" t="inlineStr">
        <is>
          <t>2777827</t>
        </is>
      </c>
      <c r="AQ282" t="inlineStr">
        <is>
          <t>4825202</t>
        </is>
      </c>
      <c r="AR282" t="inlineStr">
        <is>
          <t>31774</t>
        </is>
      </c>
      <c r="AS282" t="inlineStr">
        <is>
          <t>54267</t>
        </is>
      </c>
      <c r="AT282" t="inlineStr">
        <is>
          <t>75812</t>
        </is>
      </c>
      <c r="AU282" t="inlineStr">
        <is>
          <t>120000</t>
        </is>
      </c>
      <c r="AV282" t="inlineStr">
        <is>
          <t>167296</t>
        </is>
      </c>
      <c r="AW282" t="inlineStr">
        <is>
          <t>300000</t>
        </is>
      </c>
      <c r="AX282" t="inlineStr">
        <is>
          <t>378159</t>
        </is>
      </c>
      <c r="AY282" t="inlineStr">
        <is>
          <t>626000</t>
        </is>
      </c>
      <c r="AZ282" t="n">
        <v>30</v>
      </c>
      <c r="BA282" t="n">
        <v>-6833201</v>
      </c>
      <c r="BB282" t="n">
        <v>-4094427</v>
      </c>
      <c r="BC282" t="inlineStr">
        <is>
          <t>0</t>
        </is>
      </c>
      <c r="BD282" t="inlineStr">
        <is>
          <t>0</t>
        </is>
      </c>
      <c r="BE282" t="n">
        <v>0</v>
      </c>
      <c r="BF282" t="inlineStr">
        <is>
          <t>143773</t>
        </is>
      </c>
      <c r="BG282" t="inlineStr">
        <is>
          <t>519786</t>
        </is>
      </c>
      <c r="BH282" t="inlineStr">
        <is>
          <t>238000</t>
        </is>
      </c>
      <c r="BI282" t="inlineStr">
        <is>
          <t>669732</t>
        </is>
      </c>
    </row>
    <row r="283">
      <c r="A283" t="inlineStr">
        <is>
          <t>Mexico</t>
        </is>
      </c>
      <c r="B283" t="inlineStr">
        <is>
          <t>Mangrove</t>
        </is>
      </c>
      <c r="C283" t="inlineStr">
        <is>
          <t>Restoration</t>
        </is>
      </c>
      <c r="D283" t="inlineStr">
        <is>
          <t>Hybrid</t>
        </is>
      </c>
      <c r="E283" t="inlineStr">
        <is>
          <t>Large</t>
        </is>
      </c>
      <c r="F283" t="n">
        <v>1000</v>
      </c>
      <c r="G283" t="inlineStr">
        <is>
          <t>Market price</t>
        </is>
      </c>
      <c r="H283" t="n">
        <v>195179334.5861911</v>
      </c>
      <c r="I283" t="inlineStr">
        <is>
          <t>MEX</t>
        </is>
      </c>
      <c r="J283" t="n">
        <v>500</v>
      </c>
      <c r="K283" t="inlineStr">
        <is>
          <t>Mexico Mangrove Restoration 1000</t>
        </is>
      </c>
      <c r="L283" t="inlineStr">
        <is>
          <t>13179812</t>
        </is>
      </c>
      <c r="M283" t="inlineStr">
        <is>
          <t>17585138</t>
        </is>
      </c>
      <c r="N283" t="n">
        <v>0.06752667759598188</v>
      </c>
      <c r="O283" t="n">
        <v>0.09009733554673235</v>
      </c>
      <c r="P283" t="inlineStr">
        <is>
          <t>8059002</t>
        </is>
      </c>
      <c r="Q283" t="inlineStr">
        <is>
          <t>9429467</t>
        </is>
      </c>
      <c r="R283" t="inlineStr">
        <is>
          <t>5120810</t>
        </is>
      </c>
      <c r="S283" t="inlineStr">
        <is>
          <t>8155671</t>
        </is>
      </c>
      <c r="T283" t="n">
        <v>1258401</v>
      </c>
      <c r="U283" t="n">
        <v>339167</v>
      </c>
      <c r="V283" t="n">
        <v>49</v>
      </c>
      <c r="W283" t="n">
        <v>49</v>
      </c>
      <c r="X283" t="inlineStr">
        <is>
          <t>50000</t>
        </is>
      </c>
      <c r="Y283" t="inlineStr">
        <is>
          <t>50000</t>
        </is>
      </c>
      <c r="Z283" t="inlineStr">
        <is>
          <t>629559</t>
        </is>
      </c>
      <c r="AA283" t="inlineStr">
        <is>
          <t>667067</t>
        </is>
      </c>
      <c r="AB283" t="inlineStr">
        <is>
          <t>153925</t>
        </is>
      </c>
      <c r="AC283" t="inlineStr">
        <is>
          <t>160000</t>
        </is>
      </c>
      <c r="AD283" t="inlineStr">
        <is>
          <t>274072</t>
        </is>
      </c>
      <c r="AE283" t="inlineStr">
        <is>
          <t>290400</t>
        </is>
      </c>
      <c r="AF283" t="inlineStr">
        <is>
          <t>88900</t>
        </is>
      </c>
      <c r="AG283" t="inlineStr">
        <is>
          <t>100000</t>
        </is>
      </c>
      <c r="AH283" t="inlineStr">
        <is>
          <t>129504</t>
        </is>
      </c>
      <c r="AI283" t="inlineStr">
        <is>
          <t>140000</t>
        </is>
      </c>
      <c r="AJ283" t="inlineStr">
        <is>
          <t>44450</t>
        </is>
      </c>
      <c r="AK283" t="inlineStr">
        <is>
          <t>50000</t>
        </is>
      </c>
      <c r="AL283" t="inlineStr">
        <is>
          <t>6688592</t>
        </is>
      </c>
      <c r="AM283" t="inlineStr">
        <is>
          <t>7972000</t>
        </is>
      </c>
      <c r="AN283" t="n">
        <v>1689942</v>
      </c>
      <c r="AO283" t="n">
        <v>2230203</v>
      </c>
      <c r="AP283" t="inlineStr">
        <is>
          <t>2777827</t>
        </is>
      </c>
      <c r="AQ283" t="inlineStr">
        <is>
          <t>4825202</t>
        </is>
      </c>
      <c r="AR283" t="inlineStr">
        <is>
          <t>31774</t>
        </is>
      </c>
      <c r="AS283" t="inlineStr">
        <is>
          <t>54267</t>
        </is>
      </c>
      <c r="AT283" t="inlineStr">
        <is>
          <t>75812</t>
        </is>
      </c>
      <c r="AU283" t="inlineStr">
        <is>
          <t>120000</t>
        </is>
      </c>
      <c r="AV283" t="inlineStr">
        <is>
          <t>167296</t>
        </is>
      </c>
      <c r="AW283" t="inlineStr">
        <is>
          <t>300000</t>
        </is>
      </c>
      <c r="AX283" t="inlineStr">
        <is>
          <t>378159</t>
        </is>
      </c>
      <c r="AY283" t="inlineStr">
        <is>
          <t>626000</t>
        </is>
      </c>
      <c r="AZ283" t="n">
        <v>30</v>
      </c>
      <c r="BA283" t="n">
        <v>-8155671</v>
      </c>
      <c r="BB283" t="n">
        <v>-5120810</v>
      </c>
      <c r="BC283" t="inlineStr">
        <is>
          <t>0</t>
        </is>
      </c>
      <c r="BD283" t="inlineStr">
        <is>
          <t>0</t>
        </is>
      </c>
      <c r="BE283" t="n">
        <v>0</v>
      </c>
      <c r="BF283" t="inlineStr">
        <is>
          <t>143773</t>
        </is>
      </c>
      <c r="BG283" t="inlineStr">
        <is>
          <t>1546169</t>
        </is>
      </c>
      <c r="BH283" t="inlineStr">
        <is>
          <t>238000</t>
        </is>
      </c>
      <c r="BI283" t="inlineStr">
        <is>
          <t>1992203</t>
        </is>
      </c>
    </row>
    <row r="284">
      <c r="A284" t="inlineStr">
        <is>
          <t>Mexico</t>
        </is>
      </c>
      <c r="B284" t="inlineStr">
        <is>
          <t>Mangrove</t>
        </is>
      </c>
      <c r="C284" t="inlineStr">
        <is>
          <t>Conservation</t>
        </is>
      </c>
      <c r="D284" t="inlineStr"/>
      <c r="E284" t="inlineStr">
        <is>
          <t>Small</t>
        </is>
      </c>
      <c r="F284" t="n">
        <v>4000</v>
      </c>
      <c r="G284" t="inlineStr">
        <is>
          <t>Opex breakeven</t>
        </is>
      </c>
      <c r="H284" t="n">
        <v>195179334.5861911</v>
      </c>
      <c r="I284" t="inlineStr">
        <is>
          <t>MEX</t>
        </is>
      </c>
      <c r="J284" t="n">
        <v>20000</v>
      </c>
      <c r="K284" t="inlineStr">
        <is>
          <t>Mexico Mangrove Conservation 4000</t>
        </is>
      </c>
      <c r="L284" t="inlineStr">
        <is>
          <t>2876598</t>
        </is>
      </c>
      <c r="M284" t="inlineStr">
        <is>
          <t>4144546</t>
        </is>
      </c>
      <c r="N284" t="n">
        <v>0.01473823038744758</v>
      </c>
      <c r="O284" t="n">
        <v>0.02123455338541372</v>
      </c>
      <c r="P284" t="inlineStr">
        <is>
          <t>1293447</t>
        </is>
      </c>
      <c r="Q284" t="inlineStr">
        <is>
          <t>1377467</t>
        </is>
      </c>
      <c r="R284" t="inlineStr">
        <is>
          <t>1583151</t>
        </is>
      </c>
      <c r="S284" t="inlineStr">
        <is>
          <t>2767079</t>
        </is>
      </c>
      <c r="T284" t="n">
        <v>3673709</v>
      </c>
      <c r="U284" t="n">
        <v>296327</v>
      </c>
      <c r="V284" t="n">
        <v>12</v>
      </c>
      <c r="W284" t="n">
        <v>12</v>
      </c>
      <c r="X284" t="inlineStr">
        <is>
          <t>50000</t>
        </is>
      </c>
      <c r="Y284" t="inlineStr">
        <is>
          <t>50000</t>
        </is>
      </c>
      <c r="Z284" t="inlineStr">
        <is>
          <t>629559</t>
        </is>
      </c>
      <c r="AA284" t="inlineStr">
        <is>
          <t>667067</t>
        </is>
      </c>
      <c r="AB284" t="inlineStr">
        <is>
          <t>76963</t>
        </is>
      </c>
      <c r="AC284" t="inlineStr">
        <is>
          <t>80000</t>
        </is>
      </c>
      <c r="AD284" t="inlineStr">
        <is>
          <t>274072</t>
        </is>
      </c>
      <c r="AE284" t="inlineStr">
        <is>
          <t>290400</t>
        </is>
      </c>
      <c r="AF284" t="inlineStr">
        <is>
          <t>88900</t>
        </is>
      </c>
      <c r="AG284" t="inlineStr">
        <is>
          <t>100000</t>
        </is>
      </c>
      <c r="AH284" t="inlineStr">
        <is>
          <t>129504</t>
        </is>
      </c>
      <c r="AI284" t="inlineStr">
        <is>
          <t>140000</t>
        </is>
      </c>
      <c r="AJ284" t="inlineStr">
        <is>
          <t>44450</t>
        </is>
      </c>
      <c r="AK284" t="inlineStr">
        <is>
          <t>50000</t>
        </is>
      </c>
      <c r="AL284" t="inlineStr">
        <is>
          <t>0</t>
        </is>
      </c>
      <c r="AM284" t="inlineStr">
        <is>
          <t>0</t>
        </is>
      </c>
      <c r="AN284" t="n">
        <v>143773</v>
      </c>
      <c r="AO284" t="n">
        <v>238000</v>
      </c>
      <c r="AP284" t="inlineStr">
        <is>
          <t>791575</t>
        </is>
      </c>
      <c r="AQ284" t="inlineStr">
        <is>
          <t>1435667</t>
        </is>
      </c>
      <c r="AR284" t="inlineStr">
        <is>
          <t>26536</t>
        </is>
      </c>
      <c r="AS284" t="inlineStr">
        <is>
          <t>47412</t>
        </is>
      </c>
      <c r="AT284" t="inlineStr">
        <is>
          <t>75812</t>
        </is>
      </c>
      <c r="AU284" t="inlineStr">
        <is>
          <t>120000</t>
        </is>
      </c>
      <c r="AV284" t="inlineStr">
        <is>
          <t>167296</t>
        </is>
      </c>
      <c r="AW284" t="inlineStr">
        <is>
          <t>300000</t>
        </is>
      </c>
      <c r="AX284" t="inlineStr">
        <is>
          <t>378159</t>
        </is>
      </c>
      <c r="AY284" t="inlineStr">
        <is>
          <t>626000</t>
        </is>
      </c>
      <c r="AZ284" t="n">
        <v>10.05703771663312</v>
      </c>
      <c r="BA284" t="n">
        <v>-2767079</v>
      </c>
      <c r="BB284" t="n">
        <v>-1583151</v>
      </c>
      <c r="BC284" t="inlineStr">
        <is>
          <t>0</t>
        </is>
      </c>
      <c r="BD284" t="inlineStr">
        <is>
          <t>0</t>
        </is>
      </c>
      <c r="BE284" t="n">
        <v>0</v>
      </c>
      <c r="BF284" t="inlineStr">
        <is>
          <t>143773</t>
        </is>
      </c>
      <c r="BG284" t="inlineStr">
        <is>
          <t>0</t>
        </is>
      </c>
      <c r="BH284" t="inlineStr">
        <is>
          <t>238000</t>
        </is>
      </c>
      <c r="BI284" t="inlineStr">
        <is>
          <t>0</t>
        </is>
      </c>
    </row>
    <row r="285">
      <c r="A285" t="inlineStr">
        <is>
          <t>Mexico</t>
        </is>
      </c>
      <c r="B285" t="inlineStr">
        <is>
          <t>Mangrove</t>
        </is>
      </c>
      <c r="C285" t="inlineStr">
        <is>
          <t>Conservation</t>
        </is>
      </c>
      <c r="D285" t="inlineStr"/>
      <c r="E285" t="inlineStr">
        <is>
          <t>Small</t>
        </is>
      </c>
      <c r="F285" t="n">
        <v>4000</v>
      </c>
      <c r="G285" t="inlineStr">
        <is>
          <t>Market price</t>
        </is>
      </c>
      <c r="H285" t="n">
        <v>195179334.5861911</v>
      </c>
      <c r="I285" t="inlineStr">
        <is>
          <t>MEX</t>
        </is>
      </c>
      <c r="J285" t="n">
        <v>20000</v>
      </c>
      <c r="K285" t="inlineStr">
        <is>
          <t>Mexico Mangrove Conservation 4000</t>
        </is>
      </c>
      <c r="L285" t="inlineStr">
        <is>
          <t>4446281</t>
        </is>
      </c>
      <c r="M285" t="inlineStr">
        <is>
          <t>6991452</t>
        </is>
      </c>
      <c r="N285" t="n">
        <v>0.02278049061611349</v>
      </c>
      <c r="O285" t="n">
        <v>0.03582065701178308</v>
      </c>
      <c r="P285" t="inlineStr">
        <is>
          <t>1293447</t>
        </is>
      </c>
      <c r="Q285" t="inlineStr">
        <is>
          <t>1377467</t>
        </is>
      </c>
      <c r="R285" t="inlineStr">
        <is>
          <t>3152834</t>
        </is>
      </c>
      <c r="S285" t="inlineStr">
        <is>
          <t>5613986</t>
        </is>
      </c>
      <c r="T285" t="n">
        <v>3673709</v>
      </c>
      <c r="U285" t="n">
        <v>296327</v>
      </c>
      <c r="V285" t="n">
        <v>19</v>
      </c>
      <c r="W285" t="n">
        <v>19</v>
      </c>
      <c r="X285" t="inlineStr">
        <is>
          <t>50000</t>
        </is>
      </c>
      <c r="Y285" t="inlineStr">
        <is>
          <t>50000</t>
        </is>
      </c>
      <c r="Z285" t="inlineStr">
        <is>
          <t>629559</t>
        </is>
      </c>
      <c r="AA285" t="inlineStr">
        <is>
          <t>667067</t>
        </is>
      </c>
      <c r="AB285" t="inlineStr">
        <is>
          <t>76963</t>
        </is>
      </c>
      <c r="AC285" t="inlineStr">
        <is>
          <t>80000</t>
        </is>
      </c>
      <c r="AD285" t="inlineStr">
        <is>
          <t>274072</t>
        </is>
      </c>
      <c r="AE285" t="inlineStr">
        <is>
          <t>290400</t>
        </is>
      </c>
      <c r="AF285" t="inlineStr">
        <is>
          <t>88900</t>
        </is>
      </c>
      <c r="AG285" t="inlineStr">
        <is>
          <t>100000</t>
        </is>
      </c>
      <c r="AH285" t="inlineStr">
        <is>
          <t>129504</t>
        </is>
      </c>
      <c r="AI285" t="inlineStr">
        <is>
          <t>140000</t>
        </is>
      </c>
      <c r="AJ285" t="inlineStr">
        <is>
          <t>44450</t>
        </is>
      </c>
      <c r="AK285" t="inlineStr">
        <is>
          <t>50000</t>
        </is>
      </c>
      <c r="AL285" t="inlineStr">
        <is>
          <t>0</t>
        </is>
      </c>
      <c r="AM285" t="inlineStr">
        <is>
          <t>0</t>
        </is>
      </c>
      <c r="AN285" t="n">
        <v>143773</v>
      </c>
      <c r="AO285" t="n">
        <v>238000</v>
      </c>
      <c r="AP285" t="inlineStr">
        <is>
          <t>2361258</t>
        </is>
      </c>
      <c r="AQ285" t="inlineStr">
        <is>
          <t>4282573</t>
        </is>
      </c>
      <c r="AR285" t="inlineStr">
        <is>
          <t>26536</t>
        </is>
      </c>
      <c r="AS285" t="inlineStr">
        <is>
          <t>47412</t>
        </is>
      </c>
      <c r="AT285" t="inlineStr">
        <is>
          <t>75812</t>
        </is>
      </c>
      <c r="AU285" t="inlineStr">
        <is>
          <t>120000</t>
        </is>
      </c>
      <c r="AV285" t="inlineStr">
        <is>
          <t>167296</t>
        </is>
      </c>
      <c r="AW285" t="inlineStr">
        <is>
          <t>300000</t>
        </is>
      </c>
      <c r="AX285" t="inlineStr">
        <is>
          <t>378159</t>
        </is>
      </c>
      <c r="AY285" t="inlineStr">
        <is>
          <t>626000</t>
        </is>
      </c>
      <c r="AZ285" t="n">
        <v>30</v>
      </c>
      <c r="BA285" t="n">
        <v>-5613986</v>
      </c>
      <c r="BB285" t="n">
        <v>-3152834</v>
      </c>
      <c r="BC285" t="inlineStr">
        <is>
          <t>0</t>
        </is>
      </c>
      <c r="BD285" t="inlineStr">
        <is>
          <t>0</t>
        </is>
      </c>
      <c r="BE285" t="n">
        <v>0</v>
      </c>
      <c r="BF285" t="inlineStr">
        <is>
          <t>143773</t>
        </is>
      </c>
      <c r="BG285" t="inlineStr">
        <is>
          <t>0</t>
        </is>
      </c>
      <c r="BH285" t="inlineStr">
        <is>
          <t>238000</t>
        </is>
      </c>
      <c r="BI285" t="inlineStr">
        <is>
          <t>0</t>
        </is>
      </c>
    </row>
    <row r="286">
      <c r="A286" t="inlineStr">
        <is>
          <t>Mexico</t>
        </is>
      </c>
      <c r="B286" t="inlineStr">
        <is>
          <t>Mangrove</t>
        </is>
      </c>
      <c r="C286" t="inlineStr">
        <is>
          <t>Conservation</t>
        </is>
      </c>
      <c r="D286" t="inlineStr"/>
      <c r="E286" t="inlineStr">
        <is>
          <t>Medium</t>
        </is>
      </c>
      <c r="F286" t="n">
        <v>20000</v>
      </c>
      <c r="G286" t="inlineStr">
        <is>
          <t>Opex breakeven</t>
        </is>
      </c>
      <c r="H286" t="n">
        <v>195179334.5861911</v>
      </c>
      <c r="I286" t="inlineStr">
        <is>
          <t>MEX</t>
        </is>
      </c>
      <c r="J286" t="n">
        <v>20000</v>
      </c>
      <c r="K286" t="inlineStr">
        <is>
          <t>Mexico Mangrove Conservation 20000</t>
        </is>
      </c>
      <c r="L286" t="inlineStr">
        <is>
          <t>3088883</t>
        </is>
      </c>
      <c r="M286" t="inlineStr">
        <is>
          <t>4526704</t>
        </is>
      </c>
      <c r="N286" t="n">
        <v>0.01582587114844349</v>
      </c>
      <c r="O286" t="n">
        <v>0.02319253731240184</v>
      </c>
      <c r="P286" t="inlineStr">
        <is>
          <t>1293447</t>
        </is>
      </c>
      <c r="Q286" t="inlineStr">
        <is>
          <t>1377467</t>
        </is>
      </c>
      <c r="R286" t="inlineStr">
        <is>
          <t>1795436</t>
        </is>
      </c>
      <c r="S286" t="inlineStr">
        <is>
          <t>3149237</t>
        </is>
      </c>
      <c r="T286" t="n">
        <v>3673709</v>
      </c>
      <c r="U286" t="n">
        <v>1481637</v>
      </c>
      <c r="V286" t="n">
        <v>3</v>
      </c>
      <c r="W286" t="n">
        <v>3</v>
      </c>
      <c r="X286" t="inlineStr">
        <is>
          <t>50000</t>
        </is>
      </c>
      <c r="Y286" t="inlineStr">
        <is>
          <t>50000</t>
        </is>
      </c>
      <c r="Z286" t="inlineStr">
        <is>
          <t>629559</t>
        </is>
      </c>
      <c r="AA286" t="inlineStr">
        <is>
          <t>667067</t>
        </is>
      </c>
      <c r="AB286" t="inlineStr">
        <is>
          <t>76963</t>
        </is>
      </c>
      <c r="AC286" t="inlineStr">
        <is>
          <t>80000</t>
        </is>
      </c>
      <c r="AD286" t="inlineStr">
        <is>
          <t>274072</t>
        </is>
      </c>
      <c r="AE286" t="inlineStr">
        <is>
          <t>290400</t>
        </is>
      </c>
      <c r="AF286" t="inlineStr">
        <is>
          <t>88900</t>
        </is>
      </c>
      <c r="AG286" t="inlineStr">
        <is>
          <t>100000</t>
        </is>
      </c>
      <c r="AH286" t="inlineStr">
        <is>
          <t>129504</t>
        </is>
      </c>
      <c r="AI286" t="inlineStr">
        <is>
          <t>140000</t>
        </is>
      </c>
      <c r="AJ286" t="inlineStr">
        <is>
          <t>44450</t>
        </is>
      </c>
      <c r="AK286" t="inlineStr">
        <is>
          <t>50000</t>
        </is>
      </c>
      <c r="AL286" t="inlineStr">
        <is>
          <t>0</t>
        </is>
      </c>
      <c r="AM286" t="inlineStr">
        <is>
          <t>0</t>
        </is>
      </c>
      <c r="AN286" t="n">
        <v>143773</v>
      </c>
      <c r="AO286" t="n">
        <v>238000</v>
      </c>
      <c r="AP286" t="inlineStr">
        <is>
          <t>897718</t>
        </is>
      </c>
      <c r="AQ286" t="inlineStr">
        <is>
          <t>1628175</t>
        </is>
      </c>
      <c r="AR286" t="inlineStr">
        <is>
          <t>132678</t>
        </is>
      </c>
      <c r="AS286" t="inlineStr">
        <is>
          <t>237062</t>
        </is>
      </c>
      <c r="AT286" t="inlineStr">
        <is>
          <t>75812</t>
        </is>
      </c>
      <c r="AU286" t="inlineStr">
        <is>
          <t>120000</t>
        </is>
      </c>
      <c r="AV286" t="inlineStr">
        <is>
          <t>167296</t>
        </is>
      </c>
      <c r="AW286" t="inlineStr">
        <is>
          <t>300000</t>
        </is>
      </c>
      <c r="AX286" t="inlineStr">
        <is>
          <t>378159</t>
        </is>
      </c>
      <c r="AY286" t="inlineStr">
        <is>
          <t>626000</t>
        </is>
      </c>
      <c r="AZ286" t="n">
        <v>2.281117223276138</v>
      </c>
      <c r="BA286" t="n">
        <v>-3149237</v>
      </c>
      <c r="BB286" t="n">
        <v>-1795436</v>
      </c>
      <c r="BC286" t="inlineStr">
        <is>
          <t>0</t>
        </is>
      </c>
      <c r="BD286" t="inlineStr">
        <is>
          <t>0</t>
        </is>
      </c>
      <c r="BE286" t="n">
        <v>0</v>
      </c>
      <c r="BF286" t="inlineStr">
        <is>
          <t>143773</t>
        </is>
      </c>
      <c r="BG286" t="inlineStr">
        <is>
          <t>0</t>
        </is>
      </c>
      <c r="BH286" t="inlineStr">
        <is>
          <t>238000</t>
        </is>
      </c>
      <c r="BI286" t="inlineStr">
        <is>
          <t>0</t>
        </is>
      </c>
    </row>
    <row r="287">
      <c r="A287" t="inlineStr">
        <is>
          <t>Mexico</t>
        </is>
      </c>
      <c r="B287" t="inlineStr">
        <is>
          <t>Mangrove</t>
        </is>
      </c>
      <c r="C287" t="inlineStr">
        <is>
          <t>Conservation</t>
        </is>
      </c>
      <c r="D287" t="inlineStr"/>
      <c r="E287" t="inlineStr">
        <is>
          <t>Medium</t>
        </is>
      </c>
      <c r="F287" t="n">
        <v>20000</v>
      </c>
      <c r="G287" t="inlineStr">
        <is>
          <t>Market price</t>
        </is>
      </c>
      <c r="H287" t="n">
        <v>195179334.5861911</v>
      </c>
      <c r="I287" t="inlineStr">
        <is>
          <t>MEX</t>
        </is>
      </c>
      <c r="J287" t="n">
        <v>20000</v>
      </c>
      <c r="K287" t="inlineStr">
        <is>
          <t>Mexico Mangrove Conservation 20000</t>
        </is>
      </c>
      <c r="L287" t="inlineStr">
        <is>
          <t>13997457</t>
        </is>
      </c>
      <c r="M287" t="inlineStr">
        <is>
          <t>24311395</t>
        </is>
      </c>
      <c r="N287" t="n">
        <v>0.07171587622058796</v>
      </c>
      <c r="O287" t="n">
        <v>0.1245592677705544</v>
      </c>
      <c r="P287" t="inlineStr">
        <is>
          <t>1293447</t>
        </is>
      </c>
      <c r="Q287" t="inlineStr">
        <is>
          <t>1377467</t>
        </is>
      </c>
      <c r="R287" t="inlineStr">
        <is>
          <t>12704010</t>
        </is>
      </c>
      <c r="S287" t="inlineStr">
        <is>
          <t>22933929</t>
        </is>
      </c>
      <c r="T287" t="n">
        <v>3673709</v>
      </c>
      <c r="U287" t="n">
        <v>1481637</v>
      </c>
      <c r="V287" t="n">
        <v>12</v>
      </c>
      <c r="W287" t="n">
        <v>12</v>
      </c>
      <c r="X287" t="inlineStr">
        <is>
          <t>50000</t>
        </is>
      </c>
      <c r="Y287" t="inlineStr">
        <is>
          <t>50000</t>
        </is>
      </c>
      <c r="Z287" t="inlineStr">
        <is>
          <t>629559</t>
        </is>
      </c>
      <c r="AA287" t="inlineStr">
        <is>
          <t>667067</t>
        </is>
      </c>
      <c r="AB287" t="inlineStr">
        <is>
          <t>76963</t>
        </is>
      </c>
      <c r="AC287" t="inlineStr">
        <is>
          <t>80000</t>
        </is>
      </c>
      <c r="AD287" t="inlineStr">
        <is>
          <t>274072</t>
        </is>
      </c>
      <c r="AE287" t="inlineStr">
        <is>
          <t>290400</t>
        </is>
      </c>
      <c r="AF287" t="inlineStr">
        <is>
          <t>88900</t>
        </is>
      </c>
      <c r="AG287" t="inlineStr">
        <is>
          <t>100000</t>
        </is>
      </c>
      <c r="AH287" t="inlineStr">
        <is>
          <t>129504</t>
        </is>
      </c>
      <c r="AI287" t="inlineStr">
        <is>
          <t>140000</t>
        </is>
      </c>
      <c r="AJ287" t="inlineStr">
        <is>
          <t>44450</t>
        </is>
      </c>
      <c r="AK287" t="inlineStr">
        <is>
          <t>50000</t>
        </is>
      </c>
      <c r="AL287" t="inlineStr">
        <is>
          <t>0</t>
        </is>
      </c>
      <c r="AM287" t="inlineStr">
        <is>
          <t>0</t>
        </is>
      </c>
      <c r="AN287" t="n">
        <v>143773</v>
      </c>
      <c r="AO287" t="n">
        <v>238000</v>
      </c>
      <c r="AP287" t="inlineStr">
        <is>
          <t>11806292</t>
        </is>
      </c>
      <c r="AQ287" t="inlineStr">
        <is>
          <t>21412867</t>
        </is>
      </c>
      <c r="AR287" t="inlineStr">
        <is>
          <t>132678</t>
        </is>
      </c>
      <c r="AS287" t="inlineStr">
        <is>
          <t>237062</t>
        </is>
      </c>
      <c r="AT287" t="inlineStr">
        <is>
          <t>75812</t>
        </is>
      </c>
      <c r="AU287" t="inlineStr">
        <is>
          <t>120000</t>
        </is>
      </c>
      <c r="AV287" t="inlineStr">
        <is>
          <t>167296</t>
        </is>
      </c>
      <c r="AW287" t="inlineStr">
        <is>
          <t>300000</t>
        </is>
      </c>
      <c r="AX287" t="inlineStr">
        <is>
          <t>378159</t>
        </is>
      </c>
      <c r="AY287" t="inlineStr">
        <is>
          <t>626000</t>
        </is>
      </c>
      <c r="AZ287" t="n">
        <v>30</v>
      </c>
      <c r="BA287" t="n">
        <v>-22933929</v>
      </c>
      <c r="BB287" t="n">
        <v>-12704010</v>
      </c>
      <c r="BC287" t="inlineStr">
        <is>
          <t>0</t>
        </is>
      </c>
      <c r="BD287" t="inlineStr">
        <is>
          <t>0</t>
        </is>
      </c>
      <c r="BE287" t="n">
        <v>0</v>
      </c>
      <c r="BF287" t="inlineStr">
        <is>
          <t>143773</t>
        </is>
      </c>
      <c r="BG287" t="inlineStr">
        <is>
          <t>0</t>
        </is>
      </c>
      <c r="BH287" t="inlineStr">
        <is>
          <t>238000</t>
        </is>
      </c>
      <c r="BI287" t="inlineStr">
        <is>
          <t>0</t>
        </is>
      </c>
    </row>
    <row r="288">
      <c r="A288" t="inlineStr">
        <is>
          <t>Mexico</t>
        </is>
      </c>
      <c r="B288" t="inlineStr">
        <is>
          <t>Mangrove</t>
        </is>
      </c>
      <c r="C288" t="inlineStr">
        <is>
          <t>Conservation</t>
        </is>
      </c>
      <c r="D288" t="inlineStr"/>
      <c r="E288" t="inlineStr">
        <is>
          <t>Large</t>
        </is>
      </c>
      <c r="F288" t="n">
        <v>40000</v>
      </c>
      <c r="G288" t="inlineStr">
        <is>
          <t>Opex breakeven</t>
        </is>
      </c>
      <c r="H288" t="n">
        <v>195179334.5861911</v>
      </c>
      <c r="I288" t="inlineStr">
        <is>
          <t>MEX</t>
        </is>
      </c>
      <c r="J288" t="n">
        <v>20000</v>
      </c>
      <c r="K288" t="inlineStr">
        <is>
          <t>Mexico Mangrove Conservation 40000</t>
        </is>
      </c>
      <c r="L288" t="inlineStr">
        <is>
          <t>4202252</t>
        </is>
      </c>
      <c r="M288" t="inlineStr">
        <is>
          <t>6223092</t>
        </is>
      </c>
      <c r="N288" t="n">
        <v>0.02153020968592496</v>
      </c>
      <c r="O288" t="n">
        <v>0.03188396975117203</v>
      </c>
      <c r="P288" t="inlineStr">
        <is>
          <t>1664835</t>
        </is>
      </c>
      <c r="Q288" t="inlineStr">
        <is>
          <t>1769433</t>
        </is>
      </c>
      <c r="R288" t="inlineStr">
        <is>
          <t>2537417</t>
        </is>
      </c>
      <c r="S288" t="inlineStr">
        <is>
          <t>4453658</t>
        </is>
      </c>
      <c r="T288" t="n">
        <v>3673709</v>
      </c>
      <c r="U288" t="n">
        <v>2963274</v>
      </c>
      <c r="V288" t="n">
        <v>2</v>
      </c>
      <c r="W288" t="n">
        <v>2</v>
      </c>
      <c r="X288" t="inlineStr">
        <is>
          <t>50000</t>
        </is>
      </c>
      <c r="Y288" t="inlineStr">
        <is>
          <t>50000</t>
        </is>
      </c>
      <c r="Z288" t="inlineStr">
        <is>
          <t>786949</t>
        </is>
      </c>
      <c r="AA288" t="inlineStr">
        <is>
          <t>833833</t>
        </is>
      </c>
      <c r="AB288" t="inlineStr">
        <is>
          <t>153925</t>
        </is>
      </c>
      <c r="AC288" t="inlineStr">
        <is>
          <t>160000</t>
        </is>
      </c>
      <c r="AD288" t="inlineStr">
        <is>
          <t>411107</t>
        </is>
      </c>
      <c r="AE288" t="inlineStr">
        <is>
          <t>435600</t>
        </is>
      </c>
      <c r="AF288" t="inlineStr">
        <is>
          <t>88900</t>
        </is>
      </c>
      <c r="AG288" t="inlineStr">
        <is>
          <t>100000</t>
        </is>
      </c>
      <c r="AH288" t="inlineStr">
        <is>
          <t>129504</t>
        </is>
      </c>
      <c r="AI288" t="inlineStr">
        <is>
          <t>140000</t>
        </is>
      </c>
      <c r="AJ288" t="inlineStr">
        <is>
          <t>44450</t>
        </is>
      </c>
      <c r="AK288" t="inlineStr">
        <is>
          <t>50000</t>
        </is>
      </c>
      <c r="AL288" t="inlineStr">
        <is>
          <t>0</t>
        </is>
      </c>
      <c r="AM288" t="inlineStr">
        <is>
          <t>0</t>
        </is>
      </c>
      <c r="AN288" t="n">
        <v>287546</v>
      </c>
      <c r="AO288" t="n">
        <v>476000</v>
      </c>
      <c r="AP288" t="inlineStr">
        <is>
          <t>1268708</t>
        </is>
      </c>
      <c r="AQ288" t="inlineStr">
        <is>
          <t>2301034</t>
        </is>
      </c>
      <c r="AR288" t="inlineStr">
        <is>
          <t>265356</t>
        </is>
      </c>
      <c r="AS288" t="inlineStr">
        <is>
          <t>474124</t>
        </is>
      </c>
      <c r="AT288" t="inlineStr">
        <is>
          <t>75812</t>
        </is>
      </c>
      <c r="AU288" t="inlineStr">
        <is>
          <t>120000</t>
        </is>
      </c>
      <c r="AV288" t="inlineStr">
        <is>
          <t>167296</t>
        </is>
      </c>
      <c r="AW288" t="inlineStr">
        <is>
          <t>300000</t>
        </is>
      </c>
      <c r="AX288" t="inlineStr">
        <is>
          <t>472698</t>
        </is>
      </c>
      <c r="AY288" t="inlineStr">
        <is>
          <t>782500</t>
        </is>
      </c>
      <c r="AZ288" t="n">
        <v>1.611905370440535</v>
      </c>
      <c r="BA288" t="n">
        <v>-4453658</v>
      </c>
      <c r="BB288" t="n">
        <v>-2537417</v>
      </c>
      <c r="BC288" t="inlineStr">
        <is>
          <t>0</t>
        </is>
      </c>
      <c r="BD288" t="inlineStr">
        <is>
          <t>0</t>
        </is>
      </c>
      <c r="BE288" t="n">
        <v>0</v>
      </c>
      <c r="BF288" t="inlineStr">
        <is>
          <t>287546</t>
        </is>
      </c>
      <c r="BG288" t="inlineStr">
        <is>
          <t>0</t>
        </is>
      </c>
      <c r="BH288" t="inlineStr">
        <is>
          <t>476000</t>
        </is>
      </c>
      <c r="BI288" t="inlineStr">
        <is>
          <t>0</t>
        </is>
      </c>
    </row>
    <row r="289">
      <c r="A289" t="inlineStr">
        <is>
          <t>Mexico</t>
        </is>
      </c>
      <c r="B289" t="inlineStr">
        <is>
          <t>Mangrove</t>
        </is>
      </c>
      <c r="C289" t="inlineStr">
        <is>
          <t>Conservation</t>
        </is>
      </c>
      <c r="D289" t="inlineStr"/>
      <c r="E289" t="inlineStr">
        <is>
          <t>Large</t>
        </is>
      </c>
      <c r="F289" t="n">
        <v>40000</v>
      </c>
      <c r="G289" t="inlineStr">
        <is>
          <t>Market price</t>
        </is>
      </c>
      <c r="H289" t="n">
        <v>195179334.5861911</v>
      </c>
      <c r="I289" t="inlineStr">
        <is>
          <t>MEX</t>
        </is>
      </c>
      <c r="J289" t="n">
        <v>20000</v>
      </c>
      <c r="K289" t="inlineStr">
        <is>
          <t>Mexico Mangrove Conservation 40000</t>
        </is>
      </c>
      <c r="L289" t="inlineStr">
        <is>
          <t>26546128</t>
        </is>
      </c>
      <c r="M289" t="inlineStr">
        <is>
          <t>46747791</t>
        </is>
      </c>
      <c r="N289" t="n">
        <v>0.1360089071739163</v>
      </c>
      <c r="O289" t="n">
        <v>0.2395119908524753</v>
      </c>
      <c r="P289" t="inlineStr">
        <is>
          <t>1664835</t>
        </is>
      </c>
      <c r="Q289" t="inlineStr">
        <is>
          <t>1769433</t>
        </is>
      </c>
      <c r="R289" t="inlineStr">
        <is>
          <t>24881293</t>
        </is>
      </c>
      <c r="S289" t="inlineStr">
        <is>
          <t>44978358</t>
        </is>
      </c>
      <c r="T289" t="n">
        <v>3673709</v>
      </c>
      <c r="U289" t="n">
        <v>2963274</v>
      </c>
      <c r="V289" t="n">
        <v>11</v>
      </c>
      <c r="W289" t="n">
        <v>11</v>
      </c>
      <c r="X289" t="inlineStr">
        <is>
          <t>50000</t>
        </is>
      </c>
      <c r="Y289" t="inlineStr">
        <is>
          <t>50000</t>
        </is>
      </c>
      <c r="Z289" t="inlineStr">
        <is>
          <t>786949</t>
        </is>
      </c>
      <c r="AA289" t="inlineStr">
        <is>
          <t>833833</t>
        </is>
      </c>
      <c r="AB289" t="inlineStr">
        <is>
          <t>153925</t>
        </is>
      </c>
      <c r="AC289" t="inlineStr">
        <is>
          <t>160000</t>
        </is>
      </c>
      <c r="AD289" t="inlineStr">
        <is>
          <t>411107</t>
        </is>
      </c>
      <c r="AE289" t="inlineStr">
        <is>
          <t>435600</t>
        </is>
      </c>
      <c r="AF289" t="inlineStr">
        <is>
          <t>88900</t>
        </is>
      </c>
      <c r="AG289" t="inlineStr">
        <is>
          <t>100000</t>
        </is>
      </c>
      <c r="AH289" t="inlineStr">
        <is>
          <t>129504</t>
        </is>
      </c>
      <c r="AI289" t="inlineStr">
        <is>
          <t>140000</t>
        </is>
      </c>
      <c r="AJ289" t="inlineStr">
        <is>
          <t>44450</t>
        </is>
      </c>
      <c r="AK289" t="inlineStr">
        <is>
          <t>50000</t>
        </is>
      </c>
      <c r="AL289" t="inlineStr">
        <is>
          <t>0</t>
        </is>
      </c>
      <c r="AM289" t="inlineStr">
        <is>
          <t>0</t>
        </is>
      </c>
      <c r="AN289" t="n">
        <v>287546</v>
      </c>
      <c r="AO289" t="n">
        <v>476000</v>
      </c>
      <c r="AP289" t="inlineStr">
        <is>
          <t>23612584</t>
        </is>
      </c>
      <c r="AQ289" t="inlineStr">
        <is>
          <t>42825734</t>
        </is>
      </c>
      <c r="AR289" t="inlineStr">
        <is>
          <t>265356</t>
        </is>
      </c>
      <c r="AS289" t="inlineStr">
        <is>
          <t>474124</t>
        </is>
      </c>
      <c r="AT289" t="inlineStr">
        <is>
          <t>75812</t>
        </is>
      </c>
      <c r="AU289" t="inlineStr">
        <is>
          <t>120000</t>
        </is>
      </c>
      <c r="AV289" t="inlineStr">
        <is>
          <t>167296</t>
        </is>
      </c>
      <c r="AW289" t="inlineStr">
        <is>
          <t>300000</t>
        </is>
      </c>
      <c r="AX289" t="inlineStr">
        <is>
          <t>472698</t>
        </is>
      </c>
      <c r="AY289" t="inlineStr">
        <is>
          <t>782500</t>
        </is>
      </c>
      <c r="AZ289" t="n">
        <v>30</v>
      </c>
      <c r="BA289" t="n">
        <v>-44978358</v>
      </c>
      <c r="BB289" t="n">
        <v>-24881293</v>
      </c>
      <c r="BC289" t="inlineStr">
        <is>
          <t>0</t>
        </is>
      </c>
      <c r="BD289" t="inlineStr">
        <is>
          <t>0</t>
        </is>
      </c>
      <c r="BE289" t="n">
        <v>0</v>
      </c>
      <c r="BF289" t="inlineStr">
        <is>
          <t>287546</t>
        </is>
      </c>
      <c r="BG289" t="inlineStr">
        <is>
          <t>0</t>
        </is>
      </c>
      <c r="BH289" t="inlineStr">
        <is>
          <t>476000</t>
        </is>
      </c>
      <c r="BI289" t="inlineStr">
        <is>
          <t>0</t>
        </is>
      </c>
    </row>
    <row r="290">
      <c r="A290" t="inlineStr">
        <is>
          <t>Mexico</t>
        </is>
      </c>
      <c r="B290" t="inlineStr">
        <is>
          <t>Seagrass</t>
        </is>
      </c>
      <c r="C290" t="inlineStr">
        <is>
          <t>Restoration</t>
        </is>
      </c>
      <c r="D290" t="inlineStr">
        <is>
          <t>Planting</t>
        </is>
      </c>
      <c r="E290" t="inlineStr">
        <is>
          <t>Small</t>
        </is>
      </c>
      <c r="F290" t="n">
        <v>100</v>
      </c>
      <c r="G290" t="inlineStr">
        <is>
          <t>Opex breakeven</t>
        </is>
      </c>
      <c r="H290" t="n">
        <v>195179334.5861911</v>
      </c>
      <c r="I290" t="inlineStr">
        <is>
          <t>MEX</t>
        </is>
      </c>
      <c r="J290" t="n">
        <v>500</v>
      </c>
      <c r="K290" t="inlineStr">
        <is>
          <t>Mexico Seagrass Restoration 100</t>
        </is>
      </c>
      <c r="L290" t="inlineStr">
        <is>
          <t>8516726</t>
        </is>
      </c>
      <c r="M290" t="inlineStr">
        <is>
          <t>10945425</t>
        </is>
      </c>
      <c r="N290" t="n">
        <v>0.04363538802945872</v>
      </c>
      <c r="O290" t="n">
        <v>0.0560788109212787</v>
      </c>
      <c r="P290" t="inlineStr">
        <is>
          <t>5186351</t>
        </is>
      </c>
      <c r="Q290" t="inlineStr">
        <is>
          <t>5756455</t>
        </is>
      </c>
      <c r="R290" t="inlineStr">
        <is>
          <t>3330375</t>
        </is>
      </c>
      <c r="S290" t="inlineStr">
        <is>
          <t>5188971</t>
        </is>
      </c>
      <c r="T290" t="n">
        <v>70775</v>
      </c>
      <c r="U290" t="n">
        <v>2523</v>
      </c>
      <c r="V290" t="n">
        <v>4220</v>
      </c>
      <c r="W290" t="n">
        <v>4220</v>
      </c>
      <c r="X290" t="inlineStr">
        <is>
          <t>50000</t>
        </is>
      </c>
      <c r="Y290" t="inlineStr">
        <is>
          <t>50000</t>
        </is>
      </c>
      <c r="Z290" t="inlineStr">
        <is>
          <t>629559</t>
        </is>
      </c>
      <c r="AA290" t="inlineStr">
        <is>
          <t>667067</t>
        </is>
      </c>
      <c r="AB290" t="inlineStr">
        <is>
          <t>76963</t>
        </is>
      </c>
      <c r="AC290" t="inlineStr">
        <is>
          <t>80000</t>
        </is>
      </c>
      <c r="AD290" t="inlineStr">
        <is>
          <t>274072</t>
        </is>
      </c>
      <c r="AE290" t="inlineStr">
        <is>
          <t>290400</t>
        </is>
      </c>
      <c r="AF290" t="inlineStr">
        <is>
          <t>88900</t>
        </is>
      </c>
      <c r="AG290" t="inlineStr">
        <is>
          <t>100000</t>
        </is>
      </c>
      <c r="AH290" t="inlineStr">
        <is>
          <t>129504</t>
        </is>
      </c>
      <c r="AI290" t="inlineStr">
        <is>
          <t>140000</t>
        </is>
      </c>
      <c r="AJ290" t="inlineStr">
        <is>
          <t>44450</t>
        </is>
      </c>
      <c r="AK290" t="inlineStr">
        <is>
          <t>50000</t>
        </is>
      </c>
      <c r="AL290" t="inlineStr">
        <is>
          <t>3892904</t>
        </is>
      </c>
      <c r="AM290" t="inlineStr">
        <is>
          <t>4378988</t>
        </is>
      </c>
      <c r="AN290" t="n">
        <v>1043677</v>
      </c>
      <c r="AO290" t="n">
        <v>1332309</v>
      </c>
      <c r="AP290" t="inlineStr">
        <is>
          <t>1665187</t>
        </is>
      </c>
      <c r="AQ290" t="inlineStr">
        <is>
          <t>2810258</t>
        </is>
      </c>
      <c r="AR290" t="inlineStr">
        <is>
          <t>244</t>
        </is>
      </c>
      <c r="AS290" t="inlineStr">
        <is>
          <t>404</t>
        </is>
      </c>
      <c r="AT290" t="inlineStr">
        <is>
          <t>75812</t>
        </is>
      </c>
      <c r="AU290" t="inlineStr">
        <is>
          <t>120000</t>
        </is>
      </c>
      <c r="AV290" t="inlineStr">
        <is>
          <t>167296</t>
        </is>
      </c>
      <c r="AW290" t="inlineStr">
        <is>
          <t>300000</t>
        </is>
      </c>
      <c r="AX290" t="inlineStr">
        <is>
          <t>378159</t>
        </is>
      </c>
      <c r="AY290" t="inlineStr">
        <is>
          <t>626000</t>
        </is>
      </c>
      <c r="AZ290" t="n">
        <v>2373.195898285042</v>
      </c>
      <c r="BA290" t="n">
        <v>-5188971</v>
      </c>
      <c r="BB290" t="n">
        <v>-3330375</v>
      </c>
      <c r="BC290" t="inlineStr">
        <is>
          <t>0</t>
        </is>
      </c>
      <c r="BD290" t="inlineStr">
        <is>
          <t>0</t>
        </is>
      </c>
      <c r="BE290" t="n">
        <v>0</v>
      </c>
      <c r="BF290" t="inlineStr">
        <is>
          <t>143773</t>
        </is>
      </c>
      <c r="BG290" t="inlineStr">
        <is>
          <t>899904</t>
        </is>
      </c>
      <c r="BH290" t="inlineStr">
        <is>
          <t>238000</t>
        </is>
      </c>
      <c r="BI290" t="inlineStr">
        <is>
          <t>1094309</t>
        </is>
      </c>
    </row>
    <row r="291">
      <c r="A291" t="inlineStr">
        <is>
          <t>Mexico</t>
        </is>
      </c>
      <c r="B291" t="inlineStr">
        <is>
          <t>Seagrass</t>
        </is>
      </c>
      <c r="C291" t="inlineStr">
        <is>
          <t>Restoration</t>
        </is>
      </c>
      <c r="D291" t="inlineStr">
        <is>
          <t>Planting</t>
        </is>
      </c>
      <c r="E291" t="inlineStr">
        <is>
          <t>Small</t>
        </is>
      </c>
      <c r="F291" t="n">
        <v>100</v>
      </c>
      <c r="G291" t="inlineStr">
        <is>
          <t>Market price</t>
        </is>
      </c>
      <c r="H291" t="n">
        <v>195179334.5861911</v>
      </c>
      <c r="I291" t="inlineStr">
        <is>
          <t>MEX</t>
        </is>
      </c>
      <c r="J291" t="n">
        <v>500</v>
      </c>
      <c r="K291" t="inlineStr">
        <is>
          <t>Mexico Seagrass Restoration 100</t>
        </is>
      </c>
      <c r="L291" t="inlineStr">
        <is>
          <t>6872589</t>
        </is>
      </c>
      <c r="M291" t="inlineStr">
        <is>
          <t>8170692</t>
        </is>
      </c>
      <c r="N291" t="n">
        <v>0.03521166323561304</v>
      </c>
      <c r="O291" t="n">
        <v>0.04186248517202434</v>
      </c>
      <c r="P291" t="inlineStr">
        <is>
          <t>5186351</t>
        </is>
      </c>
      <c r="Q291" t="inlineStr">
        <is>
          <t>5756455</t>
        </is>
      </c>
      <c r="R291" t="inlineStr">
        <is>
          <t>1686237</t>
        </is>
      </c>
      <c r="S291" t="inlineStr">
        <is>
          <t>2414238</t>
        </is>
      </c>
      <c r="T291" t="n">
        <v>70775</v>
      </c>
      <c r="U291" t="n">
        <v>2523</v>
      </c>
      <c r="V291" t="n">
        <v>3405</v>
      </c>
      <c r="W291" t="n">
        <v>3405</v>
      </c>
      <c r="X291" t="inlineStr">
        <is>
          <t>50000</t>
        </is>
      </c>
      <c r="Y291" t="inlineStr">
        <is>
          <t>50000</t>
        </is>
      </c>
      <c r="Z291" t="inlineStr">
        <is>
          <t>629559</t>
        </is>
      </c>
      <c r="AA291" t="inlineStr">
        <is>
          <t>667067</t>
        </is>
      </c>
      <c r="AB291" t="inlineStr">
        <is>
          <t>76963</t>
        </is>
      </c>
      <c r="AC291" t="inlineStr">
        <is>
          <t>80000</t>
        </is>
      </c>
      <c r="AD291" t="inlineStr">
        <is>
          <t>274072</t>
        </is>
      </c>
      <c r="AE291" t="inlineStr">
        <is>
          <t>290400</t>
        </is>
      </c>
      <c r="AF291" t="inlineStr">
        <is>
          <t>88900</t>
        </is>
      </c>
      <c r="AG291" t="inlineStr">
        <is>
          <t>100000</t>
        </is>
      </c>
      <c r="AH291" t="inlineStr">
        <is>
          <t>129504</t>
        </is>
      </c>
      <c r="AI291" t="inlineStr">
        <is>
          <t>140000</t>
        </is>
      </c>
      <c r="AJ291" t="inlineStr">
        <is>
          <t>44450</t>
        </is>
      </c>
      <c r="AK291" t="inlineStr">
        <is>
          <t>50000</t>
        </is>
      </c>
      <c r="AL291" t="inlineStr">
        <is>
          <t>3892904</t>
        </is>
      </c>
      <c r="AM291" t="inlineStr">
        <is>
          <t>4378988</t>
        </is>
      </c>
      <c r="AN291" t="n">
        <v>1043677</v>
      </c>
      <c r="AO291" t="n">
        <v>1332309</v>
      </c>
      <c r="AP291" t="inlineStr">
        <is>
          <t>21050</t>
        </is>
      </c>
      <c r="AQ291" t="inlineStr">
        <is>
          <t>35525</t>
        </is>
      </c>
      <c r="AR291" t="inlineStr">
        <is>
          <t>244</t>
        </is>
      </c>
      <c r="AS291" t="inlineStr">
        <is>
          <t>404</t>
        </is>
      </c>
      <c r="AT291" t="inlineStr">
        <is>
          <t>75812</t>
        </is>
      </c>
      <c r="AU291" t="inlineStr">
        <is>
          <t>120000</t>
        </is>
      </c>
      <c r="AV291" t="inlineStr">
        <is>
          <t>167296</t>
        </is>
      </c>
      <c r="AW291" t="inlineStr">
        <is>
          <t>300000</t>
        </is>
      </c>
      <c r="AX291" t="inlineStr">
        <is>
          <t>378159</t>
        </is>
      </c>
      <c r="AY291" t="inlineStr">
        <is>
          <t>626000</t>
        </is>
      </c>
      <c r="AZ291" t="n">
        <v>30</v>
      </c>
      <c r="BA291" t="n">
        <v>-2414238</v>
      </c>
      <c r="BB291" t="n">
        <v>-1686237</v>
      </c>
      <c r="BC291" t="inlineStr">
        <is>
          <t>0</t>
        </is>
      </c>
      <c r="BD291" t="inlineStr">
        <is>
          <t>0</t>
        </is>
      </c>
      <c r="BE291" t="n">
        <v>0</v>
      </c>
      <c r="BF291" t="inlineStr">
        <is>
          <t>143773</t>
        </is>
      </c>
      <c r="BG291" t="inlineStr">
        <is>
          <t>899904</t>
        </is>
      </c>
      <c r="BH291" t="inlineStr">
        <is>
          <t>238000</t>
        </is>
      </c>
      <c r="BI291" t="inlineStr">
        <is>
          <t>1094309</t>
        </is>
      </c>
    </row>
    <row r="292">
      <c r="A292" t="inlineStr">
        <is>
          <t>Mexico</t>
        </is>
      </c>
      <c r="B292" t="inlineStr">
        <is>
          <t>Seagrass</t>
        </is>
      </c>
      <c r="C292" t="inlineStr">
        <is>
          <t>Restoration</t>
        </is>
      </c>
      <c r="D292" t="inlineStr">
        <is>
          <t>Planting</t>
        </is>
      </c>
      <c r="E292" t="inlineStr">
        <is>
          <t>Medium</t>
        </is>
      </c>
      <c r="F292" t="n">
        <v>500</v>
      </c>
      <c r="G292" t="inlineStr">
        <is>
          <t>Opex breakeven</t>
        </is>
      </c>
      <c r="H292" t="n">
        <v>195179334.5861911</v>
      </c>
      <c r="I292" t="inlineStr">
        <is>
          <t>MEX</t>
        </is>
      </c>
      <c r="J292" t="n">
        <v>500</v>
      </c>
      <c r="K292" t="inlineStr">
        <is>
          <t>Mexico Seagrass Restoration 500</t>
        </is>
      </c>
      <c r="L292" t="inlineStr">
        <is>
          <t>30742060</t>
        </is>
      </c>
      <c r="M292" t="inlineStr">
        <is>
          <t>38856965</t>
        </is>
      </c>
      <c r="N292" t="n">
        <v>0.1575067363826078</v>
      </c>
      <c r="O292" t="n">
        <v>0.1990833972376353</v>
      </c>
      <c r="P292" t="inlineStr">
        <is>
          <t>20383651</t>
        </is>
      </c>
      <c r="Q292" t="inlineStr">
        <is>
          <t>23272406</t>
        </is>
      </c>
      <c r="R292" t="inlineStr">
        <is>
          <t>10358409</t>
        </is>
      </c>
      <c r="S292" t="inlineStr">
        <is>
          <t>15584559</t>
        </is>
      </c>
      <c r="T292" t="n">
        <v>70775</v>
      </c>
      <c r="U292" t="n">
        <v>12298</v>
      </c>
      <c r="V292" t="n">
        <v>3125</v>
      </c>
      <c r="W292" t="n">
        <v>3125</v>
      </c>
      <c r="X292" t="inlineStr">
        <is>
          <t>50000</t>
        </is>
      </c>
      <c r="Y292" t="inlineStr">
        <is>
          <t>50000</t>
        </is>
      </c>
      <c r="Z292" t="inlineStr">
        <is>
          <t>629559</t>
        </is>
      </c>
      <c r="AA292" t="inlineStr">
        <is>
          <t>667067</t>
        </is>
      </c>
      <c r="AB292" t="inlineStr">
        <is>
          <t>76963</t>
        </is>
      </c>
      <c r="AC292" t="inlineStr">
        <is>
          <t>80000</t>
        </is>
      </c>
      <c r="AD292" t="inlineStr">
        <is>
          <t>274072</t>
        </is>
      </c>
      <c r="AE292" t="inlineStr">
        <is>
          <t>290400</t>
        </is>
      </c>
      <c r="AF292" t="inlineStr">
        <is>
          <t>88900</t>
        </is>
      </c>
      <c r="AG292" t="inlineStr">
        <is>
          <t>100000</t>
        </is>
      </c>
      <c r="AH292" t="inlineStr">
        <is>
          <t>129504</t>
        </is>
      </c>
      <c r="AI292" t="inlineStr">
        <is>
          <t>140000</t>
        </is>
      </c>
      <c r="AJ292" t="inlineStr">
        <is>
          <t>44450</t>
        </is>
      </c>
      <c r="AK292" t="inlineStr">
        <is>
          <t>50000</t>
        </is>
      </c>
      <c r="AL292" t="inlineStr">
        <is>
          <t>19090204</t>
        </is>
      </c>
      <c r="AM292" t="inlineStr">
        <is>
          <t>21894939</t>
        </is>
      </c>
      <c r="AN292" t="n">
        <v>4556762</v>
      </c>
      <c r="AO292" t="n">
        <v>5709545</v>
      </c>
      <c r="AP292" t="inlineStr">
        <is>
          <t>5179204</t>
        </is>
      </c>
      <c r="AQ292" t="inlineStr">
        <is>
          <t>8827046</t>
        </is>
      </c>
      <c r="AR292" t="inlineStr">
        <is>
          <t>1176</t>
        </is>
      </c>
      <c r="AS292" t="inlineStr">
        <is>
          <t>1968</t>
        </is>
      </c>
      <c r="AT292" t="inlineStr">
        <is>
          <t>75812</t>
        </is>
      </c>
      <c r="AU292" t="inlineStr">
        <is>
          <t>120000</t>
        </is>
      </c>
      <c r="AV292" t="inlineStr">
        <is>
          <t>167296</t>
        </is>
      </c>
      <c r="AW292" t="inlineStr">
        <is>
          <t>300000</t>
        </is>
      </c>
      <c r="AX292" t="inlineStr">
        <is>
          <t>378159</t>
        </is>
      </c>
      <c r="AY292" t="inlineStr">
        <is>
          <t>626000</t>
        </is>
      </c>
      <c r="AZ292" t="n">
        <v>1523.794765799514</v>
      </c>
      <c r="BA292" t="n">
        <v>-15584559</v>
      </c>
      <c r="BB292" t="n">
        <v>-10358409</v>
      </c>
      <c r="BC292" t="inlineStr">
        <is>
          <t>0</t>
        </is>
      </c>
      <c r="BD292" t="inlineStr">
        <is>
          <t>0</t>
        </is>
      </c>
      <c r="BE292" t="n">
        <v>0</v>
      </c>
      <c r="BF292" t="inlineStr">
        <is>
          <t>143773</t>
        </is>
      </c>
      <c r="BG292" t="inlineStr">
        <is>
          <t>4412989</t>
        </is>
      </c>
      <c r="BH292" t="inlineStr">
        <is>
          <t>238000</t>
        </is>
      </c>
      <c r="BI292" t="inlineStr">
        <is>
          <t>5471545</t>
        </is>
      </c>
    </row>
    <row r="293">
      <c r="A293" t="inlineStr">
        <is>
          <t>Mexico</t>
        </is>
      </c>
      <c r="B293" t="inlineStr">
        <is>
          <t>Seagrass</t>
        </is>
      </c>
      <c r="C293" t="inlineStr">
        <is>
          <t>Restoration</t>
        </is>
      </c>
      <c r="D293" t="inlineStr">
        <is>
          <t>Planting</t>
        </is>
      </c>
      <c r="E293" t="inlineStr">
        <is>
          <t>Medium</t>
        </is>
      </c>
      <c r="F293" t="n">
        <v>500</v>
      </c>
      <c r="G293" t="inlineStr">
        <is>
          <t>Market price</t>
        </is>
      </c>
      <c r="H293" t="n">
        <v>195179334.5861911</v>
      </c>
      <c r="I293" t="inlineStr">
        <is>
          <t>MEX</t>
        </is>
      </c>
      <c r="J293" t="n">
        <v>500</v>
      </c>
      <c r="K293" t="inlineStr">
        <is>
          <t>Mexico Seagrass Restoration 500</t>
        </is>
      </c>
      <c r="L293" t="inlineStr">
        <is>
          <t>25664822</t>
        </is>
      </c>
      <c r="M293" t="inlineStr">
        <is>
          <t>30203703</t>
        </is>
      </c>
      <c r="N293" t="n">
        <v>0.1314935418465956</v>
      </c>
      <c r="O293" t="n">
        <v>0.1547484679360973</v>
      </c>
      <c r="P293" t="inlineStr">
        <is>
          <t>20383651</t>
        </is>
      </c>
      <c r="Q293" t="inlineStr">
        <is>
          <t>23272406</t>
        </is>
      </c>
      <c r="R293" t="inlineStr">
        <is>
          <t>5281171</t>
        </is>
      </c>
      <c r="S293" t="inlineStr">
        <is>
          <t>6931297</t>
        </is>
      </c>
      <c r="T293" t="n">
        <v>70775</v>
      </c>
      <c r="U293" t="n">
        <v>12298</v>
      </c>
      <c r="V293" t="n">
        <v>2609</v>
      </c>
      <c r="W293" t="n">
        <v>2609</v>
      </c>
      <c r="X293" t="inlineStr">
        <is>
          <t>50000</t>
        </is>
      </c>
      <c r="Y293" t="inlineStr">
        <is>
          <t>50000</t>
        </is>
      </c>
      <c r="Z293" t="inlineStr">
        <is>
          <t>629559</t>
        </is>
      </c>
      <c r="AA293" t="inlineStr">
        <is>
          <t>667067</t>
        </is>
      </c>
      <c r="AB293" t="inlineStr">
        <is>
          <t>76963</t>
        </is>
      </c>
      <c r="AC293" t="inlineStr">
        <is>
          <t>80000</t>
        </is>
      </c>
      <c r="AD293" t="inlineStr">
        <is>
          <t>274072</t>
        </is>
      </c>
      <c r="AE293" t="inlineStr">
        <is>
          <t>290400</t>
        </is>
      </c>
      <c r="AF293" t="inlineStr">
        <is>
          <t>88900</t>
        </is>
      </c>
      <c r="AG293" t="inlineStr">
        <is>
          <t>100000</t>
        </is>
      </c>
      <c r="AH293" t="inlineStr">
        <is>
          <t>129504</t>
        </is>
      </c>
      <c r="AI293" t="inlineStr">
        <is>
          <t>140000</t>
        </is>
      </c>
      <c r="AJ293" t="inlineStr">
        <is>
          <t>44450</t>
        </is>
      </c>
      <c r="AK293" t="inlineStr">
        <is>
          <t>50000</t>
        </is>
      </c>
      <c r="AL293" t="inlineStr">
        <is>
          <t>19090204</t>
        </is>
      </c>
      <c r="AM293" t="inlineStr">
        <is>
          <t>21894939</t>
        </is>
      </c>
      <c r="AN293" t="n">
        <v>4556762</v>
      </c>
      <c r="AO293" t="n">
        <v>5709545</v>
      </c>
      <c r="AP293" t="inlineStr">
        <is>
          <t>101967</t>
        </is>
      </c>
      <c r="AQ293" t="inlineStr">
        <is>
          <t>173784</t>
        </is>
      </c>
      <c r="AR293" t="inlineStr">
        <is>
          <t>1176</t>
        </is>
      </c>
      <c r="AS293" t="inlineStr">
        <is>
          <t>1968</t>
        </is>
      </c>
      <c r="AT293" t="inlineStr">
        <is>
          <t>75812</t>
        </is>
      </c>
      <c r="AU293" t="inlineStr">
        <is>
          <t>120000</t>
        </is>
      </c>
      <c r="AV293" t="inlineStr">
        <is>
          <t>167296</t>
        </is>
      </c>
      <c r="AW293" t="inlineStr">
        <is>
          <t>300000</t>
        </is>
      </c>
      <c r="AX293" t="inlineStr">
        <is>
          <t>378159</t>
        </is>
      </c>
      <c r="AY293" t="inlineStr">
        <is>
          <t>626000</t>
        </is>
      </c>
      <c r="AZ293" t="n">
        <v>30</v>
      </c>
      <c r="BA293" t="n">
        <v>-6931297</v>
      </c>
      <c r="BB293" t="n">
        <v>-5281171</v>
      </c>
      <c r="BC293" t="inlineStr">
        <is>
          <t>0</t>
        </is>
      </c>
      <c r="BD293" t="inlineStr">
        <is>
          <t>0</t>
        </is>
      </c>
      <c r="BE293" t="n">
        <v>0</v>
      </c>
      <c r="BF293" t="inlineStr">
        <is>
          <t>143773</t>
        </is>
      </c>
      <c r="BG293" t="inlineStr">
        <is>
          <t>4412989</t>
        </is>
      </c>
      <c r="BH293" t="inlineStr">
        <is>
          <t>238000</t>
        </is>
      </c>
      <c r="BI293" t="inlineStr">
        <is>
          <t>5471545</t>
        </is>
      </c>
    </row>
    <row r="294">
      <c r="A294" t="inlineStr">
        <is>
          <t>Mexico</t>
        </is>
      </c>
      <c r="B294" t="inlineStr">
        <is>
          <t>Seagrass</t>
        </is>
      </c>
      <c r="C294" t="inlineStr">
        <is>
          <t>Restoration</t>
        </is>
      </c>
      <c r="D294" t="inlineStr">
        <is>
          <t>Planting</t>
        </is>
      </c>
      <c r="E294" t="inlineStr">
        <is>
          <t>Large</t>
        </is>
      </c>
      <c r="F294" t="n">
        <v>1000</v>
      </c>
      <c r="G294" t="inlineStr">
        <is>
          <t>Opex breakeven</t>
        </is>
      </c>
      <c r="H294" t="n">
        <v>195179334.5861911</v>
      </c>
      <c r="I294" t="inlineStr">
        <is>
          <t>MEX</t>
        </is>
      </c>
      <c r="J294" t="n">
        <v>500</v>
      </c>
      <c r="K294" t="inlineStr">
        <is>
          <t>Mexico Seagrass Restoration 1000</t>
        </is>
      </c>
      <c r="L294" t="inlineStr">
        <is>
          <t>56631121</t>
        </is>
      </c>
      <c r="M294" t="inlineStr">
        <is>
          <t>73563647</t>
        </is>
      </c>
      <c r="N294" t="n">
        <v>0.2901491652283082</v>
      </c>
      <c r="O294" t="n">
        <v>0.3769028476091784</v>
      </c>
      <c r="P294" t="inlineStr">
        <is>
          <t>38110580</t>
        </is>
      </c>
      <c r="Q294" t="inlineStr">
        <is>
          <t>45247345</t>
        </is>
      </c>
      <c r="R294" t="inlineStr">
        <is>
          <t>18520541</t>
        </is>
      </c>
      <c r="S294" t="inlineStr">
        <is>
          <t>28316301</t>
        </is>
      </c>
      <c r="T294" t="n">
        <v>70775</v>
      </c>
      <c r="U294" t="n">
        <v>23335</v>
      </c>
      <c r="V294" t="n">
        <v>3034</v>
      </c>
      <c r="W294" t="n">
        <v>3034</v>
      </c>
      <c r="X294" t="inlineStr">
        <is>
          <t>50000</t>
        </is>
      </c>
      <c r="Y294" t="inlineStr">
        <is>
          <t>50000</t>
        </is>
      </c>
      <c r="Z294" t="inlineStr">
        <is>
          <t>629559</t>
        </is>
      </c>
      <c r="AA294" t="inlineStr">
        <is>
          <t>667067</t>
        </is>
      </c>
      <c r="AB294" t="inlineStr">
        <is>
          <t>153925</t>
        </is>
      </c>
      <c r="AC294" t="inlineStr">
        <is>
          <t>160000</t>
        </is>
      </c>
      <c r="AD294" t="inlineStr">
        <is>
          <t>274072</t>
        </is>
      </c>
      <c r="AE294" t="inlineStr">
        <is>
          <t>290400</t>
        </is>
      </c>
      <c r="AF294" t="inlineStr">
        <is>
          <t>88900</t>
        </is>
      </c>
      <c r="AG294" t="inlineStr">
        <is>
          <t>100000</t>
        </is>
      </c>
      <c r="AH294" t="inlineStr">
        <is>
          <t>129504</t>
        </is>
      </c>
      <c r="AI294" t="inlineStr">
        <is>
          <t>140000</t>
        </is>
      </c>
      <c r="AJ294" t="inlineStr">
        <is>
          <t>44450</t>
        </is>
      </c>
      <c r="AK294" t="inlineStr">
        <is>
          <t>50000</t>
        </is>
      </c>
      <c r="AL294" t="inlineStr">
        <is>
          <t>36740170</t>
        </is>
      </c>
      <c r="AM294" t="inlineStr">
        <is>
          <t>43789879</t>
        </is>
      </c>
      <c r="AN294" t="n">
        <v>8636817</v>
      </c>
      <c r="AO294" t="n">
        <v>11181091</v>
      </c>
      <c r="AP294" t="inlineStr">
        <is>
          <t>9260270</t>
        </is>
      </c>
      <c r="AQ294" t="inlineStr">
        <is>
          <t>16085477</t>
        </is>
      </c>
      <c r="AR294" t="inlineStr">
        <is>
          <t>2186</t>
        </is>
      </c>
      <c r="AS294" t="inlineStr">
        <is>
          <t>3734</t>
        </is>
      </c>
      <c r="AT294" t="inlineStr">
        <is>
          <t>75812</t>
        </is>
      </c>
      <c r="AU294" t="inlineStr">
        <is>
          <t>120000</t>
        </is>
      </c>
      <c r="AV294" t="inlineStr">
        <is>
          <t>167296</t>
        </is>
      </c>
      <c r="AW294" t="inlineStr">
        <is>
          <t>300000</t>
        </is>
      </c>
      <c r="AX294" t="inlineStr">
        <is>
          <t>378159</t>
        </is>
      </c>
      <c r="AY294" t="inlineStr">
        <is>
          <t>626000</t>
        </is>
      </c>
      <c r="AZ294" t="n">
        <v>1453.620995307158</v>
      </c>
      <c r="BA294" t="n">
        <v>-28316301</v>
      </c>
      <c r="BB294" t="n">
        <v>-18520541</v>
      </c>
      <c r="BC294" t="inlineStr">
        <is>
          <t>0</t>
        </is>
      </c>
      <c r="BD294" t="inlineStr">
        <is>
          <t>0</t>
        </is>
      </c>
      <c r="BE294" t="n">
        <v>0</v>
      </c>
      <c r="BF294" t="inlineStr">
        <is>
          <t>143773</t>
        </is>
      </c>
      <c r="BG294" t="inlineStr">
        <is>
          <t>8493044</t>
        </is>
      </c>
      <c r="BH294" t="inlineStr">
        <is>
          <t>238000</t>
        </is>
      </c>
      <c r="BI294" t="inlineStr">
        <is>
          <t>10943091</t>
        </is>
      </c>
    </row>
    <row r="295">
      <c r="A295" t="inlineStr">
        <is>
          <t>Mexico</t>
        </is>
      </c>
      <c r="B295" t="inlineStr">
        <is>
          <t>Seagrass</t>
        </is>
      </c>
      <c r="C295" t="inlineStr">
        <is>
          <t>Restoration</t>
        </is>
      </c>
      <c r="D295" t="inlineStr">
        <is>
          <t>Planting</t>
        </is>
      </c>
      <c r="E295" t="inlineStr">
        <is>
          <t>Large</t>
        </is>
      </c>
      <c r="F295" t="n">
        <v>1000</v>
      </c>
      <c r="G295" t="inlineStr">
        <is>
          <t>Market price</t>
        </is>
      </c>
      <c r="H295" t="n">
        <v>195179334.5861911</v>
      </c>
      <c r="I295" t="inlineStr">
        <is>
          <t>MEX</t>
        </is>
      </c>
      <c r="J295" t="n">
        <v>500</v>
      </c>
      <c r="K295" t="inlineStr">
        <is>
          <t>Mexico Seagrass Restoration 1000</t>
        </is>
      </c>
      <c r="L295" t="inlineStr">
        <is>
          <t>47561965</t>
        </is>
      </c>
      <c r="M295" t="inlineStr">
        <is>
          <t>57810144</t>
        </is>
      </c>
      <c r="N295" t="n">
        <v>0.2436834058320691</v>
      </c>
      <c r="O295" t="n">
        <v>0.2961898815905179</v>
      </c>
      <c r="P295" t="inlineStr">
        <is>
          <t>38110580</t>
        </is>
      </c>
      <c r="Q295" t="inlineStr">
        <is>
          <t>45247345</t>
        </is>
      </c>
      <c r="R295" t="inlineStr">
        <is>
          <t>9451385</t>
        </is>
      </c>
      <c r="S295" t="inlineStr">
        <is>
          <t>12562798</t>
        </is>
      </c>
      <c r="T295" t="n">
        <v>70775</v>
      </c>
      <c r="U295" t="n">
        <v>23335</v>
      </c>
      <c r="V295" t="n">
        <v>2548</v>
      </c>
      <c r="W295" t="n">
        <v>2548</v>
      </c>
      <c r="X295" t="inlineStr">
        <is>
          <t>50000</t>
        </is>
      </c>
      <c r="Y295" t="inlineStr">
        <is>
          <t>50000</t>
        </is>
      </c>
      <c r="Z295" t="inlineStr">
        <is>
          <t>629559</t>
        </is>
      </c>
      <c r="AA295" t="inlineStr">
        <is>
          <t>667067</t>
        </is>
      </c>
      <c r="AB295" t="inlineStr">
        <is>
          <t>153925</t>
        </is>
      </c>
      <c r="AC295" t="inlineStr">
        <is>
          <t>160000</t>
        </is>
      </c>
      <c r="AD295" t="inlineStr">
        <is>
          <t>274072</t>
        </is>
      </c>
      <c r="AE295" t="inlineStr">
        <is>
          <t>290400</t>
        </is>
      </c>
      <c r="AF295" t="inlineStr">
        <is>
          <t>88900</t>
        </is>
      </c>
      <c r="AG295" t="inlineStr">
        <is>
          <t>100000</t>
        </is>
      </c>
      <c r="AH295" t="inlineStr">
        <is>
          <t>129504</t>
        </is>
      </c>
      <c r="AI295" t="inlineStr">
        <is>
          <t>140000</t>
        </is>
      </c>
      <c r="AJ295" t="inlineStr">
        <is>
          <t>44450</t>
        </is>
      </c>
      <c r="AK295" t="inlineStr">
        <is>
          <t>50000</t>
        </is>
      </c>
      <c r="AL295" t="inlineStr">
        <is>
          <t>36740170</t>
        </is>
      </c>
      <c r="AM295" t="inlineStr">
        <is>
          <t>43789879</t>
        </is>
      </c>
      <c r="AN295" t="n">
        <v>8636817</v>
      </c>
      <c r="AO295" t="n">
        <v>11181091</v>
      </c>
      <c r="AP295" t="inlineStr">
        <is>
          <t>191115</t>
        </is>
      </c>
      <c r="AQ295" t="inlineStr">
        <is>
          <t>331974</t>
        </is>
      </c>
      <c r="AR295" t="inlineStr">
        <is>
          <t>2186</t>
        </is>
      </c>
      <c r="AS295" t="inlineStr">
        <is>
          <t>3734</t>
        </is>
      </c>
      <c r="AT295" t="inlineStr">
        <is>
          <t>75812</t>
        </is>
      </c>
      <c r="AU295" t="inlineStr">
        <is>
          <t>120000</t>
        </is>
      </c>
      <c r="AV295" t="inlineStr">
        <is>
          <t>167296</t>
        </is>
      </c>
      <c r="AW295" t="inlineStr">
        <is>
          <t>300000</t>
        </is>
      </c>
      <c r="AX295" t="inlineStr">
        <is>
          <t>378159</t>
        </is>
      </c>
      <c r="AY295" t="inlineStr">
        <is>
          <t>626000</t>
        </is>
      </c>
      <c r="AZ295" t="n">
        <v>30</v>
      </c>
      <c r="BA295" t="n">
        <v>-12562798</v>
      </c>
      <c r="BB295" t="n">
        <v>-9451385</v>
      </c>
      <c r="BC295" t="inlineStr">
        <is>
          <t>0</t>
        </is>
      </c>
      <c r="BD295" t="inlineStr">
        <is>
          <t>0</t>
        </is>
      </c>
      <c r="BE295" t="n">
        <v>0</v>
      </c>
      <c r="BF295" t="inlineStr">
        <is>
          <t>143773</t>
        </is>
      </c>
      <c r="BG295" t="inlineStr">
        <is>
          <t>8493044</t>
        </is>
      </c>
      <c r="BH295" t="inlineStr">
        <is>
          <t>238000</t>
        </is>
      </c>
      <c r="BI295" t="inlineStr">
        <is>
          <t>10943091</t>
        </is>
      </c>
    </row>
    <row r="296">
      <c r="A296" t="inlineStr">
        <is>
          <t>Mexico</t>
        </is>
      </c>
      <c r="B296" t="inlineStr">
        <is>
          <t>Seagrass</t>
        </is>
      </c>
      <c r="C296" t="inlineStr">
        <is>
          <t>Conservation</t>
        </is>
      </c>
      <c r="D296" t="inlineStr"/>
      <c r="E296" t="inlineStr">
        <is>
          <t>Small</t>
        </is>
      </c>
      <c r="F296" t="n">
        <v>400</v>
      </c>
      <c r="G296" t="inlineStr">
        <is>
          <t>Opex breakeven</t>
        </is>
      </c>
      <c r="H296" t="n">
        <v>195179334.5861911</v>
      </c>
      <c r="I296" t="inlineStr">
        <is>
          <t>MEX</t>
        </is>
      </c>
      <c r="J296" t="n">
        <v>2000</v>
      </c>
      <c r="K296" t="inlineStr">
        <is>
          <t>Mexico Seagrass Conservation 400</t>
        </is>
      </c>
      <c r="L296" t="inlineStr">
        <is>
          <t>2825115</t>
        </is>
      </c>
      <c r="M296" t="inlineStr">
        <is>
          <t>4111735</t>
        </is>
      </c>
      <c r="N296" t="n">
        <v>0.01447445758532613</v>
      </c>
      <c r="O296" t="n">
        <v>0.02106644644894135</v>
      </c>
      <c r="P296" t="inlineStr">
        <is>
          <t>1293447</t>
        </is>
      </c>
      <c r="Q296" t="inlineStr">
        <is>
          <t>1377467</t>
        </is>
      </c>
      <c r="R296" t="inlineStr">
        <is>
          <t>1531668</t>
        </is>
      </c>
      <c r="S296" t="inlineStr">
        <is>
          <t>2734268</t>
        </is>
      </c>
      <c r="T296" t="n">
        <v>1128651</v>
      </c>
      <c r="U296" t="n">
        <v>9253</v>
      </c>
      <c r="V296" t="n">
        <v>382</v>
      </c>
      <c r="W296" t="n">
        <v>382</v>
      </c>
      <c r="X296" t="inlineStr">
        <is>
          <t>50000</t>
        </is>
      </c>
      <c r="Y296" t="inlineStr">
        <is>
          <t>50000</t>
        </is>
      </c>
      <c r="Z296" t="inlineStr">
        <is>
          <t>629559</t>
        </is>
      </c>
      <c r="AA296" t="inlineStr">
        <is>
          <t>667067</t>
        </is>
      </c>
      <c r="AB296" t="inlineStr">
        <is>
          <t>76963</t>
        </is>
      </c>
      <c r="AC296" t="inlineStr">
        <is>
          <t>80000</t>
        </is>
      </c>
      <c r="AD296" t="inlineStr">
        <is>
          <t>274072</t>
        </is>
      </c>
      <c r="AE296" t="inlineStr">
        <is>
          <t>290400</t>
        </is>
      </c>
      <c r="AF296" t="inlineStr">
        <is>
          <t>88900</t>
        </is>
      </c>
      <c r="AG296" t="inlineStr">
        <is>
          <t>100000</t>
        </is>
      </c>
      <c r="AH296" t="inlineStr">
        <is>
          <t>129504</t>
        </is>
      </c>
      <c r="AI296" t="inlineStr">
        <is>
          <t>140000</t>
        </is>
      </c>
      <c r="AJ296" t="inlineStr">
        <is>
          <t>44450</t>
        </is>
      </c>
      <c r="AK296" t="inlineStr">
        <is>
          <t>50000</t>
        </is>
      </c>
      <c r="AL296" t="inlineStr">
        <is>
          <t>0</t>
        </is>
      </c>
      <c r="AM296" t="inlineStr">
        <is>
          <t>0</t>
        </is>
      </c>
      <c r="AN296" t="n">
        <v>143773</v>
      </c>
      <c r="AO296" t="n">
        <v>238000</v>
      </c>
      <c r="AP296" t="inlineStr">
        <is>
          <t>765834</t>
        </is>
      </c>
      <c r="AQ296" t="inlineStr">
        <is>
          <t>1448787</t>
        </is>
      </c>
      <c r="AR296" t="inlineStr">
        <is>
          <t>794</t>
        </is>
      </c>
      <c r="AS296" t="inlineStr">
        <is>
          <t>1480</t>
        </is>
      </c>
      <c r="AT296" t="inlineStr">
        <is>
          <t>75812</t>
        </is>
      </c>
      <c r="AU296" t="inlineStr">
        <is>
          <t>120000</t>
        </is>
      </c>
      <c r="AV296" t="inlineStr">
        <is>
          <t>167296</t>
        </is>
      </c>
      <c r="AW296" t="inlineStr">
        <is>
          <t>300000</t>
        </is>
      </c>
      <c r="AX296" t="inlineStr">
        <is>
          <t>378159</t>
        </is>
      </c>
      <c r="AY296" t="inlineStr">
        <is>
          <t>626000</t>
        </is>
      </c>
      <c r="AZ296" t="n">
        <v>319.9392449989969</v>
      </c>
      <c r="BA296" t="n">
        <v>-2734268</v>
      </c>
      <c r="BB296" t="n">
        <v>-1531668</v>
      </c>
      <c r="BC296" t="inlineStr">
        <is>
          <t>0</t>
        </is>
      </c>
      <c r="BD296" t="inlineStr">
        <is>
          <t>0</t>
        </is>
      </c>
      <c r="BE296" t="n">
        <v>0</v>
      </c>
      <c r="BF296" t="inlineStr">
        <is>
          <t>143773</t>
        </is>
      </c>
      <c r="BG296" t="inlineStr">
        <is>
          <t>0</t>
        </is>
      </c>
      <c r="BH296" t="inlineStr">
        <is>
          <t>238000</t>
        </is>
      </c>
      <c r="BI296" t="inlineStr">
        <is>
          <t>0</t>
        </is>
      </c>
    </row>
    <row r="297">
      <c r="A297" t="inlineStr">
        <is>
          <t>Mexico</t>
        </is>
      </c>
      <c r="B297" t="inlineStr">
        <is>
          <t>Seagrass</t>
        </is>
      </c>
      <c r="C297" t="inlineStr">
        <is>
          <t>Conservation</t>
        </is>
      </c>
      <c r="D297" t="inlineStr"/>
      <c r="E297" t="inlineStr">
        <is>
          <t>Small</t>
        </is>
      </c>
      <c r="F297" t="n">
        <v>400</v>
      </c>
      <c r="G297" t="inlineStr">
        <is>
          <t>Market price</t>
        </is>
      </c>
      <c r="H297" t="n">
        <v>195179334.5861911</v>
      </c>
      <c r="I297" t="inlineStr">
        <is>
          <t>MEX</t>
        </is>
      </c>
      <c r="J297" t="n">
        <v>2000</v>
      </c>
      <c r="K297" t="inlineStr">
        <is>
          <t>Mexico Seagrass Conservation 400</t>
        </is>
      </c>
      <c r="L297" t="inlineStr">
        <is>
          <t>2131092</t>
        </is>
      </c>
      <c r="M297" t="inlineStr">
        <is>
          <t>2798797</t>
        </is>
      </c>
      <c r="N297" t="n">
        <v>0.01091863544118658</v>
      </c>
      <c r="O297" t="n">
        <v>0.0143396174904165</v>
      </c>
      <c r="P297" t="inlineStr">
        <is>
          <t>1293447</t>
        </is>
      </c>
      <c r="Q297" t="inlineStr">
        <is>
          <t>1377467</t>
        </is>
      </c>
      <c r="R297" t="inlineStr">
        <is>
          <t>837644</t>
        </is>
      </c>
      <c r="S297" t="inlineStr">
        <is>
          <t>1421330</t>
        </is>
      </c>
      <c r="T297" t="n">
        <v>1128651</v>
      </c>
      <c r="U297" t="n">
        <v>9253</v>
      </c>
      <c r="V297" t="n">
        <v>288</v>
      </c>
      <c r="W297" t="n">
        <v>288</v>
      </c>
      <c r="X297" t="inlineStr">
        <is>
          <t>50000</t>
        </is>
      </c>
      <c r="Y297" t="inlineStr">
        <is>
          <t>50000</t>
        </is>
      </c>
      <c r="Z297" t="inlineStr">
        <is>
          <t>629559</t>
        </is>
      </c>
      <c r="AA297" t="inlineStr">
        <is>
          <t>667067</t>
        </is>
      </c>
      <c r="AB297" t="inlineStr">
        <is>
          <t>76963</t>
        </is>
      </c>
      <c r="AC297" t="inlineStr">
        <is>
          <t>80000</t>
        </is>
      </c>
      <c r="AD297" t="inlineStr">
        <is>
          <t>274072</t>
        </is>
      </c>
      <c r="AE297" t="inlineStr">
        <is>
          <t>290400</t>
        </is>
      </c>
      <c r="AF297" t="inlineStr">
        <is>
          <t>88900</t>
        </is>
      </c>
      <c r="AG297" t="inlineStr">
        <is>
          <t>100000</t>
        </is>
      </c>
      <c r="AH297" t="inlineStr">
        <is>
          <t>129504</t>
        </is>
      </c>
      <c r="AI297" t="inlineStr">
        <is>
          <t>140000</t>
        </is>
      </c>
      <c r="AJ297" t="inlineStr">
        <is>
          <t>44450</t>
        </is>
      </c>
      <c r="AK297" t="inlineStr">
        <is>
          <t>50000</t>
        </is>
      </c>
      <c r="AL297" t="inlineStr">
        <is>
          <t>0</t>
        </is>
      </c>
      <c r="AM297" t="inlineStr">
        <is>
          <t>0</t>
        </is>
      </c>
      <c r="AN297" t="n">
        <v>143773</v>
      </c>
      <c r="AO297" t="n">
        <v>238000</v>
      </c>
      <c r="AP297" t="inlineStr">
        <is>
          <t>71811</t>
        </is>
      </c>
      <c r="AQ297" t="inlineStr">
        <is>
          <t>135850</t>
        </is>
      </c>
      <c r="AR297" t="inlineStr">
        <is>
          <t>794</t>
        </is>
      </c>
      <c r="AS297" t="inlineStr">
        <is>
          <t>1480</t>
        </is>
      </c>
      <c r="AT297" t="inlineStr">
        <is>
          <t>75812</t>
        </is>
      </c>
      <c r="AU297" t="inlineStr">
        <is>
          <t>120000</t>
        </is>
      </c>
      <c r="AV297" t="inlineStr">
        <is>
          <t>167296</t>
        </is>
      </c>
      <c r="AW297" t="inlineStr">
        <is>
          <t>300000</t>
        </is>
      </c>
      <c r="AX297" t="inlineStr">
        <is>
          <t>378159</t>
        </is>
      </c>
      <c r="AY297" t="inlineStr">
        <is>
          <t>626000</t>
        </is>
      </c>
      <c r="AZ297" t="n">
        <v>30</v>
      </c>
      <c r="BA297" t="n">
        <v>-1421330</v>
      </c>
      <c r="BB297" t="n">
        <v>-837644</v>
      </c>
      <c r="BC297" t="inlineStr">
        <is>
          <t>0</t>
        </is>
      </c>
      <c r="BD297" t="inlineStr">
        <is>
          <t>0</t>
        </is>
      </c>
      <c r="BE297" t="n">
        <v>0</v>
      </c>
      <c r="BF297" t="inlineStr">
        <is>
          <t>143773</t>
        </is>
      </c>
      <c r="BG297" t="inlineStr">
        <is>
          <t>0</t>
        </is>
      </c>
      <c r="BH297" t="inlineStr">
        <is>
          <t>238000</t>
        </is>
      </c>
      <c r="BI297" t="inlineStr">
        <is>
          <t>0</t>
        </is>
      </c>
    </row>
    <row r="298">
      <c r="A298" t="inlineStr">
        <is>
          <t>Mexico</t>
        </is>
      </c>
      <c r="B298" t="inlineStr">
        <is>
          <t>Seagrass</t>
        </is>
      </c>
      <c r="C298" t="inlineStr">
        <is>
          <t>Conservation</t>
        </is>
      </c>
      <c r="D298" t="inlineStr"/>
      <c r="E298" t="inlineStr">
        <is>
          <t>Medium</t>
        </is>
      </c>
      <c r="F298" t="n">
        <v>2000</v>
      </c>
      <c r="G298" t="inlineStr">
        <is>
          <t>Opex breakeven</t>
        </is>
      </c>
      <c r="H298" t="n">
        <v>195179334.5861911</v>
      </c>
      <c r="I298" t="inlineStr">
        <is>
          <t>MEX</t>
        </is>
      </c>
      <c r="J298" t="n">
        <v>2000</v>
      </c>
      <c r="K298" t="inlineStr">
        <is>
          <t>Mexico Seagrass Conservation 2000</t>
        </is>
      </c>
      <c r="L298" t="inlineStr">
        <is>
          <t>2831466</t>
        </is>
      </c>
      <c r="M298" t="inlineStr">
        <is>
          <t>4123664</t>
        </is>
      </c>
      <c r="N298" t="n">
        <v>0.01450699689084977</v>
      </c>
      <c r="O298" t="n">
        <v>0.02112756459971941</v>
      </c>
      <c r="P298" t="inlineStr">
        <is>
          <t>1293447</t>
        </is>
      </c>
      <c r="Q298" t="inlineStr">
        <is>
          <t>1377467</t>
        </is>
      </c>
      <c r="R298" t="inlineStr">
        <is>
          <t>1538019</t>
        </is>
      </c>
      <c r="S298" t="inlineStr">
        <is>
          <t>2746197</t>
        </is>
      </c>
      <c r="T298" t="n">
        <v>1128651</v>
      </c>
      <c r="U298" t="n">
        <v>46264</v>
      </c>
      <c r="V298" t="n">
        <v>77</v>
      </c>
      <c r="W298" t="n">
        <v>77</v>
      </c>
      <c r="X298" t="inlineStr">
        <is>
          <t>50000</t>
        </is>
      </c>
      <c r="Y298" t="inlineStr">
        <is>
          <t>50000</t>
        </is>
      </c>
      <c r="Z298" t="inlineStr">
        <is>
          <t>629559</t>
        </is>
      </c>
      <c r="AA298" t="inlineStr">
        <is>
          <t>667067</t>
        </is>
      </c>
      <c r="AB298" t="inlineStr">
        <is>
          <t>76963</t>
        </is>
      </c>
      <c r="AC298" t="inlineStr">
        <is>
          <t>80000</t>
        </is>
      </c>
      <c r="AD298" t="inlineStr">
        <is>
          <t>274072</t>
        </is>
      </c>
      <c r="AE298" t="inlineStr">
        <is>
          <t>290400</t>
        </is>
      </c>
      <c r="AF298" t="inlineStr">
        <is>
          <t>88900</t>
        </is>
      </c>
      <c r="AG298" t="inlineStr">
        <is>
          <t>100000</t>
        </is>
      </c>
      <c r="AH298" t="inlineStr">
        <is>
          <t>129504</t>
        </is>
      </c>
      <c r="AI298" t="inlineStr">
        <is>
          <t>140000</t>
        </is>
      </c>
      <c r="AJ298" t="inlineStr">
        <is>
          <t>44450</t>
        </is>
      </c>
      <c r="AK298" t="inlineStr">
        <is>
          <t>50000</t>
        </is>
      </c>
      <c r="AL298" t="inlineStr">
        <is>
          <t>0</t>
        </is>
      </c>
      <c r="AM298" t="inlineStr">
        <is>
          <t>0</t>
        </is>
      </c>
      <c r="AN298" t="n">
        <v>143773</v>
      </c>
      <c r="AO298" t="n">
        <v>238000</v>
      </c>
      <c r="AP298" t="inlineStr">
        <is>
          <t>769009</t>
        </is>
      </c>
      <c r="AQ298" t="inlineStr">
        <is>
          <t>1454795</t>
        </is>
      </c>
      <c r="AR298" t="inlineStr">
        <is>
          <t>3970</t>
        </is>
      </c>
      <c r="AS298" t="inlineStr">
        <is>
          <t>7402</t>
        </is>
      </c>
      <c r="AT298" t="inlineStr">
        <is>
          <t>75812</t>
        </is>
      </c>
      <c r="AU298" t="inlineStr">
        <is>
          <t>120000</t>
        </is>
      </c>
      <c r="AV298" t="inlineStr">
        <is>
          <t>167296</t>
        </is>
      </c>
      <c r="AW298" t="inlineStr">
        <is>
          <t>300000</t>
        </is>
      </c>
      <c r="AX298" t="inlineStr">
        <is>
          <t>378159</t>
        </is>
      </c>
      <c r="AY298" t="inlineStr">
        <is>
          <t>626000</t>
        </is>
      </c>
      <c r="AZ298" t="n">
        <v>64.25318474600559</v>
      </c>
      <c r="BA298" t="n">
        <v>-2746197</v>
      </c>
      <c r="BB298" t="n">
        <v>-1538019</v>
      </c>
      <c r="BC298" t="inlineStr">
        <is>
          <t>0</t>
        </is>
      </c>
      <c r="BD298" t="inlineStr">
        <is>
          <t>0</t>
        </is>
      </c>
      <c r="BE298" t="n">
        <v>0</v>
      </c>
      <c r="BF298" t="inlineStr">
        <is>
          <t>143773</t>
        </is>
      </c>
      <c r="BG298" t="inlineStr">
        <is>
          <t>0</t>
        </is>
      </c>
      <c r="BH298" t="inlineStr">
        <is>
          <t>238000</t>
        </is>
      </c>
      <c r="BI298" t="inlineStr">
        <is>
          <t>0</t>
        </is>
      </c>
    </row>
    <row r="299">
      <c r="A299" t="inlineStr">
        <is>
          <t>Mexico</t>
        </is>
      </c>
      <c r="B299" t="inlineStr">
        <is>
          <t>Seagrass</t>
        </is>
      </c>
      <c r="C299" t="inlineStr">
        <is>
          <t>Conservation</t>
        </is>
      </c>
      <c r="D299" t="inlineStr"/>
      <c r="E299" t="inlineStr">
        <is>
          <t>Medium</t>
        </is>
      </c>
      <c r="F299" t="n">
        <v>2000</v>
      </c>
      <c r="G299" t="inlineStr">
        <is>
          <t>Market price</t>
        </is>
      </c>
      <c r="H299" t="n">
        <v>195179334.5861911</v>
      </c>
      <c r="I299" t="inlineStr">
        <is>
          <t>MEX</t>
        </is>
      </c>
      <c r="J299" t="n">
        <v>2000</v>
      </c>
      <c r="K299" t="inlineStr">
        <is>
          <t>Mexico Seagrass Conservation 2000</t>
        </is>
      </c>
      <c r="L299" t="inlineStr">
        <is>
          <t>2421509</t>
        </is>
      </c>
      <c r="M299" t="inlineStr">
        <is>
          <t>3348117</t>
        </is>
      </c>
      <c r="N299" t="n">
        <v>0.01240658497547374</v>
      </c>
      <c r="O299" t="n">
        <v>0.01715405479324182</v>
      </c>
      <c r="P299" t="inlineStr">
        <is>
          <t>1293447</t>
        </is>
      </c>
      <c r="Q299" t="inlineStr">
        <is>
          <t>1377467</t>
        </is>
      </c>
      <c r="R299" t="inlineStr">
        <is>
          <t>1128062</t>
        </is>
      </c>
      <c r="S299" t="inlineStr">
        <is>
          <t>1970650</t>
        </is>
      </c>
      <c r="T299" t="n">
        <v>1128651</v>
      </c>
      <c r="U299" t="n">
        <v>46264</v>
      </c>
      <c r="V299" t="n">
        <v>65</v>
      </c>
      <c r="W299" t="n">
        <v>65</v>
      </c>
      <c r="X299" t="inlineStr">
        <is>
          <t>50000</t>
        </is>
      </c>
      <c r="Y299" t="inlineStr">
        <is>
          <t>50000</t>
        </is>
      </c>
      <c r="Z299" t="inlineStr">
        <is>
          <t>629559</t>
        </is>
      </c>
      <c r="AA299" t="inlineStr">
        <is>
          <t>667067</t>
        </is>
      </c>
      <c r="AB299" t="inlineStr">
        <is>
          <t>76963</t>
        </is>
      </c>
      <c r="AC299" t="inlineStr">
        <is>
          <t>80000</t>
        </is>
      </c>
      <c r="AD299" t="inlineStr">
        <is>
          <t>274072</t>
        </is>
      </c>
      <c r="AE299" t="inlineStr">
        <is>
          <t>290400</t>
        </is>
      </c>
      <c r="AF299" t="inlineStr">
        <is>
          <t>88900</t>
        </is>
      </c>
      <c r="AG299" t="inlineStr">
        <is>
          <t>100000</t>
        </is>
      </c>
      <c r="AH299" t="inlineStr">
        <is>
          <t>129504</t>
        </is>
      </c>
      <c r="AI299" t="inlineStr">
        <is>
          <t>140000</t>
        </is>
      </c>
      <c r="AJ299" t="inlineStr">
        <is>
          <t>44450</t>
        </is>
      </c>
      <c r="AK299" t="inlineStr">
        <is>
          <t>50000</t>
        </is>
      </c>
      <c r="AL299" t="inlineStr">
        <is>
          <t>0</t>
        </is>
      </c>
      <c r="AM299" t="inlineStr">
        <is>
          <t>0</t>
        </is>
      </c>
      <c r="AN299" t="n">
        <v>143773</v>
      </c>
      <c r="AO299" t="n">
        <v>238000</v>
      </c>
      <c r="AP299" t="inlineStr">
        <is>
          <t>359053</t>
        </is>
      </c>
      <c r="AQ299" t="inlineStr">
        <is>
          <t>679248</t>
        </is>
      </c>
      <c r="AR299" t="inlineStr">
        <is>
          <t>3970</t>
        </is>
      </c>
      <c r="AS299" t="inlineStr">
        <is>
          <t>7402</t>
        </is>
      </c>
      <c r="AT299" t="inlineStr">
        <is>
          <t>75812</t>
        </is>
      </c>
      <c r="AU299" t="inlineStr">
        <is>
          <t>120000</t>
        </is>
      </c>
      <c r="AV299" t="inlineStr">
        <is>
          <t>167296</t>
        </is>
      </c>
      <c r="AW299" t="inlineStr">
        <is>
          <t>300000</t>
        </is>
      </c>
      <c r="AX299" t="inlineStr">
        <is>
          <t>378159</t>
        </is>
      </c>
      <c r="AY299" t="inlineStr">
        <is>
          <t>626000</t>
        </is>
      </c>
      <c r="AZ299" t="n">
        <v>30</v>
      </c>
      <c r="BA299" t="n">
        <v>-1970650</v>
      </c>
      <c r="BB299" t="n">
        <v>-1128062</v>
      </c>
      <c r="BC299" t="inlineStr">
        <is>
          <t>0</t>
        </is>
      </c>
      <c r="BD299" t="inlineStr">
        <is>
          <t>0</t>
        </is>
      </c>
      <c r="BE299" t="n">
        <v>0</v>
      </c>
      <c r="BF299" t="inlineStr">
        <is>
          <t>143773</t>
        </is>
      </c>
      <c r="BG299" t="inlineStr">
        <is>
          <t>0</t>
        </is>
      </c>
      <c r="BH299" t="inlineStr">
        <is>
          <t>238000</t>
        </is>
      </c>
      <c r="BI299" t="inlineStr">
        <is>
          <t>0</t>
        </is>
      </c>
    </row>
    <row r="300">
      <c r="A300" t="inlineStr">
        <is>
          <t>Mexico</t>
        </is>
      </c>
      <c r="B300" t="inlineStr">
        <is>
          <t>Seagrass</t>
        </is>
      </c>
      <c r="C300" t="inlineStr">
        <is>
          <t>Conservation</t>
        </is>
      </c>
      <c r="D300" t="inlineStr"/>
      <c r="E300" t="inlineStr">
        <is>
          <t>Large</t>
        </is>
      </c>
      <c r="F300" t="n">
        <v>4000</v>
      </c>
      <c r="G300" t="inlineStr">
        <is>
          <t>Opex breakeven</t>
        </is>
      </c>
      <c r="H300" t="n">
        <v>195179334.5861911</v>
      </c>
      <c r="I300" t="inlineStr">
        <is>
          <t>MEX</t>
        </is>
      </c>
      <c r="J300" t="n">
        <v>2000</v>
      </c>
      <c r="K300" t="inlineStr">
        <is>
          <t>Mexico Seagrass Conservation 4000</t>
        </is>
      </c>
      <c r="L300" t="inlineStr">
        <is>
          <t>2839405</t>
        </is>
      </c>
      <c r="M300" t="inlineStr">
        <is>
          <t>4138576</t>
        </is>
      </c>
      <c r="N300" t="n">
        <v>0.01454767230362762</v>
      </c>
      <c r="O300" t="n">
        <v>0.0212039661308119</v>
      </c>
      <c r="P300" t="inlineStr">
        <is>
          <t>1293447</t>
        </is>
      </c>
      <c r="Q300" t="inlineStr">
        <is>
          <t>1377467</t>
        </is>
      </c>
      <c r="R300" t="inlineStr">
        <is>
          <t>1545958</t>
        </is>
      </c>
      <c r="S300" t="inlineStr">
        <is>
          <t>2761109</t>
        </is>
      </c>
      <c r="T300" t="n">
        <v>1128651</v>
      </c>
      <c r="U300" t="n">
        <v>92527</v>
      </c>
      <c r="V300" t="n">
        <v>38</v>
      </c>
      <c r="W300" t="n">
        <v>38</v>
      </c>
      <c r="X300" t="inlineStr">
        <is>
          <t>50000</t>
        </is>
      </c>
      <c r="Y300" t="inlineStr">
        <is>
          <t>50000</t>
        </is>
      </c>
      <c r="Z300" t="inlineStr">
        <is>
          <t>629559</t>
        </is>
      </c>
      <c r="AA300" t="inlineStr">
        <is>
          <t>667067</t>
        </is>
      </c>
      <c r="AB300" t="inlineStr">
        <is>
          <t>76963</t>
        </is>
      </c>
      <c r="AC300" t="inlineStr">
        <is>
          <t>80000</t>
        </is>
      </c>
      <c r="AD300" t="inlineStr">
        <is>
          <t>274072</t>
        </is>
      </c>
      <c r="AE300" t="inlineStr">
        <is>
          <t>290400</t>
        </is>
      </c>
      <c r="AF300" t="inlineStr">
        <is>
          <t>88900</t>
        </is>
      </c>
      <c r="AG300" t="inlineStr">
        <is>
          <t>100000</t>
        </is>
      </c>
      <c r="AH300" t="inlineStr">
        <is>
          <t>129504</t>
        </is>
      </c>
      <c r="AI300" t="inlineStr">
        <is>
          <t>140000</t>
        </is>
      </c>
      <c r="AJ300" t="inlineStr">
        <is>
          <t>44450</t>
        </is>
      </c>
      <c r="AK300" t="inlineStr">
        <is>
          <t>50000</t>
        </is>
      </c>
      <c r="AL300" t="inlineStr">
        <is>
          <t>0</t>
        </is>
      </c>
      <c r="AM300" t="inlineStr">
        <is>
          <t>0</t>
        </is>
      </c>
      <c r="AN300" t="n">
        <v>143773</v>
      </c>
      <c r="AO300" t="n">
        <v>238000</v>
      </c>
      <c r="AP300" t="inlineStr">
        <is>
          <t>772979</t>
        </is>
      </c>
      <c r="AQ300" t="inlineStr">
        <is>
          <t>1462305</t>
        </is>
      </c>
      <c r="AR300" t="inlineStr">
        <is>
          <t>7939</t>
        </is>
      </c>
      <c r="AS300" t="inlineStr">
        <is>
          <t>14804</t>
        </is>
      </c>
      <c r="AT300" t="inlineStr">
        <is>
          <t>75812</t>
        </is>
      </c>
      <c r="AU300" t="inlineStr">
        <is>
          <t>120000</t>
        </is>
      </c>
      <c r="AV300" t="inlineStr">
        <is>
          <t>167296</t>
        </is>
      </c>
      <c r="AW300" t="inlineStr">
        <is>
          <t>300000</t>
        </is>
      </c>
      <c r="AX300" t="inlineStr">
        <is>
          <t>378159</t>
        </is>
      </c>
      <c r="AY300" t="inlineStr">
        <is>
          <t>626000</t>
        </is>
      </c>
      <c r="AZ300" t="n">
        <v>32.29242721433755</v>
      </c>
      <c r="BA300" t="n">
        <v>-2761109</v>
      </c>
      <c r="BB300" t="n">
        <v>-1545958</v>
      </c>
      <c r="BC300" t="inlineStr">
        <is>
          <t>0</t>
        </is>
      </c>
      <c r="BD300" t="inlineStr">
        <is>
          <t>0</t>
        </is>
      </c>
      <c r="BE300" t="n">
        <v>0</v>
      </c>
      <c r="BF300" t="inlineStr">
        <is>
          <t>143773</t>
        </is>
      </c>
      <c r="BG300" t="inlineStr">
        <is>
          <t>0</t>
        </is>
      </c>
      <c r="BH300" t="inlineStr">
        <is>
          <t>238000</t>
        </is>
      </c>
      <c r="BI300" t="inlineStr">
        <is>
          <t>0</t>
        </is>
      </c>
    </row>
    <row r="301">
      <c r="A301" t="inlineStr">
        <is>
          <t>Mexico</t>
        </is>
      </c>
      <c r="B301" t="inlineStr">
        <is>
          <t>Seagrass</t>
        </is>
      </c>
      <c r="C301" t="inlineStr">
        <is>
          <t>Conservation</t>
        </is>
      </c>
      <c r="D301" t="inlineStr"/>
      <c r="E301" t="inlineStr">
        <is>
          <t>Large</t>
        </is>
      </c>
      <c r="F301" t="n">
        <v>4000</v>
      </c>
      <c r="G301" t="inlineStr">
        <is>
          <t>Market price</t>
        </is>
      </c>
      <c r="H301" t="n">
        <v>195179334.5861911</v>
      </c>
      <c r="I301" t="inlineStr">
        <is>
          <t>MEX</t>
        </is>
      </c>
      <c r="J301" t="n">
        <v>2000</v>
      </c>
      <c r="K301" t="inlineStr">
        <is>
          <t>Mexico Seagrass Conservation 4000</t>
        </is>
      </c>
      <c r="L301" t="inlineStr">
        <is>
          <t>2784532</t>
        </is>
      </c>
      <c r="M301" t="inlineStr">
        <is>
          <t>4034767</t>
        </is>
      </c>
      <c r="N301" t="n">
        <v>0.01426653085944584</v>
      </c>
      <c r="O301" t="n">
        <v>0.02067210142177347</v>
      </c>
      <c r="P301" t="inlineStr">
        <is>
          <t>1293447</t>
        </is>
      </c>
      <c r="Q301" t="inlineStr">
        <is>
          <t>1377467</t>
        </is>
      </c>
      <c r="R301" t="inlineStr">
        <is>
          <t>1491085</t>
        </is>
      </c>
      <c r="S301" t="inlineStr">
        <is>
          <t>2657301</t>
        </is>
      </c>
      <c r="T301" t="n">
        <v>1128651</v>
      </c>
      <c r="U301" t="n">
        <v>92527</v>
      </c>
      <c r="V301" t="n">
        <v>38</v>
      </c>
      <c r="W301" t="n">
        <v>38</v>
      </c>
      <c r="X301" t="inlineStr">
        <is>
          <t>50000</t>
        </is>
      </c>
      <c r="Y301" t="inlineStr">
        <is>
          <t>50000</t>
        </is>
      </c>
      <c r="Z301" t="inlineStr">
        <is>
          <t>629559</t>
        </is>
      </c>
      <c r="AA301" t="inlineStr">
        <is>
          <t>667067</t>
        </is>
      </c>
      <c r="AB301" t="inlineStr">
        <is>
          <t>76963</t>
        </is>
      </c>
      <c r="AC301" t="inlineStr">
        <is>
          <t>80000</t>
        </is>
      </c>
      <c r="AD301" t="inlineStr">
        <is>
          <t>274072</t>
        </is>
      </c>
      <c r="AE301" t="inlineStr">
        <is>
          <t>290400</t>
        </is>
      </c>
      <c r="AF301" t="inlineStr">
        <is>
          <t>88900</t>
        </is>
      </c>
      <c r="AG301" t="inlineStr">
        <is>
          <t>100000</t>
        </is>
      </c>
      <c r="AH301" t="inlineStr">
        <is>
          <t>129504</t>
        </is>
      </c>
      <c r="AI301" t="inlineStr">
        <is>
          <t>140000</t>
        </is>
      </c>
      <c r="AJ301" t="inlineStr">
        <is>
          <t>44450</t>
        </is>
      </c>
      <c r="AK301" t="inlineStr">
        <is>
          <t>50000</t>
        </is>
      </c>
      <c r="AL301" t="inlineStr">
        <is>
          <t>0</t>
        </is>
      </c>
      <c r="AM301" t="inlineStr">
        <is>
          <t>0</t>
        </is>
      </c>
      <c r="AN301" t="n">
        <v>143773</v>
      </c>
      <c r="AO301" t="n">
        <v>238000</v>
      </c>
      <c r="AP301" t="inlineStr">
        <is>
          <t>718106</t>
        </is>
      </c>
      <c r="AQ301" t="inlineStr">
        <is>
          <t>1358496</t>
        </is>
      </c>
      <c r="AR301" t="inlineStr">
        <is>
          <t>7939</t>
        </is>
      </c>
      <c r="AS301" t="inlineStr">
        <is>
          <t>14804</t>
        </is>
      </c>
      <c r="AT301" t="inlineStr">
        <is>
          <t>75812</t>
        </is>
      </c>
      <c r="AU301" t="inlineStr">
        <is>
          <t>120000</t>
        </is>
      </c>
      <c r="AV301" t="inlineStr">
        <is>
          <t>167296</t>
        </is>
      </c>
      <c r="AW301" t="inlineStr">
        <is>
          <t>300000</t>
        </is>
      </c>
      <c r="AX301" t="inlineStr">
        <is>
          <t>378159</t>
        </is>
      </c>
      <c r="AY301" t="inlineStr">
        <is>
          <t>626000</t>
        </is>
      </c>
      <c r="AZ301" t="n">
        <v>30</v>
      </c>
      <c r="BA301" t="n">
        <v>-2657301</v>
      </c>
      <c r="BB301" t="n">
        <v>-1491085</v>
      </c>
      <c r="BC301" t="inlineStr">
        <is>
          <t>0</t>
        </is>
      </c>
      <c r="BD301" t="inlineStr">
        <is>
          <t>0</t>
        </is>
      </c>
      <c r="BE301" t="n">
        <v>0</v>
      </c>
      <c r="BF301" t="inlineStr">
        <is>
          <t>143773</t>
        </is>
      </c>
      <c r="BG301" t="inlineStr">
        <is>
          <t>0</t>
        </is>
      </c>
      <c r="BH301" t="inlineStr">
        <is>
          <t>238000</t>
        </is>
      </c>
      <c r="BI301" t="inlineStr">
        <is>
          <t>0</t>
        </is>
      </c>
    </row>
    <row r="302">
      <c r="A302" t="inlineStr">
        <is>
          <t>Mexico</t>
        </is>
      </c>
      <c r="B302" t="inlineStr">
        <is>
          <t>Salt marsh</t>
        </is>
      </c>
      <c r="C302" t="inlineStr">
        <is>
          <t>Restoration</t>
        </is>
      </c>
      <c r="D302" t="inlineStr">
        <is>
          <t>Planting</t>
        </is>
      </c>
      <c r="E302" t="inlineStr">
        <is>
          <t>Small</t>
        </is>
      </c>
      <c r="F302" t="n">
        <v>100</v>
      </c>
      <c r="G302" t="inlineStr">
        <is>
          <t>Opex breakeven</t>
        </is>
      </c>
      <c r="H302" t="n">
        <v>195179334.5861911</v>
      </c>
      <c r="I302" t="inlineStr">
        <is>
          <t>MEX</t>
        </is>
      </c>
      <c r="J302" t="n">
        <v>500</v>
      </c>
      <c r="K302" t="inlineStr">
        <is>
          <t>Mexico Salt marsh Restoration 100</t>
        </is>
      </c>
      <c r="L302" t="inlineStr">
        <is>
          <t>6403255</t>
        </is>
      </c>
      <c r="M302" t="inlineStr">
        <is>
          <t>8349815</t>
        </is>
      </c>
      <c r="N302" t="n">
        <v>0.03280703366253319</v>
      </c>
      <c r="O302" t="n">
        <v>0.04278022065042305</v>
      </c>
      <c r="P302" t="inlineStr">
        <is>
          <t>3740703</t>
        </is>
      </c>
      <c r="Q302" t="inlineStr">
        <is>
          <t>4130297</t>
        </is>
      </c>
      <c r="R302" t="inlineStr">
        <is>
          <t>2662552</t>
        </is>
      </c>
      <c r="S302" t="inlineStr">
        <is>
          <t>4219518</t>
        </is>
      </c>
      <c r="T302" t="n">
        <v>137962</v>
      </c>
      <c r="U302" t="n">
        <v>5339</v>
      </c>
      <c r="V302" t="n">
        <v>1499</v>
      </c>
      <c r="W302" t="n">
        <v>1499</v>
      </c>
      <c r="X302" t="inlineStr">
        <is>
          <t>50000</t>
        </is>
      </c>
      <c r="Y302" t="inlineStr">
        <is>
          <t>50000</t>
        </is>
      </c>
      <c r="Z302" t="inlineStr">
        <is>
          <t>629559</t>
        </is>
      </c>
      <c r="AA302" t="inlineStr">
        <is>
          <t>667067</t>
        </is>
      </c>
      <c r="AB302" t="inlineStr">
        <is>
          <t>76963</t>
        </is>
      </c>
      <c r="AC302" t="inlineStr">
        <is>
          <t>80000</t>
        </is>
      </c>
      <c r="AD302" t="inlineStr">
        <is>
          <t>274072</t>
        </is>
      </c>
      <c r="AE302" t="inlineStr">
        <is>
          <t>290400</t>
        </is>
      </c>
      <c r="AF302" t="inlineStr">
        <is>
          <t>88900</t>
        </is>
      </c>
      <c r="AG302" t="inlineStr">
        <is>
          <t>100000</t>
        </is>
      </c>
      <c r="AH302" t="inlineStr">
        <is>
          <t>129504</t>
        </is>
      </c>
      <c r="AI302" t="inlineStr">
        <is>
          <t>140000</t>
        </is>
      </c>
      <c r="AJ302" t="inlineStr">
        <is>
          <t>44450</t>
        </is>
      </c>
      <c r="AK302" t="inlineStr">
        <is>
          <t>50000</t>
        </is>
      </c>
      <c r="AL302" t="inlineStr">
        <is>
          <t>2447256</t>
        </is>
      </c>
      <c r="AM302" t="inlineStr">
        <is>
          <t>2752830</t>
        </is>
      </c>
      <c r="AN302" t="n">
        <v>709493</v>
      </c>
      <c r="AO302" t="n">
        <v>925932</v>
      </c>
      <c r="AP302" t="inlineStr">
        <is>
          <t>1331276</t>
        </is>
      </c>
      <c r="AQ302" t="inlineStr">
        <is>
          <t>2246732</t>
        </is>
      </c>
      <c r="AR302" t="inlineStr">
        <is>
          <t>516</t>
        </is>
      </c>
      <c r="AS302" t="inlineStr">
        <is>
          <t>854</t>
        </is>
      </c>
      <c r="AT302" t="inlineStr">
        <is>
          <t>75812</t>
        </is>
      </c>
      <c r="AU302" t="inlineStr">
        <is>
          <t>120000</t>
        </is>
      </c>
      <c r="AV302" t="inlineStr">
        <is>
          <t>167296</t>
        </is>
      </c>
      <c r="AW302" t="inlineStr">
        <is>
          <t>300000</t>
        </is>
      </c>
      <c r="AX302" t="inlineStr">
        <is>
          <t>378159</t>
        </is>
      </c>
      <c r="AY302" t="inlineStr">
        <is>
          <t>626000</t>
        </is>
      </c>
      <c r="AZ302" t="n">
        <v>896.5317592642879</v>
      </c>
      <c r="BA302" t="n">
        <v>-4219518</v>
      </c>
      <c r="BB302" t="n">
        <v>-2662552</v>
      </c>
      <c r="BC302" t="inlineStr">
        <is>
          <t>0</t>
        </is>
      </c>
      <c r="BD302" t="inlineStr">
        <is>
          <t>0</t>
        </is>
      </c>
      <c r="BE302" t="n">
        <v>0</v>
      </c>
      <c r="BF302" t="inlineStr">
        <is>
          <t>143773</t>
        </is>
      </c>
      <c r="BG302" t="inlineStr">
        <is>
          <t>565720</t>
        </is>
      </c>
      <c r="BH302" t="inlineStr">
        <is>
          <t>238000</t>
        </is>
      </c>
      <c r="BI302" t="inlineStr">
        <is>
          <t>687932</t>
        </is>
      </c>
    </row>
    <row r="303">
      <c r="A303" t="inlineStr">
        <is>
          <t>Mexico</t>
        </is>
      </c>
      <c r="B303" t="inlineStr">
        <is>
          <t>Salt marsh</t>
        </is>
      </c>
      <c r="C303" t="inlineStr">
        <is>
          <t>Restoration</t>
        </is>
      </c>
      <c r="D303" t="inlineStr">
        <is>
          <t>Hydrology</t>
        </is>
      </c>
      <c r="E303" t="inlineStr">
        <is>
          <t>Small</t>
        </is>
      </c>
      <c r="F303" t="n">
        <v>100</v>
      </c>
      <c r="G303" t="inlineStr">
        <is>
          <t>Opex breakeven</t>
        </is>
      </c>
      <c r="H303" t="n">
        <v>195179334.5861911</v>
      </c>
      <c r="I303" t="inlineStr">
        <is>
          <t>MEX</t>
        </is>
      </c>
      <c r="J303" t="n">
        <v>500</v>
      </c>
      <c r="K303" t="inlineStr">
        <is>
          <t>Mexico Salt marsh Restoration 100</t>
        </is>
      </c>
      <c r="L303" t="inlineStr">
        <is>
          <t>3424774</t>
        </is>
      </c>
      <c r="M303" t="inlineStr">
        <is>
          <t>4691636</t>
        </is>
      </c>
      <c r="N303" t="n">
        <v>0.0175468064140142</v>
      </c>
      <c r="O303" t="n">
        <v>0.02403756529832915</v>
      </c>
      <c r="P303" t="inlineStr">
        <is>
          <t>1703722</t>
        </is>
      </c>
      <c r="Q303" t="inlineStr">
        <is>
          <t>1838970</t>
        </is>
      </c>
      <c r="R303" t="inlineStr">
        <is>
          <t>1721052</t>
        </is>
      </c>
      <c r="S303" t="inlineStr">
        <is>
          <t>2852666</t>
        </is>
      </c>
      <c r="T303" t="n">
        <v>137962</v>
      </c>
      <c r="U303" t="n">
        <v>6673</v>
      </c>
      <c r="V303" t="n">
        <v>642</v>
      </c>
      <c r="W303" t="n">
        <v>642</v>
      </c>
      <c r="X303" t="inlineStr">
        <is>
          <t>50000</t>
        </is>
      </c>
      <c r="Y303" t="inlineStr">
        <is>
          <t>50000</t>
        </is>
      </c>
      <c r="Z303" t="inlineStr">
        <is>
          <t>629559</t>
        </is>
      </c>
      <c r="AA303" t="inlineStr">
        <is>
          <t>667067</t>
        </is>
      </c>
      <c r="AB303" t="inlineStr">
        <is>
          <t>76963</t>
        </is>
      </c>
      <c r="AC303" t="inlineStr">
        <is>
          <t>80000</t>
        </is>
      </c>
      <c r="AD303" t="inlineStr">
        <is>
          <t>274072</t>
        </is>
      </c>
      <c r="AE303" t="inlineStr">
        <is>
          <t>290400</t>
        </is>
      </c>
      <c r="AF303" t="inlineStr">
        <is>
          <t>88900</t>
        </is>
      </c>
      <c r="AG303" t="inlineStr">
        <is>
          <t>100000</t>
        </is>
      </c>
      <c r="AH303" t="inlineStr">
        <is>
          <t>129504</t>
        </is>
      </c>
      <c r="AI303" t="inlineStr">
        <is>
          <t>140000</t>
        </is>
      </c>
      <c r="AJ303" t="inlineStr">
        <is>
          <t>44450</t>
        </is>
      </c>
      <c r="AK303" t="inlineStr">
        <is>
          <t>50000</t>
        </is>
      </c>
      <c r="AL303" t="inlineStr">
        <is>
          <t>410274</t>
        </is>
      </c>
      <c r="AM303" t="inlineStr">
        <is>
          <t>461503</t>
        </is>
      </c>
      <c r="AN303" t="n">
        <v>238614</v>
      </c>
      <c r="AO303" t="n">
        <v>353330</v>
      </c>
      <c r="AP303" t="inlineStr">
        <is>
          <t>860526</t>
        </is>
      </c>
      <c r="AQ303" t="inlineStr">
        <is>
          <t>1452269</t>
        </is>
      </c>
      <c r="AR303" t="inlineStr">
        <is>
          <t>645</t>
        </is>
      </c>
      <c r="AS303" t="inlineStr">
        <is>
          <t>1068</t>
        </is>
      </c>
      <c r="AT303" t="inlineStr">
        <is>
          <t>75812</t>
        </is>
      </c>
      <c r="AU303" t="inlineStr">
        <is>
          <t>120000</t>
        </is>
      </c>
      <c r="AV303" t="inlineStr">
        <is>
          <t>167296</t>
        </is>
      </c>
      <c r="AW303" t="inlineStr">
        <is>
          <t>300000</t>
        </is>
      </c>
      <c r="AX303" t="inlineStr">
        <is>
          <t>378159</t>
        </is>
      </c>
      <c r="AY303" t="inlineStr">
        <is>
          <t>626000</t>
        </is>
      </c>
      <c r="AZ303" t="n">
        <v>463.6086822365758</v>
      </c>
      <c r="BA303" t="n">
        <v>-2852666</v>
      </c>
      <c r="BB303" t="n">
        <v>-1721052</v>
      </c>
      <c r="BC303" t="inlineStr">
        <is>
          <t>0</t>
        </is>
      </c>
      <c r="BD303" t="inlineStr">
        <is>
          <t>0</t>
        </is>
      </c>
      <c r="BE303" t="n">
        <v>0</v>
      </c>
      <c r="BF303" t="inlineStr">
        <is>
          <t>143773</t>
        </is>
      </c>
      <c r="BG303" t="inlineStr">
        <is>
          <t>94841</t>
        </is>
      </c>
      <c r="BH303" t="inlineStr">
        <is>
          <t>238000</t>
        </is>
      </c>
      <c r="BI303" t="inlineStr">
        <is>
          <t>115330</t>
        </is>
      </c>
    </row>
    <row r="304">
      <c r="A304" t="inlineStr">
        <is>
          <t>Mexico</t>
        </is>
      </c>
      <c r="B304" t="inlineStr">
        <is>
          <t>Salt marsh</t>
        </is>
      </c>
      <c r="C304" t="inlineStr">
        <is>
          <t>Restoration</t>
        </is>
      </c>
      <c r="D304" t="inlineStr">
        <is>
          <t>Hybrid</t>
        </is>
      </c>
      <c r="E304" t="inlineStr">
        <is>
          <t>Small</t>
        </is>
      </c>
      <c r="F304" t="n">
        <v>100</v>
      </c>
      <c r="G304" t="inlineStr">
        <is>
          <t>Opex breakeven</t>
        </is>
      </c>
      <c r="H304" t="n">
        <v>195179334.5861911</v>
      </c>
      <c r="I304" t="inlineStr">
        <is>
          <t>MEX</t>
        </is>
      </c>
      <c r="J304" t="n">
        <v>500</v>
      </c>
      <c r="K304" t="inlineStr">
        <is>
          <t>Mexico Salt marsh Restoration 100</t>
        </is>
      </c>
      <c r="L304" t="inlineStr">
        <is>
          <t>4609464</t>
        </is>
      </c>
      <c r="M304" t="inlineStr">
        <is>
          <t>6146721</t>
        </is>
      </c>
      <c r="N304" t="n">
        <v>0.02361655761237604</v>
      </c>
      <c r="O304" t="n">
        <v>0.03149268344946433</v>
      </c>
      <c r="P304" t="inlineStr">
        <is>
          <t>2513860</t>
        </is>
      </c>
      <c r="Q304" t="inlineStr">
        <is>
          <t>2750265</t>
        </is>
      </c>
      <c r="R304" t="inlineStr">
        <is>
          <t>2095604</t>
        </is>
      </c>
      <c r="S304" t="inlineStr">
        <is>
          <t>3396456</t>
        </is>
      </c>
      <c r="T304" t="n">
        <v>137962</v>
      </c>
      <c r="U304" t="n">
        <v>6673</v>
      </c>
      <c r="V304" t="n">
        <v>863</v>
      </c>
      <c r="W304" t="n">
        <v>863</v>
      </c>
      <c r="X304" t="inlineStr">
        <is>
          <t>50000</t>
        </is>
      </c>
      <c r="Y304" t="inlineStr">
        <is>
          <t>50000</t>
        </is>
      </c>
      <c r="Z304" t="inlineStr">
        <is>
          <t>629559</t>
        </is>
      </c>
      <c r="AA304" t="inlineStr">
        <is>
          <t>667067</t>
        </is>
      </c>
      <c r="AB304" t="inlineStr">
        <is>
          <t>76963</t>
        </is>
      </c>
      <c r="AC304" t="inlineStr">
        <is>
          <t>80000</t>
        </is>
      </c>
      <c r="AD304" t="inlineStr">
        <is>
          <t>274072</t>
        </is>
      </c>
      <c r="AE304" t="inlineStr">
        <is>
          <t>290400</t>
        </is>
      </c>
      <c r="AF304" t="inlineStr">
        <is>
          <t>88900</t>
        </is>
      </c>
      <c r="AG304" t="inlineStr">
        <is>
          <t>100000</t>
        </is>
      </c>
      <c r="AH304" t="inlineStr">
        <is>
          <t>129504</t>
        </is>
      </c>
      <c r="AI304" t="inlineStr">
        <is>
          <t>140000</t>
        </is>
      </c>
      <c r="AJ304" t="inlineStr">
        <is>
          <t>44450</t>
        </is>
      </c>
      <c r="AK304" t="inlineStr">
        <is>
          <t>50000</t>
        </is>
      </c>
      <c r="AL304" t="inlineStr">
        <is>
          <t>1220413</t>
        </is>
      </c>
      <c r="AM304" t="inlineStr">
        <is>
          <t>1372799</t>
        </is>
      </c>
      <c r="AN304" t="n">
        <v>425890</v>
      </c>
      <c r="AO304" t="n">
        <v>581062</v>
      </c>
      <c r="AP304" t="inlineStr">
        <is>
          <t>1047802</t>
        </is>
      </c>
      <c r="AQ304" t="inlineStr">
        <is>
          <t>1768326</t>
        </is>
      </c>
      <c r="AR304" t="inlineStr">
        <is>
          <t>645</t>
        </is>
      </c>
      <c r="AS304" t="inlineStr">
        <is>
          <t>1068</t>
        </is>
      </c>
      <c r="AT304" t="inlineStr">
        <is>
          <t>75812</t>
        </is>
      </c>
      <c r="AU304" t="inlineStr">
        <is>
          <t>120000</t>
        </is>
      </c>
      <c r="AV304" t="inlineStr">
        <is>
          <t>167296</t>
        </is>
      </c>
      <c r="AW304" t="inlineStr">
        <is>
          <t>300000</t>
        </is>
      </c>
      <c r="AX304" t="inlineStr">
        <is>
          <t>378159</t>
        </is>
      </c>
      <c r="AY304" t="inlineStr">
        <is>
          <t>626000</t>
        </is>
      </c>
      <c r="AZ304" t="n">
        <v>564.5035792576052</v>
      </c>
      <c r="BA304" t="n">
        <v>-3396456</v>
      </c>
      <c r="BB304" t="n">
        <v>-2095604</v>
      </c>
      <c r="BC304" t="inlineStr">
        <is>
          <t>0</t>
        </is>
      </c>
      <c r="BD304" t="inlineStr">
        <is>
          <t>0</t>
        </is>
      </c>
      <c r="BE304" t="n">
        <v>0</v>
      </c>
      <c r="BF304" t="inlineStr">
        <is>
          <t>143773</t>
        </is>
      </c>
      <c r="BG304" t="inlineStr">
        <is>
          <t>282117</t>
        </is>
      </c>
      <c r="BH304" t="inlineStr">
        <is>
          <t>238000</t>
        </is>
      </c>
      <c r="BI304" t="inlineStr">
        <is>
          <t>343062</t>
        </is>
      </c>
    </row>
    <row r="305">
      <c r="A305" t="inlineStr">
        <is>
          <t>Mexico</t>
        </is>
      </c>
      <c r="B305" t="inlineStr">
        <is>
          <t>Salt marsh</t>
        </is>
      </c>
      <c r="C305" t="inlineStr">
        <is>
          <t>Restoration</t>
        </is>
      </c>
      <c r="D305" t="inlineStr">
        <is>
          <t>Planting</t>
        </is>
      </c>
      <c r="E305" t="inlineStr">
        <is>
          <t>Small</t>
        </is>
      </c>
      <c r="F305" t="n">
        <v>100</v>
      </c>
      <c r="G305" t="inlineStr">
        <is>
          <t>Market price</t>
        </is>
      </c>
      <c r="H305" t="n">
        <v>195179334.5861911</v>
      </c>
      <c r="I305" t="inlineStr">
        <is>
          <t>MEX</t>
        </is>
      </c>
      <c r="J305" t="n">
        <v>500</v>
      </c>
      <c r="K305" t="inlineStr">
        <is>
          <t>Mexico Salt marsh Restoration 100</t>
        </is>
      </c>
      <c r="L305" t="inlineStr">
        <is>
          <t>5116527</t>
        </is>
      </c>
      <c r="M305" t="inlineStr">
        <is>
          <t>6178264</t>
        </is>
      </c>
      <c r="N305" t="n">
        <v>0.0262144914616488</v>
      </c>
      <c r="O305" t="n">
        <v>0.03165429379651708</v>
      </c>
      <c r="P305" t="inlineStr">
        <is>
          <t>3740703</t>
        </is>
      </c>
      <c r="Q305" t="inlineStr">
        <is>
          <t>4130297</t>
        </is>
      </c>
      <c r="R305" t="inlineStr">
        <is>
          <t>1375824</t>
        </is>
      </c>
      <c r="S305" t="inlineStr">
        <is>
          <t>2047967</t>
        </is>
      </c>
      <c r="T305" t="n">
        <v>137962</v>
      </c>
      <c r="U305" t="n">
        <v>5339</v>
      </c>
      <c r="V305" t="n">
        <v>1198</v>
      </c>
      <c r="W305" t="n">
        <v>1198</v>
      </c>
      <c r="X305" t="inlineStr">
        <is>
          <t>50000</t>
        </is>
      </c>
      <c r="Y305" t="inlineStr">
        <is>
          <t>50000</t>
        </is>
      </c>
      <c r="Z305" t="inlineStr">
        <is>
          <t>629559</t>
        </is>
      </c>
      <c r="AA305" t="inlineStr">
        <is>
          <t>667067</t>
        </is>
      </c>
      <c r="AB305" t="inlineStr">
        <is>
          <t>76963</t>
        </is>
      </c>
      <c r="AC305" t="inlineStr">
        <is>
          <t>80000</t>
        </is>
      </c>
      <c r="AD305" t="inlineStr">
        <is>
          <t>274072</t>
        </is>
      </c>
      <c r="AE305" t="inlineStr">
        <is>
          <t>290400</t>
        </is>
      </c>
      <c r="AF305" t="inlineStr">
        <is>
          <t>88900</t>
        </is>
      </c>
      <c r="AG305" t="inlineStr">
        <is>
          <t>100000</t>
        </is>
      </c>
      <c r="AH305" t="inlineStr">
        <is>
          <t>129504</t>
        </is>
      </c>
      <c r="AI305" t="inlineStr">
        <is>
          <t>140000</t>
        </is>
      </c>
      <c r="AJ305" t="inlineStr">
        <is>
          <t>44450</t>
        </is>
      </c>
      <c r="AK305" t="inlineStr">
        <is>
          <t>50000</t>
        </is>
      </c>
      <c r="AL305" t="inlineStr">
        <is>
          <t>2447256</t>
        </is>
      </c>
      <c r="AM305" t="inlineStr">
        <is>
          <t>2752830</t>
        </is>
      </c>
      <c r="AN305" t="n">
        <v>709493</v>
      </c>
      <c r="AO305" t="n">
        <v>925932</v>
      </c>
      <c r="AP305" t="inlineStr">
        <is>
          <t>44548</t>
        </is>
      </c>
      <c r="AQ305" t="inlineStr">
        <is>
          <t>75181</t>
        </is>
      </c>
      <c r="AR305" t="inlineStr">
        <is>
          <t>516</t>
        </is>
      </c>
      <c r="AS305" t="inlineStr">
        <is>
          <t>854</t>
        </is>
      </c>
      <c r="AT305" t="inlineStr">
        <is>
          <t>75812</t>
        </is>
      </c>
      <c r="AU305" t="inlineStr">
        <is>
          <t>120000</t>
        </is>
      </c>
      <c r="AV305" t="inlineStr">
        <is>
          <t>167296</t>
        </is>
      </c>
      <c r="AW305" t="inlineStr">
        <is>
          <t>300000</t>
        </is>
      </c>
      <c r="AX305" t="inlineStr">
        <is>
          <t>378159</t>
        </is>
      </c>
      <c r="AY305" t="inlineStr">
        <is>
          <t>626000</t>
        </is>
      </c>
      <c r="AZ305" t="n">
        <v>30</v>
      </c>
      <c r="BA305" t="n">
        <v>-2047967</v>
      </c>
      <c r="BB305" t="n">
        <v>-1375824</v>
      </c>
      <c r="BC305" t="inlineStr">
        <is>
          <t>0</t>
        </is>
      </c>
      <c r="BD305" t="inlineStr">
        <is>
          <t>0</t>
        </is>
      </c>
      <c r="BE305" t="n">
        <v>0</v>
      </c>
      <c r="BF305" t="inlineStr">
        <is>
          <t>143773</t>
        </is>
      </c>
      <c r="BG305" t="inlineStr">
        <is>
          <t>565720</t>
        </is>
      </c>
      <c r="BH305" t="inlineStr">
        <is>
          <t>238000</t>
        </is>
      </c>
      <c r="BI305" t="inlineStr">
        <is>
          <t>687932</t>
        </is>
      </c>
    </row>
    <row r="306">
      <c r="A306" t="inlineStr">
        <is>
          <t>Mexico</t>
        </is>
      </c>
      <c r="B306" t="inlineStr">
        <is>
          <t>Salt marsh</t>
        </is>
      </c>
      <c r="C306" t="inlineStr">
        <is>
          <t>Restoration</t>
        </is>
      </c>
      <c r="D306" t="inlineStr">
        <is>
          <t>Hydrology</t>
        </is>
      </c>
      <c r="E306" t="inlineStr">
        <is>
          <t>Small</t>
        </is>
      </c>
      <c r="F306" t="n">
        <v>100</v>
      </c>
      <c r="G306" t="inlineStr">
        <is>
          <t>Market price</t>
        </is>
      </c>
      <c r="H306" t="n">
        <v>195179334.5861911</v>
      </c>
      <c r="I306" t="inlineStr">
        <is>
          <t>MEX</t>
        </is>
      </c>
      <c r="J306" t="n">
        <v>500</v>
      </c>
      <c r="K306" t="inlineStr">
        <is>
          <t>Mexico Salt marsh Restoration 100</t>
        </is>
      </c>
      <c r="L306" t="inlineStr">
        <is>
          <t>2619932</t>
        </is>
      </c>
      <c r="M306" t="inlineStr">
        <is>
          <t>3333343</t>
        </is>
      </c>
      <c r="N306" t="n">
        <v>0.01342320387327194</v>
      </c>
      <c r="O306" t="n">
        <v>0.0170783603042155</v>
      </c>
      <c r="P306" t="inlineStr">
        <is>
          <t>1703722</t>
        </is>
      </c>
      <c r="Q306" t="inlineStr">
        <is>
          <t>1838970</t>
        </is>
      </c>
      <c r="R306" t="inlineStr">
        <is>
          <t>916210</t>
        </is>
      </c>
      <c r="S306" t="inlineStr">
        <is>
          <t>1494373</t>
        </is>
      </c>
      <c r="T306" t="n">
        <v>137962</v>
      </c>
      <c r="U306" t="n">
        <v>6673</v>
      </c>
      <c r="V306" t="n">
        <v>491</v>
      </c>
      <c r="W306" t="n">
        <v>491</v>
      </c>
      <c r="X306" t="inlineStr">
        <is>
          <t>50000</t>
        </is>
      </c>
      <c r="Y306" t="inlineStr">
        <is>
          <t>50000</t>
        </is>
      </c>
      <c r="Z306" t="inlineStr">
        <is>
          <t>629559</t>
        </is>
      </c>
      <c r="AA306" t="inlineStr">
        <is>
          <t>667067</t>
        </is>
      </c>
      <c r="AB306" t="inlineStr">
        <is>
          <t>76963</t>
        </is>
      </c>
      <c r="AC306" t="inlineStr">
        <is>
          <t>80000</t>
        </is>
      </c>
      <c r="AD306" t="inlineStr">
        <is>
          <t>274072</t>
        </is>
      </c>
      <c r="AE306" t="inlineStr">
        <is>
          <t>290400</t>
        </is>
      </c>
      <c r="AF306" t="inlineStr">
        <is>
          <t>88900</t>
        </is>
      </c>
      <c r="AG306" t="inlineStr">
        <is>
          <t>100000</t>
        </is>
      </c>
      <c r="AH306" t="inlineStr">
        <is>
          <t>129504</t>
        </is>
      </c>
      <c r="AI306" t="inlineStr">
        <is>
          <t>140000</t>
        </is>
      </c>
      <c r="AJ306" t="inlineStr">
        <is>
          <t>44450</t>
        </is>
      </c>
      <c r="AK306" t="inlineStr">
        <is>
          <t>50000</t>
        </is>
      </c>
      <c r="AL306" t="inlineStr">
        <is>
          <t>410274</t>
        </is>
      </c>
      <c r="AM306" t="inlineStr">
        <is>
          <t>461503</t>
        </is>
      </c>
      <c r="AN306" t="n">
        <v>238614</v>
      </c>
      <c r="AO306" t="n">
        <v>353330</v>
      </c>
      <c r="AP306" t="inlineStr">
        <is>
          <t>55684</t>
        </is>
      </c>
      <c r="AQ306" t="inlineStr">
        <is>
          <t>93976</t>
        </is>
      </c>
      <c r="AR306" t="inlineStr">
        <is>
          <t>645</t>
        </is>
      </c>
      <c r="AS306" t="inlineStr">
        <is>
          <t>1068</t>
        </is>
      </c>
      <c r="AT306" t="inlineStr">
        <is>
          <t>75812</t>
        </is>
      </c>
      <c r="AU306" t="inlineStr">
        <is>
          <t>120000</t>
        </is>
      </c>
      <c r="AV306" t="inlineStr">
        <is>
          <t>167296</t>
        </is>
      </c>
      <c r="AW306" t="inlineStr">
        <is>
          <t>300000</t>
        </is>
      </c>
      <c r="AX306" t="inlineStr">
        <is>
          <t>378159</t>
        </is>
      </c>
      <c r="AY306" t="inlineStr">
        <is>
          <t>626000</t>
        </is>
      </c>
      <c r="AZ306" t="n">
        <v>30</v>
      </c>
      <c r="BA306" t="n">
        <v>-1494373</v>
      </c>
      <c r="BB306" t="n">
        <v>-916210</v>
      </c>
      <c r="BC306" t="inlineStr">
        <is>
          <t>0</t>
        </is>
      </c>
      <c r="BD306" t="inlineStr">
        <is>
          <t>0</t>
        </is>
      </c>
      <c r="BE306" t="n">
        <v>0</v>
      </c>
      <c r="BF306" t="inlineStr">
        <is>
          <t>143773</t>
        </is>
      </c>
      <c r="BG306" t="inlineStr">
        <is>
          <t>94841</t>
        </is>
      </c>
      <c r="BH306" t="inlineStr">
        <is>
          <t>238000</t>
        </is>
      </c>
      <c r="BI306" t="inlineStr">
        <is>
          <t>115330</t>
        </is>
      </c>
    </row>
    <row r="307">
      <c r="A307" t="inlineStr">
        <is>
          <t>Mexico</t>
        </is>
      </c>
      <c r="B307" t="inlineStr">
        <is>
          <t>Salt marsh</t>
        </is>
      </c>
      <c r="C307" t="inlineStr">
        <is>
          <t>Restoration</t>
        </is>
      </c>
      <c r="D307" t="inlineStr">
        <is>
          <t>Hybrid</t>
        </is>
      </c>
      <c r="E307" t="inlineStr">
        <is>
          <t>Small</t>
        </is>
      </c>
      <c r="F307" t="n">
        <v>100</v>
      </c>
      <c r="G307" t="inlineStr">
        <is>
          <t>Market price</t>
        </is>
      </c>
      <c r="H307" t="n">
        <v>195179334.5861911</v>
      </c>
      <c r="I307" t="inlineStr">
        <is>
          <t>MEX</t>
        </is>
      </c>
      <c r="J307" t="n">
        <v>500</v>
      </c>
      <c r="K307" t="inlineStr">
        <is>
          <t>Mexico Salt marsh Restoration 100</t>
        </is>
      </c>
      <c r="L307" t="inlineStr">
        <is>
          <t>3617347</t>
        </is>
      </c>
      <c r="M307" t="inlineStr">
        <is>
          <t>4472372</t>
        </is>
      </c>
      <c r="N307" t="n">
        <v>0.01853345287639856</v>
      </c>
      <c r="O307" t="n">
        <v>0.02291416767805919</v>
      </c>
      <c r="P307" t="inlineStr">
        <is>
          <t>2513860</t>
        </is>
      </c>
      <c r="Q307" t="inlineStr">
        <is>
          <t>2750265</t>
        </is>
      </c>
      <c r="R307" t="inlineStr">
        <is>
          <t>1103486</t>
        </is>
      </c>
      <c r="S307" t="inlineStr">
        <is>
          <t>1722106</t>
        </is>
      </c>
      <c r="T307" t="n">
        <v>137962</v>
      </c>
      <c r="U307" t="n">
        <v>6673</v>
      </c>
      <c r="V307" t="n">
        <v>678</v>
      </c>
      <c r="W307" t="n">
        <v>678</v>
      </c>
      <c r="X307" t="inlineStr">
        <is>
          <t>50000</t>
        </is>
      </c>
      <c r="Y307" t="inlineStr">
        <is>
          <t>50000</t>
        </is>
      </c>
      <c r="Z307" t="inlineStr">
        <is>
          <t>629559</t>
        </is>
      </c>
      <c r="AA307" t="inlineStr">
        <is>
          <t>667067</t>
        </is>
      </c>
      <c r="AB307" t="inlineStr">
        <is>
          <t>76963</t>
        </is>
      </c>
      <c r="AC307" t="inlineStr">
        <is>
          <t>80000</t>
        </is>
      </c>
      <c r="AD307" t="inlineStr">
        <is>
          <t>274072</t>
        </is>
      </c>
      <c r="AE307" t="inlineStr">
        <is>
          <t>290400</t>
        </is>
      </c>
      <c r="AF307" t="inlineStr">
        <is>
          <t>88900</t>
        </is>
      </c>
      <c r="AG307" t="inlineStr">
        <is>
          <t>100000</t>
        </is>
      </c>
      <c r="AH307" t="inlineStr">
        <is>
          <t>129504</t>
        </is>
      </c>
      <c r="AI307" t="inlineStr">
        <is>
          <t>140000</t>
        </is>
      </c>
      <c r="AJ307" t="inlineStr">
        <is>
          <t>44450</t>
        </is>
      </c>
      <c r="AK307" t="inlineStr">
        <is>
          <t>50000</t>
        </is>
      </c>
      <c r="AL307" t="inlineStr">
        <is>
          <t>1220413</t>
        </is>
      </c>
      <c r="AM307" t="inlineStr">
        <is>
          <t>1372799</t>
        </is>
      </c>
      <c r="AN307" t="n">
        <v>425890</v>
      </c>
      <c r="AO307" t="n">
        <v>581062</v>
      </c>
      <c r="AP307" t="inlineStr">
        <is>
          <t>55684</t>
        </is>
      </c>
      <c r="AQ307" t="inlineStr">
        <is>
          <t>93976</t>
        </is>
      </c>
      <c r="AR307" t="inlineStr">
        <is>
          <t>645</t>
        </is>
      </c>
      <c r="AS307" t="inlineStr">
        <is>
          <t>1068</t>
        </is>
      </c>
      <c r="AT307" t="inlineStr">
        <is>
          <t>75812</t>
        </is>
      </c>
      <c r="AU307" t="inlineStr">
        <is>
          <t>120000</t>
        </is>
      </c>
      <c r="AV307" t="inlineStr">
        <is>
          <t>167296</t>
        </is>
      </c>
      <c r="AW307" t="inlineStr">
        <is>
          <t>300000</t>
        </is>
      </c>
      <c r="AX307" t="inlineStr">
        <is>
          <t>378159</t>
        </is>
      </c>
      <c r="AY307" t="inlineStr">
        <is>
          <t>626000</t>
        </is>
      </c>
      <c r="AZ307" t="n">
        <v>30</v>
      </c>
      <c r="BA307" t="n">
        <v>-1722106</v>
      </c>
      <c r="BB307" t="n">
        <v>-1103486</v>
      </c>
      <c r="BC307" t="inlineStr">
        <is>
          <t>0</t>
        </is>
      </c>
      <c r="BD307" t="inlineStr">
        <is>
          <t>0</t>
        </is>
      </c>
      <c r="BE307" t="n">
        <v>0</v>
      </c>
      <c r="BF307" t="inlineStr">
        <is>
          <t>143773</t>
        </is>
      </c>
      <c r="BG307" t="inlineStr">
        <is>
          <t>282117</t>
        </is>
      </c>
      <c r="BH307" t="inlineStr">
        <is>
          <t>238000</t>
        </is>
      </c>
      <c r="BI307" t="inlineStr">
        <is>
          <t>343062</t>
        </is>
      </c>
    </row>
    <row r="308">
      <c r="A308" t="inlineStr">
        <is>
          <t>Mexico</t>
        </is>
      </c>
      <c r="B308" t="inlineStr">
        <is>
          <t>Salt marsh</t>
        </is>
      </c>
      <c r="C308" t="inlineStr">
        <is>
          <t>Restoration</t>
        </is>
      </c>
      <c r="D308" t="inlineStr">
        <is>
          <t>Planting</t>
        </is>
      </c>
      <c r="E308" t="inlineStr">
        <is>
          <t>Medium</t>
        </is>
      </c>
      <c r="F308" t="n">
        <v>500</v>
      </c>
      <c r="G308" t="inlineStr">
        <is>
          <t>Opex breakeven</t>
        </is>
      </c>
      <c r="H308" t="n">
        <v>195179334.5861911</v>
      </c>
      <c r="I308" t="inlineStr">
        <is>
          <t>MEX</t>
        </is>
      </c>
      <c r="J308" t="n">
        <v>500</v>
      </c>
      <c r="K308" t="inlineStr">
        <is>
          <t>Mexico Salt marsh Restoration 500</t>
        </is>
      </c>
      <c r="L308" t="inlineStr">
        <is>
          <t>20377880</t>
        </is>
      </c>
      <c r="M308" t="inlineStr">
        <is>
          <t>25905705</t>
        </is>
      </c>
      <c r="N308" t="n">
        <v>0.1044059302856222</v>
      </c>
      <c r="O308" t="n">
        <v>0.1327277042670727</v>
      </c>
      <c r="P308" t="inlineStr">
        <is>
          <t>13294414</t>
        </is>
      </c>
      <c r="Q308" t="inlineStr">
        <is>
          <t>15141617</t>
        </is>
      </c>
      <c r="R308" t="inlineStr">
        <is>
          <t>7083466</t>
        </is>
      </c>
      <c r="S308" t="inlineStr">
        <is>
          <t>10764088</t>
        </is>
      </c>
      <c r="T308" t="n">
        <v>137962</v>
      </c>
      <c r="U308" t="n">
        <v>26026</v>
      </c>
      <c r="V308" t="n">
        <v>979</v>
      </c>
      <c r="W308" t="n">
        <v>979</v>
      </c>
      <c r="X308" t="inlineStr">
        <is>
          <t>50000</t>
        </is>
      </c>
      <c r="Y308" t="inlineStr">
        <is>
          <t>50000</t>
        </is>
      </c>
      <c r="Z308" t="inlineStr">
        <is>
          <t>629559</t>
        </is>
      </c>
      <c r="AA308" t="inlineStr">
        <is>
          <t>667067</t>
        </is>
      </c>
      <c r="AB308" t="inlineStr">
        <is>
          <t>76963</t>
        </is>
      </c>
      <c r="AC308" t="inlineStr">
        <is>
          <t>80000</t>
        </is>
      </c>
      <c r="AD308" t="inlineStr">
        <is>
          <t>274072</t>
        </is>
      </c>
      <c r="AE308" t="inlineStr">
        <is>
          <t>290400</t>
        </is>
      </c>
      <c r="AF308" t="inlineStr">
        <is>
          <t>88900</t>
        </is>
      </c>
      <c r="AG308" t="inlineStr">
        <is>
          <t>100000</t>
        </is>
      </c>
      <c r="AH308" t="inlineStr">
        <is>
          <t>129504</t>
        </is>
      </c>
      <c r="AI308" t="inlineStr">
        <is>
          <t>140000</t>
        </is>
      </c>
      <c r="AJ308" t="inlineStr">
        <is>
          <t>44450</t>
        </is>
      </c>
      <c r="AK308" t="inlineStr">
        <is>
          <t>50000</t>
        </is>
      </c>
      <c r="AL308" t="inlineStr">
        <is>
          <t>12000966</t>
        </is>
      </c>
      <c r="AM308" t="inlineStr">
        <is>
          <t>13764150</t>
        </is>
      </c>
      <c r="AN308" t="n">
        <v>2917977</v>
      </c>
      <c r="AO308" t="n">
        <v>3677661</v>
      </c>
      <c r="AP308" t="inlineStr">
        <is>
          <t>3541733</t>
        </is>
      </c>
      <c r="AQ308" t="inlineStr">
        <is>
          <t>6036263</t>
        </is>
      </c>
      <c r="AR308" t="inlineStr">
        <is>
          <t>2489</t>
        </is>
      </c>
      <c r="AS308" t="inlineStr">
        <is>
          <t>4164</t>
        </is>
      </c>
      <c r="AT308" t="inlineStr">
        <is>
          <t>75812</t>
        </is>
      </c>
      <c r="AU308" t="inlineStr">
        <is>
          <t>120000</t>
        </is>
      </c>
      <c r="AV308" t="inlineStr">
        <is>
          <t>167296</t>
        </is>
      </c>
      <c r="AW308" t="inlineStr">
        <is>
          <t>300000</t>
        </is>
      </c>
      <c r="AX308" t="inlineStr">
        <is>
          <t>378159</t>
        </is>
      </c>
      <c r="AY308" t="inlineStr">
        <is>
          <t>626000</t>
        </is>
      </c>
      <c r="AZ308" t="n">
        <v>492.3866970695058</v>
      </c>
      <c r="BA308" t="n">
        <v>-10764088</v>
      </c>
      <c r="BB308" t="n">
        <v>-7083466</v>
      </c>
      <c r="BC308" t="inlineStr">
        <is>
          <t>0</t>
        </is>
      </c>
      <c r="BD308" t="inlineStr">
        <is>
          <t>0</t>
        </is>
      </c>
      <c r="BE308" t="n">
        <v>0</v>
      </c>
      <c r="BF308" t="inlineStr">
        <is>
          <t>143773</t>
        </is>
      </c>
      <c r="BG308" t="inlineStr">
        <is>
          <t>2774204</t>
        </is>
      </c>
      <c r="BH308" t="inlineStr">
        <is>
          <t>238000</t>
        </is>
      </c>
      <c r="BI308" t="inlineStr">
        <is>
          <t>3439661</t>
        </is>
      </c>
    </row>
    <row r="309">
      <c r="A309" t="inlineStr">
        <is>
          <t>Mexico</t>
        </is>
      </c>
      <c r="B309" t="inlineStr">
        <is>
          <t>Salt marsh</t>
        </is>
      </c>
      <c r="C309" t="inlineStr">
        <is>
          <t>Restoration</t>
        </is>
      </c>
      <c r="D309" t="inlineStr">
        <is>
          <t>Hydrology</t>
        </is>
      </c>
      <c r="E309" t="inlineStr">
        <is>
          <t>Medium</t>
        </is>
      </c>
      <c r="F309" t="n">
        <v>500</v>
      </c>
      <c r="G309" t="inlineStr">
        <is>
          <t>Opex breakeven</t>
        </is>
      </c>
      <c r="H309" t="n">
        <v>195179334.5861911</v>
      </c>
      <c r="I309" t="inlineStr">
        <is>
          <t>MEX</t>
        </is>
      </c>
      <c r="J309" t="n">
        <v>500</v>
      </c>
      <c r="K309" t="inlineStr">
        <is>
          <t>Mexico Salt marsh Restoration 500</t>
        </is>
      </c>
      <c r="L309" t="inlineStr">
        <is>
          <t>5771844</t>
        </is>
      </c>
      <c r="M309" t="inlineStr">
        <is>
          <t>7652670</t>
        </is>
      </c>
      <c r="N309" t="n">
        <v>0.02957200367670665</v>
      </c>
      <c r="O309" t="n">
        <v>0.03920840296040966</v>
      </c>
      <c r="P309" t="inlineStr">
        <is>
          <t>3305369</t>
        </is>
      </c>
      <c r="Q309" t="inlineStr">
        <is>
          <t>3684981</t>
        </is>
      </c>
      <c r="R309" t="inlineStr">
        <is>
          <t>2466474</t>
        </is>
      </c>
      <c r="S309" t="inlineStr">
        <is>
          <t>3967689</t>
        </is>
      </c>
      <c r="T309" t="n">
        <v>137962</v>
      </c>
      <c r="U309" t="n">
        <v>32533</v>
      </c>
      <c r="V309" t="n">
        <v>222</v>
      </c>
      <c r="W309" t="n">
        <v>222</v>
      </c>
      <c r="X309" t="inlineStr">
        <is>
          <t>50000</t>
        </is>
      </c>
      <c r="Y309" t="inlineStr">
        <is>
          <t>50000</t>
        </is>
      </c>
      <c r="Z309" t="inlineStr">
        <is>
          <t>629559</t>
        </is>
      </c>
      <c r="AA309" t="inlineStr">
        <is>
          <t>667067</t>
        </is>
      </c>
      <c r="AB309" t="inlineStr">
        <is>
          <t>76963</t>
        </is>
      </c>
      <c r="AC309" t="inlineStr">
        <is>
          <t>80000</t>
        </is>
      </c>
      <c r="AD309" t="inlineStr">
        <is>
          <t>274072</t>
        </is>
      </c>
      <c r="AE309" t="inlineStr">
        <is>
          <t>290400</t>
        </is>
      </c>
      <c r="AF309" t="inlineStr">
        <is>
          <t>88900</t>
        </is>
      </c>
      <c r="AG309" t="inlineStr">
        <is>
          <t>100000</t>
        </is>
      </c>
      <c r="AH309" t="inlineStr">
        <is>
          <t>129504</t>
        </is>
      </c>
      <c r="AI309" t="inlineStr">
        <is>
          <t>140000</t>
        </is>
      </c>
      <c r="AJ309" t="inlineStr">
        <is>
          <t>44450</t>
        </is>
      </c>
      <c r="AK309" t="inlineStr">
        <is>
          <t>50000</t>
        </is>
      </c>
      <c r="AL309" t="inlineStr">
        <is>
          <t>2011922</t>
        </is>
      </c>
      <c r="AM309" t="inlineStr">
        <is>
          <t>2307514</t>
        </is>
      </c>
      <c r="AN309" t="n">
        <v>608859</v>
      </c>
      <c r="AO309" t="n">
        <v>814648</v>
      </c>
      <c r="AP309" t="inlineStr">
        <is>
          <t>1233237</t>
        </is>
      </c>
      <c r="AQ309" t="inlineStr">
        <is>
          <t>2101836</t>
        </is>
      </c>
      <c r="AR309" t="inlineStr">
        <is>
          <t>3111</t>
        </is>
      </c>
      <c r="AS309" t="inlineStr">
        <is>
          <t>5205</t>
        </is>
      </c>
      <c r="AT309" t="inlineStr">
        <is>
          <t>75812</t>
        </is>
      </c>
      <c r="AU309" t="inlineStr">
        <is>
          <t>120000</t>
        </is>
      </c>
      <c r="AV309" t="inlineStr">
        <is>
          <t>167296</t>
        </is>
      </c>
      <c r="AW309" t="inlineStr">
        <is>
          <t>300000</t>
        </is>
      </c>
      <c r="AX309" t="inlineStr">
        <is>
          <t>378159</t>
        </is>
      </c>
      <c r="AY309" t="inlineStr">
        <is>
          <t>626000</t>
        </is>
      </c>
      <c r="AZ309" t="n">
        <v>137.1598589211619</v>
      </c>
      <c r="BA309" t="n">
        <v>-3967689</v>
      </c>
      <c r="BB309" t="n">
        <v>-2466474</v>
      </c>
      <c r="BC309" t="inlineStr">
        <is>
          <t>0</t>
        </is>
      </c>
      <c r="BD309" t="inlineStr">
        <is>
          <t>0</t>
        </is>
      </c>
      <c r="BE309" t="n">
        <v>0</v>
      </c>
      <c r="BF309" t="inlineStr">
        <is>
          <t>143773</t>
        </is>
      </c>
      <c r="BG309" t="inlineStr">
        <is>
          <t>465086</t>
        </is>
      </c>
      <c r="BH309" t="inlineStr">
        <is>
          <t>238000</t>
        </is>
      </c>
      <c r="BI309" t="inlineStr">
        <is>
          <t>576648</t>
        </is>
      </c>
    </row>
    <row r="310">
      <c r="A310" t="inlineStr">
        <is>
          <t>Mexico</t>
        </is>
      </c>
      <c r="B310" t="inlineStr">
        <is>
          <t>Salt marsh</t>
        </is>
      </c>
      <c r="C310" t="inlineStr">
        <is>
          <t>Restoration</t>
        </is>
      </c>
      <c r="D310" t="inlineStr">
        <is>
          <t>Hybrid</t>
        </is>
      </c>
      <c r="E310" t="inlineStr">
        <is>
          <t>Medium</t>
        </is>
      </c>
      <c r="F310" t="n">
        <v>500</v>
      </c>
      <c r="G310" t="inlineStr">
        <is>
          <t>Opex breakeven</t>
        </is>
      </c>
      <c r="H310" t="n">
        <v>195179334.5861911</v>
      </c>
      <c r="I310" t="inlineStr">
        <is>
          <t>MEX</t>
        </is>
      </c>
      <c r="J310" t="n">
        <v>500</v>
      </c>
      <c r="K310" t="inlineStr">
        <is>
          <t>Mexico Salt marsh Restoration 500</t>
        </is>
      </c>
      <c r="L310" t="inlineStr">
        <is>
          <t>11581383</t>
        </is>
      </c>
      <c r="M310" t="inlineStr">
        <is>
          <t>14913018</t>
        </is>
      </c>
      <c r="N310" t="n">
        <v>0.0593371374308363</v>
      </c>
      <c r="O310" t="n">
        <v>0.07640674680860961</v>
      </c>
      <c r="P310" t="inlineStr">
        <is>
          <t>7278165</t>
        </is>
      </c>
      <c r="Q310" t="inlineStr">
        <is>
          <t>8241461</t>
        </is>
      </c>
      <c r="R310" t="inlineStr">
        <is>
          <t>4303217</t>
        </is>
      </c>
      <c r="S310" t="inlineStr">
        <is>
          <t>6671557</t>
        </is>
      </c>
      <c r="T310" t="n">
        <v>137962</v>
      </c>
      <c r="U310" t="n">
        <v>32533</v>
      </c>
      <c r="V310" t="n">
        <v>445</v>
      </c>
      <c r="W310" t="n">
        <v>445</v>
      </c>
      <c r="X310" t="inlineStr">
        <is>
          <t>50000</t>
        </is>
      </c>
      <c r="Y310" t="inlineStr">
        <is>
          <t>50000</t>
        </is>
      </c>
      <c r="Z310" t="inlineStr">
        <is>
          <t>629559</t>
        </is>
      </c>
      <c r="AA310" t="inlineStr">
        <is>
          <t>667067</t>
        </is>
      </c>
      <c r="AB310" t="inlineStr">
        <is>
          <t>76963</t>
        </is>
      </c>
      <c r="AC310" t="inlineStr">
        <is>
          <t>80000</t>
        </is>
      </c>
      <c r="AD310" t="inlineStr">
        <is>
          <t>274072</t>
        </is>
      </c>
      <c r="AE310" t="inlineStr">
        <is>
          <t>290400</t>
        </is>
      </c>
      <c r="AF310" t="inlineStr">
        <is>
          <t>88900</t>
        </is>
      </c>
      <c r="AG310" t="inlineStr">
        <is>
          <t>100000</t>
        </is>
      </c>
      <c r="AH310" t="inlineStr">
        <is>
          <t>129504</t>
        </is>
      </c>
      <c r="AI310" t="inlineStr">
        <is>
          <t>140000</t>
        </is>
      </c>
      <c r="AJ310" t="inlineStr">
        <is>
          <t>44450</t>
        </is>
      </c>
      <c r="AK310" t="inlineStr">
        <is>
          <t>50000</t>
        </is>
      </c>
      <c r="AL310" t="inlineStr">
        <is>
          <t>5984718</t>
        </is>
      </c>
      <c r="AM310" t="inlineStr">
        <is>
          <t>6863994</t>
        </is>
      </c>
      <c r="AN310" t="n">
        <v>1527231</v>
      </c>
      <c r="AO310" t="n">
        <v>1953312</v>
      </c>
      <c r="AP310" t="inlineStr">
        <is>
          <t>2151609</t>
        </is>
      </c>
      <c r="AQ310" t="inlineStr">
        <is>
          <t>3667040</t>
        </is>
      </c>
      <c r="AR310" t="inlineStr">
        <is>
          <t>3111</t>
        </is>
      </c>
      <c r="AS310" t="inlineStr">
        <is>
          <t>5205</t>
        </is>
      </c>
      <c r="AT310" t="inlineStr">
        <is>
          <t>75812</t>
        </is>
      </c>
      <c r="AU310" t="inlineStr">
        <is>
          <t>120000</t>
        </is>
      </c>
      <c r="AV310" t="inlineStr">
        <is>
          <t>167296</t>
        </is>
      </c>
      <c r="AW310" t="inlineStr">
        <is>
          <t>300000</t>
        </is>
      </c>
      <c r="AX310" t="inlineStr">
        <is>
          <t>378159</t>
        </is>
      </c>
      <c r="AY310" t="inlineStr">
        <is>
          <t>626000</t>
        </is>
      </c>
      <c r="AZ310" t="n">
        <v>239.3005886406417</v>
      </c>
      <c r="BA310" t="n">
        <v>-6671557</v>
      </c>
      <c r="BB310" t="n">
        <v>-4303217</v>
      </c>
      <c r="BC310" t="inlineStr">
        <is>
          <t>0</t>
        </is>
      </c>
      <c r="BD310" t="inlineStr">
        <is>
          <t>0</t>
        </is>
      </c>
      <c r="BE310" t="n">
        <v>0</v>
      </c>
      <c r="BF310" t="inlineStr">
        <is>
          <t>143773</t>
        </is>
      </c>
      <c r="BG310" t="inlineStr">
        <is>
          <t>1383458</t>
        </is>
      </c>
      <c r="BH310" t="inlineStr">
        <is>
          <t>238000</t>
        </is>
      </c>
      <c r="BI310" t="inlineStr">
        <is>
          <t>1715312</t>
        </is>
      </c>
    </row>
    <row r="311">
      <c r="A311" t="inlineStr">
        <is>
          <t>Mexico</t>
        </is>
      </c>
      <c r="B311" t="inlineStr">
        <is>
          <t>Salt marsh</t>
        </is>
      </c>
      <c r="C311" t="inlineStr">
        <is>
          <t>Restoration</t>
        </is>
      </c>
      <c r="D311" t="inlineStr">
        <is>
          <t>Planting</t>
        </is>
      </c>
      <c r="E311" t="inlineStr">
        <is>
          <t>Medium</t>
        </is>
      </c>
      <c r="F311" t="n">
        <v>500</v>
      </c>
      <c r="G311" t="inlineStr">
        <is>
          <t>Market price</t>
        </is>
      </c>
      <c r="H311" t="n">
        <v>195179334.5861911</v>
      </c>
      <c r="I311" t="inlineStr">
        <is>
          <t>MEX</t>
        </is>
      </c>
      <c r="J311" t="n">
        <v>500</v>
      </c>
      <c r="K311" t="inlineStr">
        <is>
          <t>Mexico Salt marsh Restoration 500</t>
        </is>
      </c>
      <c r="L311" t="inlineStr">
        <is>
          <t>17051936</t>
        </is>
      </c>
      <c r="M311" t="inlineStr">
        <is>
          <t>20237218</t>
        </is>
      </c>
      <c r="N311" t="n">
        <v>0.0873654787078387</v>
      </c>
      <c r="O311" t="n">
        <v>0.1036852494804631</v>
      </c>
      <c r="P311" t="inlineStr">
        <is>
          <t>13294414</t>
        </is>
      </c>
      <c r="Q311" t="inlineStr">
        <is>
          <t>15141617</t>
        </is>
      </c>
      <c r="R311" t="inlineStr">
        <is>
          <t>3757523</t>
        </is>
      </c>
      <c r="S311" t="inlineStr">
        <is>
          <t>5095601</t>
        </is>
      </c>
      <c r="T311" t="n">
        <v>137962</v>
      </c>
      <c r="U311" t="n">
        <v>26026</v>
      </c>
      <c r="V311" t="n">
        <v>819</v>
      </c>
      <c r="W311" t="n">
        <v>819</v>
      </c>
      <c r="X311" t="inlineStr">
        <is>
          <t>50000</t>
        </is>
      </c>
      <c r="Y311" t="inlineStr">
        <is>
          <t>50000</t>
        </is>
      </c>
      <c r="Z311" t="inlineStr">
        <is>
          <t>629559</t>
        </is>
      </c>
      <c r="AA311" t="inlineStr">
        <is>
          <t>667067</t>
        </is>
      </c>
      <c r="AB311" t="inlineStr">
        <is>
          <t>76963</t>
        </is>
      </c>
      <c r="AC311" t="inlineStr">
        <is>
          <t>80000</t>
        </is>
      </c>
      <c r="AD311" t="inlineStr">
        <is>
          <t>274072</t>
        </is>
      </c>
      <c r="AE311" t="inlineStr">
        <is>
          <t>290400</t>
        </is>
      </c>
      <c r="AF311" t="inlineStr">
        <is>
          <t>88900</t>
        </is>
      </c>
      <c r="AG311" t="inlineStr">
        <is>
          <t>100000</t>
        </is>
      </c>
      <c r="AH311" t="inlineStr">
        <is>
          <t>129504</t>
        </is>
      </c>
      <c r="AI311" t="inlineStr">
        <is>
          <t>140000</t>
        </is>
      </c>
      <c r="AJ311" t="inlineStr">
        <is>
          <t>44450</t>
        </is>
      </c>
      <c r="AK311" t="inlineStr">
        <is>
          <t>50000</t>
        </is>
      </c>
      <c r="AL311" t="inlineStr">
        <is>
          <t>12000966</t>
        </is>
      </c>
      <c r="AM311" t="inlineStr">
        <is>
          <t>13764150</t>
        </is>
      </c>
      <c r="AN311" t="n">
        <v>2917977</v>
      </c>
      <c r="AO311" t="n">
        <v>3677661</v>
      </c>
      <c r="AP311" t="inlineStr">
        <is>
          <t>215790</t>
        </is>
      </c>
      <c r="AQ311" t="inlineStr">
        <is>
          <t>367776</t>
        </is>
      </c>
      <c r="AR311" t="inlineStr">
        <is>
          <t>2489</t>
        </is>
      </c>
      <c r="AS311" t="inlineStr">
        <is>
          <t>4164</t>
        </is>
      </c>
      <c r="AT311" t="inlineStr">
        <is>
          <t>75812</t>
        </is>
      </c>
      <c r="AU311" t="inlineStr">
        <is>
          <t>120000</t>
        </is>
      </c>
      <c r="AV311" t="inlineStr">
        <is>
          <t>167296</t>
        </is>
      </c>
      <c r="AW311" t="inlineStr">
        <is>
          <t>300000</t>
        </is>
      </c>
      <c r="AX311" t="inlineStr">
        <is>
          <t>378159</t>
        </is>
      </c>
      <c r="AY311" t="inlineStr">
        <is>
          <t>626000</t>
        </is>
      </c>
      <c r="AZ311" t="n">
        <v>30</v>
      </c>
      <c r="BA311" t="n">
        <v>-5095601</v>
      </c>
      <c r="BB311" t="n">
        <v>-3757523</v>
      </c>
      <c r="BC311" t="inlineStr">
        <is>
          <t>0</t>
        </is>
      </c>
      <c r="BD311" t="inlineStr">
        <is>
          <t>0</t>
        </is>
      </c>
      <c r="BE311" t="n">
        <v>0</v>
      </c>
      <c r="BF311" t="inlineStr">
        <is>
          <t>143773</t>
        </is>
      </c>
      <c r="BG311" t="inlineStr">
        <is>
          <t>2774204</t>
        </is>
      </c>
      <c r="BH311" t="inlineStr">
        <is>
          <t>238000</t>
        </is>
      </c>
      <c r="BI311" t="inlineStr">
        <is>
          <t>3439661</t>
        </is>
      </c>
    </row>
    <row r="312">
      <c r="A312" t="inlineStr">
        <is>
          <t>Mexico</t>
        </is>
      </c>
      <c r="B312" t="inlineStr">
        <is>
          <t>Salt marsh</t>
        </is>
      </c>
      <c r="C312" t="inlineStr">
        <is>
          <t>Restoration</t>
        </is>
      </c>
      <c r="D312" t="inlineStr">
        <is>
          <t>Hydrology</t>
        </is>
      </c>
      <c r="E312" t="inlineStr">
        <is>
          <t>Medium</t>
        </is>
      </c>
      <c r="F312" t="n">
        <v>500</v>
      </c>
      <c r="G312" t="inlineStr">
        <is>
          <t>Market price</t>
        </is>
      </c>
      <c r="H312" t="n">
        <v>195179334.5861911</v>
      </c>
      <c r="I312" t="inlineStr">
        <is>
          <t>MEX</t>
        </is>
      </c>
      <c r="J312" t="n">
        <v>500</v>
      </c>
      <c r="K312" t="inlineStr">
        <is>
          <t>Mexico Salt marsh Restoration 500</t>
        </is>
      </c>
      <c r="L312" t="inlineStr">
        <is>
          <t>4808344</t>
        </is>
      </c>
      <c r="M312" t="inlineStr">
        <is>
          <t>6010554</t>
        </is>
      </c>
      <c r="N312" t="n">
        <v>0.02463551794658178</v>
      </c>
      <c r="O312" t="n">
        <v>0.03079503274638814</v>
      </c>
      <c r="P312" t="inlineStr">
        <is>
          <t>3305369</t>
        </is>
      </c>
      <c r="Q312" t="inlineStr">
        <is>
          <t>3684981</t>
        </is>
      </c>
      <c r="R312" t="inlineStr">
        <is>
          <t>1502974</t>
        </is>
      </c>
      <c r="S312" t="inlineStr">
        <is>
          <t>2325573</t>
        </is>
      </c>
      <c r="T312" t="n">
        <v>137962</v>
      </c>
      <c r="U312" t="n">
        <v>32533</v>
      </c>
      <c r="V312" t="n">
        <v>185</v>
      </c>
      <c r="W312" t="n">
        <v>185</v>
      </c>
      <c r="X312" t="inlineStr">
        <is>
          <t>50000</t>
        </is>
      </c>
      <c r="Y312" t="inlineStr">
        <is>
          <t>50000</t>
        </is>
      </c>
      <c r="Z312" t="inlineStr">
        <is>
          <t>629559</t>
        </is>
      </c>
      <c r="AA312" t="inlineStr">
        <is>
          <t>667067</t>
        </is>
      </c>
      <c r="AB312" t="inlineStr">
        <is>
          <t>76963</t>
        </is>
      </c>
      <c r="AC312" t="inlineStr">
        <is>
          <t>80000</t>
        </is>
      </c>
      <c r="AD312" t="inlineStr">
        <is>
          <t>274072</t>
        </is>
      </c>
      <c r="AE312" t="inlineStr">
        <is>
          <t>290400</t>
        </is>
      </c>
      <c r="AF312" t="inlineStr">
        <is>
          <t>88900</t>
        </is>
      </c>
      <c r="AG312" t="inlineStr">
        <is>
          <t>100000</t>
        </is>
      </c>
      <c r="AH312" t="inlineStr">
        <is>
          <t>129504</t>
        </is>
      </c>
      <c r="AI312" t="inlineStr">
        <is>
          <t>140000</t>
        </is>
      </c>
      <c r="AJ312" t="inlineStr">
        <is>
          <t>44450</t>
        </is>
      </c>
      <c r="AK312" t="inlineStr">
        <is>
          <t>50000</t>
        </is>
      </c>
      <c r="AL312" t="inlineStr">
        <is>
          <t>2011922</t>
        </is>
      </c>
      <c r="AM312" t="inlineStr">
        <is>
          <t>2307514</t>
        </is>
      </c>
      <c r="AN312" t="n">
        <v>608859</v>
      </c>
      <c r="AO312" t="n">
        <v>814648</v>
      </c>
      <c r="AP312" t="inlineStr">
        <is>
          <t>269737</t>
        </is>
      </c>
      <c r="AQ312" t="inlineStr">
        <is>
          <t>459720</t>
        </is>
      </c>
      <c r="AR312" t="inlineStr">
        <is>
          <t>3111</t>
        </is>
      </c>
      <c r="AS312" t="inlineStr">
        <is>
          <t>5205</t>
        </is>
      </c>
      <c r="AT312" t="inlineStr">
        <is>
          <t>75812</t>
        </is>
      </c>
      <c r="AU312" t="inlineStr">
        <is>
          <t>120000</t>
        </is>
      </c>
      <c r="AV312" t="inlineStr">
        <is>
          <t>167296</t>
        </is>
      </c>
      <c r="AW312" t="inlineStr">
        <is>
          <t>300000</t>
        </is>
      </c>
      <c r="AX312" t="inlineStr">
        <is>
          <t>378159</t>
        </is>
      </c>
      <c r="AY312" t="inlineStr">
        <is>
          <t>626000</t>
        </is>
      </c>
      <c r="AZ312" t="n">
        <v>30</v>
      </c>
      <c r="BA312" t="n">
        <v>-2325573</v>
      </c>
      <c r="BB312" t="n">
        <v>-1502974</v>
      </c>
      <c r="BC312" t="inlineStr">
        <is>
          <t>0</t>
        </is>
      </c>
      <c r="BD312" t="inlineStr">
        <is>
          <t>0</t>
        </is>
      </c>
      <c r="BE312" t="n">
        <v>0</v>
      </c>
      <c r="BF312" t="inlineStr">
        <is>
          <t>143773</t>
        </is>
      </c>
      <c r="BG312" t="inlineStr">
        <is>
          <t>465086</t>
        </is>
      </c>
      <c r="BH312" t="inlineStr">
        <is>
          <t>238000</t>
        </is>
      </c>
      <c r="BI312" t="inlineStr">
        <is>
          <t>576648</t>
        </is>
      </c>
    </row>
    <row r="313">
      <c r="A313" t="inlineStr">
        <is>
          <t>Mexico</t>
        </is>
      </c>
      <c r="B313" t="inlineStr">
        <is>
          <t>Salt marsh</t>
        </is>
      </c>
      <c r="C313" t="inlineStr">
        <is>
          <t>Restoration</t>
        </is>
      </c>
      <c r="D313" t="inlineStr">
        <is>
          <t>Hybrid</t>
        </is>
      </c>
      <c r="E313" t="inlineStr">
        <is>
          <t>Medium</t>
        </is>
      </c>
      <c r="F313" t="n">
        <v>500</v>
      </c>
      <c r="G313" t="inlineStr">
        <is>
          <t>Market price</t>
        </is>
      </c>
      <c r="H313" t="n">
        <v>195179334.5861911</v>
      </c>
      <c r="I313" t="inlineStr">
        <is>
          <t>MEX</t>
        </is>
      </c>
      <c r="J313" t="n">
        <v>500</v>
      </c>
      <c r="K313" t="inlineStr">
        <is>
          <t>Mexico Salt marsh Restoration 500</t>
        </is>
      </c>
      <c r="L313" t="inlineStr">
        <is>
          <t>9699511</t>
        </is>
      </c>
      <c r="M313" t="inlineStr">
        <is>
          <t>11705697</t>
        </is>
      </c>
      <c r="N313" t="n">
        <v>0.04969537897321144</v>
      </c>
      <c r="O313" t="n">
        <v>0.05997405936862016</v>
      </c>
      <c r="P313" t="inlineStr">
        <is>
          <t>7278165</t>
        </is>
      </c>
      <c r="Q313" t="inlineStr">
        <is>
          <t>8241461</t>
        </is>
      </c>
      <c r="R313" t="inlineStr">
        <is>
          <t>2421346</t>
        </is>
      </c>
      <c r="S313" t="inlineStr">
        <is>
          <t>3464237</t>
        </is>
      </c>
      <c r="T313" t="n">
        <v>137962</v>
      </c>
      <c r="U313" t="n">
        <v>32533</v>
      </c>
      <c r="V313" t="n">
        <v>373</v>
      </c>
      <c r="W313" t="n">
        <v>373</v>
      </c>
      <c r="X313" t="inlineStr">
        <is>
          <t>50000</t>
        </is>
      </c>
      <c r="Y313" t="inlineStr">
        <is>
          <t>50000</t>
        </is>
      </c>
      <c r="Z313" t="inlineStr">
        <is>
          <t>629559</t>
        </is>
      </c>
      <c r="AA313" t="inlineStr">
        <is>
          <t>667067</t>
        </is>
      </c>
      <c r="AB313" t="inlineStr">
        <is>
          <t>76963</t>
        </is>
      </c>
      <c r="AC313" t="inlineStr">
        <is>
          <t>80000</t>
        </is>
      </c>
      <c r="AD313" t="inlineStr">
        <is>
          <t>274072</t>
        </is>
      </c>
      <c r="AE313" t="inlineStr">
        <is>
          <t>290400</t>
        </is>
      </c>
      <c r="AF313" t="inlineStr">
        <is>
          <t>88900</t>
        </is>
      </c>
      <c r="AG313" t="inlineStr">
        <is>
          <t>100000</t>
        </is>
      </c>
      <c r="AH313" t="inlineStr">
        <is>
          <t>129504</t>
        </is>
      </c>
      <c r="AI313" t="inlineStr">
        <is>
          <t>140000</t>
        </is>
      </c>
      <c r="AJ313" t="inlineStr">
        <is>
          <t>44450</t>
        </is>
      </c>
      <c r="AK313" t="inlineStr">
        <is>
          <t>50000</t>
        </is>
      </c>
      <c r="AL313" t="inlineStr">
        <is>
          <t>5984718</t>
        </is>
      </c>
      <c r="AM313" t="inlineStr">
        <is>
          <t>6863994</t>
        </is>
      </c>
      <c r="AN313" t="n">
        <v>1527231</v>
      </c>
      <c r="AO313" t="n">
        <v>1953312</v>
      </c>
      <c r="AP313" t="inlineStr">
        <is>
          <t>269737</t>
        </is>
      </c>
      <c r="AQ313" t="inlineStr">
        <is>
          <t>459720</t>
        </is>
      </c>
      <c r="AR313" t="inlineStr">
        <is>
          <t>3111</t>
        </is>
      </c>
      <c r="AS313" t="inlineStr">
        <is>
          <t>5205</t>
        </is>
      </c>
      <c r="AT313" t="inlineStr">
        <is>
          <t>75812</t>
        </is>
      </c>
      <c r="AU313" t="inlineStr">
        <is>
          <t>120000</t>
        </is>
      </c>
      <c r="AV313" t="inlineStr">
        <is>
          <t>167296</t>
        </is>
      </c>
      <c r="AW313" t="inlineStr">
        <is>
          <t>300000</t>
        </is>
      </c>
      <c r="AX313" t="inlineStr">
        <is>
          <t>378159</t>
        </is>
      </c>
      <c r="AY313" t="inlineStr">
        <is>
          <t>626000</t>
        </is>
      </c>
      <c r="AZ313" t="n">
        <v>30</v>
      </c>
      <c r="BA313" t="n">
        <v>-3464237</v>
      </c>
      <c r="BB313" t="n">
        <v>-2421346</v>
      </c>
      <c r="BC313" t="inlineStr">
        <is>
          <t>0</t>
        </is>
      </c>
      <c r="BD313" t="inlineStr">
        <is>
          <t>0</t>
        </is>
      </c>
      <c r="BE313" t="n">
        <v>0</v>
      </c>
      <c r="BF313" t="inlineStr">
        <is>
          <t>143773</t>
        </is>
      </c>
      <c r="BG313" t="inlineStr">
        <is>
          <t>1383458</t>
        </is>
      </c>
      <c r="BH313" t="inlineStr">
        <is>
          <t>238000</t>
        </is>
      </c>
      <c r="BI313" t="inlineStr">
        <is>
          <t>1715312</t>
        </is>
      </c>
    </row>
    <row r="314">
      <c r="A314" t="inlineStr">
        <is>
          <t>Mexico</t>
        </is>
      </c>
      <c r="B314" t="inlineStr">
        <is>
          <t>Salt marsh</t>
        </is>
      </c>
      <c r="C314" t="inlineStr">
        <is>
          <t>Restoration</t>
        </is>
      </c>
      <c r="D314" t="inlineStr">
        <is>
          <t>Planting</t>
        </is>
      </c>
      <c r="E314" t="inlineStr">
        <is>
          <t>Large</t>
        </is>
      </c>
      <c r="F314" t="n">
        <v>1000</v>
      </c>
      <c r="G314" t="inlineStr">
        <is>
          <t>Opex breakeven</t>
        </is>
      </c>
      <c r="H314" t="n">
        <v>195179334.5861911</v>
      </c>
      <c r="I314" t="inlineStr">
        <is>
          <t>MEX</t>
        </is>
      </c>
      <c r="J314" t="n">
        <v>500</v>
      </c>
      <c r="K314" t="inlineStr">
        <is>
          <t>Mexico Salt marsh Restoration 1000</t>
        </is>
      </c>
      <c r="L314" t="inlineStr">
        <is>
          <t>36684501</t>
        </is>
      </c>
      <c r="M314" t="inlineStr">
        <is>
          <t>47768194</t>
        </is>
      </c>
      <c r="N314" t="n">
        <v>0.1879527926344075</v>
      </c>
      <c r="O314" t="n">
        <v>0.2447400187180452</v>
      </c>
      <c r="P314" t="inlineStr">
        <is>
          <t>24466944</t>
        </is>
      </c>
      <c r="Q314" t="inlineStr">
        <is>
          <t>28985767</t>
        </is>
      </c>
      <c r="R314" t="inlineStr">
        <is>
          <t>12217557</t>
        </is>
      </c>
      <c r="S314" t="inlineStr">
        <is>
          <t>18782427</t>
        </is>
      </c>
      <c r="T314" t="n">
        <v>137962</v>
      </c>
      <c r="U314" t="n">
        <v>49383</v>
      </c>
      <c r="V314" t="n">
        <v>929</v>
      </c>
      <c r="W314" t="n">
        <v>929</v>
      </c>
      <c r="X314" t="inlineStr">
        <is>
          <t>50000</t>
        </is>
      </c>
      <c r="Y314" t="inlineStr">
        <is>
          <t>50000</t>
        </is>
      </c>
      <c r="Z314" t="inlineStr">
        <is>
          <t>629559</t>
        </is>
      </c>
      <c r="AA314" t="inlineStr">
        <is>
          <t>667067</t>
        </is>
      </c>
      <c r="AB314" t="inlineStr">
        <is>
          <t>153925</t>
        </is>
      </c>
      <c r="AC314" t="inlineStr">
        <is>
          <t>160000</t>
        </is>
      </c>
      <c r="AD314" t="inlineStr">
        <is>
          <t>274072</t>
        </is>
      </c>
      <c r="AE314" t="inlineStr">
        <is>
          <t>290400</t>
        </is>
      </c>
      <c r="AF314" t="inlineStr">
        <is>
          <t>88900</t>
        </is>
      </c>
      <c r="AG314" t="inlineStr">
        <is>
          <t>100000</t>
        </is>
      </c>
      <c r="AH314" t="inlineStr">
        <is>
          <t>129504</t>
        </is>
      </c>
      <c r="AI314" t="inlineStr">
        <is>
          <t>140000</t>
        </is>
      </c>
      <c r="AJ314" t="inlineStr">
        <is>
          <t>44450</t>
        </is>
      </c>
      <c r="AK314" t="inlineStr">
        <is>
          <t>50000</t>
        </is>
      </c>
      <c r="AL314" t="inlineStr">
        <is>
          <t>23096534</t>
        </is>
      </c>
      <c r="AM314" t="inlineStr">
        <is>
          <t>27528300</t>
        </is>
      </c>
      <c r="AN314" t="n">
        <v>5482885</v>
      </c>
      <c r="AO314" t="n">
        <v>7117322</v>
      </c>
      <c r="AP314" t="inlineStr">
        <is>
          <t>6108779</t>
        </is>
      </c>
      <c r="AQ314" t="inlineStr">
        <is>
          <t>10611204</t>
        </is>
      </c>
      <c r="AR314" t="inlineStr">
        <is>
          <t>4626</t>
        </is>
      </c>
      <c r="AS314" t="inlineStr">
        <is>
          <t>7901</t>
        </is>
      </c>
      <c r="AT314" t="inlineStr">
        <is>
          <t>75812</t>
        </is>
      </c>
      <c r="AU314" t="inlineStr">
        <is>
          <t>120000</t>
        </is>
      </c>
      <c r="AV314" t="inlineStr">
        <is>
          <t>167296</t>
        </is>
      </c>
      <c r="AW314" t="inlineStr">
        <is>
          <t>300000</t>
        </is>
      </c>
      <c r="AX314" t="inlineStr">
        <is>
          <t>378159</t>
        </is>
      </c>
      <c r="AY314" t="inlineStr">
        <is>
          <t>626000</t>
        </is>
      </c>
      <c r="AZ314" t="n">
        <v>453.1155431860815</v>
      </c>
      <c r="BA314" t="n">
        <v>-18782427</v>
      </c>
      <c r="BB314" t="n">
        <v>-12217557</v>
      </c>
      <c r="BC314" t="inlineStr">
        <is>
          <t>0</t>
        </is>
      </c>
      <c r="BD314" t="inlineStr">
        <is>
          <t>0</t>
        </is>
      </c>
      <c r="BE314" t="n">
        <v>0</v>
      </c>
      <c r="BF314" t="inlineStr">
        <is>
          <t>143773</t>
        </is>
      </c>
      <c r="BG314" t="inlineStr">
        <is>
          <t>5339112</t>
        </is>
      </c>
      <c r="BH314" t="inlineStr">
        <is>
          <t>238000</t>
        </is>
      </c>
      <c r="BI314" t="inlineStr">
        <is>
          <t>6879322</t>
        </is>
      </c>
    </row>
    <row r="315">
      <c r="A315" t="inlineStr">
        <is>
          <t>Mexico</t>
        </is>
      </c>
      <c r="B315" t="inlineStr">
        <is>
          <t>Salt marsh</t>
        </is>
      </c>
      <c r="C315" t="inlineStr">
        <is>
          <t>Restoration</t>
        </is>
      </c>
      <c r="D315" t="inlineStr">
        <is>
          <t>Hydrology</t>
        </is>
      </c>
      <c r="E315" t="inlineStr">
        <is>
          <t>Large</t>
        </is>
      </c>
      <c r="F315" t="n">
        <v>1000</v>
      </c>
      <c r="G315" t="inlineStr">
        <is>
          <t>Opex breakeven</t>
        </is>
      </c>
      <c r="H315" t="n">
        <v>195179334.5861911</v>
      </c>
      <c r="I315" t="inlineStr">
        <is>
          <t>MEX</t>
        </is>
      </c>
      <c r="J315" t="n">
        <v>500</v>
      </c>
      <c r="K315" t="inlineStr">
        <is>
          <t>Mexico Salt marsh Restoration 1000</t>
        </is>
      </c>
      <c r="L315" t="inlineStr">
        <is>
          <t>8574282</t>
        </is>
      </c>
      <c r="M315" t="inlineStr">
        <is>
          <t>11413418</t>
        </is>
      </c>
      <c r="N315" t="n">
        <v>0.043930275805985</v>
      </c>
      <c r="O315" t="n">
        <v>0.0584765698899329</v>
      </c>
      <c r="P315" t="inlineStr">
        <is>
          <t>5242467</t>
        </is>
      </c>
      <c r="Q315" t="inlineStr">
        <is>
          <t>6072495</t>
        </is>
      </c>
      <c r="R315" t="inlineStr">
        <is>
          <t>3331815</t>
        </is>
      </c>
      <c r="S315" t="inlineStr">
        <is>
          <t>5340923</t>
        </is>
      </c>
      <c r="T315" t="n">
        <v>137962</v>
      </c>
      <c r="U315" t="n">
        <v>61728</v>
      </c>
      <c r="V315" t="n">
        <v>174</v>
      </c>
      <c r="W315" t="n">
        <v>174</v>
      </c>
      <c r="X315" t="inlineStr">
        <is>
          <t>50000</t>
        </is>
      </c>
      <c r="Y315" t="inlineStr">
        <is>
          <t>50000</t>
        </is>
      </c>
      <c r="Z315" t="inlineStr">
        <is>
          <t>629559</t>
        </is>
      </c>
      <c r="AA315" t="inlineStr">
        <is>
          <t>667067</t>
        </is>
      </c>
      <c r="AB315" t="inlineStr">
        <is>
          <t>153925</t>
        </is>
      </c>
      <c r="AC315" t="inlineStr">
        <is>
          <t>160000</t>
        </is>
      </c>
      <c r="AD315" t="inlineStr">
        <is>
          <t>274072</t>
        </is>
      </c>
      <c r="AE315" t="inlineStr">
        <is>
          <t>290400</t>
        </is>
      </c>
      <c r="AF315" t="inlineStr">
        <is>
          <t>88900</t>
        </is>
      </c>
      <c r="AG315" t="inlineStr">
        <is>
          <t>100000</t>
        </is>
      </c>
      <c r="AH315" t="inlineStr">
        <is>
          <t>129504</t>
        </is>
      </c>
      <c r="AI315" t="inlineStr">
        <is>
          <t>140000</t>
        </is>
      </c>
      <c r="AJ315" t="inlineStr">
        <is>
          <t>44450</t>
        </is>
      </c>
      <c r="AK315" t="inlineStr">
        <is>
          <t>50000</t>
        </is>
      </c>
      <c r="AL315" t="inlineStr">
        <is>
          <t>3872058</t>
        </is>
      </c>
      <c r="AM315" t="inlineStr">
        <is>
          <t>4615028</t>
        </is>
      </c>
      <c r="AN315" t="n">
        <v>1038858</v>
      </c>
      <c r="AO315" t="n">
        <v>1391296</v>
      </c>
      <c r="AP315" t="inlineStr">
        <is>
          <t>1665907</t>
        </is>
      </c>
      <c r="AQ315" t="inlineStr">
        <is>
          <t>2893751</t>
        </is>
      </c>
      <c r="AR315" t="inlineStr">
        <is>
          <t>5783</t>
        </is>
      </c>
      <c r="AS315" t="inlineStr">
        <is>
          <t>9877</t>
        </is>
      </c>
      <c r="AT315" t="inlineStr">
        <is>
          <t>75812</t>
        </is>
      </c>
      <c r="AU315" t="inlineStr">
        <is>
          <t>120000</t>
        </is>
      </c>
      <c r="AV315" t="inlineStr">
        <is>
          <t>167296</t>
        </is>
      </c>
      <c r="AW315" t="inlineStr">
        <is>
          <t>300000</t>
        </is>
      </c>
      <c r="AX315" t="inlineStr">
        <is>
          <t>378159</t>
        </is>
      </c>
      <c r="AY315" t="inlineStr">
        <is>
          <t>626000</t>
        </is>
      </c>
      <c r="AZ315" t="n">
        <v>98.85426290900112</v>
      </c>
      <c r="BA315" t="n">
        <v>-5340923</v>
      </c>
      <c r="BB315" t="n">
        <v>-3331815</v>
      </c>
      <c r="BC315" t="inlineStr">
        <is>
          <t>0</t>
        </is>
      </c>
      <c r="BD315" t="inlineStr">
        <is>
          <t>0</t>
        </is>
      </c>
      <c r="BE315" t="n">
        <v>0</v>
      </c>
      <c r="BF315" t="inlineStr">
        <is>
          <t>143773</t>
        </is>
      </c>
      <c r="BG315" t="inlineStr">
        <is>
          <t>895085</t>
        </is>
      </c>
      <c r="BH315" t="inlineStr">
        <is>
          <t>238000</t>
        </is>
      </c>
      <c r="BI315" t="inlineStr">
        <is>
          <t>1153296</t>
        </is>
      </c>
    </row>
    <row r="316">
      <c r="A316" t="inlineStr">
        <is>
          <t>Mexico</t>
        </is>
      </c>
      <c r="B316" t="inlineStr">
        <is>
          <t>Salt marsh</t>
        </is>
      </c>
      <c r="C316" t="inlineStr">
        <is>
          <t>Restoration</t>
        </is>
      </c>
      <c r="D316" t="inlineStr">
        <is>
          <t>Hybrid</t>
        </is>
      </c>
      <c r="E316" t="inlineStr">
        <is>
          <t>Large</t>
        </is>
      </c>
      <c r="F316" t="n">
        <v>1000</v>
      </c>
      <c r="G316" t="inlineStr">
        <is>
          <t>Opex breakeven</t>
        </is>
      </c>
      <c r="H316" t="n">
        <v>195179334.5861911</v>
      </c>
      <c r="I316" t="inlineStr">
        <is>
          <t>MEX</t>
        </is>
      </c>
      <c r="J316" t="n">
        <v>500</v>
      </c>
      <c r="K316" t="inlineStr">
        <is>
          <t>Mexico Salt marsh Restoration 1000</t>
        </is>
      </c>
      <c r="L316" t="inlineStr">
        <is>
          <t>19755067</t>
        </is>
      </c>
      <c r="M316" t="inlineStr">
        <is>
          <t>25873854</t>
        </is>
      </c>
      <c r="N316" t="n">
        <v>0.1012149520946142</v>
      </c>
      <c r="O316" t="n">
        <v>0.1325645158841041</v>
      </c>
      <c r="P316" t="inlineStr">
        <is>
          <t>12888336</t>
        </is>
      </c>
      <c r="Q316" t="inlineStr">
        <is>
          <t>15185454</t>
        </is>
      </c>
      <c r="R316" t="inlineStr">
        <is>
          <t>6866730</t>
        </is>
      </c>
      <c r="S316" t="inlineStr">
        <is>
          <t>10688400</t>
        </is>
      </c>
      <c r="T316" t="n">
        <v>137962</v>
      </c>
      <c r="U316" t="n">
        <v>61728</v>
      </c>
      <c r="V316" t="n">
        <v>400</v>
      </c>
      <c r="W316" t="n">
        <v>400</v>
      </c>
      <c r="X316" t="inlineStr">
        <is>
          <t>50000</t>
        </is>
      </c>
      <c r="Y316" t="inlineStr">
        <is>
          <t>50000</t>
        </is>
      </c>
      <c r="Z316" t="inlineStr">
        <is>
          <t>629559</t>
        </is>
      </c>
      <c r="AA316" t="inlineStr">
        <is>
          <t>667067</t>
        </is>
      </c>
      <c r="AB316" t="inlineStr">
        <is>
          <t>153925</t>
        </is>
      </c>
      <c r="AC316" t="inlineStr">
        <is>
          <t>160000</t>
        </is>
      </c>
      <c r="AD316" t="inlineStr">
        <is>
          <t>274072</t>
        </is>
      </c>
      <c r="AE316" t="inlineStr">
        <is>
          <t>290400</t>
        </is>
      </c>
      <c r="AF316" t="inlineStr">
        <is>
          <t>88900</t>
        </is>
      </c>
      <c r="AG316" t="inlineStr">
        <is>
          <t>100000</t>
        </is>
      </c>
      <c r="AH316" t="inlineStr">
        <is>
          <t>129504</t>
        </is>
      </c>
      <c r="AI316" t="inlineStr">
        <is>
          <t>140000</t>
        </is>
      </c>
      <c r="AJ316" t="inlineStr">
        <is>
          <t>44450</t>
        </is>
      </c>
      <c r="AK316" t="inlineStr">
        <is>
          <t>50000</t>
        </is>
      </c>
      <c r="AL316" t="inlineStr">
        <is>
          <t>11517926</t>
        </is>
      </c>
      <c r="AM316" t="inlineStr">
        <is>
          <t>13727988</t>
        </is>
      </c>
      <c r="AN316" t="n">
        <v>2806315</v>
      </c>
      <c r="AO316" t="n">
        <v>3668624</v>
      </c>
      <c r="AP316" t="inlineStr">
        <is>
          <t>3433365</t>
        </is>
      </c>
      <c r="AQ316" t="inlineStr">
        <is>
          <t>5963899</t>
        </is>
      </c>
      <c r="AR316" t="inlineStr">
        <is>
          <t>5783</t>
        </is>
      </c>
      <c r="AS316" t="inlineStr">
        <is>
          <t>9877</t>
        </is>
      </c>
      <c r="AT316" t="inlineStr">
        <is>
          <t>75812</t>
        </is>
      </c>
      <c r="AU316" t="inlineStr">
        <is>
          <t>120000</t>
        </is>
      </c>
      <c r="AV316" t="inlineStr">
        <is>
          <t>167296</t>
        </is>
      </c>
      <c r="AW316" t="inlineStr">
        <is>
          <t>300000</t>
        </is>
      </c>
      <c r="AX316" t="inlineStr">
        <is>
          <t>378159</t>
        </is>
      </c>
      <c r="AY316" t="inlineStr">
        <is>
          <t>626000</t>
        </is>
      </c>
      <c r="AZ316" t="n">
        <v>203.7344973521027</v>
      </c>
      <c r="BA316" t="n">
        <v>-10688400</v>
      </c>
      <c r="BB316" t="n">
        <v>-6866730</v>
      </c>
      <c r="BC316" t="inlineStr">
        <is>
          <t>0</t>
        </is>
      </c>
      <c r="BD316" t="inlineStr">
        <is>
          <t>0</t>
        </is>
      </c>
      <c r="BE316" t="n">
        <v>0</v>
      </c>
      <c r="BF316" t="inlineStr">
        <is>
          <t>143773</t>
        </is>
      </c>
      <c r="BG316" t="inlineStr">
        <is>
          <t>2662542</t>
        </is>
      </c>
      <c r="BH316" t="inlineStr">
        <is>
          <t>238000</t>
        </is>
      </c>
      <c r="BI316" t="inlineStr">
        <is>
          <t>3430624</t>
        </is>
      </c>
    </row>
    <row r="317">
      <c r="A317" t="inlineStr">
        <is>
          <t>Mexico</t>
        </is>
      </c>
      <c r="B317" t="inlineStr">
        <is>
          <t>Salt marsh</t>
        </is>
      </c>
      <c r="C317" t="inlineStr">
        <is>
          <t>Restoration</t>
        </is>
      </c>
      <c r="D317" t="inlineStr">
        <is>
          <t>Planting</t>
        </is>
      </c>
      <c r="E317" t="inlineStr">
        <is>
          <t>Large</t>
        </is>
      </c>
      <c r="F317" t="n">
        <v>1000</v>
      </c>
      <c r="G317" t="inlineStr">
        <is>
          <t>Market price</t>
        </is>
      </c>
      <c r="H317" t="n">
        <v>195179334.5861911</v>
      </c>
      <c r="I317" t="inlineStr">
        <is>
          <t>MEX</t>
        </is>
      </c>
      <c r="J317" t="n">
        <v>500</v>
      </c>
      <c r="K317" t="inlineStr">
        <is>
          <t>Mexico Salt marsh Restoration 1000</t>
        </is>
      </c>
      <c r="L317" t="inlineStr">
        <is>
          <t>30980174</t>
        </is>
      </c>
      <c r="M317" t="inlineStr">
        <is>
          <t>37859540</t>
        </is>
      </c>
      <c r="N317" t="n">
        <v>0.1587267118503223</v>
      </c>
      <c r="O317" t="n">
        <v>0.1939730969995763</v>
      </c>
      <c r="P317" t="inlineStr">
        <is>
          <t>24466944</t>
        </is>
      </c>
      <c r="Q317" t="inlineStr">
        <is>
          <t>28985767</t>
        </is>
      </c>
      <c r="R317" t="inlineStr">
        <is>
          <t>6513230</t>
        </is>
      </c>
      <c r="S317" t="inlineStr">
        <is>
          <t>8873773</t>
        </is>
      </c>
      <c r="T317" t="n">
        <v>137962</v>
      </c>
      <c r="U317" t="n">
        <v>49383</v>
      </c>
      <c r="V317" t="n">
        <v>784</v>
      </c>
      <c r="W317" t="n">
        <v>784</v>
      </c>
      <c r="X317" t="inlineStr">
        <is>
          <t>50000</t>
        </is>
      </c>
      <c r="Y317" t="inlineStr">
        <is>
          <t>50000</t>
        </is>
      </c>
      <c r="Z317" t="inlineStr">
        <is>
          <t>629559</t>
        </is>
      </c>
      <c r="AA317" t="inlineStr">
        <is>
          <t>667067</t>
        </is>
      </c>
      <c r="AB317" t="inlineStr">
        <is>
          <t>153925</t>
        </is>
      </c>
      <c r="AC317" t="inlineStr">
        <is>
          <t>160000</t>
        </is>
      </c>
      <c r="AD317" t="inlineStr">
        <is>
          <t>274072</t>
        </is>
      </c>
      <c r="AE317" t="inlineStr">
        <is>
          <t>290400</t>
        </is>
      </c>
      <c r="AF317" t="inlineStr">
        <is>
          <t>88900</t>
        </is>
      </c>
      <c r="AG317" t="inlineStr">
        <is>
          <t>100000</t>
        </is>
      </c>
      <c r="AH317" t="inlineStr">
        <is>
          <t>129504</t>
        </is>
      </c>
      <c r="AI317" t="inlineStr">
        <is>
          <t>140000</t>
        </is>
      </c>
      <c r="AJ317" t="inlineStr">
        <is>
          <t>44450</t>
        </is>
      </c>
      <c r="AK317" t="inlineStr">
        <is>
          <t>50000</t>
        </is>
      </c>
      <c r="AL317" t="inlineStr">
        <is>
          <t>23096534</t>
        </is>
      </c>
      <c r="AM317" t="inlineStr">
        <is>
          <t>27528300</t>
        </is>
      </c>
      <c r="AN317" t="n">
        <v>5482885</v>
      </c>
      <c r="AO317" t="n">
        <v>7117322</v>
      </c>
      <c r="AP317" t="inlineStr">
        <is>
          <t>404452</t>
        </is>
      </c>
      <c r="AQ317" t="inlineStr">
        <is>
          <t>702550</t>
        </is>
      </c>
      <c r="AR317" t="inlineStr">
        <is>
          <t>4626</t>
        </is>
      </c>
      <c r="AS317" t="inlineStr">
        <is>
          <t>7901</t>
        </is>
      </c>
      <c r="AT317" t="inlineStr">
        <is>
          <t>75812</t>
        </is>
      </c>
      <c r="AU317" t="inlineStr">
        <is>
          <t>120000</t>
        </is>
      </c>
      <c r="AV317" t="inlineStr">
        <is>
          <t>167296</t>
        </is>
      </c>
      <c r="AW317" t="inlineStr">
        <is>
          <t>300000</t>
        </is>
      </c>
      <c r="AX317" t="inlineStr">
        <is>
          <t>378159</t>
        </is>
      </c>
      <c r="AY317" t="inlineStr">
        <is>
          <t>626000</t>
        </is>
      </c>
      <c r="AZ317" t="n">
        <v>30</v>
      </c>
      <c r="BA317" t="n">
        <v>-8873773</v>
      </c>
      <c r="BB317" t="n">
        <v>-6513230</v>
      </c>
      <c r="BC317" t="inlineStr">
        <is>
          <t>0</t>
        </is>
      </c>
      <c r="BD317" t="inlineStr">
        <is>
          <t>0</t>
        </is>
      </c>
      <c r="BE317" t="n">
        <v>0</v>
      </c>
      <c r="BF317" t="inlineStr">
        <is>
          <t>143773</t>
        </is>
      </c>
      <c r="BG317" t="inlineStr">
        <is>
          <t>5339112</t>
        </is>
      </c>
      <c r="BH317" t="inlineStr">
        <is>
          <t>238000</t>
        </is>
      </c>
      <c r="BI317" t="inlineStr">
        <is>
          <t>6879322</t>
        </is>
      </c>
    </row>
    <row r="318">
      <c r="A318" t="inlineStr">
        <is>
          <t>Mexico</t>
        </is>
      </c>
      <c r="B318" t="inlineStr">
        <is>
          <t>Salt marsh</t>
        </is>
      </c>
      <c r="C318" t="inlineStr">
        <is>
          <t>Restoration</t>
        </is>
      </c>
      <c r="D318" t="inlineStr">
        <is>
          <t>Hydrology</t>
        </is>
      </c>
      <c r="E318" t="inlineStr">
        <is>
          <t>Large</t>
        </is>
      </c>
      <c r="F318" t="n">
        <v>1000</v>
      </c>
      <c r="G318" t="inlineStr">
        <is>
          <t>Market price</t>
        </is>
      </c>
      <c r="H318" t="n">
        <v>195179334.5861911</v>
      </c>
      <c r="I318" t="inlineStr">
        <is>
          <t>MEX</t>
        </is>
      </c>
      <c r="J318" t="n">
        <v>500</v>
      </c>
      <c r="K318" t="inlineStr">
        <is>
          <t>Mexico Salt marsh Restoration 1000</t>
        </is>
      </c>
      <c r="L318" t="inlineStr">
        <is>
          <t>7413939</t>
        </is>
      </c>
      <c r="M318" t="inlineStr">
        <is>
          <t>9397854</t>
        </is>
      </c>
      <c r="N318" t="n">
        <v>0.03798526629737028</v>
      </c>
      <c r="O318" t="n">
        <v>0.04814984137498386</v>
      </c>
      <c r="P318" t="inlineStr">
        <is>
          <t>5242467</t>
        </is>
      </c>
      <c r="Q318" t="inlineStr">
        <is>
          <t>6072495</t>
        </is>
      </c>
      <c r="R318" t="inlineStr">
        <is>
          <t>2171472</t>
        </is>
      </c>
      <c r="S318" t="inlineStr">
        <is>
          <t>3325359</t>
        </is>
      </c>
      <c r="T318" t="n">
        <v>137962</v>
      </c>
      <c r="U318" t="n">
        <v>61728</v>
      </c>
      <c r="V318" t="n">
        <v>150</v>
      </c>
      <c r="W318" t="n">
        <v>150</v>
      </c>
      <c r="X318" t="inlineStr">
        <is>
          <t>50000</t>
        </is>
      </c>
      <c r="Y318" t="inlineStr">
        <is>
          <t>50000</t>
        </is>
      </c>
      <c r="Z318" t="inlineStr">
        <is>
          <t>629559</t>
        </is>
      </c>
      <c r="AA318" t="inlineStr">
        <is>
          <t>667067</t>
        </is>
      </c>
      <c r="AB318" t="inlineStr">
        <is>
          <t>153925</t>
        </is>
      </c>
      <c r="AC318" t="inlineStr">
        <is>
          <t>160000</t>
        </is>
      </c>
      <c r="AD318" t="inlineStr">
        <is>
          <t>274072</t>
        </is>
      </c>
      <c r="AE318" t="inlineStr">
        <is>
          <t>290400</t>
        </is>
      </c>
      <c r="AF318" t="inlineStr">
        <is>
          <t>88900</t>
        </is>
      </c>
      <c r="AG318" t="inlineStr">
        <is>
          <t>100000</t>
        </is>
      </c>
      <c r="AH318" t="inlineStr">
        <is>
          <t>129504</t>
        </is>
      </c>
      <c r="AI318" t="inlineStr">
        <is>
          <t>140000</t>
        </is>
      </c>
      <c r="AJ318" t="inlineStr">
        <is>
          <t>44450</t>
        </is>
      </c>
      <c r="AK318" t="inlineStr">
        <is>
          <t>50000</t>
        </is>
      </c>
      <c r="AL318" t="inlineStr">
        <is>
          <t>3872058</t>
        </is>
      </c>
      <c r="AM318" t="inlineStr">
        <is>
          <t>4615028</t>
        </is>
      </c>
      <c r="AN318" t="n">
        <v>1038858</v>
      </c>
      <c r="AO318" t="n">
        <v>1391296</v>
      </c>
      <c r="AP318" t="inlineStr">
        <is>
          <t>505565</t>
        </is>
      </c>
      <c r="AQ318" t="inlineStr">
        <is>
          <t>878187</t>
        </is>
      </c>
      <c r="AR318" t="inlineStr">
        <is>
          <t>5783</t>
        </is>
      </c>
      <c r="AS318" t="inlineStr">
        <is>
          <t>9877</t>
        </is>
      </c>
      <c r="AT318" t="inlineStr">
        <is>
          <t>75812</t>
        </is>
      </c>
      <c r="AU318" t="inlineStr">
        <is>
          <t>120000</t>
        </is>
      </c>
      <c r="AV318" t="inlineStr">
        <is>
          <t>167296</t>
        </is>
      </c>
      <c r="AW318" t="inlineStr">
        <is>
          <t>300000</t>
        </is>
      </c>
      <c r="AX318" t="inlineStr">
        <is>
          <t>378159</t>
        </is>
      </c>
      <c r="AY318" t="inlineStr">
        <is>
          <t>626000</t>
        </is>
      </c>
      <c r="AZ318" t="n">
        <v>30</v>
      </c>
      <c r="BA318" t="n">
        <v>-3325359</v>
      </c>
      <c r="BB318" t="n">
        <v>-2171472</v>
      </c>
      <c r="BC318" t="inlineStr">
        <is>
          <t>0</t>
        </is>
      </c>
      <c r="BD318" t="inlineStr">
        <is>
          <t>0</t>
        </is>
      </c>
      <c r="BE318" t="n">
        <v>0</v>
      </c>
      <c r="BF318" t="inlineStr">
        <is>
          <t>143773</t>
        </is>
      </c>
      <c r="BG318" t="inlineStr">
        <is>
          <t>895085</t>
        </is>
      </c>
      <c r="BH318" t="inlineStr">
        <is>
          <t>238000</t>
        </is>
      </c>
      <c r="BI318" t="inlineStr">
        <is>
          <t>1153296</t>
        </is>
      </c>
    </row>
    <row r="319">
      <c r="A319" t="inlineStr">
        <is>
          <t>Mexico</t>
        </is>
      </c>
      <c r="B319" t="inlineStr">
        <is>
          <t>Salt marsh</t>
        </is>
      </c>
      <c r="C319" t="inlineStr">
        <is>
          <t>Restoration</t>
        </is>
      </c>
      <c r="D319" t="inlineStr">
        <is>
          <t>Hybrid</t>
        </is>
      </c>
      <c r="E319" t="inlineStr">
        <is>
          <t>Large</t>
        </is>
      </c>
      <c r="F319" t="n">
        <v>1000</v>
      </c>
      <c r="G319" t="inlineStr">
        <is>
          <t>Market price</t>
        </is>
      </c>
      <c r="H319" t="n">
        <v>195179334.5861911</v>
      </c>
      <c r="I319" t="inlineStr">
        <is>
          <t>MEX</t>
        </is>
      </c>
      <c r="J319" t="n">
        <v>500</v>
      </c>
      <c r="K319" t="inlineStr">
        <is>
          <t>Mexico Salt marsh Restoration 1000</t>
        </is>
      </c>
      <c r="L319" t="inlineStr">
        <is>
          <t>16827266</t>
        </is>
      </c>
      <c r="M319" t="inlineStr">
        <is>
          <t>20788142</t>
        </is>
      </c>
      <c r="N319" t="n">
        <v>0.08621438348315041</v>
      </c>
      <c r="O319" t="n">
        <v>0.1065079048664344</v>
      </c>
      <c r="P319" t="inlineStr">
        <is>
          <t>12888336</t>
        </is>
      </c>
      <c r="Q319" t="inlineStr">
        <is>
          <t>15185454</t>
        </is>
      </c>
      <c r="R319" t="inlineStr">
        <is>
          <t>3938930</t>
        </is>
      </c>
      <c r="S319" t="inlineStr">
        <is>
          <t>5602688</t>
        </is>
      </c>
      <c r="T319" t="n">
        <v>137962</v>
      </c>
      <c r="U319" t="n">
        <v>61728</v>
      </c>
      <c r="V319" t="n">
        <v>341</v>
      </c>
      <c r="W319" t="n">
        <v>341</v>
      </c>
      <c r="X319" t="inlineStr">
        <is>
          <t>50000</t>
        </is>
      </c>
      <c r="Y319" t="inlineStr">
        <is>
          <t>50000</t>
        </is>
      </c>
      <c r="Z319" t="inlineStr">
        <is>
          <t>629559</t>
        </is>
      </c>
      <c r="AA319" t="inlineStr">
        <is>
          <t>667067</t>
        </is>
      </c>
      <c r="AB319" t="inlineStr">
        <is>
          <t>153925</t>
        </is>
      </c>
      <c r="AC319" t="inlineStr">
        <is>
          <t>160000</t>
        </is>
      </c>
      <c r="AD319" t="inlineStr">
        <is>
          <t>274072</t>
        </is>
      </c>
      <c r="AE319" t="inlineStr">
        <is>
          <t>290400</t>
        </is>
      </c>
      <c r="AF319" t="inlineStr">
        <is>
          <t>88900</t>
        </is>
      </c>
      <c r="AG319" t="inlineStr">
        <is>
          <t>100000</t>
        </is>
      </c>
      <c r="AH319" t="inlineStr">
        <is>
          <t>129504</t>
        </is>
      </c>
      <c r="AI319" t="inlineStr">
        <is>
          <t>140000</t>
        </is>
      </c>
      <c r="AJ319" t="inlineStr">
        <is>
          <t>44450</t>
        </is>
      </c>
      <c r="AK319" t="inlineStr">
        <is>
          <t>50000</t>
        </is>
      </c>
      <c r="AL319" t="inlineStr">
        <is>
          <t>11517926</t>
        </is>
      </c>
      <c r="AM319" t="inlineStr">
        <is>
          <t>13727988</t>
        </is>
      </c>
      <c r="AN319" t="n">
        <v>2806315</v>
      </c>
      <c r="AO319" t="n">
        <v>3668624</v>
      </c>
      <c r="AP319" t="inlineStr">
        <is>
          <t>505565</t>
        </is>
      </c>
      <c r="AQ319" t="inlineStr">
        <is>
          <t>878187</t>
        </is>
      </c>
      <c r="AR319" t="inlineStr">
        <is>
          <t>5783</t>
        </is>
      </c>
      <c r="AS319" t="inlineStr">
        <is>
          <t>9877</t>
        </is>
      </c>
      <c r="AT319" t="inlineStr">
        <is>
          <t>75812</t>
        </is>
      </c>
      <c r="AU319" t="inlineStr">
        <is>
          <t>120000</t>
        </is>
      </c>
      <c r="AV319" t="inlineStr">
        <is>
          <t>167296</t>
        </is>
      </c>
      <c r="AW319" t="inlineStr">
        <is>
          <t>300000</t>
        </is>
      </c>
      <c r="AX319" t="inlineStr">
        <is>
          <t>378159</t>
        </is>
      </c>
      <c r="AY319" t="inlineStr">
        <is>
          <t>626000</t>
        </is>
      </c>
      <c r="AZ319" t="n">
        <v>30</v>
      </c>
      <c r="BA319" t="n">
        <v>-5602688</v>
      </c>
      <c r="BB319" t="n">
        <v>-3938930</v>
      </c>
      <c r="BC319" t="inlineStr">
        <is>
          <t>0</t>
        </is>
      </c>
      <c r="BD319" t="inlineStr">
        <is>
          <t>0</t>
        </is>
      </c>
      <c r="BE319" t="n">
        <v>0</v>
      </c>
      <c r="BF319" t="inlineStr">
        <is>
          <t>143773</t>
        </is>
      </c>
      <c r="BG319" t="inlineStr">
        <is>
          <t>2662542</t>
        </is>
      </c>
      <c r="BH319" t="inlineStr">
        <is>
          <t>238000</t>
        </is>
      </c>
      <c r="BI319" t="inlineStr">
        <is>
          <t>3430624</t>
        </is>
      </c>
    </row>
    <row r="320">
      <c r="A320" t="inlineStr">
        <is>
          <t>Mexico</t>
        </is>
      </c>
      <c r="B320" t="inlineStr">
        <is>
          <t>Salt marsh</t>
        </is>
      </c>
      <c r="C320" t="inlineStr">
        <is>
          <t>Conservation</t>
        </is>
      </c>
      <c r="D320" t="inlineStr"/>
      <c r="E320" t="inlineStr">
        <is>
          <t>Small</t>
        </is>
      </c>
      <c r="F320" t="n">
        <v>800</v>
      </c>
      <c r="G320" t="inlineStr">
        <is>
          <t>Opex breakeven</t>
        </is>
      </c>
      <c r="H320" t="n">
        <v>195179334.5861911</v>
      </c>
      <c r="I320" t="inlineStr">
        <is>
          <t>MEX</t>
        </is>
      </c>
      <c r="J320" t="n">
        <v>4000</v>
      </c>
      <c r="K320" t="inlineStr">
        <is>
          <t>Mexico Salt marsh Conservation 800</t>
        </is>
      </c>
      <c r="L320" t="inlineStr">
        <is>
          <t>2828794</t>
        </is>
      </c>
      <c r="M320" t="inlineStr">
        <is>
          <t>4125752</t>
        </is>
      </c>
      <c r="N320" t="n">
        <v>0.01449330691693083</v>
      </c>
      <c r="O320" t="n">
        <v>0.02113826245359019</v>
      </c>
      <c r="P320" t="inlineStr">
        <is>
          <t>1293447</t>
        </is>
      </c>
      <c r="Q320" t="inlineStr">
        <is>
          <t>1377467</t>
        </is>
      </c>
      <c r="R320" t="inlineStr">
        <is>
          <t>1535347</t>
        </is>
      </c>
      <c r="S320" t="inlineStr">
        <is>
          <t>2748285</t>
        </is>
      </c>
      <c r="T320" t="n">
        <v>2952709</v>
      </c>
      <c r="U320" t="n">
        <v>30850</v>
      </c>
      <c r="V320" t="n">
        <v>115</v>
      </c>
      <c r="W320" t="n">
        <v>115</v>
      </c>
      <c r="X320" t="inlineStr">
        <is>
          <t>50000</t>
        </is>
      </c>
      <c r="Y320" t="inlineStr">
        <is>
          <t>50000</t>
        </is>
      </c>
      <c r="Z320" t="inlineStr">
        <is>
          <t>629559</t>
        </is>
      </c>
      <c r="AA320" t="inlineStr">
        <is>
          <t>667067</t>
        </is>
      </c>
      <c r="AB320" t="inlineStr">
        <is>
          <t>76963</t>
        </is>
      </c>
      <c r="AC320" t="inlineStr">
        <is>
          <t>80000</t>
        </is>
      </c>
      <c r="AD320" t="inlineStr">
        <is>
          <t>274072</t>
        </is>
      </c>
      <c r="AE320" t="inlineStr">
        <is>
          <t>290400</t>
        </is>
      </c>
      <c r="AF320" t="inlineStr">
        <is>
          <t>88900</t>
        </is>
      </c>
      <c r="AG320" t="inlineStr">
        <is>
          <t>100000</t>
        </is>
      </c>
      <c r="AH320" t="inlineStr">
        <is>
          <t>129504</t>
        </is>
      </c>
      <c r="AI320" t="inlineStr">
        <is>
          <t>140000</t>
        </is>
      </c>
      <c r="AJ320" t="inlineStr">
        <is>
          <t>44450</t>
        </is>
      </c>
      <c r="AK320" t="inlineStr">
        <is>
          <t>50000</t>
        </is>
      </c>
      <c r="AL320" t="inlineStr">
        <is>
          <t>0</t>
        </is>
      </c>
      <c r="AM320" t="inlineStr">
        <is>
          <t>0</t>
        </is>
      </c>
      <c r="AN320" t="n">
        <v>143773</v>
      </c>
      <c r="AO320" t="n">
        <v>238000</v>
      </c>
      <c r="AP320" t="inlineStr">
        <is>
          <t>767674</t>
        </is>
      </c>
      <c r="AQ320" t="inlineStr">
        <is>
          <t>1459349</t>
        </is>
      </c>
      <c r="AR320" t="inlineStr">
        <is>
          <t>2634</t>
        </is>
      </c>
      <c r="AS320" t="inlineStr">
        <is>
          <t>4936</t>
        </is>
      </c>
      <c r="AT320" t="inlineStr">
        <is>
          <t>75812</t>
        </is>
      </c>
      <c r="AU320" t="inlineStr">
        <is>
          <t>120000</t>
        </is>
      </c>
      <c r="AV320" t="inlineStr">
        <is>
          <t>167296</t>
        </is>
      </c>
      <c r="AW320" t="inlineStr">
        <is>
          <t>300000</t>
        </is>
      </c>
      <c r="AX320" t="inlineStr">
        <is>
          <t>378159</t>
        </is>
      </c>
      <c r="AY320" t="inlineStr">
        <is>
          <t>626000</t>
        </is>
      </c>
      <c r="AZ320" t="n">
        <v>96.484641909104</v>
      </c>
      <c r="BA320" t="n">
        <v>-2748285</v>
      </c>
      <c r="BB320" t="n">
        <v>-1535347</v>
      </c>
      <c r="BC320" t="inlineStr">
        <is>
          <t>0</t>
        </is>
      </c>
      <c r="BD320" t="inlineStr">
        <is>
          <t>0</t>
        </is>
      </c>
      <c r="BE320" t="n">
        <v>0</v>
      </c>
      <c r="BF320" t="inlineStr">
        <is>
          <t>143773</t>
        </is>
      </c>
      <c r="BG320" t="inlineStr">
        <is>
          <t>0</t>
        </is>
      </c>
      <c r="BH320" t="inlineStr">
        <is>
          <t>238000</t>
        </is>
      </c>
      <c r="BI320" t="inlineStr">
        <is>
          <t>0</t>
        </is>
      </c>
    </row>
    <row r="321">
      <c r="A321" t="inlineStr">
        <is>
          <t>Mexico</t>
        </is>
      </c>
      <c r="B321" t="inlineStr">
        <is>
          <t>Salt marsh</t>
        </is>
      </c>
      <c r="C321" t="inlineStr">
        <is>
          <t>Conservation</t>
        </is>
      </c>
      <c r="D321" t="inlineStr"/>
      <c r="E321" t="inlineStr">
        <is>
          <t>Small</t>
        </is>
      </c>
      <c r="F321" t="n">
        <v>800</v>
      </c>
      <c r="G321" t="inlineStr">
        <is>
          <t>Market price</t>
        </is>
      </c>
      <c r="H321" t="n">
        <v>195179334.5861911</v>
      </c>
      <c r="I321" t="inlineStr">
        <is>
          <t>MEX</t>
        </is>
      </c>
      <c r="J321" t="n">
        <v>4000</v>
      </c>
      <c r="K321" t="inlineStr">
        <is>
          <t>Mexico Salt marsh Conservation 800</t>
        </is>
      </c>
      <c r="L321" t="inlineStr">
        <is>
          <t>2299814</t>
        </is>
      </c>
      <c r="M321" t="inlineStr">
        <is>
          <t>3120158</t>
        </is>
      </c>
      <c r="N321" t="n">
        <v>0.01178308146646746</v>
      </c>
      <c r="O321" t="n">
        <v>0.01598610839930976</v>
      </c>
      <c r="P321" t="inlineStr">
        <is>
          <t>1293447</t>
        </is>
      </c>
      <c r="Q321" t="inlineStr">
        <is>
          <t>1377467</t>
        </is>
      </c>
      <c r="R321" t="inlineStr">
        <is>
          <t>1006367</t>
        </is>
      </c>
      <c r="S321" t="inlineStr">
        <is>
          <t>1742692</t>
        </is>
      </c>
      <c r="T321" t="n">
        <v>2952709</v>
      </c>
      <c r="U321" t="n">
        <v>30850</v>
      </c>
      <c r="V321" t="n">
        <v>93</v>
      </c>
      <c r="W321" t="n">
        <v>93</v>
      </c>
      <c r="X321" t="inlineStr">
        <is>
          <t>50000</t>
        </is>
      </c>
      <c r="Y321" t="inlineStr">
        <is>
          <t>50000</t>
        </is>
      </c>
      <c r="Z321" t="inlineStr">
        <is>
          <t>629559</t>
        </is>
      </c>
      <c r="AA321" t="inlineStr">
        <is>
          <t>667067</t>
        </is>
      </c>
      <c r="AB321" t="inlineStr">
        <is>
          <t>76963</t>
        </is>
      </c>
      <c r="AC321" t="inlineStr">
        <is>
          <t>80000</t>
        </is>
      </c>
      <c r="AD321" t="inlineStr">
        <is>
          <t>274072</t>
        </is>
      </c>
      <c r="AE321" t="inlineStr">
        <is>
          <t>290400</t>
        </is>
      </c>
      <c r="AF321" t="inlineStr">
        <is>
          <t>88900</t>
        </is>
      </c>
      <c r="AG321" t="inlineStr">
        <is>
          <t>100000</t>
        </is>
      </c>
      <c r="AH321" t="inlineStr">
        <is>
          <t>129504</t>
        </is>
      </c>
      <c r="AI321" t="inlineStr">
        <is>
          <t>140000</t>
        </is>
      </c>
      <c r="AJ321" t="inlineStr">
        <is>
          <t>44450</t>
        </is>
      </c>
      <c r="AK321" t="inlineStr">
        <is>
          <t>50000</t>
        </is>
      </c>
      <c r="AL321" t="inlineStr">
        <is>
          <t>0</t>
        </is>
      </c>
      <c r="AM321" t="inlineStr">
        <is>
          <t>0</t>
        </is>
      </c>
      <c r="AN321" t="n">
        <v>143773</v>
      </c>
      <c r="AO321" t="n">
        <v>238000</v>
      </c>
      <c r="AP321" t="inlineStr">
        <is>
          <t>238693</t>
        </is>
      </c>
      <c r="AQ321" t="inlineStr">
        <is>
          <t>453756</t>
        </is>
      </c>
      <c r="AR321" t="inlineStr">
        <is>
          <t>2634</t>
        </is>
      </c>
      <c r="AS321" t="inlineStr">
        <is>
          <t>4936</t>
        </is>
      </c>
      <c r="AT321" t="inlineStr">
        <is>
          <t>75812</t>
        </is>
      </c>
      <c r="AU321" t="inlineStr">
        <is>
          <t>120000</t>
        </is>
      </c>
      <c r="AV321" t="inlineStr">
        <is>
          <t>167296</t>
        </is>
      </c>
      <c r="AW321" t="inlineStr">
        <is>
          <t>300000</t>
        </is>
      </c>
      <c r="AX321" t="inlineStr">
        <is>
          <t>378159</t>
        </is>
      </c>
      <c r="AY321" t="inlineStr">
        <is>
          <t>626000</t>
        </is>
      </c>
      <c r="AZ321" t="n">
        <v>30</v>
      </c>
      <c r="BA321" t="n">
        <v>-1742692</v>
      </c>
      <c r="BB321" t="n">
        <v>-1006367</v>
      </c>
      <c r="BC321" t="inlineStr">
        <is>
          <t>0</t>
        </is>
      </c>
      <c r="BD321" t="inlineStr">
        <is>
          <t>0</t>
        </is>
      </c>
      <c r="BE321" t="n">
        <v>0</v>
      </c>
      <c r="BF321" t="inlineStr">
        <is>
          <t>143773</t>
        </is>
      </c>
      <c r="BG321" t="inlineStr">
        <is>
          <t>0</t>
        </is>
      </c>
      <c r="BH321" t="inlineStr">
        <is>
          <t>238000</t>
        </is>
      </c>
      <c r="BI321" t="inlineStr">
        <is>
          <t>0</t>
        </is>
      </c>
    </row>
    <row r="322">
      <c r="A322" t="inlineStr">
        <is>
          <t>Mexico</t>
        </is>
      </c>
      <c r="B322" t="inlineStr">
        <is>
          <t>Salt marsh</t>
        </is>
      </c>
      <c r="C322" t="inlineStr">
        <is>
          <t>Conservation</t>
        </is>
      </c>
      <c r="D322" t="inlineStr"/>
      <c r="E322" t="inlineStr">
        <is>
          <t>Medium</t>
        </is>
      </c>
      <c r="F322" t="n">
        <v>4000</v>
      </c>
      <c r="G322" t="inlineStr">
        <is>
          <t>Opex breakeven</t>
        </is>
      </c>
      <c r="H322" t="n">
        <v>195179334.5861911</v>
      </c>
      <c r="I322" t="inlineStr">
        <is>
          <t>MEX</t>
        </is>
      </c>
      <c r="J322" t="n">
        <v>4000</v>
      </c>
      <c r="K322" t="inlineStr">
        <is>
          <t>Mexico Salt marsh Conservation 4000</t>
        </is>
      </c>
      <c r="L322" t="inlineStr">
        <is>
          <t>2849864</t>
        </is>
      </c>
      <c r="M322" t="inlineStr">
        <is>
          <t>4165523</t>
        </is>
      </c>
      <c r="N322" t="n">
        <v>0.01460125891935297</v>
      </c>
      <c r="O322" t="n">
        <v>0.02134202890296517</v>
      </c>
      <c r="P322" t="inlineStr">
        <is>
          <t>1293447</t>
        </is>
      </c>
      <c r="Q322" t="inlineStr">
        <is>
          <t>1377467</t>
        </is>
      </c>
      <c r="R322" t="inlineStr">
        <is>
          <t>1556417</t>
        </is>
      </c>
      <c r="S322" t="inlineStr">
        <is>
          <t>2788056</t>
        </is>
      </c>
      <c r="T322" t="n">
        <v>2952709</v>
      </c>
      <c r="U322" t="n">
        <v>154251</v>
      </c>
      <c r="V322" t="n">
        <v>23</v>
      </c>
      <c r="W322" t="n">
        <v>23</v>
      </c>
      <c r="X322" t="inlineStr">
        <is>
          <t>50000</t>
        </is>
      </c>
      <c r="Y322" t="inlineStr">
        <is>
          <t>50000</t>
        </is>
      </c>
      <c r="Z322" t="inlineStr">
        <is>
          <t>629559</t>
        </is>
      </c>
      <c r="AA322" t="inlineStr">
        <is>
          <t>667067</t>
        </is>
      </c>
      <c r="AB322" t="inlineStr">
        <is>
          <t>76963</t>
        </is>
      </c>
      <c r="AC322" t="inlineStr">
        <is>
          <t>80000</t>
        </is>
      </c>
      <c r="AD322" t="inlineStr">
        <is>
          <t>274072</t>
        </is>
      </c>
      <c r="AE322" t="inlineStr">
        <is>
          <t>290400</t>
        </is>
      </c>
      <c r="AF322" t="inlineStr">
        <is>
          <t>88900</t>
        </is>
      </c>
      <c r="AG322" t="inlineStr">
        <is>
          <t>100000</t>
        </is>
      </c>
      <c r="AH322" t="inlineStr">
        <is>
          <t>129504</t>
        </is>
      </c>
      <c r="AI322" t="inlineStr">
        <is>
          <t>140000</t>
        </is>
      </c>
      <c r="AJ322" t="inlineStr">
        <is>
          <t>44450</t>
        </is>
      </c>
      <c r="AK322" t="inlineStr">
        <is>
          <t>50000</t>
        </is>
      </c>
      <c r="AL322" t="inlineStr">
        <is>
          <t>0</t>
        </is>
      </c>
      <c r="AM322" t="inlineStr">
        <is>
          <t>0</t>
        </is>
      </c>
      <c r="AN322" t="n">
        <v>143773</v>
      </c>
      <c r="AO322" t="n">
        <v>238000</v>
      </c>
      <c r="AP322" t="inlineStr">
        <is>
          <t>778209</t>
        </is>
      </c>
      <c r="AQ322" t="inlineStr">
        <is>
          <t>1479376</t>
        </is>
      </c>
      <c r="AR322" t="inlineStr">
        <is>
          <t>13169</t>
        </is>
      </c>
      <c r="AS322" t="inlineStr">
        <is>
          <t>24680</t>
        </is>
      </c>
      <c r="AT322" t="inlineStr">
        <is>
          <t>75812</t>
        </is>
      </c>
      <c r="AU322" t="inlineStr">
        <is>
          <t>120000</t>
        </is>
      </c>
      <c r="AV322" t="inlineStr">
        <is>
          <t>167296</t>
        </is>
      </c>
      <c r="AW322" t="inlineStr">
        <is>
          <t>300000</t>
        </is>
      </c>
      <c r="AX322" t="inlineStr">
        <is>
          <t>378159</t>
        </is>
      </c>
      <c r="AY322" t="inlineStr">
        <is>
          <t>626000</t>
        </is>
      </c>
      <c r="AZ322" t="n">
        <v>19.56174460140194</v>
      </c>
      <c r="BA322" t="n">
        <v>-2788056</v>
      </c>
      <c r="BB322" t="n">
        <v>-1556417</v>
      </c>
      <c r="BC322" t="inlineStr">
        <is>
          <t>0</t>
        </is>
      </c>
      <c r="BD322" t="inlineStr">
        <is>
          <t>0</t>
        </is>
      </c>
      <c r="BE322" t="n">
        <v>0</v>
      </c>
      <c r="BF322" t="inlineStr">
        <is>
          <t>143773</t>
        </is>
      </c>
      <c r="BG322" t="inlineStr">
        <is>
          <t>0</t>
        </is>
      </c>
      <c r="BH322" t="inlineStr">
        <is>
          <t>238000</t>
        </is>
      </c>
      <c r="BI322" t="inlineStr">
        <is>
          <t>0</t>
        </is>
      </c>
    </row>
    <row r="323">
      <c r="A323" t="inlineStr">
        <is>
          <t>Mexico</t>
        </is>
      </c>
      <c r="B323" t="inlineStr">
        <is>
          <t>Salt marsh</t>
        </is>
      </c>
      <c r="C323" t="inlineStr">
        <is>
          <t>Conservation</t>
        </is>
      </c>
      <c r="D323" t="inlineStr"/>
      <c r="E323" t="inlineStr">
        <is>
          <t>Medium</t>
        </is>
      </c>
      <c r="F323" t="n">
        <v>4000</v>
      </c>
      <c r="G323" t="inlineStr">
        <is>
          <t>Market price</t>
        </is>
      </c>
      <c r="H323" t="n">
        <v>195179334.5861911</v>
      </c>
      <c r="I323" t="inlineStr">
        <is>
          <t>MEX</t>
        </is>
      </c>
      <c r="J323" t="n">
        <v>4000</v>
      </c>
      <c r="K323" t="inlineStr">
        <is>
          <t>Mexico Salt marsh Conservation 4000</t>
        </is>
      </c>
      <c r="L323" t="inlineStr">
        <is>
          <t>3265121</t>
        </is>
      </c>
      <c r="M323" t="inlineStr">
        <is>
          <t>4954926</t>
        </is>
      </c>
      <c r="N323" t="n">
        <v>0.01672882534886461</v>
      </c>
      <c r="O323" t="n">
        <v>0.02538652983168107</v>
      </c>
      <c r="P323" t="inlineStr">
        <is>
          <t>1293447</t>
        </is>
      </c>
      <c r="Q323" t="inlineStr">
        <is>
          <t>1377467</t>
        </is>
      </c>
      <c r="R323" t="inlineStr">
        <is>
          <t>1971674</t>
        </is>
      </c>
      <c r="S323" t="inlineStr">
        <is>
          <t>3577459</t>
        </is>
      </c>
      <c r="T323" t="n">
        <v>2952709</v>
      </c>
      <c r="U323" t="n">
        <v>154251</v>
      </c>
      <c r="V323" t="n">
        <v>26</v>
      </c>
      <c r="W323" t="n">
        <v>26</v>
      </c>
      <c r="X323" t="inlineStr">
        <is>
          <t>50000</t>
        </is>
      </c>
      <c r="Y323" t="inlineStr">
        <is>
          <t>50000</t>
        </is>
      </c>
      <c r="Z323" t="inlineStr">
        <is>
          <t>629559</t>
        </is>
      </c>
      <c r="AA323" t="inlineStr">
        <is>
          <t>667067</t>
        </is>
      </c>
      <c r="AB323" t="inlineStr">
        <is>
          <t>76963</t>
        </is>
      </c>
      <c r="AC323" t="inlineStr">
        <is>
          <t>80000</t>
        </is>
      </c>
      <c r="AD323" t="inlineStr">
        <is>
          <t>274072</t>
        </is>
      </c>
      <c r="AE323" t="inlineStr">
        <is>
          <t>290400</t>
        </is>
      </c>
      <c r="AF323" t="inlineStr">
        <is>
          <t>88900</t>
        </is>
      </c>
      <c r="AG323" t="inlineStr">
        <is>
          <t>100000</t>
        </is>
      </c>
      <c r="AH323" t="inlineStr">
        <is>
          <t>129504</t>
        </is>
      </c>
      <c r="AI323" t="inlineStr">
        <is>
          <t>140000</t>
        </is>
      </c>
      <c r="AJ323" t="inlineStr">
        <is>
          <t>44450</t>
        </is>
      </c>
      <c r="AK323" t="inlineStr">
        <is>
          <t>50000</t>
        </is>
      </c>
      <c r="AL323" t="inlineStr">
        <is>
          <t>0</t>
        </is>
      </c>
      <c r="AM323" t="inlineStr">
        <is>
          <t>0</t>
        </is>
      </c>
      <c r="AN323" t="n">
        <v>143773</v>
      </c>
      <c r="AO323" t="n">
        <v>238000</v>
      </c>
      <c r="AP323" t="inlineStr">
        <is>
          <t>1193465</t>
        </is>
      </c>
      <c r="AQ323" t="inlineStr">
        <is>
          <t>2268779</t>
        </is>
      </c>
      <c r="AR323" t="inlineStr">
        <is>
          <t>13169</t>
        </is>
      </c>
      <c r="AS323" t="inlineStr">
        <is>
          <t>24680</t>
        </is>
      </c>
      <c r="AT323" t="inlineStr">
        <is>
          <t>75812</t>
        </is>
      </c>
      <c r="AU323" t="inlineStr">
        <is>
          <t>120000</t>
        </is>
      </c>
      <c r="AV323" t="inlineStr">
        <is>
          <t>167296</t>
        </is>
      </c>
      <c r="AW323" t="inlineStr">
        <is>
          <t>300000</t>
        </is>
      </c>
      <c r="AX323" t="inlineStr">
        <is>
          <t>378159</t>
        </is>
      </c>
      <c r="AY323" t="inlineStr">
        <is>
          <t>626000</t>
        </is>
      </c>
      <c r="AZ323" t="n">
        <v>30</v>
      </c>
      <c r="BA323" t="n">
        <v>-3577459</v>
      </c>
      <c r="BB323" t="n">
        <v>-1971674</v>
      </c>
      <c r="BC323" t="inlineStr">
        <is>
          <t>0</t>
        </is>
      </c>
      <c r="BD323" t="inlineStr">
        <is>
          <t>0</t>
        </is>
      </c>
      <c r="BE323" t="n">
        <v>0</v>
      </c>
      <c r="BF323" t="inlineStr">
        <is>
          <t>143773</t>
        </is>
      </c>
      <c r="BG323" t="inlineStr">
        <is>
          <t>0</t>
        </is>
      </c>
      <c r="BH323" t="inlineStr">
        <is>
          <t>238000</t>
        </is>
      </c>
      <c r="BI323" t="inlineStr">
        <is>
          <t>0</t>
        </is>
      </c>
    </row>
    <row r="324">
      <c r="A324" t="inlineStr">
        <is>
          <t>Mexico</t>
        </is>
      </c>
      <c r="B324" t="inlineStr">
        <is>
          <t>Salt marsh</t>
        </is>
      </c>
      <c r="C324" t="inlineStr">
        <is>
          <t>Conservation</t>
        </is>
      </c>
      <c r="D324" t="inlineStr"/>
      <c r="E324" t="inlineStr">
        <is>
          <t>Large</t>
        </is>
      </c>
      <c r="F324" t="n">
        <v>8000</v>
      </c>
      <c r="G324" t="inlineStr">
        <is>
          <t>Opex breakeven</t>
        </is>
      </c>
      <c r="H324" t="n">
        <v>195179334.5861911</v>
      </c>
      <c r="I324" t="inlineStr">
        <is>
          <t>MEX</t>
        </is>
      </c>
      <c r="J324" t="n">
        <v>4000</v>
      </c>
      <c r="K324" t="inlineStr">
        <is>
          <t>Mexico Salt marsh Conservation 8000</t>
        </is>
      </c>
      <c r="L324" t="inlineStr">
        <is>
          <t>2876202</t>
        </is>
      </c>
      <c r="M324" t="inlineStr">
        <is>
          <t>4215236</t>
        </is>
      </c>
      <c r="N324" t="n">
        <v>0.01473620148412726</v>
      </c>
      <c r="O324" t="n">
        <v>0.02159673312206398</v>
      </c>
      <c r="P324" t="inlineStr">
        <is>
          <t>1293447</t>
        </is>
      </c>
      <c r="Q324" t="inlineStr">
        <is>
          <t>1377467</t>
        </is>
      </c>
      <c r="R324" t="inlineStr">
        <is>
          <t>1582755</t>
        </is>
      </c>
      <c r="S324" t="inlineStr">
        <is>
          <t>2837770</t>
        </is>
      </c>
      <c r="T324" t="n">
        <v>2952709</v>
      </c>
      <c r="U324" t="n">
        <v>308501</v>
      </c>
      <c r="V324" t="n">
        <v>12</v>
      </c>
      <c r="W324" t="n">
        <v>12</v>
      </c>
      <c r="X324" t="inlineStr">
        <is>
          <t>50000</t>
        </is>
      </c>
      <c r="Y324" t="inlineStr">
        <is>
          <t>50000</t>
        </is>
      </c>
      <c r="Z324" t="inlineStr">
        <is>
          <t>629559</t>
        </is>
      </c>
      <c r="AA324" t="inlineStr">
        <is>
          <t>667067</t>
        </is>
      </c>
      <c r="AB324" t="inlineStr">
        <is>
          <t>76963</t>
        </is>
      </c>
      <c r="AC324" t="inlineStr">
        <is>
          <t>80000</t>
        </is>
      </c>
      <c r="AD324" t="inlineStr">
        <is>
          <t>274072</t>
        </is>
      </c>
      <c r="AE324" t="inlineStr">
        <is>
          <t>290400</t>
        </is>
      </c>
      <c r="AF324" t="inlineStr">
        <is>
          <t>88900</t>
        </is>
      </c>
      <c r="AG324" t="inlineStr">
        <is>
          <t>100000</t>
        </is>
      </c>
      <c r="AH324" t="inlineStr">
        <is>
          <t>129504</t>
        </is>
      </c>
      <c r="AI324" t="inlineStr">
        <is>
          <t>140000</t>
        </is>
      </c>
      <c r="AJ324" t="inlineStr">
        <is>
          <t>44450</t>
        </is>
      </c>
      <c r="AK324" t="inlineStr">
        <is>
          <t>50000</t>
        </is>
      </c>
      <c r="AL324" t="inlineStr">
        <is>
          <t>0</t>
        </is>
      </c>
      <c r="AM324" t="inlineStr">
        <is>
          <t>0</t>
        </is>
      </c>
      <c r="AN324" t="n">
        <v>143773</v>
      </c>
      <c r="AO324" t="n">
        <v>238000</v>
      </c>
      <c r="AP324" t="inlineStr">
        <is>
          <t>791377</t>
        </is>
      </c>
      <c r="AQ324" t="inlineStr">
        <is>
          <t>1504410</t>
        </is>
      </c>
      <c r="AR324" t="inlineStr">
        <is>
          <t>26337</t>
        </is>
      </c>
      <c r="AS324" t="inlineStr">
        <is>
          <t>49360</t>
        </is>
      </c>
      <c r="AT324" t="inlineStr">
        <is>
          <t>75812</t>
        </is>
      </c>
      <c r="AU324" t="inlineStr">
        <is>
          <t>120000</t>
        </is>
      </c>
      <c r="AV324" t="inlineStr">
        <is>
          <t>167296</t>
        </is>
      </c>
      <c r="AW324" t="inlineStr">
        <is>
          <t>300000</t>
        </is>
      </c>
      <c r="AX324" t="inlineStr">
        <is>
          <t>378159</t>
        </is>
      </c>
      <c r="AY324" t="inlineStr">
        <is>
          <t>626000</t>
        </is>
      </c>
      <c r="AZ324" t="n">
        <v>9.946382437643484</v>
      </c>
      <c r="BA324" t="n">
        <v>-2837770</v>
      </c>
      <c r="BB324" t="n">
        <v>-1582755</v>
      </c>
      <c r="BC324" t="inlineStr">
        <is>
          <t>0</t>
        </is>
      </c>
      <c r="BD324" t="inlineStr">
        <is>
          <t>0</t>
        </is>
      </c>
      <c r="BE324" t="n">
        <v>0</v>
      </c>
      <c r="BF324" t="inlineStr">
        <is>
          <t>143773</t>
        </is>
      </c>
      <c r="BG324" t="inlineStr">
        <is>
          <t>0</t>
        </is>
      </c>
      <c r="BH324" t="inlineStr">
        <is>
          <t>238000</t>
        </is>
      </c>
      <c r="BI324" t="inlineStr">
        <is>
          <t>0</t>
        </is>
      </c>
    </row>
    <row r="325">
      <c r="A325" t="inlineStr">
        <is>
          <t>Mexico</t>
        </is>
      </c>
      <c r="B325" t="inlineStr">
        <is>
          <t>Salt marsh</t>
        </is>
      </c>
      <c r="C325" t="inlineStr">
        <is>
          <t>Conservation</t>
        </is>
      </c>
      <c r="D325" t="inlineStr"/>
      <c r="E325" t="inlineStr">
        <is>
          <t>Large</t>
        </is>
      </c>
      <c r="F325" t="n">
        <v>8000</v>
      </c>
      <c r="G325" t="inlineStr">
        <is>
          <t>Market price</t>
        </is>
      </c>
      <c r="H325" t="n">
        <v>195179334.5861911</v>
      </c>
      <c r="I325" t="inlineStr">
        <is>
          <t>MEX</t>
        </is>
      </c>
      <c r="J325" t="n">
        <v>4000</v>
      </c>
      <c r="K325" t="inlineStr">
        <is>
          <t>Mexico Salt marsh Conservation 8000</t>
        </is>
      </c>
      <c r="L325" t="inlineStr">
        <is>
          <t>4471755</t>
        </is>
      </c>
      <c r="M325" t="inlineStr">
        <is>
          <t>7248385</t>
        </is>
      </c>
      <c r="N325" t="n">
        <v>0.02291100648273435</v>
      </c>
      <c r="O325" t="n">
        <v>0.03713705149865196</v>
      </c>
      <c r="P325" t="inlineStr">
        <is>
          <t>1293447</t>
        </is>
      </c>
      <c r="Q325" t="inlineStr">
        <is>
          <t>1377467</t>
        </is>
      </c>
      <c r="R325" t="inlineStr">
        <is>
          <t>3178307</t>
        </is>
      </c>
      <c r="S325" t="inlineStr">
        <is>
          <t>5870918</t>
        </is>
      </c>
      <c r="T325" t="n">
        <v>2952709</v>
      </c>
      <c r="U325" t="n">
        <v>308501</v>
      </c>
      <c r="V325" t="n">
        <v>18</v>
      </c>
      <c r="W325" t="n">
        <v>18</v>
      </c>
      <c r="X325" t="inlineStr">
        <is>
          <t>50000</t>
        </is>
      </c>
      <c r="Y325" t="inlineStr">
        <is>
          <t>50000</t>
        </is>
      </c>
      <c r="Z325" t="inlineStr">
        <is>
          <t>629559</t>
        </is>
      </c>
      <c r="AA325" t="inlineStr">
        <is>
          <t>667067</t>
        </is>
      </c>
      <c r="AB325" t="inlineStr">
        <is>
          <t>76963</t>
        </is>
      </c>
      <c r="AC325" t="inlineStr">
        <is>
          <t>80000</t>
        </is>
      </c>
      <c r="AD325" t="inlineStr">
        <is>
          <t>274072</t>
        </is>
      </c>
      <c r="AE325" t="inlineStr">
        <is>
          <t>290400</t>
        </is>
      </c>
      <c r="AF325" t="inlineStr">
        <is>
          <t>88900</t>
        </is>
      </c>
      <c r="AG325" t="inlineStr">
        <is>
          <t>100000</t>
        </is>
      </c>
      <c r="AH325" t="inlineStr">
        <is>
          <t>129504</t>
        </is>
      </c>
      <c r="AI325" t="inlineStr">
        <is>
          <t>140000</t>
        </is>
      </c>
      <c r="AJ325" t="inlineStr">
        <is>
          <t>44450</t>
        </is>
      </c>
      <c r="AK325" t="inlineStr">
        <is>
          <t>50000</t>
        </is>
      </c>
      <c r="AL325" t="inlineStr">
        <is>
          <t>0</t>
        </is>
      </c>
      <c r="AM325" t="inlineStr">
        <is>
          <t>0</t>
        </is>
      </c>
      <c r="AN325" t="n">
        <v>143773</v>
      </c>
      <c r="AO325" t="n">
        <v>238000</v>
      </c>
      <c r="AP325" t="inlineStr">
        <is>
          <t>2386930</t>
        </is>
      </c>
      <c r="AQ325" t="inlineStr">
        <is>
          <t>4537558</t>
        </is>
      </c>
      <c r="AR325" t="inlineStr">
        <is>
          <t>26337</t>
        </is>
      </c>
      <c r="AS325" t="inlineStr">
        <is>
          <t>49360</t>
        </is>
      </c>
      <c r="AT325" t="inlineStr">
        <is>
          <t>75812</t>
        </is>
      </c>
      <c r="AU325" t="inlineStr">
        <is>
          <t>120000</t>
        </is>
      </c>
      <c r="AV325" t="inlineStr">
        <is>
          <t>167296</t>
        </is>
      </c>
      <c r="AW325" t="inlineStr">
        <is>
          <t>300000</t>
        </is>
      </c>
      <c r="AX325" t="inlineStr">
        <is>
          <t>378159</t>
        </is>
      </c>
      <c r="AY325" t="inlineStr">
        <is>
          <t>626000</t>
        </is>
      </c>
      <c r="AZ325" t="n">
        <v>30</v>
      </c>
      <c r="BA325" t="n">
        <v>-5870918</v>
      </c>
      <c r="BB325" t="n">
        <v>-3178307</v>
      </c>
      <c r="BC325" t="inlineStr">
        <is>
          <t>0</t>
        </is>
      </c>
      <c r="BD325" t="inlineStr">
        <is>
          <t>0</t>
        </is>
      </c>
      <c r="BE325" t="n">
        <v>0</v>
      </c>
      <c r="BF325" t="inlineStr">
        <is>
          <t>143773</t>
        </is>
      </c>
      <c r="BG325" t="inlineStr">
        <is>
          <t>0</t>
        </is>
      </c>
      <c r="BH325" t="inlineStr">
        <is>
          <t>238000</t>
        </is>
      </c>
      <c r="BI325" t="inlineStr">
        <is>
          <t>0</t>
        </is>
      </c>
    </row>
    <row r="326">
      <c r="A326" t="inlineStr">
        <is>
          <t>Colombia</t>
        </is>
      </c>
      <c r="B326" t="inlineStr">
        <is>
          <t>Mangrove</t>
        </is>
      </c>
      <c r="C326" t="inlineStr">
        <is>
          <t>Restoration</t>
        </is>
      </c>
      <c r="D326" t="inlineStr">
        <is>
          <t>Planting</t>
        </is>
      </c>
      <c r="E326" t="inlineStr">
        <is>
          <t>Small</t>
        </is>
      </c>
      <c r="F326" t="n">
        <v>100</v>
      </c>
      <c r="G326" t="inlineStr">
        <is>
          <t>Opex breakeven</t>
        </is>
      </c>
      <c r="H326" t="n">
        <v>113742621.2763725</v>
      </c>
      <c r="I326" t="inlineStr">
        <is>
          <t>COL</t>
        </is>
      </c>
      <c r="J326" t="n">
        <v>500</v>
      </c>
      <c r="K326" t="inlineStr">
        <is>
          <t>Colombia Mangrove Restoration 100</t>
        </is>
      </c>
      <c r="L326" t="inlineStr">
        <is>
          <t>2895278</t>
        </is>
      </c>
      <c r="M326" t="inlineStr">
        <is>
          <t>3836845</t>
        </is>
      </c>
      <c r="N326" t="n">
        <v>0.02545464459593416</v>
      </c>
      <c r="O326" t="n">
        <v>0.03373269366350554</v>
      </c>
      <c r="P326" t="inlineStr">
        <is>
          <t>1654551</t>
        </is>
      </c>
      <c r="Q326" t="inlineStr">
        <is>
          <t>1785986</t>
        </is>
      </c>
      <c r="R326" t="inlineStr">
        <is>
          <t>1240727</t>
        </is>
      </c>
      <c r="S326" t="inlineStr">
        <is>
          <t>2050859</t>
        </is>
      </c>
      <c r="T326" t="n">
        <v>60632</v>
      </c>
      <c r="U326" t="n">
        <v>9504</v>
      </c>
      <c r="V326" t="n">
        <v>381</v>
      </c>
      <c r="W326" t="n">
        <v>381</v>
      </c>
      <c r="X326" t="inlineStr">
        <is>
          <t>50000</t>
        </is>
      </c>
      <c r="Y326" t="inlineStr">
        <is>
          <t>50000</t>
        </is>
      </c>
      <c r="Z326" t="inlineStr">
        <is>
          <t>629559</t>
        </is>
      </c>
      <c r="AA326" t="inlineStr">
        <is>
          <t>667067</t>
        </is>
      </c>
      <c r="AB326" t="inlineStr">
        <is>
          <t>76963</t>
        </is>
      </c>
      <c r="AC326" t="inlineStr">
        <is>
          <t>80000</t>
        </is>
      </c>
      <c r="AD326" t="inlineStr">
        <is>
          <t>244644</t>
        </is>
      </c>
      <c r="AE326" t="inlineStr">
        <is>
          <t>259219</t>
        </is>
      </c>
      <c r="AF326" t="inlineStr">
        <is>
          <t>88900</t>
        </is>
      </c>
      <c r="AG326" t="inlineStr">
        <is>
          <t>100000</t>
        </is>
      </c>
      <c r="AH326" t="inlineStr">
        <is>
          <t>120254</t>
        </is>
      </c>
      <c r="AI326" t="inlineStr">
        <is>
          <t>130000</t>
        </is>
      </c>
      <c r="AJ326" t="inlineStr">
        <is>
          <t>44450</t>
        </is>
      </c>
      <c r="AK326" t="inlineStr">
        <is>
          <t>50000</t>
        </is>
      </c>
      <c r="AL326" t="inlineStr">
        <is>
          <t>399782</t>
        </is>
      </c>
      <c r="AM326" t="inlineStr">
        <is>
          <t>449700</t>
        </is>
      </c>
      <c r="AN326" t="n">
        <v>170947</v>
      </c>
      <c r="AO326" t="n">
        <v>242380</v>
      </c>
      <c r="AP326" t="inlineStr">
        <is>
          <t>620364</t>
        </is>
      </c>
      <c r="AQ326" t="inlineStr">
        <is>
          <t>1046958</t>
        </is>
      </c>
      <c r="AR326" t="inlineStr">
        <is>
          <t>919</t>
        </is>
      </c>
      <c r="AS326" t="inlineStr">
        <is>
          <t>1521</t>
        </is>
      </c>
      <c r="AT326" t="inlineStr">
        <is>
          <t>75812</t>
        </is>
      </c>
      <c r="AU326" t="inlineStr">
        <is>
          <t>120000</t>
        </is>
      </c>
      <c r="AV326" t="inlineStr">
        <is>
          <t>167296</t>
        </is>
      </c>
      <c r="AW326" t="inlineStr">
        <is>
          <t>300000</t>
        </is>
      </c>
      <c r="AX326" t="inlineStr">
        <is>
          <t>205390</t>
        </is>
      </c>
      <c r="AY326" t="inlineStr">
        <is>
          <t>340000</t>
        </is>
      </c>
      <c r="AZ326" t="n">
        <v>234.6768445683082</v>
      </c>
      <c r="BA326" t="n">
        <v>-2050859</v>
      </c>
      <c r="BB326" t="n">
        <v>-1240727</v>
      </c>
      <c r="BC326" t="inlineStr">
        <is>
          <t>0</t>
        </is>
      </c>
      <c r="BD326" t="inlineStr">
        <is>
          <t>0</t>
        </is>
      </c>
      <c r="BE326" t="n">
        <v>0</v>
      </c>
      <c r="BF326" t="inlineStr">
        <is>
          <t>78531</t>
        </is>
      </c>
      <c r="BG326" t="inlineStr">
        <is>
          <t>92416</t>
        </is>
      </c>
      <c r="BH326" t="inlineStr">
        <is>
          <t>130000</t>
        </is>
      </c>
      <c r="BI326" t="inlineStr">
        <is>
          <t>112380</t>
        </is>
      </c>
    </row>
    <row r="327">
      <c r="A327" t="inlineStr">
        <is>
          <t>Colombia</t>
        </is>
      </c>
      <c r="B327" t="inlineStr">
        <is>
          <t>Mangrove</t>
        </is>
      </c>
      <c r="C327" t="inlineStr">
        <is>
          <t>Restoration</t>
        </is>
      </c>
      <c r="D327" t="inlineStr">
        <is>
          <t>Hydrology</t>
        </is>
      </c>
      <c r="E327" t="inlineStr">
        <is>
          <t>Small</t>
        </is>
      </c>
      <c r="F327" t="n">
        <v>100</v>
      </c>
      <c r="G327" t="inlineStr">
        <is>
          <t>Opex breakeven</t>
        </is>
      </c>
      <c r="H327" t="n">
        <v>113742621.2763725</v>
      </c>
      <c r="I327" t="inlineStr">
        <is>
          <t>COL</t>
        </is>
      </c>
      <c r="J327" t="n">
        <v>500</v>
      </c>
      <c r="K327" t="inlineStr">
        <is>
          <t>Colombia Mangrove Restoration 100</t>
        </is>
      </c>
      <c r="L327" t="inlineStr">
        <is>
          <t>2615716</t>
        </is>
      </c>
      <c r="M327" t="inlineStr">
        <is>
          <t>3493679</t>
        </is>
      </c>
      <c r="N327" t="n">
        <v>0.02299679724845024</v>
      </c>
      <c r="O327" t="n">
        <v>0.03071565399843423</v>
      </c>
      <c r="P327" t="inlineStr">
        <is>
          <t>1463061</t>
        </is>
      </c>
      <c r="Q327" t="inlineStr">
        <is>
          <t>1570586</t>
        </is>
      </c>
      <c r="R327" t="inlineStr">
        <is>
          <t>1152655</t>
        </is>
      </c>
      <c r="S327" t="inlineStr">
        <is>
          <t>1923093</t>
        </is>
      </c>
      <c r="T327" t="n">
        <v>60632</v>
      </c>
      <c r="U327" t="n">
        <v>11880</v>
      </c>
      <c r="V327" t="n">
        <v>275</v>
      </c>
      <c r="W327" t="n">
        <v>275</v>
      </c>
      <c r="X327" t="inlineStr">
        <is>
          <t>50000</t>
        </is>
      </c>
      <c r="Y327" t="inlineStr">
        <is>
          <t>50000</t>
        </is>
      </c>
      <c r="Z327" t="inlineStr">
        <is>
          <t>629559</t>
        </is>
      </c>
      <c r="AA327" t="inlineStr">
        <is>
          <t>667067</t>
        </is>
      </c>
      <c r="AB327" t="inlineStr">
        <is>
          <t>76963</t>
        </is>
      </c>
      <c r="AC327" t="inlineStr">
        <is>
          <t>80000</t>
        </is>
      </c>
      <c r="AD327" t="inlineStr">
        <is>
          <t>244644</t>
        </is>
      </c>
      <c r="AE327" t="inlineStr">
        <is>
          <t>259219</t>
        </is>
      </c>
      <c r="AF327" t="inlineStr">
        <is>
          <t>88900</t>
        </is>
      </c>
      <c r="AG327" t="inlineStr">
        <is>
          <t>100000</t>
        </is>
      </c>
      <c r="AH327" t="inlineStr">
        <is>
          <t>120254</t>
        </is>
      </c>
      <c r="AI327" t="inlineStr">
        <is>
          <t>130000</t>
        </is>
      </c>
      <c r="AJ327" t="inlineStr">
        <is>
          <t>44450</t>
        </is>
      </c>
      <c r="AK327" t="inlineStr">
        <is>
          <t>50000</t>
        </is>
      </c>
      <c r="AL327" t="inlineStr">
        <is>
          <t>208292</t>
        </is>
      </c>
      <c r="AM327" t="inlineStr">
        <is>
          <t>234300</t>
        </is>
      </c>
      <c r="AN327" t="n">
        <v>126681</v>
      </c>
      <c r="AO327" t="n">
        <v>188552</v>
      </c>
      <c r="AP327" t="inlineStr">
        <is>
          <t>576327</t>
        </is>
      </c>
      <c r="AQ327" t="inlineStr">
        <is>
          <t>972641</t>
        </is>
      </c>
      <c r="AR327" t="inlineStr">
        <is>
          <t>1148</t>
        </is>
      </c>
      <c r="AS327" t="inlineStr">
        <is>
          <t>1901</t>
        </is>
      </c>
      <c r="AT327" t="inlineStr">
        <is>
          <t>75812</t>
        </is>
      </c>
      <c r="AU327" t="inlineStr">
        <is>
          <t>120000</t>
        </is>
      </c>
      <c r="AV327" t="inlineStr">
        <is>
          <t>167296</t>
        </is>
      </c>
      <c r="AW327" t="inlineStr">
        <is>
          <t>300000</t>
        </is>
      </c>
      <c r="AX327" t="inlineStr">
        <is>
          <t>205390</t>
        </is>
      </c>
      <c r="AY327" t="inlineStr">
        <is>
          <t>340000</t>
        </is>
      </c>
      <c r="AZ327" t="n">
        <v>174.4147678594481</v>
      </c>
      <c r="BA327" t="n">
        <v>-1923093</v>
      </c>
      <c r="BB327" t="n">
        <v>-1152655</v>
      </c>
      <c r="BC327" t="inlineStr">
        <is>
          <t>0</t>
        </is>
      </c>
      <c r="BD327" t="inlineStr">
        <is>
          <t>0</t>
        </is>
      </c>
      <c r="BE327" t="n">
        <v>0</v>
      </c>
      <c r="BF327" t="inlineStr">
        <is>
          <t>78531</t>
        </is>
      </c>
      <c r="BG327" t="inlineStr">
        <is>
          <t>48150</t>
        </is>
      </c>
      <c r="BH327" t="inlineStr">
        <is>
          <t>130000</t>
        </is>
      </c>
      <c r="BI327" t="inlineStr">
        <is>
          <t>58552</t>
        </is>
      </c>
    </row>
    <row r="328">
      <c r="A328" t="inlineStr">
        <is>
          <t>Colombia</t>
        </is>
      </c>
      <c r="B328" t="inlineStr">
        <is>
          <t>Mangrove</t>
        </is>
      </c>
      <c r="C328" t="inlineStr">
        <is>
          <t>Restoration</t>
        </is>
      </c>
      <c r="D328" t="inlineStr">
        <is>
          <t>Planting</t>
        </is>
      </c>
      <c r="E328" t="inlineStr">
        <is>
          <t>Small</t>
        </is>
      </c>
      <c r="F328" t="n">
        <v>100</v>
      </c>
      <c r="G328" t="inlineStr">
        <is>
          <t>Market price</t>
        </is>
      </c>
      <c r="H328" t="n">
        <v>113742621.2763725</v>
      </c>
      <c r="I328" t="inlineStr">
        <is>
          <t>COL</t>
        </is>
      </c>
      <c r="J328" t="n">
        <v>500</v>
      </c>
      <c r="K328" t="inlineStr">
        <is>
          <t>Colombia Mangrove Restoration 100</t>
        </is>
      </c>
      <c r="L328" t="inlineStr">
        <is>
          <t>2354219</t>
        </is>
      </c>
      <c r="M328" t="inlineStr">
        <is>
          <t>2923725</t>
        </is>
      </c>
      <c r="N328" t="n">
        <v>0.02069777339032574</v>
      </c>
      <c r="O328" t="n">
        <v>0.0257047443358626</v>
      </c>
      <c r="P328" t="inlineStr">
        <is>
          <t>1654551</t>
        </is>
      </c>
      <c r="Q328" t="inlineStr">
        <is>
          <t>1785986</t>
        </is>
      </c>
      <c r="R328" t="inlineStr">
        <is>
          <t>699668</t>
        </is>
      </c>
      <c r="S328" t="inlineStr">
        <is>
          <t>1137739</t>
        </is>
      </c>
      <c r="T328" t="n">
        <v>60632</v>
      </c>
      <c r="U328" t="n">
        <v>9504</v>
      </c>
      <c r="V328" t="n">
        <v>310</v>
      </c>
      <c r="W328" t="n">
        <v>310</v>
      </c>
      <c r="X328" t="inlineStr">
        <is>
          <t>50000</t>
        </is>
      </c>
      <c r="Y328" t="inlineStr">
        <is>
          <t>50000</t>
        </is>
      </c>
      <c r="Z328" t="inlineStr">
        <is>
          <t>629559</t>
        </is>
      </c>
      <c r="AA328" t="inlineStr">
        <is>
          <t>667067</t>
        </is>
      </c>
      <c r="AB328" t="inlineStr">
        <is>
          <t>76963</t>
        </is>
      </c>
      <c r="AC328" t="inlineStr">
        <is>
          <t>80000</t>
        </is>
      </c>
      <c r="AD328" t="inlineStr">
        <is>
          <t>244644</t>
        </is>
      </c>
      <c r="AE328" t="inlineStr">
        <is>
          <t>259219</t>
        </is>
      </c>
      <c r="AF328" t="inlineStr">
        <is>
          <t>88900</t>
        </is>
      </c>
      <c r="AG328" t="inlineStr">
        <is>
          <t>100000</t>
        </is>
      </c>
      <c r="AH328" t="inlineStr">
        <is>
          <t>120254</t>
        </is>
      </c>
      <c r="AI328" t="inlineStr">
        <is>
          <t>130000</t>
        </is>
      </c>
      <c r="AJ328" t="inlineStr">
        <is>
          <t>44450</t>
        </is>
      </c>
      <c r="AK328" t="inlineStr">
        <is>
          <t>50000</t>
        </is>
      </c>
      <c r="AL328" t="inlineStr">
        <is>
          <t>399782</t>
        </is>
      </c>
      <c r="AM328" t="inlineStr">
        <is>
          <t>449700</t>
        </is>
      </c>
      <c r="AN328" t="n">
        <v>170947</v>
      </c>
      <c r="AO328" t="n">
        <v>242380</v>
      </c>
      <c r="AP328" t="inlineStr">
        <is>
          <t>79304</t>
        </is>
      </c>
      <c r="AQ328" t="inlineStr">
        <is>
          <t>133838</t>
        </is>
      </c>
      <c r="AR328" t="inlineStr">
        <is>
          <t>919</t>
        </is>
      </c>
      <c r="AS328" t="inlineStr">
        <is>
          <t>1521</t>
        </is>
      </c>
      <c r="AT328" t="inlineStr">
        <is>
          <t>75812</t>
        </is>
      </c>
      <c r="AU328" t="inlineStr">
        <is>
          <t>120000</t>
        </is>
      </c>
      <c r="AV328" t="inlineStr">
        <is>
          <t>167296</t>
        </is>
      </c>
      <c r="AW328" t="inlineStr">
        <is>
          <t>300000</t>
        </is>
      </c>
      <c r="AX328" t="inlineStr">
        <is>
          <t>205390</t>
        </is>
      </c>
      <c r="AY328" t="inlineStr">
        <is>
          <t>340000</t>
        </is>
      </c>
      <c r="AZ328" t="n">
        <v>30</v>
      </c>
      <c r="BA328" t="n">
        <v>-1137739</v>
      </c>
      <c r="BB328" t="n">
        <v>-699668</v>
      </c>
      <c r="BC328" t="inlineStr">
        <is>
          <t>0</t>
        </is>
      </c>
      <c r="BD328" t="inlineStr">
        <is>
          <t>0</t>
        </is>
      </c>
      <c r="BE328" t="n">
        <v>0</v>
      </c>
      <c r="BF328" t="inlineStr">
        <is>
          <t>78531</t>
        </is>
      </c>
      <c r="BG328" t="inlineStr">
        <is>
          <t>92416</t>
        </is>
      </c>
      <c r="BH328" t="inlineStr">
        <is>
          <t>130000</t>
        </is>
      </c>
      <c r="BI328" t="inlineStr">
        <is>
          <t>112380</t>
        </is>
      </c>
    </row>
    <row r="329">
      <c r="A329" t="inlineStr">
        <is>
          <t>Colombia</t>
        </is>
      </c>
      <c r="B329" t="inlineStr">
        <is>
          <t>Mangrove</t>
        </is>
      </c>
      <c r="C329" t="inlineStr">
        <is>
          <t>Restoration</t>
        </is>
      </c>
      <c r="D329" t="inlineStr">
        <is>
          <t>Hydrology</t>
        </is>
      </c>
      <c r="E329" t="inlineStr">
        <is>
          <t>Small</t>
        </is>
      </c>
      <c r="F329" t="n">
        <v>100</v>
      </c>
      <c r="G329" t="inlineStr">
        <is>
          <t>Market price</t>
        </is>
      </c>
      <c r="H329" t="n">
        <v>113742621.2763725</v>
      </c>
      <c r="I329" t="inlineStr">
        <is>
          <t>COL</t>
        </is>
      </c>
      <c r="J329" t="n">
        <v>500</v>
      </c>
      <c r="K329" t="inlineStr">
        <is>
          <t>Colombia Mangrove Restoration 100</t>
        </is>
      </c>
      <c r="L329" t="inlineStr">
        <is>
          <t>2138519</t>
        </is>
      </c>
      <c r="M329" t="inlineStr">
        <is>
          <t>2688336</t>
        </is>
      </c>
      <c r="N329" t="n">
        <v>0.01880138663943584</v>
      </c>
      <c r="O329" t="n">
        <v>0.02363525624636227</v>
      </c>
      <c r="P329" t="inlineStr">
        <is>
          <t>1463061</t>
        </is>
      </c>
      <c r="Q329" t="inlineStr">
        <is>
          <t>1570586</t>
        </is>
      </c>
      <c r="R329" t="inlineStr">
        <is>
          <t>675458</t>
        </is>
      </c>
      <c r="S329" t="inlineStr">
        <is>
          <t>1117750</t>
        </is>
      </c>
      <c r="T329" t="n">
        <v>60632</v>
      </c>
      <c r="U329" t="n">
        <v>11880</v>
      </c>
      <c r="V329" t="n">
        <v>225</v>
      </c>
      <c r="W329" t="n">
        <v>225</v>
      </c>
      <c r="X329" t="inlineStr">
        <is>
          <t>50000</t>
        </is>
      </c>
      <c r="Y329" t="inlineStr">
        <is>
          <t>50000</t>
        </is>
      </c>
      <c r="Z329" t="inlineStr">
        <is>
          <t>629559</t>
        </is>
      </c>
      <c r="AA329" t="inlineStr">
        <is>
          <t>667067</t>
        </is>
      </c>
      <c r="AB329" t="inlineStr">
        <is>
          <t>76963</t>
        </is>
      </c>
      <c r="AC329" t="inlineStr">
        <is>
          <t>80000</t>
        </is>
      </c>
      <c r="AD329" t="inlineStr">
        <is>
          <t>244644</t>
        </is>
      </c>
      <c r="AE329" t="inlineStr">
        <is>
          <t>259219</t>
        </is>
      </c>
      <c r="AF329" t="inlineStr">
        <is>
          <t>88900</t>
        </is>
      </c>
      <c r="AG329" t="inlineStr">
        <is>
          <t>100000</t>
        </is>
      </c>
      <c r="AH329" t="inlineStr">
        <is>
          <t>120254</t>
        </is>
      </c>
      <c r="AI329" t="inlineStr">
        <is>
          <t>130000</t>
        </is>
      </c>
      <c r="AJ329" t="inlineStr">
        <is>
          <t>44450</t>
        </is>
      </c>
      <c r="AK329" t="inlineStr">
        <is>
          <t>50000</t>
        </is>
      </c>
      <c r="AL329" t="inlineStr">
        <is>
          <t>208292</t>
        </is>
      </c>
      <c r="AM329" t="inlineStr">
        <is>
          <t>234300</t>
        </is>
      </c>
      <c r="AN329" t="n">
        <v>126681</v>
      </c>
      <c r="AO329" t="n">
        <v>188552</v>
      </c>
      <c r="AP329" t="inlineStr">
        <is>
          <t>99131</t>
        </is>
      </c>
      <c r="AQ329" t="inlineStr">
        <is>
          <t>167298</t>
        </is>
      </c>
      <c r="AR329" t="inlineStr">
        <is>
          <t>1148</t>
        </is>
      </c>
      <c r="AS329" t="inlineStr">
        <is>
          <t>1901</t>
        </is>
      </c>
      <c r="AT329" t="inlineStr">
        <is>
          <t>75812</t>
        </is>
      </c>
      <c r="AU329" t="inlineStr">
        <is>
          <t>120000</t>
        </is>
      </c>
      <c r="AV329" t="inlineStr">
        <is>
          <t>167296</t>
        </is>
      </c>
      <c r="AW329" t="inlineStr">
        <is>
          <t>300000</t>
        </is>
      </c>
      <c r="AX329" t="inlineStr">
        <is>
          <t>205390</t>
        </is>
      </c>
      <c r="AY329" t="inlineStr">
        <is>
          <t>340000</t>
        </is>
      </c>
      <c r="AZ329" t="n">
        <v>30</v>
      </c>
      <c r="BA329" t="n">
        <v>-1117750</v>
      </c>
      <c r="BB329" t="n">
        <v>-675458</v>
      </c>
      <c r="BC329" t="inlineStr">
        <is>
          <t>0</t>
        </is>
      </c>
      <c r="BD329" t="inlineStr">
        <is>
          <t>0</t>
        </is>
      </c>
      <c r="BE329" t="n">
        <v>0</v>
      </c>
      <c r="BF329" t="inlineStr">
        <is>
          <t>78531</t>
        </is>
      </c>
      <c r="BG329" t="inlineStr">
        <is>
          <t>48150</t>
        </is>
      </c>
      <c r="BH329" t="inlineStr">
        <is>
          <t>130000</t>
        </is>
      </c>
      <c r="BI329" t="inlineStr">
        <is>
          <t>58552</t>
        </is>
      </c>
    </row>
    <row r="330">
      <c r="A330" t="inlineStr">
        <is>
          <t>Colombia</t>
        </is>
      </c>
      <c r="B330" t="inlineStr">
        <is>
          <t>Mangrove</t>
        </is>
      </c>
      <c r="C330" t="inlineStr">
        <is>
          <t>Restoration</t>
        </is>
      </c>
      <c r="D330" t="inlineStr">
        <is>
          <t>Planting</t>
        </is>
      </c>
      <c r="E330" t="inlineStr">
        <is>
          <t>Medium</t>
        </is>
      </c>
      <c r="F330" t="n">
        <v>500</v>
      </c>
      <c r="G330" t="inlineStr">
        <is>
          <t>Opex breakeven</t>
        </is>
      </c>
      <c r="H330" t="n">
        <v>113742621.2763725</v>
      </c>
      <c r="I330" t="inlineStr">
        <is>
          <t>COL</t>
        </is>
      </c>
      <c r="J330" t="n">
        <v>500</v>
      </c>
      <c r="K330" t="inlineStr">
        <is>
          <t>Colombia Mangrove Restoration 500</t>
        </is>
      </c>
      <c r="L330" t="inlineStr">
        <is>
          <t>5184540</t>
        </is>
      </c>
      <c r="M330" t="inlineStr">
        <is>
          <t>6722265</t>
        </is>
      </c>
      <c r="N330" t="n">
        <v>0.04558133039155635</v>
      </c>
      <c r="O330" t="n">
        <v>0.0591006689011167</v>
      </c>
      <c r="P330" t="inlineStr">
        <is>
          <t>3215237</t>
        </is>
      </c>
      <c r="Q330" t="inlineStr">
        <is>
          <t>3584786</t>
        </is>
      </c>
      <c r="R330" t="inlineStr">
        <is>
          <t>1969303</t>
        </is>
      </c>
      <c r="S330" t="inlineStr">
        <is>
          <t>3137479</t>
        </is>
      </c>
      <c r="T330" t="n">
        <v>60632</v>
      </c>
      <c r="U330" t="n">
        <v>46332</v>
      </c>
      <c r="V330" t="n">
        <v>140</v>
      </c>
      <c r="W330" t="n">
        <v>140</v>
      </c>
      <c r="X330" t="inlineStr">
        <is>
          <t>50000</t>
        </is>
      </c>
      <c r="Y330" t="inlineStr">
        <is>
          <t>50000</t>
        </is>
      </c>
      <c r="Z330" t="inlineStr">
        <is>
          <t>629559</t>
        </is>
      </c>
      <c r="AA330" t="inlineStr">
        <is>
          <t>667067</t>
        </is>
      </c>
      <c r="AB330" t="inlineStr">
        <is>
          <t>76963</t>
        </is>
      </c>
      <c r="AC330" t="inlineStr">
        <is>
          <t>80000</t>
        </is>
      </c>
      <c r="AD330" t="inlineStr">
        <is>
          <t>244644</t>
        </is>
      </c>
      <c r="AE330" t="inlineStr">
        <is>
          <t>259219</t>
        </is>
      </c>
      <c r="AF330" t="inlineStr">
        <is>
          <t>88900</t>
        </is>
      </c>
      <c r="AG330" t="inlineStr">
        <is>
          <t>100000</t>
        </is>
      </c>
      <c r="AH330" t="inlineStr">
        <is>
          <t>120254</t>
        </is>
      </c>
      <c r="AI330" t="inlineStr">
        <is>
          <t>130000</t>
        </is>
      </c>
      <c r="AJ330" t="inlineStr">
        <is>
          <t>44450</t>
        </is>
      </c>
      <c r="AK330" t="inlineStr">
        <is>
          <t>50000</t>
        </is>
      </c>
      <c r="AL330" t="inlineStr">
        <is>
          <t>1960468</t>
        </is>
      </c>
      <c r="AM330" t="inlineStr">
        <is>
          <t>2248500</t>
        </is>
      </c>
      <c r="AN330" t="n">
        <v>531723</v>
      </c>
      <c r="AO330" t="n">
        <v>691900</v>
      </c>
      <c r="AP330" t="inlineStr">
        <is>
          <t>984652</t>
        </is>
      </c>
      <c r="AQ330" t="inlineStr">
        <is>
          <t>1678166</t>
        </is>
      </c>
      <c r="AR330" t="inlineStr">
        <is>
          <t>4431</t>
        </is>
      </c>
      <c r="AS330" t="inlineStr">
        <is>
          <t>7413</t>
        </is>
      </c>
      <c r="AT330" t="inlineStr">
        <is>
          <t>75812</t>
        </is>
      </c>
      <c r="AU330" t="inlineStr">
        <is>
          <t>120000</t>
        </is>
      </c>
      <c r="AV330" t="inlineStr">
        <is>
          <t>167296</t>
        </is>
      </c>
      <c r="AW330" t="inlineStr">
        <is>
          <t>300000</t>
        </is>
      </c>
      <c r="AX330" t="inlineStr">
        <is>
          <t>205390</t>
        </is>
      </c>
      <c r="AY330" t="inlineStr">
        <is>
          <t>340000</t>
        </is>
      </c>
      <c r="AZ330" t="n">
        <v>76.89524228549682</v>
      </c>
      <c r="BA330" t="n">
        <v>-3137479</v>
      </c>
      <c r="BB330" t="n">
        <v>-1969303</v>
      </c>
      <c r="BC330" t="inlineStr">
        <is>
          <t>0</t>
        </is>
      </c>
      <c r="BD330" t="inlineStr">
        <is>
          <t>0</t>
        </is>
      </c>
      <c r="BE330" t="n">
        <v>0</v>
      </c>
      <c r="BF330" t="inlineStr">
        <is>
          <t>78531</t>
        </is>
      </c>
      <c r="BG330" t="inlineStr">
        <is>
          <t>453192</t>
        </is>
      </c>
      <c r="BH330" t="inlineStr">
        <is>
          <t>130000</t>
        </is>
      </c>
      <c r="BI330" t="inlineStr">
        <is>
          <t>561900</t>
        </is>
      </c>
    </row>
    <row r="331">
      <c r="A331" t="inlineStr">
        <is>
          <t>Colombia</t>
        </is>
      </c>
      <c r="B331" t="inlineStr">
        <is>
          <t>Mangrove</t>
        </is>
      </c>
      <c r="C331" t="inlineStr">
        <is>
          <t>Restoration</t>
        </is>
      </c>
      <c r="D331" t="inlineStr">
        <is>
          <t>Hydrology</t>
        </is>
      </c>
      <c r="E331" t="inlineStr">
        <is>
          <t>Medium</t>
        </is>
      </c>
      <c r="F331" t="n">
        <v>500</v>
      </c>
      <c r="G331" t="inlineStr">
        <is>
          <t>Opex breakeven</t>
        </is>
      </c>
      <c r="H331" t="n">
        <v>113742621.2763725</v>
      </c>
      <c r="I331" t="inlineStr">
        <is>
          <t>COL</t>
        </is>
      </c>
      <c r="J331" t="n">
        <v>500</v>
      </c>
      <c r="K331" t="inlineStr">
        <is>
          <t>Colombia Mangrove Restoration 500</t>
        </is>
      </c>
      <c r="L331" t="inlineStr">
        <is>
          <t>3813574</t>
        </is>
      </c>
      <c r="M331" t="inlineStr">
        <is>
          <t>5009902</t>
        </is>
      </c>
      <c r="N331" t="n">
        <v>0.03352810017217518</v>
      </c>
      <c r="O331" t="n">
        <v>0.04404595167388407</v>
      </c>
      <c r="P331" t="inlineStr">
        <is>
          <t>2276201</t>
        </is>
      </c>
      <c r="Q331" t="inlineStr">
        <is>
          <t>2507786</t>
        </is>
      </c>
      <c r="R331" t="inlineStr">
        <is>
          <t>1537374</t>
        </is>
      </c>
      <c r="S331" t="inlineStr">
        <is>
          <t>2502116</t>
        </is>
      </c>
      <c r="T331" t="n">
        <v>60632</v>
      </c>
      <c r="U331" t="n">
        <v>57915</v>
      </c>
      <c r="V331" t="n">
        <v>82</v>
      </c>
      <c r="W331" t="n">
        <v>82</v>
      </c>
      <c r="X331" t="inlineStr">
        <is>
          <t>50000</t>
        </is>
      </c>
      <c r="Y331" t="inlineStr">
        <is>
          <t>50000</t>
        </is>
      </c>
      <c r="Z331" t="inlineStr">
        <is>
          <t>629559</t>
        </is>
      </c>
      <c r="AA331" t="inlineStr">
        <is>
          <t>667067</t>
        </is>
      </c>
      <c r="AB331" t="inlineStr">
        <is>
          <t>76963</t>
        </is>
      </c>
      <c r="AC331" t="inlineStr">
        <is>
          <t>80000</t>
        </is>
      </c>
      <c r="AD331" t="inlineStr">
        <is>
          <t>244644</t>
        </is>
      </c>
      <c r="AE331" t="inlineStr">
        <is>
          <t>259219</t>
        </is>
      </c>
      <c r="AF331" t="inlineStr">
        <is>
          <t>88900</t>
        </is>
      </c>
      <c r="AG331" t="inlineStr">
        <is>
          <t>100000</t>
        </is>
      </c>
      <c r="AH331" t="inlineStr">
        <is>
          <t>120254</t>
        </is>
      </c>
      <c r="AI331" t="inlineStr">
        <is>
          <t>130000</t>
        </is>
      </c>
      <c r="AJ331" t="inlineStr">
        <is>
          <t>44450</t>
        </is>
      </c>
      <c r="AK331" t="inlineStr">
        <is>
          <t>50000</t>
        </is>
      </c>
      <c r="AL331" t="inlineStr">
        <is>
          <t>1021431</t>
        </is>
      </c>
      <c r="AM331" t="inlineStr">
        <is>
          <t>1171500</t>
        </is>
      </c>
      <c r="AN331" t="n">
        <v>314650</v>
      </c>
      <c r="AO331" t="n">
        <v>422758</v>
      </c>
      <c r="AP331" t="inlineStr">
        <is>
          <t>768687</t>
        </is>
      </c>
      <c r="AQ331" t="inlineStr">
        <is>
          <t>1310092</t>
        </is>
      </c>
      <c r="AR331" t="inlineStr">
        <is>
          <t>5538</t>
        </is>
      </c>
      <c r="AS331" t="inlineStr">
        <is>
          <t>9266</t>
        </is>
      </c>
      <c r="AT331" t="inlineStr">
        <is>
          <t>75812</t>
        </is>
      </c>
      <c r="AU331" t="inlineStr">
        <is>
          <t>120000</t>
        </is>
      </c>
      <c r="AV331" t="inlineStr">
        <is>
          <t>167296</t>
        </is>
      </c>
      <c r="AW331" t="inlineStr">
        <is>
          <t>300000</t>
        </is>
      </c>
      <c r="AX331" t="inlineStr">
        <is>
          <t>205390</t>
        </is>
      </c>
      <c r="AY331" t="inlineStr">
        <is>
          <t>340000</t>
        </is>
      </c>
      <c r="AZ331" t="n">
        <v>48.02377195611386</v>
      </c>
      <c r="BA331" t="n">
        <v>-2502116</v>
      </c>
      <c r="BB331" t="n">
        <v>-1537374</v>
      </c>
      <c r="BC331" t="inlineStr">
        <is>
          <t>0</t>
        </is>
      </c>
      <c r="BD331" t="inlineStr">
        <is>
          <t>0</t>
        </is>
      </c>
      <c r="BE331" t="n">
        <v>0</v>
      </c>
      <c r="BF331" t="inlineStr">
        <is>
          <t>78531</t>
        </is>
      </c>
      <c r="BG331" t="inlineStr">
        <is>
          <t>236119</t>
        </is>
      </c>
      <c r="BH331" t="inlineStr">
        <is>
          <t>130000</t>
        </is>
      </c>
      <c r="BI331" t="inlineStr">
        <is>
          <t>292758</t>
        </is>
      </c>
    </row>
    <row r="332">
      <c r="A332" t="inlineStr">
        <is>
          <t>Colombia</t>
        </is>
      </c>
      <c r="B332" t="inlineStr">
        <is>
          <t>Mangrove</t>
        </is>
      </c>
      <c r="C332" t="inlineStr">
        <is>
          <t>Restoration</t>
        </is>
      </c>
      <c r="D332" t="inlineStr">
        <is>
          <t>Planting</t>
        </is>
      </c>
      <c r="E332" t="inlineStr">
        <is>
          <t>Medium</t>
        </is>
      </c>
      <c r="F332" t="n">
        <v>500</v>
      </c>
      <c r="G332" t="inlineStr">
        <is>
          <t>Market price</t>
        </is>
      </c>
      <c r="H332" t="n">
        <v>113742621.2763725</v>
      </c>
      <c r="I332" t="inlineStr">
        <is>
          <t>COL</t>
        </is>
      </c>
      <c r="J332" t="n">
        <v>500</v>
      </c>
      <c r="K332" t="inlineStr">
        <is>
          <t>Colombia Mangrove Restoration 500</t>
        </is>
      </c>
      <c r="L332" t="inlineStr">
        <is>
          <t>4584042</t>
        </is>
      </c>
      <c r="M332" t="inlineStr">
        <is>
          <t>5698821</t>
        </is>
      </c>
      <c r="N332" t="n">
        <v>0.04030188462829311</v>
      </c>
      <c r="O332" t="n">
        <v>0.05010277533654665</v>
      </c>
      <c r="P332" t="inlineStr">
        <is>
          <t>3215237</t>
        </is>
      </c>
      <c r="Q332" t="inlineStr">
        <is>
          <t>3584786</t>
        </is>
      </c>
      <c r="R332" t="inlineStr">
        <is>
          <t>1368805</t>
        </is>
      </c>
      <c r="S332" t="inlineStr">
        <is>
          <t>2114035</t>
        </is>
      </c>
      <c r="T332" t="n">
        <v>60632</v>
      </c>
      <c r="U332" t="n">
        <v>46332</v>
      </c>
      <c r="V332" t="n">
        <v>124</v>
      </c>
      <c r="W332" t="n">
        <v>124</v>
      </c>
      <c r="X332" t="inlineStr">
        <is>
          <t>50000</t>
        </is>
      </c>
      <c r="Y332" t="inlineStr">
        <is>
          <t>50000</t>
        </is>
      </c>
      <c r="Z332" t="inlineStr">
        <is>
          <t>629559</t>
        </is>
      </c>
      <c r="AA332" t="inlineStr">
        <is>
          <t>667067</t>
        </is>
      </c>
      <c r="AB332" t="inlineStr">
        <is>
          <t>76963</t>
        </is>
      </c>
      <c r="AC332" t="inlineStr">
        <is>
          <t>80000</t>
        </is>
      </c>
      <c r="AD332" t="inlineStr">
        <is>
          <t>244644</t>
        </is>
      </c>
      <c r="AE332" t="inlineStr">
        <is>
          <t>259219</t>
        </is>
      </c>
      <c r="AF332" t="inlineStr">
        <is>
          <t>88900</t>
        </is>
      </c>
      <c r="AG332" t="inlineStr">
        <is>
          <t>100000</t>
        </is>
      </c>
      <c r="AH332" t="inlineStr">
        <is>
          <t>120254</t>
        </is>
      </c>
      <c r="AI332" t="inlineStr">
        <is>
          <t>130000</t>
        </is>
      </c>
      <c r="AJ332" t="inlineStr">
        <is>
          <t>44450</t>
        </is>
      </c>
      <c r="AK332" t="inlineStr">
        <is>
          <t>50000</t>
        </is>
      </c>
      <c r="AL332" t="inlineStr">
        <is>
          <t>1960468</t>
        </is>
      </c>
      <c r="AM332" t="inlineStr">
        <is>
          <t>2248500</t>
        </is>
      </c>
      <c r="AN332" t="n">
        <v>531723</v>
      </c>
      <c r="AO332" t="n">
        <v>691900</v>
      </c>
      <c r="AP332" t="inlineStr">
        <is>
          <t>384153</t>
        </is>
      </c>
      <c r="AQ332" t="inlineStr">
        <is>
          <t>654722</t>
        </is>
      </c>
      <c r="AR332" t="inlineStr">
        <is>
          <t>4431</t>
        </is>
      </c>
      <c r="AS332" t="inlineStr">
        <is>
          <t>7413</t>
        </is>
      </c>
      <c r="AT332" t="inlineStr">
        <is>
          <t>75812</t>
        </is>
      </c>
      <c r="AU332" t="inlineStr">
        <is>
          <t>120000</t>
        </is>
      </c>
      <c r="AV332" t="inlineStr">
        <is>
          <t>167296</t>
        </is>
      </c>
      <c r="AW332" t="inlineStr">
        <is>
          <t>300000</t>
        </is>
      </c>
      <c r="AX332" t="inlineStr">
        <is>
          <t>205390</t>
        </is>
      </c>
      <c r="AY332" t="inlineStr">
        <is>
          <t>340000</t>
        </is>
      </c>
      <c r="AZ332" t="n">
        <v>30</v>
      </c>
      <c r="BA332" t="n">
        <v>-2114035</v>
      </c>
      <c r="BB332" t="n">
        <v>-1368805</v>
      </c>
      <c r="BC332" t="inlineStr">
        <is>
          <t>0</t>
        </is>
      </c>
      <c r="BD332" t="inlineStr">
        <is>
          <t>0</t>
        </is>
      </c>
      <c r="BE332" t="n">
        <v>0</v>
      </c>
      <c r="BF332" t="inlineStr">
        <is>
          <t>78531</t>
        </is>
      </c>
      <c r="BG332" t="inlineStr">
        <is>
          <t>453192</t>
        </is>
      </c>
      <c r="BH332" t="inlineStr">
        <is>
          <t>130000</t>
        </is>
      </c>
      <c r="BI332" t="inlineStr">
        <is>
          <t>561900</t>
        </is>
      </c>
    </row>
    <row r="333">
      <c r="A333" t="inlineStr">
        <is>
          <t>Colombia</t>
        </is>
      </c>
      <c r="B333" t="inlineStr">
        <is>
          <t>Mangrove</t>
        </is>
      </c>
      <c r="C333" t="inlineStr">
        <is>
          <t>Restoration</t>
        </is>
      </c>
      <c r="D333" t="inlineStr">
        <is>
          <t>Hydrology</t>
        </is>
      </c>
      <c r="E333" t="inlineStr">
        <is>
          <t>Medium</t>
        </is>
      </c>
      <c r="F333" t="n">
        <v>500</v>
      </c>
      <c r="G333" t="inlineStr">
        <is>
          <t>Market price</t>
        </is>
      </c>
      <c r="H333" t="n">
        <v>113742621.2763725</v>
      </c>
      <c r="I333" t="inlineStr">
        <is>
          <t>COL</t>
        </is>
      </c>
      <c r="J333" t="n">
        <v>500</v>
      </c>
      <c r="K333" t="inlineStr">
        <is>
          <t>Colombia Mangrove Restoration 500</t>
        </is>
      </c>
      <c r="L333" t="inlineStr">
        <is>
          <t>3525079</t>
        </is>
      </c>
      <c r="M333" t="inlineStr">
        <is>
          <t>4518212</t>
        </is>
      </c>
      <c r="N333" t="n">
        <v>0.03099171586203155</v>
      </c>
      <c r="O333" t="n">
        <v>0.03972312181043923</v>
      </c>
      <c r="P333" t="inlineStr">
        <is>
          <t>2276201</t>
        </is>
      </c>
      <c r="Q333" t="inlineStr">
        <is>
          <t>2507786</t>
        </is>
      </c>
      <c r="R333" t="inlineStr">
        <is>
          <t>1248878</t>
        </is>
      </c>
      <c r="S333" t="inlineStr">
        <is>
          <t>2010426</t>
        </is>
      </c>
      <c r="T333" t="n">
        <v>60632</v>
      </c>
      <c r="U333" t="n">
        <v>57915</v>
      </c>
      <c r="V333" t="n">
        <v>76</v>
      </c>
      <c r="W333" t="n">
        <v>76</v>
      </c>
      <c r="X333" t="inlineStr">
        <is>
          <t>50000</t>
        </is>
      </c>
      <c r="Y333" t="inlineStr">
        <is>
          <t>50000</t>
        </is>
      </c>
      <c r="Z333" t="inlineStr">
        <is>
          <t>629559</t>
        </is>
      </c>
      <c r="AA333" t="inlineStr">
        <is>
          <t>667067</t>
        </is>
      </c>
      <c r="AB333" t="inlineStr">
        <is>
          <t>76963</t>
        </is>
      </c>
      <c r="AC333" t="inlineStr">
        <is>
          <t>80000</t>
        </is>
      </c>
      <c r="AD333" t="inlineStr">
        <is>
          <t>244644</t>
        </is>
      </c>
      <c r="AE333" t="inlineStr">
        <is>
          <t>259219</t>
        </is>
      </c>
      <c r="AF333" t="inlineStr">
        <is>
          <t>88900</t>
        </is>
      </c>
      <c r="AG333" t="inlineStr">
        <is>
          <t>100000</t>
        </is>
      </c>
      <c r="AH333" t="inlineStr">
        <is>
          <t>120254</t>
        </is>
      </c>
      <c r="AI333" t="inlineStr">
        <is>
          <t>130000</t>
        </is>
      </c>
      <c r="AJ333" t="inlineStr">
        <is>
          <t>44450</t>
        </is>
      </c>
      <c r="AK333" t="inlineStr">
        <is>
          <t>50000</t>
        </is>
      </c>
      <c r="AL333" t="inlineStr">
        <is>
          <t>1021431</t>
        </is>
      </c>
      <c r="AM333" t="inlineStr">
        <is>
          <t>1171500</t>
        </is>
      </c>
      <c r="AN333" t="n">
        <v>314650</v>
      </c>
      <c r="AO333" t="n">
        <v>422758</v>
      </c>
      <c r="AP333" t="inlineStr">
        <is>
          <t>480191</t>
        </is>
      </c>
      <c r="AQ333" t="inlineStr">
        <is>
          <t>818402</t>
        </is>
      </c>
      <c r="AR333" t="inlineStr">
        <is>
          <t>5538</t>
        </is>
      </c>
      <c r="AS333" t="inlineStr">
        <is>
          <t>9266</t>
        </is>
      </c>
      <c r="AT333" t="inlineStr">
        <is>
          <t>75812</t>
        </is>
      </c>
      <c r="AU333" t="inlineStr">
        <is>
          <t>120000</t>
        </is>
      </c>
      <c r="AV333" t="inlineStr">
        <is>
          <t>167296</t>
        </is>
      </c>
      <c r="AW333" t="inlineStr">
        <is>
          <t>300000</t>
        </is>
      </c>
      <c r="AX333" t="inlineStr">
        <is>
          <t>205390</t>
        </is>
      </c>
      <c r="AY333" t="inlineStr">
        <is>
          <t>340000</t>
        </is>
      </c>
      <c r="AZ333" t="n">
        <v>30</v>
      </c>
      <c r="BA333" t="n">
        <v>-2010426</v>
      </c>
      <c r="BB333" t="n">
        <v>-1248878</v>
      </c>
      <c r="BC333" t="inlineStr">
        <is>
          <t>0</t>
        </is>
      </c>
      <c r="BD333" t="inlineStr">
        <is>
          <t>0</t>
        </is>
      </c>
      <c r="BE333" t="n">
        <v>0</v>
      </c>
      <c r="BF333" t="inlineStr">
        <is>
          <t>78531</t>
        </is>
      </c>
      <c r="BG333" t="inlineStr">
        <is>
          <t>236119</t>
        </is>
      </c>
      <c r="BH333" t="inlineStr">
        <is>
          <t>130000</t>
        </is>
      </c>
      <c r="BI333" t="inlineStr">
        <is>
          <t>292758</t>
        </is>
      </c>
    </row>
    <row r="334">
      <c r="A334" t="inlineStr">
        <is>
          <t>Colombia</t>
        </is>
      </c>
      <c r="B334" t="inlineStr">
        <is>
          <t>Mangrove</t>
        </is>
      </c>
      <c r="C334" t="inlineStr">
        <is>
          <t>Restoration</t>
        </is>
      </c>
      <c r="D334" t="inlineStr">
        <is>
          <t>Planting</t>
        </is>
      </c>
      <c r="E334" t="inlineStr">
        <is>
          <t>Large</t>
        </is>
      </c>
      <c r="F334" t="n">
        <v>1000</v>
      </c>
      <c r="G334" t="inlineStr">
        <is>
          <t>Opex breakeven</t>
        </is>
      </c>
      <c r="H334" t="n">
        <v>113742621.2763725</v>
      </c>
      <c r="I334" t="inlineStr">
        <is>
          <t>COL</t>
        </is>
      </c>
      <c r="J334" t="n">
        <v>500</v>
      </c>
      <c r="K334" t="inlineStr">
        <is>
          <t>Colombia Mangrove Restoration 1000</t>
        </is>
      </c>
      <c r="L334" t="inlineStr">
        <is>
          <t>7919679</t>
        </is>
      </c>
      <c r="M334" t="inlineStr">
        <is>
          <t>10385966</t>
        </is>
      </c>
      <c r="N334" t="n">
        <v>0.06962806827492325</v>
      </c>
      <c r="O334" t="n">
        <v>0.09131111876491857</v>
      </c>
      <c r="P334" t="inlineStr">
        <is>
          <t>5104762</t>
        </is>
      </c>
      <c r="Q334" t="inlineStr">
        <is>
          <t>5913286</t>
        </is>
      </c>
      <c r="R334" t="inlineStr">
        <is>
          <t>2814916</t>
        </is>
      </c>
      <c r="S334" t="inlineStr">
        <is>
          <t>4472680</t>
        </is>
      </c>
      <c r="T334" t="n">
        <v>60632</v>
      </c>
      <c r="U334" t="n">
        <v>87912</v>
      </c>
      <c r="V334" t="n">
        <v>113</v>
      </c>
      <c r="W334" t="n">
        <v>113</v>
      </c>
      <c r="X334" t="inlineStr">
        <is>
          <t>50000</t>
        </is>
      </c>
      <c r="Y334" t="inlineStr">
        <is>
          <t>50000</t>
        </is>
      </c>
      <c r="Z334" t="inlineStr">
        <is>
          <t>629559</t>
        </is>
      </c>
      <c r="AA334" t="inlineStr">
        <is>
          <t>667067</t>
        </is>
      </c>
      <c r="AB334" t="inlineStr">
        <is>
          <t>153925</t>
        </is>
      </c>
      <c r="AC334" t="inlineStr">
        <is>
          <t>160000</t>
        </is>
      </c>
      <c r="AD334" t="inlineStr">
        <is>
          <t>244644</t>
        </is>
      </c>
      <c r="AE334" t="inlineStr">
        <is>
          <t>259219</t>
        </is>
      </c>
      <c r="AF334" t="inlineStr">
        <is>
          <t>88900</t>
        </is>
      </c>
      <c r="AG334" t="inlineStr">
        <is>
          <t>100000</t>
        </is>
      </c>
      <c r="AH334" t="inlineStr">
        <is>
          <t>120254</t>
        </is>
      </c>
      <c r="AI334" t="inlineStr">
        <is>
          <t>130000</t>
        </is>
      </c>
      <c r="AJ334" t="inlineStr">
        <is>
          <t>44450</t>
        </is>
      </c>
      <c r="AK334" t="inlineStr">
        <is>
          <t>50000</t>
        </is>
      </c>
      <c r="AL334" t="inlineStr">
        <is>
          <t>3773030</t>
        </is>
      </c>
      <c r="AM334" t="inlineStr">
        <is>
          <t>4497000</t>
        </is>
      </c>
      <c r="AN334" t="n">
        <v>950724</v>
      </c>
      <c r="AO334" t="n">
        <v>1253800</v>
      </c>
      <c r="AP334" t="inlineStr">
        <is>
          <t>1407458</t>
        </is>
      </c>
      <c r="AQ334" t="inlineStr">
        <is>
          <t>2444814</t>
        </is>
      </c>
      <c r="AR334" t="inlineStr">
        <is>
          <t>8236</t>
        </is>
      </c>
      <c r="AS334" t="inlineStr">
        <is>
          <t>14066</t>
        </is>
      </c>
      <c r="AT334" t="inlineStr">
        <is>
          <t>75812</t>
        </is>
      </c>
      <c r="AU334" t="inlineStr">
        <is>
          <t>120000</t>
        </is>
      </c>
      <c r="AV334" t="inlineStr">
        <is>
          <t>167296</t>
        </is>
      </c>
      <c r="AW334" t="inlineStr">
        <is>
          <t>300000</t>
        </is>
      </c>
      <c r="AX334" t="inlineStr">
        <is>
          <t>205390</t>
        </is>
      </c>
      <c r="AY334" t="inlineStr">
        <is>
          <t>340000</t>
        </is>
      </c>
      <c r="AZ334" t="n">
        <v>58.64303742005601</v>
      </c>
      <c r="BA334" t="n">
        <v>-4472680</v>
      </c>
      <c r="BB334" t="n">
        <v>-2814916</v>
      </c>
      <c r="BC334" t="inlineStr">
        <is>
          <t>0</t>
        </is>
      </c>
      <c r="BD334" t="inlineStr">
        <is>
          <t>0</t>
        </is>
      </c>
      <c r="BE334" t="n">
        <v>0</v>
      </c>
      <c r="BF334" t="inlineStr">
        <is>
          <t>78531</t>
        </is>
      </c>
      <c r="BG334" t="inlineStr">
        <is>
          <t>872193</t>
        </is>
      </c>
      <c r="BH334" t="inlineStr">
        <is>
          <t>130000</t>
        </is>
      </c>
      <c r="BI334" t="inlineStr">
        <is>
          <t>1123800</t>
        </is>
      </c>
    </row>
    <row r="335">
      <c r="A335" t="inlineStr">
        <is>
          <t>Colombia</t>
        </is>
      </c>
      <c r="B335" t="inlineStr">
        <is>
          <t>Mangrove</t>
        </is>
      </c>
      <c r="C335" t="inlineStr">
        <is>
          <t>Restoration</t>
        </is>
      </c>
      <c r="D335" t="inlineStr">
        <is>
          <t>Hydrology</t>
        </is>
      </c>
      <c r="E335" t="inlineStr">
        <is>
          <t>Large</t>
        </is>
      </c>
      <c r="F335" t="n">
        <v>1000</v>
      </c>
      <c r="G335" t="inlineStr">
        <is>
          <t>Opex breakeven</t>
        </is>
      </c>
      <c r="H335" t="n">
        <v>113742621.2763725</v>
      </c>
      <c r="I335" t="inlineStr">
        <is>
          <t>COL</t>
        </is>
      </c>
      <c r="J335" t="n">
        <v>500</v>
      </c>
      <c r="K335" t="inlineStr">
        <is>
          <t>Colombia Mangrove Restoration 1000</t>
        </is>
      </c>
      <c r="L335" t="inlineStr">
        <is>
          <t>5281032</t>
        </is>
      </c>
      <c r="M335" t="inlineStr">
        <is>
          <t>6975094</t>
        </is>
      </c>
      <c r="N335" t="n">
        <v>0.0464296667400351</v>
      </c>
      <c r="O335" t="n">
        <v>0.06132348561804178</v>
      </c>
      <c r="P335" t="inlineStr">
        <is>
          <t>3297534</t>
        </is>
      </c>
      <c r="Q335" t="inlineStr">
        <is>
          <t>3759286</t>
        </is>
      </c>
      <c r="R335" t="inlineStr">
        <is>
          <t>1983498</t>
        </is>
      </c>
      <c r="S335" t="inlineStr">
        <is>
          <t>3215808</t>
        </is>
      </c>
      <c r="T335" t="n">
        <v>60632</v>
      </c>
      <c r="U335" t="n">
        <v>109890</v>
      </c>
      <c r="V335" t="n">
        <v>60</v>
      </c>
      <c r="W335" t="n">
        <v>60</v>
      </c>
      <c r="X335" t="inlineStr">
        <is>
          <t>50000</t>
        </is>
      </c>
      <c r="Y335" t="inlineStr">
        <is>
          <t>50000</t>
        </is>
      </c>
      <c r="Z335" t="inlineStr">
        <is>
          <t>629559</t>
        </is>
      </c>
      <c r="AA335" t="inlineStr">
        <is>
          <t>667067</t>
        </is>
      </c>
      <c r="AB335" t="inlineStr">
        <is>
          <t>153925</t>
        </is>
      </c>
      <c r="AC335" t="inlineStr">
        <is>
          <t>160000</t>
        </is>
      </c>
      <c r="AD335" t="inlineStr">
        <is>
          <t>244644</t>
        </is>
      </c>
      <c r="AE335" t="inlineStr">
        <is>
          <t>259219</t>
        </is>
      </c>
      <c r="AF335" t="inlineStr">
        <is>
          <t>88900</t>
        </is>
      </c>
      <c r="AG335" t="inlineStr">
        <is>
          <t>100000</t>
        </is>
      </c>
      <c r="AH335" t="inlineStr">
        <is>
          <t>120254</t>
        </is>
      </c>
      <c r="AI335" t="inlineStr">
        <is>
          <t>130000</t>
        </is>
      </c>
      <c r="AJ335" t="inlineStr">
        <is>
          <t>44450</t>
        </is>
      </c>
      <c r="AK335" t="inlineStr">
        <is>
          <t>50000</t>
        </is>
      </c>
      <c r="AL335" t="inlineStr">
        <is>
          <t>1965802</t>
        </is>
      </c>
      <c r="AM335" t="inlineStr">
        <is>
          <t>2343000</t>
        </is>
      </c>
      <c r="AN335" t="n">
        <v>532956</v>
      </c>
      <c r="AO335" t="n">
        <v>715516</v>
      </c>
      <c r="AP335" t="inlineStr">
        <is>
          <t>991749</t>
        </is>
      </c>
      <c r="AQ335" t="inlineStr">
        <is>
          <t>1722709</t>
        </is>
      </c>
      <c r="AR335" t="inlineStr">
        <is>
          <t>10295</t>
        </is>
      </c>
      <c r="AS335" t="inlineStr">
        <is>
          <t>17582</t>
        </is>
      </c>
      <c r="AT335" t="inlineStr">
        <is>
          <t>75812</t>
        </is>
      </c>
      <c r="AU335" t="inlineStr">
        <is>
          <t>120000</t>
        </is>
      </c>
      <c r="AV335" t="inlineStr">
        <is>
          <t>167296</t>
        </is>
      </c>
      <c r="AW335" t="inlineStr">
        <is>
          <t>300000</t>
        </is>
      </c>
      <c r="AX335" t="inlineStr">
        <is>
          <t>205390</t>
        </is>
      </c>
      <c r="AY335" t="inlineStr">
        <is>
          <t>340000</t>
        </is>
      </c>
      <c r="AZ335" t="n">
        <v>33.05770514259342</v>
      </c>
      <c r="BA335" t="n">
        <v>-3215808</v>
      </c>
      <c r="BB335" t="n">
        <v>-1983498</v>
      </c>
      <c r="BC335" t="inlineStr">
        <is>
          <t>0</t>
        </is>
      </c>
      <c r="BD335" t="inlineStr">
        <is>
          <t>0</t>
        </is>
      </c>
      <c r="BE335" t="n">
        <v>0</v>
      </c>
      <c r="BF335" t="inlineStr">
        <is>
          <t>78531</t>
        </is>
      </c>
      <c r="BG335" t="inlineStr">
        <is>
          <t>454425</t>
        </is>
      </c>
      <c r="BH335" t="inlineStr">
        <is>
          <t>130000</t>
        </is>
      </c>
      <c r="BI335" t="inlineStr">
        <is>
          <t>585516</t>
        </is>
      </c>
    </row>
    <row r="336">
      <c r="A336" t="inlineStr">
        <is>
          <t>Colombia</t>
        </is>
      </c>
      <c r="B336" t="inlineStr">
        <is>
          <t>Mangrove</t>
        </is>
      </c>
      <c r="C336" t="inlineStr">
        <is>
          <t>Restoration</t>
        </is>
      </c>
      <c r="D336" t="inlineStr">
        <is>
          <t>Planting</t>
        </is>
      </c>
      <c r="E336" t="inlineStr">
        <is>
          <t>Large</t>
        </is>
      </c>
      <c r="F336" t="n">
        <v>1000</v>
      </c>
      <c r="G336" t="inlineStr">
        <is>
          <t>Market price</t>
        </is>
      </c>
      <c r="H336" t="n">
        <v>113742621.2763725</v>
      </c>
      <c r="I336" t="inlineStr">
        <is>
          <t>COL</t>
        </is>
      </c>
      <c r="J336" t="n">
        <v>500</v>
      </c>
      <c r="K336" t="inlineStr">
        <is>
          <t>Colombia Mangrove Restoration 1000</t>
        </is>
      </c>
      <c r="L336" t="inlineStr">
        <is>
          <t>7232233</t>
        </is>
      </c>
      <c r="M336" t="inlineStr">
        <is>
          <t>9191845</t>
        </is>
      </c>
      <c r="N336" t="n">
        <v>0.06358419490286829</v>
      </c>
      <c r="O336" t="n">
        <v>0.08081267071967335</v>
      </c>
      <c r="P336" t="inlineStr">
        <is>
          <t>5104762</t>
        </is>
      </c>
      <c r="Q336" t="inlineStr">
        <is>
          <t>5913286</t>
        </is>
      </c>
      <c r="R336" t="inlineStr">
        <is>
          <t>2127471</t>
        </is>
      </c>
      <c r="S336" t="inlineStr">
        <is>
          <t>3278559</t>
        </is>
      </c>
      <c r="T336" t="n">
        <v>60632</v>
      </c>
      <c r="U336" t="n">
        <v>87912</v>
      </c>
      <c r="V336" t="n">
        <v>103</v>
      </c>
      <c r="W336" t="n">
        <v>103</v>
      </c>
      <c r="X336" t="inlineStr">
        <is>
          <t>50000</t>
        </is>
      </c>
      <c r="Y336" t="inlineStr">
        <is>
          <t>50000</t>
        </is>
      </c>
      <c r="Z336" t="inlineStr">
        <is>
          <t>629559</t>
        </is>
      </c>
      <c r="AA336" t="inlineStr">
        <is>
          <t>667067</t>
        </is>
      </c>
      <c r="AB336" t="inlineStr">
        <is>
          <t>153925</t>
        </is>
      </c>
      <c r="AC336" t="inlineStr">
        <is>
          <t>160000</t>
        </is>
      </c>
      <c r="AD336" t="inlineStr">
        <is>
          <t>244644</t>
        </is>
      </c>
      <c r="AE336" t="inlineStr">
        <is>
          <t>259219</t>
        </is>
      </c>
      <c r="AF336" t="inlineStr">
        <is>
          <t>88900</t>
        </is>
      </c>
      <c r="AG336" t="inlineStr">
        <is>
          <t>100000</t>
        </is>
      </c>
      <c r="AH336" t="inlineStr">
        <is>
          <t>120254</t>
        </is>
      </c>
      <c r="AI336" t="inlineStr">
        <is>
          <t>130000</t>
        </is>
      </c>
      <c r="AJ336" t="inlineStr">
        <is>
          <t>44450</t>
        </is>
      </c>
      <c r="AK336" t="inlineStr">
        <is>
          <t>50000</t>
        </is>
      </c>
      <c r="AL336" t="inlineStr">
        <is>
          <t>3773030</t>
        </is>
      </c>
      <c r="AM336" t="inlineStr">
        <is>
          <t>4497000</t>
        </is>
      </c>
      <c r="AN336" t="n">
        <v>950724</v>
      </c>
      <c r="AO336" t="n">
        <v>1253800</v>
      </c>
      <c r="AP336" t="inlineStr">
        <is>
          <t>720013</t>
        </is>
      </c>
      <c r="AQ336" t="inlineStr">
        <is>
          <t>1250693</t>
        </is>
      </c>
      <c r="AR336" t="inlineStr">
        <is>
          <t>8236</t>
        </is>
      </c>
      <c r="AS336" t="inlineStr">
        <is>
          <t>14066</t>
        </is>
      </c>
      <c r="AT336" t="inlineStr">
        <is>
          <t>75812</t>
        </is>
      </c>
      <c r="AU336" t="inlineStr">
        <is>
          <t>120000</t>
        </is>
      </c>
      <c r="AV336" t="inlineStr">
        <is>
          <t>167296</t>
        </is>
      </c>
      <c r="AW336" t="inlineStr">
        <is>
          <t>300000</t>
        </is>
      </c>
      <c r="AX336" t="inlineStr">
        <is>
          <t>205390</t>
        </is>
      </c>
      <c r="AY336" t="inlineStr">
        <is>
          <t>340000</t>
        </is>
      </c>
      <c r="AZ336" t="n">
        <v>30</v>
      </c>
      <c r="BA336" t="n">
        <v>-3278559</v>
      </c>
      <c r="BB336" t="n">
        <v>-2127471</v>
      </c>
      <c r="BC336" t="inlineStr">
        <is>
          <t>0</t>
        </is>
      </c>
      <c r="BD336" t="inlineStr">
        <is>
          <t>0</t>
        </is>
      </c>
      <c r="BE336" t="n">
        <v>0</v>
      </c>
      <c r="BF336" t="inlineStr">
        <is>
          <t>78531</t>
        </is>
      </c>
      <c r="BG336" t="inlineStr">
        <is>
          <t>872193</t>
        </is>
      </c>
      <c r="BH336" t="inlineStr">
        <is>
          <t>130000</t>
        </is>
      </c>
      <c r="BI336" t="inlineStr">
        <is>
          <t>1123800</t>
        </is>
      </c>
    </row>
    <row r="337">
      <c r="A337" t="inlineStr">
        <is>
          <t>Colombia</t>
        </is>
      </c>
      <c r="B337" t="inlineStr">
        <is>
          <t>Mangrove</t>
        </is>
      </c>
      <c r="C337" t="inlineStr">
        <is>
          <t>Restoration</t>
        </is>
      </c>
      <c r="D337" t="inlineStr">
        <is>
          <t>Hydrology</t>
        </is>
      </c>
      <c r="E337" t="inlineStr">
        <is>
          <t>Large</t>
        </is>
      </c>
      <c r="F337" t="n">
        <v>1000</v>
      </c>
      <c r="G337" t="inlineStr">
        <is>
          <t>Market price</t>
        </is>
      </c>
      <c r="H337" t="n">
        <v>113742621.2763725</v>
      </c>
      <c r="I337" t="inlineStr">
        <is>
          <t>COL</t>
        </is>
      </c>
      <c r="J337" t="n">
        <v>500</v>
      </c>
      <c r="K337" t="inlineStr">
        <is>
          <t>Colombia Mangrove Restoration 1000</t>
        </is>
      </c>
      <c r="L337" t="inlineStr">
        <is>
          <t>5189299</t>
        </is>
      </c>
      <c r="M337" t="inlineStr">
        <is>
          <t>6815750</t>
        </is>
      </c>
      <c r="N337" t="n">
        <v>0.04562317046827163</v>
      </c>
      <c r="O337" t="n">
        <v>0.05992256836985541</v>
      </c>
      <c r="P337" t="inlineStr">
        <is>
          <t>3297534</t>
        </is>
      </c>
      <c r="Q337" t="inlineStr">
        <is>
          <t>3759286</t>
        </is>
      </c>
      <c r="R337" t="inlineStr">
        <is>
          <t>1891765</t>
        </is>
      </c>
      <c r="S337" t="inlineStr">
        <is>
          <t>3056464</t>
        </is>
      </c>
      <c r="T337" t="n">
        <v>60632</v>
      </c>
      <c r="U337" t="n">
        <v>109890</v>
      </c>
      <c r="V337" t="n">
        <v>59</v>
      </c>
      <c r="W337" t="n">
        <v>59</v>
      </c>
      <c r="X337" t="inlineStr">
        <is>
          <t>50000</t>
        </is>
      </c>
      <c r="Y337" t="inlineStr">
        <is>
          <t>50000</t>
        </is>
      </c>
      <c r="Z337" t="inlineStr">
        <is>
          <t>629559</t>
        </is>
      </c>
      <c r="AA337" t="inlineStr">
        <is>
          <t>667067</t>
        </is>
      </c>
      <c r="AB337" t="inlineStr">
        <is>
          <t>153925</t>
        </is>
      </c>
      <c r="AC337" t="inlineStr">
        <is>
          <t>160000</t>
        </is>
      </c>
      <c r="AD337" t="inlineStr">
        <is>
          <t>244644</t>
        </is>
      </c>
      <c r="AE337" t="inlineStr">
        <is>
          <t>259219</t>
        </is>
      </c>
      <c r="AF337" t="inlineStr">
        <is>
          <t>88900</t>
        </is>
      </c>
      <c r="AG337" t="inlineStr">
        <is>
          <t>100000</t>
        </is>
      </c>
      <c r="AH337" t="inlineStr">
        <is>
          <t>120254</t>
        </is>
      </c>
      <c r="AI337" t="inlineStr">
        <is>
          <t>130000</t>
        </is>
      </c>
      <c r="AJ337" t="inlineStr">
        <is>
          <t>44450</t>
        </is>
      </c>
      <c r="AK337" t="inlineStr">
        <is>
          <t>50000</t>
        </is>
      </c>
      <c r="AL337" t="inlineStr">
        <is>
          <t>1965802</t>
        </is>
      </c>
      <c r="AM337" t="inlineStr">
        <is>
          <t>2343000</t>
        </is>
      </c>
      <c r="AN337" t="n">
        <v>532956</v>
      </c>
      <c r="AO337" t="n">
        <v>715516</v>
      </c>
      <c r="AP337" t="inlineStr">
        <is>
          <t>900016</t>
        </is>
      </c>
      <c r="AQ337" t="inlineStr">
        <is>
          <t>1563366</t>
        </is>
      </c>
      <c r="AR337" t="inlineStr">
        <is>
          <t>10295</t>
        </is>
      </c>
      <c r="AS337" t="inlineStr">
        <is>
          <t>17582</t>
        </is>
      </c>
      <c r="AT337" t="inlineStr">
        <is>
          <t>75812</t>
        </is>
      </c>
      <c r="AU337" t="inlineStr">
        <is>
          <t>120000</t>
        </is>
      </c>
      <c r="AV337" t="inlineStr">
        <is>
          <t>167296</t>
        </is>
      </c>
      <c r="AW337" t="inlineStr">
        <is>
          <t>300000</t>
        </is>
      </c>
      <c r="AX337" t="inlineStr">
        <is>
          <t>205390</t>
        </is>
      </c>
      <c r="AY337" t="inlineStr">
        <is>
          <t>340000</t>
        </is>
      </c>
      <c r="AZ337" t="n">
        <v>30</v>
      </c>
      <c r="BA337" t="n">
        <v>-3056464</v>
      </c>
      <c r="BB337" t="n">
        <v>-1891765</v>
      </c>
      <c r="BC337" t="inlineStr">
        <is>
          <t>0</t>
        </is>
      </c>
      <c r="BD337" t="inlineStr">
        <is>
          <t>0</t>
        </is>
      </c>
      <c r="BE337" t="n">
        <v>0</v>
      </c>
      <c r="BF337" t="inlineStr">
        <is>
          <t>78531</t>
        </is>
      </c>
      <c r="BG337" t="inlineStr">
        <is>
          <t>454425</t>
        </is>
      </c>
      <c r="BH337" t="inlineStr">
        <is>
          <t>130000</t>
        </is>
      </c>
      <c r="BI337" t="inlineStr">
        <is>
          <t>585516</t>
        </is>
      </c>
    </row>
    <row r="338">
      <c r="A338" t="inlineStr">
        <is>
          <t>Colombia</t>
        </is>
      </c>
      <c r="B338" t="inlineStr">
        <is>
          <t>Mangrove</t>
        </is>
      </c>
      <c r="C338" t="inlineStr">
        <is>
          <t>Conservation</t>
        </is>
      </c>
      <c r="D338" t="inlineStr"/>
      <c r="E338" t="inlineStr">
        <is>
          <t>Small</t>
        </is>
      </c>
      <c r="F338" t="n">
        <v>4000</v>
      </c>
      <c r="G338" t="inlineStr">
        <is>
          <t>Opex breakeven</t>
        </is>
      </c>
      <c r="H338" t="n">
        <v>113742621.2763725</v>
      </c>
      <c r="I338" t="inlineStr">
        <is>
          <t>COL</t>
        </is>
      </c>
      <c r="J338" t="n">
        <v>20000</v>
      </c>
      <c r="K338" t="inlineStr">
        <is>
          <t>Colombia Mangrove Conservation 4000</t>
        </is>
      </c>
      <c r="L338" t="inlineStr">
        <is>
          <t>2343155</t>
        </is>
      </c>
      <c r="M338" t="inlineStr">
        <is>
          <t>3224930</t>
        </is>
      </c>
      <c r="N338" t="n">
        <v>0.02060050114641361</v>
      </c>
      <c r="O338" t="n">
        <v>0.02835287215830948</v>
      </c>
      <c r="P338" t="inlineStr">
        <is>
          <t>1254769</t>
        </is>
      </c>
      <c r="Q338" t="inlineStr">
        <is>
          <t>1336286</t>
        </is>
      </c>
      <c r="R338" t="inlineStr">
        <is>
          <t>1088385</t>
        </is>
      </c>
      <c r="S338" t="inlineStr">
        <is>
          <t>1888644</t>
        </is>
      </c>
      <c r="T338" t="n">
        <v>654702</v>
      </c>
      <c r="U338" t="n">
        <v>187764</v>
      </c>
      <c r="V338" t="n">
        <v>16</v>
      </c>
      <c r="W338" t="n">
        <v>16</v>
      </c>
      <c r="X338" t="inlineStr">
        <is>
          <t>50000</t>
        </is>
      </c>
      <c r="Y338" t="inlineStr">
        <is>
          <t>50000</t>
        </is>
      </c>
      <c r="Z338" t="inlineStr">
        <is>
          <t>629559</t>
        </is>
      </c>
      <c r="AA338" t="inlineStr">
        <is>
          <t>667067</t>
        </is>
      </c>
      <c r="AB338" t="inlineStr">
        <is>
          <t>76963</t>
        </is>
      </c>
      <c r="AC338" t="inlineStr">
        <is>
          <t>80000</t>
        </is>
      </c>
      <c r="AD338" t="inlineStr">
        <is>
          <t>244644</t>
        </is>
      </c>
      <c r="AE338" t="inlineStr">
        <is>
          <t>259219</t>
        </is>
      </c>
      <c r="AF338" t="inlineStr">
        <is>
          <t>88900</t>
        </is>
      </c>
      <c r="AG338" t="inlineStr">
        <is>
          <t>100000</t>
        </is>
      </c>
      <c r="AH338" t="inlineStr">
        <is>
          <t>120254</t>
        </is>
      </c>
      <c r="AI338" t="inlineStr">
        <is>
          <t>130000</t>
        </is>
      </c>
      <c r="AJ338" t="inlineStr">
        <is>
          <t>44450</t>
        </is>
      </c>
      <c r="AK338" t="inlineStr">
        <is>
          <t>50000</t>
        </is>
      </c>
      <c r="AL338" t="inlineStr">
        <is>
          <t>0</t>
        </is>
      </c>
      <c r="AM338" t="inlineStr">
        <is>
          <t>0</t>
        </is>
      </c>
      <c r="AN338" t="n">
        <v>78531</v>
      </c>
      <c r="AO338" t="n">
        <v>130000</v>
      </c>
      <c r="AP338" t="inlineStr">
        <is>
          <t>544193</t>
        </is>
      </c>
      <c r="AQ338" t="inlineStr">
        <is>
          <t>968602</t>
        </is>
      </c>
      <c r="AR338" t="inlineStr">
        <is>
          <t>17163</t>
        </is>
      </c>
      <c r="AS338" t="inlineStr">
        <is>
          <t>30042</t>
        </is>
      </c>
      <c r="AT338" t="inlineStr">
        <is>
          <t>75812</t>
        </is>
      </c>
      <c r="AU338" t="inlineStr">
        <is>
          <t>120000</t>
        </is>
      </c>
      <c r="AV338" t="inlineStr">
        <is>
          <t>167296</t>
        </is>
      </c>
      <c r="AW338" t="inlineStr">
        <is>
          <t>300000</t>
        </is>
      </c>
      <c r="AX338" t="inlineStr">
        <is>
          <t>205390</t>
        </is>
      </c>
      <c r="AY338" t="inlineStr">
        <is>
          <t>340000</t>
        </is>
      </c>
      <c r="AZ338" t="n">
        <v>10.77917385651521</v>
      </c>
      <c r="BA338" t="n">
        <v>-1888644</v>
      </c>
      <c r="BB338" t="n">
        <v>-1088385</v>
      </c>
      <c r="BC338" t="inlineStr">
        <is>
          <t>0</t>
        </is>
      </c>
      <c r="BD338" t="inlineStr">
        <is>
          <t>0</t>
        </is>
      </c>
      <c r="BE338" t="n">
        <v>0</v>
      </c>
      <c r="BF338" t="inlineStr">
        <is>
          <t>78531</t>
        </is>
      </c>
      <c r="BG338" t="inlineStr">
        <is>
          <t>0</t>
        </is>
      </c>
      <c r="BH338" t="inlineStr">
        <is>
          <t>130000</t>
        </is>
      </c>
      <c r="BI338" t="inlineStr">
        <is>
          <t>0</t>
        </is>
      </c>
    </row>
    <row r="339">
      <c r="A339" t="inlineStr">
        <is>
          <t>Colombia</t>
        </is>
      </c>
      <c r="B339" t="inlineStr">
        <is>
          <t>Mangrove</t>
        </is>
      </c>
      <c r="C339" t="inlineStr">
        <is>
          <t>Conservation</t>
        </is>
      </c>
      <c r="D339" t="inlineStr"/>
      <c r="E339" t="inlineStr">
        <is>
          <t>Small</t>
        </is>
      </c>
      <c r="F339" t="n">
        <v>4000</v>
      </c>
      <c r="G339" t="inlineStr">
        <is>
          <t>Market price</t>
        </is>
      </c>
      <c r="H339" t="n">
        <v>113742621.2763725</v>
      </c>
      <c r="I339" t="inlineStr">
        <is>
          <t>COL</t>
        </is>
      </c>
      <c r="J339" t="n">
        <v>20000</v>
      </c>
      <c r="K339" t="inlineStr">
        <is>
          <t>Colombia Mangrove Conservation 4000</t>
        </is>
      </c>
      <c r="L339" t="inlineStr">
        <is>
          <t>3313529</t>
        </is>
      </c>
      <c r="M339" t="inlineStr">
        <is>
          <t>4952088</t>
        </is>
      </c>
      <c r="N339" t="n">
        <v>0.0291318149943878</v>
      </c>
      <c r="O339" t="n">
        <v>0.04353766375725937</v>
      </c>
      <c r="P339" t="inlineStr">
        <is>
          <t>1254769</t>
        </is>
      </c>
      <c r="Q339" t="inlineStr">
        <is>
          <t>1336286</t>
        </is>
      </c>
      <c r="R339" t="inlineStr">
        <is>
          <t>2058760</t>
        </is>
      </c>
      <c r="S339" t="inlineStr">
        <is>
          <t>3615802</t>
        </is>
      </c>
      <c r="T339" t="n">
        <v>654702</v>
      </c>
      <c r="U339" t="n">
        <v>187764</v>
      </c>
      <c r="V339" t="n">
        <v>22</v>
      </c>
      <c r="W339" t="n">
        <v>22</v>
      </c>
      <c r="X339" t="inlineStr">
        <is>
          <t>50000</t>
        </is>
      </c>
      <c r="Y339" t="inlineStr">
        <is>
          <t>50000</t>
        </is>
      </c>
      <c r="Z339" t="inlineStr">
        <is>
          <t>629559</t>
        </is>
      </c>
      <c r="AA339" t="inlineStr">
        <is>
          <t>667067</t>
        </is>
      </c>
      <c r="AB339" t="inlineStr">
        <is>
          <t>76963</t>
        </is>
      </c>
      <c r="AC339" t="inlineStr">
        <is>
          <t>80000</t>
        </is>
      </c>
      <c r="AD339" t="inlineStr">
        <is>
          <t>244644</t>
        </is>
      </c>
      <c r="AE339" t="inlineStr">
        <is>
          <t>259219</t>
        </is>
      </c>
      <c r="AF339" t="inlineStr">
        <is>
          <t>88900</t>
        </is>
      </c>
      <c r="AG339" t="inlineStr">
        <is>
          <t>100000</t>
        </is>
      </c>
      <c r="AH339" t="inlineStr">
        <is>
          <t>120254</t>
        </is>
      </c>
      <c r="AI339" t="inlineStr">
        <is>
          <t>130000</t>
        </is>
      </c>
      <c r="AJ339" t="inlineStr">
        <is>
          <t>44450</t>
        </is>
      </c>
      <c r="AK339" t="inlineStr">
        <is>
          <t>50000</t>
        </is>
      </c>
      <c r="AL339" t="inlineStr">
        <is>
          <t>0</t>
        </is>
      </c>
      <c r="AM339" t="inlineStr">
        <is>
          <t>0</t>
        </is>
      </c>
      <c r="AN339" t="n">
        <v>78531</v>
      </c>
      <c r="AO339" t="n">
        <v>130000</v>
      </c>
      <c r="AP339" t="inlineStr">
        <is>
          <t>1514567</t>
        </is>
      </c>
      <c r="AQ339" t="inlineStr">
        <is>
          <t>2695760</t>
        </is>
      </c>
      <c r="AR339" t="inlineStr">
        <is>
          <t>17163</t>
        </is>
      </c>
      <c r="AS339" t="inlineStr">
        <is>
          <t>30042</t>
        </is>
      </c>
      <c r="AT339" t="inlineStr">
        <is>
          <t>75812</t>
        </is>
      </c>
      <c r="AU339" t="inlineStr">
        <is>
          <t>120000</t>
        </is>
      </c>
      <c r="AV339" t="inlineStr">
        <is>
          <t>167296</t>
        </is>
      </c>
      <c r="AW339" t="inlineStr">
        <is>
          <t>300000</t>
        </is>
      </c>
      <c r="AX339" t="inlineStr">
        <is>
          <t>205390</t>
        </is>
      </c>
      <c r="AY339" t="inlineStr">
        <is>
          <t>340000</t>
        </is>
      </c>
      <c r="AZ339" t="n">
        <v>30</v>
      </c>
      <c r="BA339" t="n">
        <v>-3615802</v>
      </c>
      <c r="BB339" t="n">
        <v>-2058760</v>
      </c>
      <c r="BC339" t="inlineStr">
        <is>
          <t>0</t>
        </is>
      </c>
      <c r="BD339" t="inlineStr">
        <is>
          <t>0</t>
        </is>
      </c>
      <c r="BE339" t="n">
        <v>0</v>
      </c>
      <c r="BF339" t="inlineStr">
        <is>
          <t>78531</t>
        </is>
      </c>
      <c r="BG339" t="inlineStr">
        <is>
          <t>0</t>
        </is>
      </c>
      <c r="BH339" t="inlineStr">
        <is>
          <t>130000</t>
        </is>
      </c>
      <c r="BI339" t="inlineStr">
        <is>
          <t>0</t>
        </is>
      </c>
    </row>
    <row r="340">
      <c r="A340" t="inlineStr">
        <is>
          <t>Colombia</t>
        </is>
      </c>
      <c r="B340" t="inlineStr">
        <is>
          <t>Mangrove</t>
        </is>
      </c>
      <c r="C340" t="inlineStr">
        <is>
          <t>Conservation</t>
        </is>
      </c>
      <c r="D340" t="inlineStr"/>
      <c r="E340" t="inlineStr">
        <is>
          <t>Medium</t>
        </is>
      </c>
      <c r="F340" t="n">
        <v>20000</v>
      </c>
      <c r="G340" t="inlineStr">
        <is>
          <t>Opex breakeven</t>
        </is>
      </c>
      <c r="H340" t="n">
        <v>113742621.2763725</v>
      </c>
      <c r="I340" t="inlineStr">
        <is>
          <t>COL</t>
        </is>
      </c>
      <c r="J340" t="n">
        <v>20000</v>
      </c>
      <c r="K340" t="inlineStr">
        <is>
          <t>Colombia Mangrove Conservation 20000</t>
        </is>
      </c>
      <c r="L340" t="inlineStr">
        <is>
          <t>2480461</t>
        </is>
      </c>
      <c r="M340" t="inlineStr">
        <is>
          <t>3467294</t>
        </is>
      </c>
      <c r="N340" t="n">
        <v>0.02180766516689431</v>
      </c>
      <c r="O340" t="n">
        <v>0.03048368290700062</v>
      </c>
      <c r="P340" t="inlineStr">
        <is>
          <t>1254769</t>
        </is>
      </c>
      <c r="Q340" t="inlineStr">
        <is>
          <t>1336286</t>
        </is>
      </c>
      <c r="R340" t="inlineStr">
        <is>
          <t>1225692</t>
        </is>
      </c>
      <c r="S340" t="inlineStr">
        <is>
          <t>2131008</t>
        </is>
      </c>
      <c r="T340" t="n">
        <v>654702</v>
      </c>
      <c r="U340" t="n">
        <v>938819</v>
      </c>
      <c r="V340" t="n">
        <v>3</v>
      </c>
      <c r="W340" t="n">
        <v>3</v>
      </c>
      <c r="X340" t="inlineStr">
        <is>
          <t>50000</t>
        </is>
      </c>
      <c r="Y340" t="inlineStr">
        <is>
          <t>50000</t>
        </is>
      </c>
      <c r="Z340" t="inlineStr">
        <is>
          <t>629559</t>
        </is>
      </c>
      <c r="AA340" t="inlineStr">
        <is>
          <t>667067</t>
        </is>
      </c>
      <c r="AB340" t="inlineStr">
        <is>
          <t>76963</t>
        </is>
      </c>
      <c r="AC340" t="inlineStr">
        <is>
          <t>80000</t>
        </is>
      </c>
      <c r="AD340" t="inlineStr">
        <is>
          <t>244644</t>
        </is>
      </c>
      <c r="AE340" t="inlineStr">
        <is>
          <t>259219</t>
        </is>
      </c>
      <c r="AF340" t="inlineStr">
        <is>
          <t>88900</t>
        </is>
      </c>
      <c r="AG340" t="inlineStr">
        <is>
          <t>100000</t>
        </is>
      </c>
      <c r="AH340" t="inlineStr">
        <is>
          <t>120254</t>
        </is>
      </c>
      <c r="AI340" t="inlineStr">
        <is>
          <t>130000</t>
        </is>
      </c>
      <c r="AJ340" t="inlineStr">
        <is>
          <t>44450</t>
        </is>
      </c>
      <c r="AK340" t="inlineStr">
        <is>
          <t>50000</t>
        </is>
      </c>
      <c r="AL340" t="inlineStr">
        <is>
          <t>0</t>
        </is>
      </c>
      <c r="AM340" t="inlineStr">
        <is>
          <t>0</t>
        </is>
      </c>
      <c r="AN340" t="n">
        <v>78531</v>
      </c>
      <c r="AO340" t="n">
        <v>130000</v>
      </c>
      <c r="AP340" t="inlineStr">
        <is>
          <t>612846</t>
        </is>
      </c>
      <c r="AQ340" t="inlineStr">
        <is>
          <t>1090797</t>
        </is>
      </c>
      <c r="AR340" t="inlineStr">
        <is>
          <t>85816</t>
        </is>
      </c>
      <c r="AS340" t="inlineStr">
        <is>
          <t>150211</t>
        </is>
      </c>
      <c r="AT340" t="inlineStr">
        <is>
          <t>75812</t>
        </is>
      </c>
      <c r="AU340" t="inlineStr">
        <is>
          <t>120000</t>
        </is>
      </c>
      <c r="AV340" t="inlineStr">
        <is>
          <t>167296</t>
        </is>
      </c>
      <c r="AW340" t="inlineStr">
        <is>
          <t>300000</t>
        </is>
      </c>
      <c r="AX340" t="inlineStr">
        <is>
          <t>205390</t>
        </is>
      </c>
      <c r="AY340" t="inlineStr">
        <is>
          <t>340000</t>
        </is>
      </c>
      <c r="AZ340" t="n">
        <v>2.427805897801043</v>
      </c>
      <c r="BA340" t="n">
        <v>-2131008</v>
      </c>
      <c r="BB340" t="n">
        <v>-1225692</v>
      </c>
      <c r="BC340" t="inlineStr">
        <is>
          <t>0</t>
        </is>
      </c>
      <c r="BD340" t="inlineStr">
        <is>
          <t>0</t>
        </is>
      </c>
      <c r="BE340" t="n">
        <v>0</v>
      </c>
      <c r="BF340" t="inlineStr">
        <is>
          <t>78531</t>
        </is>
      </c>
      <c r="BG340" t="inlineStr">
        <is>
          <t>0</t>
        </is>
      </c>
      <c r="BH340" t="inlineStr">
        <is>
          <t>130000</t>
        </is>
      </c>
      <c r="BI340" t="inlineStr">
        <is>
          <t>0</t>
        </is>
      </c>
    </row>
    <row r="341">
      <c r="A341" t="inlineStr">
        <is>
          <t>Colombia</t>
        </is>
      </c>
      <c r="B341" t="inlineStr">
        <is>
          <t>Mangrove</t>
        </is>
      </c>
      <c r="C341" t="inlineStr">
        <is>
          <t>Conservation</t>
        </is>
      </c>
      <c r="D341" t="inlineStr"/>
      <c r="E341" t="inlineStr">
        <is>
          <t>Medium</t>
        </is>
      </c>
      <c r="F341" t="n">
        <v>20000</v>
      </c>
      <c r="G341" t="inlineStr">
        <is>
          <t>Market price</t>
        </is>
      </c>
      <c r="H341" t="n">
        <v>113742621.2763725</v>
      </c>
      <c r="I341" t="inlineStr">
        <is>
          <t>COL</t>
        </is>
      </c>
      <c r="J341" t="n">
        <v>20000</v>
      </c>
      <c r="K341" t="inlineStr">
        <is>
          <t>Colombia Mangrove Conservation 20000</t>
        </is>
      </c>
      <c r="L341" t="inlineStr">
        <is>
          <t>9440450</t>
        </is>
      </c>
      <c r="M341" t="inlineStr">
        <is>
          <t>15855297</t>
        </is>
      </c>
      <c r="N341" t="n">
        <v>0.08299835096169923</v>
      </c>
      <c r="O341" t="n">
        <v>0.139396268716849</v>
      </c>
      <c r="P341" t="inlineStr">
        <is>
          <t>1254769</t>
        </is>
      </c>
      <c r="Q341" t="inlineStr">
        <is>
          <t>1336286</t>
        </is>
      </c>
      <c r="R341" t="inlineStr">
        <is>
          <t>8185681</t>
        </is>
      </c>
      <c r="S341" t="inlineStr">
        <is>
          <t>14519011</t>
        </is>
      </c>
      <c r="T341" t="n">
        <v>654702</v>
      </c>
      <c r="U341" t="n">
        <v>938819</v>
      </c>
      <c r="V341" t="n">
        <v>13</v>
      </c>
      <c r="W341" t="n">
        <v>13</v>
      </c>
      <c r="X341" t="inlineStr">
        <is>
          <t>50000</t>
        </is>
      </c>
      <c r="Y341" t="inlineStr">
        <is>
          <t>50000</t>
        </is>
      </c>
      <c r="Z341" t="inlineStr">
        <is>
          <t>629559</t>
        </is>
      </c>
      <c r="AA341" t="inlineStr">
        <is>
          <t>667067</t>
        </is>
      </c>
      <c r="AB341" t="inlineStr">
        <is>
          <t>76963</t>
        </is>
      </c>
      <c r="AC341" t="inlineStr">
        <is>
          <t>80000</t>
        </is>
      </c>
      <c r="AD341" t="inlineStr">
        <is>
          <t>244644</t>
        </is>
      </c>
      <c r="AE341" t="inlineStr">
        <is>
          <t>259219</t>
        </is>
      </c>
      <c r="AF341" t="inlineStr">
        <is>
          <t>88900</t>
        </is>
      </c>
      <c r="AG341" t="inlineStr">
        <is>
          <t>100000</t>
        </is>
      </c>
      <c r="AH341" t="inlineStr">
        <is>
          <t>120254</t>
        </is>
      </c>
      <c r="AI341" t="inlineStr">
        <is>
          <t>130000</t>
        </is>
      </c>
      <c r="AJ341" t="inlineStr">
        <is>
          <t>44450</t>
        </is>
      </c>
      <c r="AK341" t="inlineStr">
        <is>
          <t>50000</t>
        </is>
      </c>
      <c r="AL341" t="inlineStr">
        <is>
          <t>0</t>
        </is>
      </c>
      <c r="AM341" t="inlineStr">
        <is>
          <t>0</t>
        </is>
      </c>
      <c r="AN341" t="n">
        <v>78531</v>
      </c>
      <c r="AO341" t="n">
        <v>130000</v>
      </c>
      <c r="AP341" t="inlineStr">
        <is>
          <t>7572835</t>
        </is>
      </c>
      <c r="AQ341" t="inlineStr">
        <is>
          <t>13478800</t>
        </is>
      </c>
      <c r="AR341" t="inlineStr">
        <is>
          <t>85816</t>
        </is>
      </c>
      <c r="AS341" t="inlineStr">
        <is>
          <t>150211</t>
        </is>
      </c>
      <c r="AT341" t="inlineStr">
        <is>
          <t>75812</t>
        </is>
      </c>
      <c r="AU341" t="inlineStr">
        <is>
          <t>120000</t>
        </is>
      </c>
      <c r="AV341" t="inlineStr">
        <is>
          <t>167296</t>
        </is>
      </c>
      <c r="AW341" t="inlineStr">
        <is>
          <t>300000</t>
        </is>
      </c>
      <c r="AX341" t="inlineStr">
        <is>
          <t>205390</t>
        </is>
      </c>
      <c r="AY341" t="inlineStr">
        <is>
          <t>340000</t>
        </is>
      </c>
      <c r="AZ341" t="n">
        <v>30</v>
      </c>
      <c r="BA341" t="n">
        <v>-14519011</v>
      </c>
      <c r="BB341" t="n">
        <v>-8185681</v>
      </c>
      <c r="BC341" t="inlineStr">
        <is>
          <t>0</t>
        </is>
      </c>
      <c r="BD341" t="inlineStr">
        <is>
          <t>0</t>
        </is>
      </c>
      <c r="BE341" t="n">
        <v>0</v>
      </c>
      <c r="BF341" t="inlineStr">
        <is>
          <t>78531</t>
        </is>
      </c>
      <c r="BG341" t="inlineStr">
        <is>
          <t>0</t>
        </is>
      </c>
      <c r="BH341" t="inlineStr">
        <is>
          <t>130000</t>
        </is>
      </c>
      <c r="BI341" t="inlineStr">
        <is>
          <t>0</t>
        </is>
      </c>
    </row>
    <row r="342">
      <c r="A342" t="inlineStr">
        <is>
          <t>Colombia</t>
        </is>
      </c>
      <c r="B342" t="inlineStr">
        <is>
          <t>Mangrove</t>
        </is>
      </c>
      <c r="C342" t="inlineStr">
        <is>
          <t>Conservation</t>
        </is>
      </c>
      <c r="D342" t="inlineStr"/>
      <c r="E342" t="inlineStr">
        <is>
          <t>Large</t>
        </is>
      </c>
      <c r="F342" t="n">
        <v>40000</v>
      </c>
      <c r="G342" t="inlineStr">
        <is>
          <t>Opex breakeven</t>
        </is>
      </c>
      <c r="H342" t="n">
        <v>113742621.2763725</v>
      </c>
      <c r="I342" t="inlineStr">
        <is>
          <t>COL</t>
        </is>
      </c>
      <c r="J342" t="n">
        <v>20000</v>
      </c>
      <c r="K342" t="inlineStr">
        <is>
          <t>Colombia Mangrove Conservation 40000</t>
        </is>
      </c>
      <c r="L342" t="inlineStr">
        <is>
          <t>3268526</t>
        </is>
      </c>
      <c r="M342" t="inlineStr">
        <is>
          <t>4592795</t>
        </is>
      </c>
      <c r="N342" t="n">
        <v>0.02873615855975498</v>
      </c>
      <c r="O342" t="n">
        <v>0.04037883907071563</v>
      </c>
      <c r="P342" t="inlineStr">
        <is>
          <t>1611444</t>
        </is>
      </c>
      <c r="Q342" t="inlineStr">
        <is>
          <t>1712662</t>
        </is>
      </c>
      <c r="R342" t="inlineStr">
        <is>
          <t>1657082</t>
        </is>
      </c>
      <c r="S342" t="inlineStr">
        <is>
          <t>2880132</t>
        </is>
      </c>
      <c r="T342" t="n">
        <v>654702</v>
      </c>
      <c r="U342" t="n">
        <v>1877637</v>
      </c>
      <c r="V342" t="n">
        <v>2</v>
      </c>
      <c r="W342" t="n">
        <v>2</v>
      </c>
      <c r="X342" t="inlineStr">
        <is>
          <t>50000</t>
        </is>
      </c>
      <c r="Y342" t="inlineStr">
        <is>
          <t>50000</t>
        </is>
      </c>
      <c r="Z342" t="inlineStr">
        <is>
          <t>786949</t>
        </is>
      </c>
      <c r="AA342" t="inlineStr">
        <is>
          <t>833833</t>
        </is>
      </c>
      <c r="AB342" t="inlineStr">
        <is>
          <t>153925</t>
        </is>
      </c>
      <c r="AC342" t="inlineStr">
        <is>
          <t>160000</t>
        </is>
      </c>
      <c r="AD342" t="inlineStr">
        <is>
          <t>366966</t>
        </is>
      </c>
      <c r="AE342" t="inlineStr">
        <is>
          <t>388829</t>
        </is>
      </c>
      <c r="AF342" t="inlineStr">
        <is>
          <t>88900</t>
        </is>
      </c>
      <c r="AG342" t="inlineStr">
        <is>
          <t>100000</t>
        </is>
      </c>
      <c r="AH342" t="inlineStr">
        <is>
          <t>120254</t>
        </is>
      </c>
      <c r="AI342" t="inlineStr">
        <is>
          <t>130000</t>
        </is>
      </c>
      <c r="AJ342" t="inlineStr">
        <is>
          <t>44450</t>
        </is>
      </c>
      <c r="AK342" t="inlineStr">
        <is>
          <t>50000</t>
        </is>
      </c>
      <c r="AL342" t="inlineStr">
        <is>
          <t>0</t>
        </is>
      </c>
      <c r="AM342" t="inlineStr">
        <is>
          <t>0</t>
        </is>
      </c>
      <c r="AN342" t="n">
        <v>157063</v>
      </c>
      <c r="AO342" t="n">
        <v>260000</v>
      </c>
      <c r="AP342" t="inlineStr">
        <is>
          <t>828541</t>
        </is>
      </c>
      <c r="AQ342" t="inlineStr">
        <is>
          <t>1474710</t>
        </is>
      </c>
      <c r="AR342" t="inlineStr">
        <is>
          <t>171633</t>
        </is>
      </c>
      <c r="AS342" t="inlineStr">
        <is>
          <t>300422</t>
        </is>
      </c>
      <c r="AT342" t="inlineStr">
        <is>
          <t>75812</t>
        </is>
      </c>
      <c r="AU342" t="inlineStr">
        <is>
          <t>120000</t>
        </is>
      </c>
      <c r="AV342" t="inlineStr">
        <is>
          <t>167296</t>
        </is>
      </c>
      <c r="AW342" t="inlineStr">
        <is>
          <t>300000</t>
        </is>
      </c>
      <c r="AX342" t="inlineStr">
        <is>
          <t>256737</t>
        </is>
      </c>
      <c r="AY342" t="inlineStr">
        <is>
          <t>425000</t>
        </is>
      </c>
      <c r="AZ342" t="n">
        <v>1.641144216974954</v>
      </c>
      <c r="BA342" t="n">
        <v>-2880132</v>
      </c>
      <c r="BB342" t="n">
        <v>-1657082</v>
      </c>
      <c r="BC342" t="inlineStr">
        <is>
          <t>0</t>
        </is>
      </c>
      <c r="BD342" t="inlineStr">
        <is>
          <t>0</t>
        </is>
      </c>
      <c r="BE342" t="n">
        <v>0</v>
      </c>
      <c r="BF342" t="inlineStr">
        <is>
          <t>157063</t>
        </is>
      </c>
      <c r="BG342" t="inlineStr">
        <is>
          <t>0</t>
        </is>
      </c>
      <c r="BH342" t="inlineStr">
        <is>
          <t>260000</t>
        </is>
      </c>
      <c r="BI342" t="inlineStr">
        <is>
          <t>0</t>
        </is>
      </c>
    </row>
    <row r="343">
      <c r="A343" t="inlineStr">
        <is>
          <t>Colombia</t>
        </is>
      </c>
      <c r="B343" t="inlineStr">
        <is>
          <t>Mangrove</t>
        </is>
      </c>
      <c r="C343" t="inlineStr">
        <is>
          <t>Conservation</t>
        </is>
      </c>
      <c r="D343" t="inlineStr"/>
      <c r="E343" t="inlineStr">
        <is>
          <t>Large</t>
        </is>
      </c>
      <c r="F343" t="n">
        <v>40000</v>
      </c>
      <c r="G343" t="inlineStr">
        <is>
          <t>Market price</t>
        </is>
      </c>
      <c r="H343" t="n">
        <v>113742621.2763725</v>
      </c>
      <c r="I343" t="inlineStr">
        <is>
          <t>COL</t>
        </is>
      </c>
      <c r="J343" t="n">
        <v>20000</v>
      </c>
      <c r="K343" t="inlineStr">
        <is>
          <t>Colombia Mangrove Conservation 40000</t>
        </is>
      </c>
      <c r="L343" t="inlineStr">
        <is>
          <t>17585654</t>
        </is>
      </c>
      <c r="M343" t="inlineStr">
        <is>
          <t>30075684</t>
        </is>
      </c>
      <c r="N343" t="n">
        <v>0.1546091852171252</v>
      </c>
      <c r="O343" t="n">
        <v>0.2644187698727457</v>
      </c>
      <c r="P343" t="inlineStr">
        <is>
          <t>1611444</t>
        </is>
      </c>
      <c r="Q343" t="inlineStr">
        <is>
          <t>1712662</t>
        </is>
      </c>
      <c r="R343" t="inlineStr">
        <is>
          <t>15974211</t>
        </is>
      </c>
      <c r="S343" t="inlineStr">
        <is>
          <t>28363022</t>
        </is>
      </c>
      <c r="T343" t="n">
        <v>654702</v>
      </c>
      <c r="U343" t="n">
        <v>1877637</v>
      </c>
      <c r="V343" t="n">
        <v>12</v>
      </c>
      <c r="W343" t="n">
        <v>12</v>
      </c>
      <c r="X343" t="inlineStr">
        <is>
          <t>50000</t>
        </is>
      </c>
      <c r="Y343" t="inlineStr">
        <is>
          <t>50000</t>
        </is>
      </c>
      <c r="Z343" t="inlineStr">
        <is>
          <t>786949</t>
        </is>
      </c>
      <c r="AA343" t="inlineStr">
        <is>
          <t>833833</t>
        </is>
      </c>
      <c r="AB343" t="inlineStr">
        <is>
          <t>153925</t>
        </is>
      </c>
      <c r="AC343" t="inlineStr">
        <is>
          <t>160000</t>
        </is>
      </c>
      <c r="AD343" t="inlineStr">
        <is>
          <t>366966</t>
        </is>
      </c>
      <c r="AE343" t="inlineStr">
        <is>
          <t>388829</t>
        </is>
      </c>
      <c r="AF343" t="inlineStr">
        <is>
          <t>88900</t>
        </is>
      </c>
      <c r="AG343" t="inlineStr">
        <is>
          <t>100000</t>
        </is>
      </c>
      <c r="AH343" t="inlineStr">
        <is>
          <t>120254</t>
        </is>
      </c>
      <c r="AI343" t="inlineStr">
        <is>
          <t>130000</t>
        </is>
      </c>
      <c r="AJ343" t="inlineStr">
        <is>
          <t>44450</t>
        </is>
      </c>
      <c r="AK343" t="inlineStr">
        <is>
          <t>50000</t>
        </is>
      </c>
      <c r="AL343" t="inlineStr">
        <is>
          <t>0</t>
        </is>
      </c>
      <c r="AM343" t="inlineStr">
        <is>
          <t>0</t>
        </is>
      </c>
      <c r="AN343" t="n">
        <v>157063</v>
      </c>
      <c r="AO343" t="n">
        <v>260000</v>
      </c>
      <c r="AP343" t="inlineStr">
        <is>
          <t>15145670</t>
        </is>
      </c>
      <c r="AQ343" t="inlineStr">
        <is>
          <t>26957600</t>
        </is>
      </c>
      <c r="AR343" t="inlineStr">
        <is>
          <t>171633</t>
        </is>
      </c>
      <c r="AS343" t="inlineStr">
        <is>
          <t>300422</t>
        </is>
      </c>
      <c r="AT343" t="inlineStr">
        <is>
          <t>75812</t>
        </is>
      </c>
      <c r="AU343" t="inlineStr">
        <is>
          <t>120000</t>
        </is>
      </c>
      <c r="AV343" t="inlineStr">
        <is>
          <t>167296</t>
        </is>
      </c>
      <c r="AW343" t="inlineStr">
        <is>
          <t>300000</t>
        </is>
      </c>
      <c r="AX343" t="inlineStr">
        <is>
          <t>256737</t>
        </is>
      </c>
      <c r="AY343" t="inlineStr">
        <is>
          <t>425000</t>
        </is>
      </c>
      <c r="AZ343" t="n">
        <v>30</v>
      </c>
      <c r="BA343" t="n">
        <v>-28363022</v>
      </c>
      <c r="BB343" t="n">
        <v>-15974211</v>
      </c>
      <c r="BC343" t="inlineStr">
        <is>
          <t>0</t>
        </is>
      </c>
      <c r="BD343" t="inlineStr">
        <is>
          <t>0</t>
        </is>
      </c>
      <c r="BE343" t="n">
        <v>0</v>
      </c>
      <c r="BF343" t="inlineStr">
        <is>
          <t>157063</t>
        </is>
      </c>
      <c r="BG343" t="inlineStr">
        <is>
          <t>0</t>
        </is>
      </c>
      <c r="BH343" t="inlineStr">
        <is>
          <t>260000</t>
        </is>
      </c>
      <c r="BI343" t="inlineStr">
        <is>
          <t>0</t>
        </is>
      </c>
    </row>
    <row r="344">
      <c r="A344" t="inlineStr">
        <is>
          <t>Colombia</t>
        </is>
      </c>
      <c r="B344" t="inlineStr">
        <is>
          <t>Seagrass</t>
        </is>
      </c>
      <c r="C344" t="inlineStr">
        <is>
          <t>Restoration</t>
        </is>
      </c>
      <c r="D344" t="inlineStr">
        <is>
          <t>Planting</t>
        </is>
      </c>
      <c r="E344" t="inlineStr">
        <is>
          <t>Small</t>
        </is>
      </c>
      <c r="F344" t="n">
        <v>100</v>
      </c>
      <c r="G344" t="inlineStr">
        <is>
          <t>Opex breakeven</t>
        </is>
      </c>
      <c r="H344" t="n">
        <v>113742621.2763725</v>
      </c>
      <c r="I344" t="inlineStr">
        <is>
          <t>COL</t>
        </is>
      </c>
      <c r="J344" t="n">
        <v>500</v>
      </c>
      <c r="K344" t="inlineStr">
        <is>
          <t>Colombia Seagrass Restoration 100</t>
        </is>
      </c>
      <c r="L344" t="inlineStr">
        <is>
          <t>3910725</t>
        </is>
      </c>
      <c r="M344" t="inlineStr">
        <is>
          <t>5083460</t>
        </is>
      </c>
      <c r="N344" t="n">
        <v>0.03438223030307785</v>
      </c>
      <c r="O344" t="n">
        <v>0.04469265736058764</v>
      </c>
      <c r="P344" t="inlineStr">
        <is>
          <t>2349877</t>
        </is>
      </c>
      <c r="Q344" t="inlineStr">
        <is>
          <t>2568133</t>
        </is>
      </c>
      <c r="R344" t="inlineStr">
        <is>
          <t>1560848</t>
        </is>
      </c>
      <c r="S344" t="inlineStr">
        <is>
          <t>2515327</t>
        </is>
      </c>
      <c r="T344" t="n">
        <v>3124</v>
      </c>
      <c r="U344" t="n">
        <v>2523</v>
      </c>
      <c r="V344" t="n">
        <v>1938</v>
      </c>
      <c r="W344" t="n">
        <v>1938</v>
      </c>
      <c r="X344" t="inlineStr">
        <is>
          <t>50000</t>
        </is>
      </c>
      <c r="Y344" t="inlineStr">
        <is>
          <t>50000</t>
        </is>
      </c>
      <c r="Z344" t="inlineStr">
        <is>
          <t>629559</t>
        </is>
      </c>
      <c r="AA344" t="inlineStr">
        <is>
          <t>667067</t>
        </is>
      </c>
      <c r="AB344" t="inlineStr">
        <is>
          <t>76963</t>
        </is>
      </c>
      <c r="AC344" t="inlineStr">
        <is>
          <t>80000</t>
        </is>
      </c>
      <c r="AD344" t="inlineStr">
        <is>
          <t>244644</t>
        </is>
      </c>
      <c r="AE344" t="inlineStr">
        <is>
          <t>259219</t>
        </is>
      </c>
      <c r="AF344" t="inlineStr">
        <is>
          <t>88900</t>
        </is>
      </c>
      <c r="AG344" t="inlineStr">
        <is>
          <t>100000</t>
        </is>
      </c>
      <c r="AH344" t="inlineStr">
        <is>
          <t>120254</t>
        </is>
      </c>
      <c r="AI344" t="inlineStr">
        <is>
          <t>130000</t>
        </is>
      </c>
      <c r="AJ344" t="inlineStr">
        <is>
          <t>44450</t>
        </is>
      </c>
      <c r="AK344" t="inlineStr">
        <is>
          <t>50000</t>
        </is>
      </c>
      <c r="AL344" t="inlineStr">
        <is>
          <t>1095108</t>
        </is>
      </c>
      <c r="AM344" t="inlineStr">
        <is>
          <t>1231847</t>
        </is>
      </c>
      <c r="AN344" t="n">
        <v>331682</v>
      </c>
      <c r="AO344" t="n">
        <v>437839</v>
      </c>
      <c r="AP344" t="inlineStr">
        <is>
          <t>780424</t>
        </is>
      </c>
      <c r="AQ344" t="inlineStr">
        <is>
          <t>1317085</t>
        </is>
      </c>
      <c r="AR344" t="inlineStr">
        <is>
          <t>244</t>
        </is>
      </c>
      <c r="AS344" t="inlineStr">
        <is>
          <t>404</t>
        </is>
      </c>
      <c r="AT344" t="inlineStr">
        <is>
          <t>75812</t>
        </is>
      </c>
      <c r="AU344" t="inlineStr">
        <is>
          <t>120000</t>
        </is>
      </c>
      <c r="AV344" t="inlineStr">
        <is>
          <t>167296</t>
        </is>
      </c>
      <c r="AW344" t="inlineStr">
        <is>
          <t>300000</t>
        </is>
      </c>
      <c r="AX344" t="inlineStr">
        <is>
          <t>205390</t>
        </is>
      </c>
      <c r="AY344" t="inlineStr">
        <is>
          <t>340000</t>
        </is>
      </c>
      <c r="AZ344" t="n">
        <v>1112.246534625775</v>
      </c>
      <c r="BA344" t="n">
        <v>-2515327</v>
      </c>
      <c r="BB344" t="n">
        <v>-1560848</v>
      </c>
      <c r="BC344" t="inlineStr">
        <is>
          <t>0</t>
        </is>
      </c>
      <c r="BD344" t="inlineStr">
        <is>
          <t>0</t>
        </is>
      </c>
      <c r="BE344" t="n">
        <v>0</v>
      </c>
      <c r="BF344" t="inlineStr">
        <is>
          <t>78531</t>
        </is>
      </c>
      <c r="BG344" t="inlineStr">
        <is>
          <t>253151</t>
        </is>
      </c>
      <c r="BH344" t="inlineStr">
        <is>
          <t>130000</t>
        </is>
      </c>
      <c r="BI344" t="inlineStr">
        <is>
          <t>307839</t>
        </is>
      </c>
    </row>
    <row r="345">
      <c r="A345" t="inlineStr">
        <is>
          <t>Colombia</t>
        </is>
      </c>
      <c r="B345" t="inlineStr">
        <is>
          <t>Seagrass</t>
        </is>
      </c>
      <c r="C345" t="inlineStr">
        <is>
          <t>Restoration</t>
        </is>
      </c>
      <c r="D345" t="inlineStr">
        <is>
          <t>Planting</t>
        </is>
      </c>
      <c r="E345" t="inlineStr">
        <is>
          <t>Small</t>
        </is>
      </c>
      <c r="F345" t="n">
        <v>100</v>
      </c>
      <c r="G345" t="inlineStr">
        <is>
          <t>Market price</t>
        </is>
      </c>
      <c r="H345" t="n">
        <v>113742621.2763725</v>
      </c>
      <c r="I345" t="inlineStr">
        <is>
          <t>COL</t>
        </is>
      </c>
      <c r="J345" t="n">
        <v>500</v>
      </c>
      <c r="K345" t="inlineStr">
        <is>
          <t>Colombia Seagrass Restoration 100</t>
        </is>
      </c>
      <c r="L345" t="inlineStr">
        <is>
          <t>3151351</t>
        </is>
      </c>
      <c r="M345" t="inlineStr">
        <is>
          <t>3801900</t>
        </is>
      </c>
      <c r="N345" t="n">
        <v>0.02770598184424491</v>
      </c>
      <c r="O345" t="n">
        <v>0.03342546494301483</v>
      </c>
      <c r="P345" t="inlineStr">
        <is>
          <t>2349877</t>
        </is>
      </c>
      <c r="Q345" t="inlineStr">
        <is>
          <t>2568133</t>
        </is>
      </c>
      <c r="R345" t="inlineStr">
        <is>
          <t>801474</t>
        </is>
      </c>
      <c r="S345" t="inlineStr">
        <is>
          <t>1233767</t>
        </is>
      </c>
      <c r="T345" t="n">
        <v>3124</v>
      </c>
      <c r="U345" t="n">
        <v>2523</v>
      </c>
      <c r="V345" t="n">
        <v>1562</v>
      </c>
      <c r="W345" t="n">
        <v>1562</v>
      </c>
      <c r="X345" t="inlineStr">
        <is>
          <t>50000</t>
        </is>
      </c>
      <c r="Y345" t="inlineStr">
        <is>
          <t>50000</t>
        </is>
      </c>
      <c r="Z345" t="inlineStr">
        <is>
          <t>629559</t>
        </is>
      </c>
      <c r="AA345" t="inlineStr">
        <is>
          <t>667067</t>
        </is>
      </c>
      <c r="AB345" t="inlineStr">
        <is>
          <t>76963</t>
        </is>
      </c>
      <c r="AC345" t="inlineStr">
        <is>
          <t>80000</t>
        </is>
      </c>
      <c r="AD345" t="inlineStr">
        <is>
          <t>244644</t>
        </is>
      </c>
      <c r="AE345" t="inlineStr">
        <is>
          <t>259219</t>
        </is>
      </c>
      <c r="AF345" t="inlineStr">
        <is>
          <t>88900</t>
        </is>
      </c>
      <c r="AG345" t="inlineStr">
        <is>
          <t>100000</t>
        </is>
      </c>
      <c r="AH345" t="inlineStr">
        <is>
          <t>120254</t>
        </is>
      </c>
      <c r="AI345" t="inlineStr">
        <is>
          <t>130000</t>
        </is>
      </c>
      <c r="AJ345" t="inlineStr">
        <is>
          <t>44450</t>
        </is>
      </c>
      <c r="AK345" t="inlineStr">
        <is>
          <t>50000</t>
        </is>
      </c>
      <c r="AL345" t="inlineStr">
        <is>
          <t>1095108</t>
        </is>
      </c>
      <c r="AM345" t="inlineStr">
        <is>
          <t>1231847</t>
        </is>
      </c>
      <c r="AN345" t="n">
        <v>331682</v>
      </c>
      <c r="AO345" t="n">
        <v>437839</v>
      </c>
      <c r="AP345" t="inlineStr">
        <is>
          <t>21050</t>
        </is>
      </c>
      <c r="AQ345" t="inlineStr">
        <is>
          <t>35525</t>
        </is>
      </c>
      <c r="AR345" t="inlineStr">
        <is>
          <t>244</t>
        </is>
      </c>
      <c r="AS345" t="inlineStr">
        <is>
          <t>404</t>
        </is>
      </c>
      <c r="AT345" t="inlineStr">
        <is>
          <t>75812</t>
        </is>
      </c>
      <c r="AU345" t="inlineStr">
        <is>
          <t>120000</t>
        </is>
      </c>
      <c r="AV345" t="inlineStr">
        <is>
          <t>167296</t>
        </is>
      </c>
      <c r="AW345" t="inlineStr">
        <is>
          <t>300000</t>
        </is>
      </c>
      <c r="AX345" t="inlineStr">
        <is>
          <t>205390</t>
        </is>
      </c>
      <c r="AY345" t="inlineStr">
        <is>
          <t>340000</t>
        </is>
      </c>
      <c r="AZ345" t="n">
        <v>30</v>
      </c>
      <c r="BA345" t="n">
        <v>-1233767</v>
      </c>
      <c r="BB345" t="n">
        <v>-801474</v>
      </c>
      <c r="BC345" t="inlineStr">
        <is>
          <t>0</t>
        </is>
      </c>
      <c r="BD345" t="inlineStr">
        <is>
          <t>0</t>
        </is>
      </c>
      <c r="BE345" t="n">
        <v>0</v>
      </c>
      <c r="BF345" t="inlineStr">
        <is>
          <t>78531</t>
        </is>
      </c>
      <c r="BG345" t="inlineStr">
        <is>
          <t>253151</t>
        </is>
      </c>
      <c r="BH345" t="inlineStr">
        <is>
          <t>130000</t>
        </is>
      </c>
      <c r="BI345" t="inlineStr">
        <is>
          <t>307839</t>
        </is>
      </c>
    </row>
    <row r="346">
      <c r="A346" t="inlineStr">
        <is>
          <t>Colombia</t>
        </is>
      </c>
      <c r="B346" t="inlineStr">
        <is>
          <t>Seagrass</t>
        </is>
      </c>
      <c r="C346" t="inlineStr">
        <is>
          <t>Restoration</t>
        </is>
      </c>
      <c r="D346" t="inlineStr">
        <is>
          <t>Planting</t>
        </is>
      </c>
      <c r="E346" t="inlineStr">
        <is>
          <t>Medium</t>
        </is>
      </c>
      <c r="F346" t="n">
        <v>500</v>
      </c>
      <c r="G346" t="inlineStr">
        <is>
          <t>Opex breakeven</t>
        </is>
      </c>
      <c r="H346" t="n">
        <v>113742621.2763725</v>
      </c>
      <c r="I346" t="inlineStr">
        <is>
          <t>COL</t>
        </is>
      </c>
      <c r="J346" t="n">
        <v>500</v>
      </c>
      <c r="K346" t="inlineStr">
        <is>
          <t>Colombia Seagrass Restoration 500</t>
        </is>
      </c>
      <c r="L346" t="inlineStr">
        <is>
          <t>10164243</t>
        </is>
      </c>
      <c r="M346" t="inlineStr">
        <is>
          <t>12942685</t>
        </is>
      </c>
      <c r="N346" t="n">
        <v>0.08936177912853674</v>
      </c>
      <c r="O346" t="n">
        <v>0.1137892274220742</v>
      </c>
      <c r="P346" t="inlineStr">
        <is>
          <t>6625009</t>
        </is>
      </c>
      <c r="Q346" t="inlineStr">
        <is>
          <t>7495522</t>
        </is>
      </c>
      <c r="R346" t="inlineStr">
        <is>
          <t>3539234</t>
        </is>
      </c>
      <c r="S346" t="inlineStr">
        <is>
          <t>5447163</t>
        </is>
      </c>
      <c r="T346" t="n">
        <v>3124</v>
      </c>
      <c r="U346" t="n">
        <v>12298</v>
      </c>
      <c r="V346" t="n">
        <v>1033</v>
      </c>
      <c r="W346" t="n">
        <v>1033</v>
      </c>
      <c r="X346" t="inlineStr">
        <is>
          <t>50000</t>
        </is>
      </c>
      <c r="Y346" t="inlineStr">
        <is>
          <t>50000</t>
        </is>
      </c>
      <c r="Z346" t="inlineStr">
        <is>
          <t>629559</t>
        </is>
      </c>
      <c r="AA346" t="inlineStr">
        <is>
          <t>667067</t>
        </is>
      </c>
      <c r="AB346" t="inlineStr">
        <is>
          <t>76963</t>
        </is>
      </c>
      <c r="AC346" t="inlineStr">
        <is>
          <t>80000</t>
        </is>
      </c>
      <c r="AD346" t="inlineStr">
        <is>
          <t>244644</t>
        </is>
      </c>
      <c r="AE346" t="inlineStr">
        <is>
          <t>259219</t>
        </is>
      </c>
      <c r="AF346" t="inlineStr">
        <is>
          <t>88900</t>
        </is>
      </c>
      <c r="AG346" t="inlineStr">
        <is>
          <t>100000</t>
        </is>
      </c>
      <c r="AH346" t="inlineStr">
        <is>
          <t>120254</t>
        </is>
      </c>
      <c r="AI346" t="inlineStr">
        <is>
          <t>130000</t>
        </is>
      </c>
      <c r="AJ346" t="inlineStr">
        <is>
          <t>44450</t>
        </is>
      </c>
      <c r="AK346" t="inlineStr">
        <is>
          <t>50000</t>
        </is>
      </c>
      <c r="AL346" t="inlineStr">
        <is>
          <t>5370239</t>
        </is>
      </c>
      <c r="AM346" t="inlineStr">
        <is>
          <t>6159236</t>
        </is>
      </c>
      <c r="AN346" t="n">
        <v>1319943</v>
      </c>
      <c r="AO346" t="n">
        <v>1669193</v>
      </c>
      <c r="AP346" t="inlineStr">
        <is>
          <t>1769617</t>
        </is>
      </c>
      <c r="AQ346" t="inlineStr">
        <is>
          <t>3016002</t>
        </is>
      </c>
      <c r="AR346" t="inlineStr">
        <is>
          <t>1176</t>
        </is>
      </c>
      <c r="AS346" t="inlineStr">
        <is>
          <t>1968</t>
        </is>
      </c>
      <c r="AT346" t="inlineStr">
        <is>
          <t>75812</t>
        </is>
      </c>
      <c r="AU346" t="inlineStr">
        <is>
          <t>120000</t>
        </is>
      </c>
      <c r="AV346" t="inlineStr">
        <is>
          <t>167296</t>
        </is>
      </c>
      <c r="AW346" t="inlineStr">
        <is>
          <t>300000</t>
        </is>
      </c>
      <c r="AX346" t="inlineStr">
        <is>
          <t>205390</t>
        </is>
      </c>
      <c r="AY346" t="inlineStr">
        <is>
          <t>340000</t>
        </is>
      </c>
      <c r="AZ346" t="n">
        <v>520.6462742780642</v>
      </c>
      <c r="BA346" t="n">
        <v>-5447163</v>
      </c>
      <c r="BB346" t="n">
        <v>-3539234</v>
      </c>
      <c r="BC346" t="inlineStr">
        <is>
          <t>0</t>
        </is>
      </c>
      <c r="BD346" t="inlineStr">
        <is>
          <t>0</t>
        </is>
      </c>
      <c r="BE346" t="n">
        <v>0</v>
      </c>
      <c r="BF346" t="inlineStr">
        <is>
          <t>78531</t>
        </is>
      </c>
      <c r="BG346" t="inlineStr">
        <is>
          <t>1241412</t>
        </is>
      </c>
      <c r="BH346" t="inlineStr">
        <is>
          <t>130000</t>
        </is>
      </c>
      <c r="BI346" t="inlineStr">
        <is>
          <t>1539193</t>
        </is>
      </c>
    </row>
    <row r="347">
      <c r="A347" t="inlineStr">
        <is>
          <t>Colombia</t>
        </is>
      </c>
      <c r="B347" t="inlineStr">
        <is>
          <t>Seagrass</t>
        </is>
      </c>
      <c r="C347" t="inlineStr">
        <is>
          <t>Restoration</t>
        </is>
      </c>
      <c r="D347" t="inlineStr">
        <is>
          <t>Planting</t>
        </is>
      </c>
      <c r="E347" t="inlineStr">
        <is>
          <t>Medium</t>
        </is>
      </c>
      <c r="F347" t="n">
        <v>500</v>
      </c>
      <c r="G347" t="inlineStr">
        <is>
          <t>Market price</t>
        </is>
      </c>
      <c r="H347" t="n">
        <v>113742621.2763725</v>
      </c>
      <c r="I347" t="inlineStr">
        <is>
          <t>COL</t>
        </is>
      </c>
      <c r="J347" t="n">
        <v>500</v>
      </c>
      <c r="K347" t="inlineStr">
        <is>
          <t>Colombia Seagrass Restoration 500</t>
        </is>
      </c>
      <c r="L347" t="inlineStr">
        <is>
          <t>8496593</t>
        </is>
      </c>
      <c r="M347" t="inlineStr">
        <is>
          <t>10100467</t>
        </is>
      </c>
      <c r="N347" t="n">
        <v>0.07470016871999925</v>
      </c>
      <c r="O347" t="n">
        <v>0.08880107462494494</v>
      </c>
      <c r="P347" t="inlineStr">
        <is>
          <t>6625009</t>
        </is>
      </c>
      <c r="Q347" t="inlineStr">
        <is>
          <t>7495522</t>
        </is>
      </c>
      <c r="R347" t="inlineStr">
        <is>
          <t>1871584</t>
        </is>
      </c>
      <c r="S347" t="inlineStr">
        <is>
          <t>2604945</t>
        </is>
      </c>
      <c r="T347" t="n">
        <v>3124</v>
      </c>
      <c r="U347" t="n">
        <v>12298</v>
      </c>
      <c r="V347" t="n">
        <v>864</v>
      </c>
      <c r="W347" t="n">
        <v>864</v>
      </c>
      <c r="X347" t="inlineStr">
        <is>
          <t>50000</t>
        </is>
      </c>
      <c r="Y347" t="inlineStr">
        <is>
          <t>50000</t>
        </is>
      </c>
      <c r="Z347" t="inlineStr">
        <is>
          <t>629559</t>
        </is>
      </c>
      <c r="AA347" t="inlineStr">
        <is>
          <t>667067</t>
        </is>
      </c>
      <c r="AB347" t="inlineStr">
        <is>
          <t>76963</t>
        </is>
      </c>
      <c r="AC347" t="inlineStr">
        <is>
          <t>80000</t>
        </is>
      </c>
      <c r="AD347" t="inlineStr">
        <is>
          <t>244644</t>
        </is>
      </c>
      <c r="AE347" t="inlineStr">
        <is>
          <t>259219</t>
        </is>
      </c>
      <c r="AF347" t="inlineStr">
        <is>
          <t>88900</t>
        </is>
      </c>
      <c r="AG347" t="inlineStr">
        <is>
          <t>100000</t>
        </is>
      </c>
      <c r="AH347" t="inlineStr">
        <is>
          <t>120254</t>
        </is>
      </c>
      <c r="AI347" t="inlineStr">
        <is>
          <t>130000</t>
        </is>
      </c>
      <c r="AJ347" t="inlineStr">
        <is>
          <t>44450</t>
        </is>
      </c>
      <c r="AK347" t="inlineStr">
        <is>
          <t>50000</t>
        </is>
      </c>
      <c r="AL347" t="inlineStr">
        <is>
          <t>5370239</t>
        </is>
      </c>
      <c r="AM347" t="inlineStr">
        <is>
          <t>6159236</t>
        </is>
      </c>
      <c r="AN347" t="n">
        <v>1319943</v>
      </c>
      <c r="AO347" t="n">
        <v>1669193</v>
      </c>
      <c r="AP347" t="inlineStr">
        <is>
          <t>101967</t>
        </is>
      </c>
      <c r="AQ347" t="inlineStr">
        <is>
          <t>173784</t>
        </is>
      </c>
      <c r="AR347" t="inlineStr">
        <is>
          <t>1176</t>
        </is>
      </c>
      <c r="AS347" t="inlineStr">
        <is>
          <t>1968</t>
        </is>
      </c>
      <c r="AT347" t="inlineStr">
        <is>
          <t>75812</t>
        </is>
      </c>
      <c r="AU347" t="inlineStr">
        <is>
          <t>120000</t>
        </is>
      </c>
      <c r="AV347" t="inlineStr">
        <is>
          <t>167296</t>
        </is>
      </c>
      <c r="AW347" t="inlineStr">
        <is>
          <t>300000</t>
        </is>
      </c>
      <c r="AX347" t="inlineStr">
        <is>
          <t>205390</t>
        </is>
      </c>
      <c r="AY347" t="inlineStr">
        <is>
          <t>340000</t>
        </is>
      </c>
      <c r="AZ347" t="n">
        <v>30</v>
      </c>
      <c r="BA347" t="n">
        <v>-2604945</v>
      </c>
      <c r="BB347" t="n">
        <v>-1871584</v>
      </c>
      <c r="BC347" t="inlineStr">
        <is>
          <t>0</t>
        </is>
      </c>
      <c r="BD347" t="inlineStr">
        <is>
          <t>0</t>
        </is>
      </c>
      <c r="BE347" t="n">
        <v>0</v>
      </c>
      <c r="BF347" t="inlineStr">
        <is>
          <t>78531</t>
        </is>
      </c>
      <c r="BG347" t="inlineStr">
        <is>
          <t>1241412</t>
        </is>
      </c>
      <c r="BH347" t="inlineStr">
        <is>
          <t>130000</t>
        </is>
      </c>
      <c r="BI347" t="inlineStr">
        <is>
          <t>1539193</t>
        </is>
      </c>
    </row>
    <row r="348">
      <c r="A348" t="inlineStr">
        <is>
          <t>Colombia</t>
        </is>
      </c>
      <c r="B348" t="inlineStr">
        <is>
          <t>Seagrass</t>
        </is>
      </c>
      <c r="C348" t="inlineStr">
        <is>
          <t>Restoration</t>
        </is>
      </c>
      <c r="D348" t="inlineStr">
        <is>
          <t>Planting</t>
        </is>
      </c>
      <c r="E348" t="inlineStr">
        <is>
          <t>Large</t>
        </is>
      </c>
      <c r="F348" t="n">
        <v>1000</v>
      </c>
      <c r="G348" t="inlineStr">
        <is>
          <t>Opex breakeven</t>
        </is>
      </c>
      <c r="H348" t="n">
        <v>113742621.2763725</v>
      </c>
      <c r="I348" t="inlineStr">
        <is>
          <t>COL</t>
        </is>
      </c>
      <c r="J348" t="n">
        <v>500</v>
      </c>
      <c r="K348" t="inlineStr">
        <is>
          <t>Colombia Seagrass Restoration 1000</t>
        </is>
      </c>
      <c r="L348" t="inlineStr">
        <is>
          <t>17503824</t>
        </is>
      </c>
      <c r="M348" t="inlineStr">
        <is>
          <t>22776229</t>
        </is>
      </c>
      <c r="N348" t="n">
        <v>0.1538897539337441</v>
      </c>
      <c r="O348" t="n">
        <v>0.2002435739955227</v>
      </c>
      <c r="P348" t="inlineStr">
        <is>
          <t>11667059</t>
        </is>
      </c>
      <c r="Q348" t="inlineStr">
        <is>
          <t>13734757</t>
        </is>
      </c>
      <c r="R348" t="inlineStr">
        <is>
          <t>5836765</t>
        </is>
      </c>
      <c r="S348" t="inlineStr">
        <is>
          <t>9041472</t>
        </is>
      </c>
      <c r="T348" t="n">
        <v>3124</v>
      </c>
      <c r="U348" t="n">
        <v>23335</v>
      </c>
      <c r="V348" t="n">
        <v>938</v>
      </c>
      <c r="W348" t="n">
        <v>938</v>
      </c>
      <c r="X348" t="inlineStr">
        <is>
          <t>50000</t>
        </is>
      </c>
      <c r="Y348" t="inlineStr">
        <is>
          <t>50000</t>
        </is>
      </c>
      <c r="Z348" t="inlineStr">
        <is>
          <t>629559</t>
        </is>
      </c>
      <c r="AA348" t="inlineStr">
        <is>
          <t>667067</t>
        </is>
      </c>
      <c r="AB348" t="inlineStr">
        <is>
          <t>153925</t>
        </is>
      </c>
      <c r="AC348" t="inlineStr">
        <is>
          <t>160000</t>
        </is>
      </c>
      <c r="AD348" t="inlineStr">
        <is>
          <t>244644</t>
        </is>
      </c>
      <c r="AE348" t="inlineStr">
        <is>
          <t>259219</t>
        </is>
      </c>
      <c r="AF348" t="inlineStr">
        <is>
          <t>88900</t>
        </is>
      </c>
      <c r="AG348" t="inlineStr">
        <is>
          <t>100000</t>
        </is>
      </c>
      <c r="AH348" t="inlineStr">
        <is>
          <t>120254</t>
        </is>
      </c>
      <c r="AI348" t="inlineStr">
        <is>
          <t>130000</t>
        </is>
      </c>
      <c r="AJ348" t="inlineStr">
        <is>
          <t>44450</t>
        </is>
      </c>
      <c r="AK348" t="inlineStr">
        <is>
          <t>50000</t>
        </is>
      </c>
      <c r="AL348" t="inlineStr">
        <is>
          <t>10335327</t>
        </is>
      </c>
      <c r="AM348" t="inlineStr">
        <is>
          <t>12318471</t>
        </is>
      </c>
      <c r="AN348" t="n">
        <v>2467698</v>
      </c>
      <c r="AO348" t="n">
        <v>3208386</v>
      </c>
      <c r="AP348" t="inlineStr">
        <is>
          <t>2918382</t>
        </is>
      </c>
      <c r="AQ348" t="inlineStr">
        <is>
          <t>5069352</t>
        </is>
      </c>
      <c r="AR348" t="inlineStr">
        <is>
          <t>2186</t>
        </is>
      </c>
      <c r="AS348" t="inlineStr">
        <is>
          <t>3734</t>
        </is>
      </c>
      <c r="AT348" t="inlineStr">
        <is>
          <t>75812</t>
        </is>
      </c>
      <c r="AU348" t="inlineStr">
        <is>
          <t>120000</t>
        </is>
      </c>
      <c r="AV348" t="inlineStr">
        <is>
          <t>167296</t>
        </is>
      </c>
      <c r="AW348" t="inlineStr">
        <is>
          <t>300000</t>
        </is>
      </c>
      <c r="AX348" t="inlineStr">
        <is>
          <t>205390</t>
        </is>
      </c>
      <c r="AY348" t="inlineStr">
        <is>
          <t>340000</t>
        </is>
      </c>
      <c r="AZ348" t="n">
        <v>458.109925734071</v>
      </c>
      <c r="BA348" t="n">
        <v>-9041472</v>
      </c>
      <c r="BB348" t="n">
        <v>-5836765</v>
      </c>
      <c r="BC348" t="inlineStr">
        <is>
          <t>0</t>
        </is>
      </c>
      <c r="BD348" t="inlineStr">
        <is>
          <t>0</t>
        </is>
      </c>
      <c r="BE348" t="n">
        <v>0</v>
      </c>
      <c r="BF348" t="inlineStr">
        <is>
          <t>78531</t>
        </is>
      </c>
      <c r="BG348" t="inlineStr">
        <is>
          <t>2389167</t>
        </is>
      </c>
      <c r="BH348" t="inlineStr">
        <is>
          <t>130000</t>
        </is>
      </c>
      <c r="BI348" t="inlineStr">
        <is>
          <t>3078386</t>
        </is>
      </c>
    </row>
    <row r="349">
      <c r="A349" t="inlineStr">
        <is>
          <t>Colombia</t>
        </is>
      </c>
      <c r="B349" t="inlineStr">
        <is>
          <t>Seagrass</t>
        </is>
      </c>
      <c r="C349" t="inlineStr">
        <is>
          <t>Restoration</t>
        </is>
      </c>
      <c r="D349" t="inlineStr">
        <is>
          <t>Planting</t>
        </is>
      </c>
      <c r="E349" t="inlineStr">
        <is>
          <t>Large</t>
        </is>
      </c>
      <c r="F349" t="n">
        <v>1000</v>
      </c>
      <c r="G349" t="inlineStr">
        <is>
          <t>Market price</t>
        </is>
      </c>
      <c r="H349" t="n">
        <v>113742621.2763725</v>
      </c>
      <c r="I349" t="inlineStr">
        <is>
          <t>COL</t>
        </is>
      </c>
      <c r="J349" t="n">
        <v>500</v>
      </c>
      <c r="K349" t="inlineStr">
        <is>
          <t>Colombia Seagrass Restoration 1000</t>
        </is>
      </c>
      <c r="L349" t="inlineStr">
        <is>
          <t>14776556</t>
        </is>
      </c>
      <c r="M349" t="inlineStr">
        <is>
          <t>18038851</t>
        </is>
      </c>
      <c r="N349" t="n">
        <v>0.1299122161436375</v>
      </c>
      <c r="O349" t="n">
        <v>0.1585935931278487</v>
      </c>
      <c r="P349" t="inlineStr">
        <is>
          <t>11667059</t>
        </is>
      </c>
      <c r="Q349" t="inlineStr">
        <is>
          <t>13734757</t>
        </is>
      </c>
      <c r="R349" t="inlineStr">
        <is>
          <t>3109497</t>
        </is>
      </c>
      <c r="S349" t="inlineStr">
        <is>
          <t>4304094</t>
        </is>
      </c>
      <c r="T349" t="n">
        <v>3124</v>
      </c>
      <c r="U349" t="n">
        <v>23335</v>
      </c>
      <c r="V349" t="n">
        <v>792</v>
      </c>
      <c r="W349" t="n">
        <v>792</v>
      </c>
      <c r="X349" t="inlineStr">
        <is>
          <t>50000</t>
        </is>
      </c>
      <c r="Y349" t="inlineStr">
        <is>
          <t>50000</t>
        </is>
      </c>
      <c r="Z349" t="inlineStr">
        <is>
          <t>629559</t>
        </is>
      </c>
      <c r="AA349" t="inlineStr">
        <is>
          <t>667067</t>
        </is>
      </c>
      <c r="AB349" t="inlineStr">
        <is>
          <t>153925</t>
        </is>
      </c>
      <c r="AC349" t="inlineStr">
        <is>
          <t>160000</t>
        </is>
      </c>
      <c r="AD349" t="inlineStr">
        <is>
          <t>244644</t>
        </is>
      </c>
      <c r="AE349" t="inlineStr">
        <is>
          <t>259219</t>
        </is>
      </c>
      <c r="AF349" t="inlineStr">
        <is>
          <t>88900</t>
        </is>
      </c>
      <c r="AG349" t="inlineStr">
        <is>
          <t>100000</t>
        </is>
      </c>
      <c r="AH349" t="inlineStr">
        <is>
          <t>120254</t>
        </is>
      </c>
      <c r="AI349" t="inlineStr">
        <is>
          <t>130000</t>
        </is>
      </c>
      <c r="AJ349" t="inlineStr">
        <is>
          <t>44450</t>
        </is>
      </c>
      <c r="AK349" t="inlineStr">
        <is>
          <t>50000</t>
        </is>
      </c>
      <c r="AL349" t="inlineStr">
        <is>
          <t>10335327</t>
        </is>
      </c>
      <c r="AM349" t="inlineStr">
        <is>
          <t>12318471</t>
        </is>
      </c>
      <c r="AN349" t="n">
        <v>2467698</v>
      </c>
      <c r="AO349" t="n">
        <v>3208386</v>
      </c>
      <c r="AP349" t="inlineStr">
        <is>
          <t>191115</t>
        </is>
      </c>
      <c r="AQ349" t="inlineStr">
        <is>
          <t>331974</t>
        </is>
      </c>
      <c r="AR349" t="inlineStr">
        <is>
          <t>2186</t>
        </is>
      </c>
      <c r="AS349" t="inlineStr">
        <is>
          <t>3734</t>
        </is>
      </c>
      <c r="AT349" t="inlineStr">
        <is>
          <t>75812</t>
        </is>
      </c>
      <c r="AU349" t="inlineStr">
        <is>
          <t>120000</t>
        </is>
      </c>
      <c r="AV349" t="inlineStr">
        <is>
          <t>167296</t>
        </is>
      </c>
      <c r="AW349" t="inlineStr">
        <is>
          <t>300000</t>
        </is>
      </c>
      <c r="AX349" t="inlineStr">
        <is>
          <t>205390</t>
        </is>
      </c>
      <c r="AY349" t="inlineStr">
        <is>
          <t>340000</t>
        </is>
      </c>
      <c r="AZ349" t="n">
        <v>30</v>
      </c>
      <c r="BA349" t="n">
        <v>-4304094</v>
      </c>
      <c r="BB349" t="n">
        <v>-3109497</v>
      </c>
      <c r="BC349" t="inlineStr">
        <is>
          <t>0</t>
        </is>
      </c>
      <c r="BD349" t="inlineStr">
        <is>
          <t>0</t>
        </is>
      </c>
      <c r="BE349" t="n">
        <v>0</v>
      </c>
      <c r="BF349" t="inlineStr">
        <is>
          <t>78531</t>
        </is>
      </c>
      <c r="BG349" t="inlineStr">
        <is>
          <t>2389167</t>
        </is>
      </c>
      <c r="BH349" t="inlineStr">
        <is>
          <t>130000</t>
        </is>
      </c>
      <c r="BI349" t="inlineStr">
        <is>
          <t>3078386</t>
        </is>
      </c>
    </row>
    <row r="350">
      <c r="A350" t="inlineStr">
        <is>
          <t>Colombia</t>
        </is>
      </c>
      <c r="B350" t="inlineStr">
        <is>
          <t>Seagrass</t>
        </is>
      </c>
      <c r="C350" t="inlineStr">
        <is>
          <t>Conservation</t>
        </is>
      </c>
      <c r="D350" t="inlineStr"/>
      <c r="E350" t="inlineStr">
        <is>
          <t>Small</t>
        </is>
      </c>
      <c r="F350" t="n">
        <v>400</v>
      </c>
      <c r="G350" t="inlineStr">
        <is>
          <t>Opex breakeven</t>
        </is>
      </c>
      <c r="H350" t="n">
        <v>113742621.2763725</v>
      </c>
      <c r="I350" t="inlineStr">
        <is>
          <t>COL</t>
        </is>
      </c>
      <c r="J350" t="n">
        <v>2000</v>
      </c>
      <c r="K350" t="inlineStr">
        <is>
          <t>Colombia Seagrass Conservation 400</t>
        </is>
      </c>
      <c r="L350" t="inlineStr">
        <is>
          <t>2310416</t>
        </is>
      </c>
      <c r="M350" t="inlineStr">
        <is>
          <t>3226291</t>
        </is>
      </c>
      <c r="N350" t="n">
        <v>0.02031266709060747</v>
      </c>
      <c r="O350" t="n">
        <v>0.02836483776965839</v>
      </c>
      <c r="P350" t="inlineStr">
        <is>
          <t>1254769</t>
        </is>
      </c>
      <c r="Q350" t="inlineStr">
        <is>
          <t>1336286</t>
        </is>
      </c>
      <c r="R350" t="inlineStr">
        <is>
          <t>1055647</t>
        </is>
      </c>
      <c r="S350" t="inlineStr">
        <is>
          <t>1890005</t>
        </is>
      </c>
      <c r="T350" t="n">
        <v>49827</v>
      </c>
      <c r="U350" t="n">
        <v>9253</v>
      </c>
      <c r="V350" t="n">
        <v>312</v>
      </c>
      <c r="W350" t="n">
        <v>312</v>
      </c>
      <c r="X350" t="inlineStr">
        <is>
          <t>50000</t>
        </is>
      </c>
      <c r="Y350" t="inlineStr">
        <is>
          <t>50000</t>
        </is>
      </c>
      <c r="Z350" t="inlineStr">
        <is>
          <t>629559</t>
        </is>
      </c>
      <c r="AA350" t="inlineStr">
        <is>
          <t>667067</t>
        </is>
      </c>
      <c r="AB350" t="inlineStr">
        <is>
          <t>76963</t>
        </is>
      </c>
      <c r="AC350" t="inlineStr">
        <is>
          <t>80000</t>
        </is>
      </c>
      <c r="AD350" t="inlineStr">
        <is>
          <t>244644</t>
        </is>
      </c>
      <c r="AE350" t="inlineStr">
        <is>
          <t>259219</t>
        </is>
      </c>
      <c r="AF350" t="inlineStr">
        <is>
          <t>88900</t>
        </is>
      </c>
      <c r="AG350" t="inlineStr">
        <is>
          <t>100000</t>
        </is>
      </c>
      <c r="AH350" t="inlineStr">
        <is>
          <t>120254</t>
        </is>
      </c>
      <c r="AI350" t="inlineStr">
        <is>
          <t>130000</t>
        </is>
      </c>
      <c r="AJ350" t="inlineStr">
        <is>
          <t>44450</t>
        </is>
      </c>
      <c r="AK350" t="inlineStr">
        <is>
          <t>50000</t>
        </is>
      </c>
      <c r="AL350" t="inlineStr">
        <is>
          <t>0</t>
        </is>
      </c>
      <c r="AM350" t="inlineStr">
        <is>
          <t>0</t>
        </is>
      </c>
      <c r="AN350" t="n">
        <v>78531</v>
      </c>
      <c r="AO350" t="n">
        <v>130000</v>
      </c>
      <c r="AP350" t="inlineStr">
        <is>
          <t>527823</t>
        </is>
      </c>
      <c r="AQ350" t="inlineStr">
        <is>
          <t>998524</t>
        </is>
      </c>
      <c r="AR350" t="inlineStr">
        <is>
          <t>794</t>
        </is>
      </c>
      <c r="AS350" t="inlineStr">
        <is>
          <t>1480</t>
        </is>
      </c>
      <c r="AT350" t="inlineStr">
        <is>
          <t>75812</t>
        </is>
      </c>
      <c r="AU350" t="inlineStr">
        <is>
          <t>120000</t>
        </is>
      </c>
      <c r="AV350" t="inlineStr">
        <is>
          <t>167296</t>
        </is>
      </c>
      <c r="AW350" t="inlineStr">
        <is>
          <t>300000</t>
        </is>
      </c>
      <c r="AX350" t="inlineStr">
        <is>
          <t>205390</t>
        </is>
      </c>
      <c r="AY350" t="inlineStr">
        <is>
          <t>340000</t>
        </is>
      </c>
      <c r="AZ350" t="n">
        <v>220.5065822488017</v>
      </c>
      <c r="BA350" t="n">
        <v>-1890005</v>
      </c>
      <c r="BB350" t="n">
        <v>-1055647</v>
      </c>
      <c r="BC350" t="inlineStr">
        <is>
          <t>0</t>
        </is>
      </c>
      <c r="BD350" t="inlineStr">
        <is>
          <t>0</t>
        </is>
      </c>
      <c r="BE350" t="n">
        <v>0</v>
      </c>
      <c r="BF350" t="inlineStr">
        <is>
          <t>78531</t>
        </is>
      </c>
      <c r="BG350" t="inlineStr">
        <is>
          <t>0</t>
        </is>
      </c>
      <c r="BH350" t="inlineStr">
        <is>
          <t>130000</t>
        </is>
      </c>
      <c r="BI350" t="inlineStr">
        <is>
          <t>0</t>
        </is>
      </c>
    </row>
    <row r="351">
      <c r="A351" t="inlineStr">
        <is>
          <t>Colombia</t>
        </is>
      </c>
      <c r="B351" t="inlineStr">
        <is>
          <t>Seagrass</t>
        </is>
      </c>
      <c r="C351" t="inlineStr">
        <is>
          <t>Conservation</t>
        </is>
      </c>
      <c r="D351" t="inlineStr"/>
      <c r="E351" t="inlineStr">
        <is>
          <t>Small</t>
        </is>
      </c>
      <c r="F351" t="n">
        <v>400</v>
      </c>
      <c r="G351" t="inlineStr">
        <is>
          <t>Market price</t>
        </is>
      </c>
      <c r="H351" t="n">
        <v>113742621.2763725</v>
      </c>
      <c r="I351" t="inlineStr">
        <is>
          <t>COL</t>
        </is>
      </c>
      <c r="J351" t="n">
        <v>2000</v>
      </c>
      <c r="K351" t="inlineStr">
        <is>
          <t>Colombia Seagrass Conservation 400</t>
        </is>
      </c>
      <c r="L351" t="inlineStr">
        <is>
          <t>1854403</t>
        </is>
      </c>
      <c r="M351" t="inlineStr">
        <is>
          <t>2363616</t>
        </is>
      </c>
      <c r="N351" t="n">
        <v>0.01630350152995121</v>
      </c>
      <c r="O351" t="n">
        <v>0.02078038973848574</v>
      </c>
      <c r="P351" t="inlineStr">
        <is>
          <t>1254769</t>
        </is>
      </c>
      <c r="Q351" t="inlineStr">
        <is>
          <t>1336286</t>
        </is>
      </c>
      <c r="R351" t="inlineStr">
        <is>
          <t>599634</t>
        </is>
      </c>
      <c r="S351" t="inlineStr">
        <is>
          <t>1027330</t>
        </is>
      </c>
      <c r="T351" t="n">
        <v>49827</v>
      </c>
      <c r="U351" t="n">
        <v>9253</v>
      </c>
      <c r="V351" t="n">
        <v>251</v>
      </c>
      <c r="W351" t="n">
        <v>251</v>
      </c>
      <c r="X351" t="inlineStr">
        <is>
          <t>50000</t>
        </is>
      </c>
      <c r="Y351" t="inlineStr">
        <is>
          <t>50000</t>
        </is>
      </c>
      <c r="Z351" t="inlineStr">
        <is>
          <t>629559</t>
        </is>
      </c>
      <c r="AA351" t="inlineStr">
        <is>
          <t>667067</t>
        </is>
      </c>
      <c r="AB351" t="inlineStr">
        <is>
          <t>76963</t>
        </is>
      </c>
      <c r="AC351" t="inlineStr">
        <is>
          <t>80000</t>
        </is>
      </c>
      <c r="AD351" t="inlineStr">
        <is>
          <t>244644</t>
        </is>
      </c>
      <c r="AE351" t="inlineStr">
        <is>
          <t>259219</t>
        </is>
      </c>
      <c r="AF351" t="inlineStr">
        <is>
          <t>88900</t>
        </is>
      </c>
      <c r="AG351" t="inlineStr">
        <is>
          <t>100000</t>
        </is>
      </c>
      <c r="AH351" t="inlineStr">
        <is>
          <t>120254</t>
        </is>
      </c>
      <c r="AI351" t="inlineStr">
        <is>
          <t>130000</t>
        </is>
      </c>
      <c r="AJ351" t="inlineStr">
        <is>
          <t>44450</t>
        </is>
      </c>
      <c r="AK351" t="inlineStr">
        <is>
          <t>50000</t>
        </is>
      </c>
      <c r="AL351" t="inlineStr">
        <is>
          <t>0</t>
        </is>
      </c>
      <c r="AM351" t="inlineStr">
        <is>
          <t>0</t>
        </is>
      </c>
      <c r="AN351" t="n">
        <v>78531</v>
      </c>
      <c r="AO351" t="n">
        <v>130000</v>
      </c>
      <c r="AP351" t="inlineStr">
        <is>
          <t>71811</t>
        </is>
      </c>
      <c r="AQ351" t="inlineStr">
        <is>
          <t>135850</t>
        </is>
      </c>
      <c r="AR351" t="inlineStr">
        <is>
          <t>794</t>
        </is>
      </c>
      <c r="AS351" t="inlineStr">
        <is>
          <t>1480</t>
        </is>
      </c>
      <c r="AT351" t="inlineStr">
        <is>
          <t>75812</t>
        </is>
      </c>
      <c r="AU351" t="inlineStr">
        <is>
          <t>120000</t>
        </is>
      </c>
      <c r="AV351" t="inlineStr">
        <is>
          <t>167296</t>
        </is>
      </c>
      <c r="AW351" t="inlineStr">
        <is>
          <t>300000</t>
        </is>
      </c>
      <c r="AX351" t="inlineStr">
        <is>
          <t>205390</t>
        </is>
      </c>
      <c r="AY351" t="inlineStr">
        <is>
          <t>340000</t>
        </is>
      </c>
      <c r="AZ351" t="n">
        <v>30</v>
      </c>
      <c r="BA351" t="n">
        <v>-1027330</v>
      </c>
      <c r="BB351" t="n">
        <v>-599634</v>
      </c>
      <c r="BC351" t="inlineStr">
        <is>
          <t>0</t>
        </is>
      </c>
      <c r="BD351" t="inlineStr">
        <is>
          <t>0</t>
        </is>
      </c>
      <c r="BE351" t="n">
        <v>0</v>
      </c>
      <c r="BF351" t="inlineStr">
        <is>
          <t>78531</t>
        </is>
      </c>
      <c r="BG351" t="inlineStr">
        <is>
          <t>0</t>
        </is>
      </c>
      <c r="BH351" t="inlineStr">
        <is>
          <t>130000</t>
        </is>
      </c>
      <c r="BI351" t="inlineStr">
        <is>
          <t>0</t>
        </is>
      </c>
    </row>
    <row r="352">
      <c r="A352" t="inlineStr">
        <is>
          <t>Colombia</t>
        </is>
      </c>
      <c r="B352" t="inlineStr">
        <is>
          <t>Seagrass</t>
        </is>
      </c>
      <c r="C352" t="inlineStr">
        <is>
          <t>Conservation</t>
        </is>
      </c>
      <c r="D352" t="inlineStr"/>
      <c r="E352" t="inlineStr">
        <is>
          <t>Medium</t>
        </is>
      </c>
      <c r="F352" t="n">
        <v>2000</v>
      </c>
      <c r="G352" t="inlineStr">
        <is>
          <t>Opex breakeven</t>
        </is>
      </c>
      <c r="H352" t="n">
        <v>113742621.2763725</v>
      </c>
      <c r="I352" t="inlineStr">
        <is>
          <t>COL</t>
        </is>
      </c>
      <c r="J352" t="n">
        <v>2000</v>
      </c>
      <c r="K352" t="inlineStr">
        <is>
          <t>Colombia Seagrass Conservation 2000</t>
        </is>
      </c>
      <c r="L352" t="inlineStr">
        <is>
          <t>2316767</t>
        </is>
      </c>
      <c r="M352" t="inlineStr">
        <is>
          <t>3238220</t>
        </is>
      </c>
      <c r="N352" t="n">
        <v>0.02036850367964271</v>
      </c>
      <c r="O352" t="n">
        <v>0.02846971490248809</v>
      </c>
      <c r="P352" t="inlineStr">
        <is>
          <t>1254769</t>
        </is>
      </c>
      <c r="Q352" t="inlineStr">
        <is>
          <t>1336286</t>
        </is>
      </c>
      <c r="R352" t="inlineStr">
        <is>
          <t>1061998</t>
        </is>
      </c>
      <c r="S352" t="inlineStr">
        <is>
          <t>1901934</t>
        </is>
      </c>
      <c r="T352" t="n">
        <v>49827</v>
      </c>
      <c r="U352" t="n">
        <v>46264</v>
      </c>
      <c r="V352" t="n">
        <v>63</v>
      </c>
      <c r="W352" t="n">
        <v>63</v>
      </c>
      <c r="X352" t="inlineStr">
        <is>
          <t>50000</t>
        </is>
      </c>
      <c r="Y352" t="inlineStr">
        <is>
          <t>50000</t>
        </is>
      </c>
      <c r="Z352" t="inlineStr">
        <is>
          <t>629559</t>
        </is>
      </c>
      <c r="AA352" t="inlineStr">
        <is>
          <t>667067</t>
        </is>
      </c>
      <c r="AB352" t="inlineStr">
        <is>
          <t>76963</t>
        </is>
      </c>
      <c r="AC352" t="inlineStr">
        <is>
          <t>80000</t>
        </is>
      </c>
      <c r="AD352" t="inlineStr">
        <is>
          <t>244644</t>
        </is>
      </c>
      <c r="AE352" t="inlineStr">
        <is>
          <t>259219</t>
        </is>
      </c>
      <c r="AF352" t="inlineStr">
        <is>
          <t>88900</t>
        </is>
      </c>
      <c r="AG352" t="inlineStr">
        <is>
          <t>100000</t>
        </is>
      </c>
      <c r="AH352" t="inlineStr">
        <is>
          <t>120254</t>
        </is>
      </c>
      <c r="AI352" t="inlineStr">
        <is>
          <t>130000</t>
        </is>
      </c>
      <c r="AJ352" t="inlineStr">
        <is>
          <t>44450</t>
        </is>
      </c>
      <c r="AK352" t="inlineStr">
        <is>
          <t>50000</t>
        </is>
      </c>
      <c r="AL352" t="inlineStr">
        <is>
          <t>0</t>
        </is>
      </c>
      <c r="AM352" t="inlineStr">
        <is>
          <t>0</t>
        </is>
      </c>
      <c r="AN352" t="n">
        <v>78531</v>
      </c>
      <c r="AO352" t="n">
        <v>130000</v>
      </c>
      <c r="AP352" t="inlineStr">
        <is>
          <t>530999</t>
        </is>
      </c>
      <c r="AQ352" t="inlineStr">
        <is>
          <t>1004532</t>
        </is>
      </c>
      <c r="AR352" t="inlineStr">
        <is>
          <t>3970</t>
        </is>
      </c>
      <c r="AS352" t="inlineStr">
        <is>
          <t>7402</t>
        </is>
      </c>
      <c r="AT352" t="inlineStr">
        <is>
          <t>75812</t>
        </is>
      </c>
      <c r="AU352" t="inlineStr">
        <is>
          <t>120000</t>
        </is>
      </c>
      <c r="AV352" t="inlineStr">
        <is>
          <t>167296</t>
        </is>
      </c>
      <c r="AW352" t="inlineStr">
        <is>
          <t>300000</t>
        </is>
      </c>
      <c r="AX352" t="inlineStr">
        <is>
          <t>205390</t>
        </is>
      </c>
      <c r="AY352" t="inlineStr">
        <is>
          <t>340000</t>
        </is>
      </c>
      <c r="AZ352" t="n">
        <v>44.36665219600221</v>
      </c>
      <c r="BA352" t="n">
        <v>-1901934</v>
      </c>
      <c r="BB352" t="n">
        <v>-1061998</v>
      </c>
      <c r="BC352" t="inlineStr">
        <is>
          <t>0</t>
        </is>
      </c>
      <c r="BD352" t="inlineStr">
        <is>
          <t>0</t>
        </is>
      </c>
      <c r="BE352" t="n">
        <v>0</v>
      </c>
      <c r="BF352" t="inlineStr">
        <is>
          <t>78531</t>
        </is>
      </c>
      <c r="BG352" t="inlineStr">
        <is>
          <t>0</t>
        </is>
      </c>
      <c r="BH352" t="inlineStr">
        <is>
          <t>130000</t>
        </is>
      </c>
      <c r="BI352" t="inlineStr">
        <is>
          <t>0</t>
        </is>
      </c>
    </row>
    <row r="353">
      <c r="A353" t="inlineStr">
        <is>
          <t>Colombia</t>
        </is>
      </c>
      <c r="B353" t="inlineStr">
        <is>
          <t>Seagrass</t>
        </is>
      </c>
      <c r="C353" t="inlineStr">
        <is>
          <t>Conservation</t>
        </is>
      </c>
      <c r="D353" t="inlineStr"/>
      <c r="E353" t="inlineStr">
        <is>
          <t>Medium</t>
        </is>
      </c>
      <c r="F353" t="n">
        <v>2000</v>
      </c>
      <c r="G353" t="inlineStr">
        <is>
          <t>Market price</t>
        </is>
      </c>
      <c r="H353" t="n">
        <v>113742621.2763725</v>
      </c>
      <c r="I353" t="inlineStr">
        <is>
          <t>COL</t>
        </is>
      </c>
      <c r="J353" t="n">
        <v>2000</v>
      </c>
      <c r="K353" t="inlineStr">
        <is>
          <t>Colombia Seagrass Conservation 2000</t>
        </is>
      </c>
      <c r="L353" t="inlineStr">
        <is>
          <t>2144821</t>
        </is>
      </c>
      <c r="M353" t="inlineStr">
        <is>
          <t>2912936</t>
        </is>
      </c>
      <c r="N353" t="n">
        <v>0.01885679243129541</v>
      </c>
      <c r="O353" t="n">
        <v>0.02560988983120173</v>
      </c>
      <c r="P353" t="inlineStr">
        <is>
          <t>1254769</t>
        </is>
      </c>
      <c r="Q353" t="inlineStr">
        <is>
          <t>1336286</t>
        </is>
      </c>
      <c r="R353" t="inlineStr">
        <is>
          <t>890052</t>
        </is>
      </c>
      <c r="S353" t="inlineStr">
        <is>
          <t>1576650</t>
        </is>
      </c>
      <c r="T353" t="n">
        <v>49827</v>
      </c>
      <c r="U353" t="n">
        <v>46264</v>
      </c>
      <c r="V353" t="n">
        <v>58</v>
      </c>
      <c r="W353" t="n">
        <v>58</v>
      </c>
      <c r="X353" t="inlineStr">
        <is>
          <t>50000</t>
        </is>
      </c>
      <c r="Y353" t="inlineStr">
        <is>
          <t>50000</t>
        </is>
      </c>
      <c r="Z353" t="inlineStr">
        <is>
          <t>629559</t>
        </is>
      </c>
      <c r="AA353" t="inlineStr">
        <is>
          <t>667067</t>
        </is>
      </c>
      <c r="AB353" t="inlineStr">
        <is>
          <t>76963</t>
        </is>
      </c>
      <c r="AC353" t="inlineStr">
        <is>
          <t>80000</t>
        </is>
      </c>
      <c r="AD353" t="inlineStr">
        <is>
          <t>244644</t>
        </is>
      </c>
      <c r="AE353" t="inlineStr">
        <is>
          <t>259219</t>
        </is>
      </c>
      <c r="AF353" t="inlineStr">
        <is>
          <t>88900</t>
        </is>
      </c>
      <c r="AG353" t="inlineStr">
        <is>
          <t>100000</t>
        </is>
      </c>
      <c r="AH353" t="inlineStr">
        <is>
          <t>120254</t>
        </is>
      </c>
      <c r="AI353" t="inlineStr">
        <is>
          <t>130000</t>
        </is>
      </c>
      <c r="AJ353" t="inlineStr">
        <is>
          <t>44450</t>
        </is>
      </c>
      <c r="AK353" t="inlineStr">
        <is>
          <t>50000</t>
        </is>
      </c>
      <c r="AL353" t="inlineStr">
        <is>
          <t>0</t>
        </is>
      </c>
      <c r="AM353" t="inlineStr">
        <is>
          <t>0</t>
        </is>
      </c>
      <c r="AN353" t="n">
        <v>78531</v>
      </c>
      <c r="AO353" t="n">
        <v>130000</v>
      </c>
      <c r="AP353" t="inlineStr">
        <is>
          <t>359053</t>
        </is>
      </c>
      <c r="AQ353" t="inlineStr">
        <is>
          <t>679248</t>
        </is>
      </c>
      <c r="AR353" t="inlineStr">
        <is>
          <t>3970</t>
        </is>
      </c>
      <c r="AS353" t="inlineStr">
        <is>
          <t>7402</t>
        </is>
      </c>
      <c r="AT353" t="inlineStr">
        <is>
          <t>75812</t>
        </is>
      </c>
      <c r="AU353" t="inlineStr">
        <is>
          <t>120000</t>
        </is>
      </c>
      <c r="AV353" t="inlineStr">
        <is>
          <t>167296</t>
        </is>
      </c>
      <c r="AW353" t="inlineStr">
        <is>
          <t>300000</t>
        </is>
      </c>
      <c r="AX353" t="inlineStr">
        <is>
          <t>205390</t>
        </is>
      </c>
      <c r="AY353" t="inlineStr">
        <is>
          <t>340000</t>
        </is>
      </c>
      <c r="AZ353" t="n">
        <v>30</v>
      </c>
      <c r="BA353" t="n">
        <v>-1576650</v>
      </c>
      <c r="BB353" t="n">
        <v>-890052</v>
      </c>
      <c r="BC353" t="inlineStr">
        <is>
          <t>0</t>
        </is>
      </c>
      <c r="BD353" t="inlineStr">
        <is>
          <t>0</t>
        </is>
      </c>
      <c r="BE353" t="n">
        <v>0</v>
      </c>
      <c r="BF353" t="inlineStr">
        <is>
          <t>78531</t>
        </is>
      </c>
      <c r="BG353" t="inlineStr">
        <is>
          <t>0</t>
        </is>
      </c>
      <c r="BH353" t="inlineStr">
        <is>
          <t>130000</t>
        </is>
      </c>
      <c r="BI353" t="inlineStr">
        <is>
          <t>0</t>
        </is>
      </c>
    </row>
    <row r="354">
      <c r="A354" t="inlineStr">
        <is>
          <t>Colombia</t>
        </is>
      </c>
      <c r="B354" t="inlineStr">
        <is>
          <t>Seagrass</t>
        </is>
      </c>
      <c r="C354" t="inlineStr">
        <is>
          <t>Conservation</t>
        </is>
      </c>
      <c r="D354" t="inlineStr"/>
      <c r="E354" t="inlineStr">
        <is>
          <t>Large</t>
        </is>
      </c>
      <c r="F354" t="n">
        <v>4000</v>
      </c>
      <c r="G354" t="inlineStr">
        <is>
          <t>Opex breakeven</t>
        </is>
      </c>
      <c r="H354" t="n">
        <v>113742621.2763725</v>
      </c>
      <c r="I354" t="inlineStr">
        <is>
          <t>COL</t>
        </is>
      </c>
      <c r="J354" t="n">
        <v>2000</v>
      </c>
      <c r="K354" t="inlineStr">
        <is>
          <t>Colombia Seagrass Conservation 4000</t>
        </is>
      </c>
      <c r="L354" t="inlineStr">
        <is>
          <t>2324707</t>
        </is>
      </c>
      <c r="M354" t="inlineStr">
        <is>
          <t>3253132</t>
        </is>
      </c>
      <c r="N354" t="n">
        <v>0.02043831040566063</v>
      </c>
      <c r="O354" t="n">
        <v>0.02860081791235953</v>
      </c>
      <c r="P354" t="inlineStr">
        <is>
          <t>1254769</t>
        </is>
      </c>
      <c r="Q354" t="inlineStr">
        <is>
          <t>1336286</t>
        </is>
      </c>
      <c r="R354" t="inlineStr">
        <is>
          <t>1069937</t>
        </is>
      </c>
      <c r="S354" t="inlineStr">
        <is>
          <t>1916846</t>
        </is>
      </c>
      <c r="T354" t="n">
        <v>49827</v>
      </c>
      <c r="U354" t="n">
        <v>92527</v>
      </c>
      <c r="V354" t="n">
        <v>31</v>
      </c>
      <c r="W354" t="n">
        <v>31</v>
      </c>
      <c r="X354" t="inlineStr">
        <is>
          <t>50000</t>
        </is>
      </c>
      <c r="Y354" t="inlineStr">
        <is>
          <t>50000</t>
        </is>
      </c>
      <c r="Z354" t="inlineStr">
        <is>
          <t>629559</t>
        </is>
      </c>
      <c r="AA354" t="inlineStr">
        <is>
          <t>667067</t>
        </is>
      </c>
      <c r="AB354" t="inlineStr">
        <is>
          <t>76963</t>
        </is>
      </c>
      <c r="AC354" t="inlineStr">
        <is>
          <t>80000</t>
        </is>
      </c>
      <c r="AD354" t="inlineStr">
        <is>
          <t>244644</t>
        </is>
      </c>
      <c r="AE354" t="inlineStr">
        <is>
          <t>259219</t>
        </is>
      </c>
      <c r="AF354" t="inlineStr">
        <is>
          <t>88900</t>
        </is>
      </c>
      <c r="AG354" t="inlineStr">
        <is>
          <t>100000</t>
        </is>
      </c>
      <c r="AH354" t="inlineStr">
        <is>
          <t>120254</t>
        </is>
      </c>
      <c r="AI354" t="inlineStr">
        <is>
          <t>130000</t>
        </is>
      </c>
      <c r="AJ354" t="inlineStr">
        <is>
          <t>44450</t>
        </is>
      </c>
      <c r="AK354" t="inlineStr">
        <is>
          <t>50000</t>
        </is>
      </c>
      <c r="AL354" t="inlineStr">
        <is>
          <t>0</t>
        </is>
      </c>
      <c r="AM354" t="inlineStr">
        <is>
          <t>0</t>
        </is>
      </c>
      <c r="AN354" t="n">
        <v>78531</v>
      </c>
      <c r="AO354" t="n">
        <v>130000</v>
      </c>
      <c r="AP354" t="inlineStr">
        <is>
          <t>534969</t>
        </is>
      </c>
      <c r="AQ354" t="inlineStr">
        <is>
          <t>1012042</t>
        </is>
      </c>
      <c r="AR354" t="inlineStr">
        <is>
          <t>7939</t>
        </is>
      </c>
      <c r="AS354" t="inlineStr">
        <is>
          <t>14804</t>
        </is>
      </c>
      <c r="AT354" t="inlineStr">
        <is>
          <t>75812</t>
        </is>
      </c>
      <c r="AU354" t="inlineStr">
        <is>
          <t>120000</t>
        </is>
      </c>
      <c r="AV354" t="inlineStr">
        <is>
          <t>167296</t>
        </is>
      </c>
      <c r="AW354" t="inlineStr">
        <is>
          <t>300000</t>
        </is>
      </c>
      <c r="AX354" t="inlineStr">
        <is>
          <t>205390</t>
        </is>
      </c>
      <c r="AY354" t="inlineStr">
        <is>
          <t>340000</t>
        </is>
      </c>
      <c r="AZ354" t="n">
        <v>22.34916093998064</v>
      </c>
      <c r="BA354" t="n">
        <v>-1916846</v>
      </c>
      <c r="BB354" t="n">
        <v>-1069937</v>
      </c>
      <c r="BC354" t="inlineStr">
        <is>
          <t>0</t>
        </is>
      </c>
      <c r="BD354" t="inlineStr">
        <is>
          <t>0</t>
        </is>
      </c>
      <c r="BE354" t="n">
        <v>0</v>
      </c>
      <c r="BF354" t="inlineStr">
        <is>
          <t>78531</t>
        </is>
      </c>
      <c r="BG354" t="inlineStr">
        <is>
          <t>0</t>
        </is>
      </c>
      <c r="BH354" t="inlineStr">
        <is>
          <t>130000</t>
        </is>
      </c>
      <c r="BI354" t="inlineStr">
        <is>
          <t>0</t>
        </is>
      </c>
    </row>
    <row r="355">
      <c r="A355" t="inlineStr">
        <is>
          <t>Colombia</t>
        </is>
      </c>
      <c r="B355" t="inlineStr">
        <is>
          <t>Seagrass</t>
        </is>
      </c>
      <c r="C355" t="inlineStr">
        <is>
          <t>Conservation</t>
        </is>
      </c>
      <c r="D355" t="inlineStr"/>
      <c r="E355" t="inlineStr">
        <is>
          <t>Large</t>
        </is>
      </c>
      <c r="F355" t="n">
        <v>4000</v>
      </c>
      <c r="G355" t="inlineStr">
        <is>
          <t>Market price</t>
        </is>
      </c>
      <c r="H355" t="n">
        <v>113742621.2763725</v>
      </c>
      <c r="I355" t="inlineStr">
        <is>
          <t>COL</t>
        </is>
      </c>
      <c r="J355" t="n">
        <v>2000</v>
      </c>
      <c r="K355" t="inlineStr">
        <is>
          <t>Colombia Seagrass Conservation 4000</t>
        </is>
      </c>
      <c r="L355" t="inlineStr">
        <is>
          <t>2507844</t>
        </is>
      </c>
      <c r="M355" t="inlineStr">
        <is>
          <t>3599587</t>
        </is>
      </c>
      <c r="N355" t="n">
        <v>0.02204841045386519</v>
      </c>
      <c r="O355" t="n">
        <v>0.0316467737388758</v>
      </c>
      <c r="P355" t="inlineStr">
        <is>
          <t>1254769</t>
        </is>
      </c>
      <c r="Q355" t="inlineStr">
        <is>
          <t>1336286</t>
        </is>
      </c>
      <c r="R355" t="inlineStr">
        <is>
          <t>1253074</t>
        </is>
      </c>
      <c r="S355" t="inlineStr">
        <is>
          <t>2263301</t>
        </is>
      </c>
      <c r="T355" t="n">
        <v>49827</v>
      </c>
      <c r="U355" t="n">
        <v>92527</v>
      </c>
      <c r="V355" t="n">
        <v>34</v>
      </c>
      <c r="W355" t="n">
        <v>34</v>
      </c>
      <c r="X355" t="inlineStr">
        <is>
          <t>50000</t>
        </is>
      </c>
      <c r="Y355" t="inlineStr">
        <is>
          <t>50000</t>
        </is>
      </c>
      <c r="Z355" t="inlineStr">
        <is>
          <t>629559</t>
        </is>
      </c>
      <c r="AA355" t="inlineStr">
        <is>
          <t>667067</t>
        </is>
      </c>
      <c r="AB355" t="inlineStr">
        <is>
          <t>76963</t>
        </is>
      </c>
      <c r="AC355" t="inlineStr">
        <is>
          <t>80000</t>
        </is>
      </c>
      <c r="AD355" t="inlineStr">
        <is>
          <t>244644</t>
        </is>
      </c>
      <c r="AE355" t="inlineStr">
        <is>
          <t>259219</t>
        </is>
      </c>
      <c r="AF355" t="inlineStr">
        <is>
          <t>88900</t>
        </is>
      </c>
      <c r="AG355" t="inlineStr">
        <is>
          <t>100000</t>
        </is>
      </c>
      <c r="AH355" t="inlineStr">
        <is>
          <t>120254</t>
        </is>
      </c>
      <c r="AI355" t="inlineStr">
        <is>
          <t>130000</t>
        </is>
      </c>
      <c r="AJ355" t="inlineStr">
        <is>
          <t>44450</t>
        </is>
      </c>
      <c r="AK355" t="inlineStr">
        <is>
          <t>50000</t>
        </is>
      </c>
      <c r="AL355" t="inlineStr">
        <is>
          <t>0</t>
        </is>
      </c>
      <c r="AM355" t="inlineStr">
        <is>
          <t>0</t>
        </is>
      </c>
      <c r="AN355" t="n">
        <v>78531</v>
      </c>
      <c r="AO355" t="n">
        <v>130000</v>
      </c>
      <c r="AP355" t="inlineStr">
        <is>
          <t>718106</t>
        </is>
      </c>
      <c r="AQ355" t="inlineStr">
        <is>
          <t>1358496</t>
        </is>
      </c>
      <c r="AR355" t="inlineStr">
        <is>
          <t>7939</t>
        </is>
      </c>
      <c r="AS355" t="inlineStr">
        <is>
          <t>14804</t>
        </is>
      </c>
      <c r="AT355" t="inlineStr">
        <is>
          <t>75812</t>
        </is>
      </c>
      <c r="AU355" t="inlineStr">
        <is>
          <t>120000</t>
        </is>
      </c>
      <c r="AV355" t="inlineStr">
        <is>
          <t>167296</t>
        </is>
      </c>
      <c r="AW355" t="inlineStr">
        <is>
          <t>300000</t>
        </is>
      </c>
      <c r="AX355" t="inlineStr">
        <is>
          <t>205390</t>
        </is>
      </c>
      <c r="AY355" t="inlineStr">
        <is>
          <t>340000</t>
        </is>
      </c>
      <c r="AZ355" t="n">
        <v>30</v>
      </c>
      <c r="BA355" t="n">
        <v>-2263301</v>
      </c>
      <c r="BB355" t="n">
        <v>-1253074</v>
      </c>
      <c r="BC355" t="inlineStr">
        <is>
          <t>0</t>
        </is>
      </c>
      <c r="BD355" t="inlineStr">
        <is>
          <t>0</t>
        </is>
      </c>
      <c r="BE355" t="n">
        <v>0</v>
      </c>
      <c r="BF355" t="inlineStr">
        <is>
          <t>78531</t>
        </is>
      </c>
      <c r="BG355" t="inlineStr">
        <is>
          <t>0</t>
        </is>
      </c>
      <c r="BH355" t="inlineStr">
        <is>
          <t>130000</t>
        </is>
      </c>
      <c r="BI355" t="inlineStr">
        <is>
          <t>0</t>
        </is>
      </c>
    </row>
    <row r="356">
      <c r="A356" t="inlineStr">
        <is>
          <t>Colombia</t>
        </is>
      </c>
      <c r="B356" t="inlineStr">
        <is>
          <t>Salt marsh</t>
        </is>
      </c>
      <c r="C356" t="inlineStr">
        <is>
          <t>Restoration</t>
        </is>
      </c>
      <c r="D356" t="inlineStr">
        <is>
          <t>Planting</t>
        </is>
      </c>
      <c r="E356" t="inlineStr">
        <is>
          <t>Small</t>
        </is>
      </c>
      <c r="F356" t="n">
        <v>100</v>
      </c>
      <c r="G356" t="inlineStr">
        <is>
          <t>Opex breakeven</t>
        </is>
      </c>
      <c r="H356" t="n">
        <v>113742621.2763725</v>
      </c>
      <c r="I356" t="inlineStr">
        <is>
          <t>COL</t>
        </is>
      </c>
      <c r="J356" t="n">
        <v>500</v>
      </c>
      <c r="K356" t="inlineStr">
        <is>
          <t>Colombia Salt marsh Restoration 100</t>
        </is>
      </c>
      <c r="L356" t="inlineStr">
        <is>
          <t>3316578</t>
        </is>
      </c>
      <c r="M356" t="inlineStr">
        <is>
          <t>4353946</t>
        </is>
      </c>
      <c r="N356" t="n">
        <v>0.02915862112884985</v>
      </c>
      <c r="O356" t="n">
        <v>0.03827893142554502</v>
      </c>
      <c r="P356" t="inlineStr">
        <is>
          <t>1943204</t>
        </is>
      </c>
      <c r="Q356" t="inlineStr">
        <is>
          <t>2110681</t>
        </is>
      </c>
      <c r="R356" t="inlineStr">
        <is>
          <t>1373375</t>
        </is>
      </c>
      <c r="S356" t="inlineStr">
        <is>
          <t>2243265</t>
        </is>
      </c>
      <c r="T356" t="n">
        <v>0</v>
      </c>
      <c r="U356" t="n">
        <v>5339</v>
      </c>
      <c r="V356" t="n">
        <v>777</v>
      </c>
      <c r="W356" t="n">
        <v>777</v>
      </c>
      <c r="X356" t="inlineStr">
        <is>
          <t>50000</t>
        </is>
      </c>
      <c r="Y356" t="inlineStr">
        <is>
          <t>50000</t>
        </is>
      </c>
      <c r="Z356" t="inlineStr">
        <is>
          <t>629559</t>
        </is>
      </c>
      <c r="AA356" t="inlineStr">
        <is>
          <t>667067</t>
        </is>
      </c>
      <c r="AB356" t="inlineStr">
        <is>
          <t>76963</t>
        </is>
      </c>
      <c r="AC356" t="inlineStr">
        <is>
          <t>80000</t>
        </is>
      </c>
      <c r="AD356" t="inlineStr">
        <is>
          <t>244644</t>
        </is>
      </c>
      <c r="AE356" t="inlineStr">
        <is>
          <t>259219</t>
        </is>
      </c>
      <c r="AF356" t="inlineStr">
        <is>
          <t>88900</t>
        </is>
      </c>
      <c r="AG356" t="inlineStr">
        <is>
          <t>100000</t>
        </is>
      </c>
      <c r="AH356" t="inlineStr">
        <is>
          <t>120254</t>
        </is>
      </c>
      <c r="AI356" t="inlineStr">
        <is>
          <t>130000</t>
        </is>
      </c>
      <c r="AJ356" t="inlineStr">
        <is>
          <t>44450</t>
        </is>
      </c>
      <c r="AK356" t="inlineStr">
        <is>
          <t>50000</t>
        </is>
      </c>
      <c r="AL356" t="inlineStr">
        <is>
          <t>688434</t>
        </is>
      </c>
      <c r="AM356" t="inlineStr">
        <is>
          <t>774395</t>
        </is>
      </c>
      <c r="AN356" t="n">
        <v>237673</v>
      </c>
      <c r="AO356" t="n">
        <v>323521</v>
      </c>
      <c r="AP356" t="inlineStr">
        <is>
          <t>686687</t>
        </is>
      </c>
      <c r="AQ356" t="inlineStr">
        <is>
          <t>1158890</t>
        </is>
      </c>
      <c r="AR356" t="inlineStr">
        <is>
          <t>516</t>
        </is>
      </c>
      <c r="AS356" t="inlineStr">
        <is>
          <t>854</t>
        </is>
      </c>
      <c r="AT356" t="inlineStr">
        <is>
          <t>75812</t>
        </is>
      </c>
      <c r="AU356" t="inlineStr">
        <is>
          <t>120000</t>
        </is>
      </c>
      <c r="AV356" t="inlineStr">
        <is>
          <t>167296</t>
        </is>
      </c>
      <c r="AW356" t="inlineStr">
        <is>
          <t>300000</t>
        </is>
      </c>
      <c r="AX356" t="inlineStr">
        <is>
          <t>205390</t>
        </is>
      </c>
      <c r="AY356" t="inlineStr">
        <is>
          <t>340000</t>
        </is>
      </c>
      <c r="AZ356" t="n">
        <v>462.4413230707124</v>
      </c>
      <c r="BA356" t="n">
        <v>-2243265</v>
      </c>
      <c r="BB356" t="n">
        <v>-1373375</v>
      </c>
      <c r="BC356" t="inlineStr">
        <is>
          <t>0</t>
        </is>
      </c>
      <c r="BD356" t="inlineStr">
        <is>
          <t>0</t>
        </is>
      </c>
      <c r="BE356" t="n">
        <v>0</v>
      </c>
      <c r="BF356" t="inlineStr">
        <is>
          <t>78531</t>
        </is>
      </c>
      <c r="BG356" t="inlineStr">
        <is>
          <t>159142</t>
        </is>
      </c>
      <c r="BH356" t="inlineStr">
        <is>
          <t>130000</t>
        </is>
      </c>
      <c r="BI356" t="inlineStr">
        <is>
          <t>193521</t>
        </is>
      </c>
    </row>
    <row r="357">
      <c r="A357" t="inlineStr">
        <is>
          <t>Colombia</t>
        </is>
      </c>
      <c r="B357" t="inlineStr">
        <is>
          <t>Salt marsh</t>
        </is>
      </c>
      <c r="C357" t="inlineStr">
        <is>
          <t>Restoration</t>
        </is>
      </c>
      <c r="D357" t="inlineStr">
        <is>
          <t>Hydrology</t>
        </is>
      </c>
      <c r="E357" t="inlineStr">
        <is>
          <t>Small</t>
        </is>
      </c>
      <c r="F357" t="n">
        <v>100</v>
      </c>
      <c r="G357" t="inlineStr">
        <is>
          <t>Opex breakeven</t>
        </is>
      </c>
      <c r="H357" t="n">
        <v>113742621.2763725</v>
      </c>
      <c r="I357" t="inlineStr">
        <is>
          <t>COL</t>
        </is>
      </c>
      <c r="J357" t="n">
        <v>500</v>
      </c>
      <c r="K357" t="inlineStr">
        <is>
          <t>Colombia Salt marsh Restoration 100</t>
        </is>
      </c>
      <c r="L357" t="inlineStr">
        <is>
          <t>2834633</t>
        </is>
      </c>
      <c r="M357" t="inlineStr">
        <is>
          <t>3762115</t>
        </is>
      </c>
      <c r="N357" t="n">
        <v>0.02492146715269022</v>
      </c>
      <c r="O357" t="n">
        <v>0.0330756840117021</v>
      </c>
      <c r="P357" t="inlineStr">
        <is>
          <t>1613453</t>
        </is>
      </c>
      <c r="Q357" t="inlineStr">
        <is>
          <t>1739757</t>
        </is>
      </c>
      <c r="R357" t="inlineStr">
        <is>
          <t>1221179</t>
        </is>
      </c>
      <c r="S357" t="inlineStr">
        <is>
          <t>2022358</t>
        </is>
      </c>
      <c r="T357" t="n">
        <v>0</v>
      </c>
      <c r="U357" t="n">
        <v>6673</v>
      </c>
      <c r="V357" t="n">
        <v>531</v>
      </c>
      <c r="W357" t="n">
        <v>531</v>
      </c>
      <c r="X357" t="inlineStr">
        <is>
          <t>50000</t>
        </is>
      </c>
      <c r="Y357" t="inlineStr">
        <is>
          <t>50000</t>
        </is>
      </c>
      <c r="Z357" t="inlineStr">
        <is>
          <t>629559</t>
        </is>
      </c>
      <c r="AA357" t="inlineStr">
        <is>
          <t>667067</t>
        </is>
      </c>
      <c r="AB357" t="inlineStr">
        <is>
          <t>76963</t>
        </is>
      </c>
      <c r="AC357" t="inlineStr">
        <is>
          <t>80000</t>
        </is>
      </c>
      <c r="AD357" t="inlineStr">
        <is>
          <t>244644</t>
        </is>
      </c>
      <c r="AE357" t="inlineStr">
        <is>
          <t>259219</t>
        </is>
      </c>
      <c r="AF357" t="inlineStr">
        <is>
          <t>88900</t>
        </is>
      </c>
      <c r="AG357" t="inlineStr">
        <is>
          <t>100000</t>
        </is>
      </c>
      <c r="AH357" t="inlineStr">
        <is>
          <t>120254</t>
        </is>
      </c>
      <c r="AI357" t="inlineStr">
        <is>
          <t>130000</t>
        </is>
      </c>
      <c r="AJ357" t="inlineStr">
        <is>
          <t>44450</t>
        </is>
      </c>
      <c r="AK357" t="inlineStr">
        <is>
          <t>50000</t>
        </is>
      </c>
      <c r="AL357" t="inlineStr">
        <is>
          <t>358684</t>
        </is>
      </c>
      <c r="AM357" t="inlineStr">
        <is>
          <t>403471</t>
        </is>
      </c>
      <c r="AN357" t="n">
        <v>161446</v>
      </c>
      <c r="AO357" t="n">
        <v>230827</v>
      </c>
      <c r="AP357" t="inlineStr">
        <is>
          <t>610590</t>
        </is>
      </c>
      <c r="AQ357" t="inlineStr">
        <is>
          <t>1030463</t>
        </is>
      </c>
      <c r="AR357" t="inlineStr">
        <is>
          <t>645</t>
        </is>
      </c>
      <c r="AS357" t="inlineStr">
        <is>
          <t>1068</t>
        </is>
      </c>
      <c r="AT357" t="inlineStr">
        <is>
          <t>75812</t>
        </is>
      </c>
      <c r="AU357" t="inlineStr">
        <is>
          <t>120000</t>
        </is>
      </c>
      <c r="AV357" t="inlineStr">
        <is>
          <t>167296</t>
        </is>
      </c>
      <c r="AW357" t="inlineStr">
        <is>
          <t>300000</t>
        </is>
      </c>
      <c r="AX357" t="inlineStr">
        <is>
          <t>205390</t>
        </is>
      </c>
      <c r="AY357" t="inlineStr">
        <is>
          <t>340000</t>
        </is>
      </c>
      <c r="AZ357" t="n">
        <v>328.9553604094522</v>
      </c>
      <c r="BA357" t="n">
        <v>-2022358</v>
      </c>
      <c r="BB357" t="n">
        <v>-1221179</v>
      </c>
      <c r="BC357" t="inlineStr">
        <is>
          <t>0</t>
        </is>
      </c>
      <c r="BD357" t="inlineStr">
        <is>
          <t>0</t>
        </is>
      </c>
      <c r="BE357" t="n">
        <v>0</v>
      </c>
      <c r="BF357" t="inlineStr">
        <is>
          <t>78531</t>
        </is>
      </c>
      <c r="BG357" t="inlineStr">
        <is>
          <t>82915</t>
        </is>
      </c>
      <c r="BH357" t="inlineStr">
        <is>
          <t>130000</t>
        </is>
      </c>
      <c r="BI357" t="inlineStr">
        <is>
          <t>100827</t>
        </is>
      </c>
    </row>
    <row r="358">
      <c r="A358" t="inlineStr">
        <is>
          <t>Colombia</t>
        </is>
      </c>
      <c r="B358" t="inlineStr">
        <is>
          <t>Salt marsh</t>
        </is>
      </c>
      <c r="C358" t="inlineStr">
        <is>
          <t>Restoration</t>
        </is>
      </c>
      <c r="D358" t="inlineStr">
        <is>
          <t>Planting</t>
        </is>
      </c>
      <c r="E358" t="inlineStr">
        <is>
          <t>Small</t>
        </is>
      </c>
      <c r="F358" t="n">
        <v>100</v>
      </c>
      <c r="G358" t="inlineStr">
        <is>
          <t>Market price</t>
        </is>
      </c>
      <c r="H358" t="n">
        <v>113742621.2763725</v>
      </c>
      <c r="I358" t="inlineStr">
        <is>
          <t>COL</t>
        </is>
      </c>
      <c r="J358" t="n">
        <v>500</v>
      </c>
      <c r="K358" t="inlineStr">
        <is>
          <t>Colombia Salt marsh Restoration 100</t>
        </is>
      </c>
      <c r="L358" t="inlineStr">
        <is>
          <t>2674439</t>
        </is>
      </c>
      <c r="M358" t="inlineStr">
        <is>
          <t>3270237</t>
        </is>
      </c>
      <c r="N358" t="n">
        <v>0.02351307689227271</v>
      </c>
      <c r="O358" t="n">
        <v>0.02875120129378731</v>
      </c>
      <c r="P358" t="inlineStr">
        <is>
          <t>1943204</t>
        </is>
      </c>
      <c r="Q358" t="inlineStr">
        <is>
          <t>2110681</t>
        </is>
      </c>
      <c r="R358" t="inlineStr">
        <is>
          <t>731235</t>
        </is>
      </c>
      <c r="S358" t="inlineStr">
        <is>
          <t>1159556</t>
        </is>
      </c>
      <c r="T358" t="n">
        <v>0</v>
      </c>
      <c r="U358" t="n">
        <v>5339</v>
      </c>
      <c r="V358" t="n">
        <v>626</v>
      </c>
      <c r="W358" t="n">
        <v>626</v>
      </c>
      <c r="X358" t="inlineStr">
        <is>
          <t>50000</t>
        </is>
      </c>
      <c r="Y358" t="inlineStr">
        <is>
          <t>50000</t>
        </is>
      </c>
      <c r="Z358" t="inlineStr">
        <is>
          <t>629559</t>
        </is>
      </c>
      <c r="AA358" t="inlineStr">
        <is>
          <t>667067</t>
        </is>
      </c>
      <c r="AB358" t="inlineStr">
        <is>
          <t>76963</t>
        </is>
      </c>
      <c r="AC358" t="inlineStr">
        <is>
          <t>80000</t>
        </is>
      </c>
      <c r="AD358" t="inlineStr">
        <is>
          <t>244644</t>
        </is>
      </c>
      <c r="AE358" t="inlineStr">
        <is>
          <t>259219</t>
        </is>
      </c>
      <c r="AF358" t="inlineStr">
        <is>
          <t>88900</t>
        </is>
      </c>
      <c r="AG358" t="inlineStr">
        <is>
          <t>100000</t>
        </is>
      </c>
      <c r="AH358" t="inlineStr">
        <is>
          <t>120254</t>
        </is>
      </c>
      <c r="AI358" t="inlineStr">
        <is>
          <t>130000</t>
        </is>
      </c>
      <c r="AJ358" t="inlineStr">
        <is>
          <t>44450</t>
        </is>
      </c>
      <c r="AK358" t="inlineStr">
        <is>
          <t>50000</t>
        </is>
      </c>
      <c r="AL358" t="inlineStr">
        <is>
          <t>688434</t>
        </is>
      </c>
      <c r="AM358" t="inlineStr">
        <is>
          <t>774395</t>
        </is>
      </c>
      <c r="AN358" t="n">
        <v>237673</v>
      </c>
      <c r="AO358" t="n">
        <v>323521</v>
      </c>
      <c r="AP358" t="inlineStr">
        <is>
          <t>44548</t>
        </is>
      </c>
      <c r="AQ358" t="inlineStr">
        <is>
          <t>75181</t>
        </is>
      </c>
      <c r="AR358" t="inlineStr">
        <is>
          <t>516</t>
        </is>
      </c>
      <c r="AS358" t="inlineStr">
        <is>
          <t>854</t>
        </is>
      </c>
      <c r="AT358" t="inlineStr">
        <is>
          <t>75812</t>
        </is>
      </c>
      <c r="AU358" t="inlineStr">
        <is>
          <t>120000</t>
        </is>
      </c>
      <c r="AV358" t="inlineStr">
        <is>
          <t>167296</t>
        </is>
      </c>
      <c r="AW358" t="inlineStr">
        <is>
          <t>300000</t>
        </is>
      </c>
      <c r="AX358" t="inlineStr">
        <is>
          <t>205390</t>
        </is>
      </c>
      <c r="AY358" t="inlineStr">
        <is>
          <t>340000</t>
        </is>
      </c>
      <c r="AZ358" t="n">
        <v>30</v>
      </c>
      <c r="BA358" t="n">
        <v>-1159556</v>
      </c>
      <c r="BB358" t="n">
        <v>-731235</v>
      </c>
      <c r="BC358" t="inlineStr">
        <is>
          <t>0</t>
        </is>
      </c>
      <c r="BD358" t="inlineStr">
        <is>
          <t>0</t>
        </is>
      </c>
      <c r="BE358" t="n">
        <v>0</v>
      </c>
      <c r="BF358" t="inlineStr">
        <is>
          <t>78531</t>
        </is>
      </c>
      <c r="BG358" t="inlineStr">
        <is>
          <t>159142</t>
        </is>
      </c>
      <c r="BH358" t="inlineStr">
        <is>
          <t>130000</t>
        </is>
      </c>
      <c r="BI358" t="inlineStr">
        <is>
          <t>193521</t>
        </is>
      </c>
    </row>
    <row r="359">
      <c r="A359" t="inlineStr">
        <is>
          <t>Colombia</t>
        </is>
      </c>
      <c r="B359" t="inlineStr">
        <is>
          <t>Salt marsh</t>
        </is>
      </c>
      <c r="C359" t="inlineStr">
        <is>
          <t>Restoration</t>
        </is>
      </c>
      <c r="D359" t="inlineStr">
        <is>
          <t>Hydrology</t>
        </is>
      </c>
      <c r="E359" t="inlineStr">
        <is>
          <t>Small</t>
        </is>
      </c>
      <c r="F359" t="n">
        <v>100</v>
      </c>
      <c r="G359" t="inlineStr">
        <is>
          <t>Market price</t>
        </is>
      </c>
      <c r="H359" t="n">
        <v>113742621.2763725</v>
      </c>
      <c r="I359" t="inlineStr">
        <is>
          <t>COL</t>
        </is>
      </c>
      <c r="J359" t="n">
        <v>500</v>
      </c>
      <c r="K359" t="inlineStr">
        <is>
          <t>Colombia Salt marsh Restoration 100</t>
        </is>
      </c>
      <c r="L359" t="inlineStr">
        <is>
          <t>2279727</t>
        </is>
      </c>
      <c r="M359" t="inlineStr">
        <is>
          <t>2825628</t>
        </is>
      </c>
      <c r="N359" t="n">
        <v>0.02004285618194701</v>
      </c>
      <c r="O359" t="n">
        <v>0.02484229718193564</v>
      </c>
      <c r="P359" t="inlineStr">
        <is>
          <t>1613453</t>
        </is>
      </c>
      <c r="Q359" t="inlineStr">
        <is>
          <t>1739757</t>
        </is>
      </c>
      <c r="R359" t="inlineStr">
        <is>
          <t>666274</t>
        </is>
      </c>
      <c r="S359" t="inlineStr">
        <is>
          <t>1085871</t>
        </is>
      </c>
      <c r="T359" t="n">
        <v>0</v>
      </c>
      <c r="U359" t="n">
        <v>6673</v>
      </c>
      <c r="V359" t="n">
        <v>427</v>
      </c>
      <c r="W359" t="n">
        <v>427</v>
      </c>
      <c r="X359" t="inlineStr">
        <is>
          <t>50000</t>
        </is>
      </c>
      <c r="Y359" t="inlineStr">
        <is>
          <t>50000</t>
        </is>
      </c>
      <c r="Z359" t="inlineStr">
        <is>
          <t>629559</t>
        </is>
      </c>
      <c r="AA359" t="inlineStr">
        <is>
          <t>667067</t>
        </is>
      </c>
      <c r="AB359" t="inlineStr">
        <is>
          <t>76963</t>
        </is>
      </c>
      <c r="AC359" t="inlineStr">
        <is>
          <t>80000</t>
        </is>
      </c>
      <c r="AD359" t="inlineStr">
        <is>
          <t>244644</t>
        </is>
      </c>
      <c r="AE359" t="inlineStr">
        <is>
          <t>259219</t>
        </is>
      </c>
      <c r="AF359" t="inlineStr">
        <is>
          <t>88900</t>
        </is>
      </c>
      <c r="AG359" t="inlineStr">
        <is>
          <t>100000</t>
        </is>
      </c>
      <c r="AH359" t="inlineStr">
        <is>
          <t>120254</t>
        </is>
      </c>
      <c r="AI359" t="inlineStr">
        <is>
          <t>130000</t>
        </is>
      </c>
      <c r="AJ359" t="inlineStr">
        <is>
          <t>44450</t>
        </is>
      </c>
      <c r="AK359" t="inlineStr">
        <is>
          <t>50000</t>
        </is>
      </c>
      <c r="AL359" t="inlineStr">
        <is>
          <t>358684</t>
        </is>
      </c>
      <c r="AM359" t="inlineStr">
        <is>
          <t>403471</t>
        </is>
      </c>
      <c r="AN359" t="n">
        <v>161446</v>
      </c>
      <c r="AO359" t="n">
        <v>230827</v>
      </c>
      <c r="AP359" t="inlineStr">
        <is>
          <t>55684</t>
        </is>
      </c>
      <c r="AQ359" t="inlineStr">
        <is>
          <t>93976</t>
        </is>
      </c>
      <c r="AR359" t="inlineStr">
        <is>
          <t>645</t>
        </is>
      </c>
      <c r="AS359" t="inlineStr">
        <is>
          <t>1068</t>
        </is>
      </c>
      <c r="AT359" t="inlineStr">
        <is>
          <t>75812</t>
        </is>
      </c>
      <c r="AU359" t="inlineStr">
        <is>
          <t>120000</t>
        </is>
      </c>
      <c r="AV359" t="inlineStr">
        <is>
          <t>167296</t>
        </is>
      </c>
      <c r="AW359" t="inlineStr">
        <is>
          <t>300000</t>
        </is>
      </c>
      <c r="AX359" t="inlineStr">
        <is>
          <t>205390</t>
        </is>
      </c>
      <c r="AY359" t="inlineStr">
        <is>
          <t>340000</t>
        </is>
      </c>
      <c r="AZ359" t="n">
        <v>30</v>
      </c>
      <c r="BA359" t="n">
        <v>-1085871</v>
      </c>
      <c r="BB359" t="n">
        <v>-666274</v>
      </c>
      <c r="BC359" t="inlineStr">
        <is>
          <t>0</t>
        </is>
      </c>
      <c r="BD359" t="inlineStr">
        <is>
          <t>0</t>
        </is>
      </c>
      <c r="BE359" t="n">
        <v>0</v>
      </c>
      <c r="BF359" t="inlineStr">
        <is>
          <t>78531</t>
        </is>
      </c>
      <c r="BG359" t="inlineStr">
        <is>
          <t>82915</t>
        </is>
      </c>
      <c r="BH359" t="inlineStr">
        <is>
          <t>130000</t>
        </is>
      </c>
      <c r="BI359" t="inlineStr">
        <is>
          <t>100827</t>
        </is>
      </c>
    </row>
    <row r="360">
      <c r="A360" t="inlineStr">
        <is>
          <t>Colombia</t>
        </is>
      </c>
      <c r="B360" t="inlineStr">
        <is>
          <t>Salt marsh</t>
        </is>
      </c>
      <c r="C360" t="inlineStr">
        <is>
          <t>Restoration</t>
        </is>
      </c>
      <c r="D360" t="inlineStr">
        <is>
          <t>Planting</t>
        </is>
      </c>
      <c r="E360" t="inlineStr">
        <is>
          <t>Medium</t>
        </is>
      </c>
      <c r="F360" t="n">
        <v>500</v>
      </c>
      <c r="G360" t="inlineStr">
        <is>
          <t>Opex breakeven</t>
        </is>
      </c>
      <c r="H360" t="n">
        <v>113742621.2763725</v>
      </c>
      <c r="I360" t="inlineStr">
        <is>
          <t>COL</t>
        </is>
      </c>
      <c r="J360" t="n">
        <v>500</v>
      </c>
      <c r="K360" t="inlineStr">
        <is>
          <t>Colombia Salt marsh Restoration 500</t>
        </is>
      </c>
      <c r="L360" t="inlineStr">
        <is>
          <t>7250597</t>
        </is>
      </c>
      <c r="M360" t="inlineStr">
        <is>
          <t>9302570</t>
        </is>
      </c>
      <c r="N360" t="n">
        <v>0.06374564713417724</v>
      </c>
      <c r="O360" t="n">
        <v>0.08178614046001774</v>
      </c>
      <c r="P360" t="inlineStr">
        <is>
          <t>4630745</t>
        </is>
      </c>
      <c r="Q360" t="inlineStr">
        <is>
          <t>5208260</t>
        </is>
      </c>
      <c r="R360" t="inlineStr">
        <is>
          <t>2619852</t>
        </is>
      </c>
      <c r="S360" t="inlineStr">
        <is>
          <t>4094310</t>
        </is>
      </c>
      <c r="T360" t="n">
        <v>0</v>
      </c>
      <c r="U360" t="n">
        <v>26026</v>
      </c>
      <c r="V360" t="n">
        <v>348</v>
      </c>
      <c r="W360" t="n">
        <v>348</v>
      </c>
      <c r="X360" t="inlineStr">
        <is>
          <t>50000</t>
        </is>
      </c>
      <c r="Y360" t="inlineStr">
        <is>
          <t>50000</t>
        </is>
      </c>
      <c r="Z360" t="inlineStr">
        <is>
          <t>629559</t>
        </is>
      </c>
      <c r="AA360" t="inlineStr">
        <is>
          <t>667067</t>
        </is>
      </c>
      <c r="AB360" t="inlineStr">
        <is>
          <t>76963</t>
        </is>
      </c>
      <c r="AC360" t="inlineStr">
        <is>
          <t>80000</t>
        </is>
      </c>
      <c r="AD360" t="inlineStr">
        <is>
          <t>244644</t>
        </is>
      </c>
      <c r="AE360" t="inlineStr">
        <is>
          <t>259219</t>
        </is>
      </c>
      <c r="AF360" t="inlineStr">
        <is>
          <t>88900</t>
        </is>
      </c>
      <c r="AG360" t="inlineStr">
        <is>
          <t>100000</t>
        </is>
      </c>
      <c r="AH360" t="inlineStr">
        <is>
          <t>120254</t>
        </is>
      </c>
      <c r="AI360" t="inlineStr">
        <is>
          <t>130000</t>
        </is>
      </c>
      <c r="AJ360" t="inlineStr">
        <is>
          <t>44450</t>
        </is>
      </c>
      <c r="AK360" t="inlineStr">
        <is>
          <t>50000</t>
        </is>
      </c>
      <c r="AL360" t="inlineStr">
        <is>
          <t>3375976</t>
        </is>
      </c>
      <c r="AM360" t="inlineStr">
        <is>
          <t>3871974</t>
        </is>
      </c>
      <c r="AN360" t="n">
        <v>858939</v>
      </c>
      <c r="AO360" t="n">
        <v>1097606</v>
      </c>
      <c r="AP360" t="inlineStr">
        <is>
          <t>1309926</t>
        </is>
      </c>
      <c r="AQ360" t="inlineStr">
        <is>
          <t>2232539</t>
        </is>
      </c>
      <c r="AR360" t="inlineStr">
        <is>
          <t>2489</t>
        </is>
      </c>
      <c r="AS360" t="inlineStr">
        <is>
          <t>4164</t>
        </is>
      </c>
      <c r="AT360" t="inlineStr">
        <is>
          <t>75812</t>
        </is>
      </c>
      <c r="AU360" t="inlineStr">
        <is>
          <t>120000</t>
        </is>
      </c>
      <c r="AV360" t="inlineStr">
        <is>
          <t>167296</t>
        </is>
      </c>
      <c r="AW360" t="inlineStr">
        <is>
          <t>300000</t>
        </is>
      </c>
      <c r="AX360" t="inlineStr">
        <is>
          <t>205390</t>
        </is>
      </c>
      <c r="AY360" t="inlineStr">
        <is>
          <t>340000</t>
        </is>
      </c>
      <c r="AZ360" t="n">
        <v>182.1114272209915</v>
      </c>
      <c r="BA360" t="n">
        <v>-4094310</v>
      </c>
      <c r="BB360" t="n">
        <v>-2619852</v>
      </c>
      <c r="BC360" t="inlineStr">
        <is>
          <t>0</t>
        </is>
      </c>
      <c r="BD360" t="inlineStr">
        <is>
          <t>0</t>
        </is>
      </c>
      <c r="BE360" t="n">
        <v>0</v>
      </c>
      <c r="BF360" t="inlineStr">
        <is>
          <t>78531</t>
        </is>
      </c>
      <c r="BG360" t="inlineStr">
        <is>
          <t>780408</t>
        </is>
      </c>
      <c r="BH360" t="inlineStr">
        <is>
          <t>130000</t>
        </is>
      </c>
      <c r="BI360" t="inlineStr">
        <is>
          <t>967606</t>
        </is>
      </c>
    </row>
    <row r="361">
      <c r="A361" t="inlineStr">
        <is>
          <t>Colombia</t>
        </is>
      </c>
      <c r="B361" t="inlineStr">
        <is>
          <t>Salt marsh</t>
        </is>
      </c>
      <c r="C361" t="inlineStr">
        <is>
          <t>Restoration</t>
        </is>
      </c>
      <c r="D361" t="inlineStr">
        <is>
          <t>Hydrology</t>
        </is>
      </c>
      <c r="E361" t="inlineStr">
        <is>
          <t>Medium</t>
        </is>
      </c>
      <c r="F361" t="n">
        <v>500</v>
      </c>
      <c r="G361" t="inlineStr">
        <is>
          <t>Opex breakeven</t>
        </is>
      </c>
      <c r="H361" t="n">
        <v>113742621.2763725</v>
      </c>
      <c r="I361" t="inlineStr">
        <is>
          <t>COL</t>
        </is>
      </c>
      <c r="J361" t="n">
        <v>500</v>
      </c>
      <c r="K361" t="inlineStr">
        <is>
          <t>Colombia Salt marsh Restoration 500</t>
        </is>
      </c>
      <c r="L361" t="inlineStr">
        <is>
          <t>4887187</t>
        </is>
      </c>
      <c r="M361" t="inlineStr">
        <is>
          <t>6349496</t>
        </is>
      </c>
      <c r="N361" t="n">
        <v>0.04296706850218517</v>
      </c>
      <c r="O361" t="n">
        <v>0.05582336619948259</v>
      </c>
      <c r="P361" t="inlineStr">
        <is>
          <t>3013700</t>
        </is>
      </c>
      <c r="Q361" t="inlineStr">
        <is>
          <t>3353639</t>
        </is>
      </c>
      <c r="R361" t="inlineStr">
        <is>
          <t>1873487</t>
        </is>
      </c>
      <c r="S361" t="inlineStr">
        <is>
          <t>2995857</t>
        </is>
      </c>
      <c r="T361" t="n">
        <v>0</v>
      </c>
      <c r="U361" t="n">
        <v>32533</v>
      </c>
      <c r="V361" t="n">
        <v>188</v>
      </c>
      <c r="W361" t="n">
        <v>188</v>
      </c>
      <c r="X361" t="inlineStr">
        <is>
          <t>50000</t>
        </is>
      </c>
      <c r="Y361" t="inlineStr">
        <is>
          <t>50000</t>
        </is>
      </c>
      <c r="Z361" t="inlineStr">
        <is>
          <t>629559</t>
        </is>
      </c>
      <c r="AA361" t="inlineStr">
        <is>
          <t>667067</t>
        </is>
      </c>
      <c r="AB361" t="inlineStr">
        <is>
          <t>76963</t>
        </is>
      </c>
      <c r="AC361" t="inlineStr">
        <is>
          <t>80000</t>
        </is>
      </c>
      <c r="AD361" t="inlineStr">
        <is>
          <t>244644</t>
        </is>
      </c>
      <c r="AE361" t="inlineStr">
        <is>
          <t>259219</t>
        </is>
      </c>
      <c r="AF361" t="inlineStr">
        <is>
          <t>88900</t>
        </is>
      </c>
      <c r="AG361" t="inlineStr">
        <is>
          <t>100000</t>
        </is>
      </c>
      <c r="AH361" t="inlineStr">
        <is>
          <t>120254</t>
        </is>
      </c>
      <c r="AI361" t="inlineStr">
        <is>
          <t>130000</t>
        </is>
      </c>
      <c r="AJ361" t="inlineStr">
        <is>
          <t>44450</t>
        </is>
      </c>
      <c r="AK361" t="inlineStr">
        <is>
          <t>50000</t>
        </is>
      </c>
      <c r="AL361" t="inlineStr">
        <is>
          <t>1758931</t>
        </is>
      </c>
      <c r="AM361" t="inlineStr">
        <is>
          <t>2017353</t>
        </is>
      </c>
      <c r="AN361" t="n">
        <v>485134</v>
      </c>
      <c r="AO361" t="n">
        <v>634136</v>
      </c>
      <c r="AP361" t="inlineStr">
        <is>
          <t>936744</t>
        </is>
      </c>
      <c r="AQ361" t="inlineStr">
        <is>
          <t>1596515</t>
        </is>
      </c>
      <c r="AR361" t="inlineStr">
        <is>
          <t>3111</t>
        </is>
      </c>
      <c r="AS361" t="inlineStr">
        <is>
          <t>5205</t>
        </is>
      </c>
      <c r="AT361" t="inlineStr">
        <is>
          <t>75812</t>
        </is>
      </c>
      <c r="AU361" t="inlineStr">
        <is>
          <t>120000</t>
        </is>
      </c>
      <c r="AV361" t="inlineStr">
        <is>
          <t>167296</t>
        </is>
      </c>
      <c r="AW361" t="inlineStr">
        <is>
          <t>300000</t>
        </is>
      </c>
      <c r="AX361" t="inlineStr">
        <is>
          <t>205390</t>
        </is>
      </c>
      <c r="AY361" t="inlineStr">
        <is>
          <t>340000</t>
        </is>
      </c>
      <c r="AZ361" t="n">
        <v>104.18405306322</v>
      </c>
      <c r="BA361" t="n">
        <v>-2995857</v>
      </c>
      <c r="BB361" t="n">
        <v>-1873487</v>
      </c>
      <c r="BC361" t="inlineStr">
        <is>
          <t>0</t>
        </is>
      </c>
      <c r="BD361" t="inlineStr">
        <is>
          <t>0</t>
        </is>
      </c>
      <c r="BE361" t="n">
        <v>0</v>
      </c>
      <c r="BF361" t="inlineStr">
        <is>
          <t>78531</t>
        </is>
      </c>
      <c r="BG361" t="inlineStr">
        <is>
          <t>406603</t>
        </is>
      </c>
      <c r="BH361" t="inlineStr">
        <is>
          <t>130000</t>
        </is>
      </c>
      <c r="BI361" t="inlineStr">
        <is>
          <t>504136</t>
        </is>
      </c>
    </row>
    <row r="362">
      <c r="A362" t="inlineStr">
        <is>
          <t>Colombia</t>
        </is>
      </c>
      <c r="B362" t="inlineStr">
        <is>
          <t>Salt marsh</t>
        </is>
      </c>
      <c r="C362" t="inlineStr">
        <is>
          <t>Restoration</t>
        </is>
      </c>
      <c r="D362" t="inlineStr">
        <is>
          <t>Planting</t>
        </is>
      </c>
      <c r="E362" t="inlineStr">
        <is>
          <t>Medium</t>
        </is>
      </c>
      <c r="F362" t="n">
        <v>500</v>
      </c>
      <c r="G362" t="inlineStr">
        <is>
          <t>Market price</t>
        </is>
      </c>
      <c r="H362" t="n">
        <v>113742621.2763725</v>
      </c>
      <c r="I362" t="inlineStr">
        <is>
          <t>COL</t>
        </is>
      </c>
      <c r="J362" t="n">
        <v>500</v>
      </c>
      <c r="K362" t="inlineStr">
        <is>
          <t>Colombia Salt marsh Restoration 500</t>
        </is>
      </c>
      <c r="L362" t="inlineStr">
        <is>
          <t>6156461</t>
        </is>
      </c>
      <c r="M362" t="inlineStr">
        <is>
          <t>7437807</t>
        </is>
      </c>
      <c r="N362" t="n">
        <v>0.05412624512179121</v>
      </c>
      <c r="O362" t="n">
        <v>0.0653915560986376</v>
      </c>
      <c r="P362" t="inlineStr">
        <is>
          <t>4630745</t>
        </is>
      </c>
      <c r="Q362" t="inlineStr">
        <is>
          <t>5208260</t>
        </is>
      </c>
      <c r="R362" t="inlineStr">
        <is>
          <t>1525716</t>
        </is>
      </c>
      <c r="S362" t="inlineStr">
        <is>
          <t>2229546</t>
        </is>
      </c>
      <c r="T362" t="n">
        <v>0</v>
      </c>
      <c r="U362" t="n">
        <v>26026</v>
      </c>
      <c r="V362" t="n">
        <v>296</v>
      </c>
      <c r="W362" t="n">
        <v>296</v>
      </c>
      <c r="X362" t="inlineStr">
        <is>
          <t>50000</t>
        </is>
      </c>
      <c r="Y362" t="inlineStr">
        <is>
          <t>50000</t>
        </is>
      </c>
      <c r="Z362" t="inlineStr">
        <is>
          <t>629559</t>
        </is>
      </c>
      <c r="AA362" t="inlineStr">
        <is>
          <t>667067</t>
        </is>
      </c>
      <c r="AB362" t="inlineStr">
        <is>
          <t>76963</t>
        </is>
      </c>
      <c r="AC362" t="inlineStr">
        <is>
          <t>80000</t>
        </is>
      </c>
      <c r="AD362" t="inlineStr">
        <is>
          <t>244644</t>
        </is>
      </c>
      <c r="AE362" t="inlineStr">
        <is>
          <t>259219</t>
        </is>
      </c>
      <c r="AF362" t="inlineStr">
        <is>
          <t>88900</t>
        </is>
      </c>
      <c r="AG362" t="inlineStr">
        <is>
          <t>100000</t>
        </is>
      </c>
      <c r="AH362" t="inlineStr">
        <is>
          <t>120254</t>
        </is>
      </c>
      <c r="AI362" t="inlineStr">
        <is>
          <t>130000</t>
        </is>
      </c>
      <c r="AJ362" t="inlineStr">
        <is>
          <t>44450</t>
        </is>
      </c>
      <c r="AK362" t="inlineStr">
        <is>
          <t>50000</t>
        </is>
      </c>
      <c r="AL362" t="inlineStr">
        <is>
          <t>3375976</t>
        </is>
      </c>
      <c r="AM362" t="inlineStr">
        <is>
          <t>3871974</t>
        </is>
      </c>
      <c r="AN362" t="n">
        <v>858939</v>
      </c>
      <c r="AO362" t="n">
        <v>1097606</v>
      </c>
      <c r="AP362" t="inlineStr">
        <is>
          <t>215790</t>
        </is>
      </c>
      <c r="AQ362" t="inlineStr">
        <is>
          <t>367776</t>
        </is>
      </c>
      <c r="AR362" t="inlineStr">
        <is>
          <t>2489</t>
        </is>
      </c>
      <c r="AS362" t="inlineStr">
        <is>
          <t>4164</t>
        </is>
      </c>
      <c r="AT362" t="inlineStr">
        <is>
          <t>75812</t>
        </is>
      </c>
      <c r="AU362" t="inlineStr">
        <is>
          <t>120000</t>
        </is>
      </c>
      <c r="AV362" t="inlineStr">
        <is>
          <t>167296</t>
        </is>
      </c>
      <c r="AW362" t="inlineStr">
        <is>
          <t>300000</t>
        </is>
      </c>
      <c r="AX362" t="inlineStr">
        <is>
          <t>205390</t>
        </is>
      </c>
      <c r="AY362" t="inlineStr">
        <is>
          <t>340000</t>
        </is>
      </c>
      <c r="AZ362" t="n">
        <v>30</v>
      </c>
      <c r="BA362" t="n">
        <v>-2229546</v>
      </c>
      <c r="BB362" t="n">
        <v>-1525716</v>
      </c>
      <c r="BC362" t="inlineStr">
        <is>
          <t>0</t>
        </is>
      </c>
      <c r="BD362" t="inlineStr">
        <is>
          <t>0</t>
        </is>
      </c>
      <c r="BE362" t="n">
        <v>0</v>
      </c>
      <c r="BF362" t="inlineStr">
        <is>
          <t>78531</t>
        </is>
      </c>
      <c r="BG362" t="inlineStr">
        <is>
          <t>780408</t>
        </is>
      </c>
      <c r="BH362" t="inlineStr">
        <is>
          <t>130000</t>
        </is>
      </c>
      <c r="BI362" t="inlineStr">
        <is>
          <t>967606</t>
        </is>
      </c>
    </row>
    <row r="363">
      <c r="A363" t="inlineStr">
        <is>
          <t>Colombia</t>
        </is>
      </c>
      <c r="B363" t="inlineStr">
        <is>
          <t>Salt marsh</t>
        </is>
      </c>
      <c r="C363" t="inlineStr">
        <is>
          <t>Restoration</t>
        </is>
      </c>
      <c r="D363" t="inlineStr">
        <is>
          <t>Hydrology</t>
        </is>
      </c>
      <c r="E363" t="inlineStr">
        <is>
          <t>Medium</t>
        </is>
      </c>
      <c r="F363" t="n">
        <v>500</v>
      </c>
      <c r="G363" t="inlineStr">
        <is>
          <t>Market price</t>
        </is>
      </c>
      <c r="H363" t="n">
        <v>113742621.2763725</v>
      </c>
      <c r="I363" t="inlineStr">
        <is>
          <t>COL</t>
        </is>
      </c>
      <c r="J363" t="n">
        <v>500</v>
      </c>
      <c r="K363" t="inlineStr">
        <is>
          <t>Colombia Salt marsh Restoration 500</t>
        </is>
      </c>
      <c r="L363" t="inlineStr">
        <is>
          <t>4220181</t>
        </is>
      </c>
      <c r="M363" t="inlineStr">
        <is>
          <t>5212700</t>
        </is>
      </c>
      <c r="N363" t="n">
        <v>0.03710289909484133</v>
      </c>
      <c r="O363" t="n">
        <v>0.0458289068908844</v>
      </c>
      <c r="P363" t="inlineStr">
        <is>
          <t>3013700</t>
        </is>
      </c>
      <c r="Q363" t="inlineStr">
        <is>
          <t>3353639</t>
        </is>
      </c>
      <c r="R363" t="inlineStr">
        <is>
          <t>1206481</t>
        </is>
      </c>
      <c r="S363" t="inlineStr">
        <is>
          <t>1859061</t>
        </is>
      </c>
      <c r="T363" t="n">
        <v>0</v>
      </c>
      <c r="U363" t="n">
        <v>32533</v>
      </c>
      <c r="V363" t="n">
        <v>162</v>
      </c>
      <c r="W363" t="n">
        <v>162</v>
      </c>
      <c r="X363" t="inlineStr">
        <is>
          <t>50000</t>
        </is>
      </c>
      <c r="Y363" t="inlineStr">
        <is>
          <t>50000</t>
        </is>
      </c>
      <c r="Z363" t="inlineStr">
        <is>
          <t>629559</t>
        </is>
      </c>
      <c r="AA363" t="inlineStr">
        <is>
          <t>667067</t>
        </is>
      </c>
      <c r="AB363" t="inlineStr">
        <is>
          <t>76963</t>
        </is>
      </c>
      <c r="AC363" t="inlineStr">
        <is>
          <t>80000</t>
        </is>
      </c>
      <c r="AD363" t="inlineStr">
        <is>
          <t>244644</t>
        </is>
      </c>
      <c r="AE363" t="inlineStr">
        <is>
          <t>259219</t>
        </is>
      </c>
      <c r="AF363" t="inlineStr">
        <is>
          <t>88900</t>
        </is>
      </c>
      <c r="AG363" t="inlineStr">
        <is>
          <t>100000</t>
        </is>
      </c>
      <c r="AH363" t="inlineStr">
        <is>
          <t>120254</t>
        </is>
      </c>
      <c r="AI363" t="inlineStr">
        <is>
          <t>130000</t>
        </is>
      </c>
      <c r="AJ363" t="inlineStr">
        <is>
          <t>44450</t>
        </is>
      </c>
      <c r="AK363" t="inlineStr">
        <is>
          <t>50000</t>
        </is>
      </c>
      <c r="AL363" t="inlineStr">
        <is>
          <t>1758931</t>
        </is>
      </c>
      <c r="AM363" t="inlineStr">
        <is>
          <t>2017353</t>
        </is>
      </c>
      <c r="AN363" t="n">
        <v>485134</v>
      </c>
      <c r="AO363" t="n">
        <v>634136</v>
      </c>
      <c r="AP363" t="inlineStr">
        <is>
          <t>269737</t>
        </is>
      </c>
      <c r="AQ363" t="inlineStr">
        <is>
          <t>459720</t>
        </is>
      </c>
      <c r="AR363" t="inlineStr">
        <is>
          <t>3111</t>
        </is>
      </c>
      <c r="AS363" t="inlineStr">
        <is>
          <t>5205</t>
        </is>
      </c>
      <c r="AT363" t="inlineStr">
        <is>
          <t>75812</t>
        </is>
      </c>
      <c r="AU363" t="inlineStr">
        <is>
          <t>120000</t>
        </is>
      </c>
      <c r="AV363" t="inlineStr">
        <is>
          <t>167296</t>
        </is>
      </c>
      <c r="AW363" t="inlineStr">
        <is>
          <t>300000</t>
        </is>
      </c>
      <c r="AX363" t="inlineStr">
        <is>
          <t>205390</t>
        </is>
      </c>
      <c r="AY363" t="inlineStr">
        <is>
          <t>340000</t>
        </is>
      </c>
      <c r="AZ363" t="n">
        <v>30</v>
      </c>
      <c r="BA363" t="n">
        <v>-1859061</v>
      </c>
      <c r="BB363" t="n">
        <v>-1206481</v>
      </c>
      <c r="BC363" t="inlineStr">
        <is>
          <t>0</t>
        </is>
      </c>
      <c r="BD363" t="inlineStr">
        <is>
          <t>0</t>
        </is>
      </c>
      <c r="BE363" t="n">
        <v>0</v>
      </c>
      <c r="BF363" t="inlineStr">
        <is>
          <t>78531</t>
        </is>
      </c>
      <c r="BG363" t="inlineStr">
        <is>
          <t>406603</t>
        </is>
      </c>
      <c r="BH363" t="inlineStr">
        <is>
          <t>130000</t>
        </is>
      </c>
      <c r="BI363" t="inlineStr">
        <is>
          <t>504136</t>
        </is>
      </c>
    </row>
    <row r="364">
      <c r="A364" t="inlineStr">
        <is>
          <t>Colombia</t>
        </is>
      </c>
      <c r="B364" t="inlineStr">
        <is>
          <t>Salt marsh</t>
        </is>
      </c>
      <c r="C364" t="inlineStr">
        <is>
          <t>Restoration</t>
        </is>
      </c>
      <c r="D364" t="inlineStr">
        <is>
          <t>Planting</t>
        </is>
      </c>
      <c r="E364" t="inlineStr">
        <is>
          <t>Large</t>
        </is>
      </c>
      <c r="F364" t="n">
        <v>1000</v>
      </c>
      <c r="G364" t="inlineStr">
        <is>
          <t>Opex breakeven</t>
        </is>
      </c>
      <c r="H364" t="n">
        <v>113742621.2763725</v>
      </c>
      <c r="I364" t="inlineStr">
        <is>
          <t>COL</t>
        </is>
      </c>
      <c r="J364" t="n">
        <v>500</v>
      </c>
      <c r="K364" t="inlineStr">
        <is>
          <t>Colombia Salt marsh Restoration 1000</t>
        </is>
      </c>
      <c r="L364" t="inlineStr">
        <is>
          <t>11896175</t>
        </is>
      </c>
      <c r="M364" t="inlineStr">
        <is>
          <t>15525787</t>
        </is>
      </c>
      <c r="N364" t="n">
        <v>0.1045885426808883</v>
      </c>
      <c r="O364" t="n">
        <v>0.1364992895871052</v>
      </c>
      <c r="P364" t="inlineStr">
        <is>
          <t>7828987</t>
        </is>
      </c>
      <c r="Q364" t="inlineStr">
        <is>
          <t>9160235</t>
        </is>
      </c>
      <c r="R364" t="inlineStr">
        <is>
          <t>4067188</t>
        </is>
      </c>
      <c r="S364" t="inlineStr">
        <is>
          <t>6365552</t>
        </is>
      </c>
      <c r="T364" t="n">
        <v>0</v>
      </c>
      <c r="U364" t="n">
        <v>49383</v>
      </c>
      <c r="V364" t="n">
        <v>301</v>
      </c>
      <c r="W364" t="n">
        <v>301</v>
      </c>
      <c r="X364" t="inlineStr">
        <is>
          <t>50000</t>
        </is>
      </c>
      <c r="Y364" t="inlineStr">
        <is>
          <t>50000</t>
        </is>
      </c>
      <c r="Z364" t="inlineStr">
        <is>
          <t>629559</t>
        </is>
      </c>
      <c r="AA364" t="inlineStr">
        <is>
          <t>667067</t>
        </is>
      </c>
      <c r="AB364" t="inlineStr">
        <is>
          <t>153925</t>
        </is>
      </c>
      <c r="AC364" t="inlineStr">
        <is>
          <t>160000</t>
        </is>
      </c>
      <c r="AD364" t="inlineStr">
        <is>
          <t>244644</t>
        </is>
      </c>
      <c r="AE364" t="inlineStr">
        <is>
          <t>259219</t>
        </is>
      </c>
      <c r="AF364" t="inlineStr">
        <is>
          <t>88900</t>
        </is>
      </c>
      <c r="AG364" t="inlineStr">
        <is>
          <t>100000</t>
        </is>
      </c>
      <c r="AH364" t="inlineStr">
        <is>
          <t>120254</t>
        </is>
      </c>
      <c r="AI364" t="inlineStr">
        <is>
          <t>130000</t>
        </is>
      </c>
      <c r="AJ364" t="inlineStr">
        <is>
          <t>44450</t>
        </is>
      </c>
      <c r="AK364" t="inlineStr">
        <is>
          <t>50000</t>
        </is>
      </c>
      <c r="AL364" t="inlineStr">
        <is>
          <t>6497255</t>
        </is>
      </c>
      <c r="AM364" t="inlineStr">
        <is>
          <t>7743949</t>
        </is>
      </c>
      <c r="AN364" t="n">
        <v>1580469</v>
      </c>
      <c r="AO364" t="n">
        <v>2065213</v>
      </c>
      <c r="AP364" t="inlineStr">
        <is>
          <t>2033594</t>
        </is>
      </c>
      <c r="AQ364" t="inlineStr">
        <is>
          <t>3532438</t>
        </is>
      </c>
      <c r="AR364" t="inlineStr">
        <is>
          <t>4626</t>
        </is>
      </c>
      <c r="AS364" t="inlineStr">
        <is>
          <t>7901</t>
        </is>
      </c>
      <c r="AT364" t="inlineStr">
        <is>
          <t>75812</t>
        </is>
      </c>
      <c r="AU364" t="inlineStr">
        <is>
          <t>120000</t>
        </is>
      </c>
      <c r="AV364" t="inlineStr">
        <is>
          <t>167296</t>
        </is>
      </c>
      <c r="AW364" t="inlineStr">
        <is>
          <t>300000</t>
        </is>
      </c>
      <c r="AX364" t="inlineStr">
        <is>
          <t>205390</t>
        </is>
      </c>
      <c r="AY364" t="inlineStr">
        <is>
          <t>340000</t>
        </is>
      </c>
      <c r="AZ364" t="n">
        <v>150.8408153689805</v>
      </c>
      <c r="BA364" t="n">
        <v>-6365552</v>
      </c>
      <c r="BB364" t="n">
        <v>-4067188</v>
      </c>
      <c r="BC364" t="inlineStr">
        <is>
          <t>0</t>
        </is>
      </c>
      <c r="BD364" t="inlineStr">
        <is>
          <t>0</t>
        </is>
      </c>
      <c r="BE364" t="n">
        <v>0</v>
      </c>
      <c r="BF364" t="inlineStr">
        <is>
          <t>78531</t>
        </is>
      </c>
      <c r="BG364" t="inlineStr">
        <is>
          <t>1501938</t>
        </is>
      </c>
      <c r="BH364" t="inlineStr">
        <is>
          <t>130000</t>
        </is>
      </c>
      <c r="BI364" t="inlineStr">
        <is>
          <t>1935213</t>
        </is>
      </c>
    </row>
    <row r="365">
      <c r="A365" t="inlineStr">
        <is>
          <t>Colombia</t>
        </is>
      </c>
      <c r="B365" t="inlineStr">
        <is>
          <t>Salt marsh</t>
        </is>
      </c>
      <c r="C365" t="inlineStr">
        <is>
          <t>Restoration</t>
        </is>
      </c>
      <c r="D365" t="inlineStr">
        <is>
          <t>Hydrology</t>
        </is>
      </c>
      <c r="E365" t="inlineStr">
        <is>
          <t>Large</t>
        </is>
      </c>
      <c r="F365" t="n">
        <v>1000</v>
      </c>
      <c r="G365" t="inlineStr">
        <is>
          <t>Opex breakeven</t>
        </is>
      </c>
      <c r="H365" t="n">
        <v>113742621.2763725</v>
      </c>
      <c r="I365" t="inlineStr">
        <is>
          <t>COL</t>
        </is>
      </c>
      <c r="J365" t="n">
        <v>500</v>
      </c>
      <c r="K365" t="inlineStr">
        <is>
          <t>Colombia Salt marsh Restoration 1000</t>
        </is>
      </c>
      <c r="L365" t="inlineStr">
        <is>
          <t>7347579</t>
        </is>
      </c>
      <c r="M365" t="inlineStr">
        <is>
          <t>9643948</t>
        </is>
      </c>
      <c r="N365" t="n">
        <v>0.06459829145441277</v>
      </c>
      <c r="O365" t="n">
        <v>0.08478746042406637</v>
      </c>
      <c r="P365" t="inlineStr">
        <is>
          <t>4716893</t>
        </is>
      </c>
      <c r="Q365" t="inlineStr">
        <is>
          <t>5450992</t>
        </is>
      </c>
      <c r="R365" t="inlineStr">
        <is>
          <t>2630687</t>
        </is>
      </c>
      <c r="S365" t="inlineStr">
        <is>
          <t>4192956</t>
        </is>
      </c>
      <c r="T365" t="n">
        <v>0</v>
      </c>
      <c r="U365" t="n">
        <v>61728</v>
      </c>
      <c r="V365" t="n">
        <v>149</v>
      </c>
      <c r="W365" t="n">
        <v>149</v>
      </c>
      <c r="X365" t="inlineStr">
        <is>
          <t>50000</t>
        </is>
      </c>
      <c r="Y365" t="inlineStr">
        <is>
          <t>50000</t>
        </is>
      </c>
      <c r="Z365" t="inlineStr">
        <is>
          <t>629559</t>
        </is>
      </c>
      <c r="AA365" t="inlineStr">
        <is>
          <t>667067</t>
        </is>
      </c>
      <c r="AB365" t="inlineStr">
        <is>
          <t>153925</t>
        </is>
      </c>
      <c r="AC365" t="inlineStr">
        <is>
          <t>160000</t>
        </is>
      </c>
      <c r="AD365" t="inlineStr">
        <is>
          <t>244644</t>
        </is>
      </c>
      <c r="AE365" t="inlineStr">
        <is>
          <t>259219</t>
        </is>
      </c>
      <c r="AF365" t="inlineStr">
        <is>
          <t>88900</t>
        </is>
      </c>
      <c r="AG365" t="inlineStr">
        <is>
          <t>100000</t>
        </is>
      </c>
      <c r="AH365" t="inlineStr">
        <is>
          <t>120254</t>
        </is>
      </c>
      <c r="AI365" t="inlineStr">
        <is>
          <t>130000</t>
        </is>
      </c>
      <c r="AJ365" t="inlineStr">
        <is>
          <t>44450</t>
        </is>
      </c>
      <c r="AK365" t="inlineStr">
        <is>
          <t>50000</t>
        </is>
      </c>
      <c r="AL365" t="inlineStr">
        <is>
          <t>3385161</t>
        </is>
      </c>
      <c r="AM365" t="inlineStr">
        <is>
          <t>4034706</t>
        </is>
      </c>
      <c r="AN365" t="n">
        <v>861062</v>
      </c>
      <c r="AO365" t="n">
        <v>1138273</v>
      </c>
      <c r="AP365" t="inlineStr">
        <is>
          <t>1315343</t>
        </is>
      </c>
      <c r="AQ365" t="inlineStr">
        <is>
          <t>2284806</t>
        </is>
      </c>
      <c r="AR365" t="inlineStr">
        <is>
          <t>5783</t>
        </is>
      </c>
      <c r="AS365" t="inlineStr">
        <is>
          <t>9877</t>
        </is>
      </c>
      <c r="AT365" t="inlineStr">
        <is>
          <t>75812</t>
        </is>
      </c>
      <c r="AU365" t="inlineStr">
        <is>
          <t>120000</t>
        </is>
      </c>
      <c r="AV365" t="inlineStr">
        <is>
          <t>167296</t>
        </is>
      </c>
      <c r="AW365" t="inlineStr">
        <is>
          <t>300000</t>
        </is>
      </c>
      <c r="AX365" t="inlineStr">
        <is>
          <t>205390</t>
        </is>
      </c>
      <c r="AY365" t="inlineStr">
        <is>
          <t>340000</t>
        </is>
      </c>
      <c r="AZ365" t="n">
        <v>78.05193615603167</v>
      </c>
      <c r="BA365" t="n">
        <v>-4192956</v>
      </c>
      <c r="BB365" t="n">
        <v>-2630687</v>
      </c>
      <c r="BC365" t="inlineStr">
        <is>
          <t>0</t>
        </is>
      </c>
      <c r="BD365" t="inlineStr">
        <is>
          <t>0</t>
        </is>
      </c>
      <c r="BE365" t="n">
        <v>0</v>
      </c>
      <c r="BF365" t="inlineStr">
        <is>
          <t>78531</t>
        </is>
      </c>
      <c r="BG365" t="inlineStr">
        <is>
          <t>782531</t>
        </is>
      </c>
      <c r="BH365" t="inlineStr">
        <is>
          <t>130000</t>
        </is>
      </c>
      <c r="BI365" t="inlineStr">
        <is>
          <t>1008273</t>
        </is>
      </c>
    </row>
    <row r="366">
      <c r="A366" t="inlineStr">
        <is>
          <t>Colombia</t>
        </is>
      </c>
      <c r="B366" t="inlineStr">
        <is>
          <t>Salt marsh</t>
        </is>
      </c>
      <c r="C366" t="inlineStr">
        <is>
          <t>Restoration</t>
        </is>
      </c>
      <c r="D366" t="inlineStr">
        <is>
          <t>Planting</t>
        </is>
      </c>
      <c r="E366" t="inlineStr">
        <is>
          <t>Large</t>
        </is>
      </c>
      <c r="F366" t="n">
        <v>1000</v>
      </c>
      <c r="G366" t="inlineStr">
        <is>
          <t>Market price</t>
        </is>
      </c>
      <c r="H366" t="n">
        <v>113742621.2763725</v>
      </c>
      <c r="I366" t="inlineStr">
        <is>
          <t>COL</t>
        </is>
      </c>
      <c r="J366" t="n">
        <v>500</v>
      </c>
      <c r="K366" t="inlineStr">
        <is>
          <t>Colombia Salt marsh Restoration 1000</t>
        </is>
      </c>
      <c r="L366" t="inlineStr">
        <is>
          <t>10267033</t>
        </is>
      </c>
      <c r="M366" t="inlineStr">
        <is>
          <t>12695898</t>
        </is>
      </c>
      <c r="N366" t="n">
        <v>0.09026548610175868</v>
      </c>
      <c r="O366" t="n">
        <v>0.1116195306344438</v>
      </c>
      <c r="P366" t="inlineStr">
        <is>
          <t>7828987</t>
        </is>
      </c>
      <c r="Q366" t="inlineStr">
        <is>
          <t>9160235</t>
        </is>
      </c>
      <c r="R366" t="inlineStr">
        <is>
          <t>2438046</t>
        </is>
      </c>
      <c r="S366" t="inlineStr">
        <is>
          <t>3535664</t>
        </is>
      </c>
      <c r="T366" t="n">
        <v>0</v>
      </c>
      <c r="U366" t="n">
        <v>49383</v>
      </c>
      <c r="V366" t="n">
        <v>260</v>
      </c>
      <c r="W366" t="n">
        <v>260</v>
      </c>
      <c r="X366" t="inlineStr">
        <is>
          <t>50000</t>
        </is>
      </c>
      <c r="Y366" t="inlineStr">
        <is>
          <t>50000</t>
        </is>
      </c>
      <c r="Z366" t="inlineStr">
        <is>
          <t>629559</t>
        </is>
      </c>
      <c r="AA366" t="inlineStr">
        <is>
          <t>667067</t>
        </is>
      </c>
      <c r="AB366" t="inlineStr">
        <is>
          <t>153925</t>
        </is>
      </c>
      <c r="AC366" t="inlineStr">
        <is>
          <t>160000</t>
        </is>
      </c>
      <c r="AD366" t="inlineStr">
        <is>
          <t>244644</t>
        </is>
      </c>
      <c r="AE366" t="inlineStr">
        <is>
          <t>259219</t>
        </is>
      </c>
      <c r="AF366" t="inlineStr">
        <is>
          <t>88900</t>
        </is>
      </c>
      <c r="AG366" t="inlineStr">
        <is>
          <t>100000</t>
        </is>
      </c>
      <c r="AH366" t="inlineStr">
        <is>
          <t>120254</t>
        </is>
      </c>
      <c r="AI366" t="inlineStr">
        <is>
          <t>130000</t>
        </is>
      </c>
      <c r="AJ366" t="inlineStr">
        <is>
          <t>44450</t>
        </is>
      </c>
      <c r="AK366" t="inlineStr">
        <is>
          <t>50000</t>
        </is>
      </c>
      <c r="AL366" t="inlineStr">
        <is>
          <t>6497255</t>
        </is>
      </c>
      <c r="AM366" t="inlineStr">
        <is>
          <t>7743949</t>
        </is>
      </c>
      <c r="AN366" t="n">
        <v>1580469</v>
      </c>
      <c r="AO366" t="n">
        <v>2065213</v>
      </c>
      <c r="AP366" t="inlineStr">
        <is>
          <t>404452</t>
        </is>
      </c>
      <c r="AQ366" t="inlineStr">
        <is>
          <t>702550</t>
        </is>
      </c>
      <c r="AR366" t="inlineStr">
        <is>
          <t>4626</t>
        </is>
      </c>
      <c r="AS366" t="inlineStr">
        <is>
          <t>7901</t>
        </is>
      </c>
      <c r="AT366" t="inlineStr">
        <is>
          <t>75812</t>
        </is>
      </c>
      <c r="AU366" t="inlineStr">
        <is>
          <t>120000</t>
        </is>
      </c>
      <c r="AV366" t="inlineStr">
        <is>
          <t>167296</t>
        </is>
      </c>
      <c r="AW366" t="inlineStr">
        <is>
          <t>300000</t>
        </is>
      </c>
      <c r="AX366" t="inlineStr">
        <is>
          <t>205390</t>
        </is>
      </c>
      <c r="AY366" t="inlineStr">
        <is>
          <t>340000</t>
        </is>
      </c>
      <c r="AZ366" t="n">
        <v>30</v>
      </c>
      <c r="BA366" t="n">
        <v>-3535664</v>
      </c>
      <c r="BB366" t="n">
        <v>-2438046</v>
      </c>
      <c r="BC366" t="inlineStr">
        <is>
          <t>0</t>
        </is>
      </c>
      <c r="BD366" t="inlineStr">
        <is>
          <t>0</t>
        </is>
      </c>
      <c r="BE366" t="n">
        <v>0</v>
      </c>
      <c r="BF366" t="inlineStr">
        <is>
          <t>78531</t>
        </is>
      </c>
      <c r="BG366" t="inlineStr">
        <is>
          <t>1501938</t>
        </is>
      </c>
      <c r="BH366" t="inlineStr">
        <is>
          <t>130000</t>
        </is>
      </c>
      <c r="BI366" t="inlineStr">
        <is>
          <t>1935213</t>
        </is>
      </c>
    </row>
    <row r="367">
      <c r="A367" t="inlineStr">
        <is>
          <t>Colombia</t>
        </is>
      </c>
      <c r="B367" t="inlineStr">
        <is>
          <t>Salt marsh</t>
        </is>
      </c>
      <c r="C367" t="inlineStr">
        <is>
          <t>Restoration</t>
        </is>
      </c>
      <c r="D367" t="inlineStr">
        <is>
          <t>Hydrology</t>
        </is>
      </c>
      <c r="E367" t="inlineStr">
        <is>
          <t>Large</t>
        </is>
      </c>
      <c r="F367" t="n">
        <v>1000</v>
      </c>
      <c r="G367" t="inlineStr">
        <is>
          <t>Market price</t>
        </is>
      </c>
      <c r="H367" t="n">
        <v>113742621.2763725</v>
      </c>
      <c r="I367" t="inlineStr">
        <is>
          <t>COL</t>
        </is>
      </c>
      <c r="J367" t="n">
        <v>500</v>
      </c>
      <c r="K367" t="inlineStr">
        <is>
          <t>Colombia Salt marsh Restoration 1000</t>
        </is>
      </c>
      <c r="L367" t="inlineStr">
        <is>
          <t>6537801</t>
        </is>
      </c>
      <c r="M367" t="inlineStr">
        <is>
          <t>8237328</t>
        </is>
      </c>
      <c r="N367" t="n">
        <v>0.05747890216205247</v>
      </c>
      <c r="O367" t="n">
        <v>0.07242076811281581</v>
      </c>
      <c r="P367" t="inlineStr">
        <is>
          <t>4716893</t>
        </is>
      </c>
      <c r="Q367" t="inlineStr">
        <is>
          <t>5450992</t>
        </is>
      </c>
      <c r="R367" t="inlineStr">
        <is>
          <t>1820908</t>
        </is>
      </c>
      <c r="S367" t="inlineStr">
        <is>
          <t>2786336</t>
        </is>
      </c>
      <c r="T367" t="n">
        <v>0</v>
      </c>
      <c r="U367" t="n">
        <v>61728</v>
      </c>
      <c r="V367" t="n">
        <v>132</v>
      </c>
      <c r="W367" t="n">
        <v>132</v>
      </c>
      <c r="X367" t="inlineStr">
        <is>
          <t>50000</t>
        </is>
      </c>
      <c r="Y367" t="inlineStr">
        <is>
          <t>50000</t>
        </is>
      </c>
      <c r="Z367" t="inlineStr">
        <is>
          <t>629559</t>
        </is>
      </c>
      <c r="AA367" t="inlineStr">
        <is>
          <t>667067</t>
        </is>
      </c>
      <c r="AB367" t="inlineStr">
        <is>
          <t>153925</t>
        </is>
      </c>
      <c r="AC367" t="inlineStr">
        <is>
          <t>160000</t>
        </is>
      </c>
      <c r="AD367" t="inlineStr">
        <is>
          <t>244644</t>
        </is>
      </c>
      <c r="AE367" t="inlineStr">
        <is>
          <t>259219</t>
        </is>
      </c>
      <c r="AF367" t="inlineStr">
        <is>
          <t>88900</t>
        </is>
      </c>
      <c r="AG367" t="inlineStr">
        <is>
          <t>100000</t>
        </is>
      </c>
      <c r="AH367" t="inlineStr">
        <is>
          <t>120254</t>
        </is>
      </c>
      <c r="AI367" t="inlineStr">
        <is>
          <t>130000</t>
        </is>
      </c>
      <c r="AJ367" t="inlineStr">
        <is>
          <t>44450</t>
        </is>
      </c>
      <c r="AK367" t="inlineStr">
        <is>
          <t>50000</t>
        </is>
      </c>
      <c r="AL367" t="inlineStr">
        <is>
          <t>3385161</t>
        </is>
      </c>
      <c r="AM367" t="inlineStr">
        <is>
          <t>4034706</t>
        </is>
      </c>
      <c r="AN367" t="n">
        <v>861062</v>
      </c>
      <c r="AO367" t="n">
        <v>1138273</v>
      </c>
      <c r="AP367" t="inlineStr">
        <is>
          <t>505565</t>
        </is>
      </c>
      <c r="AQ367" t="inlineStr">
        <is>
          <t>878187</t>
        </is>
      </c>
      <c r="AR367" t="inlineStr">
        <is>
          <t>5783</t>
        </is>
      </c>
      <c r="AS367" t="inlineStr">
        <is>
          <t>9877</t>
        </is>
      </c>
      <c r="AT367" t="inlineStr">
        <is>
          <t>75812</t>
        </is>
      </c>
      <c r="AU367" t="inlineStr">
        <is>
          <t>120000</t>
        </is>
      </c>
      <c r="AV367" t="inlineStr">
        <is>
          <t>167296</t>
        </is>
      </c>
      <c r="AW367" t="inlineStr">
        <is>
          <t>300000</t>
        </is>
      </c>
      <c r="AX367" t="inlineStr">
        <is>
          <t>205390</t>
        </is>
      </c>
      <c r="AY367" t="inlineStr">
        <is>
          <t>340000</t>
        </is>
      </c>
      <c r="AZ367" t="n">
        <v>30</v>
      </c>
      <c r="BA367" t="n">
        <v>-2786336</v>
      </c>
      <c r="BB367" t="n">
        <v>-1820908</v>
      </c>
      <c r="BC367" t="inlineStr">
        <is>
          <t>0</t>
        </is>
      </c>
      <c r="BD367" t="inlineStr">
        <is>
          <t>0</t>
        </is>
      </c>
      <c r="BE367" t="n">
        <v>0</v>
      </c>
      <c r="BF367" t="inlineStr">
        <is>
          <t>78531</t>
        </is>
      </c>
      <c r="BG367" t="inlineStr">
        <is>
          <t>782531</t>
        </is>
      </c>
      <c r="BH367" t="inlineStr">
        <is>
          <t>130000</t>
        </is>
      </c>
      <c r="BI367" t="inlineStr">
        <is>
          <t>1008273</t>
        </is>
      </c>
    </row>
    <row r="368">
      <c r="A368" t="inlineStr">
        <is>
          <t>Colombia</t>
        </is>
      </c>
      <c r="B368" t="inlineStr">
        <is>
          <t>Salt marsh</t>
        </is>
      </c>
      <c r="C368" t="inlineStr">
        <is>
          <t>Conservation</t>
        </is>
      </c>
      <c r="D368" t="inlineStr"/>
      <c r="E368" t="inlineStr">
        <is>
          <t>Small</t>
        </is>
      </c>
      <c r="F368" t="n">
        <v>800</v>
      </c>
      <c r="G368" t="inlineStr">
        <is>
          <t>Opex breakeven</t>
        </is>
      </c>
      <c r="H368" t="n">
        <v>113742621.2763725</v>
      </c>
      <c r="I368" t="inlineStr">
        <is>
          <t>COL</t>
        </is>
      </c>
      <c r="J368" t="n">
        <v>4000</v>
      </c>
      <c r="K368" t="inlineStr">
        <is>
          <t>Colombia Salt marsh Conservation 800</t>
        </is>
      </c>
      <c r="L368" t="inlineStr">
        <is>
          <t>2314096</t>
        </is>
      </c>
      <c r="M368" t="inlineStr">
        <is>
          <t>3238113</t>
        </is>
      </c>
      <c r="N368" t="n">
        <v>0.02034502083767875</v>
      </c>
      <c r="O368" t="n">
        <v>0.02846877418212488</v>
      </c>
      <c r="P368" t="inlineStr">
        <is>
          <t>1254769</t>
        </is>
      </c>
      <c r="Q368" t="inlineStr">
        <is>
          <t>1336286</t>
        </is>
      </c>
      <c r="R368" t="inlineStr">
        <is>
          <t>1059326</t>
        </is>
      </c>
      <c r="S368" t="inlineStr">
        <is>
          <t>1901827</t>
        </is>
      </c>
      <c r="T368" t="n">
        <v>0</v>
      </c>
      <c r="U368" t="n">
        <v>30850</v>
      </c>
      <c r="V368" t="n">
        <v>94</v>
      </c>
      <c r="W368" t="n">
        <v>94</v>
      </c>
      <c r="X368" t="inlineStr">
        <is>
          <t>50000</t>
        </is>
      </c>
      <c r="Y368" t="inlineStr">
        <is>
          <t>50000</t>
        </is>
      </c>
      <c r="Z368" t="inlineStr">
        <is>
          <t>629559</t>
        </is>
      </c>
      <c r="AA368" t="inlineStr">
        <is>
          <t>667067</t>
        </is>
      </c>
      <c r="AB368" t="inlineStr">
        <is>
          <t>76963</t>
        </is>
      </c>
      <c r="AC368" t="inlineStr">
        <is>
          <t>80000</t>
        </is>
      </c>
      <c r="AD368" t="inlineStr">
        <is>
          <t>244644</t>
        </is>
      </c>
      <c r="AE368" t="inlineStr">
        <is>
          <t>259219</t>
        </is>
      </c>
      <c r="AF368" t="inlineStr">
        <is>
          <t>88900</t>
        </is>
      </c>
      <c r="AG368" t="inlineStr">
        <is>
          <t>100000</t>
        </is>
      </c>
      <c r="AH368" t="inlineStr">
        <is>
          <t>120254</t>
        </is>
      </c>
      <c r="AI368" t="inlineStr">
        <is>
          <t>130000</t>
        </is>
      </c>
      <c r="AJ368" t="inlineStr">
        <is>
          <t>44450</t>
        </is>
      </c>
      <c r="AK368" t="inlineStr">
        <is>
          <t>50000</t>
        </is>
      </c>
      <c r="AL368" t="inlineStr">
        <is>
          <t>0</t>
        </is>
      </c>
      <c r="AM368" t="inlineStr">
        <is>
          <t>0</t>
        </is>
      </c>
      <c r="AN368" t="n">
        <v>78531</v>
      </c>
      <c r="AO368" t="n">
        <v>130000</v>
      </c>
      <c r="AP368" t="inlineStr">
        <is>
          <t>529663</t>
        </is>
      </c>
      <c r="AQ368" t="inlineStr">
        <is>
          <t>1006890</t>
        </is>
      </c>
      <c r="AR368" t="inlineStr">
        <is>
          <t>2634</t>
        </is>
      </c>
      <c r="AS368" t="inlineStr">
        <is>
          <t>4936</t>
        </is>
      </c>
      <c r="AT368" t="inlineStr">
        <is>
          <t>75812</t>
        </is>
      </c>
      <c r="AU368" t="inlineStr">
        <is>
          <t>120000</t>
        </is>
      </c>
      <c r="AV368" t="inlineStr">
        <is>
          <t>167296</t>
        </is>
      </c>
      <c r="AW368" t="inlineStr">
        <is>
          <t>300000</t>
        </is>
      </c>
      <c r="AX368" t="inlineStr">
        <is>
          <t>205390</t>
        </is>
      </c>
      <c r="AY368" t="inlineStr">
        <is>
          <t>340000</t>
        </is>
      </c>
      <c r="AZ368" t="n">
        <v>66.57042406601316</v>
      </c>
      <c r="BA368" t="n">
        <v>-1901827</v>
      </c>
      <c r="BB368" t="n">
        <v>-1059326</v>
      </c>
      <c r="BC368" t="inlineStr">
        <is>
          <t>0</t>
        </is>
      </c>
      <c r="BD368" t="inlineStr">
        <is>
          <t>0</t>
        </is>
      </c>
      <c r="BE368" t="n">
        <v>0</v>
      </c>
      <c r="BF368" t="inlineStr">
        <is>
          <t>78531</t>
        </is>
      </c>
      <c r="BG368" t="inlineStr">
        <is>
          <t>0</t>
        </is>
      </c>
      <c r="BH368" t="inlineStr">
        <is>
          <t>130000</t>
        </is>
      </c>
      <c r="BI368" t="inlineStr">
        <is>
          <t>0</t>
        </is>
      </c>
    </row>
    <row r="369">
      <c r="A369" t="inlineStr">
        <is>
          <t>Colombia</t>
        </is>
      </c>
      <c r="B369" t="inlineStr">
        <is>
          <t>Salt marsh</t>
        </is>
      </c>
      <c r="C369" t="inlineStr">
        <is>
          <t>Conservation</t>
        </is>
      </c>
      <c r="D369" t="inlineStr"/>
      <c r="E369" t="inlineStr">
        <is>
          <t>Small</t>
        </is>
      </c>
      <c r="F369" t="n">
        <v>800</v>
      </c>
      <c r="G369" t="inlineStr">
        <is>
          <t>Market price</t>
        </is>
      </c>
      <c r="H369" t="n">
        <v>113742621.2763725</v>
      </c>
      <c r="I369" t="inlineStr">
        <is>
          <t>COL</t>
        </is>
      </c>
      <c r="J369" t="n">
        <v>4000</v>
      </c>
      <c r="K369" t="inlineStr">
        <is>
          <t>Colombia Salt marsh Conservation 800</t>
        </is>
      </c>
      <c r="L369" t="inlineStr">
        <is>
          <t>2023126</t>
        </is>
      </c>
      <c r="M369" t="inlineStr">
        <is>
          <t>2684978</t>
        </is>
      </c>
      <c r="N369" t="n">
        <v>0.01778687687427387</v>
      </c>
      <c r="O369" t="n">
        <v>0.02360573345215973</v>
      </c>
      <c r="P369" t="inlineStr">
        <is>
          <t>1254769</t>
        </is>
      </c>
      <c r="Q369" t="inlineStr">
        <is>
          <t>1336286</t>
        </is>
      </c>
      <c r="R369" t="inlineStr">
        <is>
          <t>768356</t>
        </is>
      </c>
      <c r="S369" t="inlineStr">
        <is>
          <t>1348692</t>
        </is>
      </c>
      <c r="T369" t="n">
        <v>0</v>
      </c>
      <c r="U369" t="n">
        <v>30850</v>
      </c>
      <c r="V369" t="n">
        <v>82</v>
      </c>
      <c r="W369" t="n">
        <v>82</v>
      </c>
      <c r="X369" t="inlineStr">
        <is>
          <t>50000</t>
        </is>
      </c>
      <c r="Y369" t="inlineStr">
        <is>
          <t>50000</t>
        </is>
      </c>
      <c r="Z369" t="inlineStr">
        <is>
          <t>629559</t>
        </is>
      </c>
      <c r="AA369" t="inlineStr">
        <is>
          <t>667067</t>
        </is>
      </c>
      <c r="AB369" t="inlineStr">
        <is>
          <t>76963</t>
        </is>
      </c>
      <c r="AC369" t="inlineStr">
        <is>
          <t>80000</t>
        </is>
      </c>
      <c r="AD369" t="inlineStr">
        <is>
          <t>244644</t>
        </is>
      </c>
      <c r="AE369" t="inlineStr">
        <is>
          <t>259219</t>
        </is>
      </c>
      <c r="AF369" t="inlineStr">
        <is>
          <t>88900</t>
        </is>
      </c>
      <c r="AG369" t="inlineStr">
        <is>
          <t>100000</t>
        </is>
      </c>
      <c r="AH369" t="inlineStr">
        <is>
          <t>120254</t>
        </is>
      </c>
      <c r="AI369" t="inlineStr">
        <is>
          <t>130000</t>
        </is>
      </c>
      <c r="AJ369" t="inlineStr">
        <is>
          <t>44450</t>
        </is>
      </c>
      <c r="AK369" t="inlineStr">
        <is>
          <t>50000</t>
        </is>
      </c>
      <c r="AL369" t="inlineStr">
        <is>
          <t>0</t>
        </is>
      </c>
      <c r="AM369" t="inlineStr">
        <is>
          <t>0</t>
        </is>
      </c>
      <c r="AN369" t="n">
        <v>78531</v>
      </c>
      <c r="AO369" t="n">
        <v>130000</v>
      </c>
      <c r="AP369" t="inlineStr">
        <is>
          <t>238693</t>
        </is>
      </c>
      <c r="AQ369" t="inlineStr">
        <is>
          <t>453756</t>
        </is>
      </c>
      <c r="AR369" t="inlineStr">
        <is>
          <t>2634</t>
        </is>
      </c>
      <c r="AS369" t="inlineStr">
        <is>
          <t>4936</t>
        </is>
      </c>
      <c r="AT369" t="inlineStr">
        <is>
          <t>75812</t>
        </is>
      </c>
      <c r="AU369" t="inlineStr">
        <is>
          <t>120000</t>
        </is>
      </c>
      <c r="AV369" t="inlineStr">
        <is>
          <t>167296</t>
        </is>
      </c>
      <c r="AW369" t="inlineStr">
        <is>
          <t>300000</t>
        </is>
      </c>
      <c r="AX369" t="inlineStr">
        <is>
          <t>205390</t>
        </is>
      </c>
      <c r="AY369" t="inlineStr">
        <is>
          <t>340000</t>
        </is>
      </c>
      <c r="AZ369" t="n">
        <v>30</v>
      </c>
      <c r="BA369" t="n">
        <v>-1348692</v>
      </c>
      <c r="BB369" t="n">
        <v>-768356</v>
      </c>
      <c r="BC369" t="inlineStr">
        <is>
          <t>0</t>
        </is>
      </c>
      <c r="BD369" t="inlineStr">
        <is>
          <t>0</t>
        </is>
      </c>
      <c r="BE369" t="n">
        <v>0</v>
      </c>
      <c r="BF369" t="inlineStr">
        <is>
          <t>78531</t>
        </is>
      </c>
      <c r="BG369" t="inlineStr">
        <is>
          <t>0</t>
        </is>
      </c>
      <c r="BH369" t="inlineStr">
        <is>
          <t>130000</t>
        </is>
      </c>
      <c r="BI369" t="inlineStr">
        <is>
          <t>0</t>
        </is>
      </c>
    </row>
    <row r="370">
      <c r="A370" t="inlineStr">
        <is>
          <t>Colombia</t>
        </is>
      </c>
      <c r="B370" t="inlineStr">
        <is>
          <t>Salt marsh</t>
        </is>
      </c>
      <c r="C370" t="inlineStr">
        <is>
          <t>Conservation</t>
        </is>
      </c>
      <c r="D370" t="inlineStr"/>
      <c r="E370" t="inlineStr">
        <is>
          <t>Medium</t>
        </is>
      </c>
      <c r="F370" t="n">
        <v>4000</v>
      </c>
      <c r="G370" t="inlineStr">
        <is>
          <t>Opex breakeven</t>
        </is>
      </c>
      <c r="H370" t="n">
        <v>113742621.2763725</v>
      </c>
      <c r="I370" t="inlineStr">
        <is>
          <t>COL</t>
        </is>
      </c>
      <c r="J370" t="n">
        <v>4000</v>
      </c>
      <c r="K370" t="inlineStr">
        <is>
          <t>Colombia Salt marsh Conservation 4000</t>
        </is>
      </c>
      <c r="L370" t="inlineStr">
        <is>
          <t>2335166</t>
        </is>
      </c>
      <c r="M370" t="inlineStr">
        <is>
          <t>3277884</t>
        </is>
      </c>
      <c r="N370" t="n">
        <v>0.02053026362322001</v>
      </c>
      <c r="O370" t="n">
        <v>0.02881843202853026</v>
      </c>
      <c r="P370" t="inlineStr">
        <is>
          <t>1254769</t>
        </is>
      </c>
      <c r="Q370" t="inlineStr">
        <is>
          <t>1336286</t>
        </is>
      </c>
      <c r="R370" t="inlineStr">
        <is>
          <t>1080396</t>
        </is>
      </c>
      <c r="S370" t="inlineStr">
        <is>
          <t>1941598</t>
        </is>
      </c>
      <c r="T370" t="n">
        <v>0</v>
      </c>
      <c r="U370" t="n">
        <v>154251</v>
      </c>
      <c r="V370" t="n">
        <v>19</v>
      </c>
      <c r="W370" t="n">
        <v>19</v>
      </c>
      <c r="X370" t="inlineStr">
        <is>
          <t>50000</t>
        </is>
      </c>
      <c r="Y370" t="inlineStr">
        <is>
          <t>50000</t>
        </is>
      </c>
      <c r="Z370" t="inlineStr">
        <is>
          <t>629559</t>
        </is>
      </c>
      <c r="AA370" t="inlineStr">
        <is>
          <t>667067</t>
        </is>
      </c>
      <c r="AB370" t="inlineStr">
        <is>
          <t>76963</t>
        </is>
      </c>
      <c r="AC370" t="inlineStr">
        <is>
          <t>80000</t>
        </is>
      </c>
      <c r="AD370" t="inlineStr">
        <is>
          <t>244644</t>
        </is>
      </c>
      <c r="AE370" t="inlineStr">
        <is>
          <t>259219</t>
        </is>
      </c>
      <c r="AF370" t="inlineStr">
        <is>
          <t>88900</t>
        </is>
      </c>
      <c r="AG370" t="inlineStr">
        <is>
          <t>100000</t>
        </is>
      </c>
      <c r="AH370" t="inlineStr">
        <is>
          <t>120254</t>
        </is>
      </c>
      <c r="AI370" t="inlineStr">
        <is>
          <t>130000</t>
        </is>
      </c>
      <c r="AJ370" t="inlineStr">
        <is>
          <t>44450</t>
        </is>
      </c>
      <c r="AK370" t="inlineStr">
        <is>
          <t>50000</t>
        </is>
      </c>
      <c r="AL370" t="inlineStr">
        <is>
          <t>0</t>
        </is>
      </c>
      <c r="AM370" t="inlineStr">
        <is>
          <t>0</t>
        </is>
      </c>
      <c r="AN370" t="n">
        <v>78531</v>
      </c>
      <c r="AO370" t="n">
        <v>130000</v>
      </c>
      <c r="AP370" t="inlineStr">
        <is>
          <t>540198</t>
        </is>
      </c>
      <c r="AQ370" t="inlineStr">
        <is>
          <t>1026917</t>
        </is>
      </c>
      <c r="AR370" t="inlineStr">
        <is>
          <t>13169</t>
        </is>
      </c>
      <c r="AS370" t="inlineStr">
        <is>
          <t>24680</t>
        </is>
      </c>
      <c r="AT370" t="inlineStr">
        <is>
          <t>75812</t>
        </is>
      </c>
      <c r="AU370" t="inlineStr">
        <is>
          <t>120000</t>
        </is>
      </c>
      <c r="AV370" t="inlineStr">
        <is>
          <t>167296</t>
        </is>
      </c>
      <c r="AW370" t="inlineStr">
        <is>
          <t>300000</t>
        </is>
      </c>
      <c r="AX370" t="inlineStr">
        <is>
          <t>205390</t>
        </is>
      </c>
      <c r="AY370" t="inlineStr">
        <is>
          <t>340000</t>
        </is>
      </c>
      <c r="AZ370" t="n">
        <v>13.57890103283938</v>
      </c>
      <c r="BA370" t="n">
        <v>-1941598</v>
      </c>
      <c r="BB370" t="n">
        <v>-1080396</v>
      </c>
      <c r="BC370" t="inlineStr">
        <is>
          <t>0</t>
        </is>
      </c>
      <c r="BD370" t="inlineStr">
        <is>
          <t>0</t>
        </is>
      </c>
      <c r="BE370" t="n">
        <v>0</v>
      </c>
      <c r="BF370" t="inlineStr">
        <is>
          <t>78531</t>
        </is>
      </c>
      <c r="BG370" t="inlineStr">
        <is>
          <t>0</t>
        </is>
      </c>
      <c r="BH370" t="inlineStr">
        <is>
          <t>130000</t>
        </is>
      </c>
      <c r="BI370" t="inlineStr">
        <is>
          <t>0</t>
        </is>
      </c>
    </row>
    <row r="371">
      <c r="A371" t="inlineStr">
        <is>
          <t>Colombia</t>
        </is>
      </c>
      <c r="B371" t="inlineStr">
        <is>
          <t>Salt marsh</t>
        </is>
      </c>
      <c r="C371" t="inlineStr">
        <is>
          <t>Conservation</t>
        </is>
      </c>
      <c r="D371" t="inlineStr"/>
      <c r="E371" t="inlineStr">
        <is>
          <t>Medium</t>
        </is>
      </c>
      <c r="F371" t="n">
        <v>4000</v>
      </c>
      <c r="G371" t="inlineStr">
        <is>
          <t>Market price</t>
        </is>
      </c>
      <c r="H371" t="n">
        <v>113742621.2763725</v>
      </c>
      <c r="I371" t="inlineStr">
        <is>
          <t>COL</t>
        </is>
      </c>
      <c r="J371" t="n">
        <v>4000</v>
      </c>
      <c r="K371" t="inlineStr">
        <is>
          <t>Colombia Salt marsh Conservation 4000</t>
        </is>
      </c>
      <c r="L371" t="inlineStr">
        <is>
          <t>2988433</t>
        </is>
      </c>
      <c r="M371" t="inlineStr">
        <is>
          <t>4519745</t>
        </is>
      </c>
      <c r="N371" t="n">
        <v>0.02627364277757138</v>
      </c>
      <c r="O371" t="n">
        <v>0.03973659960779256</v>
      </c>
      <c r="P371" t="inlineStr">
        <is>
          <t>1254769</t>
        </is>
      </c>
      <c r="Q371" t="inlineStr">
        <is>
          <t>1336286</t>
        </is>
      </c>
      <c r="R371" t="inlineStr">
        <is>
          <t>1733663</t>
        </is>
      </c>
      <c r="S371" t="inlineStr">
        <is>
          <t>3183459</t>
        </is>
      </c>
      <c r="T371" t="n">
        <v>0</v>
      </c>
      <c r="U371" t="n">
        <v>154251</v>
      </c>
      <c r="V371" t="n">
        <v>24</v>
      </c>
      <c r="W371" t="n">
        <v>24</v>
      </c>
      <c r="X371" t="inlineStr">
        <is>
          <t>50000</t>
        </is>
      </c>
      <c r="Y371" t="inlineStr">
        <is>
          <t>50000</t>
        </is>
      </c>
      <c r="Z371" t="inlineStr">
        <is>
          <t>629559</t>
        </is>
      </c>
      <c r="AA371" t="inlineStr">
        <is>
          <t>667067</t>
        </is>
      </c>
      <c r="AB371" t="inlineStr">
        <is>
          <t>76963</t>
        </is>
      </c>
      <c r="AC371" t="inlineStr">
        <is>
          <t>80000</t>
        </is>
      </c>
      <c r="AD371" t="inlineStr">
        <is>
          <t>244644</t>
        </is>
      </c>
      <c r="AE371" t="inlineStr">
        <is>
          <t>259219</t>
        </is>
      </c>
      <c r="AF371" t="inlineStr">
        <is>
          <t>88900</t>
        </is>
      </c>
      <c r="AG371" t="inlineStr">
        <is>
          <t>100000</t>
        </is>
      </c>
      <c r="AH371" t="inlineStr">
        <is>
          <t>120254</t>
        </is>
      </c>
      <c r="AI371" t="inlineStr">
        <is>
          <t>130000</t>
        </is>
      </c>
      <c r="AJ371" t="inlineStr">
        <is>
          <t>44450</t>
        </is>
      </c>
      <c r="AK371" t="inlineStr">
        <is>
          <t>50000</t>
        </is>
      </c>
      <c r="AL371" t="inlineStr">
        <is>
          <t>0</t>
        </is>
      </c>
      <c r="AM371" t="inlineStr">
        <is>
          <t>0</t>
        </is>
      </c>
      <c r="AN371" t="n">
        <v>78531</v>
      </c>
      <c r="AO371" t="n">
        <v>130000</v>
      </c>
      <c r="AP371" t="inlineStr">
        <is>
          <t>1193465</t>
        </is>
      </c>
      <c r="AQ371" t="inlineStr">
        <is>
          <t>2268779</t>
        </is>
      </c>
      <c r="AR371" t="inlineStr">
        <is>
          <t>13169</t>
        </is>
      </c>
      <c r="AS371" t="inlineStr">
        <is>
          <t>24680</t>
        </is>
      </c>
      <c r="AT371" t="inlineStr">
        <is>
          <t>75812</t>
        </is>
      </c>
      <c r="AU371" t="inlineStr">
        <is>
          <t>120000</t>
        </is>
      </c>
      <c r="AV371" t="inlineStr">
        <is>
          <t>167296</t>
        </is>
      </c>
      <c r="AW371" t="inlineStr">
        <is>
          <t>300000</t>
        </is>
      </c>
      <c r="AX371" t="inlineStr">
        <is>
          <t>205390</t>
        </is>
      </c>
      <c r="AY371" t="inlineStr">
        <is>
          <t>340000</t>
        </is>
      </c>
      <c r="AZ371" t="n">
        <v>30</v>
      </c>
      <c r="BA371" t="n">
        <v>-3183459</v>
      </c>
      <c r="BB371" t="n">
        <v>-1733663</v>
      </c>
      <c r="BC371" t="inlineStr">
        <is>
          <t>0</t>
        </is>
      </c>
      <c r="BD371" t="inlineStr">
        <is>
          <t>0</t>
        </is>
      </c>
      <c r="BE371" t="n">
        <v>0</v>
      </c>
      <c r="BF371" t="inlineStr">
        <is>
          <t>78531</t>
        </is>
      </c>
      <c r="BG371" t="inlineStr">
        <is>
          <t>0</t>
        </is>
      </c>
      <c r="BH371" t="inlineStr">
        <is>
          <t>130000</t>
        </is>
      </c>
      <c r="BI371" t="inlineStr">
        <is>
          <t>0</t>
        </is>
      </c>
    </row>
    <row r="372">
      <c r="A372" t="inlineStr">
        <is>
          <t>Colombia</t>
        </is>
      </c>
      <c r="B372" t="inlineStr">
        <is>
          <t>Salt marsh</t>
        </is>
      </c>
      <c r="C372" t="inlineStr">
        <is>
          <t>Conservation</t>
        </is>
      </c>
      <c r="D372" t="inlineStr"/>
      <c r="E372" t="inlineStr">
        <is>
          <t>Large</t>
        </is>
      </c>
      <c r="F372" t="n">
        <v>8000</v>
      </c>
      <c r="G372" t="inlineStr">
        <is>
          <t>Opex breakeven</t>
        </is>
      </c>
      <c r="H372" t="n">
        <v>113742621.2763725</v>
      </c>
      <c r="I372" t="inlineStr">
        <is>
          <t>COL</t>
        </is>
      </c>
      <c r="J372" t="n">
        <v>4000</v>
      </c>
      <c r="K372" t="inlineStr">
        <is>
          <t>Colombia Salt marsh Conservation 8000</t>
        </is>
      </c>
      <c r="L372" t="inlineStr">
        <is>
          <t>2361503</t>
        </is>
      </c>
      <c r="M372" t="inlineStr">
        <is>
          <t>3327597</t>
        </is>
      </c>
      <c r="N372" t="n">
        <v>0.02076181270925704</v>
      </c>
      <c r="O372" t="n">
        <v>0.02925549774270268</v>
      </c>
      <c r="P372" t="inlineStr">
        <is>
          <t>1254769</t>
        </is>
      </c>
      <c r="Q372" t="inlineStr">
        <is>
          <t>1336286</t>
        </is>
      </c>
      <c r="R372" t="inlineStr">
        <is>
          <t>1106734</t>
        </is>
      </c>
      <c r="S372" t="inlineStr">
        <is>
          <t>1991311</t>
        </is>
      </c>
      <c r="T372" t="n">
        <v>0</v>
      </c>
      <c r="U372" t="n">
        <v>308501</v>
      </c>
      <c r="V372" t="n">
        <v>10</v>
      </c>
      <c r="W372" t="n">
        <v>10</v>
      </c>
      <c r="X372" t="inlineStr">
        <is>
          <t>50000</t>
        </is>
      </c>
      <c r="Y372" t="inlineStr">
        <is>
          <t>50000</t>
        </is>
      </c>
      <c r="Z372" t="inlineStr">
        <is>
          <t>629559</t>
        </is>
      </c>
      <c r="AA372" t="inlineStr">
        <is>
          <t>667067</t>
        </is>
      </c>
      <c r="AB372" t="inlineStr">
        <is>
          <t>76963</t>
        </is>
      </c>
      <c r="AC372" t="inlineStr">
        <is>
          <t>80000</t>
        </is>
      </c>
      <c r="AD372" t="inlineStr">
        <is>
          <t>244644</t>
        </is>
      </c>
      <c r="AE372" t="inlineStr">
        <is>
          <t>259219</t>
        </is>
      </c>
      <c r="AF372" t="inlineStr">
        <is>
          <t>88900</t>
        </is>
      </c>
      <c r="AG372" t="inlineStr">
        <is>
          <t>100000</t>
        </is>
      </c>
      <c r="AH372" t="inlineStr">
        <is>
          <t>120254</t>
        </is>
      </c>
      <c r="AI372" t="inlineStr">
        <is>
          <t>130000</t>
        </is>
      </c>
      <c r="AJ372" t="inlineStr">
        <is>
          <t>44450</t>
        </is>
      </c>
      <c r="AK372" t="inlineStr">
        <is>
          <t>50000</t>
        </is>
      </c>
      <c r="AL372" t="inlineStr">
        <is>
          <t>0</t>
        </is>
      </c>
      <c r="AM372" t="inlineStr">
        <is>
          <t>0</t>
        </is>
      </c>
      <c r="AN372" t="n">
        <v>78531</v>
      </c>
      <c r="AO372" t="n">
        <v>130000</v>
      </c>
      <c r="AP372" t="inlineStr">
        <is>
          <t>553367</t>
        </is>
      </c>
      <c r="AQ372" t="inlineStr">
        <is>
          <t>1051951</t>
        </is>
      </c>
      <c r="AR372" t="inlineStr">
        <is>
          <t>26337</t>
        </is>
      </c>
      <c r="AS372" t="inlineStr">
        <is>
          <t>49360</t>
        </is>
      </c>
      <c r="AT372" t="inlineStr">
        <is>
          <t>75812</t>
        </is>
      </c>
      <c r="AU372" t="inlineStr">
        <is>
          <t>120000</t>
        </is>
      </c>
      <c r="AV372" t="inlineStr">
        <is>
          <t>167296</t>
        </is>
      </c>
      <c r="AW372" t="inlineStr">
        <is>
          <t>300000</t>
        </is>
      </c>
      <c r="AX372" t="inlineStr">
        <is>
          <t>205390</t>
        </is>
      </c>
      <c r="AY372" t="inlineStr">
        <is>
          <t>340000</t>
        </is>
      </c>
      <c r="AZ372" t="n">
        <v>6.954960653368643</v>
      </c>
      <c r="BA372" t="n">
        <v>-1991311</v>
      </c>
      <c r="BB372" t="n">
        <v>-1106734</v>
      </c>
      <c r="BC372" t="inlineStr">
        <is>
          <t>0</t>
        </is>
      </c>
      <c r="BD372" t="inlineStr">
        <is>
          <t>0</t>
        </is>
      </c>
      <c r="BE372" t="n">
        <v>0</v>
      </c>
      <c r="BF372" t="inlineStr">
        <is>
          <t>78531</t>
        </is>
      </c>
      <c r="BG372" t="inlineStr">
        <is>
          <t>0</t>
        </is>
      </c>
      <c r="BH372" t="inlineStr">
        <is>
          <t>130000</t>
        </is>
      </c>
      <c r="BI372" t="inlineStr">
        <is>
          <t>0</t>
        </is>
      </c>
    </row>
    <row r="373">
      <c r="A373" t="inlineStr">
        <is>
          <t>Colombia</t>
        </is>
      </c>
      <c r="B373" t="inlineStr">
        <is>
          <t>Salt marsh</t>
        </is>
      </c>
      <c r="C373" t="inlineStr">
        <is>
          <t>Conservation</t>
        </is>
      </c>
      <c r="D373" t="inlineStr"/>
      <c r="E373" t="inlineStr">
        <is>
          <t>Large</t>
        </is>
      </c>
      <c r="F373" t="n">
        <v>8000</v>
      </c>
      <c r="G373" t="inlineStr">
        <is>
          <t>Market price</t>
        </is>
      </c>
      <c r="H373" t="n">
        <v>113742621.2763725</v>
      </c>
      <c r="I373" t="inlineStr">
        <is>
          <t>COL</t>
        </is>
      </c>
      <c r="J373" t="n">
        <v>4000</v>
      </c>
      <c r="K373" t="inlineStr">
        <is>
          <t>Colombia Salt marsh Conservation 8000</t>
        </is>
      </c>
      <c r="L373" t="inlineStr">
        <is>
          <t>4195066</t>
        </is>
      </c>
      <c r="M373" t="inlineStr">
        <is>
          <t>6813204</t>
        </is>
      </c>
      <c r="N373" t="n">
        <v>0.03688209356285894</v>
      </c>
      <c r="O373" t="n">
        <v>0.05990018450027838</v>
      </c>
      <c r="P373" t="inlineStr">
        <is>
          <t>1254769</t>
        </is>
      </c>
      <c r="Q373" t="inlineStr">
        <is>
          <t>1336286</t>
        </is>
      </c>
      <c r="R373" t="inlineStr">
        <is>
          <t>2940297</t>
        </is>
      </c>
      <c r="S373" t="inlineStr">
        <is>
          <t>5476918</t>
        </is>
      </c>
      <c r="T373" t="n">
        <v>0</v>
      </c>
      <c r="U373" t="n">
        <v>308501</v>
      </c>
      <c r="V373" t="n">
        <v>17</v>
      </c>
      <c r="W373" t="n">
        <v>17</v>
      </c>
      <c r="X373" t="inlineStr">
        <is>
          <t>50000</t>
        </is>
      </c>
      <c r="Y373" t="inlineStr">
        <is>
          <t>50000</t>
        </is>
      </c>
      <c r="Z373" t="inlineStr">
        <is>
          <t>629559</t>
        </is>
      </c>
      <c r="AA373" t="inlineStr">
        <is>
          <t>667067</t>
        </is>
      </c>
      <c r="AB373" t="inlineStr">
        <is>
          <t>76963</t>
        </is>
      </c>
      <c r="AC373" t="inlineStr">
        <is>
          <t>80000</t>
        </is>
      </c>
      <c r="AD373" t="inlineStr">
        <is>
          <t>244644</t>
        </is>
      </c>
      <c r="AE373" t="inlineStr">
        <is>
          <t>259219</t>
        </is>
      </c>
      <c r="AF373" t="inlineStr">
        <is>
          <t>88900</t>
        </is>
      </c>
      <c r="AG373" t="inlineStr">
        <is>
          <t>100000</t>
        </is>
      </c>
      <c r="AH373" t="inlineStr">
        <is>
          <t>120254</t>
        </is>
      </c>
      <c r="AI373" t="inlineStr">
        <is>
          <t>130000</t>
        </is>
      </c>
      <c r="AJ373" t="inlineStr">
        <is>
          <t>44450</t>
        </is>
      </c>
      <c r="AK373" t="inlineStr">
        <is>
          <t>50000</t>
        </is>
      </c>
      <c r="AL373" t="inlineStr">
        <is>
          <t>0</t>
        </is>
      </c>
      <c r="AM373" t="inlineStr">
        <is>
          <t>0</t>
        </is>
      </c>
      <c r="AN373" t="n">
        <v>78531</v>
      </c>
      <c r="AO373" t="n">
        <v>130000</v>
      </c>
      <c r="AP373" t="inlineStr">
        <is>
          <t>2386930</t>
        </is>
      </c>
      <c r="AQ373" t="inlineStr">
        <is>
          <t>4537558</t>
        </is>
      </c>
      <c r="AR373" t="inlineStr">
        <is>
          <t>26337</t>
        </is>
      </c>
      <c r="AS373" t="inlineStr">
        <is>
          <t>49360</t>
        </is>
      </c>
      <c r="AT373" t="inlineStr">
        <is>
          <t>75812</t>
        </is>
      </c>
      <c r="AU373" t="inlineStr">
        <is>
          <t>120000</t>
        </is>
      </c>
      <c r="AV373" t="inlineStr">
        <is>
          <t>167296</t>
        </is>
      </c>
      <c r="AW373" t="inlineStr">
        <is>
          <t>300000</t>
        </is>
      </c>
      <c r="AX373" t="inlineStr">
        <is>
          <t>205390</t>
        </is>
      </c>
      <c r="AY373" t="inlineStr">
        <is>
          <t>340000</t>
        </is>
      </c>
      <c r="AZ373" t="n">
        <v>30</v>
      </c>
      <c r="BA373" t="n">
        <v>-5476918</v>
      </c>
      <c r="BB373" t="n">
        <v>-2940297</v>
      </c>
      <c r="BC373" t="inlineStr">
        <is>
          <t>0</t>
        </is>
      </c>
      <c r="BD373" t="inlineStr">
        <is>
          <t>0</t>
        </is>
      </c>
      <c r="BE373" t="n">
        <v>0</v>
      </c>
      <c r="BF373" t="inlineStr">
        <is>
          <t>78531</t>
        </is>
      </c>
      <c r="BG373" t="inlineStr">
        <is>
          <t>0</t>
        </is>
      </c>
      <c r="BH373" t="inlineStr">
        <is>
          <t>130000</t>
        </is>
      </c>
      <c r="BI373" t="inlineStr">
        <is>
          <t>0</t>
        </is>
      </c>
    </row>
    <row r="374">
      <c r="A374" t="inlineStr">
        <is>
          <t>India</t>
        </is>
      </c>
      <c r="B374" t="inlineStr">
        <is>
          <t>Mangrove</t>
        </is>
      </c>
      <c r="C374" t="inlineStr">
        <is>
          <t>Restoration</t>
        </is>
      </c>
      <c r="D374" t="inlineStr">
        <is>
          <t>Planting</t>
        </is>
      </c>
      <c r="E374" t="inlineStr">
        <is>
          <t>Small</t>
        </is>
      </c>
      <c r="F374" t="n">
        <v>100</v>
      </c>
      <c r="G374" t="inlineStr">
        <is>
          <t>Opex breakeven</t>
        </is>
      </c>
      <c r="H374" t="n">
        <v>297769359.954299</v>
      </c>
      <c r="I374" t="inlineStr">
        <is>
          <t>IND</t>
        </is>
      </c>
      <c r="J374" t="n">
        <v>500</v>
      </c>
      <c r="K374" t="inlineStr">
        <is>
          <t>India Mangrove Restoration 100</t>
        </is>
      </c>
      <c r="L374" t="inlineStr">
        <is>
          <t>2593234</t>
        </is>
      </c>
      <c r="M374" t="inlineStr">
        <is>
          <t>3539591</t>
        </is>
      </c>
      <c r="N374" t="n">
        <v>0.008708867831122733</v>
      </c>
      <c r="O374" t="n">
        <v>0.01188702222600488</v>
      </c>
      <c r="P374" t="inlineStr">
        <is>
          <t>1335683</t>
        </is>
      </c>
      <c r="Q374" t="inlineStr">
        <is>
          <t>1426200</t>
        </is>
      </c>
      <c r="R374" t="inlineStr">
        <is>
          <t>1257551</t>
        </is>
      </c>
      <c r="S374" t="inlineStr">
        <is>
          <t>2113391</t>
        </is>
      </c>
      <c r="T374" t="n">
        <v>214284</v>
      </c>
      <c r="U374" t="n">
        <v>19328</v>
      </c>
      <c r="V374" t="n">
        <v>168</v>
      </c>
      <c r="W374" t="n">
        <v>168</v>
      </c>
      <c r="X374" t="inlineStr">
        <is>
          <t>50000</t>
        </is>
      </c>
      <c r="Y374" t="inlineStr">
        <is>
          <t>50000</t>
        </is>
      </c>
      <c r="Z374" t="inlineStr">
        <is>
          <t>629559</t>
        </is>
      </c>
      <c r="AA374" t="inlineStr">
        <is>
          <t>667067</t>
        </is>
      </c>
      <c r="AB374" t="inlineStr">
        <is>
          <t>76963</t>
        </is>
      </c>
      <c r="AC374" t="inlineStr">
        <is>
          <t>80000</t>
        </is>
      </c>
      <c r="AD374" t="inlineStr">
        <is>
          <t>255322</t>
        </is>
      </c>
      <c r="AE374" t="inlineStr">
        <is>
          <t>270533</t>
        </is>
      </c>
      <c r="AF374" t="inlineStr">
        <is>
          <t>88900</t>
        </is>
      </c>
      <c r="AG374" t="inlineStr">
        <is>
          <t>100000</t>
        </is>
      </c>
      <c r="AH374" t="inlineStr">
        <is>
          <t>129504</t>
        </is>
      </c>
      <c r="AI374" t="inlineStr">
        <is>
          <t>140000</t>
        </is>
      </c>
      <c r="AJ374" t="inlineStr">
        <is>
          <t>44450</t>
        </is>
      </c>
      <c r="AK374" t="inlineStr">
        <is>
          <t>50000</t>
        </is>
      </c>
      <c r="AL374" t="inlineStr">
        <is>
          <t>60985</t>
        </is>
      </c>
      <c r="AM374" t="inlineStr">
        <is>
          <t>68600</t>
        </is>
      </c>
      <c r="AN374" t="n">
        <v>115585</v>
      </c>
      <c r="AO374" t="n">
        <v>185143</v>
      </c>
      <c r="AP374" t="inlineStr">
        <is>
          <t>628776</t>
        </is>
      </c>
      <c r="AQ374" t="inlineStr">
        <is>
          <t>1061155</t>
        </is>
      </c>
      <c r="AR374" t="inlineStr">
        <is>
          <t>1868</t>
        </is>
      </c>
      <c r="AS374" t="inlineStr">
        <is>
          <t>3092</t>
        </is>
      </c>
      <c r="AT374" t="inlineStr">
        <is>
          <t>75812</t>
        </is>
      </c>
      <c r="AU374" t="inlineStr">
        <is>
          <t>120000</t>
        </is>
      </c>
      <c r="AV374" t="inlineStr">
        <is>
          <t>167296</t>
        </is>
      </c>
      <c r="AW374" t="inlineStr">
        <is>
          <t>300000</t>
        </is>
      </c>
      <c r="AX374" t="inlineStr">
        <is>
          <t>268215</t>
        </is>
      </c>
      <c r="AY374" t="inlineStr">
        <is>
          <t>444000</t>
        </is>
      </c>
      <c r="AZ374" t="n">
        <v>116.9604815372605</v>
      </c>
      <c r="BA374" t="n">
        <v>-2113391</v>
      </c>
      <c r="BB374" t="n">
        <v>-1257551</v>
      </c>
      <c r="BC374" t="inlineStr">
        <is>
          <t>0</t>
        </is>
      </c>
      <c r="BD374" t="inlineStr">
        <is>
          <t>0</t>
        </is>
      </c>
      <c r="BE374" t="n">
        <v>0</v>
      </c>
      <c r="BF374" t="inlineStr">
        <is>
          <t>101487</t>
        </is>
      </c>
      <c r="BG374" t="inlineStr">
        <is>
          <t>14098</t>
        </is>
      </c>
      <c r="BH374" t="inlineStr">
        <is>
          <t>168000</t>
        </is>
      </c>
      <c r="BI374" t="inlineStr">
        <is>
          <t>17143</t>
        </is>
      </c>
    </row>
    <row r="375">
      <c r="A375" t="inlineStr">
        <is>
          <t>India</t>
        </is>
      </c>
      <c r="B375" t="inlineStr">
        <is>
          <t>Mangrove</t>
        </is>
      </c>
      <c r="C375" t="inlineStr">
        <is>
          <t>Restoration</t>
        </is>
      </c>
      <c r="D375" t="inlineStr">
        <is>
          <t>Hydrology</t>
        </is>
      </c>
      <c r="E375" t="inlineStr">
        <is>
          <t>Small</t>
        </is>
      </c>
      <c r="F375" t="n">
        <v>100</v>
      </c>
      <c r="G375" t="inlineStr">
        <is>
          <t>Opex breakeven</t>
        </is>
      </c>
      <c r="H375" t="n">
        <v>297769359.954299</v>
      </c>
      <c r="I375" t="inlineStr">
        <is>
          <t>IND</t>
        </is>
      </c>
      <c r="J375" t="n">
        <v>500</v>
      </c>
      <c r="K375" t="inlineStr">
        <is>
          <t>India Mangrove Restoration 100</t>
        </is>
      </c>
      <c r="L375" t="inlineStr">
        <is>
          <t>4831999</t>
        </is>
      </c>
      <c r="M375" t="inlineStr">
        <is>
          <t>6289747</t>
        </is>
      </c>
      <c r="N375" t="n">
        <v>0.01622732104049122</v>
      </c>
      <c r="O375" t="n">
        <v>0.02112288182022938</v>
      </c>
      <c r="P375" t="inlineStr">
        <is>
          <t>2866001</t>
        </is>
      </c>
      <c r="Q375" t="inlineStr">
        <is>
          <t>3147600</t>
        </is>
      </c>
      <c r="R375" t="inlineStr">
        <is>
          <t>1965998</t>
        </is>
      </c>
      <c r="S375" t="inlineStr">
        <is>
          <t>3142147</t>
        </is>
      </c>
      <c r="T375" t="n">
        <v>214284</v>
      </c>
      <c r="U375" t="n">
        <v>24160</v>
      </c>
      <c r="V375" t="n">
        <v>250</v>
      </c>
      <c r="W375" t="n">
        <v>250</v>
      </c>
      <c r="X375" t="inlineStr">
        <is>
          <t>50000</t>
        </is>
      </c>
      <c r="Y375" t="inlineStr">
        <is>
          <t>50000</t>
        </is>
      </c>
      <c r="Z375" t="inlineStr">
        <is>
          <t>629559</t>
        </is>
      </c>
      <c r="AA375" t="inlineStr">
        <is>
          <t>667067</t>
        </is>
      </c>
      <c r="AB375" t="inlineStr">
        <is>
          <t>76963</t>
        </is>
      </c>
      <c r="AC375" t="inlineStr">
        <is>
          <t>80000</t>
        </is>
      </c>
      <c r="AD375" t="inlineStr">
        <is>
          <t>255322</t>
        </is>
      </c>
      <c r="AE375" t="inlineStr">
        <is>
          <t>270533</t>
        </is>
      </c>
      <c r="AF375" t="inlineStr">
        <is>
          <t>88900</t>
        </is>
      </c>
      <c r="AG375" t="inlineStr">
        <is>
          <t>100000</t>
        </is>
      </c>
      <c r="AH375" t="inlineStr">
        <is>
          <t>129504</t>
        </is>
      </c>
      <c r="AI375" t="inlineStr">
        <is>
          <t>140000</t>
        </is>
      </c>
      <c r="AJ375" t="inlineStr">
        <is>
          <t>44450</t>
        </is>
      </c>
      <c r="AK375" t="inlineStr">
        <is>
          <t>50000</t>
        </is>
      </c>
      <c r="AL375" t="inlineStr">
        <is>
          <t>1591303</t>
        </is>
      </c>
      <c r="AM375" t="inlineStr">
        <is>
          <t>1790000</t>
        </is>
      </c>
      <c r="AN375" t="n">
        <v>469341</v>
      </c>
      <c r="AO375" t="n">
        <v>615321</v>
      </c>
      <c r="AP375" t="inlineStr">
        <is>
          <t>982999</t>
        </is>
      </c>
      <c r="AQ375" t="inlineStr">
        <is>
          <t>1658961</t>
        </is>
      </c>
      <c r="AR375" t="inlineStr">
        <is>
          <t>2335</t>
        </is>
      </c>
      <c r="AS375" t="inlineStr">
        <is>
          <t>3866</t>
        </is>
      </c>
      <c r="AT375" t="inlineStr">
        <is>
          <t>75812</t>
        </is>
      </c>
      <c r="AU375" t="inlineStr">
        <is>
          <t>120000</t>
        </is>
      </c>
      <c r="AV375" t="inlineStr">
        <is>
          <t>167296</t>
        </is>
      </c>
      <c r="AW375" t="inlineStr">
        <is>
          <t>300000</t>
        </is>
      </c>
      <c r="AX375" t="inlineStr">
        <is>
          <t>268215</t>
        </is>
      </c>
      <c r="AY375" t="inlineStr">
        <is>
          <t>444000</t>
        </is>
      </c>
      <c r="AZ375" t="n">
        <v>146.2805004131799</v>
      </c>
      <c r="BA375" t="n">
        <v>-3142147</v>
      </c>
      <c r="BB375" t="n">
        <v>-1965998</v>
      </c>
      <c r="BC375" t="inlineStr">
        <is>
          <t>0</t>
        </is>
      </c>
      <c r="BD375" t="inlineStr">
        <is>
          <t>0</t>
        </is>
      </c>
      <c r="BE375" t="n">
        <v>0</v>
      </c>
      <c r="BF375" t="inlineStr">
        <is>
          <t>101487</t>
        </is>
      </c>
      <c r="BG375" t="inlineStr">
        <is>
          <t>367854</t>
        </is>
      </c>
      <c r="BH375" t="inlineStr">
        <is>
          <t>168000</t>
        </is>
      </c>
      <c r="BI375" t="inlineStr">
        <is>
          <t>447321</t>
        </is>
      </c>
    </row>
    <row r="376">
      <c r="A376" t="inlineStr">
        <is>
          <t>India</t>
        </is>
      </c>
      <c r="B376" t="inlineStr">
        <is>
          <t>Mangrove</t>
        </is>
      </c>
      <c r="C376" t="inlineStr">
        <is>
          <t>Restoration</t>
        </is>
      </c>
      <c r="D376" t="inlineStr">
        <is>
          <t>Planting</t>
        </is>
      </c>
      <c r="E376" t="inlineStr">
        <is>
          <t>Small</t>
        </is>
      </c>
      <c r="F376" t="n">
        <v>100</v>
      </c>
      <c r="G376" t="inlineStr">
        <is>
          <t>Market price</t>
        </is>
      </c>
      <c r="H376" t="n">
        <v>297769359.954299</v>
      </c>
      <c r="I376" t="inlineStr">
        <is>
          <t>IND</t>
        </is>
      </c>
      <c r="J376" t="n">
        <v>500</v>
      </c>
      <c r="K376" t="inlineStr">
        <is>
          <t>India Mangrove Restoration 100</t>
        </is>
      </c>
      <c r="L376" t="inlineStr">
        <is>
          <t>2125737</t>
        </is>
      </c>
      <c r="M376" t="inlineStr">
        <is>
          <t>2750619</t>
        </is>
      </c>
      <c r="N376" t="n">
        <v>0.007138870837235415</v>
      </c>
      <c r="O376" t="n">
        <v>0.00923741448892579</v>
      </c>
      <c r="P376" t="inlineStr">
        <is>
          <t>1335683</t>
        </is>
      </c>
      <c r="Q376" t="inlineStr">
        <is>
          <t>1426200</t>
        </is>
      </c>
      <c r="R376" t="inlineStr">
        <is>
          <t>790055</t>
        </is>
      </c>
      <c r="S376" t="inlineStr">
        <is>
          <t>1324419</t>
        </is>
      </c>
      <c r="T376" t="n">
        <v>214284</v>
      </c>
      <c r="U376" t="n">
        <v>19328</v>
      </c>
      <c r="V376" t="n">
        <v>137</v>
      </c>
      <c r="W376" t="n">
        <v>137</v>
      </c>
      <c r="X376" t="inlineStr">
        <is>
          <t>50000</t>
        </is>
      </c>
      <c r="Y376" t="inlineStr">
        <is>
          <t>50000</t>
        </is>
      </c>
      <c r="Z376" t="inlineStr">
        <is>
          <t>629559</t>
        </is>
      </c>
      <c r="AA376" t="inlineStr">
        <is>
          <t>667067</t>
        </is>
      </c>
      <c r="AB376" t="inlineStr">
        <is>
          <t>76963</t>
        </is>
      </c>
      <c r="AC376" t="inlineStr">
        <is>
          <t>80000</t>
        </is>
      </c>
      <c r="AD376" t="inlineStr">
        <is>
          <t>255322</t>
        </is>
      </c>
      <c r="AE376" t="inlineStr">
        <is>
          <t>270533</t>
        </is>
      </c>
      <c r="AF376" t="inlineStr">
        <is>
          <t>88900</t>
        </is>
      </c>
      <c r="AG376" t="inlineStr">
        <is>
          <t>100000</t>
        </is>
      </c>
      <c r="AH376" t="inlineStr">
        <is>
          <t>129504</t>
        </is>
      </c>
      <c r="AI376" t="inlineStr">
        <is>
          <t>140000</t>
        </is>
      </c>
      <c r="AJ376" t="inlineStr">
        <is>
          <t>44450</t>
        </is>
      </c>
      <c r="AK376" t="inlineStr">
        <is>
          <t>50000</t>
        </is>
      </c>
      <c r="AL376" t="inlineStr">
        <is>
          <t>60985</t>
        </is>
      </c>
      <c r="AM376" t="inlineStr">
        <is>
          <t>68600</t>
        </is>
      </c>
      <c r="AN376" t="n">
        <v>115585</v>
      </c>
      <c r="AO376" t="n">
        <v>185143</v>
      </c>
      <c r="AP376" t="inlineStr">
        <is>
          <t>161279</t>
        </is>
      </c>
      <c r="AQ376" t="inlineStr">
        <is>
          <t>272183</t>
        </is>
      </c>
      <c r="AR376" t="inlineStr">
        <is>
          <t>1868</t>
        </is>
      </c>
      <c r="AS376" t="inlineStr">
        <is>
          <t>3092</t>
        </is>
      </c>
      <c r="AT376" t="inlineStr">
        <is>
          <t>75812</t>
        </is>
      </c>
      <c r="AU376" t="inlineStr">
        <is>
          <t>120000</t>
        </is>
      </c>
      <c r="AV376" t="inlineStr">
        <is>
          <t>167296</t>
        </is>
      </c>
      <c r="AW376" t="inlineStr">
        <is>
          <t>300000</t>
        </is>
      </c>
      <c r="AX376" t="inlineStr">
        <is>
          <t>268215</t>
        </is>
      </c>
      <c r="AY376" t="inlineStr">
        <is>
          <t>444000</t>
        </is>
      </c>
      <c r="AZ376" t="n">
        <v>30</v>
      </c>
      <c r="BA376" t="n">
        <v>-1324419</v>
      </c>
      <c r="BB376" t="n">
        <v>-790055</v>
      </c>
      <c r="BC376" t="inlineStr">
        <is>
          <t>0</t>
        </is>
      </c>
      <c r="BD376" t="inlineStr">
        <is>
          <t>0</t>
        </is>
      </c>
      <c r="BE376" t="n">
        <v>0</v>
      </c>
      <c r="BF376" t="inlineStr">
        <is>
          <t>101487</t>
        </is>
      </c>
      <c r="BG376" t="inlineStr">
        <is>
          <t>14098</t>
        </is>
      </c>
      <c r="BH376" t="inlineStr">
        <is>
          <t>168000</t>
        </is>
      </c>
      <c r="BI376" t="inlineStr">
        <is>
          <t>17143</t>
        </is>
      </c>
    </row>
    <row r="377">
      <c r="A377" t="inlineStr">
        <is>
          <t>India</t>
        </is>
      </c>
      <c r="B377" t="inlineStr">
        <is>
          <t>Mangrove</t>
        </is>
      </c>
      <c r="C377" t="inlineStr">
        <is>
          <t>Restoration</t>
        </is>
      </c>
      <c r="D377" t="inlineStr">
        <is>
          <t>Hydrology</t>
        </is>
      </c>
      <c r="E377" t="inlineStr">
        <is>
          <t>Small</t>
        </is>
      </c>
      <c r="F377" t="n">
        <v>100</v>
      </c>
      <c r="G377" t="inlineStr">
        <is>
          <t>Market price</t>
        </is>
      </c>
      <c r="H377" t="n">
        <v>297769359.954299</v>
      </c>
      <c r="I377" t="inlineStr">
        <is>
          <t>IND</t>
        </is>
      </c>
      <c r="J377" t="n">
        <v>500</v>
      </c>
      <c r="K377" t="inlineStr">
        <is>
          <t>India Mangrove Restoration 100</t>
        </is>
      </c>
      <c r="L377" t="inlineStr">
        <is>
          <t>4050599</t>
        </is>
      </c>
      <c r="M377" t="inlineStr">
        <is>
          <t>4971015</t>
        </is>
      </c>
      <c r="N377" t="n">
        <v>0.01360314238047084</v>
      </c>
      <c r="O377" t="n">
        <v>0.01669417901413007</v>
      </c>
      <c r="P377" t="inlineStr">
        <is>
          <t>2866001</t>
        </is>
      </c>
      <c r="Q377" t="inlineStr">
        <is>
          <t>3147600</t>
        </is>
      </c>
      <c r="R377" t="inlineStr">
        <is>
          <t>1184598</t>
        </is>
      </c>
      <c r="S377" t="inlineStr">
        <is>
          <t>1823415</t>
        </is>
      </c>
      <c r="T377" t="n">
        <v>214284</v>
      </c>
      <c r="U377" t="n">
        <v>24160</v>
      </c>
      <c r="V377" t="n">
        <v>210</v>
      </c>
      <c r="W377" t="n">
        <v>210</v>
      </c>
      <c r="X377" t="inlineStr">
        <is>
          <t>50000</t>
        </is>
      </c>
      <c r="Y377" t="inlineStr">
        <is>
          <t>50000</t>
        </is>
      </c>
      <c r="Z377" t="inlineStr">
        <is>
          <t>629559</t>
        </is>
      </c>
      <c r="AA377" t="inlineStr">
        <is>
          <t>667067</t>
        </is>
      </c>
      <c r="AB377" t="inlineStr">
        <is>
          <t>76963</t>
        </is>
      </c>
      <c r="AC377" t="inlineStr">
        <is>
          <t>80000</t>
        </is>
      </c>
      <c r="AD377" t="inlineStr">
        <is>
          <t>255322</t>
        </is>
      </c>
      <c r="AE377" t="inlineStr">
        <is>
          <t>270533</t>
        </is>
      </c>
      <c r="AF377" t="inlineStr">
        <is>
          <t>88900</t>
        </is>
      </c>
      <c r="AG377" t="inlineStr">
        <is>
          <t>100000</t>
        </is>
      </c>
      <c r="AH377" t="inlineStr">
        <is>
          <t>129504</t>
        </is>
      </c>
      <c r="AI377" t="inlineStr">
        <is>
          <t>140000</t>
        </is>
      </c>
      <c r="AJ377" t="inlineStr">
        <is>
          <t>44450</t>
        </is>
      </c>
      <c r="AK377" t="inlineStr">
        <is>
          <t>50000</t>
        </is>
      </c>
      <c r="AL377" t="inlineStr">
        <is>
          <t>1591303</t>
        </is>
      </c>
      <c r="AM377" t="inlineStr">
        <is>
          <t>1790000</t>
        </is>
      </c>
      <c r="AN377" t="n">
        <v>469341</v>
      </c>
      <c r="AO377" t="n">
        <v>615321</v>
      </c>
      <c r="AP377" t="inlineStr">
        <is>
          <t>201599</t>
        </is>
      </c>
      <c r="AQ377" t="inlineStr">
        <is>
          <t>340229</t>
        </is>
      </c>
      <c r="AR377" t="inlineStr">
        <is>
          <t>2335</t>
        </is>
      </c>
      <c r="AS377" t="inlineStr">
        <is>
          <t>3866</t>
        </is>
      </c>
      <c r="AT377" t="inlineStr">
        <is>
          <t>75812</t>
        </is>
      </c>
      <c r="AU377" t="inlineStr">
        <is>
          <t>120000</t>
        </is>
      </c>
      <c r="AV377" t="inlineStr">
        <is>
          <t>167296</t>
        </is>
      </c>
      <c r="AW377" t="inlineStr">
        <is>
          <t>300000</t>
        </is>
      </c>
      <c r="AX377" t="inlineStr">
        <is>
          <t>268215</t>
        </is>
      </c>
      <c r="AY377" t="inlineStr">
        <is>
          <t>444000</t>
        </is>
      </c>
      <c r="AZ377" t="n">
        <v>30</v>
      </c>
      <c r="BA377" t="n">
        <v>-1823415</v>
      </c>
      <c r="BB377" t="n">
        <v>-1184598</v>
      </c>
      <c r="BC377" t="inlineStr">
        <is>
          <t>0</t>
        </is>
      </c>
      <c r="BD377" t="inlineStr">
        <is>
          <t>0</t>
        </is>
      </c>
      <c r="BE377" t="n">
        <v>0</v>
      </c>
      <c r="BF377" t="inlineStr">
        <is>
          <t>101487</t>
        </is>
      </c>
      <c r="BG377" t="inlineStr">
        <is>
          <t>367854</t>
        </is>
      </c>
      <c r="BH377" t="inlineStr">
        <is>
          <t>168000</t>
        </is>
      </c>
      <c r="BI377" t="inlineStr">
        <is>
          <t>447321</t>
        </is>
      </c>
    </row>
    <row r="378">
      <c r="A378" t="inlineStr">
        <is>
          <t>India</t>
        </is>
      </c>
      <c r="B378" t="inlineStr">
        <is>
          <t>Mangrove</t>
        </is>
      </c>
      <c r="C378" t="inlineStr">
        <is>
          <t>Restoration</t>
        </is>
      </c>
      <c r="D378" t="inlineStr">
        <is>
          <t>Planting</t>
        </is>
      </c>
      <c r="E378" t="inlineStr">
        <is>
          <t>Medium</t>
        </is>
      </c>
      <c r="F378" t="n">
        <v>500</v>
      </c>
      <c r="G378" t="inlineStr">
        <is>
          <t>Opex breakeven</t>
        </is>
      </c>
      <c r="H378" t="n">
        <v>297769359.954299</v>
      </c>
      <c r="I378" t="inlineStr">
        <is>
          <t>IND</t>
        </is>
      </c>
      <c r="J378" t="n">
        <v>500</v>
      </c>
      <c r="K378" t="inlineStr">
        <is>
          <t>India Mangrove Restoration 500</t>
        </is>
      </c>
      <c r="L378" t="inlineStr">
        <is>
          <t>2955665</t>
        </is>
      </c>
      <c r="M378" t="inlineStr">
        <is>
          <t>4010999</t>
        </is>
      </c>
      <c r="N378" t="n">
        <v>0.009926021268452972</v>
      </c>
      <c r="O378" t="n">
        <v>0.01347015354640786</v>
      </c>
      <c r="P378" t="inlineStr">
        <is>
          <t>1573759</t>
        </is>
      </c>
      <c r="Q378" t="inlineStr">
        <is>
          <t>1700600</t>
        </is>
      </c>
      <c r="R378" t="inlineStr">
        <is>
          <t>1381905</t>
        </is>
      </c>
      <c r="S378" t="inlineStr">
        <is>
          <t>2310399</t>
        </is>
      </c>
      <c r="T378" t="n">
        <v>214284</v>
      </c>
      <c r="U378" t="n">
        <v>94224</v>
      </c>
      <c r="V378" t="n">
        <v>39</v>
      </c>
      <c r="W378" t="n">
        <v>39</v>
      </c>
      <c r="X378" t="inlineStr">
        <is>
          <t>50000</t>
        </is>
      </c>
      <c r="Y378" t="inlineStr">
        <is>
          <t>50000</t>
        </is>
      </c>
      <c r="Z378" t="inlineStr">
        <is>
          <t>629559</t>
        </is>
      </c>
      <c r="AA378" t="inlineStr">
        <is>
          <t>667067</t>
        </is>
      </c>
      <c r="AB378" t="inlineStr">
        <is>
          <t>76963</t>
        </is>
      </c>
      <c r="AC378" t="inlineStr">
        <is>
          <t>80000</t>
        </is>
      </c>
      <c r="AD378" t="inlineStr">
        <is>
          <t>255322</t>
        </is>
      </c>
      <c r="AE378" t="inlineStr">
        <is>
          <t>270533</t>
        </is>
      </c>
      <c r="AF378" t="inlineStr">
        <is>
          <t>88900</t>
        </is>
      </c>
      <c r="AG378" t="inlineStr">
        <is>
          <t>100000</t>
        </is>
      </c>
      <c r="AH378" t="inlineStr">
        <is>
          <t>129504</t>
        </is>
      </c>
      <c r="AI378" t="inlineStr">
        <is>
          <t>140000</t>
        </is>
      </c>
      <c r="AJ378" t="inlineStr">
        <is>
          <t>44450</t>
        </is>
      </c>
      <c r="AK378" t="inlineStr">
        <is>
          <t>50000</t>
        </is>
      </c>
      <c r="AL378" t="inlineStr">
        <is>
          <t>299062</t>
        </is>
      </c>
      <c r="AM378" t="inlineStr">
        <is>
          <t>343000</t>
        </is>
      </c>
      <c r="AN378" t="n">
        <v>170620</v>
      </c>
      <c r="AO378" t="n">
        <v>253716</v>
      </c>
      <c r="AP378" t="inlineStr">
        <is>
          <t>690953</t>
        </is>
      </c>
      <c r="AQ378" t="inlineStr">
        <is>
          <t>1177608</t>
        </is>
      </c>
      <c r="AR378" t="inlineStr">
        <is>
          <t>9010</t>
        </is>
      </c>
      <c r="AS378" t="inlineStr">
        <is>
          <t>15076</t>
        </is>
      </c>
      <c r="AT378" t="inlineStr">
        <is>
          <t>75812</t>
        </is>
      </c>
      <c r="AU378" t="inlineStr">
        <is>
          <t>120000</t>
        </is>
      </c>
      <c r="AV378" t="inlineStr">
        <is>
          <t>167296</t>
        </is>
      </c>
      <c r="AW378" t="inlineStr">
        <is>
          <t>300000</t>
        </is>
      </c>
      <c r="AX378" t="inlineStr">
        <is>
          <t>268215</t>
        </is>
      </c>
      <c r="AY378" t="inlineStr">
        <is>
          <t>444000</t>
        </is>
      </c>
      <c r="AZ378" t="n">
        <v>26.53289849977019</v>
      </c>
      <c r="BA378" t="n">
        <v>-2310399</v>
      </c>
      <c r="BB378" t="n">
        <v>-1381905</v>
      </c>
      <c r="BC378" t="inlineStr">
        <is>
          <t>0</t>
        </is>
      </c>
      <c r="BD378" t="inlineStr">
        <is>
          <t>0</t>
        </is>
      </c>
      <c r="BE378" t="n">
        <v>0</v>
      </c>
      <c r="BF378" t="inlineStr">
        <is>
          <t>101487</t>
        </is>
      </c>
      <c r="BG378" t="inlineStr">
        <is>
          <t>69133</t>
        </is>
      </c>
      <c r="BH378" t="inlineStr">
        <is>
          <t>168000</t>
        </is>
      </c>
      <c r="BI378" t="inlineStr">
        <is>
          <t>85716</t>
        </is>
      </c>
    </row>
    <row r="379">
      <c r="A379" t="inlineStr">
        <is>
          <t>India</t>
        </is>
      </c>
      <c r="B379" t="inlineStr">
        <is>
          <t>Mangrove</t>
        </is>
      </c>
      <c r="C379" t="inlineStr">
        <is>
          <t>Restoration</t>
        </is>
      </c>
      <c r="D379" t="inlineStr">
        <is>
          <t>Hydrology</t>
        </is>
      </c>
      <c r="E379" t="inlineStr">
        <is>
          <t>Medium</t>
        </is>
      </c>
      <c r="F379" t="n">
        <v>500</v>
      </c>
      <c r="G379" t="inlineStr">
        <is>
          <t>Opex breakeven</t>
        </is>
      </c>
      <c r="H379" t="n">
        <v>297769359.954299</v>
      </c>
      <c r="I379" t="inlineStr">
        <is>
          <t>IND</t>
        </is>
      </c>
      <c r="J379" t="n">
        <v>500</v>
      </c>
      <c r="K379" t="inlineStr">
        <is>
          <t>India Mangrove Restoration 500</t>
        </is>
      </c>
      <c r="L379" t="inlineStr">
        <is>
          <t>13934147</t>
        </is>
      </c>
      <c r="M379" t="inlineStr">
        <is>
          <t>17733101</t>
        </is>
      </c>
      <c r="N379" t="n">
        <v>0.04679510008060797</v>
      </c>
      <c r="O379" t="n">
        <v>0.05955314207855919</v>
      </c>
      <c r="P379" t="inlineStr">
        <is>
          <t>9078205</t>
        </is>
      </c>
      <c r="Q379" t="inlineStr">
        <is>
          <t>10307600</t>
        </is>
      </c>
      <c r="R379" t="inlineStr">
        <is>
          <t>4855942</t>
        </is>
      </c>
      <c r="S379" t="inlineStr">
        <is>
          <t>7425501</t>
        </is>
      </c>
      <c r="T379" t="n">
        <v>214284</v>
      </c>
      <c r="U379" t="n">
        <v>117780</v>
      </c>
      <c r="V379" t="n">
        <v>148</v>
      </c>
      <c r="W379" t="n">
        <v>148</v>
      </c>
      <c r="X379" t="inlineStr">
        <is>
          <t>50000</t>
        </is>
      </c>
      <c r="Y379" t="inlineStr">
        <is>
          <t>50000</t>
        </is>
      </c>
      <c r="Z379" t="inlineStr">
        <is>
          <t>629559</t>
        </is>
      </c>
      <c r="AA379" t="inlineStr">
        <is>
          <t>667067</t>
        </is>
      </c>
      <c r="AB379" t="inlineStr">
        <is>
          <t>76963</t>
        </is>
      </c>
      <c r="AC379" t="inlineStr">
        <is>
          <t>80000</t>
        </is>
      </c>
      <c r="AD379" t="inlineStr">
        <is>
          <t>255322</t>
        </is>
      </c>
      <c r="AE379" t="inlineStr">
        <is>
          <t>270533</t>
        </is>
      </c>
      <c r="AF379" t="inlineStr">
        <is>
          <t>88900</t>
        </is>
      </c>
      <c r="AG379" t="inlineStr">
        <is>
          <t>100000</t>
        </is>
      </c>
      <c r="AH379" t="inlineStr">
        <is>
          <t>129504</t>
        </is>
      </c>
      <c r="AI379" t="inlineStr">
        <is>
          <t>140000</t>
        </is>
      </c>
      <c r="AJ379" t="inlineStr">
        <is>
          <t>44450</t>
        </is>
      </c>
      <c r="AK379" t="inlineStr">
        <is>
          <t>50000</t>
        </is>
      </c>
      <c r="AL379" t="inlineStr">
        <is>
          <t>7803507</t>
        </is>
      </c>
      <c r="AM379" t="inlineStr">
        <is>
          <t>8950000</t>
        </is>
      </c>
      <c r="AN379" t="n">
        <v>1905385</v>
      </c>
      <c r="AO379" t="n">
        <v>2404605</v>
      </c>
      <c r="AP379" t="inlineStr">
        <is>
          <t>2427971</t>
        </is>
      </c>
      <c r="AQ379" t="inlineStr">
        <is>
          <t>4138051</t>
        </is>
      </c>
      <c r="AR379" t="inlineStr">
        <is>
          <t>11263</t>
        </is>
      </c>
      <c r="AS379" t="inlineStr">
        <is>
          <t>18845</t>
        </is>
      </c>
      <c r="AT379" t="inlineStr">
        <is>
          <t>75812</t>
        </is>
      </c>
      <c r="AU379" t="inlineStr">
        <is>
          <t>120000</t>
        </is>
      </c>
      <c r="AV379" t="inlineStr">
        <is>
          <t>167296</t>
        </is>
      </c>
      <c r="AW379" t="inlineStr">
        <is>
          <t>300000</t>
        </is>
      </c>
      <c r="AX379" t="inlineStr">
        <is>
          <t>268215</t>
        </is>
      </c>
      <c r="AY379" t="inlineStr">
        <is>
          <t>444000</t>
        </is>
      </c>
      <c r="AZ379" t="n">
        <v>74.58815584509293</v>
      </c>
      <c r="BA379" t="n">
        <v>-7425501</v>
      </c>
      <c r="BB379" t="n">
        <v>-4855942</v>
      </c>
      <c r="BC379" t="inlineStr">
        <is>
          <t>0</t>
        </is>
      </c>
      <c r="BD379" t="inlineStr">
        <is>
          <t>0</t>
        </is>
      </c>
      <c r="BE379" t="n">
        <v>0</v>
      </c>
      <c r="BF379" t="inlineStr">
        <is>
          <t>101487</t>
        </is>
      </c>
      <c r="BG379" t="inlineStr">
        <is>
          <t>1803898</t>
        </is>
      </c>
      <c r="BH379" t="inlineStr">
        <is>
          <t>168000</t>
        </is>
      </c>
      <c r="BI379" t="inlineStr">
        <is>
          <t>2236605</t>
        </is>
      </c>
    </row>
    <row r="380">
      <c r="A380" t="inlineStr">
        <is>
          <t>India</t>
        </is>
      </c>
      <c r="B380" t="inlineStr">
        <is>
          <t>Mangrove</t>
        </is>
      </c>
      <c r="C380" t="inlineStr">
        <is>
          <t>Restoration</t>
        </is>
      </c>
      <c r="D380" t="inlineStr">
        <is>
          <t>Planting</t>
        </is>
      </c>
      <c r="E380" t="inlineStr">
        <is>
          <t>Medium</t>
        </is>
      </c>
      <c r="F380" t="n">
        <v>500</v>
      </c>
      <c r="G380" t="inlineStr">
        <is>
          <t>Market price</t>
        </is>
      </c>
      <c r="H380" t="n">
        <v>297769359.954299</v>
      </c>
      <c r="I380" t="inlineStr">
        <is>
          <t>IND</t>
        </is>
      </c>
      <c r="J380" t="n">
        <v>500</v>
      </c>
      <c r="K380" t="inlineStr">
        <is>
          <t>India Mangrove Restoration 500</t>
        </is>
      </c>
      <c r="L380" t="inlineStr">
        <is>
          <t>3045953</t>
        </is>
      </c>
      <c r="M380" t="inlineStr">
        <is>
          <t>4164879</t>
        </is>
      </c>
      <c r="N380" t="n">
        <v>0.01022923581011655</v>
      </c>
      <c r="O380" t="n">
        <v>0.01398692934907479</v>
      </c>
      <c r="P380" t="inlineStr">
        <is>
          <t>1573759</t>
        </is>
      </c>
      <c r="Q380" t="inlineStr">
        <is>
          <t>1700600</t>
        </is>
      </c>
      <c r="R380" t="inlineStr">
        <is>
          <t>1472193</t>
        </is>
      </c>
      <c r="S380" t="inlineStr">
        <is>
          <t>2464279</t>
        </is>
      </c>
      <c r="T380" t="n">
        <v>214284</v>
      </c>
      <c r="U380" t="n">
        <v>94224</v>
      </c>
      <c r="V380" t="n">
        <v>40</v>
      </c>
      <c r="W380" t="n">
        <v>40</v>
      </c>
      <c r="X380" t="inlineStr">
        <is>
          <t>50000</t>
        </is>
      </c>
      <c r="Y380" t="inlineStr">
        <is>
          <t>50000</t>
        </is>
      </c>
      <c r="Z380" t="inlineStr">
        <is>
          <t>629559</t>
        </is>
      </c>
      <c r="AA380" t="inlineStr">
        <is>
          <t>667067</t>
        </is>
      </c>
      <c r="AB380" t="inlineStr">
        <is>
          <t>76963</t>
        </is>
      </c>
      <c r="AC380" t="inlineStr">
        <is>
          <t>80000</t>
        </is>
      </c>
      <c r="AD380" t="inlineStr">
        <is>
          <t>255322</t>
        </is>
      </c>
      <c r="AE380" t="inlineStr">
        <is>
          <t>270533</t>
        </is>
      </c>
      <c r="AF380" t="inlineStr">
        <is>
          <t>88900</t>
        </is>
      </c>
      <c r="AG380" t="inlineStr">
        <is>
          <t>100000</t>
        </is>
      </c>
      <c r="AH380" t="inlineStr">
        <is>
          <t>129504</t>
        </is>
      </c>
      <c r="AI380" t="inlineStr">
        <is>
          <t>140000</t>
        </is>
      </c>
      <c r="AJ380" t="inlineStr">
        <is>
          <t>44450</t>
        </is>
      </c>
      <c r="AK380" t="inlineStr">
        <is>
          <t>50000</t>
        </is>
      </c>
      <c r="AL380" t="inlineStr">
        <is>
          <t>299062</t>
        </is>
      </c>
      <c r="AM380" t="inlineStr">
        <is>
          <t>343000</t>
        </is>
      </c>
      <c r="AN380" t="n">
        <v>170620</v>
      </c>
      <c r="AO380" t="n">
        <v>253716</v>
      </c>
      <c r="AP380" t="inlineStr">
        <is>
          <t>781241</t>
        </is>
      </c>
      <c r="AQ380" t="inlineStr">
        <is>
          <t>1331488</t>
        </is>
      </c>
      <c r="AR380" t="inlineStr">
        <is>
          <t>9010</t>
        </is>
      </c>
      <c r="AS380" t="inlineStr">
        <is>
          <t>15076</t>
        </is>
      </c>
      <c r="AT380" t="inlineStr">
        <is>
          <t>75812</t>
        </is>
      </c>
      <c r="AU380" t="inlineStr">
        <is>
          <t>120000</t>
        </is>
      </c>
      <c r="AV380" t="inlineStr">
        <is>
          <t>167296</t>
        </is>
      </c>
      <c r="AW380" t="inlineStr">
        <is>
          <t>300000</t>
        </is>
      </c>
      <c r="AX380" t="inlineStr">
        <is>
          <t>268215</t>
        </is>
      </c>
      <c r="AY380" t="inlineStr">
        <is>
          <t>444000</t>
        </is>
      </c>
      <c r="AZ380" t="n">
        <v>30</v>
      </c>
      <c r="BA380" t="n">
        <v>-2464279</v>
      </c>
      <c r="BB380" t="n">
        <v>-1472193</v>
      </c>
      <c r="BC380" t="inlineStr">
        <is>
          <t>0</t>
        </is>
      </c>
      <c r="BD380" t="inlineStr">
        <is>
          <t>0</t>
        </is>
      </c>
      <c r="BE380" t="n">
        <v>0</v>
      </c>
      <c r="BF380" t="inlineStr">
        <is>
          <t>101487</t>
        </is>
      </c>
      <c r="BG380" t="inlineStr">
        <is>
          <t>69133</t>
        </is>
      </c>
      <c r="BH380" t="inlineStr">
        <is>
          <t>168000</t>
        </is>
      </c>
      <c r="BI380" t="inlineStr">
        <is>
          <t>85716</t>
        </is>
      </c>
    </row>
    <row r="381">
      <c r="A381" t="inlineStr">
        <is>
          <t>India</t>
        </is>
      </c>
      <c r="B381" t="inlineStr">
        <is>
          <t>Mangrove</t>
        </is>
      </c>
      <c r="C381" t="inlineStr">
        <is>
          <t>Restoration</t>
        </is>
      </c>
      <c r="D381" t="inlineStr">
        <is>
          <t>Hydrology</t>
        </is>
      </c>
      <c r="E381" t="inlineStr">
        <is>
          <t>Medium</t>
        </is>
      </c>
      <c r="F381" t="n">
        <v>500</v>
      </c>
      <c r="G381" t="inlineStr">
        <is>
          <t>Market price</t>
        </is>
      </c>
      <c r="H381" t="n">
        <v>297769359.954299</v>
      </c>
      <c r="I381" t="inlineStr">
        <is>
          <t>IND</t>
        </is>
      </c>
      <c r="J381" t="n">
        <v>500</v>
      </c>
      <c r="K381" t="inlineStr">
        <is>
          <t>India Mangrove Restoration 500</t>
        </is>
      </c>
      <c r="L381" t="inlineStr">
        <is>
          <t>12482727</t>
        </is>
      </c>
      <c r="M381" t="inlineStr">
        <is>
          <t>15259410</t>
        </is>
      </c>
      <c r="N381" t="n">
        <v>0.04192079064788876</v>
      </c>
      <c r="O381" t="n">
        <v>0.051245735969416</v>
      </c>
      <c r="P381" t="inlineStr">
        <is>
          <t>9078205</t>
        </is>
      </c>
      <c r="Q381" t="inlineStr">
        <is>
          <t>10307600</t>
        </is>
      </c>
      <c r="R381" t="inlineStr">
        <is>
          <t>3404522</t>
        </is>
      </c>
      <c r="S381" t="inlineStr">
        <is>
          <t>4951810</t>
        </is>
      </c>
      <c r="T381" t="n">
        <v>214284</v>
      </c>
      <c r="U381" t="n">
        <v>117780</v>
      </c>
      <c r="V381" t="n">
        <v>132</v>
      </c>
      <c r="W381" t="n">
        <v>132</v>
      </c>
      <c r="X381" t="inlineStr">
        <is>
          <t>50000</t>
        </is>
      </c>
      <c r="Y381" t="inlineStr">
        <is>
          <t>50000</t>
        </is>
      </c>
      <c r="Z381" t="inlineStr">
        <is>
          <t>629559</t>
        </is>
      </c>
      <c r="AA381" t="inlineStr">
        <is>
          <t>667067</t>
        </is>
      </c>
      <c r="AB381" t="inlineStr">
        <is>
          <t>76963</t>
        </is>
      </c>
      <c r="AC381" t="inlineStr">
        <is>
          <t>80000</t>
        </is>
      </c>
      <c r="AD381" t="inlineStr">
        <is>
          <t>255322</t>
        </is>
      </c>
      <c r="AE381" t="inlineStr">
        <is>
          <t>270533</t>
        </is>
      </c>
      <c r="AF381" t="inlineStr">
        <is>
          <t>88900</t>
        </is>
      </c>
      <c r="AG381" t="inlineStr">
        <is>
          <t>100000</t>
        </is>
      </c>
      <c r="AH381" t="inlineStr">
        <is>
          <t>129504</t>
        </is>
      </c>
      <c r="AI381" t="inlineStr">
        <is>
          <t>140000</t>
        </is>
      </c>
      <c r="AJ381" t="inlineStr">
        <is>
          <t>44450</t>
        </is>
      </c>
      <c r="AK381" t="inlineStr">
        <is>
          <t>50000</t>
        </is>
      </c>
      <c r="AL381" t="inlineStr">
        <is>
          <t>7803507</t>
        </is>
      </c>
      <c r="AM381" t="inlineStr">
        <is>
          <t>8950000</t>
        </is>
      </c>
      <c r="AN381" t="n">
        <v>1905385</v>
      </c>
      <c r="AO381" t="n">
        <v>2404605</v>
      </c>
      <c r="AP381" t="inlineStr">
        <is>
          <t>976551</t>
        </is>
      </c>
      <c r="AQ381" t="inlineStr">
        <is>
          <t>1664360</t>
        </is>
      </c>
      <c r="AR381" t="inlineStr">
        <is>
          <t>11263</t>
        </is>
      </c>
      <c r="AS381" t="inlineStr">
        <is>
          <t>18845</t>
        </is>
      </c>
      <c r="AT381" t="inlineStr">
        <is>
          <t>75812</t>
        </is>
      </c>
      <c r="AU381" t="inlineStr">
        <is>
          <t>120000</t>
        </is>
      </c>
      <c r="AV381" t="inlineStr">
        <is>
          <t>167296</t>
        </is>
      </c>
      <c r="AW381" t="inlineStr">
        <is>
          <t>300000</t>
        </is>
      </c>
      <c r="AX381" t="inlineStr">
        <is>
          <t>268215</t>
        </is>
      </c>
      <c r="AY381" t="inlineStr">
        <is>
          <t>444000</t>
        </is>
      </c>
      <c r="AZ381" t="n">
        <v>30</v>
      </c>
      <c r="BA381" t="n">
        <v>-4951810</v>
      </c>
      <c r="BB381" t="n">
        <v>-3404522</v>
      </c>
      <c r="BC381" t="inlineStr">
        <is>
          <t>0</t>
        </is>
      </c>
      <c r="BD381" t="inlineStr">
        <is>
          <t>0</t>
        </is>
      </c>
      <c r="BE381" t="n">
        <v>0</v>
      </c>
      <c r="BF381" t="inlineStr">
        <is>
          <t>101487</t>
        </is>
      </c>
      <c r="BG381" t="inlineStr">
        <is>
          <t>1803898</t>
        </is>
      </c>
      <c r="BH381" t="inlineStr">
        <is>
          <t>168000</t>
        </is>
      </c>
      <c r="BI381" t="inlineStr">
        <is>
          <t>2236605</t>
        </is>
      </c>
    </row>
    <row r="382">
      <c r="A382" t="inlineStr">
        <is>
          <t>India</t>
        </is>
      </c>
      <c r="B382" t="inlineStr">
        <is>
          <t>Mangrove</t>
        </is>
      </c>
      <c r="C382" t="inlineStr">
        <is>
          <t>Restoration</t>
        </is>
      </c>
      <c r="D382" t="inlineStr">
        <is>
          <t>Planting</t>
        </is>
      </c>
      <c r="E382" t="inlineStr">
        <is>
          <t>Large</t>
        </is>
      </c>
      <c r="F382" t="n">
        <v>1000</v>
      </c>
      <c r="G382" t="inlineStr">
        <is>
          <t>Opex breakeven</t>
        </is>
      </c>
      <c r="H382" t="n">
        <v>297769359.954299</v>
      </c>
      <c r="I382" t="inlineStr">
        <is>
          <t>IND</t>
        </is>
      </c>
      <c r="J382" t="n">
        <v>500</v>
      </c>
      <c r="K382" t="inlineStr">
        <is>
          <t>India Mangrove Restoration 1000</t>
        </is>
      </c>
      <c r="L382" t="inlineStr">
        <is>
          <t>3452438</t>
        </is>
      </c>
      <c r="M382" t="inlineStr">
        <is>
          <t>4680320</t>
        </is>
      </c>
      <c r="N382" t="n">
        <v>0.01159433596703796</v>
      </c>
      <c r="O382" t="n">
        <v>0.01571793686468724</v>
      </c>
      <c r="P382" t="inlineStr">
        <is>
          <t>1927221</t>
        </is>
      </c>
      <c r="Q382" t="inlineStr">
        <is>
          <t>2123600</t>
        </is>
      </c>
      <c r="R382" t="inlineStr">
        <is>
          <t>1525217</t>
        </is>
      </c>
      <c r="S382" t="inlineStr">
        <is>
          <t>2556720</t>
        </is>
      </c>
      <c r="T382" t="n">
        <v>214284</v>
      </c>
      <c r="U382" t="n">
        <v>178784</v>
      </c>
      <c r="V382" t="n">
        <v>24</v>
      </c>
      <c r="W382" t="n">
        <v>24</v>
      </c>
      <c r="X382" t="inlineStr">
        <is>
          <t>50000</t>
        </is>
      </c>
      <c r="Y382" t="inlineStr">
        <is>
          <t>50000</t>
        </is>
      </c>
      <c r="Z382" t="inlineStr">
        <is>
          <t>629559</t>
        </is>
      </c>
      <c r="AA382" t="inlineStr">
        <is>
          <t>667067</t>
        </is>
      </c>
      <c r="AB382" t="inlineStr">
        <is>
          <t>153925</t>
        </is>
      </c>
      <c r="AC382" t="inlineStr">
        <is>
          <t>160000</t>
        </is>
      </c>
      <c r="AD382" t="inlineStr">
        <is>
          <t>255322</t>
        </is>
      </c>
      <c r="AE382" t="inlineStr">
        <is>
          <t>270533</t>
        </is>
      </c>
      <c r="AF382" t="inlineStr">
        <is>
          <t>88900</t>
        </is>
      </c>
      <c r="AG382" t="inlineStr">
        <is>
          <t>100000</t>
        </is>
      </c>
      <c r="AH382" t="inlineStr">
        <is>
          <t>129504</t>
        </is>
      </c>
      <c r="AI382" t="inlineStr">
        <is>
          <t>140000</t>
        </is>
      </c>
      <c r="AJ382" t="inlineStr">
        <is>
          <t>44450</t>
        </is>
      </c>
      <c r="AK382" t="inlineStr">
        <is>
          <t>50000</t>
        </is>
      </c>
      <c r="AL382" t="inlineStr">
        <is>
          <t>575561</t>
        </is>
      </c>
      <c r="AM382" t="inlineStr">
        <is>
          <t>686000</t>
        </is>
      </c>
      <c r="AN382" t="n">
        <v>234537</v>
      </c>
      <c r="AO382" t="n">
        <v>339431</v>
      </c>
      <c r="AP382" t="inlineStr">
        <is>
          <t>762609</t>
        </is>
      </c>
      <c r="AQ382" t="inlineStr">
        <is>
          <t>1324683</t>
        </is>
      </c>
      <c r="AR382" t="inlineStr">
        <is>
          <t>16749</t>
        </is>
      </c>
      <c r="AS382" t="inlineStr">
        <is>
          <t>28605</t>
        </is>
      </c>
      <c r="AT382" t="inlineStr">
        <is>
          <t>75812</t>
        </is>
      </c>
      <c r="AU382" t="inlineStr">
        <is>
          <t>120000</t>
        </is>
      </c>
      <c r="AV382" t="inlineStr">
        <is>
          <t>167296</t>
        </is>
      </c>
      <c r="AW382" t="inlineStr">
        <is>
          <t>300000</t>
        </is>
      </c>
      <c r="AX382" t="inlineStr">
        <is>
          <t>268215</t>
        </is>
      </c>
      <c r="AY382" t="inlineStr">
        <is>
          <t>444000</t>
        </is>
      </c>
      <c r="AZ382" t="n">
        <v>15.62435632075365</v>
      </c>
      <c r="BA382" t="n">
        <v>-2556720</v>
      </c>
      <c r="BB382" t="n">
        <v>-1525217</v>
      </c>
      <c r="BC382" t="inlineStr">
        <is>
          <t>0</t>
        </is>
      </c>
      <c r="BD382" t="inlineStr">
        <is>
          <t>0</t>
        </is>
      </c>
      <c r="BE382" t="n">
        <v>0</v>
      </c>
      <c r="BF382" t="inlineStr">
        <is>
          <t>101487</t>
        </is>
      </c>
      <c r="BG382" t="inlineStr">
        <is>
          <t>133050</t>
        </is>
      </c>
      <c r="BH382" t="inlineStr">
        <is>
          <t>168000</t>
        </is>
      </c>
      <c r="BI382" t="inlineStr">
        <is>
          <t>171431</t>
        </is>
      </c>
    </row>
    <row r="383">
      <c r="A383" t="inlineStr">
        <is>
          <t>India</t>
        </is>
      </c>
      <c r="B383" t="inlineStr">
        <is>
          <t>Mangrove</t>
        </is>
      </c>
      <c r="C383" t="inlineStr">
        <is>
          <t>Restoration</t>
        </is>
      </c>
      <c r="D383" t="inlineStr">
        <is>
          <t>Hydrology</t>
        </is>
      </c>
      <c r="E383" t="inlineStr">
        <is>
          <t>Large</t>
        </is>
      </c>
      <c r="F383" t="n">
        <v>1000</v>
      </c>
      <c r="G383" t="inlineStr">
        <is>
          <t>Opex breakeven</t>
        </is>
      </c>
      <c r="H383" t="n">
        <v>297769359.954299</v>
      </c>
      <c r="I383" t="inlineStr">
        <is>
          <t>IND</t>
        </is>
      </c>
      <c r="J383" t="n">
        <v>500</v>
      </c>
      <c r="K383" t="inlineStr">
        <is>
          <t>India Mangrove Restoration 1000</t>
        </is>
      </c>
      <c r="L383" t="inlineStr">
        <is>
          <t>24580849</t>
        </is>
      </c>
      <c r="M383" t="inlineStr">
        <is>
          <t>32009905</t>
        </is>
      </c>
      <c r="N383" t="n">
        <v>0.08254996082797982</v>
      </c>
      <c r="O383" t="n">
        <v>0.1074989884953671</v>
      </c>
      <c r="P383" t="inlineStr">
        <is>
          <t>16369949</t>
        </is>
      </c>
      <c r="Q383" t="inlineStr">
        <is>
          <t>19337600</t>
        </is>
      </c>
      <c r="R383" t="inlineStr">
        <is>
          <t>8210900</t>
        </is>
      </c>
      <c r="S383" t="inlineStr">
        <is>
          <t>12672305</t>
        </is>
      </c>
      <c r="T383" t="n">
        <v>214284</v>
      </c>
      <c r="U383" t="n">
        <v>223480</v>
      </c>
      <c r="V383" t="n">
        <v>137</v>
      </c>
      <c r="W383" t="n">
        <v>137</v>
      </c>
      <c r="X383" t="inlineStr">
        <is>
          <t>50000</t>
        </is>
      </c>
      <c r="Y383" t="inlineStr">
        <is>
          <t>50000</t>
        </is>
      </c>
      <c r="Z383" t="inlineStr">
        <is>
          <t>629559</t>
        </is>
      </c>
      <c r="AA383" t="inlineStr">
        <is>
          <t>667067</t>
        </is>
      </c>
      <c r="AB383" t="inlineStr">
        <is>
          <t>153925</t>
        </is>
      </c>
      <c r="AC383" t="inlineStr">
        <is>
          <t>160000</t>
        </is>
      </c>
      <c r="AD383" t="inlineStr">
        <is>
          <t>255322</t>
        </is>
      </c>
      <c r="AE383" t="inlineStr">
        <is>
          <t>270533</t>
        </is>
      </c>
      <c r="AF383" t="inlineStr">
        <is>
          <t>88900</t>
        </is>
      </c>
      <c r="AG383" t="inlineStr">
        <is>
          <t>100000</t>
        </is>
      </c>
      <c r="AH383" t="inlineStr">
        <is>
          <t>129504</t>
        </is>
      </c>
      <c r="AI383" t="inlineStr">
        <is>
          <t>140000</t>
        </is>
      </c>
      <c r="AJ383" t="inlineStr">
        <is>
          <t>44450</t>
        </is>
      </c>
      <c r="AK383" t="inlineStr">
        <is>
          <t>50000</t>
        </is>
      </c>
      <c r="AL383" t="inlineStr">
        <is>
          <t>15018289</t>
        </is>
      </c>
      <c r="AM383" t="inlineStr">
        <is>
          <t>17900000</t>
        </is>
      </c>
      <c r="AN383" t="n">
        <v>3573191</v>
      </c>
      <c r="AO383" t="n">
        <v>4641210</v>
      </c>
      <c r="AP383" t="inlineStr">
        <is>
          <t>4105450</t>
        </is>
      </c>
      <c r="AQ383" t="inlineStr">
        <is>
          <t>7131339</t>
        </is>
      </c>
      <c r="AR383" t="inlineStr">
        <is>
          <t>20936</t>
        </is>
      </c>
      <c r="AS383" t="inlineStr">
        <is>
          <t>35757</t>
        </is>
      </c>
      <c r="AT383" t="inlineStr">
        <is>
          <t>75812</t>
        </is>
      </c>
      <c r="AU383" t="inlineStr">
        <is>
          <t>120000</t>
        </is>
      </c>
      <c r="AV383" t="inlineStr">
        <is>
          <t>167296</t>
        </is>
      </c>
      <c r="AW383" t="inlineStr">
        <is>
          <t>300000</t>
        </is>
      </c>
      <c r="AX383" t="inlineStr">
        <is>
          <t>268215</t>
        </is>
      </c>
      <c r="AY383" t="inlineStr">
        <is>
          <t>444000</t>
        </is>
      </c>
      <c r="AZ383" t="n">
        <v>67.29010954368927</v>
      </c>
      <c r="BA383" t="n">
        <v>-12672305</v>
      </c>
      <c r="BB383" t="n">
        <v>-8210900</v>
      </c>
      <c r="BC383" t="inlineStr">
        <is>
          <t>0</t>
        </is>
      </c>
      <c r="BD383" t="inlineStr">
        <is>
          <t>0</t>
        </is>
      </c>
      <c r="BE383" t="n">
        <v>0</v>
      </c>
      <c r="BF383" t="inlineStr">
        <is>
          <t>101487</t>
        </is>
      </c>
      <c r="BG383" t="inlineStr">
        <is>
          <t>3471704</t>
        </is>
      </c>
      <c r="BH383" t="inlineStr">
        <is>
          <t>168000</t>
        </is>
      </c>
      <c r="BI383" t="inlineStr">
        <is>
          <t>4473210</t>
        </is>
      </c>
    </row>
    <row r="384">
      <c r="A384" t="inlineStr">
        <is>
          <t>India</t>
        </is>
      </c>
      <c r="B384" t="inlineStr">
        <is>
          <t>Mangrove</t>
        </is>
      </c>
      <c r="C384" t="inlineStr">
        <is>
          <t>Restoration</t>
        </is>
      </c>
      <c r="D384" t="inlineStr">
        <is>
          <t>Planting</t>
        </is>
      </c>
      <c r="E384" t="inlineStr">
        <is>
          <t>Large</t>
        </is>
      </c>
      <c r="F384" t="n">
        <v>1000</v>
      </c>
      <c r="G384" t="inlineStr">
        <is>
          <t>Market price</t>
        </is>
      </c>
      <c r="H384" t="n">
        <v>297769359.954299</v>
      </c>
      <c r="I384" t="inlineStr">
        <is>
          <t>IND</t>
        </is>
      </c>
      <c r="J384" t="n">
        <v>500</v>
      </c>
      <c r="K384" t="inlineStr">
        <is>
          <t>India Mangrove Restoration 1000</t>
        </is>
      </c>
      <c r="L384" t="inlineStr">
        <is>
          <t>4154099</t>
        </is>
      </c>
      <c r="M384" t="inlineStr">
        <is>
          <t>5899133</t>
        </is>
      </c>
      <c r="N384" t="n">
        <v>0.01395072683313543</v>
      </c>
      <c r="O384" t="n">
        <v>0.01981108130435377</v>
      </c>
      <c r="P384" t="inlineStr">
        <is>
          <t>1927221</t>
        </is>
      </c>
      <c r="Q384" t="inlineStr">
        <is>
          <t>2123600</t>
        </is>
      </c>
      <c r="R384" t="inlineStr">
        <is>
          <t>2226877</t>
        </is>
      </c>
      <c r="S384" t="inlineStr">
        <is>
          <t>3775533</t>
        </is>
      </c>
      <c r="T384" t="n">
        <v>214284</v>
      </c>
      <c r="U384" t="n">
        <v>178784</v>
      </c>
      <c r="V384" t="n">
        <v>29</v>
      </c>
      <c r="W384" t="n">
        <v>29</v>
      </c>
      <c r="X384" t="inlineStr">
        <is>
          <t>50000</t>
        </is>
      </c>
      <c r="Y384" t="inlineStr">
        <is>
          <t>50000</t>
        </is>
      </c>
      <c r="Z384" t="inlineStr">
        <is>
          <t>629559</t>
        </is>
      </c>
      <c r="AA384" t="inlineStr">
        <is>
          <t>667067</t>
        </is>
      </c>
      <c r="AB384" t="inlineStr">
        <is>
          <t>153925</t>
        </is>
      </c>
      <c r="AC384" t="inlineStr">
        <is>
          <t>160000</t>
        </is>
      </c>
      <c r="AD384" t="inlineStr">
        <is>
          <t>255322</t>
        </is>
      </c>
      <c r="AE384" t="inlineStr">
        <is>
          <t>270533</t>
        </is>
      </c>
      <c r="AF384" t="inlineStr">
        <is>
          <t>88900</t>
        </is>
      </c>
      <c r="AG384" t="inlineStr">
        <is>
          <t>100000</t>
        </is>
      </c>
      <c r="AH384" t="inlineStr">
        <is>
          <t>129504</t>
        </is>
      </c>
      <c r="AI384" t="inlineStr">
        <is>
          <t>140000</t>
        </is>
      </c>
      <c r="AJ384" t="inlineStr">
        <is>
          <t>44450</t>
        </is>
      </c>
      <c r="AK384" t="inlineStr">
        <is>
          <t>50000</t>
        </is>
      </c>
      <c r="AL384" t="inlineStr">
        <is>
          <t>575561</t>
        </is>
      </c>
      <c r="AM384" t="inlineStr">
        <is>
          <t>686000</t>
        </is>
      </c>
      <c r="AN384" t="n">
        <v>234537</v>
      </c>
      <c r="AO384" t="n">
        <v>339431</v>
      </c>
      <c r="AP384" t="inlineStr">
        <is>
          <t>1464269</t>
        </is>
      </c>
      <c r="AQ384" t="inlineStr">
        <is>
          <t>2543496</t>
        </is>
      </c>
      <c r="AR384" t="inlineStr">
        <is>
          <t>16749</t>
        </is>
      </c>
      <c r="AS384" t="inlineStr">
        <is>
          <t>28605</t>
        </is>
      </c>
      <c r="AT384" t="inlineStr">
        <is>
          <t>75812</t>
        </is>
      </c>
      <c r="AU384" t="inlineStr">
        <is>
          <t>120000</t>
        </is>
      </c>
      <c r="AV384" t="inlineStr">
        <is>
          <t>167296</t>
        </is>
      </c>
      <c r="AW384" t="inlineStr">
        <is>
          <t>300000</t>
        </is>
      </c>
      <c r="AX384" t="inlineStr">
        <is>
          <t>268215</t>
        </is>
      </c>
      <c r="AY384" t="inlineStr">
        <is>
          <t>444000</t>
        </is>
      </c>
      <c r="AZ384" t="n">
        <v>30</v>
      </c>
      <c r="BA384" t="n">
        <v>-3775533</v>
      </c>
      <c r="BB384" t="n">
        <v>-2226877</v>
      </c>
      <c r="BC384" t="inlineStr">
        <is>
          <t>0</t>
        </is>
      </c>
      <c r="BD384" t="inlineStr">
        <is>
          <t>0</t>
        </is>
      </c>
      <c r="BE384" t="n">
        <v>0</v>
      </c>
      <c r="BF384" t="inlineStr">
        <is>
          <t>101487</t>
        </is>
      </c>
      <c r="BG384" t="inlineStr">
        <is>
          <t>133050</t>
        </is>
      </c>
      <c r="BH384" t="inlineStr">
        <is>
          <t>168000</t>
        </is>
      </c>
      <c r="BI384" t="inlineStr">
        <is>
          <t>171431</t>
        </is>
      </c>
    </row>
    <row r="385">
      <c r="A385" t="inlineStr">
        <is>
          <t>India</t>
        </is>
      </c>
      <c r="B385" t="inlineStr">
        <is>
          <t>Mangrove</t>
        </is>
      </c>
      <c r="C385" t="inlineStr">
        <is>
          <t>Restoration</t>
        </is>
      </c>
      <c r="D385" t="inlineStr">
        <is>
          <t>Hydrology</t>
        </is>
      </c>
      <c r="E385" t="inlineStr">
        <is>
          <t>Large</t>
        </is>
      </c>
      <c r="F385" t="n">
        <v>1000</v>
      </c>
      <c r="G385" t="inlineStr">
        <is>
          <t>Market price</t>
        </is>
      </c>
      <c r="H385" t="n">
        <v>297769359.954299</v>
      </c>
      <c r="I385" t="inlineStr">
        <is>
          <t>IND</t>
        </is>
      </c>
      <c r="J385" t="n">
        <v>500</v>
      </c>
      <c r="K385" t="inlineStr">
        <is>
          <t>India Mangrove Restoration 1000</t>
        </is>
      </c>
      <c r="L385" t="inlineStr">
        <is>
          <t>22305735</t>
        </is>
      </c>
      <c r="M385" t="inlineStr">
        <is>
          <t>28057937</t>
        </is>
      </c>
      <c r="N385" t="n">
        <v>0.07490943663049629</v>
      </c>
      <c r="O385" t="n">
        <v>0.09422707898591808</v>
      </c>
      <c r="P385" t="inlineStr">
        <is>
          <t>16369949</t>
        </is>
      </c>
      <c r="Q385" t="inlineStr">
        <is>
          <t>19337600</t>
        </is>
      </c>
      <c r="R385" t="inlineStr">
        <is>
          <t>5935786</t>
        </is>
      </c>
      <c r="S385" t="inlineStr">
        <is>
          <t>8720337</t>
        </is>
      </c>
      <c r="T385" t="n">
        <v>214284</v>
      </c>
      <c r="U385" t="n">
        <v>223480</v>
      </c>
      <c r="V385" t="n">
        <v>125</v>
      </c>
      <c r="W385" t="n">
        <v>125</v>
      </c>
      <c r="X385" t="inlineStr">
        <is>
          <t>50000</t>
        </is>
      </c>
      <c r="Y385" t="inlineStr">
        <is>
          <t>50000</t>
        </is>
      </c>
      <c r="Z385" t="inlineStr">
        <is>
          <t>629559</t>
        </is>
      </c>
      <c r="AA385" t="inlineStr">
        <is>
          <t>667067</t>
        </is>
      </c>
      <c r="AB385" t="inlineStr">
        <is>
          <t>153925</t>
        </is>
      </c>
      <c r="AC385" t="inlineStr">
        <is>
          <t>160000</t>
        </is>
      </c>
      <c r="AD385" t="inlineStr">
        <is>
          <t>255322</t>
        </is>
      </c>
      <c r="AE385" t="inlineStr">
        <is>
          <t>270533</t>
        </is>
      </c>
      <c r="AF385" t="inlineStr">
        <is>
          <t>88900</t>
        </is>
      </c>
      <c r="AG385" t="inlineStr">
        <is>
          <t>100000</t>
        </is>
      </c>
      <c r="AH385" t="inlineStr">
        <is>
          <t>129504</t>
        </is>
      </c>
      <c r="AI385" t="inlineStr">
        <is>
          <t>140000</t>
        </is>
      </c>
      <c r="AJ385" t="inlineStr">
        <is>
          <t>44450</t>
        </is>
      </c>
      <c r="AK385" t="inlineStr">
        <is>
          <t>50000</t>
        </is>
      </c>
      <c r="AL385" t="inlineStr">
        <is>
          <t>15018289</t>
        </is>
      </c>
      <c r="AM385" t="inlineStr">
        <is>
          <t>17900000</t>
        </is>
      </c>
      <c r="AN385" t="n">
        <v>3573191</v>
      </c>
      <c r="AO385" t="n">
        <v>4641210</v>
      </c>
      <c r="AP385" t="inlineStr">
        <is>
          <t>1830336</t>
        </is>
      </c>
      <c r="AQ385" t="inlineStr">
        <is>
          <t>3179370</t>
        </is>
      </c>
      <c r="AR385" t="inlineStr">
        <is>
          <t>20936</t>
        </is>
      </c>
      <c r="AS385" t="inlineStr">
        <is>
          <t>35757</t>
        </is>
      </c>
      <c r="AT385" t="inlineStr">
        <is>
          <t>75812</t>
        </is>
      </c>
      <c r="AU385" t="inlineStr">
        <is>
          <t>120000</t>
        </is>
      </c>
      <c r="AV385" t="inlineStr">
        <is>
          <t>167296</t>
        </is>
      </c>
      <c r="AW385" t="inlineStr">
        <is>
          <t>300000</t>
        </is>
      </c>
      <c r="AX385" t="inlineStr">
        <is>
          <t>268215</t>
        </is>
      </c>
      <c r="AY385" t="inlineStr">
        <is>
          <t>444000</t>
        </is>
      </c>
      <c r="AZ385" t="n">
        <v>30</v>
      </c>
      <c r="BA385" t="n">
        <v>-8720337</v>
      </c>
      <c r="BB385" t="n">
        <v>-5935786</v>
      </c>
      <c r="BC385" t="inlineStr">
        <is>
          <t>0</t>
        </is>
      </c>
      <c r="BD385" t="inlineStr">
        <is>
          <t>0</t>
        </is>
      </c>
      <c r="BE385" t="n">
        <v>0</v>
      </c>
      <c r="BF385" t="inlineStr">
        <is>
          <t>101487</t>
        </is>
      </c>
      <c r="BG385" t="inlineStr">
        <is>
          <t>3471704</t>
        </is>
      </c>
      <c r="BH385" t="inlineStr">
        <is>
          <t>168000</t>
        </is>
      </c>
      <c r="BI385" t="inlineStr">
        <is>
          <t>4473210</t>
        </is>
      </c>
    </row>
    <row r="386">
      <c r="A386" t="inlineStr">
        <is>
          <t>India</t>
        </is>
      </c>
      <c r="B386" t="inlineStr">
        <is>
          <t>Mangrove</t>
        </is>
      </c>
      <c r="C386" t="inlineStr">
        <is>
          <t>Conservation</t>
        </is>
      </c>
      <c r="D386" t="inlineStr"/>
      <c r="E386" t="inlineStr">
        <is>
          <t>Small</t>
        </is>
      </c>
      <c r="F386" t="n">
        <v>4000</v>
      </c>
      <c r="G386" t="inlineStr">
        <is>
          <t>Opex breakeven</t>
        </is>
      </c>
      <c r="H386" t="n">
        <v>297769359.954299</v>
      </c>
      <c r="I386" t="inlineStr">
        <is>
          <t>IND</t>
        </is>
      </c>
      <c r="J386" t="n">
        <v>20000</v>
      </c>
      <c r="K386" t="inlineStr">
        <is>
          <t>India Mangrove Conservation 4000</t>
        </is>
      </c>
      <c r="L386" t="inlineStr">
        <is>
          <t>2518104</t>
        </is>
      </c>
      <c r="M386" t="inlineStr">
        <is>
          <t>3536406</t>
        </is>
      </c>
      <c r="N386" t="n">
        <v>0.008456558459831036</v>
      </c>
      <c r="O386" t="n">
        <v>0.01187632602811371</v>
      </c>
      <c r="P386" t="inlineStr">
        <is>
          <t>1274698</t>
        </is>
      </c>
      <c r="Q386" t="inlineStr">
        <is>
          <t>1357600</t>
        </is>
      </c>
      <c r="R386" t="inlineStr">
        <is>
          <t>1243406</t>
        </is>
      </c>
      <c r="S386" t="inlineStr">
        <is>
          <t>2178806</t>
        </is>
      </c>
      <c r="T386" t="n">
        <v>497965</v>
      </c>
      <c r="U386" t="n">
        <v>99609</v>
      </c>
      <c r="V386" t="n">
        <v>32</v>
      </c>
      <c r="W386" t="n">
        <v>32</v>
      </c>
      <c r="X386" t="inlineStr">
        <is>
          <t>50000</t>
        </is>
      </c>
      <c r="Y386" t="inlineStr">
        <is>
          <t>50000</t>
        </is>
      </c>
      <c r="Z386" t="inlineStr">
        <is>
          <t>629559</t>
        </is>
      </c>
      <c r="AA386" t="inlineStr">
        <is>
          <t>667067</t>
        </is>
      </c>
      <c r="AB386" t="inlineStr">
        <is>
          <t>76963</t>
        </is>
      </c>
      <c r="AC386" t="inlineStr">
        <is>
          <t>80000</t>
        </is>
      </c>
      <c r="AD386" t="inlineStr">
        <is>
          <t>255322</t>
        </is>
      </c>
      <c r="AE386" t="inlineStr">
        <is>
          <t>270533</t>
        </is>
      </c>
      <c r="AF386" t="inlineStr">
        <is>
          <t>88900</t>
        </is>
      </c>
      <c r="AG386" t="inlineStr">
        <is>
          <t>100000</t>
        </is>
      </c>
      <c r="AH386" t="inlineStr">
        <is>
          <t>129504</t>
        </is>
      </c>
      <c r="AI386" t="inlineStr">
        <is>
          <t>140000</t>
        </is>
      </c>
      <c r="AJ386" t="inlineStr">
        <is>
          <t>44450</t>
        </is>
      </c>
      <c r="AK386" t="inlineStr">
        <is>
          <t>50000</t>
        </is>
      </c>
      <c r="AL386" t="inlineStr">
        <is>
          <t>0</t>
        </is>
      </c>
      <c r="AM386" t="inlineStr">
        <is>
          <t>0</t>
        </is>
      </c>
      <c r="AN386" t="n">
        <v>101487</v>
      </c>
      <c r="AO386" t="n">
        <v>168000</v>
      </c>
      <c r="AP386" t="inlineStr">
        <is>
          <t>621703</t>
        </is>
      </c>
      <c r="AQ386" t="inlineStr">
        <is>
          <t>1130869</t>
        </is>
      </c>
      <c r="AR386" t="inlineStr">
        <is>
          <t>8893</t>
        </is>
      </c>
      <c r="AS386" t="inlineStr">
        <is>
          <t>15937</t>
        </is>
      </c>
      <c r="AT386" t="inlineStr">
        <is>
          <t>75812</t>
        </is>
      </c>
      <c r="AU386" t="inlineStr">
        <is>
          <t>120000</t>
        </is>
      </c>
      <c r="AV386" t="inlineStr">
        <is>
          <t>167296</t>
        </is>
      </c>
      <c r="AW386" t="inlineStr">
        <is>
          <t>300000</t>
        </is>
      </c>
      <c r="AX386" t="inlineStr">
        <is>
          <t>268215</t>
        </is>
      </c>
      <c r="AY386" t="inlineStr">
        <is>
          <t>444000</t>
        </is>
      </c>
      <c r="AZ386" t="n">
        <v>23.54126363312004</v>
      </c>
      <c r="BA386" t="n">
        <v>-2178806</v>
      </c>
      <c r="BB386" t="n">
        <v>-1243406</v>
      </c>
      <c r="BC386" t="inlineStr">
        <is>
          <t>0</t>
        </is>
      </c>
      <c r="BD386" t="inlineStr">
        <is>
          <t>0</t>
        </is>
      </c>
      <c r="BE386" t="n">
        <v>0</v>
      </c>
      <c r="BF386" t="inlineStr">
        <is>
          <t>101487</t>
        </is>
      </c>
      <c r="BG386" t="inlineStr">
        <is>
          <t>0</t>
        </is>
      </c>
      <c r="BH386" t="inlineStr">
        <is>
          <t>168000</t>
        </is>
      </c>
      <c r="BI386" t="inlineStr">
        <is>
          <t>0</t>
        </is>
      </c>
    </row>
    <row r="387">
      <c r="A387" t="inlineStr">
        <is>
          <t>India</t>
        </is>
      </c>
      <c r="B387" t="inlineStr">
        <is>
          <t>Mangrove</t>
        </is>
      </c>
      <c r="C387" t="inlineStr">
        <is>
          <t>Conservation</t>
        </is>
      </c>
      <c r="D387" t="inlineStr"/>
      <c r="E387" t="inlineStr">
        <is>
          <t>Small</t>
        </is>
      </c>
      <c r="F387" t="n">
        <v>4000</v>
      </c>
      <c r="G387" t="inlineStr">
        <is>
          <t>Market price</t>
        </is>
      </c>
      <c r="H387" t="n">
        <v>297769359.954299</v>
      </c>
      <c r="I387" t="inlineStr">
        <is>
          <t>IND</t>
        </is>
      </c>
      <c r="J387" t="n">
        <v>20000</v>
      </c>
      <c r="K387" t="inlineStr">
        <is>
          <t>India Mangrove Conservation 4000</t>
        </is>
      </c>
      <c r="L387" t="inlineStr">
        <is>
          <t>2688673</t>
        </is>
      </c>
      <c r="M387" t="inlineStr">
        <is>
          <t>3846669</t>
        </is>
      </c>
      <c r="N387" t="n">
        <v>0.009029380996126169</v>
      </c>
      <c r="O387" t="n">
        <v>0.01291828346808543</v>
      </c>
      <c r="P387" t="inlineStr">
        <is>
          <t>1274698</t>
        </is>
      </c>
      <c r="Q387" t="inlineStr">
        <is>
          <t>1357600</t>
        </is>
      </c>
      <c r="R387" t="inlineStr">
        <is>
          <t>1413976</t>
        </is>
      </c>
      <c r="S387" t="inlineStr">
        <is>
          <t>2489069</t>
        </is>
      </c>
      <c r="T387" t="n">
        <v>497965</v>
      </c>
      <c r="U387" t="n">
        <v>99609</v>
      </c>
      <c r="V387" t="n">
        <v>34</v>
      </c>
      <c r="W387" t="n">
        <v>34</v>
      </c>
      <c r="X387" t="inlineStr">
        <is>
          <t>50000</t>
        </is>
      </c>
      <c r="Y387" t="inlineStr">
        <is>
          <t>50000</t>
        </is>
      </c>
      <c r="Z387" t="inlineStr">
        <is>
          <t>629559</t>
        </is>
      </c>
      <c r="AA387" t="inlineStr">
        <is>
          <t>667067</t>
        </is>
      </c>
      <c r="AB387" t="inlineStr">
        <is>
          <t>76963</t>
        </is>
      </c>
      <c r="AC387" t="inlineStr">
        <is>
          <t>80000</t>
        </is>
      </c>
      <c r="AD387" t="inlineStr">
        <is>
          <t>255322</t>
        </is>
      </c>
      <c r="AE387" t="inlineStr">
        <is>
          <t>270533</t>
        </is>
      </c>
      <c r="AF387" t="inlineStr">
        <is>
          <t>88900</t>
        </is>
      </c>
      <c r="AG387" t="inlineStr">
        <is>
          <t>100000</t>
        </is>
      </c>
      <c r="AH387" t="inlineStr">
        <is>
          <t>129504</t>
        </is>
      </c>
      <c r="AI387" t="inlineStr">
        <is>
          <t>140000</t>
        </is>
      </c>
      <c r="AJ387" t="inlineStr">
        <is>
          <t>44450</t>
        </is>
      </c>
      <c r="AK387" t="inlineStr">
        <is>
          <t>50000</t>
        </is>
      </c>
      <c r="AL387" t="inlineStr">
        <is>
          <t>0</t>
        </is>
      </c>
      <c r="AM387" t="inlineStr">
        <is>
          <t>0</t>
        </is>
      </c>
      <c r="AN387" t="n">
        <v>101487</v>
      </c>
      <c r="AO387" t="n">
        <v>168000</v>
      </c>
      <c r="AP387" t="inlineStr">
        <is>
          <t>792272</t>
        </is>
      </c>
      <c r="AQ387" t="inlineStr">
        <is>
          <t>1441132</t>
        </is>
      </c>
      <c r="AR387" t="inlineStr">
        <is>
          <t>8893</t>
        </is>
      </c>
      <c r="AS387" t="inlineStr">
        <is>
          <t>15937</t>
        </is>
      </c>
      <c r="AT387" t="inlineStr">
        <is>
          <t>75812</t>
        </is>
      </c>
      <c r="AU387" t="inlineStr">
        <is>
          <t>120000</t>
        </is>
      </c>
      <c r="AV387" t="inlineStr">
        <is>
          <t>167296</t>
        </is>
      </c>
      <c r="AW387" t="inlineStr">
        <is>
          <t>300000</t>
        </is>
      </c>
      <c r="AX387" t="inlineStr">
        <is>
          <t>268215</t>
        </is>
      </c>
      <c r="AY387" t="inlineStr">
        <is>
          <t>444000</t>
        </is>
      </c>
      <c r="AZ387" t="n">
        <v>30</v>
      </c>
      <c r="BA387" t="n">
        <v>-2489069</v>
      </c>
      <c r="BB387" t="n">
        <v>-1413976</v>
      </c>
      <c r="BC387" t="inlineStr">
        <is>
          <t>0</t>
        </is>
      </c>
      <c r="BD387" t="inlineStr">
        <is>
          <t>0</t>
        </is>
      </c>
      <c r="BE387" t="n">
        <v>0</v>
      </c>
      <c r="BF387" t="inlineStr">
        <is>
          <t>101487</t>
        </is>
      </c>
      <c r="BG387" t="inlineStr">
        <is>
          <t>0</t>
        </is>
      </c>
      <c r="BH387" t="inlineStr">
        <is>
          <t>168000</t>
        </is>
      </c>
      <c r="BI387" t="inlineStr">
        <is>
          <t>0</t>
        </is>
      </c>
    </row>
    <row r="388">
      <c r="A388" t="inlineStr">
        <is>
          <t>India</t>
        </is>
      </c>
      <c r="B388" t="inlineStr">
        <is>
          <t>Mangrove</t>
        </is>
      </c>
      <c r="C388" t="inlineStr">
        <is>
          <t>Conservation</t>
        </is>
      </c>
      <c r="D388" t="inlineStr"/>
      <c r="E388" t="inlineStr">
        <is>
          <t>Medium</t>
        </is>
      </c>
      <c r="F388" t="n">
        <v>20000</v>
      </c>
      <c r="G388" t="inlineStr">
        <is>
          <t>Opex breakeven</t>
        </is>
      </c>
      <c r="H388" t="n">
        <v>297769359.954299</v>
      </c>
      <c r="I388" t="inlineStr">
        <is>
          <t>IND</t>
        </is>
      </c>
      <c r="J388" t="n">
        <v>20000</v>
      </c>
      <c r="K388" t="inlineStr">
        <is>
          <t>India Mangrove Conservation 20000</t>
        </is>
      </c>
      <c r="L388" t="inlineStr">
        <is>
          <t>2589250</t>
        </is>
      </c>
      <c r="M388" t="inlineStr">
        <is>
          <t>3664863</t>
        </is>
      </c>
      <c r="N388" t="n">
        <v>0.008695488348423064</v>
      </c>
      <c r="O388" t="n">
        <v>0.01230772367097298</v>
      </c>
      <c r="P388" t="inlineStr">
        <is>
          <t>1274698</t>
        </is>
      </c>
      <c r="Q388" t="inlineStr">
        <is>
          <t>1357600</t>
        </is>
      </c>
      <c r="R388" t="inlineStr">
        <is>
          <t>1314553</t>
        </is>
      </c>
      <c r="S388" t="inlineStr">
        <is>
          <t>2307263</t>
        </is>
      </c>
      <c r="T388" t="n">
        <v>497965</v>
      </c>
      <c r="U388" t="n">
        <v>498045</v>
      </c>
      <c r="V388" t="n">
        <v>6</v>
      </c>
      <c r="W388" t="n">
        <v>6</v>
      </c>
      <c r="X388" t="inlineStr">
        <is>
          <t>50000</t>
        </is>
      </c>
      <c r="Y388" t="inlineStr">
        <is>
          <t>50000</t>
        </is>
      </c>
      <c r="Z388" t="inlineStr">
        <is>
          <t>629559</t>
        </is>
      </c>
      <c r="AA388" t="inlineStr">
        <is>
          <t>667067</t>
        </is>
      </c>
      <c r="AB388" t="inlineStr">
        <is>
          <t>76963</t>
        </is>
      </c>
      <c r="AC388" t="inlineStr">
        <is>
          <t>80000</t>
        </is>
      </c>
      <c r="AD388" t="inlineStr">
        <is>
          <t>255322</t>
        </is>
      </c>
      <c r="AE388" t="inlineStr">
        <is>
          <t>270533</t>
        </is>
      </c>
      <c r="AF388" t="inlineStr">
        <is>
          <t>88900</t>
        </is>
      </c>
      <c r="AG388" t="inlineStr">
        <is>
          <t>100000</t>
        </is>
      </c>
      <c r="AH388" t="inlineStr">
        <is>
          <t>129504</t>
        </is>
      </c>
      <c r="AI388" t="inlineStr">
        <is>
          <t>140000</t>
        </is>
      </c>
      <c r="AJ388" t="inlineStr">
        <is>
          <t>44450</t>
        </is>
      </c>
      <c r="AK388" t="inlineStr">
        <is>
          <t>50000</t>
        </is>
      </c>
      <c r="AL388" t="inlineStr">
        <is>
          <t>0</t>
        </is>
      </c>
      <c r="AM388" t="inlineStr">
        <is>
          <t>0</t>
        </is>
      </c>
      <c r="AN388" t="n">
        <v>101487</v>
      </c>
      <c r="AO388" t="n">
        <v>168000</v>
      </c>
      <c r="AP388" t="inlineStr">
        <is>
          <t>657276</t>
        </is>
      </c>
      <c r="AQ388" t="inlineStr">
        <is>
          <t>1195576</t>
        </is>
      </c>
      <c r="AR388" t="inlineStr">
        <is>
          <t>44466</t>
        </is>
      </c>
      <c r="AS388" t="inlineStr">
        <is>
          <t>79687</t>
        </is>
      </c>
      <c r="AT388" t="inlineStr">
        <is>
          <t>75812</t>
        </is>
      </c>
      <c r="AU388" t="inlineStr">
        <is>
          <t>120000</t>
        </is>
      </c>
      <c r="AV388" t="inlineStr">
        <is>
          <t>167296</t>
        </is>
      </c>
      <c r="AW388" t="inlineStr">
        <is>
          <t>300000</t>
        </is>
      </c>
      <c r="AX388" t="inlineStr">
        <is>
          <t>268215</t>
        </is>
      </c>
      <c r="AY388" t="inlineStr">
        <is>
          <t>444000</t>
        </is>
      </c>
      <c r="AZ388" t="n">
        <v>4.977653843279412</v>
      </c>
      <c r="BA388" t="n">
        <v>-2307263</v>
      </c>
      <c r="BB388" t="n">
        <v>-1314553</v>
      </c>
      <c r="BC388" t="inlineStr">
        <is>
          <t>0</t>
        </is>
      </c>
      <c r="BD388" t="inlineStr">
        <is>
          <t>0</t>
        </is>
      </c>
      <c r="BE388" t="n">
        <v>0</v>
      </c>
      <c r="BF388" t="inlineStr">
        <is>
          <t>101487</t>
        </is>
      </c>
      <c r="BG388" t="inlineStr">
        <is>
          <t>0</t>
        </is>
      </c>
      <c r="BH388" t="inlineStr">
        <is>
          <t>168000</t>
        </is>
      </c>
      <c r="BI388" t="inlineStr">
        <is>
          <t>0</t>
        </is>
      </c>
    </row>
    <row r="389">
      <c r="A389" t="inlineStr">
        <is>
          <t>India</t>
        </is>
      </c>
      <c r="B389" t="inlineStr">
        <is>
          <t>Mangrove</t>
        </is>
      </c>
      <c r="C389" t="inlineStr">
        <is>
          <t>Conservation</t>
        </is>
      </c>
      <c r="D389" t="inlineStr"/>
      <c r="E389" t="inlineStr">
        <is>
          <t>Medium</t>
        </is>
      </c>
      <c r="F389" t="n">
        <v>20000</v>
      </c>
      <c r="G389" t="inlineStr">
        <is>
          <t>Market price</t>
        </is>
      </c>
      <c r="H389" t="n">
        <v>297769359.954299</v>
      </c>
      <c r="I389" t="inlineStr">
        <is>
          <t>IND</t>
        </is>
      </c>
      <c r="J389" t="n">
        <v>20000</v>
      </c>
      <c r="K389" t="inlineStr">
        <is>
          <t>India Mangrove Conservation 20000</t>
        </is>
      </c>
      <c r="L389" t="inlineStr">
        <is>
          <t>5893336</t>
        </is>
      </c>
      <c r="M389" t="inlineStr">
        <is>
          <t>9674946</t>
        </is>
      </c>
      <c r="N389" t="n">
        <v>0.01979161321670066</v>
      </c>
      <c r="O389" t="n">
        <v>0.03249140879197541</v>
      </c>
      <c r="P389" t="inlineStr">
        <is>
          <t>1274698</t>
        </is>
      </c>
      <c r="Q389" t="inlineStr">
        <is>
          <t>1357600</t>
        </is>
      </c>
      <c r="R389" t="inlineStr">
        <is>
          <t>4618638</t>
        </is>
      </c>
      <c r="S389" t="inlineStr">
        <is>
          <t>8317346</t>
        </is>
      </c>
      <c r="T389" t="n">
        <v>497965</v>
      </c>
      <c r="U389" t="n">
        <v>498045</v>
      </c>
      <c r="V389" t="n">
        <v>15</v>
      </c>
      <c r="W389" t="n">
        <v>15</v>
      </c>
      <c r="X389" t="inlineStr">
        <is>
          <t>50000</t>
        </is>
      </c>
      <c r="Y389" t="inlineStr">
        <is>
          <t>50000</t>
        </is>
      </c>
      <c r="Z389" t="inlineStr">
        <is>
          <t>629559</t>
        </is>
      </c>
      <c r="AA389" t="inlineStr">
        <is>
          <t>667067</t>
        </is>
      </c>
      <c r="AB389" t="inlineStr">
        <is>
          <t>76963</t>
        </is>
      </c>
      <c r="AC389" t="inlineStr">
        <is>
          <t>80000</t>
        </is>
      </c>
      <c r="AD389" t="inlineStr">
        <is>
          <t>255322</t>
        </is>
      </c>
      <c r="AE389" t="inlineStr">
        <is>
          <t>270533</t>
        </is>
      </c>
      <c r="AF389" t="inlineStr">
        <is>
          <t>88900</t>
        </is>
      </c>
      <c r="AG389" t="inlineStr">
        <is>
          <t>100000</t>
        </is>
      </c>
      <c r="AH389" t="inlineStr">
        <is>
          <t>129504</t>
        </is>
      </c>
      <c r="AI389" t="inlineStr">
        <is>
          <t>140000</t>
        </is>
      </c>
      <c r="AJ389" t="inlineStr">
        <is>
          <t>44450</t>
        </is>
      </c>
      <c r="AK389" t="inlineStr">
        <is>
          <t>50000</t>
        </is>
      </c>
      <c r="AL389" t="inlineStr">
        <is>
          <t>0</t>
        </is>
      </c>
      <c r="AM389" t="inlineStr">
        <is>
          <t>0</t>
        </is>
      </c>
      <c r="AN389" t="n">
        <v>101487</v>
      </c>
      <c r="AO389" t="n">
        <v>168000</v>
      </c>
      <c r="AP389" t="inlineStr">
        <is>
          <t>3961362</t>
        </is>
      </c>
      <c r="AQ389" t="inlineStr">
        <is>
          <t>7205658</t>
        </is>
      </c>
      <c r="AR389" t="inlineStr">
        <is>
          <t>44466</t>
        </is>
      </c>
      <c r="AS389" t="inlineStr">
        <is>
          <t>79687</t>
        </is>
      </c>
      <c r="AT389" t="inlineStr">
        <is>
          <t>75812</t>
        </is>
      </c>
      <c r="AU389" t="inlineStr">
        <is>
          <t>120000</t>
        </is>
      </c>
      <c r="AV389" t="inlineStr">
        <is>
          <t>167296</t>
        </is>
      </c>
      <c r="AW389" t="inlineStr">
        <is>
          <t>300000</t>
        </is>
      </c>
      <c r="AX389" t="inlineStr">
        <is>
          <t>268215</t>
        </is>
      </c>
      <c r="AY389" t="inlineStr">
        <is>
          <t>444000</t>
        </is>
      </c>
      <c r="AZ389" t="n">
        <v>30</v>
      </c>
      <c r="BA389" t="n">
        <v>-8317346</v>
      </c>
      <c r="BB389" t="n">
        <v>-4618638</v>
      </c>
      <c r="BC389" t="inlineStr">
        <is>
          <t>0</t>
        </is>
      </c>
      <c r="BD389" t="inlineStr">
        <is>
          <t>0</t>
        </is>
      </c>
      <c r="BE389" t="n">
        <v>0</v>
      </c>
      <c r="BF389" t="inlineStr">
        <is>
          <t>101487</t>
        </is>
      </c>
      <c r="BG389" t="inlineStr">
        <is>
          <t>0</t>
        </is>
      </c>
      <c r="BH389" t="inlineStr">
        <is>
          <t>168000</t>
        </is>
      </c>
      <c r="BI389" t="inlineStr">
        <is>
          <t>0</t>
        </is>
      </c>
    </row>
    <row r="390">
      <c r="A390" t="inlineStr">
        <is>
          <t>India</t>
        </is>
      </c>
      <c r="B390" t="inlineStr">
        <is>
          <t>Mangrove</t>
        </is>
      </c>
      <c r="C390" t="inlineStr">
        <is>
          <t>Conservation</t>
        </is>
      </c>
      <c r="D390" t="inlineStr"/>
      <c r="E390" t="inlineStr">
        <is>
          <t>Large</t>
        </is>
      </c>
      <c r="F390" t="n">
        <v>40000</v>
      </c>
      <c r="G390" t="inlineStr">
        <is>
          <t>Opex breakeven</t>
        </is>
      </c>
      <c r="H390" t="n">
        <v>297769359.954299</v>
      </c>
      <c r="I390" t="inlineStr">
        <is>
          <t>IND</t>
        </is>
      </c>
      <c r="J390" t="n">
        <v>20000</v>
      </c>
      <c r="K390" t="inlineStr">
        <is>
          <t>India Mangrove Conservation 40000</t>
        </is>
      </c>
      <c r="L390" t="inlineStr">
        <is>
          <t>3377277</t>
        </is>
      </c>
      <c r="M390" t="inlineStr">
        <is>
          <t>4793040</t>
        </is>
      </c>
      <c r="N390" t="n">
        <v>0.01134192248832565</v>
      </c>
      <c r="O390" t="n">
        <v>0.01609648487922205</v>
      </c>
      <c r="P390" t="inlineStr">
        <is>
          <t>1636711</t>
        </is>
      </c>
      <c r="Q390" t="inlineStr">
        <is>
          <t>1739633</t>
        </is>
      </c>
      <c r="R390" t="inlineStr">
        <is>
          <t>1740566</t>
        </is>
      </c>
      <c r="S390" t="inlineStr">
        <is>
          <t>3053406</t>
        </is>
      </c>
      <c r="T390" t="n">
        <v>497965</v>
      </c>
      <c r="U390" t="n">
        <v>996089</v>
      </c>
      <c r="V390" t="n">
        <v>4</v>
      </c>
      <c r="W390" t="n">
        <v>4</v>
      </c>
      <c r="X390" t="inlineStr">
        <is>
          <t>50000</t>
        </is>
      </c>
      <c r="Y390" t="inlineStr">
        <is>
          <t>50000</t>
        </is>
      </c>
      <c r="Z390" t="inlineStr">
        <is>
          <t>786949</t>
        </is>
      </c>
      <c r="AA390" t="inlineStr">
        <is>
          <t>833833</t>
        </is>
      </c>
      <c r="AB390" t="inlineStr">
        <is>
          <t>153925</t>
        </is>
      </c>
      <c r="AC390" t="inlineStr">
        <is>
          <t>160000</t>
        </is>
      </c>
      <c r="AD390" t="inlineStr">
        <is>
          <t>382983</t>
        </is>
      </c>
      <c r="AE390" t="inlineStr">
        <is>
          <t>405800</t>
        </is>
      </c>
      <c r="AF390" t="inlineStr">
        <is>
          <t>88900</t>
        </is>
      </c>
      <c r="AG390" t="inlineStr">
        <is>
          <t>100000</t>
        </is>
      </c>
      <c r="AH390" t="inlineStr">
        <is>
          <t>129504</t>
        </is>
      </c>
      <c r="AI390" t="inlineStr">
        <is>
          <t>140000</t>
        </is>
      </c>
      <c r="AJ390" t="inlineStr">
        <is>
          <t>44450</t>
        </is>
      </c>
      <c r="AK390" t="inlineStr">
        <is>
          <t>50000</t>
        </is>
      </c>
      <c r="AL390" t="inlineStr">
        <is>
          <t>0</t>
        </is>
      </c>
      <c r="AM390" t="inlineStr">
        <is>
          <t>0</t>
        </is>
      </c>
      <c r="AN390" t="n">
        <v>202973</v>
      </c>
      <c r="AO390" t="n">
        <v>336000</v>
      </c>
      <c r="AP390" t="inlineStr">
        <is>
          <t>870283</t>
        </is>
      </c>
      <c r="AQ390" t="inlineStr">
        <is>
          <t>1583032</t>
        </is>
      </c>
      <c r="AR390" t="inlineStr">
        <is>
          <t>88933</t>
        </is>
      </c>
      <c r="AS390" t="inlineStr">
        <is>
          <t>159374</t>
        </is>
      </c>
      <c r="AT390" t="inlineStr">
        <is>
          <t>75812</t>
        </is>
      </c>
      <c r="AU390" t="inlineStr">
        <is>
          <t>120000</t>
        </is>
      </c>
      <c r="AV390" t="inlineStr">
        <is>
          <t>167296</t>
        </is>
      </c>
      <c r="AW390" t="inlineStr">
        <is>
          <t>300000</t>
        </is>
      </c>
      <c r="AX390" t="inlineStr">
        <is>
          <t>335269</t>
        </is>
      </c>
      <c r="AY390" t="inlineStr">
        <is>
          <t>555000</t>
        </is>
      </c>
      <c r="AZ390" t="n">
        <v>3.295393779856683</v>
      </c>
      <c r="BA390" t="n">
        <v>-3053406</v>
      </c>
      <c r="BB390" t="n">
        <v>-1740566</v>
      </c>
      <c r="BC390" t="inlineStr">
        <is>
          <t>0</t>
        </is>
      </c>
      <c r="BD390" t="inlineStr">
        <is>
          <t>0</t>
        </is>
      </c>
      <c r="BE390" t="n">
        <v>0</v>
      </c>
      <c r="BF390" t="inlineStr">
        <is>
          <t>202973</t>
        </is>
      </c>
      <c r="BG390" t="inlineStr">
        <is>
          <t>0</t>
        </is>
      </c>
      <c r="BH390" t="inlineStr">
        <is>
          <t>336000</t>
        </is>
      </c>
      <c r="BI390" t="inlineStr">
        <is>
          <t>0</t>
        </is>
      </c>
    </row>
    <row r="391">
      <c r="A391" t="inlineStr">
        <is>
          <t>India</t>
        </is>
      </c>
      <c r="B391" t="inlineStr">
        <is>
          <t>Mangrove</t>
        </is>
      </c>
      <c r="C391" t="inlineStr">
        <is>
          <t>Conservation</t>
        </is>
      </c>
      <c r="D391" t="inlineStr"/>
      <c r="E391" t="inlineStr">
        <is>
          <t>Large</t>
        </is>
      </c>
      <c r="F391" t="n">
        <v>40000</v>
      </c>
      <c r="G391" t="inlineStr">
        <is>
          <t>Market price</t>
        </is>
      </c>
      <c r="H391" t="n">
        <v>297769359.954299</v>
      </c>
      <c r="I391" t="inlineStr">
        <is>
          <t>IND</t>
        </is>
      </c>
      <c r="J391" t="n">
        <v>20000</v>
      </c>
      <c r="K391" t="inlineStr">
        <is>
          <t>India Mangrove Conservation 40000</t>
        </is>
      </c>
      <c r="L391" t="inlineStr">
        <is>
          <t>10429718</t>
        </is>
      </c>
      <c r="M391" t="inlineStr">
        <is>
          <t>17621324</t>
        </is>
      </c>
      <c r="N391" t="n">
        <v>0.03502616253600012</v>
      </c>
      <c r="O391" t="n">
        <v>0.05917776094459311</v>
      </c>
      <c r="P391" t="inlineStr">
        <is>
          <t>1636711</t>
        </is>
      </c>
      <c r="Q391" t="inlineStr">
        <is>
          <t>1739633</t>
        </is>
      </c>
      <c r="R391" t="inlineStr">
        <is>
          <t>8793008</t>
        </is>
      </c>
      <c r="S391" t="inlineStr">
        <is>
          <t>15881691</t>
        </is>
      </c>
      <c r="T391" t="n">
        <v>497965</v>
      </c>
      <c r="U391" t="n">
        <v>996089</v>
      </c>
      <c r="V391" t="n">
        <v>13</v>
      </c>
      <c r="W391" t="n">
        <v>13</v>
      </c>
      <c r="X391" t="inlineStr">
        <is>
          <t>50000</t>
        </is>
      </c>
      <c r="Y391" t="inlineStr">
        <is>
          <t>50000</t>
        </is>
      </c>
      <c r="Z391" t="inlineStr">
        <is>
          <t>786949</t>
        </is>
      </c>
      <c r="AA391" t="inlineStr">
        <is>
          <t>833833</t>
        </is>
      </c>
      <c r="AB391" t="inlineStr">
        <is>
          <t>153925</t>
        </is>
      </c>
      <c r="AC391" t="inlineStr">
        <is>
          <t>160000</t>
        </is>
      </c>
      <c r="AD391" t="inlineStr">
        <is>
          <t>382983</t>
        </is>
      </c>
      <c r="AE391" t="inlineStr">
        <is>
          <t>405800</t>
        </is>
      </c>
      <c r="AF391" t="inlineStr">
        <is>
          <t>88900</t>
        </is>
      </c>
      <c r="AG391" t="inlineStr">
        <is>
          <t>100000</t>
        </is>
      </c>
      <c r="AH391" t="inlineStr">
        <is>
          <t>129504</t>
        </is>
      </c>
      <c r="AI391" t="inlineStr">
        <is>
          <t>140000</t>
        </is>
      </c>
      <c r="AJ391" t="inlineStr">
        <is>
          <t>44450</t>
        </is>
      </c>
      <c r="AK391" t="inlineStr">
        <is>
          <t>50000</t>
        </is>
      </c>
      <c r="AL391" t="inlineStr">
        <is>
          <t>0</t>
        </is>
      </c>
      <c r="AM391" t="inlineStr">
        <is>
          <t>0</t>
        </is>
      </c>
      <c r="AN391" t="n">
        <v>202973</v>
      </c>
      <c r="AO391" t="n">
        <v>336000</v>
      </c>
      <c r="AP391" t="inlineStr">
        <is>
          <t>7922724</t>
        </is>
      </c>
      <c r="AQ391" t="inlineStr">
        <is>
          <t>14411317</t>
        </is>
      </c>
      <c r="AR391" t="inlineStr">
        <is>
          <t>88933</t>
        </is>
      </c>
      <c r="AS391" t="inlineStr">
        <is>
          <t>159374</t>
        </is>
      </c>
      <c r="AT391" t="inlineStr">
        <is>
          <t>75812</t>
        </is>
      </c>
      <c r="AU391" t="inlineStr">
        <is>
          <t>120000</t>
        </is>
      </c>
      <c r="AV391" t="inlineStr">
        <is>
          <t>167296</t>
        </is>
      </c>
      <c r="AW391" t="inlineStr">
        <is>
          <t>300000</t>
        </is>
      </c>
      <c r="AX391" t="inlineStr">
        <is>
          <t>335269</t>
        </is>
      </c>
      <c r="AY391" t="inlineStr">
        <is>
          <t>555000</t>
        </is>
      </c>
      <c r="AZ391" t="n">
        <v>30</v>
      </c>
      <c r="BA391" t="n">
        <v>-15881691</v>
      </c>
      <c r="BB391" t="n">
        <v>-8793008</v>
      </c>
      <c r="BC391" t="inlineStr">
        <is>
          <t>0</t>
        </is>
      </c>
      <c r="BD391" t="inlineStr">
        <is>
          <t>0</t>
        </is>
      </c>
      <c r="BE391" t="n">
        <v>0</v>
      </c>
      <c r="BF391" t="inlineStr">
        <is>
          <t>202973</t>
        </is>
      </c>
      <c r="BG391" t="inlineStr">
        <is>
          <t>0</t>
        </is>
      </c>
      <c r="BH391" t="inlineStr">
        <is>
          <t>336000</t>
        </is>
      </c>
      <c r="BI391" t="inlineStr">
        <is>
          <t>0</t>
        </is>
      </c>
    </row>
    <row r="392">
      <c r="A392" t="inlineStr">
        <is>
          <t>India</t>
        </is>
      </c>
      <c r="B392" t="inlineStr">
        <is>
          <t>Seagrass</t>
        </is>
      </c>
      <c r="C392" t="inlineStr">
        <is>
          <t>Restoration</t>
        </is>
      </c>
      <c r="D392" t="inlineStr">
        <is>
          <t>Planting</t>
        </is>
      </c>
      <c r="E392" t="inlineStr">
        <is>
          <t>Small</t>
        </is>
      </c>
      <c r="F392" t="n">
        <v>100</v>
      </c>
      <c r="G392" t="inlineStr">
        <is>
          <t>Opex breakeven</t>
        </is>
      </c>
      <c r="H392" t="n">
        <v>297769359.954299</v>
      </c>
      <c r="I392" t="inlineStr">
        <is>
          <t>IND</t>
        </is>
      </c>
      <c r="J392" t="n">
        <v>500</v>
      </c>
      <c r="K392" t="inlineStr">
        <is>
          <t>India Seagrass Restoration 100</t>
        </is>
      </c>
      <c r="L392" t="inlineStr">
        <is>
          <t>2745094</t>
        </is>
      </c>
      <c r="M392" t="inlineStr">
        <is>
          <t>3724671</t>
        </is>
      </c>
      <c r="N392" t="n">
        <v>0.009218859859930892</v>
      </c>
      <c r="O392" t="n">
        <v>0.01250857711005476</v>
      </c>
      <c r="P392" t="inlineStr">
        <is>
          <t>1441752</t>
        </is>
      </c>
      <c r="Q392" t="inlineStr">
        <is>
          <t>1545514</t>
        </is>
      </c>
      <c r="R392" t="inlineStr">
        <is>
          <t>1303342</t>
        </is>
      </c>
      <c r="S392" t="inlineStr">
        <is>
          <t>2179157</t>
        </is>
      </c>
      <c r="T392" t="n">
        <v>30674</v>
      </c>
      <c r="U392" t="n">
        <v>2523</v>
      </c>
      <c r="V392" t="n">
        <v>1360</v>
      </c>
      <c r="W392" t="n">
        <v>1360</v>
      </c>
      <c r="X392" t="inlineStr">
        <is>
          <t>50000</t>
        </is>
      </c>
      <c r="Y392" t="inlineStr">
        <is>
          <t>50000</t>
        </is>
      </c>
      <c r="Z392" t="inlineStr">
        <is>
          <t>629559</t>
        </is>
      </c>
      <c r="AA392" t="inlineStr">
        <is>
          <t>667067</t>
        </is>
      </c>
      <c r="AB392" t="inlineStr">
        <is>
          <t>76963</t>
        </is>
      </c>
      <c r="AC392" t="inlineStr">
        <is>
          <t>80000</t>
        </is>
      </c>
      <c r="AD392" t="inlineStr">
        <is>
          <t>255322</t>
        </is>
      </c>
      <c r="AE392" t="inlineStr">
        <is>
          <t>270533</t>
        </is>
      </c>
      <c r="AF392" t="inlineStr">
        <is>
          <t>88900</t>
        </is>
      </c>
      <c r="AG392" t="inlineStr">
        <is>
          <t>100000</t>
        </is>
      </c>
      <c r="AH392" t="inlineStr">
        <is>
          <t>129504</t>
        </is>
      </c>
      <c r="AI392" t="inlineStr">
        <is>
          <t>140000</t>
        </is>
      </c>
      <c r="AJ392" t="inlineStr">
        <is>
          <t>44450</t>
        </is>
      </c>
      <c r="AK392" t="inlineStr">
        <is>
          <t>50000</t>
        </is>
      </c>
      <c r="AL392" t="inlineStr">
        <is>
          <t>167054</t>
        </is>
      </c>
      <c r="AM392" t="inlineStr">
        <is>
          <t>187914</t>
        </is>
      </c>
      <c r="AN392" t="n">
        <v>140104</v>
      </c>
      <c r="AO392" t="n">
        <v>214960</v>
      </c>
      <c r="AP392" t="inlineStr">
        <is>
          <t>651671</t>
        </is>
      </c>
      <c r="AQ392" t="inlineStr">
        <is>
          <t>1099794</t>
        </is>
      </c>
      <c r="AR392" t="inlineStr">
        <is>
          <t>244</t>
        </is>
      </c>
      <c r="AS392" t="inlineStr">
        <is>
          <t>404</t>
        </is>
      </c>
      <c r="AT392" t="inlineStr">
        <is>
          <t>75812</t>
        </is>
      </c>
      <c r="AU392" t="inlineStr">
        <is>
          <t>120000</t>
        </is>
      </c>
      <c r="AV392" t="inlineStr">
        <is>
          <t>167296</t>
        </is>
      </c>
      <c r="AW392" t="inlineStr">
        <is>
          <t>300000</t>
        </is>
      </c>
      <c r="AX392" t="inlineStr">
        <is>
          <t>268215</t>
        </is>
      </c>
      <c r="AY392" t="inlineStr">
        <is>
          <t>444000</t>
        </is>
      </c>
      <c r="AZ392" t="n">
        <v>928.749913395838</v>
      </c>
      <c r="BA392" t="n">
        <v>-2179157</v>
      </c>
      <c r="BB392" t="n">
        <v>-1303342</v>
      </c>
      <c r="BC392" t="inlineStr">
        <is>
          <t>0</t>
        </is>
      </c>
      <c r="BD392" t="inlineStr">
        <is>
          <t>0</t>
        </is>
      </c>
      <c r="BE392" t="n">
        <v>0</v>
      </c>
      <c r="BF392" t="inlineStr">
        <is>
          <t>101487</t>
        </is>
      </c>
      <c r="BG392" t="inlineStr">
        <is>
          <t>38617</t>
        </is>
      </c>
      <c r="BH392" t="inlineStr">
        <is>
          <t>168000</t>
        </is>
      </c>
      <c r="BI392" t="inlineStr">
        <is>
          <t>46960</t>
        </is>
      </c>
    </row>
    <row r="393">
      <c r="A393" t="inlineStr">
        <is>
          <t>India</t>
        </is>
      </c>
      <c r="B393" t="inlineStr">
        <is>
          <t>Seagrass</t>
        </is>
      </c>
      <c r="C393" t="inlineStr">
        <is>
          <t>Restoration</t>
        </is>
      </c>
      <c r="D393" t="inlineStr">
        <is>
          <t>Planting</t>
        </is>
      </c>
      <c r="E393" t="inlineStr">
        <is>
          <t>Small</t>
        </is>
      </c>
      <c r="F393" t="n">
        <v>100</v>
      </c>
      <c r="G393" t="inlineStr">
        <is>
          <t>Market price</t>
        </is>
      </c>
      <c r="H393" t="n">
        <v>297769359.954299</v>
      </c>
      <c r="I393" t="inlineStr">
        <is>
          <t>IND</t>
        </is>
      </c>
      <c r="J393" t="n">
        <v>500</v>
      </c>
      <c r="K393" t="inlineStr">
        <is>
          <t>India Seagrass Restoration 100</t>
        </is>
      </c>
      <c r="L393" t="inlineStr">
        <is>
          <t>2114473</t>
        </is>
      </c>
      <c r="M393" t="inlineStr">
        <is>
          <t>2660402</t>
        </is>
      </c>
      <c r="N393" t="n">
        <v>0.007101042902213059</v>
      </c>
      <c r="O393" t="n">
        <v>0.008934438386838434</v>
      </c>
      <c r="P393" t="inlineStr">
        <is>
          <t>1441752</t>
        </is>
      </c>
      <c r="Q393" t="inlineStr">
        <is>
          <t>1545514</t>
        </is>
      </c>
      <c r="R393" t="inlineStr">
        <is>
          <t>672721</t>
        </is>
      </c>
      <c r="S393" t="inlineStr">
        <is>
          <t>1114888</t>
        </is>
      </c>
      <c r="T393" t="n">
        <v>30674</v>
      </c>
      <c r="U393" t="n">
        <v>2523</v>
      </c>
      <c r="V393" t="n">
        <v>1048</v>
      </c>
      <c r="W393" t="n">
        <v>1048</v>
      </c>
      <c r="X393" t="inlineStr">
        <is>
          <t>50000</t>
        </is>
      </c>
      <c r="Y393" t="inlineStr">
        <is>
          <t>50000</t>
        </is>
      </c>
      <c r="Z393" t="inlineStr">
        <is>
          <t>629559</t>
        </is>
      </c>
      <c r="AA393" t="inlineStr">
        <is>
          <t>667067</t>
        </is>
      </c>
      <c r="AB393" t="inlineStr">
        <is>
          <t>76963</t>
        </is>
      </c>
      <c r="AC393" t="inlineStr">
        <is>
          <t>80000</t>
        </is>
      </c>
      <c r="AD393" t="inlineStr">
        <is>
          <t>255322</t>
        </is>
      </c>
      <c r="AE393" t="inlineStr">
        <is>
          <t>270533</t>
        </is>
      </c>
      <c r="AF393" t="inlineStr">
        <is>
          <t>88900</t>
        </is>
      </c>
      <c r="AG393" t="inlineStr">
        <is>
          <t>100000</t>
        </is>
      </c>
      <c r="AH393" t="inlineStr">
        <is>
          <t>129504</t>
        </is>
      </c>
      <c r="AI393" t="inlineStr">
        <is>
          <t>140000</t>
        </is>
      </c>
      <c r="AJ393" t="inlineStr">
        <is>
          <t>44450</t>
        </is>
      </c>
      <c r="AK393" t="inlineStr">
        <is>
          <t>50000</t>
        </is>
      </c>
      <c r="AL393" t="inlineStr">
        <is>
          <t>167054</t>
        </is>
      </c>
      <c r="AM393" t="inlineStr">
        <is>
          <t>187914</t>
        </is>
      </c>
      <c r="AN393" t="n">
        <v>140104</v>
      </c>
      <c r="AO393" t="n">
        <v>214960</v>
      </c>
      <c r="AP393" t="inlineStr">
        <is>
          <t>21050</t>
        </is>
      </c>
      <c r="AQ393" t="inlineStr">
        <is>
          <t>35525</t>
        </is>
      </c>
      <c r="AR393" t="inlineStr">
        <is>
          <t>244</t>
        </is>
      </c>
      <c r="AS393" t="inlineStr">
        <is>
          <t>404</t>
        </is>
      </c>
      <c r="AT393" t="inlineStr">
        <is>
          <t>75812</t>
        </is>
      </c>
      <c r="AU393" t="inlineStr">
        <is>
          <t>120000</t>
        </is>
      </c>
      <c r="AV393" t="inlineStr">
        <is>
          <t>167296</t>
        </is>
      </c>
      <c r="AW393" t="inlineStr">
        <is>
          <t>300000</t>
        </is>
      </c>
      <c r="AX393" t="inlineStr">
        <is>
          <t>268215</t>
        </is>
      </c>
      <c r="AY393" t="inlineStr">
        <is>
          <t>444000</t>
        </is>
      </c>
      <c r="AZ393" t="n">
        <v>30</v>
      </c>
      <c r="BA393" t="n">
        <v>-1114888</v>
      </c>
      <c r="BB393" t="n">
        <v>-672721</v>
      </c>
      <c r="BC393" t="inlineStr">
        <is>
          <t>0</t>
        </is>
      </c>
      <c r="BD393" t="inlineStr">
        <is>
          <t>0</t>
        </is>
      </c>
      <c r="BE393" t="n">
        <v>0</v>
      </c>
      <c r="BF393" t="inlineStr">
        <is>
          <t>101487</t>
        </is>
      </c>
      <c r="BG393" t="inlineStr">
        <is>
          <t>38617</t>
        </is>
      </c>
      <c r="BH393" t="inlineStr">
        <is>
          <t>168000</t>
        </is>
      </c>
      <c r="BI393" t="inlineStr">
        <is>
          <t>46960</t>
        </is>
      </c>
    </row>
    <row r="394">
      <c r="A394" t="inlineStr">
        <is>
          <t>India</t>
        </is>
      </c>
      <c r="B394" t="inlineStr">
        <is>
          <t>Seagrass</t>
        </is>
      </c>
      <c r="C394" t="inlineStr">
        <is>
          <t>Restoration</t>
        </is>
      </c>
      <c r="D394" t="inlineStr">
        <is>
          <t>Planting</t>
        </is>
      </c>
      <c r="E394" t="inlineStr">
        <is>
          <t>Medium</t>
        </is>
      </c>
      <c r="F394" t="n">
        <v>500</v>
      </c>
      <c r="G394" t="inlineStr">
        <is>
          <t>Opex breakeven</t>
        </is>
      </c>
      <c r="H394" t="n">
        <v>297769359.954299</v>
      </c>
      <c r="I394" t="inlineStr">
        <is>
          <t>IND</t>
        </is>
      </c>
      <c r="J394" t="n">
        <v>500</v>
      </c>
      <c r="K394" t="inlineStr">
        <is>
          <t>India Seagrass Restoration 500</t>
        </is>
      </c>
      <c r="L394" t="inlineStr">
        <is>
          <t>3700624</t>
        </is>
      </c>
      <c r="M394" t="inlineStr">
        <is>
          <t>4935117</t>
        </is>
      </c>
      <c r="N394" t="n">
        <v>0.01242781997640041</v>
      </c>
      <c r="O394" t="n">
        <v>0.01657362262106965</v>
      </c>
      <c r="P394" t="inlineStr">
        <is>
          <t>2093907</t>
        </is>
      </c>
      <c r="Q394" t="inlineStr">
        <is>
          <t>2297168</t>
        </is>
      </c>
      <c r="R394" t="inlineStr">
        <is>
          <t>1606717</t>
        </is>
      </c>
      <c r="S394" t="inlineStr">
        <is>
          <t>2637949</t>
        </is>
      </c>
      <c r="T394" t="n">
        <v>30674</v>
      </c>
      <c r="U394" t="n">
        <v>12298</v>
      </c>
      <c r="V394" t="n">
        <v>376</v>
      </c>
      <c r="W394" t="n">
        <v>376</v>
      </c>
      <c r="X394" t="inlineStr">
        <is>
          <t>50000</t>
        </is>
      </c>
      <c r="Y394" t="inlineStr">
        <is>
          <t>50000</t>
        </is>
      </c>
      <c r="Z394" t="inlineStr">
        <is>
          <t>629559</t>
        </is>
      </c>
      <c r="AA394" t="inlineStr">
        <is>
          <t>667067</t>
        </is>
      </c>
      <c r="AB394" t="inlineStr">
        <is>
          <t>76963</t>
        </is>
      </c>
      <c r="AC394" t="inlineStr">
        <is>
          <t>80000</t>
        </is>
      </c>
      <c r="AD394" t="inlineStr">
        <is>
          <t>255322</t>
        </is>
      </c>
      <c r="AE394" t="inlineStr">
        <is>
          <t>270533</t>
        </is>
      </c>
      <c r="AF394" t="inlineStr">
        <is>
          <t>88900</t>
        </is>
      </c>
      <c r="AG394" t="inlineStr">
        <is>
          <t>100000</t>
        </is>
      </c>
      <c r="AH394" t="inlineStr">
        <is>
          <t>129504</t>
        </is>
      </c>
      <c r="AI394" t="inlineStr">
        <is>
          <t>140000</t>
        </is>
      </c>
      <c r="AJ394" t="inlineStr">
        <is>
          <t>44450</t>
        </is>
      </c>
      <c r="AK394" t="inlineStr">
        <is>
          <t>50000</t>
        </is>
      </c>
      <c r="AL394" t="inlineStr">
        <is>
          <t>819209</t>
        </is>
      </c>
      <c r="AM394" t="inlineStr">
        <is>
          <t>939568</t>
        </is>
      </c>
      <c r="AN394" t="n">
        <v>290860</v>
      </c>
      <c r="AO394" t="n">
        <v>402798</v>
      </c>
      <c r="AP394" t="inlineStr">
        <is>
          <t>803358</t>
        </is>
      </c>
      <c r="AQ394" t="inlineStr">
        <is>
          <t>1369184</t>
        </is>
      </c>
      <c r="AR394" t="inlineStr">
        <is>
          <t>1176</t>
        </is>
      </c>
      <c r="AS394" t="inlineStr">
        <is>
          <t>1968</t>
        </is>
      </c>
      <c r="AT394" t="inlineStr">
        <is>
          <t>75812</t>
        </is>
      </c>
      <c r="AU394" t="inlineStr">
        <is>
          <t>120000</t>
        </is>
      </c>
      <c r="AV394" t="inlineStr">
        <is>
          <t>167296</t>
        </is>
      </c>
      <c r="AW394" t="inlineStr">
        <is>
          <t>300000</t>
        </is>
      </c>
      <c r="AX394" t="inlineStr">
        <is>
          <t>268215</t>
        </is>
      </c>
      <c r="AY394" t="inlineStr">
        <is>
          <t>444000</t>
        </is>
      </c>
      <c r="AZ394" t="n">
        <v>236.3593467584805</v>
      </c>
      <c r="BA394" t="n">
        <v>-2637949</v>
      </c>
      <c r="BB394" t="n">
        <v>-1606717</v>
      </c>
      <c r="BC394" t="inlineStr">
        <is>
          <t>0</t>
        </is>
      </c>
      <c r="BD394" t="inlineStr">
        <is>
          <t>0</t>
        </is>
      </c>
      <c r="BE394" t="n">
        <v>0</v>
      </c>
      <c r="BF394" t="inlineStr">
        <is>
          <t>101487</t>
        </is>
      </c>
      <c r="BG394" t="inlineStr">
        <is>
          <t>189373</t>
        </is>
      </c>
      <c r="BH394" t="inlineStr">
        <is>
          <t>168000</t>
        </is>
      </c>
      <c r="BI394" t="inlineStr">
        <is>
          <t>234798</t>
        </is>
      </c>
    </row>
    <row r="395">
      <c r="A395" t="inlineStr">
        <is>
          <t>India</t>
        </is>
      </c>
      <c r="B395" t="inlineStr">
        <is>
          <t>Seagrass</t>
        </is>
      </c>
      <c r="C395" t="inlineStr">
        <is>
          <t>Restoration</t>
        </is>
      </c>
      <c r="D395" t="inlineStr">
        <is>
          <t>Planting</t>
        </is>
      </c>
      <c r="E395" t="inlineStr">
        <is>
          <t>Medium</t>
        </is>
      </c>
      <c r="F395" t="n">
        <v>500</v>
      </c>
      <c r="G395" t="inlineStr">
        <is>
          <t>Market price</t>
        </is>
      </c>
      <c r="H395" t="n">
        <v>297769359.954299</v>
      </c>
      <c r="I395" t="inlineStr">
        <is>
          <t>IND</t>
        </is>
      </c>
      <c r="J395" t="n">
        <v>500</v>
      </c>
      <c r="K395" t="inlineStr">
        <is>
          <t>India Seagrass Restoration 500</t>
        </is>
      </c>
      <c r="L395" t="inlineStr">
        <is>
          <t>2999232</t>
        </is>
      </c>
      <c r="M395" t="inlineStr">
        <is>
          <t>3739717</t>
        </is>
      </c>
      <c r="N395" t="n">
        <v>0.01007233249404947</v>
      </c>
      <c r="O395" t="n">
        <v>0.01255910615039091</v>
      </c>
      <c r="P395" t="inlineStr">
        <is>
          <t>2093907</t>
        </is>
      </c>
      <c r="Q395" t="inlineStr">
        <is>
          <t>2297168</t>
        </is>
      </c>
      <c r="R395" t="inlineStr">
        <is>
          <t>905325</t>
        </is>
      </c>
      <c r="S395" t="inlineStr">
        <is>
          <t>1442550</t>
        </is>
      </c>
      <c r="T395" t="n">
        <v>30674</v>
      </c>
      <c r="U395" t="n">
        <v>12298</v>
      </c>
      <c r="V395" t="n">
        <v>305</v>
      </c>
      <c r="W395" t="n">
        <v>305</v>
      </c>
      <c r="X395" t="inlineStr">
        <is>
          <t>50000</t>
        </is>
      </c>
      <c r="Y395" t="inlineStr">
        <is>
          <t>50000</t>
        </is>
      </c>
      <c r="Z395" t="inlineStr">
        <is>
          <t>629559</t>
        </is>
      </c>
      <c r="AA395" t="inlineStr">
        <is>
          <t>667067</t>
        </is>
      </c>
      <c r="AB395" t="inlineStr">
        <is>
          <t>76963</t>
        </is>
      </c>
      <c r="AC395" t="inlineStr">
        <is>
          <t>80000</t>
        </is>
      </c>
      <c r="AD395" t="inlineStr">
        <is>
          <t>255322</t>
        </is>
      </c>
      <c r="AE395" t="inlineStr">
        <is>
          <t>270533</t>
        </is>
      </c>
      <c r="AF395" t="inlineStr">
        <is>
          <t>88900</t>
        </is>
      </c>
      <c r="AG395" t="inlineStr">
        <is>
          <t>100000</t>
        </is>
      </c>
      <c r="AH395" t="inlineStr">
        <is>
          <t>129504</t>
        </is>
      </c>
      <c r="AI395" t="inlineStr">
        <is>
          <t>140000</t>
        </is>
      </c>
      <c r="AJ395" t="inlineStr">
        <is>
          <t>44450</t>
        </is>
      </c>
      <c r="AK395" t="inlineStr">
        <is>
          <t>50000</t>
        </is>
      </c>
      <c r="AL395" t="inlineStr">
        <is>
          <t>819209</t>
        </is>
      </c>
      <c r="AM395" t="inlineStr">
        <is>
          <t>939568</t>
        </is>
      </c>
      <c r="AN395" t="n">
        <v>290860</v>
      </c>
      <c r="AO395" t="n">
        <v>402798</v>
      </c>
      <c r="AP395" t="inlineStr">
        <is>
          <t>101967</t>
        </is>
      </c>
      <c r="AQ395" t="inlineStr">
        <is>
          <t>173784</t>
        </is>
      </c>
      <c r="AR395" t="inlineStr">
        <is>
          <t>1176</t>
        </is>
      </c>
      <c r="AS395" t="inlineStr">
        <is>
          <t>1968</t>
        </is>
      </c>
      <c r="AT395" t="inlineStr">
        <is>
          <t>75812</t>
        </is>
      </c>
      <c r="AU395" t="inlineStr">
        <is>
          <t>120000</t>
        </is>
      </c>
      <c r="AV395" t="inlineStr">
        <is>
          <t>167296</t>
        </is>
      </c>
      <c r="AW395" t="inlineStr">
        <is>
          <t>300000</t>
        </is>
      </c>
      <c r="AX395" t="inlineStr">
        <is>
          <t>268215</t>
        </is>
      </c>
      <c r="AY395" t="inlineStr">
        <is>
          <t>444000</t>
        </is>
      </c>
      <c r="AZ395" t="n">
        <v>30</v>
      </c>
      <c r="BA395" t="n">
        <v>-1442550</v>
      </c>
      <c r="BB395" t="n">
        <v>-905325</v>
      </c>
      <c r="BC395" t="inlineStr">
        <is>
          <t>0</t>
        </is>
      </c>
      <c r="BD395" t="inlineStr">
        <is>
          <t>0</t>
        </is>
      </c>
      <c r="BE395" t="n">
        <v>0</v>
      </c>
      <c r="BF395" t="inlineStr">
        <is>
          <t>101487</t>
        </is>
      </c>
      <c r="BG395" t="inlineStr">
        <is>
          <t>189373</t>
        </is>
      </c>
      <c r="BH395" t="inlineStr">
        <is>
          <t>168000</t>
        </is>
      </c>
      <c r="BI395" t="inlineStr">
        <is>
          <t>234798</t>
        </is>
      </c>
    </row>
    <row r="396">
      <c r="A396" t="inlineStr">
        <is>
          <t>India</t>
        </is>
      </c>
      <c r="B396" t="inlineStr">
        <is>
          <t>Seagrass</t>
        </is>
      </c>
      <c r="C396" t="inlineStr">
        <is>
          <t>Restoration</t>
        </is>
      </c>
      <c r="D396" t="inlineStr">
        <is>
          <t>Planting</t>
        </is>
      </c>
      <c r="E396" t="inlineStr">
        <is>
          <t>Large</t>
        </is>
      </c>
      <c r="F396" t="n">
        <v>1000</v>
      </c>
      <c r="G396" t="inlineStr">
        <is>
          <t>Opex breakeven</t>
        </is>
      </c>
      <c r="H396" t="n">
        <v>297769359.954299</v>
      </c>
      <c r="I396" t="inlineStr">
        <is>
          <t>IND</t>
        </is>
      </c>
      <c r="J396" t="n">
        <v>500</v>
      </c>
      <c r="K396" t="inlineStr">
        <is>
          <t>India Seagrass Restoration 1000</t>
        </is>
      </c>
      <c r="L396" t="inlineStr">
        <is>
          <t>4887183</t>
        </is>
      </c>
      <c r="M396" t="inlineStr">
        <is>
          <t>6523417</t>
        </is>
      </c>
      <c r="N396" t="n">
        <v>0.01641264568238342</v>
      </c>
      <c r="O396" t="n">
        <v>0.02190761669031763</v>
      </c>
      <c r="P396" t="inlineStr">
        <is>
          <t>2928274</t>
        </is>
      </c>
      <c r="Q396" t="inlineStr">
        <is>
          <t>3316735</t>
        </is>
      </c>
      <c r="R396" t="inlineStr">
        <is>
          <t>1958908</t>
        </is>
      </c>
      <c r="S396" t="inlineStr">
        <is>
          <t>3206682</t>
        </is>
      </c>
      <c r="T396" t="n">
        <v>30674</v>
      </c>
      <c r="U396" t="n">
        <v>23335</v>
      </c>
      <c r="V396" t="n">
        <v>262</v>
      </c>
      <c r="W396" t="n">
        <v>262</v>
      </c>
      <c r="X396" t="inlineStr">
        <is>
          <t>50000</t>
        </is>
      </c>
      <c r="Y396" t="inlineStr">
        <is>
          <t>50000</t>
        </is>
      </c>
      <c r="Z396" t="inlineStr">
        <is>
          <t>629559</t>
        </is>
      </c>
      <c r="AA396" t="inlineStr">
        <is>
          <t>667067</t>
        </is>
      </c>
      <c r="AB396" t="inlineStr">
        <is>
          <t>153925</t>
        </is>
      </c>
      <c r="AC396" t="inlineStr">
        <is>
          <t>160000</t>
        </is>
      </c>
      <c r="AD396" t="inlineStr">
        <is>
          <t>255322</t>
        </is>
      </c>
      <c r="AE396" t="inlineStr">
        <is>
          <t>270533</t>
        </is>
      </c>
      <c r="AF396" t="inlineStr">
        <is>
          <t>88900</t>
        </is>
      </c>
      <c r="AG396" t="inlineStr">
        <is>
          <t>100000</t>
        </is>
      </c>
      <c r="AH396" t="inlineStr">
        <is>
          <t>129504</t>
        </is>
      </c>
      <c r="AI396" t="inlineStr">
        <is>
          <t>140000</t>
        </is>
      </c>
      <c r="AJ396" t="inlineStr">
        <is>
          <t>44450</t>
        </is>
      </c>
      <c r="AK396" t="inlineStr">
        <is>
          <t>50000</t>
        </is>
      </c>
      <c r="AL396" t="inlineStr">
        <is>
          <t>1576614</t>
        </is>
      </c>
      <c r="AM396" t="inlineStr">
        <is>
          <t>1879135</t>
        </is>
      </c>
      <c r="AN396" t="n">
        <v>465945</v>
      </c>
      <c r="AO396" t="n">
        <v>637596</v>
      </c>
      <c r="AP396" t="inlineStr">
        <is>
          <t>979454</t>
        </is>
      </c>
      <c r="AQ396" t="inlineStr">
        <is>
          <t>1701353</t>
        </is>
      </c>
      <c r="AR396" t="inlineStr">
        <is>
          <t>2186</t>
        </is>
      </c>
      <c r="AS396" t="inlineStr">
        <is>
          <t>3734</t>
        </is>
      </c>
      <c r="AT396" t="inlineStr">
        <is>
          <t>75812</t>
        </is>
      </c>
      <c r="AU396" t="inlineStr">
        <is>
          <t>120000</t>
        </is>
      </c>
      <c r="AV396" t="inlineStr">
        <is>
          <t>167296</t>
        </is>
      </c>
      <c r="AW396" t="inlineStr">
        <is>
          <t>300000</t>
        </is>
      </c>
      <c r="AX396" t="inlineStr">
        <is>
          <t>268215</t>
        </is>
      </c>
      <c r="AY396" t="inlineStr">
        <is>
          <t>444000</t>
        </is>
      </c>
      <c r="AZ396" t="n">
        <v>153.748753155571</v>
      </c>
      <c r="BA396" t="n">
        <v>-3206682</v>
      </c>
      <c r="BB396" t="n">
        <v>-1958908</v>
      </c>
      <c r="BC396" t="inlineStr">
        <is>
          <t>0</t>
        </is>
      </c>
      <c r="BD396" t="inlineStr">
        <is>
          <t>0</t>
        </is>
      </c>
      <c r="BE396" t="n">
        <v>0</v>
      </c>
      <c r="BF396" t="inlineStr">
        <is>
          <t>101487</t>
        </is>
      </c>
      <c r="BG396" t="inlineStr">
        <is>
          <t>364458</t>
        </is>
      </c>
      <c r="BH396" t="inlineStr">
        <is>
          <t>168000</t>
        </is>
      </c>
      <c r="BI396" t="inlineStr">
        <is>
          <t>469596</t>
        </is>
      </c>
    </row>
    <row r="397">
      <c r="A397" t="inlineStr">
        <is>
          <t>India</t>
        </is>
      </c>
      <c r="B397" t="inlineStr">
        <is>
          <t>Seagrass</t>
        </is>
      </c>
      <c r="C397" t="inlineStr">
        <is>
          <t>Restoration</t>
        </is>
      </c>
      <c r="D397" t="inlineStr">
        <is>
          <t>Planting</t>
        </is>
      </c>
      <c r="E397" t="inlineStr">
        <is>
          <t>Large</t>
        </is>
      </c>
      <c r="F397" t="n">
        <v>1000</v>
      </c>
      <c r="G397" t="inlineStr">
        <is>
          <t>Market price</t>
        </is>
      </c>
      <c r="H397" t="n">
        <v>297769359.954299</v>
      </c>
      <c r="I397" t="inlineStr">
        <is>
          <t>IND</t>
        </is>
      </c>
      <c r="J397" t="n">
        <v>500</v>
      </c>
      <c r="K397" t="inlineStr">
        <is>
          <t>India Seagrass Restoration 1000</t>
        </is>
      </c>
      <c r="L397" t="inlineStr">
        <is>
          <t>4098843</t>
        </is>
      </c>
      <c r="M397" t="inlineStr">
        <is>
          <t>5154039</t>
        </is>
      </c>
      <c r="N397" t="n">
        <v>0.01376516039336311</v>
      </c>
      <c r="O397" t="n">
        <v>0.01730882922538112</v>
      </c>
      <c r="P397" t="inlineStr">
        <is>
          <t>2928274</t>
        </is>
      </c>
      <c r="Q397" t="inlineStr">
        <is>
          <t>3316735</t>
        </is>
      </c>
      <c r="R397" t="inlineStr">
        <is>
          <t>1170569</t>
        </is>
      </c>
      <c r="S397" t="inlineStr">
        <is>
          <t>1837303</t>
        </is>
      </c>
      <c r="T397" t="n">
        <v>30674</v>
      </c>
      <c r="U397" t="n">
        <v>23335</v>
      </c>
      <c r="V397" t="n">
        <v>220</v>
      </c>
      <c r="W397" t="n">
        <v>220</v>
      </c>
      <c r="X397" t="inlineStr">
        <is>
          <t>50000</t>
        </is>
      </c>
      <c r="Y397" t="inlineStr">
        <is>
          <t>50000</t>
        </is>
      </c>
      <c r="Z397" t="inlineStr">
        <is>
          <t>629559</t>
        </is>
      </c>
      <c r="AA397" t="inlineStr">
        <is>
          <t>667067</t>
        </is>
      </c>
      <c r="AB397" t="inlineStr">
        <is>
          <t>153925</t>
        </is>
      </c>
      <c r="AC397" t="inlineStr">
        <is>
          <t>160000</t>
        </is>
      </c>
      <c r="AD397" t="inlineStr">
        <is>
          <t>255322</t>
        </is>
      </c>
      <c r="AE397" t="inlineStr">
        <is>
          <t>270533</t>
        </is>
      </c>
      <c r="AF397" t="inlineStr">
        <is>
          <t>88900</t>
        </is>
      </c>
      <c r="AG397" t="inlineStr">
        <is>
          <t>100000</t>
        </is>
      </c>
      <c r="AH397" t="inlineStr">
        <is>
          <t>129504</t>
        </is>
      </c>
      <c r="AI397" t="inlineStr">
        <is>
          <t>140000</t>
        </is>
      </c>
      <c r="AJ397" t="inlineStr">
        <is>
          <t>44450</t>
        </is>
      </c>
      <c r="AK397" t="inlineStr">
        <is>
          <t>50000</t>
        </is>
      </c>
      <c r="AL397" t="inlineStr">
        <is>
          <t>1576614</t>
        </is>
      </c>
      <c r="AM397" t="inlineStr">
        <is>
          <t>1879135</t>
        </is>
      </c>
      <c r="AN397" t="n">
        <v>465945</v>
      </c>
      <c r="AO397" t="n">
        <v>637596</v>
      </c>
      <c r="AP397" t="inlineStr">
        <is>
          <t>191115</t>
        </is>
      </c>
      <c r="AQ397" t="inlineStr">
        <is>
          <t>331974</t>
        </is>
      </c>
      <c r="AR397" t="inlineStr">
        <is>
          <t>2186</t>
        </is>
      </c>
      <c r="AS397" t="inlineStr">
        <is>
          <t>3734</t>
        </is>
      </c>
      <c r="AT397" t="inlineStr">
        <is>
          <t>75812</t>
        </is>
      </c>
      <c r="AU397" t="inlineStr">
        <is>
          <t>120000</t>
        </is>
      </c>
      <c r="AV397" t="inlineStr">
        <is>
          <t>167296</t>
        </is>
      </c>
      <c r="AW397" t="inlineStr">
        <is>
          <t>300000</t>
        </is>
      </c>
      <c r="AX397" t="inlineStr">
        <is>
          <t>268215</t>
        </is>
      </c>
      <c r="AY397" t="inlineStr">
        <is>
          <t>444000</t>
        </is>
      </c>
      <c r="AZ397" t="n">
        <v>30</v>
      </c>
      <c r="BA397" t="n">
        <v>-1837303</v>
      </c>
      <c r="BB397" t="n">
        <v>-1170569</v>
      </c>
      <c r="BC397" t="inlineStr">
        <is>
          <t>0</t>
        </is>
      </c>
      <c r="BD397" t="inlineStr">
        <is>
          <t>0</t>
        </is>
      </c>
      <c r="BE397" t="n">
        <v>0</v>
      </c>
      <c r="BF397" t="inlineStr">
        <is>
          <t>101487</t>
        </is>
      </c>
      <c r="BG397" t="inlineStr">
        <is>
          <t>364458</t>
        </is>
      </c>
      <c r="BH397" t="inlineStr">
        <is>
          <t>168000</t>
        </is>
      </c>
      <c r="BI397" t="inlineStr">
        <is>
          <t>469596</t>
        </is>
      </c>
    </row>
    <row r="398">
      <c r="A398" t="inlineStr">
        <is>
          <t>India</t>
        </is>
      </c>
      <c r="B398" t="inlineStr">
        <is>
          <t>Seagrass</t>
        </is>
      </c>
      <c r="C398" t="inlineStr">
        <is>
          <t>Conservation</t>
        </is>
      </c>
      <c r="D398" t="inlineStr"/>
      <c r="E398" t="inlineStr">
        <is>
          <t>Small</t>
        </is>
      </c>
      <c r="F398" t="n">
        <v>400</v>
      </c>
      <c r="G398" t="inlineStr">
        <is>
          <t>Opex breakeven</t>
        </is>
      </c>
      <c r="H398" t="n">
        <v>297769359.954299</v>
      </c>
      <c r="I398" t="inlineStr">
        <is>
          <t>IND</t>
        </is>
      </c>
      <c r="J398" t="n">
        <v>2000</v>
      </c>
      <c r="K398" t="inlineStr">
        <is>
          <t>India Seagrass Conservation 400</t>
        </is>
      </c>
      <c r="L398" t="inlineStr">
        <is>
          <t>2501905</t>
        </is>
      </c>
      <c r="M398" t="inlineStr">
        <is>
          <t>3551882</t>
        </is>
      </c>
      <c r="N398" t="n">
        <v>0.008402157295109165</v>
      </c>
      <c r="O398" t="n">
        <v>0.01192829913912276</v>
      </c>
      <c r="P398" t="inlineStr">
        <is>
          <t>1274698</t>
        </is>
      </c>
      <c r="Q398" t="inlineStr">
        <is>
          <t>1357600</t>
        </is>
      </c>
      <c r="R398" t="inlineStr">
        <is>
          <t>1227208</t>
        </is>
      </c>
      <c r="S398" t="inlineStr">
        <is>
          <t>2194282</t>
        </is>
      </c>
      <c r="T398" t="n">
        <v>489174</v>
      </c>
      <c r="U398" t="n">
        <v>9253</v>
      </c>
      <c r="V398" t="n">
        <v>338</v>
      </c>
      <c r="W398" t="n">
        <v>338</v>
      </c>
      <c r="X398" t="inlineStr">
        <is>
          <t>50000</t>
        </is>
      </c>
      <c r="Y398" t="inlineStr">
        <is>
          <t>50000</t>
        </is>
      </c>
      <c r="Z398" t="inlineStr">
        <is>
          <t>629559</t>
        </is>
      </c>
      <c r="AA398" t="inlineStr">
        <is>
          <t>667067</t>
        </is>
      </c>
      <c r="AB398" t="inlineStr">
        <is>
          <t>76963</t>
        </is>
      </c>
      <c r="AC398" t="inlineStr">
        <is>
          <t>80000</t>
        </is>
      </c>
      <c r="AD398" t="inlineStr">
        <is>
          <t>255322</t>
        </is>
      </c>
      <c r="AE398" t="inlineStr">
        <is>
          <t>270533</t>
        </is>
      </c>
      <c r="AF398" t="inlineStr">
        <is>
          <t>88900</t>
        </is>
      </c>
      <c r="AG398" t="inlineStr">
        <is>
          <t>100000</t>
        </is>
      </c>
      <c r="AH398" t="inlineStr">
        <is>
          <t>129504</t>
        </is>
      </c>
      <c r="AI398" t="inlineStr">
        <is>
          <t>140000</t>
        </is>
      </c>
      <c r="AJ398" t="inlineStr">
        <is>
          <t>44450</t>
        </is>
      </c>
      <c r="AK398" t="inlineStr">
        <is>
          <t>50000</t>
        </is>
      </c>
      <c r="AL398" t="inlineStr">
        <is>
          <t>0</t>
        </is>
      </c>
      <c r="AM398" t="inlineStr">
        <is>
          <t>0</t>
        </is>
      </c>
      <c r="AN398" t="n">
        <v>101487</v>
      </c>
      <c r="AO398" t="n">
        <v>168000</v>
      </c>
      <c r="AP398" t="inlineStr">
        <is>
          <t>613604</t>
        </is>
      </c>
      <c r="AQ398" t="inlineStr">
        <is>
          <t>1160802</t>
        </is>
      </c>
      <c r="AR398" t="inlineStr">
        <is>
          <t>794</t>
        </is>
      </c>
      <c r="AS398" t="inlineStr">
        <is>
          <t>1480</t>
        </is>
      </c>
      <c r="AT398" t="inlineStr">
        <is>
          <t>75812</t>
        </is>
      </c>
      <c r="AU398" t="inlineStr">
        <is>
          <t>120000</t>
        </is>
      </c>
      <c r="AV398" t="inlineStr">
        <is>
          <t>167296</t>
        </is>
      </c>
      <c r="AW398" t="inlineStr">
        <is>
          <t>300000</t>
        </is>
      </c>
      <c r="AX398" t="inlineStr">
        <is>
          <t>268215</t>
        </is>
      </c>
      <c r="AY398" t="inlineStr">
        <is>
          <t>444000</t>
        </is>
      </c>
      <c r="AZ398" t="n">
        <v>256.3427195859746</v>
      </c>
      <c r="BA398" t="n">
        <v>-2194282</v>
      </c>
      <c r="BB398" t="n">
        <v>-1227208</v>
      </c>
      <c r="BC398" t="inlineStr">
        <is>
          <t>0</t>
        </is>
      </c>
      <c r="BD398" t="inlineStr">
        <is>
          <t>0</t>
        </is>
      </c>
      <c r="BE398" t="n">
        <v>0</v>
      </c>
      <c r="BF398" t="inlineStr">
        <is>
          <t>101487</t>
        </is>
      </c>
      <c r="BG398" t="inlineStr">
        <is>
          <t>0</t>
        </is>
      </c>
      <c r="BH398" t="inlineStr">
        <is>
          <t>168000</t>
        </is>
      </c>
      <c r="BI398" t="inlineStr">
        <is>
          <t>0</t>
        </is>
      </c>
    </row>
    <row r="399">
      <c r="A399" t="inlineStr">
        <is>
          <t>India</t>
        </is>
      </c>
      <c r="B399" t="inlineStr">
        <is>
          <t>Seagrass</t>
        </is>
      </c>
      <c r="C399" t="inlineStr">
        <is>
          <t>Conservation</t>
        </is>
      </c>
      <c r="D399" t="inlineStr"/>
      <c r="E399" t="inlineStr">
        <is>
          <t>Small</t>
        </is>
      </c>
      <c r="F399" t="n">
        <v>400</v>
      </c>
      <c r="G399" t="inlineStr">
        <is>
          <t>Market price</t>
        </is>
      </c>
      <c r="H399" t="n">
        <v>297769359.954299</v>
      </c>
      <c r="I399" t="inlineStr">
        <is>
          <t>IND</t>
        </is>
      </c>
      <c r="J399" t="n">
        <v>2000</v>
      </c>
      <c r="K399" t="inlineStr">
        <is>
          <t>India Seagrass Conservation 400</t>
        </is>
      </c>
      <c r="L399" t="inlineStr">
        <is>
          <t>1960112</t>
        </is>
      </c>
      <c r="M399" t="inlineStr">
        <is>
          <t>2526930</t>
        </is>
      </c>
      <c r="N399" t="n">
        <v>0.006582651755374811</v>
      </c>
      <c r="O399" t="n">
        <v>0.008486198849968405</v>
      </c>
      <c r="P399" t="inlineStr">
        <is>
          <t>1274698</t>
        </is>
      </c>
      <c r="Q399" t="inlineStr">
        <is>
          <t>1357600</t>
        </is>
      </c>
      <c r="R399" t="inlineStr">
        <is>
          <t>685414</t>
        </is>
      </c>
      <c r="S399" t="inlineStr">
        <is>
          <t>1169330</t>
        </is>
      </c>
      <c r="T399" t="n">
        <v>489174</v>
      </c>
      <c r="U399" t="n">
        <v>9253</v>
      </c>
      <c r="V399" t="n">
        <v>265</v>
      </c>
      <c r="W399" t="n">
        <v>265</v>
      </c>
      <c r="X399" t="inlineStr">
        <is>
          <t>50000</t>
        </is>
      </c>
      <c r="Y399" t="inlineStr">
        <is>
          <t>50000</t>
        </is>
      </c>
      <c r="Z399" t="inlineStr">
        <is>
          <t>629559</t>
        </is>
      </c>
      <c r="AA399" t="inlineStr">
        <is>
          <t>667067</t>
        </is>
      </c>
      <c r="AB399" t="inlineStr">
        <is>
          <t>76963</t>
        </is>
      </c>
      <c r="AC399" t="inlineStr">
        <is>
          <t>80000</t>
        </is>
      </c>
      <c r="AD399" t="inlineStr">
        <is>
          <t>255322</t>
        </is>
      </c>
      <c r="AE399" t="inlineStr">
        <is>
          <t>270533</t>
        </is>
      </c>
      <c r="AF399" t="inlineStr">
        <is>
          <t>88900</t>
        </is>
      </c>
      <c r="AG399" t="inlineStr">
        <is>
          <t>100000</t>
        </is>
      </c>
      <c r="AH399" t="inlineStr">
        <is>
          <t>129504</t>
        </is>
      </c>
      <c r="AI399" t="inlineStr">
        <is>
          <t>140000</t>
        </is>
      </c>
      <c r="AJ399" t="inlineStr">
        <is>
          <t>44450</t>
        </is>
      </c>
      <c r="AK399" t="inlineStr">
        <is>
          <t>50000</t>
        </is>
      </c>
      <c r="AL399" t="inlineStr">
        <is>
          <t>0</t>
        </is>
      </c>
      <c r="AM399" t="inlineStr">
        <is>
          <t>0</t>
        </is>
      </c>
      <c r="AN399" t="n">
        <v>101487</v>
      </c>
      <c r="AO399" t="n">
        <v>168000</v>
      </c>
      <c r="AP399" t="inlineStr">
        <is>
          <t>71811</t>
        </is>
      </c>
      <c r="AQ399" t="inlineStr">
        <is>
          <t>135850</t>
        </is>
      </c>
      <c r="AR399" t="inlineStr">
        <is>
          <t>794</t>
        </is>
      </c>
      <c r="AS399" t="inlineStr">
        <is>
          <t>1480</t>
        </is>
      </c>
      <c r="AT399" t="inlineStr">
        <is>
          <t>75812</t>
        </is>
      </c>
      <c r="AU399" t="inlineStr">
        <is>
          <t>120000</t>
        </is>
      </c>
      <c r="AV399" t="inlineStr">
        <is>
          <t>167296</t>
        </is>
      </c>
      <c r="AW399" t="inlineStr">
        <is>
          <t>300000</t>
        </is>
      </c>
      <c r="AX399" t="inlineStr">
        <is>
          <t>268215</t>
        </is>
      </c>
      <c r="AY399" t="inlineStr">
        <is>
          <t>444000</t>
        </is>
      </c>
      <c r="AZ399" t="n">
        <v>30</v>
      </c>
      <c r="BA399" t="n">
        <v>-1169330</v>
      </c>
      <c r="BB399" t="n">
        <v>-685414</v>
      </c>
      <c r="BC399" t="inlineStr">
        <is>
          <t>0</t>
        </is>
      </c>
      <c r="BD399" t="inlineStr">
        <is>
          <t>0</t>
        </is>
      </c>
      <c r="BE399" t="n">
        <v>0</v>
      </c>
      <c r="BF399" t="inlineStr">
        <is>
          <t>101487</t>
        </is>
      </c>
      <c r="BG399" t="inlineStr">
        <is>
          <t>0</t>
        </is>
      </c>
      <c r="BH399" t="inlineStr">
        <is>
          <t>168000</t>
        </is>
      </c>
      <c r="BI399" t="inlineStr">
        <is>
          <t>0</t>
        </is>
      </c>
    </row>
    <row r="400">
      <c r="A400" t="inlineStr">
        <is>
          <t>India</t>
        </is>
      </c>
      <c r="B400" t="inlineStr">
        <is>
          <t>Seagrass</t>
        </is>
      </c>
      <c r="C400" t="inlineStr">
        <is>
          <t>Conservation</t>
        </is>
      </c>
      <c r="D400" t="inlineStr"/>
      <c r="E400" t="inlineStr">
        <is>
          <t>Medium</t>
        </is>
      </c>
      <c r="F400" t="n">
        <v>2000</v>
      </c>
      <c r="G400" t="inlineStr">
        <is>
          <t>Opex breakeven</t>
        </is>
      </c>
      <c r="H400" t="n">
        <v>297769359.954299</v>
      </c>
      <c r="I400" t="inlineStr">
        <is>
          <t>IND</t>
        </is>
      </c>
      <c r="J400" t="n">
        <v>2000</v>
      </c>
      <c r="K400" t="inlineStr">
        <is>
          <t>India Seagrass Conservation 2000</t>
        </is>
      </c>
      <c r="L400" t="inlineStr">
        <is>
          <t>2508256</t>
        </is>
      </c>
      <c r="M400" t="inlineStr">
        <is>
          <t>3563812</t>
        </is>
      </c>
      <c r="N400" t="n">
        <v>0.008423485883117598</v>
      </c>
      <c r="O400" t="n">
        <v>0.01196836370453618</v>
      </c>
      <c r="P400" t="inlineStr">
        <is>
          <t>1274698</t>
        </is>
      </c>
      <c r="Q400" t="inlineStr">
        <is>
          <t>1357600</t>
        </is>
      </c>
      <c r="R400" t="inlineStr">
        <is>
          <t>1233559</t>
        </is>
      </c>
      <c r="S400" t="inlineStr">
        <is>
          <t>2206212</t>
        </is>
      </c>
      <c r="T400" t="n">
        <v>489174</v>
      </c>
      <c r="U400" t="n">
        <v>46264</v>
      </c>
      <c r="V400" t="n">
        <v>68</v>
      </c>
      <c r="W400" t="n">
        <v>68</v>
      </c>
      <c r="X400" t="inlineStr">
        <is>
          <t>50000</t>
        </is>
      </c>
      <c r="Y400" t="inlineStr">
        <is>
          <t>50000</t>
        </is>
      </c>
      <c r="Z400" t="inlineStr">
        <is>
          <t>629559</t>
        </is>
      </c>
      <c r="AA400" t="inlineStr">
        <is>
          <t>667067</t>
        </is>
      </c>
      <c r="AB400" t="inlineStr">
        <is>
          <t>76963</t>
        </is>
      </c>
      <c r="AC400" t="inlineStr">
        <is>
          <t>80000</t>
        </is>
      </c>
      <c r="AD400" t="inlineStr">
        <is>
          <t>255322</t>
        </is>
      </c>
      <c r="AE400" t="inlineStr">
        <is>
          <t>270533</t>
        </is>
      </c>
      <c r="AF400" t="inlineStr">
        <is>
          <t>88900</t>
        </is>
      </c>
      <c r="AG400" t="inlineStr">
        <is>
          <t>100000</t>
        </is>
      </c>
      <c r="AH400" t="inlineStr">
        <is>
          <t>129504</t>
        </is>
      </c>
      <c r="AI400" t="inlineStr">
        <is>
          <t>140000</t>
        </is>
      </c>
      <c r="AJ400" t="inlineStr">
        <is>
          <t>44450</t>
        </is>
      </c>
      <c r="AK400" t="inlineStr">
        <is>
          <t>50000</t>
        </is>
      </c>
      <c r="AL400" t="inlineStr">
        <is>
          <t>0</t>
        </is>
      </c>
      <c r="AM400" t="inlineStr">
        <is>
          <t>0</t>
        </is>
      </c>
      <c r="AN400" t="n">
        <v>101487</v>
      </c>
      <c r="AO400" t="n">
        <v>168000</v>
      </c>
      <c r="AP400" t="inlineStr">
        <is>
          <t>616779</t>
        </is>
      </c>
      <c r="AQ400" t="inlineStr">
        <is>
          <t>1166810</t>
        </is>
      </c>
      <c r="AR400" t="inlineStr">
        <is>
          <t>3970</t>
        </is>
      </c>
      <c r="AS400" t="inlineStr">
        <is>
          <t>7402</t>
        </is>
      </c>
      <c r="AT400" t="inlineStr">
        <is>
          <t>75812</t>
        </is>
      </c>
      <c r="AU400" t="inlineStr">
        <is>
          <t>120000</t>
        </is>
      </c>
      <c r="AV400" t="inlineStr">
        <is>
          <t>167296</t>
        </is>
      </c>
      <c r="AW400" t="inlineStr">
        <is>
          <t>300000</t>
        </is>
      </c>
      <c r="AX400" t="inlineStr">
        <is>
          <t>268215</t>
        </is>
      </c>
      <c r="AY400" t="inlineStr">
        <is>
          <t>444000</t>
        </is>
      </c>
      <c r="AZ400" t="n">
        <v>51.53387966327443</v>
      </c>
      <c r="BA400" t="n">
        <v>-2206212</v>
      </c>
      <c r="BB400" t="n">
        <v>-1233559</v>
      </c>
      <c r="BC400" t="inlineStr">
        <is>
          <t>0</t>
        </is>
      </c>
      <c r="BD400" t="inlineStr">
        <is>
          <t>0</t>
        </is>
      </c>
      <c r="BE400" t="n">
        <v>0</v>
      </c>
      <c r="BF400" t="inlineStr">
        <is>
          <t>101487</t>
        </is>
      </c>
      <c r="BG400" t="inlineStr">
        <is>
          <t>0</t>
        </is>
      </c>
      <c r="BH400" t="inlineStr">
        <is>
          <t>168000</t>
        </is>
      </c>
      <c r="BI400" t="inlineStr">
        <is>
          <t>0</t>
        </is>
      </c>
    </row>
    <row r="401">
      <c r="A401" t="inlineStr">
        <is>
          <t>India</t>
        </is>
      </c>
      <c r="B401" t="inlineStr">
        <is>
          <t>Seagrass</t>
        </is>
      </c>
      <c r="C401" t="inlineStr">
        <is>
          <t>Conservation</t>
        </is>
      </c>
      <c r="D401" t="inlineStr"/>
      <c r="E401" t="inlineStr">
        <is>
          <t>Medium</t>
        </is>
      </c>
      <c r="F401" t="n">
        <v>2000</v>
      </c>
      <c r="G401" t="inlineStr">
        <is>
          <t>Market price</t>
        </is>
      </c>
      <c r="H401" t="n">
        <v>297769359.954299</v>
      </c>
      <c r="I401" t="inlineStr">
        <is>
          <t>IND</t>
        </is>
      </c>
      <c r="J401" t="n">
        <v>2000</v>
      </c>
      <c r="K401" t="inlineStr">
        <is>
          <t>India Seagrass Conservation 2000</t>
        </is>
      </c>
      <c r="L401" t="inlineStr">
        <is>
          <t>2250530</t>
        </is>
      </c>
      <c r="M401" t="inlineStr">
        <is>
          <t>3076250</t>
        </is>
      </c>
      <c r="N401" t="n">
        <v>0.007557963654639976</v>
      </c>
      <c r="O401" t="n">
        <v>0.0103309823430864</v>
      </c>
      <c r="P401" t="inlineStr">
        <is>
          <t>1274698</t>
        </is>
      </c>
      <c r="Q401" t="inlineStr">
        <is>
          <t>1357600</t>
        </is>
      </c>
      <c r="R401" t="inlineStr">
        <is>
          <t>975832</t>
        </is>
      </c>
      <c r="S401" t="inlineStr">
        <is>
          <t>1718650</t>
        </is>
      </c>
      <c r="T401" t="n">
        <v>489174</v>
      </c>
      <c r="U401" t="n">
        <v>46264</v>
      </c>
      <c r="V401" t="n">
        <v>61</v>
      </c>
      <c r="W401" t="n">
        <v>61</v>
      </c>
      <c r="X401" t="inlineStr">
        <is>
          <t>50000</t>
        </is>
      </c>
      <c r="Y401" t="inlineStr">
        <is>
          <t>50000</t>
        </is>
      </c>
      <c r="Z401" t="inlineStr">
        <is>
          <t>629559</t>
        </is>
      </c>
      <c r="AA401" t="inlineStr">
        <is>
          <t>667067</t>
        </is>
      </c>
      <c r="AB401" t="inlineStr">
        <is>
          <t>76963</t>
        </is>
      </c>
      <c r="AC401" t="inlineStr">
        <is>
          <t>80000</t>
        </is>
      </c>
      <c r="AD401" t="inlineStr">
        <is>
          <t>255322</t>
        </is>
      </c>
      <c r="AE401" t="inlineStr">
        <is>
          <t>270533</t>
        </is>
      </c>
      <c r="AF401" t="inlineStr">
        <is>
          <t>88900</t>
        </is>
      </c>
      <c r="AG401" t="inlineStr">
        <is>
          <t>100000</t>
        </is>
      </c>
      <c r="AH401" t="inlineStr">
        <is>
          <t>129504</t>
        </is>
      </c>
      <c r="AI401" t="inlineStr">
        <is>
          <t>140000</t>
        </is>
      </c>
      <c r="AJ401" t="inlineStr">
        <is>
          <t>44450</t>
        </is>
      </c>
      <c r="AK401" t="inlineStr">
        <is>
          <t>50000</t>
        </is>
      </c>
      <c r="AL401" t="inlineStr">
        <is>
          <t>0</t>
        </is>
      </c>
      <c r="AM401" t="inlineStr">
        <is>
          <t>0</t>
        </is>
      </c>
      <c r="AN401" t="n">
        <v>101487</v>
      </c>
      <c r="AO401" t="n">
        <v>168000</v>
      </c>
      <c r="AP401" t="inlineStr">
        <is>
          <t>359053</t>
        </is>
      </c>
      <c r="AQ401" t="inlineStr">
        <is>
          <t>679248</t>
        </is>
      </c>
      <c r="AR401" t="inlineStr">
        <is>
          <t>3970</t>
        </is>
      </c>
      <c r="AS401" t="inlineStr">
        <is>
          <t>7402</t>
        </is>
      </c>
      <c r="AT401" t="inlineStr">
        <is>
          <t>75812</t>
        </is>
      </c>
      <c r="AU401" t="inlineStr">
        <is>
          <t>120000</t>
        </is>
      </c>
      <c r="AV401" t="inlineStr">
        <is>
          <t>167296</t>
        </is>
      </c>
      <c r="AW401" t="inlineStr">
        <is>
          <t>300000</t>
        </is>
      </c>
      <c r="AX401" t="inlineStr">
        <is>
          <t>268215</t>
        </is>
      </c>
      <c r="AY401" t="inlineStr">
        <is>
          <t>444000</t>
        </is>
      </c>
      <c r="AZ401" t="n">
        <v>30</v>
      </c>
      <c r="BA401" t="n">
        <v>-1718650</v>
      </c>
      <c r="BB401" t="n">
        <v>-975832</v>
      </c>
      <c r="BC401" t="inlineStr">
        <is>
          <t>0</t>
        </is>
      </c>
      <c r="BD401" t="inlineStr">
        <is>
          <t>0</t>
        </is>
      </c>
      <c r="BE401" t="n">
        <v>0</v>
      </c>
      <c r="BF401" t="inlineStr">
        <is>
          <t>101487</t>
        </is>
      </c>
      <c r="BG401" t="inlineStr">
        <is>
          <t>0</t>
        </is>
      </c>
      <c r="BH401" t="inlineStr">
        <is>
          <t>168000</t>
        </is>
      </c>
      <c r="BI401" t="inlineStr">
        <is>
          <t>0</t>
        </is>
      </c>
    </row>
    <row r="402">
      <c r="A402" t="inlineStr">
        <is>
          <t>India</t>
        </is>
      </c>
      <c r="B402" t="inlineStr">
        <is>
          <t>Seagrass</t>
        </is>
      </c>
      <c r="C402" t="inlineStr">
        <is>
          <t>Conservation</t>
        </is>
      </c>
      <c r="D402" t="inlineStr"/>
      <c r="E402" t="inlineStr">
        <is>
          <t>Large</t>
        </is>
      </c>
      <c r="F402" t="n">
        <v>4000</v>
      </c>
      <c r="G402" t="inlineStr">
        <is>
          <t>Opex breakeven</t>
        </is>
      </c>
      <c r="H402" t="n">
        <v>297769359.954299</v>
      </c>
      <c r="I402" t="inlineStr">
        <is>
          <t>IND</t>
        </is>
      </c>
      <c r="J402" t="n">
        <v>2000</v>
      </c>
      <c r="K402" t="inlineStr">
        <is>
          <t>India Seagrass Conservation 4000</t>
        </is>
      </c>
      <c r="L402" t="inlineStr">
        <is>
          <t>2516196</t>
        </is>
      </c>
      <c r="M402" t="inlineStr">
        <is>
          <t>3578724</t>
        </is>
      </c>
      <c r="N402" t="n">
        <v>0.008450150816008003</v>
      </c>
      <c r="O402" t="n">
        <v>0.012018442732151</v>
      </c>
      <c r="P402" t="inlineStr">
        <is>
          <t>1274698</t>
        </is>
      </c>
      <c r="Q402" t="inlineStr">
        <is>
          <t>1357600</t>
        </is>
      </c>
      <c r="R402" t="inlineStr">
        <is>
          <t>1241498</t>
        </is>
      </c>
      <c r="S402" t="inlineStr">
        <is>
          <t>2221124</t>
        </is>
      </c>
      <c r="T402" t="n">
        <v>489174</v>
      </c>
      <c r="U402" t="n">
        <v>92527</v>
      </c>
      <c r="V402" t="n">
        <v>34</v>
      </c>
      <c r="W402" t="n">
        <v>34</v>
      </c>
      <c r="X402" t="inlineStr">
        <is>
          <t>50000</t>
        </is>
      </c>
      <c r="Y402" t="inlineStr">
        <is>
          <t>50000</t>
        </is>
      </c>
      <c r="Z402" t="inlineStr">
        <is>
          <t>629559</t>
        </is>
      </c>
      <c r="AA402" t="inlineStr">
        <is>
          <t>667067</t>
        </is>
      </c>
      <c r="AB402" t="inlineStr">
        <is>
          <t>76963</t>
        </is>
      </c>
      <c r="AC402" t="inlineStr">
        <is>
          <t>80000</t>
        </is>
      </c>
      <c r="AD402" t="inlineStr">
        <is>
          <t>255322</t>
        </is>
      </c>
      <c r="AE402" t="inlineStr">
        <is>
          <t>270533</t>
        </is>
      </c>
      <c r="AF402" t="inlineStr">
        <is>
          <t>88900</t>
        </is>
      </c>
      <c r="AG402" t="inlineStr">
        <is>
          <t>100000</t>
        </is>
      </c>
      <c r="AH402" t="inlineStr">
        <is>
          <t>129504</t>
        </is>
      </c>
      <c r="AI402" t="inlineStr">
        <is>
          <t>140000</t>
        </is>
      </c>
      <c r="AJ402" t="inlineStr">
        <is>
          <t>44450</t>
        </is>
      </c>
      <c r="AK402" t="inlineStr">
        <is>
          <t>50000</t>
        </is>
      </c>
      <c r="AL402" t="inlineStr">
        <is>
          <t>0</t>
        </is>
      </c>
      <c r="AM402" t="inlineStr">
        <is>
          <t>0</t>
        </is>
      </c>
      <c r="AN402" t="n">
        <v>101487</v>
      </c>
      <c r="AO402" t="n">
        <v>168000</v>
      </c>
      <c r="AP402" t="inlineStr">
        <is>
          <t>620749</t>
        </is>
      </c>
      <c r="AQ402" t="inlineStr">
        <is>
          <t>1174319</t>
        </is>
      </c>
      <c r="AR402" t="inlineStr">
        <is>
          <t>7939</t>
        </is>
      </c>
      <c r="AS402" t="inlineStr">
        <is>
          <t>14804</t>
        </is>
      </c>
      <c r="AT402" t="inlineStr">
        <is>
          <t>75812</t>
        </is>
      </c>
      <c r="AU402" t="inlineStr">
        <is>
          <t>120000</t>
        </is>
      </c>
      <c r="AV402" t="inlineStr">
        <is>
          <t>167296</t>
        </is>
      </c>
      <c r="AW402" t="inlineStr">
        <is>
          <t>300000</t>
        </is>
      </c>
      <c r="AX402" t="inlineStr">
        <is>
          <t>268215</t>
        </is>
      </c>
      <c r="AY402" t="inlineStr">
        <is>
          <t>444000</t>
        </is>
      </c>
      <c r="AZ402" t="n">
        <v>25.93277467367653</v>
      </c>
      <c r="BA402" t="n">
        <v>-2221124</v>
      </c>
      <c r="BB402" t="n">
        <v>-1241498</v>
      </c>
      <c r="BC402" t="inlineStr">
        <is>
          <t>0</t>
        </is>
      </c>
      <c r="BD402" t="inlineStr">
        <is>
          <t>0</t>
        </is>
      </c>
      <c r="BE402" t="n">
        <v>0</v>
      </c>
      <c r="BF402" t="inlineStr">
        <is>
          <t>101487</t>
        </is>
      </c>
      <c r="BG402" t="inlineStr">
        <is>
          <t>0</t>
        </is>
      </c>
      <c r="BH402" t="inlineStr">
        <is>
          <t>168000</t>
        </is>
      </c>
      <c r="BI402" t="inlineStr">
        <is>
          <t>0</t>
        </is>
      </c>
    </row>
    <row r="403">
      <c r="A403" t="inlineStr">
        <is>
          <t>India</t>
        </is>
      </c>
      <c r="B403" t="inlineStr">
        <is>
          <t>Seagrass</t>
        </is>
      </c>
      <c r="C403" t="inlineStr">
        <is>
          <t>Conservation</t>
        </is>
      </c>
      <c r="D403" t="inlineStr"/>
      <c r="E403" t="inlineStr">
        <is>
          <t>Large</t>
        </is>
      </c>
      <c r="F403" t="n">
        <v>4000</v>
      </c>
      <c r="G403" t="inlineStr">
        <is>
          <t>Market price</t>
        </is>
      </c>
      <c r="H403" t="n">
        <v>297769359.954299</v>
      </c>
      <c r="I403" t="inlineStr">
        <is>
          <t>IND</t>
        </is>
      </c>
      <c r="J403" t="n">
        <v>2000</v>
      </c>
      <c r="K403" t="inlineStr">
        <is>
          <t>India Seagrass Conservation 4000</t>
        </is>
      </c>
      <c r="L403" t="inlineStr">
        <is>
          <t>2613552</t>
        </is>
      </c>
      <c r="M403" t="inlineStr">
        <is>
          <t>3762901</t>
        </is>
      </c>
      <c r="N403" t="n">
        <v>0.008777101849569487</v>
      </c>
      <c r="O403" t="n">
        <v>0.01263696506778778</v>
      </c>
      <c r="P403" t="inlineStr">
        <is>
          <t>1274698</t>
        </is>
      </c>
      <c r="Q403" t="inlineStr">
        <is>
          <t>1357600</t>
        </is>
      </c>
      <c r="R403" t="inlineStr">
        <is>
          <t>1338855</t>
        </is>
      </c>
      <c r="S403" t="inlineStr">
        <is>
          <t>2405301</t>
        </is>
      </c>
      <c r="T403" t="n">
        <v>489174</v>
      </c>
      <c r="U403" t="n">
        <v>92527</v>
      </c>
      <c r="V403" t="n">
        <v>35</v>
      </c>
      <c r="W403" t="n">
        <v>35</v>
      </c>
      <c r="X403" t="inlineStr">
        <is>
          <t>50000</t>
        </is>
      </c>
      <c r="Y403" t="inlineStr">
        <is>
          <t>50000</t>
        </is>
      </c>
      <c r="Z403" t="inlineStr">
        <is>
          <t>629559</t>
        </is>
      </c>
      <c r="AA403" t="inlineStr">
        <is>
          <t>667067</t>
        </is>
      </c>
      <c r="AB403" t="inlineStr">
        <is>
          <t>76963</t>
        </is>
      </c>
      <c r="AC403" t="inlineStr">
        <is>
          <t>80000</t>
        </is>
      </c>
      <c r="AD403" t="inlineStr">
        <is>
          <t>255322</t>
        </is>
      </c>
      <c r="AE403" t="inlineStr">
        <is>
          <t>270533</t>
        </is>
      </c>
      <c r="AF403" t="inlineStr">
        <is>
          <t>88900</t>
        </is>
      </c>
      <c r="AG403" t="inlineStr">
        <is>
          <t>100000</t>
        </is>
      </c>
      <c r="AH403" t="inlineStr">
        <is>
          <t>129504</t>
        </is>
      </c>
      <c r="AI403" t="inlineStr">
        <is>
          <t>140000</t>
        </is>
      </c>
      <c r="AJ403" t="inlineStr">
        <is>
          <t>44450</t>
        </is>
      </c>
      <c r="AK403" t="inlineStr">
        <is>
          <t>50000</t>
        </is>
      </c>
      <c r="AL403" t="inlineStr">
        <is>
          <t>0</t>
        </is>
      </c>
      <c r="AM403" t="inlineStr">
        <is>
          <t>0</t>
        </is>
      </c>
      <c r="AN403" t="n">
        <v>101487</v>
      </c>
      <c r="AO403" t="n">
        <v>168000</v>
      </c>
      <c r="AP403" t="inlineStr">
        <is>
          <t>718106</t>
        </is>
      </c>
      <c r="AQ403" t="inlineStr">
        <is>
          <t>1358496</t>
        </is>
      </c>
      <c r="AR403" t="inlineStr">
        <is>
          <t>7939</t>
        </is>
      </c>
      <c r="AS403" t="inlineStr">
        <is>
          <t>14804</t>
        </is>
      </c>
      <c r="AT403" t="inlineStr">
        <is>
          <t>75812</t>
        </is>
      </c>
      <c r="AU403" t="inlineStr">
        <is>
          <t>120000</t>
        </is>
      </c>
      <c r="AV403" t="inlineStr">
        <is>
          <t>167296</t>
        </is>
      </c>
      <c r="AW403" t="inlineStr">
        <is>
          <t>300000</t>
        </is>
      </c>
      <c r="AX403" t="inlineStr">
        <is>
          <t>268215</t>
        </is>
      </c>
      <c r="AY403" t="inlineStr">
        <is>
          <t>444000</t>
        </is>
      </c>
      <c r="AZ403" t="n">
        <v>30</v>
      </c>
      <c r="BA403" t="n">
        <v>-2405301</v>
      </c>
      <c r="BB403" t="n">
        <v>-1338855</v>
      </c>
      <c r="BC403" t="inlineStr">
        <is>
          <t>0</t>
        </is>
      </c>
      <c r="BD403" t="inlineStr">
        <is>
          <t>0</t>
        </is>
      </c>
      <c r="BE403" t="n">
        <v>0</v>
      </c>
      <c r="BF403" t="inlineStr">
        <is>
          <t>101487</t>
        </is>
      </c>
      <c r="BG403" t="inlineStr">
        <is>
          <t>0</t>
        </is>
      </c>
      <c r="BH403" t="inlineStr">
        <is>
          <t>168000</t>
        </is>
      </c>
      <c r="BI403" t="inlineStr">
        <is>
          <t>0</t>
        </is>
      </c>
    </row>
    <row r="404">
      <c r="A404" t="inlineStr">
        <is>
          <t>India</t>
        </is>
      </c>
      <c r="B404" t="inlineStr">
        <is>
          <t>Salt marsh</t>
        </is>
      </c>
      <c r="C404" t="inlineStr">
        <is>
          <t>Restoration</t>
        </is>
      </c>
      <c r="D404" t="inlineStr">
        <is>
          <t>Planting</t>
        </is>
      </c>
      <c r="E404" t="inlineStr">
        <is>
          <t>Small</t>
        </is>
      </c>
      <c r="F404" t="n">
        <v>100</v>
      </c>
      <c r="G404" t="inlineStr">
        <is>
          <t>Opex breakeven</t>
        </is>
      </c>
      <c r="H404" t="n">
        <v>297769359.954299</v>
      </c>
      <c r="I404" t="inlineStr">
        <is>
          <t>IND</t>
        </is>
      </c>
      <c r="J404" t="n">
        <v>500</v>
      </c>
      <c r="K404" t="inlineStr">
        <is>
          <t>India Salt marsh Restoration 100</t>
        </is>
      </c>
      <c r="L404" t="inlineStr">
        <is>
          <t>2654920</t>
        </is>
      </c>
      <c r="M404" t="inlineStr">
        <is>
          <t>3614157</t>
        </is>
      </c>
      <c r="N404" t="n">
        <v>0.008916028164910828</v>
      </c>
      <c r="O404" t="n">
        <v>0.01213743751390235</v>
      </c>
      <c r="P404" t="inlineStr">
        <is>
          <t>1379716</t>
        </is>
      </c>
      <c r="Q404" t="inlineStr">
        <is>
          <t>1475731</t>
        </is>
      </c>
      <c r="R404" t="inlineStr">
        <is>
          <t>1275205</t>
        </is>
      </c>
      <c r="S404" t="inlineStr">
        <is>
          <t>2138427</t>
        </is>
      </c>
      <c r="T404" t="n">
        <v>15057</v>
      </c>
      <c r="U404" t="n">
        <v>5339</v>
      </c>
      <c r="V404" t="n">
        <v>622</v>
      </c>
      <c r="W404" t="n">
        <v>622</v>
      </c>
      <c r="X404" t="inlineStr">
        <is>
          <t>50000</t>
        </is>
      </c>
      <c r="Y404" t="inlineStr">
        <is>
          <t>50000</t>
        </is>
      </c>
      <c r="Z404" t="inlineStr">
        <is>
          <t>629559</t>
        </is>
      </c>
      <c r="AA404" t="inlineStr">
        <is>
          <t>667067</t>
        </is>
      </c>
      <c r="AB404" t="inlineStr">
        <is>
          <t>76963</t>
        </is>
      </c>
      <c r="AC404" t="inlineStr">
        <is>
          <t>80000</t>
        </is>
      </c>
      <c r="AD404" t="inlineStr">
        <is>
          <t>255322</t>
        </is>
      </c>
      <c r="AE404" t="inlineStr">
        <is>
          <t>270533</t>
        </is>
      </c>
      <c r="AF404" t="inlineStr">
        <is>
          <t>88900</t>
        </is>
      </c>
      <c r="AG404" t="inlineStr">
        <is>
          <t>100000</t>
        </is>
      </c>
      <c r="AH404" t="inlineStr">
        <is>
          <t>129504</t>
        </is>
      </c>
      <c r="AI404" t="inlineStr">
        <is>
          <t>140000</t>
        </is>
      </c>
      <c r="AJ404" t="inlineStr">
        <is>
          <t>44450</t>
        </is>
      </c>
      <c r="AK404" t="inlineStr">
        <is>
          <t>50000</t>
        </is>
      </c>
      <c r="AL404" t="inlineStr">
        <is>
          <t>105018</t>
        </is>
      </c>
      <c r="AM404" t="inlineStr">
        <is>
          <t>118131</t>
        </is>
      </c>
      <c r="AN404" t="n">
        <v>125763</v>
      </c>
      <c r="AO404" t="n">
        <v>197521</v>
      </c>
      <c r="AP404" t="inlineStr">
        <is>
          <t>637602</t>
        </is>
      </c>
      <c r="AQ404" t="inlineStr">
        <is>
          <t>1076051</t>
        </is>
      </c>
      <c r="AR404" t="inlineStr">
        <is>
          <t>516</t>
        </is>
      </c>
      <c r="AS404" t="inlineStr">
        <is>
          <t>854</t>
        </is>
      </c>
      <c r="AT404" t="inlineStr">
        <is>
          <t>75812</t>
        </is>
      </c>
      <c r="AU404" t="inlineStr">
        <is>
          <t>120000</t>
        </is>
      </c>
      <c r="AV404" t="inlineStr">
        <is>
          <t>167296</t>
        </is>
      </c>
      <c r="AW404" t="inlineStr">
        <is>
          <t>300000</t>
        </is>
      </c>
      <c r="AX404" t="inlineStr">
        <is>
          <t>268215</t>
        </is>
      </c>
      <c r="AY404" t="inlineStr">
        <is>
          <t>444000</t>
        </is>
      </c>
      <c r="AZ404" t="n">
        <v>429.3855979325983</v>
      </c>
      <c r="BA404" t="n">
        <v>-2138427</v>
      </c>
      <c r="BB404" t="n">
        <v>-1275205</v>
      </c>
      <c r="BC404" t="inlineStr">
        <is>
          <t>0</t>
        </is>
      </c>
      <c r="BD404" t="inlineStr">
        <is>
          <t>0</t>
        </is>
      </c>
      <c r="BE404" t="n">
        <v>0</v>
      </c>
      <c r="BF404" t="inlineStr">
        <is>
          <t>101487</t>
        </is>
      </c>
      <c r="BG404" t="inlineStr">
        <is>
          <t>24276</t>
        </is>
      </c>
      <c r="BH404" t="inlineStr">
        <is>
          <t>168000</t>
        </is>
      </c>
      <c r="BI404" t="inlineStr">
        <is>
          <t>29521</t>
        </is>
      </c>
    </row>
    <row r="405">
      <c r="A405" t="inlineStr">
        <is>
          <t>India</t>
        </is>
      </c>
      <c r="B405" t="inlineStr">
        <is>
          <t>Salt marsh</t>
        </is>
      </c>
      <c r="C405" t="inlineStr">
        <is>
          <t>Restoration</t>
        </is>
      </c>
      <c r="D405" t="inlineStr">
        <is>
          <t>Hydrology</t>
        </is>
      </c>
      <c r="E405" t="inlineStr">
        <is>
          <t>Small</t>
        </is>
      </c>
      <c r="F405" t="n">
        <v>100</v>
      </c>
      <c r="G405" t="inlineStr">
        <is>
          <t>Opex breakeven</t>
        </is>
      </c>
      <c r="H405" t="n">
        <v>297769359.954299</v>
      </c>
      <c r="I405" t="inlineStr">
        <is>
          <t>IND</t>
        </is>
      </c>
      <c r="J405" t="n">
        <v>500</v>
      </c>
      <c r="K405" t="inlineStr">
        <is>
          <t>India Salt marsh Restoration 100</t>
        </is>
      </c>
      <c r="L405" t="inlineStr">
        <is>
          <t>6508780</t>
        </is>
      </c>
      <c r="M405" t="inlineStr">
        <is>
          <t>8347740</t>
        </is>
      </c>
      <c r="N405" t="n">
        <v>0.02185846119627269</v>
      </c>
      <c r="O405" t="n">
        <v>0.02803424771870818</v>
      </c>
      <c r="P405" t="inlineStr">
        <is>
          <t>4014963</t>
        </is>
      </c>
      <c r="Q405" t="inlineStr">
        <is>
          <t>4440026</t>
        </is>
      </c>
      <c r="R405" t="inlineStr">
        <is>
          <t>2493817</t>
        </is>
      </c>
      <c r="S405" t="inlineStr">
        <is>
          <t>3907715</t>
        </is>
      </c>
      <c r="T405" t="n">
        <v>15057</v>
      </c>
      <c r="U405" t="n">
        <v>6673</v>
      </c>
      <c r="V405" t="n">
        <v>1219</v>
      </c>
      <c r="W405" t="n">
        <v>1219</v>
      </c>
      <c r="X405" t="inlineStr">
        <is>
          <t>50000</t>
        </is>
      </c>
      <c r="Y405" t="inlineStr">
        <is>
          <t>50000</t>
        </is>
      </c>
      <c r="Z405" t="inlineStr">
        <is>
          <t>629559</t>
        </is>
      </c>
      <c r="AA405" t="inlineStr">
        <is>
          <t>667067</t>
        </is>
      </c>
      <c r="AB405" t="inlineStr">
        <is>
          <t>76963</t>
        </is>
      </c>
      <c r="AC405" t="inlineStr">
        <is>
          <t>80000</t>
        </is>
      </c>
      <c r="AD405" t="inlineStr">
        <is>
          <t>255322</t>
        </is>
      </c>
      <c r="AE405" t="inlineStr">
        <is>
          <t>270533</t>
        </is>
      </c>
      <c r="AF405" t="inlineStr">
        <is>
          <t>88900</t>
        </is>
      </c>
      <c r="AG405" t="inlineStr">
        <is>
          <t>100000</t>
        </is>
      </c>
      <c r="AH405" t="inlineStr">
        <is>
          <t>129504</t>
        </is>
      </c>
      <c r="AI405" t="inlineStr">
        <is>
          <t>140000</t>
        </is>
      </c>
      <c r="AJ405" t="inlineStr">
        <is>
          <t>44450</t>
        </is>
      </c>
      <c r="AK405" t="inlineStr">
        <is>
          <t>50000</t>
        </is>
      </c>
      <c r="AL405" t="inlineStr">
        <is>
          <t>2740265</t>
        </is>
      </c>
      <c r="AM405" t="inlineStr">
        <is>
          <t>3082426</t>
        </is>
      </c>
      <c r="AN405" t="n">
        <v>734941</v>
      </c>
      <c r="AO405" t="n">
        <v>938298</v>
      </c>
      <c r="AP405" t="inlineStr">
        <is>
          <t>1246908</t>
        </is>
      </c>
      <c r="AQ405" t="inlineStr">
        <is>
          <t>2104349</t>
        </is>
      </c>
      <c r="AR405" t="inlineStr">
        <is>
          <t>645</t>
        </is>
      </c>
      <c r="AS405" t="inlineStr">
        <is>
          <t>1068</t>
        </is>
      </c>
      <c r="AT405" t="inlineStr">
        <is>
          <t>75812</t>
        </is>
      </c>
      <c r="AU405" t="inlineStr">
        <is>
          <t>120000</t>
        </is>
      </c>
      <c r="AV405" t="inlineStr">
        <is>
          <t>167296</t>
        </is>
      </c>
      <c r="AW405" t="inlineStr">
        <is>
          <t>300000</t>
        </is>
      </c>
      <c r="AX405" t="inlineStr">
        <is>
          <t>268215</t>
        </is>
      </c>
      <c r="AY405" t="inlineStr">
        <is>
          <t>444000</t>
        </is>
      </c>
      <c r="AZ405" t="n">
        <v>671.7723761956893</v>
      </c>
      <c r="BA405" t="n">
        <v>-3907715</v>
      </c>
      <c r="BB405" t="n">
        <v>-2493817</v>
      </c>
      <c r="BC405" t="inlineStr">
        <is>
          <t>0</t>
        </is>
      </c>
      <c r="BD405" t="inlineStr">
        <is>
          <t>0</t>
        </is>
      </c>
      <c r="BE405" t="n">
        <v>0</v>
      </c>
      <c r="BF405" t="inlineStr">
        <is>
          <t>101487</t>
        </is>
      </c>
      <c r="BG405" t="inlineStr">
        <is>
          <t>633454</t>
        </is>
      </c>
      <c r="BH405" t="inlineStr">
        <is>
          <t>168000</t>
        </is>
      </c>
      <c r="BI405" t="inlineStr">
        <is>
          <t>770298</t>
        </is>
      </c>
    </row>
    <row r="406">
      <c r="A406" t="inlineStr">
        <is>
          <t>India</t>
        </is>
      </c>
      <c r="B406" t="inlineStr">
        <is>
          <t>Salt marsh</t>
        </is>
      </c>
      <c r="C406" t="inlineStr">
        <is>
          <t>Restoration</t>
        </is>
      </c>
      <c r="D406" t="inlineStr">
        <is>
          <t>Planting</t>
        </is>
      </c>
      <c r="E406" t="inlineStr">
        <is>
          <t>Small</t>
        </is>
      </c>
      <c r="F406" t="n">
        <v>100</v>
      </c>
      <c r="G406" t="inlineStr">
        <is>
          <t>Market price</t>
        </is>
      </c>
      <c r="H406" t="n">
        <v>297769359.954299</v>
      </c>
      <c r="I406" t="inlineStr">
        <is>
          <t>IND</t>
        </is>
      </c>
      <c r="J406" t="n">
        <v>500</v>
      </c>
      <c r="K406" t="inlineStr">
        <is>
          <t>India Salt marsh Restoration 100</t>
        </is>
      </c>
      <c r="L406" t="inlineStr">
        <is>
          <t>2061865</t>
        </is>
      </c>
      <c r="M406" t="inlineStr">
        <is>
          <t>2613287</t>
        </is>
      </c>
      <c r="N406" t="n">
        <v>0.006924369251142733</v>
      </c>
      <c r="O406" t="n">
        <v>0.008776211899038511</v>
      </c>
      <c r="P406" t="inlineStr">
        <is>
          <t>1379716</t>
        </is>
      </c>
      <c r="Q406" t="inlineStr">
        <is>
          <t>1475731</t>
        </is>
      </c>
      <c r="R406" t="inlineStr">
        <is>
          <t>682150</t>
        </is>
      </c>
      <c r="S406" t="inlineStr">
        <is>
          <t>1137556</t>
        </is>
      </c>
      <c r="T406" t="n">
        <v>15057</v>
      </c>
      <c r="U406" t="n">
        <v>5339</v>
      </c>
      <c r="V406" t="n">
        <v>483</v>
      </c>
      <c r="W406" t="n">
        <v>483</v>
      </c>
      <c r="X406" t="inlineStr">
        <is>
          <t>50000</t>
        </is>
      </c>
      <c r="Y406" t="inlineStr">
        <is>
          <t>50000</t>
        </is>
      </c>
      <c r="Z406" t="inlineStr">
        <is>
          <t>629559</t>
        </is>
      </c>
      <c r="AA406" t="inlineStr">
        <is>
          <t>667067</t>
        </is>
      </c>
      <c r="AB406" t="inlineStr">
        <is>
          <t>76963</t>
        </is>
      </c>
      <c r="AC406" t="inlineStr">
        <is>
          <t>80000</t>
        </is>
      </c>
      <c r="AD406" t="inlineStr">
        <is>
          <t>255322</t>
        </is>
      </c>
      <c r="AE406" t="inlineStr">
        <is>
          <t>270533</t>
        </is>
      </c>
      <c r="AF406" t="inlineStr">
        <is>
          <t>88900</t>
        </is>
      </c>
      <c r="AG406" t="inlineStr">
        <is>
          <t>100000</t>
        </is>
      </c>
      <c r="AH406" t="inlineStr">
        <is>
          <t>129504</t>
        </is>
      </c>
      <c r="AI406" t="inlineStr">
        <is>
          <t>140000</t>
        </is>
      </c>
      <c r="AJ406" t="inlineStr">
        <is>
          <t>44450</t>
        </is>
      </c>
      <c r="AK406" t="inlineStr">
        <is>
          <t>50000</t>
        </is>
      </c>
      <c r="AL406" t="inlineStr">
        <is>
          <t>105018</t>
        </is>
      </c>
      <c r="AM406" t="inlineStr">
        <is>
          <t>118131</t>
        </is>
      </c>
      <c r="AN406" t="n">
        <v>125763</v>
      </c>
      <c r="AO406" t="n">
        <v>197521</v>
      </c>
      <c r="AP406" t="inlineStr">
        <is>
          <t>44548</t>
        </is>
      </c>
      <c r="AQ406" t="inlineStr">
        <is>
          <t>75181</t>
        </is>
      </c>
      <c r="AR406" t="inlineStr">
        <is>
          <t>516</t>
        </is>
      </c>
      <c r="AS406" t="inlineStr">
        <is>
          <t>854</t>
        </is>
      </c>
      <c r="AT406" t="inlineStr">
        <is>
          <t>75812</t>
        </is>
      </c>
      <c r="AU406" t="inlineStr">
        <is>
          <t>120000</t>
        </is>
      </c>
      <c r="AV406" t="inlineStr">
        <is>
          <t>167296</t>
        </is>
      </c>
      <c r="AW406" t="inlineStr">
        <is>
          <t>300000</t>
        </is>
      </c>
      <c r="AX406" t="inlineStr">
        <is>
          <t>268215</t>
        </is>
      </c>
      <c r="AY406" t="inlineStr">
        <is>
          <t>444000</t>
        </is>
      </c>
      <c r="AZ406" t="n">
        <v>30</v>
      </c>
      <c r="BA406" t="n">
        <v>-1137556</v>
      </c>
      <c r="BB406" t="n">
        <v>-682150</v>
      </c>
      <c r="BC406" t="inlineStr">
        <is>
          <t>0</t>
        </is>
      </c>
      <c r="BD406" t="inlineStr">
        <is>
          <t>0</t>
        </is>
      </c>
      <c r="BE406" t="n">
        <v>0</v>
      </c>
      <c r="BF406" t="inlineStr">
        <is>
          <t>101487</t>
        </is>
      </c>
      <c r="BG406" t="inlineStr">
        <is>
          <t>24276</t>
        </is>
      </c>
      <c r="BH406" t="inlineStr">
        <is>
          <t>168000</t>
        </is>
      </c>
      <c r="BI406" t="inlineStr">
        <is>
          <t>29521</t>
        </is>
      </c>
    </row>
    <row r="407">
      <c r="A407" t="inlineStr">
        <is>
          <t>India</t>
        </is>
      </c>
      <c r="B407" t="inlineStr">
        <is>
          <t>Salt marsh</t>
        </is>
      </c>
      <c r="C407" t="inlineStr">
        <is>
          <t>Restoration</t>
        </is>
      </c>
      <c r="D407" t="inlineStr">
        <is>
          <t>Hydrology</t>
        </is>
      </c>
      <c r="E407" t="inlineStr">
        <is>
          <t>Small</t>
        </is>
      </c>
      <c r="F407" t="n">
        <v>100</v>
      </c>
      <c r="G407" t="inlineStr">
        <is>
          <t>Market price</t>
        </is>
      </c>
      <c r="H407" t="n">
        <v>297769359.954299</v>
      </c>
      <c r="I407" t="inlineStr">
        <is>
          <t>IND</t>
        </is>
      </c>
      <c r="J407" t="n">
        <v>500</v>
      </c>
      <c r="K407" t="inlineStr">
        <is>
          <t>India Salt marsh Restoration 100</t>
        </is>
      </c>
      <c r="L407" t="inlineStr">
        <is>
          <t>5317556</t>
        </is>
      </c>
      <c r="M407" t="inlineStr">
        <is>
          <t>6337368</t>
        </is>
      </c>
      <c r="N407" t="n">
        <v>0.01785796900264059</v>
      </c>
      <c r="O407" t="n">
        <v>0.02128280760979789</v>
      </c>
      <c r="P407" t="inlineStr">
        <is>
          <t>4014963</t>
        </is>
      </c>
      <c r="Q407" t="inlineStr">
        <is>
          <t>4440026</t>
        </is>
      </c>
      <c r="R407" t="inlineStr">
        <is>
          <t>1302593</t>
        </is>
      </c>
      <c r="S407" t="inlineStr">
        <is>
          <t>1897342</t>
        </is>
      </c>
      <c r="T407" t="n">
        <v>15057</v>
      </c>
      <c r="U407" t="n">
        <v>6673</v>
      </c>
      <c r="V407" t="n">
        <v>996</v>
      </c>
      <c r="W407" t="n">
        <v>996</v>
      </c>
      <c r="X407" t="inlineStr">
        <is>
          <t>50000</t>
        </is>
      </c>
      <c r="Y407" t="inlineStr">
        <is>
          <t>50000</t>
        </is>
      </c>
      <c r="Z407" t="inlineStr">
        <is>
          <t>629559</t>
        </is>
      </c>
      <c r="AA407" t="inlineStr">
        <is>
          <t>667067</t>
        </is>
      </c>
      <c r="AB407" t="inlineStr">
        <is>
          <t>76963</t>
        </is>
      </c>
      <c r="AC407" t="inlineStr">
        <is>
          <t>80000</t>
        </is>
      </c>
      <c r="AD407" t="inlineStr">
        <is>
          <t>255322</t>
        </is>
      </c>
      <c r="AE407" t="inlineStr">
        <is>
          <t>270533</t>
        </is>
      </c>
      <c r="AF407" t="inlineStr">
        <is>
          <t>88900</t>
        </is>
      </c>
      <c r="AG407" t="inlineStr">
        <is>
          <t>100000</t>
        </is>
      </c>
      <c r="AH407" t="inlineStr">
        <is>
          <t>129504</t>
        </is>
      </c>
      <c r="AI407" t="inlineStr">
        <is>
          <t>140000</t>
        </is>
      </c>
      <c r="AJ407" t="inlineStr">
        <is>
          <t>44450</t>
        </is>
      </c>
      <c r="AK407" t="inlineStr">
        <is>
          <t>50000</t>
        </is>
      </c>
      <c r="AL407" t="inlineStr">
        <is>
          <t>2740265</t>
        </is>
      </c>
      <c r="AM407" t="inlineStr">
        <is>
          <t>3082426</t>
        </is>
      </c>
      <c r="AN407" t="n">
        <v>734941</v>
      </c>
      <c r="AO407" t="n">
        <v>938298</v>
      </c>
      <c r="AP407" t="inlineStr">
        <is>
          <t>55684</t>
        </is>
      </c>
      <c r="AQ407" t="inlineStr">
        <is>
          <t>93976</t>
        </is>
      </c>
      <c r="AR407" t="inlineStr">
        <is>
          <t>645</t>
        </is>
      </c>
      <c r="AS407" t="inlineStr">
        <is>
          <t>1068</t>
        </is>
      </c>
      <c r="AT407" t="inlineStr">
        <is>
          <t>75812</t>
        </is>
      </c>
      <c r="AU407" t="inlineStr">
        <is>
          <t>120000</t>
        </is>
      </c>
      <c r="AV407" t="inlineStr">
        <is>
          <t>167296</t>
        </is>
      </c>
      <c r="AW407" t="inlineStr">
        <is>
          <t>300000</t>
        </is>
      </c>
      <c r="AX407" t="inlineStr">
        <is>
          <t>268215</t>
        </is>
      </c>
      <c r="AY407" t="inlineStr">
        <is>
          <t>444000</t>
        </is>
      </c>
      <c r="AZ407" t="n">
        <v>30</v>
      </c>
      <c r="BA407" t="n">
        <v>-1897342</v>
      </c>
      <c r="BB407" t="n">
        <v>-1302593</v>
      </c>
      <c r="BC407" t="inlineStr">
        <is>
          <t>0</t>
        </is>
      </c>
      <c r="BD407" t="inlineStr">
        <is>
          <t>0</t>
        </is>
      </c>
      <c r="BE407" t="n">
        <v>0</v>
      </c>
      <c r="BF407" t="inlineStr">
        <is>
          <t>101487</t>
        </is>
      </c>
      <c r="BG407" t="inlineStr">
        <is>
          <t>633454</t>
        </is>
      </c>
      <c r="BH407" t="inlineStr">
        <is>
          <t>168000</t>
        </is>
      </c>
      <c r="BI407" t="inlineStr">
        <is>
          <t>770298</t>
        </is>
      </c>
    </row>
    <row r="408">
      <c r="A408" t="inlineStr">
        <is>
          <t>India</t>
        </is>
      </c>
      <c r="B408" t="inlineStr">
        <is>
          <t>Salt marsh</t>
        </is>
      </c>
      <c r="C408" t="inlineStr">
        <is>
          <t>Restoration</t>
        </is>
      </c>
      <c r="D408" t="inlineStr">
        <is>
          <t>Planting</t>
        </is>
      </c>
      <c r="E408" t="inlineStr">
        <is>
          <t>Medium</t>
        </is>
      </c>
      <c r="F408" t="n">
        <v>500</v>
      </c>
      <c r="G408" t="inlineStr">
        <is>
          <t>Opex breakeven</t>
        </is>
      </c>
      <c r="H408" t="n">
        <v>297769359.954299</v>
      </c>
      <c r="I408" t="inlineStr">
        <is>
          <t>IND</t>
        </is>
      </c>
      <c r="J408" t="n">
        <v>500</v>
      </c>
      <c r="K408" t="inlineStr">
        <is>
          <t>India Salt marsh Restoration 500</t>
        </is>
      </c>
      <c r="L408" t="inlineStr">
        <is>
          <t>3258383</t>
        </is>
      </c>
      <c r="M408" t="inlineStr">
        <is>
          <t>4383589</t>
        </is>
      </c>
      <c r="N408" t="n">
        <v>0.01094264030557103</v>
      </c>
      <c r="O408" t="n">
        <v>0.01472142399296148</v>
      </c>
      <c r="P408" t="inlineStr">
        <is>
          <t>1789690</t>
        </is>
      </c>
      <c r="Q408" t="inlineStr">
        <is>
          <t>1948255</t>
        </is>
      </c>
      <c r="R408" t="inlineStr">
        <is>
          <t>1468694</t>
        </is>
      </c>
      <c r="S408" t="inlineStr">
        <is>
          <t>2435334</t>
        </is>
      </c>
      <c r="T408" t="n">
        <v>15057</v>
      </c>
      <c r="U408" t="n">
        <v>26026</v>
      </c>
      <c r="V408" t="n">
        <v>156</v>
      </c>
      <c r="W408" t="n">
        <v>156</v>
      </c>
      <c r="X408" t="inlineStr">
        <is>
          <t>50000</t>
        </is>
      </c>
      <c r="Y408" t="inlineStr">
        <is>
          <t>50000</t>
        </is>
      </c>
      <c r="Z408" t="inlineStr">
        <is>
          <t>629559</t>
        </is>
      </c>
      <c r="AA408" t="inlineStr">
        <is>
          <t>667067</t>
        </is>
      </c>
      <c r="AB408" t="inlineStr">
        <is>
          <t>76963</t>
        </is>
      </c>
      <c r="AC408" t="inlineStr">
        <is>
          <t>80000</t>
        </is>
      </c>
      <c r="AD408" t="inlineStr">
        <is>
          <t>255322</t>
        </is>
      </c>
      <c r="AE408" t="inlineStr">
        <is>
          <t>270533</t>
        </is>
      </c>
      <c r="AF408" t="inlineStr">
        <is>
          <t>88900</t>
        </is>
      </c>
      <c r="AG408" t="inlineStr">
        <is>
          <t>100000</t>
        </is>
      </c>
      <c r="AH408" t="inlineStr">
        <is>
          <t>129504</t>
        </is>
      </c>
      <c r="AI408" t="inlineStr">
        <is>
          <t>140000</t>
        </is>
      </c>
      <c r="AJ408" t="inlineStr">
        <is>
          <t>44450</t>
        </is>
      </c>
      <c r="AK408" t="inlineStr">
        <is>
          <t>50000</t>
        </is>
      </c>
      <c r="AL408" t="inlineStr">
        <is>
          <t>514992</t>
        </is>
      </c>
      <c r="AM408" t="inlineStr">
        <is>
          <t>590655</t>
        </is>
      </c>
      <c r="AN408" t="n">
        <v>220535</v>
      </c>
      <c r="AO408" t="n">
        <v>315605</v>
      </c>
      <c r="AP408" t="inlineStr">
        <is>
          <t>734347</t>
        </is>
      </c>
      <c r="AQ408" t="inlineStr">
        <is>
          <t>1251565</t>
        </is>
      </c>
      <c r="AR408" t="inlineStr">
        <is>
          <t>2489</t>
        </is>
      </c>
      <c r="AS408" t="inlineStr">
        <is>
          <t>4164</t>
        </is>
      </c>
      <c r="AT408" t="inlineStr">
        <is>
          <t>75812</t>
        </is>
      </c>
      <c r="AU408" t="inlineStr">
        <is>
          <t>120000</t>
        </is>
      </c>
      <c r="AV408" t="inlineStr">
        <is>
          <t>167296</t>
        </is>
      </c>
      <c r="AW408" t="inlineStr">
        <is>
          <t>300000</t>
        </is>
      </c>
      <c r="AX408" t="inlineStr">
        <is>
          <t>268215</t>
        </is>
      </c>
      <c r="AY408" t="inlineStr">
        <is>
          <t>444000</t>
        </is>
      </c>
      <c r="AZ408" t="n">
        <v>102.0919924378727</v>
      </c>
      <c r="BA408" t="n">
        <v>-2435334</v>
      </c>
      <c r="BB408" t="n">
        <v>-1468694</v>
      </c>
      <c r="BC408" t="inlineStr">
        <is>
          <t>0</t>
        </is>
      </c>
      <c r="BD408" t="inlineStr">
        <is>
          <t>0</t>
        </is>
      </c>
      <c r="BE408" t="n">
        <v>0</v>
      </c>
      <c r="BF408" t="inlineStr">
        <is>
          <t>101487</t>
        </is>
      </c>
      <c r="BG408" t="inlineStr">
        <is>
          <t>119048</t>
        </is>
      </c>
      <c r="BH408" t="inlineStr">
        <is>
          <t>168000</t>
        </is>
      </c>
      <c r="BI408" t="inlineStr">
        <is>
          <t>147605</t>
        </is>
      </c>
    </row>
    <row r="409">
      <c r="A409" t="inlineStr">
        <is>
          <t>India</t>
        </is>
      </c>
      <c r="B409" t="inlineStr">
        <is>
          <t>Salt marsh</t>
        </is>
      </c>
      <c r="C409" t="inlineStr">
        <is>
          <t>Restoration</t>
        </is>
      </c>
      <c r="D409" t="inlineStr">
        <is>
          <t>Hydrology</t>
        </is>
      </c>
      <c r="E409" t="inlineStr">
        <is>
          <t>Medium</t>
        </is>
      </c>
      <c r="F409" t="n">
        <v>500</v>
      </c>
      <c r="G409" t="inlineStr">
        <is>
          <t>Opex breakeven</t>
        </is>
      </c>
      <c r="H409" t="n">
        <v>297769359.954299</v>
      </c>
      <c r="I409" t="inlineStr">
        <is>
          <t>IND</t>
        </is>
      </c>
      <c r="J409" t="n">
        <v>500</v>
      </c>
      <c r="K409" t="inlineStr">
        <is>
          <t>India Salt marsh Restoration 500</t>
        </is>
      </c>
      <c r="L409" t="inlineStr">
        <is>
          <t>22157097</t>
        </is>
      </c>
      <c r="M409" t="inlineStr">
        <is>
          <t>28002399</t>
        </is>
      </c>
      <c r="N409" t="n">
        <v>0.07441026505682326</v>
      </c>
      <c r="O409" t="n">
        <v>0.09404056550444864</v>
      </c>
      <c r="P409" t="inlineStr">
        <is>
          <t>14712537</t>
        </is>
      </c>
      <c r="Q409" t="inlineStr">
        <is>
          <t>16769729</t>
        </is>
      </c>
      <c r="R409" t="inlineStr">
        <is>
          <t>7444560</t>
        </is>
      </c>
      <c r="S409" t="inlineStr">
        <is>
          <t>11232670</t>
        </is>
      </c>
      <c r="T409" t="n">
        <v>15057</v>
      </c>
      <c r="U409" t="n">
        <v>32533</v>
      </c>
      <c r="V409" t="n">
        <v>851</v>
      </c>
      <c r="W409" t="n">
        <v>851</v>
      </c>
      <c r="X409" t="inlineStr">
        <is>
          <t>50000</t>
        </is>
      </c>
      <c r="Y409" t="inlineStr">
        <is>
          <t>50000</t>
        </is>
      </c>
      <c r="Z409" t="inlineStr">
        <is>
          <t>629559</t>
        </is>
      </c>
      <c r="AA409" t="inlineStr">
        <is>
          <t>667067</t>
        </is>
      </c>
      <c r="AB409" t="inlineStr">
        <is>
          <t>76963</t>
        </is>
      </c>
      <c r="AC409" t="inlineStr">
        <is>
          <t>80000</t>
        </is>
      </c>
      <c r="AD409" t="inlineStr">
        <is>
          <t>255322</t>
        </is>
      </c>
      <c r="AE409" t="inlineStr">
        <is>
          <t>270533</t>
        </is>
      </c>
      <c r="AF409" t="inlineStr">
        <is>
          <t>88900</t>
        </is>
      </c>
      <c r="AG409" t="inlineStr">
        <is>
          <t>100000</t>
        </is>
      </c>
      <c r="AH409" t="inlineStr">
        <is>
          <t>129504</t>
        </is>
      </c>
      <c r="AI409" t="inlineStr">
        <is>
          <t>140000</t>
        </is>
      </c>
      <c r="AJ409" t="inlineStr">
        <is>
          <t>44450</t>
        </is>
      </c>
      <c r="AK409" t="inlineStr">
        <is>
          <t>50000</t>
        </is>
      </c>
      <c r="AL409" t="inlineStr">
        <is>
          <t>13437839</t>
        </is>
      </c>
      <c r="AM409" t="inlineStr">
        <is>
          <t>15412129</t>
        </is>
      </c>
      <c r="AN409" t="n">
        <v>3207846</v>
      </c>
      <c r="AO409" t="n">
        <v>4019491</v>
      </c>
      <c r="AP409" t="inlineStr">
        <is>
          <t>3722280</t>
        </is>
      </c>
      <c r="AQ409" t="inlineStr">
        <is>
          <t>6343974</t>
        </is>
      </c>
      <c r="AR409" t="inlineStr">
        <is>
          <t>3111</t>
        </is>
      </c>
      <c r="AS409" t="inlineStr">
        <is>
          <t>5205</t>
        </is>
      </c>
      <c r="AT409" t="inlineStr">
        <is>
          <t>75812</t>
        </is>
      </c>
      <c r="AU409" t="inlineStr">
        <is>
          <t>120000</t>
        </is>
      </c>
      <c r="AV409" t="inlineStr">
        <is>
          <t>167296</t>
        </is>
      </c>
      <c r="AW409" t="inlineStr">
        <is>
          <t>300000</t>
        </is>
      </c>
      <c r="AX409" t="inlineStr">
        <is>
          <t>268215</t>
        </is>
      </c>
      <c r="AY409" t="inlineStr">
        <is>
          <t>444000</t>
        </is>
      </c>
      <c r="AZ409" t="n">
        <v>413.9896793112692</v>
      </c>
      <c r="BA409" t="n">
        <v>-11232670</v>
      </c>
      <c r="BB409" t="n">
        <v>-7444560</v>
      </c>
      <c r="BC409" t="inlineStr">
        <is>
          <t>0</t>
        </is>
      </c>
      <c r="BD409" t="inlineStr">
        <is>
          <t>0</t>
        </is>
      </c>
      <c r="BE409" t="n">
        <v>0</v>
      </c>
      <c r="BF409" t="inlineStr">
        <is>
          <t>101487</t>
        </is>
      </c>
      <c r="BG409" t="inlineStr">
        <is>
          <t>3106359</t>
        </is>
      </c>
      <c r="BH409" t="inlineStr">
        <is>
          <t>168000</t>
        </is>
      </c>
      <c r="BI409" t="inlineStr">
        <is>
          <t>3851491</t>
        </is>
      </c>
    </row>
    <row r="410">
      <c r="A410" t="inlineStr">
        <is>
          <t>India</t>
        </is>
      </c>
      <c r="B410" t="inlineStr">
        <is>
          <t>Salt marsh</t>
        </is>
      </c>
      <c r="C410" t="inlineStr">
        <is>
          <t>Restoration</t>
        </is>
      </c>
      <c r="D410" t="inlineStr">
        <is>
          <t>Planting</t>
        </is>
      </c>
      <c r="E410" t="inlineStr">
        <is>
          <t>Medium</t>
        </is>
      </c>
      <c r="F410" t="n">
        <v>500</v>
      </c>
      <c r="G410" t="inlineStr">
        <is>
          <t>Market price</t>
        </is>
      </c>
      <c r="H410" t="n">
        <v>297769359.954299</v>
      </c>
      <c r="I410" t="inlineStr">
        <is>
          <t>IND</t>
        </is>
      </c>
      <c r="J410" t="n">
        <v>500</v>
      </c>
      <c r="K410" t="inlineStr">
        <is>
          <t>India Salt marsh Restoration 500</t>
        </is>
      </c>
      <c r="L410" t="inlineStr">
        <is>
          <t>2739826</t>
        </is>
      </c>
      <c r="M410" t="inlineStr">
        <is>
          <t>3499799</t>
        </is>
      </c>
      <c r="N410" t="n">
        <v>0.009201168315035847</v>
      </c>
      <c r="O410" t="n">
        <v>0.01175338859759494</v>
      </c>
      <c r="P410" t="inlineStr">
        <is>
          <t>1789690</t>
        </is>
      </c>
      <c r="Q410" t="inlineStr">
        <is>
          <t>1948255</t>
        </is>
      </c>
      <c r="R410" t="inlineStr">
        <is>
          <t>950137</t>
        </is>
      </c>
      <c r="S410" t="inlineStr">
        <is>
          <t>1551545</t>
        </is>
      </c>
      <c r="T410" t="n">
        <v>15057</v>
      </c>
      <c r="U410" t="n">
        <v>26026</v>
      </c>
      <c r="V410" t="n">
        <v>132</v>
      </c>
      <c r="W410" t="n">
        <v>132</v>
      </c>
      <c r="X410" t="inlineStr">
        <is>
          <t>50000</t>
        </is>
      </c>
      <c r="Y410" t="inlineStr">
        <is>
          <t>50000</t>
        </is>
      </c>
      <c r="Z410" t="inlineStr">
        <is>
          <t>629559</t>
        </is>
      </c>
      <c r="AA410" t="inlineStr">
        <is>
          <t>667067</t>
        </is>
      </c>
      <c r="AB410" t="inlineStr">
        <is>
          <t>76963</t>
        </is>
      </c>
      <c r="AC410" t="inlineStr">
        <is>
          <t>80000</t>
        </is>
      </c>
      <c r="AD410" t="inlineStr">
        <is>
          <t>255322</t>
        </is>
      </c>
      <c r="AE410" t="inlineStr">
        <is>
          <t>270533</t>
        </is>
      </c>
      <c r="AF410" t="inlineStr">
        <is>
          <t>88900</t>
        </is>
      </c>
      <c r="AG410" t="inlineStr">
        <is>
          <t>100000</t>
        </is>
      </c>
      <c r="AH410" t="inlineStr">
        <is>
          <t>129504</t>
        </is>
      </c>
      <c r="AI410" t="inlineStr">
        <is>
          <t>140000</t>
        </is>
      </c>
      <c r="AJ410" t="inlineStr">
        <is>
          <t>44450</t>
        </is>
      </c>
      <c r="AK410" t="inlineStr">
        <is>
          <t>50000</t>
        </is>
      </c>
      <c r="AL410" t="inlineStr">
        <is>
          <t>514992</t>
        </is>
      </c>
      <c r="AM410" t="inlineStr">
        <is>
          <t>590655</t>
        </is>
      </c>
      <c r="AN410" t="n">
        <v>220535</v>
      </c>
      <c r="AO410" t="n">
        <v>315605</v>
      </c>
      <c r="AP410" t="inlineStr">
        <is>
          <t>215790</t>
        </is>
      </c>
      <c r="AQ410" t="inlineStr">
        <is>
          <t>367776</t>
        </is>
      </c>
      <c r="AR410" t="inlineStr">
        <is>
          <t>2489</t>
        </is>
      </c>
      <c r="AS410" t="inlineStr">
        <is>
          <t>4164</t>
        </is>
      </c>
      <c r="AT410" t="inlineStr">
        <is>
          <t>75812</t>
        </is>
      </c>
      <c r="AU410" t="inlineStr">
        <is>
          <t>120000</t>
        </is>
      </c>
      <c r="AV410" t="inlineStr">
        <is>
          <t>167296</t>
        </is>
      </c>
      <c r="AW410" t="inlineStr">
        <is>
          <t>300000</t>
        </is>
      </c>
      <c r="AX410" t="inlineStr">
        <is>
          <t>268215</t>
        </is>
      </c>
      <c r="AY410" t="inlineStr">
        <is>
          <t>444000</t>
        </is>
      </c>
      <c r="AZ410" t="n">
        <v>30</v>
      </c>
      <c r="BA410" t="n">
        <v>-1551545</v>
      </c>
      <c r="BB410" t="n">
        <v>-950137</v>
      </c>
      <c r="BC410" t="inlineStr">
        <is>
          <t>0</t>
        </is>
      </c>
      <c r="BD410" t="inlineStr">
        <is>
          <t>0</t>
        </is>
      </c>
      <c r="BE410" t="n">
        <v>0</v>
      </c>
      <c r="BF410" t="inlineStr">
        <is>
          <t>101487</t>
        </is>
      </c>
      <c r="BG410" t="inlineStr">
        <is>
          <t>119048</t>
        </is>
      </c>
      <c r="BH410" t="inlineStr">
        <is>
          <t>168000</t>
        </is>
      </c>
      <c r="BI410" t="inlineStr">
        <is>
          <t>147605</t>
        </is>
      </c>
    </row>
    <row r="411">
      <c r="A411" t="inlineStr">
        <is>
          <t>India</t>
        </is>
      </c>
      <c r="B411" t="inlineStr">
        <is>
          <t>Salt marsh</t>
        </is>
      </c>
      <c r="C411" t="inlineStr">
        <is>
          <t>Restoration</t>
        </is>
      </c>
      <c r="D411" t="inlineStr">
        <is>
          <t>Hydrology</t>
        </is>
      </c>
      <c r="E411" t="inlineStr">
        <is>
          <t>Medium</t>
        </is>
      </c>
      <c r="F411" t="n">
        <v>500</v>
      </c>
      <c r="G411" t="inlineStr">
        <is>
          <t>Market price</t>
        </is>
      </c>
      <c r="H411" t="n">
        <v>297769359.954299</v>
      </c>
      <c r="I411" t="inlineStr">
        <is>
          <t>IND</t>
        </is>
      </c>
      <c r="J411" t="n">
        <v>500</v>
      </c>
      <c r="K411" t="inlineStr">
        <is>
          <t>India Salt marsh Restoration 500</t>
        </is>
      </c>
      <c r="L411" t="inlineStr">
        <is>
          <t>18704554</t>
        </is>
      </c>
      <c r="M411" t="inlineStr">
        <is>
          <t>22118145</t>
        </is>
      </c>
      <c r="N411" t="n">
        <v>0.0628155764678768</v>
      </c>
      <c r="O411" t="n">
        <v>0.07427945240368132</v>
      </c>
      <c r="P411" t="inlineStr">
        <is>
          <t>14712537</t>
        </is>
      </c>
      <c r="Q411" t="inlineStr">
        <is>
          <t>16769729</t>
        </is>
      </c>
      <c r="R411" t="inlineStr">
        <is>
          <t>3992017</t>
        </is>
      </c>
      <c r="S411" t="inlineStr">
        <is>
          <t>5348416</t>
        </is>
      </c>
      <c r="T411" t="n">
        <v>15057</v>
      </c>
      <c r="U411" t="n">
        <v>32533</v>
      </c>
      <c r="V411" t="n">
        <v>719</v>
      </c>
      <c r="W411" t="n">
        <v>719</v>
      </c>
      <c r="X411" t="inlineStr">
        <is>
          <t>50000</t>
        </is>
      </c>
      <c r="Y411" t="inlineStr">
        <is>
          <t>50000</t>
        </is>
      </c>
      <c r="Z411" t="inlineStr">
        <is>
          <t>629559</t>
        </is>
      </c>
      <c r="AA411" t="inlineStr">
        <is>
          <t>667067</t>
        </is>
      </c>
      <c r="AB411" t="inlineStr">
        <is>
          <t>76963</t>
        </is>
      </c>
      <c r="AC411" t="inlineStr">
        <is>
          <t>80000</t>
        </is>
      </c>
      <c r="AD411" t="inlineStr">
        <is>
          <t>255322</t>
        </is>
      </c>
      <c r="AE411" t="inlineStr">
        <is>
          <t>270533</t>
        </is>
      </c>
      <c r="AF411" t="inlineStr">
        <is>
          <t>88900</t>
        </is>
      </c>
      <c r="AG411" t="inlineStr">
        <is>
          <t>100000</t>
        </is>
      </c>
      <c r="AH411" t="inlineStr">
        <is>
          <t>129504</t>
        </is>
      </c>
      <c r="AI411" t="inlineStr">
        <is>
          <t>140000</t>
        </is>
      </c>
      <c r="AJ411" t="inlineStr">
        <is>
          <t>44450</t>
        </is>
      </c>
      <c r="AK411" t="inlineStr">
        <is>
          <t>50000</t>
        </is>
      </c>
      <c r="AL411" t="inlineStr">
        <is>
          <t>13437839</t>
        </is>
      </c>
      <c r="AM411" t="inlineStr">
        <is>
          <t>15412129</t>
        </is>
      </c>
      <c r="AN411" t="n">
        <v>3207846</v>
      </c>
      <c r="AO411" t="n">
        <v>4019491</v>
      </c>
      <c r="AP411" t="inlineStr">
        <is>
          <t>269737</t>
        </is>
      </c>
      <c r="AQ411" t="inlineStr">
        <is>
          <t>459720</t>
        </is>
      </c>
      <c r="AR411" t="inlineStr">
        <is>
          <t>3111</t>
        </is>
      </c>
      <c r="AS411" t="inlineStr">
        <is>
          <t>5205</t>
        </is>
      </c>
      <c r="AT411" t="inlineStr">
        <is>
          <t>75812</t>
        </is>
      </c>
      <c r="AU411" t="inlineStr">
        <is>
          <t>120000</t>
        </is>
      </c>
      <c r="AV411" t="inlineStr">
        <is>
          <t>167296</t>
        </is>
      </c>
      <c r="AW411" t="inlineStr">
        <is>
          <t>300000</t>
        </is>
      </c>
      <c r="AX411" t="inlineStr">
        <is>
          <t>268215</t>
        </is>
      </c>
      <c r="AY411" t="inlineStr">
        <is>
          <t>444000</t>
        </is>
      </c>
      <c r="AZ411" t="n">
        <v>30</v>
      </c>
      <c r="BA411" t="n">
        <v>-5348416</v>
      </c>
      <c r="BB411" t="n">
        <v>-3992017</v>
      </c>
      <c r="BC411" t="inlineStr">
        <is>
          <t>0</t>
        </is>
      </c>
      <c r="BD411" t="inlineStr">
        <is>
          <t>0</t>
        </is>
      </c>
      <c r="BE411" t="n">
        <v>0</v>
      </c>
      <c r="BF411" t="inlineStr">
        <is>
          <t>101487</t>
        </is>
      </c>
      <c r="BG411" t="inlineStr">
        <is>
          <t>3106359</t>
        </is>
      </c>
      <c r="BH411" t="inlineStr">
        <is>
          <t>168000</t>
        </is>
      </c>
      <c r="BI411" t="inlineStr">
        <is>
          <t>3851491</t>
        </is>
      </c>
    </row>
    <row r="412">
      <c r="A412" t="inlineStr">
        <is>
          <t>India</t>
        </is>
      </c>
      <c r="B412" t="inlineStr">
        <is>
          <t>Salt marsh</t>
        </is>
      </c>
      <c r="C412" t="inlineStr">
        <is>
          <t>Restoration</t>
        </is>
      </c>
      <c r="D412" t="inlineStr">
        <is>
          <t>Planting</t>
        </is>
      </c>
      <c r="E412" t="inlineStr">
        <is>
          <t>Large</t>
        </is>
      </c>
      <c r="F412" t="n">
        <v>1000</v>
      </c>
      <c r="G412" t="inlineStr">
        <is>
          <t>Opex breakeven</t>
        </is>
      </c>
      <c r="H412" t="n">
        <v>297769359.954299</v>
      </c>
      <c r="I412" t="inlineStr">
        <is>
          <t>IND</t>
        </is>
      </c>
      <c r="J412" t="n">
        <v>500</v>
      </c>
      <c r="K412" t="inlineStr">
        <is>
          <t>India Salt marsh Restoration 1000</t>
        </is>
      </c>
      <c r="L412" t="inlineStr">
        <is>
          <t>4035893</t>
        </is>
      </c>
      <c r="M412" t="inlineStr">
        <is>
          <t>5424515</t>
        </is>
      </c>
      <c r="N412" t="n">
        <v>0.01355375516345745</v>
      </c>
      <c r="O412" t="n">
        <v>0.01821716982846235</v>
      </c>
      <c r="P412" t="inlineStr">
        <is>
          <t>2342791</t>
        </is>
      </c>
      <c r="Q412" t="inlineStr">
        <is>
          <t>2618910</t>
        </is>
      </c>
      <c r="R412" t="inlineStr">
        <is>
          <t>1693102</t>
        </is>
      </c>
      <c r="S412" t="inlineStr">
        <is>
          <t>2805605</t>
        </is>
      </c>
      <c r="T412" t="n">
        <v>15057</v>
      </c>
      <c r="U412" t="n">
        <v>49383</v>
      </c>
      <c r="V412" t="n">
        <v>102</v>
      </c>
      <c r="W412" t="n">
        <v>102</v>
      </c>
      <c r="X412" t="inlineStr">
        <is>
          <t>50000</t>
        </is>
      </c>
      <c r="Y412" t="inlineStr">
        <is>
          <t>50000</t>
        </is>
      </c>
      <c r="Z412" t="inlineStr">
        <is>
          <t>629559</t>
        </is>
      </c>
      <c r="AA412" t="inlineStr">
        <is>
          <t>667067</t>
        </is>
      </c>
      <c r="AB412" t="inlineStr">
        <is>
          <t>153925</t>
        </is>
      </c>
      <c r="AC412" t="inlineStr">
        <is>
          <t>160000</t>
        </is>
      </c>
      <c r="AD412" t="inlineStr">
        <is>
          <t>255322</t>
        </is>
      </c>
      <c r="AE412" t="inlineStr">
        <is>
          <t>270533</t>
        </is>
      </c>
      <c r="AF412" t="inlineStr">
        <is>
          <t>88900</t>
        </is>
      </c>
      <c r="AG412" t="inlineStr">
        <is>
          <t>100000</t>
        </is>
      </c>
      <c r="AH412" t="inlineStr">
        <is>
          <t>129504</t>
        </is>
      </c>
      <c r="AI412" t="inlineStr">
        <is>
          <t>140000</t>
        </is>
      </c>
      <c r="AJ412" t="inlineStr">
        <is>
          <t>44450</t>
        </is>
      </c>
      <c r="AK412" t="inlineStr">
        <is>
          <t>50000</t>
        </is>
      </c>
      <c r="AL412" t="inlineStr">
        <is>
          <t>991131</t>
        </is>
      </c>
      <c r="AM412" t="inlineStr">
        <is>
          <t>1181310</t>
        </is>
      </c>
      <c r="AN412" t="n">
        <v>330602</v>
      </c>
      <c r="AO412" t="n">
        <v>463209</v>
      </c>
      <c r="AP412" t="inlineStr">
        <is>
          <t>846551</t>
        </is>
      </c>
      <c r="AQ412" t="inlineStr">
        <is>
          <t>1470495</t>
        </is>
      </c>
      <c r="AR412" t="inlineStr">
        <is>
          <t>4626</t>
        </is>
      </c>
      <c r="AS412" t="inlineStr">
        <is>
          <t>7901</t>
        </is>
      </c>
      <c r="AT412" t="inlineStr">
        <is>
          <t>75812</t>
        </is>
      </c>
      <c r="AU412" t="inlineStr">
        <is>
          <t>120000</t>
        </is>
      </c>
      <c r="AV412" t="inlineStr">
        <is>
          <t>167296</t>
        </is>
      </c>
      <c r="AW412" t="inlineStr">
        <is>
          <t>300000</t>
        </is>
      </c>
      <c r="AX412" t="inlineStr">
        <is>
          <t>268215</t>
        </is>
      </c>
      <c r="AY412" t="inlineStr">
        <is>
          <t>444000</t>
        </is>
      </c>
      <c r="AZ412" t="n">
        <v>62.79249645003244</v>
      </c>
      <c r="BA412" t="n">
        <v>-2805605</v>
      </c>
      <c r="BB412" t="n">
        <v>-1693102</v>
      </c>
      <c r="BC412" t="inlineStr">
        <is>
          <t>0</t>
        </is>
      </c>
      <c r="BD412" t="inlineStr">
        <is>
          <t>0</t>
        </is>
      </c>
      <c r="BE412" t="n">
        <v>0</v>
      </c>
      <c r="BF412" t="inlineStr">
        <is>
          <t>101487</t>
        </is>
      </c>
      <c r="BG412" t="inlineStr">
        <is>
          <t>229115</t>
        </is>
      </c>
      <c r="BH412" t="inlineStr">
        <is>
          <t>168000</t>
        </is>
      </c>
      <c r="BI412" t="inlineStr">
        <is>
          <t>295209</t>
        </is>
      </c>
    </row>
    <row r="413">
      <c r="A413" t="inlineStr">
        <is>
          <t>India</t>
        </is>
      </c>
      <c r="B413" t="inlineStr">
        <is>
          <t>Salt marsh</t>
        </is>
      </c>
      <c r="C413" t="inlineStr">
        <is>
          <t>Restoration</t>
        </is>
      </c>
      <c r="D413" t="inlineStr">
        <is>
          <t>Hydrology</t>
        </is>
      </c>
      <c r="E413" t="inlineStr">
        <is>
          <t>Large</t>
        </is>
      </c>
      <c r="F413" t="n">
        <v>1000</v>
      </c>
      <c r="G413" t="inlineStr">
        <is>
          <t>Opex breakeven</t>
        </is>
      </c>
      <c r="H413" t="n">
        <v>297769359.954299</v>
      </c>
      <c r="I413" t="inlineStr">
        <is>
          <t>IND</t>
        </is>
      </c>
      <c r="J413" t="n">
        <v>500</v>
      </c>
      <c r="K413" t="inlineStr">
        <is>
          <t>India Salt marsh Restoration 1000</t>
        </is>
      </c>
      <c r="L413" t="inlineStr">
        <is>
          <t>40407448</t>
        </is>
      </c>
      <c r="M413" t="inlineStr">
        <is>
          <t>52465904</t>
        </is>
      </c>
      <c r="N413" t="n">
        <v>0.1357004898227328</v>
      </c>
      <c r="O413" t="n">
        <v>0.1761964495207041</v>
      </c>
      <c r="P413" t="inlineStr">
        <is>
          <t>27213537</t>
        </is>
      </c>
      <c r="Q413" t="inlineStr">
        <is>
          <t>32261857</t>
        </is>
      </c>
      <c r="R413" t="inlineStr">
        <is>
          <t>13193911</t>
        </is>
      </c>
      <c r="S413" t="inlineStr">
        <is>
          <t>20204046</t>
        </is>
      </c>
      <c r="T413" t="n">
        <v>15057</v>
      </c>
      <c r="U413" t="n">
        <v>61728</v>
      </c>
      <c r="V413" t="n">
        <v>818</v>
      </c>
      <c r="W413" t="n">
        <v>818</v>
      </c>
      <c r="X413" t="inlineStr">
        <is>
          <t>50000</t>
        </is>
      </c>
      <c r="Y413" t="inlineStr">
        <is>
          <t>50000</t>
        </is>
      </c>
      <c r="Z413" t="inlineStr">
        <is>
          <t>629559</t>
        </is>
      </c>
      <c r="AA413" t="inlineStr">
        <is>
          <t>667067</t>
        </is>
      </c>
      <c r="AB413" t="inlineStr">
        <is>
          <t>153925</t>
        </is>
      </c>
      <c r="AC413" t="inlineStr">
        <is>
          <t>160000</t>
        </is>
      </c>
      <c r="AD413" t="inlineStr">
        <is>
          <t>255322</t>
        </is>
      </c>
      <c r="AE413" t="inlineStr">
        <is>
          <t>270533</t>
        </is>
      </c>
      <c r="AF413" t="inlineStr">
        <is>
          <t>88900</t>
        </is>
      </c>
      <c r="AG413" t="inlineStr">
        <is>
          <t>100000</t>
        </is>
      </c>
      <c r="AH413" t="inlineStr">
        <is>
          <t>129504</t>
        </is>
      </c>
      <c r="AI413" t="inlineStr">
        <is>
          <t>140000</t>
        </is>
      </c>
      <c r="AJ413" t="inlineStr">
        <is>
          <t>44450</t>
        </is>
      </c>
      <c r="AK413" t="inlineStr">
        <is>
          <t>50000</t>
        </is>
      </c>
      <c r="AL413" t="inlineStr">
        <is>
          <t>25861877</t>
        </is>
      </c>
      <c r="AM413" t="inlineStr">
        <is>
          <t>30824257</t>
        </is>
      </c>
      <c r="AN413" t="n">
        <v>6079850</v>
      </c>
      <c r="AO413" t="n">
        <v>7870982</v>
      </c>
      <c r="AP413" t="inlineStr">
        <is>
          <t>6596956</t>
        </is>
      </c>
      <c r="AQ413" t="inlineStr">
        <is>
          <t>11459188</t>
        </is>
      </c>
      <c r="AR413" t="inlineStr">
        <is>
          <t>5783</t>
        </is>
      </c>
      <c r="AS413" t="inlineStr">
        <is>
          <t>9877</t>
        </is>
      </c>
      <c r="AT413" t="inlineStr">
        <is>
          <t>75812</t>
        </is>
      </c>
      <c r="AU413" t="inlineStr">
        <is>
          <t>120000</t>
        </is>
      </c>
      <c r="AV413" t="inlineStr">
        <is>
          <t>167296</t>
        </is>
      </c>
      <c r="AW413" t="inlineStr">
        <is>
          <t>300000</t>
        </is>
      </c>
      <c r="AX413" t="inlineStr">
        <is>
          <t>268215</t>
        </is>
      </c>
      <c r="AY413" t="inlineStr">
        <is>
          <t>444000</t>
        </is>
      </c>
      <c r="AZ413" t="n">
        <v>391.4606696631099</v>
      </c>
      <c r="BA413" t="n">
        <v>-20204046</v>
      </c>
      <c r="BB413" t="n">
        <v>-13193911</v>
      </c>
      <c r="BC413" t="inlineStr">
        <is>
          <t>0</t>
        </is>
      </c>
      <c r="BD413" t="inlineStr">
        <is>
          <t>0</t>
        </is>
      </c>
      <c r="BE413" t="n">
        <v>0</v>
      </c>
      <c r="BF413" t="inlineStr">
        <is>
          <t>101487</t>
        </is>
      </c>
      <c r="BG413" t="inlineStr">
        <is>
          <t>5978363</t>
        </is>
      </c>
      <c r="BH413" t="inlineStr">
        <is>
          <t>168000</t>
        </is>
      </c>
      <c r="BI413" t="inlineStr">
        <is>
          <t>7702982</t>
        </is>
      </c>
    </row>
    <row r="414">
      <c r="A414" t="inlineStr">
        <is>
          <t>India</t>
        </is>
      </c>
      <c r="B414" t="inlineStr">
        <is>
          <t>Salt marsh</t>
        </is>
      </c>
      <c r="C414" t="inlineStr">
        <is>
          <t>Restoration</t>
        </is>
      </c>
      <c r="D414" t="inlineStr">
        <is>
          <t>Planting</t>
        </is>
      </c>
      <c r="E414" t="inlineStr">
        <is>
          <t>Large</t>
        </is>
      </c>
      <c r="F414" t="n">
        <v>1000</v>
      </c>
      <c r="G414" t="inlineStr">
        <is>
          <t>Market price</t>
        </is>
      </c>
      <c r="H414" t="n">
        <v>297769359.954299</v>
      </c>
      <c r="I414" t="inlineStr">
        <is>
          <t>IND</t>
        </is>
      </c>
      <c r="J414" t="n">
        <v>500</v>
      </c>
      <c r="K414" t="inlineStr">
        <is>
          <t>India Salt marsh Restoration 1000</t>
        </is>
      </c>
      <c r="L414" t="inlineStr">
        <is>
          <t>3593794</t>
        </is>
      </c>
      <c r="M414" t="inlineStr">
        <is>
          <t>4656570</t>
        </is>
      </c>
      <c r="N414" t="n">
        <v>0.01206905237178052</v>
      </c>
      <c r="O414" t="n">
        <v>0.01563817714728836</v>
      </c>
      <c r="P414" t="inlineStr">
        <is>
          <t>2342791</t>
        </is>
      </c>
      <c r="Q414" t="inlineStr">
        <is>
          <t>2618910</t>
        </is>
      </c>
      <c r="R414" t="inlineStr">
        <is>
          <t>1251003</t>
        </is>
      </c>
      <c r="S414" t="inlineStr">
        <is>
          <t>2037660</t>
        </is>
      </c>
      <c r="T414" t="n">
        <v>15057</v>
      </c>
      <c r="U414" t="n">
        <v>49383</v>
      </c>
      <c r="V414" t="n">
        <v>91</v>
      </c>
      <c r="W414" t="n">
        <v>91</v>
      </c>
      <c r="X414" t="inlineStr">
        <is>
          <t>50000</t>
        </is>
      </c>
      <c r="Y414" t="inlineStr">
        <is>
          <t>50000</t>
        </is>
      </c>
      <c r="Z414" t="inlineStr">
        <is>
          <t>629559</t>
        </is>
      </c>
      <c r="AA414" t="inlineStr">
        <is>
          <t>667067</t>
        </is>
      </c>
      <c r="AB414" t="inlineStr">
        <is>
          <t>153925</t>
        </is>
      </c>
      <c r="AC414" t="inlineStr">
        <is>
          <t>160000</t>
        </is>
      </c>
      <c r="AD414" t="inlineStr">
        <is>
          <t>255322</t>
        </is>
      </c>
      <c r="AE414" t="inlineStr">
        <is>
          <t>270533</t>
        </is>
      </c>
      <c r="AF414" t="inlineStr">
        <is>
          <t>88900</t>
        </is>
      </c>
      <c r="AG414" t="inlineStr">
        <is>
          <t>100000</t>
        </is>
      </c>
      <c r="AH414" t="inlineStr">
        <is>
          <t>129504</t>
        </is>
      </c>
      <c r="AI414" t="inlineStr">
        <is>
          <t>140000</t>
        </is>
      </c>
      <c r="AJ414" t="inlineStr">
        <is>
          <t>44450</t>
        </is>
      </c>
      <c r="AK414" t="inlineStr">
        <is>
          <t>50000</t>
        </is>
      </c>
      <c r="AL414" t="inlineStr">
        <is>
          <t>991131</t>
        </is>
      </c>
      <c r="AM414" t="inlineStr">
        <is>
          <t>1181310</t>
        </is>
      </c>
      <c r="AN414" t="n">
        <v>330602</v>
      </c>
      <c r="AO414" t="n">
        <v>463209</v>
      </c>
      <c r="AP414" t="inlineStr">
        <is>
          <t>404452</t>
        </is>
      </c>
      <c r="AQ414" t="inlineStr">
        <is>
          <t>702550</t>
        </is>
      </c>
      <c r="AR414" t="inlineStr">
        <is>
          <t>4626</t>
        </is>
      </c>
      <c r="AS414" t="inlineStr">
        <is>
          <t>7901</t>
        </is>
      </c>
      <c r="AT414" t="inlineStr">
        <is>
          <t>75812</t>
        </is>
      </c>
      <c r="AU414" t="inlineStr">
        <is>
          <t>120000</t>
        </is>
      </c>
      <c r="AV414" t="inlineStr">
        <is>
          <t>167296</t>
        </is>
      </c>
      <c r="AW414" t="inlineStr">
        <is>
          <t>300000</t>
        </is>
      </c>
      <c r="AX414" t="inlineStr">
        <is>
          <t>268215</t>
        </is>
      </c>
      <c r="AY414" t="inlineStr">
        <is>
          <t>444000</t>
        </is>
      </c>
      <c r="AZ414" t="n">
        <v>30</v>
      </c>
      <c r="BA414" t="n">
        <v>-2037660</v>
      </c>
      <c r="BB414" t="n">
        <v>-1251003</v>
      </c>
      <c r="BC414" t="inlineStr">
        <is>
          <t>0</t>
        </is>
      </c>
      <c r="BD414" t="inlineStr">
        <is>
          <t>0</t>
        </is>
      </c>
      <c r="BE414" t="n">
        <v>0</v>
      </c>
      <c r="BF414" t="inlineStr">
        <is>
          <t>101487</t>
        </is>
      </c>
      <c r="BG414" t="inlineStr">
        <is>
          <t>229115</t>
        </is>
      </c>
      <c r="BH414" t="inlineStr">
        <is>
          <t>168000</t>
        </is>
      </c>
      <c r="BI414" t="inlineStr">
        <is>
          <t>295209</t>
        </is>
      </c>
    </row>
    <row r="415">
      <c r="A415" t="inlineStr">
        <is>
          <t>India</t>
        </is>
      </c>
      <c r="B415" t="inlineStr">
        <is>
          <t>Salt marsh</t>
        </is>
      </c>
      <c r="C415" t="inlineStr">
        <is>
          <t>Restoration</t>
        </is>
      </c>
      <c r="D415" t="inlineStr">
        <is>
          <t>Hydrology</t>
        </is>
      </c>
      <c r="E415" t="inlineStr">
        <is>
          <t>Large</t>
        </is>
      </c>
      <c r="F415" t="n">
        <v>1000</v>
      </c>
      <c r="G415" t="inlineStr">
        <is>
          <t>Market price</t>
        </is>
      </c>
      <c r="H415" t="n">
        <v>297769359.954299</v>
      </c>
      <c r="I415" t="inlineStr">
        <is>
          <t>IND</t>
        </is>
      </c>
      <c r="J415" t="n">
        <v>500</v>
      </c>
      <c r="K415" t="inlineStr">
        <is>
          <t>India Salt marsh Restoration 1000</t>
        </is>
      </c>
      <c r="L415" t="inlineStr">
        <is>
          <t>34316057</t>
        </is>
      </c>
      <c r="M415" t="inlineStr">
        <is>
          <t>41884903</t>
        </is>
      </c>
      <c r="N415" t="n">
        <v>0.1152437477290033</v>
      </c>
      <c r="O415" t="n">
        <v>0.1406622326972406</v>
      </c>
      <c r="P415" t="inlineStr">
        <is>
          <t>27213537</t>
        </is>
      </c>
      <c r="Q415" t="inlineStr">
        <is>
          <t>32261857</t>
        </is>
      </c>
      <c r="R415" t="inlineStr">
        <is>
          <t>7102520</t>
        </is>
      </c>
      <c r="S415" t="inlineStr">
        <is>
          <t>9623045</t>
        </is>
      </c>
      <c r="T415" t="n">
        <v>15057</v>
      </c>
      <c r="U415" t="n">
        <v>61728</v>
      </c>
      <c r="V415" t="n">
        <v>695</v>
      </c>
      <c r="W415" t="n">
        <v>695</v>
      </c>
      <c r="X415" t="inlineStr">
        <is>
          <t>50000</t>
        </is>
      </c>
      <c r="Y415" t="inlineStr">
        <is>
          <t>50000</t>
        </is>
      </c>
      <c r="Z415" t="inlineStr">
        <is>
          <t>629559</t>
        </is>
      </c>
      <c r="AA415" t="inlineStr">
        <is>
          <t>667067</t>
        </is>
      </c>
      <c r="AB415" t="inlineStr">
        <is>
          <t>153925</t>
        </is>
      </c>
      <c r="AC415" t="inlineStr">
        <is>
          <t>160000</t>
        </is>
      </c>
      <c r="AD415" t="inlineStr">
        <is>
          <t>255322</t>
        </is>
      </c>
      <c r="AE415" t="inlineStr">
        <is>
          <t>270533</t>
        </is>
      </c>
      <c r="AF415" t="inlineStr">
        <is>
          <t>88900</t>
        </is>
      </c>
      <c r="AG415" t="inlineStr">
        <is>
          <t>100000</t>
        </is>
      </c>
      <c r="AH415" t="inlineStr">
        <is>
          <t>129504</t>
        </is>
      </c>
      <c r="AI415" t="inlineStr">
        <is>
          <t>140000</t>
        </is>
      </c>
      <c r="AJ415" t="inlineStr">
        <is>
          <t>44450</t>
        </is>
      </c>
      <c r="AK415" t="inlineStr">
        <is>
          <t>50000</t>
        </is>
      </c>
      <c r="AL415" t="inlineStr">
        <is>
          <t>25861877</t>
        </is>
      </c>
      <c r="AM415" t="inlineStr">
        <is>
          <t>30824257</t>
        </is>
      </c>
      <c r="AN415" t="n">
        <v>6079850</v>
      </c>
      <c r="AO415" t="n">
        <v>7870982</v>
      </c>
      <c r="AP415" t="inlineStr">
        <is>
          <t>505565</t>
        </is>
      </c>
      <c r="AQ415" t="inlineStr">
        <is>
          <t>878187</t>
        </is>
      </c>
      <c r="AR415" t="inlineStr">
        <is>
          <t>5783</t>
        </is>
      </c>
      <c r="AS415" t="inlineStr">
        <is>
          <t>9877</t>
        </is>
      </c>
      <c r="AT415" t="inlineStr">
        <is>
          <t>75812</t>
        </is>
      </c>
      <c r="AU415" t="inlineStr">
        <is>
          <t>120000</t>
        </is>
      </c>
      <c r="AV415" t="inlineStr">
        <is>
          <t>167296</t>
        </is>
      </c>
      <c r="AW415" t="inlineStr">
        <is>
          <t>300000</t>
        </is>
      </c>
      <c r="AX415" t="inlineStr">
        <is>
          <t>268215</t>
        </is>
      </c>
      <c r="AY415" t="inlineStr">
        <is>
          <t>444000</t>
        </is>
      </c>
      <c r="AZ415" t="n">
        <v>30</v>
      </c>
      <c r="BA415" t="n">
        <v>-9623045</v>
      </c>
      <c r="BB415" t="n">
        <v>-7102520</v>
      </c>
      <c r="BC415" t="inlineStr">
        <is>
          <t>0</t>
        </is>
      </c>
      <c r="BD415" t="inlineStr">
        <is>
          <t>0</t>
        </is>
      </c>
      <c r="BE415" t="n">
        <v>0</v>
      </c>
      <c r="BF415" t="inlineStr">
        <is>
          <t>101487</t>
        </is>
      </c>
      <c r="BG415" t="inlineStr">
        <is>
          <t>5978363</t>
        </is>
      </c>
      <c r="BH415" t="inlineStr">
        <is>
          <t>168000</t>
        </is>
      </c>
      <c r="BI415" t="inlineStr">
        <is>
          <t>7702982</t>
        </is>
      </c>
    </row>
    <row r="416">
      <c r="A416" t="inlineStr">
        <is>
          <t>India</t>
        </is>
      </c>
      <c r="B416" t="inlineStr">
        <is>
          <t>Salt marsh</t>
        </is>
      </c>
      <c r="C416" t="inlineStr">
        <is>
          <t>Conservation</t>
        </is>
      </c>
      <c r="D416" t="inlineStr"/>
      <c r="E416" t="inlineStr">
        <is>
          <t>Small</t>
        </is>
      </c>
      <c r="F416" t="n">
        <v>800</v>
      </c>
      <c r="G416" t="inlineStr">
        <is>
          <t>Opex breakeven</t>
        </is>
      </c>
      <c r="H416" t="n">
        <v>297769359.954299</v>
      </c>
      <c r="I416" t="inlineStr">
        <is>
          <t>IND</t>
        </is>
      </c>
      <c r="J416" t="n">
        <v>4000</v>
      </c>
      <c r="K416" t="inlineStr">
        <is>
          <t>India Salt marsh Conservation 800</t>
        </is>
      </c>
      <c r="L416" t="inlineStr">
        <is>
          <t>2505585</t>
        </is>
      </c>
      <c r="M416" t="inlineStr">
        <is>
          <t>3564495</t>
        </is>
      </c>
      <c r="N416" t="n">
        <v>0.008414515853426128</v>
      </c>
      <c r="O416" t="n">
        <v>0.01197065742609337</v>
      </c>
      <c r="P416" t="inlineStr">
        <is>
          <t>1274698</t>
        </is>
      </c>
      <c r="Q416" t="inlineStr">
        <is>
          <t>1357600</t>
        </is>
      </c>
      <c r="R416" t="inlineStr">
        <is>
          <t>1230887</t>
        </is>
      </c>
      <c r="S416" t="inlineStr">
        <is>
          <t>2206895</t>
        </is>
      </c>
      <c r="T416" t="n">
        <v>322244</v>
      </c>
      <c r="U416" t="n">
        <v>30850</v>
      </c>
      <c r="V416" t="n">
        <v>102</v>
      </c>
      <c r="W416" t="n">
        <v>102</v>
      </c>
      <c r="X416" t="inlineStr">
        <is>
          <t>50000</t>
        </is>
      </c>
      <c r="Y416" t="inlineStr">
        <is>
          <t>50000</t>
        </is>
      </c>
      <c r="Z416" t="inlineStr">
        <is>
          <t>629559</t>
        </is>
      </c>
      <c r="AA416" t="inlineStr">
        <is>
          <t>667067</t>
        </is>
      </c>
      <c r="AB416" t="inlineStr">
        <is>
          <t>76963</t>
        </is>
      </c>
      <c r="AC416" t="inlineStr">
        <is>
          <t>80000</t>
        </is>
      </c>
      <c r="AD416" t="inlineStr">
        <is>
          <t>255322</t>
        </is>
      </c>
      <c r="AE416" t="inlineStr">
        <is>
          <t>270533</t>
        </is>
      </c>
      <c r="AF416" t="inlineStr">
        <is>
          <t>88900</t>
        </is>
      </c>
      <c r="AG416" t="inlineStr">
        <is>
          <t>100000</t>
        </is>
      </c>
      <c r="AH416" t="inlineStr">
        <is>
          <t>129504</t>
        </is>
      </c>
      <c r="AI416" t="inlineStr">
        <is>
          <t>140000</t>
        </is>
      </c>
      <c r="AJ416" t="inlineStr">
        <is>
          <t>44450</t>
        </is>
      </c>
      <c r="AK416" t="inlineStr">
        <is>
          <t>50000</t>
        </is>
      </c>
      <c r="AL416" t="inlineStr">
        <is>
          <t>0</t>
        </is>
      </c>
      <c r="AM416" t="inlineStr">
        <is>
          <t>0</t>
        </is>
      </c>
      <c r="AN416" t="n">
        <v>101487</v>
      </c>
      <c r="AO416" t="n">
        <v>168000</v>
      </c>
      <c r="AP416" t="inlineStr">
        <is>
          <t>615444</t>
        </is>
      </c>
      <c r="AQ416" t="inlineStr">
        <is>
          <t>1169959</t>
        </is>
      </c>
      <c r="AR416" t="inlineStr">
        <is>
          <t>2634</t>
        </is>
      </c>
      <c r="AS416" t="inlineStr">
        <is>
          <t>4936</t>
        </is>
      </c>
      <c r="AT416" t="inlineStr">
        <is>
          <t>75812</t>
        </is>
      </c>
      <c r="AU416" t="inlineStr">
        <is>
          <t>120000</t>
        </is>
      </c>
      <c r="AV416" t="inlineStr">
        <is>
          <t>167296</t>
        </is>
      </c>
      <c r="AW416" t="inlineStr">
        <is>
          <t>300000</t>
        </is>
      </c>
      <c r="AX416" t="inlineStr">
        <is>
          <t>268215</t>
        </is>
      </c>
      <c r="AY416" t="inlineStr">
        <is>
          <t>444000</t>
        </is>
      </c>
      <c r="AZ416" t="n">
        <v>77.35169039532551</v>
      </c>
      <c r="BA416" t="n">
        <v>-2206895</v>
      </c>
      <c r="BB416" t="n">
        <v>-1230887</v>
      </c>
      <c r="BC416" t="inlineStr">
        <is>
          <t>0</t>
        </is>
      </c>
      <c r="BD416" t="inlineStr">
        <is>
          <t>0</t>
        </is>
      </c>
      <c r="BE416" t="n">
        <v>0</v>
      </c>
      <c r="BF416" t="inlineStr">
        <is>
          <t>101487</t>
        </is>
      </c>
      <c r="BG416" t="inlineStr">
        <is>
          <t>0</t>
        </is>
      </c>
      <c r="BH416" t="inlineStr">
        <is>
          <t>168000</t>
        </is>
      </c>
      <c r="BI416" t="inlineStr">
        <is>
          <t>0</t>
        </is>
      </c>
    </row>
    <row r="417">
      <c r="A417" t="inlineStr">
        <is>
          <t>India</t>
        </is>
      </c>
      <c r="B417" t="inlineStr">
        <is>
          <t>Salt marsh</t>
        </is>
      </c>
      <c r="C417" t="inlineStr">
        <is>
          <t>Conservation</t>
        </is>
      </c>
      <c r="D417" t="inlineStr"/>
      <c r="E417" t="inlineStr">
        <is>
          <t>Small</t>
        </is>
      </c>
      <c r="F417" t="n">
        <v>800</v>
      </c>
      <c r="G417" t="inlineStr">
        <is>
          <t>Market price</t>
        </is>
      </c>
      <c r="H417" t="n">
        <v>297769359.954299</v>
      </c>
      <c r="I417" t="inlineStr">
        <is>
          <t>IND</t>
        </is>
      </c>
      <c r="J417" t="n">
        <v>4000</v>
      </c>
      <c r="K417" t="inlineStr">
        <is>
          <t>India Salt marsh Conservation 800</t>
        </is>
      </c>
      <c r="L417" t="inlineStr">
        <is>
          <t>2128834</t>
        </is>
      </c>
      <c r="M417" t="inlineStr">
        <is>
          <t>2848292</t>
        </is>
      </c>
      <c r="N417" t="n">
        <v>0.007149271504384229</v>
      </c>
      <c r="O417" t="n">
        <v>0.009565430104820557</v>
      </c>
      <c r="P417" t="inlineStr">
        <is>
          <t>1274698</t>
        </is>
      </c>
      <c r="Q417" t="inlineStr">
        <is>
          <t>1357600</t>
        </is>
      </c>
      <c r="R417" t="inlineStr">
        <is>
          <t>854137</t>
        </is>
      </c>
      <c r="S417" t="inlineStr">
        <is>
          <t>1490692</t>
        </is>
      </c>
      <c r="T417" t="n">
        <v>322244</v>
      </c>
      <c r="U417" t="n">
        <v>30850</v>
      </c>
      <c r="V417" t="n">
        <v>86</v>
      </c>
      <c r="W417" t="n">
        <v>86</v>
      </c>
      <c r="X417" t="inlineStr">
        <is>
          <t>50000</t>
        </is>
      </c>
      <c r="Y417" t="inlineStr">
        <is>
          <t>50000</t>
        </is>
      </c>
      <c r="Z417" t="inlineStr">
        <is>
          <t>629559</t>
        </is>
      </c>
      <c r="AA417" t="inlineStr">
        <is>
          <t>667067</t>
        </is>
      </c>
      <c r="AB417" t="inlineStr">
        <is>
          <t>76963</t>
        </is>
      </c>
      <c r="AC417" t="inlineStr">
        <is>
          <t>80000</t>
        </is>
      </c>
      <c r="AD417" t="inlineStr">
        <is>
          <t>255322</t>
        </is>
      </c>
      <c r="AE417" t="inlineStr">
        <is>
          <t>270533</t>
        </is>
      </c>
      <c r="AF417" t="inlineStr">
        <is>
          <t>88900</t>
        </is>
      </c>
      <c r="AG417" t="inlineStr">
        <is>
          <t>100000</t>
        </is>
      </c>
      <c r="AH417" t="inlineStr">
        <is>
          <t>129504</t>
        </is>
      </c>
      <c r="AI417" t="inlineStr">
        <is>
          <t>140000</t>
        </is>
      </c>
      <c r="AJ417" t="inlineStr">
        <is>
          <t>44450</t>
        </is>
      </c>
      <c r="AK417" t="inlineStr">
        <is>
          <t>50000</t>
        </is>
      </c>
      <c r="AL417" t="inlineStr">
        <is>
          <t>0</t>
        </is>
      </c>
      <c r="AM417" t="inlineStr">
        <is>
          <t>0</t>
        </is>
      </c>
      <c r="AN417" t="n">
        <v>101487</v>
      </c>
      <c r="AO417" t="n">
        <v>168000</v>
      </c>
      <c r="AP417" t="inlineStr">
        <is>
          <t>238693</t>
        </is>
      </c>
      <c r="AQ417" t="inlineStr">
        <is>
          <t>453756</t>
        </is>
      </c>
      <c r="AR417" t="inlineStr">
        <is>
          <t>2634</t>
        </is>
      </c>
      <c r="AS417" t="inlineStr">
        <is>
          <t>4936</t>
        </is>
      </c>
      <c r="AT417" t="inlineStr">
        <is>
          <t>75812</t>
        </is>
      </c>
      <c r="AU417" t="inlineStr">
        <is>
          <t>120000</t>
        </is>
      </c>
      <c r="AV417" t="inlineStr">
        <is>
          <t>167296</t>
        </is>
      </c>
      <c r="AW417" t="inlineStr">
        <is>
          <t>300000</t>
        </is>
      </c>
      <c r="AX417" t="inlineStr">
        <is>
          <t>268215</t>
        </is>
      </c>
      <c r="AY417" t="inlineStr">
        <is>
          <t>444000</t>
        </is>
      </c>
      <c r="AZ417" t="n">
        <v>30</v>
      </c>
      <c r="BA417" t="n">
        <v>-1490692</v>
      </c>
      <c r="BB417" t="n">
        <v>-854137</v>
      </c>
      <c r="BC417" t="inlineStr">
        <is>
          <t>0</t>
        </is>
      </c>
      <c r="BD417" t="inlineStr">
        <is>
          <t>0</t>
        </is>
      </c>
      <c r="BE417" t="n">
        <v>0</v>
      </c>
      <c r="BF417" t="inlineStr">
        <is>
          <t>101487</t>
        </is>
      </c>
      <c r="BG417" t="inlineStr">
        <is>
          <t>0</t>
        </is>
      </c>
      <c r="BH417" t="inlineStr">
        <is>
          <t>168000</t>
        </is>
      </c>
      <c r="BI417" t="inlineStr">
        <is>
          <t>0</t>
        </is>
      </c>
    </row>
    <row r="418">
      <c r="A418" t="inlineStr">
        <is>
          <t>India</t>
        </is>
      </c>
      <c r="B418" t="inlineStr">
        <is>
          <t>Salt marsh</t>
        </is>
      </c>
      <c r="C418" t="inlineStr">
        <is>
          <t>Conservation</t>
        </is>
      </c>
      <c r="D418" t="inlineStr"/>
      <c r="E418" t="inlineStr">
        <is>
          <t>Medium</t>
        </is>
      </c>
      <c r="F418" t="n">
        <v>4000</v>
      </c>
      <c r="G418" t="inlineStr">
        <is>
          <t>Opex breakeven</t>
        </is>
      </c>
      <c r="H418" t="n">
        <v>297769359.954299</v>
      </c>
      <c r="I418" t="inlineStr">
        <is>
          <t>IND</t>
        </is>
      </c>
      <c r="J418" t="n">
        <v>4000</v>
      </c>
      <c r="K418" t="inlineStr">
        <is>
          <t>India Salt marsh Conservation 4000</t>
        </is>
      </c>
      <c r="L418" t="inlineStr">
        <is>
          <t>2526655</t>
        </is>
      </c>
      <c r="M418" t="inlineStr">
        <is>
          <t>3604266</t>
        </is>
      </c>
      <c r="N418" t="n">
        <v>0.008485275316398524</v>
      </c>
      <c r="O418" t="n">
        <v>0.01210422053012162</v>
      </c>
      <c r="P418" t="inlineStr">
        <is>
          <t>1274698</t>
        </is>
      </c>
      <c r="Q418" t="inlineStr">
        <is>
          <t>1357600</t>
        </is>
      </c>
      <c r="R418" t="inlineStr">
        <is>
          <t>1251957</t>
        </is>
      </c>
      <c r="S418" t="inlineStr">
        <is>
          <t>2246666</t>
        </is>
      </c>
      <c r="T418" t="n">
        <v>322244</v>
      </c>
      <c r="U418" t="n">
        <v>154251</v>
      </c>
      <c r="V418" t="n">
        <v>20</v>
      </c>
      <c r="W418" t="n">
        <v>20</v>
      </c>
      <c r="X418" t="inlineStr">
        <is>
          <t>50000</t>
        </is>
      </c>
      <c r="Y418" t="inlineStr">
        <is>
          <t>50000</t>
        </is>
      </c>
      <c r="Z418" t="inlineStr">
        <is>
          <t>629559</t>
        </is>
      </c>
      <c r="AA418" t="inlineStr">
        <is>
          <t>667067</t>
        </is>
      </c>
      <c r="AB418" t="inlineStr">
        <is>
          <t>76963</t>
        </is>
      </c>
      <c r="AC418" t="inlineStr">
        <is>
          <t>80000</t>
        </is>
      </c>
      <c r="AD418" t="inlineStr">
        <is>
          <t>255322</t>
        </is>
      </c>
      <c r="AE418" t="inlineStr">
        <is>
          <t>270533</t>
        </is>
      </c>
      <c r="AF418" t="inlineStr">
        <is>
          <t>88900</t>
        </is>
      </c>
      <c r="AG418" t="inlineStr">
        <is>
          <t>100000</t>
        </is>
      </c>
      <c r="AH418" t="inlineStr">
        <is>
          <t>129504</t>
        </is>
      </c>
      <c r="AI418" t="inlineStr">
        <is>
          <t>140000</t>
        </is>
      </c>
      <c r="AJ418" t="inlineStr">
        <is>
          <t>44450</t>
        </is>
      </c>
      <c r="AK418" t="inlineStr">
        <is>
          <t>50000</t>
        </is>
      </c>
      <c r="AL418" t="inlineStr">
        <is>
          <t>0</t>
        </is>
      </c>
      <c r="AM418" t="inlineStr">
        <is>
          <t>0</t>
        </is>
      </c>
      <c r="AN418" t="n">
        <v>101487</v>
      </c>
      <c r="AO418" t="n">
        <v>168000</v>
      </c>
      <c r="AP418" t="inlineStr">
        <is>
          <t>625979</t>
        </is>
      </c>
      <c r="AQ418" t="inlineStr">
        <is>
          <t>1189986</t>
        </is>
      </c>
      <c r="AR418" t="inlineStr">
        <is>
          <t>13169</t>
        </is>
      </c>
      <c r="AS418" t="inlineStr">
        <is>
          <t>24680</t>
        </is>
      </c>
      <c r="AT418" t="inlineStr">
        <is>
          <t>75812</t>
        </is>
      </c>
      <c r="AU418" t="inlineStr">
        <is>
          <t>120000</t>
        </is>
      </c>
      <c r="AV418" t="inlineStr">
        <is>
          <t>167296</t>
        </is>
      </c>
      <c r="AW418" t="inlineStr">
        <is>
          <t>300000</t>
        </is>
      </c>
      <c r="AX418" t="inlineStr">
        <is>
          <t>268215</t>
        </is>
      </c>
      <c r="AY418" t="inlineStr">
        <is>
          <t>444000</t>
        </is>
      </c>
      <c r="AZ418" t="n">
        <v>15.73515429863921</v>
      </c>
      <c r="BA418" t="n">
        <v>-2246666</v>
      </c>
      <c r="BB418" t="n">
        <v>-1251957</v>
      </c>
      <c r="BC418" t="inlineStr">
        <is>
          <t>0</t>
        </is>
      </c>
      <c r="BD418" t="inlineStr">
        <is>
          <t>0</t>
        </is>
      </c>
      <c r="BE418" t="n">
        <v>0</v>
      </c>
      <c r="BF418" t="inlineStr">
        <is>
          <t>101487</t>
        </is>
      </c>
      <c r="BG418" t="inlineStr">
        <is>
          <t>0</t>
        </is>
      </c>
      <c r="BH418" t="inlineStr">
        <is>
          <t>168000</t>
        </is>
      </c>
      <c r="BI418" t="inlineStr">
        <is>
          <t>0</t>
        </is>
      </c>
    </row>
    <row r="419">
      <c r="A419" t="inlineStr">
        <is>
          <t>India</t>
        </is>
      </c>
      <c r="B419" t="inlineStr">
        <is>
          <t>Salt marsh</t>
        </is>
      </c>
      <c r="C419" t="inlineStr">
        <is>
          <t>Conservation</t>
        </is>
      </c>
      <c r="D419" t="inlineStr"/>
      <c r="E419" t="inlineStr">
        <is>
          <t>Medium</t>
        </is>
      </c>
      <c r="F419" t="n">
        <v>4000</v>
      </c>
      <c r="G419" t="inlineStr">
        <is>
          <t>Market price</t>
        </is>
      </c>
      <c r="H419" t="n">
        <v>297769359.954299</v>
      </c>
      <c r="I419" t="inlineStr">
        <is>
          <t>IND</t>
        </is>
      </c>
      <c r="J419" t="n">
        <v>4000</v>
      </c>
      <c r="K419" t="inlineStr">
        <is>
          <t>India Salt marsh Conservation 4000</t>
        </is>
      </c>
      <c r="L419" t="inlineStr">
        <is>
          <t>3094141</t>
        </is>
      </c>
      <c r="M419" t="inlineStr">
        <is>
          <t>4683059</t>
        </is>
      </c>
      <c r="N419" t="n">
        <v>0.01039106575799096</v>
      </c>
      <c r="O419" t="n">
        <v>0.01572713525904326</v>
      </c>
      <c r="P419" t="inlineStr">
        <is>
          <t>1274698</t>
        </is>
      </c>
      <c r="Q419" t="inlineStr">
        <is>
          <t>1357600</t>
        </is>
      </c>
      <c r="R419" t="inlineStr">
        <is>
          <t>1819444</t>
        </is>
      </c>
      <c r="S419" t="inlineStr">
        <is>
          <t>3325459</t>
        </is>
      </c>
      <c r="T419" t="n">
        <v>322244</v>
      </c>
      <c r="U419" t="n">
        <v>154251</v>
      </c>
      <c r="V419" t="n">
        <v>25</v>
      </c>
      <c r="W419" t="n">
        <v>25</v>
      </c>
      <c r="X419" t="inlineStr">
        <is>
          <t>50000</t>
        </is>
      </c>
      <c r="Y419" t="inlineStr">
        <is>
          <t>50000</t>
        </is>
      </c>
      <c r="Z419" t="inlineStr">
        <is>
          <t>629559</t>
        </is>
      </c>
      <c r="AA419" t="inlineStr">
        <is>
          <t>667067</t>
        </is>
      </c>
      <c r="AB419" t="inlineStr">
        <is>
          <t>76963</t>
        </is>
      </c>
      <c r="AC419" t="inlineStr">
        <is>
          <t>80000</t>
        </is>
      </c>
      <c r="AD419" t="inlineStr">
        <is>
          <t>255322</t>
        </is>
      </c>
      <c r="AE419" t="inlineStr">
        <is>
          <t>270533</t>
        </is>
      </c>
      <c r="AF419" t="inlineStr">
        <is>
          <t>88900</t>
        </is>
      </c>
      <c r="AG419" t="inlineStr">
        <is>
          <t>100000</t>
        </is>
      </c>
      <c r="AH419" t="inlineStr">
        <is>
          <t>129504</t>
        </is>
      </c>
      <c r="AI419" t="inlineStr">
        <is>
          <t>140000</t>
        </is>
      </c>
      <c r="AJ419" t="inlineStr">
        <is>
          <t>44450</t>
        </is>
      </c>
      <c r="AK419" t="inlineStr">
        <is>
          <t>50000</t>
        </is>
      </c>
      <c r="AL419" t="inlineStr">
        <is>
          <t>0</t>
        </is>
      </c>
      <c r="AM419" t="inlineStr">
        <is>
          <t>0</t>
        </is>
      </c>
      <c r="AN419" t="n">
        <v>101487</v>
      </c>
      <c r="AO419" t="n">
        <v>168000</v>
      </c>
      <c r="AP419" t="inlineStr">
        <is>
          <t>1193465</t>
        </is>
      </c>
      <c r="AQ419" t="inlineStr">
        <is>
          <t>2268779</t>
        </is>
      </c>
      <c r="AR419" t="inlineStr">
        <is>
          <t>13169</t>
        </is>
      </c>
      <c r="AS419" t="inlineStr">
        <is>
          <t>24680</t>
        </is>
      </c>
      <c r="AT419" t="inlineStr">
        <is>
          <t>75812</t>
        </is>
      </c>
      <c r="AU419" t="inlineStr">
        <is>
          <t>120000</t>
        </is>
      </c>
      <c r="AV419" t="inlineStr">
        <is>
          <t>167296</t>
        </is>
      </c>
      <c r="AW419" t="inlineStr">
        <is>
          <t>300000</t>
        </is>
      </c>
      <c r="AX419" t="inlineStr">
        <is>
          <t>268215</t>
        </is>
      </c>
      <c r="AY419" t="inlineStr">
        <is>
          <t>444000</t>
        </is>
      </c>
      <c r="AZ419" t="n">
        <v>30</v>
      </c>
      <c r="BA419" t="n">
        <v>-3325459</v>
      </c>
      <c r="BB419" t="n">
        <v>-1819444</v>
      </c>
      <c r="BC419" t="inlineStr">
        <is>
          <t>0</t>
        </is>
      </c>
      <c r="BD419" t="inlineStr">
        <is>
          <t>0</t>
        </is>
      </c>
      <c r="BE419" t="n">
        <v>0</v>
      </c>
      <c r="BF419" t="inlineStr">
        <is>
          <t>101487</t>
        </is>
      </c>
      <c r="BG419" t="inlineStr">
        <is>
          <t>0</t>
        </is>
      </c>
      <c r="BH419" t="inlineStr">
        <is>
          <t>168000</t>
        </is>
      </c>
      <c r="BI419" t="inlineStr">
        <is>
          <t>0</t>
        </is>
      </c>
    </row>
    <row r="420">
      <c r="A420" t="inlineStr">
        <is>
          <t>India</t>
        </is>
      </c>
      <c r="B420" t="inlineStr">
        <is>
          <t>Salt marsh</t>
        </is>
      </c>
      <c r="C420" t="inlineStr">
        <is>
          <t>Conservation</t>
        </is>
      </c>
      <c r="D420" t="inlineStr"/>
      <c r="E420" t="inlineStr">
        <is>
          <t>Large</t>
        </is>
      </c>
      <c r="F420" t="n">
        <v>8000</v>
      </c>
      <c r="G420" t="inlineStr">
        <is>
          <t>Opex breakeven</t>
        </is>
      </c>
      <c r="H420" t="n">
        <v>297769359.954299</v>
      </c>
      <c r="I420" t="inlineStr">
        <is>
          <t>IND</t>
        </is>
      </c>
      <c r="J420" t="n">
        <v>4000</v>
      </c>
      <c r="K420" t="inlineStr">
        <is>
          <t>India Salt marsh Conservation 8000</t>
        </is>
      </c>
      <c r="L420" t="inlineStr">
        <is>
          <t>2552992</t>
        </is>
      </c>
      <c r="M420" t="inlineStr">
        <is>
          <t>3653980</t>
        </is>
      </c>
      <c r="N420" t="n">
        <v>0.008573722965962071</v>
      </c>
      <c r="O420" t="n">
        <v>0.0122711752497329</v>
      </c>
      <c r="P420" t="inlineStr">
        <is>
          <t>1274698</t>
        </is>
      </c>
      <c r="Q420" t="inlineStr">
        <is>
          <t>1357600</t>
        </is>
      </c>
      <c r="R420" t="inlineStr">
        <is>
          <t>1278295</t>
        </is>
      </c>
      <c r="S420" t="inlineStr">
        <is>
          <t>2296380</t>
        </is>
      </c>
      <c r="T420" t="n">
        <v>322244</v>
      </c>
      <c r="U420" t="n">
        <v>308501</v>
      </c>
      <c r="V420" t="n">
        <v>10</v>
      </c>
      <c r="W420" t="n">
        <v>10</v>
      </c>
      <c r="X420" t="inlineStr">
        <is>
          <t>50000</t>
        </is>
      </c>
      <c r="Y420" t="inlineStr">
        <is>
          <t>50000</t>
        </is>
      </c>
      <c r="Z420" t="inlineStr">
        <is>
          <t>629559</t>
        </is>
      </c>
      <c r="AA420" t="inlineStr">
        <is>
          <t>667067</t>
        </is>
      </c>
      <c r="AB420" t="inlineStr">
        <is>
          <t>76963</t>
        </is>
      </c>
      <c r="AC420" t="inlineStr">
        <is>
          <t>80000</t>
        </is>
      </c>
      <c r="AD420" t="inlineStr">
        <is>
          <t>255322</t>
        </is>
      </c>
      <c r="AE420" t="inlineStr">
        <is>
          <t>270533</t>
        </is>
      </c>
      <c r="AF420" t="inlineStr">
        <is>
          <t>88900</t>
        </is>
      </c>
      <c r="AG420" t="inlineStr">
        <is>
          <t>100000</t>
        </is>
      </c>
      <c r="AH420" t="inlineStr">
        <is>
          <t>129504</t>
        </is>
      </c>
      <c r="AI420" t="inlineStr">
        <is>
          <t>140000</t>
        </is>
      </c>
      <c r="AJ420" t="inlineStr">
        <is>
          <t>44450</t>
        </is>
      </c>
      <c r="AK420" t="inlineStr">
        <is>
          <t>50000</t>
        </is>
      </c>
      <c r="AL420" t="inlineStr">
        <is>
          <t>0</t>
        </is>
      </c>
      <c r="AM420" t="inlineStr">
        <is>
          <t>0</t>
        </is>
      </c>
      <c r="AN420" t="n">
        <v>101487</v>
      </c>
      <c r="AO420" t="n">
        <v>168000</v>
      </c>
      <c r="AP420" t="inlineStr">
        <is>
          <t>639147</t>
        </is>
      </c>
      <c r="AQ420" t="inlineStr">
        <is>
          <t>1215020</t>
        </is>
      </c>
      <c r="AR420" t="inlineStr">
        <is>
          <t>26337</t>
        </is>
      </c>
      <c r="AS420" t="inlineStr">
        <is>
          <t>49360</t>
        </is>
      </c>
      <c r="AT420" t="inlineStr">
        <is>
          <t>75812</t>
        </is>
      </c>
      <c r="AU420" t="inlineStr">
        <is>
          <t>120000</t>
        </is>
      </c>
      <c r="AV420" t="inlineStr">
        <is>
          <t>167296</t>
        </is>
      </c>
      <c r="AW420" t="inlineStr">
        <is>
          <t>300000</t>
        </is>
      </c>
      <c r="AX420" t="inlineStr">
        <is>
          <t>268215</t>
        </is>
      </c>
      <c r="AY420" t="inlineStr">
        <is>
          <t>444000</t>
        </is>
      </c>
      <c r="AZ420" t="n">
        <v>8.033087286279878</v>
      </c>
      <c r="BA420" t="n">
        <v>-2296380</v>
      </c>
      <c r="BB420" t="n">
        <v>-1278295</v>
      </c>
      <c r="BC420" t="inlineStr">
        <is>
          <t>0</t>
        </is>
      </c>
      <c r="BD420" t="inlineStr">
        <is>
          <t>0</t>
        </is>
      </c>
      <c r="BE420" t="n">
        <v>0</v>
      </c>
      <c r="BF420" t="inlineStr">
        <is>
          <t>101487</t>
        </is>
      </c>
      <c r="BG420" t="inlineStr">
        <is>
          <t>0</t>
        </is>
      </c>
      <c r="BH420" t="inlineStr">
        <is>
          <t>168000</t>
        </is>
      </c>
      <c r="BI420" t="inlineStr">
        <is>
          <t>0</t>
        </is>
      </c>
    </row>
    <row r="421">
      <c r="A421" t="inlineStr">
        <is>
          <t>India</t>
        </is>
      </c>
      <c r="B421" t="inlineStr">
        <is>
          <t>Salt marsh</t>
        </is>
      </c>
      <c r="C421" t="inlineStr">
        <is>
          <t>Conservation</t>
        </is>
      </c>
      <c r="D421" t="inlineStr"/>
      <c r="E421" t="inlineStr">
        <is>
          <t>Large</t>
        </is>
      </c>
      <c r="F421" t="n">
        <v>8000</v>
      </c>
      <c r="G421" t="inlineStr">
        <is>
          <t>Market price</t>
        </is>
      </c>
      <c r="H421" t="n">
        <v>297769359.954299</v>
      </c>
      <c r="I421" t="inlineStr">
        <is>
          <t>IND</t>
        </is>
      </c>
      <c r="J421" t="n">
        <v>4000</v>
      </c>
      <c r="K421" t="inlineStr">
        <is>
          <t>India Salt marsh Conservation 8000</t>
        </is>
      </c>
      <c r="L421" t="inlineStr">
        <is>
          <t>4300775</t>
        </is>
      </c>
      <c r="M421" t="inlineStr">
        <is>
          <t>6976518</t>
        </is>
      </c>
      <c r="N421" t="n">
        <v>0.01444330941457534</v>
      </c>
      <c r="O421" t="n">
        <v>0.02342926754139761</v>
      </c>
      <c r="P421" t="inlineStr">
        <is>
          <t>1274698</t>
        </is>
      </c>
      <c r="Q421" t="inlineStr">
        <is>
          <t>1357600</t>
        </is>
      </c>
      <c r="R421" t="inlineStr">
        <is>
          <t>3026077</t>
        </is>
      </c>
      <c r="S421" t="inlineStr">
        <is>
          <t>5618918</t>
        </is>
      </c>
      <c r="T421" t="n">
        <v>322244</v>
      </c>
      <c r="U421" t="n">
        <v>308501</v>
      </c>
      <c r="V421" t="n">
        <v>17</v>
      </c>
      <c r="W421" t="n">
        <v>17</v>
      </c>
      <c r="X421" t="inlineStr">
        <is>
          <t>50000</t>
        </is>
      </c>
      <c r="Y421" t="inlineStr">
        <is>
          <t>50000</t>
        </is>
      </c>
      <c r="Z421" t="inlineStr">
        <is>
          <t>629559</t>
        </is>
      </c>
      <c r="AA421" t="inlineStr">
        <is>
          <t>667067</t>
        </is>
      </c>
      <c r="AB421" t="inlineStr">
        <is>
          <t>76963</t>
        </is>
      </c>
      <c r="AC421" t="inlineStr">
        <is>
          <t>80000</t>
        </is>
      </c>
      <c r="AD421" t="inlineStr">
        <is>
          <t>255322</t>
        </is>
      </c>
      <c r="AE421" t="inlineStr">
        <is>
          <t>270533</t>
        </is>
      </c>
      <c r="AF421" t="inlineStr">
        <is>
          <t>88900</t>
        </is>
      </c>
      <c r="AG421" t="inlineStr">
        <is>
          <t>100000</t>
        </is>
      </c>
      <c r="AH421" t="inlineStr">
        <is>
          <t>129504</t>
        </is>
      </c>
      <c r="AI421" t="inlineStr">
        <is>
          <t>140000</t>
        </is>
      </c>
      <c r="AJ421" t="inlineStr">
        <is>
          <t>44450</t>
        </is>
      </c>
      <c r="AK421" t="inlineStr">
        <is>
          <t>50000</t>
        </is>
      </c>
      <c r="AL421" t="inlineStr">
        <is>
          <t>0</t>
        </is>
      </c>
      <c r="AM421" t="inlineStr">
        <is>
          <t>0</t>
        </is>
      </c>
      <c r="AN421" t="n">
        <v>101487</v>
      </c>
      <c r="AO421" t="n">
        <v>168000</v>
      </c>
      <c r="AP421" t="inlineStr">
        <is>
          <t>2386930</t>
        </is>
      </c>
      <c r="AQ421" t="inlineStr">
        <is>
          <t>4537558</t>
        </is>
      </c>
      <c r="AR421" t="inlineStr">
        <is>
          <t>26337</t>
        </is>
      </c>
      <c r="AS421" t="inlineStr">
        <is>
          <t>49360</t>
        </is>
      </c>
      <c r="AT421" t="inlineStr">
        <is>
          <t>75812</t>
        </is>
      </c>
      <c r="AU421" t="inlineStr">
        <is>
          <t>120000</t>
        </is>
      </c>
      <c r="AV421" t="inlineStr">
        <is>
          <t>167296</t>
        </is>
      </c>
      <c r="AW421" t="inlineStr">
        <is>
          <t>300000</t>
        </is>
      </c>
      <c r="AX421" t="inlineStr">
        <is>
          <t>268215</t>
        </is>
      </c>
      <c r="AY421" t="inlineStr">
        <is>
          <t>444000</t>
        </is>
      </c>
      <c r="AZ421" t="n">
        <v>30</v>
      </c>
      <c r="BA421" t="n">
        <v>-5618918</v>
      </c>
      <c r="BB421" t="n">
        <v>-3026077</v>
      </c>
      <c r="BC421" t="inlineStr">
        <is>
          <t>0</t>
        </is>
      </c>
      <c r="BD421" t="inlineStr">
        <is>
          <t>0</t>
        </is>
      </c>
      <c r="BE421" t="n">
        <v>0</v>
      </c>
      <c r="BF421" t="inlineStr">
        <is>
          <t>101487</t>
        </is>
      </c>
      <c r="BG421" t="inlineStr">
        <is>
          <t>0</t>
        </is>
      </c>
      <c r="BH421" t="inlineStr">
        <is>
          <t>168000</t>
        </is>
      </c>
      <c r="BI421" t="inlineStr">
        <is>
          <t>0</t>
        </is>
      </c>
    </row>
    <row r="422">
      <c r="A422" t="inlineStr">
        <is>
          <t>China</t>
        </is>
      </c>
      <c r="B422" t="inlineStr">
        <is>
          <t>Mangrove</t>
        </is>
      </c>
      <c r="C422" t="inlineStr">
        <is>
          <t>Restoration</t>
        </is>
      </c>
      <c r="D422" t="inlineStr">
        <is>
          <t>Planting</t>
        </is>
      </c>
      <c r="E422" t="inlineStr">
        <is>
          <t>Small</t>
        </is>
      </c>
      <c r="F422" t="n">
        <v>100</v>
      </c>
      <c r="G422" t="inlineStr">
        <is>
          <t>Opex breakeven</t>
        </is>
      </c>
      <c r="H422" t="n">
        <v>934894938.3876103</v>
      </c>
      <c r="I422" t="inlineStr">
        <is>
          <t>CHN</t>
        </is>
      </c>
      <c r="J422" t="n">
        <v>500</v>
      </c>
      <c r="K422" t="inlineStr">
        <is>
          <t>China Mangrove Restoration 100</t>
        </is>
      </c>
      <c r="L422" t="inlineStr">
        <is>
          <t>3902220</t>
        </is>
      </c>
      <c r="M422" t="inlineStr">
        <is>
          <t>5560404</t>
        </is>
      </c>
      <c r="N422" t="n">
        <v>0.004173966335436643</v>
      </c>
      <c r="O422" t="n">
        <v>0.005947624456700866</v>
      </c>
      <c r="P422" t="inlineStr">
        <is>
          <t>1597715</t>
        </is>
      </c>
      <c r="Q422" t="inlineStr">
        <is>
          <t>1716700</t>
        </is>
      </c>
      <c r="R422" t="inlineStr">
        <is>
          <t>2304505</t>
        </is>
      </c>
      <c r="S422" t="inlineStr">
        <is>
          <t>3843704</t>
        </is>
      </c>
      <c r="T422" t="n">
        <v>26227</v>
      </c>
      <c r="U422" t="n">
        <v>9093</v>
      </c>
      <c r="V422" t="n">
        <v>536</v>
      </c>
      <c r="W422" t="n">
        <v>536</v>
      </c>
      <c r="X422" t="inlineStr">
        <is>
          <t>50000</t>
        </is>
      </c>
      <c r="Y422" t="inlineStr">
        <is>
          <t>50000</t>
        </is>
      </c>
      <c r="Z422" t="inlineStr">
        <is>
          <t>629559</t>
        </is>
      </c>
      <c r="AA422" t="inlineStr">
        <is>
          <t>667067</t>
        </is>
      </c>
      <c r="AB422" t="inlineStr">
        <is>
          <t>76963</t>
        </is>
      </c>
      <c r="AC422" t="inlineStr">
        <is>
          <t>80000</t>
        </is>
      </c>
      <c r="AD422" t="inlineStr">
        <is>
          <t>314213</t>
        </is>
      </c>
      <c r="AE422" t="inlineStr">
        <is>
          <t>332933</t>
        </is>
      </c>
      <c r="AF422" t="inlineStr">
        <is>
          <t>88900</t>
        </is>
      </c>
      <c r="AG422" t="inlineStr">
        <is>
          <t>100000</t>
        </is>
      </c>
      <c r="AH422" t="inlineStr">
        <is>
          <t>138755</t>
        </is>
      </c>
      <c r="AI422" t="inlineStr">
        <is>
          <t>150000</t>
        </is>
      </c>
      <c r="AJ422" t="inlineStr">
        <is>
          <t>44450</t>
        </is>
      </c>
      <c r="AK422" t="inlineStr">
        <is>
          <t>50000</t>
        </is>
      </c>
      <c r="AL422" t="inlineStr">
        <is>
          <t>254875</t>
        </is>
      </c>
      <c r="AM422" t="inlineStr">
        <is>
          <t>286700</t>
        </is>
      </c>
      <c r="AN422" t="n">
        <v>293304</v>
      </c>
      <c r="AO422" t="n">
        <v>459646</v>
      </c>
      <c r="AP422" t="inlineStr">
        <is>
          <t>1152253</t>
        </is>
      </c>
      <c r="AQ422" t="inlineStr">
        <is>
          <t>1944602</t>
        </is>
      </c>
      <c r="AR422" t="inlineStr">
        <is>
          <t>879</t>
        </is>
      </c>
      <c r="AS422" t="inlineStr">
        <is>
          <t>1455</t>
        </is>
      </c>
      <c r="AT422" t="inlineStr">
        <is>
          <t>75812</t>
        </is>
      </c>
      <c r="AU422" t="inlineStr">
        <is>
          <t>120000</t>
        </is>
      </c>
      <c r="AV422" t="inlineStr">
        <is>
          <t>167296</t>
        </is>
      </c>
      <c r="AW422" t="inlineStr">
        <is>
          <t>300000</t>
        </is>
      </c>
      <c r="AX422" t="inlineStr">
        <is>
          <t>614961</t>
        </is>
      </c>
      <c r="AY422" t="inlineStr">
        <is>
          <t>1018000</t>
        </is>
      </c>
      <c r="AZ422" t="n">
        <v>455.5698286871086</v>
      </c>
      <c r="BA422" t="n">
        <v>-3843704</v>
      </c>
      <c r="BB422" t="n">
        <v>-2304505</v>
      </c>
      <c r="BC422" t="inlineStr">
        <is>
          <t>0</t>
        </is>
      </c>
      <c r="BD422" t="inlineStr">
        <is>
          <t>0</t>
        </is>
      </c>
      <c r="BE422" t="n">
        <v>0</v>
      </c>
      <c r="BF422" t="inlineStr">
        <is>
          <t>234386</t>
        </is>
      </c>
      <c r="BG422" t="inlineStr">
        <is>
          <t>58918</t>
        </is>
      </c>
      <c r="BH422" t="inlineStr">
        <is>
          <t>388000</t>
        </is>
      </c>
      <c r="BI422" t="inlineStr">
        <is>
          <t>71646</t>
        </is>
      </c>
    </row>
    <row r="423">
      <c r="A423" t="inlineStr">
        <is>
          <t>China</t>
        </is>
      </c>
      <c r="B423" t="inlineStr">
        <is>
          <t>Mangrove</t>
        </is>
      </c>
      <c r="C423" t="inlineStr">
        <is>
          <t>Restoration</t>
        </is>
      </c>
      <c r="D423" t="inlineStr">
        <is>
          <t>Hydrology</t>
        </is>
      </c>
      <c r="E423" t="inlineStr">
        <is>
          <t>Small</t>
        </is>
      </c>
      <c r="F423" t="n">
        <v>100</v>
      </c>
      <c r="G423" t="inlineStr">
        <is>
          <t>Opex breakeven</t>
        </is>
      </c>
      <c r="H423" t="n">
        <v>934894938.3876103</v>
      </c>
      <c r="I423" t="inlineStr">
        <is>
          <t>CHN</t>
        </is>
      </c>
      <c r="J423" t="n">
        <v>500</v>
      </c>
      <c r="K423" t="inlineStr">
        <is>
          <t>China Mangrove Restoration 100</t>
        </is>
      </c>
      <c r="L423" t="inlineStr">
        <is>
          <t>22353387</t>
        </is>
      </c>
      <c r="M423" t="inlineStr">
        <is>
          <t>28223079</t>
        </is>
      </c>
      <c r="N423" t="n">
        <v>0.02391005243707097</v>
      </c>
      <c r="O423" t="n">
        <v>0.03018850337202128</v>
      </c>
      <c r="P423" t="inlineStr">
        <is>
          <t>14215062</t>
        </is>
      </c>
      <c r="Q423" t="inlineStr">
        <is>
          <t>15909500</t>
        </is>
      </c>
      <c r="R423" t="inlineStr">
        <is>
          <t>8138325</t>
        </is>
      </c>
      <c r="S423" t="inlineStr">
        <is>
          <t>12313579</t>
        </is>
      </c>
      <c r="T423" t="n">
        <v>26227</v>
      </c>
      <c r="U423" t="n">
        <v>11367</v>
      </c>
      <c r="V423" t="n">
        <v>2458</v>
      </c>
      <c r="W423" t="n">
        <v>2458</v>
      </c>
      <c r="X423" t="inlineStr">
        <is>
          <t>50000</t>
        </is>
      </c>
      <c r="Y423" t="inlineStr">
        <is>
          <t>50000</t>
        </is>
      </c>
      <c r="Z423" t="inlineStr">
        <is>
          <t>629559</t>
        </is>
      </c>
      <c r="AA423" t="inlineStr">
        <is>
          <t>667067</t>
        </is>
      </c>
      <c r="AB423" t="inlineStr">
        <is>
          <t>76963</t>
        </is>
      </c>
      <c r="AC423" t="inlineStr">
        <is>
          <t>80000</t>
        </is>
      </c>
      <c r="AD423" t="inlineStr">
        <is>
          <t>314213</t>
        </is>
      </c>
      <c r="AE423" t="inlineStr">
        <is>
          <t>332933</t>
        </is>
      </c>
      <c r="AF423" t="inlineStr">
        <is>
          <t>88900</t>
        </is>
      </c>
      <c r="AG423" t="inlineStr">
        <is>
          <t>100000</t>
        </is>
      </c>
      <c r="AH423" t="inlineStr">
        <is>
          <t>138755</t>
        </is>
      </c>
      <c r="AI423" t="inlineStr">
        <is>
          <t>150000</t>
        </is>
      </c>
      <c r="AJ423" t="inlineStr">
        <is>
          <t>44450</t>
        </is>
      </c>
      <c r="AK423" t="inlineStr">
        <is>
          <t>50000</t>
        </is>
      </c>
      <c r="AL423" t="inlineStr">
        <is>
          <t>12872223</t>
        </is>
      </c>
      <c r="AM423" t="inlineStr">
        <is>
          <t>14479500</t>
        </is>
      </c>
      <c r="AN423" t="n">
        <v>3209994</v>
      </c>
      <c r="AO423" t="n">
        <v>4006427</v>
      </c>
      <c r="AP423" t="inlineStr">
        <is>
          <t>4069162</t>
        </is>
      </c>
      <c r="AQ423" t="inlineStr">
        <is>
          <t>6867334</t>
        </is>
      </c>
      <c r="AR423" t="inlineStr">
        <is>
          <t>1099</t>
        </is>
      </c>
      <c r="AS423" t="inlineStr">
        <is>
          <t>1819</t>
        </is>
      </c>
      <c r="AT423" t="inlineStr">
        <is>
          <t>75812</t>
        </is>
      </c>
      <c r="AU423" t="inlineStr">
        <is>
          <t>120000</t>
        </is>
      </c>
      <c r="AV423" t="inlineStr">
        <is>
          <t>167296</t>
        </is>
      </c>
      <c r="AW423" t="inlineStr">
        <is>
          <t>300000</t>
        </is>
      </c>
      <c r="AX423" t="inlineStr">
        <is>
          <t>614961</t>
        </is>
      </c>
      <c r="AY423" t="inlineStr">
        <is>
          <t>1018000</t>
        </is>
      </c>
      <c r="AZ423" t="n">
        <v>1287.070400643754</v>
      </c>
      <c r="BA423" t="n">
        <v>-12313579</v>
      </c>
      <c r="BB423" t="n">
        <v>-8138325</v>
      </c>
      <c r="BC423" t="inlineStr">
        <is>
          <t>0</t>
        </is>
      </c>
      <c r="BD423" t="inlineStr">
        <is>
          <t>0</t>
        </is>
      </c>
      <c r="BE423" t="n">
        <v>0</v>
      </c>
      <c r="BF423" t="inlineStr">
        <is>
          <t>234386</t>
        </is>
      </c>
      <c r="BG423" t="inlineStr">
        <is>
          <t>2975608</t>
        </is>
      </c>
      <c r="BH423" t="inlineStr">
        <is>
          <t>388000</t>
        </is>
      </c>
      <c r="BI423" t="inlineStr">
        <is>
          <t>3618427</t>
        </is>
      </c>
    </row>
    <row r="424">
      <c r="A424" t="inlineStr">
        <is>
          <t>China</t>
        </is>
      </c>
      <c r="B424" t="inlineStr">
        <is>
          <t>Mangrove</t>
        </is>
      </c>
      <c r="C424" t="inlineStr">
        <is>
          <t>Restoration</t>
        </is>
      </c>
      <c r="D424" t="inlineStr">
        <is>
          <t>Planting</t>
        </is>
      </c>
      <c r="E424" t="inlineStr">
        <is>
          <t>Small</t>
        </is>
      </c>
      <c r="F424" t="n">
        <v>100</v>
      </c>
      <c r="G424" t="inlineStr">
        <is>
          <t>Market price</t>
        </is>
      </c>
      <c r="H424" t="n">
        <v>934894938.3876103</v>
      </c>
      <c r="I424" t="inlineStr">
        <is>
          <t>CHN</t>
        </is>
      </c>
      <c r="J424" t="n">
        <v>500</v>
      </c>
      <c r="K424" t="inlineStr">
        <is>
          <t>China Mangrove Restoration 100</t>
        </is>
      </c>
      <c r="L424" t="inlineStr">
        <is>
          <t>2825845</t>
        </is>
      </c>
      <c r="M424" t="inlineStr">
        <is>
          <t>3743856</t>
        </is>
      </c>
      <c r="N424" t="n">
        <v>0.003022633756979863</v>
      </c>
      <c r="O424" t="n">
        <v>0.004004574039578109</v>
      </c>
      <c r="P424" t="inlineStr">
        <is>
          <t>1597715</t>
        </is>
      </c>
      <c r="Q424" t="inlineStr">
        <is>
          <t>1716700</t>
        </is>
      </c>
      <c r="R424" t="inlineStr">
        <is>
          <t>1228130</t>
        </is>
      </c>
      <c r="S424" t="inlineStr">
        <is>
          <t>2027156</t>
        </is>
      </c>
      <c r="T424" t="n">
        <v>26227</v>
      </c>
      <c r="U424" t="n">
        <v>9093</v>
      </c>
      <c r="V424" t="n">
        <v>388</v>
      </c>
      <c r="W424" t="n">
        <v>388</v>
      </c>
      <c r="X424" t="inlineStr">
        <is>
          <t>50000</t>
        </is>
      </c>
      <c r="Y424" t="inlineStr">
        <is>
          <t>50000</t>
        </is>
      </c>
      <c r="Z424" t="inlineStr">
        <is>
          <t>629559</t>
        </is>
      </c>
      <c r="AA424" t="inlineStr">
        <is>
          <t>667067</t>
        </is>
      </c>
      <c r="AB424" t="inlineStr">
        <is>
          <t>76963</t>
        </is>
      </c>
      <c r="AC424" t="inlineStr">
        <is>
          <t>80000</t>
        </is>
      </c>
      <c r="AD424" t="inlineStr">
        <is>
          <t>314213</t>
        </is>
      </c>
      <c r="AE424" t="inlineStr">
        <is>
          <t>332933</t>
        </is>
      </c>
      <c r="AF424" t="inlineStr">
        <is>
          <t>88900</t>
        </is>
      </c>
      <c r="AG424" t="inlineStr">
        <is>
          <t>100000</t>
        </is>
      </c>
      <c r="AH424" t="inlineStr">
        <is>
          <t>138755</t>
        </is>
      </c>
      <c r="AI424" t="inlineStr">
        <is>
          <t>150000</t>
        </is>
      </c>
      <c r="AJ424" t="inlineStr">
        <is>
          <t>44450</t>
        </is>
      </c>
      <c r="AK424" t="inlineStr">
        <is>
          <t>50000</t>
        </is>
      </c>
      <c r="AL424" t="inlineStr">
        <is>
          <t>254875</t>
        </is>
      </c>
      <c r="AM424" t="inlineStr">
        <is>
          <t>286700</t>
        </is>
      </c>
      <c r="AN424" t="n">
        <v>293304</v>
      </c>
      <c r="AO424" t="n">
        <v>459646</v>
      </c>
      <c r="AP424" t="inlineStr">
        <is>
          <t>75878</t>
        </is>
      </c>
      <c r="AQ424" t="inlineStr">
        <is>
          <t>128055</t>
        </is>
      </c>
      <c r="AR424" t="inlineStr">
        <is>
          <t>879</t>
        </is>
      </c>
      <c r="AS424" t="inlineStr">
        <is>
          <t>1455</t>
        </is>
      </c>
      <c r="AT424" t="inlineStr">
        <is>
          <t>75812</t>
        </is>
      </c>
      <c r="AU424" t="inlineStr">
        <is>
          <t>120000</t>
        </is>
      </c>
      <c r="AV424" t="inlineStr">
        <is>
          <t>167296</t>
        </is>
      </c>
      <c r="AW424" t="inlineStr">
        <is>
          <t>300000</t>
        </is>
      </c>
      <c r="AX424" t="inlineStr">
        <is>
          <t>614961</t>
        </is>
      </c>
      <c r="AY424" t="inlineStr">
        <is>
          <t>1018000</t>
        </is>
      </c>
      <c r="AZ424" t="n">
        <v>30</v>
      </c>
      <c r="BA424" t="n">
        <v>-2027156</v>
      </c>
      <c r="BB424" t="n">
        <v>-1228130</v>
      </c>
      <c r="BC424" t="inlineStr">
        <is>
          <t>0</t>
        </is>
      </c>
      <c r="BD424" t="inlineStr">
        <is>
          <t>0</t>
        </is>
      </c>
      <c r="BE424" t="n">
        <v>0</v>
      </c>
      <c r="BF424" t="inlineStr">
        <is>
          <t>234386</t>
        </is>
      </c>
      <c r="BG424" t="inlineStr">
        <is>
          <t>58918</t>
        </is>
      </c>
      <c r="BH424" t="inlineStr">
        <is>
          <t>388000</t>
        </is>
      </c>
      <c r="BI424" t="inlineStr">
        <is>
          <t>71646</t>
        </is>
      </c>
    </row>
    <row r="425">
      <c r="A425" t="inlineStr">
        <is>
          <t>China</t>
        </is>
      </c>
      <c r="B425" t="inlineStr">
        <is>
          <t>Mangrove</t>
        </is>
      </c>
      <c r="C425" t="inlineStr">
        <is>
          <t>Restoration</t>
        </is>
      </c>
      <c r="D425" t="inlineStr">
        <is>
          <t>Hydrology</t>
        </is>
      </c>
      <c r="E425" t="inlineStr">
        <is>
          <t>Small</t>
        </is>
      </c>
      <c r="F425" t="n">
        <v>100</v>
      </c>
      <c r="G425" t="inlineStr">
        <is>
          <t>Market price</t>
        </is>
      </c>
      <c r="H425" t="n">
        <v>934894938.3876103</v>
      </c>
      <c r="I425" t="inlineStr">
        <is>
          <t>CHN</t>
        </is>
      </c>
      <c r="J425" t="n">
        <v>500</v>
      </c>
      <c r="K425" t="inlineStr">
        <is>
          <t>China Mangrove Restoration 100</t>
        </is>
      </c>
      <c r="L425" t="inlineStr">
        <is>
          <t>18379072</t>
        </is>
      </c>
      <c r="M425" t="inlineStr">
        <is>
          <t>21515815</t>
        </is>
      </c>
      <c r="N425" t="n">
        <v>0.01965897048463854</v>
      </c>
      <c r="O425" t="n">
        <v>0.02301415283850802</v>
      </c>
      <c r="P425" t="inlineStr">
        <is>
          <t>14215062</t>
        </is>
      </c>
      <c r="Q425" t="inlineStr">
        <is>
          <t>15909500</t>
        </is>
      </c>
      <c r="R425" t="inlineStr">
        <is>
          <t>4164010</t>
        </is>
      </c>
      <c r="S425" t="inlineStr">
        <is>
          <t>5606315</t>
        </is>
      </c>
      <c r="T425" t="n">
        <v>26227</v>
      </c>
      <c r="U425" t="n">
        <v>11367</v>
      </c>
      <c r="V425" t="n">
        <v>2021</v>
      </c>
      <c r="W425" t="n">
        <v>2021</v>
      </c>
      <c r="X425" t="inlineStr">
        <is>
          <t>50000</t>
        </is>
      </c>
      <c r="Y425" t="inlineStr">
        <is>
          <t>50000</t>
        </is>
      </c>
      <c r="Z425" t="inlineStr">
        <is>
          <t>629559</t>
        </is>
      </c>
      <c r="AA425" t="inlineStr">
        <is>
          <t>667067</t>
        </is>
      </c>
      <c r="AB425" t="inlineStr">
        <is>
          <t>76963</t>
        </is>
      </c>
      <c r="AC425" t="inlineStr">
        <is>
          <t>80000</t>
        </is>
      </c>
      <c r="AD425" t="inlineStr">
        <is>
          <t>314213</t>
        </is>
      </c>
      <c r="AE425" t="inlineStr">
        <is>
          <t>332933</t>
        </is>
      </c>
      <c r="AF425" t="inlineStr">
        <is>
          <t>88900</t>
        </is>
      </c>
      <c r="AG425" t="inlineStr">
        <is>
          <t>100000</t>
        </is>
      </c>
      <c r="AH425" t="inlineStr">
        <is>
          <t>138755</t>
        </is>
      </c>
      <c r="AI425" t="inlineStr">
        <is>
          <t>150000</t>
        </is>
      </c>
      <c r="AJ425" t="inlineStr">
        <is>
          <t>44450</t>
        </is>
      </c>
      <c r="AK425" t="inlineStr">
        <is>
          <t>50000</t>
        </is>
      </c>
      <c r="AL425" t="inlineStr">
        <is>
          <t>12872223</t>
        </is>
      </c>
      <c r="AM425" t="inlineStr">
        <is>
          <t>14479500</t>
        </is>
      </c>
      <c r="AN425" t="n">
        <v>3209994</v>
      </c>
      <c r="AO425" t="n">
        <v>4006427</v>
      </c>
      <c r="AP425" t="inlineStr">
        <is>
          <t>94847</t>
        </is>
      </c>
      <c r="AQ425" t="inlineStr">
        <is>
          <t>160069</t>
        </is>
      </c>
      <c r="AR425" t="inlineStr">
        <is>
          <t>1099</t>
        </is>
      </c>
      <c r="AS425" t="inlineStr">
        <is>
          <t>1819</t>
        </is>
      </c>
      <c r="AT425" t="inlineStr">
        <is>
          <t>75812</t>
        </is>
      </c>
      <c r="AU425" t="inlineStr">
        <is>
          <t>120000</t>
        </is>
      </c>
      <c r="AV425" t="inlineStr">
        <is>
          <t>167296</t>
        </is>
      </c>
      <c r="AW425" t="inlineStr">
        <is>
          <t>300000</t>
        </is>
      </c>
      <c r="AX425" t="inlineStr">
        <is>
          <t>614961</t>
        </is>
      </c>
      <c r="AY425" t="inlineStr">
        <is>
          <t>1018000</t>
        </is>
      </c>
      <c r="AZ425" t="n">
        <v>30</v>
      </c>
      <c r="BA425" t="n">
        <v>-5606315</v>
      </c>
      <c r="BB425" t="n">
        <v>-4164010</v>
      </c>
      <c r="BC425" t="inlineStr">
        <is>
          <t>0</t>
        </is>
      </c>
      <c r="BD425" t="inlineStr">
        <is>
          <t>0</t>
        </is>
      </c>
      <c r="BE425" t="n">
        <v>0</v>
      </c>
      <c r="BF425" t="inlineStr">
        <is>
          <t>234386</t>
        </is>
      </c>
      <c r="BG425" t="inlineStr">
        <is>
          <t>2975608</t>
        </is>
      </c>
      <c r="BH425" t="inlineStr">
        <is>
          <t>388000</t>
        </is>
      </c>
      <c r="BI425" t="inlineStr">
        <is>
          <t>3618427</t>
        </is>
      </c>
    </row>
    <row r="426">
      <c r="A426" t="inlineStr">
        <is>
          <t>China</t>
        </is>
      </c>
      <c r="B426" t="inlineStr">
        <is>
          <t>Mangrove</t>
        </is>
      </c>
      <c r="C426" t="inlineStr">
        <is>
          <t>Restoration</t>
        </is>
      </c>
      <c r="D426" t="inlineStr">
        <is>
          <t>Planting</t>
        </is>
      </c>
      <c r="E426" t="inlineStr">
        <is>
          <t>Medium</t>
        </is>
      </c>
      <c r="F426" t="n">
        <v>500</v>
      </c>
      <c r="G426" t="inlineStr">
        <is>
          <t>Opex breakeven</t>
        </is>
      </c>
      <c r="H426" t="n">
        <v>934894938.3876103</v>
      </c>
      <c r="I426" t="inlineStr">
        <is>
          <t>CHN</t>
        </is>
      </c>
      <c r="J426" t="n">
        <v>500</v>
      </c>
      <c r="K426" t="inlineStr">
        <is>
          <t>China Mangrove Restoration 500</t>
        </is>
      </c>
      <c r="L426" t="inlineStr">
        <is>
          <t>5363949</t>
        </is>
      </c>
      <c r="M426" t="inlineStr">
        <is>
          <t>7416372</t>
        </is>
      </c>
      <c r="N426" t="n">
        <v>0.005737488545238107</v>
      </c>
      <c r="O426" t="n">
        <v>0.007932840039535169</v>
      </c>
      <c r="P426" t="inlineStr">
        <is>
          <t>2592708</t>
        </is>
      </c>
      <c r="Q426" t="inlineStr">
        <is>
          <t>2863500</t>
        </is>
      </c>
      <c r="R426" t="inlineStr">
        <is>
          <t>2771241</t>
        </is>
      </c>
      <c r="S426" t="inlineStr">
        <is>
          <t>4552872</t>
        </is>
      </c>
      <c r="T426" t="n">
        <v>26227</v>
      </c>
      <c r="U426" t="n">
        <v>44330</v>
      </c>
      <c r="V426" t="n">
        <v>151</v>
      </c>
      <c r="W426" t="n">
        <v>151</v>
      </c>
      <c r="X426" t="inlineStr">
        <is>
          <t>50000</t>
        </is>
      </c>
      <c r="Y426" t="inlineStr">
        <is>
          <t>50000</t>
        </is>
      </c>
      <c r="Z426" t="inlineStr">
        <is>
          <t>629559</t>
        </is>
      </c>
      <c r="AA426" t="inlineStr">
        <is>
          <t>667067</t>
        </is>
      </c>
      <c r="AB426" t="inlineStr">
        <is>
          <t>76963</t>
        </is>
      </c>
      <c r="AC426" t="inlineStr">
        <is>
          <t>80000</t>
        </is>
      </c>
      <c r="AD426" t="inlineStr">
        <is>
          <t>314213</t>
        </is>
      </c>
      <c r="AE426" t="inlineStr">
        <is>
          <t>332933</t>
        </is>
      </c>
      <c r="AF426" t="inlineStr">
        <is>
          <t>88900</t>
        </is>
      </c>
      <c r="AG426" t="inlineStr">
        <is>
          <t>100000</t>
        </is>
      </c>
      <c r="AH426" t="inlineStr">
        <is>
          <t>138755</t>
        </is>
      </c>
      <c r="AI426" t="inlineStr">
        <is>
          <t>150000</t>
        </is>
      </c>
      <c r="AJ426" t="inlineStr">
        <is>
          <t>44450</t>
        </is>
      </c>
      <c r="AK426" t="inlineStr">
        <is>
          <t>50000</t>
        </is>
      </c>
      <c r="AL426" t="inlineStr">
        <is>
          <t>1249869</t>
        </is>
      </c>
      <c r="AM426" t="inlineStr">
        <is>
          <t>1433500</t>
        </is>
      </c>
      <c r="AN426" t="n">
        <v>523312</v>
      </c>
      <c r="AO426" t="n">
        <v>746232</v>
      </c>
      <c r="AP426" t="inlineStr">
        <is>
          <t>1385621</t>
        </is>
      </c>
      <c r="AQ426" t="inlineStr">
        <is>
          <t>2361547</t>
        </is>
      </c>
      <c r="AR426" t="inlineStr">
        <is>
          <t>4239</t>
        </is>
      </c>
      <c r="AS426" t="inlineStr">
        <is>
          <t>7093</t>
        </is>
      </c>
      <c r="AT426" t="inlineStr">
        <is>
          <t>75812</t>
        </is>
      </c>
      <c r="AU426" t="inlineStr">
        <is>
          <t>120000</t>
        </is>
      </c>
      <c r="AV426" t="inlineStr">
        <is>
          <t>167296</t>
        </is>
      </c>
      <c r="AW426" t="inlineStr">
        <is>
          <t>300000</t>
        </is>
      </c>
      <c r="AX426" t="inlineStr">
        <is>
          <t>614961</t>
        </is>
      </c>
      <c r="AY426" t="inlineStr">
        <is>
          <t>1018000</t>
        </is>
      </c>
      <c r="AZ426" t="n">
        <v>113.0952874864625</v>
      </c>
      <c r="BA426" t="n">
        <v>-4552872</v>
      </c>
      <c r="BB426" t="n">
        <v>-2771241</v>
      </c>
      <c r="BC426" t="inlineStr">
        <is>
          <t>0</t>
        </is>
      </c>
      <c r="BD426" t="inlineStr">
        <is>
          <t>0</t>
        </is>
      </c>
      <c r="BE426" t="n">
        <v>0</v>
      </c>
      <c r="BF426" t="inlineStr">
        <is>
          <t>234386</t>
        </is>
      </c>
      <c r="BG426" t="inlineStr">
        <is>
          <t>288926</t>
        </is>
      </c>
      <c r="BH426" t="inlineStr">
        <is>
          <t>388000</t>
        </is>
      </c>
      <c r="BI426" t="inlineStr">
        <is>
          <t>358232</t>
        </is>
      </c>
    </row>
    <row r="427">
      <c r="A427" t="inlineStr">
        <is>
          <t>China</t>
        </is>
      </c>
      <c r="B427" t="inlineStr">
        <is>
          <t>Mangrove</t>
        </is>
      </c>
      <c r="C427" t="inlineStr">
        <is>
          <t>Restoration</t>
        </is>
      </c>
      <c r="D427" t="inlineStr">
        <is>
          <t>Hydrology</t>
        </is>
      </c>
      <c r="E427" t="inlineStr">
        <is>
          <t>Medium</t>
        </is>
      </c>
      <c r="F427" t="n">
        <v>500</v>
      </c>
      <c r="G427" t="inlineStr">
        <is>
          <t>Opex breakeven</t>
        </is>
      </c>
      <c r="H427" t="n">
        <v>934894938.3876103</v>
      </c>
      <c r="I427" t="inlineStr">
        <is>
          <t>CHN</t>
        </is>
      </c>
      <c r="J427" t="n">
        <v>500</v>
      </c>
      <c r="K427" t="inlineStr">
        <is>
          <t>China Mangrove Restoration 500</t>
        </is>
      </c>
      <c r="L427" t="inlineStr">
        <is>
          <t>95845600</t>
        </is>
      </c>
      <c r="M427" t="inlineStr">
        <is>
          <t>120494811</t>
        </is>
      </c>
      <c r="N427" t="n">
        <v>0.1025201828189406</v>
      </c>
      <c r="O427" t="n">
        <v>0.1288859379298966</v>
      </c>
      <c r="P427" t="inlineStr">
        <is>
          <t>64466239</t>
        </is>
      </c>
      <c r="Q427" t="inlineStr">
        <is>
          <t>73827500</t>
        </is>
      </c>
      <c r="R427" t="inlineStr">
        <is>
          <t>31379360</t>
        </is>
      </c>
      <c r="S427" t="inlineStr">
        <is>
          <t>46667311</t>
        </is>
      </c>
      <c r="T427" t="n">
        <v>26227</v>
      </c>
      <c r="U427" t="n">
        <v>55412</v>
      </c>
      <c r="V427" t="n">
        <v>2162</v>
      </c>
      <c r="W427" t="n">
        <v>2162</v>
      </c>
      <c r="X427" t="inlineStr">
        <is>
          <t>50000</t>
        </is>
      </c>
      <c r="Y427" t="inlineStr">
        <is>
          <t>50000</t>
        </is>
      </c>
      <c r="Z427" t="inlineStr">
        <is>
          <t>629559</t>
        </is>
      </c>
      <c r="AA427" t="inlineStr">
        <is>
          <t>667067</t>
        </is>
      </c>
      <c r="AB427" t="inlineStr">
        <is>
          <t>76963</t>
        </is>
      </c>
      <c r="AC427" t="inlineStr">
        <is>
          <t>80000</t>
        </is>
      </c>
      <c r="AD427" t="inlineStr">
        <is>
          <t>314213</t>
        </is>
      </c>
      <c r="AE427" t="inlineStr">
        <is>
          <t>332933</t>
        </is>
      </c>
      <c r="AF427" t="inlineStr">
        <is>
          <t>88900</t>
        </is>
      </c>
      <c r="AG427" t="inlineStr">
        <is>
          <t>100000</t>
        </is>
      </c>
      <c r="AH427" t="inlineStr">
        <is>
          <t>138755</t>
        </is>
      </c>
      <c r="AI427" t="inlineStr">
        <is>
          <t>150000</t>
        </is>
      </c>
      <c r="AJ427" t="inlineStr">
        <is>
          <t>44450</t>
        </is>
      </c>
      <c r="AK427" t="inlineStr">
        <is>
          <t>50000</t>
        </is>
      </c>
      <c r="AL427" t="inlineStr">
        <is>
          <t>63123400</t>
        </is>
      </c>
      <c r="AM427" t="inlineStr">
        <is>
          <t>72397500</t>
        </is>
      </c>
      <c r="AN427" t="n">
        <v>14826312</v>
      </c>
      <c r="AO427" t="n">
        <v>18480135</v>
      </c>
      <c r="AP427" t="inlineStr">
        <is>
          <t>15689680</t>
        </is>
      </c>
      <c r="AQ427" t="inlineStr">
        <is>
          <t>26740310</t>
        </is>
      </c>
      <c r="AR427" t="inlineStr">
        <is>
          <t>5299</t>
        </is>
      </c>
      <c r="AS427" t="inlineStr">
        <is>
          <t>8866</t>
        </is>
      </c>
      <c r="AT427" t="inlineStr">
        <is>
          <t>75812</t>
        </is>
      </c>
      <c r="AU427" t="inlineStr">
        <is>
          <t>120000</t>
        </is>
      </c>
      <c r="AV427" t="inlineStr">
        <is>
          <t>167296</t>
        </is>
      </c>
      <c r="AW427" t="inlineStr">
        <is>
          <t>300000</t>
        </is>
      </c>
      <c r="AX427" t="inlineStr">
        <is>
          <t>614961</t>
        </is>
      </c>
      <c r="AY427" t="inlineStr">
        <is>
          <t>1018000</t>
        </is>
      </c>
      <c r="AZ427" t="n">
        <v>1024.481893869725</v>
      </c>
      <c r="BA427" t="n">
        <v>-46667311</v>
      </c>
      <c r="BB427" t="n">
        <v>-31379360</v>
      </c>
      <c r="BC427" t="inlineStr">
        <is>
          <t>0</t>
        </is>
      </c>
      <c r="BD427" t="inlineStr">
        <is>
          <t>0</t>
        </is>
      </c>
      <c r="BE427" t="n">
        <v>0</v>
      </c>
      <c r="BF427" t="inlineStr">
        <is>
          <t>234386</t>
        </is>
      </c>
      <c r="BG427" t="inlineStr">
        <is>
          <t>14591926</t>
        </is>
      </c>
      <c r="BH427" t="inlineStr">
        <is>
          <t>388000</t>
        </is>
      </c>
      <c r="BI427" t="inlineStr">
        <is>
          <t>18092135</t>
        </is>
      </c>
    </row>
    <row r="428">
      <c r="A428" t="inlineStr">
        <is>
          <t>China</t>
        </is>
      </c>
      <c r="B428" t="inlineStr">
        <is>
          <t>Mangrove</t>
        </is>
      </c>
      <c r="C428" t="inlineStr">
        <is>
          <t>Restoration</t>
        </is>
      </c>
      <c r="D428" t="inlineStr">
        <is>
          <t>Planting</t>
        </is>
      </c>
      <c r="E428" t="inlineStr">
        <is>
          <t>Medium</t>
        </is>
      </c>
      <c r="F428" t="n">
        <v>500</v>
      </c>
      <c r="G428" t="inlineStr">
        <is>
          <t>Market price</t>
        </is>
      </c>
      <c r="H428" t="n">
        <v>934894938.3876103</v>
      </c>
      <c r="I428" t="inlineStr">
        <is>
          <t>CHN</t>
        </is>
      </c>
      <c r="J428" t="n">
        <v>500</v>
      </c>
      <c r="K428" t="inlineStr">
        <is>
          <t>China Mangrove Restoration 500</t>
        </is>
      </c>
      <c r="L428" t="inlineStr">
        <is>
          <t>4345883</t>
        </is>
      </c>
      <c r="M428" t="inlineStr">
        <is>
          <t>5681256</t>
        </is>
      </c>
      <c r="N428" t="n">
        <v>0.00464852554180605</v>
      </c>
      <c r="O428" t="n">
        <v>0.006076892457882293</v>
      </c>
      <c r="P428" t="inlineStr">
        <is>
          <t>2592708</t>
        </is>
      </c>
      <c r="Q428" t="inlineStr">
        <is>
          <t>2863500</t>
        </is>
      </c>
      <c r="R428" t="inlineStr">
        <is>
          <t>1753174</t>
        </is>
      </c>
      <c r="S428" t="inlineStr">
        <is>
          <t>2817756</t>
        </is>
      </c>
      <c r="T428" t="n">
        <v>26227</v>
      </c>
      <c r="U428" t="n">
        <v>44330</v>
      </c>
      <c r="V428" t="n">
        <v>123</v>
      </c>
      <c r="W428" t="n">
        <v>123</v>
      </c>
      <c r="X428" t="inlineStr">
        <is>
          <t>50000</t>
        </is>
      </c>
      <c r="Y428" t="inlineStr">
        <is>
          <t>50000</t>
        </is>
      </c>
      <c r="Z428" t="inlineStr">
        <is>
          <t>629559</t>
        </is>
      </c>
      <c r="AA428" t="inlineStr">
        <is>
          <t>667067</t>
        </is>
      </c>
      <c r="AB428" t="inlineStr">
        <is>
          <t>76963</t>
        </is>
      </c>
      <c r="AC428" t="inlineStr">
        <is>
          <t>80000</t>
        </is>
      </c>
      <c r="AD428" t="inlineStr">
        <is>
          <t>314213</t>
        </is>
      </c>
      <c r="AE428" t="inlineStr">
        <is>
          <t>332933</t>
        </is>
      </c>
      <c r="AF428" t="inlineStr">
        <is>
          <t>88900</t>
        </is>
      </c>
      <c r="AG428" t="inlineStr">
        <is>
          <t>100000</t>
        </is>
      </c>
      <c r="AH428" t="inlineStr">
        <is>
          <t>138755</t>
        </is>
      </c>
      <c r="AI428" t="inlineStr">
        <is>
          <t>150000</t>
        </is>
      </c>
      <c r="AJ428" t="inlineStr">
        <is>
          <t>44450</t>
        </is>
      </c>
      <c r="AK428" t="inlineStr">
        <is>
          <t>50000</t>
        </is>
      </c>
      <c r="AL428" t="inlineStr">
        <is>
          <t>1249869</t>
        </is>
      </c>
      <c r="AM428" t="inlineStr">
        <is>
          <t>1433500</t>
        </is>
      </c>
      <c r="AN428" t="n">
        <v>523312</v>
      </c>
      <c r="AO428" t="n">
        <v>746232</v>
      </c>
      <c r="AP428" t="inlineStr">
        <is>
          <t>367554</t>
        </is>
      </c>
      <c r="AQ428" t="inlineStr">
        <is>
          <t>626431</t>
        </is>
      </c>
      <c r="AR428" t="inlineStr">
        <is>
          <t>4239</t>
        </is>
      </c>
      <c r="AS428" t="inlineStr">
        <is>
          <t>7093</t>
        </is>
      </c>
      <c r="AT428" t="inlineStr">
        <is>
          <t>75812</t>
        </is>
      </c>
      <c r="AU428" t="inlineStr">
        <is>
          <t>120000</t>
        </is>
      </c>
      <c r="AV428" t="inlineStr">
        <is>
          <t>167296</t>
        </is>
      </c>
      <c r="AW428" t="inlineStr">
        <is>
          <t>300000</t>
        </is>
      </c>
      <c r="AX428" t="inlineStr">
        <is>
          <t>614961</t>
        </is>
      </c>
      <c r="AY428" t="inlineStr">
        <is>
          <t>1018000</t>
        </is>
      </c>
      <c r="AZ428" t="n">
        <v>30</v>
      </c>
      <c r="BA428" t="n">
        <v>-2817756</v>
      </c>
      <c r="BB428" t="n">
        <v>-1753174</v>
      </c>
      <c r="BC428" t="inlineStr">
        <is>
          <t>0</t>
        </is>
      </c>
      <c r="BD428" t="inlineStr">
        <is>
          <t>0</t>
        </is>
      </c>
      <c r="BE428" t="n">
        <v>0</v>
      </c>
      <c r="BF428" t="inlineStr">
        <is>
          <t>234386</t>
        </is>
      </c>
      <c r="BG428" t="inlineStr">
        <is>
          <t>288926</t>
        </is>
      </c>
      <c r="BH428" t="inlineStr">
        <is>
          <t>388000</t>
        </is>
      </c>
      <c r="BI428" t="inlineStr">
        <is>
          <t>358232</t>
        </is>
      </c>
    </row>
    <row r="429">
      <c r="A429" t="inlineStr">
        <is>
          <t>China</t>
        </is>
      </c>
      <c r="B429" t="inlineStr">
        <is>
          <t>Mangrove</t>
        </is>
      </c>
      <c r="C429" t="inlineStr">
        <is>
          <t>Restoration</t>
        </is>
      </c>
      <c r="D429" t="inlineStr">
        <is>
          <t>Hydrology</t>
        </is>
      </c>
      <c r="E429" t="inlineStr">
        <is>
          <t>Medium</t>
        </is>
      </c>
      <c r="F429" t="n">
        <v>500</v>
      </c>
      <c r="G429" t="inlineStr">
        <is>
          <t>Market price</t>
        </is>
      </c>
      <c r="H429" t="n">
        <v>934894938.3876103</v>
      </c>
      <c r="I429" t="inlineStr">
        <is>
          <t>CHN</t>
        </is>
      </c>
      <c r="J429" t="n">
        <v>500</v>
      </c>
      <c r="K429" t="inlineStr">
        <is>
          <t>China Mangrove Restoration 500</t>
        </is>
      </c>
      <c r="L429" t="inlineStr">
        <is>
          <t>80615362</t>
        </is>
      </c>
      <c r="M429" t="inlineStr">
        <is>
          <t>94537540</t>
        </is>
      </c>
      <c r="N429" t="n">
        <v>0.08622932769219531</v>
      </c>
      <c r="O429" t="n">
        <v>0.1011210309503296</v>
      </c>
      <c r="P429" t="inlineStr">
        <is>
          <t>64466239</t>
        </is>
      </c>
      <c r="Q429" t="inlineStr">
        <is>
          <t>73827500</t>
        </is>
      </c>
      <c r="R429" t="inlineStr">
        <is>
          <t>16149123</t>
        </is>
      </c>
      <c r="S429" t="inlineStr">
        <is>
          <t>20710040</t>
        </is>
      </c>
      <c r="T429" t="n">
        <v>26227</v>
      </c>
      <c r="U429" t="n">
        <v>55412</v>
      </c>
      <c r="V429" t="n">
        <v>1819</v>
      </c>
      <c r="W429" t="n">
        <v>1819</v>
      </c>
      <c r="X429" t="inlineStr">
        <is>
          <t>50000</t>
        </is>
      </c>
      <c r="Y429" t="inlineStr">
        <is>
          <t>50000</t>
        </is>
      </c>
      <c r="Z429" t="inlineStr">
        <is>
          <t>629559</t>
        </is>
      </c>
      <c r="AA429" t="inlineStr">
        <is>
          <t>667067</t>
        </is>
      </c>
      <c r="AB429" t="inlineStr">
        <is>
          <t>76963</t>
        </is>
      </c>
      <c r="AC429" t="inlineStr">
        <is>
          <t>80000</t>
        </is>
      </c>
      <c r="AD429" t="inlineStr">
        <is>
          <t>314213</t>
        </is>
      </c>
      <c r="AE429" t="inlineStr">
        <is>
          <t>332933</t>
        </is>
      </c>
      <c r="AF429" t="inlineStr">
        <is>
          <t>88900</t>
        </is>
      </c>
      <c r="AG429" t="inlineStr">
        <is>
          <t>100000</t>
        </is>
      </c>
      <c r="AH429" t="inlineStr">
        <is>
          <t>138755</t>
        </is>
      </c>
      <c r="AI429" t="inlineStr">
        <is>
          <t>150000</t>
        </is>
      </c>
      <c r="AJ429" t="inlineStr">
        <is>
          <t>44450</t>
        </is>
      </c>
      <c r="AK429" t="inlineStr">
        <is>
          <t>50000</t>
        </is>
      </c>
      <c r="AL429" t="inlineStr">
        <is>
          <t>63123400</t>
        </is>
      </c>
      <c r="AM429" t="inlineStr">
        <is>
          <t>72397500</t>
        </is>
      </c>
      <c r="AN429" t="n">
        <v>14826312</v>
      </c>
      <c r="AO429" t="n">
        <v>18480135</v>
      </c>
      <c r="AP429" t="inlineStr">
        <is>
          <t>459442</t>
        </is>
      </c>
      <c r="AQ429" t="inlineStr">
        <is>
          <t>783039</t>
        </is>
      </c>
      <c r="AR429" t="inlineStr">
        <is>
          <t>5299</t>
        </is>
      </c>
      <c r="AS429" t="inlineStr">
        <is>
          <t>8866</t>
        </is>
      </c>
      <c r="AT429" t="inlineStr">
        <is>
          <t>75812</t>
        </is>
      </c>
      <c r="AU429" t="inlineStr">
        <is>
          <t>120000</t>
        </is>
      </c>
      <c r="AV429" t="inlineStr">
        <is>
          <t>167296</t>
        </is>
      </c>
      <c r="AW429" t="inlineStr">
        <is>
          <t>300000</t>
        </is>
      </c>
      <c r="AX429" t="inlineStr">
        <is>
          <t>614961</t>
        </is>
      </c>
      <c r="AY429" t="inlineStr">
        <is>
          <t>1018000</t>
        </is>
      </c>
      <c r="AZ429" t="n">
        <v>30</v>
      </c>
      <c r="BA429" t="n">
        <v>-20710040</v>
      </c>
      <c r="BB429" t="n">
        <v>-16149123</v>
      </c>
      <c r="BC429" t="inlineStr">
        <is>
          <t>0</t>
        </is>
      </c>
      <c r="BD429" t="inlineStr">
        <is>
          <t>0</t>
        </is>
      </c>
      <c r="BE429" t="n">
        <v>0</v>
      </c>
      <c r="BF429" t="inlineStr">
        <is>
          <t>234386</t>
        </is>
      </c>
      <c r="BG429" t="inlineStr">
        <is>
          <t>14591926</t>
        </is>
      </c>
      <c r="BH429" t="inlineStr">
        <is>
          <t>388000</t>
        </is>
      </c>
      <c r="BI429" t="inlineStr">
        <is>
          <t>18092135</t>
        </is>
      </c>
    </row>
    <row r="430">
      <c r="A430" t="inlineStr">
        <is>
          <t>China</t>
        </is>
      </c>
      <c r="B430" t="inlineStr">
        <is>
          <t>Mangrove</t>
        </is>
      </c>
      <c r="C430" t="inlineStr">
        <is>
          <t>Restoration</t>
        </is>
      </c>
      <c r="D430" t="inlineStr">
        <is>
          <t>Planting</t>
        </is>
      </c>
      <c r="E430" t="inlineStr">
        <is>
          <t>Large</t>
        </is>
      </c>
      <c r="F430" t="n">
        <v>1000</v>
      </c>
      <c r="G430" t="inlineStr">
        <is>
          <t>Opex breakeven</t>
        </is>
      </c>
      <c r="H430" t="n">
        <v>934894938.3876103</v>
      </c>
      <c r="I430" t="inlineStr">
        <is>
          <t>CHN</t>
        </is>
      </c>
      <c r="J430" t="n">
        <v>500</v>
      </c>
      <c r="K430" t="inlineStr">
        <is>
          <t>China Mangrove Restoration 1000</t>
        </is>
      </c>
      <c r="L430" t="inlineStr">
        <is>
          <t>7138025</t>
        </is>
      </c>
      <c r="M430" t="inlineStr">
        <is>
          <t>9810140</t>
        </is>
      </c>
      <c r="N430" t="n">
        <v>0.007635109258705338</v>
      </c>
      <c r="O430" t="n">
        <v>0.01049330742652142</v>
      </c>
      <c r="P430" t="inlineStr">
        <is>
          <t>3825245</t>
        </is>
      </c>
      <c r="Q430" t="inlineStr">
        <is>
          <t>4377000</t>
        </is>
      </c>
      <c r="R430" t="inlineStr">
        <is>
          <t>3312780</t>
        </is>
      </c>
      <c r="S430" t="inlineStr">
        <is>
          <t>5433140</t>
        </is>
      </c>
      <c r="T430" t="n">
        <v>26227</v>
      </c>
      <c r="U430" t="n">
        <v>84113</v>
      </c>
      <c r="V430" t="n">
        <v>106</v>
      </c>
      <c r="W430" t="n">
        <v>106</v>
      </c>
      <c r="X430" t="inlineStr">
        <is>
          <t>50000</t>
        </is>
      </c>
      <c r="Y430" t="inlineStr">
        <is>
          <t>50000</t>
        </is>
      </c>
      <c r="Z430" t="inlineStr">
        <is>
          <t>629559</t>
        </is>
      </c>
      <c r="AA430" t="inlineStr">
        <is>
          <t>667067</t>
        </is>
      </c>
      <c r="AB430" t="inlineStr">
        <is>
          <t>153925</t>
        </is>
      </c>
      <c r="AC430" t="inlineStr">
        <is>
          <t>160000</t>
        </is>
      </c>
      <c r="AD430" t="inlineStr">
        <is>
          <t>314213</t>
        </is>
      </c>
      <c r="AE430" t="inlineStr">
        <is>
          <t>332933</t>
        </is>
      </c>
      <c r="AF430" t="inlineStr">
        <is>
          <t>88900</t>
        </is>
      </c>
      <c r="AG430" t="inlineStr">
        <is>
          <t>100000</t>
        </is>
      </c>
      <c r="AH430" t="inlineStr">
        <is>
          <t>138755</t>
        </is>
      </c>
      <c r="AI430" t="inlineStr">
        <is>
          <t>150000</t>
        </is>
      </c>
      <c r="AJ430" t="inlineStr">
        <is>
          <t>44450</t>
        </is>
      </c>
      <c r="AK430" t="inlineStr">
        <is>
          <t>50000</t>
        </is>
      </c>
      <c r="AL430" t="inlineStr">
        <is>
          <t>2405443</t>
        </is>
      </c>
      <c r="AM430" t="inlineStr">
        <is>
          <t>2867000</t>
        </is>
      </c>
      <c r="AN430" t="n">
        <v>790440</v>
      </c>
      <c r="AO430" t="n">
        <v>1104463</v>
      </c>
      <c r="AP430" t="inlineStr">
        <is>
          <t>1656390</t>
        </is>
      </c>
      <c r="AQ430" t="inlineStr">
        <is>
          <t>2877218</t>
        </is>
      </c>
      <c r="AR430" t="inlineStr">
        <is>
          <t>7880</t>
        </is>
      </c>
      <c r="AS430" t="inlineStr">
        <is>
          <t>13458</t>
        </is>
      </c>
      <c r="AT430" t="inlineStr">
        <is>
          <t>75812</t>
        </is>
      </c>
      <c r="AU430" t="inlineStr">
        <is>
          <t>120000</t>
        </is>
      </c>
      <c r="AV430" t="inlineStr">
        <is>
          <t>167296</t>
        </is>
      </c>
      <c r="AW430" t="inlineStr">
        <is>
          <t>300000</t>
        </is>
      </c>
      <c r="AX430" t="inlineStr">
        <is>
          <t>614961</t>
        </is>
      </c>
      <c r="AY430" t="inlineStr">
        <is>
          <t>1018000</t>
        </is>
      </c>
      <c r="AZ430" t="n">
        <v>72.13181415648165</v>
      </c>
      <c r="BA430" t="n">
        <v>-5433140</v>
      </c>
      <c r="BB430" t="n">
        <v>-3312780</v>
      </c>
      <c r="BC430" t="inlineStr">
        <is>
          <t>0</t>
        </is>
      </c>
      <c r="BD430" t="inlineStr">
        <is>
          <t>0</t>
        </is>
      </c>
      <c r="BE430" t="n">
        <v>0</v>
      </c>
      <c r="BF430" t="inlineStr">
        <is>
          <t>234386</t>
        </is>
      </c>
      <c r="BG430" t="inlineStr">
        <is>
          <t>556054</t>
        </is>
      </c>
      <c r="BH430" t="inlineStr">
        <is>
          <t>388000</t>
        </is>
      </c>
      <c r="BI430" t="inlineStr">
        <is>
          <t>716463</t>
        </is>
      </c>
    </row>
    <row r="431">
      <c r="A431" t="inlineStr">
        <is>
          <t>China</t>
        </is>
      </c>
      <c r="B431" t="inlineStr">
        <is>
          <t>Mangrove</t>
        </is>
      </c>
      <c r="C431" t="inlineStr">
        <is>
          <t>Restoration</t>
        </is>
      </c>
      <c r="D431" t="inlineStr">
        <is>
          <t>Hydrology</t>
        </is>
      </c>
      <c r="E431" t="inlineStr">
        <is>
          <t>Large</t>
        </is>
      </c>
      <c r="F431" t="n">
        <v>1000</v>
      </c>
      <c r="G431" t="inlineStr">
        <is>
          <t>Opex breakeven</t>
        </is>
      </c>
      <c r="H431" t="n">
        <v>934894938.3876103</v>
      </c>
      <c r="I431" t="inlineStr">
        <is>
          <t>CHN</t>
        </is>
      </c>
      <c r="J431" t="n">
        <v>500</v>
      </c>
      <c r="K431" t="inlineStr">
        <is>
          <t>China Mangrove Restoration 1000</t>
        </is>
      </c>
      <c r="L431" t="inlineStr">
        <is>
          <t>181274908</t>
        </is>
      </c>
      <c r="M431" t="inlineStr">
        <is>
          <t>235028157</t>
        </is>
      </c>
      <c r="N431" t="n">
        <v>0.1938986944486407</v>
      </c>
      <c r="O431" t="n">
        <v>0.2513952609534362</v>
      </c>
      <c r="P431" t="inlineStr">
        <is>
          <t>122904334</t>
        </is>
      </c>
      <c r="Q431" t="inlineStr">
        <is>
          <t>146305000</t>
        </is>
      </c>
      <c r="R431" t="inlineStr">
        <is>
          <t>58370575</t>
        </is>
      </c>
      <c r="S431" t="inlineStr">
        <is>
          <t>88723157</t>
        </is>
      </c>
      <c r="T431" t="n">
        <v>26227</v>
      </c>
      <c r="U431" t="n">
        <v>105142</v>
      </c>
      <c r="V431" t="n">
        <v>2155</v>
      </c>
      <c r="W431" t="n">
        <v>2155</v>
      </c>
      <c r="X431" t="inlineStr">
        <is>
          <t>50000</t>
        </is>
      </c>
      <c r="Y431" t="inlineStr">
        <is>
          <t>50000</t>
        </is>
      </c>
      <c r="Z431" t="inlineStr">
        <is>
          <t>629559</t>
        </is>
      </c>
      <c r="AA431" t="inlineStr">
        <is>
          <t>667067</t>
        </is>
      </c>
      <c r="AB431" t="inlineStr">
        <is>
          <t>153925</t>
        </is>
      </c>
      <c r="AC431" t="inlineStr">
        <is>
          <t>160000</t>
        </is>
      </c>
      <c r="AD431" t="inlineStr">
        <is>
          <t>314213</t>
        </is>
      </c>
      <c r="AE431" t="inlineStr">
        <is>
          <t>332933</t>
        </is>
      </c>
      <c r="AF431" t="inlineStr">
        <is>
          <t>88900</t>
        </is>
      </c>
      <c r="AG431" t="inlineStr">
        <is>
          <t>100000</t>
        </is>
      </c>
      <c r="AH431" t="inlineStr">
        <is>
          <t>138755</t>
        </is>
      </c>
      <c r="AI431" t="inlineStr">
        <is>
          <t>150000</t>
        </is>
      </c>
      <c r="AJ431" t="inlineStr">
        <is>
          <t>44450</t>
        </is>
      </c>
      <c r="AK431" t="inlineStr">
        <is>
          <t>50000</t>
        </is>
      </c>
      <c r="AL431" t="inlineStr">
        <is>
          <t>121484532</t>
        </is>
      </c>
      <c r="AM431" t="inlineStr">
        <is>
          <t>144795000</t>
        </is>
      </c>
      <c r="AN431" t="n">
        <v>28317368</v>
      </c>
      <c r="AO431" t="n">
        <v>36572270</v>
      </c>
      <c r="AP431" t="inlineStr">
        <is>
          <t>29185287</t>
        </is>
      </c>
      <c r="AQ431" t="inlineStr">
        <is>
          <t>50696064</t>
        </is>
      </c>
      <c r="AR431" t="inlineStr">
        <is>
          <t>9850</t>
        </is>
      </c>
      <c r="AS431" t="inlineStr">
        <is>
          <t>16823</t>
        </is>
      </c>
      <c r="AT431" t="inlineStr">
        <is>
          <t>75812</t>
        </is>
      </c>
      <c r="AU431" t="inlineStr">
        <is>
          <t>120000</t>
        </is>
      </c>
      <c r="AV431" t="inlineStr">
        <is>
          <t>167296</t>
        </is>
      </c>
      <c r="AW431" t="inlineStr">
        <is>
          <t>300000</t>
        </is>
      </c>
      <c r="AX431" t="inlineStr">
        <is>
          <t>614961</t>
        </is>
      </c>
      <c r="AY431" t="inlineStr">
        <is>
          <t>1018000</t>
        </is>
      </c>
      <c r="AZ431" t="n">
        <v>1016.759549092317</v>
      </c>
      <c r="BA431" t="n">
        <v>-88723157</v>
      </c>
      <c r="BB431" t="n">
        <v>-58370575</v>
      </c>
      <c r="BC431" t="inlineStr">
        <is>
          <t>0</t>
        </is>
      </c>
      <c r="BD431" t="inlineStr">
        <is>
          <t>0</t>
        </is>
      </c>
      <c r="BE431" t="n">
        <v>0</v>
      </c>
      <c r="BF431" t="inlineStr">
        <is>
          <t>234386</t>
        </is>
      </c>
      <c r="BG431" t="inlineStr">
        <is>
          <t>28082982</t>
        </is>
      </c>
      <c r="BH431" t="inlineStr">
        <is>
          <t>388000</t>
        </is>
      </c>
      <c r="BI431" t="inlineStr">
        <is>
          <t>36184270</t>
        </is>
      </c>
    </row>
    <row r="432">
      <c r="A432" t="inlineStr">
        <is>
          <t>China</t>
        </is>
      </c>
      <c r="B432" t="inlineStr">
        <is>
          <t>Mangrove</t>
        </is>
      </c>
      <c r="C432" t="inlineStr">
        <is>
          <t>Restoration</t>
        </is>
      </c>
      <c r="D432" t="inlineStr">
        <is>
          <t>Planting</t>
        </is>
      </c>
      <c r="E432" t="inlineStr">
        <is>
          <t>Large</t>
        </is>
      </c>
      <c r="F432" t="n">
        <v>1000</v>
      </c>
      <c r="G432" t="inlineStr">
        <is>
          <t>Market price</t>
        </is>
      </c>
      <c r="H432" t="n">
        <v>934894938.3876103</v>
      </c>
      <c r="I432" t="inlineStr">
        <is>
          <t>CHN</t>
        </is>
      </c>
      <c r="J432" t="n">
        <v>500</v>
      </c>
      <c r="K432" t="inlineStr">
        <is>
          <t>China Mangrove Restoration 1000</t>
        </is>
      </c>
      <c r="L432" t="inlineStr">
        <is>
          <t>6170536</t>
        </is>
      </c>
      <c r="M432" t="inlineStr">
        <is>
          <t>8129572</t>
        </is>
      </c>
      <c r="N432" t="n">
        <v>0.00660024538226955</v>
      </c>
      <c r="O432" t="n">
        <v>0.008695706507964272</v>
      </c>
      <c r="P432" t="inlineStr">
        <is>
          <t>3825245</t>
        </is>
      </c>
      <c r="Q432" t="inlineStr">
        <is>
          <t>4377000</t>
        </is>
      </c>
      <c r="R432" t="inlineStr">
        <is>
          <t>2345291</t>
        </is>
      </c>
      <c r="S432" t="inlineStr">
        <is>
          <t>3752572</t>
        </is>
      </c>
      <c r="T432" t="n">
        <v>26227</v>
      </c>
      <c r="U432" t="n">
        <v>84113</v>
      </c>
      <c r="V432" t="n">
        <v>92</v>
      </c>
      <c r="W432" t="n">
        <v>92</v>
      </c>
      <c r="X432" t="inlineStr">
        <is>
          <t>50000</t>
        </is>
      </c>
      <c r="Y432" t="inlineStr">
        <is>
          <t>50000</t>
        </is>
      </c>
      <c r="Z432" t="inlineStr">
        <is>
          <t>629559</t>
        </is>
      </c>
      <c r="AA432" t="inlineStr">
        <is>
          <t>667067</t>
        </is>
      </c>
      <c r="AB432" t="inlineStr">
        <is>
          <t>153925</t>
        </is>
      </c>
      <c r="AC432" t="inlineStr">
        <is>
          <t>160000</t>
        </is>
      </c>
      <c r="AD432" t="inlineStr">
        <is>
          <t>314213</t>
        </is>
      </c>
      <c r="AE432" t="inlineStr">
        <is>
          <t>332933</t>
        </is>
      </c>
      <c r="AF432" t="inlineStr">
        <is>
          <t>88900</t>
        </is>
      </c>
      <c r="AG432" t="inlineStr">
        <is>
          <t>100000</t>
        </is>
      </c>
      <c r="AH432" t="inlineStr">
        <is>
          <t>138755</t>
        </is>
      </c>
      <c r="AI432" t="inlineStr">
        <is>
          <t>150000</t>
        </is>
      </c>
      <c r="AJ432" t="inlineStr">
        <is>
          <t>44450</t>
        </is>
      </c>
      <c r="AK432" t="inlineStr">
        <is>
          <t>50000</t>
        </is>
      </c>
      <c r="AL432" t="inlineStr">
        <is>
          <t>2405443</t>
        </is>
      </c>
      <c r="AM432" t="inlineStr">
        <is>
          <t>2867000</t>
        </is>
      </c>
      <c r="AN432" t="n">
        <v>790440</v>
      </c>
      <c r="AO432" t="n">
        <v>1104463</v>
      </c>
      <c r="AP432" t="inlineStr">
        <is>
          <t>688901</t>
        </is>
      </c>
      <c r="AQ432" t="inlineStr">
        <is>
          <t>1196650</t>
        </is>
      </c>
      <c r="AR432" t="inlineStr">
        <is>
          <t>7880</t>
        </is>
      </c>
      <c r="AS432" t="inlineStr">
        <is>
          <t>13458</t>
        </is>
      </c>
      <c r="AT432" t="inlineStr">
        <is>
          <t>75812</t>
        </is>
      </c>
      <c r="AU432" t="inlineStr">
        <is>
          <t>120000</t>
        </is>
      </c>
      <c r="AV432" t="inlineStr">
        <is>
          <t>167296</t>
        </is>
      </c>
      <c r="AW432" t="inlineStr">
        <is>
          <t>300000</t>
        </is>
      </c>
      <c r="AX432" t="inlineStr">
        <is>
          <t>614961</t>
        </is>
      </c>
      <c r="AY432" t="inlineStr">
        <is>
          <t>1018000</t>
        </is>
      </c>
      <c r="AZ432" t="n">
        <v>30</v>
      </c>
      <c r="BA432" t="n">
        <v>-3752572</v>
      </c>
      <c r="BB432" t="n">
        <v>-2345291</v>
      </c>
      <c r="BC432" t="inlineStr">
        <is>
          <t>0</t>
        </is>
      </c>
      <c r="BD432" t="inlineStr">
        <is>
          <t>0</t>
        </is>
      </c>
      <c r="BE432" t="n">
        <v>0</v>
      </c>
      <c r="BF432" t="inlineStr">
        <is>
          <t>234386</t>
        </is>
      </c>
      <c r="BG432" t="inlineStr">
        <is>
          <t>556054</t>
        </is>
      </c>
      <c r="BH432" t="inlineStr">
        <is>
          <t>388000</t>
        </is>
      </c>
      <c r="BI432" t="inlineStr">
        <is>
          <t>716463</t>
        </is>
      </c>
    </row>
    <row r="433">
      <c r="A433" t="inlineStr">
        <is>
          <t>China</t>
        </is>
      </c>
      <c r="B433" t="inlineStr">
        <is>
          <t>Mangrove</t>
        </is>
      </c>
      <c r="C433" t="inlineStr">
        <is>
          <t>Restoration</t>
        </is>
      </c>
      <c r="D433" t="inlineStr">
        <is>
          <t>Hydrology</t>
        </is>
      </c>
      <c r="E433" t="inlineStr">
        <is>
          <t>Large</t>
        </is>
      </c>
      <c r="F433" t="n">
        <v>1000</v>
      </c>
      <c r="G433" t="inlineStr">
        <is>
          <t>Market price</t>
        </is>
      </c>
      <c r="H433" t="n">
        <v>934894938.3876103</v>
      </c>
      <c r="I433" t="inlineStr">
        <is>
          <t>CHN</t>
        </is>
      </c>
      <c r="J433" t="n">
        <v>500</v>
      </c>
      <c r="K433" t="inlineStr">
        <is>
          <t>China Mangrove Restoration 1000</t>
        </is>
      </c>
      <c r="L433" t="inlineStr">
        <is>
          <t>152950748</t>
        </is>
      </c>
      <c r="M433" t="inlineStr">
        <is>
          <t>185827906</t>
        </is>
      </c>
      <c r="N433" t="n">
        <v>0.163602070906267</v>
      </c>
      <c r="O433" t="n">
        <v>0.1987687582526574</v>
      </c>
      <c r="P433" t="inlineStr">
        <is>
          <t>122904334</t>
        </is>
      </c>
      <c r="Q433" t="inlineStr">
        <is>
          <t>146305000</t>
        </is>
      </c>
      <c r="R433" t="inlineStr">
        <is>
          <t>30046414</t>
        </is>
      </c>
      <c r="S433" t="inlineStr">
        <is>
          <t>39522906</t>
        </is>
      </c>
      <c r="T433" t="n">
        <v>26227</v>
      </c>
      <c r="U433" t="n">
        <v>105142</v>
      </c>
      <c r="V433" t="n">
        <v>1818</v>
      </c>
      <c r="W433" t="n">
        <v>1818</v>
      </c>
      <c r="X433" t="inlineStr">
        <is>
          <t>50000</t>
        </is>
      </c>
      <c r="Y433" t="inlineStr">
        <is>
          <t>50000</t>
        </is>
      </c>
      <c r="Z433" t="inlineStr">
        <is>
          <t>629559</t>
        </is>
      </c>
      <c r="AA433" t="inlineStr">
        <is>
          <t>667067</t>
        </is>
      </c>
      <c r="AB433" t="inlineStr">
        <is>
          <t>153925</t>
        </is>
      </c>
      <c r="AC433" t="inlineStr">
        <is>
          <t>160000</t>
        </is>
      </c>
      <c r="AD433" t="inlineStr">
        <is>
          <t>314213</t>
        </is>
      </c>
      <c r="AE433" t="inlineStr">
        <is>
          <t>332933</t>
        </is>
      </c>
      <c r="AF433" t="inlineStr">
        <is>
          <t>88900</t>
        </is>
      </c>
      <c r="AG433" t="inlineStr">
        <is>
          <t>100000</t>
        </is>
      </c>
      <c r="AH433" t="inlineStr">
        <is>
          <t>138755</t>
        </is>
      </c>
      <c r="AI433" t="inlineStr">
        <is>
          <t>150000</t>
        </is>
      </c>
      <c r="AJ433" t="inlineStr">
        <is>
          <t>44450</t>
        </is>
      </c>
      <c r="AK433" t="inlineStr">
        <is>
          <t>50000</t>
        </is>
      </c>
      <c r="AL433" t="inlineStr">
        <is>
          <t>121484532</t>
        </is>
      </c>
      <c r="AM433" t="inlineStr">
        <is>
          <t>144795000</t>
        </is>
      </c>
      <c r="AN433" t="n">
        <v>28317368</v>
      </c>
      <c r="AO433" t="n">
        <v>36572270</v>
      </c>
      <c r="AP433" t="inlineStr">
        <is>
          <t>861127</t>
        </is>
      </c>
      <c r="AQ433" t="inlineStr">
        <is>
          <t>1495813</t>
        </is>
      </c>
      <c r="AR433" t="inlineStr">
        <is>
          <t>9850</t>
        </is>
      </c>
      <c r="AS433" t="inlineStr">
        <is>
          <t>16823</t>
        </is>
      </c>
      <c r="AT433" t="inlineStr">
        <is>
          <t>75812</t>
        </is>
      </c>
      <c r="AU433" t="inlineStr">
        <is>
          <t>120000</t>
        </is>
      </c>
      <c r="AV433" t="inlineStr">
        <is>
          <t>167296</t>
        </is>
      </c>
      <c r="AW433" t="inlineStr">
        <is>
          <t>300000</t>
        </is>
      </c>
      <c r="AX433" t="inlineStr">
        <is>
          <t>614961</t>
        </is>
      </c>
      <c r="AY433" t="inlineStr">
        <is>
          <t>1018000</t>
        </is>
      </c>
      <c r="AZ433" t="n">
        <v>30</v>
      </c>
      <c r="BA433" t="n">
        <v>-39522906</v>
      </c>
      <c r="BB433" t="n">
        <v>-30046414</v>
      </c>
      <c r="BC433" t="inlineStr">
        <is>
          <t>0</t>
        </is>
      </c>
      <c r="BD433" t="inlineStr">
        <is>
          <t>0</t>
        </is>
      </c>
      <c r="BE433" t="n">
        <v>0</v>
      </c>
      <c r="BF433" t="inlineStr">
        <is>
          <t>234386</t>
        </is>
      </c>
      <c r="BG433" t="inlineStr">
        <is>
          <t>28082982</t>
        </is>
      </c>
      <c r="BH433" t="inlineStr">
        <is>
          <t>388000</t>
        </is>
      </c>
      <c r="BI433" t="inlineStr">
        <is>
          <t>36184270</t>
        </is>
      </c>
    </row>
    <row r="434">
      <c r="A434" t="inlineStr">
        <is>
          <t>China</t>
        </is>
      </c>
      <c r="B434" t="inlineStr">
        <is>
          <t>Mangrove</t>
        </is>
      </c>
      <c r="C434" t="inlineStr">
        <is>
          <t>Conservation</t>
        </is>
      </c>
      <c r="D434" t="inlineStr"/>
      <c r="E434" t="inlineStr">
        <is>
          <t>Small</t>
        </is>
      </c>
      <c r="F434" t="n">
        <v>4000</v>
      </c>
      <c r="G434" t="inlineStr">
        <is>
          <t>Opex breakeven</t>
        </is>
      </c>
      <c r="H434" t="n">
        <v>934894938.3876103</v>
      </c>
      <c r="I434" t="inlineStr">
        <is>
          <t>CHN</t>
        </is>
      </c>
      <c r="J434" t="n">
        <v>20000</v>
      </c>
      <c r="K434" t="inlineStr">
        <is>
          <t>China Mangrove Conservation 4000</t>
        </is>
      </c>
      <c r="L434" t="inlineStr">
        <is>
          <t>3531627</t>
        </is>
      </c>
      <c r="M434" t="inlineStr">
        <is>
          <t>5243169</t>
        </is>
      </c>
      <c r="N434" t="n">
        <v>0.00377756564399729</v>
      </c>
      <c r="O434" t="n">
        <v>0.005608297558057979</v>
      </c>
      <c r="P434" t="inlineStr">
        <is>
          <t>1342839</t>
        </is>
      </c>
      <c r="Q434" t="inlineStr">
        <is>
          <t>1430000</t>
        </is>
      </c>
      <c r="R434" t="inlineStr">
        <is>
          <t>2188787</t>
        </is>
      </c>
      <c r="S434" t="inlineStr">
        <is>
          <t>3813169</t>
        </is>
      </c>
      <c r="T434" t="n">
        <v>6335</v>
      </c>
      <c r="U434" t="n">
        <v>21627</v>
      </c>
      <c r="V434" t="n">
        <v>204</v>
      </c>
      <c r="W434" t="n">
        <v>204</v>
      </c>
      <c r="X434" t="inlineStr">
        <is>
          <t>50000</t>
        </is>
      </c>
      <c r="Y434" t="inlineStr">
        <is>
          <t>50000</t>
        </is>
      </c>
      <c r="Z434" t="inlineStr">
        <is>
          <t>629559</t>
        </is>
      </c>
      <c r="AA434" t="inlineStr">
        <is>
          <t>667067</t>
        </is>
      </c>
      <c r="AB434" t="inlineStr">
        <is>
          <t>76963</t>
        </is>
      </c>
      <c r="AC434" t="inlineStr">
        <is>
          <t>80000</t>
        </is>
      </c>
      <c r="AD434" t="inlineStr">
        <is>
          <t>314213</t>
        </is>
      </c>
      <c r="AE434" t="inlineStr">
        <is>
          <t>332933</t>
        </is>
      </c>
      <c r="AF434" t="inlineStr">
        <is>
          <t>88900</t>
        </is>
      </c>
      <c r="AG434" t="inlineStr">
        <is>
          <t>100000</t>
        </is>
      </c>
      <c r="AH434" t="inlineStr">
        <is>
          <t>138755</t>
        </is>
      </c>
      <c r="AI434" t="inlineStr">
        <is>
          <t>150000</t>
        </is>
      </c>
      <c r="AJ434" t="inlineStr">
        <is>
          <t>44450</t>
        </is>
      </c>
      <c r="AK434" t="inlineStr">
        <is>
          <t>50000</t>
        </is>
      </c>
      <c r="AL434" t="inlineStr">
        <is>
          <t>0</t>
        </is>
      </c>
      <c r="AM434" t="inlineStr">
        <is>
          <t>0</t>
        </is>
      </c>
      <c r="AN434" t="n">
        <v>234386</v>
      </c>
      <c r="AO434" t="n">
        <v>388000</v>
      </c>
      <c r="AP434" t="inlineStr">
        <is>
          <t>1094394</t>
        </is>
      </c>
      <c r="AQ434" t="inlineStr">
        <is>
          <t>1983709</t>
        </is>
      </c>
      <c r="AR434" t="inlineStr">
        <is>
          <t>1938</t>
        </is>
      </c>
      <c r="AS434" t="inlineStr">
        <is>
          <t>3460</t>
        </is>
      </c>
      <c r="AT434" t="inlineStr">
        <is>
          <t>75812</t>
        </is>
      </c>
      <c r="AU434" t="inlineStr">
        <is>
          <t>120000</t>
        </is>
      </c>
      <c r="AV434" t="inlineStr">
        <is>
          <t>167296</t>
        </is>
      </c>
      <c r="AW434" t="inlineStr">
        <is>
          <t>300000</t>
        </is>
      </c>
      <c r="AX434" t="inlineStr">
        <is>
          <t>614961</t>
        </is>
      </c>
      <c r="AY434" t="inlineStr">
        <is>
          <t>1018000</t>
        </is>
      </c>
      <c r="AZ434" t="n">
        <v>190.432721285936</v>
      </c>
      <c r="BA434" t="n">
        <v>-3813169</v>
      </c>
      <c r="BB434" t="n">
        <v>-2188787</v>
      </c>
      <c r="BC434" t="inlineStr">
        <is>
          <t>0</t>
        </is>
      </c>
      <c r="BD434" t="inlineStr">
        <is>
          <t>0</t>
        </is>
      </c>
      <c r="BE434" t="n">
        <v>0</v>
      </c>
      <c r="BF434" t="inlineStr">
        <is>
          <t>234386</t>
        </is>
      </c>
      <c r="BG434" t="inlineStr">
        <is>
          <t>0</t>
        </is>
      </c>
      <c r="BH434" t="inlineStr">
        <is>
          <t>388000</t>
        </is>
      </c>
      <c r="BI434" t="inlineStr">
        <is>
          <t>0</t>
        </is>
      </c>
    </row>
    <row r="435">
      <c r="A435" t="inlineStr">
        <is>
          <t>China</t>
        </is>
      </c>
      <c r="B435" t="inlineStr">
        <is>
          <t>Mangrove</t>
        </is>
      </c>
      <c r="C435" t="inlineStr">
        <is>
          <t>Conservation</t>
        </is>
      </c>
      <c r="D435" t="inlineStr"/>
      <c r="E435" t="inlineStr">
        <is>
          <t>Small</t>
        </is>
      </c>
      <c r="F435" t="n">
        <v>4000</v>
      </c>
      <c r="G435" t="inlineStr">
        <is>
          <t>Market price</t>
        </is>
      </c>
      <c r="H435" t="n">
        <v>934894938.3876103</v>
      </c>
      <c r="I435" t="inlineStr">
        <is>
          <t>CHN</t>
        </is>
      </c>
      <c r="J435" t="n">
        <v>20000</v>
      </c>
      <c r="K435" t="inlineStr">
        <is>
          <t>China Mangrove Conservation 4000</t>
        </is>
      </c>
      <c r="L435" t="inlineStr">
        <is>
          <t>2609639</t>
        </is>
      </c>
      <c r="M435" t="inlineStr">
        <is>
          <t>3571966</t>
        </is>
      </c>
      <c r="N435" t="n">
        <v>0.002791371407466146</v>
      </c>
      <c r="O435" t="n">
        <v>0.003820713807864314</v>
      </c>
      <c r="P435" t="inlineStr">
        <is>
          <t>1342839</t>
        </is>
      </c>
      <c r="Q435" t="inlineStr">
        <is>
          <t>1430000</t>
        </is>
      </c>
      <c r="R435" t="inlineStr">
        <is>
          <t>1266800</t>
        </is>
      </c>
      <c r="S435" t="inlineStr">
        <is>
          <t>2141966</t>
        </is>
      </c>
      <c r="T435" t="n">
        <v>6335</v>
      </c>
      <c r="U435" t="n">
        <v>21627</v>
      </c>
      <c r="V435" t="n">
        <v>151</v>
      </c>
      <c r="W435" t="n">
        <v>151</v>
      </c>
      <c r="X435" t="inlineStr">
        <is>
          <t>50000</t>
        </is>
      </c>
      <c r="Y435" t="inlineStr">
        <is>
          <t>50000</t>
        </is>
      </c>
      <c r="Z435" t="inlineStr">
        <is>
          <t>629559</t>
        </is>
      </c>
      <c r="AA435" t="inlineStr">
        <is>
          <t>667067</t>
        </is>
      </c>
      <c r="AB435" t="inlineStr">
        <is>
          <t>76963</t>
        </is>
      </c>
      <c r="AC435" t="inlineStr">
        <is>
          <t>80000</t>
        </is>
      </c>
      <c r="AD435" t="inlineStr">
        <is>
          <t>314213</t>
        </is>
      </c>
      <c r="AE435" t="inlineStr">
        <is>
          <t>332933</t>
        </is>
      </c>
      <c r="AF435" t="inlineStr">
        <is>
          <t>88900</t>
        </is>
      </c>
      <c r="AG435" t="inlineStr">
        <is>
          <t>100000</t>
        </is>
      </c>
      <c r="AH435" t="inlineStr">
        <is>
          <t>138755</t>
        </is>
      </c>
      <c r="AI435" t="inlineStr">
        <is>
          <t>150000</t>
        </is>
      </c>
      <c r="AJ435" t="inlineStr">
        <is>
          <t>44450</t>
        </is>
      </c>
      <c r="AK435" t="inlineStr">
        <is>
          <t>50000</t>
        </is>
      </c>
      <c r="AL435" t="inlineStr">
        <is>
          <t>0</t>
        </is>
      </c>
      <c r="AM435" t="inlineStr">
        <is>
          <t>0</t>
        </is>
      </c>
      <c r="AN435" t="n">
        <v>234386</v>
      </c>
      <c r="AO435" t="n">
        <v>388000</v>
      </c>
      <c r="AP435" t="inlineStr">
        <is>
          <t>172406</t>
        </is>
      </c>
      <c r="AQ435" t="inlineStr">
        <is>
          <t>312505</t>
        </is>
      </c>
      <c r="AR435" t="inlineStr">
        <is>
          <t>1938</t>
        </is>
      </c>
      <c r="AS435" t="inlineStr">
        <is>
          <t>3460</t>
        </is>
      </c>
      <c r="AT435" t="inlineStr">
        <is>
          <t>75812</t>
        </is>
      </c>
      <c r="AU435" t="inlineStr">
        <is>
          <t>120000</t>
        </is>
      </c>
      <c r="AV435" t="inlineStr">
        <is>
          <t>167296</t>
        </is>
      </c>
      <c r="AW435" t="inlineStr">
        <is>
          <t>300000</t>
        </is>
      </c>
      <c r="AX435" t="inlineStr">
        <is>
          <t>614961</t>
        </is>
      </c>
      <c r="AY435" t="inlineStr">
        <is>
          <t>1018000</t>
        </is>
      </c>
      <c r="AZ435" t="n">
        <v>30</v>
      </c>
      <c r="BA435" t="n">
        <v>-2141966</v>
      </c>
      <c r="BB435" t="n">
        <v>-1266800</v>
      </c>
      <c r="BC435" t="inlineStr">
        <is>
          <t>0</t>
        </is>
      </c>
      <c r="BD435" t="inlineStr">
        <is>
          <t>0</t>
        </is>
      </c>
      <c r="BE435" t="n">
        <v>0</v>
      </c>
      <c r="BF435" t="inlineStr">
        <is>
          <t>234386</t>
        </is>
      </c>
      <c r="BG435" t="inlineStr">
        <is>
          <t>0</t>
        </is>
      </c>
      <c r="BH435" t="inlineStr">
        <is>
          <t>388000</t>
        </is>
      </c>
      <c r="BI435" t="inlineStr">
        <is>
          <t>0</t>
        </is>
      </c>
    </row>
    <row r="436">
      <c r="A436" t="inlineStr">
        <is>
          <t>China</t>
        </is>
      </c>
      <c r="B436" t="inlineStr">
        <is>
          <t>Mangrove</t>
        </is>
      </c>
      <c r="C436" t="inlineStr">
        <is>
          <t>Conservation</t>
        </is>
      </c>
      <c r="D436" t="inlineStr"/>
      <c r="E436" t="inlineStr">
        <is>
          <t>Medium</t>
        </is>
      </c>
      <c r="F436" t="n">
        <v>20000</v>
      </c>
      <c r="G436" t="inlineStr">
        <is>
          <t>Opex breakeven</t>
        </is>
      </c>
      <c r="H436" t="n">
        <v>934894938.3876103</v>
      </c>
      <c r="I436" t="inlineStr">
        <is>
          <t>CHN</t>
        </is>
      </c>
      <c r="J436" t="n">
        <v>20000</v>
      </c>
      <c r="K436" t="inlineStr">
        <is>
          <t>China Mangrove Conservation 20000</t>
        </is>
      </c>
      <c r="L436" t="inlineStr">
        <is>
          <t>3547133</t>
        </is>
      </c>
      <c r="M436" t="inlineStr">
        <is>
          <t>5271064</t>
        </is>
      </c>
      <c r="N436" t="n">
        <v>0.003794151464888291</v>
      </c>
      <c r="O436" t="n">
        <v>0.005638135135367051</v>
      </c>
      <c r="P436" t="inlineStr">
        <is>
          <t>1342839</t>
        </is>
      </c>
      <c r="Q436" t="inlineStr">
        <is>
          <t>1430000</t>
        </is>
      </c>
      <c r="R436" t="inlineStr">
        <is>
          <t>2204293</t>
        </is>
      </c>
      <c r="S436" t="inlineStr">
        <is>
          <t>3841064</t>
        </is>
      </c>
      <c r="T436" t="n">
        <v>6335</v>
      </c>
      <c r="U436" t="n">
        <v>108133</v>
      </c>
      <c r="V436" t="n">
        <v>41</v>
      </c>
      <c r="W436" t="n">
        <v>41</v>
      </c>
      <c r="X436" t="inlineStr">
        <is>
          <t>50000</t>
        </is>
      </c>
      <c r="Y436" t="inlineStr">
        <is>
          <t>50000</t>
        </is>
      </c>
      <c r="Z436" t="inlineStr">
        <is>
          <t>629559</t>
        </is>
      </c>
      <c r="AA436" t="inlineStr">
        <is>
          <t>667067</t>
        </is>
      </c>
      <c r="AB436" t="inlineStr">
        <is>
          <t>76963</t>
        </is>
      </c>
      <c r="AC436" t="inlineStr">
        <is>
          <t>80000</t>
        </is>
      </c>
      <c r="AD436" t="inlineStr">
        <is>
          <t>314213</t>
        </is>
      </c>
      <c r="AE436" t="inlineStr">
        <is>
          <t>332933</t>
        </is>
      </c>
      <c r="AF436" t="inlineStr">
        <is>
          <t>88900</t>
        </is>
      </c>
      <c r="AG436" t="inlineStr">
        <is>
          <t>100000</t>
        </is>
      </c>
      <c r="AH436" t="inlineStr">
        <is>
          <t>138755</t>
        </is>
      </c>
      <c r="AI436" t="inlineStr">
        <is>
          <t>150000</t>
        </is>
      </c>
      <c r="AJ436" t="inlineStr">
        <is>
          <t>44450</t>
        </is>
      </c>
      <c r="AK436" t="inlineStr">
        <is>
          <t>50000</t>
        </is>
      </c>
      <c r="AL436" t="inlineStr">
        <is>
          <t>0</t>
        </is>
      </c>
      <c r="AM436" t="inlineStr">
        <is>
          <t>0</t>
        </is>
      </c>
      <c r="AN436" t="n">
        <v>234386</v>
      </c>
      <c r="AO436" t="n">
        <v>388000</v>
      </c>
      <c r="AP436" t="inlineStr">
        <is>
          <t>1102147</t>
        </is>
      </c>
      <c r="AQ436" t="inlineStr">
        <is>
          <t>1997762</t>
        </is>
      </c>
      <c r="AR436" t="inlineStr">
        <is>
          <t>9691</t>
        </is>
      </c>
      <c r="AS436" t="inlineStr">
        <is>
          <t>17301</t>
        </is>
      </c>
      <c r="AT436" t="inlineStr">
        <is>
          <t>75812</t>
        </is>
      </c>
      <c r="AU436" t="inlineStr">
        <is>
          <t>120000</t>
        </is>
      </c>
      <c r="AV436" t="inlineStr">
        <is>
          <t>167296</t>
        </is>
      </c>
      <c r="AW436" t="inlineStr">
        <is>
          <t>300000</t>
        </is>
      </c>
      <c r="AX436" t="inlineStr">
        <is>
          <t>614961</t>
        </is>
      </c>
      <c r="AY436" t="inlineStr">
        <is>
          <t>1018000</t>
        </is>
      </c>
      <c r="AZ436" t="n">
        <v>38.35636365024832</v>
      </c>
      <c r="BA436" t="n">
        <v>-3841064</v>
      </c>
      <c r="BB436" t="n">
        <v>-2204293</v>
      </c>
      <c r="BC436" t="inlineStr">
        <is>
          <t>0</t>
        </is>
      </c>
      <c r="BD436" t="inlineStr">
        <is>
          <t>0</t>
        </is>
      </c>
      <c r="BE436" t="n">
        <v>0</v>
      </c>
      <c r="BF436" t="inlineStr">
        <is>
          <t>234386</t>
        </is>
      </c>
      <c r="BG436" t="inlineStr">
        <is>
          <t>0</t>
        </is>
      </c>
      <c r="BH436" t="inlineStr">
        <is>
          <t>388000</t>
        </is>
      </c>
      <c r="BI436" t="inlineStr">
        <is>
          <t>0</t>
        </is>
      </c>
    </row>
    <row r="437">
      <c r="A437" t="inlineStr">
        <is>
          <t>China</t>
        </is>
      </c>
      <c r="B437" t="inlineStr">
        <is>
          <t>Mangrove</t>
        </is>
      </c>
      <c r="C437" t="inlineStr">
        <is>
          <t>Conservation</t>
        </is>
      </c>
      <c r="D437" t="inlineStr"/>
      <c r="E437" t="inlineStr">
        <is>
          <t>Medium</t>
        </is>
      </c>
      <c r="F437" t="n">
        <v>20000</v>
      </c>
      <c r="G437" t="inlineStr">
        <is>
          <t>Market price</t>
        </is>
      </c>
      <c r="H437" t="n">
        <v>934894938.3876103</v>
      </c>
      <c r="I437" t="inlineStr">
        <is>
          <t>CHN</t>
        </is>
      </c>
      <c r="J437" t="n">
        <v>20000</v>
      </c>
      <c r="K437" t="inlineStr">
        <is>
          <t>China Mangrove Conservation 20000</t>
        </is>
      </c>
      <c r="L437" t="inlineStr">
        <is>
          <t>3307018</t>
        </is>
      </c>
      <c r="M437" t="inlineStr">
        <is>
          <t>4835829</t>
        </is>
      </c>
      <c r="N437" t="n">
        <v>0.003537315118748563</v>
      </c>
      <c r="O437" t="n">
        <v>0.005172590845705328</v>
      </c>
      <c r="P437" t="inlineStr">
        <is>
          <t>1342839</t>
        </is>
      </c>
      <c r="Q437" t="inlineStr">
        <is>
          <t>1430000</t>
        </is>
      </c>
      <c r="R437" t="inlineStr">
        <is>
          <t>1964178</t>
        </is>
      </c>
      <c r="S437" t="inlineStr">
        <is>
          <t>3405829</t>
        </is>
      </c>
      <c r="T437" t="n">
        <v>6335</v>
      </c>
      <c r="U437" t="n">
        <v>108133</v>
      </c>
      <c r="V437" t="n">
        <v>38</v>
      </c>
      <c r="W437" t="n">
        <v>38</v>
      </c>
      <c r="X437" t="inlineStr">
        <is>
          <t>50000</t>
        </is>
      </c>
      <c r="Y437" t="inlineStr">
        <is>
          <t>50000</t>
        </is>
      </c>
      <c r="Z437" t="inlineStr">
        <is>
          <t>629559</t>
        </is>
      </c>
      <c r="AA437" t="inlineStr">
        <is>
          <t>667067</t>
        </is>
      </c>
      <c r="AB437" t="inlineStr">
        <is>
          <t>76963</t>
        </is>
      </c>
      <c r="AC437" t="inlineStr">
        <is>
          <t>80000</t>
        </is>
      </c>
      <c r="AD437" t="inlineStr">
        <is>
          <t>314213</t>
        </is>
      </c>
      <c r="AE437" t="inlineStr">
        <is>
          <t>332933</t>
        </is>
      </c>
      <c r="AF437" t="inlineStr">
        <is>
          <t>88900</t>
        </is>
      </c>
      <c r="AG437" t="inlineStr">
        <is>
          <t>100000</t>
        </is>
      </c>
      <c r="AH437" t="inlineStr">
        <is>
          <t>138755</t>
        </is>
      </c>
      <c r="AI437" t="inlineStr">
        <is>
          <t>150000</t>
        </is>
      </c>
      <c r="AJ437" t="inlineStr">
        <is>
          <t>44450</t>
        </is>
      </c>
      <c r="AK437" t="inlineStr">
        <is>
          <t>50000</t>
        </is>
      </c>
      <c r="AL437" t="inlineStr">
        <is>
          <t>0</t>
        </is>
      </c>
      <c r="AM437" t="inlineStr">
        <is>
          <t>0</t>
        </is>
      </c>
      <c r="AN437" t="n">
        <v>234386</v>
      </c>
      <c r="AO437" t="n">
        <v>388000</v>
      </c>
      <c r="AP437" t="inlineStr">
        <is>
          <t>862032</t>
        </is>
      </c>
      <c r="AQ437" t="inlineStr">
        <is>
          <t>1562527</t>
        </is>
      </c>
      <c r="AR437" t="inlineStr">
        <is>
          <t>9691</t>
        </is>
      </c>
      <c r="AS437" t="inlineStr">
        <is>
          <t>17301</t>
        </is>
      </c>
      <c r="AT437" t="inlineStr">
        <is>
          <t>75812</t>
        </is>
      </c>
      <c r="AU437" t="inlineStr">
        <is>
          <t>120000</t>
        </is>
      </c>
      <c r="AV437" t="inlineStr">
        <is>
          <t>167296</t>
        </is>
      </c>
      <c r="AW437" t="inlineStr">
        <is>
          <t>300000</t>
        </is>
      </c>
      <c r="AX437" t="inlineStr">
        <is>
          <t>614961</t>
        </is>
      </c>
      <c r="AY437" t="inlineStr">
        <is>
          <t>1018000</t>
        </is>
      </c>
      <c r="AZ437" t="n">
        <v>30</v>
      </c>
      <c r="BA437" t="n">
        <v>-3405829</v>
      </c>
      <c r="BB437" t="n">
        <v>-1964178</v>
      </c>
      <c r="BC437" t="inlineStr">
        <is>
          <t>0</t>
        </is>
      </c>
      <c r="BD437" t="inlineStr">
        <is>
          <t>0</t>
        </is>
      </c>
      <c r="BE437" t="n">
        <v>0</v>
      </c>
      <c r="BF437" t="inlineStr">
        <is>
          <t>234386</t>
        </is>
      </c>
      <c r="BG437" t="inlineStr">
        <is>
          <t>0</t>
        </is>
      </c>
      <c r="BH437" t="inlineStr">
        <is>
          <t>388000</t>
        </is>
      </c>
      <c r="BI437" t="inlineStr">
        <is>
          <t>0</t>
        </is>
      </c>
    </row>
    <row r="438">
      <c r="A438" t="inlineStr">
        <is>
          <t>China</t>
        </is>
      </c>
      <c r="B438" t="inlineStr">
        <is>
          <t>Mangrove</t>
        </is>
      </c>
      <c r="C438" t="inlineStr">
        <is>
          <t>Conservation</t>
        </is>
      </c>
      <c r="D438" t="inlineStr"/>
      <c r="E438" t="inlineStr">
        <is>
          <t>Large</t>
        </is>
      </c>
      <c r="F438" t="n">
        <v>40000</v>
      </c>
      <c r="G438" t="inlineStr">
        <is>
          <t>Opex breakeven</t>
        </is>
      </c>
      <c r="H438" t="n">
        <v>934894938.3876103</v>
      </c>
      <c r="I438" t="inlineStr">
        <is>
          <t>CHN</t>
        </is>
      </c>
      <c r="J438" t="n">
        <v>20000</v>
      </c>
      <c r="K438" t="inlineStr">
        <is>
          <t>China Mangrove Conservation 40000</t>
        </is>
      </c>
      <c r="L438" t="inlineStr">
        <is>
          <t>4734227</t>
        </is>
      </c>
      <c r="M438" t="inlineStr">
        <is>
          <t>7065186</t>
        </is>
      </c>
      <c r="N438" t="n">
        <v>0.005063913393482482</v>
      </c>
      <c r="O438" t="n">
        <v>0.007557197830362787</v>
      </c>
      <c r="P438" t="inlineStr">
        <is>
          <t>1734298</t>
        </is>
      </c>
      <c r="Q438" t="inlineStr">
        <is>
          <t>1843233</t>
        </is>
      </c>
      <c r="R438" t="inlineStr">
        <is>
          <t>2999929</t>
        </is>
      </c>
      <c r="S438" t="inlineStr">
        <is>
          <t>5221953</t>
        </is>
      </c>
      <c r="T438" t="n">
        <v>6335</v>
      </c>
      <c r="U438" t="n">
        <v>216266</v>
      </c>
      <c r="V438" t="n">
        <v>27</v>
      </c>
      <c r="W438" t="n">
        <v>27</v>
      </c>
      <c r="X438" t="inlineStr">
        <is>
          <t>50000</t>
        </is>
      </c>
      <c r="Y438" t="inlineStr">
        <is>
          <t>50000</t>
        </is>
      </c>
      <c r="Z438" t="inlineStr">
        <is>
          <t>786949</t>
        </is>
      </c>
      <c r="AA438" t="inlineStr">
        <is>
          <t>833833</t>
        </is>
      </c>
      <c r="AB438" t="inlineStr">
        <is>
          <t>153925</t>
        </is>
      </c>
      <c r="AC438" t="inlineStr">
        <is>
          <t>160000</t>
        </is>
      </c>
      <c r="AD438" t="inlineStr">
        <is>
          <t>471320</t>
        </is>
      </c>
      <c r="AE438" t="inlineStr">
        <is>
          <t>499400</t>
        </is>
      </c>
      <c r="AF438" t="inlineStr">
        <is>
          <t>88900</t>
        </is>
      </c>
      <c r="AG438" t="inlineStr">
        <is>
          <t>100000</t>
        </is>
      </c>
      <c r="AH438" t="inlineStr">
        <is>
          <t>138755</t>
        </is>
      </c>
      <c r="AI438" t="inlineStr">
        <is>
          <t>150000</t>
        </is>
      </c>
      <c r="AJ438" t="inlineStr">
        <is>
          <t>44450</t>
        </is>
      </c>
      <c r="AK438" t="inlineStr">
        <is>
          <t>50000</t>
        </is>
      </c>
      <c r="AL438" t="inlineStr">
        <is>
          <t>0</t>
        </is>
      </c>
      <c r="AM438" t="inlineStr">
        <is>
          <t>0</t>
        </is>
      </c>
      <c r="AN438" t="n">
        <v>468772</v>
      </c>
      <c r="AO438" t="n">
        <v>776000</v>
      </c>
      <c r="AP438" t="inlineStr">
        <is>
          <t>1499964</t>
        </is>
      </c>
      <c r="AQ438" t="inlineStr">
        <is>
          <t>2718850</t>
        </is>
      </c>
      <c r="AR438" t="inlineStr">
        <is>
          <t>19383</t>
        </is>
      </c>
      <c r="AS438" t="inlineStr">
        <is>
          <t>34603</t>
        </is>
      </c>
      <c r="AT438" t="inlineStr">
        <is>
          <t>75812</t>
        </is>
      </c>
      <c r="AU438" t="inlineStr">
        <is>
          <t>120000</t>
        </is>
      </c>
      <c r="AV438" t="inlineStr">
        <is>
          <t>167296</t>
        </is>
      </c>
      <c r="AW438" t="inlineStr">
        <is>
          <t>300000</t>
        </is>
      </c>
      <c r="AX438" t="inlineStr">
        <is>
          <t>768701</t>
        </is>
      </c>
      <c r="AY438" t="inlineStr">
        <is>
          <t>1272500</t>
        </is>
      </c>
      <c r="AZ438" t="n">
        <v>26.10050742987776</v>
      </c>
      <c r="BA438" t="n">
        <v>-5221953</v>
      </c>
      <c r="BB438" t="n">
        <v>-2999929</v>
      </c>
      <c r="BC438" t="inlineStr">
        <is>
          <t>0</t>
        </is>
      </c>
      <c r="BD438" t="inlineStr">
        <is>
          <t>0</t>
        </is>
      </c>
      <c r="BE438" t="n">
        <v>0</v>
      </c>
      <c r="BF438" t="inlineStr">
        <is>
          <t>468772</t>
        </is>
      </c>
      <c r="BG438" t="inlineStr">
        <is>
          <t>0</t>
        </is>
      </c>
      <c r="BH438" t="inlineStr">
        <is>
          <t>776000</t>
        </is>
      </c>
      <c r="BI438" t="inlineStr">
        <is>
          <t>0</t>
        </is>
      </c>
    </row>
    <row r="439">
      <c r="A439" t="inlineStr">
        <is>
          <t>China</t>
        </is>
      </c>
      <c r="B439" t="inlineStr">
        <is>
          <t>Mangrove</t>
        </is>
      </c>
      <c r="C439" t="inlineStr">
        <is>
          <t>Conservation</t>
        </is>
      </c>
      <c r="D439" t="inlineStr"/>
      <c r="E439" t="inlineStr">
        <is>
          <t>Large</t>
        </is>
      </c>
      <c r="F439" t="n">
        <v>40000</v>
      </c>
      <c r="G439" t="inlineStr">
        <is>
          <t>Market price</t>
        </is>
      </c>
      <c r="H439" t="n">
        <v>934894938.3876103</v>
      </c>
      <c r="I439" t="inlineStr">
        <is>
          <t>CHN</t>
        </is>
      </c>
      <c r="J439" t="n">
        <v>20000</v>
      </c>
      <c r="K439" t="inlineStr">
        <is>
          <t>China Mangrove Conservation 40000</t>
        </is>
      </c>
      <c r="L439" t="inlineStr">
        <is>
          <t>4958326</t>
        </is>
      </c>
      <c r="M439" t="inlineStr">
        <is>
          <t>7471391</t>
        </is>
      </c>
      <c r="N439" t="n">
        <v>0.005303618402888671</v>
      </c>
      <c r="O439" t="n">
        <v>0.007991690502556062</v>
      </c>
      <c r="P439" t="inlineStr">
        <is>
          <t>1734298</t>
        </is>
      </c>
      <c r="Q439" t="inlineStr">
        <is>
          <t>1843233</t>
        </is>
      </c>
      <c r="R439" t="inlineStr">
        <is>
          <t>3224028</t>
        </is>
      </c>
      <c r="S439" t="inlineStr">
        <is>
          <t>5628157</t>
        </is>
      </c>
      <c r="T439" t="n">
        <v>6335</v>
      </c>
      <c r="U439" t="n">
        <v>216266</v>
      </c>
      <c r="V439" t="n">
        <v>29</v>
      </c>
      <c r="W439" t="n">
        <v>29</v>
      </c>
      <c r="X439" t="inlineStr">
        <is>
          <t>50000</t>
        </is>
      </c>
      <c r="Y439" t="inlineStr">
        <is>
          <t>50000</t>
        </is>
      </c>
      <c r="Z439" t="inlineStr">
        <is>
          <t>786949</t>
        </is>
      </c>
      <c r="AA439" t="inlineStr">
        <is>
          <t>833833</t>
        </is>
      </c>
      <c r="AB439" t="inlineStr">
        <is>
          <t>153925</t>
        </is>
      </c>
      <c r="AC439" t="inlineStr">
        <is>
          <t>160000</t>
        </is>
      </c>
      <c r="AD439" t="inlineStr">
        <is>
          <t>471320</t>
        </is>
      </c>
      <c r="AE439" t="inlineStr">
        <is>
          <t>499400</t>
        </is>
      </c>
      <c r="AF439" t="inlineStr">
        <is>
          <t>88900</t>
        </is>
      </c>
      <c r="AG439" t="inlineStr">
        <is>
          <t>100000</t>
        </is>
      </c>
      <c r="AH439" t="inlineStr">
        <is>
          <t>138755</t>
        </is>
      </c>
      <c r="AI439" t="inlineStr">
        <is>
          <t>150000</t>
        </is>
      </c>
      <c r="AJ439" t="inlineStr">
        <is>
          <t>44450</t>
        </is>
      </c>
      <c r="AK439" t="inlineStr">
        <is>
          <t>50000</t>
        </is>
      </c>
      <c r="AL439" t="inlineStr">
        <is>
          <t>0</t>
        </is>
      </c>
      <c r="AM439" t="inlineStr">
        <is>
          <t>0</t>
        </is>
      </c>
      <c r="AN439" t="n">
        <v>468772</v>
      </c>
      <c r="AO439" t="n">
        <v>776000</v>
      </c>
      <c r="AP439" t="inlineStr">
        <is>
          <t>1724063</t>
        </is>
      </c>
      <c r="AQ439" t="inlineStr">
        <is>
          <t>3125055</t>
        </is>
      </c>
      <c r="AR439" t="inlineStr">
        <is>
          <t>19383</t>
        </is>
      </c>
      <c r="AS439" t="inlineStr">
        <is>
          <t>34603</t>
        </is>
      </c>
      <c r="AT439" t="inlineStr">
        <is>
          <t>75812</t>
        </is>
      </c>
      <c r="AU439" t="inlineStr">
        <is>
          <t>120000</t>
        </is>
      </c>
      <c r="AV439" t="inlineStr">
        <is>
          <t>167296</t>
        </is>
      </c>
      <c r="AW439" t="inlineStr">
        <is>
          <t>300000</t>
        </is>
      </c>
      <c r="AX439" t="inlineStr">
        <is>
          <t>768701</t>
        </is>
      </c>
      <c r="AY439" t="inlineStr">
        <is>
          <t>1272500</t>
        </is>
      </c>
      <c r="AZ439" t="n">
        <v>30</v>
      </c>
      <c r="BA439" t="n">
        <v>-5628157</v>
      </c>
      <c r="BB439" t="n">
        <v>-3224028</v>
      </c>
      <c r="BC439" t="inlineStr">
        <is>
          <t>0</t>
        </is>
      </c>
      <c r="BD439" t="inlineStr">
        <is>
          <t>0</t>
        </is>
      </c>
      <c r="BE439" t="n">
        <v>0</v>
      </c>
      <c r="BF439" t="inlineStr">
        <is>
          <t>468772</t>
        </is>
      </c>
      <c r="BG439" t="inlineStr">
        <is>
          <t>0</t>
        </is>
      </c>
      <c r="BH439" t="inlineStr">
        <is>
          <t>776000</t>
        </is>
      </c>
      <c r="BI439" t="inlineStr">
        <is>
          <t>0</t>
        </is>
      </c>
    </row>
    <row r="440">
      <c r="A440" t="inlineStr">
        <is>
          <t>China</t>
        </is>
      </c>
      <c r="B440" t="inlineStr">
        <is>
          <t>Seagrass</t>
        </is>
      </c>
      <c r="C440" t="inlineStr">
        <is>
          <t>Restoration</t>
        </is>
      </c>
      <c r="D440" t="inlineStr">
        <is>
          <t>Planting</t>
        </is>
      </c>
      <c r="E440" t="inlineStr">
        <is>
          <t>Small</t>
        </is>
      </c>
      <c r="F440" t="n">
        <v>100</v>
      </c>
      <c r="G440" t="inlineStr">
        <is>
          <t>Opex breakeven</t>
        </is>
      </c>
      <c r="H440" t="n">
        <v>934894938.3876103</v>
      </c>
      <c r="I440" t="inlineStr">
        <is>
          <t>CHN</t>
        </is>
      </c>
      <c r="J440" t="n">
        <v>500</v>
      </c>
      <c r="K440" t="inlineStr">
        <is>
          <t>China Seagrass Restoration 100</t>
        </is>
      </c>
      <c r="L440" t="inlineStr">
        <is>
          <t>4549194</t>
        </is>
      </c>
      <c r="M440" t="inlineStr">
        <is>
          <t>6354481</t>
        </is>
      </c>
      <c r="N440" t="n">
        <v>0.004865994897614784</v>
      </c>
      <c r="O440" t="n">
        <v>0.006797000111006497</v>
      </c>
      <c r="P440" t="inlineStr">
        <is>
          <t>2041010</t>
        </is>
      </c>
      <c r="Q440" t="inlineStr">
        <is>
          <t>2215347</t>
        </is>
      </c>
      <c r="R440" t="inlineStr">
        <is>
          <t>2508184</t>
        </is>
      </c>
      <c r="S440" t="inlineStr">
        <is>
          <t>4139134</t>
        </is>
      </c>
      <c r="T440" t="n">
        <v>58237</v>
      </c>
      <c r="U440" t="n">
        <v>2523</v>
      </c>
      <c r="V440" t="n">
        <v>2254</v>
      </c>
      <c r="W440" t="n">
        <v>2254</v>
      </c>
      <c r="X440" t="inlineStr">
        <is>
          <t>50000</t>
        </is>
      </c>
      <c r="Y440" t="inlineStr">
        <is>
          <t>50000</t>
        </is>
      </c>
      <c r="Z440" t="inlineStr">
        <is>
          <t>629559</t>
        </is>
      </c>
      <c r="AA440" t="inlineStr">
        <is>
          <t>667067</t>
        </is>
      </c>
      <c r="AB440" t="inlineStr">
        <is>
          <t>76963</t>
        </is>
      </c>
      <c r="AC440" t="inlineStr">
        <is>
          <t>80000</t>
        </is>
      </c>
      <c r="AD440" t="inlineStr">
        <is>
          <t>314213</t>
        </is>
      </c>
      <c r="AE440" t="inlineStr">
        <is>
          <t>332933</t>
        </is>
      </c>
      <c r="AF440" t="inlineStr">
        <is>
          <t>88900</t>
        </is>
      </c>
      <c r="AG440" t="inlineStr">
        <is>
          <t>100000</t>
        </is>
      </c>
      <c r="AH440" t="inlineStr">
        <is>
          <t>138755</t>
        </is>
      </c>
      <c r="AI440" t="inlineStr">
        <is>
          <t>150000</t>
        </is>
      </c>
      <c r="AJ440" t="inlineStr">
        <is>
          <t>44450</t>
        </is>
      </c>
      <c r="AK440" t="inlineStr">
        <is>
          <t>50000</t>
        </is>
      </c>
      <c r="AL440" t="inlineStr">
        <is>
          <t>698171</t>
        </is>
      </c>
      <c r="AM440" t="inlineStr">
        <is>
          <t>785347</t>
        </is>
      </c>
      <c r="AN440" t="n">
        <v>395779</v>
      </c>
      <c r="AO440" t="n">
        <v>584258</v>
      </c>
      <c r="AP440" t="inlineStr">
        <is>
          <t>1254092</t>
        </is>
      </c>
      <c r="AQ440" t="inlineStr">
        <is>
          <t>2116472</t>
        </is>
      </c>
      <c r="AR440" t="inlineStr">
        <is>
          <t>244</t>
        </is>
      </c>
      <c r="AS440" t="inlineStr">
        <is>
          <t>404</t>
        </is>
      </c>
      <c r="AT440" t="inlineStr">
        <is>
          <t>75812</t>
        </is>
      </c>
      <c r="AU440" t="inlineStr">
        <is>
          <t>120000</t>
        </is>
      </c>
      <c r="AV440" t="inlineStr">
        <is>
          <t>167296</t>
        </is>
      </c>
      <c r="AW440" t="inlineStr">
        <is>
          <t>300000</t>
        </is>
      </c>
      <c r="AX440" t="inlineStr">
        <is>
          <t>614961</t>
        </is>
      </c>
      <c r="AY440" t="inlineStr">
        <is>
          <t>1018000</t>
        </is>
      </c>
      <c r="AZ440" t="n">
        <v>1787.309874411984</v>
      </c>
      <c r="BA440" t="n">
        <v>-4139134</v>
      </c>
      <c r="BB440" t="n">
        <v>-2508184</v>
      </c>
      <c r="BC440" t="inlineStr">
        <is>
          <t>0</t>
        </is>
      </c>
      <c r="BD440" t="inlineStr">
        <is>
          <t>0</t>
        </is>
      </c>
      <c r="BE440" t="n">
        <v>0</v>
      </c>
      <c r="BF440" t="inlineStr">
        <is>
          <t>234386</t>
        </is>
      </c>
      <c r="BG440" t="inlineStr">
        <is>
          <t>161393</t>
        </is>
      </c>
      <c r="BH440" t="inlineStr">
        <is>
          <t>388000</t>
        </is>
      </c>
      <c r="BI440" t="inlineStr">
        <is>
          <t>196258</t>
        </is>
      </c>
    </row>
    <row r="441">
      <c r="A441" t="inlineStr">
        <is>
          <t>China</t>
        </is>
      </c>
      <c r="B441" t="inlineStr">
        <is>
          <t>Seagrass</t>
        </is>
      </c>
      <c r="C441" t="inlineStr">
        <is>
          <t>Restoration</t>
        </is>
      </c>
      <c r="D441" t="inlineStr">
        <is>
          <t>Planting</t>
        </is>
      </c>
      <c r="E441" t="inlineStr">
        <is>
          <t>Small</t>
        </is>
      </c>
      <c r="F441" t="n">
        <v>100</v>
      </c>
      <c r="G441" t="inlineStr">
        <is>
          <t>Market price</t>
        </is>
      </c>
      <c r="H441" t="n">
        <v>934894938.3876103</v>
      </c>
      <c r="I441" t="inlineStr">
        <is>
          <t>CHN</t>
        </is>
      </c>
      <c r="J441" t="n">
        <v>500</v>
      </c>
      <c r="K441" t="inlineStr">
        <is>
          <t>China Seagrass Restoration 100</t>
        </is>
      </c>
      <c r="L441" t="inlineStr">
        <is>
          <t>3316152</t>
        </is>
      </c>
      <c r="M441" t="inlineStr">
        <is>
          <t>4273534</t>
        </is>
      </c>
      <c r="N441" t="n">
        <v>0.003547085200524546</v>
      </c>
      <c r="O441" t="n">
        <v>0.004571138236527899</v>
      </c>
      <c r="P441" t="inlineStr">
        <is>
          <t>2041010</t>
        </is>
      </c>
      <c r="Q441" t="inlineStr">
        <is>
          <t>2215347</t>
        </is>
      </c>
      <c r="R441" t="inlineStr">
        <is>
          <t>1275142</t>
        </is>
      </c>
      <c r="S441" t="inlineStr">
        <is>
          <t>2058187</t>
        </is>
      </c>
      <c r="T441" t="n">
        <v>58237</v>
      </c>
      <c r="U441" t="n">
        <v>2523</v>
      </c>
      <c r="V441" t="n">
        <v>1643</v>
      </c>
      <c r="W441" t="n">
        <v>1643</v>
      </c>
      <c r="X441" t="inlineStr">
        <is>
          <t>50000</t>
        </is>
      </c>
      <c r="Y441" t="inlineStr">
        <is>
          <t>50000</t>
        </is>
      </c>
      <c r="Z441" t="inlineStr">
        <is>
          <t>629559</t>
        </is>
      </c>
      <c r="AA441" t="inlineStr">
        <is>
          <t>667067</t>
        </is>
      </c>
      <c r="AB441" t="inlineStr">
        <is>
          <t>76963</t>
        </is>
      </c>
      <c r="AC441" t="inlineStr">
        <is>
          <t>80000</t>
        </is>
      </c>
      <c r="AD441" t="inlineStr">
        <is>
          <t>314213</t>
        </is>
      </c>
      <c r="AE441" t="inlineStr">
        <is>
          <t>332933</t>
        </is>
      </c>
      <c r="AF441" t="inlineStr">
        <is>
          <t>88900</t>
        </is>
      </c>
      <c r="AG441" t="inlineStr">
        <is>
          <t>100000</t>
        </is>
      </c>
      <c r="AH441" t="inlineStr">
        <is>
          <t>138755</t>
        </is>
      </c>
      <c r="AI441" t="inlineStr">
        <is>
          <t>150000</t>
        </is>
      </c>
      <c r="AJ441" t="inlineStr">
        <is>
          <t>44450</t>
        </is>
      </c>
      <c r="AK441" t="inlineStr">
        <is>
          <t>50000</t>
        </is>
      </c>
      <c r="AL441" t="inlineStr">
        <is>
          <t>698171</t>
        </is>
      </c>
      <c r="AM441" t="inlineStr">
        <is>
          <t>785347</t>
        </is>
      </c>
      <c r="AN441" t="n">
        <v>395779</v>
      </c>
      <c r="AO441" t="n">
        <v>584258</v>
      </c>
      <c r="AP441" t="inlineStr">
        <is>
          <t>21050</t>
        </is>
      </c>
      <c r="AQ441" t="inlineStr">
        <is>
          <t>35525</t>
        </is>
      </c>
      <c r="AR441" t="inlineStr">
        <is>
          <t>244</t>
        </is>
      </c>
      <c r="AS441" t="inlineStr">
        <is>
          <t>404</t>
        </is>
      </c>
      <c r="AT441" t="inlineStr">
        <is>
          <t>75812</t>
        </is>
      </c>
      <c r="AU441" t="inlineStr">
        <is>
          <t>120000</t>
        </is>
      </c>
      <c r="AV441" t="inlineStr">
        <is>
          <t>167296</t>
        </is>
      </c>
      <c r="AW441" t="inlineStr">
        <is>
          <t>300000</t>
        </is>
      </c>
      <c r="AX441" t="inlineStr">
        <is>
          <t>614961</t>
        </is>
      </c>
      <c r="AY441" t="inlineStr">
        <is>
          <t>1018000</t>
        </is>
      </c>
      <c r="AZ441" t="n">
        <v>30</v>
      </c>
      <c r="BA441" t="n">
        <v>-2058187</v>
      </c>
      <c r="BB441" t="n">
        <v>-1275142</v>
      </c>
      <c r="BC441" t="inlineStr">
        <is>
          <t>0</t>
        </is>
      </c>
      <c r="BD441" t="inlineStr">
        <is>
          <t>0</t>
        </is>
      </c>
      <c r="BE441" t="n">
        <v>0</v>
      </c>
      <c r="BF441" t="inlineStr">
        <is>
          <t>234386</t>
        </is>
      </c>
      <c r="BG441" t="inlineStr">
        <is>
          <t>161393</t>
        </is>
      </c>
      <c r="BH441" t="inlineStr">
        <is>
          <t>388000</t>
        </is>
      </c>
      <c r="BI441" t="inlineStr">
        <is>
          <t>196258</t>
        </is>
      </c>
    </row>
    <row r="442">
      <c r="A442" t="inlineStr">
        <is>
          <t>China</t>
        </is>
      </c>
      <c r="B442" t="inlineStr">
        <is>
          <t>Seagrass</t>
        </is>
      </c>
      <c r="C442" t="inlineStr">
        <is>
          <t>Restoration</t>
        </is>
      </c>
      <c r="D442" t="inlineStr">
        <is>
          <t>Planting</t>
        </is>
      </c>
      <c r="E442" t="inlineStr">
        <is>
          <t>Medium</t>
        </is>
      </c>
      <c r="F442" t="n">
        <v>500</v>
      </c>
      <c r="G442" t="inlineStr">
        <is>
          <t>Opex breakeven</t>
        </is>
      </c>
      <c r="H442" t="n">
        <v>934894938.3876103</v>
      </c>
      <c r="I442" t="inlineStr">
        <is>
          <t>CHN</t>
        </is>
      </c>
      <c r="J442" t="n">
        <v>500</v>
      </c>
      <c r="K442" t="inlineStr">
        <is>
          <t>China Seagrass Restoration 500</t>
        </is>
      </c>
      <c r="L442" t="inlineStr">
        <is>
          <t>8536713</t>
        </is>
      </c>
      <c r="M442" t="inlineStr">
        <is>
          <t>11378776</t>
        </is>
      </c>
      <c r="N442" t="n">
        <v>0.009131200362174442</v>
      </c>
      <c r="O442" t="n">
        <v>0.01217118152294705</v>
      </c>
      <c r="P442" t="inlineStr">
        <is>
          <t>4766561</t>
        </is>
      </c>
      <c r="Q442" t="inlineStr">
        <is>
          <t>5356735</t>
        </is>
      </c>
      <c r="R442" t="inlineStr">
        <is>
          <t>3770152</t>
        </is>
      </c>
      <c r="S442" t="inlineStr">
        <is>
          <t>6022041</t>
        </is>
      </c>
      <c r="T442" t="n">
        <v>58237</v>
      </c>
      <c r="U442" t="n">
        <v>12298</v>
      </c>
      <c r="V442" t="n">
        <v>868</v>
      </c>
      <c r="W442" t="n">
        <v>868</v>
      </c>
      <c r="X442" t="inlineStr">
        <is>
          <t>50000</t>
        </is>
      </c>
      <c r="Y442" t="inlineStr">
        <is>
          <t>50000</t>
        </is>
      </c>
      <c r="Z442" t="inlineStr">
        <is>
          <t>629559</t>
        </is>
      </c>
      <c r="AA442" t="inlineStr">
        <is>
          <t>667067</t>
        </is>
      </c>
      <c r="AB442" t="inlineStr">
        <is>
          <t>76963</t>
        </is>
      </c>
      <c r="AC442" t="inlineStr">
        <is>
          <t>80000</t>
        </is>
      </c>
      <c r="AD442" t="inlineStr">
        <is>
          <t>314213</t>
        </is>
      </c>
      <c r="AE442" t="inlineStr">
        <is>
          <t>332933</t>
        </is>
      </c>
      <c r="AF442" t="inlineStr">
        <is>
          <t>88900</t>
        </is>
      </c>
      <c r="AG442" t="inlineStr">
        <is>
          <t>100000</t>
        </is>
      </c>
      <c r="AH442" t="inlineStr">
        <is>
          <t>138755</t>
        </is>
      </c>
      <c r="AI442" t="inlineStr">
        <is>
          <t>150000</t>
        </is>
      </c>
      <c r="AJ442" t="inlineStr">
        <is>
          <t>44450</t>
        </is>
      </c>
      <c r="AK442" t="inlineStr">
        <is>
          <t>50000</t>
        </is>
      </c>
      <c r="AL442" t="inlineStr">
        <is>
          <t>3423722</t>
        </is>
      </c>
      <c r="AM442" t="inlineStr">
        <is>
          <t>3926735</t>
        </is>
      </c>
      <c r="AN442" t="n">
        <v>1025831</v>
      </c>
      <c r="AO442" t="n">
        <v>1369291</v>
      </c>
      <c r="AP442" t="inlineStr">
        <is>
          <t>1885076</t>
        </is>
      </c>
      <c r="AQ442" t="inlineStr">
        <is>
          <t>3212782</t>
        </is>
      </c>
      <c r="AR442" t="inlineStr">
        <is>
          <t>1176</t>
        </is>
      </c>
      <c r="AS442" t="inlineStr">
        <is>
          <t>1968</t>
        </is>
      </c>
      <c r="AT442" t="inlineStr">
        <is>
          <t>75812</t>
        </is>
      </c>
      <c r="AU442" t="inlineStr">
        <is>
          <t>120000</t>
        </is>
      </c>
      <c r="AV442" t="inlineStr">
        <is>
          <t>167296</t>
        </is>
      </c>
      <c r="AW442" t="inlineStr">
        <is>
          <t>300000</t>
        </is>
      </c>
      <c r="AX442" t="inlineStr">
        <is>
          <t>614961</t>
        </is>
      </c>
      <c r="AY442" t="inlineStr">
        <is>
          <t>1018000</t>
        </is>
      </c>
      <c r="AZ442" t="n">
        <v>554.6159367770185</v>
      </c>
      <c r="BA442" t="n">
        <v>-6022041</v>
      </c>
      <c r="BB442" t="n">
        <v>-3770152</v>
      </c>
      <c r="BC442" t="inlineStr">
        <is>
          <t>0</t>
        </is>
      </c>
      <c r="BD442" t="inlineStr">
        <is>
          <t>0</t>
        </is>
      </c>
      <c r="BE442" t="n">
        <v>0</v>
      </c>
      <c r="BF442" t="inlineStr">
        <is>
          <t>234386</t>
        </is>
      </c>
      <c r="BG442" t="inlineStr">
        <is>
          <t>791445</t>
        </is>
      </c>
      <c r="BH442" t="inlineStr">
        <is>
          <t>388000</t>
        </is>
      </c>
      <c r="BI442" t="inlineStr">
        <is>
          <t>981291</t>
        </is>
      </c>
    </row>
    <row r="443">
      <c r="A443" t="inlineStr">
        <is>
          <t>China</t>
        </is>
      </c>
      <c r="B443" t="inlineStr">
        <is>
          <t>Seagrass</t>
        </is>
      </c>
      <c r="C443" t="inlineStr">
        <is>
          <t>Restoration</t>
        </is>
      </c>
      <c r="D443" t="inlineStr">
        <is>
          <t>Planting</t>
        </is>
      </c>
      <c r="E443" t="inlineStr">
        <is>
          <t>Medium</t>
        </is>
      </c>
      <c r="F443" t="n">
        <v>500</v>
      </c>
      <c r="G443" t="inlineStr">
        <is>
          <t>Market price</t>
        </is>
      </c>
      <c r="H443" t="n">
        <v>934894938.3876103</v>
      </c>
      <c r="I443" t="inlineStr">
        <is>
          <t>CHN</t>
        </is>
      </c>
      <c r="J443" t="n">
        <v>500</v>
      </c>
      <c r="K443" t="inlineStr">
        <is>
          <t>China Seagrass Restoration 500</t>
        </is>
      </c>
      <c r="L443" t="inlineStr">
        <is>
          <t>6753604</t>
        </is>
      </c>
      <c r="M443" t="inlineStr">
        <is>
          <t>8339778</t>
        </is>
      </c>
      <c r="N443" t="n">
        <v>0.007223917600460828</v>
      </c>
      <c r="O443" t="n">
        <v>0.008920551024036353</v>
      </c>
      <c r="P443" t="inlineStr">
        <is>
          <t>4766561</t>
        </is>
      </c>
      <c r="Q443" t="inlineStr">
        <is>
          <t>5356735</t>
        </is>
      </c>
      <c r="R443" t="inlineStr">
        <is>
          <t>1987043</t>
        </is>
      </c>
      <c r="S443" t="inlineStr">
        <is>
          <t>2983043</t>
        </is>
      </c>
      <c r="T443" t="n">
        <v>58237</v>
      </c>
      <c r="U443" t="n">
        <v>12298</v>
      </c>
      <c r="V443" t="n">
        <v>686</v>
      </c>
      <c r="W443" t="n">
        <v>686</v>
      </c>
      <c r="X443" t="inlineStr">
        <is>
          <t>50000</t>
        </is>
      </c>
      <c r="Y443" t="inlineStr">
        <is>
          <t>50000</t>
        </is>
      </c>
      <c r="Z443" t="inlineStr">
        <is>
          <t>629559</t>
        </is>
      </c>
      <c r="AA443" t="inlineStr">
        <is>
          <t>667067</t>
        </is>
      </c>
      <c r="AB443" t="inlineStr">
        <is>
          <t>76963</t>
        </is>
      </c>
      <c r="AC443" t="inlineStr">
        <is>
          <t>80000</t>
        </is>
      </c>
      <c r="AD443" t="inlineStr">
        <is>
          <t>314213</t>
        </is>
      </c>
      <c r="AE443" t="inlineStr">
        <is>
          <t>332933</t>
        </is>
      </c>
      <c r="AF443" t="inlineStr">
        <is>
          <t>88900</t>
        </is>
      </c>
      <c r="AG443" t="inlineStr">
        <is>
          <t>100000</t>
        </is>
      </c>
      <c r="AH443" t="inlineStr">
        <is>
          <t>138755</t>
        </is>
      </c>
      <c r="AI443" t="inlineStr">
        <is>
          <t>150000</t>
        </is>
      </c>
      <c r="AJ443" t="inlineStr">
        <is>
          <t>44450</t>
        </is>
      </c>
      <c r="AK443" t="inlineStr">
        <is>
          <t>50000</t>
        </is>
      </c>
      <c r="AL443" t="inlineStr">
        <is>
          <t>3423722</t>
        </is>
      </c>
      <c r="AM443" t="inlineStr">
        <is>
          <t>3926735</t>
        </is>
      </c>
      <c r="AN443" t="n">
        <v>1025831</v>
      </c>
      <c r="AO443" t="n">
        <v>1369291</v>
      </c>
      <c r="AP443" t="inlineStr">
        <is>
          <t>101967</t>
        </is>
      </c>
      <c r="AQ443" t="inlineStr">
        <is>
          <t>173784</t>
        </is>
      </c>
      <c r="AR443" t="inlineStr">
        <is>
          <t>1176</t>
        </is>
      </c>
      <c r="AS443" t="inlineStr">
        <is>
          <t>1968</t>
        </is>
      </c>
      <c r="AT443" t="inlineStr">
        <is>
          <t>75812</t>
        </is>
      </c>
      <c r="AU443" t="inlineStr">
        <is>
          <t>120000</t>
        </is>
      </c>
      <c r="AV443" t="inlineStr">
        <is>
          <t>167296</t>
        </is>
      </c>
      <c r="AW443" t="inlineStr">
        <is>
          <t>300000</t>
        </is>
      </c>
      <c r="AX443" t="inlineStr">
        <is>
          <t>614961</t>
        </is>
      </c>
      <c r="AY443" t="inlineStr">
        <is>
          <t>1018000</t>
        </is>
      </c>
      <c r="AZ443" t="n">
        <v>30</v>
      </c>
      <c r="BA443" t="n">
        <v>-2983043</v>
      </c>
      <c r="BB443" t="n">
        <v>-1987043</v>
      </c>
      <c r="BC443" t="inlineStr">
        <is>
          <t>0</t>
        </is>
      </c>
      <c r="BD443" t="inlineStr">
        <is>
          <t>0</t>
        </is>
      </c>
      <c r="BE443" t="n">
        <v>0</v>
      </c>
      <c r="BF443" t="inlineStr">
        <is>
          <t>234386</t>
        </is>
      </c>
      <c r="BG443" t="inlineStr">
        <is>
          <t>791445</t>
        </is>
      </c>
      <c r="BH443" t="inlineStr">
        <is>
          <t>388000</t>
        </is>
      </c>
      <c r="BI443" t="inlineStr">
        <is>
          <t>981291</t>
        </is>
      </c>
    </row>
    <row r="444">
      <c r="A444" t="inlineStr">
        <is>
          <t>China</t>
        </is>
      </c>
      <c r="B444" t="inlineStr">
        <is>
          <t>Seagrass</t>
        </is>
      </c>
      <c r="C444" t="inlineStr">
        <is>
          <t>Restoration</t>
        </is>
      </c>
      <c r="D444" t="inlineStr">
        <is>
          <t>Planting</t>
        </is>
      </c>
      <c r="E444" t="inlineStr">
        <is>
          <t>Large</t>
        </is>
      </c>
      <c r="F444" t="n">
        <v>1000</v>
      </c>
      <c r="G444" t="inlineStr">
        <is>
          <t>Opex breakeven</t>
        </is>
      </c>
      <c r="H444" t="n">
        <v>934894938.3876103</v>
      </c>
      <c r="I444" t="inlineStr">
        <is>
          <t>CHN</t>
        </is>
      </c>
      <c r="J444" t="n">
        <v>500</v>
      </c>
      <c r="K444" t="inlineStr">
        <is>
          <t>China Seagrass Restoration 1000</t>
        </is>
      </c>
      <c r="L444" t="inlineStr">
        <is>
          <t>13244590</t>
        </is>
      </c>
      <c r="M444" t="inlineStr">
        <is>
          <t>17703052</t>
        </is>
      </c>
      <c r="N444" t="n">
        <v>0.01416692877045907</v>
      </c>
      <c r="O444" t="n">
        <v>0.01893587319076944</v>
      </c>
      <c r="P444" t="inlineStr">
        <is>
          <t>8008947</t>
        </is>
      </c>
      <c r="Q444" t="inlineStr">
        <is>
          <t>9363471</t>
        </is>
      </c>
      <c r="R444" t="inlineStr">
        <is>
          <t>5235643</t>
        </is>
      </c>
      <c r="S444" t="inlineStr">
        <is>
          <t>8339581</t>
        </is>
      </c>
      <c r="T444" t="n">
        <v>58237</v>
      </c>
      <c r="U444" t="n">
        <v>23335</v>
      </c>
      <c r="V444" t="n">
        <v>709</v>
      </c>
      <c r="W444" t="n">
        <v>709</v>
      </c>
      <c r="X444" t="inlineStr">
        <is>
          <t>50000</t>
        </is>
      </c>
      <c r="Y444" t="inlineStr">
        <is>
          <t>50000</t>
        </is>
      </c>
      <c r="Z444" t="inlineStr">
        <is>
          <t>629559</t>
        </is>
      </c>
      <c r="AA444" t="inlineStr">
        <is>
          <t>667067</t>
        </is>
      </c>
      <c r="AB444" t="inlineStr">
        <is>
          <t>153925</t>
        </is>
      </c>
      <c r="AC444" t="inlineStr">
        <is>
          <t>160000</t>
        </is>
      </c>
      <c r="AD444" t="inlineStr">
        <is>
          <t>314213</t>
        </is>
      </c>
      <c r="AE444" t="inlineStr">
        <is>
          <t>332933</t>
        </is>
      </c>
      <c r="AF444" t="inlineStr">
        <is>
          <t>88900</t>
        </is>
      </c>
      <c r="AG444" t="inlineStr">
        <is>
          <t>100000</t>
        </is>
      </c>
      <c r="AH444" t="inlineStr">
        <is>
          <t>138755</t>
        </is>
      </c>
      <c r="AI444" t="inlineStr">
        <is>
          <t>150000</t>
        </is>
      </c>
      <c r="AJ444" t="inlineStr">
        <is>
          <t>44450</t>
        </is>
      </c>
      <c r="AK444" t="inlineStr">
        <is>
          <t>50000</t>
        </is>
      </c>
      <c r="AL444" t="inlineStr">
        <is>
          <t>6589145</t>
        </is>
      </c>
      <c r="AM444" t="inlineStr">
        <is>
          <t>7853471</t>
        </is>
      </c>
      <c r="AN444" t="n">
        <v>1757566</v>
      </c>
      <c r="AO444" t="n">
        <v>2350582</v>
      </c>
      <c r="AP444" t="inlineStr">
        <is>
          <t>2617822</t>
        </is>
      </c>
      <c r="AQ444" t="inlineStr">
        <is>
          <t>4547266</t>
        </is>
      </c>
      <c r="AR444" t="inlineStr">
        <is>
          <t>2186</t>
        </is>
      </c>
      <c r="AS444" t="inlineStr">
        <is>
          <t>3734</t>
        </is>
      </c>
      <c r="AT444" t="inlineStr">
        <is>
          <t>75812</t>
        </is>
      </c>
      <c r="AU444" t="inlineStr">
        <is>
          <t>120000</t>
        </is>
      </c>
      <c r="AV444" t="inlineStr">
        <is>
          <t>167296</t>
        </is>
      </c>
      <c r="AW444" t="inlineStr">
        <is>
          <t>300000</t>
        </is>
      </c>
      <c r="AX444" t="inlineStr">
        <is>
          <t>614961</t>
        </is>
      </c>
      <c r="AY444" t="inlineStr">
        <is>
          <t>1018000</t>
        </is>
      </c>
      <c r="AZ444" t="n">
        <v>410.9297309578546</v>
      </c>
      <c r="BA444" t="n">
        <v>-8339581</v>
      </c>
      <c r="BB444" t="n">
        <v>-5235643</v>
      </c>
      <c r="BC444" t="inlineStr">
        <is>
          <t>0</t>
        </is>
      </c>
      <c r="BD444" t="inlineStr">
        <is>
          <t>0</t>
        </is>
      </c>
      <c r="BE444" t="n">
        <v>0</v>
      </c>
      <c r="BF444" t="inlineStr">
        <is>
          <t>234386</t>
        </is>
      </c>
      <c r="BG444" t="inlineStr">
        <is>
          <t>1523180</t>
        </is>
      </c>
      <c r="BH444" t="inlineStr">
        <is>
          <t>388000</t>
        </is>
      </c>
      <c r="BI444" t="inlineStr">
        <is>
          <t>1962582</t>
        </is>
      </c>
    </row>
    <row r="445">
      <c r="A445" t="inlineStr">
        <is>
          <t>China</t>
        </is>
      </c>
      <c r="B445" t="inlineStr">
        <is>
          <t>Seagrass</t>
        </is>
      </c>
      <c r="C445" t="inlineStr">
        <is>
          <t>Restoration</t>
        </is>
      </c>
      <c r="D445" t="inlineStr">
        <is>
          <t>Planting</t>
        </is>
      </c>
      <c r="E445" t="inlineStr">
        <is>
          <t>Large</t>
        </is>
      </c>
      <c r="F445" t="n">
        <v>1000</v>
      </c>
      <c r="G445" t="inlineStr">
        <is>
          <t>Market price</t>
        </is>
      </c>
      <c r="H445" t="n">
        <v>934894938.3876103</v>
      </c>
      <c r="I445" t="inlineStr">
        <is>
          <t>CHN</t>
        </is>
      </c>
      <c r="J445" t="n">
        <v>500</v>
      </c>
      <c r="K445" t="inlineStr">
        <is>
          <t>China Seagrass Restoration 1000</t>
        </is>
      </c>
      <c r="L445" t="inlineStr">
        <is>
          <t>10817883</t>
        </is>
      </c>
      <c r="M445" t="inlineStr">
        <is>
          <t>13487761</t>
        </is>
      </c>
      <c r="N445" t="n">
        <v>0.01157122854751715</v>
      </c>
      <c r="O445" t="n">
        <v>0.01442703393309841</v>
      </c>
      <c r="P445" t="inlineStr">
        <is>
          <t>8008947</t>
        </is>
      </c>
      <c r="Q445" t="inlineStr">
        <is>
          <t>9363471</t>
        </is>
      </c>
      <c r="R445" t="inlineStr">
        <is>
          <t>2808936</t>
        </is>
      </c>
      <c r="S445" t="inlineStr">
        <is>
          <t>4124290</t>
        </is>
      </c>
      <c r="T445" t="n">
        <v>58237</v>
      </c>
      <c r="U445" t="n">
        <v>23335</v>
      </c>
      <c r="V445" t="n">
        <v>579</v>
      </c>
      <c r="W445" t="n">
        <v>579</v>
      </c>
      <c r="X445" t="inlineStr">
        <is>
          <t>50000</t>
        </is>
      </c>
      <c r="Y445" t="inlineStr">
        <is>
          <t>50000</t>
        </is>
      </c>
      <c r="Z445" t="inlineStr">
        <is>
          <t>629559</t>
        </is>
      </c>
      <c r="AA445" t="inlineStr">
        <is>
          <t>667067</t>
        </is>
      </c>
      <c r="AB445" t="inlineStr">
        <is>
          <t>153925</t>
        </is>
      </c>
      <c r="AC445" t="inlineStr">
        <is>
          <t>160000</t>
        </is>
      </c>
      <c r="AD445" t="inlineStr">
        <is>
          <t>314213</t>
        </is>
      </c>
      <c r="AE445" t="inlineStr">
        <is>
          <t>332933</t>
        </is>
      </c>
      <c r="AF445" t="inlineStr">
        <is>
          <t>88900</t>
        </is>
      </c>
      <c r="AG445" t="inlineStr">
        <is>
          <t>100000</t>
        </is>
      </c>
      <c r="AH445" t="inlineStr">
        <is>
          <t>138755</t>
        </is>
      </c>
      <c r="AI445" t="inlineStr">
        <is>
          <t>150000</t>
        </is>
      </c>
      <c r="AJ445" t="inlineStr">
        <is>
          <t>44450</t>
        </is>
      </c>
      <c r="AK445" t="inlineStr">
        <is>
          <t>50000</t>
        </is>
      </c>
      <c r="AL445" t="inlineStr">
        <is>
          <t>6589145</t>
        </is>
      </c>
      <c r="AM445" t="inlineStr">
        <is>
          <t>7853471</t>
        </is>
      </c>
      <c r="AN445" t="n">
        <v>1757566</v>
      </c>
      <c r="AO445" t="n">
        <v>2350582</v>
      </c>
      <c r="AP445" t="inlineStr">
        <is>
          <t>191115</t>
        </is>
      </c>
      <c r="AQ445" t="inlineStr">
        <is>
          <t>331974</t>
        </is>
      </c>
      <c r="AR445" t="inlineStr">
        <is>
          <t>2186</t>
        </is>
      </c>
      <c r="AS445" t="inlineStr">
        <is>
          <t>3734</t>
        </is>
      </c>
      <c r="AT445" t="inlineStr">
        <is>
          <t>75812</t>
        </is>
      </c>
      <c r="AU445" t="inlineStr">
        <is>
          <t>120000</t>
        </is>
      </c>
      <c r="AV445" t="inlineStr">
        <is>
          <t>167296</t>
        </is>
      </c>
      <c r="AW445" t="inlineStr">
        <is>
          <t>300000</t>
        </is>
      </c>
      <c r="AX445" t="inlineStr">
        <is>
          <t>614961</t>
        </is>
      </c>
      <c r="AY445" t="inlineStr">
        <is>
          <t>1018000</t>
        </is>
      </c>
      <c r="AZ445" t="n">
        <v>30</v>
      </c>
      <c r="BA445" t="n">
        <v>-4124290</v>
      </c>
      <c r="BB445" t="n">
        <v>-2808936</v>
      </c>
      <c r="BC445" t="inlineStr">
        <is>
          <t>0</t>
        </is>
      </c>
      <c r="BD445" t="inlineStr">
        <is>
          <t>0</t>
        </is>
      </c>
      <c r="BE445" t="n">
        <v>0</v>
      </c>
      <c r="BF445" t="inlineStr">
        <is>
          <t>234386</t>
        </is>
      </c>
      <c r="BG445" t="inlineStr">
        <is>
          <t>1523180</t>
        </is>
      </c>
      <c r="BH445" t="inlineStr">
        <is>
          <t>388000</t>
        </is>
      </c>
      <c r="BI445" t="inlineStr">
        <is>
          <t>1962582</t>
        </is>
      </c>
    </row>
    <row r="446">
      <c r="A446" t="inlineStr">
        <is>
          <t>China</t>
        </is>
      </c>
      <c r="B446" t="inlineStr">
        <is>
          <t>Seagrass</t>
        </is>
      </c>
      <c r="C446" t="inlineStr">
        <is>
          <t>Conservation</t>
        </is>
      </c>
      <c r="D446" t="inlineStr"/>
      <c r="E446" t="inlineStr">
        <is>
          <t>Small</t>
        </is>
      </c>
      <c r="F446" t="n">
        <v>400</v>
      </c>
      <c r="G446" t="inlineStr">
        <is>
          <t>Opex breakeven</t>
        </is>
      </c>
      <c r="H446" t="n">
        <v>934894938.3876103</v>
      </c>
      <c r="I446" t="inlineStr">
        <is>
          <t>CHN</t>
        </is>
      </c>
      <c r="J446" t="n">
        <v>2000</v>
      </c>
      <c r="K446" t="inlineStr">
        <is>
          <t>China Seagrass Conservation 400</t>
        </is>
      </c>
      <c r="L446" t="inlineStr">
        <is>
          <t>3529338</t>
        </is>
      </c>
      <c r="M446" t="inlineStr">
        <is>
          <t>5325665</t>
        </is>
      </c>
      <c r="N446" t="n">
        <v>0.003775117240539306</v>
      </c>
      <c r="O446" t="n">
        <v>0.005696538489324843</v>
      </c>
      <c r="P446" t="inlineStr">
        <is>
          <t>1342839</t>
        </is>
      </c>
      <c r="Q446" t="inlineStr">
        <is>
          <t>1430000</t>
        </is>
      </c>
      <c r="R446" t="inlineStr">
        <is>
          <t>2186499</t>
        </is>
      </c>
      <c r="S446" t="inlineStr">
        <is>
          <t>3895665</t>
        </is>
      </c>
      <c r="T446" t="n">
        <v>928708</v>
      </c>
      <c r="U446" t="n">
        <v>9253</v>
      </c>
      <c r="V446" t="n">
        <v>477</v>
      </c>
      <c r="W446" t="n">
        <v>477</v>
      </c>
      <c r="X446" t="inlineStr">
        <is>
          <t>50000</t>
        </is>
      </c>
      <c r="Y446" t="inlineStr">
        <is>
          <t>50000</t>
        </is>
      </c>
      <c r="Z446" t="inlineStr">
        <is>
          <t>629559</t>
        </is>
      </c>
      <c r="AA446" t="inlineStr">
        <is>
          <t>667067</t>
        </is>
      </c>
      <c r="AB446" t="inlineStr">
        <is>
          <t>76963</t>
        </is>
      </c>
      <c r="AC446" t="inlineStr">
        <is>
          <t>80000</t>
        </is>
      </c>
      <c r="AD446" t="inlineStr">
        <is>
          <t>314213</t>
        </is>
      </c>
      <c r="AE446" t="inlineStr">
        <is>
          <t>332933</t>
        </is>
      </c>
      <c r="AF446" t="inlineStr">
        <is>
          <t>88900</t>
        </is>
      </c>
      <c r="AG446" t="inlineStr">
        <is>
          <t>100000</t>
        </is>
      </c>
      <c r="AH446" t="inlineStr">
        <is>
          <t>138755</t>
        </is>
      </c>
      <c r="AI446" t="inlineStr">
        <is>
          <t>150000</t>
        </is>
      </c>
      <c r="AJ446" t="inlineStr">
        <is>
          <t>44450</t>
        </is>
      </c>
      <c r="AK446" t="inlineStr">
        <is>
          <t>50000</t>
        </is>
      </c>
      <c r="AL446" t="inlineStr">
        <is>
          <t>0</t>
        </is>
      </c>
      <c r="AM446" t="inlineStr">
        <is>
          <t>0</t>
        </is>
      </c>
      <c r="AN446" t="n">
        <v>234386</v>
      </c>
      <c r="AO446" t="n">
        <v>388000</v>
      </c>
      <c r="AP446" t="inlineStr">
        <is>
          <t>1093249</t>
        </is>
      </c>
      <c r="AQ446" t="inlineStr">
        <is>
          <t>2068185</t>
        </is>
      </c>
      <c r="AR446" t="inlineStr">
        <is>
          <t>794</t>
        </is>
      </c>
      <c r="AS446" t="inlineStr">
        <is>
          <t>1480</t>
        </is>
      </c>
      <c r="AT446" t="inlineStr">
        <is>
          <t>75812</t>
        </is>
      </c>
      <c r="AU446" t="inlineStr">
        <is>
          <t>120000</t>
        </is>
      </c>
      <c r="AV446" t="inlineStr">
        <is>
          <t>167296</t>
        </is>
      </c>
      <c r="AW446" t="inlineStr">
        <is>
          <t>300000</t>
        </is>
      </c>
      <c r="AX446" t="inlineStr">
        <is>
          <t>614961</t>
        </is>
      </c>
      <c r="AY446" t="inlineStr">
        <is>
          <t>1018000</t>
        </is>
      </c>
      <c r="AZ446" t="n">
        <v>456.7222480717772</v>
      </c>
      <c r="BA446" t="n">
        <v>-3895665</v>
      </c>
      <c r="BB446" t="n">
        <v>-2186499</v>
      </c>
      <c r="BC446" t="inlineStr">
        <is>
          <t>0</t>
        </is>
      </c>
      <c r="BD446" t="inlineStr">
        <is>
          <t>0</t>
        </is>
      </c>
      <c r="BE446" t="n">
        <v>0</v>
      </c>
      <c r="BF446" t="inlineStr">
        <is>
          <t>234386</t>
        </is>
      </c>
      <c r="BG446" t="inlineStr">
        <is>
          <t>0</t>
        </is>
      </c>
      <c r="BH446" t="inlineStr">
        <is>
          <t>388000</t>
        </is>
      </c>
      <c r="BI446" t="inlineStr">
        <is>
          <t>0</t>
        </is>
      </c>
    </row>
    <row r="447">
      <c r="A447" t="inlineStr">
        <is>
          <t>China</t>
        </is>
      </c>
      <c r="B447" t="inlineStr">
        <is>
          <t>Seagrass</t>
        </is>
      </c>
      <c r="C447" t="inlineStr">
        <is>
          <t>Conservation</t>
        </is>
      </c>
      <c r="D447" t="inlineStr"/>
      <c r="E447" t="inlineStr">
        <is>
          <t>Small</t>
        </is>
      </c>
      <c r="F447" t="n">
        <v>400</v>
      </c>
      <c r="G447" t="inlineStr">
        <is>
          <t>Market price</t>
        </is>
      </c>
      <c r="H447" t="n">
        <v>934894938.3876103</v>
      </c>
      <c r="I447" t="inlineStr">
        <is>
          <t>CHN</t>
        </is>
      </c>
      <c r="J447" t="n">
        <v>2000</v>
      </c>
      <c r="K447" t="inlineStr">
        <is>
          <t>China Seagrass Conservation 400</t>
        </is>
      </c>
      <c r="L447" t="inlineStr">
        <is>
          <t>2507899</t>
        </is>
      </c>
      <c r="M447" t="inlineStr">
        <is>
          <t>3393330</t>
        </is>
      </c>
      <c r="N447" t="n">
        <v>0.002682546345074143</v>
      </c>
      <c r="O447" t="n">
        <v>0.003629637792084307</v>
      </c>
      <c r="P447" t="inlineStr">
        <is>
          <t>1342839</t>
        </is>
      </c>
      <c r="Q447" t="inlineStr">
        <is>
          <t>1430000</t>
        </is>
      </c>
      <c r="R447" t="inlineStr">
        <is>
          <t>1165060</t>
        </is>
      </c>
      <c r="S447" t="inlineStr">
        <is>
          <t>1963330</t>
        </is>
      </c>
      <c r="T447" t="n">
        <v>928708</v>
      </c>
      <c r="U447" t="n">
        <v>9253</v>
      </c>
      <c r="V447" t="n">
        <v>339</v>
      </c>
      <c r="W447" t="n">
        <v>339</v>
      </c>
      <c r="X447" t="inlineStr">
        <is>
          <t>50000</t>
        </is>
      </c>
      <c r="Y447" t="inlineStr">
        <is>
          <t>50000</t>
        </is>
      </c>
      <c r="Z447" t="inlineStr">
        <is>
          <t>629559</t>
        </is>
      </c>
      <c r="AA447" t="inlineStr">
        <is>
          <t>667067</t>
        </is>
      </c>
      <c r="AB447" t="inlineStr">
        <is>
          <t>76963</t>
        </is>
      </c>
      <c r="AC447" t="inlineStr">
        <is>
          <t>80000</t>
        </is>
      </c>
      <c r="AD447" t="inlineStr">
        <is>
          <t>314213</t>
        </is>
      </c>
      <c r="AE447" t="inlineStr">
        <is>
          <t>332933</t>
        </is>
      </c>
      <c r="AF447" t="inlineStr">
        <is>
          <t>88900</t>
        </is>
      </c>
      <c r="AG447" t="inlineStr">
        <is>
          <t>100000</t>
        </is>
      </c>
      <c r="AH447" t="inlineStr">
        <is>
          <t>138755</t>
        </is>
      </c>
      <c r="AI447" t="inlineStr">
        <is>
          <t>150000</t>
        </is>
      </c>
      <c r="AJ447" t="inlineStr">
        <is>
          <t>44450</t>
        </is>
      </c>
      <c r="AK447" t="inlineStr">
        <is>
          <t>50000</t>
        </is>
      </c>
      <c r="AL447" t="inlineStr">
        <is>
          <t>0</t>
        </is>
      </c>
      <c r="AM447" t="inlineStr">
        <is>
          <t>0</t>
        </is>
      </c>
      <c r="AN447" t="n">
        <v>234386</v>
      </c>
      <c r="AO447" t="n">
        <v>388000</v>
      </c>
      <c r="AP447" t="inlineStr">
        <is>
          <t>71811</t>
        </is>
      </c>
      <c r="AQ447" t="inlineStr">
        <is>
          <t>135850</t>
        </is>
      </c>
      <c r="AR447" t="inlineStr">
        <is>
          <t>794</t>
        </is>
      </c>
      <c r="AS447" t="inlineStr">
        <is>
          <t>1480</t>
        </is>
      </c>
      <c r="AT447" t="inlineStr">
        <is>
          <t>75812</t>
        </is>
      </c>
      <c r="AU447" t="inlineStr">
        <is>
          <t>120000</t>
        </is>
      </c>
      <c r="AV447" t="inlineStr">
        <is>
          <t>167296</t>
        </is>
      </c>
      <c r="AW447" t="inlineStr">
        <is>
          <t>300000</t>
        </is>
      </c>
      <c r="AX447" t="inlineStr">
        <is>
          <t>614961</t>
        </is>
      </c>
      <c r="AY447" t="inlineStr">
        <is>
          <t>1018000</t>
        </is>
      </c>
      <c r="AZ447" t="n">
        <v>30</v>
      </c>
      <c r="BA447" t="n">
        <v>-1963330</v>
      </c>
      <c r="BB447" t="n">
        <v>-1165060</v>
      </c>
      <c r="BC447" t="inlineStr">
        <is>
          <t>0</t>
        </is>
      </c>
      <c r="BD447" t="inlineStr">
        <is>
          <t>0</t>
        </is>
      </c>
      <c r="BE447" t="n">
        <v>0</v>
      </c>
      <c r="BF447" t="inlineStr">
        <is>
          <t>234386</t>
        </is>
      </c>
      <c r="BG447" t="inlineStr">
        <is>
          <t>0</t>
        </is>
      </c>
      <c r="BH447" t="inlineStr">
        <is>
          <t>388000</t>
        </is>
      </c>
      <c r="BI447" t="inlineStr">
        <is>
          <t>0</t>
        </is>
      </c>
    </row>
    <row r="448">
      <c r="A448" t="inlineStr">
        <is>
          <t>China</t>
        </is>
      </c>
      <c r="B448" t="inlineStr">
        <is>
          <t>Seagrass</t>
        </is>
      </c>
      <c r="C448" t="inlineStr">
        <is>
          <t>Conservation</t>
        </is>
      </c>
      <c r="D448" t="inlineStr"/>
      <c r="E448" t="inlineStr">
        <is>
          <t>Medium</t>
        </is>
      </c>
      <c r="F448" t="n">
        <v>2000</v>
      </c>
      <c r="G448" t="inlineStr">
        <is>
          <t>Opex breakeven</t>
        </is>
      </c>
      <c r="H448" t="n">
        <v>934894938.3876103</v>
      </c>
      <c r="I448" t="inlineStr">
        <is>
          <t>CHN</t>
        </is>
      </c>
      <c r="J448" t="n">
        <v>2000</v>
      </c>
      <c r="K448" t="inlineStr">
        <is>
          <t>China Seagrass Conservation 2000</t>
        </is>
      </c>
      <c r="L448" t="inlineStr">
        <is>
          <t>3535689</t>
        </is>
      </c>
      <c r="M448" t="inlineStr">
        <is>
          <t>5337595</t>
        </is>
      </c>
      <c r="N448" t="n">
        <v>0.003781910517237278</v>
      </c>
      <c r="O448" t="n">
        <v>0.005709299281484629</v>
      </c>
      <c r="P448" t="inlineStr">
        <is>
          <t>1342839</t>
        </is>
      </c>
      <c r="Q448" t="inlineStr">
        <is>
          <t>1430000</t>
        </is>
      </c>
      <c r="R448" t="inlineStr">
        <is>
          <t>2192850</t>
        </is>
      </c>
      <c r="S448" t="inlineStr">
        <is>
          <t>3907595</t>
        </is>
      </c>
      <c r="T448" t="n">
        <v>928708</v>
      </c>
      <c r="U448" t="n">
        <v>46264</v>
      </c>
      <c r="V448" t="n">
        <v>96</v>
      </c>
      <c r="W448" t="n">
        <v>96</v>
      </c>
      <c r="X448" t="inlineStr">
        <is>
          <t>50000</t>
        </is>
      </c>
      <c r="Y448" t="inlineStr">
        <is>
          <t>50000</t>
        </is>
      </c>
      <c r="Z448" t="inlineStr">
        <is>
          <t>629559</t>
        </is>
      </c>
      <c r="AA448" t="inlineStr">
        <is>
          <t>667067</t>
        </is>
      </c>
      <c r="AB448" t="inlineStr">
        <is>
          <t>76963</t>
        </is>
      </c>
      <c r="AC448" t="inlineStr">
        <is>
          <t>80000</t>
        </is>
      </c>
      <c r="AD448" t="inlineStr">
        <is>
          <t>314213</t>
        </is>
      </c>
      <c r="AE448" t="inlineStr">
        <is>
          <t>332933</t>
        </is>
      </c>
      <c r="AF448" t="inlineStr">
        <is>
          <t>88900</t>
        </is>
      </c>
      <c r="AG448" t="inlineStr">
        <is>
          <t>100000</t>
        </is>
      </c>
      <c r="AH448" t="inlineStr">
        <is>
          <t>138755</t>
        </is>
      </c>
      <c r="AI448" t="inlineStr">
        <is>
          <t>150000</t>
        </is>
      </c>
      <c r="AJ448" t="inlineStr">
        <is>
          <t>44450</t>
        </is>
      </c>
      <c r="AK448" t="inlineStr">
        <is>
          <t>50000</t>
        </is>
      </c>
      <c r="AL448" t="inlineStr">
        <is>
          <t>0</t>
        </is>
      </c>
      <c r="AM448" t="inlineStr">
        <is>
          <t>0</t>
        </is>
      </c>
      <c r="AN448" t="n">
        <v>234386</v>
      </c>
      <c r="AO448" t="n">
        <v>388000</v>
      </c>
      <c r="AP448" t="inlineStr">
        <is>
          <t>1096425</t>
        </is>
      </c>
      <c r="AQ448" t="inlineStr">
        <is>
          <t>2074192</t>
        </is>
      </c>
      <c r="AR448" t="inlineStr">
        <is>
          <t>3970</t>
        </is>
      </c>
      <c r="AS448" t="inlineStr">
        <is>
          <t>7402</t>
        </is>
      </c>
      <c r="AT448" t="inlineStr">
        <is>
          <t>75812</t>
        </is>
      </c>
      <c r="AU448" t="inlineStr">
        <is>
          <t>120000</t>
        </is>
      </c>
      <c r="AV448" t="inlineStr">
        <is>
          <t>167296</t>
        </is>
      </c>
      <c r="AW448" t="inlineStr">
        <is>
          <t>300000</t>
        </is>
      </c>
      <c r="AX448" t="inlineStr">
        <is>
          <t>614961</t>
        </is>
      </c>
      <c r="AY448" t="inlineStr">
        <is>
          <t>1018000</t>
        </is>
      </c>
      <c r="AZ448" t="n">
        <v>91.60978536068232</v>
      </c>
      <c r="BA448" t="n">
        <v>-3907595</v>
      </c>
      <c r="BB448" t="n">
        <v>-2192850</v>
      </c>
      <c r="BC448" t="inlineStr">
        <is>
          <t>0</t>
        </is>
      </c>
      <c r="BD448" t="inlineStr">
        <is>
          <t>0</t>
        </is>
      </c>
      <c r="BE448" t="n">
        <v>0</v>
      </c>
      <c r="BF448" t="inlineStr">
        <is>
          <t>234386</t>
        </is>
      </c>
      <c r="BG448" t="inlineStr">
        <is>
          <t>0</t>
        </is>
      </c>
      <c r="BH448" t="inlineStr">
        <is>
          <t>388000</t>
        </is>
      </c>
      <c r="BI448" t="inlineStr">
        <is>
          <t>0</t>
        </is>
      </c>
    </row>
    <row r="449">
      <c r="A449" t="inlineStr">
        <is>
          <t>China</t>
        </is>
      </c>
      <c r="B449" t="inlineStr">
        <is>
          <t>Seagrass</t>
        </is>
      </c>
      <c r="C449" t="inlineStr">
        <is>
          <t>Conservation</t>
        </is>
      </c>
      <c r="D449" t="inlineStr"/>
      <c r="E449" t="inlineStr">
        <is>
          <t>Medium</t>
        </is>
      </c>
      <c r="F449" t="n">
        <v>2000</v>
      </c>
      <c r="G449" t="inlineStr">
        <is>
          <t>Market price</t>
        </is>
      </c>
      <c r="H449" t="n">
        <v>934894938.3876103</v>
      </c>
      <c r="I449" t="inlineStr">
        <is>
          <t>CHN</t>
        </is>
      </c>
      <c r="J449" t="n">
        <v>2000</v>
      </c>
      <c r="K449" t="inlineStr">
        <is>
          <t>China Seagrass Conservation 2000</t>
        </is>
      </c>
      <c r="L449" t="inlineStr">
        <is>
          <t>2798317</t>
        </is>
      </c>
      <c r="M449" t="inlineStr">
        <is>
          <t>3942650</t>
        </is>
      </c>
      <c r="N449" t="n">
        <v>0.002993188737149638</v>
      </c>
      <c r="O449" t="n">
        <v>0.004217211836444199</v>
      </c>
      <c r="P449" t="inlineStr">
        <is>
          <t>1342839</t>
        </is>
      </c>
      <c r="Q449" t="inlineStr">
        <is>
          <t>1430000</t>
        </is>
      </c>
      <c r="R449" t="inlineStr">
        <is>
          <t>1455478</t>
        </is>
      </c>
      <c r="S449" t="inlineStr">
        <is>
          <t>2512650</t>
        </is>
      </c>
      <c r="T449" t="n">
        <v>928708</v>
      </c>
      <c r="U449" t="n">
        <v>46264</v>
      </c>
      <c r="V449" t="n">
        <v>76</v>
      </c>
      <c r="W449" t="n">
        <v>76</v>
      </c>
      <c r="X449" t="inlineStr">
        <is>
          <t>50000</t>
        </is>
      </c>
      <c r="Y449" t="inlineStr">
        <is>
          <t>50000</t>
        </is>
      </c>
      <c r="Z449" t="inlineStr">
        <is>
          <t>629559</t>
        </is>
      </c>
      <c r="AA449" t="inlineStr">
        <is>
          <t>667067</t>
        </is>
      </c>
      <c r="AB449" t="inlineStr">
        <is>
          <t>76963</t>
        </is>
      </c>
      <c r="AC449" t="inlineStr">
        <is>
          <t>80000</t>
        </is>
      </c>
      <c r="AD449" t="inlineStr">
        <is>
          <t>314213</t>
        </is>
      </c>
      <c r="AE449" t="inlineStr">
        <is>
          <t>332933</t>
        </is>
      </c>
      <c r="AF449" t="inlineStr">
        <is>
          <t>88900</t>
        </is>
      </c>
      <c r="AG449" t="inlineStr">
        <is>
          <t>100000</t>
        </is>
      </c>
      <c r="AH449" t="inlineStr">
        <is>
          <t>138755</t>
        </is>
      </c>
      <c r="AI449" t="inlineStr">
        <is>
          <t>150000</t>
        </is>
      </c>
      <c r="AJ449" t="inlineStr">
        <is>
          <t>44450</t>
        </is>
      </c>
      <c r="AK449" t="inlineStr">
        <is>
          <t>50000</t>
        </is>
      </c>
      <c r="AL449" t="inlineStr">
        <is>
          <t>0</t>
        </is>
      </c>
      <c r="AM449" t="inlineStr">
        <is>
          <t>0</t>
        </is>
      </c>
      <c r="AN449" t="n">
        <v>234386</v>
      </c>
      <c r="AO449" t="n">
        <v>388000</v>
      </c>
      <c r="AP449" t="inlineStr">
        <is>
          <t>359053</t>
        </is>
      </c>
      <c r="AQ449" t="inlineStr">
        <is>
          <t>679248</t>
        </is>
      </c>
      <c r="AR449" t="inlineStr">
        <is>
          <t>3970</t>
        </is>
      </c>
      <c r="AS449" t="inlineStr">
        <is>
          <t>7402</t>
        </is>
      </c>
      <c r="AT449" t="inlineStr">
        <is>
          <t>75812</t>
        </is>
      </c>
      <c r="AU449" t="inlineStr">
        <is>
          <t>120000</t>
        </is>
      </c>
      <c r="AV449" t="inlineStr">
        <is>
          <t>167296</t>
        </is>
      </c>
      <c r="AW449" t="inlineStr">
        <is>
          <t>300000</t>
        </is>
      </c>
      <c r="AX449" t="inlineStr">
        <is>
          <t>614961</t>
        </is>
      </c>
      <c r="AY449" t="inlineStr">
        <is>
          <t>1018000</t>
        </is>
      </c>
      <c r="AZ449" t="n">
        <v>30</v>
      </c>
      <c r="BA449" t="n">
        <v>-2512650</v>
      </c>
      <c r="BB449" t="n">
        <v>-1455478</v>
      </c>
      <c r="BC449" t="inlineStr">
        <is>
          <t>0</t>
        </is>
      </c>
      <c r="BD449" t="inlineStr">
        <is>
          <t>0</t>
        </is>
      </c>
      <c r="BE449" t="n">
        <v>0</v>
      </c>
      <c r="BF449" t="inlineStr">
        <is>
          <t>234386</t>
        </is>
      </c>
      <c r="BG449" t="inlineStr">
        <is>
          <t>0</t>
        </is>
      </c>
      <c r="BH449" t="inlineStr">
        <is>
          <t>388000</t>
        </is>
      </c>
      <c r="BI449" t="inlineStr">
        <is>
          <t>0</t>
        </is>
      </c>
    </row>
    <row r="450">
      <c r="A450" t="inlineStr">
        <is>
          <t>China</t>
        </is>
      </c>
      <c r="B450" t="inlineStr">
        <is>
          <t>Seagrass</t>
        </is>
      </c>
      <c r="C450" t="inlineStr">
        <is>
          <t>Conservation</t>
        </is>
      </c>
      <c r="D450" t="inlineStr"/>
      <c r="E450" t="inlineStr">
        <is>
          <t>Large</t>
        </is>
      </c>
      <c r="F450" t="n">
        <v>4000</v>
      </c>
      <c r="G450" t="inlineStr">
        <is>
          <t>Opex breakeven</t>
        </is>
      </c>
      <c r="H450" t="n">
        <v>934894938.3876103</v>
      </c>
      <c r="I450" t="inlineStr">
        <is>
          <t>CHN</t>
        </is>
      </c>
      <c r="J450" t="n">
        <v>2000</v>
      </c>
      <c r="K450" t="inlineStr">
        <is>
          <t>China Seagrass Conservation 4000</t>
        </is>
      </c>
      <c r="L450" t="inlineStr">
        <is>
          <t>3543628</t>
        </is>
      </c>
      <c r="M450" t="inlineStr">
        <is>
          <t>5352506</t>
        </is>
      </c>
      <c r="N450" t="n">
        <v>0.003790402380519468</v>
      </c>
      <c r="O450" t="n">
        <v>0.005725248667226001</v>
      </c>
      <c r="P450" t="inlineStr">
        <is>
          <t>1342839</t>
        </is>
      </c>
      <c r="Q450" t="inlineStr">
        <is>
          <t>1430000</t>
        </is>
      </c>
      <c r="R450" t="inlineStr">
        <is>
          <t>2200789</t>
        </is>
      </c>
      <c r="S450" t="inlineStr">
        <is>
          <t>3922506</t>
        </is>
      </c>
      <c r="T450" t="n">
        <v>928708</v>
      </c>
      <c r="U450" t="n">
        <v>92527</v>
      </c>
      <c r="V450" t="n">
        <v>48</v>
      </c>
      <c r="W450" t="n">
        <v>48</v>
      </c>
      <c r="X450" t="inlineStr">
        <is>
          <t>50000</t>
        </is>
      </c>
      <c r="Y450" t="inlineStr">
        <is>
          <t>50000</t>
        </is>
      </c>
      <c r="Z450" t="inlineStr">
        <is>
          <t>629559</t>
        </is>
      </c>
      <c r="AA450" t="inlineStr">
        <is>
          <t>667067</t>
        </is>
      </c>
      <c r="AB450" t="inlineStr">
        <is>
          <t>76963</t>
        </is>
      </c>
      <c r="AC450" t="inlineStr">
        <is>
          <t>80000</t>
        </is>
      </c>
      <c r="AD450" t="inlineStr">
        <is>
          <t>314213</t>
        </is>
      </c>
      <c r="AE450" t="inlineStr">
        <is>
          <t>332933</t>
        </is>
      </c>
      <c r="AF450" t="inlineStr">
        <is>
          <t>88900</t>
        </is>
      </c>
      <c r="AG450" t="inlineStr">
        <is>
          <t>100000</t>
        </is>
      </c>
      <c r="AH450" t="inlineStr">
        <is>
          <t>138755</t>
        </is>
      </c>
      <c r="AI450" t="inlineStr">
        <is>
          <t>150000</t>
        </is>
      </c>
      <c r="AJ450" t="inlineStr">
        <is>
          <t>44450</t>
        </is>
      </c>
      <c r="AK450" t="inlineStr">
        <is>
          <t>50000</t>
        </is>
      </c>
      <c r="AL450" t="inlineStr">
        <is>
          <t>0</t>
        </is>
      </c>
      <c r="AM450" t="inlineStr">
        <is>
          <t>0</t>
        </is>
      </c>
      <c r="AN450" t="n">
        <v>234386</v>
      </c>
      <c r="AO450" t="n">
        <v>388000</v>
      </c>
      <c r="AP450" t="inlineStr">
        <is>
          <t>1100394</t>
        </is>
      </c>
      <c r="AQ450" t="inlineStr">
        <is>
          <t>2081702</t>
        </is>
      </c>
      <c r="AR450" t="inlineStr">
        <is>
          <t>7939</t>
        </is>
      </c>
      <c r="AS450" t="inlineStr">
        <is>
          <t>14804</t>
        </is>
      </c>
      <c r="AT450" t="inlineStr">
        <is>
          <t>75812</t>
        </is>
      </c>
      <c r="AU450" t="inlineStr">
        <is>
          <t>120000</t>
        </is>
      </c>
      <c r="AV450" t="inlineStr">
        <is>
          <t>167296</t>
        </is>
      </c>
      <c r="AW450" t="inlineStr">
        <is>
          <t>300000</t>
        </is>
      </c>
      <c r="AX450" t="inlineStr">
        <is>
          <t>614961</t>
        </is>
      </c>
      <c r="AY450" t="inlineStr">
        <is>
          <t>1018000</t>
        </is>
      </c>
      <c r="AZ450" t="n">
        <v>45.97072752161788</v>
      </c>
      <c r="BA450" t="n">
        <v>-3922506</v>
      </c>
      <c r="BB450" t="n">
        <v>-2200789</v>
      </c>
      <c r="BC450" t="inlineStr">
        <is>
          <t>0</t>
        </is>
      </c>
      <c r="BD450" t="inlineStr">
        <is>
          <t>0</t>
        </is>
      </c>
      <c r="BE450" t="n">
        <v>0</v>
      </c>
      <c r="BF450" t="inlineStr">
        <is>
          <t>234386</t>
        </is>
      </c>
      <c r="BG450" t="inlineStr">
        <is>
          <t>0</t>
        </is>
      </c>
      <c r="BH450" t="inlineStr">
        <is>
          <t>388000</t>
        </is>
      </c>
      <c r="BI450" t="inlineStr">
        <is>
          <t>0</t>
        </is>
      </c>
    </row>
    <row r="451">
      <c r="A451" t="inlineStr">
        <is>
          <t>China</t>
        </is>
      </c>
      <c r="B451" t="inlineStr">
        <is>
          <t>Seagrass</t>
        </is>
      </c>
      <c r="C451" t="inlineStr">
        <is>
          <t>Conservation</t>
        </is>
      </c>
      <c r="D451" t="inlineStr"/>
      <c r="E451" t="inlineStr">
        <is>
          <t>Large</t>
        </is>
      </c>
      <c r="F451" t="n">
        <v>4000</v>
      </c>
      <c r="G451" t="inlineStr">
        <is>
          <t>Market price</t>
        </is>
      </c>
      <c r="H451" t="n">
        <v>934894938.3876103</v>
      </c>
      <c r="I451" t="inlineStr">
        <is>
          <t>CHN</t>
        </is>
      </c>
      <c r="J451" t="n">
        <v>2000</v>
      </c>
      <c r="K451" t="inlineStr">
        <is>
          <t>China Seagrass Conservation 4000</t>
        </is>
      </c>
      <c r="L451" t="inlineStr">
        <is>
          <t>3161339</t>
        </is>
      </c>
      <c r="M451" t="inlineStr">
        <is>
          <t>4629301</t>
        </is>
      </c>
      <c r="N451" t="n">
        <v>0.003381491192424554</v>
      </c>
      <c r="O451" t="n">
        <v>0.00495168046153297</v>
      </c>
      <c r="P451" t="inlineStr">
        <is>
          <t>1342839</t>
        </is>
      </c>
      <c r="Q451" t="inlineStr">
        <is>
          <t>1430000</t>
        </is>
      </c>
      <c r="R451" t="inlineStr">
        <is>
          <t>1818500</t>
        </is>
      </c>
      <c r="S451" t="inlineStr">
        <is>
          <t>3199301</t>
        </is>
      </c>
      <c r="T451" t="n">
        <v>928708</v>
      </c>
      <c r="U451" t="n">
        <v>92527</v>
      </c>
      <c r="V451" t="n">
        <v>43</v>
      </c>
      <c r="W451" t="n">
        <v>43</v>
      </c>
      <c r="X451" t="inlineStr">
        <is>
          <t>50000</t>
        </is>
      </c>
      <c r="Y451" t="inlineStr">
        <is>
          <t>50000</t>
        </is>
      </c>
      <c r="Z451" t="inlineStr">
        <is>
          <t>629559</t>
        </is>
      </c>
      <c r="AA451" t="inlineStr">
        <is>
          <t>667067</t>
        </is>
      </c>
      <c r="AB451" t="inlineStr">
        <is>
          <t>76963</t>
        </is>
      </c>
      <c r="AC451" t="inlineStr">
        <is>
          <t>80000</t>
        </is>
      </c>
      <c r="AD451" t="inlineStr">
        <is>
          <t>314213</t>
        </is>
      </c>
      <c r="AE451" t="inlineStr">
        <is>
          <t>332933</t>
        </is>
      </c>
      <c r="AF451" t="inlineStr">
        <is>
          <t>88900</t>
        </is>
      </c>
      <c r="AG451" t="inlineStr">
        <is>
          <t>100000</t>
        </is>
      </c>
      <c r="AH451" t="inlineStr">
        <is>
          <t>138755</t>
        </is>
      </c>
      <c r="AI451" t="inlineStr">
        <is>
          <t>150000</t>
        </is>
      </c>
      <c r="AJ451" t="inlineStr">
        <is>
          <t>44450</t>
        </is>
      </c>
      <c r="AK451" t="inlineStr">
        <is>
          <t>50000</t>
        </is>
      </c>
      <c r="AL451" t="inlineStr">
        <is>
          <t>0</t>
        </is>
      </c>
      <c r="AM451" t="inlineStr">
        <is>
          <t>0</t>
        </is>
      </c>
      <c r="AN451" t="n">
        <v>234386</v>
      </c>
      <c r="AO451" t="n">
        <v>388000</v>
      </c>
      <c r="AP451" t="inlineStr">
        <is>
          <t>718106</t>
        </is>
      </c>
      <c r="AQ451" t="inlineStr">
        <is>
          <t>1358496</t>
        </is>
      </c>
      <c r="AR451" t="inlineStr">
        <is>
          <t>7939</t>
        </is>
      </c>
      <c r="AS451" t="inlineStr">
        <is>
          <t>14804</t>
        </is>
      </c>
      <c r="AT451" t="inlineStr">
        <is>
          <t>75812</t>
        </is>
      </c>
      <c r="AU451" t="inlineStr">
        <is>
          <t>120000</t>
        </is>
      </c>
      <c r="AV451" t="inlineStr">
        <is>
          <t>167296</t>
        </is>
      </c>
      <c r="AW451" t="inlineStr">
        <is>
          <t>300000</t>
        </is>
      </c>
      <c r="AX451" t="inlineStr">
        <is>
          <t>614961</t>
        </is>
      </c>
      <c r="AY451" t="inlineStr">
        <is>
          <t>1018000</t>
        </is>
      </c>
      <c r="AZ451" t="n">
        <v>30</v>
      </c>
      <c r="BA451" t="n">
        <v>-3199301</v>
      </c>
      <c r="BB451" t="n">
        <v>-1818500</v>
      </c>
      <c r="BC451" t="inlineStr">
        <is>
          <t>0</t>
        </is>
      </c>
      <c r="BD451" t="inlineStr">
        <is>
          <t>0</t>
        </is>
      </c>
      <c r="BE451" t="n">
        <v>0</v>
      </c>
      <c r="BF451" t="inlineStr">
        <is>
          <t>234386</t>
        </is>
      </c>
      <c r="BG451" t="inlineStr">
        <is>
          <t>0</t>
        </is>
      </c>
      <c r="BH451" t="inlineStr">
        <is>
          <t>388000</t>
        </is>
      </c>
      <c r="BI451" t="inlineStr">
        <is>
          <t>0</t>
        </is>
      </c>
    </row>
    <row r="452">
      <c r="A452" t="inlineStr">
        <is>
          <t>China</t>
        </is>
      </c>
      <c r="B452" t="inlineStr">
        <is>
          <t>Salt marsh</t>
        </is>
      </c>
      <c r="C452" t="inlineStr">
        <is>
          <t>Restoration</t>
        </is>
      </c>
      <c r="D452" t="inlineStr">
        <is>
          <t>Planting</t>
        </is>
      </c>
      <c r="E452" t="inlineStr">
        <is>
          <t>Small</t>
        </is>
      </c>
      <c r="F452" t="n">
        <v>100</v>
      </c>
      <c r="G452" t="inlineStr">
        <is>
          <t>Opex breakeven</t>
        </is>
      </c>
      <c r="H452" t="n">
        <v>934894938.3876103</v>
      </c>
      <c r="I452" t="inlineStr">
        <is>
          <t>CHN</t>
        </is>
      </c>
      <c r="J452" t="n">
        <v>500</v>
      </c>
      <c r="K452" t="inlineStr">
        <is>
          <t>China Salt marsh Restoration 100</t>
        </is>
      </c>
      <c r="L452" t="inlineStr">
        <is>
          <t>4170601</t>
        </is>
      </c>
      <c r="M452" t="inlineStr">
        <is>
          <t>5889719</t>
        </is>
      </c>
      <c r="N452" t="n">
        <v>0.004461037094919917</v>
      </c>
      <c r="O452" t="n">
        <v>0.006299872593339579</v>
      </c>
      <c r="P452" t="inlineStr">
        <is>
          <t>1781741</t>
        </is>
      </c>
      <c r="Q452" t="inlineStr">
        <is>
          <t>1923705</t>
        </is>
      </c>
      <c r="R452" t="inlineStr">
        <is>
          <t>2388860</t>
        </is>
      </c>
      <c r="S452" t="inlineStr">
        <is>
          <t>3966014</t>
        </is>
      </c>
      <c r="T452" t="n">
        <v>48820</v>
      </c>
      <c r="U452" t="n">
        <v>5339</v>
      </c>
      <c r="V452" t="n">
        <v>977</v>
      </c>
      <c r="W452" t="n">
        <v>977</v>
      </c>
      <c r="X452" t="inlineStr">
        <is>
          <t>50000</t>
        </is>
      </c>
      <c r="Y452" t="inlineStr">
        <is>
          <t>50000</t>
        </is>
      </c>
      <c r="Z452" t="inlineStr">
        <is>
          <t>629559</t>
        </is>
      </c>
      <c r="AA452" t="inlineStr">
        <is>
          <t>667067</t>
        </is>
      </c>
      <c r="AB452" t="inlineStr">
        <is>
          <t>76963</t>
        </is>
      </c>
      <c r="AC452" t="inlineStr">
        <is>
          <t>80000</t>
        </is>
      </c>
      <c r="AD452" t="inlineStr">
        <is>
          <t>314213</t>
        </is>
      </c>
      <c r="AE452" t="inlineStr">
        <is>
          <t>332933</t>
        </is>
      </c>
      <c r="AF452" t="inlineStr">
        <is>
          <t>88900</t>
        </is>
      </c>
      <c r="AG452" t="inlineStr">
        <is>
          <t>100000</t>
        </is>
      </c>
      <c r="AH452" t="inlineStr">
        <is>
          <t>138755</t>
        </is>
      </c>
      <c r="AI452" t="inlineStr">
        <is>
          <t>150000</t>
        </is>
      </c>
      <c r="AJ452" t="inlineStr">
        <is>
          <t>44450</t>
        </is>
      </c>
      <c r="AK452" t="inlineStr">
        <is>
          <t>50000</t>
        </is>
      </c>
      <c r="AL452" t="inlineStr">
        <is>
          <t>438902</t>
        </is>
      </c>
      <c r="AM452" t="inlineStr">
        <is>
          <t>493705</t>
        </is>
      </c>
      <c r="AN452" t="n">
        <v>335845</v>
      </c>
      <c r="AO452" t="n">
        <v>511377</v>
      </c>
      <c r="AP452" t="inlineStr">
        <is>
          <t>1194430</t>
        </is>
      </c>
      <c r="AQ452" t="inlineStr">
        <is>
          <t>2015783</t>
        </is>
      </c>
      <c r="AR452" t="inlineStr">
        <is>
          <t>516</t>
        </is>
      </c>
      <c r="AS452" t="inlineStr">
        <is>
          <t>854</t>
        </is>
      </c>
      <c r="AT452" t="inlineStr">
        <is>
          <t>75812</t>
        </is>
      </c>
      <c r="AU452" t="inlineStr">
        <is>
          <t>120000</t>
        </is>
      </c>
      <c r="AV452" t="inlineStr">
        <is>
          <t>167296</t>
        </is>
      </c>
      <c r="AW452" t="inlineStr">
        <is>
          <t>300000</t>
        </is>
      </c>
      <c r="AX452" t="inlineStr">
        <is>
          <t>614961</t>
        </is>
      </c>
      <c r="AY452" t="inlineStr">
        <is>
          <t>1018000</t>
        </is>
      </c>
      <c r="AZ452" t="n">
        <v>804.3745273196897</v>
      </c>
      <c r="BA452" t="n">
        <v>-3966014</v>
      </c>
      <c r="BB452" t="n">
        <v>-2388860</v>
      </c>
      <c r="BC452" t="inlineStr">
        <is>
          <t>0</t>
        </is>
      </c>
      <c r="BD452" t="inlineStr">
        <is>
          <t>0</t>
        </is>
      </c>
      <c r="BE452" t="n">
        <v>0</v>
      </c>
      <c r="BF452" t="inlineStr">
        <is>
          <t>234386</t>
        </is>
      </c>
      <c r="BG452" t="inlineStr">
        <is>
          <t>101459</t>
        </is>
      </c>
      <c r="BH452" t="inlineStr">
        <is>
          <t>388000</t>
        </is>
      </c>
      <c r="BI452" t="inlineStr">
        <is>
          <t>123377</t>
        </is>
      </c>
    </row>
    <row r="453">
      <c r="A453" t="inlineStr">
        <is>
          <t>China</t>
        </is>
      </c>
      <c r="B453" t="inlineStr">
        <is>
          <t>Salt marsh</t>
        </is>
      </c>
      <c r="C453" t="inlineStr">
        <is>
          <t>Restoration</t>
        </is>
      </c>
      <c r="D453" t="inlineStr">
        <is>
          <t>Hydrology</t>
        </is>
      </c>
      <c r="E453" t="inlineStr">
        <is>
          <t>Small</t>
        </is>
      </c>
      <c r="F453" t="n">
        <v>100</v>
      </c>
      <c r="G453" t="inlineStr">
        <is>
          <t>Opex breakeven</t>
        </is>
      </c>
      <c r="H453" t="n">
        <v>934894938.3876103</v>
      </c>
      <c r="I453" t="inlineStr">
        <is>
          <t>CHN</t>
        </is>
      </c>
      <c r="J453" t="n">
        <v>500</v>
      </c>
      <c r="K453" t="inlineStr">
        <is>
          <t>China Salt marsh Restoration 100</t>
        </is>
      </c>
      <c r="L453" t="inlineStr">
        <is>
          <t>35943484</t>
        </is>
      </c>
      <c r="M453" t="inlineStr">
        <is>
          <t>44914592</t>
        </is>
      </c>
      <c r="N453" t="n">
        <v>0.03844654893734992</v>
      </c>
      <c r="O453" t="n">
        <v>0.04804239509250426</v>
      </c>
      <c r="P453" t="inlineStr">
        <is>
          <t>23509136</t>
        </is>
      </c>
      <c r="Q453" t="inlineStr">
        <is>
          <t>26364069</t>
        </is>
      </c>
      <c r="R453" t="inlineStr">
        <is>
          <t>12434348</t>
        </is>
      </c>
      <c r="S453" t="inlineStr">
        <is>
          <t>18550523</t>
        </is>
      </c>
      <c r="T453" t="n">
        <v>48820</v>
      </c>
      <c r="U453" t="n">
        <v>6673</v>
      </c>
      <c r="V453" t="n">
        <v>6733</v>
      </c>
      <c r="W453" t="n">
        <v>6733</v>
      </c>
      <c r="X453" t="inlineStr">
        <is>
          <t>50000</t>
        </is>
      </c>
      <c r="Y453" t="inlineStr">
        <is>
          <t>50000</t>
        </is>
      </c>
      <c r="Z453" t="inlineStr">
        <is>
          <t>629559</t>
        </is>
      </c>
      <c r="AA453" t="inlineStr">
        <is>
          <t>667067</t>
        </is>
      </c>
      <c r="AB453" t="inlineStr">
        <is>
          <t>76963</t>
        </is>
      </c>
      <c r="AC453" t="inlineStr">
        <is>
          <t>80000</t>
        </is>
      </c>
      <c r="AD453" t="inlineStr">
        <is>
          <t>314213</t>
        </is>
      </c>
      <c r="AE453" t="inlineStr">
        <is>
          <t>332933</t>
        </is>
      </c>
      <c r="AF453" t="inlineStr">
        <is>
          <t>88900</t>
        </is>
      </c>
      <c r="AG453" t="inlineStr">
        <is>
          <t>100000</t>
        </is>
      </c>
      <c r="AH453" t="inlineStr">
        <is>
          <t>138755</t>
        </is>
      </c>
      <c r="AI453" t="inlineStr">
        <is>
          <t>150000</t>
        </is>
      </c>
      <c r="AJ453" t="inlineStr">
        <is>
          <t>44450</t>
        </is>
      </c>
      <c r="AK453" t="inlineStr">
        <is>
          <t>50000</t>
        </is>
      </c>
      <c r="AL453" t="inlineStr">
        <is>
          <t>22166297</t>
        </is>
      </c>
      <c r="AM453" t="inlineStr">
        <is>
          <t>24934069</t>
        </is>
      </c>
      <c r="AN453" t="n">
        <v>5358460</v>
      </c>
      <c r="AO453" t="n">
        <v>6619024</v>
      </c>
      <c r="AP453" t="inlineStr">
        <is>
          <t>6217174</t>
        </is>
      </c>
      <c r="AQ453" t="inlineStr">
        <is>
          <t>10492432</t>
        </is>
      </c>
      <c r="AR453" t="inlineStr">
        <is>
          <t>645</t>
        </is>
      </c>
      <c r="AS453" t="inlineStr">
        <is>
          <t>1068</t>
        </is>
      </c>
      <c r="AT453" t="inlineStr">
        <is>
          <t>75812</t>
        </is>
      </c>
      <c r="AU453" t="inlineStr">
        <is>
          <t>120000</t>
        </is>
      </c>
      <c r="AV453" t="inlineStr">
        <is>
          <t>167296</t>
        </is>
      </c>
      <c r="AW453" t="inlineStr">
        <is>
          <t>300000</t>
        </is>
      </c>
      <c r="AX453" t="inlineStr">
        <is>
          <t>614961</t>
        </is>
      </c>
      <c r="AY453" t="inlineStr">
        <is>
          <t>1018000</t>
        </is>
      </c>
      <c r="AZ453" t="n">
        <v>3349.504673705283</v>
      </c>
      <c r="BA453" t="n">
        <v>-18550523</v>
      </c>
      <c r="BB453" t="n">
        <v>-12434348</v>
      </c>
      <c r="BC453" t="inlineStr">
        <is>
          <t>0</t>
        </is>
      </c>
      <c r="BD453" t="inlineStr">
        <is>
          <t>0</t>
        </is>
      </c>
      <c r="BE453" t="n">
        <v>0</v>
      </c>
      <c r="BF453" t="inlineStr">
        <is>
          <t>234386</t>
        </is>
      </c>
      <c r="BG453" t="inlineStr">
        <is>
          <t>5124074</t>
        </is>
      </c>
      <c r="BH453" t="inlineStr">
        <is>
          <t>388000</t>
        </is>
      </c>
      <c r="BI453" t="inlineStr">
        <is>
          <t>6231024</t>
        </is>
      </c>
    </row>
    <row r="454">
      <c r="A454" t="inlineStr">
        <is>
          <t>China</t>
        </is>
      </c>
      <c r="B454" t="inlineStr">
        <is>
          <t>Salt marsh</t>
        </is>
      </c>
      <c r="C454" t="inlineStr">
        <is>
          <t>Restoration</t>
        </is>
      </c>
      <c r="D454" t="inlineStr">
        <is>
          <t>Planting</t>
        </is>
      </c>
      <c r="E454" t="inlineStr">
        <is>
          <t>Small</t>
        </is>
      </c>
      <c r="F454" t="n">
        <v>100</v>
      </c>
      <c r="G454" t="inlineStr">
        <is>
          <t>Market price</t>
        </is>
      </c>
      <c r="H454" t="n">
        <v>934894938.3876103</v>
      </c>
      <c r="I454" t="inlineStr">
        <is>
          <t>CHN</t>
        </is>
      </c>
      <c r="J454" t="n">
        <v>500</v>
      </c>
      <c r="K454" t="inlineStr">
        <is>
          <t>China Salt marsh Restoration 100</t>
        </is>
      </c>
      <c r="L454" t="inlineStr">
        <is>
          <t>3020719</t>
        </is>
      </c>
      <c r="M454" t="inlineStr">
        <is>
          <t>3949116</t>
        </is>
      </c>
      <c r="N454" t="n">
        <v>0.003231078569330751</v>
      </c>
      <c r="O454" t="n">
        <v>0.004224128121616468</v>
      </c>
      <c r="P454" t="inlineStr">
        <is>
          <t>1781741</t>
        </is>
      </c>
      <c r="Q454" t="inlineStr">
        <is>
          <t>1923705</t>
        </is>
      </c>
      <c r="R454" t="inlineStr">
        <is>
          <t>1238978</t>
        </is>
      </c>
      <c r="S454" t="inlineStr">
        <is>
          <t>2025412</t>
        </is>
      </c>
      <c r="T454" t="n">
        <v>48820</v>
      </c>
      <c r="U454" t="n">
        <v>5339</v>
      </c>
      <c r="V454" t="n">
        <v>707</v>
      </c>
      <c r="W454" t="n">
        <v>707</v>
      </c>
      <c r="X454" t="inlineStr">
        <is>
          <t>50000</t>
        </is>
      </c>
      <c r="Y454" t="inlineStr">
        <is>
          <t>50000</t>
        </is>
      </c>
      <c r="Z454" t="inlineStr">
        <is>
          <t>629559</t>
        </is>
      </c>
      <c r="AA454" t="inlineStr">
        <is>
          <t>667067</t>
        </is>
      </c>
      <c r="AB454" t="inlineStr">
        <is>
          <t>76963</t>
        </is>
      </c>
      <c r="AC454" t="inlineStr">
        <is>
          <t>80000</t>
        </is>
      </c>
      <c r="AD454" t="inlineStr">
        <is>
          <t>314213</t>
        </is>
      </c>
      <c r="AE454" t="inlineStr">
        <is>
          <t>332933</t>
        </is>
      </c>
      <c r="AF454" t="inlineStr">
        <is>
          <t>88900</t>
        </is>
      </c>
      <c r="AG454" t="inlineStr">
        <is>
          <t>100000</t>
        </is>
      </c>
      <c r="AH454" t="inlineStr">
        <is>
          <t>138755</t>
        </is>
      </c>
      <c r="AI454" t="inlineStr">
        <is>
          <t>150000</t>
        </is>
      </c>
      <c r="AJ454" t="inlineStr">
        <is>
          <t>44450</t>
        </is>
      </c>
      <c r="AK454" t="inlineStr">
        <is>
          <t>50000</t>
        </is>
      </c>
      <c r="AL454" t="inlineStr">
        <is>
          <t>438902</t>
        </is>
      </c>
      <c r="AM454" t="inlineStr">
        <is>
          <t>493705</t>
        </is>
      </c>
      <c r="AN454" t="n">
        <v>335845</v>
      </c>
      <c r="AO454" t="n">
        <v>511377</v>
      </c>
      <c r="AP454" t="inlineStr">
        <is>
          <t>44548</t>
        </is>
      </c>
      <c r="AQ454" t="inlineStr">
        <is>
          <t>75181</t>
        </is>
      </c>
      <c r="AR454" t="inlineStr">
        <is>
          <t>516</t>
        </is>
      </c>
      <c r="AS454" t="inlineStr">
        <is>
          <t>854</t>
        </is>
      </c>
      <c r="AT454" t="inlineStr">
        <is>
          <t>75812</t>
        </is>
      </c>
      <c r="AU454" t="inlineStr">
        <is>
          <t>120000</t>
        </is>
      </c>
      <c r="AV454" t="inlineStr">
        <is>
          <t>167296</t>
        </is>
      </c>
      <c r="AW454" t="inlineStr">
        <is>
          <t>300000</t>
        </is>
      </c>
      <c r="AX454" t="inlineStr">
        <is>
          <t>614961</t>
        </is>
      </c>
      <c r="AY454" t="inlineStr">
        <is>
          <t>1018000</t>
        </is>
      </c>
      <c r="AZ454" t="n">
        <v>30</v>
      </c>
      <c r="BA454" t="n">
        <v>-2025412</v>
      </c>
      <c r="BB454" t="n">
        <v>-1238978</v>
      </c>
      <c r="BC454" t="inlineStr">
        <is>
          <t>0</t>
        </is>
      </c>
      <c r="BD454" t="inlineStr">
        <is>
          <t>0</t>
        </is>
      </c>
      <c r="BE454" t="n">
        <v>0</v>
      </c>
      <c r="BF454" t="inlineStr">
        <is>
          <t>234386</t>
        </is>
      </c>
      <c r="BG454" t="inlineStr">
        <is>
          <t>101459</t>
        </is>
      </c>
      <c r="BH454" t="inlineStr">
        <is>
          <t>388000</t>
        </is>
      </c>
      <c r="BI454" t="inlineStr">
        <is>
          <t>123377</t>
        </is>
      </c>
    </row>
    <row r="455">
      <c r="A455" t="inlineStr">
        <is>
          <t>China</t>
        </is>
      </c>
      <c r="B455" t="inlineStr">
        <is>
          <t>Salt marsh</t>
        </is>
      </c>
      <c r="C455" t="inlineStr">
        <is>
          <t>Restoration</t>
        </is>
      </c>
      <c r="D455" t="inlineStr">
        <is>
          <t>Hydrology</t>
        </is>
      </c>
      <c r="E455" t="inlineStr">
        <is>
          <t>Small</t>
        </is>
      </c>
      <c r="F455" t="n">
        <v>100</v>
      </c>
      <c r="G455" t="inlineStr">
        <is>
          <t>Market price</t>
        </is>
      </c>
      <c r="H455" t="n">
        <v>934894938.3876103</v>
      </c>
      <c r="I455" t="inlineStr">
        <is>
          <t>CHN</t>
        </is>
      </c>
      <c r="J455" t="n">
        <v>500</v>
      </c>
      <c r="K455" t="inlineStr">
        <is>
          <t>China Salt marsh Restoration 100</t>
        </is>
      </c>
      <c r="L455" t="inlineStr">
        <is>
          <t>29781994</t>
        </is>
      </c>
      <c r="M455" t="inlineStr">
        <is>
          <t>34516136</t>
        </is>
      </c>
      <c r="N455" t="n">
        <v>0.03185597950863255</v>
      </c>
      <c r="O455" t="n">
        <v>0.03691980198280793</v>
      </c>
      <c r="P455" t="inlineStr">
        <is>
          <t>23509136</t>
        </is>
      </c>
      <c r="Q455" t="inlineStr">
        <is>
          <t>26364069</t>
        </is>
      </c>
      <c r="R455" t="inlineStr">
        <is>
          <t>6272859</t>
        </is>
      </c>
      <c r="S455" t="inlineStr">
        <is>
          <t>8152068</t>
        </is>
      </c>
      <c r="T455" t="n">
        <v>48820</v>
      </c>
      <c r="U455" t="n">
        <v>6673</v>
      </c>
      <c r="V455" t="n">
        <v>5579</v>
      </c>
      <c r="W455" t="n">
        <v>5579</v>
      </c>
      <c r="X455" t="inlineStr">
        <is>
          <t>50000</t>
        </is>
      </c>
      <c r="Y455" t="inlineStr">
        <is>
          <t>50000</t>
        </is>
      </c>
      <c r="Z455" t="inlineStr">
        <is>
          <t>629559</t>
        </is>
      </c>
      <c r="AA455" t="inlineStr">
        <is>
          <t>667067</t>
        </is>
      </c>
      <c r="AB455" t="inlineStr">
        <is>
          <t>76963</t>
        </is>
      </c>
      <c r="AC455" t="inlineStr">
        <is>
          <t>80000</t>
        </is>
      </c>
      <c r="AD455" t="inlineStr">
        <is>
          <t>314213</t>
        </is>
      </c>
      <c r="AE455" t="inlineStr">
        <is>
          <t>332933</t>
        </is>
      </c>
      <c r="AF455" t="inlineStr">
        <is>
          <t>88900</t>
        </is>
      </c>
      <c r="AG455" t="inlineStr">
        <is>
          <t>100000</t>
        </is>
      </c>
      <c r="AH455" t="inlineStr">
        <is>
          <t>138755</t>
        </is>
      </c>
      <c r="AI455" t="inlineStr">
        <is>
          <t>150000</t>
        </is>
      </c>
      <c r="AJ455" t="inlineStr">
        <is>
          <t>44450</t>
        </is>
      </c>
      <c r="AK455" t="inlineStr">
        <is>
          <t>50000</t>
        </is>
      </c>
      <c r="AL455" t="inlineStr">
        <is>
          <t>22166297</t>
        </is>
      </c>
      <c r="AM455" t="inlineStr">
        <is>
          <t>24934069</t>
        </is>
      </c>
      <c r="AN455" t="n">
        <v>5358460</v>
      </c>
      <c r="AO455" t="n">
        <v>6619024</v>
      </c>
      <c r="AP455" t="inlineStr">
        <is>
          <t>55684</t>
        </is>
      </c>
      <c r="AQ455" t="inlineStr">
        <is>
          <t>93976</t>
        </is>
      </c>
      <c r="AR455" t="inlineStr">
        <is>
          <t>645</t>
        </is>
      </c>
      <c r="AS455" t="inlineStr">
        <is>
          <t>1068</t>
        </is>
      </c>
      <c r="AT455" t="inlineStr">
        <is>
          <t>75812</t>
        </is>
      </c>
      <c r="AU455" t="inlineStr">
        <is>
          <t>120000</t>
        </is>
      </c>
      <c r="AV455" t="inlineStr">
        <is>
          <t>167296</t>
        </is>
      </c>
      <c r="AW455" t="inlineStr">
        <is>
          <t>300000</t>
        </is>
      </c>
      <c r="AX455" t="inlineStr">
        <is>
          <t>614961</t>
        </is>
      </c>
      <c r="AY455" t="inlineStr">
        <is>
          <t>1018000</t>
        </is>
      </c>
      <c r="AZ455" t="n">
        <v>30</v>
      </c>
      <c r="BA455" t="n">
        <v>-8152068</v>
      </c>
      <c r="BB455" t="n">
        <v>-6272859</v>
      </c>
      <c r="BC455" t="inlineStr">
        <is>
          <t>0</t>
        </is>
      </c>
      <c r="BD455" t="inlineStr">
        <is>
          <t>0</t>
        </is>
      </c>
      <c r="BE455" t="n">
        <v>0</v>
      </c>
      <c r="BF455" t="inlineStr">
        <is>
          <t>234386</t>
        </is>
      </c>
      <c r="BG455" t="inlineStr">
        <is>
          <t>5124074</t>
        </is>
      </c>
      <c r="BH455" t="inlineStr">
        <is>
          <t>388000</t>
        </is>
      </c>
      <c r="BI455" t="inlineStr">
        <is>
          <t>6231024</t>
        </is>
      </c>
    </row>
    <row r="456">
      <c r="A456" t="inlineStr">
        <is>
          <t>China</t>
        </is>
      </c>
      <c r="B456" t="inlineStr">
        <is>
          <t>Salt marsh</t>
        </is>
      </c>
      <c r="C456" t="inlineStr">
        <is>
          <t>Restoration</t>
        </is>
      </c>
      <c r="D456" t="inlineStr">
        <is>
          <t>Planting</t>
        </is>
      </c>
      <c r="E456" t="inlineStr">
        <is>
          <t>Medium</t>
        </is>
      </c>
      <c r="F456" t="n">
        <v>500</v>
      </c>
      <c r="G456" t="inlineStr">
        <is>
          <t>Opex breakeven</t>
        </is>
      </c>
      <c r="H456" t="n">
        <v>934894938.3876103</v>
      </c>
      <c r="I456" t="inlineStr">
        <is>
          <t>CHN</t>
        </is>
      </c>
      <c r="J456" t="n">
        <v>500</v>
      </c>
      <c r="K456" t="inlineStr">
        <is>
          <t>China Salt marsh Restoration 500</t>
        </is>
      </c>
      <c r="L456" t="inlineStr">
        <is>
          <t>6680110</t>
        </is>
      </c>
      <c r="M456" t="inlineStr">
        <is>
          <t>9059679</t>
        </is>
      </c>
      <c r="N456" t="n">
        <v>0.007145305558634232</v>
      </c>
      <c r="O456" t="n">
        <v>0.009690585142780856</v>
      </c>
      <c r="P456" t="inlineStr">
        <is>
          <t>3495146</t>
        </is>
      </c>
      <c r="Q456" t="inlineStr">
        <is>
          <t>3898524</t>
        </is>
      </c>
      <c r="R456" t="inlineStr">
        <is>
          <t>3184964</t>
        </is>
      </c>
      <c r="S456" t="inlineStr">
        <is>
          <t>5161155</t>
        </is>
      </c>
      <c r="T456" t="n">
        <v>48820</v>
      </c>
      <c r="U456" t="n">
        <v>26026</v>
      </c>
      <c r="V456" t="n">
        <v>321</v>
      </c>
      <c r="W456" t="n">
        <v>321</v>
      </c>
      <c r="X456" t="inlineStr">
        <is>
          <t>50000</t>
        </is>
      </c>
      <c r="Y456" t="inlineStr">
        <is>
          <t>50000</t>
        </is>
      </c>
      <c r="Z456" t="inlineStr">
        <is>
          <t>629559</t>
        </is>
      </c>
      <c r="AA456" t="inlineStr">
        <is>
          <t>667067</t>
        </is>
      </c>
      <c r="AB456" t="inlineStr">
        <is>
          <t>76963</t>
        </is>
      </c>
      <c r="AC456" t="inlineStr">
        <is>
          <t>80000</t>
        </is>
      </c>
      <c r="AD456" t="inlineStr">
        <is>
          <t>314213</t>
        </is>
      </c>
      <c r="AE456" t="inlineStr">
        <is>
          <t>332933</t>
        </is>
      </c>
      <c r="AF456" t="inlineStr">
        <is>
          <t>88900</t>
        </is>
      </c>
      <c r="AG456" t="inlineStr">
        <is>
          <t>100000</t>
        </is>
      </c>
      <c r="AH456" t="inlineStr">
        <is>
          <t>138755</t>
        </is>
      </c>
      <c r="AI456" t="inlineStr">
        <is>
          <t>150000</t>
        </is>
      </c>
      <c r="AJ456" t="inlineStr">
        <is>
          <t>44450</t>
        </is>
      </c>
      <c r="AK456" t="inlineStr">
        <is>
          <t>50000</t>
        </is>
      </c>
      <c r="AL456" t="inlineStr">
        <is>
          <t>2152306</t>
        </is>
      </c>
      <c r="AM456" t="inlineStr">
        <is>
          <t>2468524</t>
        </is>
      </c>
      <c r="AN456" t="n">
        <v>731924</v>
      </c>
      <c r="AO456" t="n">
        <v>1004884</v>
      </c>
      <c r="AP456" t="inlineStr">
        <is>
          <t>1592482</t>
        </is>
      </c>
      <c r="AQ456" t="inlineStr">
        <is>
          <t>2714107</t>
        </is>
      </c>
      <c r="AR456" t="inlineStr">
        <is>
          <t>2489</t>
        </is>
      </c>
      <c r="AS456" t="inlineStr">
        <is>
          <t>4164</t>
        </is>
      </c>
      <c r="AT456" t="inlineStr">
        <is>
          <t>75812</t>
        </is>
      </c>
      <c r="AU456" t="inlineStr">
        <is>
          <t>120000</t>
        </is>
      </c>
      <c r="AV456" t="inlineStr">
        <is>
          <t>167296</t>
        </is>
      </c>
      <c r="AW456" t="inlineStr">
        <is>
          <t>300000</t>
        </is>
      </c>
      <c r="AX456" t="inlineStr">
        <is>
          <t>614961</t>
        </is>
      </c>
      <c r="AY456" t="inlineStr">
        <is>
          <t>1018000</t>
        </is>
      </c>
      <c r="AZ456" t="n">
        <v>221.3936048787563</v>
      </c>
      <c r="BA456" t="n">
        <v>-5161155</v>
      </c>
      <c r="BB456" t="n">
        <v>-3184964</v>
      </c>
      <c r="BC456" t="inlineStr">
        <is>
          <t>0</t>
        </is>
      </c>
      <c r="BD456" t="inlineStr">
        <is>
          <t>0</t>
        </is>
      </c>
      <c r="BE456" t="n">
        <v>0</v>
      </c>
      <c r="BF456" t="inlineStr">
        <is>
          <t>234386</t>
        </is>
      </c>
      <c r="BG456" t="inlineStr">
        <is>
          <t>497538</t>
        </is>
      </c>
      <c r="BH456" t="inlineStr">
        <is>
          <t>388000</t>
        </is>
      </c>
      <c r="BI456" t="inlineStr">
        <is>
          <t>616884</t>
        </is>
      </c>
    </row>
    <row r="457">
      <c r="A457" t="inlineStr">
        <is>
          <t>China</t>
        </is>
      </c>
      <c r="B457" t="inlineStr">
        <is>
          <t>Salt marsh</t>
        </is>
      </c>
      <c r="C457" t="inlineStr">
        <is>
          <t>Restoration</t>
        </is>
      </c>
      <c r="D457" t="inlineStr">
        <is>
          <t>Hydrology</t>
        </is>
      </c>
      <c r="E457" t="inlineStr">
        <is>
          <t>Medium</t>
        </is>
      </c>
      <c r="F457" t="n">
        <v>500</v>
      </c>
      <c r="G457" t="inlineStr">
        <is>
          <t>Opex breakeven</t>
        </is>
      </c>
      <c r="H457" t="n">
        <v>934894938.3876103</v>
      </c>
      <c r="I457" t="inlineStr">
        <is>
          <t>CHN</t>
        </is>
      </c>
      <c r="J457" t="n">
        <v>500</v>
      </c>
      <c r="K457" t="inlineStr">
        <is>
          <t>China Salt marsh Restoration 500</t>
        </is>
      </c>
      <c r="L457" t="inlineStr">
        <is>
          <t>162489419</t>
        </is>
      </c>
      <c r="M457" t="inlineStr">
        <is>
          <t>203779577</t>
        </is>
      </c>
      <c r="N457" t="n">
        <v>0.1738050045283606</v>
      </c>
      <c r="O457" t="n">
        <v>0.2179705639988312</v>
      </c>
      <c r="P457" t="inlineStr">
        <is>
          <t>110042947</t>
        </is>
      </c>
      <c r="Q457" t="inlineStr">
        <is>
          <t>126100345</t>
        </is>
      </c>
      <c r="R457" t="inlineStr">
        <is>
          <t>52446471</t>
        </is>
      </c>
      <c r="S457" t="inlineStr">
        <is>
          <t>77679233</t>
        </is>
      </c>
      <c r="T457" t="n">
        <v>48820</v>
      </c>
      <c r="U457" t="n">
        <v>32533</v>
      </c>
      <c r="V457" t="n">
        <v>6243</v>
      </c>
      <c r="W457" t="n">
        <v>6243</v>
      </c>
      <c r="X457" t="inlineStr">
        <is>
          <t>50000</t>
        </is>
      </c>
      <c r="Y457" t="inlineStr">
        <is>
          <t>50000</t>
        </is>
      </c>
      <c r="Z457" t="inlineStr">
        <is>
          <t>629559</t>
        </is>
      </c>
      <c r="AA457" t="inlineStr">
        <is>
          <t>667067</t>
        </is>
      </c>
      <c r="AB457" t="inlineStr">
        <is>
          <t>76963</t>
        </is>
      </c>
      <c r="AC457" t="inlineStr">
        <is>
          <t>80000</t>
        </is>
      </c>
      <c r="AD457" t="inlineStr">
        <is>
          <t>314213</t>
        </is>
      </c>
      <c r="AE457" t="inlineStr">
        <is>
          <t>332933</t>
        </is>
      </c>
      <c r="AF457" t="inlineStr">
        <is>
          <t>88900</t>
        </is>
      </c>
      <c r="AG457" t="inlineStr">
        <is>
          <t>100000</t>
        </is>
      </c>
      <c r="AH457" t="inlineStr">
        <is>
          <t>138755</t>
        </is>
      </c>
      <c r="AI457" t="inlineStr">
        <is>
          <t>150000</t>
        </is>
      </c>
      <c r="AJ457" t="inlineStr">
        <is>
          <t>44450</t>
        </is>
      </c>
      <c r="AK457" t="inlineStr">
        <is>
          <t>50000</t>
        </is>
      </c>
      <c r="AL457" t="inlineStr">
        <is>
          <t>108700108</t>
        </is>
      </c>
      <c r="AM457" t="inlineStr">
        <is>
          <t>124670345</t>
        </is>
      </c>
      <c r="AN457" t="n">
        <v>25362055</v>
      </c>
      <c r="AO457" t="n">
        <v>31543119</v>
      </c>
      <c r="AP457" t="inlineStr">
        <is>
          <t>26223236</t>
        </is>
      </c>
      <c r="AQ457" t="inlineStr">
        <is>
          <t>44692908</t>
        </is>
      </c>
      <c r="AR457" t="inlineStr">
        <is>
          <t>3111</t>
        </is>
      </c>
      <c r="AS457" t="inlineStr">
        <is>
          <t>5205</t>
        </is>
      </c>
      <c r="AT457" t="inlineStr">
        <is>
          <t>75812</t>
        </is>
      </c>
      <c r="AU457" t="inlineStr">
        <is>
          <t>120000</t>
        </is>
      </c>
      <c r="AV457" t="inlineStr">
        <is>
          <t>167296</t>
        </is>
      </c>
      <c r="AW457" t="inlineStr">
        <is>
          <t>300000</t>
        </is>
      </c>
      <c r="AX457" t="inlineStr">
        <is>
          <t>614961</t>
        </is>
      </c>
      <c r="AY457" t="inlineStr">
        <is>
          <t>1018000</t>
        </is>
      </c>
      <c r="AZ457" t="n">
        <v>2916.532058874068</v>
      </c>
      <c r="BA457" t="n">
        <v>-77679233</v>
      </c>
      <c r="BB457" t="n">
        <v>-52446471</v>
      </c>
      <c r="BC457" t="inlineStr">
        <is>
          <t>0</t>
        </is>
      </c>
      <c r="BD457" t="inlineStr">
        <is>
          <t>0</t>
        </is>
      </c>
      <c r="BE457" t="n">
        <v>0</v>
      </c>
      <c r="BF457" t="inlineStr">
        <is>
          <t>234386</t>
        </is>
      </c>
      <c r="BG457" t="inlineStr">
        <is>
          <t>25127669</t>
        </is>
      </c>
      <c r="BH457" t="inlineStr">
        <is>
          <t>388000</t>
        </is>
      </c>
      <c r="BI457" t="inlineStr">
        <is>
          <t>31155119</t>
        </is>
      </c>
    </row>
    <row r="458">
      <c r="A458" t="inlineStr">
        <is>
          <t>China</t>
        </is>
      </c>
      <c r="B458" t="inlineStr">
        <is>
          <t>Salt marsh</t>
        </is>
      </c>
      <c r="C458" t="inlineStr">
        <is>
          <t>Restoration</t>
        </is>
      </c>
      <c r="D458" t="inlineStr">
        <is>
          <t>Planting</t>
        </is>
      </c>
      <c r="E458" t="inlineStr">
        <is>
          <t>Medium</t>
        </is>
      </c>
      <c r="F458" t="n">
        <v>500</v>
      </c>
      <c r="G458" t="inlineStr">
        <is>
          <t>Market price</t>
        </is>
      </c>
      <c r="H458" t="n">
        <v>934894938.3876103</v>
      </c>
      <c r="I458" t="inlineStr">
        <is>
          <t>CHN</t>
        </is>
      </c>
      <c r="J458" t="n">
        <v>500</v>
      </c>
      <c r="K458" t="inlineStr">
        <is>
          <t>China Salt marsh Restoration 500</t>
        </is>
      </c>
      <c r="L458" t="inlineStr">
        <is>
          <t>5303418</t>
        </is>
      </c>
      <c r="M458" t="inlineStr">
        <is>
          <t>6713348</t>
        </is>
      </c>
      <c r="N458" t="n">
        <v>0.005672742232562165</v>
      </c>
      <c r="O458" t="n">
        <v>0.007180858216623081</v>
      </c>
      <c r="P458" t="inlineStr">
        <is>
          <t>3495146</t>
        </is>
      </c>
      <c r="Q458" t="inlineStr">
        <is>
          <t>3898524</t>
        </is>
      </c>
      <c r="R458" t="inlineStr">
        <is>
          <t>1808272</t>
        </is>
      </c>
      <c r="S458" t="inlineStr">
        <is>
          <t>2814824</t>
        </is>
      </c>
      <c r="T458" t="n">
        <v>48820</v>
      </c>
      <c r="U458" t="n">
        <v>26026</v>
      </c>
      <c r="V458" t="n">
        <v>255</v>
      </c>
      <c r="W458" t="n">
        <v>255</v>
      </c>
      <c r="X458" t="inlineStr">
        <is>
          <t>50000</t>
        </is>
      </c>
      <c r="Y458" t="inlineStr">
        <is>
          <t>50000</t>
        </is>
      </c>
      <c r="Z458" t="inlineStr">
        <is>
          <t>629559</t>
        </is>
      </c>
      <c r="AA458" t="inlineStr">
        <is>
          <t>667067</t>
        </is>
      </c>
      <c r="AB458" t="inlineStr">
        <is>
          <t>76963</t>
        </is>
      </c>
      <c r="AC458" t="inlineStr">
        <is>
          <t>80000</t>
        </is>
      </c>
      <c r="AD458" t="inlineStr">
        <is>
          <t>314213</t>
        </is>
      </c>
      <c r="AE458" t="inlineStr">
        <is>
          <t>332933</t>
        </is>
      </c>
      <c r="AF458" t="inlineStr">
        <is>
          <t>88900</t>
        </is>
      </c>
      <c r="AG458" t="inlineStr">
        <is>
          <t>100000</t>
        </is>
      </c>
      <c r="AH458" t="inlineStr">
        <is>
          <t>138755</t>
        </is>
      </c>
      <c r="AI458" t="inlineStr">
        <is>
          <t>150000</t>
        </is>
      </c>
      <c r="AJ458" t="inlineStr">
        <is>
          <t>44450</t>
        </is>
      </c>
      <c r="AK458" t="inlineStr">
        <is>
          <t>50000</t>
        </is>
      </c>
      <c r="AL458" t="inlineStr">
        <is>
          <t>2152306</t>
        </is>
      </c>
      <c r="AM458" t="inlineStr">
        <is>
          <t>2468524</t>
        </is>
      </c>
      <c r="AN458" t="n">
        <v>731924</v>
      </c>
      <c r="AO458" t="n">
        <v>1004884</v>
      </c>
      <c r="AP458" t="inlineStr">
        <is>
          <t>215790</t>
        </is>
      </c>
      <c r="AQ458" t="inlineStr">
        <is>
          <t>367776</t>
        </is>
      </c>
      <c r="AR458" t="inlineStr">
        <is>
          <t>2489</t>
        </is>
      </c>
      <c r="AS458" t="inlineStr">
        <is>
          <t>4164</t>
        </is>
      </c>
      <c r="AT458" t="inlineStr">
        <is>
          <t>75812</t>
        </is>
      </c>
      <c r="AU458" t="inlineStr">
        <is>
          <t>120000</t>
        </is>
      </c>
      <c r="AV458" t="inlineStr">
        <is>
          <t>167296</t>
        </is>
      </c>
      <c r="AW458" t="inlineStr">
        <is>
          <t>300000</t>
        </is>
      </c>
      <c r="AX458" t="inlineStr">
        <is>
          <t>614961</t>
        </is>
      </c>
      <c r="AY458" t="inlineStr">
        <is>
          <t>1018000</t>
        </is>
      </c>
      <c r="AZ458" t="n">
        <v>30</v>
      </c>
      <c r="BA458" t="n">
        <v>-2814824</v>
      </c>
      <c r="BB458" t="n">
        <v>-1808272</v>
      </c>
      <c r="BC458" t="inlineStr">
        <is>
          <t>0</t>
        </is>
      </c>
      <c r="BD458" t="inlineStr">
        <is>
          <t>0</t>
        </is>
      </c>
      <c r="BE458" t="n">
        <v>0</v>
      </c>
      <c r="BF458" t="inlineStr">
        <is>
          <t>234386</t>
        </is>
      </c>
      <c r="BG458" t="inlineStr">
        <is>
          <t>497538</t>
        </is>
      </c>
      <c r="BH458" t="inlineStr">
        <is>
          <t>388000</t>
        </is>
      </c>
      <c r="BI458" t="inlineStr">
        <is>
          <t>616884</t>
        </is>
      </c>
    </row>
    <row r="459">
      <c r="A459" t="inlineStr">
        <is>
          <t>China</t>
        </is>
      </c>
      <c r="B459" t="inlineStr">
        <is>
          <t>Salt marsh</t>
        </is>
      </c>
      <c r="C459" t="inlineStr">
        <is>
          <t>Restoration</t>
        </is>
      </c>
      <c r="D459" t="inlineStr">
        <is>
          <t>Hydrology</t>
        </is>
      </c>
      <c r="E459" t="inlineStr">
        <is>
          <t>Medium</t>
        </is>
      </c>
      <c r="F459" t="n">
        <v>500</v>
      </c>
      <c r="G459" t="inlineStr">
        <is>
          <t>Market price</t>
        </is>
      </c>
      <c r="H459" t="n">
        <v>934894938.3876103</v>
      </c>
      <c r="I459" t="inlineStr">
        <is>
          <t>CHN</t>
        </is>
      </c>
      <c r="J459" t="n">
        <v>500</v>
      </c>
      <c r="K459" t="inlineStr">
        <is>
          <t>China Salt marsh Restoration 500</t>
        </is>
      </c>
      <c r="L459" t="inlineStr">
        <is>
          <t>136535920</t>
        </is>
      </c>
      <c r="M459" t="inlineStr">
        <is>
          <t>159546389</t>
        </is>
      </c>
      <c r="N459" t="n">
        <v>0.1460441322267506</v>
      </c>
      <c r="O459" t="n">
        <v>0.170657025136071</v>
      </c>
      <c r="P459" t="inlineStr">
        <is>
          <t>110042947</t>
        </is>
      </c>
      <c r="Q459" t="inlineStr">
        <is>
          <t>126100345</t>
        </is>
      </c>
      <c r="R459" t="inlineStr">
        <is>
          <t>26492973</t>
        </is>
      </c>
      <c r="S459" t="inlineStr">
        <is>
          <t>33446044</t>
        </is>
      </c>
      <c r="T459" t="n">
        <v>48820</v>
      </c>
      <c r="U459" t="n">
        <v>32533</v>
      </c>
      <c r="V459" t="n">
        <v>5246</v>
      </c>
      <c r="W459" t="n">
        <v>5246</v>
      </c>
      <c r="X459" t="inlineStr">
        <is>
          <t>50000</t>
        </is>
      </c>
      <c r="Y459" t="inlineStr">
        <is>
          <t>50000</t>
        </is>
      </c>
      <c r="Z459" t="inlineStr">
        <is>
          <t>629559</t>
        </is>
      </c>
      <c r="AA459" t="inlineStr">
        <is>
          <t>667067</t>
        </is>
      </c>
      <c r="AB459" t="inlineStr">
        <is>
          <t>76963</t>
        </is>
      </c>
      <c r="AC459" t="inlineStr">
        <is>
          <t>80000</t>
        </is>
      </c>
      <c r="AD459" t="inlineStr">
        <is>
          <t>314213</t>
        </is>
      </c>
      <c r="AE459" t="inlineStr">
        <is>
          <t>332933</t>
        </is>
      </c>
      <c r="AF459" t="inlineStr">
        <is>
          <t>88900</t>
        </is>
      </c>
      <c r="AG459" t="inlineStr">
        <is>
          <t>100000</t>
        </is>
      </c>
      <c r="AH459" t="inlineStr">
        <is>
          <t>138755</t>
        </is>
      </c>
      <c r="AI459" t="inlineStr">
        <is>
          <t>150000</t>
        </is>
      </c>
      <c r="AJ459" t="inlineStr">
        <is>
          <t>44450</t>
        </is>
      </c>
      <c r="AK459" t="inlineStr">
        <is>
          <t>50000</t>
        </is>
      </c>
      <c r="AL459" t="inlineStr">
        <is>
          <t>108700108</t>
        </is>
      </c>
      <c r="AM459" t="inlineStr">
        <is>
          <t>124670345</t>
        </is>
      </c>
      <c r="AN459" t="n">
        <v>25362055</v>
      </c>
      <c r="AO459" t="n">
        <v>31543119</v>
      </c>
      <c r="AP459" t="inlineStr">
        <is>
          <t>269737</t>
        </is>
      </c>
      <c r="AQ459" t="inlineStr">
        <is>
          <t>459720</t>
        </is>
      </c>
      <c r="AR459" t="inlineStr">
        <is>
          <t>3111</t>
        </is>
      </c>
      <c r="AS459" t="inlineStr">
        <is>
          <t>5205</t>
        </is>
      </c>
      <c r="AT459" t="inlineStr">
        <is>
          <t>75812</t>
        </is>
      </c>
      <c r="AU459" t="inlineStr">
        <is>
          <t>120000</t>
        </is>
      </c>
      <c r="AV459" t="inlineStr">
        <is>
          <t>167296</t>
        </is>
      </c>
      <c r="AW459" t="inlineStr">
        <is>
          <t>300000</t>
        </is>
      </c>
      <c r="AX459" t="inlineStr">
        <is>
          <t>614961</t>
        </is>
      </c>
      <c r="AY459" t="inlineStr">
        <is>
          <t>1018000</t>
        </is>
      </c>
      <c r="AZ459" t="n">
        <v>30</v>
      </c>
      <c r="BA459" t="n">
        <v>-33446044</v>
      </c>
      <c r="BB459" t="n">
        <v>-26492973</v>
      </c>
      <c r="BC459" t="inlineStr">
        <is>
          <t>0</t>
        </is>
      </c>
      <c r="BD459" t="inlineStr">
        <is>
          <t>0</t>
        </is>
      </c>
      <c r="BE459" t="n">
        <v>0</v>
      </c>
      <c r="BF459" t="inlineStr">
        <is>
          <t>234386</t>
        </is>
      </c>
      <c r="BG459" t="inlineStr">
        <is>
          <t>25127669</t>
        </is>
      </c>
      <c r="BH459" t="inlineStr">
        <is>
          <t>388000</t>
        </is>
      </c>
      <c r="BI459" t="inlineStr">
        <is>
          <t>31155119</t>
        </is>
      </c>
    </row>
    <row r="460">
      <c r="A460" t="inlineStr">
        <is>
          <t>China</t>
        </is>
      </c>
      <c r="B460" t="inlineStr">
        <is>
          <t>Salt marsh</t>
        </is>
      </c>
      <c r="C460" t="inlineStr">
        <is>
          <t>Restoration</t>
        </is>
      </c>
      <c r="D460" t="inlineStr">
        <is>
          <t>Planting</t>
        </is>
      </c>
      <c r="E460" t="inlineStr">
        <is>
          <t>Large</t>
        </is>
      </c>
      <c r="F460" t="n">
        <v>1000</v>
      </c>
      <c r="G460" t="inlineStr">
        <is>
          <t>Opex breakeven</t>
        </is>
      </c>
      <c r="H460" t="n">
        <v>934894938.3876103</v>
      </c>
      <c r="I460" t="inlineStr">
        <is>
          <t>CHN</t>
        </is>
      </c>
      <c r="J460" t="n">
        <v>500</v>
      </c>
      <c r="K460" t="inlineStr">
        <is>
          <t>China Salt marsh Restoration 1000</t>
        </is>
      </c>
      <c r="L460" t="inlineStr">
        <is>
          <t>9671280</t>
        </is>
      </c>
      <c r="M460" t="inlineStr">
        <is>
          <t>13083680</t>
        </is>
      </c>
      <c r="N460" t="n">
        <v>0.01034477736790383</v>
      </c>
      <c r="O460" t="n">
        <v>0.01399481317394347</v>
      </c>
      <c r="P460" t="inlineStr">
        <is>
          <t>5562037</t>
        </is>
      </c>
      <c r="Q460" t="inlineStr">
        <is>
          <t>6447047</t>
        </is>
      </c>
      <c r="R460" t="inlineStr">
        <is>
          <t>4109243</t>
        </is>
      </c>
      <c r="S460" t="inlineStr">
        <is>
          <t>6636633</t>
        </is>
      </c>
      <c r="T460" t="n">
        <v>48820</v>
      </c>
      <c r="U460" t="n">
        <v>49383</v>
      </c>
      <c r="V460" t="n">
        <v>245</v>
      </c>
      <c r="W460" t="n">
        <v>245</v>
      </c>
      <c r="X460" t="inlineStr">
        <is>
          <t>50000</t>
        </is>
      </c>
      <c r="Y460" t="inlineStr">
        <is>
          <t>50000</t>
        </is>
      </c>
      <c r="Z460" t="inlineStr">
        <is>
          <t>629559</t>
        </is>
      </c>
      <c r="AA460" t="inlineStr">
        <is>
          <t>667067</t>
        </is>
      </c>
      <c r="AB460" t="inlineStr">
        <is>
          <t>153925</t>
        </is>
      </c>
      <c r="AC460" t="inlineStr">
        <is>
          <t>160000</t>
        </is>
      </c>
      <c r="AD460" t="inlineStr">
        <is>
          <t>314213</t>
        </is>
      </c>
      <c r="AE460" t="inlineStr">
        <is>
          <t>332933</t>
        </is>
      </c>
      <c r="AF460" t="inlineStr">
        <is>
          <t>88900</t>
        </is>
      </c>
      <c r="AG460" t="inlineStr">
        <is>
          <t>100000</t>
        </is>
      </c>
      <c r="AH460" t="inlineStr">
        <is>
          <t>138755</t>
        </is>
      </c>
      <c r="AI460" t="inlineStr">
        <is>
          <t>150000</t>
        </is>
      </c>
      <c r="AJ460" t="inlineStr">
        <is>
          <t>44450</t>
        </is>
      </c>
      <c r="AK460" t="inlineStr">
        <is>
          <t>50000</t>
        </is>
      </c>
      <c r="AL460" t="inlineStr">
        <is>
          <t>4142235</t>
        </is>
      </c>
      <c r="AM460" t="inlineStr">
        <is>
          <t>4937047</t>
        </is>
      </c>
      <c r="AN460" t="n">
        <v>1191926</v>
      </c>
      <c r="AO460" t="n">
        <v>1621768</v>
      </c>
      <c r="AP460" t="inlineStr">
        <is>
          <t>2054622</t>
        </is>
      </c>
      <c r="AQ460" t="inlineStr">
        <is>
          <t>3568964</t>
        </is>
      </c>
      <c r="AR460" t="inlineStr">
        <is>
          <t>4626</t>
        </is>
      </c>
      <c r="AS460" t="inlineStr">
        <is>
          <t>7901</t>
        </is>
      </c>
      <c r="AT460" t="inlineStr">
        <is>
          <t>75812</t>
        </is>
      </c>
      <c r="AU460" t="inlineStr">
        <is>
          <t>120000</t>
        </is>
      </c>
      <c r="AV460" t="inlineStr">
        <is>
          <t>167296</t>
        </is>
      </c>
      <c r="AW460" t="inlineStr">
        <is>
          <t>300000</t>
        </is>
      </c>
      <c r="AX460" t="inlineStr">
        <is>
          <t>614961</t>
        </is>
      </c>
      <c r="AY460" t="inlineStr">
        <is>
          <t>1018000</t>
        </is>
      </c>
      <c r="AZ460" t="n">
        <v>152.4005207440679</v>
      </c>
      <c r="BA460" t="n">
        <v>-6636633</v>
      </c>
      <c r="BB460" t="n">
        <v>-4109243</v>
      </c>
      <c r="BC460" t="inlineStr">
        <is>
          <t>0</t>
        </is>
      </c>
      <c r="BD460" t="inlineStr">
        <is>
          <t>0</t>
        </is>
      </c>
      <c r="BE460" t="n">
        <v>0</v>
      </c>
      <c r="BF460" t="inlineStr">
        <is>
          <t>234386</t>
        </is>
      </c>
      <c r="BG460" t="inlineStr">
        <is>
          <t>957540</t>
        </is>
      </c>
      <c r="BH460" t="inlineStr">
        <is>
          <t>388000</t>
        </is>
      </c>
      <c r="BI460" t="inlineStr">
        <is>
          <t>1233768</t>
        </is>
      </c>
    </row>
    <row r="461">
      <c r="A461" t="inlineStr">
        <is>
          <t>China</t>
        </is>
      </c>
      <c r="B461" t="inlineStr">
        <is>
          <t>Salt marsh</t>
        </is>
      </c>
      <c r="C461" t="inlineStr">
        <is>
          <t>Restoration</t>
        </is>
      </c>
      <c r="D461" t="inlineStr">
        <is>
          <t>Hydrology</t>
        </is>
      </c>
      <c r="E461" t="inlineStr">
        <is>
          <t>Large</t>
        </is>
      </c>
      <c r="F461" t="n">
        <v>1000</v>
      </c>
      <c r="G461" t="inlineStr">
        <is>
          <t>Opex breakeven</t>
        </is>
      </c>
      <c r="H461" t="n">
        <v>934894938.3876103</v>
      </c>
      <c r="I461" t="inlineStr">
        <is>
          <t>CHN</t>
        </is>
      </c>
      <c r="J461" t="n">
        <v>500</v>
      </c>
      <c r="K461" t="inlineStr">
        <is>
          <t>China Salt marsh Restoration 1000</t>
        </is>
      </c>
      <c r="L461" t="inlineStr">
        <is>
          <t>309534971</t>
        </is>
      </c>
      <c r="M461" t="inlineStr">
        <is>
          <t>400907159</t>
        </is>
      </c>
      <c r="N461" t="n">
        <v>0.3310906480399254</v>
      </c>
      <c r="O461" t="n">
        <v>0.4288258953368969</v>
      </c>
      <c r="P461" t="inlineStr">
        <is>
          <t>210619270</t>
        </is>
      </c>
      <c r="Q461" t="inlineStr">
        <is>
          <t>250850690</t>
        </is>
      </c>
      <c r="R461" t="inlineStr">
        <is>
          <t>98915701</t>
        </is>
      </c>
      <c r="S461" t="inlineStr">
        <is>
          <t>150056469</t>
        </is>
      </c>
      <c r="T461" t="n">
        <v>48820</v>
      </c>
      <c r="U461" t="n">
        <v>61728</v>
      </c>
      <c r="V461" t="n">
        <v>6268</v>
      </c>
      <c r="W461" t="n">
        <v>6268</v>
      </c>
      <c r="X461" t="inlineStr">
        <is>
          <t>50000</t>
        </is>
      </c>
      <c r="Y461" t="inlineStr">
        <is>
          <t>50000</t>
        </is>
      </c>
      <c r="Z461" t="inlineStr">
        <is>
          <t>629559</t>
        </is>
      </c>
      <c r="AA461" t="inlineStr">
        <is>
          <t>667067</t>
        </is>
      </c>
      <c r="AB461" t="inlineStr">
        <is>
          <t>153925</t>
        </is>
      </c>
      <c r="AC461" t="inlineStr">
        <is>
          <t>160000</t>
        </is>
      </c>
      <c r="AD461" t="inlineStr">
        <is>
          <t>314213</t>
        </is>
      </c>
      <c r="AE461" t="inlineStr">
        <is>
          <t>332933</t>
        </is>
      </c>
      <c r="AF461" t="inlineStr">
        <is>
          <t>88900</t>
        </is>
      </c>
      <c r="AG461" t="inlineStr">
        <is>
          <t>100000</t>
        </is>
      </c>
      <c r="AH461" t="inlineStr">
        <is>
          <t>138755</t>
        </is>
      </c>
      <c r="AI461" t="inlineStr">
        <is>
          <t>150000</t>
        </is>
      </c>
      <c r="AJ461" t="inlineStr">
        <is>
          <t>44450</t>
        </is>
      </c>
      <c r="AK461" t="inlineStr">
        <is>
          <t>50000</t>
        </is>
      </c>
      <c r="AL461" t="inlineStr">
        <is>
          <t>209199468</t>
        </is>
      </c>
      <c r="AM461" t="inlineStr">
        <is>
          <t>249340690</t>
        </is>
      </c>
      <c r="AN461" t="n">
        <v>48593998</v>
      </c>
      <c r="AO461" t="n">
        <v>62698238</v>
      </c>
      <c r="AP461" t="inlineStr">
        <is>
          <t>49457851</t>
        </is>
      </c>
      <c r="AQ461" t="inlineStr">
        <is>
          <t>85910355</t>
        </is>
      </c>
      <c r="AR461" t="inlineStr">
        <is>
          <t>5783</t>
        </is>
      </c>
      <c r="AS461" t="inlineStr">
        <is>
          <t>9877</t>
        </is>
      </c>
      <c r="AT461" t="inlineStr">
        <is>
          <t>75812</t>
        </is>
      </c>
      <c r="AU461" t="inlineStr">
        <is>
          <t>120000</t>
        </is>
      </c>
      <c r="AV461" t="inlineStr">
        <is>
          <t>167296</t>
        </is>
      </c>
      <c r="AW461" t="inlineStr">
        <is>
          <t>300000</t>
        </is>
      </c>
      <c r="AX461" t="inlineStr">
        <is>
          <t>614961</t>
        </is>
      </c>
      <c r="AY461" t="inlineStr">
        <is>
          <t>1018000</t>
        </is>
      </c>
      <c r="AZ461" t="n">
        <v>2934.808759230767</v>
      </c>
      <c r="BA461" t="n">
        <v>-150056469</v>
      </c>
      <c r="BB461" t="n">
        <v>-98915701</v>
      </c>
      <c r="BC461" t="inlineStr">
        <is>
          <t>0</t>
        </is>
      </c>
      <c r="BD461" t="inlineStr">
        <is>
          <t>0</t>
        </is>
      </c>
      <c r="BE461" t="n">
        <v>0</v>
      </c>
      <c r="BF461" t="inlineStr">
        <is>
          <t>234386</t>
        </is>
      </c>
      <c r="BG461" t="inlineStr">
        <is>
          <t>48359612</t>
        </is>
      </c>
      <c r="BH461" t="inlineStr">
        <is>
          <t>388000</t>
        </is>
      </c>
      <c r="BI461" t="inlineStr">
        <is>
          <t>62310238</t>
        </is>
      </c>
    </row>
    <row r="462">
      <c r="A462" t="inlineStr">
        <is>
          <t>China</t>
        </is>
      </c>
      <c r="B462" t="inlineStr">
        <is>
          <t>Salt marsh</t>
        </is>
      </c>
      <c r="C462" t="inlineStr">
        <is>
          <t>Restoration</t>
        </is>
      </c>
      <c r="D462" t="inlineStr">
        <is>
          <t>Planting</t>
        </is>
      </c>
      <c r="E462" t="inlineStr">
        <is>
          <t>Large</t>
        </is>
      </c>
      <c r="F462" t="n">
        <v>1000</v>
      </c>
      <c r="G462" t="inlineStr">
        <is>
          <t>Market price</t>
        </is>
      </c>
      <c r="H462" t="n">
        <v>934894938.3876103</v>
      </c>
      <c r="I462" t="inlineStr">
        <is>
          <t>CHN</t>
        </is>
      </c>
      <c r="J462" t="n">
        <v>500</v>
      </c>
      <c r="K462" t="inlineStr">
        <is>
          <t>China Salt marsh Restoration 1000</t>
        </is>
      </c>
      <c r="L462" t="inlineStr">
        <is>
          <t>8021110</t>
        </is>
      </c>
      <c r="M462" t="inlineStr">
        <is>
          <t>10217266</t>
        </is>
      </c>
      <c r="N462" t="n">
        <v>0.008579691332839822</v>
      </c>
      <c r="O462" t="n">
        <v>0.01092878523614799</v>
      </c>
      <c r="P462" t="inlineStr">
        <is>
          <t>5562037</t>
        </is>
      </c>
      <c r="Q462" t="inlineStr">
        <is>
          <t>6447047</t>
        </is>
      </c>
      <c r="R462" t="inlineStr">
        <is>
          <t>2459073</t>
        </is>
      </c>
      <c r="S462" t="inlineStr">
        <is>
          <t>3770219</t>
        </is>
      </c>
      <c r="T462" t="n">
        <v>48820</v>
      </c>
      <c r="U462" t="n">
        <v>49383</v>
      </c>
      <c r="V462" t="n">
        <v>203</v>
      </c>
      <c r="W462" t="n">
        <v>203</v>
      </c>
      <c r="X462" t="inlineStr">
        <is>
          <t>50000</t>
        </is>
      </c>
      <c r="Y462" t="inlineStr">
        <is>
          <t>50000</t>
        </is>
      </c>
      <c r="Z462" t="inlineStr">
        <is>
          <t>629559</t>
        </is>
      </c>
      <c r="AA462" t="inlineStr">
        <is>
          <t>667067</t>
        </is>
      </c>
      <c r="AB462" t="inlineStr">
        <is>
          <t>153925</t>
        </is>
      </c>
      <c r="AC462" t="inlineStr">
        <is>
          <t>160000</t>
        </is>
      </c>
      <c r="AD462" t="inlineStr">
        <is>
          <t>314213</t>
        </is>
      </c>
      <c r="AE462" t="inlineStr">
        <is>
          <t>332933</t>
        </is>
      </c>
      <c r="AF462" t="inlineStr">
        <is>
          <t>88900</t>
        </is>
      </c>
      <c r="AG462" t="inlineStr">
        <is>
          <t>100000</t>
        </is>
      </c>
      <c r="AH462" t="inlineStr">
        <is>
          <t>138755</t>
        </is>
      </c>
      <c r="AI462" t="inlineStr">
        <is>
          <t>150000</t>
        </is>
      </c>
      <c r="AJ462" t="inlineStr">
        <is>
          <t>44450</t>
        </is>
      </c>
      <c r="AK462" t="inlineStr">
        <is>
          <t>50000</t>
        </is>
      </c>
      <c r="AL462" t="inlineStr">
        <is>
          <t>4142235</t>
        </is>
      </c>
      <c r="AM462" t="inlineStr">
        <is>
          <t>4937047</t>
        </is>
      </c>
      <c r="AN462" t="n">
        <v>1191926</v>
      </c>
      <c r="AO462" t="n">
        <v>1621768</v>
      </c>
      <c r="AP462" t="inlineStr">
        <is>
          <t>404452</t>
        </is>
      </c>
      <c r="AQ462" t="inlineStr">
        <is>
          <t>702550</t>
        </is>
      </c>
      <c r="AR462" t="inlineStr">
        <is>
          <t>4626</t>
        </is>
      </c>
      <c r="AS462" t="inlineStr">
        <is>
          <t>7901</t>
        </is>
      </c>
      <c r="AT462" t="inlineStr">
        <is>
          <t>75812</t>
        </is>
      </c>
      <c r="AU462" t="inlineStr">
        <is>
          <t>120000</t>
        </is>
      </c>
      <c r="AV462" t="inlineStr">
        <is>
          <t>167296</t>
        </is>
      </c>
      <c r="AW462" t="inlineStr">
        <is>
          <t>300000</t>
        </is>
      </c>
      <c r="AX462" t="inlineStr">
        <is>
          <t>614961</t>
        </is>
      </c>
      <c r="AY462" t="inlineStr">
        <is>
          <t>1018000</t>
        </is>
      </c>
      <c r="AZ462" t="n">
        <v>30</v>
      </c>
      <c r="BA462" t="n">
        <v>-3770219</v>
      </c>
      <c r="BB462" t="n">
        <v>-2459073</v>
      </c>
      <c r="BC462" t="inlineStr">
        <is>
          <t>0</t>
        </is>
      </c>
      <c r="BD462" t="inlineStr">
        <is>
          <t>0</t>
        </is>
      </c>
      <c r="BE462" t="n">
        <v>0</v>
      </c>
      <c r="BF462" t="inlineStr">
        <is>
          <t>234386</t>
        </is>
      </c>
      <c r="BG462" t="inlineStr">
        <is>
          <t>957540</t>
        </is>
      </c>
      <c r="BH462" t="inlineStr">
        <is>
          <t>388000</t>
        </is>
      </c>
      <c r="BI462" t="inlineStr">
        <is>
          <t>1233768</t>
        </is>
      </c>
    </row>
    <row r="463">
      <c r="A463" t="inlineStr">
        <is>
          <t>China</t>
        </is>
      </c>
      <c r="B463" t="inlineStr">
        <is>
          <t>Salt marsh</t>
        </is>
      </c>
      <c r="C463" t="inlineStr">
        <is>
          <t>Restoration</t>
        </is>
      </c>
      <c r="D463" t="inlineStr">
        <is>
          <t>Hydrology</t>
        </is>
      </c>
      <c r="E463" t="inlineStr">
        <is>
          <t>Large</t>
        </is>
      </c>
      <c r="F463" t="n">
        <v>1000</v>
      </c>
      <c r="G463" t="inlineStr">
        <is>
          <t>Market price</t>
        </is>
      </c>
      <c r="H463" t="n">
        <v>934894938.3876103</v>
      </c>
      <c r="I463" t="inlineStr">
        <is>
          <t>CHN</t>
        </is>
      </c>
      <c r="J463" t="n">
        <v>500</v>
      </c>
      <c r="K463" t="inlineStr">
        <is>
          <t>China Salt marsh Restoration 1000</t>
        </is>
      </c>
      <c r="L463" t="inlineStr">
        <is>
          <t>260582685</t>
        </is>
      </c>
      <c r="M463" t="inlineStr">
        <is>
          <t>315874991</t>
        </is>
      </c>
      <c r="N463" t="n">
        <v>0.2787293783507058</v>
      </c>
      <c r="O463" t="n">
        <v>0.3378721801026986</v>
      </c>
      <c r="P463" t="inlineStr">
        <is>
          <t>210619270</t>
        </is>
      </c>
      <c r="Q463" t="inlineStr">
        <is>
          <t>250850690</t>
        </is>
      </c>
      <c r="R463" t="inlineStr">
        <is>
          <t>49963415</t>
        </is>
      </c>
      <c r="S463" t="inlineStr">
        <is>
          <t>65024302</t>
        </is>
      </c>
      <c r="T463" t="n">
        <v>48820</v>
      </c>
      <c r="U463" t="n">
        <v>61728</v>
      </c>
      <c r="V463" t="n">
        <v>5277</v>
      </c>
      <c r="W463" t="n">
        <v>5277</v>
      </c>
      <c r="X463" t="inlineStr">
        <is>
          <t>50000</t>
        </is>
      </c>
      <c r="Y463" t="inlineStr">
        <is>
          <t>50000</t>
        </is>
      </c>
      <c r="Z463" t="inlineStr">
        <is>
          <t>629559</t>
        </is>
      </c>
      <c r="AA463" t="inlineStr">
        <is>
          <t>667067</t>
        </is>
      </c>
      <c r="AB463" t="inlineStr">
        <is>
          <t>153925</t>
        </is>
      </c>
      <c r="AC463" t="inlineStr">
        <is>
          <t>160000</t>
        </is>
      </c>
      <c r="AD463" t="inlineStr">
        <is>
          <t>314213</t>
        </is>
      </c>
      <c r="AE463" t="inlineStr">
        <is>
          <t>332933</t>
        </is>
      </c>
      <c r="AF463" t="inlineStr">
        <is>
          <t>88900</t>
        </is>
      </c>
      <c r="AG463" t="inlineStr">
        <is>
          <t>100000</t>
        </is>
      </c>
      <c r="AH463" t="inlineStr">
        <is>
          <t>138755</t>
        </is>
      </c>
      <c r="AI463" t="inlineStr">
        <is>
          <t>150000</t>
        </is>
      </c>
      <c r="AJ463" t="inlineStr">
        <is>
          <t>44450</t>
        </is>
      </c>
      <c r="AK463" t="inlineStr">
        <is>
          <t>50000</t>
        </is>
      </c>
      <c r="AL463" t="inlineStr">
        <is>
          <t>209199468</t>
        </is>
      </c>
      <c r="AM463" t="inlineStr">
        <is>
          <t>249340690</t>
        </is>
      </c>
      <c r="AN463" t="n">
        <v>48593998</v>
      </c>
      <c r="AO463" t="n">
        <v>62698238</v>
      </c>
      <c r="AP463" t="inlineStr">
        <is>
          <t>505565</t>
        </is>
      </c>
      <c r="AQ463" t="inlineStr">
        <is>
          <t>878187</t>
        </is>
      </c>
      <c r="AR463" t="inlineStr">
        <is>
          <t>5783</t>
        </is>
      </c>
      <c r="AS463" t="inlineStr">
        <is>
          <t>9877</t>
        </is>
      </c>
      <c r="AT463" t="inlineStr">
        <is>
          <t>75812</t>
        </is>
      </c>
      <c r="AU463" t="inlineStr">
        <is>
          <t>120000</t>
        </is>
      </c>
      <c r="AV463" t="inlineStr">
        <is>
          <t>167296</t>
        </is>
      </c>
      <c r="AW463" t="inlineStr">
        <is>
          <t>300000</t>
        </is>
      </c>
      <c r="AX463" t="inlineStr">
        <is>
          <t>614961</t>
        </is>
      </c>
      <c r="AY463" t="inlineStr">
        <is>
          <t>1018000</t>
        </is>
      </c>
      <c r="AZ463" t="n">
        <v>30</v>
      </c>
      <c r="BA463" t="n">
        <v>-65024302</v>
      </c>
      <c r="BB463" t="n">
        <v>-49963415</v>
      </c>
      <c r="BC463" t="inlineStr">
        <is>
          <t>0</t>
        </is>
      </c>
      <c r="BD463" t="inlineStr">
        <is>
          <t>0</t>
        </is>
      </c>
      <c r="BE463" t="n">
        <v>0</v>
      </c>
      <c r="BF463" t="inlineStr">
        <is>
          <t>234386</t>
        </is>
      </c>
      <c r="BG463" t="inlineStr">
        <is>
          <t>48359612</t>
        </is>
      </c>
      <c r="BH463" t="inlineStr">
        <is>
          <t>388000</t>
        </is>
      </c>
      <c r="BI463" t="inlineStr">
        <is>
          <t>62310238</t>
        </is>
      </c>
    </row>
    <row r="464">
      <c r="A464" t="inlineStr">
        <is>
          <t>China</t>
        </is>
      </c>
      <c r="B464" t="inlineStr">
        <is>
          <t>Salt marsh</t>
        </is>
      </c>
      <c r="C464" t="inlineStr">
        <is>
          <t>Conservation</t>
        </is>
      </c>
      <c r="D464" t="inlineStr"/>
      <c r="E464" t="inlineStr">
        <is>
          <t>Small</t>
        </is>
      </c>
      <c r="F464" t="n">
        <v>800</v>
      </c>
      <c r="G464" t="inlineStr">
        <is>
          <t>Opex breakeven</t>
        </is>
      </c>
      <c r="H464" t="n">
        <v>934894938.3876103</v>
      </c>
      <c r="I464" t="inlineStr">
        <is>
          <t>CHN</t>
        </is>
      </c>
      <c r="J464" t="n">
        <v>4000</v>
      </c>
      <c r="K464" t="inlineStr">
        <is>
          <t>China Salt marsh Conservation 800</t>
        </is>
      </c>
      <c r="L464" t="inlineStr">
        <is>
          <t>3533017</t>
        </is>
      </c>
      <c r="M464" t="inlineStr">
        <is>
          <t>5342702</t>
        </is>
      </c>
      <c r="N464" t="n">
        <v>0.003779052442077936</v>
      </c>
      <c r="O464" t="n">
        <v>0.005714761927382368</v>
      </c>
      <c r="P464" t="inlineStr">
        <is>
          <t>1342839</t>
        </is>
      </c>
      <c r="Q464" t="inlineStr">
        <is>
          <t>1430000</t>
        </is>
      </c>
      <c r="R464" t="inlineStr">
        <is>
          <t>2190178</t>
        </is>
      </c>
      <c r="S464" t="inlineStr">
        <is>
          <t>3912702</t>
        </is>
      </c>
      <c r="T464" t="n">
        <v>1044882</v>
      </c>
      <c r="U464" t="n">
        <v>30850</v>
      </c>
      <c r="V464" t="n">
        <v>143</v>
      </c>
      <c r="W464" t="n">
        <v>143</v>
      </c>
      <c r="X464" t="inlineStr">
        <is>
          <t>50000</t>
        </is>
      </c>
      <c r="Y464" t="inlineStr">
        <is>
          <t>50000</t>
        </is>
      </c>
      <c r="Z464" t="inlineStr">
        <is>
          <t>629559</t>
        </is>
      </c>
      <c r="AA464" t="inlineStr">
        <is>
          <t>667067</t>
        </is>
      </c>
      <c r="AB464" t="inlineStr">
        <is>
          <t>76963</t>
        </is>
      </c>
      <c r="AC464" t="inlineStr">
        <is>
          <t>80000</t>
        </is>
      </c>
      <c r="AD464" t="inlineStr">
        <is>
          <t>314213</t>
        </is>
      </c>
      <c r="AE464" t="inlineStr">
        <is>
          <t>332933</t>
        </is>
      </c>
      <c r="AF464" t="inlineStr">
        <is>
          <t>88900</t>
        </is>
      </c>
      <c r="AG464" t="inlineStr">
        <is>
          <t>100000</t>
        </is>
      </c>
      <c r="AH464" t="inlineStr">
        <is>
          <t>138755</t>
        </is>
      </c>
      <c r="AI464" t="inlineStr">
        <is>
          <t>150000</t>
        </is>
      </c>
      <c r="AJ464" t="inlineStr">
        <is>
          <t>44450</t>
        </is>
      </c>
      <c r="AK464" t="inlineStr">
        <is>
          <t>50000</t>
        </is>
      </c>
      <c r="AL464" t="inlineStr">
        <is>
          <t>0</t>
        </is>
      </c>
      <c r="AM464" t="inlineStr">
        <is>
          <t>0</t>
        </is>
      </c>
      <c r="AN464" t="n">
        <v>234386</v>
      </c>
      <c r="AO464" t="n">
        <v>388000</v>
      </c>
      <c r="AP464" t="inlineStr">
        <is>
          <t>1095089</t>
        </is>
      </c>
      <c r="AQ464" t="inlineStr">
        <is>
          <t>2081766</t>
        </is>
      </c>
      <c r="AR464" t="inlineStr">
        <is>
          <t>2634</t>
        </is>
      </c>
      <c r="AS464" t="inlineStr">
        <is>
          <t>4936</t>
        </is>
      </c>
      <c r="AT464" t="inlineStr">
        <is>
          <t>75812</t>
        </is>
      </c>
      <c r="AU464" t="inlineStr">
        <is>
          <t>120000</t>
        </is>
      </c>
      <c r="AV464" t="inlineStr">
        <is>
          <t>167296</t>
        </is>
      </c>
      <c r="AW464" t="inlineStr">
        <is>
          <t>300000</t>
        </is>
      </c>
      <c r="AX464" t="inlineStr">
        <is>
          <t>614961</t>
        </is>
      </c>
      <c r="AY464" t="inlineStr">
        <is>
          <t>1018000</t>
        </is>
      </c>
      <c r="AZ464" t="n">
        <v>137.635672545672</v>
      </c>
      <c r="BA464" t="n">
        <v>-3912702</v>
      </c>
      <c r="BB464" t="n">
        <v>-2190178</v>
      </c>
      <c r="BC464" t="inlineStr">
        <is>
          <t>0</t>
        </is>
      </c>
      <c r="BD464" t="inlineStr">
        <is>
          <t>0</t>
        </is>
      </c>
      <c r="BE464" t="n">
        <v>0</v>
      </c>
      <c r="BF464" t="inlineStr">
        <is>
          <t>234386</t>
        </is>
      </c>
      <c r="BG464" t="inlineStr">
        <is>
          <t>0</t>
        </is>
      </c>
      <c r="BH464" t="inlineStr">
        <is>
          <t>388000</t>
        </is>
      </c>
      <c r="BI464" t="inlineStr">
        <is>
          <t>0</t>
        </is>
      </c>
    </row>
    <row r="465">
      <c r="A465" t="inlineStr">
        <is>
          <t>China</t>
        </is>
      </c>
      <c r="B465" t="inlineStr">
        <is>
          <t>Salt marsh</t>
        </is>
      </c>
      <c r="C465" t="inlineStr">
        <is>
          <t>Conservation</t>
        </is>
      </c>
      <c r="D465" t="inlineStr"/>
      <c r="E465" t="inlineStr">
        <is>
          <t>Small</t>
        </is>
      </c>
      <c r="F465" t="n">
        <v>800</v>
      </c>
      <c r="G465" t="inlineStr">
        <is>
          <t>Market price</t>
        </is>
      </c>
      <c r="H465" t="n">
        <v>934894938.3876103</v>
      </c>
      <c r="I465" t="inlineStr">
        <is>
          <t>CHN</t>
        </is>
      </c>
      <c r="J465" t="n">
        <v>4000</v>
      </c>
      <c r="K465" t="inlineStr">
        <is>
          <t>China Salt marsh Conservation 800</t>
        </is>
      </c>
      <c r="L465" t="inlineStr">
        <is>
          <t>2676621</t>
        </is>
      </c>
      <c r="M465" t="inlineStr">
        <is>
          <t>3714692</t>
        </is>
      </c>
      <c r="N465" t="n">
        <v>0.002863017960730754</v>
      </c>
      <c r="O465" t="n">
        <v>0.003973379090496131</v>
      </c>
      <c r="P465" t="inlineStr">
        <is>
          <t>1342839</t>
        </is>
      </c>
      <c r="Q465" t="inlineStr">
        <is>
          <t>1430000</t>
        </is>
      </c>
      <c r="R465" t="inlineStr">
        <is>
          <t>1333782</t>
        </is>
      </c>
      <c r="S465" t="inlineStr">
        <is>
          <t>2284692</t>
        </is>
      </c>
      <c r="T465" t="n">
        <v>1044882</v>
      </c>
      <c r="U465" t="n">
        <v>30850</v>
      </c>
      <c r="V465" t="n">
        <v>108</v>
      </c>
      <c r="W465" t="n">
        <v>108</v>
      </c>
      <c r="X465" t="inlineStr">
        <is>
          <t>50000</t>
        </is>
      </c>
      <c r="Y465" t="inlineStr">
        <is>
          <t>50000</t>
        </is>
      </c>
      <c r="Z465" t="inlineStr">
        <is>
          <t>629559</t>
        </is>
      </c>
      <c r="AA465" t="inlineStr">
        <is>
          <t>667067</t>
        </is>
      </c>
      <c r="AB465" t="inlineStr">
        <is>
          <t>76963</t>
        </is>
      </c>
      <c r="AC465" t="inlineStr">
        <is>
          <t>80000</t>
        </is>
      </c>
      <c r="AD465" t="inlineStr">
        <is>
          <t>314213</t>
        </is>
      </c>
      <c r="AE465" t="inlineStr">
        <is>
          <t>332933</t>
        </is>
      </c>
      <c r="AF465" t="inlineStr">
        <is>
          <t>88900</t>
        </is>
      </c>
      <c r="AG465" t="inlineStr">
        <is>
          <t>100000</t>
        </is>
      </c>
      <c r="AH465" t="inlineStr">
        <is>
          <t>138755</t>
        </is>
      </c>
      <c r="AI465" t="inlineStr">
        <is>
          <t>150000</t>
        </is>
      </c>
      <c r="AJ465" t="inlineStr">
        <is>
          <t>44450</t>
        </is>
      </c>
      <c r="AK465" t="inlineStr">
        <is>
          <t>50000</t>
        </is>
      </c>
      <c r="AL465" t="inlineStr">
        <is>
          <t>0</t>
        </is>
      </c>
      <c r="AM465" t="inlineStr">
        <is>
          <t>0</t>
        </is>
      </c>
      <c r="AN465" t="n">
        <v>234386</v>
      </c>
      <c r="AO465" t="n">
        <v>388000</v>
      </c>
      <c r="AP465" t="inlineStr">
        <is>
          <t>238693</t>
        </is>
      </c>
      <c r="AQ465" t="inlineStr">
        <is>
          <t>453756</t>
        </is>
      </c>
      <c r="AR465" t="inlineStr">
        <is>
          <t>2634</t>
        </is>
      </c>
      <c r="AS465" t="inlineStr">
        <is>
          <t>4936</t>
        </is>
      </c>
      <c r="AT465" t="inlineStr">
        <is>
          <t>75812</t>
        </is>
      </c>
      <c r="AU465" t="inlineStr">
        <is>
          <t>120000</t>
        </is>
      </c>
      <c r="AV465" t="inlineStr">
        <is>
          <t>167296</t>
        </is>
      </c>
      <c r="AW465" t="inlineStr">
        <is>
          <t>300000</t>
        </is>
      </c>
      <c r="AX465" t="inlineStr">
        <is>
          <t>614961</t>
        </is>
      </c>
      <c r="AY465" t="inlineStr">
        <is>
          <t>1018000</t>
        </is>
      </c>
      <c r="AZ465" t="n">
        <v>30</v>
      </c>
      <c r="BA465" t="n">
        <v>-2284692</v>
      </c>
      <c r="BB465" t="n">
        <v>-1333782</v>
      </c>
      <c r="BC465" t="inlineStr">
        <is>
          <t>0</t>
        </is>
      </c>
      <c r="BD465" t="inlineStr">
        <is>
          <t>0</t>
        </is>
      </c>
      <c r="BE465" t="n">
        <v>0</v>
      </c>
      <c r="BF465" t="inlineStr">
        <is>
          <t>234386</t>
        </is>
      </c>
      <c r="BG465" t="inlineStr">
        <is>
          <t>0</t>
        </is>
      </c>
      <c r="BH465" t="inlineStr">
        <is>
          <t>388000</t>
        </is>
      </c>
      <c r="BI465" t="inlineStr">
        <is>
          <t>0</t>
        </is>
      </c>
    </row>
    <row r="466">
      <c r="A466" t="inlineStr">
        <is>
          <t>China</t>
        </is>
      </c>
      <c r="B466" t="inlineStr">
        <is>
          <t>Salt marsh</t>
        </is>
      </c>
      <c r="C466" t="inlineStr">
        <is>
          <t>Conservation</t>
        </is>
      </c>
      <c r="D466" t="inlineStr"/>
      <c r="E466" t="inlineStr">
        <is>
          <t>Medium</t>
        </is>
      </c>
      <c r="F466" t="n">
        <v>4000</v>
      </c>
      <c r="G466" t="inlineStr">
        <is>
          <t>Opex breakeven</t>
        </is>
      </c>
      <c r="H466" t="n">
        <v>934894938.3876103</v>
      </c>
      <c r="I466" t="inlineStr">
        <is>
          <t>CHN</t>
        </is>
      </c>
      <c r="J466" t="n">
        <v>4000</v>
      </c>
      <c r="K466" t="inlineStr">
        <is>
          <t>China Salt marsh Conservation 4000</t>
        </is>
      </c>
      <c r="L466" t="inlineStr">
        <is>
          <t>3554087</t>
        </is>
      </c>
      <c r="M466" t="inlineStr">
        <is>
          <t>5382473</t>
        </is>
      </c>
      <c r="N466" t="n">
        <v>0.003801589733847146</v>
      </c>
      <c r="O466" t="n">
        <v>0.00575730253635025</v>
      </c>
      <c r="P466" t="inlineStr">
        <is>
          <t>1342839</t>
        </is>
      </c>
      <c r="Q466" t="inlineStr">
        <is>
          <t>1430000</t>
        </is>
      </c>
      <c r="R466" t="inlineStr">
        <is>
          <t>2211248</t>
        </is>
      </c>
      <c r="S466" t="inlineStr">
        <is>
          <t>3952473</t>
        </is>
      </c>
      <c r="T466" t="n">
        <v>1044882</v>
      </c>
      <c r="U466" t="n">
        <v>154251</v>
      </c>
      <c r="V466" t="n">
        <v>29</v>
      </c>
      <c r="W466" t="n">
        <v>29</v>
      </c>
      <c r="X466" t="inlineStr">
        <is>
          <t>50000</t>
        </is>
      </c>
      <c r="Y466" t="inlineStr">
        <is>
          <t>50000</t>
        </is>
      </c>
      <c r="Z466" t="inlineStr">
        <is>
          <t>629559</t>
        </is>
      </c>
      <c r="AA466" t="inlineStr">
        <is>
          <t>667067</t>
        </is>
      </c>
      <c r="AB466" t="inlineStr">
        <is>
          <t>76963</t>
        </is>
      </c>
      <c r="AC466" t="inlineStr">
        <is>
          <t>80000</t>
        </is>
      </c>
      <c r="AD466" t="inlineStr">
        <is>
          <t>314213</t>
        </is>
      </c>
      <c r="AE466" t="inlineStr">
        <is>
          <t>332933</t>
        </is>
      </c>
      <c r="AF466" t="inlineStr">
        <is>
          <t>88900</t>
        </is>
      </c>
      <c r="AG466" t="inlineStr">
        <is>
          <t>100000</t>
        </is>
      </c>
      <c r="AH466" t="inlineStr">
        <is>
          <t>138755</t>
        </is>
      </c>
      <c r="AI466" t="inlineStr">
        <is>
          <t>150000</t>
        </is>
      </c>
      <c r="AJ466" t="inlineStr">
        <is>
          <t>44450</t>
        </is>
      </c>
      <c r="AK466" t="inlineStr">
        <is>
          <t>50000</t>
        </is>
      </c>
      <c r="AL466" t="inlineStr">
        <is>
          <t>0</t>
        </is>
      </c>
      <c r="AM466" t="inlineStr">
        <is>
          <t>0</t>
        </is>
      </c>
      <c r="AN466" t="n">
        <v>234386</v>
      </c>
      <c r="AO466" t="n">
        <v>388000</v>
      </c>
      <c r="AP466" t="inlineStr">
        <is>
          <t>1105624</t>
        </is>
      </c>
      <c r="AQ466" t="inlineStr">
        <is>
          <t>2101793</t>
        </is>
      </c>
      <c r="AR466" t="inlineStr">
        <is>
          <t>13169</t>
        </is>
      </c>
      <c r="AS466" t="inlineStr">
        <is>
          <t>24680</t>
        </is>
      </c>
      <c r="AT466" t="inlineStr">
        <is>
          <t>75812</t>
        </is>
      </c>
      <c r="AU466" t="inlineStr">
        <is>
          <t>120000</t>
        </is>
      </c>
      <c r="AV466" t="inlineStr">
        <is>
          <t>167296</t>
        </is>
      </c>
      <c r="AW466" t="inlineStr">
        <is>
          <t>300000</t>
        </is>
      </c>
      <c r="AX466" t="inlineStr">
        <is>
          <t>614961</t>
        </is>
      </c>
      <c r="AY466" t="inlineStr">
        <is>
          <t>1018000</t>
        </is>
      </c>
      <c r="AZ466" t="n">
        <v>27.79195072873598</v>
      </c>
      <c r="BA466" t="n">
        <v>-3952473</v>
      </c>
      <c r="BB466" t="n">
        <v>-2211248</v>
      </c>
      <c r="BC466" t="inlineStr">
        <is>
          <t>0</t>
        </is>
      </c>
      <c r="BD466" t="inlineStr">
        <is>
          <t>0</t>
        </is>
      </c>
      <c r="BE466" t="n">
        <v>0</v>
      </c>
      <c r="BF466" t="inlineStr">
        <is>
          <t>234386</t>
        </is>
      </c>
      <c r="BG466" t="inlineStr">
        <is>
          <t>0</t>
        </is>
      </c>
      <c r="BH466" t="inlineStr">
        <is>
          <t>388000</t>
        </is>
      </c>
      <c r="BI466" t="inlineStr">
        <is>
          <t>0</t>
        </is>
      </c>
    </row>
    <row r="467">
      <c r="A467" t="inlineStr">
        <is>
          <t>China</t>
        </is>
      </c>
      <c r="B467" t="inlineStr">
        <is>
          <t>Salt marsh</t>
        </is>
      </c>
      <c r="C467" t="inlineStr">
        <is>
          <t>Conservation</t>
        </is>
      </c>
      <c r="D467" t="inlineStr"/>
      <c r="E467" t="inlineStr">
        <is>
          <t>Medium</t>
        </is>
      </c>
      <c r="F467" t="n">
        <v>4000</v>
      </c>
      <c r="G467" t="inlineStr">
        <is>
          <t>Market price</t>
        </is>
      </c>
      <c r="H467" t="n">
        <v>934894938.3876103</v>
      </c>
      <c r="I467" t="inlineStr">
        <is>
          <t>CHN</t>
        </is>
      </c>
      <c r="J467" t="n">
        <v>4000</v>
      </c>
      <c r="K467" t="inlineStr">
        <is>
          <t>China Salt marsh Conservation 4000</t>
        </is>
      </c>
      <c r="L467" t="inlineStr">
        <is>
          <t>3641928</t>
        </is>
      </c>
      <c r="M467" t="inlineStr">
        <is>
          <t>5549459</t>
        </is>
      </c>
      <c r="N467" t="n">
        <v>0.003895547885071601</v>
      </c>
      <c r="O467" t="n">
        <v>0.005935917258864415</v>
      </c>
      <c r="P467" t="inlineStr">
        <is>
          <t>1342839</t>
        </is>
      </c>
      <c r="Q467" t="inlineStr">
        <is>
          <t>1430000</t>
        </is>
      </c>
      <c r="R467" t="inlineStr">
        <is>
          <t>2299089</t>
        </is>
      </c>
      <c r="S467" t="inlineStr">
        <is>
          <t>4119459</t>
        </is>
      </c>
      <c r="T467" t="n">
        <v>1044882</v>
      </c>
      <c r="U467" t="n">
        <v>154251</v>
      </c>
      <c r="V467" t="n">
        <v>30</v>
      </c>
      <c r="W467" t="n">
        <v>30</v>
      </c>
      <c r="X467" t="inlineStr">
        <is>
          <t>50000</t>
        </is>
      </c>
      <c r="Y467" t="inlineStr">
        <is>
          <t>50000</t>
        </is>
      </c>
      <c r="Z467" t="inlineStr">
        <is>
          <t>629559</t>
        </is>
      </c>
      <c r="AA467" t="inlineStr">
        <is>
          <t>667067</t>
        </is>
      </c>
      <c r="AB467" t="inlineStr">
        <is>
          <t>76963</t>
        </is>
      </c>
      <c r="AC467" t="inlineStr">
        <is>
          <t>80000</t>
        </is>
      </c>
      <c r="AD467" t="inlineStr">
        <is>
          <t>314213</t>
        </is>
      </c>
      <c r="AE467" t="inlineStr">
        <is>
          <t>332933</t>
        </is>
      </c>
      <c r="AF467" t="inlineStr">
        <is>
          <t>88900</t>
        </is>
      </c>
      <c r="AG467" t="inlineStr">
        <is>
          <t>100000</t>
        </is>
      </c>
      <c r="AH467" t="inlineStr">
        <is>
          <t>138755</t>
        </is>
      </c>
      <c r="AI467" t="inlineStr">
        <is>
          <t>150000</t>
        </is>
      </c>
      <c r="AJ467" t="inlineStr">
        <is>
          <t>44450</t>
        </is>
      </c>
      <c r="AK467" t="inlineStr">
        <is>
          <t>50000</t>
        </is>
      </c>
      <c r="AL467" t="inlineStr">
        <is>
          <t>0</t>
        </is>
      </c>
      <c r="AM467" t="inlineStr">
        <is>
          <t>0</t>
        </is>
      </c>
      <c r="AN467" t="n">
        <v>234386</v>
      </c>
      <c r="AO467" t="n">
        <v>388000</v>
      </c>
      <c r="AP467" t="inlineStr">
        <is>
          <t>1193465</t>
        </is>
      </c>
      <c r="AQ467" t="inlineStr">
        <is>
          <t>2268779</t>
        </is>
      </c>
      <c r="AR467" t="inlineStr">
        <is>
          <t>13169</t>
        </is>
      </c>
      <c r="AS467" t="inlineStr">
        <is>
          <t>24680</t>
        </is>
      </c>
      <c r="AT467" t="inlineStr">
        <is>
          <t>75812</t>
        </is>
      </c>
      <c r="AU467" t="inlineStr">
        <is>
          <t>120000</t>
        </is>
      </c>
      <c r="AV467" t="inlineStr">
        <is>
          <t>167296</t>
        </is>
      </c>
      <c r="AW467" t="inlineStr">
        <is>
          <t>300000</t>
        </is>
      </c>
      <c r="AX467" t="inlineStr">
        <is>
          <t>614961</t>
        </is>
      </c>
      <c r="AY467" t="inlineStr">
        <is>
          <t>1018000</t>
        </is>
      </c>
      <c r="AZ467" t="n">
        <v>30</v>
      </c>
      <c r="BA467" t="n">
        <v>-4119459</v>
      </c>
      <c r="BB467" t="n">
        <v>-2299089</v>
      </c>
      <c r="BC467" t="inlineStr">
        <is>
          <t>0</t>
        </is>
      </c>
      <c r="BD467" t="inlineStr">
        <is>
          <t>0</t>
        </is>
      </c>
      <c r="BE467" t="n">
        <v>0</v>
      </c>
      <c r="BF467" t="inlineStr">
        <is>
          <t>234386</t>
        </is>
      </c>
      <c r="BG467" t="inlineStr">
        <is>
          <t>0</t>
        </is>
      </c>
      <c r="BH467" t="inlineStr">
        <is>
          <t>388000</t>
        </is>
      </c>
      <c r="BI467" t="inlineStr">
        <is>
          <t>0</t>
        </is>
      </c>
    </row>
    <row r="468">
      <c r="A468" t="inlineStr">
        <is>
          <t>China</t>
        </is>
      </c>
      <c r="B468" t="inlineStr">
        <is>
          <t>Salt marsh</t>
        </is>
      </c>
      <c r="C468" t="inlineStr">
        <is>
          <t>Conservation</t>
        </is>
      </c>
      <c r="D468" t="inlineStr"/>
      <c r="E468" t="inlineStr">
        <is>
          <t>Large</t>
        </is>
      </c>
      <c r="F468" t="n">
        <v>8000</v>
      </c>
      <c r="G468" t="inlineStr">
        <is>
          <t>Opex breakeven</t>
        </is>
      </c>
      <c r="H468" t="n">
        <v>934894938.3876103</v>
      </c>
      <c r="I468" t="inlineStr">
        <is>
          <t>CHN</t>
        </is>
      </c>
      <c r="J468" t="n">
        <v>4000</v>
      </c>
      <c r="K468" t="inlineStr">
        <is>
          <t>China Salt marsh Conservation 8000</t>
        </is>
      </c>
      <c r="L468" t="inlineStr">
        <is>
          <t>3580425</t>
        </is>
      </c>
      <c r="M468" t="inlineStr">
        <is>
          <t>5432187</t>
        </is>
      </c>
      <c r="N468" t="n">
        <v>0.003829761883378114</v>
      </c>
      <c r="O468" t="n">
        <v>0.00581047856496983</v>
      </c>
      <c r="P468" t="inlineStr">
        <is>
          <t>1342839</t>
        </is>
      </c>
      <c r="Q468" t="inlineStr">
        <is>
          <t>1430000</t>
        </is>
      </c>
      <c r="R468" t="inlineStr">
        <is>
          <t>2237586</t>
        </is>
      </c>
      <c r="S468" t="inlineStr">
        <is>
          <t>4002187</t>
        </is>
      </c>
      <c r="T468" t="n">
        <v>1044882</v>
      </c>
      <c r="U468" t="n">
        <v>308501</v>
      </c>
      <c r="V468" t="n">
        <v>15</v>
      </c>
      <c r="W468" t="n">
        <v>15</v>
      </c>
      <c r="X468" t="inlineStr">
        <is>
          <t>50000</t>
        </is>
      </c>
      <c r="Y468" t="inlineStr">
        <is>
          <t>50000</t>
        </is>
      </c>
      <c r="Z468" t="inlineStr">
        <is>
          <t>629559</t>
        </is>
      </c>
      <c r="AA468" t="inlineStr">
        <is>
          <t>667067</t>
        </is>
      </c>
      <c r="AB468" t="inlineStr">
        <is>
          <t>76963</t>
        </is>
      </c>
      <c r="AC468" t="inlineStr">
        <is>
          <t>80000</t>
        </is>
      </c>
      <c r="AD468" t="inlineStr">
        <is>
          <t>314213</t>
        </is>
      </c>
      <c r="AE468" t="inlineStr">
        <is>
          <t>332933</t>
        </is>
      </c>
      <c r="AF468" t="inlineStr">
        <is>
          <t>88900</t>
        </is>
      </c>
      <c r="AG468" t="inlineStr">
        <is>
          <t>100000</t>
        </is>
      </c>
      <c r="AH468" t="inlineStr">
        <is>
          <t>138755</t>
        </is>
      </c>
      <c r="AI468" t="inlineStr">
        <is>
          <t>150000</t>
        </is>
      </c>
      <c r="AJ468" t="inlineStr">
        <is>
          <t>44450</t>
        </is>
      </c>
      <c r="AK468" t="inlineStr">
        <is>
          <t>50000</t>
        </is>
      </c>
      <c r="AL468" t="inlineStr">
        <is>
          <t>0</t>
        </is>
      </c>
      <c r="AM468" t="inlineStr">
        <is>
          <t>0</t>
        </is>
      </c>
      <c r="AN468" t="n">
        <v>234386</v>
      </c>
      <c r="AO468" t="n">
        <v>388000</v>
      </c>
      <c r="AP468" t="inlineStr">
        <is>
          <t>1118793</t>
        </is>
      </c>
      <c r="AQ468" t="inlineStr">
        <is>
          <t>2126827</t>
        </is>
      </c>
      <c r="AR468" t="inlineStr">
        <is>
          <t>26337</t>
        </is>
      </c>
      <c r="AS468" t="inlineStr">
        <is>
          <t>49360</t>
        </is>
      </c>
      <c r="AT468" t="inlineStr">
        <is>
          <t>75812</t>
        </is>
      </c>
      <c r="AU468" t="inlineStr">
        <is>
          <t>120000</t>
        </is>
      </c>
      <c r="AV468" t="inlineStr">
        <is>
          <t>167296</t>
        </is>
      </c>
      <c r="AW468" t="inlineStr">
        <is>
          <t>300000</t>
        </is>
      </c>
      <c r="AX468" t="inlineStr">
        <is>
          <t>614961</t>
        </is>
      </c>
      <c r="AY468" t="inlineStr">
        <is>
          <t>1018000</t>
        </is>
      </c>
      <c r="AZ468" t="n">
        <v>14.06148550132656</v>
      </c>
      <c r="BA468" t="n">
        <v>-4002187</v>
      </c>
      <c r="BB468" t="n">
        <v>-2237586</v>
      </c>
      <c r="BC468" t="inlineStr">
        <is>
          <t>0</t>
        </is>
      </c>
      <c r="BD468" t="inlineStr">
        <is>
          <t>0</t>
        </is>
      </c>
      <c r="BE468" t="n">
        <v>0</v>
      </c>
      <c r="BF468" t="inlineStr">
        <is>
          <t>234386</t>
        </is>
      </c>
      <c r="BG468" t="inlineStr">
        <is>
          <t>0</t>
        </is>
      </c>
      <c r="BH468" t="inlineStr">
        <is>
          <t>388000</t>
        </is>
      </c>
      <c r="BI468" t="inlineStr">
        <is>
          <t>0</t>
        </is>
      </c>
    </row>
    <row r="469">
      <c r="A469" t="inlineStr">
        <is>
          <t>China</t>
        </is>
      </c>
      <c r="B469" t="inlineStr">
        <is>
          <t>Salt marsh</t>
        </is>
      </c>
      <c r="C469" t="inlineStr">
        <is>
          <t>Conservation</t>
        </is>
      </c>
      <c r="D469" t="inlineStr"/>
      <c r="E469" t="inlineStr">
        <is>
          <t>Large</t>
        </is>
      </c>
      <c r="F469" t="n">
        <v>8000</v>
      </c>
      <c r="G469" t="inlineStr">
        <is>
          <t>Market price</t>
        </is>
      </c>
      <c r="H469" t="n">
        <v>934894938.3876103</v>
      </c>
      <c r="I469" t="inlineStr">
        <is>
          <t>CHN</t>
        </is>
      </c>
      <c r="J469" t="n">
        <v>4000</v>
      </c>
      <c r="K469" t="inlineStr">
        <is>
          <t>China Salt marsh Conservation 8000</t>
        </is>
      </c>
      <c r="L469" t="inlineStr">
        <is>
          <t>4848562</t>
        </is>
      </c>
      <c r="M469" t="inlineStr">
        <is>
          <t>7842918</t>
        </is>
      </c>
      <c r="N469" t="n">
        <v>0.005186210557907386</v>
      </c>
      <c r="O469" t="n">
        <v>0.008389090236734497</v>
      </c>
      <c r="P469" t="inlineStr">
        <is>
          <t>1342839</t>
        </is>
      </c>
      <c r="Q469" t="inlineStr">
        <is>
          <t>1430000</t>
        </is>
      </c>
      <c r="R469" t="inlineStr">
        <is>
          <t>3505723</t>
        </is>
      </c>
      <c r="S469" t="inlineStr">
        <is>
          <t>6412918</t>
        </is>
      </c>
      <c r="T469" t="n">
        <v>1044882</v>
      </c>
      <c r="U469" t="n">
        <v>308501</v>
      </c>
      <c r="V469" t="n">
        <v>20</v>
      </c>
      <c r="W469" t="n">
        <v>20</v>
      </c>
      <c r="X469" t="inlineStr">
        <is>
          <t>50000</t>
        </is>
      </c>
      <c r="Y469" t="inlineStr">
        <is>
          <t>50000</t>
        </is>
      </c>
      <c r="Z469" t="inlineStr">
        <is>
          <t>629559</t>
        </is>
      </c>
      <c r="AA469" t="inlineStr">
        <is>
          <t>667067</t>
        </is>
      </c>
      <c r="AB469" t="inlineStr">
        <is>
          <t>76963</t>
        </is>
      </c>
      <c r="AC469" t="inlineStr">
        <is>
          <t>80000</t>
        </is>
      </c>
      <c r="AD469" t="inlineStr">
        <is>
          <t>314213</t>
        </is>
      </c>
      <c r="AE469" t="inlineStr">
        <is>
          <t>332933</t>
        </is>
      </c>
      <c r="AF469" t="inlineStr">
        <is>
          <t>88900</t>
        </is>
      </c>
      <c r="AG469" t="inlineStr">
        <is>
          <t>100000</t>
        </is>
      </c>
      <c r="AH469" t="inlineStr">
        <is>
          <t>138755</t>
        </is>
      </c>
      <c r="AI469" t="inlineStr">
        <is>
          <t>150000</t>
        </is>
      </c>
      <c r="AJ469" t="inlineStr">
        <is>
          <t>44450</t>
        </is>
      </c>
      <c r="AK469" t="inlineStr">
        <is>
          <t>50000</t>
        </is>
      </c>
      <c r="AL469" t="inlineStr">
        <is>
          <t>0</t>
        </is>
      </c>
      <c r="AM469" t="inlineStr">
        <is>
          <t>0</t>
        </is>
      </c>
      <c r="AN469" t="n">
        <v>234386</v>
      </c>
      <c r="AO469" t="n">
        <v>388000</v>
      </c>
      <c r="AP469" t="inlineStr">
        <is>
          <t>2386930</t>
        </is>
      </c>
      <c r="AQ469" t="inlineStr">
        <is>
          <t>4537558</t>
        </is>
      </c>
      <c r="AR469" t="inlineStr">
        <is>
          <t>26337</t>
        </is>
      </c>
      <c r="AS469" t="inlineStr">
        <is>
          <t>49360</t>
        </is>
      </c>
      <c r="AT469" t="inlineStr">
        <is>
          <t>75812</t>
        </is>
      </c>
      <c r="AU469" t="inlineStr">
        <is>
          <t>120000</t>
        </is>
      </c>
      <c r="AV469" t="inlineStr">
        <is>
          <t>167296</t>
        </is>
      </c>
      <c r="AW469" t="inlineStr">
        <is>
          <t>300000</t>
        </is>
      </c>
      <c r="AX469" t="inlineStr">
        <is>
          <t>614961</t>
        </is>
      </c>
      <c r="AY469" t="inlineStr">
        <is>
          <t>1018000</t>
        </is>
      </c>
      <c r="AZ469" t="n">
        <v>30</v>
      </c>
      <c r="BA469" t="n">
        <v>-6412918</v>
      </c>
      <c r="BB469" t="n">
        <v>-3505723</v>
      </c>
      <c r="BC469" t="inlineStr">
        <is>
          <t>0</t>
        </is>
      </c>
      <c r="BD469" t="inlineStr">
        <is>
          <t>0</t>
        </is>
      </c>
      <c r="BE469" t="n">
        <v>0</v>
      </c>
      <c r="BF469" t="inlineStr">
        <is>
          <t>234386</t>
        </is>
      </c>
      <c r="BG469" t="inlineStr">
        <is>
          <t>0</t>
        </is>
      </c>
      <c r="BH469" t="inlineStr">
        <is>
          <t>388000</t>
        </is>
      </c>
      <c r="BI469" t="inlineStr">
        <is>
          <t>0</t>
        </is>
      </c>
    </row>
  </sheetData>
  <pageMargins left="0.75" right="0.75" top="1" bottom="1" header="0.5" footer="0.5"/>
</worksheet>
</file>

<file path=xl/worksheets/sheet34.xml><?xml version="1.0" encoding="utf-8"?>
<worksheet xmlns="http://schemas.openxmlformats.org/spreadsheetml/2006/main">
  <sheetPr>
    <outlinePr summaryBelow="0" summaryRight="0"/>
    <pageSetUpPr/>
  </sheetPr>
  <dimension ref="A1:J255"/>
  <sheetViews>
    <sheetView workbookViewId="0">
      <selection activeCell="A1" sqref="A1"/>
    </sheetView>
  </sheetViews>
  <sheetFormatPr baseColWidth="8" defaultColWidth="12.63" defaultRowHeight="15" customHeight="1"/>
  <sheetData>
    <row r="1">
      <c r="A1" s="51" t="inlineStr">
        <is>
          <t>id</t>
        </is>
      </c>
      <c r="B1" s="51" t="inlineStr">
        <is>
          <t>country</t>
        </is>
      </c>
      <c r="C1" s="51" t="inlineStr">
        <is>
          <t>alpha_2</t>
        </is>
      </c>
      <c r="D1" s="51" t="inlineStr">
        <is>
          <t>country_code</t>
        </is>
      </c>
      <c r="E1" s="51" t="inlineStr">
        <is>
          <t>numeric</t>
        </is>
      </c>
      <c r="F1" s="51" t="inlineStr">
        <is>
          <t>region_1</t>
        </is>
      </c>
      <c r="G1" s="51" t="inlineStr">
        <is>
          <t>region_2</t>
        </is>
      </c>
      <c r="H1" s="51" t="inlineStr">
        <is>
          <t>continent_id</t>
        </is>
      </c>
      <c r="I1" s="51" t="inlineStr">
        <is>
          <t>hdi_id</t>
        </is>
      </c>
      <c r="J1" s="51" t="inlineStr">
        <is>
          <t>source</t>
        </is>
      </c>
    </row>
    <row r="2">
      <c r="A2" s="45" t="n">
        <v>1</v>
      </c>
      <c r="B2" s="45" t="inlineStr">
        <is>
          <t>United States</t>
        </is>
      </c>
      <c r="C2" s="45" t="inlineStr">
        <is>
          <t>US</t>
        </is>
      </c>
      <c r="D2" s="45" t="inlineStr">
        <is>
          <t>USA</t>
        </is>
      </c>
      <c r="E2" s="45" t="n">
        <v>840</v>
      </c>
      <c r="F2" s="45" t="inlineStr">
        <is>
          <t>Northern America</t>
        </is>
      </c>
      <c r="G2" s="45" t="n"/>
      <c r="H2" s="45" t="inlineStr">
        <is>
          <t>North America</t>
        </is>
      </c>
      <c r="I2" s="45" t="n">
        <v>1</v>
      </c>
      <c r="J2" s="101" t="n"/>
    </row>
    <row r="3">
      <c r="A3" s="45" t="n">
        <v>2</v>
      </c>
      <c r="B3" s="45" t="inlineStr">
        <is>
          <t>Indonesia</t>
        </is>
      </c>
      <c r="C3" s="45" t="inlineStr">
        <is>
          <t>ID</t>
        </is>
      </c>
      <c r="D3" s="45" t="inlineStr">
        <is>
          <t>IDN</t>
        </is>
      </c>
      <c r="E3" s="45" t="n">
        <v>360</v>
      </c>
      <c r="F3" s="45" t="inlineStr">
        <is>
          <t>South-eastern Asia</t>
        </is>
      </c>
      <c r="G3" s="45" t="n"/>
      <c r="H3" s="45" t="inlineStr">
        <is>
          <t>Asia</t>
        </is>
      </c>
      <c r="I3" s="45" t="n">
        <v>2</v>
      </c>
      <c r="J3" s="101" t="n"/>
    </row>
    <row r="4">
      <c r="A4" s="45" t="n">
        <v>3</v>
      </c>
      <c r="B4" s="45" t="inlineStr">
        <is>
          <t>Australia</t>
        </is>
      </c>
      <c r="C4" s="45" t="inlineStr">
        <is>
          <t>AU</t>
        </is>
      </c>
      <c r="D4" s="45" t="inlineStr">
        <is>
          <t>AUS</t>
        </is>
      </c>
      <c r="E4" s="45" t="n">
        <v>36</v>
      </c>
      <c r="F4" s="45" t="inlineStr">
        <is>
          <t>Australia and New Zealand</t>
        </is>
      </c>
      <c r="G4" s="45" t="n"/>
      <c r="H4" s="45" t="inlineStr">
        <is>
          <t>Oceania</t>
        </is>
      </c>
      <c r="I4" s="45" t="n">
        <v>1</v>
      </c>
      <c r="J4" s="101" t="n"/>
    </row>
    <row r="5">
      <c r="A5" s="45" t="n">
        <v>4</v>
      </c>
      <c r="B5" s="45" t="inlineStr">
        <is>
          <t>The Bahamas</t>
        </is>
      </c>
      <c r="C5" s="45" t="inlineStr">
        <is>
          <t>BS</t>
        </is>
      </c>
      <c r="D5" s="45" t="inlineStr">
        <is>
          <t>BHS</t>
        </is>
      </c>
      <c r="E5" s="45" t="n">
        <v>44</v>
      </c>
      <c r="F5" s="45" t="inlineStr">
        <is>
          <t>Caribbean</t>
        </is>
      </c>
      <c r="G5" s="45" t="inlineStr">
        <is>
          <t>Latin America and the Caribbean</t>
        </is>
      </c>
      <c r="H5" s="45" t="inlineStr">
        <is>
          <t>North America</t>
        </is>
      </c>
      <c r="I5" s="45" t="n">
        <v>1</v>
      </c>
      <c r="J5" s="101" t="n"/>
    </row>
    <row r="6">
      <c r="A6" s="45" t="n">
        <v>5</v>
      </c>
      <c r="B6" s="45" t="inlineStr">
        <is>
          <t>Kenya</t>
        </is>
      </c>
      <c r="C6" s="45" t="inlineStr">
        <is>
          <t>KE</t>
        </is>
      </c>
      <c r="D6" s="45" t="inlineStr">
        <is>
          <t>KEN</t>
        </is>
      </c>
      <c r="E6" s="45" t="n">
        <v>404</v>
      </c>
      <c r="F6" s="45" t="inlineStr">
        <is>
          <t>Eastern Africa</t>
        </is>
      </c>
      <c r="G6" s="45" t="inlineStr">
        <is>
          <t>Sub-Saharan Africa</t>
        </is>
      </c>
      <c r="H6" s="45" t="inlineStr">
        <is>
          <t>Africa</t>
        </is>
      </c>
      <c r="I6" s="45" t="n">
        <v>3</v>
      </c>
      <c r="J6" s="101" t="n"/>
    </row>
    <row r="7">
      <c r="A7" s="45" t="n">
        <v>6</v>
      </c>
      <c r="B7" s="45" t="inlineStr">
        <is>
          <t>Mexico</t>
        </is>
      </c>
      <c r="C7" s="45" t="inlineStr">
        <is>
          <t>MX</t>
        </is>
      </c>
      <c r="D7" s="45" t="inlineStr">
        <is>
          <t>MEX</t>
        </is>
      </c>
      <c r="E7" s="45" t="n">
        <v>484</v>
      </c>
      <c r="F7" s="45" t="inlineStr">
        <is>
          <t>Central America</t>
        </is>
      </c>
      <c r="G7" s="45" t="inlineStr">
        <is>
          <t>Latin America and the Caribbean</t>
        </is>
      </c>
      <c r="H7" s="45" t="inlineStr">
        <is>
          <t>North America</t>
        </is>
      </c>
      <c r="I7" s="45" t="n">
        <v>2</v>
      </c>
      <c r="J7" s="101" t="n"/>
    </row>
    <row r="8">
      <c r="A8" s="45" t="n">
        <v>7</v>
      </c>
      <c r="B8" s="45" t="inlineStr">
        <is>
          <t>Colombia</t>
        </is>
      </c>
      <c r="C8" s="45" t="inlineStr">
        <is>
          <t>CO</t>
        </is>
      </c>
      <c r="D8" s="45" t="inlineStr">
        <is>
          <t>COL</t>
        </is>
      </c>
      <c r="E8" s="45" t="n">
        <v>170</v>
      </c>
      <c r="F8" s="45" t="inlineStr">
        <is>
          <t>South America</t>
        </is>
      </c>
      <c r="G8" s="45" t="inlineStr">
        <is>
          <t>Latin America and the Caribbean</t>
        </is>
      </c>
      <c r="H8" s="45" t="inlineStr">
        <is>
          <t>South America</t>
        </is>
      </c>
      <c r="I8" s="45" t="n">
        <v>2</v>
      </c>
      <c r="J8" s="101" t="n"/>
    </row>
    <row r="9">
      <c r="A9" s="45" t="n">
        <v>8</v>
      </c>
      <c r="B9" s="45" t="inlineStr">
        <is>
          <t>India</t>
        </is>
      </c>
      <c r="C9" s="45" t="inlineStr">
        <is>
          <t>IN</t>
        </is>
      </c>
      <c r="D9" s="45" t="inlineStr">
        <is>
          <t>IND</t>
        </is>
      </c>
      <c r="E9" s="45" t="n">
        <v>356</v>
      </c>
      <c r="F9" s="45" t="inlineStr">
        <is>
          <t>Southern Asia</t>
        </is>
      </c>
      <c r="G9" s="45" t="n"/>
      <c r="H9" s="45" t="inlineStr">
        <is>
          <t>Asia</t>
        </is>
      </c>
      <c r="I9" s="45" t="n">
        <v>3</v>
      </c>
      <c r="J9" s="101" t="n"/>
    </row>
    <row r="10">
      <c r="A10" s="45" t="n">
        <v>9</v>
      </c>
      <c r="B10" s="45" t="inlineStr">
        <is>
          <t>China</t>
        </is>
      </c>
      <c r="C10" s="45" t="inlineStr">
        <is>
          <t>CN</t>
        </is>
      </c>
      <c r="D10" s="45" t="inlineStr">
        <is>
          <t>CHN</t>
        </is>
      </c>
      <c r="E10" s="45" t="n">
        <v>156</v>
      </c>
      <c r="F10" s="45" t="inlineStr">
        <is>
          <t>Eastern Asia</t>
        </is>
      </c>
      <c r="G10" s="45" t="n"/>
      <c r="H10" s="45" t="inlineStr">
        <is>
          <t>Asia</t>
        </is>
      </c>
      <c r="I10" s="45" t="n">
        <v>2</v>
      </c>
      <c r="J10" s="101" t="n"/>
    </row>
    <row r="11">
      <c r="A11" s="45" t="n">
        <v>10</v>
      </c>
      <c r="B11" s="45" t="inlineStr">
        <is>
          <t>Afghanistan</t>
        </is>
      </c>
      <c r="C11" s="45" t="inlineStr">
        <is>
          <t>AF</t>
        </is>
      </c>
      <c r="D11" s="45" t="inlineStr">
        <is>
          <t>AFG</t>
        </is>
      </c>
      <c r="E11" s="45" t="n">
        <v>4</v>
      </c>
      <c r="F11" s="45" t="inlineStr">
        <is>
          <t>Southern Asia</t>
        </is>
      </c>
      <c r="G11" s="45" t="n"/>
      <c r="H11" s="45" t="inlineStr">
        <is>
          <t>Asia</t>
        </is>
      </c>
      <c r="I11" s="45" t="n"/>
      <c r="J11" s="101" t="n"/>
    </row>
    <row r="12">
      <c r="A12" s="45" t="n">
        <v>11</v>
      </c>
      <c r="B12" s="45" t="inlineStr">
        <is>
          <t>Akrotiri and Dhekelia</t>
        </is>
      </c>
      <c r="C12" s="45" t="n"/>
      <c r="D12" s="45" t="inlineStr">
        <is>
          <t>XAD</t>
        </is>
      </c>
      <c r="E12" s="45" t="n"/>
      <c r="F12" s="45" t="n"/>
      <c r="G12" s="45" t="n"/>
      <c r="H12" s="45" t="inlineStr">
        <is>
          <t>Asia</t>
        </is>
      </c>
      <c r="I12" s="45" t="n"/>
      <c r="J12" s="101" t="n"/>
    </row>
    <row r="13">
      <c r="A13" s="45" t="n">
        <v>12</v>
      </c>
      <c r="B13" s="45" t="inlineStr">
        <is>
          <t>Albania</t>
        </is>
      </c>
      <c r="C13" s="45" t="inlineStr">
        <is>
          <t>AL</t>
        </is>
      </c>
      <c r="D13" s="45" t="inlineStr">
        <is>
          <t>ALB</t>
        </is>
      </c>
      <c r="E13" s="45" t="n">
        <v>8</v>
      </c>
      <c r="F13" s="45" t="inlineStr">
        <is>
          <t>Southern Europe</t>
        </is>
      </c>
      <c r="G13" s="45" t="n"/>
      <c r="H13" s="45" t="inlineStr">
        <is>
          <t>Europe</t>
        </is>
      </c>
      <c r="I13" s="45" t="n"/>
      <c r="J13" s="101" t="n"/>
    </row>
    <row r="14">
      <c r="A14" s="45" t="n">
        <v>13</v>
      </c>
      <c r="B14" s="45" t="inlineStr">
        <is>
          <t>Algeria</t>
        </is>
      </c>
      <c r="C14" s="45" t="inlineStr">
        <is>
          <t>DZ</t>
        </is>
      </c>
      <c r="D14" s="45" t="inlineStr">
        <is>
          <t>DZA</t>
        </is>
      </c>
      <c r="E14" s="45" t="n">
        <v>12</v>
      </c>
      <c r="F14" s="45" t="inlineStr">
        <is>
          <t>Northern Africa</t>
        </is>
      </c>
      <c r="G14" s="45" t="n"/>
      <c r="H14" s="45" t="inlineStr">
        <is>
          <t>Africa</t>
        </is>
      </c>
      <c r="I14" s="45" t="n"/>
      <c r="J14" s="101" t="n"/>
    </row>
    <row r="15">
      <c r="A15" s="45" t="n">
        <v>14</v>
      </c>
      <c r="B15" s="45" t="inlineStr">
        <is>
          <t>American Samoa</t>
        </is>
      </c>
      <c r="C15" s="45" t="inlineStr">
        <is>
          <t>AS</t>
        </is>
      </c>
      <c r="D15" s="45" t="inlineStr">
        <is>
          <t>ASM</t>
        </is>
      </c>
      <c r="E15" s="45" t="n">
        <v>16</v>
      </c>
      <c r="F15" s="45" t="inlineStr">
        <is>
          <t>Polynesia</t>
        </is>
      </c>
      <c r="G15" s="45" t="n"/>
      <c r="H15" s="45" t="inlineStr">
        <is>
          <t>Oceania</t>
        </is>
      </c>
      <c r="I15" s="45" t="n"/>
      <c r="J15" s="101" t="n"/>
    </row>
    <row r="16">
      <c r="A16" s="45" t="n">
        <v>15</v>
      </c>
      <c r="B16" s="45" t="inlineStr">
        <is>
          <t>Andorra</t>
        </is>
      </c>
      <c r="C16" s="45" t="inlineStr">
        <is>
          <t>AD</t>
        </is>
      </c>
      <c r="D16" s="45" t="inlineStr">
        <is>
          <t>AND</t>
        </is>
      </c>
      <c r="E16" s="45" t="n">
        <v>20</v>
      </c>
      <c r="F16" s="45" t="inlineStr">
        <is>
          <t>Southern Europe</t>
        </is>
      </c>
      <c r="G16" s="45" t="n"/>
      <c r="H16" s="45" t="inlineStr">
        <is>
          <t>Europe</t>
        </is>
      </c>
      <c r="I16" s="45" t="n"/>
      <c r="J16" s="101" t="n"/>
    </row>
    <row r="17">
      <c r="A17" s="45" t="n">
        <v>16</v>
      </c>
      <c r="B17" s="45" t="inlineStr">
        <is>
          <t>Angola</t>
        </is>
      </c>
      <c r="C17" s="45" t="inlineStr">
        <is>
          <t>AO</t>
        </is>
      </c>
      <c r="D17" s="45" t="inlineStr">
        <is>
          <t>AGO</t>
        </is>
      </c>
      <c r="E17" s="45" t="n">
        <v>24</v>
      </c>
      <c r="F17" s="45" t="inlineStr">
        <is>
          <t>Middle Africa</t>
        </is>
      </c>
      <c r="G17" s="45" t="inlineStr">
        <is>
          <t>Sub-Saharan Africa</t>
        </is>
      </c>
      <c r="H17" s="45" t="inlineStr">
        <is>
          <t>Africa</t>
        </is>
      </c>
      <c r="I17" s="45" t="n"/>
      <c r="J17" s="101" t="n"/>
    </row>
    <row r="18">
      <c r="A18" s="45" t="n">
        <v>17</v>
      </c>
      <c r="B18" s="45" t="inlineStr">
        <is>
          <t>Anguilla</t>
        </is>
      </c>
      <c r="C18" s="45" t="inlineStr">
        <is>
          <t>AI</t>
        </is>
      </c>
      <c r="D18" s="45" t="inlineStr">
        <is>
          <t>AIA</t>
        </is>
      </c>
      <c r="E18" s="45" t="n">
        <v>660</v>
      </c>
      <c r="F18" s="45" t="inlineStr">
        <is>
          <t>Caribbean</t>
        </is>
      </c>
      <c r="G18" s="45" t="inlineStr">
        <is>
          <t>Latin America and the Caribbean</t>
        </is>
      </c>
      <c r="H18" s="45" t="inlineStr">
        <is>
          <t>North America</t>
        </is>
      </c>
      <c r="I18" s="45" t="n"/>
      <c r="J18" s="101" t="n"/>
    </row>
    <row r="19">
      <c r="A19" s="45" t="n">
        <v>18</v>
      </c>
      <c r="B19" s="45" t="inlineStr">
        <is>
          <t>Antarctica</t>
        </is>
      </c>
      <c r="C19" s="45" t="inlineStr">
        <is>
          <t>AQ</t>
        </is>
      </c>
      <c r="D19" s="45" t="inlineStr">
        <is>
          <t>ATA</t>
        </is>
      </c>
      <c r="E19" s="45" t="n">
        <v>10</v>
      </c>
      <c r="F19" s="45" t="inlineStr">
        <is>
          <t>Antarctica</t>
        </is>
      </c>
      <c r="G19" s="45" t="n"/>
      <c r="H19" s="45" t="inlineStr">
        <is>
          <t>Antarctica</t>
        </is>
      </c>
      <c r="I19" s="45" t="n"/>
      <c r="J19" s="101" t="n"/>
    </row>
    <row r="20">
      <c r="A20" s="45" t="n">
        <v>19</v>
      </c>
      <c r="B20" s="45" t="inlineStr">
        <is>
          <t>Antigua and Barbuda</t>
        </is>
      </c>
      <c r="C20" s="45" t="inlineStr">
        <is>
          <t>AG</t>
        </is>
      </c>
      <c r="D20" s="45" t="inlineStr">
        <is>
          <t>ATG</t>
        </is>
      </c>
      <c r="E20" s="45" t="n">
        <v>28</v>
      </c>
      <c r="F20" s="45" t="inlineStr">
        <is>
          <t>Caribbean</t>
        </is>
      </c>
      <c r="G20" s="45" t="inlineStr">
        <is>
          <t>Latin America and the Caribbean</t>
        </is>
      </c>
      <c r="H20" s="45" t="inlineStr">
        <is>
          <t>North America</t>
        </is>
      </c>
      <c r="I20" s="45" t="n"/>
      <c r="J20" s="101" t="n"/>
    </row>
    <row r="21">
      <c r="A21" s="45" t="n">
        <v>20</v>
      </c>
      <c r="B21" s="45" t="inlineStr">
        <is>
          <t>Argentina</t>
        </is>
      </c>
      <c r="C21" s="45" t="inlineStr">
        <is>
          <t>AR</t>
        </is>
      </c>
      <c r="D21" s="45" t="inlineStr">
        <is>
          <t>ARG</t>
        </is>
      </c>
      <c r="E21" s="45" t="n">
        <v>32</v>
      </c>
      <c r="F21" s="45" t="inlineStr">
        <is>
          <t>South America</t>
        </is>
      </c>
      <c r="G21" s="45" t="inlineStr">
        <is>
          <t>Latin America and the Caribbean</t>
        </is>
      </c>
      <c r="H21" s="45" t="inlineStr">
        <is>
          <t>South America</t>
        </is>
      </c>
      <c r="I21" s="45" t="n"/>
      <c r="J21" s="101" t="n"/>
    </row>
    <row r="22">
      <c r="A22" s="45" t="n">
        <v>21</v>
      </c>
      <c r="B22" s="45" t="inlineStr">
        <is>
          <t>Armenia</t>
        </is>
      </c>
      <c r="C22" s="45" t="inlineStr">
        <is>
          <t>AM</t>
        </is>
      </c>
      <c r="D22" s="45" t="inlineStr">
        <is>
          <t>ARM</t>
        </is>
      </c>
      <c r="E22" s="45" t="n">
        <v>51</v>
      </c>
      <c r="F22" s="45" t="inlineStr">
        <is>
          <t>Western Asia</t>
        </is>
      </c>
      <c r="G22" s="45" t="n"/>
      <c r="H22" s="45" t="inlineStr">
        <is>
          <t>Asia</t>
        </is>
      </c>
      <c r="I22" s="45" t="n"/>
      <c r="J22" s="101" t="n"/>
    </row>
    <row r="23">
      <c r="A23" s="45" t="n">
        <v>22</v>
      </c>
      <c r="B23" s="45" t="inlineStr">
        <is>
          <t>Aruba</t>
        </is>
      </c>
      <c r="C23" s="45" t="inlineStr">
        <is>
          <t>AW</t>
        </is>
      </c>
      <c r="D23" s="45" t="inlineStr">
        <is>
          <t>ABW</t>
        </is>
      </c>
      <c r="E23" s="45" t="n">
        <v>533</v>
      </c>
      <c r="F23" s="45" t="inlineStr">
        <is>
          <t>Caribbean</t>
        </is>
      </c>
      <c r="G23" s="45" t="inlineStr">
        <is>
          <t>Latin America and the Caribbean</t>
        </is>
      </c>
      <c r="H23" s="45" t="inlineStr">
        <is>
          <t>North America</t>
        </is>
      </c>
      <c r="I23" s="45" t="n"/>
      <c r="J23" s="101" t="n"/>
    </row>
    <row r="24">
      <c r="A24" s="45" t="n">
        <v>23</v>
      </c>
      <c r="B24" s="45" t="inlineStr">
        <is>
          <t>Austria</t>
        </is>
      </c>
      <c r="C24" s="45" t="inlineStr">
        <is>
          <t>AT</t>
        </is>
      </c>
      <c r="D24" s="45" t="inlineStr">
        <is>
          <t>AUT</t>
        </is>
      </c>
      <c r="E24" s="45" t="n">
        <v>40</v>
      </c>
      <c r="F24" s="45" t="inlineStr">
        <is>
          <t>Western Europe</t>
        </is>
      </c>
      <c r="G24" s="45" t="n"/>
      <c r="H24" s="45" t="inlineStr">
        <is>
          <t>Europe</t>
        </is>
      </c>
      <c r="I24" s="45" t="n"/>
      <c r="J24" s="101" t="n"/>
    </row>
    <row r="25">
      <c r="A25" s="45" t="n">
        <v>24</v>
      </c>
      <c r="B25" s="45" t="inlineStr">
        <is>
          <t>Azerbaijan</t>
        </is>
      </c>
      <c r="C25" s="45" t="inlineStr">
        <is>
          <t>AZ</t>
        </is>
      </c>
      <c r="D25" s="45" t="inlineStr">
        <is>
          <t>AZE</t>
        </is>
      </c>
      <c r="E25" s="45" t="n">
        <v>31</v>
      </c>
      <c r="F25" s="45" t="inlineStr">
        <is>
          <t>Western Asia</t>
        </is>
      </c>
      <c r="G25" s="45" t="n"/>
      <c r="H25" s="45" t="inlineStr">
        <is>
          <t>Asia</t>
        </is>
      </c>
      <c r="I25" s="45" t="n"/>
      <c r="J25" s="101" t="n"/>
    </row>
    <row r="26">
      <c r="A26" s="45" t="n">
        <v>25</v>
      </c>
      <c r="B26" s="45" t="inlineStr">
        <is>
          <t>Bahrain</t>
        </is>
      </c>
      <c r="C26" s="45" t="inlineStr">
        <is>
          <t>BH</t>
        </is>
      </c>
      <c r="D26" s="45" t="inlineStr">
        <is>
          <t>BHR</t>
        </is>
      </c>
      <c r="E26" s="45" t="n">
        <v>48</v>
      </c>
      <c r="F26" s="45" t="inlineStr">
        <is>
          <t>Western Asia</t>
        </is>
      </c>
      <c r="G26" s="45" t="n"/>
      <c r="H26" s="45" t="inlineStr">
        <is>
          <t>Asia</t>
        </is>
      </c>
      <c r="I26" s="45" t="n"/>
      <c r="J26" s="101" t="n"/>
    </row>
    <row r="27">
      <c r="A27" s="45" t="n">
        <v>26</v>
      </c>
      <c r="B27" s="45" t="inlineStr">
        <is>
          <t>Bangladesh</t>
        </is>
      </c>
      <c r="C27" s="45" t="inlineStr">
        <is>
          <t>BD</t>
        </is>
      </c>
      <c r="D27" s="45" t="inlineStr">
        <is>
          <t>BGD</t>
        </is>
      </c>
      <c r="E27" s="45" t="n">
        <v>50</v>
      </c>
      <c r="F27" s="45" t="inlineStr">
        <is>
          <t>Southern Asia</t>
        </is>
      </c>
      <c r="G27" s="45" t="n"/>
      <c r="H27" s="45" t="inlineStr">
        <is>
          <t>Asia</t>
        </is>
      </c>
      <c r="I27" s="45" t="n"/>
      <c r="J27" s="101" t="n"/>
    </row>
    <row r="28">
      <c r="A28" s="45" t="n">
        <v>27</v>
      </c>
      <c r="B28" s="45" t="inlineStr">
        <is>
          <t>Barbados</t>
        </is>
      </c>
      <c r="C28" s="45" t="inlineStr">
        <is>
          <t>BB</t>
        </is>
      </c>
      <c r="D28" s="45" t="inlineStr">
        <is>
          <t>BRB</t>
        </is>
      </c>
      <c r="E28" s="45" t="n">
        <v>52</v>
      </c>
      <c r="F28" s="45" t="inlineStr">
        <is>
          <t>Caribbean</t>
        </is>
      </c>
      <c r="G28" s="45" t="inlineStr">
        <is>
          <t>Latin America and the Caribbean</t>
        </is>
      </c>
      <c r="H28" s="45" t="inlineStr">
        <is>
          <t>North America</t>
        </is>
      </c>
      <c r="I28" s="45" t="n"/>
      <c r="J28" s="101" t="n"/>
    </row>
    <row r="29">
      <c r="A29" s="45" t="n">
        <v>28</v>
      </c>
      <c r="B29" s="45" t="inlineStr">
        <is>
          <t>Belarus</t>
        </is>
      </c>
      <c r="C29" s="45" t="inlineStr">
        <is>
          <t>BY</t>
        </is>
      </c>
      <c r="D29" s="45" t="inlineStr">
        <is>
          <t>BLR</t>
        </is>
      </c>
      <c r="E29" s="45" t="n">
        <v>112</v>
      </c>
      <c r="F29" s="45" t="inlineStr">
        <is>
          <t>Eastern Europe</t>
        </is>
      </c>
      <c r="G29" s="45" t="n"/>
      <c r="H29" s="45" t="inlineStr">
        <is>
          <t>Europe</t>
        </is>
      </c>
      <c r="I29" s="45" t="n"/>
      <c r="J29" s="101" t="n"/>
    </row>
    <row r="30">
      <c r="A30" s="45" t="n">
        <v>29</v>
      </c>
      <c r="B30" s="45" t="inlineStr">
        <is>
          <t>Belgium</t>
        </is>
      </c>
      <c r="C30" s="45" t="inlineStr">
        <is>
          <t>BE</t>
        </is>
      </c>
      <c r="D30" s="45" t="inlineStr">
        <is>
          <t>BEL</t>
        </is>
      </c>
      <c r="E30" s="45" t="n">
        <v>56</v>
      </c>
      <c r="F30" s="45" t="inlineStr">
        <is>
          <t>Western Europe</t>
        </is>
      </c>
      <c r="G30" s="45" t="n"/>
      <c r="H30" s="45" t="inlineStr">
        <is>
          <t>Europe</t>
        </is>
      </c>
      <c r="I30" s="45" t="n"/>
      <c r="J30" s="101" t="n"/>
    </row>
    <row r="31">
      <c r="A31" s="45" t="n">
        <v>30</v>
      </c>
      <c r="B31" s="45" t="inlineStr">
        <is>
          <t>Belize</t>
        </is>
      </c>
      <c r="C31" s="45" t="inlineStr">
        <is>
          <t>BZ</t>
        </is>
      </c>
      <c r="D31" s="45" t="inlineStr">
        <is>
          <t>BLZ</t>
        </is>
      </c>
      <c r="E31" s="45" t="n">
        <v>84</v>
      </c>
      <c r="F31" s="45" t="inlineStr">
        <is>
          <t>Central America</t>
        </is>
      </c>
      <c r="G31" s="45" t="inlineStr">
        <is>
          <t>Latin America and the Caribbean</t>
        </is>
      </c>
      <c r="H31" s="45" t="inlineStr">
        <is>
          <t>North America</t>
        </is>
      </c>
      <c r="I31" s="45" t="n"/>
      <c r="J31" s="101" t="n"/>
    </row>
    <row r="32">
      <c r="A32" s="45" t="n">
        <v>31</v>
      </c>
      <c r="B32" s="45" t="inlineStr">
        <is>
          <t>Benin</t>
        </is>
      </c>
      <c r="C32" s="45" t="inlineStr">
        <is>
          <t>BJ</t>
        </is>
      </c>
      <c r="D32" s="45" t="inlineStr">
        <is>
          <t>BEN</t>
        </is>
      </c>
      <c r="E32" s="45" t="n">
        <v>204</v>
      </c>
      <c r="F32" s="45" t="inlineStr">
        <is>
          <t>Western Africa</t>
        </is>
      </c>
      <c r="G32" s="45" t="inlineStr">
        <is>
          <t>Sub-Saharan Africa</t>
        </is>
      </c>
      <c r="H32" s="45" t="inlineStr">
        <is>
          <t>Africa</t>
        </is>
      </c>
      <c r="I32" s="45" t="n"/>
      <c r="J32" s="101" t="n"/>
    </row>
    <row r="33">
      <c r="A33" s="45" t="n">
        <v>32</v>
      </c>
      <c r="B33" s="45" t="inlineStr">
        <is>
          <t>Bermuda</t>
        </is>
      </c>
      <c r="C33" s="45" t="inlineStr">
        <is>
          <t>BM</t>
        </is>
      </c>
      <c r="D33" s="45" t="inlineStr">
        <is>
          <t>BMU</t>
        </is>
      </c>
      <c r="E33" s="45" t="n">
        <v>60</v>
      </c>
      <c r="F33" s="45" t="inlineStr">
        <is>
          <t>Northern America</t>
        </is>
      </c>
      <c r="G33" s="45" t="n"/>
      <c r="H33" s="45" t="inlineStr">
        <is>
          <t>North America</t>
        </is>
      </c>
      <c r="I33" s="45" t="n"/>
      <c r="J33" s="101" t="n"/>
    </row>
    <row r="34">
      <c r="A34" s="45" t="n">
        <v>33</v>
      </c>
      <c r="B34" s="45" t="inlineStr">
        <is>
          <t>Bhutan</t>
        </is>
      </c>
      <c r="C34" s="45" t="inlineStr">
        <is>
          <t>BT</t>
        </is>
      </c>
      <c r="D34" s="45" t="inlineStr">
        <is>
          <t>BTN</t>
        </is>
      </c>
      <c r="E34" s="45" t="n">
        <v>64</v>
      </c>
      <c r="F34" s="45" t="inlineStr">
        <is>
          <t>Southern Asia</t>
        </is>
      </c>
      <c r="G34" s="45" t="n"/>
      <c r="H34" s="45" t="inlineStr">
        <is>
          <t>Asia</t>
        </is>
      </c>
      <c r="I34" s="45" t="n"/>
      <c r="J34" s="101" t="n"/>
    </row>
    <row r="35">
      <c r="A35" s="45" t="n">
        <v>34</v>
      </c>
      <c r="B35" s="45" t="inlineStr">
        <is>
          <t>Bolivia (Plurinational State of)</t>
        </is>
      </c>
      <c r="C35" s="45" t="inlineStr">
        <is>
          <t>BO</t>
        </is>
      </c>
      <c r="D35" s="45" t="inlineStr">
        <is>
          <t>BOL</t>
        </is>
      </c>
      <c r="E35" s="45" t="n">
        <v>68</v>
      </c>
      <c r="F35" s="45" t="inlineStr">
        <is>
          <t>South America</t>
        </is>
      </c>
      <c r="G35" s="45" t="inlineStr">
        <is>
          <t>Latin America and the Caribbean</t>
        </is>
      </c>
      <c r="H35" s="45" t="inlineStr">
        <is>
          <t>South America</t>
        </is>
      </c>
      <c r="I35" s="45" t="n"/>
      <c r="J35" s="101" t="n"/>
    </row>
    <row r="36">
      <c r="A36" s="45" t="n">
        <v>35</v>
      </c>
      <c r="B36" s="45" t="inlineStr">
        <is>
          <t>Bonaire, Sint Eustatius and Saba</t>
        </is>
      </c>
      <c r="C36" s="45" t="inlineStr">
        <is>
          <t>BQ</t>
        </is>
      </c>
      <c r="D36" s="45" t="inlineStr">
        <is>
          <t>BES</t>
        </is>
      </c>
      <c r="E36" s="45" t="n">
        <v>535</v>
      </c>
      <c r="F36" s="45" t="inlineStr">
        <is>
          <t>Caribbean</t>
        </is>
      </c>
      <c r="G36" s="45" t="inlineStr">
        <is>
          <t>Latin America and the Caribbean</t>
        </is>
      </c>
      <c r="H36" s="45" t="inlineStr">
        <is>
          <t>North America</t>
        </is>
      </c>
      <c r="I36" s="45" t="n"/>
      <c r="J36" s="101" t="n"/>
    </row>
    <row r="37">
      <c r="A37" s="45" t="n">
        <v>36</v>
      </c>
      <c r="B37" s="45" t="inlineStr">
        <is>
          <t>Bosnia and Herzegovina</t>
        </is>
      </c>
      <c r="C37" s="45" t="inlineStr">
        <is>
          <t>BA</t>
        </is>
      </c>
      <c r="D37" s="45" t="inlineStr">
        <is>
          <t>BIH</t>
        </is>
      </c>
      <c r="E37" s="45" t="n">
        <v>70</v>
      </c>
      <c r="F37" s="45" t="inlineStr">
        <is>
          <t>Southern Europe</t>
        </is>
      </c>
      <c r="G37" s="45" t="n"/>
      <c r="H37" s="45" t="inlineStr">
        <is>
          <t>Europe</t>
        </is>
      </c>
      <c r="I37" s="45" t="n"/>
      <c r="J37" s="101" t="n"/>
    </row>
    <row r="38">
      <c r="A38" s="45" t="n">
        <v>37</v>
      </c>
      <c r="B38" s="45" t="inlineStr">
        <is>
          <t>Botswana</t>
        </is>
      </c>
      <c r="C38" s="45" t="inlineStr">
        <is>
          <t>BW</t>
        </is>
      </c>
      <c r="D38" s="45" t="inlineStr">
        <is>
          <t>BWA</t>
        </is>
      </c>
      <c r="E38" s="45" t="n">
        <v>72</v>
      </c>
      <c r="F38" s="45" t="inlineStr">
        <is>
          <t>Southern Africa</t>
        </is>
      </c>
      <c r="G38" s="45" t="inlineStr">
        <is>
          <t>Sub-Saharan Africa</t>
        </is>
      </c>
      <c r="H38" s="45" t="inlineStr">
        <is>
          <t>Africa</t>
        </is>
      </c>
      <c r="I38" s="45" t="n"/>
      <c r="J38" s="101" t="n"/>
    </row>
    <row r="39">
      <c r="A39" s="45" t="n">
        <v>38</v>
      </c>
      <c r="B39" s="45" t="inlineStr">
        <is>
          <t>Bouvet Island</t>
        </is>
      </c>
      <c r="C39" s="45" t="inlineStr">
        <is>
          <t>BV</t>
        </is>
      </c>
      <c r="D39" s="45" t="inlineStr">
        <is>
          <t>BVT</t>
        </is>
      </c>
      <c r="E39" s="45" t="n">
        <v>74</v>
      </c>
      <c r="F39" s="45" t="inlineStr">
        <is>
          <t>South America</t>
        </is>
      </c>
      <c r="G39" s="45" t="inlineStr">
        <is>
          <t>Latin America and the Caribbean</t>
        </is>
      </c>
      <c r="H39" s="45" t="inlineStr">
        <is>
          <t>South America</t>
        </is>
      </c>
      <c r="I39" s="45" t="n"/>
      <c r="J39" s="101" t="n"/>
    </row>
    <row r="40">
      <c r="A40" s="45" t="n">
        <v>39</v>
      </c>
      <c r="B40" s="45" t="inlineStr">
        <is>
          <t>Brazil</t>
        </is>
      </c>
      <c r="C40" s="45" t="inlineStr">
        <is>
          <t>BR</t>
        </is>
      </c>
      <c r="D40" s="45" t="inlineStr">
        <is>
          <t>BRA</t>
        </is>
      </c>
      <c r="E40" s="45" t="n">
        <v>76</v>
      </c>
      <c r="F40" s="45" t="inlineStr">
        <is>
          <t>South America</t>
        </is>
      </c>
      <c r="G40" s="45" t="inlineStr">
        <is>
          <t>Latin America and the Caribbean</t>
        </is>
      </c>
      <c r="H40" s="45" t="inlineStr">
        <is>
          <t>South America</t>
        </is>
      </c>
      <c r="I40" s="45" t="n"/>
      <c r="J40" s="101" t="n"/>
    </row>
    <row r="41">
      <c r="A41" s="45" t="n">
        <v>40</v>
      </c>
      <c r="B41" s="45" t="inlineStr">
        <is>
          <t>British Indian Ocean Territory</t>
        </is>
      </c>
      <c r="C41" s="45" t="inlineStr">
        <is>
          <t>IO</t>
        </is>
      </c>
      <c r="D41" s="45" t="inlineStr">
        <is>
          <t>IOT</t>
        </is>
      </c>
      <c r="E41" s="45" t="n">
        <v>86</v>
      </c>
      <c r="F41" s="45" t="inlineStr">
        <is>
          <t>Africa</t>
        </is>
      </c>
      <c r="G41" s="45" t="n"/>
      <c r="H41" s="45" t="inlineStr">
        <is>
          <t>Asia</t>
        </is>
      </c>
      <c r="I41" s="45" t="n"/>
      <c r="J41" s="101" t="n"/>
    </row>
    <row r="42">
      <c r="A42" s="45" t="n">
        <v>41</v>
      </c>
      <c r="B42" s="45" t="inlineStr">
        <is>
          <t>British virgin islands</t>
        </is>
      </c>
      <c r="C42" s="45" t="inlineStr">
        <is>
          <t>VG</t>
        </is>
      </c>
      <c r="D42" s="45" t="inlineStr">
        <is>
          <t>VGB</t>
        </is>
      </c>
      <c r="E42" s="45" t="n">
        <v>92</v>
      </c>
      <c r="F42" s="45" t="inlineStr">
        <is>
          <t>Caribbean</t>
        </is>
      </c>
      <c r="G42" s="45" t="inlineStr">
        <is>
          <t>Latin America and the Caribbean</t>
        </is>
      </c>
      <c r="H42" s="45" t="inlineStr">
        <is>
          <t>North America</t>
        </is>
      </c>
      <c r="I42" s="45" t="n"/>
      <c r="J42" s="101" t="n"/>
    </row>
    <row r="43">
      <c r="A43" s="45" t="n">
        <v>42</v>
      </c>
      <c r="B43" s="45" t="inlineStr">
        <is>
          <t>Brunei Darussalam</t>
        </is>
      </c>
      <c r="C43" s="45" t="inlineStr">
        <is>
          <t>BN</t>
        </is>
      </c>
      <c r="D43" s="45" t="inlineStr">
        <is>
          <t>BRN</t>
        </is>
      </c>
      <c r="E43" s="45" t="n">
        <v>96</v>
      </c>
      <c r="F43" s="45" t="inlineStr">
        <is>
          <t>South-eastern Asia</t>
        </is>
      </c>
      <c r="G43" s="45" t="n"/>
      <c r="H43" s="45" t="inlineStr">
        <is>
          <t>Asia</t>
        </is>
      </c>
      <c r="I43" s="45" t="n"/>
      <c r="J43" s="101" t="n"/>
    </row>
    <row r="44">
      <c r="A44" s="45" t="n">
        <v>43</v>
      </c>
      <c r="B44" s="45" t="inlineStr">
        <is>
          <t>Bulgaria</t>
        </is>
      </c>
      <c r="C44" s="45" t="inlineStr">
        <is>
          <t>BG</t>
        </is>
      </c>
      <c r="D44" s="45" t="inlineStr">
        <is>
          <t>BGR</t>
        </is>
      </c>
      <c r="E44" s="45" t="n">
        <v>100</v>
      </c>
      <c r="F44" s="45" t="inlineStr">
        <is>
          <t>Eastern Europe</t>
        </is>
      </c>
      <c r="G44" s="45" t="n"/>
      <c r="H44" s="45" t="inlineStr">
        <is>
          <t>Europe</t>
        </is>
      </c>
      <c r="I44" s="45" t="n"/>
      <c r="J44" s="101" t="n"/>
    </row>
    <row r="45">
      <c r="A45" s="45" t="n">
        <v>44</v>
      </c>
      <c r="B45" s="45" t="inlineStr">
        <is>
          <t>Burkina Faso</t>
        </is>
      </c>
      <c r="C45" s="45" t="inlineStr">
        <is>
          <t>BF</t>
        </is>
      </c>
      <c r="D45" s="45" t="inlineStr">
        <is>
          <t>BFA</t>
        </is>
      </c>
      <c r="E45" s="45" t="n">
        <v>854</v>
      </c>
      <c r="F45" s="45" t="inlineStr">
        <is>
          <t>Western Africa</t>
        </is>
      </c>
      <c r="G45" s="45" t="inlineStr">
        <is>
          <t>Sub-Saharan Africa</t>
        </is>
      </c>
      <c r="H45" s="45" t="inlineStr">
        <is>
          <t>Africa</t>
        </is>
      </c>
      <c r="I45" s="45" t="n"/>
      <c r="J45" s="101" t="n"/>
    </row>
    <row r="46">
      <c r="A46" s="45" t="n">
        <v>45</v>
      </c>
      <c r="B46" s="45" t="inlineStr">
        <is>
          <t>Burundi</t>
        </is>
      </c>
      <c r="C46" s="45" t="inlineStr">
        <is>
          <t>BI</t>
        </is>
      </c>
      <c r="D46" s="45" t="inlineStr">
        <is>
          <t>BDI</t>
        </is>
      </c>
      <c r="E46" s="45" t="n">
        <v>108</v>
      </c>
      <c r="F46" s="45" t="inlineStr">
        <is>
          <t>Eastern Africa</t>
        </is>
      </c>
      <c r="G46" s="45" t="inlineStr">
        <is>
          <t>Sub-Saharan Africa</t>
        </is>
      </c>
      <c r="H46" s="45" t="inlineStr">
        <is>
          <t>Africa</t>
        </is>
      </c>
      <c r="I46" s="45" t="n"/>
      <c r="J46" s="101" t="n"/>
    </row>
    <row r="47">
      <c r="A47" s="45" t="n">
        <v>46</v>
      </c>
      <c r="B47" s="45" t="inlineStr">
        <is>
          <t>Cambodia</t>
        </is>
      </c>
      <c r="C47" s="45" t="inlineStr">
        <is>
          <t>KH</t>
        </is>
      </c>
      <c r="D47" s="45" t="inlineStr">
        <is>
          <t>KHM</t>
        </is>
      </c>
      <c r="E47" s="45" t="n">
        <v>116</v>
      </c>
      <c r="F47" s="45" t="inlineStr">
        <is>
          <t>South-eastern Asia</t>
        </is>
      </c>
      <c r="G47" s="45" t="n"/>
      <c r="H47" s="45" t="inlineStr">
        <is>
          <t>Asia</t>
        </is>
      </c>
      <c r="I47" s="45" t="n"/>
      <c r="J47" s="101" t="n"/>
    </row>
    <row r="48">
      <c r="A48" s="45" t="n">
        <v>47</v>
      </c>
      <c r="B48" s="45" t="inlineStr">
        <is>
          <t>Cameroon</t>
        </is>
      </c>
      <c r="C48" s="45" t="inlineStr">
        <is>
          <t>CM</t>
        </is>
      </c>
      <c r="D48" s="45" t="inlineStr">
        <is>
          <t>CMR</t>
        </is>
      </c>
      <c r="E48" s="45" t="n">
        <v>120</v>
      </c>
      <c r="F48" s="45" t="inlineStr">
        <is>
          <t>Middle Africa</t>
        </is>
      </c>
      <c r="G48" s="45" t="inlineStr">
        <is>
          <t>Sub-Saharan Africa</t>
        </is>
      </c>
      <c r="H48" s="45" t="inlineStr">
        <is>
          <t>Africa</t>
        </is>
      </c>
      <c r="I48" s="45" t="n"/>
      <c r="J48" s="101" t="n"/>
    </row>
    <row r="49">
      <c r="A49" s="45" t="n">
        <v>48</v>
      </c>
      <c r="B49" s="45" t="inlineStr">
        <is>
          <t>Canada</t>
        </is>
      </c>
      <c r="C49" s="45" t="inlineStr">
        <is>
          <t>CA</t>
        </is>
      </c>
      <c r="D49" s="45" t="inlineStr">
        <is>
          <t>CAN</t>
        </is>
      </c>
      <c r="E49" s="45" t="n">
        <v>124</v>
      </c>
      <c r="F49" s="45" t="inlineStr">
        <is>
          <t>Northern America</t>
        </is>
      </c>
      <c r="G49" s="45" t="n"/>
      <c r="H49" s="45" t="inlineStr">
        <is>
          <t>North America</t>
        </is>
      </c>
      <c r="I49" s="45" t="n"/>
      <c r="J49" s="101" t="n"/>
    </row>
    <row r="50">
      <c r="A50" s="45" t="n">
        <v>49</v>
      </c>
      <c r="B50" s="45" t="inlineStr">
        <is>
          <t>Cabo Verde</t>
        </is>
      </c>
      <c r="C50" s="45" t="inlineStr">
        <is>
          <t>CV</t>
        </is>
      </c>
      <c r="D50" s="45" t="inlineStr">
        <is>
          <t>CPV</t>
        </is>
      </c>
      <c r="E50" s="45" t="n">
        <v>132</v>
      </c>
      <c r="F50" s="45" t="inlineStr">
        <is>
          <t>Western Africa</t>
        </is>
      </c>
      <c r="G50" s="45" t="inlineStr">
        <is>
          <t>Sub-Saharan Africa</t>
        </is>
      </c>
      <c r="H50" s="45" t="inlineStr">
        <is>
          <t>Africa</t>
        </is>
      </c>
      <c r="I50" s="45" t="n"/>
      <c r="J50" s="101" t="n"/>
    </row>
    <row r="51">
      <c r="A51" s="45" t="n">
        <v>50</v>
      </c>
      <c r="B51" s="45" t="inlineStr">
        <is>
          <t>Caspian Sea</t>
        </is>
      </c>
      <c r="C51" s="45" t="n"/>
      <c r="D51" s="45" t="inlineStr">
        <is>
          <t>XCA</t>
        </is>
      </c>
      <c r="E51" s="45" t="n"/>
      <c r="F51" s="45" t="n"/>
      <c r="G51" s="45" t="n"/>
      <c r="H51" s="45" t="inlineStr">
        <is>
          <t>Asia</t>
        </is>
      </c>
      <c r="I51" s="45" t="n"/>
      <c r="J51" s="101" t="n"/>
    </row>
    <row r="52">
      <c r="A52" s="45" t="n">
        <v>51</v>
      </c>
      <c r="B52" s="45" t="inlineStr">
        <is>
          <t>Cayman islands</t>
        </is>
      </c>
      <c r="C52" s="45" t="inlineStr">
        <is>
          <t>KY</t>
        </is>
      </c>
      <c r="D52" s="45" t="inlineStr">
        <is>
          <t>CYM</t>
        </is>
      </c>
      <c r="E52" s="45" t="n">
        <v>136</v>
      </c>
      <c r="F52" s="45" t="inlineStr">
        <is>
          <t>Caribbean</t>
        </is>
      </c>
      <c r="G52" s="45" t="inlineStr">
        <is>
          <t>Latin America and the Caribbean</t>
        </is>
      </c>
      <c r="H52" s="45" t="inlineStr">
        <is>
          <t>North America</t>
        </is>
      </c>
      <c r="I52" s="45" t="n"/>
      <c r="J52" s="101" t="n"/>
    </row>
    <row r="53">
      <c r="A53" s="45" t="n">
        <v>52</v>
      </c>
      <c r="B53" s="45" t="inlineStr">
        <is>
          <t>Central African Republic</t>
        </is>
      </c>
      <c r="C53" s="45" t="inlineStr">
        <is>
          <t>CF</t>
        </is>
      </c>
      <c r="D53" s="45" t="inlineStr">
        <is>
          <t>CAF</t>
        </is>
      </c>
      <c r="E53" s="45" t="n">
        <v>140</v>
      </c>
      <c r="F53" s="45" t="inlineStr">
        <is>
          <t>Africa</t>
        </is>
      </c>
      <c r="G53" s="45" t="n"/>
      <c r="H53" s="45" t="inlineStr">
        <is>
          <t>Africa</t>
        </is>
      </c>
      <c r="I53" s="45" t="n">
        <v>7</v>
      </c>
      <c r="J53" s="101" t="n"/>
    </row>
    <row r="54">
      <c r="A54" s="45" t="n">
        <v>53</v>
      </c>
      <c r="B54" s="45" t="inlineStr">
        <is>
          <t>Chad</t>
        </is>
      </c>
      <c r="C54" s="45" t="inlineStr">
        <is>
          <t>TD</t>
        </is>
      </c>
      <c r="D54" s="45" t="inlineStr">
        <is>
          <t>TCD</t>
        </is>
      </c>
      <c r="E54" s="45" t="n">
        <v>148</v>
      </c>
      <c r="F54" s="45" t="inlineStr">
        <is>
          <t>Middle Africa</t>
        </is>
      </c>
      <c r="G54" s="45" t="inlineStr">
        <is>
          <t>Sub-Saharan Africa</t>
        </is>
      </c>
      <c r="H54" s="45" t="inlineStr">
        <is>
          <t>Africa</t>
        </is>
      </c>
      <c r="I54" s="45" t="n"/>
      <c r="J54" s="101" t="n"/>
    </row>
    <row r="55">
      <c r="A55" s="45" t="n">
        <v>54</v>
      </c>
      <c r="B55" s="45" t="inlineStr">
        <is>
          <t>Chile</t>
        </is>
      </c>
      <c r="C55" s="45" t="inlineStr">
        <is>
          <t>CL</t>
        </is>
      </c>
      <c r="D55" s="45" t="inlineStr">
        <is>
          <t>CHL</t>
        </is>
      </c>
      <c r="E55" s="45" t="n">
        <v>152</v>
      </c>
      <c r="F55" s="45" t="inlineStr">
        <is>
          <t>South America</t>
        </is>
      </c>
      <c r="G55" s="45" t="inlineStr">
        <is>
          <t>Latin America and the Caribbean</t>
        </is>
      </c>
      <c r="H55" s="45" t="inlineStr">
        <is>
          <t>South America</t>
        </is>
      </c>
      <c r="I55" s="45" t="n"/>
      <c r="J55" s="101" t="n"/>
    </row>
    <row r="56">
      <c r="A56" s="45" t="n">
        <v>55</v>
      </c>
      <c r="B56" s="45" t="inlineStr">
        <is>
          <t>Christmas Island</t>
        </is>
      </c>
      <c r="C56" s="45" t="inlineStr">
        <is>
          <t>CX</t>
        </is>
      </c>
      <c r="D56" s="45" t="inlineStr">
        <is>
          <t>CXR</t>
        </is>
      </c>
      <c r="E56" s="45" t="n">
        <v>162</v>
      </c>
      <c r="F56" s="45" t="inlineStr">
        <is>
          <t>Australia and New Zealand</t>
        </is>
      </c>
      <c r="G56" s="45" t="n"/>
      <c r="H56" s="45" t="inlineStr">
        <is>
          <t>Oceania</t>
        </is>
      </c>
      <c r="I56" s="45" t="n"/>
      <c r="J56" s="101" t="n"/>
    </row>
    <row r="57">
      <c r="A57" s="45" t="n">
        <v>56</v>
      </c>
      <c r="B57" s="45" t="inlineStr">
        <is>
          <t>Clipperton Island</t>
        </is>
      </c>
      <c r="C57" s="45" t="n"/>
      <c r="D57" s="45" t="inlineStr">
        <is>
          <t>XCL</t>
        </is>
      </c>
      <c r="E57" s="45" t="n"/>
      <c r="F57" s="45" t="n"/>
      <c r="G57" s="45" t="n"/>
      <c r="H57" s="45" t="inlineStr">
        <is>
          <t>North America</t>
        </is>
      </c>
      <c r="I57" s="45" t="n"/>
      <c r="J57" s="101" t="n"/>
    </row>
    <row r="58">
      <c r="A58" s="45" t="n">
        <v>57</v>
      </c>
      <c r="B58" s="45" t="inlineStr">
        <is>
          <t>Cocos Islands</t>
        </is>
      </c>
      <c r="C58" s="45" t="inlineStr">
        <is>
          <t>CC</t>
        </is>
      </c>
      <c r="D58" s="45" t="inlineStr">
        <is>
          <t>CCK</t>
        </is>
      </c>
      <c r="E58" s="45" t="n">
        <v>166</v>
      </c>
      <c r="F58" s="45" t="inlineStr">
        <is>
          <t>Oceania</t>
        </is>
      </c>
      <c r="G58" s="45" t="n"/>
      <c r="H58" s="45" t="inlineStr">
        <is>
          <t>Asia</t>
        </is>
      </c>
      <c r="I58" s="45" t="n"/>
      <c r="J58" s="101" t="n"/>
    </row>
    <row r="59">
      <c r="A59" s="45" t="n">
        <v>58</v>
      </c>
      <c r="B59" s="45" t="inlineStr">
        <is>
          <t>Comoros</t>
        </is>
      </c>
      <c r="C59" s="45" t="inlineStr">
        <is>
          <t>KM</t>
        </is>
      </c>
      <c r="D59" s="45" t="inlineStr">
        <is>
          <t>COM</t>
        </is>
      </c>
      <c r="E59" s="45" t="n">
        <v>174</v>
      </c>
      <c r="F59" s="45" t="inlineStr">
        <is>
          <t>Eastern Africa</t>
        </is>
      </c>
      <c r="G59" s="45" t="inlineStr">
        <is>
          <t>Sub-Saharan Africa</t>
        </is>
      </c>
      <c r="H59" s="45" t="inlineStr">
        <is>
          <t>Africa</t>
        </is>
      </c>
      <c r="I59" s="45" t="n"/>
      <c r="J59" s="101" t="n"/>
    </row>
    <row r="60">
      <c r="A60" s="45" t="n">
        <v>59</v>
      </c>
      <c r="B60" s="45" t="inlineStr">
        <is>
          <t>Cook Islands</t>
        </is>
      </c>
      <c r="C60" s="45" t="inlineStr">
        <is>
          <t>CK</t>
        </is>
      </c>
      <c r="D60" s="45" t="inlineStr">
        <is>
          <t>COK</t>
        </is>
      </c>
      <c r="E60" s="45" t="n">
        <v>184</v>
      </c>
      <c r="F60" s="45" t="inlineStr">
        <is>
          <t>Oceania</t>
        </is>
      </c>
      <c r="G60" s="45" t="inlineStr">
        <is>
          <t>Polynesia</t>
        </is>
      </c>
      <c r="H60" s="45" t="inlineStr">
        <is>
          <t>Oceania</t>
        </is>
      </c>
      <c r="I60" s="45" t="n">
        <v>8</v>
      </c>
      <c r="J60" s="101" t="n"/>
    </row>
    <row r="61">
      <c r="A61" s="45" t="n">
        <v>60</v>
      </c>
      <c r="B61" s="45" t="inlineStr">
        <is>
          <t>Costa Rica</t>
        </is>
      </c>
      <c r="C61" s="45" t="inlineStr">
        <is>
          <t>CR</t>
        </is>
      </c>
      <c r="D61" s="45" t="inlineStr">
        <is>
          <t>CRI</t>
        </is>
      </c>
      <c r="E61" s="45" t="n">
        <v>188</v>
      </c>
      <c r="F61" s="45" t="inlineStr">
        <is>
          <t>Central America</t>
        </is>
      </c>
      <c r="G61" s="45" t="inlineStr">
        <is>
          <t>Latin America and the Caribbean</t>
        </is>
      </c>
      <c r="H61" s="45" t="inlineStr">
        <is>
          <t>North America</t>
        </is>
      </c>
      <c r="I61" s="45" t="n"/>
      <c r="J61" s="101" t="n"/>
    </row>
    <row r="62">
      <c r="A62" s="45" t="n">
        <v>61</v>
      </c>
      <c r="B62" s="45" t="inlineStr">
        <is>
          <t>Croatia</t>
        </is>
      </c>
      <c r="C62" s="45" t="inlineStr">
        <is>
          <t>HR</t>
        </is>
      </c>
      <c r="D62" s="45" t="inlineStr">
        <is>
          <t>HRV</t>
        </is>
      </c>
      <c r="E62" s="45" t="n">
        <v>191</v>
      </c>
      <c r="F62" s="45" t="inlineStr">
        <is>
          <t>Southern Europe</t>
        </is>
      </c>
      <c r="G62" s="45" t="n"/>
      <c r="H62" s="45" t="inlineStr">
        <is>
          <t>Europe</t>
        </is>
      </c>
      <c r="I62" s="45" t="n"/>
      <c r="J62" s="101" t="n"/>
    </row>
    <row r="63">
      <c r="A63" s="45" t="n">
        <v>62</v>
      </c>
      <c r="B63" s="45" t="inlineStr">
        <is>
          <t>Cuba</t>
        </is>
      </c>
      <c r="C63" s="45" t="inlineStr">
        <is>
          <t>CU</t>
        </is>
      </c>
      <c r="D63" s="45" t="inlineStr">
        <is>
          <t>CUB</t>
        </is>
      </c>
      <c r="E63" s="45" t="n">
        <v>192</v>
      </c>
      <c r="F63" s="45" t="inlineStr">
        <is>
          <t>Caribbean</t>
        </is>
      </c>
      <c r="G63" s="45" t="inlineStr">
        <is>
          <t>Latin America and the Caribbean</t>
        </is>
      </c>
      <c r="H63" s="45" t="inlineStr">
        <is>
          <t>North America</t>
        </is>
      </c>
      <c r="I63" s="45" t="n"/>
      <c r="J63" s="101" t="n"/>
    </row>
    <row r="64">
      <c r="A64" s="45" t="n">
        <v>63</v>
      </c>
      <c r="B64" s="45" t="inlineStr">
        <is>
          <t>Curaçao</t>
        </is>
      </c>
      <c r="C64" s="45" t="inlineStr">
        <is>
          <t>CW</t>
        </is>
      </c>
      <c r="D64" s="45" t="inlineStr">
        <is>
          <t>CUW</t>
        </is>
      </c>
      <c r="E64" s="45" t="n">
        <v>531</v>
      </c>
      <c r="F64" s="45" t="inlineStr">
        <is>
          <t>Caribbean</t>
        </is>
      </c>
      <c r="G64" s="45" t="inlineStr">
        <is>
          <t>Latin America and the Caribbean</t>
        </is>
      </c>
      <c r="H64" s="45" t="inlineStr">
        <is>
          <t>North America</t>
        </is>
      </c>
      <c r="I64" s="45" t="n"/>
      <c r="J64" s="101" t="n"/>
    </row>
    <row r="65">
      <c r="A65" s="45" t="n">
        <v>64</v>
      </c>
      <c r="B65" s="45" t="inlineStr">
        <is>
          <t>Cyprus</t>
        </is>
      </c>
      <c r="C65" s="45" t="inlineStr">
        <is>
          <t>CY</t>
        </is>
      </c>
      <c r="D65" s="45" t="inlineStr">
        <is>
          <t>CYP</t>
        </is>
      </c>
      <c r="E65" s="45" t="n">
        <v>196</v>
      </c>
      <c r="F65" s="45" t="inlineStr">
        <is>
          <t>Western Asia</t>
        </is>
      </c>
      <c r="G65" s="45" t="n"/>
      <c r="H65" s="45" t="inlineStr">
        <is>
          <t>Asia</t>
        </is>
      </c>
      <c r="I65" s="45" t="n"/>
      <c r="J65" s="101" t="n"/>
    </row>
    <row r="66">
      <c r="A66" s="45" t="n">
        <v>65</v>
      </c>
      <c r="B66" s="45" t="inlineStr">
        <is>
          <t>Czechia</t>
        </is>
      </c>
      <c r="C66" s="45" t="inlineStr">
        <is>
          <t>CZ</t>
        </is>
      </c>
      <c r="D66" s="45" t="inlineStr">
        <is>
          <t>CZE</t>
        </is>
      </c>
      <c r="E66" s="45" t="n">
        <v>203</v>
      </c>
      <c r="F66" s="45" t="inlineStr">
        <is>
          <t>Eastern Europe</t>
        </is>
      </c>
      <c r="G66" s="45" t="n"/>
      <c r="H66" s="45" t="inlineStr">
        <is>
          <t>Europe</t>
        </is>
      </c>
      <c r="I66" s="45" t="n"/>
      <c r="J66" s="101" t="n"/>
    </row>
    <row r="67">
      <c r="A67" s="45" t="n">
        <v>66</v>
      </c>
      <c r="B67" s="45" t="inlineStr">
        <is>
          <t>Côte d'Ivoire</t>
        </is>
      </c>
      <c r="C67" s="45" t="inlineStr">
        <is>
          <t>CI</t>
        </is>
      </c>
      <c r="D67" s="45" t="inlineStr">
        <is>
          <t>CIV</t>
        </is>
      </c>
      <c r="E67" s="45" t="n">
        <v>384</v>
      </c>
      <c r="F67" s="45" t="inlineStr">
        <is>
          <t>Western Africa</t>
        </is>
      </c>
      <c r="G67" s="45" t="inlineStr">
        <is>
          <t>Sub-Saharan Africa</t>
        </is>
      </c>
      <c r="H67" s="45" t="inlineStr">
        <is>
          <t>Africa</t>
        </is>
      </c>
      <c r="I67" s="45" t="n"/>
      <c r="J67" s="101" t="n"/>
    </row>
    <row r="68">
      <c r="A68" s="45" t="n">
        <v>67</v>
      </c>
      <c r="B68" s="45" t="inlineStr">
        <is>
          <t>Democratic republic of the congo</t>
        </is>
      </c>
      <c r="C68" s="45" t="inlineStr">
        <is>
          <t>CD</t>
        </is>
      </c>
      <c r="D68" s="45" t="inlineStr">
        <is>
          <t>COD</t>
        </is>
      </c>
      <c r="E68" s="45" t="n">
        <v>180</v>
      </c>
      <c r="F68" s="45" t="inlineStr">
        <is>
          <t>Middle Africa</t>
        </is>
      </c>
      <c r="G68" s="45" t="inlineStr">
        <is>
          <t>Sub-Saharan Africa</t>
        </is>
      </c>
      <c r="H68" s="45" t="inlineStr">
        <is>
          <t>Africa</t>
        </is>
      </c>
      <c r="I68" s="45" t="n"/>
      <c r="J68" s="101" t="n"/>
    </row>
    <row r="69">
      <c r="A69" s="45" t="n">
        <v>68</v>
      </c>
      <c r="B69" s="45" t="inlineStr">
        <is>
          <t>Denmark</t>
        </is>
      </c>
      <c r="C69" s="45" t="inlineStr">
        <is>
          <t>DK</t>
        </is>
      </c>
      <c r="D69" s="45" t="inlineStr">
        <is>
          <t>DNK</t>
        </is>
      </c>
      <c r="E69" s="45" t="n">
        <v>208</v>
      </c>
      <c r="F69" s="45" t="inlineStr">
        <is>
          <t>Northern Europe</t>
        </is>
      </c>
      <c r="G69" s="45" t="n"/>
      <c r="H69" s="45" t="inlineStr">
        <is>
          <t>Europe</t>
        </is>
      </c>
      <c r="I69" s="45" t="n"/>
      <c r="J69" s="101" t="n"/>
    </row>
    <row r="70">
      <c r="A70" s="45" t="n">
        <v>69</v>
      </c>
      <c r="B70" s="45" t="inlineStr">
        <is>
          <t>Djibouti</t>
        </is>
      </c>
      <c r="C70" s="45" t="inlineStr">
        <is>
          <t>DJ</t>
        </is>
      </c>
      <c r="D70" s="45" t="inlineStr">
        <is>
          <t>DJI</t>
        </is>
      </c>
      <c r="E70" s="45" t="n">
        <v>262</v>
      </c>
      <c r="F70" s="45" t="inlineStr">
        <is>
          <t>Eastern Africa</t>
        </is>
      </c>
      <c r="G70" s="45" t="inlineStr">
        <is>
          <t>Sub-Saharan Africa</t>
        </is>
      </c>
      <c r="H70" s="45" t="inlineStr">
        <is>
          <t>Africa</t>
        </is>
      </c>
      <c r="I70" s="45" t="n"/>
      <c r="J70" s="101" t="n"/>
    </row>
    <row r="71">
      <c r="A71" s="45" t="n">
        <v>70</v>
      </c>
      <c r="B71" s="45" t="inlineStr">
        <is>
          <t>Dominica</t>
        </is>
      </c>
      <c r="C71" s="45" t="inlineStr">
        <is>
          <t>DM</t>
        </is>
      </c>
      <c r="D71" s="45" t="inlineStr">
        <is>
          <t>DMA</t>
        </is>
      </c>
      <c r="E71" s="45" t="n">
        <v>212</v>
      </c>
      <c r="F71" s="45" t="inlineStr">
        <is>
          <t>Caribbean</t>
        </is>
      </c>
      <c r="G71" s="45" t="inlineStr">
        <is>
          <t>Latin America and the Caribbean</t>
        </is>
      </c>
      <c r="H71" s="45" t="inlineStr">
        <is>
          <t>North America</t>
        </is>
      </c>
      <c r="I71" s="45" t="n"/>
      <c r="J71" s="101" t="n"/>
    </row>
    <row r="72">
      <c r="A72" s="45" t="n">
        <v>71</v>
      </c>
      <c r="B72" s="45" t="inlineStr">
        <is>
          <t>Dominican republic</t>
        </is>
      </c>
      <c r="C72" s="45" t="inlineStr">
        <is>
          <t>DO</t>
        </is>
      </c>
      <c r="D72" s="45" t="inlineStr">
        <is>
          <t>DOM</t>
        </is>
      </c>
      <c r="E72" s="45" t="n">
        <v>214</v>
      </c>
      <c r="F72" s="45" t="inlineStr">
        <is>
          <t>Caribbean</t>
        </is>
      </c>
      <c r="G72" s="45" t="inlineStr">
        <is>
          <t>Latin America and the Caribbean</t>
        </is>
      </c>
      <c r="H72" s="45" t="inlineStr">
        <is>
          <t>North America</t>
        </is>
      </c>
      <c r="I72" s="45" t="n"/>
      <c r="J72" s="101" t="n"/>
    </row>
    <row r="73">
      <c r="A73" s="45" t="n">
        <v>72</v>
      </c>
      <c r="B73" s="45" t="inlineStr">
        <is>
          <t>Ecuador</t>
        </is>
      </c>
      <c r="C73" s="45" t="inlineStr">
        <is>
          <t>EC</t>
        </is>
      </c>
      <c r="D73" s="45" t="inlineStr">
        <is>
          <t>ECU</t>
        </is>
      </c>
      <c r="E73" s="45" t="n">
        <v>218</v>
      </c>
      <c r="F73" s="45" t="inlineStr">
        <is>
          <t>South America</t>
        </is>
      </c>
      <c r="G73" s="45" t="inlineStr">
        <is>
          <t>Latin America and the Caribbean</t>
        </is>
      </c>
      <c r="H73" s="45" t="inlineStr">
        <is>
          <t>South America</t>
        </is>
      </c>
      <c r="I73" s="45" t="n"/>
      <c r="J73" s="101" t="n"/>
    </row>
    <row r="74">
      <c r="A74" s="45" t="n">
        <v>73</v>
      </c>
      <c r="B74" s="45" t="inlineStr">
        <is>
          <t>Egypt</t>
        </is>
      </c>
      <c r="C74" s="45" t="inlineStr">
        <is>
          <t>EG</t>
        </is>
      </c>
      <c r="D74" s="45" t="inlineStr">
        <is>
          <t>EGY</t>
        </is>
      </c>
      <c r="E74" s="45" t="n">
        <v>818</v>
      </c>
      <c r="F74" s="45" t="inlineStr">
        <is>
          <t>Northern Africa</t>
        </is>
      </c>
      <c r="G74" s="45" t="n"/>
      <c r="H74" s="45" t="inlineStr">
        <is>
          <t>Africa</t>
        </is>
      </c>
      <c r="I74" s="45" t="n"/>
      <c r="J74" s="101" t="n"/>
    </row>
    <row r="75">
      <c r="A75" s="45" t="n">
        <v>74</v>
      </c>
      <c r="B75" s="45" t="inlineStr">
        <is>
          <t>El Salvador</t>
        </is>
      </c>
      <c r="C75" s="45" t="inlineStr">
        <is>
          <t>SV</t>
        </is>
      </c>
      <c r="D75" s="45" t="inlineStr">
        <is>
          <t>SLV</t>
        </is>
      </c>
      <c r="E75" s="45" t="n">
        <v>222</v>
      </c>
      <c r="F75" s="45" t="inlineStr">
        <is>
          <t>Central America</t>
        </is>
      </c>
      <c r="G75" s="45" t="inlineStr">
        <is>
          <t>Latin America and the Caribbean</t>
        </is>
      </c>
      <c r="H75" s="45" t="inlineStr">
        <is>
          <t>North America</t>
        </is>
      </c>
      <c r="I75" s="45" t="n"/>
      <c r="J75" s="101" t="n"/>
    </row>
    <row r="76">
      <c r="A76" s="45" t="n">
        <v>75</v>
      </c>
      <c r="B76" s="45" t="inlineStr">
        <is>
          <t>Equatorial Guinea</t>
        </is>
      </c>
      <c r="C76" s="45" t="inlineStr">
        <is>
          <t>GQ</t>
        </is>
      </c>
      <c r="D76" s="45" t="inlineStr">
        <is>
          <t>GNQ</t>
        </is>
      </c>
      <c r="E76" s="45" t="n">
        <v>226</v>
      </c>
      <c r="F76" s="45" t="inlineStr">
        <is>
          <t>Middle Africa</t>
        </is>
      </c>
      <c r="G76" s="45" t="inlineStr">
        <is>
          <t>Sub-Saharan Africa</t>
        </is>
      </c>
      <c r="H76" s="45" t="inlineStr">
        <is>
          <t>Africa</t>
        </is>
      </c>
      <c r="I76" s="45" t="n"/>
      <c r="J76" s="101" t="n"/>
    </row>
    <row r="77">
      <c r="A77" s="45" t="n">
        <v>76</v>
      </c>
      <c r="B77" s="45" t="inlineStr">
        <is>
          <t>Eritrea</t>
        </is>
      </c>
      <c r="C77" s="45" t="inlineStr">
        <is>
          <t>ER</t>
        </is>
      </c>
      <c r="D77" s="45" t="inlineStr">
        <is>
          <t>ERI</t>
        </is>
      </c>
      <c r="E77" s="45" t="n">
        <v>232</v>
      </c>
      <c r="F77" s="45" t="inlineStr">
        <is>
          <t>Eastern Africa</t>
        </is>
      </c>
      <c r="G77" s="45" t="inlineStr">
        <is>
          <t>Sub-Saharan Africa</t>
        </is>
      </c>
      <c r="H77" s="45" t="inlineStr">
        <is>
          <t>Africa</t>
        </is>
      </c>
      <c r="I77" s="45" t="n"/>
      <c r="J77" s="101" t="n"/>
    </row>
    <row r="78">
      <c r="A78" s="45" t="n">
        <v>77</v>
      </c>
      <c r="B78" s="45" t="inlineStr">
        <is>
          <t>Estonia</t>
        </is>
      </c>
      <c r="C78" s="45" t="inlineStr">
        <is>
          <t>EE</t>
        </is>
      </c>
      <c r="D78" s="45" t="inlineStr">
        <is>
          <t>EST</t>
        </is>
      </c>
      <c r="E78" s="45" t="n">
        <v>233</v>
      </c>
      <c r="F78" s="45" t="inlineStr">
        <is>
          <t>Northern Europe</t>
        </is>
      </c>
      <c r="G78" s="45" t="n"/>
      <c r="H78" s="45" t="inlineStr">
        <is>
          <t>Europe</t>
        </is>
      </c>
      <c r="I78" s="45" t="n"/>
      <c r="J78" s="101" t="n"/>
    </row>
    <row r="79">
      <c r="A79" s="45" t="n">
        <v>78</v>
      </c>
      <c r="B79" s="45" t="inlineStr">
        <is>
          <t>Ethiopia</t>
        </is>
      </c>
      <c r="C79" s="45" t="inlineStr">
        <is>
          <t>ET</t>
        </is>
      </c>
      <c r="D79" s="45" t="inlineStr">
        <is>
          <t>ETH</t>
        </is>
      </c>
      <c r="E79" s="45" t="n">
        <v>231</v>
      </c>
      <c r="F79" s="45" t="inlineStr">
        <is>
          <t>Eastern Africa</t>
        </is>
      </c>
      <c r="G79" s="45" t="inlineStr">
        <is>
          <t>Sub-Saharan Africa</t>
        </is>
      </c>
      <c r="H79" s="45" t="inlineStr">
        <is>
          <t>Africa</t>
        </is>
      </c>
      <c r="I79" s="45" t="n"/>
      <c r="J79" s="101" t="n"/>
    </row>
    <row r="80">
      <c r="A80" s="45" t="n">
        <v>79</v>
      </c>
      <c r="B80" s="45" t="inlineStr">
        <is>
          <t>Falkland Islands</t>
        </is>
      </c>
      <c r="C80" s="45" t="inlineStr">
        <is>
          <t>FK</t>
        </is>
      </c>
      <c r="D80" s="45" t="inlineStr">
        <is>
          <t>FLK</t>
        </is>
      </c>
      <c r="E80" s="45" t="n">
        <v>238</v>
      </c>
      <c r="F80" s="45" t="inlineStr">
        <is>
          <t>Americas</t>
        </is>
      </c>
      <c r="G80" s="45" t="inlineStr">
        <is>
          <t>South</t>
        </is>
      </c>
      <c r="H80" s="45" t="inlineStr">
        <is>
          <t>South America</t>
        </is>
      </c>
      <c r="I80" s="45" t="n"/>
      <c r="J80" s="101" t="n"/>
    </row>
    <row r="81">
      <c r="A81" s="45" t="n">
        <v>80</v>
      </c>
      <c r="B81" s="45" t="inlineStr">
        <is>
          <t>Faroe Islands</t>
        </is>
      </c>
      <c r="C81" s="45" t="inlineStr">
        <is>
          <t>FO</t>
        </is>
      </c>
      <c r="D81" s="45" t="inlineStr">
        <is>
          <t>FRO</t>
        </is>
      </c>
      <c r="E81" s="45" t="n">
        <v>234</v>
      </c>
      <c r="F81" s="45" t="inlineStr">
        <is>
          <t>Europe</t>
        </is>
      </c>
      <c r="G81" s="45" t="inlineStr">
        <is>
          <t>Northern</t>
        </is>
      </c>
      <c r="H81" s="45" t="inlineStr">
        <is>
          <t>Europe</t>
        </is>
      </c>
      <c r="I81" s="45" t="n"/>
      <c r="J81" s="101" t="n"/>
    </row>
    <row r="82">
      <c r="A82" s="45" t="n">
        <v>81</v>
      </c>
      <c r="B82" s="45" t="inlineStr">
        <is>
          <t>Fiji</t>
        </is>
      </c>
      <c r="C82" s="45" t="inlineStr">
        <is>
          <t>FJ</t>
        </is>
      </c>
      <c r="D82" s="45" t="inlineStr">
        <is>
          <t>FJI</t>
        </is>
      </c>
      <c r="E82" s="45" t="n">
        <v>242</v>
      </c>
      <c r="F82" s="45" t="inlineStr">
        <is>
          <t>Melanesia</t>
        </is>
      </c>
      <c r="G82" s="45" t="n"/>
      <c r="H82" s="45" t="inlineStr">
        <is>
          <t>Oceania</t>
        </is>
      </c>
      <c r="I82" s="45" t="n"/>
      <c r="J82" s="101" t="n"/>
    </row>
    <row r="83">
      <c r="A83" s="45" t="n">
        <v>82</v>
      </c>
      <c r="B83" s="45" t="inlineStr">
        <is>
          <t>Finland</t>
        </is>
      </c>
      <c r="C83" s="45" t="inlineStr">
        <is>
          <t>FI</t>
        </is>
      </c>
      <c r="D83" s="45" t="inlineStr">
        <is>
          <t>FIN</t>
        </is>
      </c>
      <c r="E83" s="45" t="n">
        <v>246</v>
      </c>
      <c r="F83" s="45" t="inlineStr">
        <is>
          <t>Northern Europe</t>
        </is>
      </c>
      <c r="G83" s="45" t="n"/>
      <c r="H83" s="45" t="inlineStr">
        <is>
          <t>Europe</t>
        </is>
      </c>
      <c r="I83" s="45" t="n"/>
      <c r="J83" s="101" t="n"/>
    </row>
    <row r="84">
      <c r="A84" s="45" t="n">
        <v>83</v>
      </c>
      <c r="B84" s="45" t="inlineStr">
        <is>
          <t>France</t>
        </is>
      </c>
      <c r="C84" s="45" t="inlineStr">
        <is>
          <t>FR</t>
        </is>
      </c>
      <c r="D84" s="45" t="inlineStr">
        <is>
          <t>FRA</t>
        </is>
      </c>
      <c r="E84" s="45" t="n">
        <v>250</v>
      </c>
      <c r="F84" s="45" t="inlineStr">
        <is>
          <t>Western Europe</t>
        </is>
      </c>
      <c r="G84" s="45" t="n"/>
      <c r="H84" s="45" t="inlineStr">
        <is>
          <t>Europe</t>
        </is>
      </c>
      <c r="I84" s="45" t="n"/>
      <c r="J84" s="101" t="n"/>
    </row>
    <row r="85">
      <c r="A85" s="45" t="n">
        <v>84</v>
      </c>
      <c r="B85" s="45" t="inlineStr">
        <is>
          <t>French Guiana</t>
        </is>
      </c>
      <c r="C85" s="45" t="inlineStr">
        <is>
          <t>GF</t>
        </is>
      </c>
      <c r="D85" s="45" t="inlineStr">
        <is>
          <t>GUF</t>
        </is>
      </c>
      <c r="E85" s="45" t="n">
        <v>254</v>
      </c>
      <c r="F85" s="45" t="inlineStr">
        <is>
          <t>South America</t>
        </is>
      </c>
      <c r="G85" s="45" t="inlineStr">
        <is>
          <t>Latin America and the Caribbean</t>
        </is>
      </c>
      <c r="H85" s="45" t="inlineStr">
        <is>
          <t>South America</t>
        </is>
      </c>
      <c r="I85" s="45" t="n"/>
      <c r="J85" s="101" t="n"/>
    </row>
    <row r="86">
      <c r="A86" s="45" t="n">
        <v>85</v>
      </c>
      <c r="B86" s="45" t="inlineStr">
        <is>
          <t>French Polynesia</t>
        </is>
      </c>
      <c r="C86" s="45" t="inlineStr">
        <is>
          <t>PF</t>
        </is>
      </c>
      <c r="D86" s="45" t="inlineStr">
        <is>
          <t>PYF</t>
        </is>
      </c>
      <c r="E86" s="45" t="n">
        <v>258</v>
      </c>
      <c r="F86" s="45" t="inlineStr">
        <is>
          <t>Polynesia</t>
        </is>
      </c>
      <c r="G86" s="45" t="n"/>
      <c r="H86" s="45" t="inlineStr">
        <is>
          <t>Oceania</t>
        </is>
      </c>
      <c r="I86" s="45" t="n"/>
      <c r="J86" s="101" t="n"/>
    </row>
    <row r="87">
      <c r="A87" s="45" t="n">
        <v>86</v>
      </c>
      <c r="B87" s="45" t="inlineStr">
        <is>
          <t>French Southern Territories</t>
        </is>
      </c>
      <c r="C87" s="45" t="inlineStr">
        <is>
          <t>TF</t>
        </is>
      </c>
      <c r="D87" s="45" t="inlineStr">
        <is>
          <t>ATF</t>
        </is>
      </c>
      <c r="E87" s="45" t="n">
        <v>260</v>
      </c>
      <c r="F87" s="45" t="inlineStr">
        <is>
          <t>Africa</t>
        </is>
      </c>
      <c r="G87" s="45" t="inlineStr">
        <is>
          <t>Southern</t>
        </is>
      </c>
      <c r="H87" s="45" t="inlineStr">
        <is>
          <t>Africa</t>
        </is>
      </c>
      <c r="I87" s="45" t="n"/>
      <c r="J87" s="101" t="n"/>
    </row>
    <row r="88">
      <c r="A88" s="45" t="n">
        <v>87</v>
      </c>
      <c r="B88" s="45" t="inlineStr">
        <is>
          <t>Gabon</t>
        </is>
      </c>
      <c r="C88" s="45" t="inlineStr">
        <is>
          <t>GA</t>
        </is>
      </c>
      <c r="D88" s="45" t="inlineStr">
        <is>
          <t>GAB</t>
        </is>
      </c>
      <c r="E88" s="45" t="n">
        <v>266</v>
      </c>
      <c r="F88" s="45" t="inlineStr">
        <is>
          <t>Middle Africa</t>
        </is>
      </c>
      <c r="G88" s="45" t="inlineStr">
        <is>
          <t>Sub-Saharan Africa</t>
        </is>
      </c>
      <c r="H88" s="45" t="inlineStr">
        <is>
          <t>Africa</t>
        </is>
      </c>
      <c r="I88" s="45" t="n"/>
      <c r="J88" s="101" t="n"/>
    </row>
    <row r="89">
      <c r="A89" s="45" t="n">
        <v>88</v>
      </c>
      <c r="B89" s="45" t="inlineStr">
        <is>
          <t>Gambia</t>
        </is>
      </c>
      <c r="C89" s="45" t="inlineStr">
        <is>
          <t>GM</t>
        </is>
      </c>
      <c r="D89" s="45" t="inlineStr">
        <is>
          <t>GMB</t>
        </is>
      </c>
      <c r="E89" s="45" t="n">
        <v>270</v>
      </c>
      <c r="F89" s="45" t="inlineStr">
        <is>
          <t>Western Africa</t>
        </is>
      </c>
      <c r="G89" s="45" t="inlineStr">
        <is>
          <t>Sub-Saharan Africa</t>
        </is>
      </c>
      <c r="H89" s="45" t="inlineStr">
        <is>
          <t>Africa</t>
        </is>
      </c>
      <c r="I89" s="45" t="n"/>
      <c r="J89" s="101" t="n"/>
    </row>
    <row r="90">
      <c r="A90" s="45" t="n">
        <v>89</v>
      </c>
      <c r="B90" s="45" t="inlineStr">
        <is>
          <t>Georgia</t>
        </is>
      </c>
      <c r="C90" s="45" t="inlineStr">
        <is>
          <t>GE</t>
        </is>
      </c>
      <c r="D90" s="45" t="inlineStr">
        <is>
          <t>GEO</t>
        </is>
      </c>
      <c r="E90" s="45" t="n">
        <v>268</v>
      </c>
      <c r="F90" s="45" t="inlineStr">
        <is>
          <t>Western Asia</t>
        </is>
      </c>
      <c r="G90" s="45" t="n"/>
      <c r="H90" s="45" t="inlineStr">
        <is>
          <t>Asia</t>
        </is>
      </c>
      <c r="I90" s="45" t="n"/>
      <c r="J90" s="101" t="n"/>
    </row>
    <row r="91">
      <c r="A91" s="45" t="n">
        <v>90</v>
      </c>
      <c r="B91" s="45" t="inlineStr">
        <is>
          <t>Germany</t>
        </is>
      </c>
      <c r="C91" s="45" t="inlineStr">
        <is>
          <t>DE</t>
        </is>
      </c>
      <c r="D91" s="45" t="inlineStr">
        <is>
          <t>DEU</t>
        </is>
      </c>
      <c r="E91" s="45" t="n">
        <v>276</v>
      </c>
      <c r="F91" s="45" t="inlineStr">
        <is>
          <t>Western Europe</t>
        </is>
      </c>
      <c r="G91" s="45" t="n"/>
      <c r="H91" s="45" t="inlineStr">
        <is>
          <t>Europe</t>
        </is>
      </c>
      <c r="I91" s="45" t="n"/>
      <c r="J91" s="101" t="n"/>
    </row>
    <row r="92">
      <c r="A92" s="45" t="n">
        <v>91</v>
      </c>
      <c r="B92" s="45" t="inlineStr">
        <is>
          <t>Ghana</t>
        </is>
      </c>
      <c r="C92" s="45" t="inlineStr">
        <is>
          <t>GH</t>
        </is>
      </c>
      <c r="D92" s="45" t="inlineStr">
        <is>
          <t>GHA</t>
        </is>
      </c>
      <c r="E92" s="45" t="n">
        <v>288</v>
      </c>
      <c r="F92" s="45" t="inlineStr">
        <is>
          <t>Western Africa</t>
        </is>
      </c>
      <c r="G92" s="45" t="inlineStr">
        <is>
          <t>Sub-Saharan Africa</t>
        </is>
      </c>
      <c r="H92" s="45" t="inlineStr">
        <is>
          <t>Africa</t>
        </is>
      </c>
      <c r="I92" s="45" t="n"/>
      <c r="J92" s="101" t="n"/>
    </row>
    <row r="93">
      <c r="A93" s="45" t="n">
        <v>92</v>
      </c>
      <c r="B93" s="45" t="inlineStr">
        <is>
          <t>Gibraltar</t>
        </is>
      </c>
      <c r="C93" s="45" t="inlineStr">
        <is>
          <t>GI</t>
        </is>
      </c>
      <c r="D93" s="45" t="inlineStr">
        <is>
          <t>GIB</t>
        </is>
      </c>
      <c r="E93" s="45" t="n">
        <v>292</v>
      </c>
      <c r="F93" s="45" t="inlineStr">
        <is>
          <t>Southern Europe</t>
        </is>
      </c>
      <c r="G93" s="45" t="n"/>
      <c r="H93" s="45" t="inlineStr">
        <is>
          <t>Europe</t>
        </is>
      </c>
      <c r="I93" s="45" t="n"/>
      <c r="J93" s="101" t="n"/>
    </row>
    <row r="94">
      <c r="A94" s="45" t="n">
        <v>93</v>
      </c>
      <c r="B94" s="45" t="inlineStr">
        <is>
          <t>Greece</t>
        </is>
      </c>
      <c r="C94" s="45" t="inlineStr">
        <is>
          <t>GR</t>
        </is>
      </c>
      <c r="D94" s="45" t="inlineStr">
        <is>
          <t>GRC</t>
        </is>
      </c>
      <c r="E94" s="45" t="n">
        <v>300</v>
      </c>
      <c r="F94" s="45" t="inlineStr">
        <is>
          <t>Southern Europe</t>
        </is>
      </c>
      <c r="G94" s="45" t="n"/>
      <c r="H94" s="45" t="inlineStr">
        <is>
          <t>Europe</t>
        </is>
      </c>
      <c r="I94" s="45" t="n"/>
      <c r="J94" s="101" t="n"/>
    </row>
    <row r="95">
      <c r="A95" s="45" t="n">
        <v>94</v>
      </c>
      <c r="B95" s="45" t="inlineStr">
        <is>
          <t>Greenland</t>
        </is>
      </c>
      <c r="C95" s="45" t="inlineStr">
        <is>
          <t>GL</t>
        </is>
      </c>
      <c r="D95" s="45" t="inlineStr">
        <is>
          <t>GRL</t>
        </is>
      </c>
      <c r="E95" s="45" t="n">
        <v>304</v>
      </c>
      <c r="F95" s="45" t="inlineStr">
        <is>
          <t>Northern America</t>
        </is>
      </c>
      <c r="G95" s="45" t="n"/>
      <c r="H95" s="45" t="inlineStr">
        <is>
          <t>North America</t>
        </is>
      </c>
      <c r="I95" s="45" t="n"/>
      <c r="J95" s="101" t="n"/>
    </row>
    <row r="96">
      <c r="A96" s="45" t="n">
        <v>95</v>
      </c>
      <c r="B96" s="45" t="inlineStr">
        <is>
          <t>Grenada</t>
        </is>
      </c>
      <c r="C96" s="45" t="inlineStr">
        <is>
          <t>GD</t>
        </is>
      </c>
      <c r="D96" s="45" t="inlineStr">
        <is>
          <t>GRD</t>
        </is>
      </c>
      <c r="E96" s="45" t="n">
        <v>308</v>
      </c>
      <c r="F96" s="45" t="inlineStr">
        <is>
          <t>Caribbean</t>
        </is>
      </c>
      <c r="G96" s="45" t="inlineStr">
        <is>
          <t>Latin America and the Caribbean</t>
        </is>
      </c>
      <c r="H96" s="45" t="inlineStr">
        <is>
          <t>North America</t>
        </is>
      </c>
      <c r="I96" s="45" t="n"/>
      <c r="J96" s="101" t="n"/>
    </row>
    <row r="97">
      <c r="A97" s="45" t="n">
        <v>96</v>
      </c>
      <c r="B97" s="45" t="inlineStr">
        <is>
          <t>Guadeloupe</t>
        </is>
      </c>
      <c r="C97" s="45" t="inlineStr">
        <is>
          <t>GP</t>
        </is>
      </c>
      <c r="D97" s="45" t="inlineStr">
        <is>
          <t>GLP</t>
        </is>
      </c>
      <c r="E97" s="45" t="n">
        <v>312</v>
      </c>
      <c r="F97" s="45" t="inlineStr">
        <is>
          <t>Caribbean</t>
        </is>
      </c>
      <c r="G97" s="45" t="inlineStr">
        <is>
          <t>Latin America and the Caribbean</t>
        </is>
      </c>
      <c r="H97" s="45" t="inlineStr">
        <is>
          <t>North America</t>
        </is>
      </c>
      <c r="I97" s="45" t="n"/>
      <c r="J97" s="101" t="n"/>
    </row>
    <row r="98">
      <c r="A98" s="45" t="n">
        <v>97</v>
      </c>
      <c r="B98" s="45" t="inlineStr">
        <is>
          <t>Guam</t>
        </is>
      </c>
      <c r="C98" s="45" t="inlineStr">
        <is>
          <t>GU</t>
        </is>
      </c>
      <c r="D98" s="45" t="inlineStr">
        <is>
          <t>GUM</t>
        </is>
      </c>
      <c r="E98" s="45" t="n">
        <v>316</v>
      </c>
      <c r="F98" s="45" t="inlineStr">
        <is>
          <t>Micronesia</t>
        </is>
      </c>
      <c r="G98" s="45" t="n"/>
      <c r="H98" s="45" t="inlineStr">
        <is>
          <t>Oceania</t>
        </is>
      </c>
      <c r="I98" s="45" t="n"/>
      <c r="J98" s="101" t="n"/>
    </row>
    <row r="99">
      <c r="A99" s="45" t="n">
        <v>98</v>
      </c>
      <c r="B99" s="45" t="inlineStr">
        <is>
          <t>Guatemala</t>
        </is>
      </c>
      <c r="C99" s="45" t="inlineStr">
        <is>
          <t>GT</t>
        </is>
      </c>
      <c r="D99" s="45" t="inlineStr">
        <is>
          <t>GTM</t>
        </is>
      </c>
      <c r="E99" s="45" t="n">
        <v>320</v>
      </c>
      <c r="F99" s="45" t="inlineStr">
        <is>
          <t>Central America</t>
        </is>
      </c>
      <c r="G99" s="45" t="inlineStr">
        <is>
          <t>Latin America and the Caribbean</t>
        </is>
      </c>
      <c r="H99" s="45" t="inlineStr">
        <is>
          <t>North America</t>
        </is>
      </c>
      <c r="I99" s="45" t="n"/>
      <c r="J99" s="101" t="n"/>
    </row>
    <row r="100">
      <c r="A100" s="45" t="n">
        <v>99</v>
      </c>
      <c r="B100" s="45" t="inlineStr">
        <is>
          <t>Guernsey</t>
        </is>
      </c>
      <c r="C100" s="45" t="inlineStr">
        <is>
          <t>GG</t>
        </is>
      </c>
      <c r="D100" s="45" t="inlineStr">
        <is>
          <t>GGY</t>
        </is>
      </c>
      <c r="E100" s="45" t="n">
        <v>831</v>
      </c>
      <c r="F100" s="45" t="inlineStr">
        <is>
          <t>Northern Europe</t>
        </is>
      </c>
      <c r="G100" s="45" t="inlineStr">
        <is>
          <t>Channel Islands</t>
        </is>
      </c>
      <c r="H100" s="45" t="inlineStr">
        <is>
          <t>Europe</t>
        </is>
      </c>
      <c r="I100" s="45" t="n"/>
      <c r="J100" s="101" t="n"/>
    </row>
    <row r="101">
      <c r="A101" s="45" t="n">
        <v>100</v>
      </c>
      <c r="B101" s="45" t="inlineStr">
        <is>
          <t>Guinea</t>
        </is>
      </c>
      <c r="C101" s="45" t="inlineStr">
        <is>
          <t>GN</t>
        </is>
      </c>
      <c r="D101" s="45" t="inlineStr">
        <is>
          <t>GIN</t>
        </is>
      </c>
      <c r="E101" s="45" t="n">
        <v>324</v>
      </c>
      <c r="F101" s="45" t="inlineStr">
        <is>
          <t>Western Africa</t>
        </is>
      </c>
      <c r="G101" s="45" t="inlineStr">
        <is>
          <t>Sub-Saharan Africa</t>
        </is>
      </c>
      <c r="H101" s="45" t="inlineStr">
        <is>
          <t>Africa</t>
        </is>
      </c>
      <c r="I101" s="45" t="n"/>
      <c r="J101" s="101" t="n"/>
    </row>
    <row r="102">
      <c r="A102" s="45" t="n">
        <v>101</v>
      </c>
      <c r="B102" s="45" t="inlineStr">
        <is>
          <t>Guinea-Bissau</t>
        </is>
      </c>
      <c r="C102" s="45" t="inlineStr">
        <is>
          <t>GW</t>
        </is>
      </c>
      <c r="D102" s="45" t="inlineStr">
        <is>
          <t>GNB</t>
        </is>
      </c>
      <c r="E102" s="45" t="n">
        <v>624</v>
      </c>
      <c r="F102" s="45" t="inlineStr">
        <is>
          <t>Western Africa</t>
        </is>
      </c>
      <c r="G102" s="45" t="inlineStr">
        <is>
          <t>Sub-Saharan Africa</t>
        </is>
      </c>
      <c r="H102" s="45" t="inlineStr">
        <is>
          <t>Africa</t>
        </is>
      </c>
      <c r="I102" s="45" t="n"/>
      <c r="J102" s="101" t="n"/>
    </row>
    <row r="103">
      <c r="A103" s="45" t="n">
        <v>102</v>
      </c>
      <c r="B103" s="45" t="inlineStr">
        <is>
          <t>Guyana</t>
        </is>
      </c>
      <c r="C103" s="45" t="inlineStr">
        <is>
          <t>GY</t>
        </is>
      </c>
      <c r="D103" s="45" t="inlineStr">
        <is>
          <t>GUY</t>
        </is>
      </c>
      <c r="E103" s="45" t="n">
        <v>328</v>
      </c>
      <c r="F103" s="45" t="inlineStr">
        <is>
          <t>South America</t>
        </is>
      </c>
      <c r="G103" s="45" t="inlineStr">
        <is>
          <t>Latin America and the Caribbean</t>
        </is>
      </c>
      <c r="H103" s="45" t="inlineStr">
        <is>
          <t>South America</t>
        </is>
      </c>
      <c r="I103" s="45" t="n"/>
      <c r="J103" s="101" t="n"/>
    </row>
    <row r="104">
      <c r="A104" s="45" t="n">
        <v>103</v>
      </c>
      <c r="B104" s="45" t="inlineStr">
        <is>
          <t>Haiti</t>
        </is>
      </c>
      <c r="C104" s="45" t="inlineStr">
        <is>
          <t>HT</t>
        </is>
      </c>
      <c r="D104" s="45" t="inlineStr">
        <is>
          <t>HTI</t>
        </is>
      </c>
      <c r="E104" s="45" t="n">
        <v>332</v>
      </c>
      <c r="F104" s="45" t="inlineStr">
        <is>
          <t>Caribbean</t>
        </is>
      </c>
      <c r="G104" s="45" t="inlineStr">
        <is>
          <t>Latin America and the Caribbean</t>
        </is>
      </c>
      <c r="H104" s="45" t="inlineStr">
        <is>
          <t>North America</t>
        </is>
      </c>
      <c r="I104" s="45" t="n"/>
      <c r="J104" s="101" t="n"/>
    </row>
    <row r="105">
      <c r="A105" s="45" t="n">
        <v>104</v>
      </c>
      <c r="B105" s="45" t="inlineStr">
        <is>
          <t>Heard Island and McDonald Islands</t>
        </is>
      </c>
      <c r="C105" s="45" t="inlineStr">
        <is>
          <t>HM</t>
        </is>
      </c>
      <c r="D105" s="45" t="inlineStr">
        <is>
          <t>HMD</t>
        </is>
      </c>
      <c r="E105" s="45" t="n">
        <v>334</v>
      </c>
      <c r="F105" s="45" t="inlineStr">
        <is>
          <t>Australia and New Zealand</t>
        </is>
      </c>
      <c r="G105" s="45" t="n"/>
      <c r="H105" s="45" t="inlineStr">
        <is>
          <t>Oceania</t>
        </is>
      </c>
      <c r="I105" s="45" t="n"/>
      <c r="J105" s="101" t="n"/>
    </row>
    <row r="106">
      <c r="A106" s="45" t="n">
        <v>105</v>
      </c>
      <c r="B106" s="45" t="inlineStr">
        <is>
          <t>Honduras</t>
        </is>
      </c>
      <c r="C106" s="45" t="inlineStr">
        <is>
          <t>HN</t>
        </is>
      </c>
      <c r="D106" s="45" t="inlineStr">
        <is>
          <t>HND</t>
        </is>
      </c>
      <c r="E106" s="45" t="n">
        <v>340</v>
      </c>
      <c r="F106" s="45" t="inlineStr">
        <is>
          <t>Central America</t>
        </is>
      </c>
      <c r="G106" s="45" t="inlineStr">
        <is>
          <t>Latin America and the Caribbean</t>
        </is>
      </c>
      <c r="H106" s="45" t="inlineStr">
        <is>
          <t>North America</t>
        </is>
      </c>
      <c r="I106" s="45" t="n"/>
      <c r="J106" s="101" t="n"/>
    </row>
    <row r="107">
      <c r="A107" s="45" t="n">
        <v>106</v>
      </c>
      <c r="B107" s="45" t="inlineStr">
        <is>
          <t>Hong Kong</t>
        </is>
      </c>
      <c r="C107" s="45" t="inlineStr">
        <is>
          <t>HK</t>
        </is>
      </c>
      <c r="D107" s="45" t="inlineStr">
        <is>
          <t>HKG</t>
        </is>
      </c>
      <c r="E107" s="45" t="n">
        <v>344</v>
      </c>
      <c r="F107" s="45" t="inlineStr">
        <is>
          <t>Eastern Asia</t>
        </is>
      </c>
      <c r="G107" s="45" t="n"/>
      <c r="H107" s="45" t="inlineStr">
        <is>
          <t>Asia</t>
        </is>
      </c>
      <c r="I107" s="45" t="n"/>
      <c r="J107" s="101" t="n"/>
    </row>
    <row r="108">
      <c r="A108" s="45" t="n">
        <v>107</v>
      </c>
      <c r="B108" s="45" t="inlineStr">
        <is>
          <t>Hungary</t>
        </is>
      </c>
      <c r="C108" s="45" t="inlineStr">
        <is>
          <t>HU</t>
        </is>
      </c>
      <c r="D108" s="45" t="inlineStr">
        <is>
          <t>HUN</t>
        </is>
      </c>
      <c r="E108" s="45" t="n">
        <v>348</v>
      </c>
      <c r="F108" s="45" t="inlineStr">
        <is>
          <t>Eastern Europe</t>
        </is>
      </c>
      <c r="G108" s="45" t="n"/>
      <c r="H108" s="45" t="inlineStr">
        <is>
          <t>Europe</t>
        </is>
      </c>
      <c r="I108" s="45" t="n"/>
      <c r="J108" s="101" t="n"/>
    </row>
    <row r="109">
      <c r="A109" s="45" t="n">
        <v>108</v>
      </c>
      <c r="B109" s="45" t="inlineStr">
        <is>
          <t>Iceland</t>
        </is>
      </c>
      <c r="C109" s="45" t="inlineStr">
        <is>
          <t>IS</t>
        </is>
      </c>
      <c r="D109" s="45" t="inlineStr">
        <is>
          <t>ISL</t>
        </is>
      </c>
      <c r="E109" s="45" t="n">
        <v>352</v>
      </c>
      <c r="F109" s="45" t="inlineStr">
        <is>
          <t>Northern Europe</t>
        </is>
      </c>
      <c r="G109" s="45" t="n"/>
      <c r="H109" s="45" t="inlineStr">
        <is>
          <t>Europe</t>
        </is>
      </c>
      <c r="I109" s="45" t="n"/>
      <c r="J109" s="101" t="n"/>
    </row>
    <row r="110">
      <c r="A110" s="45" t="n">
        <v>109</v>
      </c>
      <c r="B110" s="45" t="inlineStr">
        <is>
          <t>Iran (Islamic Republic of)</t>
        </is>
      </c>
      <c r="C110" s="45" t="inlineStr">
        <is>
          <t>IR</t>
        </is>
      </c>
      <c r="D110" s="45" t="inlineStr">
        <is>
          <t>IRN</t>
        </is>
      </c>
      <c r="E110" s="45" t="n">
        <v>364</v>
      </c>
      <c r="F110" s="45" t="inlineStr">
        <is>
          <t>Southern Asia</t>
        </is>
      </c>
      <c r="G110" s="45" t="n"/>
      <c r="H110" s="45" t="inlineStr">
        <is>
          <t>Asia</t>
        </is>
      </c>
      <c r="I110" s="45" t="n"/>
      <c r="J110" s="101" t="n"/>
    </row>
    <row r="111">
      <c r="A111" s="45" t="n">
        <v>110</v>
      </c>
      <c r="B111" s="45" t="inlineStr">
        <is>
          <t>Iraq</t>
        </is>
      </c>
      <c r="C111" s="45" t="inlineStr">
        <is>
          <t>IQ</t>
        </is>
      </c>
      <c r="D111" s="45" t="inlineStr">
        <is>
          <t>IRQ</t>
        </is>
      </c>
      <c r="E111" s="45" t="n">
        <v>368</v>
      </c>
      <c r="F111" s="45" t="inlineStr">
        <is>
          <t>Western Asia</t>
        </is>
      </c>
      <c r="G111" s="45" t="n"/>
      <c r="H111" s="45" t="inlineStr">
        <is>
          <t>Asia</t>
        </is>
      </c>
      <c r="I111" s="45" t="n"/>
      <c r="J111" s="101" t="n"/>
    </row>
    <row r="112">
      <c r="A112" s="45" t="n">
        <v>111</v>
      </c>
      <c r="B112" s="45" t="inlineStr">
        <is>
          <t>Ireland</t>
        </is>
      </c>
      <c r="C112" s="45" t="inlineStr">
        <is>
          <t>IE</t>
        </is>
      </c>
      <c r="D112" s="45" t="inlineStr">
        <is>
          <t>IRL</t>
        </is>
      </c>
      <c r="E112" s="45" t="n">
        <v>372</v>
      </c>
      <c r="F112" s="45" t="inlineStr">
        <is>
          <t>Northern Europe</t>
        </is>
      </c>
      <c r="G112" s="45" t="n"/>
      <c r="H112" s="45" t="inlineStr">
        <is>
          <t>Europe</t>
        </is>
      </c>
      <c r="I112" s="45" t="n"/>
      <c r="J112" s="101" t="n"/>
    </row>
    <row r="113">
      <c r="A113" s="45" t="n">
        <v>112</v>
      </c>
      <c r="B113" s="45" t="inlineStr">
        <is>
          <t>Isle of Man</t>
        </is>
      </c>
      <c r="C113" s="45" t="inlineStr">
        <is>
          <t>IM</t>
        </is>
      </c>
      <c r="D113" s="45" t="inlineStr">
        <is>
          <t>IMN</t>
        </is>
      </c>
      <c r="E113" s="45" t="n">
        <v>833</v>
      </c>
      <c r="F113" s="45" t="inlineStr">
        <is>
          <t>Northern Europe</t>
        </is>
      </c>
      <c r="G113" s="45" t="n"/>
      <c r="H113" s="45" t="inlineStr">
        <is>
          <t>Europe</t>
        </is>
      </c>
      <c r="I113" s="45" t="n"/>
      <c r="J113" s="101" t="n"/>
    </row>
    <row r="114">
      <c r="A114" s="45" t="n">
        <v>113</v>
      </c>
      <c r="B114" s="45" t="inlineStr">
        <is>
          <t>Israel</t>
        </is>
      </c>
      <c r="C114" s="45" t="inlineStr">
        <is>
          <t>IL</t>
        </is>
      </c>
      <c r="D114" s="45" t="inlineStr">
        <is>
          <t>ISR</t>
        </is>
      </c>
      <c r="E114" s="45" t="n">
        <v>376</v>
      </c>
      <c r="F114" s="45" t="inlineStr">
        <is>
          <t>Western Asia</t>
        </is>
      </c>
      <c r="G114" s="45" t="n"/>
      <c r="H114" s="45" t="inlineStr">
        <is>
          <t>Asia</t>
        </is>
      </c>
      <c r="I114" s="45" t="n"/>
      <c r="J114" s="101" t="n"/>
    </row>
    <row r="115">
      <c r="A115" s="45" t="n">
        <v>114</v>
      </c>
      <c r="B115" s="45" t="inlineStr">
        <is>
          <t>Italy</t>
        </is>
      </c>
      <c r="C115" s="45" t="inlineStr">
        <is>
          <t>IT</t>
        </is>
      </c>
      <c r="D115" s="45" t="inlineStr">
        <is>
          <t>ITA</t>
        </is>
      </c>
      <c r="E115" s="45" t="n">
        <v>380</v>
      </c>
      <c r="F115" s="45" t="inlineStr">
        <is>
          <t>Southern Europe</t>
        </is>
      </c>
      <c r="G115" s="45" t="n"/>
      <c r="H115" s="45" t="inlineStr">
        <is>
          <t>Europe</t>
        </is>
      </c>
      <c r="I115" s="45" t="n"/>
      <c r="J115" s="101" t="n"/>
    </row>
    <row r="116">
      <c r="A116" s="45" t="n">
        <v>115</v>
      </c>
      <c r="B116" s="45" t="inlineStr">
        <is>
          <t>Jamaica</t>
        </is>
      </c>
      <c r="C116" s="45" t="inlineStr">
        <is>
          <t>JM</t>
        </is>
      </c>
      <c r="D116" s="45" t="inlineStr">
        <is>
          <t>JAM</t>
        </is>
      </c>
      <c r="E116" s="45" t="n">
        <v>388</v>
      </c>
      <c r="F116" s="45" t="inlineStr">
        <is>
          <t>Caribbean</t>
        </is>
      </c>
      <c r="G116" s="45" t="inlineStr">
        <is>
          <t>Latin America and the Caribbean</t>
        </is>
      </c>
      <c r="H116" s="45" t="inlineStr">
        <is>
          <t>North America</t>
        </is>
      </c>
      <c r="I116" s="45" t="n"/>
      <c r="J116" s="101" t="n"/>
    </row>
    <row r="117">
      <c r="A117" s="45" t="n">
        <v>116</v>
      </c>
      <c r="B117" s="45" t="inlineStr">
        <is>
          <t>Japan</t>
        </is>
      </c>
      <c r="C117" s="45" t="inlineStr">
        <is>
          <t>JP</t>
        </is>
      </c>
      <c r="D117" s="45" t="inlineStr">
        <is>
          <t>JPN</t>
        </is>
      </c>
      <c r="E117" s="45" t="n">
        <v>392</v>
      </c>
      <c r="F117" s="45" t="inlineStr">
        <is>
          <t>Eastern Asia</t>
        </is>
      </c>
      <c r="G117" s="45" t="n"/>
      <c r="H117" s="45" t="inlineStr">
        <is>
          <t>Asia</t>
        </is>
      </c>
      <c r="I117" s="45" t="n"/>
      <c r="J117" s="101" t="n"/>
    </row>
    <row r="118">
      <c r="A118" s="45" t="n">
        <v>117</v>
      </c>
      <c r="B118" s="45" t="inlineStr">
        <is>
          <t>Jersey</t>
        </is>
      </c>
      <c r="C118" s="45" t="inlineStr">
        <is>
          <t>JE</t>
        </is>
      </c>
      <c r="D118" s="45" t="inlineStr">
        <is>
          <t>JEY</t>
        </is>
      </c>
      <c r="E118" s="45" t="n">
        <v>832</v>
      </c>
      <c r="F118" s="45" t="inlineStr">
        <is>
          <t>Northern Europe</t>
        </is>
      </c>
      <c r="G118" s="45" t="inlineStr">
        <is>
          <t>Channel Islands</t>
        </is>
      </c>
      <c r="H118" s="45" t="inlineStr">
        <is>
          <t>Europe</t>
        </is>
      </c>
      <c r="I118" s="45" t="n"/>
      <c r="J118" s="101" t="n"/>
    </row>
    <row r="119">
      <c r="A119" s="45" t="n">
        <v>118</v>
      </c>
      <c r="B119" s="45" t="inlineStr">
        <is>
          <t>Jordan</t>
        </is>
      </c>
      <c r="C119" s="45" t="inlineStr">
        <is>
          <t>JO</t>
        </is>
      </c>
      <c r="D119" s="45" t="inlineStr">
        <is>
          <t>JOR</t>
        </is>
      </c>
      <c r="E119" s="45" t="n">
        <v>400</v>
      </c>
      <c r="F119" s="45" t="inlineStr">
        <is>
          <t>Western Asia</t>
        </is>
      </c>
      <c r="G119" s="45" t="n"/>
      <c r="H119" s="45" t="inlineStr">
        <is>
          <t>Asia</t>
        </is>
      </c>
      <c r="I119" s="45" t="n"/>
      <c r="J119" s="101" t="n"/>
    </row>
    <row r="120">
      <c r="A120" s="45" t="n">
        <v>119</v>
      </c>
      <c r="B120" s="45" t="inlineStr">
        <is>
          <t>Kazakhstan</t>
        </is>
      </c>
      <c r="C120" s="45" t="inlineStr">
        <is>
          <t>KZ</t>
        </is>
      </c>
      <c r="D120" s="45" t="inlineStr">
        <is>
          <t>KAZ</t>
        </is>
      </c>
      <c r="E120" s="45" t="n">
        <v>398</v>
      </c>
      <c r="F120" s="45" t="inlineStr">
        <is>
          <t>Central Asia</t>
        </is>
      </c>
      <c r="G120" s="45" t="n"/>
      <c r="H120" s="45" t="inlineStr">
        <is>
          <t>Asia</t>
        </is>
      </c>
      <c r="I120" s="45" t="n"/>
      <c r="J120" s="101" t="n"/>
    </row>
    <row r="121">
      <c r="A121" s="45" t="n">
        <v>120</v>
      </c>
      <c r="B121" s="45" t="inlineStr">
        <is>
          <t>Kiribati</t>
        </is>
      </c>
      <c r="C121" s="45" t="inlineStr">
        <is>
          <t>KI</t>
        </is>
      </c>
      <c r="D121" s="45" t="inlineStr">
        <is>
          <t>KIR</t>
        </is>
      </c>
      <c r="E121" s="45" t="n">
        <v>296</v>
      </c>
      <c r="F121" s="45" t="inlineStr">
        <is>
          <t>Micronesia</t>
        </is>
      </c>
      <c r="G121" s="45" t="n"/>
      <c r="H121" s="45" t="inlineStr">
        <is>
          <t>Oceania</t>
        </is>
      </c>
      <c r="I121" s="45" t="n"/>
      <c r="J121" s="101" t="n"/>
    </row>
    <row r="122">
      <c r="A122" s="45" t="n">
        <v>121</v>
      </c>
      <c r="B122" s="45" t="inlineStr">
        <is>
          <t>Kosovo</t>
        </is>
      </c>
      <c r="C122" s="45" t="inlineStr">
        <is>
          <t>XK</t>
        </is>
      </c>
      <c r="D122" s="45" t="inlineStr">
        <is>
          <t>XKO</t>
        </is>
      </c>
      <c r="E122" s="45" t="n">
        <v>383</v>
      </c>
      <c r="F122" s="45" t="inlineStr">
        <is>
          <t>Europe</t>
        </is>
      </c>
      <c r="G122" s="45" t="inlineStr">
        <is>
          <t>Southern</t>
        </is>
      </c>
      <c r="H122" s="45" t="inlineStr">
        <is>
          <t>Europe</t>
        </is>
      </c>
      <c r="I122" s="45" t="n"/>
      <c r="J122" s="101" t="n"/>
    </row>
    <row r="123">
      <c r="A123" s="45" t="n">
        <v>122</v>
      </c>
      <c r="B123" s="45" t="inlineStr">
        <is>
          <t>Kuwait</t>
        </is>
      </c>
      <c r="C123" s="45" t="inlineStr">
        <is>
          <t>KW</t>
        </is>
      </c>
      <c r="D123" s="45" t="inlineStr">
        <is>
          <t>KWT</t>
        </is>
      </c>
      <c r="E123" s="45" t="n">
        <v>414</v>
      </c>
      <c r="F123" s="45" t="inlineStr">
        <is>
          <t>Western Asia</t>
        </is>
      </c>
      <c r="G123" s="45" t="n"/>
      <c r="H123" s="45" t="inlineStr">
        <is>
          <t>Asia</t>
        </is>
      </c>
      <c r="I123" s="45" t="n"/>
      <c r="J123" s="101" t="n"/>
    </row>
    <row r="124">
      <c r="A124" s="45" t="n">
        <v>123</v>
      </c>
      <c r="B124" s="45" t="inlineStr">
        <is>
          <t>Kyrgyzstan</t>
        </is>
      </c>
      <c r="C124" s="45" t="inlineStr">
        <is>
          <t>KG</t>
        </is>
      </c>
      <c r="D124" s="45" t="inlineStr">
        <is>
          <t>KGZ</t>
        </is>
      </c>
      <c r="E124" s="45" t="n">
        <v>417</v>
      </c>
      <c r="F124" s="45" t="inlineStr">
        <is>
          <t>Central Asia</t>
        </is>
      </c>
      <c r="G124" s="45" t="n"/>
      <c r="H124" s="45" t="inlineStr">
        <is>
          <t>Asia</t>
        </is>
      </c>
      <c r="I124" s="45" t="n"/>
      <c r="J124" s="101" t="n"/>
    </row>
    <row r="125">
      <c r="A125" s="45" t="n">
        <v>124</v>
      </c>
      <c r="B125" s="45" t="inlineStr">
        <is>
          <t>Laos</t>
        </is>
      </c>
      <c r="C125" s="45" t="inlineStr">
        <is>
          <t>LA</t>
        </is>
      </c>
      <c r="D125" s="45" t="inlineStr">
        <is>
          <t>LAO</t>
        </is>
      </c>
      <c r="E125" s="45" t="n">
        <v>418</v>
      </c>
      <c r="F125" s="45" t="inlineStr">
        <is>
          <t>Asia</t>
        </is>
      </c>
      <c r="G125" s="45" t="inlineStr">
        <is>
          <t>Southeast</t>
        </is>
      </c>
      <c r="H125" s="45" t="inlineStr">
        <is>
          <t>Asia</t>
        </is>
      </c>
      <c r="I125" s="45" t="n">
        <v>8</v>
      </c>
      <c r="J125" s="101" t="n"/>
    </row>
    <row r="126">
      <c r="A126" s="45" t="n">
        <v>125</v>
      </c>
      <c r="B126" s="45" t="inlineStr">
        <is>
          <t>Latvia</t>
        </is>
      </c>
      <c r="C126" s="45" t="inlineStr">
        <is>
          <t>LV</t>
        </is>
      </c>
      <c r="D126" s="45" t="inlineStr">
        <is>
          <t>LVA</t>
        </is>
      </c>
      <c r="E126" s="45" t="n">
        <v>428</v>
      </c>
      <c r="F126" s="45" t="inlineStr">
        <is>
          <t>Northern Europe</t>
        </is>
      </c>
      <c r="G126" s="45" t="n"/>
      <c r="H126" s="45" t="inlineStr">
        <is>
          <t>Europe</t>
        </is>
      </c>
      <c r="I126" s="45" t="n"/>
      <c r="J126" s="101" t="n"/>
    </row>
    <row r="127">
      <c r="A127" s="45" t="n">
        <v>126</v>
      </c>
      <c r="B127" s="45" t="inlineStr">
        <is>
          <t>Lebanon</t>
        </is>
      </c>
      <c r="C127" s="45" t="inlineStr">
        <is>
          <t>LB</t>
        </is>
      </c>
      <c r="D127" s="45" t="inlineStr">
        <is>
          <t>LBN</t>
        </is>
      </c>
      <c r="E127" s="45" t="n">
        <v>422</v>
      </c>
      <c r="F127" s="45" t="inlineStr">
        <is>
          <t>Western Asia</t>
        </is>
      </c>
      <c r="G127" s="45" t="n"/>
      <c r="H127" s="45" t="inlineStr">
        <is>
          <t>Asia</t>
        </is>
      </c>
      <c r="I127" s="45" t="n"/>
      <c r="J127" s="101" t="n"/>
    </row>
    <row r="128">
      <c r="A128" s="45" t="n">
        <v>127</v>
      </c>
      <c r="B128" s="45" t="inlineStr">
        <is>
          <t>Lesotho</t>
        </is>
      </c>
      <c r="C128" s="45" t="inlineStr">
        <is>
          <t>LS</t>
        </is>
      </c>
      <c r="D128" s="45" t="inlineStr">
        <is>
          <t>LSO</t>
        </is>
      </c>
      <c r="E128" s="45" t="n">
        <v>426</v>
      </c>
      <c r="F128" s="45" t="inlineStr">
        <is>
          <t>Southern Africa</t>
        </is>
      </c>
      <c r="G128" s="45" t="inlineStr">
        <is>
          <t>Sub-Saharan Africa</t>
        </is>
      </c>
      <c r="H128" s="45" t="inlineStr">
        <is>
          <t>Africa</t>
        </is>
      </c>
      <c r="I128" s="45" t="n"/>
      <c r="J128" s="101" t="n"/>
    </row>
    <row r="129">
      <c r="A129" s="45" t="n">
        <v>128</v>
      </c>
      <c r="B129" s="45" t="inlineStr">
        <is>
          <t>Liberia</t>
        </is>
      </c>
      <c r="C129" s="45" t="inlineStr">
        <is>
          <t>LR</t>
        </is>
      </c>
      <c r="D129" s="45" t="inlineStr">
        <is>
          <t>LBR</t>
        </is>
      </c>
      <c r="E129" s="45" t="n">
        <v>430</v>
      </c>
      <c r="F129" s="45" t="inlineStr">
        <is>
          <t>Western Africa</t>
        </is>
      </c>
      <c r="G129" s="45" t="inlineStr">
        <is>
          <t>Sub-Saharan Africa</t>
        </is>
      </c>
      <c r="H129" s="45" t="inlineStr">
        <is>
          <t>Africa</t>
        </is>
      </c>
      <c r="I129" s="45" t="n"/>
      <c r="J129" s="101" t="n"/>
    </row>
    <row r="130">
      <c r="A130" s="45" t="n">
        <v>129</v>
      </c>
      <c r="B130" s="45" t="inlineStr">
        <is>
          <t>Libya</t>
        </is>
      </c>
      <c r="C130" s="45" t="inlineStr">
        <is>
          <t>LY</t>
        </is>
      </c>
      <c r="D130" s="45" t="inlineStr">
        <is>
          <t>LBY</t>
        </is>
      </c>
      <c r="E130" s="45" t="n">
        <v>434</v>
      </c>
      <c r="F130" s="45" t="inlineStr">
        <is>
          <t>Northern Africa</t>
        </is>
      </c>
      <c r="G130" s="45" t="n"/>
      <c r="H130" s="45" t="inlineStr">
        <is>
          <t>Africa</t>
        </is>
      </c>
      <c r="I130" s="45" t="n"/>
      <c r="J130" s="101" t="n"/>
    </row>
    <row r="131">
      <c r="A131" s="45" t="n">
        <v>130</v>
      </c>
      <c r="B131" s="45" t="inlineStr">
        <is>
          <t>Liechtenstein</t>
        </is>
      </c>
      <c r="C131" s="45" t="inlineStr">
        <is>
          <t>LI</t>
        </is>
      </c>
      <c r="D131" s="45" t="inlineStr">
        <is>
          <t>LIE</t>
        </is>
      </c>
      <c r="E131" s="45" t="n">
        <v>438</v>
      </c>
      <c r="F131" s="45" t="inlineStr">
        <is>
          <t>Western Europe</t>
        </is>
      </c>
      <c r="G131" s="45" t="n"/>
      <c r="H131" s="45" t="inlineStr">
        <is>
          <t>Europe</t>
        </is>
      </c>
      <c r="I131" s="45" t="n"/>
      <c r="J131" s="101" t="n"/>
    </row>
    <row r="132">
      <c r="A132" s="45" t="n">
        <v>131</v>
      </c>
      <c r="B132" s="45" t="inlineStr">
        <is>
          <t>Lithuania</t>
        </is>
      </c>
      <c r="C132" s="45" t="inlineStr">
        <is>
          <t>LT</t>
        </is>
      </c>
      <c r="D132" s="45" t="inlineStr">
        <is>
          <t>LTU</t>
        </is>
      </c>
      <c r="E132" s="45" t="n">
        <v>440</v>
      </c>
      <c r="F132" s="45" t="inlineStr">
        <is>
          <t>Northern Europe</t>
        </is>
      </c>
      <c r="G132" s="45" t="n"/>
      <c r="H132" s="45" t="inlineStr">
        <is>
          <t>Europe</t>
        </is>
      </c>
      <c r="I132" s="45" t="n"/>
      <c r="J132" s="101" t="n"/>
    </row>
    <row r="133">
      <c r="A133" s="45" t="n">
        <v>132</v>
      </c>
      <c r="B133" s="45" t="inlineStr">
        <is>
          <t>Luxembourg</t>
        </is>
      </c>
      <c r="C133" s="45" t="inlineStr">
        <is>
          <t>LU</t>
        </is>
      </c>
      <c r="D133" s="45" t="inlineStr">
        <is>
          <t>LUX</t>
        </is>
      </c>
      <c r="E133" s="45" t="n">
        <v>442</v>
      </c>
      <c r="F133" s="45" t="inlineStr">
        <is>
          <t>Western Europe</t>
        </is>
      </c>
      <c r="G133" s="45" t="n"/>
      <c r="H133" s="45" t="inlineStr">
        <is>
          <t>Europe</t>
        </is>
      </c>
      <c r="I133" s="45" t="n"/>
      <c r="J133" s="101" t="n"/>
    </row>
    <row r="134">
      <c r="A134" s="45" t="n">
        <v>133</v>
      </c>
      <c r="B134" s="45" t="inlineStr">
        <is>
          <t>Macedonia</t>
        </is>
      </c>
      <c r="C134" s="45" t="inlineStr">
        <is>
          <t>MK</t>
        </is>
      </c>
      <c r="D134" s="45" t="inlineStr">
        <is>
          <t>MKD</t>
        </is>
      </c>
      <c r="E134" s="45" t="n">
        <v>807</v>
      </c>
      <c r="F134" s="45" t="inlineStr">
        <is>
          <t>Europe</t>
        </is>
      </c>
      <c r="G134" s="45" t="inlineStr">
        <is>
          <t>Southern</t>
        </is>
      </c>
      <c r="H134" s="45" t="inlineStr">
        <is>
          <t>Europe</t>
        </is>
      </c>
      <c r="I134" s="45" t="n">
        <v>8</v>
      </c>
      <c r="J134" s="101" t="n"/>
    </row>
    <row r="135">
      <c r="A135" s="45" t="n">
        <v>134</v>
      </c>
      <c r="B135" s="45" t="inlineStr">
        <is>
          <t>Madagascar</t>
        </is>
      </c>
      <c r="C135" s="45" t="inlineStr">
        <is>
          <t>MG</t>
        </is>
      </c>
      <c r="D135" s="45" t="inlineStr">
        <is>
          <t>MDG</t>
        </is>
      </c>
      <c r="E135" s="45" t="n">
        <v>450</v>
      </c>
      <c r="F135" s="45" t="inlineStr">
        <is>
          <t>Eastern Africa</t>
        </is>
      </c>
      <c r="G135" s="45" t="inlineStr">
        <is>
          <t>Sub-Saharan Africa</t>
        </is>
      </c>
      <c r="H135" s="45" t="inlineStr">
        <is>
          <t>Africa</t>
        </is>
      </c>
      <c r="I135" s="45" t="n"/>
      <c r="J135" s="101" t="n"/>
    </row>
    <row r="136">
      <c r="A136" s="45" t="n">
        <v>135</v>
      </c>
      <c r="B136" s="45" t="inlineStr">
        <is>
          <t>Malawi</t>
        </is>
      </c>
      <c r="C136" s="45" t="inlineStr">
        <is>
          <t>MW</t>
        </is>
      </c>
      <c r="D136" s="45" t="inlineStr">
        <is>
          <t>MWI</t>
        </is>
      </c>
      <c r="E136" s="45" t="n">
        <v>454</v>
      </c>
      <c r="F136" s="45" t="inlineStr">
        <is>
          <t>Eastern Africa</t>
        </is>
      </c>
      <c r="G136" s="45" t="inlineStr">
        <is>
          <t>Sub-Saharan Africa</t>
        </is>
      </c>
      <c r="H136" s="45" t="inlineStr">
        <is>
          <t>Africa</t>
        </is>
      </c>
      <c r="I136" s="45" t="n"/>
      <c r="J136" s="101" t="n"/>
    </row>
    <row r="137">
      <c r="A137" s="45" t="n">
        <v>136</v>
      </c>
      <c r="B137" s="45" t="inlineStr">
        <is>
          <t>Malaysia</t>
        </is>
      </c>
      <c r="C137" s="45" t="inlineStr">
        <is>
          <t>MY</t>
        </is>
      </c>
      <c r="D137" s="45" t="inlineStr">
        <is>
          <t>MYS</t>
        </is>
      </c>
      <c r="E137" s="45" t="n">
        <v>458</v>
      </c>
      <c r="F137" s="45" t="inlineStr">
        <is>
          <t>South-eastern Asia</t>
        </is>
      </c>
      <c r="G137" s="45" t="n"/>
      <c r="H137" s="45" t="inlineStr">
        <is>
          <t>Asia</t>
        </is>
      </c>
      <c r="I137" s="45" t="n"/>
      <c r="J137" s="101" t="n"/>
    </row>
    <row r="138">
      <c r="A138" s="45" t="n">
        <v>137</v>
      </c>
      <c r="B138" s="45" t="inlineStr">
        <is>
          <t>Maldives</t>
        </is>
      </c>
      <c r="C138" s="45" t="inlineStr">
        <is>
          <t>MV</t>
        </is>
      </c>
      <c r="D138" s="45" t="inlineStr">
        <is>
          <t>MDV</t>
        </is>
      </c>
      <c r="E138" s="45" t="n">
        <v>462</v>
      </c>
      <c r="F138" s="45" t="inlineStr">
        <is>
          <t>Southern Asia</t>
        </is>
      </c>
      <c r="G138" s="45" t="n"/>
      <c r="H138" s="45" t="inlineStr">
        <is>
          <t>Asia</t>
        </is>
      </c>
      <c r="I138" s="45" t="n"/>
      <c r="J138" s="101" t="n"/>
    </row>
    <row r="139">
      <c r="A139" s="45" t="n">
        <v>138</v>
      </c>
      <c r="B139" s="45" t="inlineStr">
        <is>
          <t>Mali</t>
        </is>
      </c>
      <c r="C139" s="45" t="inlineStr">
        <is>
          <t>ML</t>
        </is>
      </c>
      <c r="D139" s="45" t="inlineStr">
        <is>
          <t>MLI</t>
        </is>
      </c>
      <c r="E139" s="45" t="n">
        <v>466</v>
      </c>
      <c r="F139" s="45" t="inlineStr">
        <is>
          <t>Western Africa</t>
        </is>
      </c>
      <c r="G139" s="45" t="inlineStr">
        <is>
          <t>Sub-Saharan Africa</t>
        </is>
      </c>
      <c r="H139" s="45" t="inlineStr">
        <is>
          <t>Africa</t>
        </is>
      </c>
      <c r="I139" s="45" t="n"/>
      <c r="J139" s="101" t="n"/>
    </row>
    <row r="140">
      <c r="A140" s="45" t="n">
        <v>139</v>
      </c>
      <c r="B140" s="45" t="inlineStr">
        <is>
          <t>Malta</t>
        </is>
      </c>
      <c r="C140" s="45" t="inlineStr">
        <is>
          <t>MT</t>
        </is>
      </c>
      <c r="D140" s="45" t="inlineStr">
        <is>
          <t>MLT</t>
        </is>
      </c>
      <c r="E140" s="45" t="n">
        <v>470</v>
      </c>
      <c r="F140" s="45" t="inlineStr">
        <is>
          <t>Southern Europe</t>
        </is>
      </c>
      <c r="G140" s="45" t="n"/>
      <c r="H140" s="45" t="inlineStr">
        <is>
          <t>Europe</t>
        </is>
      </c>
      <c r="I140" s="45" t="n"/>
      <c r="J140" s="101" t="n"/>
    </row>
    <row r="141">
      <c r="A141" s="45" t="n">
        <v>140</v>
      </c>
      <c r="B141" s="45" t="inlineStr">
        <is>
          <t>Marshall Islands</t>
        </is>
      </c>
      <c r="C141" s="45" t="inlineStr">
        <is>
          <t>MH</t>
        </is>
      </c>
      <c r="D141" s="45" t="inlineStr">
        <is>
          <t>MHL</t>
        </is>
      </c>
      <c r="E141" s="45" t="n">
        <v>584</v>
      </c>
      <c r="F141" s="45" t="inlineStr">
        <is>
          <t>Oceania</t>
        </is>
      </c>
      <c r="G141" s="45" t="inlineStr">
        <is>
          <t>Micronesia</t>
        </is>
      </c>
      <c r="H141" s="45" t="inlineStr">
        <is>
          <t>Oceania</t>
        </is>
      </c>
      <c r="I141" s="45" t="n">
        <v>9</v>
      </c>
      <c r="J141" s="101" t="n"/>
    </row>
    <row r="142">
      <c r="A142" s="45" t="n">
        <v>141</v>
      </c>
      <c r="B142" s="45" t="inlineStr">
        <is>
          <t>Martinique</t>
        </is>
      </c>
      <c r="C142" s="45" t="inlineStr">
        <is>
          <t>MQ</t>
        </is>
      </c>
      <c r="D142" s="45" t="inlineStr">
        <is>
          <t>MTQ</t>
        </is>
      </c>
      <c r="E142" s="45" t="n">
        <v>474</v>
      </c>
      <c r="F142" s="45" t="inlineStr">
        <is>
          <t>Caribbean</t>
        </is>
      </c>
      <c r="G142" s="45" t="inlineStr">
        <is>
          <t>Latin America and the Caribbean</t>
        </is>
      </c>
      <c r="H142" s="45" t="inlineStr">
        <is>
          <t>North America</t>
        </is>
      </c>
      <c r="I142" s="45" t="n"/>
      <c r="J142" s="101" t="n"/>
    </row>
    <row r="143">
      <c r="A143" s="45" t="n">
        <v>142</v>
      </c>
      <c r="B143" s="45" t="inlineStr">
        <is>
          <t>Mauritania</t>
        </is>
      </c>
      <c r="C143" s="45" t="inlineStr">
        <is>
          <t>MR</t>
        </is>
      </c>
      <c r="D143" s="45" t="inlineStr">
        <is>
          <t>MRT</t>
        </is>
      </c>
      <c r="E143" s="45" t="n">
        <v>478</v>
      </c>
      <c r="F143" s="45" t="inlineStr">
        <is>
          <t>Western Africa</t>
        </is>
      </c>
      <c r="G143" s="45" t="inlineStr">
        <is>
          <t>Sub-Saharan Africa</t>
        </is>
      </c>
      <c r="H143" s="45" t="inlineStr">
        <is>
          <t>Africa</t>
        </is>
      </c>
      <c r="I143" s="45" t="n"/>
      <c r="J143" s="101" t="n"/>
    </row>
    <row r="144">
      <c r="A144" s="45" t="n">
        <v>143</v>
      </c>
      <c r="B144" s="45" t="inlineStr">
        <is>
          <t>Mauritius</t>
        </is>
      </c>
      <c r="C144" s="45" t="inlineStr">
        <is>
          <t>MU</t>
        </is>
      </c>
      <c r="D144" s="45" t="inlineStr">
        <is>
          <t>MUS</t>
        </is>
      </c>
      <c r="E144" s="45" t="n">
        <v>480</v>
      </c>
      <c r="F144" s="45" t="inlineStr">
        <is>
          <t>Eastern Africa</t>
        </is>
      </c>
      <c r="G144" s="45" t="inlineStr">
        <is>
          <t>Sub-Saharan Africa</t>
        </is>
      </c>
      <c r="H144" s="45" t="inlineStr">
        <is>
          <t>Africa</t>
        </is>
      </c>
      <c r="I144" s="45" t="n"/>
      <c r="J144" s="101" t="n"/>
    </row>
    <row r="145">
      <c r="A145" s="45" t="n">
        <v>144</v>
      </c>
      <c r="B145" s="45" t="inlineStr">
        <is>
          <t>Mayotte</t>
        </is>
      </c>
      <c r="C145" s="45" t="inlineStr">
        <is>
          <t>YT</t>
        </is>
      </c>
      <c r="D145" s="45" t="inlineStr">
        <is>
          <t>MYT</t>
        </is>
      </c>
      <c r="E145" s="45" t="n">
        <v>175</v>
      </c>
      <c r="F145" s="45" t="inlineStr">
        <is>
          <t>Eastern Africa</t>
        </is>
      </c>
      <c r="G145" s="45" t="inlineStr">
        <is>
          <t>Sub-Saharan Africa</t>
        </is>
      </c>
      <c r="H145" s="45" t="inlineStr">
        <is>
          <t>Africa</t>
        </is>
      </c>
      <c r="I145" s="45" t="n"/>
      <c r="J145" s="101" t="n"/>
    </row>
    <row r="146">
      <c r="A146" s="45" t="n">
        <v>145</v>
      </c>
      <c r="B146" s="45" t="inlineStr">
        <is>
          <t>Micronesia (Federated States of)</t>
        </is>
      </c>
      <c r="C146" s="45" t="inlineStr">
        <is>
          <t>FM</t>
        </is>
      </c>
      <c r="D146" s="45" t="inlineStr">
        <is>
          <t>FSM</t>
        </is>
      </c>
      <c r="E146" s="45" t="n">
        <v>583</v>
      </c>
      <c r="F146" s="45" t="inlineStr">
        <is>
          <t>Micronesia</t>
        </is>
      </c>
      <c r="G146" s="45" t="n"/>
      <c r="H146" s="45" t="inlineStr">
        <is>
          <t>Oceania</t>
        </is>
      </c>
      <c r="I146" s="45" t="n"/>
      <c r="J146" s="101" t="n"/>
    </row>
    <row r="147">
      <c r="A147" s="45" t="n">
        <v>146</v>
      </c>
      <c r="B147" s="45" t="inlineStr">
        <is>
          <t>Moldova</t>
        </is>
      </c>
      <c r="C147" s="45" t="inlineStr">
        <is>
          <t>MD</t>
        </is>
      </c>
      <c r="D147" s="45" t="inlineStr">
        <is>
          <t>MDA</t>
        </is>
      </c>
      <c r="E147" s="45" t="n">
        <v>498</v>
      </c>
      <c r="F147" s="45" t="inlineStr">
        <is>
          <t>Europe</t>
        </is>
      </c>
      <c r="G147" s="45" t="inlineStr">
        <is>
          <t>Eastern</t>
        </is>
      </c>
      <c r="H147" s="45" t="inlineStr">
        <is>
          <t>Europe</t>
        </is>
      </c>
      <c r="I147" s="45" t="n">
        <v>8</v>
      </c>
      <c r="J147" s="101" t="n"/>
    </row>
    <row r="148">
      <c r="A148" s="45" t="n">
        <v>147</v>
      </c>
      <c r="B148" s="45" t="inlineStr">
        <is>
          <t>Monaco</t>
        </is>
      </c>
      <c r="C148" s="45" t="inlineStr">
        <is>
          <t>MC</t>
        </is>
      </c>
      <c r="D148" s="45" t="inlineStr">
        <is>
          <t>MCO</t>
        </is>
      </c>
      <c r="E148" s="45" t="n">
        <v>492</v>
      </c>
      <c r="F148" s="45" t="inlineStr">
        <is>
          <t>Western Europe</t>
        </is>
      </c>
      <c r="G148" s="45" t="n"/>
      <c r="H148" s="45" t="inlineStr">
        <is>
          <t>Europe</t>
        </is>
      </c>
      <c r="I148" s="45" t="n"/>
      <c r="J148" s="101" t="n"/>
    </row>
    <row r="149">
      <c r="A149" s="45" t="n">
        <v>148</v>
      </c>
      <c r="B149" s="45" t="inlineStr">
        <is>
          <t>Mongolia</t>
        </is>
      </c>
      <c r="C149" s="45" t="inlineStr">
        <is>
          <t>MN</t>
        </is>
      </c>
      <c r="D149" s="45" t="inlineStr">
        <is>
          <t>MNG</t>
        </is>
      </c>
      <c r="E149" s="45" t="n">
        <v>496</v>
      </c>
      <c r="F149" s="45" t="inlineStr">
        <is>
          <t>Eastern Asia</t>
        </is>
      </c>
      <c r="G149" s="45" t="n"/>
      <c r="H149" s="45" t="inlineStr">
        <is>
          <t>Asia</t>
        </is>
      </c>
      <c r="I149" s="45" t="n"/>
      <c r="J149" s="101" t="n"/>
    </row>
    <row r="150">
      <c r="A150" s="45" t="n">
        <v>149</v>
      </c>
      <c r="B150" s="45" t="inlineStr">
        <is>
          <t>Montenegro</t>
        </is>
      </c>
      <c r="C150" s="45" t="inlineStr">
        <is>
          <t>ME</t>
        </is>
      </c>
      <c r="D150" s="45" t="inlineStr">
        <is>
          <t>MNE</t>
        </is>
      </c>
      <c r="E150" s="45" t="n">
        <v>499</v>
      </c>
      <c r="F150" s="45" t="inlineStr">
        <is>
          <t>Southern Europe</t>
        </is>
      </c>
      <c r="G150" s="45" t="n"/>
      <c r="H150" s="45" t="inlineStr">
        <is>
          <t>Europe</t>
        </is>
      </c>
      <c r="I150" s="45" t="n"/>
      <c r="J150" s="101" t="n"/>
    </row>
    <row r="151">
      <c r="A151" s="45" t="n">
        <v>150</v>
      </c>
      <c r="B151" s="45" t="inlineStr">
        <is>
          <t>Montserrat</t>
        </is>
      </c>
      <c r="C151" s="45" t="inlineStr">
        <is>
          <t>MS</t>
        </is>
      </c>
      <c r="D151" s="45" t="inlineStr">
        <is>
          <t>MSR</t>
        </is>
      </c>
      <c r="E151" s="45" t="n">
        <v>500</v>
      </c>
      <c r="F151" s="45" t="inlineStr">
        <is>
          <t>Caribbean</t>
        </is>
      </c>
      <c r="G151" s="45" t="inlineStr">
        <is>
          <t>Latin America and the Caribbean</t>
        </is>
      </c>
      <c r="H151" s="45" t="inlineStr">
        <is>
          <t>North America</t>
        </is>
      </c>
      <c r="I151" s="45" t="n"/>
      <c r="J151" s="101" t="n"/>
    </row>
    <row r="152">
      <c r="A152" s="45" t="n">
        <v>151</v>
      </c>
      <c r="B152" s="45" t="inlineStr">
        <is>
          <t>Morocco</t>
        </is>
      </c>
      <c r="C152" s="45" t="inlineStr">
        <is>
          <t>MA</t>
        </is>
      </c>
      <c r="D152" s="45" t="inlineStr">
        <is>
          <t>MAR</t>
        </is>
      </c>
      <c r="E152" s="45" t="n">
        <v>504</v>
      </c>
      <c r="F152" s="45" t="inlineStr">
        <is>
          <t>Northern Africa</t>
        </is>
      </c>
      <c r="G152" s="45" t="n"/>
      <c r="H152" s="45" t="inlineStr">
        <is>
          <t>Africa</t>
        </is>
      </c>
      <c r="I152" s="45" t="n"/>
      <c r="J152" s="101" t="n"/>
    </row>
    <row r="153">
      <c r="A153" s="45" t="n">
        <v>152</v>
      </c>
      <c r="B153" s="45" t="inlineStr">
        <is>
          <t>Mozambique</t>
        </is>
      </c>
      <c r="C153" s="45" t="inlineStr">
        <is>
          <t>MZ</t>
        </is>
      </c>
      <c r="D153" s="45" t="inlineStr">
        <is>
          <t>MOZ</t>
        </is>
      </c>
      <c r="E153" s="45" t="n">
        <v>508</v>
      </c>
      <c r="F153" s="45" t="inlineStr">
        <is>
          <t>Eastern Africa</t>
        </is>
      </c>
      <c r="G153" s="45" t="inlineStr">
        <is>
          <t>Sub-Saharan Africa</t>
        </is>
      </c>
      <c r="H153" s="45" t="inlineStr">
        <is>
          <t>Africa</t>
        </is>
      </c>
      <c r="I153" s="45" t="n"/>
      <c r="J153" s="101" t="n"/>
    </row>
    <row r="154">
      <c r="A154" s="45" t="n">
        <v>153</v>
      </c>
      <c r="B154" s="45" t="inlineStr">
        <is>
          <t>Myanmar</t>
        </is>
      </c>
      <c r="C154" s="45" t="inlineStr">
        <is>
          <t>MM</t>
        </is>
      </c>
      <c r="D154" s="45" t="inlineStr">
        <is>
          <t>MMR</t>
        </is>
      </c>
      <c r="E154" s="45" t="n">
        <v>104</v>
      </c>
      <c r="F154" s="45" t="inlineStr">
        <is>
          <t>South-eastern Asia</t>
        </is>
      </c>
      <c r="G154" s="45" t="n"/>
      <c r="H154" s="45" t="inlineStr">
        <is>
          <t>Asia</t>
        </is>
      </c>
      <c r="I154" s="45" t="n"/>
      <c r="J154" s="101" t="n"/>
    </row>
    <row r="155">
      <c r="A155" s="45" t="n">
        <v>154</v>
      </c>
      <c r="B155" s="45" t="inlineStr">
        <is>
          <t>Namibia</t>
        </is>
      </c>
      <c r="C155" s="45" t="inlineStr">
        <is>
          <t>NA</t>
        </is>
      </c>
      <c r="D155" s="45" t="inlineStr">
        <is>
          <t>NAM</t>
        </is>
      </c>
      <c r="E155" s="45" t="n">
        <v>516</v>
      </c>
      <c r="F155" s="45" t="inlineStr">
        <is>
          <t>Southern Africa</t>
        </is>
      </c>
      <c r="G155" s="45" t="inlineStr">
        <is>
          <t>Sub-Saharan Africa</t>
        </is>
      </c>
      <c r="H155" s="45" t="inlineStr">
        <is>
          <t>Africa</t>
        </is>
      </c>
      <c r="I155" s="45" t="n"/>
      <c r="J155" s="101" t="n"/>
    </row>
    <row r="156">
      <c r="A156" s="45" t="n">
        <v>155</v>
      </c>
      <c r="B156" s="45" t="inlineStr">
        <is>
          <t>Nauru</t>
        </is>
      </c>
      <c r="C156" s="45" t="inlineStr">
        <is>
          <t>NR</t>
        </is>
      </c>
      <c r="D156" s="45" t="inlineStr">
        <is>
          <t>NRU</t>
        </is>
      </c>
      <c r="E156" s="45" t="n">
        <v>520</v>
      </c>
      <c r="F156" s="45" t="inlineStr">
        <is>
          <t>Micronesia</t>
        </is>
      </c>
      <c r="G156" s="45" t="n"/>
      <c r="H156" s="45" t="inlineStr">
        <is>
          <t>Oceania</t>
        </is>
      </c>
      <c r="I156" s="45" t="n"/>
      <c r="J156" s="101" t="n"/>
    </row>
    <row r="157">
      <c r="A157" s="45" t="n">
        <v>156</v>
      </c>
      <c r="B157" s="45" t="inlineStr">
        <is>
          <t>Nepal</t>
        </is>
      </c>
      <c r="C157" s="45" t="inlineStr">
        <is>
          <t>NP</t>
        </is>
      </c>
      <c r="D157" s="45" t="inlineStr">
        <is>
          <t>NPL</t>
        </is>
      </c>
      <c r="E157" s="45" t="n">
        <v>524</v>
      </c>
      <c r="F157" s="45" t="inlineStr">
        <is>
          <t>Southern Asia</t>
        </is>
      </c>
      <c r="G157" s="45" t="n"/>
      <c r="H157" s="45" t="inlineStr">
        <is>
          <t>Asia</t>
        </is>
      </c>
      <c r="I157" s="45" t="n"/>
      <c r="J157" s="101" t="n"/>
    </row>
    <row r="158">
      <c r="A158" s="45" t="n">
        <v>157</v>
      </c>
      <c r="B158" s="45" t="inlineStr">
        <is>
          <t>Netherlands</t>
        </is>
      </c>
      <c r="C158" s="45" t="inlineStr">
        <is>
          <t>NL</t>
        </is>
      </c>
      <c r="D158" s="45" t="inlineStr">
        <is>
          <t>NLD</t>
        </is>
      </c>
      <c r="E158" s="45" t="n">
        <v>528</v>
      </c>
      <c r="F158" s="45" t="inlineStr">
        <is>
          <t>Europe</t>
        </is>
      </c>
      <c r="G158" s="45" t="inlineStr">
        <is>
          <t>Western</t>
        </is>
      </c>
      <c r="H158" s="45" t="inlineStr">
        <is>
          <t>Europe</t>
        </is>
      </c>
      <c r="I158" s="45" t="n">
        <v>9</v>
      </c>
      <c r="J158" s="101" t="n"/>
    </row>
    <row r="159">
      <c r="A159" s="45" t="n">
        <v>158</v>
      </c>
      <c r="B159" s="45" t="inlineStr">
        <is>
          <t>New Caledonia</t>
        </is>
      </c>
      <c r="C159" s="45" t="inlineStr">
        <is>
          <t>NC</t>
        </is>
      </c>
      <c r="D159" s="45" t="inlineStr">
        <is>
          <t>NCL</t>
        </is>
      </c>
      <c r="E159" s="45" t="n">
        <v>540</v>
      </c>
      <c r="F159" s="45" t="inlineStr">
        <is>
          <t>Melanesia</t>
        </is>
      </c>
      <c r="G159" s="45" t="n"/>
      <c r="H159" s="45" t="inlineStr">
        <is>
          <t>Oceania</t>
        </is>
      </c>
      <c r="I159" s="45" t="n"/>
      <c r="J159" s="101" t="n"/>
    </row>
    <row r="160">
      <c r="A160" s="45" t="n">
        <v>159</v>
      </c>
      <c r="B160" s="45" t="inlineStr">
        <is>
          <t>New Zealand</t>
        </is>
      </c>
      <c r="C160" s="45" t="inlineStr">
        <is>
          <t>NZ</t>
        </is>
      </c>
      <c r="D160" s="45" t="inlineStr">
        <is>
          <t>NZL</t>
        </is>
      </c>
      <c r="E160" s="45" t="n">
        <v>554</v>
      </c>
      <c r="F160" s="45" t="inlineStr">
        <is>
          <t>Australia and New Zealand</t>
        </is>
      </c>
      <c r="G160" s="45" t="n"/>
      <c r="H160" s="45" t="inlineStr">
        <is>
          <t>Oceania</t>
        </is>
      </c>
      <c r="I160" s="45" t="n"/>
      <c r="J160" s="101" t="n"/>
    </row>
    <row r="161">
      <c r="A161" s="45" t="n">
        <v>160</v>
      </c>
      <c r="B161" s="45" t="inlineStr">
        <is>
          <t>Nicaragua</t>
        </is>
      </c>
      <c r="C161" s="45" t="inlineStr">
        <is>
          <t>NI</t>
        </is>
      </c>
      <c r="D161" s="45" t="inlineStr">
        <is>
          <t>NIC</t>
        </is>
      </c>
      <c r="E161" s="45" t="n">
        <v>558</v>
      </c>
      <c r="F161" s="45" t="inlineStr">
        <is>
          <t>Central America</t>
        </is>
      </c>
      <c r="G161" s="45" t="inlineStr">
        <is>
          <t>Latin America and the Caribbean</t>
        </is>
      </c>
      <c r="H161" s="45" t="inlineStr">
        <is>
          <t>North America</t>
        </is>
      </c>
      <c r="I161" s="45" t="n"/>
      <c r="J161" s="101" t="n"/>
    </row>
    <row r="162">
      <c r="A162" s="45" t="n">
        <v>161</v>
      </c>
      <c r="B162" s="45" t="inlineStr">
        <is>
          <t>Niger</t>
        </is>
      </c>
      <c r="C162" s="45" t="inlineStr">
        <is>
          <t>NE</t>
        </is>
      </c>
      <c r="D162" s="45" t="inlineStr">
        <is>
          <t>NER</t>
        </is>
      </c>
      <c r="E162" s="45" t="n">
        <v>562</v>
      </c>
      <c r="F162" s="45" t="inlineStr">
        <is>
          <t>Africa</t>
        </is>
      </c>
      <c r="G162" s="45" t="inlineStr">
        <is>
          <t>Western</t>
        </is>
      </c>
      <c r="H162" s="45" t="inlineStr">
        <is>
          <t>Africa</t>
        </is>
      </c>
      <c r="I162" s="45" t="n">
        <v>4</v>
      </c>
      <c r="J162" s="101" t="n"/>
    </row>
    <row r="163">
      <c r="A163" s="45" t="n">
        <v>162</v>
      </c>
      <c r="B163" s="45" t="inlineStr">
        <is>
          <t>Nigeria</t>
        </is>
      </c>
      <c r="C163" s="45" t="inlineStr">
        <is>
          <t>NG</t>
        </is>
      </c>
      <c r="D163" s="45" t="inlineStr">
        <is>
          <t>NGA</t>
        </is>
      </c>
      <c r="E163" s="45" t="n">
        <v>566</v>
      </c>
      <c r="F163" s="45" t="inlineStr">
        <is>
          <t>Western Africa</t>
        </is>
      </c>
      <c r="G163" s="45" t="inlineStr">
        <is>
          <t>Sub-Saharan Africa</t>
        </is>
      </c>
      <c r="H163" s="45" t="inlineStr">
        <is>
          <t>Africa</t>
        </is>
      </c>
      <c r="I163" s="45" t="n"/>
      <c r="J163" s="101" t="n"/>
    </row>
    <row r="164">
      <c r="A164" s="45" t="n">
        <v>163</v>
      </c>
      <c r="B164" s="45" t="inlineStr">
        <is>
          <t>Niue</t>
        </is>
      </c>
      <c r="C164" s="45" t="inlineStr">
        <is>
          <t>NU</t>
        </is>
      </c>
      <c r="D164" s="45" t="inlineStr">
        <is>
          <t>NIU</t>
        </is>
      </c>
      <c r="E164" s="45" t="n">
        <v>570</v>
      </c>
      <c r="F164" s="45" t="inlineStr">
        <is>
          <t>Polynesia</t>
        </is>
      </c>
      <c r="G164" s="45" t="n"/>
      <c r="H164" s="45" t="inlineStr">
        <is>
          <t>Oceania</t>
        </is>
      </c>
      <c r="I164" s="45" t="n"/>
      <c r="J164" s="101" t="n"/>
    </row>
    <row r="165">
      <c r="A165" s="45" t="n">
        <v>164</v>
      </c>
      <c r="B165" s="45" t="inlineStr">
        <is>
          <t>Norfolk Island</t>
        </is>
      </c>
      <c r="C165" s="45" t="inlineStr">
        <is>
          <t>NF</t>
        </is>
      </c>
      <c r="D165" s="45" t="inlineStr">
        <is>
          <t>NFK</t>
        </is>
      </c>
      <c r="E165" s="45" t="n">
        <v>574</v>
      </c>
      <c r="F165" s="45" t="inlineStr">
        <is>
          <t>Australia and New Zealand</t>
        </is>
      </c>
      <c r="G165" s="45" t="n"/>
      <c r="H165" s="45" t="inlineStr">
        <is>
          <t>Oceania</t>
        </is>
      </c>
      <c r="I165" s="45" t="n"/>
      <c r="J165" s="101" t="n"/>
    </row>
    <row r="166">
      <c r="A166" s="45" t="n">
        <v>165</v>
      </c>
      <c r="B166" s="45" t="inlineStr">
        <is>
          <t>North Korea</t>
        </is>
      </c>
      <c r="C166" s="45" t="inlineStr">
        <is>
          <t>KP</t>
        </is>
      </c>
      <c r="D166" s="45" t="inlineStr">
        <is>
          <t>PRK</t>
        </is>
      </c>
      <c r="E166" s="45" t="n">
        <v>408</v>
      </c>
      <c r="F166" s="45" t="inlineStr">
        <is>
          <t>Asia</t>
        </is>
      </c>
      <c r="G166" s="45" t="inlineStr">
        <is>
          <t>Eastern</t>
        </is>
      </c>
      <c r="H166" s="45" t="inlineStr">
        <is>
          <t>Asia</t>
        </is>
      </c>
      <c r="I166" s="45" t="n">
        <v>6</v>
      </c>
      <c r="J166" s="101" t="n"/>
    </row>
    <row r="167">
      <c r="A167" s="45" t="n">
        <v>166</v>
      </c>
      <c r="B167" s="45" t="inlineStr">
        <is>
          <t>Northern Mariana Islands</t>
        </is>
      </c>
      <c r="C167" s="45" t="inlineStr">
        <is>
          <t>MP</t>
        </is>
      </c>
      <c r="D167" s="45" t="inlineStr">
        <is>
          <t>MNP</t>
        </is>
      </c>
      <c r="E167" s="45" t="n">
        <v>580</v>
      </c>
      <c r="F167" s="45" t="inlineStr">
        <is>
          <t>Oceania</t>
        </is>
      </c>
      <c r="G167" s="45" t="inlineStr">
        <is>
          <t>Micronesia</t>
        </is>
      </c>
      <c r="H167" s="45" t="inlineStr">
        <is>
          <t>Oceania</t>
        </is>
      </c>
      <c r="I167" s="45" t="n"/>
      <c r="J167" s="101" t="n"/>
    </row>
    <row r="168">
      <c r="A168" s="45" t="n">
        <v>167</v>
      </c>
      <c r="B168" s="45" t="inlineStr">
        <is>
          <t>Norway</t>
        </is>
      </c>
      <c r="C168" s="45" t="inlineStr">
        <is>
          <t>NO</t>
        </is>
      </c>
      <c r="D168" s="45" t="inlineStr">
        <is>
          <t>NOR</t>
        </is>
      </c>
      <c r="E168" s="45" t="n">
        <v>578</v>
      </c>
      <c r="F168" s="45" t="inlineStr">
        <is>
          <t>Northern Europe</t>
        </is>
      </c>
      <c r="G168" s="45" t="n"/>
      <c r="H168" s="45" t="inlineStr">
        <is>
          <t>Europe</t>
        </is>
      </c>
      <c r="I168" s="45" t="n"/>
      <c r="J168" s="101" t="n"/>
    </row>
    <row r="169">
      <c r="A169" s="45" t="n">
        <v>168</v>
      </c>
      <c r="B169" s="45" t="inlineStr">
        <is>
          <t>Oman</t>
        </is>
      </c>
      <c r="C169" s="45" t="inlineStr">
        <is>
          <t>OM</t>
        </is>
      </c>
      <c r="D169" s="45" t="inlineStr">
        <is>
          <t>OMN</t>
        </is>
      </c>
      <c r="E169" s="45" t="n">
        <v>512</v>
      </c>
      <c r="F169" s="45" t="inlineStr">
        <is>
          <t>Western Asia</t>
        </is>
      </c>
      <c r="G169" s="45" t="n"/>
      <c r="H169" s="45" t="inlineStr">
        <is>
          <t>Asia</t>
        </is>
      </c>
      <c r="I169" s="45" t="n"/>
      <c r="J169" s="101" t="n"/>
    </row>
    <row r="170">
      <c r="A170" s="45" t="n">
        <v>169</v>
      </c>
      <c r="B170" s="45" t="inlineStr">
        <is>
          <t>Pakistan</t>
        </is>
      </c>
      <c r="C170" s="45" t="inlineStr">
        <is>
          <t>PK</t>
        </is>
      </c>
      <c r="D170" s="45" t="inlineStr">
        <is>
          <t>PAK</t>
        </is>
      </c>
      <c r="E170" s="45" t="n">
        <v>586</v>
      </c>
      <c r="F170" s="45" t="inlineStr">
        <is>
          <t>Southern Asia</t>
        </is>
      </c>
      <c r="G170" s="45" t="n"/>
      <c r="H170" s="45" t="inlineStr">
        <is>
          <t>Asia</t>
        </is>
      </c>
      <c r="I170" s="45" t="n"/>
      <c r="J170" s="101" t="n"/>
    </row>
    <row r="171">
      <c r="A171" s="45" t="n">
        <v>170</v>
      </c>
      <c r="B171" s="45" t="inlineStr">
        <is>
          <t>Palau</t>
        </is>
      </c>
      <c r="C171" s="45" t="inlineStr">
        <is>
          <t>PW</t>
        </is>
      </c>
      <c r="D171" s="45" t="inlineStr">
        <is>
          <t>PLW</t>
        </is>
      </c>
      <c r="E171" s="45" t="n">
        <v>585</v>
      </c>
      <c r="F171" s="45" t="inlineStr">
        <is>
          <t>Micronesia</t>
        </is>
      </c>
      <c r="G171" s="45" t="n"/>
      <c r="H171" s="45" t="inlineStr">
        <is>
          <t>Oceania</t>
        </is>
      </c>
      <c r="I171" s="45" t="n"/>
      <c r="J171" s="101" t="n"/>
    </row>
    <row r="172">
      <c r="A172" s="45" t="n">
        <v>171</v>
      </c>
      <c r="B172" s="45" t="inlineStr">
        <is>
          <t>Palestina</t>
        </is>
      </c>
      <c r="C172" s="45" t="inlineStr">
        <is>
          <t>PS</t>
        </is>
      </c>
      <c r="D172" s="45" t="inlineStr">
        <is>
          <t>PSE</t>
        </is>
      </c>
      <c r="E172" s="45" t="n">
        <v>275</v>
      </c>
      <c r="F172" s="45" t="inlineStr">
        <is>
          <t>Asia</t>
        </is>
      </c>
      <c r="G172" s="45" t="inlineStr">
        <is>
          <t>Western</t>
        </is>
      </c>
      <c r="H172" s="45" t="inlineStr">
        <is>
          <t>Asia</t>
        </is>
      </c>
      <c r="I172" s="45" t="n"/>
      <c r="J172" s="101" t="n"/>
    </row>
    <row r="173">
      <c r="A173" s="45" t="n">
        <v>172</v>
      </c>
      <c r="B173" s="45" t="inlineStr">
        <is>
          <t>Panama</t>
        </is>
      </c>
      <c r="C173" s="45" t="inlineStr">
        <is>
          <t>PA</t>
        </is>
      </c>
      <c r="D173" s="45" t="inlineStr">
        <is>
          <t>PAN</t>
        </is>
      </c>
      <c r="E173" s="45" t="n">
        <v>591</v>
      </c>
      <c r="F173" s="45" t="inlineStr">
        <is>
          <t>Central America</t>
        </is>
      </c>
      <c r="G173" s="45" t="inlineStr">
        <is>
          <t>Latin America and the Caribbean</t>
        </is>
      </c>
      <c r="H173" s="45" t="inlineStr">
        <is>
          <t>North America</t>
        </is>
      </c>
      <c r="I173" s="45" t="n"/>
      <c r="J173" s="101" t="n"/>
    </row>
    <row r="174">
      <c r="A174" s="45" t="n">
        <v>173</v>
      </c>
      <c r="B174" s="45" t="inlineStr">
        <is>
          <t>Papua New Guinea</t>
        </is>
      </c>
      <c r="C174" s="45" t="inlineStr">
        <is>
          <t>PG</t>
        </is>
      </c>
      <c r="D174" s="45" t="inlineStr">
        <is>
          <t>PNG</t>
        </is>
      </c>
      <c r="E174" s="45" t="n">
        <v>598</v>
      </c>
      <c r="F174" s="45" t="inlineStr">
        <is>
          <t>Melanesia</t>
        </is>
      </c>
      <c r="G174" s="45" t="n"/>
      <c r="H174" s="45" t="inlineStr">
        <is>
          <t>Oceania</t>
        </is>
      </c>
      <c r="I174" s="45" t="n"/>
      <c r="J174" s="101" t="n"/>
    </row>
    <row r="175">
      <c r="A175" s="45" t="n">
        <v>174</v>
      </c>
      <c r="B175" s="45" t="inlineStr">
        <is>
          <t>Paracel Islands</t>
        </is>
      </c>
      <c r="C175" s="45" t="n"/>
      <c r="D175" s="45" t="inlineStr">
        <is>
          <t>XPI</t>
        </is>
      </c>
      <c r="E175" s="45" t="n"/>
      <c r="F175" s="45" t="n"/>
      <c r="G175" s="45" t="n"/>
      <c r="H175" s="45" t="inlineStr">
        <is>
          <t>Asia</t>
        </is>
      </c>
      <c r="I175" s="45" t="n"/>
      <c r="J175" s="101" t="n"/>
    </row>
    <row r="176">
      <c r="A176" s="45" t="n">
        <v>175</v>
      </c>
      <c r="B176" s="45" t="inlineStr">
        <is>
          <t>Paraguay</t>
        </is>
      </c>
      <c r="C176" s="45" t="inlineStr">
        <is>
          <t>PY</t>
        </is>
      </c>
      <c r="D176" s="45" t="inlineStr">
        <is>
          <t>PRY</t>
        </is>
      </c>
      <c r="E176" s="45" t="n">
        <v>600</v>
      </c>
      <c r="F176" s="45" t="inlineStr">
        <is>
          <t>South America</t>
        </is>
      </c>
      <c r="G176" s="45" t="inlineStr">
        <is>
          <t>Latin America and the Caribbean</t>
        </is>
      </c>
      <c r="H176" s="45" t="inlineStr">
        <is>
          <t>South America</t>
        </is>
      </c>
      <c r="I176" s="45" t="n"/>
      <c r="J176" s="101" t="n"/>
    </row>
    <row r="177">
      <c r="A177" s="45" t="n">
        <v>176</v>
      </c>
      <c r="B177" s="45" t="inlineStr">
        <is>
          <t>Peru</t>
        </is>
      </c>
      <c r="C177" s="45" t="inlineStr">
        <is>
          <t>PE</t>
        </is>
      </c>
      <c r="D177" s="45" t="inlineStr">
        <is>
          <t>PER</t>
        </is>
      </c>
      <c r="E177" s="45" t="n">
        <v>604</v>
      </c>
      <c r="F177" s="45" t="inlineStr">
        <is>
          <t>South America</t>
        </is>
      </c>
      <c r="G177" s="45" t="inlineStr">
        <is>
          <t>Latin America and the Caribbean</t>
        </is>
      </c>
      <c r="H177" s="45" t="inlineStr">
        <is>
          <t>South America</t>
        </is>
      </c>
      <c r="I177" s="45" t="n"/>
      <c r="J177" s="101" t="n"/>
    </row>
    <row r="178">
      <c r="A178" s="45" t="n">
        <v>177</v>
      </c>
      <c r="B178" s="45" t="inlineStr">
        <is>
          <t>Philippines</t>
        </is>
      </c>
      <c r="C178" s="45" t="inlineStr">
        <is>
          <t>PH</t>
        </is>
      </c>
      <c r="D178" s="45" t="inlineStr">
        <is>
          <t>PHL</t>
        </is>
      </c>
      <c r="E178" s="45" t="n">
        <v>608</v>
      </c>
      <c r="F178" s="45" t="inlineStr">
        <is>
          <t>South-eastern Asia</t>
        </is>
      </c>
      <c r="G178" s="45" t="n"/>
      <c r="H178" s="45" t="inlineStr">
        <is>
          <t>Asia</t>
        </is>
      </c>
      <c r="I178" s="45" t="n"/>
      <c r="J178" s="101" t="n"/>
    </row>
    <row r="179">
      <c r="A179" s="45" t="n">
        <v>178</v>
      </c>
      <c r="B179" s="45" t="inlineStr">
        <is>
          <t>Pitcairn</t>
        </is>
      </c>
      <c r="C179" s="45" t="inlineStr">
        <is>
          <t>PN</t>
        </is>
      </c>
      <c r="D179" s="45" t="inlineStr">
        <is>
          <t>PCN</t>
        </is>
      </c>
      <c r="E179" s="45" t="n">
        <v>612</v>
      </c>
      <c r="F179" s="45" t="inlineStr">
        <is>
          <t>Polynesia</t>
        </is>
      </c>
      <c r="G179" s="45" t="n"/>
      <c r="H179" s="45" t="inlineStr">
        <is>
          <t>Oceania</t>
        </is>
      </c>
      <c r="I179" s="45" t="n"/>
      <c r="J179" s="101" t="n"/>
    </row>
    <row r="180">
      <c r="A180" s="45" t="n">
        <v>179</v>
      </c>
      <c r="B180" s="45" t="inlineStr">
        <is>
          <t>Poland</t>
        </is>
      </c>
      <c r="C180" s="45" t="inlineStr">
        <is>
          <t>PL</t>
        </is>
      </c>
      <c r="D180" s="45" t="inlineStr">
        <is>
          <t>POL</t>
        </is>
      </c>
      <c r="E180" s="45" t="n">
        <v>616</v>
      </c>
      <c r="F180" s="45" t="inlineStr">
        <is>
          <t>Eastern Europe</t>
        </is>
      </c>
      <c r="G180" s="45" t="n"/>
      <c r="H180" s="45" t="inlineStr">
        <is>
          <t>Europe</t>
        </is>
      </c>
      <c r="I180" s="45" t="n"/>
      <c r="J180" s="101" t="n"/>
    </row>
    <row r="181">
      <c r="A181" s="45" t="n">
        <v>180</v>
      </c>
      <c r="B181" s="45" t="inlineStr">
        <is>
          <t>Portugal</t>
        </is>
      </c>
      <c r="C181" s="45" t="inlineStr">
        <is>
          <t>PT</t>
        </is>
      </c>
      <c r="D181" s="45" t="inlineStr">
        <is>
          <t>PRT</t>
        </is>
      </c>
      <c r="E181" s="45" t="n">
        <v>620</v>
      </c>
      <c r="F181" s="45" t="inlineStr">
        <is>
          <t>Southern Europe</t>
        </is>
      </c>
      <c r="G181" s="45" t="n"/>
      <c r="H181" s="45" t="inlineStr">
        <is>
          <t>Europe</t>
        </is>
      </c>
      <c r="I181" s="45" t="n"/>
      <c r="J181" s="101" t="n"/>
    </row>
    <row r="182">
      <c r="A182" s="45" t="n">
        <v>181</v>
      </c>
      <c r="B182" s="45" t="inlineStr">
        <is>
          <t>Puerto Rico</t>
        </is>
      </c>
      <c r="C182" s="45" t="inlineStr">
        <is>
          <t>PR</t>
        </is>
      </c>
      <c r="D182" s="45" t="inlineStr">
        <is>
          <t>PRI</t>
        </is>
      </c>
      <c r="E182" s="45" t="n">
        <v>630</v>
      </c>
      <c r="F182" s="45" t="inlineStr">
        <is>
          <t>Caribbean</t>
        </is>
      </c>
      <c r="G182" s="45" t="inlineStr">
        <is>
          <t>Latin America and the Caribbean</t>
        </is>
      </c>
      <c r="H182" s="45" t="inlineStr">
        <is>
          <t>North America</t>
        </is>
      </c>
      <c r="I182" s="45" t="n"/>
      <c r="J182" s="101" t="n"/>
    </row>
    <row r="183">
      <c r="A183" s="45" t="n">
        <v>182</v>
      </c>
      <c r="B183" s="45" t="inlineStr">
        <is>
          <t>Qatar</t>
        </is>
      </c>
      <c r="C183" s="45" t="inlineStr">
        <is>
          <t>QA</t>
        </is>
      </c>
      <c r="D183" s="45" t="inlineStr">
        <is>
          <t>QAT</t>
        </is>
      </c>
      <c r="E183" s="45" t="n">
        <v>634</v>
      </c>
      <c r="F183" s="45" t="inlineStr">
        <is>
          <t>Western Asia</t>
        </is>
      </c>
      <c r="G183" s="45" t="n"/>
      <c r="H183" s="45" t="inlineStr">
        <is>
          <t>Asia</t>
        </is>
      </c>
      <c r="I183" s="45" t="n"/>
      <c r="J183" s="101" t="n"/>
    </row>
    <row r="184">
      <c r="A184" s="45" t="n">
        <v>183</v>
      </c>
      <c r="B184" s="45" t="inlineStr">
        <is>
          <t>Republic of Congo</t>
        </is>
      </c>
      <c r="C184" s="45" t="inlineStr">
        <is>
          <t>CG</t>
        </is>
      </c>
      <c r="D184" s="45" t="inlineStr">
        <is>
          <t>COG</t>
        </is>
      </c>
      <c r="E184" s="45" t="n">
        <v>178</v>
      </c>
      <c r="F184" s="45" t="inlineStr">
        <is>
          <t>Africa</t>
        </is>
      </c>
      <c r="G184" s="45" t="inlineStr">
        <is>
          <t>Central</t>
        </is>
      </c>
      <c r="H184" s="45" t="inlineStr">
        <is>
          <t>Africa</t>
        </is>
      </c>
      <c r="I184" s="45" t="n">
        <v>6</v>
      </c>
      <c r="J184" s="101" t="n"/>
    </row>
    <row r="185">
      <c r="A185" s="45" t="n">
        <v>184</v>
      </c>
      <c r="B185" s="45" t="inlineStr">
        <is>
          <t>Réunion</t>
        </is>
      </c>
      <c r="C185" s="45" t="inlineStr">
        <is>
          <t>RE</t>
        </is>
      </c>
      <c r="D185" s="45" t="inlineStr">
        <is>
          <t>REU</t>
        </is>
      </c>
      <c r="E185" s="45" t="n">
        <v>638</v>
      </c>
      <c r="F185" s="45" t="inlineStr">
        <is>
          <t>Eastern Africa</t>
        </is>
      </c>
      <c r="G185" s="45" t="inlineStr">
        <is>
          <t>Sub-Saharan Africa</t>
        </is>
      </c>
      <c r="H185" s="45" t="inlineStr">
        <is>
          <t>Africa</t>
        </is>
      </c>
      <c r="I185" s="45" t="n"/>
      <c r="J185" s="101" t="n"/>
    </row>
    <row r="186">
      <c r="A186" s="45" t="n">
        <v>185</v>
      </c>
      <c r="B186" s="45" t="inlineStr">
        <is>
          <t>Romania</t>
        </is>
      </c>
      <c r="C186" s="45" t="inlineStr">
        <is>
          <t>RO</t>
        </is>
      </c>
      <c r="D186" s="45" t="inlineStr">
        <is>
          <t>ROU</t>
        </is>
      </c>
      <c r="E186" s="45" t="n">
        <v>642</v>
      </c>
      <c r="F186" s="45" t="inlineStr">
        <is>
          <t>Eastern Europe</t>
        </is>
      </c>
      <c r="G186" s="45" t="n"/>
      <c r="H186" s="45" t="inlineStr">
        <is>
          <t>Europe</t>
        </is>
      </c>
      <c r="I186" s="45" t="n"/>
      <c r="J186" s="101" t="n"/>
    </row>
    <row r="187">
      <c r="A187" s="45" t="n">
        <v>186</v>
      </c>
      <c r="B187" s="45" t="inlineStr">
        <is>
          <t>Russia</t>
        </is>
      </c>
      <c r="C187" s="45" t="inlineStr">
        <is>
          <t>RU</t>
        </is>
      </c>
      <c r="D187" s="45" t="inlineStr">
        <is>
          <t>RUS</t>
        </is>
      </c>
      <c r="E187" s="45" t="n">
        <v>643</v>
      </c>
      <c r="F187" s="45" t="inlineStr">
        <is>
          <t>Europe</t>
        </is>
      </c>
      <c r="G187" s="45" t="inlineStr">
        <is>
          <t>Eastern</t>
        </is>
      </c>
      <c r="H187" s="45" t="inlineStr">
        <is>
          <t>Europe/Asia</t>
        </is>
      </c>
      <c r="I187" s="45" t="n">
        <v>9</v>
      </c>
      <c r="J187" s="101" t="n"/>
    </row>
    <row r="188">
      <c r="A188" s="45" t="n">
        <v>187</v>
      </c>
      <c r="B188" s="45" t="inlineStr">
        <is>
          <t>Rwanda</t>
        </is>
      </c>
      <c r="C188" s="45" t="inlineStr">
        <is>
          <t>RW</t>
        </is>
      </c>
      <c r="D188" s="45" t="inlineStr">
        <is>
          <t>RWA</t>
        </is>
      </c>
      <c r="E188" s="45" t="n">
        <v>646</v>
      </c>
      <c r="F188" s="45" t="inlineStr">
        <is>
          <t>Eastern Africa</t>
        </is>
      </c>
      <c r="G188" s="45" t="inlineStr">
        <is>
          <t>Sub-Saharan Africa</t>
        </is>
      </c>
      <c r="H188" s="45" t="inlineStr">
        <is>
          <t>Africa</t>
        </is>
      </c>
      <c r="I188" s="45" t="n"/>
      <c r="J188" s="101" t="n"/>
    </row>
    <row r="189">
      <c r="A189" s="45" t="n">
        <v>188</v>
      </c>
      <c r="B189" s="45" t="inlineStr">
        <is>
          <t>Saint Helena</t>
        </is>
      </c>
      <c r="C189" s="45" t="inlineStr">
        <is>
          <t>SH</t>
        </is>
      </c>
      <c r="D189" s="45" t="inlineStr">
        <is>
          <t>SHN</t>
        </is>
      </c>
      <c r="E189" s="45" t="n">
        <v>654</v>
      </c>
      <c r="F189" s="45" t="inlineStr">
        <is>
          <t>Africa</t>
        </is>
      </c>
      <c r="G189" s="45" t="n"/>
      <c r="H189" s="45" t="inlineStr">
        <is>
          <t>Africa</t>
        </is>
      </c>
      <c r="I189" s="45" t="n">
        <v>6</v>
      </c>
      <c r="J189" s="101" t="n"/>
    </row>
    <row r="190">
      <c r="A190" s="45" t="n">
        <v>189</v>
      </c>
      <c r="B190" s="45" t="inlineStr">
        <is>
          <t>Saint Kitts and Nevis</t>
        </is>
      </c>
      <c r="C190" s="45" t="inlineStr">
        <is>
          <t>KN</t>
        </is>
      </c>
      <c r="D190" s="45" t="inlineStr">
        <is>
          <t>KNA</t>
        </is>
      </c>
      <c r="E190" s="45" t="n">
        <v>659</v>
      </c>
      <c r="F190" s="45" t="inlineStr">
        <is>
          <t>Caribbean</t>
        </is>
      </c>
      <c r="G190" s="45" t="inlineStr">
        <is>
          <t>Latin America and the Caribbean</t>
        </is>
      </c>
      <c r="H190" s="45" t="inlineStr">
        <is>
          <t>North America</t>
        </is>
      </c>
      <c r="I190" s="45" t="n"/>
      <c r="J190" s="101" t="n"/>
    </row>
    <row r="191">
      <c r="A191" s="45" t="n">
        <v>190</v>
      </c>
      <c r="B191" s="45" t="inlineStr">
        <is>
          <t>Saint Lucia</t>
        </is>
      </c>
      <c r="C191" s="45" t="inlineStr">
        <is>
          <t>LC</t>
        </is>
      </c>
      <c r="D191" s="45" t="inlineStr">
        <is>
          <t>LCA</t>
        </is>
      </c>
      <c r="E191" s="45" t="n">
        <v>662</v>
      </c>
      <c r="F191" s="45" t="inlineStr">
        <is>
          <t>Caribbean</t>
        </is>
      </c>
      <c r="G191" s="45" t="inlineStr">
        <is>
          <t>Latin America and the Caribbean</t>
        </is>
      </c>
      <c r="H191" s="45" t="inlineStr">
        <is>
          <t>North America</t>
        </is>
      </c>
      <c r="I191" s="45" t="n"/>
      <c r="J191" s="101" t="n"/>
    </row>
    <row r="192">
      <c r="A192" s="45" t="n">
        <v>191</v>
      </c>
      <c r="B192" s="45" t="inlineStr">
        <is>
          <t>Saint Pierre and Miquelon</t>
        </is>
      </c>
      <c r="C192" s="45" t="inlineStr">
        <is>
          <t>PM</t>
        </is>
      </c>
      <c r="D192" s="45" t="inlineStr">
        <is>
          <t>SPM</t>
        </is>
      </c>
      <c r="E192" s="45" t="n">
        <v>666</v>
      </c>
      <c r="F192" s="45" t="inlineStr">
        <is>
          <t>Northern America</t>
        </is>
      </c>
      <c r="G192" s="45" t="n"/>
      <c r="H192" s="45" t="inlineStr">
        <is>
          <t>North America</t>
        </is>
      </c>
      <c r="I192" s="45" t="n"/>
      <c r="J192" s="101" t="n"/>
    </row>
    <row r="193">
      <c r="A193" s="45" t="n">
        <v>192</v>
      </c>
      <c r="B193" s="45" t="inlineStr">
        <is>
          <t>Saint Vincent and the Grenadines</t>
        </is>
      </c>
      <c r="C193" s="45" t="inlineStr">
        <is>
          <t>VC</t>
        </is>
      </c>
      <c r="D193" s="45" t="inlineStr">
        <is>
          <t>VCT</t>
        </is>
      </c>
      <c r="E193" s="45" t="n">
        <v>670</v>
      </c>
      <c r="F193" s="45" t="inlineStr">
        <is>
          <t>Caribbean</t>
        </is>
      </c>
      <c r="G193" s="45" t="inlineStr">
        <is>
          <t>Latin America and the Caribbean</t>
        </is>
      </c>
      <c r="H193" s="45" t="inlineStr">
        <is>
          <t>North America</t>
        </is>
      </c>
      <c r="I193" s="45" t="n"/>
      <c r="J193" s="101" t="n"/>
    </row>
    <row r="194">
      <c r="A194" s="45" t="n">
        <v>193</v>
      </c>
      <c r="B194" s="45" t="inlineStr">
        <is>
          <t>Saint Barthélemy</t>
        </is>
      </c>
      <c r="C194" s="45" t="inlineStr">
        <is>
          <t>BL</t>
        </is>
      </c>
      <c r="D194" s="45" t="inlineStr">
        <is>
          <t>BLM</t>
        </is>
      </c>
      <c r="E194" s="45" t="n">
        <v>652</v>
      </c>
      <c r="F194" s="45" t="inlineStr">
        <is>
          <t>Caribbean</t>
        </is>
      </c>
      <c r="G194" s="45" t="inlineStr">
        <is>
          <t>Latin America and the Caribbean</t>
        </is>
      </c>
      <c r="H194" s="45" t="inlineStr">
        <is>
          <t>North America</t>
        </is>
      </c>
      <c r="I194" s="45" t="n"/>
      <c r="J194" s="101" t="n"/>
    </row>
    <row r="195">
      <c r="A195" s="45" t="n">
        <v>194</v>
      </c>
      <c r="B195" s="45" t="inlineStr">
        <is>
          <t>Saint Martin (French part)</t>
        </is>
      </c>
      <c r="C195" s="45" t="inlineStr">
        <is>
          <t>MF</t>
        </is>
      </c>
      <c r="D195" s="45" t="inlineStr">
        <is>
          <t>MAF</t>
        </is>
      </c>
      <c r="E195" s="45" t="n">
        <v>663</v>
      </c>
      <c r="F195" s="45" t="inlineStr">
        <is>
          <t>Caribbean</t>
        </is>
      </c>
      <c r="G195" s="45" t="inlineStr">
        <is>
          <t>Latin America and the Caribbean</t>
        </is>
      </c>
      <c r="H195" s="45" t="inlineStr">
        <is>
          <t>North America</t>
        </is>
      </c>
      <c r="I195" s="45" t="n"/>
      <c r="J195" s="101" t="n"/>
    </row>
    <row r="196">
      <c r="A196" s="45" t="n">
        <v>195</v>
      </c>
      <c r="B196" s="45" t="inlineStr">
        <is>
          <t>Samoa</t>
        </is>
      </c>
      <c r="C196" s="45" t="inlineStr">
        <is>
          <t>WS</t>
        </is>
      </c>
      <c r="D196" s="45" t="inlineStr">
        <is>
          <t>WSM</t>
        </is>
      </c>
      <c r="E196" s="45" t="n">
        <v>882</v>
      </c>
      <c r="F196" s="45" t="inlineStr">
        <is>
          <t>Polynesia</t>
        </is>
      </c>
      <c r="G196" s="45" t="n"/>
      <c r="H196" s="45" t="inlineStr">
        <is>
          <t>Oceania</t>
        </is>
      </c>
      <c r="I196" s="45" t="n"/>
      <c r="J196" s="101" t="n"/>
    </row>
    <row r="197">
      <c r="A197" s="45" t="n">
        <v>196</v>
      </c>
      <c r="B197" s="45" t="inlineStr">
        <is>
          <t>San Marino</t>
        </is>
      </c>
      <c r="C197" s="45" t="inlineStr">
        <is>
          <t>SM</t>
        </is>
      </c>
      <c r="D197" s="45" t="inlineStr">
        <is>
          <t>SMR</t>
        </is>
      </c>
      <c r="E197" s="45" t="n">
        <v>674</v>
      </c>
      <c r="F197" s="45" t="inlineStr">
        <is>
          <t>Southern Europe</t>
        </is>
      </c>
      <c r="G197" s="45" t="n"/>
      <c r="H197" s="45" t="inlineStr">
        <is>
          <t>Europe</t>
        </is>
      </c>
      <c r="I197" s="45" t="n"/>
      <c r="J197" s="101" t="n"/>
    </row>
    <row r="198">
      <c r="A198" s="45" t="n">
        <v>197</v>
      </c>
      <c r="B198" s="45" t="inlineStr">
        <is>
          <t>Saudi Arabia</t>
        </is>
      </c>
      <c r="C198" s="45" t="inlineStr">
        <is>
          <t>SA</t>
        </is>
      </c>
      <c r="D198" s="45" t="inlineStr">
        <is>
          <t>SAU</t>
        </is>
      </c>
      <c r="E198" s="45" t="n">
        <v>682</v>
      </c>
      <c r="F198" s="45" t="inlineStr">
        <is>
          <t>Western Asia</t>
        </is>
      </c>
      <c r="G198" s="45" t="n"/>
      <c r="H198" s="45" t="inlineStr">
        <is>
          <t>Asia</t>
        </is>
      </c>
      <c r="I198" s="45" t="n"/>
      <c r="J198" s="101" t="n"/>
    </row>
    <row r="199">
      <c r="A199" s="45" t="n">
        <v>198</v>
      </c>
      <c r="B199" s="45" t="inlineStr">
        <is>
          <t>Senegal</t>
        </is>
      </c>
      <c r="C199" s="45" t="inlineStr">
        <is>
          <t>SN</t>
        </is>
      </c>
      <c r="D199" s="45" t="inlineStr">
        <is>
          <t>SEN</t>
        </is>
      </c>
      <c r="E199" s="45" t="n">
        <v>686</v>
      </c>
      <c r="F199" s="45" t="inlineStr">
        <is>
          <t>Western Africa</t>
        </is>
      </c>
      <c r="G199" s="45" t="inlineStr">
        <is>
          <t>Sub-Saharan Africa</t>
        </is>
      </c>
      <c r="H199" s="45" t="inlineStr">
        <is>
          <t>Africa</t>
        </is>
      </c>
      <c r="I199" s="45" t="n"/>
      <c r="J199" s="101" t="n"/>
    </row>
    <row r="200">
      <c r="A200" s="45" t="n">
        <v>199</v>
      </c>
      <c r="B200" s="45" t="inlineStr">
        <is>
          <t>Serbia</t>
        </is>
      </c>
      <c r="C200" s="45" t="inlineStr">
        <is>
          <t>RS</t>
        </is>
      </c>
      <c r="D200" s="45" t="inlineStr">
        <is>
          <t>SRB</t>
        </is>
      </c>
      <c r="E200" s="45" t="n">
        <v>688</v>
      </c>
      <c r="F200" s="45" t="inlineStr">
        <is>
          <t>Southern Europe</t>
        </is>
      </c>
      <c r="G200" s="45" t="n"/>
      <c r="H200" s="45" t="inlineStr">
        <is>
          <t>Europe</t>
        </is>
      </c>
      <c r="I200" s="45" t="n"/>
      <c r="J200" s="101" t="n"/>
    </row>
    <row r="201">
      <c r="A201" s="45" t="n">
        <v>200</v>
      </c>
      <c r="B201" s="45" t="inlineStr">
        <is>
          <t>Seychelles</t>
        </is>
      </c>
      <c r="C201" s="45" t="inlineStr">
        <is>
          <t>SC</t>
        </is>
      </c>
      <c r="D201" s="45" t="inlineStr">
        <is>
          <t>SYC</t>
        </is>
      </c>
      <c r="E201" s="45" t="n">
        <v>690</v>
      </c>
      <c r="F201" s="45" t="inlineStr">
        <is>
          <t>Eastern Africa</t>
        </is>
      </c>
      <c r="G201" s="45" t="inlineStr">
        <is>
          <t>Sub-Saharan Africa</t>
        </is>
      </c>
      <c r="H201" s="45" t="inlineStr">
        <is>
          <t>Africa</t>
        </is>
      </c>
      <c r="I201" s="45" t="n"/>
      <c r="J201" s="101" t="n"/>
    </row>
    <row r="202">
      <c r="A202" s="45" t="n">
        <v>201</v>
      </c>
      <c r="B202" s="45" t="inlineStr">
        <is>
          <t>Sierra Leone</t>
        </is>
      </c>
      <c r="C202" s="45" t="inlineStr">
        <is>
          <t>SL</t>
        </is>
      </c>
      <c r="D202" s="45" t="inlineStr">
        <is>
          <t>SLE</t>
        </is>
      </c>
      <c r="E202" s="45" t="n">
        <v>694</v>
      </c>
      <c r="F202" s="45" t="inlineStr">
        <is>
          <t>Western Africa</t>
        </is>
      </c>
      <c r="G202" s="45" t="inlineStr">
        <is>
          <t>Sub-Saharan Africa</t>
        </is>
      </c>
      <c r="H202" s="45" t="inlineStr">
        <is>
          <t>Africa</t>
        </is>
      </c>
      <c r="I202" s="45" t="n"/>
      <c r="J202" s="101" t="n"/>
    </row>
    <row r="203">
      <c r="A203" s="45" t="n">
        <v>202</v>
      </c>
      <c r="B203" s="45" t="inlineStr">
        <is>
          <t>Singapore</t>
        </is>
      </c>
      <c r="C203" s="45" t="inlineStr">
        <is>
          <t>SG</t>
        </is>
      </c>
      <c r="D203" s="45" t="inlineStr">
        <is>
          <t>SGP</t>
        </is>
      </c>
      <c r="E203" s="45" t="n">
        <v>702</v>
      </c>
      <c r="F203" s="45" t="inlineStr">
        <is>
          <t>South-eastern Asia</t>
        </is>
      </c>
      <c r="G203" s="45" t="n"/>
      <c r="H203" s="45" t="inlineStr">
        <is>
          <t>Asia</t>
        </is>
      </c>
      <c r="I203" s="45" t="n"/>
      <c r="J203" s="101" t="n"/>
    </row>
    <row r="204">
      <c r="A204" s="45" t="n">
        <v>203</v>
      </c>
      <c r="B204" s="45" t="inlineStr">
        <is>
          <t>Sint Maarten (Dutch part)</t>
        </is>
      </c>
      <c r="C204" s="45" t="inlineStr">
        <is>
          <t>SX</t>
        </is>
      </c>
      <c r="D204" s="45" t="inlineStr">
        <is>
          <t>SXM</t>
        </is>
      </c>
      <c r="E204" s="45" t="n">
        <v>534</v>
      </c>
      <c r="F204" s="45" t="inlineStr">
        <is>
          <t>Caribbean</t>
        </is>
      </c>
      <c r="G204" s="45" t="inlineStr">
        <is>
          <t>Latin America and the Caribbean</t>
        </is>
      </c>
      <c r="H204" s="45" t="inlineStr">
        <is>
          <t>North America</t>
        </is>
      </c>
      <c r="I204" s="45" t="n"/>
      <c r="J204" s="101" t="n"/>
    </row>
    <row r="205">
      <c r="A205" s="45" t="n">
        <v>204</v>
      </c>
      <c r="B205" s="45" t="inlineStr">
        <is>
          <t>Slovakia</t>
        </is>
      </c>
      <c r="C205" s="45" t="inlineStr">
        <is>
          <t>SK</t>
        </is>
      </c>
      <c r="D205" s="45" t="inlineStr">
        <is>
          <t>SVK</t>
        </is>
      </c>
      <c r="E205" s="45" t="n">
        <v>703</v>
      </c>
      <c r="F205" s="45" t="inlineStr">
        <is>
          <t>Eastern Europe</t>
        </is>
      </c>
      <c r="G205" s="45" t="n"/>
      <c r="H205" s="45" t="inlineStr">
        <is>
          <t>Europe</t>
        </is>
      </c>
      <c r="I205" s="45" t="n"/>
      <c r="J205" s="101" t="n"/>
    </row>
    <row r="206">
      <c r="A206" s="45" t="n">
        <v>205</v>
      </c>
      <c r="B206" s="45" t="inlineStr">
        <is>
          <t>Slovenia</t>
        </is>
      </c>
      <c r="C206" s="45" t="inlineStr">
        <is>
          <t>SI</t>
        </is>
      </c>
      <c r="D206" s="45" t="inlineStr">
        <is>
          <t>SVN</t>
        </is>
      </c>
      <c r="E206" s="45" t="n">
        <v>705</v>
      </c>
      <c r="F206" s="45" t="inlineStr">
        <is>
          <t>Southern Europe</t>
        </is>
      </c>
      <c r="G206" s="45" t="n"/>
      <c r="H206" s="45" t="inlineStr">
        <is>
          <t>Europe</t>
        </is>
      </c>
      <c r="I206" s="45" t="n"/>
      <c r="J206" s="101" t="n"/>
    </row>
    <row r="207">
      <c r="A207" s="45" t="n">
        <v>206</v>
      </c>
      <c r="B207" s="45" t="inlineStr">
        <is>
          <t>Solomon Islands</t>
        </is>
      </c>
      <c r="C207" s="45" t="inlineStr">
        <is>
          <t>SB</t>
        </is>
      </c>
      <c r="D207" s="45" t="inlineStr">
        <is>
          <t>SLB</t>
        </is>
      </c>
      <c r="E207" s="45" t="n">
        <v>90</v>
      </c>
      <c r="F207" s="45" t="inlineStr">
        <is>
          <t>Melanesia</t>
        </is>
      </c>
      <c r="G207" s="45" t="n"/>
      <c r="H207" s="45" t="inlineStr">
        <is>
          <t>Oceania</t>
        </is>
      </c>
      <c r="I207" s="45" t="n"/>
      <c r="J207" s="101" t="n"/>
    </row>
    <row r="208">
      <c r="A208" s="45" t="n">
        <v>207</v>
      </c>
      <c r="B208" s="45" t="inlineStr">
        <is>
          <t>Somalia</t>
        </is>
      </c>
      <c r="C208" s="45" t="inlineStr">
        <is>
          <t>SO</t>
        </is>
      </c>
      <c r="D208" s="45" t="inlineStr">
        <is>
          <t>SOM</t>
        </is>
      </c>
      <c r="E208" s="45" t="n">
        <v>706</v>
      </c>
      <c r="F208" s="45" t="inlineStr">
        <is>
          <t>Eastern Africa</t>
        </is>
      </c>
      <c r="G208" s="45" t="inlineStr">
        <is>
          <t>Sub-Saharan Africa</t>
        </is>
      </c>
      <c r="H208" s="45" t="inlineStr">
        <is>
          <t>Africa</t>
        </is>
      </c>
      <c r="I208" s="45" t="n"/>
      <c r="J208" s="101" t="n"/>
    </row>
    <row r="209">
      <c r="A209" s="45" t="n">
        <v>208</v>
      </c>
      <c r="B209" s="45" t="inlineStr">
        <is>
          <t>South Africa</t>
        </is>
      </c>
      <c r="C209" s="45" t="inlineStr">
        <is>
          <t>ZA</t>
        </is>
      </c>
      <c r="D209" s="45" t="inlineStr">
        <is>
          <t>ZAF</t>
        </is>
      </c>
      <c r="E209" s="45" t="n">
        <v>710</v>
      </c>
      <c r="F209" s="45" t="inlineStr">
        <is>
          <t>Southern Africa</t>
        </is>
      </c>
      <c r="G209" s="45" t="inlineStr">
        <is>
          <t>Sub-Saharan Africa</t>
        </is>
      </c>
      <c r="H209" s="45" t="inlineStr">
        <is>
          <t>Africa</t>
        </is>
      </c>
      <c r="I209" s="45" t="n"/>
      <c r="J209" s="101" t="n"/>
    </row>
    <row r="210">
      <c r="A210" s="45" t="n">
        <v>209</v>
      </c>
      <c r="B210" s="45" t="inlineStr">
        <is>
          <t>South Georgia and the South Sandwich Islands</t>
        </is>
      </c>
      <c r="C210" s="45" t="inlineStr">
        <is>
          <t>GS</t>
        </is>
      </c>
      <c r="D210" s="45" t="inlineStr">
        <is>
          <t>SGS</t>
        </is>
      </c>
      <c r="E210" s="45" t="n">
        <v>239</v>
      </c>
      <c r="F210" s="45" t="inlineStr">
        <is>
          <t>South America</t>
        </is>
      </c>
      <c r="G210" s="45" t="inlineStr">
        <is>
          <t>Latin America and the Caribbean</t>
        </is>
      </c>
      <c r="H210" s="45" t="inlineStr">
        <is>
          <t>South America</t>
        </is>
      </c>
      <c r="I210" s="45" t="n"/>
      <c r="J210" s="101" t="n"/>
    </row>
    <row r="211">
      <c r="A211" s="45" t="n">
        <v>210</v>
      </c>
      <c r="B211" s="45" t="inlineStr">
        <is>
          <t>South Korea</t>
        </is>
      </c>
      <c r="C211" s="45" t="inlineStr">
        <is>
          <t>KR</t>
        </is>
      </c>
      <c r="D211" s="45" t="inlineStr">
        <is>
          <t>KOR</t>
        </is>
      </c>
      <c r="E211" s="45" t="n">
        <v>410</v>
      </c>
      <c r="F211" s="45" t="inlineStr">
        <is>
          <t>Asia</t>
        </is>
      </c>
      <c r="G211" s="45" t="inlineStr">
        <is>
          <t>East Asia</t>
        </is>
      </c>
      <c r="H211" s="45" t="inlineStr">
        <is>
          <t>Asia</t>
        </is>
      </c>
      <c r="I211" s="45" t="n">
        <v>9</v>
      </c>
      <c r="J211" s="101" t="n"/>
    </row>
    <row r="212">
      <c r="A212" s="45" t="n">
        <v>211</v>
      </c>
      <c r="B212" s="45" t="inlineStr">
        <is>
          <t>South Sudan</t>
        </is>
      </c>
      <c r="C212" s="45" t="inlineStr">
        <is>
          <t>SS</t>
        </is>
      </c>
      <c r="D212" s="45" t="inlineStr">
        <is>
          <t>SSD</t>
        </is>
      </c>
      <c r="E212" s="45" t="n">
        <v>728</v>
      </c>
      <c r="F212" s="45" t="inlineStr">
        <is>
          <t>Eastern Africa</t>
        </is>
      </c>
      <c r="G212" s="45" t="inlineStr">
        <is>
          <t>Sub-Saharan Africa</t>
        </is>
      </c>
      <c r="H212" s="45" t="inlineStr">
        <is>
          <t>Africa</t>
        </is>
      </c>
      <c r="I212" s="45" t="n"/>
      <c r="J212" s="101" t="n"/>
    </row>
    <row r="213">
      <c r="A213" s="45" t="n">
        <v>212</v>
      </c>
      <c r="B213" s="45" t="inlineStr">
        <is>
          <t>Spain</t>
        </is>
      </c>
      <c r="C213" s="45" t="inlineStr">
        <is>
          <t>ES</t>
        </is>
      </c>
      <c r="D213" s="45" t="inlineStr">
        <is>
          <t>ESP</t>
        </is>
      </c>
      <c r="E213" s="45" t="n">
        <v>724</v>
      </c>
      <c r="F213" s="45" t="inlineStr">
        <is>
          <t>Southern Europe</t>
        </is>
      </c>
      <c r="G213" s="45" t="n"/>
      <c r="H213" s="45" t="inlineStr">
        <is>
          <t>Europe</t>
        </is>
      </c>
      <c r="I213" s="45" t="n"/>
      <c r="J213" s="101" t="n"/>
    </row>
    <row r="214">
      <c r="A214" s="45" t="n">
        <v>213</v>
      </c>
      <c r="B214" s="45" t="inlineStr">
        <is>
          <t>Spratly Islands</t>
        </is>
      </c>
      <c r="C214" s="45" t="n"/>
      <c r="D214" s="45" t="inlineStr">
        <is>
          <t>XSP</t>
        </is>
      </c>
      <c r="E214" s="45" t="n"/>
      <c r="F214" s="45" t="inlineStr">
        <is>
          <t>Asia</t>
        </is>
      </c>
      <c r="G214" s="45" t="n"/>
      <c r="H214" s="45" t="inlineStr">
        <is>
          <t>Asia</t>
        </is>
      </c>
      <c r="I214" s="45" t="n"/>
      <c r="J214" s="101" t="n"/>
    </row>
    <row r="215">
      <c r="A215" s="45" t="n">
        <v>214</v>
      </c>
      <c r="B215" s="45" t="inlineStr">
        <is>
          <t>Sri Lanka</t>
        </is>
      </c>
      <c r="C215" s="45" t="inlineStr">
        <is>
          <t>LK</t>
        </is>
      </c>
      <c r="D215" s="45" t="inlineStr">
        <is>
          <t>LKA</t>
        </is>
      </c>
      <c r="E215" s="45" t="n">
        <v>144</v>
      </c>
      <c r="F215" s="45" t="inlineStr">
        <is>
          <t>Southern Asia</t>
        </is>
      </c>
      <c r="G215" s="45" t="n"/>
      <c r="H215" s="45" t="inlineStr">
        <is>
          <t>Asia</t>
        </is>
      </c>
      <c r="I215" s="45" t="n"/>
      <c r="J215" s="101" t="n"/>
    </row>
    <row r="216">
      <c r="A216" s="45" t="n">
        <v>215</v>
      </c>
      <c r="B216" s="45" t="inlineStr">
        <is>
          <t>Sudan</t>
        </is>
      </c>
      <c r="C216" s="45" t="inlineStr">
        <is>
          <t>SD</t>
        </is>
      </c>
      <c r="D216" s="45" t="inlineStr">
        <is>
          <t>SDN</t>
        </is>
      </c>
      <c r="E216" s="45" t="n">
        <v>729</v>
      </c>
      <c r="F216" s="45" t="inlineStr">
        <is>
          <t>Northern Africa</t>
        </is>
      </c>
      <c r="G216" s="45" t="n"/>
      <c r="H216" s="45" t="inlineStr">
        <is>
          <t>Africa</t>
        </is>
      </c>
      <c r="I216" s="45" t="n"/>
      <c r="J216" s="101" t="n"/>
    </row>
    <row r="217">
      <c r="A217" s="45" t="n">
        <v>216</v>
      </c>
      <c r="B217" s="45" t="inlineStr">
        <is>
          <t>Suriname</t>
        </is>
      </c>
      <c r="C217" s="45" t="inlineStr">
        <is>
          <t>SR</t>
        </is>
      </c>
      <c r="D217" s="45" t="inlineStr">
        <is>
          <t>SUR</t>
        </is>
      </c>
      <c r="E217" s="45" t="n">
        <v>740</v>
      </c>
      <c r="F217" s="45" t="inlineStr">
        <is>
          <t>South America</t>
        </is>
      </c>
      <c r="G217" s="45" t="inlineStr">
        <is>
          <t>Latin America and the Caribbean</t>
        </is>
      </c>
      <c r="H217" s="45" t="inlineStr">
        <is>
          <t>South America</t>
        </is>
      </c>
      <c r="I217" s="45" t="n"/>
      <c r="J217" s="101" t="n"/>
    </row>
    <row r="218">
      <c r="A218" s="45" t="n">
        <v>217</v>
      </c>
      <c r="B218" s="45" t="inlineStr">
        <is>
          <t>Svalbard and Jan Mayen</t>
        </is>
      </c>
      <c r="C218" s="45" t="inlineStr">
        <is>
          <t>SJ</t>
        </is>
      </c>
      <c r="D218" s="45" t="inlineStr">
        <is>
          <t>SJM</t>
        </is>
      </c>
      <c r="E218" s="45" t="n">
        <v>744</v>
      </c>
      <c r="F218" s="45" t="inlineStr">
        <is>
          <t>Europe</t>
        </is>
      </c>
      <c r="G218" s="45" t="n"/>
      <c r="H218" s="45" t="inlineStr">
        <is>
          <t>Europe</t>
        </is>
      </c>
      <c r="I218" s="45" t="n"/>
      <c r="J218" s="101" t="n"/>
    </row>
    <row r="219">
      <c r="A219" s="45" t="n">
        <v>218</v>
      </c>
      <c r="B219" s="45" t="inlineStr">
        <is>
          <t>Eswatini</t>
        </is>
      </c>
      <c r="C219" s="45" t="inlineStr">
        <is>
          <t>SZ</t>
        </is>
      </c>
      <c r="D219" s="45" t="inlineStr">
        <is>
          <t>SWZ</t>
        </is>
      </c>
      <c r="E219" s="45" t="n">
        <v>748</v>
      </c>
      <c r="F219" s="45" t="inlineStr">
        <is>
          <t>Southern Africa</t>
        </is>
      </c>
      <c r="G219" s="45" t="inlineStr">
        <is>
          <t>Sub-Saharan Africa</t>
        </is>
      </c>
      <c r="H219" s="45" t="inlineStr">
        <is>
          <t>Africa</t>
        </is>
      </c>
      <c r="I219" s="45" t="n"/>
      <c r="J219" s="101" t="n"/>
    </row>
    <row r="220">
      <c r="A220" s="45" t="n">
        <v>219</v>
      </c>
      <c r="B220" s="45" t="inlineStr">
        <is>
          <t>Sweden</t>
        </is>
      </c>
      <c r="C220" s="45" t="inlineStr">
        <is>
          <t>SE</t>
        </is>
      </c>
      <c r="D220" s="45" t="inlineStr">
        <is>
          <t>SWE</t>
        </is>
      </c>
      <c r="E220" s="45" t="n">
        <v>752</v>
      </c>
      <c r="F220" s="45" t="inlineStr">
        <is>
          <t>Northern Europe</t>
        </is>
      </c>
      <c r="G220" s="45" t="n"/>
      <c r="H220" s="45" t="inlineStr">
        <is>
          <t>Europe</t>
        </is>
      </c>
      <c r="I220" s="45" t="n"/>
      <c r="J220" s="101" t="n"/>
    </row>
    <row r="221">
      <c r="A221" s="45" t="n">
        <v>220</v>
      </c>
      <c r="B221" s="45" t="inlineStr">
        <is>
          <t>Switzerland</t>
        </is>
      </c>
      <c r="C221" s="45" t="inlineStr">
        <is>
          <t>CH</t>
        </is>
      </c>
      <c r="D221" s="45" t="inlineStr">
        <is>
          <t>CHE</t>
        </is>
      </c>
      <c r="E221" s="45" t="n">
        <v>756</v>
      </c>
      <c r="F221" s="45" t="inlineStr">
        <is>
          <t>Western Europe</t>
        </is>
      </c>
      <c r="G221" s="45" t="n"/>
      <c r="H221" s="45" t="inlineStr">
        <is>
          <t>Europe</t>
        </is>
      </c>
      <c r="I221" s="45" t="n"/>
      <c r="J221" s="101" t="n"/>
    </row>
    <row r="222">
      <c r="A222" s="45" t="n">
        <v>221</v>
      </c>
      <c r="B222" s="45" t="inlineStr">
        <is>
          <t>Syrian Arab Republic</t>
        </is>
      </c>
      <c r="C222" s="45" t="inlineStr">
        <is>
          <t>SY</t>
        </is>
      </c>
      <c r="D222" s="45" t="inlineStr">
        <is>
          <t>SYR</t>
        </is>
      </c>
      <c r="E222" s="45" t="n">
        <v>760</v>
      </c>
      <c r="F222" s="45" t="inlineStr">
        <is>
          <t>Western Asia</t>
        </is>
      </c>
      <c r="G222" s="45" t="n"/>
      <c r="H222" s="45" t="inlineStr">
        <is>
          <t>Asia</t>
        </is>
      </c>
      <c r="I222" s="45" t="n"/>
      <c r="J222" s="101" t="n"/>
    </row>
    <row r="223">
      <c r="A223" s="45" t="n">
        <v>222</v>
      </c>
      <c r="B223" s="45" t="inlineStr">
        <is>
          <t>Sao Tome and Principe</t>
        </is>
      </c>
      <c r="C223" s="45" t="inlineStr">
        <is>
          <t>ST</t>
        </is>
      </c>
      <c r="D223" s="45" t="inlineStr">
        <is>
          <t>STP</t>
        </is>
      </c>
      <c r="E223" s="45" t="n">
        <v>678</v>
      </c>
      <c r="F223" s="45" t="inlineStr">
        <is>
          <t>Middle Africa</t>
        </is>
      </c>
      <c r="G223" s="45" t="inlineStr">
        <is>
          <t>Sub-Saharan Africa</t>
        </is>
      </c>
      <c r="H223" s="45" t="inlineStr">
        <is>
          <t>Africa</t>
        </is>
      </c>
      <c r="I223" s="45" t="n"/>
      <c r="J223" s="101" t="n"/>
    </row>
    <row r="224">
      <c r="A224" s="45" t="n">
        <v>223</v>
      </c>
      <c r="B224" s="45" t="inlineStr">
        <is>
          <t>Taiwan</t>
        </is>
      </c>
      <c r="C224" s="45" t="inlineStr">
        <is>
          <t>TW</t>
        </is>
      </c>
      <c r="D224" s="45" t="inlineStr">
        <is>
          <t>TWN</t>
        </is>
      </c>
      <c r="E224" s="45" t="n">
        <v>158</v>
      </c>
      <c r="F224" s="45" t="inlineStr">
        <is>
          <t>East Asia</t>
        </is>
      </c>
      <c r="G224" s="45" t="n"/>
      <c r="H224" s="45" t="inlineStr">
        <is>
          <t>Asia</t>
        </is>
      </c>
      <c r="I224" s="45" t="n"/>
      <c r="J224" s="101" t="n"/>
    </row>
    <row r="225">
      <c r="A225" s="45" t="n">
        <v>224</v>
      </c>
      <c r="B225" s="45" t="inlineStr">
        <is>
          <t>Tajikistan</t>
        </is>
      </c>
      <c r="C225" s="45" t="inlineStr">
        <is>
          <t>TJ</t>
        </is>
      </c>
      <c r="D225" s="45" t="inlineStr">
        <is>
          <t>TJK</t>
        </is>
      </c>
      <c r="E225" s="45" t="n">
        <v>762</v>
      </c>
      <c r="F225" s="45" t="inlineStr">
        <is>
          <t>Central Asia</t>
        </is>
      </c>
      <c r="G225" s="45" t="n"/>
      <c r="H225" s="45" t="inlineStr">
        <is>
          <t>Asia</t>
        </is>
      </c>
      <c r="I225" s="45" t="n"/>
      <c r="J225" s="101" t="n"/>
    </row>
    <row r="226">
      <c r="A226" s="45" t="n">
        <v>225</v>
      </c>
      <c r="B226" s="45" t="inlineStr">
        <is>
          <t>Tanzania, United Republic of</t>
        </is>
      </c>
      <c r="C226" s="45" t="inlineStr">
        <is>
          <t>TZ</t>
        </is>
      </c>
      <c r="D226" s="45" t="inlineStr">
        <is>
          <t>TZA</t>
        </is>
      </c>
      <c r="E226" s="45" t="n">
        <v>834</v>
      </c>
      <c r="F226" s="45" t="inlineStr">
        <is>
          <t>Eastern Africa</t>
        </is>
      </c>
      <c r="G226" s="45" t="inlineStr">
        <is>
          <t>Sub-Saharan Africa</t>
        </is>
      </c>
      <c r="H226" s="45" t="inlineStr">
        <is>
          <t>Africa</t>
        </is>
      </c>
      <c r="I226" s="45" t="n"/>
      <c r="J226" s="101" t="n"/>
    </row>
    <row r="227">
      <c r="A227" s="45" t="n">
        <v>226</v>
      </c>
      <c r="B227" s="45" t="inlineStr">
        <is>
          <t>Thailand</t>
        </is>
      </c>
      <c r="C227" s="45" t="inlineStr">
        <is>
          <t>TH</t>
        </is>
      </c>
      <c r="D227" s="45" t="inlineStr">
        <is>
          <t>THA</t>
        </is>
      </c>
      <c r="E227" s="45" t="n">
        <v>764</v>
      </c>
      <c r="F227" s="45" t="inlineStr">
        <is>
          <t>South-eastern Asia</t>
        </is>
      </c>
      <c r="G227" s="45" t="n"/>
      <c r="H227" s="45" t="inlineStr">
        <is>
          <t>Asia</t>
        </is>
      </c>
      <c r="I227" s="45" t="n"/>
      <c r="J227" s="101" t="n"/>
    </row>
    <row r="228">
      <c r="A228" s="45" t="n">
        <v>227</v>
      </c>
      <c r="B228" s="45" t="inlineStr">
        <is>
          <t>Timor-Leste</t>
        </is>
      </c>
      <c r="C228" s="45" t="inlineStr">
        <is>
          <t>TL</t>
        </is>
      </c>
      <c r="D228" s="45" t="inlineStr">
        <is>
          <t>TLS</t>
        </is>
      </c>
      <c r="E228" s="45" t="n">
        <v>626</v>
      </c>
      <c r="F228" s="45" t="inlineStr">
        <is>
          <t>South-eastern Asia</t>
        </is>
      </c>
      <c r="G228" s="45" t="n"/>
      <c r="H228" s="45" t="inlineStr">
        <is>
          <t>Asia</t>
        </is>
      </c>
      <c r="I228" s="45" t="n"/>
      <c r="J228" s="101" t="n"/>
    </row>
    <row r="229">
      <c r="A229" s="45" t="n">
        <v>228</v>
      </c>
      <c r="B229" s="45" t="inlineStr">
        <is>
          <t>Togo</t>
        </is>
      </c>
      <c r="C229" s="45" t="inlineStr">
        <is>
          <t>TG</t>
        </is>
      </c>
      <c r="D229" s="45" t="inlineStr">
        <is>
          <t>TGO</t>
        </is>
      </c>
      <c r="E229" s="45" t="n">
        <v>768</v>
      </c>
      <c r="F229" s="45" t="inlineStr">
        <is>
          <t>Western Africa</t>
        </is>
      </c>
      <c r="G229" s="45" t="inlineStr">
        <is>
          <t>Sub-Saharan Africa</t>
        </is>
      </c>
      <c r="H229" s="45" t="inlineStr">
        <is>
          <t>Africa</t>
        </is>
      </c>
      <c r="I229" s="45" t="n"/>
      <c r="J229" s="101" t="n"/>
    </row>
    <row r="230">
      <c r="A230" s="45" t="n">
        <v>229</v>
      </c>
      <c r="B230" s="45" t="inlineStr">
        <is>
          <t>Tokelau</t>
        </is>
      </c>
      <c r="C230" s="45" t="inlineStr">
        <is>
          <t>TK</t>
        </is>
      </c>
      <c r="D230" s="45" t="inlineStr">
        <is>
          <t>TKL</t>
        </is>
      </c>
      <c r="E230" s="45" t="n">
        <v>772</v>
      </c>
      <c r="F230" s="45" t="inlineStr">
        <is>
          <t>Polynesia</t>
        </is>
      </c>
      <c r="G230" s="45" t="n"/>
      <c r="H230" s="45" t="inlineStr">
        <is>
          <t>Oceania</t>
        </is>
      </c>
      <c r="I230" s="45" t="n"/>
      <c r="J230" s="101" t="n"/>
    </row>
    <row r="231">
      <c r="A231" s="45" t="n">
        <v>230</v>
      </c>
      <c r="B231" s="45" t="inlineStr">
        <is>
          <t>Tonga</t>
        </is>
      </c>
      <c r="C231" s="45" t="inlineStr">
        <is>
          <t>TO</t>
        </is>
      </c>
      <c r="D231" s="45" t="inlineStr">
        <is>
          <t>TON</t>
        </is>
      </c>
      <c r="E231" s="45" t="n">
        <v>776</v>
      </c>
      <c r="F231" s="45" t="inlineStr">
        <is>
          <t>Polynesia</t>
        </is>
      </c>
      <c r="G231" s="45" t="n"/>
      <c r="H231" s="45" t="inlineStr">
        <is>
          <t>Oceania</t>
        </is>
      </c>
      <c r="I231" s="45" t="n"/>
      <c r="J231" s="101" t="n"/>
    </row>
    <row r="232">
      <c r="A232" s="45" t="n">
        <v>231</v>
      </c>
      <c r="B232" s="45" t="inlineStr">
        <is>
          <t>Trinidad and Tobago</t>
        </is>
      </c>
      <c r="C232" s="45" t="inlineStr">
        <is>
          <t>TT</t>
        </is>
      </c>
      <c r="D232" s="45" t="inlineStr">
        <is>
          <t>TTO</t>
        </is>
      </c>
      <c r="E232" s="45" t="n">
        <v>780</v>
      </c>
      <c r="F232" s="45" t="inlineStr">
        <is>
          <t>Caribbean</t>
        </is>
      </c>
      <c r="G232" s="45" t="inlineStr">
        <is>
          <t>Latin America and the Caribbean</t>
        </is>
      </c>
      <c r="H232" s="45" t="inlineStr">
        <is>
          <t>North America</t>
        </is>
      </c>
      <c r="I232" s="45" t="n"/>
      <c r="J232" s="101" t="n"/>
    </row>
    <row r="233">
      <c r="A233" s="45" t="n">
        <v>232</v>
      </c>
      <c r="B233" s="45" t="inlineStr">
        <is>
          <t>Tunisia</t>
        </is>
      </c>
      <c r="C233" s="45" t="inlineStr">
        <is>
          <t>TN</t>
        </is>
      </c>
      <c r="D233" s="45" t="inlineStr">
        <is>
          <t>TUN</t>
        </is>
      </c>
      <c r="E233" s="45" t="n">
        <v>788</v>
      </c>
      <c r="F233" s="45" t="inlineStr">
        <is>
          <t>Northern Africa</t>
        </is>
      </c>
      <c r="G233" s="45" t="n"/>
      <c r="H233" s="45" t="inlineStr">
        <is>
          <t>Africa</t>
        </is>
      </c>
      <c r="I233" s="45" t="n"/>
      <c r="J233" s="101" t="n"/>
    </row>
    <row r="234">
      <c r="A234" s="45" t="n">
        <v>233</v>
      </c>
      <c r="B234" s="45" t="inlineStr">
        <is>
          <t>Turkey</t>
        </is>
      </c>
      <c r="C234" s="45" t="inlineStr">
        <is>
          <t>TR</t>
        </is>
      </c>
      <c r="D234" s="45" t="inlineStr">
        <is>
          <t>TUR</t>
        </is>
      </c>
      <c r="E234" s="45" t="n">
        <v>792</v>
      </c>
      <c r="F234" s="45" t="inlineStr">
        <is>
          <t>Western Asia</t>
        </is>
      </c>
      <c r="G234" s="45" t="n"/>
      <c r="H234" s="45" t="inlineStr">
        <is>
          <t>Asia</t>
        </is>
      </c>
      <c r="I234" s="45" t="n"/>
      <c r="J234" s="101" t="n"/>
    </row>
    <row r="235">
      <c r="A235" s="45" t="n">
        <v>234</v>
      </c>
      <c r="B235" s="45" t="inlineStr">
        <is>
          <t>Turkmenistan</t>
        </is>
      </c>
      <c r="C235" s="45" t="inlineStr">
        <is>
          <t>TM</t>
        </is>
      </c>
      <c r="D235" s="45" t="inlineStr">
        <is>
          <t>TKM</t>
        </is>
      </c>
      <c r="E235" s="45" t="n">
        <v>795</v>
      </c>
      <c r="F235" s="45" t="inlineStr">
        <is>
          <t>Central Asia</t>
        </is>
      </c>
      <c r="G235" s="45" t="n"/>
      <c r="H235" s="45" t="inlineStr">
        <is>
          <t>Asia</t>
        </is>
      </c>
      <c r="I235" s="45" t="n"/>
      <c r="J235" s="101" t="n"/>
    </row>
    <row r="236">
      <c r="A236" s="45" t="n">
        <v>235</v>
      </c>
      <c r="B236" s="45" t="inlineStr">
        <is>
          <t>Turks and Caicos Islands</t>
        </is>
      </c>
      <c r="C236" s="45" t="inlineStr">
        <is>
          <t>TC</t>
        </is>
      </c>
      <c r="D236" s="45" t="inlineStr">
        <is>
          <t>TCA</t>
        </is>
      </c>
      <c r="E236" s="45" t="n">
        <v>796</v>
      </c>
      <c r="F236" s="45" t="inlineStr">
        <is>
          <t>Caribbean</t>
        </is>
      </c>
      <c r="G236" s="45" t="inlineStr">
        <is>
          <t>Latin America and the Caribbean</t>
        </is>
      </c>
      <c r="H236" s="45" t="inlineStr">
        <is>
          <t>North America</t>
        </is>
      </c>
      <c r="I236" s="45" t="n"/>
      <c r="J236" s="101" t="n"/>
    </row>
    <row r="237">
      <c r="A237" s="45" t="n">
        <v>236</v>
      </c>
      <c r="B237" s="45" t="inlineStr">
        <is>
          <t>Tuvalu</t>
        </is>
      </c>
      <c r="C237" s="45" t="inlineStr">
        <is>
          <t>TV</t>
        </is>
      </c>
      <c r="D237" s="45" t="inlineStr">
        <is>
          <t>TUV</t>
        </is>
      </c>
      <c r="E237" s="45" t="n">
        <v>798</v>
      </c>
      <c r="F237" s="45" t="inlineStr">
        <is>
          <t>Polynesia</t>
        </is>
      </c>
      <c r="G237" s="45" t="n"/>
      <c r="H237" s="45" t="inlineStr">
        <is>
          <t>Oceania</t>
        </is>
      </c>
      <c r="I237" s="45" t="n"/>
      <c r="J237" s="101" t="n"/>
    </row>
    <row r="238">
      <c r="A238" s="45" t="n">
        <v>237</v>
      </c>
      <c r="B238" s="45" t="inlineStr">
        <is>
          <t>Uganda</t>
        </is>
      </c>
      <c r="C238" s="45" t="inlineStr">
        <is>
          <t>UG</t>
        </is>
      </c>
      <c r="D238" s="45" t="inlineStr">
        <is>
          <t>UGA</t>
        </is>
      </c>
      <c r="E238" s="45" t="n">
        <v>800</v>
      </c>
      <c r="F238" s="45" t="inlineStr">
        <is>
          <t>Eastern Africa</t>
        </is>
      </c>
      <c r="G238" s="45" t="inlineStr">
        <is>
          <t>Sub-Saharan Africa</t>
        </is>
      </c>
      <c r="H238" s="45" t="inlineStr">
        <is>
          <t>Africa</t>
        </is>
      </c>
      <c r="I238" s="45" t="n"/>
      <c r="J238" s="101" t="n"/>
    </row>
    <row r="239">
      <c r="A239" s="45" t="n">
        <v>238</v>
      </c>
      <c r="B239" s="45" t="inlineStr">
        <is>
          <t>Ukraine</t>
        </is>
      </c>
      <c r="C239" s="45" t="inlineStr">
        <is>
          <t>UA</t>
        </is>
      </c>
      <c r="D239" s="45" t="inlineStr">
        <is>
          <t>UKR</t>
        </is>
      </c>
      <c r="E239" s="45" t="n">
        <v>804</v>
      </c>
      <c r="F239" s="45" t="inlineStr">
        <is>
          <t>Eastern Europe</t>
        </is>
      </c>
      <c r="G239" s="45" t="n"/>
      <c r="H239" s="45" t="inlineStr">
        <is>
          <t>Europe</t>
        </is>
      </c>
      <c r="I239" s="45" t="n"/>
      <c r="J239" s="101" t="n"/>
    </row>
    <row r="240">
      <c r="A240" s="45" t="n">
        <v>239</v>
      </c>
      <c r="B240" s="45" t="inlineStr">
        <is>
          <t>United Arab Emirates</t>
        </is>
      </c>
      <c r="C240" s="45" t="inlineStr">
        <is>
          <t>AE</t>
        </is>
      </c>
      <c r="D240" s="45" t="inlineStr">
        <is>
          <t>ARE</t>
        </is>
      </c>
      <c r="E240" s="45" t="n">
        <v>784</v>
      </c>
      <c r="F240" s="45" t="inlineStr">
        <is>
          <t>Western Asia</t>
        </is>
      </c>
      <c r="G240" s="45" t="n"/>
      <c r="H240" s="45" t="inlineStr">
        <is>
          <t>Asia</t>
        </is>
      </c>
      <c r="I240" s="45" t="n"/>
      <c r="J240" s="101" t="n"/>
    </row>
    <row r="241">
      <c r="A241" s="45" t="n">
        <v>240</v>
      </c>
      <c r="B241" s="45" t="inlineStr">
        <is>
          <t>United Kingdom</t>
        </is>
      </c>
      <c r="C241" s="45" t="inlineStr">
        <is>
          <t>GB</t>
        </is>
      </c>
      <c r="D241" s="45" t="inlineStr">
        <is>
          <t>GBR</t>
        </is>
      </c>
      <c r="E241" s="45" t="n">
        <v>826</v>
      </c>
      <c r="F241" s="45" t="inlineStr">
        <is>
          <t>Europe</t>
        </is>
      </c>
      <c r="G241" s="45" t="inlineStr">
        <is>
          <t>Northern Europe</t>
        </is>
      </c>
      <c r="H241" s="45" t="inlineStr">
        <is>
          <t>Europe</t>
        </is>
      </c>
      <c r="I241" s="45" t="n">
        <v>9</v>
      </c>
      <c r="J241" s="101" t="n"/>
    </row>
    <row r="242">
      <c r="A242" s="45" t="n">
        <v>241</v>
      </c>
      <c r="B242" s="45" t="inlineStr">
        <is>
          <t>United States Minor Outlying Islands</t>
        </is>
      </c>
      <c r="C242" s="45" t="inlineStr">
        <is>
          <t>UM</t>
        </is>
      </c>
      <c r="D242" s="45" t="inlineStr">
        <is>
          <t>UMI</t>
        </is>
      </c>
      <c r="E242" s="45" t="n">
        <v>581</v>
      </c>
      <c r="F242" s="45" t="inlineStr">
        <is>
          <t>Americas</t>
        </is>
      </c>
      <c r="G242" s="45" t="n"/>
      <c r="H242" s="45" t="inlineStr">
        <is>
          <t>North America</t>
        </is>
      </c>
      <c r="I242" s="45" t="n"/>
      <c r="J242" s="101" t="n"/>
    </row>
    <row r="243">
      <c r="A243" s="45" t="n">
        <v>242</v>
      </c>
      <c r="B243" s="45" t="inlineStr">
        <is>
          <t>Uruguay</t>
        </is>
      </c>
      <c r="C243" s="45" t="inlineStr">
        <is>
          <t>UY</t>
        </is>
      </c>
      <c r="D243" s="45" t="inlineStr">
        <is>
          <t>URY</t>
        </is>
      </c>
      <c r="E243" s="45" t="n">
        <v>858</v>
      </c>
      <c r="F243" s="45" t="inlineStr">
        <is>
          <t>South America</t>
        </is>
      </c>
      <c r="G243" s="45" t="inlineStr">
        <is>
          <t>Latin America and the Caribbean</t>
        </is>
      </c>
      <c r="H243" s="45" t="inlineStr">
        <is>
          <t>South America</t>
        </is>
      </c>
      <c r="I243" s="45" t="n"/>
      <c r="J243" s="101" t="n"/>
    </row>
    <row r="244">
      <c r="A244" s="45" t="n">
        <v>243</v>
      </c>
      <c r="B244" s="45" t="inlineStr">
        <is>
          <t>Uzbekistan</t>
        </is>
      </c>
      <c r="C244" s="45" t="inlineStr">
        <is>
          <t>UZ</t>
        </is>
      </c>
      <c r="D244" s="45" t="inlineStr">
        <is>
          <t>UZB</t>
        </is>
      </c>
      <c r="E244" s="45" t="n">
        <v>860</v>
      </c>
      <c r="F244" s="45" t="inlineStr">
        <is>
          <t>Central Asia</t>
        </is>
      </c>
      <c r="G244" s="45" t="n"/>
      <c r="H244" s="45" t="inlineStr">
        <is>
          <t>Asia</t>
        </is>
      </c>
      <c r="I244" s="45" t="n"/>
      <c r="J244" s="101" t="n"/>
    </row>
    <row r="245">
      <c r="A245" s="45" t="n">
        <v>244</v>
      </c>
      <c r="B245" s="45" t="inlineStr">
        <is>
          <t>Vanuatu</t>
        </is>
      </c>
      <c r="C245" s="45" t="inlineStr">
        <is>
          <t>VU</t>
        </is>
      </c>
      <c r="D245" s="45" t="inlineStr">
        <is>
          <t>VUT</t>
        </is>
      </c>
      <c r="E245" s="45" t="n">
        <v>548</v>
      </c>
      <c r="F245" s="45" t="inlineStr">
        <is>
          <t>Melanesia</t>
        </is>
      </c>
      <c r="G245" s="45" t="n"/>
      <c r="H245" s="45" t="inlineStr">
        <is>
          <t>Oceania</t>
        </is>
      </c>
      <c r="I245" s="45" t="n"/>
      <c r="J245" s="101" t="n"/>
    </row>
    <row r="246">
      <c r="A246" s="45" t="n">
        <v>245</v>
      </c>
      <c r="B246" s="45" t="inlineStr">
        <is>
          <t>Vatican City</t>
        </is>
      </c>
      <c r="C246" s="45" t="inlineStr">
        <is>
          <t>VA</t>
        </is>
      </c>
      <c r="D246" s="45" t="inlineStr">
        <is>
          <t>VAT</t>
        </is>
      </c>
      <c r="E246" s="45" t="n">
        <v>336</v>
      </c>
      <c r="F246" s="45" t="inlineStr">
        <is>
          <t>Europe</t>
        </is>
      </c>
      <c r="G246" s="45" t="n"/>
      <c r="H246" s="45" t="inlineStr">
        <is>
          <t>Europe</t>
        </is>
      </c>
      <c r="I246" s="45" t="n">
        <v>10</v>
      </c>
      <c r="J246" s="101" t="n"/>
    </row>
    <row r="247">
      <c r="A247" s="45" t="n">
        <v>246</v>
      </c>
      <c r="B247" s="45" t="inlineStr">
        <is>
          <t>Venezuela (Bolivarian Republic of)</t>
        </is>
      </c>
      <c r="C247" s="45" t="inlineStr">
        <is>
          <t>VE</t>
        </is>
      </c>
      <c r="D247" s="45" t="inlineStr">
        <is>
          <t>VEN</t>
        </is>
      </c>
      <c r="E247" s="45" t="n">
        <v>862</v>
      </c>
      <c r="F247" s="45" t="inlineStr">
        <is>
          <t>South America</t>
        </is>
      </c>
      <c r="G247" s="45" t="inlineStr">
        <is>
          <t>Latin America and the Caribbean</t>
        </is>
      </c>
      <c r="H247" s="45" t="inlineStr">
        <is>
          <t>South America</t>
        </is>
      </c>
      <c r="I247" s="45" t="n"/>
      <c r="J247" s="101" t="n"/>
    </row>
    <row r="248">
      <c r="A248" s="45" t="n">
        <v>247</v>
      </c>
      <c r="B248" s="45" t="inlineStr">
        <is>
          <t>Viet Nam</t>
        </is>
      </c>
      <c r="C248" s="45" t="inlineStr">
        <is>
          <t>VN</t>
        </is>
      </c>
      <c r="D248" s="45" t="inlineStr">
        <is>
          <t>VNM</t>
        </is>
      </c>
      <c r="E248" s="45" t="n">
        <v>704</v>
      </c>
      <c r="F248" s="45" t="inlineStr">
        <is>
          <t>South-eastern Asia</t>
        </is>
      </c>
      <c r="G248" s="45" t="n"/>
      <c r="H248" s="45" t="inlineStr">
        <is>
          <t>Asia</t>
        </is>
      </c>
      <c r="I248" s="45" t="n"/>
      <c r="J248" s="101" t="n"/>
    </row>
    <row r="249">
      <c r="A249" s="45" t="n">
        <v>248</v>
      </c>
      <c r="B249" s="45" t="inlineStr">
        <is>
          <t>Virgin Islands, U.S.</t>
        </is>
      </c>
      <c r="C249" s="45" t="inlineStr">
        <is>
          <t>VI</t>
        </is>
      </c>
      <c r="D249" s="45" t="inlineStr">
        <is>
          <t>VIR</t>
        </is>
      </c>
      <c r="E249" s="45" t="n">
        <v>850</v>
      </c>
      <c r="F249" s="45" t="inlineStr">
        <is>
          <t>Caribbean</t>
        </is>
      </c>
      <c r="G249" s="45" t="inlineStr">
        <is>
          <t>Latin America and the Caribbean</t>
        </is>
      </c>
      <c r="H249" s="45" t="inlineStr">
        <is>
          <t>North America</t>
        </is>
      </c>
      <c r="I249" s="45" t="n"/>
      <c r="J249" s="101" t="n"/>
    </row>
    <row r="250">
      <c r="A250" s="45" t="n">
        <v>249</v>
      </c>
      <c r="B250" s="45" t="inlineStr">
        <is>
          <t>Wallis and Futuna</t>
        </is>
      </c>
      <c r="C250" s="45" t="inlineStr">
        <is>
          <t>WF</t>
        </is>
      </c>
      <c r="D250" s="45" t="inlineStr">
        <is>
          <t>WLF</t>
        </is>
      </c>
      <c r="E250" s="45" t="n">
        <v>876</v>
      </c>
      <c r="F250" s="45" t="inlineStr">
        <is>
          <t>Polynesia</t>
        </is>
      </c>
      <c r="G250" s="45" t="n"/>
      <c r="H250" s="45" t="inlineStr">
        <is>
          <t>Oceania</t>
        </is>
      </c>
      <c r="I250" s="45" t="n"/>
      <c r="J250" s="101" t="n"/>
    </row>
    <row r="251">
      <c r="A251" s="45" t="n">
        <v>250</v>
      </c>
      <c r="B251" s="45" t="inlineStr">
        <is>
          <t>Western Sahara</t>
        </is>
      </c>
      <c r="C251" s="45" t="inlineStr">
        <is>
          <t>EH</t>
        </is>
      </c>
      <c r="D251" s="45" t="inlineStr">
        <is>
          <t>ESH</t>
        </is>
      </c>
      <c r="E251" s="45" t="n">
        <v>732</v>
      </c>
      <c r="F251" s="45" t="inlineStr">
        <is>
          <t>Northern Africa</t>
        </is>
      </c>
      <c r="G251" s="45" t="n"/>
      <c r="H251" s="45" t="inlineStr">
        <is>
          <t>Africa</t>
        </is>
      </c>
      <c r="I251" s="45" t="n"/>
      <c r="J251" s="101" t="n"/>
    </row>
    <row r="252">
      <c r="A252" s="45" t="n">
        <v>251</v>
      </c>
      <c r="B252" s="45" t="inlineStr">
        <is>
          <t>Yemen</t>
        </is>
      </c>
      <c r="C252" s="45" t="inlineStr">
        <is>
          <t>YE</t>
        </is>
      </c>
      <c r="D252" s="45" t="inlineStr">
        <is>
          <t>YEM</t>
        </is>
      </c>
      <c r="E252" s="45" t="n">
        <v>887</v>
      </c>
      <c r="F252" s="45" t="inlineStr">
        <is>
          <t>Western Asia</t>
        </is>
      </c>
      <c r="G252" s="45" t="n"/>
      <c r="H252" s="45" t="inlineStr">
        <is>
          <t>Asia</t>
        </is>
      </c>
      <c r="I252" s="45" t="n"/>
      <c r="J252" s="101" t="n"/>
    </row>
    <row r="253">
      <c r="A253" s="45" t="n">
        <v>252</v>
      </c>
      <c r="B253" s="45" t="inlineStr">
        <is>
          <t>Zambia</t>
        </is>
      </c>
      <c r="C253" s="45" t="inlineStr">
        <is>
          <t>ZM</t>
        </is>
      </c>
      <c r="D253" s="45" t="inlineStr">
        <is>
          <t>ZMB</t>
        </is>
      </c>
      <c r="E253" s="45" t="n">
        <v>894</v>
      </c>
      <c r="F253" s="45" t="inlineStr">
        <is>
          <t>Eastern Africa</t>
        </is>
      </c>
      <c r="G253" s="45" t="inlineStr">
        <is>
          <t>Sub-Saharan Africa</t>
        </is>
      </c>
      <c r="H253" s="45" t="inlineStr">
        <is>
          <t>Africa</t>
        </is>
      </c>
      <c r="I253" s="45" t="n"/>
      <c r="J253" s="101" t="n"/>
    </row>
    <row r="254">
      <c r="A254" s="45" t="n">
        <v>253</v>
      </c>
      <c r="B254" s="45" t="inlineStr">
        <is>
          <t>Zimbabwe</t>
        </is>
      </c>
      <c r="C254" s="45" t="inlineStr">
        <is>
          <t>ZW</t>
        </is>
      </c>
      <c r="D254" s="45" t="inlineStr">
        <is>
          <t>ZWE</t>
        </is>
      </c>
      <c r="E254" s="45" t="n">
        <v>716</v>
      </c>
      <c r="F254" s="45" t="inlineStr">
        <is>
          <t>Eastern Africa</t>
        </is>
      </c>
      <c r="G254" s="45" t="inlineStr">
        <is>
          <t>Sub-Saharan Africa</t>
        </is>
      </c>
      <c r="H254" s="45" t="inlineStr">
        <is>
          <t>Africa</t>
        </is>
      </c>
      <c r="I254" s="45" t="n"/>
      <c r="J254" s="101" t="n"/>
    </row>
    <row r="255">
      <c r="A255" s="45" t="n">
        <v>254</v>
      </c>
      <c r="B255" s="45" t="inlineStr">
        <is>
          <t>Åland Islands</t>
        </is>
      </c>
      <c r="C255" s="45" t="inlineStr">
        <is>
          <t>AX</t>
        </is>
      </c>
      <c r="D255" s="45" t="inlineStr">
        <is>
          <t>ALA</t>
        </is>
      </c>
      <c r="E255" s="45" t="n">
        <v>248</v>
      </c>
      <c r="F255" s="45" t="inlineStr">
        <is>
          <t>Northern Europe</t>
        </is>
      </c>
      <c r="G255" s="45" t="n"/>
      <c r="H255" s="45" t="inlineStr">
        <is>
          <t>Europe</t>
        </is>
      </c>
      <c r="I255" s="45" t="n"/>
      <c r="J255" s="101" t="n"/>
    </row>
  </sheetData>
  <autoFilter ref="$A$1:$J$255"/>
  <dataValidations count="1">
    <dataValidation sqref="J2:J255" showDropDown="0" showInputMessage="0" showErrorMessage="0" allowBlank="1" type="list">
      <formula1>SourceList</formula1>
    </dataValidation>
  </dataValidations>
  <pageMargins left="0.75" right="0.75" top="1" bottom="1" header="0.5" footer="0.5"/>
</worksheet>
</file>

<file path=xl/worksheets/sheet35.xml><?xml version="1.0" encoding="utf-8"?>
<worksheet xmlns="http://schemas.openxmlformats.org/spreadsheetml/2006/main">
  <sheetPr>
    <outlinePr summaryBelow="1" summaryRight="1"/>
    <pageSetUpPr/>
  </sheetPr>
  <dimension ref="A1:Z4"/>
  <sheetViews>
    <sheetView workbookViewId="0">
      <selection activeCell="A1" sqref="A1"/>
    </sheetView>
  </sheetViews>
  <sheetFormatPr baseColWidth="8" defaultColWidth="12.63" defaultRowHeight="15" customHeight="1"/>
  <cols>
    <col width="12.75" customWidth="1" style="198" min="1" max="26"/>
  </cols>
  <sheetData>
    <row r="1">
      <c r="A1" s="51" t="inlineStr">
        <is>
          <t>id</t>
        </is>
      </c>
      <c r="B1" s="51" t="inlineStr">
        <is>
          <t>ecosystem</t>
        </is>
      </c>
      <c r="C1" s="51" t="inlineStr">
        <is>
          <t>description</t>
        </is>
      </c>
      <c r="D1" s="51" t="inlineStr">
        <is>
          <t>source</t>
        </is>
      </c>
      <c r="E1" s="106" t="n"/>
      <c r="F1" s="106" t="n"/>
      <c r="G1" s="106" t="n"/>
      <c r="H1" s="106" t="n"/>
      <c r="I1" s="106" t="n"/>
      <c r="J1" s="106" t="n"/>
      <c r="K1" s="106" t="n"/>
      <c r="L1" s="106" t="n"/>
      <c r="M1" s="106" t="n"/>
      <c r="N1" s="106" t="n"/>
      <c r="O1" s="106" t="n"/>
      <c r="P1" s="106" t="n"/>
      <c r="Q1" s="106" t="n"/>
      <c r="R1" s="106" t="n"/>
      <c r="S1" s="106" t="n"/>
      <c r="T1" s="106" t="n"/>
      <c r="U1" s="106" t="n"/>
      <c r="V1" s="106" t="n"/>
      <c r="W1" s="106" t="n"/>
      <c r="X1" s="106" t="n"/>
      <c r="Y1" s="106" t="n"/>
      <c r="Z1" s="106" t="n"/>
    </row>
    <row r="2">
      <c r="A2" s="104" t="n">
        <v>1</v>
      </c>
      <c r="B2" s="104" t="inlineStr">
        <is>
          <t>Mangrove</t>
        </is>
      </c>
      <c r="C2" s="45" t="n"/>
      <c r="D2" s="101" t="n"/>
    </row>
    <row r="3">
      <c r="A3" s="104" t="n">
        <v>2</v>
      </c>
      <c r="B3" s="104" t="inlineStr">
        <is>
          <t>Seagrass</t>
        </is>
      </c>
      <c r="C3" s="45" t="n"/>
      <c r="D3" s="101" t="n"/>
    </row>
    <row r="4">
      <c r="A4" s="104" t="n">
        <v>3</v>
      </c>
      <c r="B4" s="104" t="inlineStr">
        <is>
          <t>Salt marsh</t>
        </is>
      </c>
      <c r="C4" s="45" t="n"/>
      <c r="D4" s="101" t="n"/>
    </row>
    <row r="21" ht="15.75" customHeight="1" s="198"/>
    <row r="22" ht="15.75" customHeight="1" s="198"/>
    <row r="23" ht="15.75" customHeight="1" s="198"/>
    <row r="24" ht="15.75" customHeight="1" s="198"/>
    <row r="25" ht="15.75" customHeight="1" s="198"/>
    <row r="26" ht="15.75" customHeight="1" s="198"/>
    <row r="27" ht="15.75" customHeight="1" s="198"/>
    <row r="28" ht="15.75" customHeight="1" s="198"/>
    <row r="29" ht="15.75" customHeight="1" s="198"/>
    <row r="30" ht="15.75" customHeight="1" s="198"/>
    <row r="31" ht="15.75" customHeight="1" s="198"/>
    <row r="32" ht="15.75" customHeight="1" s="198"/>
    <row r="33" ht="15.75" customHeight="1" s="198"/>
    <row r="34" ht="15.75" customHeight="1" s="198"/>
    <row r="35" ht="15.75" customHeight="1" s="198"/>
    <row r="36" ht="15.75" customHeight="1" s="198"/>
    <row r="37" ht="15.75" customHeight="1" s="198"/>
    <row r="38" ht="15.75" customHeight="1" s="198"/>
    <row r="39" ht="15.75" customHeight="1" s="198"/>
    <row r="40" ht="15.75" customHeight="1" s="198"/>
    <row r="41" ht="15.75" customHeight="1" s="198"/>
    <row r="42" ht="15.75" customHeight="1" s="198"/>
    <row r="43" ht="15.75" customHeight="1" s="198"/>
    <row r="44" ht="15.75" customHeight="1" s="198"/>
    <row r="45" ht="15.75" customHeight="1" s="198"/>
    <row r="46" ht="15.75" customHeight="1" s="198"/>
    <row r="47" ht="15.75" customHeight="1" s="198"/>
    <row r="48" ht="15.75" customHeight="1" s="198"/>
    <row r="49" ht="15.75" customHeight="1" s="198"/>
    <row r="50" ht="15.75" customHeight="1" s="198"/>
    <row r="51" ht="15.75" customHeight="1" s="198"/>
    <row r="52" ht="15.75" customHeight="1" s="198"/>
    <row r="53" ht="15.75" customHeight="1" s="198"/>
    <row r="54" ht="15.75" customHeight="1" s="198"/>
    <row r="55" ht="15.75" customHeight="1" s="198"/>
    <row r="56" ht="15.75" customHeight="1" s="198"/>
    <row r="57" ht="15.75" customHeight="1" s="198"/>
    <row r="58" ht="15.75" customHeight="1" s="198"/>
    <row r="59" ht="15.75" customHeight="1" s="198"/>
    <row r="60" ht="15.75" customHeight="1" s="198"/>
    <row r="61" ht="15.75" customHeight="1" s="198"/>
    <row r="62" ht="15.75" customHeight="1" s="198"/>
    <row r="63" ht="15.75" customHeight="1" s="198"/>
    <row r="64" ht="15.75" customHeight="1" s="198"/>
    <row r="65" ht="15.75" customHeight="1" s="198"/>
    <row r="66" ht="15.75" customHeight="1" s="198"/>
    <row r="67" ht="15.75" customHeight="1" s="198"/>
    <row r="68" ht="15.75" customHeight="1" s="198"/>
    <row r="69" ht="15.75" customHeight="1" s="198"/>
    <row r="70" ht="15.75" customHeight="1" s="198"/>
    <row r="71" ht="15.75" customHeight="1" s="198"/>
    <row r="72" ht="15.75" customHeight="1" s="198"/>
    <row r="73" ht="15.75" customHeight="1" s="198"/>
    <row r="74" ht="15.75" customHeight="1" s="198"/>
    <row r="75" ht="15.75" customHeight="1" s="198"/>
    <row r="76" ht="15.75" customHeight="1" s="198"/>
    <row r="77" ht="15.75" customHeight="1" s="198"/>
    <row r="78" ht="15.75" customHeight="1" s="198"/>
    <row r="79" ht="15.75" customHeight="1" s="198"/>
    <row r="80" ht="15.75" customHeight="1" s="198"/>
    <row r="81" ht="15.75" customHeight="1" s="198"/>
    <row r="82" ht="15.75" customHeight="1" s="198"/>
    <row r="83" ht="15.75" customHeight="1" s="198"/>
    <row r="84" ht="15.75" customHeight="1" s="198"/>
    <row r="85" ht="15.75" customHeight="1" s="198"/>
    <row r="86" ht="15.75" customHeight="1" s="198"/>
    <row r="87" ht="15.75" customHeight="1" s="198"/>
    <row r="88" ht="15.75" customHeight="1" s="198"/>
    <row r="89" ht="15.75" customHeight="1" s="198"/>
    <row r="90" ht="15.75" customHeight="1" s="198"/>
    <row r="91" ht="15.75" customHeight="1" s="198"/>
    <row r="92" ht="15.75" customHeight="1" s="198"/>
    <row r="93" ht="15.75" customHeight="1" s="198"/>
    <row r="94" ht="15.75" customHeight="1" s="198"/>
    <row r="95" ht="15.75" customHeight="1" s="198"/>
    <row r="96" ht="15.75" customHeight="1" s="198"/>
    <row r="97" ht="15.75" customHeight="1" s="198"/>
    <row r="98" ht="15.75" customHeight="1" s="198"/>
    <row r="99" ht="15.75" customHeight="1" s="198"/>
    <row r="100" ht="15.75" customHeight="1" s="198"/>
    <row r="101" ht="15.75" customHeight="1" s="198"/>
    <row r="102" ht="15.75" customHeight="1" s="198"/>
    <row r="103" ht="15.75" customHeight="1" s="198"/>
    <row r="104" ht="15.75" customHeight="1" s="198"/>
    <row r="105" ht="15.75" customHeight="1" s="198"/>
    <row r="106" ht="15.75" customHeight="1" s="198"/>
    <row r="107" ht="15.75" customHeight="1" s="198"/>
    <row r="108" ht="15.75" customHeight="1" s="198"/>
    <row r="109" ht="15.75" customHeight="1" s="198"/>
    <row r="110" ht="15.75" customHeight="1" s="198"/>
    <row r="111" ht="15.75" customHeight="1" s="198"/>
    <row r="112" ht="15.75" customHeight="1" s="198"/>
    <row r="113" ht="15.75" customHeight="1" s="198"/>
    <row r="114" ht="15.75" customHeight="1" s="198"/>
    <row r="115" ht="15.75" customHeight="1" s="198"/>
    <row r="116" ht="15.75" customHeight="1" s="198"/>
    <row r="117" ht="15.75" customHeight="1" s="198"/>
    <row r="118" ht="15.75" customHeight="1" s="198"/>
    <row r="119" ht="15.75" customHeight="1" s="198"/>
    <row r="120" ht="15.75" customHeight="1" s="198"/>
    <row r="121" ht="15.75" customHeight="1" s="198"/>
    <row r="122" ht="15.75" customHeight="1" s="198"/>
    <row r="123" ht="15.75" customHeight="1" s="198"/>
    <row r="124" ht="15.75" customHeight="1" s="198"/>
    <row r="125" ht="15.75" customHeight="1" s="198"/>
    <row r="126" ht="15.75" customHeight="1" s="198"/>
    <row r="127" ht="15.75" customHeight="1" s="198"/>
    <row r="128" ht="15.75" customHeight="1" s="198"/>
    <row r="129" ht="15.75" customHeight="1" s="198"/>
    <row r="130" ht="15.75" customHeight="1" s="198"/>
    <row r="131" ht="15.75" customHeight="1" s="198"/>
    <row r="132" ht="15.75" customHeight="1" s="198"/>
    <row r="133" ht="15.75" customHeight="1" s="198"/>
    <row r="134" ht="15.75" customHeight="1" s="198"/>
    <row r="135" ht="15.75" customHeight="1" s="198"/>
    <row r="136" ht="15.75" customHeight="1" s="198"/>
    <row r="137" ht="15.75" customHeight="1" s="198"/>
    <row r="138" ht="15.75" customHeight="1" s="198"/>
    <row r="139" ht="15.75" customHeight="1" s="198"/>
    <row r="140" ht="15.75" customHeight="1" s="198"/>
    <row r="141" ht="15.75" customHeight="1" s="198"/>
    <row r="142" ht="15.75" customHeight="1" s="198"/>
    <row r="143" ht="15.75" customHeight="1" s="198"/>
    <row r="144" ht="15.75" customHeight="1" s="198"/>
    <row r="145" ht="15.75" customHeight="1" s="198"/>
    <row r="146" ht="15.75" customHeight="1" s="198"/>
    <row r="147" ht="15.75" customHeight="1" s="198"/>
    <row r="148" ht="15.75" customHeight="1" s="198"/>
    <row r="149" ht="15.75" customHeight="1" s="198"/>
    <row r="150" ht="15.75" customHeight="1" s="198"/>
    <row r="151" ht="15.75" customHeight="1" s="198"/>
    <row r="152" ht="15.75" customHeight="1" s="198"/>
    <row r="153" ht="15.75" customHeight="1" s="198"/>
    <row r="154" ht="15.75" customHeight="1" s="198"/>
    <row r="155" ht="15.75" customHeight="1" s="198"/>
    <row r="156" ht="15.75" customHeight="1" s="198"/>
    <row r="157" ht="15.75" customHeight="1" s="198"/>
    <row r="158" ht="15.75" customHeight="1" s="198"/>
    <row r="159" ht="15.75" customHeight="1" s="198"/>
    <row r="160" ht="15.75" customHeight="1" s="198"/>
    <row r="161" ht="15.75" customHeight="1" s="198"/>
    <row r="162" ht="15.75" customHeight="1" s="198"/>
    <row r="163" ht="15.75" customHeight="1" s="198"/>
    <row r="164" ht="15.75" customHeight="1" s="198"/>
    <row r="165" ht="15.75" customHeight="1" s="198"/>
    <row r="166" ht="15.75" customHeight="1" s="198"/>
    <row r="167" ht="15.75" customHeight="1" s="198"/>
    <row r="168" ht="15.75" customHeight="1" s="198"/>
    <row r="169" ht="15.75" customHeight="1" s="198"/>
    <row r="170" ht="15.75" customHeight="1" s="198"/>
    <row r="171" ht="15.75" customHeight="1" s="198"/>
    <row r="172" ht="15.75" customHeight="1" s="198"/>
    <row r="173" ht="15.75" customHeight="1" s="198"/>
    <row r="174" ht="15.75" customHeight="1" s="198"/>
    <row r="175" ht="15.75" customHeight="1" s="198"/>
    <row r="176" ht="15.75" customHeight="1" s="198"/>
    <row r="177" ht="15.75" customHeight="1" s="198"/>
    <row r="178" ht="15.75" customHeight="1" s="198"/>
    <row r="179" ht="15.75" customHeight="1" s="198"/>
    <row r="180" ht="15.75" customHeight="1" s="198"/>
    <row r="181" ht="15.75" customHeight="1" s="198"/>
    <row r="182" ht="15.75" customHeight="1" s="198"/>
    <row r="183" ht="15.75" customHeight="1" s="198"/>
    <row r="184" ht="15.75" customHeight="1" s="198"/>
    <row r="185" ht="15.75" customHeight="1" s="198"/>
    <row r="186" ht="15.75" customHeight="1" s="198"/>
    <row r="187" ht="15.75" customHeight="1" s="198"/>
    <row r="188" ht="15.75" customHeight="1" s="198"/>
    <row r="189" ht="15.75" customHeight="1" s="198"/>
    <row r="190" ht="15.75" customHeight="1" s="198"/>
    <row r="191" ht="15.75" customHeight="1" s="198"/>
    <row r="192" ht="15.75" customHeight="1" s="198"/>
    <row r="193" ht="15.75" customHeight="1" s="198"/>
    <row r="194" ht="15.75" customHeight="1" s="198"/>
    <row r="195" ht="15.75" customHeight="1" s="198"/>
    <row r="196" ht="15.75" customHeight="1" s="198"/>
    <row r="197" ht="15.75" customHeight="1" s="198"/>
    <row r="198" ht="15.75" customHeight="1" s="198"/>
    <row r="199" ht="15.75" customHeight="1" s="198"/>
    <row r="200" ht="15.75" customHeight="1" s="198"/>
    <row r="201" ht="15.75" customHeight="1" s="198"/>
    <row r="202" ht="15.75" customHeight="1" s="198"/>
    <row r="203" ht="15.75" customHeight="1" s="198"/>
    <row r="204" ht="15.75" customHeight="1" s="198"/>
    <row r="205" ht="15.75" customHeight="1" s="198"/>
    <row r="206" ht="15.75" customHeight="1" s="198"/>
    <row r="207" ht="15.75" customHeight="1" s="198"/>
    <row r="208" ht="15.75" customHeight="1" s="198"/>
    <row r="209" ht="15.75" customHeight="1" s="198"/>
    <row r="210" ht="15.75" customHeight="1" s="198"/>
    <row r="211" ht="15.75" customHeight="1" s="198"/>
    <row r="212" ht="15.75" customHeight="1" s="198"/>
    <row r="213" ht="15.75" customHeight="1" s="198"/>
    <row r="214" ht="15.75" customHeight="1" s="198"/>
    <row r="215" ht="15.75" customHeight="1" s="198"/>
    <row r="216" ht="15.75" customHeight="1" s="198"/>
    <row r="217" ht="15.75" customHeight="1" s="198"/>
    <row r="218" ht="15.75" customHeight="1" s="198"/>
    <row r="219" ht="15.75" customHeight="1" s="198"/>
    <row r="220" ht="15.75" customHeight="1" s="198"/>
    <row r="221" ht="15.75" customHeight="1" s="198"/>
    <row r="222" ht="15.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dataValidations count="1">
    <dataValidation sqref="D2:D4" showDropDown="0" showInputMessage="0" showErrorMessage="0" allowBlank="1" type="list">
      <formula1>SourceList</formula1>
    </dataValidation>
  </dataValidations>
  <pageMargins left="0.747916666666667" right="0.747916666666667" top="0.9840277777777779" bottom="0.9840277777777779" header="0" footer="0"/>
  <pageSetup orientation="portrait" paperSize="9"/>
</worksheet>
</file>

<file path=xl/worksheets/sheet36.xml><?xml version="1.0" encoding="utf-8"?>
<worksheet xmlns="http://schemas.openxmlformats.org/spreadsheetml/2006/main">
  <sheetPr>
    <outlinePr summaryBelow="1" summaryRight="1"/>
    <pageSetUpPr/>
  </sheetPr>
  <dimension ref="A1:D3"/>
  <sheetViews>
    <sheetView workbookViewId="0">
      <selection activeCell="A1" sqref="A1"/>
    </sheetView>
  </sheetViews>
  <sheetFormatPr baseColWidth="8" defaultColWidth="12.63" defaultRowHeight="15" customHeight="1"/>
  <cols>
    <col width="12.75" customWidth="1" style="198" min="1" max="2"/>
    <col width="43.88" customWidth="1" style="198" min="3" max="3"/>
    <col width="12.75" customWidth="1" style="198" min="4" max="26"/>
  </cols>
  <sheetData>
    <row r="1">
      <c r="A1" s="51" t="inlineStr">
        <is>
          <t>id</t>
        </is>
      </c>
      <c r="B1" s="51" t="inlineStr">
        <is>
          <t>activity</t>
        </is>
      </c>
      <c r="C1" s="51" t="inlineStr">
        <is>
          <t>description</t>
        </is>
      </c>
      <c r="D1" s="51" t="inlineStr">
        <is>
          <t>source</t>
        </is>
      </c>
    </row>
    <row r="2">
      <c r="A2" s="104" t="n">
        <v>1</v>
      </c>
      <c r="B2" s="104" t="inlineStr">
        <is>
          <t>Restoration</t>
        </is>
      </c>
      <c r="C2" s="104" t="inlineStr">
        <is>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is>
      </c>
      <c r="D2" s="101" t="n"/>
    </row>
    <row r="3">
      <c r="A3" s="104" t="n">
        <v>2</v>
      </c>
      <c r="B3" s="104" t="inlineStr">
        <is>
          <t>Conservation</t>
        </is>
      </c>
      <c r="C3" s="104" t="inlineStr">
        <is>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is>
      </c>
      <c r="D3" s="101" t="n"/>
    </row>
    <row r="21" ht="15.75" customHeight="1" s="198"/>
    <row r="22" ht="15.75" customHeight="1" s="198"/>
    <row r="23" ht="15.75" customHeight="1" s="198"/>
    <row r="24" ht="15.75" customHeight="1" s="198"/>
    <row r="25" ht="15.75" customHeight="1" s="198"/>
    <row r="26" ht="15.75" customHeight="1" s="198"/>
    <row r="27" ht="15.75" customHeight="1" s="198"/>
    <row r="28" ht="15.75" customHeight="1" s="198"/>
    <row r="29" ht="15.75" customHeight="1" s="198"/>
    <row r="30" ht="15.75" customHeight="1" s="198"/>
    <row r="31" ht="15.75" customHeight="1" s="198"/>
    <row r="32" ht="15.75" customHeight="1" s="198"/>
    <row r="33" ht="15.75" customHeight="1" s="198"/>
    <row r="34" ht="15.75" customHeight="1" s="198"/>
    <row r="35" ht="15.75" customHeight="1" s="198"/>
    <row r="36" ht="15.75" customHeight="1" s="198"/>
    <row r="37" ht="15.75" customHeight="1" s="198"/>
    <row r="38" ht="15.75" customHeight="1" s="198"/>
    <row r="39" ht="15.75" customHeight="1" s="198"/>
    <row r="40" ht="15.75" customHeight="1" s="198"/>
    <row r="41" ht="15.75" customHeight="1" s="198"/>
    <row r="42" ht="15.75" customHeight="1" s="198"/>
    <row r="43" ht="15.75" customHeight="1" s="198"/>
    <row r="44" ht="15.75" customHeight="1" s="198"/>
    <row r="45" ht="15.75" customHeight="1" s="198"/>
    <row r="46" ht="15.75" customHeight="1" s="198"/>
    <row r="47" ht="15.75" customHeight="1" s="198"/>
    <row r="48" ht="15.75" customHeight="1" s="198"/>
    <row r="49" ht="15.75" customHeight="1" s="198"/>
    <row r="50" ht="15.75" customHeight="1" s="198"/>
    <row r="51" ht="15.75" customHeight="1" s="198"/>
    <row r="52" ht="15.75" customHeight="1" s="198"/>
    <row r="53" ht="15.75" customHeight="1" s="198"/>
    <row r="54" ht="15.75" customHeight="1" s="198"/>
    <row r="55" ht="15.75" customHeight="1" s="198"/>
    <row r="56" ht="15.75" customHeight="1" s="198"/>
    <row r="57" ht="15.75" customHeight="1" s="198"/>
    <row r="58" ht="15.75" customHeight="1" s="198"/>
    <row r="59" ht="15.75" customHeight="1" s="198"/>
    <row r="60" ht="15.75" customHeight="1" s="198"/>
    <row r="61" ht="15.75" customHeight="1" s="198"/>
    <row r="62" ht="15.75" customHeight="1" s="198"/>
    <row r="63" ht="15.75" customHeight="1" s="198"/>
    <row r="64" ht="15.75" customHeight="1" s="198"/>
    <row r="65" ht="15.75" customHeight="1" s="198"/>
    <row r="66" ht="15.75" customHeight="1" s="198"/>
    <row r="67" ht="15.75" customHeight="1" s="198"/>
    <row r="68" ht="15.75" customHeight="1" s="198"/>
    <row r="69" ht="15.75" customHeight="1" s="198"/>
    <row r="70" ht="15.75" customHeight="1" s="198"/>
    <row r="71" ht="15.75" customHeight="1" s="198"/>
    <row r="72" ht="15.75" customHeight="1" s="198"/>
    <row r="73" ht="15.75" customHeight="1" s="198"/>
    <row r="74" ht="15.75" customHeight="1" s="198"/>
    <row r="75" ht="15.75" customHeight="1" s="198"/>
    <row r="76" ht="15.75" customHeight="1" s="198"/>
    <row r="77" ht="15.75" customHeight="1" s="198"/>
    <row r="78" ht="15.75" customHeight="1" s="198"/>
    <row r="79" ht="15.75" customHeight="1" s="198"/>
    <row r="80" ht="15.75" customHeight="1" s="198"/>
    <row r="81" ht="15.75" customHeight="1" s="198"/>
    <row r="82" ht="15.75" customHeight="1" s="198"/>
    <row r="83" ht="15.75" customHeight="1" s="198"/>
    <row r="84" ht="15.75" customHeight="1" s="198"/>
    <row r="85" ht="15.75" customHeight="1" s="198"/>
    <row r="86" ht="15.75" customHeight="1" s="198"/>
    <row r="87" ht="15.75" customHeight="1" s="198"/>
    <row r="88" ht="15.75" customHeight="1" s="198"/>
    <row r="89" ht="15.75" customHeight="1" s="198"/>
    <row r="90" ht="15.75" customHeight="1" s="198"/>
    <row r="91" ht="15.75" customHeight="1" s="198"/>
    <row r="92" ht="15.75" customHeight="1" s="198"/>
    <row r="93" ht="15.75" customHeight="1" s="198"/>
    <row r="94" ht="15.75" customHeight="1" s="198"/>
    <row r="95" ht="15.75" customHeight="1" s="198"/>
    <row r="96" ht="15.75" customHeight="1" s="198"/>
    <row r="97" ht="15.75" customHeight="1" s="198"/>
    <row r="98" ht="15.75" customHeight="1" s="198"/>
    <row r="99" ht="15.75" customHeight="1" s="198"/>
    <row r="100" ht="15.75" customHeight="1" s="198"/>
    <row r="101" ht="15.75" customHeight="1" s="198"/>
    <row r="102" ht="15.75" customHeight="1" s="198"/>
    <row r="103" ht="15.75" customHeight="1" s="198"/>
    <row r="104" ht="15.75" customHeight="1" s="198"/>
    <row r="105" ht="15.75" customHeight="1" s="198"/>
    <row r="106" ht="15.75" customHeight="1" s="198"/>
    <row r="107" ht="15.75" customHeight="1" s="198"/>
    <row r="108" ht="15.75" customHeight="1" s="198"/>
    <row r="109" ht="15.75" customHeight="1" s="198"/>
    <row r="110" ht="15.75" customHeight="1" s="198"/>
    <row r="111" ht="15.75" customHeight="1" s="198"/>
    <row r="112" ht="15.75" customHeight="1" s="198"/>
    <row r="113" ht="15.75" customHeight="1" s="198"/>
    <row r="114" ht="15.75" customHeight="1" s="198"/>
    <row r="115" ht="15.75" customHeight="1" s="198"/>
    <row r="116" ht="15.75" customHeight="1" s="198"/>
    <row r="117" ht="15.75" customHeight="1" s="198"/>
    <row r="118" ht="15.75" customHeight="1" s="198"/>
    <row r="119" ht="15.75" customHeight="1" s="198"/>
    <row r="120" ht="15.75" customHeight="1" s="198"/>
    <row r="121" ht="15.75" customHeight="1" s="198"/>
    <row r="122" ht="15.75" customHeight="1" s="198"/>
    <row r="123" ht="15.75" customHeight="1" s="198"/>
    <row r="124" ht="15.75" customHeight="1" s="198"/>
    <row r="125" ht="15.75" customHeight="1" s="198"/>
    <row r="126" ht="15.75" customHeight="1" s="198"/>
    <row r="127" ht="15.75" customHeight="1" s="198"/>
    <row r="128" ht="15.75" customHeight="1" s="198"/>
    <row r="129" ht="15.75" customHeight="1" s="198"/>
    <row r="130" ht="15.75" customHeight="1" s="198"/>
    <row r="131" ht="15.75" customHeight="1" s="198"/>
    <row r="132" ht="15.75" customHeight="1" s="198"/>
    <row r="133" ht="15.75" customHeight="1" s="198"/>
    <row r="134" ht="15.75" customHeight="1" s="198"/>
    <row r="135" ht="15.75" customHeight="1" s="198"/>
    <row r="136" ht="15.75" customHeight="1" s="198"/>
    <row r="137" ht="15.75" customHeight="1" s="198"/>
    <row r="138" ht="15.75" customHeight="1" s="198"/>
    <row r="139" ht="15.75" customHeight="1" s="198"/>
    <row r="140" ht="15.75" customHeight="1" s="198"/>
    <row r="141" ht="15.75" customHeight="1" s="198"/>
    <row r="142" ht="15.75" customHeight="1" s="198"/>
    <row r="143" ht="15.75" customHeight="1" s="198"/>
    <row r="144" ht="15.75" customHeight="1" s="198"/>
    <row r="145" ht="15.75" customHeight="1" s="198"/>
    <row r="146" ht="15.75" customHeight="1" s="198"/>
    <row r="147" ht="15.75" customHeight="1" s="198"/>
    <row r="148" ht="15.75" customHeight="1" s="198"/>
    <row r="149" ht="15.75" customHeight="1" s="198"/>
    <row r="150" ht="15.75" customHeight="1" s="198"/>
    <row r="151" ht="15.75" customHeight="1" s="198"/>
    <row r="152" ht="15.75" customHeight="1" s="198"/>
    <row r="153" ht="15.75" customHeight="1" s="198"/>
    <row r="154" ht="15.75" customHeight="1" s="198"/>
    <row r="155" ht="15.75" customHeight="1" s="198"/>
    <row r="156" ht="15.75" customHeight="1" s="198"/>
    <row r="157" ht="15.75" customHeight="1" s="198"/>
    <row r="158" ht="15.75" customHeight="1" s="198"/>
    <row r="159" ht="15.75" customHeight="1" s="198"/>
    <row r="160" ht="15.75" customHeight="1" s="198"/>
    <row r="161" ht="15.75" customHeight="1" s="198"/>
    <row r="162" ht="15.75" customHeight="1" s="198"/>
    <row r="163" ht="15.75" customHeight="1" s="198"/>
    <row r="164" ht="15.75" customHeight="1" s="198"/>
    <row r="165" ht="15.75" customHeight="1" s="198"/>
    <row r="166" ht="15.75" customHeight="1" s="198"/>
    <row r="167" ht="15.75" customHeight="1" s="198"/>
    <row r="168" ht="15.75" customHeight="1" s="198"/>
    <row r="169" ht="15.75" customHeight="1" s="198"/>
    <row r="170" ht="15.75" customHeight="1" s="198"/>
    <row r="171" ht="15.75" customHeight="1" s="198"/>
    <row r="172" ht="15.75" customHeight="1" s="198"/>
    <row r="173" ht="15.75" customHeight="1" s="198"/>
    <row r="174" ht="15.75" customHeight="1" s="198"/>
    <row r="175" ht="15.75" customHeight="1" s="198"/>
    <row r="176" ht="15.75" customHeight="1" s="198"/>
    <row r="177" ht="15.75" customHeight="1" s="198"/>
    <row r="178" ht="15.75" customHeight="1" s="198"/>
    <row r="179" ht="15.75" customHeight="1" s="198"/>
    <row r="180" ht="15.75" customHeight="1" s="198"/>
    <row r="181" ht="15.75" customHeight="1" s="198"/>
    <row r="182" ht="15.75" customHeight="1" s="198"/>
    <row r="183" ht="15.75" customHeight="1" s="198"/>
    <row r="184" ht="15.75" customHeight="1" s="198"/>
    <row r="185" ht="15.75" customHeight="1" s="198"/>
    <row r="186" ht="15.75" customHeight="1" s="198"/>
    <row r="187" ht="15.75" customHeight="1" s="198"/>
    <row r="188" ht="15.75" customHeight="1" s="198"/>
    <row r="189" ht="15.75" customHeight="1" s="198"/>
    <row r="190" ht="15.75" customHeight="1" s="198"/>
    <row r="191" ht="15.75" customHeight="1" s="198"/>
    <row r="192" ht="15.75" customHeight="1" s="198"/>
    <row r="193" ht="15.75" customHeight="1" s="198"/>
    <row r="194" ht="15.75" customHeight="1" s="198"/>
    <row r="195" ht="15.75" customHeight="1" s="198"/>
    <row r="196" ht="15.75" customHeight="1" s="198"/>
    <row r="197" ht="15.75" customHeight="1" s="198"/>
    <row r="198" ht="15.75" customHeight="1" s="198"/>
    <row r="199" ht="15.75" customHeight="1" s="198"/>
    <row r="200" ht="15.75" customHeight="1" s="198"/>
    <row r="201" ht="15.75" customHeight="1" s="198"/>
    <row r="202" ht="15.75" customHeight="1" s="198"/>
    <row r="203" ht="15.75" customHeight="1" s="198"/>
    <row r="204" ht="15.75" customHeight="1" s="198"/>
    <row r="205" ht="15.75" customHeight="1" s="198"/>
    <row r="206" ht="15.75" customHeight="1" s="198"/>
    <row r="207" ht="15.75" customHeight="1" s="198"/>
    <row r="208" ht="15.75" customHeight="1" s="198"/>
    <row r="209" ht="15.75" customHeight="1" s="198"/>
    <row r="210" ht="15.75" customHeight="1" s="198"/>
    <row r="211" ht="15.75" customHeight="1" s="198"/>
    <row r="212" ht="15.75" customHeight="1" s="198"/>
    <row r="213" ht="15.75" customHeight="1" s="198"/>
    <row r="214" ht="15.75" customHeight="1" s="198"/>
    <row r="215" ht="15.75" customHeight="1" s="198"/>
    <row r="216" ht="15.75" customHeight="1" s="198"/>
    <row r="217" ht="15.75" customHeight="1" s="198"/>
    <row r="218" ht="15.75" customHeight="1" s="198"/>
    <row r="219" ht="15.75" customHeight="1" s="198"/>
    <row r="220" ht="15.75" customHeight="1" s="198"/>
    <row r="221" ht="15.75" customHeight="1" s="198"/>
    <row r="222" ht="15.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dataValidations count="1">
    <dataValidation sqref="D2:D3" showDropDown="0" showInputMessage="0" showErrorMessage="0" allowBlank="1" type="list">
      <formula1>SourceList</formula1>
    </dataValidation>
  </dataValidations>
  <pageMargins left="0.747916666666667" right="0.747916666666667" top="0.9840277777777779" bottom="0.9840277777777779" header="0" footer="0"/>
  <pageSetup orientation="portrait" paperSize="9"/>
</worksheet>
</file>

<file path=xl/worksheets/sheet37.xml><?xml version="1.0" encoding="utf-8"?>
<worksheet xmlns="http://schemas.openxmlformats.org/spreadsheetml/2006/main">
  <sheetPr>
    <outlinePr summaryBelow="1" summaryRight="1"/>
    <pageSetUpPr/>
  </sheetPr>
  <dimension ref="A1:D4"/>
  <sheetViews>
    <sheetView workbookViewId="0">
      <selection activeCell="A1" sqref="A1"/>
    </sheetView>
  </sheetViews>
  <sheetFormatPr baseColWidth="8" defaultColWidth="12.63" defaultRowHeight="15" customHeight="1"/>
  <cols>
    <col width="12.75" customWidth="1" style="198" min="1" max="1"/>
    <col width="16.38" customWidth="1" style="198" min="2" max="2"/>
    <col width="12.75" customWidth="1" style="198" min="3" max="26"/>
  </cols>
  <sheetData>
    <row r="1" ht="12.75" customHeight="1" s="198">
      <c r="A1" s="51" t="inlineStr">
        <is>
          <t>id</t>
        </is>
      </c>
      <c r="B1" s="51" t="inlineStr">
        <is>
          <t>restoration_activity</t>
        </is>
      </c>
      <c r="C1" s="51" t="inlineStr">
        <is>
          <t>description</t>
        </is>
      </c>
      <c r="D1" s="51" t="inlineStr">
        <is>
          <t>source</t>
        </is>
      </c>
    </row>
    <row r="2" ht="12.75" customHeight="1" s="198">
      <c r="A2" s="104" t="n">
        <v>1</v>
      </c>
      <c r="B2" s="104" t="inlineStr">
        <is>
          <t>Planting</t>
        </is>
      </c>
      <c r="C2" s="45" t="inlineStr">
        <is>
          <t>Planting: Includes activities such as planting seeds, creating nurseries, and other efforts to regenerate vegetation in degraded ecosystems.</t>
        </is>
      </c>
      <c r="D2" s="101" t="n"/>
    </row>
    <row r="3" ht="12.75" customHeight="1" s="198">
      <c r="A3" s="104" t="n">
        <v>2</v>
      </c>
      <c r="B3" s="104" t="inlineStr">
        <is>
          <t>Hybrid</t>
        </is>
      </c>
      <c r="C3" s="45" t="inlineStr">
        <is>
          <t>Hybrid: Combines planting and hydrology techniques for a comprehensive restoration approach that addresses multiple ecosystem needs.</t>
        </is>
      </c>
      <c r="D3" s="101" t="n"/>
    </row>
    <row r="4" ht="12.75" customHeight="1" s="198">
      <c r="A4" s="104" t="n">
        <v>3</v>
      </c>
      <c r="B4" s="104" t="inlineStr">
        <is>
          <t>Hydrology</t>
        </is>
      </c>
      <c r="C4" s="45" t="inlineStr">
        <is>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is>
      </c>
      <c r="D4" s="101" t="n"/>
    </row>
    <row r="5" ht="12.75" customHeight="1" s="198"/>
    <row r="6" ht="12.75" customHeight="1" s="198"/>
    <row r="7" ht="12.75" customHeight="1" s="198"/>
    <row r="8" ht="12.75" customHeight="1" s="198"/>
    <row r="9" ht="12.75" customHeight="1" s="198"/>
    <row r="10" ht="12.75" customHeight="1" s="198"/>
    <row r="11" ht="12.75" customHeight="1" s="198"/>
    <row r="12" ht="12.75" customHeight="1" s="198"/>
    <row r="13" ht="12.75" customHeight="1" s="198"/>
    <row r="14" ht="12.75" customHeight="1" s="198"/>
    <row r="15" ht="12.75" customHeight="1" s="198"/>
    <row r="16" ht="12.75" customHeight="1" s="198"/>
    <row r="17" ht="12.75" customHeight="1" s="198"/>
    <row r="18" ht="12.75" customHeight="1" s="198"/>
    <row r="19" ht="12.75" customHeight="1" s="198"/>
    <row r="20" ht="12.75" customHeight="1" s="198"/>
    <row r="21" ht="12.75" customHeight="1" s="198"/>
    <row r="22" ht="12.75" customHeight="1" s="198"/>
    <row r="23" ht="12.75" customHeight="1" s="198"/>
    <row r="24" ht="12.75" customHeight="1" s="198"/>
    <row r="25" ht="12.75" customHeight="1" s="198"/>
    <row r="26" ht="12.75" customHeight="1" s="198"/>
    <row r="27" ht="12.75" customHeight="1" s="198"/>
    <row r="28" ht="12.75" customHeight="1" s="198"/>
    <row r="29" ht="12.75" customHeight="1" s="198"/>
    <row r="30" ht="12.75" customHeight="1" s="198"/>
    <row r="31" ht="12.75" customHeight="1" s="198"/>
    <row r="32" ht="12.75" customHeight="1" s="198"/>
    <row r="33" ht="12.75" customHeight="1" s="198"/>
    <row r="34" ht="12.75" customHeight="1" s="198"/>
    <row r="35" ht="12.75" customHeight="1" s="198"/>
    <row r="36" ht="12.75" customHeight="1" s="198"/>
    <row r="37" ht="12.75" customHeight="1" s="198"/>
    <row r="38" ht="12.75" customHeight="1" s="198"/>
    <row r="39" ht="12.75" customHeight="1" s="198"/>
    <row r="40" ht="12.75" customHeight="1" s="198"/>
    <row r="41" ht="12.75" customHeight="1" s="198"/>
    <row r="42" ht="12.75" customHeight="1" s="198"/>
    <row r="43" ht="12.75" customHeight="1" s="198"/>
    <row r="44" ht="12.75" customHeight="1" s="198"/>
    <row r="45" ht="12.75" customHeight="1" s="198"/>
    <row r="46" ht="12.75" customHeight="1" s="198"/>
    <row r="47" ht="12.75" customHeight="1" s="198"/>
    <row r="48" ht="12.75" customHeight="1" s="198"/>
    <row r="49" ht="12.75" customHeight="1" s="198"/>
    <row r="50" ht="12.75" customHeight="1" s="198"/>
    <row r="51" ht="12.75" customHeight="1" s="198"/>
    <row r="52" ht="12.75" customHeight="1" s="198"/>
    <row r="53" ht="12.75" customHeight="1" s="198"/>
    <row r="54" ht="12.75" customHeight="1" s="198"/>
    <row r="55" ht="12.75" customHeight="1" s="198"/>
    <row r="56" ht="12.75" customHeight="1" s="198"/>
    <row r="57" ht="12.75" customHeight="1" s="198"/>
    <row r="58" ht="12.75" customHeight="1" s="198"/>
    <row r="59" ht="12.75" customHeight="1" s="198"/>
    <row r="60" ht="12.75" customHeight="1" s="198"/>
    <row r="61" ht="12.75" customHeight="1" s="198"/>
    <row r="62" ht="12.75" customHeight="1" s="198"/>
    <row r="63" ht="12.75" customHeight="1" s="198"/>
    <row r="64" ht="12.75" customHeight="1" s="198"/>
    <row r="65" ht="12.75" customHeight="1" s="198"/>
    <row r="66" ht="12.75" customHeight="1" s="198"/>
    <row r="67" ht="12.75" customHeight="1" s="198"/>
    <row r="68" ht="12.75" customHeight="1" s="198"/>
    <row r="69" ht="12.75" customHeight="1" s="198"/>
    <row r="70" ht="12.75" customHeight="1" s="198"/>
    <row r="71" ht="12.75" customHeight="1" s="198"/>
    <row r="72" ht="12.75" customHeight="1" s="198"/>
    <row r="73" ht="12.75" customHeight="1" s="198"/>
    <row r="74" ht="12.75" customHeight="1" s="198"/>
    <row r="75" ht="12.75" customHeight="1" s="198"/>
    <row r="76" ht="12.75" customHeight="1" s="198"/>
    <row r="77" ht="12.75" customHeight="1" s="198"/>
    <row r="78" ht="12.75" customHeight="1" s="198"/>
    <row r="79" ht="12.75" customHeight="1" s="198"/>
    <row r="80" ht="12.75" customHeight="1" s="198"/>
    <row r="81" ht="12.75" customHeight="1" s="198"/>
    <row r="82" ht="12.75" customHeight="1" s="198"/>
    <row r="83" ht="12.75" customHeight="1" s="198"/>
    <row r="84" ht="12.75" customHeight="1" s="198"/>
    <row r="85" ht="12.75" customHeight="1" s="198"/>
    <row r="86" ht="12.75" customHeight="1" s="198"/>
    <row r="87" ht="12.75" customHeight="1" s="198"/>
    <row r="88" ht="12.75" customHeight="1" s="198"/>
    <row r="89" ht="12.75" customHeight="1" s="198"/>
    <row r="90" ht="12.75" customHeight="1" s="198"/>
    <row r="91" ht="12.75" customHeight="1" s="198"/>
    <row r="92" ht="12.75" customHeight="1" s="198"/>
    <row r="93" ht="12.75" customHeight="1" s="198"/>
    <row r="94" ht="12.75" customHeight="1" s="198"/>
    <row r="95" ht="12.75" customHeight="1" s="198"/>
    <row r="96" ht="12.75" customHeight="1" s="198"/>
    <row r="97" ht="12.75" customHeight="1" s="198"/>
    <row r="98" ht="12.75" customHeight="1" s="198"/>
    <row r="99" ht="12.75" customHeight="1" s="198"/>
    <row r="100" ht="12.75" customHeight="1" s="198"/>
    <row r="101" ht="12.75" customHeight="1" s="198"/>
    <row r="102" ht="12.75" customHeight="1" s="198"/>
    <row r="103" ht="12.75" customHeight="1" s="198"/>
    <row r="104" ht="12.75" customHeight="1" s="198"/>
    <row r="105" ht="12.75" customHeight="1" s="198"/>
    <row r="106" ht="12.75" customHeight="1" s="198"/>
    <row r="107" ht="12.75" customHeight="1" s="198"/>
    <row r="108" ht="12.75" customHeight="1" s="198"/>
    <row r="109" ht="12.75" customHeight="1" s="198"/>
    <row r="110" ht="12.75" customHeight="1" s="198"/>
    <row r="111" ht="12.75" customHeight="1" s="198"/>
    <row r="112" ht="12.75" customHeight="1" s="198"/>
    <row r="113" ht="12.75" customHeight="1" s="198"/>
    <row r="114" ht="12.75" customHeight="1" s="198"/>
    <row r="115" ht="12.75" customHeight="1" s="198"/>
    <row r="116" ht="12.75" customHeight="1" s="198"/>
    <row r="117" ht="12.75" customHeight="1" s="198"/>
    <row r="118" ht="12.75" customHeight="1" s="198"/>
    <row r="119" ht="12.75" customHeight="1" s="198"/>
    <row r="120" ht="12.75" customHeight="1" s="198"/>
    <row r="121" ht="12.75" customHeight="1" s="198"/>
    <row r="122" ht="12.75" customHeight="1" s="198"/>
    <row r="123" ht="12.75" customHeight="1" s="198"/>
    <row r="124" ht="12.75" customHeight="1" s="198"/>
    <row r="125" ht="12.75" customHeight="1" s="198"/>
    <row r="126" ht="12.75" customHeight="1" s="198"/>
    <row r="127" ht="12.75" customHeight="1" s="198"/>
    <row r="128" ht="12.75" customHeight="1" s="198"/>
    <row r="129" ht="12.75" customHeight="1" s="198"/>
    <row r="130" ht="12.75" customHeight="1" s="198"/>
    <row r="131" ht="12.75" customHeight="1" s="198"/>
    <row r="132" ht="12.75" customHeight="1" s="198"/>
    <row r="133" ht="12.75" customHeight="1" s="198"/>
    <row r="134" ht="12.75" customHeight="1" s="198"/>
    <row r="135" ht="12.75" customHeight="1" s="198"/>
    <row r="136" ht="12.75" customHeight="1" s="198"/>
    <row r="137" ht="12.75" customHeight="1" s="198"/>
    <row r="138" ht="12.75" customHeight="1" s="198"/>
    <row r="139" ht="12.75" customHeight="1" s="198"/>
    <row r="140" ht="12.75" customHeight="1" s="198"/>
    <row r="141" ht="12.75" customHeight="1" s="198"/>
    <row r="142" ht="12.75" customHeight="1" s="198"/>
    <row r="143" ht="12.75" customHeight="1" s="198"/>
    <row r="144" ht="12.75" customHeight="1" s="198"/>
    <row r="145" ht="12.75" customHeight="1" s="198"/>
    <row r="146" ht="12.75" customHeight="1" s="198"/>
    <row r="147" ht="12.75" customHeight="1" s="198"/>
    <row r="148" ht="12.75" customHeight="1" s="198"/>
    <row r="149" ht="12.75" customHeight="1" s="198"/>
    <row r="150" ht="12.75" customHeight="1" s="198"/>
    <row r="151" ht="12.75" customHeight="1" s="198"/>
    <row r="152" ht="12.75" customHeight="1" s="198"/>
    <row r="153" ht="12.75" customHeight="1" s="198"/>
    <row r="154" ht="12.75" customHeight="1" s="198"/>
    <row r="155" ht="12.75" customHeight="1" s="198"/>
    <row r="156" ht="12.75" customHeight="1" s="198"/>
    <row r="157" ht="12.75" customHeight="1" s="198"/>
    <row r="158" ht="12.75" customHeight="1" s="198"/>
    <row r="159" ht="12.75" customHeight="1" s="198"/>
    <row r="160" ht="12.75" customHeight="1" s="198"/>
    <row r="161" ht="12.75" customHeight="1" s="198"/>
    <row r="162" ht="12.75" customHeight="1" s="198"/>
    <row r="163" ht="12.75" customHeight="1" s="198"/>
    <row r="164" ht="12.75" customHeight="1" s="198"/>
    <row r="165" ht="12.75" customHeight="1" s="198"/>
    <row r="166" ht="12.75" customHeight="1" s="198"/>
    <row r="167" ht="12.75" customHeight="1" s="198"/>
    <row r="168" ht="12.75" customHeight="1" s="198"/>
    <row r="169" ht="12.75" customHeight="1" s="198"/>
    <row r="170" ht="12.75" customHeight="1" s="198"/>
    <row r="171" ht="12.75" customHeight="1" s="198"/>
    <row r="172" ht="12.75" customHeight="1" s="198"/>
    <row r="173" ht="12.75" customHeight="1" s="198"/>
    <row r="174" ht="12.75" customHeight="1" s="198"/>
    <row r="175" ht="12.75" customHeight="1" s="198"/>
    <row r="176" ht="12.75" customHeight="1" s="198"/>
    <row r="177" ht="12.75" customHeight="1" s="198"/>
    <row r="178" ht="12.75" customHeight="1" s="198"/>
    <row r="179" ht="12.75" customHeight="1" s="198"/>
    <row r="180" ht="12.75" customHeight="1" s="198"/>
    <row r="181" ht="12.75" customHeight="1" s="198"/>
    <row r="182" ht="12.75" customHeight="1" s="198"/>
    <row r="183" ht="12.75" customHeight="1" s="198"/>
    <row r="184" ht="12.75" customHeight="1" s="198"/>
    <row r="185" ht="12.75" customHeight="1" s="198"/>
    <row r="186" ht="12.75" customHeight="1" s="198"/>
    <row r="187" ht="12.75" customHeight="1" s="198"/>
    <row r="188" ht="12.75" customHeight="1" s="198"/>
    <row r="189" ht="12.75" customHeight="1" s="198"/>
    <row r="190" ht="12.75" customHeight="1" s="198"/>
    <row r="191" ht="12.75" customHeight="1" s="198"/>
    <row r="192" ht="12.75" customHeight="1" s="198"/>
    <row r="193" ht="12.75" customHeight="1" s="198"/>
    <row r="194" ht="12.75" customHeight="1" s="198"/>
    <row r="195" ht="12.75" customHeight="1" s="198"/>
    <row r="196" ht="12.75" customHeight="1" s="198"/>
    <row r="197" ht="12.75" customHeight="1" s="198"/>
    <row r="198" ht="12.75" customHeight="1" s="198"/>
    <row r="199" ht="12.75" customHeight="1" s="198"/>
    <row r="200" ht="12.75" customHeight="1" s="198"/>
    <row r="201" ht="12.75" customHeight="1" s="198"/>
    <row r="202" ht="12.75" customHeight="1" s="198"/>
    <row r="203" ht="12.75" customHeight="1" s="198"/>
    <row r="204" ht="12.75" customHeight="1" s="198"/>
    <row r="205" ht="12.75" customHeight="1" s="198"/>
    <row r="206" ht="12.75" customHeight="1" s="198"/>
    <row r="207" ht="12.75" customHeight="1" s="198"/>
    <row r="208" ht="12.75" customHeight="1" s="198"/>
    <row r="209" ht="12.75" customHeight="1" s="198"/>
    <row r="210" ht="12.75" customHeight="1" s="198"/>
    <row r="211" ht="12.75" customHeight="1" s="198"/>
    <row r="212" ht="12.75" customHeight="1" s="198"/>
    <row r="213" ht="12.75" customHeight="1" s="198"/>
    <row r="214" ht="12.75" customHeight="1" s="198"/>
    <row r="215" ht="12.75" customHeight="1" s="198"/>
    <row r="216" ht="12.75" customHeight="1" s="198"/>
    <row r="217" ht="12.75" customHeight="1" s="198"/>
    <row r="218" ht="12.75" customHeight="1" s="198"/>
    <row r="219" ht="12.75" customHeight="1" s="198"/>
    <row r="220" ht="12.75" customHeight="1" s="198"/>
    <row r="221" ht="12.75" customHeight="1" s="198"/>
    <row r="222" ht="12.75" customHeight="1" s="198"/>
    <row r="223" ht="12.75" customHeight="1" s="198"/>
    <row r="224" ht="12.75" customHeight="1" s="198"/>
    <row r="225" ht="12.75" customHeight="1" s="198"/>
    <row r="226" ht="12.75" customHeight="1" s="198"/>
    <row r="227" ht="12.75" customHeight="1" s="198"/>
    <row r="228" ht="12.75" customHeight="1" s="198"/>
    <row r="229" ht="12.75" customHeight="1" s="198"/>
    <row r="230" ht="12.75" customHeight="1" s="198"/>
    <row r="231" ht="12.75" customHeight="1" s="198"/>
    <row r="232" ht="12.75" customHeight="1" s="198"/>
    <row r="233" ht="12.75" customHeight="1" s="198"/>
    <row r="234" ht="12.75" customHeight="1" s="198"/>
    <row r="235" ht="12.75" customHeight="1" s="198"/>
    <row r="236" ht="12.75" customHeight="1" s="198"/>
    <row r="237" ht="12.75" customHeight="1" s="198"/>
    <row r="238" ht="12.75" customHeight="1" s="198"/>
    <row r="239" ht="12.75" customHeight="1" s="198"/>
    <row r="240" ht="12.75" customHeight="1" s="198"/>
    <row r="241" ht="12.75" customHeight="1" s="198"/>
    <row r="242" ht="12.75" customHeight="1" s="198"/>
    <row r="243" ht="12.75" customHeight="1" s="198"/>
    <row r="244" ht="12.75" customHeight="1" s="198"/>
    <row r="245" ht="12.75" customHeight="1" s="198"/>
    <row r="246" ht="12.75" customHeight="1" s="198"/>
    <row r="247" ht="12.75" customHeight="1" s="198"/>
    <row r="248" ht="12.75" customHeight="1" s="198"/>
    <row r="249" ht="12.75" customHeight="1" s="198"/>
    <row r="250" ht="12.75" customHeight="1" s="198"/>
    <row r="251" ht="12.75" customHeight="1" s="198"/>
    <row r="252" ht="12.75" customHeight="1" s="198"/>
    <row r="253" ht="12.75" customHeight="1" s="198"/>
    <row r="254" ht="12.75" customHeight="1" s="198"/>
    <row r="255" ht="12.75" customHeight="1" s="198"/>
    <row r="256" ht="12.75" customHeight="1" s="198"/>
    <row r="257" ht="12.75" customHeight="1" s="198"/>
    <row r="258" ht="12.75" customHeight="1" s="198"/>
    <row r="259" ht="12.75" customHeight="1" s="198"/>
    <row r="260" ht="12.75" customHeight="1" s="198"/>
    <row r="261" ht="12.75" customHeight="1" s="198"/>
    <row r="262" ht="12.75" customHeight="1" s="198"/>
    <row r="263" ht="12.75" customHeight="1" s="198"/>
    <row r="264" ht="12.75" customHeight="1" s="198"/>
    <row r="265" ht="12.75" customHeight="1" s="198"/>
    <row r="266" ht="12.75" customHeight="1" s="198"/>
    <row r="267" ht="12.75" customHeight="1" s="198"/>
    <row r="268" ht="12.75" customHeight="1" s="198"/>
    <row r="269" ht="12.75" customHeight="1" s="198"/>
    <row r="270" ht="12.75" customHeight="1" s="198"/>
    <row r="271" ht="12.75" customHeight="1" s="198"/>
    <row r="272" ht="12.75" customHeight="1" s="198"/>
    <row r="273" ht="12.75" customHeight="1" s="198"/>
    <row r="274" ht="12.75" customHeight="1" s="198"/>
    <row r="275" ht="12.75" customHeight="1" s="198"/>
    <row r="276" ht="12.75" customHeight="1" s="198"/>
    <row r="277" ht="12.75" customHeight="1" s="198"/>
    <row r="278" ht="12.75" customHeight="1" s="198"/>
    <row r="279" ht="12.75" customHeight="1" s="198"/>
    <row r="280" ht="12.75" customHeight="1" s="198"/>
    <row r="281" ht="12.75" customHeight="1" s="198"/>
    <row r="282" ht="12.75" customHeight="1" s="198"/>
    <row r="283" ht="12.75" customHeight="1" s="198"/>
    <row r="284" ht="12.75" customHeight="1" s="198"/>
    <row r="285" ht="12.75" customHeight="1" s="198"/>
    <row r="286" ht="12.75" customHeight="1" s="198"/>
    <row r="287" ht="12.75" customHeight="1" s="198"/>
    <row r="288" ht="12.75" customHeight="1" s="198"/>
    <row r="289" ht="12.75" customHeight="1" s="198"/>
    <row r="290" ht="12.75" customHeight="1" s="198"/>
    <row r="291" ht="12.75" customHeight="1" s="198"/>
    <row r="292" ht="12.75" customHeight="1" s="198"/>
    <row r="293" ht="12.75" customHeight="1" s="198"/>
    <row r="294" ht="12.75" customHeight="1" s="198"/>
    <row r="295" ht="12.75" customHeight="1" s="198"/>
    <row r="296" ht="12.75" customHeight="1" s="198"/>
    <row r="297" ht="12.75" customHeight="1" s="198"/>
    <row r="298" ht="12.75" customHeight="1" s="198"/>
    <row r="299" ht="12.75" customHeight="1" s="198"/>
    <row r="300" ht="12.75" customHeight="1" s="198"/>
    <row r="301" ht="12.75" customHeight="1" s="198"/>
    <row r="302" ht="12.75" customHeight="1" s="198"/>
    <row r="303" ht="12.75" customHeight="1" s="198"/>
    <row r="304" ht="12.75" customHeight="1" s="198"/>
    <row r="305" ht="12.75" customHeight="1" s="198"/>
    <row r="306" ht="12.75" customHeight="1" s="198"/>
    <row r="307" ht="12.75" customHeight="1" s="198"/>
    <row r="308" ht="12.75" customHeight="1" s="198"/>
    <row r="309" ht="12.75" customHeight="1" s="198"/>
    <row r="310" ht="12.75" customHeight="1" s="198"/>
    <row r="311" ht="12.75" customHeight="1" s="198"/>
    <row r="312" ht="12.75" customHeight="1" s="198"/>
    <row r="313" ht="12.75" customHeight="1" s="198"/>
    <row r="314" ht="12.75" customHeight="1" s="198"/>
    <row r="315" ht="12.75" customHeight="1" s="198"/>
    <row r="316" ht="12.75" customHeight="1" s="198"/>
    <row r="317" ht="12.75" customHeight="1" s="198"/>
    <row r="318" ht="12.75" customHeight="1" s="198"/>
    <row r="319" ht="12.75" customHeight="1" s="198"/>
    <row r="320" ht="12.75" customHeight="1" s="198"/>
    <row r="321" ht="12.75" customHeight="1" s="198"/>
    <row r="322" ht="12.75" customHeight="1" s="198"/>
    <row r="323" ht="12.75" customHeight="1" s="198"/>
    <row r="324" ht="12.75" customHeight="1" s="198"/>
    <row r="325" ht="12.75" customHeight="1" s="198"/>
    <row r="326" ht="12.75" customHeight="1" s="198"/>
    <row r="327" ht="12.75" customHeight="1" s="198"/>
    <row r="328" ht="12.75" customHeight="1" s="198"/>
    <row r="329" ht="12.75" customHeight="1" s="198"/>
    <row r="330" ht="12.75" customHeight="1" s="198"/>
    <row r="331" ht="12.75" customHeight="1" s="198"/>
    <row r="332" ht="12.75" customHeight="1" s="198"/>
    <row r="333" ht="12.75" customHeight="1" s="198"/>
    <row r="334" ht="12.75" customHeight="1" s="198"/>
    <row r="335" ht="12.75" customHeight="1" s="198"/>
    <row r="336" ht="12.75" customHeight="1" s="198"/>
    <row r="337" ht="12.75" customHeight="1" s="198"/>
    <row r="338" ht="12.75" customHeight="1" s="198"/>
    <row r="339" ht="12.75" customHeight="1" s="198"/>
    <row r="340" ht="12.75" customHeight="1" s="198"/>
    <row r="341" ht="12.75" customHeight="1" s="198"/>
    <row r="342" ht="12.75" customHeight="1" s="198"/>
    <row r="343" ht="12.75" customHeight="1" s="198"/>
    <row r="344" ht="12.75" customHeight="1" s="198"/>
    <row r="345" ht="12.75" customHeight="1" s="198"/>
    <row r="346" ht="12.75" customHeight="1" s="198"/>
    <row r="347" ht="12.75" customHeight="1" s="198"/>
    <row r="348" ht="12.75" customHeight="1" s="198"/>
    <row r="349" ht="12.75" customHeight="1" s="198"/>
    <row r="350" ht="12.75" customHeight="1" s="198"/>
    <row r="351" ht="12.75" customHeight="1" s="198"/>
    <row r="352" ht="12.75" customHeight="1" s="198"/>
    <row r="353" ht="12.75" customHeight="1" s="198"/>
    <row r="354" ht="12.75" customHeight="1" s="198"/>
    <row r="355" ht="12.75" customHeight="1" s="198"/>
    <row r="356" ht="12.75" customHeight="1" s="198"/>
    <row r="357" ht="12.75" customHeight="1" s="198"/>
    <row r="358" ht="12.75" customHeight="1" s="198"/>
    <row r="359" ht="12.75" customHeight="1" s="198"/>
    <row r="360" ht="12.75" customHeight="1" s="198"/>
    <row r="361" ht="12.75" customHeight="1" s="198"/>
    <row r="362" ht="12.75" customHeight="1" s="198"/>
    <row r="363" ht="12.75" customHeight="1" s="198"/>
    <row r="364" ht="12.75" customHeight="1" s="198"/>
    <row r="365" ht="12.75" customHeight="1" s="198"/>
    <row r="366" ht="12.75" customHeight="1" s="198"/>
    <row r="367" ht="12.75" customHeight="1" s="198"/>
    <row r="368" ht="12.75" customHeight="1" s="198"/>
    <row r="369" ht="12.75" customHeight="1" s="198"/>
    <row r="370" ht="12.75" customHeight="1" s="198"/>
    <row r="371" ht="12.75" customHeight="1" s="198"/>
    <row r="372" ht="12.75" customHeight="1" s="198"/>
    <row r="373" ht="12.75" customHeight="1" s="198"/>
    <row r="374" ht="12.75" customHeight="1" s="198"/>
    <row r="375" ht="12.75" customHeight="1" s="198"/>
    <row r="376" ht="12.75" customHeight="1" s="198"/>
    <row r="377" ht="12.75" customHeight="1" s="198"/>
    <row r="378" ht="12.75" customHeight="1" s="198"/>
    <row r="379" ht="12.75" customHeight="1" s="198"/>
    <row r="380" ht="12.75" customHeight="1" s="198"/>
    <row r="381" ht="12.75" customHeight="1" s="198"/>
    <row r="382" ht="12.75" customHeight="1" s="198"/>
    <row r="383" ht="12.75" customHeight="1" s="198"/>
    <row r="384" ht="12.75" customHeight="1" s="198"/>
    <row r="385" ht="12.75" customHeight="1" s="198"/>
    <row r="386" ht="12.75" customHeight="1" s="198"/>
    <row r="387" ht="12.75" customHeight="1" s="198"/>
    <row r="388" ht="12.75" customHeight="1" s="198"/>
    <row r="389" ht="12.75" customHeight="1" s="198"/>
    <row r="390" ht="12.75" customHeight="1" s="198"/>
    <row r="391" ht="12.75" customHeight="1" s="198"/>
    <row r="392" ht="12.75" customHeight="1" s="198"/>
    <row r="393" ht="12.75" customHeight="1" s="198"/>
    <row r="394" ht="12.75" customHeight="1" s="198"/>
    <row r="395" ht="12.75" customHeight="1" s="198"/>
    <row r="396" ht="12.75" customHeight="1" s="198"/>
    <row r="397" ht="12.75" customHeight="1" s="198"/>
    <row r="398" ht="12.75" customHeight="1" s="198"/>
    <row r="399" ht="12.75" customHeight="1" s="198"/>
    <row r="400" ht="12.75" customHeight="1" s="198"/>
    <row r="401" ht="12.75" customHeight="1" s="198"/>
    <row r="402" ht="12.75" customHeight="1" s="198"/>
    <row r="403" ht="12.75" customHeight="1" s="198"/>
    <row r="404" ht="12.75" customHeight="1" s="198"/>
    <row r="405" ht="12.75" customHeight="1" s="198"/>
    <row r="406" ht="12.75" customHeight="1" s="198"/>
    <row r="407" ht="12.75" customHeight="1" s="198"/>
    <row r="408" ht="12.75" customHeight="1" s="198"/>
    <row r="409" ht="12.75" customHeight="1" s="198"/>
    <row r="410" ht="12.75" customHeight="1" s="198"/>
    <row r="411" ht="12.75" customHeight="1" s="198"/>
    <row r="412" ht="12.75" customHeight="1" s="198"/>
    <row r="413" ht="12.75" customHeight="1" s="198"/>
    <row r="414" ht="12.75" customHeight="1" s="198"/>
    <row r="415" ht="12.75" customHeight="1" s="198"/>
    <row r="416" ht="12.75" customHeight="1" s="198"/>
    <row r="417" ht="12.75" customHeight="1" s="198"/>
    <row r="418" ht="12.75" customHeight="1" s="198"/>
    <row r="419" ht="12.75" customHeight="1" s="198"/>
    <row r="420" ht="12.75" customHeight="1" s="198"/>
    <row r="421" ht="12.75" customHeight="1" s="198"/>
    <row r="422" ht="12.75" customHeight="1" s="198"/>
    <row r="423" ht="12.75" customHeight="1" s="198"/>
    <row r="424" ht="12.75" customHeight="1" s="198"/>
    <row r="425" ht="12.75" customHeight="1" s="198"/>
    <row r="426" ht="12.75" customHeight="1" s="198"/>
    <row r="427" ht="12.75" customHeight="1" s="198"/>
    <row r="428" ht="12.75" customHeight="1" s="198"/>
    <row r="429" ht="12.75" customHeight="1" s="198"/>
    <row r="430" ht="12.75" customHeight="1" s="198"/>
    <row r="431" ht="12.75" customHeight="1" s="198"/>
    <row r="432" ht="12.75" customHeight="1" s="198"/>
    <row r="433" ht="12.75" customHeight="1" s="198"/>
    <row r="434" ht="12.75" customHeight="1" s="198"/>
    <row r="435" ht="12.75" customHeight="1" s="198"/>
    <row r="436" ht="12.75" customHeight="1" s="198"/>
    <row r="437" ht="12.75" customHeight="1" s="198"/>
    <row r="438" ht="12.75" customHeight="1" s="198"/>
    <row r="439" ht="12.75" customHeight="1" s="198"/>
    <row r="440" ht="12.75" customHeight="1" s="198"/>
    <row r="441" ht="12.75" customHeight="1" s="198"/>
    <row r="442" ht="12.75" customHeight="1" s="198"/>
    <row r="443" ht="12.75" customHeight="1" s="198"/>
    <row r="444" ht="12.75" customHeight="1" s="198"/>
    <row r="445" ht="12.75" customHeight="1" s="198"/>
    <row r="446" ht="12.75" customHeight="1" s="198"/>
    <row r="447" ht="12.75" customHeight="1" s="198"/>
    <row r="448" ht="12.75" customHeight="1" s="198"/>
    <row r="449" ht="12.75" customHeight="1" s="198"/>
    <row r="450" ht="12.75" customHeight="1" s="198"/>
    <row r="451" ht="12.75" customHeight="1" s="198"/>
    <row r="452" ht="12.75" customHeight="1" s="198"/>
    <row r="453" ht="12.75" customHeight="1" s="198"/>
    <row r="454" ht="12.75" customHeight="1" s="198"/>
    <row r="455" ht="12.75" customHeight="1" s="198"/>
    <row r="456" ht="12.75" customHeight="1" s="198"/>
    <row r="457" ht="12.75" customHeight="1" s="198"/>
    <row r="458" ht="12.75" customHeight="1" s="198"/>
    <row r="459" ht="12.75" customHeight="1" s="198"/>
    <row r="460" ht="12.75" customHeight="1" s="198"/>
    <row r="461" ht="12.75" customHeight="1" s="198"/>
    <row r="462" ht="12.75" customHeight="1" s="198"/>
    <row r="463" ht="12.75" customHeight="1" s="198"/>
    <row r="464" ht="12.75" customHeight="1" s="198"/>
    <row r="465" ht="12.75" customHeight="1" s="198"/>
    <row r="466" ht="12.75" customHeight="1" s="198"/>
    <row r="467" ht="12.75" customHeight="1" s="198"/>
    <row r="468" ht="12.75" customHeight="1" s="198"/>
    <row r="469" ht="12.75" customHeight="1" s="198"/>
    <row r="470" ht="12.75" customHeight="1" s="198"/>
    <row r="471" ht="12.75" customHeight="1" s="198"/>
    <row r="472" ht="12.75" customHeight="1" s="198"/>
    <row r="473" ht="12.75" customHeight="1" s="198"/>
    <row r="474" ht="12.75" customHeight="1" s="198"/>
    <row r="475" ht="12.75" customHeight="1" s="198"/>
    <row r="476" ht="12.75" customHeight="1" s="198"/>
    <row r="477" ht="12.75" customHeight="1" s="198"/>
    <row r="478" ht="12.75" customHeight="1" s="198"/>
    <row r="479" ht="12.75" customHeight="1" s="198"/>
    <row r="480" ht="12.75" customHeight="1" s="198"/>
    <row r="481" ht="12.75" customHeight="1" s="198"/>
    <row r="482" ht="12.75" customHeight="1" s="198"/>
    <row r="483" ht="12.75" customHeight="1" s="198"/>
    <row r="484" ht="12.75" customHeight="1" s="198"/>
    <row r="485" ht="12.75" customHeight="1" s="198"/>
    <row r="486" ht="12.75" customHeight="1" s="198"/>
    <row r="487" ht="12.75" customHeight="1" s="198"/>
    <row r="488" ht="12.75" customHeight="1" s="198"/>
    <row r="489" ht="12.75" customHeight="1" s="198"/>
    <row r="490" ht="12.75" customHeight="1" s="198"/>
    <row r="491" ht="12.75" customHeight="1" s="198"/>
    <row r="492" ht="12.75" customHeight="1" s="198"/>
    <row r="493" ht="12.75" customHeight="1" s="198"/>
    <row r="494" ht="12.75" customHeight="1" s="198"/>
    <row r="495" ht="12.75" customHeight="1" s="198"/>
    <row r="496" ht="12.75" customHeight="1" s="198"/>
    <row r="497" ht="12.75" customHeight="1" s="198"/>
    <row r="498" ht="12.75" customHeight="1" s="198"/>
    <row r="499" ht="12.75" customHeight="1" s="198"/>
    <row r="500" ht="12.75" customHeight="1" s="198"/>
    <row r="501" ht="12.75" customHeight="1" s="198"/>
    <row r="502" ht="12.75" customHeight="1" s="198"/>
    <row r="503" ht="12.75" customHeight="1" s="198"/>
    <row r="504" ht="12.75" customHeight="1" s="198"/>
    <row r="505" ht="12.75" customHeight="1" s="198"/>
    <row r="506" ht="12.75" customHeight="1" s="198"/>
    <row r="507" ht="12.75" customHeight="1" s="198"/>
    <row r="508" ht="12.75" customHeight="1" s="198"/>
    <row r="509" ht="12.75" customHeight="1" s="198"/>
    <row r="510" ht="12.75" customHeight="1" s="198"/>
    <row r="511" ht="12.75" customHeight="1" s="198"/>
    <row r="512" ht="12.75" customHeight="1" s="198"/>
    <row r="513" ht="12.75" customHeight="1" s="198"/>
    <row r="514" ht="12.75" customHeight="1" s="198"/>
    <row r="515" ht="12.75" customHeight="1" s="198"/>
    <row r="516" ht="12.75" customHeight="1" s="198"/>
    <row r="517" ht="12.75" customHeight="1" s="198"/>
    <row r="518" ht="12.75" customHeight="1" s="198"/>
    <row r="519" ht="12.75" customHeight="1" s="198"/>
    <row r="520" ht="12.75" customHeight="1" s="198"/>
    <row r="521" ht="12.75" customHeight="1" s="198"/>
    <row r="522" ht="12.75" customHeight="1" s="198"/>
    <row r="523" ht="12.75" customHeight="1" s="198"/>
    <row r="524" ht="12.75" customHeight="1" s="198"/>
    <row r="525" ht="12.75" customHeight="1" s="198"/>
    <row r="526" ht="12.75" customHeight="1" s="198"/>
    <row r="527" ht="12.75" customHeight="1" s="198"/>
    <row r="528" ht="12.75" customHeight="1" s="198"/>
    <row r="529" ht="12.75" customHeight="1" s="198"/>
    <row r="530" ht="12.75" customHeight="1" s="198"/>
    <row r="531" ht="12.75" customHeight="1" s="198"/>
    <row r="532" ht="12.75" customHeight="1" s="198"/>
    <row r="533" ht="12.75" customHeight="1" s="198"/>
    <row r="534" ht="12.75" customHeight="1" s="198"/>
    <row r="535" ht="12.75" customHeight="1" s="198"/>
    <row r="536" ht="12.75" customHeight="1" s="198"/>
    <row r="537" ht="12.75" customHeight="1" s="198"/>
    <row r="538" ht="12.75" customHeight="1" s="198"/>
    <row r="539" ht="12.75" customHeight="1" s="198"/>
    <row r="540" ht="12.75" customHeight="1" s="198"/>
    <row r="541" ht="12.75" customHeight="1" s="198"/>
    <row r="542" ht="12.75" customHeight="1" s="198"/>
    <row r="543" ht="12.75" customHeight="1" s="198"/>
    <row r="544" ht="12.75" customHeight="1" s="198"/>
    <row r="545" ht="12.75" customHeight="1" s="198"/>
    <row r="546" ht="12.75" customHeight="1" s="198"/>
    <row r="547" ht="12.75" customHeight="1" s="198"/>
    <row r="548" ht="12.75" customHeight="1" s="198"/>
    <row r="549" ht="12.75" customHeight="1" s="198"/>
    <row r="550" ht="12.75" customHeight="1" s="198"/>
    <row r="551" ht="12.75" customHeight="1" s="198"/>
    <row r="552" ht="12.75" customHeight="1" s="198"/>
    <row r="553" ht="12.75" customHeight="1" s="198"/>
    <row r="554" ht="12.75" customHeight="1" s="198"/>
    <row r="555" ht="12.75" customHeight="1" s="198"/>
    <row r="556" ht="12.75" customHeight="1" s="198"/>
    <row r="557" ht="12.75" customHeight="1" s="198"/>
    <row r="558" ht="12.75" customHeight="1" s="198"/>
    <row r="559" ht="12.75" customHeight="1" s="198"/>
    <row r="560" ht="12.75" customHeight="1" s="198"/>
    <row r="561" ht="12.75" customHeight="1" s="198"/>
    <row r="562" ht="12.75" customHeight="1" s="198"/>
    <row r="563" ht="12.75" customHeight="1" s="198"/>
    <row r="564" ht="12.75" customHeight="1" s="198"/>
    <row r="565" ht="12.75" customHeight="1" s="198"/>
    <row r="566" ht="12.75" customHeight="1" s="198"/>
    <row r="567" ht="12.75" customHeight="1" s="198"/>
    <row r="568" ht="12.75" customHeight="1" s="198"/>
    <row r="569" ht="12.75" customHeight="1" s="198"/>
    <row r="570" ht="12.75" customHeight="1" s="198"/>
    <row r="571" ht="12.75" customHeight="1" s="198"/>
    <row r="572" ht="12.75" customHeight="1" s="198"/>
    <row r="573" ht="12.75" customHeight="1" s="198"/>
    <row r="574" ht="12.75" customHeight="1" s="198"/>
    <row r="575" ht="12.75" customHeight="1" s="198"/>
    <row r="576" ht="12.75" customHeight="1" s="198"/>
    <row r="577" ht="12.75" customHeight="1" s="198"/>
    <row r="578" ht="12.75" customHeight="1" s="198"/>
    <row r="579" ht="12.75" customHeight="1" s="198"/>
    <row r="580" ht="12.75" customHeight="1" s="198"/>
    <row r="581" ht="12.75" customHeight="1" s="198"/>
    <row r="582" ht="12.75" customHeight="1" s="198"/>
    <row r="583" ht="12.75" customHeight="1" s="198"/>
    <row r="584" ht="12.75" customHeight="1" s="198"/>
    <row r="585" ht="12.75" customHeight="1" s="198"/>
    <row r="586" ht="12.75" customHeight="1" s="198"/>
    <row r="587" ht="12.75" customHeight="1" s="198"/>
    <row r="588" ht="12.75" customHeight="1" s="198"/>
    <row r="589" ht="12.75" customHeight="1" s="198"/>
    <row r="590" ht="12.75" customHeight="1" s="198"/>
    <row r="591" ht="12.75" customHeight="1" s="198"/>
    <row r="592" ht="12.75" customHeight="1" s="198"/>
    <row r="593" ht="12.75" customHeight="1" s="198"/>
    <row r="594" ht="12.75" customHeight="1" s="198"/>
    <row r="595" ht="12.75" customHeight="1" s="198"/>
    <row r="596" ht="12.75" customHeight="1" s="198"/>
    <row r="597" ht="12.75" customHeight="1" s="198"/>
    <row r="598" ht="12.75" customHeight="1" s="198"/>
    <row r="599" ht="12.75" customHeight="1" s="198"/>
    <row r="600" ht="12.75" customHeight="1" s="198"/>
    <row r="601" ht="12.75" customHeight="1" s="198"/>
    <row r="602" ht="12.75" customHeight="1" s="198"/>
    <row r="603" ht="12.75" customHeight="1" s="198"/>
    <row r="604" ht="12.75" customHeight="1" s="198"/>
    <row r="605" ht="12.75" customHeight="1" s="198"/>
    <row r="606" ht="12.75" customHeight="1" s="198"/>
    <row r="607" ht="12.75" customHeight="1" s="198"/>
    <row r="608" ht="12.75" customHeight="1" s="198"/>
    <row r="609" ht="12.75" customHeight="1" s="198"/>
    <row r="610" ht="12.75" customHeight="1" s="198"/>
    <row r="611" ht="12.75" customHeight="1" s="198"/>
    <row r="612" ht="12.75" customHeight="1" s="198"/>
    <row r="613" ht="12.75" customHeight="1" s="198"/>
    <row r="614" ht="12.75" customHeight="1" s="198"/>
    <row r="615" ht="12.75" customHeight="1" s="198"/>
    <row r="616" ht="12.75" customHeight="1" s="198"/>
    <row r="617" ht="12.75" customHeight="1" s="198"/>
    <row r="618" ht="12.75" customHeight="1" s="198"/>
    <row r="619" ht="12.75" customHeight="1" s="198"/>
    <row r="620" ht="12.75" customHeight="1" s="198"/>
    <row r="621" ht="12.75" customHeight="1" s="198"/>
    <row r="622" ht="12.75" customHeight="1" s="198"/>
    <row r="623" ht="12.75" customHeight="1" s="198"/>
    <row r="624" ht="12.75" customHeight="1" s="198"/>
    <row r="625" ht="12.75" customHeight="1" s="198"/>
    <row r="626" ht="12.75" customHeight="1" s="198"/>
    <row r="627" ht="12.75" customHeight="1" s="198"/>
    <row r="628" ht="12.75" customHeight="1" s="198"/>
    <row r="629" ht="12.75" customHeight="1" s="198"/>
    <row r="630" ht="12.75" customHeight="1" s="198"/>
    <row r="631" ht="12.75" customHeight="1" s="198"/>
    <row r="632" ht="12.75" customHeight="1" s="198"/>
    <row r="633" ht="12.75" customHeight="1" s="198"/>
    <row r="634" ht="12.75" customHeight="1" s="198"/>
    <row r="635" ht="12.75" customHeight="1" s="198"/>
    <row r="636" ht="12.75" customHeight="1" s="198"/>
    <row r="637" ht="12.75" customHeight="1" s="198"/>
    <row r="638" ht="12.75" customHeight="1" s="198"/>
    <row r="639" ht="12.75" customHeight="1" s="198"/>
    <row r="640" ht="12.75" customHeight="1" s="198"/>
    <row r="641" ht="12.75" customHeight="1" s="198"/>
    <row r="642" ht="12.75" customHeight="1" s="198"/>
    <row r="643" ht="12.75" customHeight="1" s="198"/>
    <row r="644" ht="12.75" customHeight="1" s="198"/>
    <row r="645" ht="12.75" customHeight="1" s="198"/>
    <row r="646" ht="12.75" customHeight="1" s="198"/>
    <row r="647" ht="12.75" customHeight="1" s="198"/>
    <row r="648" ht="12.75" customHeight="1" s="198"/>
    <row r="649" ht="12.75" customHeight="1" s="198"/>
    <row r="650" ht="12.75" customHeight="1" s="198"/>
    <row r="651" ht="12.75" customHeight="1" s="198"/>
    <row r="652" ht="12.75" customHeight="1" s="198"/>
    <row r="653" ht="12.75" customHeight="1" s="198"/>
    <row r="654" ht="12.75" customHeight="1" s="198"/>
    <row r="655" ht="12.75" customHeight="1" s="198"/>
    <row r="656" ht="12.75" customHeight="1" s="198"/>
    <row r="657" ht="12.75" customHeight="1" s="198"/>
    <row r="658" ht="12.75" customHeight="1" s="198"/>
    <row r="659" ht="12.75" customHeight="1" s="198"/>
    <row r="660" ht="12.75" customHeight="1" s="198"/>
    <row r="661" ht="12.75" customHeight="1" s="198"/>
    <row r="662" ht="12.75" customHeight="1" s="198"/>
    <row r="663" ht="12.75" customHeight="1" s="198"/>
    <row r="664" ht="12.75" customHeight="1" s="198"/>
    <row r="665" ht="12.75" customHeight="1" s="198"/>
    <row r="666" ht="12.75" customHeight="1" s="198"/>
    <row r="667" ht="12.75" customHeight="1" s="198"/>
    <row r="668" ht="12.75" customHeight="1" s="198"/>
    <row r="669" ht="12.75" customHeight="1" s="198"/>
    <row r="670" ht="12.75" customHeight="1" s="198"/>
    <row r="671" ht="12.75" customHeight="1" s="198"/>
    <row r="672" ht="12.75" customHeight="1" s="198"/>
    <row r="673" ht="12.75" customHeight="1" s="198"/>
    <row r="674" ht="12.75" customHeight="1" s="198"/>
    <row r="675" ht="12.75" customHeight="1" s="198"/>
    <row r="676" ht="12.75" customHeight="1" s="198"/>
    <row r="677" ht="12.75" customHeight="1" s="198"/>
    <row r="678" ht="12.75" customHeight="1" s="198"/>
    <row r="679" ht="12.75" customHeight="1" s="198"/>
    <row r="680" ht="12.75" customHeight="1" s="198"/>
    <row r="681" ht="12.75" customHeight="1" s="198"/>
    <row r="682" ht="12.75" customHeight="1" s="198"/>
    <row r="683" ht="12.75" customHeight="1" s="198"/>
    <row r="684" ht="12.75" customHeight="1" s="198"/>
    <row r="685" ht="12.75" customHeight="1" s="198"/>
    <row r="686" ht="12.75" customHeight="1" s="198"/>
    <row r="687" ht="12.75" customHeight="1" s="198"/>
    <row r="688" ht="12.75" customHeight="1" s="198"/>
    <row r="689" ht="12.75" customHeight="1" s="198"/>
    <row r="690" ht="12.75" customHeight="1" s="198"/>
    <row r="691" ht="12.75" customHeight="1" s="198"/>
    <row r="692" ht="12.75" customHeight="1" s="198"/>
    <row r="693" ht="12.75" customHeight="1" s="198"/>
    <row r="694" ht="12.75" customHeight="1" s="198"/>
    <row r="695" ht="12.75" customHeight="1" s="198"/>
    <row r="696" ht="12.75" customHeight="1" s="198"/>
    <row r="697" ht="12.75" customHeight="1" s="198"/>
    <row r="698" ht="12.75" customHeight="1" s="198"/>
    <row r="699" ht="12.75" customHeight="1" s="198"/>
    <row r="700" ht="12.75" customHeight="1" s="198"/>
    <row r="701" ht="12.75" customHeight="1" s="198"/>
    <row r="702" ht="12.75" customHeight="1" s="198"/>
    <row r="703" ht="12.75" customHeight="1" s="198"/>
    <row r="704" ht="12.75" customHeight="1" s="198"/>
    <row r="705" ht="12.75" customHeight="1" s="198"/>
    <row r="706" ht="12.75" customHeight="1" s="198"/>
    <row r="707" ht="12.75" customHeight="1" s="198"/>
    <row r="708" ht="12.75" customHeight="1" s="198"/>
    <row r="709" ht="12.75" customHeight="1" s="198"/>
    <row r="710" ht="12.75" customHeight="1" s="198"/>
    <row r="711" ht="12.75" customHeight="1" s="198"/>
    <row r="712" ht="12.75" customHeight="1" s="198"/>
    <row r="713" ht="12.75" customHeight="1" s="198"/>
    <row r="714" ht="12.75" customHeight="1" s="198"/>
    <row r="715" ht="12.75" customHeight="1" s="198"/>
    <row r="716" ht="12.75" customHeight="1" s="198"/>
    <row r="717" ht="12.75" customHeight="1" s="198"/>
    <row r="718" ht="12.75" customHeight="1" s="198"/>
    <row r="719" ht="12.75" customHeight="1" s="198"/>
    <row r="720" ht="12.75" customHeight="1" s="198"/>
    <row r="721" ht="12.75" customHeight="1" s="198"/>
    <row r="722" ht="12.75" customHeight="1" s="198"/>
    <row r="723" ht="12.75" customHeight="1" s="198"/>
    <row r="724" ht="12.75" customHeight="1" s="198"/>
    <row r="725" ht="12.75" customHeight="1" s="198"/>
    <row r="726" ht="12.75" customHeight="1" s="198"/>
    <row r="727" ht="12.75" customHeight="1" s="198"/>
    <row r="728" ht="12.75" customHeight="1" s="198"/>
    <row r="729" ht="12.75" customHeight="1" s="198"/>
    <row r="730" ht="12.75" customHeight="1" s="198"/>
    <row r="731" ht="12.75" customHeight="1" s="198"/>
    <row r="732" ht="12.75" customHeight="1" s="198"/>
    <row r="733" ht="12.75" customHeight="1" s="198"/>
    <row r="734" ht="12.75" customHeight="1" s="198"/>
    <row r="735" ht="12.75" customHeight="1" s="198"/>
    <row r="736" ht="12.75" customHeight="1" s="198"/>
    <row r="737" ht="12.75" customHeight="1" s="198"/>
    <row r="738" ht="12.75" customHeight="1" s="198"/>
    <row r="739" ht="12.75" customHeight="1" s="198"/>
    <row r="740" ht="12.75" customHeight="1" s="198"/>
    <row r="741" ht="12.75" customHeight="1" s="198"/>
    <row r="742" ht="12.75" customHeight="1" s="198"/>
    <row r="743" ht="12.75" customHeight="1" s="198"/>
    <row r="744" ht="12.75" customHeight="1" s="198"/>
    <row r="745" ht="12.75" customHeight="1" s="198"/>
    <row r="746" ht="12.75" customHeight="1" s="198"/>
    <row r="747" ht="12.75" customHeight="1" s="198"/>
    <row r="748" ht="12.75" customHeight="1" s="198"/>
    <row r="749" ht="12.75" customHeight="1" s="198"/>
    <row r="750" ht="12.75" customHeight="1" s="198"/>
    <row r="751" ht="12.75" customHeight="1" s="198"/>
    <row r="752" ht="12.75" customHeight="1" s="198"/>
    <row r="753" ht="12.75" customHeight="1" s="198"/>
    <row r="754" ht="12.75" customHeight="1" s="198"/>
    <row r="755" ht="12.75" customHeight="1" s="198"/>
    <row r="756" ht="12.75" customHeight="1" s="198"/>
    <row r="757" ht="12.75" customHeight="1" s="198"/>
    <row r="758" ht="12.75" customHeight="1" s="198"/>
    <row r="759" ht="12.75" customHeight="1" s="198"/>
    <row r="760" ht="12.75" customHeight="1" s="198"/>
    <row r="761" ht="12.75" customHeight="1" s="198"/>
    <row r="762" ht="12.75" customHeight="1" s="198"/>
    <row r="763" ht="12.75" customHeight="1" s="198"/>
    <row r="764" ht="12.75" customHeight="1" s="198"/>
    <row r="765" ht="12.75" customHeight="1" s="198"/>
    <row r="766" ht="12.75" customHeight="1" s="198"/>
    <row r="767" ht="12.75" customHeight="1" s="198"/>
    <row r="768" ht="12.75" customHeight="1" s="198"/>
    <row r="769" ht="12.75" customHeight="1" s="198"/>
    <row r="770" ht="12.75" customHeight="1" s="198"/>
    <row r="771" ht="12.75" customHeight="1" s="198"/>
    <row r="772" ht="12.75" customHeight="1" s="198"/>
    <row r="773" ht="12.75" customHeight="1" s="198"/>
    <row r="774" ht="12.75" customHeight="1" s="198"/>
    <row r="775" ht="12.75" customHeight="1" s="198"/>
    <row r="776" ht="12.75" customHeight="1" s="198"/>
    <row r="777" ht="12.75" customHeight="1" s="198"/>
    <row r="778" ht="12.75" customHeight="1" s="198"/>
    <row r="779" ht="12.75" customHeight="1" s="198"/>
    <row r="780" ht="12.75" customHeight="1" s="198"/>
    <row r="781" ht="12.75" customHeight="1" s="198"/>
    <row r="782" ht="12.75" customHeight="1" s="198"/>
    <row r="783" ht="12.75" customHeight="1" s="198"/>
    <row r="784" ht="12.75" customHeight="1" s="198"/>
    <row r="785" ht="12.75" customHeight="1" s="198"/>
    <row r="786" ht="12.75" customHeight="1" s="198"/>
    <row r="787" ht="12.75" customHeight="1" s="198"/>
    <row r="788" ht="12.75" customHeight="1" s="198"/>
    <row r="789" ht="12.75" customHeight="1" s="198"/>
    <row r="790" ht="12.75" customHeight="1" s="198"/>
    <row r="791" ht="12.75" customHeight="1" s="198"/>
    <row r="792" ht="12.75" customHeight="1" s="198"/>
    <row r="793" ht="12.75" customHeight="1" s="198"/>
    <row r="794" ht="12.75" customHeight="1" s="198"/>
    <row r="795" ht="12.75" customHeight="1" s="198"/>
    <row r="796" ht="12.75" customHeight="1" s="198"/>
    <row r="797" ht="12.75" customHeight="1" s="198"/>
    <row r="798" ht="12.75" customHeight="1" s="198"/>
    <row r="799" ht="12.75" customHeight="1" s="198"/>
    <row r="800" ht="12.75" customHeight="1" s="198"/>
    <row r="801" ht="12.75" customHeight="1" s="198"/>
    <row r="802" ht="12.75" customHeight="1" s="198"/>
    <row r="803" ht="12.75" customHeight="1" s="198"/>
    <row r="804" ht="12.75" customHeight="1" s="198"/>
    <row r="805" ht="12.75" customHeight="1" s="198"/>
    <row r="806" ht="12.75" customHeight="1" s="198"/>
    <row r="807" ht="12.75" customHeight="1" s="198"/>
    <row r="808" ht="12.75" customHeight="1" s="198"/>
    <row r="809" ht="12.75" customHeight="1" s="198"/>
    <row r="810" ht="12.75" customHeight="1" s="198"/>
    <row r="811" ht="12.75" customHeight="1" s="198"/>
    <row r="812" ht="12.75" customHeight="1" s="198"/>
    <row r="813" ht="12.75" customHeight="1" s="198"/>
    <row r="814" ht="12.75" customHeight="1" s="198"/>
    <row r="815" ht="12.75" customHeight="1" s="198"/>
    <row r="816" ht="12.75" customHeight="1" s="198"/>
    <row r="817" ht="12.75" customHeight="1" s="198"/>
    <row r="818" ht="12.75" customHeight="1" s="198"/>
    <row r="819" ht="12.75" customHeight="1" s="198"/>
    <row r="820" ht="12.75" customHeight="1" s="198"/>
    <row r="821" ht="12.75" customHeight="1" s="198"/>
    <row r="822" ht="12.75" customHeight="1" s="198"/>
    <row r="823" ht="12.75" customHeight="1" s="198"/>
    <row r="824" ht="12.75" customHeight="1" s="198"/>
    <row r="825" ht="12.75" customHeight="1" s="198"/>
    <row r="826" ht="12.75" customHeight="1" s="198"/>
    <row r="827" ht="12.75" customHeight="1" s="198"/>
    <row r="828" ht="12.75" customHeight="1" s="198"/>
    <row r="829" ht="12.75" customHeight="1" s="198"/>
    <row r="830" ht="12.75" customHeight="1" s="198"/>
    <row r="831" ht="12.75" customHeight="1" s="198"/>
    <row r="832" ht="12.75" customHeight="1" s="198"/>
    <row r="833" ht="12.75" customHeight="1" s="198"/>
    <row r="834" ht="12.75" customHeight="1" s="198"/>
    <row r="835" ht="12.75" customHeight="1" s="198"/>
    <row r="836" ht="12.75" customHeight="1" s="198"/>
    <row r="837" ht="12.75" customHeight="1" s="198"/>
    <row r="838" ht="12.75" customHeight="1" s="198"/>
    <row r="839" ht="12.75" customHeight="1" s="198"/>
    <row r="840" ht="12.75" customHeight="1" s="198"/>
    <row r="841" ht="12.75" customHeight="1" s="198"/>
    <row r="842" ht="12.75" customHeight="1" s="198"/>
    <row r="843" ht="12.75" customHeight="1" s="198"/>
    <row r="844" ht="12.75" customHeight="1" s="198"/>
    <row r="845" ht="12.75" customHeight="1" s="198"/>
    <row r="846" ht="12.75" customHeight="1" s="198"/>
    <row r="847" ht="12.75" customHeight="1" s="198"/>
    <row r="848" ht="12.75" customHeight="1" s="198"/>
    <row r="849" ht="12.75" customHeight="1" s="198"/>
    <row r="850" ht="12.75" customHeight="1" s="198"/>
    <row r="851" ht="12.75" customHeight="1" s="198"/>
    <row r="852" ht="12.75" customHeight="1" s="198"/>
    <row r="853" ht="12.75" customHeight="1" s="198"/>
    <row r="854" ht="12.75" customHeight="1" s="198"/>
    <row r="855" ht="12.75" customHeight="1" s="198"/>
    <row r="856" ht="12.75" customHeight="1" s="198"/>
    <row r="857" ht="12.75" customHeight="1" s="198"/>
    <row r="858" ht="12.75" customHeight="1" s="198"/>
    <row r="859" ht="12.75" customHeight="1" s="198"/>
    <row r="860" ht="12.75" customHeight="1" s="198"/>
    <row r="861" ht="12.75" customHeight="1" s="198"/>
    <row r="862" ht="12.75" customHeight="1" s="198"/>
    <row r="863" ht="12.75" customHeight="1" s="198"/>
    <row r="864" ht="12.75" customHeight="1" s="198"/>
    <row r="865" ht="12.75" customHeight="1" s="198"/>
    <row r="866" ht="12.75" customHeight="1" s="198"/>
    <row r="867" ht="12.75" customHeight="1" s="198"/>
    <row r="868" ht="12.75" customHeight="1" s="198"/>
    <row r="869" ht="12.75" customHeight="1" s="198"/>
    <row r="870" ht="12.75" customHeight="1" s="198"/>
    <row r="871" ht="12.75" customHeight="1" s="198"/>
    <row r="872" ht="12.75" customHeight="1" s="198"/>
    <row r="873" ht="12.75" customHeight="1" s="198"/>
    <row r="874" ht="12.75" customHeight="1" s="198"/>
    <row r="875" ht="12.75" customHeight="1" s="198"/>
    <row r="876" ht="12.75" customHeight="1" s="198"/>
    <row r="877" ht="12.75" customHeight="1" s="198"/>
    <row r="878" ht="12.75" customHeight="1" s="198"/>
    <row r="879" ht="12.75" customHeight="1" s="198"/>
    <row r="880" ht="12.75" customHeight="1" s="198"/>
    <row r="881" ht="12.75" customHeight="1" s="198"/>
    <row r="882" ht="12.75" customHeight="1" s="198"/>
    <row r="883" ht="12.75" customHeight="1" s="198"/>
    <row r="884" ht="12.75" customHeight="1" s="198"/>
    <row r="885" ht="12.75" customHeight="1" s="198"/>
    <row r="886" ht="12.75" customHeight="1" s="198"/>
    <row r="887" ht="12.75" customHeight="1" s="198"/>
    <row r="888" ht="12.75" customHeight="1" s="198"/>
    <row r="889" ht="12.75" customHeight="1" s="198"/>
    <row r="890" ht="12.75" customHeight="1" s="198"/>
    <row r="891" ht="12.75" customHeight="1" s="198"/>
    <row r="892" ht="12.75" customHeight="1" s="198"/>
    <row r="893" ht="12.75" customHeight="1" s="198"/>
    <row r="894" ht="12.75" customHeight="1" s="198"/>
    <row r="895" ht="12.75" customHeight="1" s="198"/>
    <row r="896" ht="12.75" customHeight="1" s="198"/>
    <row r="897" ht="12.75" customHeight="1" s="198"/>
    <row r="898" ht="12.75" customHeight="1" s="198"/>
    <row r="899" ht="12.75" customHeight="1" s="198"/>
    <row r="900" ht="12.75" customHeight="1" s="198"/>
    <row r="901" ht="12.75" customHeight="1" s="198"/>
    <row r="902" ht="12.75" customHeight="1" s="198"/>
    <row r="903" ht="12.75" customHeight="1" s="198"/>
    <row r="904" ht="12.75" customHeight="1" s="198"/>
    <row r="905" ht="12.75" customHeight="1" s="198"/>
    <row r="906" ht="12.75" customHeight="1" s="198"/>
    <row r="907" ht="12.75" customHeight="1" s="198"/>
    <row r="908" ht="12.75" customHeight="1" s="198"/>
    <row r="909" ht="12.75" customHeight="1" s="198"/>
    <row r="910" ht="12.75" customHeight="1" s="198"/>
    <row r="911" ht="12.75" customHeight="1" s="198"/>
    <row r="912" ht="12.75" customHeight="1" s="198"/>
    <row r="913" ht="12.75" customHeight="1" s="198"/>
    <row r="914" ht="12.75" customHeight="1" s="198"/>
    <row r="915" ht="12.75" customHeight="1" s="198"/>
    <row r="916" ht="12.75" customHeight="1" s="198"/>
    <row r="917" ht="12.75" customHeight="1" s="198"/>
    <row r="918" ht="12.75" customHeight="1" s="198"/>
    <row r="919" ht="12.75" customHeight="1" s="198"/>
    <row r="920" ht="12.75" customHeight="1" s="198"/>
    <row r="921" ht="12.75" customHeight="1" s="198"/>
    <row r="922" ht="12.75" customHeight="1" s="198"/>
    <row r="923" ht="12.75" customHeight="1" s="198"/>
    <row r="924" ht="12.75" customHeight="1" s="198"/>
    <row r="925" ht="12.75" customHeight="1" s="198"/>
    <row r="926" ht="12.75" customHeight="1" s="198"/>
    <row r="927" ht="12.75" customHeight="1" s="198"/>
    <row r="928" ht="12.75" customHeight="1" s="198"/>
    <row r="929" ht="12.75" customHeight="1" s="198"/>
    <row r="930" ht="12.75" customHeight="1" s="198"/>
    <row r="931" ht="12.75" customHeight="1" s="198"/>
    <row r="932" ht="12.75" customHeight="1" s="198"/>
    <row r="933" ht="12.75" customHeight="1" s="198"/>
    <row r="934" ht="12.75" customHeight="1" s="198"/>
    <row r="935" ht="12.75" customHeight="1" s="198"/>
    <row r="936" ht="12.75" customHeight="1" s="198"/>
    <row r="937" ht="12.75" customHeight="1" s="198"/>
    <row r="938" ht="12.75" customHeight="1" s="198"/>
    <row r="939" ht="12.75" customHeight="1" s="198"/>
    <row r="940" ht="12.75" customHeight="1" s="198"/>
    <row r="941" ht="12.75" customHeight="1" s="198"/>
    <row r="942" ht="12.75" customHeight="1" s="198"/>
    <row r="943" ht="12.75" customHeight="1" s="198"/>
    <row r="944" ht="12.75" customHeight="1" s="198"/>
    <row r="945" ht="12.75" customHeight="1" s="198"/>
    <row r="946" ht="12.75" customHeight="1" s="198"/>
    <row r="947" ht="12.75" customHeight="1" s="198"/>
    <row r="948" ht="12.75" customHeight="1" s="198"/>
    <row r="949" ht="12.75" customHeight="1" s="198"/>
    <row r="950" ht="12.75" customHeight="1" s="198"/>
    <row r="951" ht="12.75" customHeight="1" s="198"/>
    <row r="952" ht="12.75" customHeight="1" s="198"/>
    <row r="953" ht="12.75" customHeight="1" s="198"/>
    <row r="954" ht="12.75" customHeight="1" s="198"/>
    <row r="955" ht="12.75" customHeight="1" s="198"/>
    <row r="956" ht="12.75" customHeight="1" s="198"/>
    <row r="957" ht="12.75" customHeight="1" s="198"/>
    <row r="958" ht="12.75" customHeight="1" s="198"/>
    <row r="959" ht="12.75" customHeight="1" s="198"/>
    <row r="960" ht="12.75" customHeight="1" s="198"/>
    <row r="961" ht="12.75" customHeight="1" s="198"/>
    <row r="962" ht="12.75" customHeight="1" s="198"/>
    <row r="963" ht="12.75" customHeight="1" s="198"/>
    <row r="964" ht="12.75" customHeight="1" s="198"/>
    <row r="965" ht="12.75" customHeight="1" s="198"/>
    <row r="966" ht="12.75" customHeight="1" s="198"/>
    <row r="967" ht="12.75" customHeight="1" s="198"/>
    <row r="968" ht="12.75" customHeight="1" s="198"/>
    <row r="969" ht="12.75" customHeight="1" s="198"/>
    <row r="970" ht="12.75" customHeight="1" s="198"/>
    <row r="971" ht="12.75" customHeight="1" s="198"/>
    <row r="972" ht="12.75" customHeight="1" s="198"/>
    <row r="973" ht="12.75" customHeight="1" s="198"/>
    <row r="974" ht="12.75" customHeight="1" s="198"/>
    <row r="975" ht="12.75" customHeight="1" s="198"/>
    <row r="976" ht="12.75" customHeight="1" s="198"/>
    <row r="977" ht="12.75" customHeight="1" s="198"/>
    <row r="978" ht="12.75" customHeight="1" s="198"/>
    <row r="979" ht="12.75" customHeight="1" s="198"/>
    <row r="980" ht="12.75" customHeight="1" s="198"/>
    <row r="981" ht="12.75" customHeight="1" s="198"/>
    <row r="982" ht="12.75" customHeight="1" s="198"/>
    <row r="983" ht="12.75" customHeight="1" s="198"/>
    <row r="984" ht="12.75" customHeight="1" s="198"/>
    <row r="985" ht="12.75" customHeight="1" s="198"/>
    <row r="986" ht="12.75" customHeight="1" s="198"/>
    <row r="987" ht="12.75" customHeight="1" s="198"/>
    <row r="988" ht="12.75" customHeight="1" s="198"/>
    <row r="989" ht="12.75" customHeight="1" s="198"/>
    <row r="990" ht="12.75" customHeight="1" s="198"/>
    <row r="991" ht="12.75" customHeight="1" s="198"/>
    <row r="992" ht="12.75" customHeight="1" s="198"/>
    <row r="993" ht="12.75" customHeight="1" s="198"/>
    <row r="994" ht="12.75" customHeight="1" s="198"/>
    <row r="995" ht="12.75" customHeight="1" s="198"/>
    <row r="996" ht="12.75" customHeight="1" s="198"/>
    <row r="997" ht="12.75" customHeight="1" s="198"/>
    <row r="998" ht="12.75" customHeight="1" s="198"/>
    <row r="999" ht="12.75" customHeight="1" s="198"/>
    <row r="1000" ht="12.75" customHeight="1" s="198"/>
  </sheetData>
  <dataValidations count="1">
    <dataValidation sqref="D2:D4" showDropDown="0" showInputMessage="0" showErrorMessage="0" allowBlank="1" type="list">
      <formula1>SourceList</formula1>
    </dataValidation>
  </dataValidations>
  <pageMargins left="0.747916666666667" right="0.747916666666667" top="0.9840277777777779" bottom="0.9840277777777779" header="0" footer="0"/>
  <pageSetup orientation="portrait" paperSize="9"/>
</worksheet>
</file>

<file path=xl/worksheets/sheet38.xml><?xml version="1.0" encoding="utf-8"?>
<worksheet xmlns="http://schemas.openxmlformats.org/spreadsheetml/2006/main">
  <sheetPr>
    <tabColor rgb="FFD9E6E0"/>
    <outlinePr summaryBelow="1" summaryRight="1"/>
    <pageSetUpPr/>
  </sheetPr>
  <dimension ref="A1:Z1000"/>
  <sheetViews>
    <sheetView workbookViewId="0">
      <selection activeCell="A1" sqref="A1"/>
    </sheetView>
  </sheetViews>
  <sheetFormatPr baseColWidth="8" defaultColWidth="12.63" defaultRowHeight="15" customHeight="1"/>
  <cols>
    <col hidden="1" width="8.880000000000001" customWidth="1" style="198" min="1" max="6"/>
    <col width="12.75" customWidth="1" style="198" min="7" max="26"/>
  </cols>
  <sheetData>
    <row r="1" ht="12.75" customHeight="1" s="198">
      <c r="A1" s="39" t="n"/>
      <c r="B1" s="39" t="n"/>
      <c r="C1" s="39" t="n"/>
      <c r="D1" s="39" t="n"/>
      <c r="E1" s="39" t="n"/>
      <c r="F1" s="39" t="n"/>
      <c r="G1" s="39" t="n"/>
      <c r="H1" s="39" t="n"/>
      <c r="I1" s="39" t="n"/>
      <c r="J1" s="39" t="n"/>
      <c r="K1" s="39" t="n"/>
      <c r="L1" s="39" t="n"/>
      <c r="M1" s="39" t="n"/>
      <c r="N1" s="39" t="n"/>
      <c r="O1" s="39" t="n"/>
      <c r="P1" s="39" t="n"/>
      <c r="Q1" s="39" t="n"/>
      <c r="R1" s="39" t="n"/>
      <c r="S1" s="39" t="n"/>
      <c r="T1" s="39" t="n"/>
      <c r="U1" s="39" t="n"/>
      <c r="V1" s="39" t="n"/>
      <c r="W1" s="39" t="n"/>
      <c r="X1" s="39" t="n"/>
      <c r="Y1" s="39" t="n"/>
      <c r="Z1" s="39" t="n"/>
    </row>
    <row r="2" ht="12.75" customHeight="1" s="198">
      <c r="A2" s="39" t="n"/>
      <c r="B2" s="39" t="n"/>
      <c r="C2" s="39" t="n"/>
      <c r="D2" s="39" t="n"/>
      <c r="E2" s="39" t="n"/>
      <c r="F2" s="39" t="n"/>
      <c r="G2" s="39" t="n"/>
      <c r="H2" s="39" t="n"/>
      <c r="I2" s="39" t="n"/>
      <c r="J2" s="39" t="n"/>
      <c r="K2" s="39" t="n"/>
      <c r="L2" s="39" t="n"/>
      <c r="M2" s="39" t="n"/>
      <c r="N2" s="39" t="n"/>
      <c r="O2" s="39" t="n"/>
      <c r="P2" s="39" t="n"/>
      <c r="Q2" s="39" t="n"/>
      <c r="R2" s="39" t="n"/>
      <c r="S2" s="39" t="n"/>
      <c r="T2" s="39" t="n"/>
      <c r="U2" s="39" t="n"/>
      <c r="V2" s="39" t="n"/>
      <c r="W2" s="39" t="n"/>
      <c r="X2" s="39" t="n"/>
      <c r="Y2" s="39" t="n"/>
      <c r="Z2" s="39" t="n"/>
    </row>
    <row r="3" ht="12.75" customHeight="1" s="198">
      <c r="A3" s="39" t="n"/>
      <c r="B3" s="39" t="n"/>
      <c r="C3" s="39" t="n"/>
      <c r="D3" s="39" t="n"/>
      <c r="E3" s="39" t="n"/>
      <c r="F3" s="39" t="n"/>
      <c r="G3" s="39" t="n"/>
      <c r="H3" s="39" t="n"/>
      <c r="I3" s="39" t="n"/>
      <c r="J3" s="39" t="n"/>
      <c r="K3" s="39" t="n"/>
      <c r="L3" s="39" t="n"/>
      <c r="M3" s="39" t="n"/>
      <c r="N3" s="39" t="n"/>
      <c r="O3" s="39" t="n"/>
      <c r="P3" s="39" t="n"/>
      <c r="Q3" s="39" t="n"/>
      <c r="R3" s="39" t="n"/>
      <c r="S3" s="39" t="n"/>
      <c r="T3" s="39" t="n"/>
      <c r="U3" s="39" t="n"/>
      <c r="V3" s="39" t="n"/>
      <c r="W3" s="39" t="n"/>
      <c r="X3" s="39" t="n"/>
      <c r="Y3" s="39" t="n"/>
      <c r="Z3" s="39" t="n"/>
    </row>
    <row r="4" ht="12.75" customHeight="1" s="198">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row>
    <row r="5" ht="12.75" customHeight="1" s="198">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row>
    <row r="6" ht="12.75" customHeight="1" s="198">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row>
    <row r="7" ht="12.75" customHeight="1" s="198">
      <c r="A7" s="39" t="n"/>
      <c r="B7" s="39" t="n"/>
      <c r="C7" s="39" t="n"/>
      <c r="D7" s="39" t="n"/>
      <c r="E7" s="39" t="n"/>
      <c r="F7" s="39" t="n"/>
      <c r="G7" s="39" t="n"/>
      <c r="H7" s="39" t="n"/>
      <c r="I7" s="39" t="n"/>
      <c r="J7" s="39" t="n"/>
      <c r="K7" s="39" t="n"/>
      <c r="L7" s="39" t="n"/>
      <c r="M7" s="39" t="n"/>
      <c r="N7" s="39" t="n"/>
      <c r="O7" s="39" t="n"/>
      <c r="P7" s="39" t="n"/>
      <c r="Q7" s="39" t="n"/>
      <c r="R7" s="39" t="n"/>
      <c r="S7" s="39" t="n"/>
      <c r="T7" s="39" t="n"/>
      <c r="U7" s="39" t="n"/>
      <c r="V7" s="39" t="n"/>
      <c r="W7" s="39" t="n"/>
      <c r="X7" s="39" t="n"/>
      <c r="Y7" s="39" t="n"/>
      <c r="Z7" s="39" t="n"/>
    </row>
    <row r="8" ht="12.75" customHeight="1" s="198">
      <c r="A8" s="39" t="n"/>
      <c r="B8" s="39" t="n"/>
      <c r="C8" s="39" t="n"/>
      <c r="D8" s="39" t="n"/>
      <c r="E8" s="39" t="n"/>
      <c r="F8" s="39" t="n"/>
      <c r="G8" s="39" t="n"/>
      <c r="H8" s="39" t="n"/>
      <c r="I8" s="39" t="n"/>
      <c r="J8" s="39" t="n"/>
      <c r="K8" s="39" t="n"/>
      <c r="L8" s="39" t="n"/>
      <c r="M8" s="39" t="n"/>
      <c r="N8" s="39" t="n"/>
      <c r="O8" s="39" t="n"/>
      <c r="P8" s="39" t="n"/>
      <c r="Q8" s="39" t="n"/>
      <c r="R8" s="39" t="n"/>
      <c r="S8" s="39" t="n"/>
      <c r="T8" s="39" t="n"/>
      <c r="U8" s="39" t="n"/>
      <c r="V8" s="39" t="n"/>
      <c r="W8" s="39" t="n"/>
      <c r="X8" s="39" t="n"/>
      <c r="Y8" s="39" t="n"/>
      <c r="Z8" s="39" t="n"/>
    </row>
    <row r="9" ht="12.75" customHeight="1" s="198">
      <c r="A9" s="39" t="n"/>
      <c r="B9" s="39" t="n"/>
      <c r="C9" s="39" t="n"/>
      <c r="D9" s="39" t="n"/>
      <c r="E9" s="39" t="n"/>
      <c r="F9" s="39" t="n"/>
      <c r="G9" s="39" t="n"/>
      <c r="H9" s="39" t="n"/>
      <c r="I9" s="39" t="n"/>
      <c r="J9" s="39" t="n"/>
      <c r="K9" s="39" t="n"/>
      <c r="L9" s="39" t="n"/>
      <c r="M9" s="39" t="n"/>
      <c r="N9" s="39" t="n"/>
      <c r="O9" s="39" t="n"/>
      <c r="P9" s="39" t="n"/>
      <c r="Q9" s="39" t="n"/>
      <c r="R9" s="39" t="n"/>
      <c r="S9" s="39" t="n"/>
      <c r="T9" s="39" t="n"/>
      <c r="U9" s="39" t="n"/>
      <c r="V9" s="39" t="n"/>
      <c r="W9" s="39" t="n"/>
      <c r="X9" s="39" t="n"/>
      <c r="Y9" s="39" t="n"/>
      <c r="Z9" s="39" t="n"/>
    </row>
    <row r="10" ht="12.75" customHeight="1" s="198">
      <c r="A10" s="39" t="n"/>
      <c r="B10" s="39" t="n"/>
      <c r="C10" s="39" t="n"/>
      <c r="D10" s="39" t="n"/>
      <c r="E10" s="39" t="n"/>
      <c r="F10" s="39" t="n"/>
      <c r="G10" s="39" t="n"/>
      <c r="H10" s="39" t="n"/>
      <c r="I10" s="39" t="n"/>
      <c r="J10" s="39" t="n"/>
      <c r="K10" s="39" t="n"/>
      <c r="L10" s="39" t="n"/>
      <c r="M10" s="39" t="n"/>
      <c r="N10" s="39" t="n"/>
      <c r="O10" s="39" t="n"/>
      <c r="P10" s="39" t="n"/>
      <c r="Q10" s="39" t="n"/>
      <c r="R10" s="39" t="n"/>
      <c r="S10" s="39" t="n"/>
      <c r="T10" s="39" t="n"/>
      <c r="U10" s="39" t="n"/>
      <c r="V10" s="39" t="n"/>
      <c r="W10" s="39" t="n"/>
      <c r="X10" s="39" t="n"/>
      <c r="Y10" s="39" t="n"/>
      <c r="Z10" s="39" t="n"/>
    </row>
    <row r="11" ht="12.75" customHeight="1" s="198">
      <c r="A11" s="39" t="n"/>
      <c r="B11" s="39" t="n"/>
      <c r="C11" s="39" t="n"/>
      <c r="D11" s="39" t="n"/>
      <c r="E11" s="39" t="n"/>
      <c r="F11" s="39" t="n"/>
      <c r="G11" s="39" t="n"/>
      <c r="H11" s="39" t="n"/>
      <c r="I11" s="39" t="n"/>
      <c r="J11" s="39" t="n"/>
      <c r="K11" s="39" t="n"/>
      <c r="L11" s="39" t="n"/>
      <c r="M11" s="39" t="n"/>
      <c r="N11" s="39" t="n"/>
      <c r="O11" s="39" t="n"/>
      <c r="P11" s="39" t="n"/>
      <c r="Q11" s="39" t="n"/>
      <c r="R11" s="39" t="n"/>
      <c r="S11" s="39" t="n"/>
      <c r="T11" s="39" t="n"/>
      <c r="U11" s="39" t="n"/>
      <c r="V11" s="39" t="n"/>
      <c r="W11" s="39" t="n"/>
      <c r="X11" s="39" t="n"/>
      <c r="Y11" s="39" t="n"/>
      <c r="Z11" s="39" t="n"/>
    </row>
    <row r="12" ht="12.75" customHeight="1" s="198">
      <c r="A12" s="39" t="n"/>
      <c r="B12" s="39" t="n"/>
      <c r="C12" s="39" t="n"/>
      <c r="D12" s="39" t="n"/>
      <c r="E12" s="39" t="n"/>
      <c r="F12" s="39" t="n"/>
      <c r="G12" s="39" t="n"/>
      <c r="H12" s="39" t="n"/>
      <c r="I12" s="39" t="n"/>
      <c r="J12" s="39" t="n"/>
      <c r="K12" s="39" t="n"/>
      <c r="L12" s="39" t="n"/>
      <c r="M12" s="39" t="n"/>
      <c r="N12" s="39" t="n"/>
      <c r="O12" s="39" t="n"/>
      <c r="P12" s="39" t="n"/>
      <c r="Q12" s="39" t="n"/>
      <c r="R12" s="39" t="n"/>
      <c r="S12" s="39" t="n"/>
      <c r="T12" s="39" t="n"/>
      <c r="U12" s="39" t="n"/>
      <c r="V12" s="39" t="n"/>
      <c r="W12" s="39" t="n"/>
      <c r="X12" s="39" t="n"/>
      <c r="Y12" s="39" t="n"/>
      <c r="Z12" s="39" t="n"/>
    </row>
    <row r="13" ht="12.75" customHeight="1" s="198">
      <c r="A13" s="39" t="n"/>
      <c r="B13" s="39" t="n"/>
      <c r="C13" s="39" t="n"/>
      <c r="D13" s="39" t="n"/>
      <c r="E13" s="39" t="n"/>
      <c r="F13" s="39" t="n"/>
      <c r="G13" s="39" t="n"/>
      <c r="H13" s="39" t="n"/>
      <c r="I13" s="39" t="n"/>
      <c r="J13" s="39" t="n"/>
      <c r="K13" s="39" t="n"/>
      <c r="L13" s="39" t="n"/>
      <c r="M13" s="39" t="n"/>
      <c r="N13" s="39" t="n"/>
      <c r="O13" s="39" t="n"/>
      <c r="P13" s="39" t="n"/>
      <c r="Q13" s="39" t="n"/>
      <c r="R13" s="39" t="n"/>
      <c r="S13" s="39" t="n"/>
      <c r="T13" s="39" t="n"/>
      <c r="U13" s="39" t="n"/>
      <c r="V13" s="39" t="n"/>
      <c r="W13" s="39" t="n"/>
      <c r="X13" s="39" t="n"/>
      <c r="Y13" s="39" t="n"/>
      <c r="Z13" s="39" t="n"/>
    </row>
    <row r="14" ht="12.75" customHeight="1" s="198">
      <c r="A14" s="39" t="n"/>
      <c r="B14" s="39" t="n"/>
      <c r="C14" s="39" t="n"/>
      <c r="D14" s="39" t="n"/>
      <c r="E14" s="39" t="n"/>
      <c r="F14" s="39" t="n"/>
      <c r="G14" s="39" t="n"/>
      <c r="H14" s="39" t="n"/>
      <c r="I14" s="39" t="n"/>
      <c r="J14" s="39" t="n"/>
      <c r="K14" s="39" t="n"/>
      <c r="L14" s="39" t="n"/>
      <c r="M14" s="39" t="n"/>
      <c r="N14" s="39" t="n"/>
      <c r="O14" s="39" t="n"/>
      <c r="P14" s="39" t="n"/>
      <c r="Q14" s="39" t="n"/>
      <c r="R14" s="39" t="n"/>
      <c r="S14" s="39" t="n"/>
      <c r="T14" s="39" t="n"/>
      <c r="U14" s="39" t="n"/>
      <c r="V14" s="39" t="n"/>
      <c r="W14" s="39" t="n"/>
      <c r="X14" s="39" t="n"/>
      <c r="Y14" s="39" t="n"/>
      <c r="Z14" s="39" t="n"/>
    </row>
    <row r="15" ht="12.75" customHeight="1" s="198">
      <c r="A15" s="39" t="n"/>
      <c r="B15" s="39" t="n"/>
      <c r="C15" s="39" t="n"/>
      <c r="D15" s="39" t="n"/>
      <c r="E15" s="39" t="n"/>
      <c r="F15" s="39" t="n"/>
      <c r="G15" s="39" t="n"/>
      <c r="H15" s="39" t="n"/>
      <c r="I15" s="39" t="n"/>
      <c r="J15" s="39" t="n"/>
      <c r="K15" s="39" t="n"/>
      <c r="L15" s="39" t="n"/>
      <c r="M15" s="39" t="n"/>
      <c r="N15" s="39" t="n"/>
      <c r="O15" s="39" t="n"/>
      <c r="P15" s="39" t="n"/>
      <c r="Q15" s="39" t="n"/>
      <c r="R15" s="39" t="n"/>
      <c r="S15" s="39" t="n"/>
      <c r="T15" s="39" t="n"/>
      <c r="U15" s="39" t="n"/>
      <c r="V15" s="39" t="n"/>
      <c r="W15" s="39" t="n"/>
      <c r="X15" s="39" t="n"/>
      <c r="Y15" s="39" t="n"/>
      <c r="Z15" s="39" t="n"/>
    </row>
    <row r="16" ht="12.75" customHeight="1" s="198">
      <c r="A16" s="39" t="n"/>
      <c r="B16" s="39" t="n"/>
      <c r="C16" s="39" t="n"/>
      <c r="D16" s="39" t="n"/>
      <c r="E16" s="39" t="n"/>
      <c r="F16" s="39" t="n"/>
      <c r="G16" s="39" t="n"/>
      <c r="H16" s="39" t="n"/>
      <c r="I16" s="39" t="n"/>
      <c r="J16" s="39" t="n"/>
      <c r="K16" s="39" t="n"/>
      <c r="L16" s="39" t="n"/>
      <c r="M16" s="39" t="n"/>
      <c r="N16" s="39" t="n"/>
      <c r="O16" s="39" t="n"/>
      <c r="P16" s="39" t="n"/>
      <c r="Q16" s="39" t="n"/>
      <c r="R16" s="39" t="n"/>
      <c r="S16" s="39" t="n"/>
      <c r="T16" s="39" t="n"/>
      <c r="U16" s="39" t="n"/>
      <c r="V16" s="39" t="n"/>
      <c r="W16" s="39" t="n"/>
      <c r="X16" s="39" t="n"/>
      <c r="Y16" s="39" t="n"/>
      <c r="Z16" s="39" t="n"/>
    </row>
    <row r="17" ht="12.75" customHeight="1" s="198">
      <c r="A17" s="39" t="n"/>
      <c r="B17" s="39" t="n"/>
      <c r="C17" s="39" t="n"/>
      <c r="D17" s="39" t="n"/>
      <c r="E17" s="39" t="n"/>
      <c r="F17" s="39" t="n"/>
      <c r="G17" s="39" t="n"/>
      <c r="H17" s="39" t="n"/>
      <c r="I17" s="39" t="n"/>
      <c r="J17" s="39" t="n"/>
      <c r="K17" s="39" t="n"/>
      <c r="L17" s="39" t="n"/>
      <c r="M17" s="39" t="n"/>
      <c r="N17" s="39" t="n"/>
      <c r="O17" s="39" t="n"/>
      <c r="P17" s="39" t="n"/>
      <c r="Q17" s="39" t="n"/>
      <c r="R17" s="39" t="n"/>
      <c r="S17" s="39" t="n"/>
      <c r="T17" s="39" t="n"/>
      <c r="U17" s="39" t="n"/>
      <c r="V17" s="39" t="n"/>
      <c r="W17" s="39" t="n"/>
      <c r="X17" s="39" t="n"/>
      <c r="Y17" s="39" t="n"/>
      <c r="Z17" s="39" t="n"/>
    </row>
    <row r="18" ht="12.75" customHeight="1" s="198">
      <c r="A18" s="39" t="n"/>
      <c r="B18" s="39" t="n"/>
      <c r="C18" s="39" t="n"/>
      <c r="D18" s="39" t="n"/>
      <c r="E18" s="39" t="n"/>
      <c r="F18" s="39" t="n"/>
      <c r="G18" s="39" t="n"/>
      <c r="H18" s="39" t="n"/>
      <c r="I18" s="39" t="n"/>
      <c r="J18" s="39" t="n"/>
      <c r="K18" s="39" t="n"/>
      <c r="L18" s="39" t="n"/>
      <c r="M18" s="39" t="n"/>
      <c r="N18" s="39" t="n"/>
      <c r="O18" s="39" t="n"/>
      <c r="P18" s="39" t="n"/>
      <c r="Q18" s="39" t="n"/>
      <c r="R18" s="39" t="n"/>
      <c r="S18" s="39" t="n"/>
      <c r="T18" s="39" t="n"/>
      <c r="U18" s="39" t="n"/>
      <c r="V18" s="39" t="n"/>
      <c r="W18" s="39" t="n"/>
      <c r="X18" s="39" t="n"/>
      <c r="Y18" s="39" t="n"/>
      <c r="Z18" s="39" t="n"/>
    </row>
    <row r="19" ht="12.75" customHeight="1" s="198">
      <c r="A19" s="39" t="n"/>
      <c r="B19" s="39" t="n"/>
      <c r="C19" s="39" t="n"/>
      <c r="D19" s="39" t="n"/>
      <c r="E19" s="39" t="n"/>
      <c r="F19" s="39" t="n"/>
      <c r="G19" s="39" t="n"/>
      <c r="H19" s="39" t="n"/>
      <c r="I19" s="39" t="n"/>
      <c r="J19" s="39" t="n"/>
      <c r="K19" s="39" t="n"/>
      <c r="L19" s="39" t="n"/>
      <c r="M19" s="39" t="n"/>
      <c r="N19" s="39" t="n"/>
      <c r="O19" s="39" t="n"/>
      <c r="P19" s="39" t="n"/>
      <c r="Q19" s="39" t="n"/>
      <c r="R19" s="39" t="n"/>
      <c r="S19" s="39" t="n"/>
      <c r="T19" s="39" t="n"/>
      <c r="U19" s="39" t="n"/>
      <c r="V19" s="39" t="n"/>
      <c r="W19" s="39" t="n"/>
      <c r="X19" s="39" t="n"/>
      <c r="Y19" s="39" t="n"/>
      <c r="Z19" s="39" t="n"/>
    </row>
    <row r="20" ht="12.75" customHeight="1" s="198">
      <c r="A20" s="39" t="n"/>
      <c r="B20" s="39" t="n"/>
      <c r="C20" s="39" t="n"/>
      <c r="D20" s="39" t="n"/>
      <c r="E20" s="39" t="n"/>
      <c r="F20" s="39" t="n"/>
      <c r="G20" s="39" t="n"/>
      <c r="H20" s="39" t="n"/>
      <c r="I20" s="39" t="n"/>
      <c r="J20" s="39" t="n"/>
      <c r="K20" s="39" t="n"/>
      <c r="L20" s="39" t="n"/>
      <c r="M20" s="39" t="n"/>
      <c r="N20" s="39" t="n"/>
      <c r="O20" s="39" t="n"/>
      <c r="P20" s="39" t="n"/>
      <c r="Q20" s="39" t="n"/>
      <c r="R20" s="39" t="n"/>
      <c r="S20" s="39" t="n"/>
      <c r="T20" s="39" t="n"/>
      <c r="U20" s="39" t="n"/>
      <c r="V20" s="39" t="n"/>
      <c r="W20" s="39" t="n"/>
      <c r="X20" s="39" t="n"/>
      <c r="Y20" s="39" t="n"/>
      <c r="Z20" s="39" t="n"/>
    </row>
    <row r="21" ht="12.75" customHeight="1" s="198">
      <c r="A21" s="39" t="n"/>
      <c r="B21" s="39" t="n"/>
      <c r="C21" s="39" t="n"/>
      <c r="D21" s="39" t="n"/>
      <c r="E21" s="39" t="n"/>
      <c r="F21" s="39" t="n"/>
      <c r="G21" s="39" t="n"/>
      <c r="H21" s="39" t="n"/>
      <c r="I21" s="39" t="n"/>
      <c r="J21" s="39" t="n"/>
      <c r="K21" s="39" t="n"/>
      <c r="L21" s="39" t="n"/>
      <c r="M21" s="39" t="n"/>
      <c r="N21" s="39" t="n"/>
      <c r="O21" s="39" t="n"/>
      <c r="P21" s="39" t="n"/>
      <c r="Q21" s="39" t="n"/>
      <c r="R21" s="39" t="n"/>
      <c r="S21" s="39" t="n"/>
      <c r="T21" s="39" t="n"/>
      <c r="U21" s="39" t="n"/>
      <c r="V21" s="39" t="n"/>
      <c r="W21" s="39" t="n"/>
      <c r="X21" s="39" t="n"/>
      <c r="Y21" s="39" t="n"/>
      <c r="Z21" s="39" t="n"/>
    </row>
    <row r="22" ht="12.75" customHeight="1" s="198">
      <c r="A22" s="39" t="n"/>
      <c r="B22" s="39" t="n"/>
      <c r="C22" s="39" t="n"/>
      <c r="D22" s="39" t="n"/>
      <c r="E22" s="39" t="n"/>
      <c r="F22" s="39" t="n"/>
      <c r="G22" s="39" t="n"/>
      <c r="H22" s="39" t="n"/>
      <c r="I22" s="39" t="n"/>
      <c r="J22" s="39" t="n"/>
      <c r="K22" s="39" t="n"/>
      <c r="L22" s="39" t="n"/>
      <c r="M22" s="39" t="n"/>
      <c r="N22" s="39" t="n"/>
      <c r="O22" s="39" t="n"/>
      <c r="P22" s="39" t="n"/>
      <c r="Q22" s="39" t="n"/>
      <c r="R22" s="39" t="n"/>
      <c r="S22" s="39" t="n"/>
      <c r="T22" s="39" t="n"/>
      <c r="U22" s="39" t="n"/>
      <c r="V22" s="39" t="n"/>
      <c r="W22" s="39" t="n"/>
      <c r="X22" s="39" t="n"/>
      <c r="Y22" s="39" t="n"/>
      <c r="Z22" s="39" t="n"/>
    </row>
    <row r="23" ht="12.75" customHeight="1" s="198">
      <c r="A23" s="39" t="n"/>
      <c r="B23" s="39" t="n"/>
      <c r="C23" s="39" t="n"/>
      <c r="D23" s="39" t="n"/>
      <c r="E23" s="39" t="n"/>
      <c r="F23" s="39" t="n"/>
      <c r="G23" s="39" t="n"/>
      <c r="H23" s="39" t="n"/>
      <c r="I23" s="39" t="n"/>
      <c r="J23" s="39" t="n"/>
      <c r="K23" s="39" t="n"/>
      <c r="L23" s="39" t="n"/>
      <c r="M23" s="39" t="n"/>
      <c r="N23" s="39" t="n"/>
      <c r="O23" s="39" t="n"/>
      <c r="P23" s="39" t="n"/>
      <c r="Q23" s="39" t="n"/>
      <c r="R23" s="39" t="n"/>
      <c r="S23" s="39" t="n"/>
      <c r="T23" s="39" t="n"/>
      <c r="U23" s="39" t="n"/>
      <c r="V23" s="39" t="n"/>
      <c r="W23" s="39" t="n"/>
      <c r="X23" s="39" t="n"/>
      <c r="Y23" s="39" t="n"/>
      <c r="Z23" s="39" t="n"/>
    </row>
    <row r="24" ht="12.75" customHeight="1" s="198">
      <c r="A24" s="39" t="n"/>
      <c r="B24" s="39" t="n"/>
      <c r="C24" s="39" t="n"/>
      <c r="D24" s="39" t="n"/>
      <c r="E24" s="39" t="n"/>
      <c r="F24" s="39" t="n"/>
      <c r="G24" s="39" t="n"/>
      <c r="H24" s="39" t="n"/>
      <c r="I24" s="39" t="n"/>
      <c r="J24" s="39" t="n"/>
      <c r="K24" s="39" t="n"/>
      <c r="L24" s="39" t="n"/>
      <c r="M24" s="39" t="n"/>
      <c r="N24" s="39" t="n"/>
      <c r="O24" s="39" t="n"/>
      <c r="P24" s="39" t="n"/>
      <c r="Q24" s="39" t="n"/>
      <c r="R24" s="39" t="n"/>
      <c r="S24" s="39" t="n"/>
      <c r="T24" s="39" t="n"/>
      <c r="U24" s="39" t="n"/>
      <c r="V24" s="39" t="n"/>
      <c r="W24" s="39" t="n"/>
      <c r="X24" s="39" t="n"/>
      <c r="Y24" s="39" t="n"/>
      <c r="Z24" s="39" t="n"/>
    </row>
    <row r="25" ht="12.75" customHeight="1" s="198">
      <c r="A25" s="39" t="n"/>
      <c r="B25" s="39" t="n"/>
      <c r="C25" s="39" t="n"/>
      <c r="D25" s="39" t="n"/>
      <c r="E25" s="39" t="n"/>
      <c r="F25" s="39" t="n"/>
      <c r="G25" s="39" t="n"/>
      <c r="H25" s="39" t="n"/>
      <c r="I25" s="39" t="n"/>
      <c r="J25" s="39" t="n"/>
      <c r="K25" s="39" t="n"/>
      <c r="L25" s="39" t="n"/>
      <c r="M25" s="39" t="n"/>
      <c r="N25" s="39" t="n"/>
      <c r="O25" s="39" t="n"/>
      <c r="P25" s="39" t="n"/>
      <c r="Q25" s="39" t="n"/>
      <c r="R25" s="39" t="n"/>
      <c r="S25" s="39" t="n"/>
      <c r="T25" s="39" t="n"/>
      <c r="U25" s="39" t="n"/>
      <c r="V25" s="39" t="n"/>
      <c r="W25" s="39" t="n"/>
      <c r="X25" s="39" t="n"/>
      <c r="Y25" s="39" t="n"/>
      <c r="Z25" s="39" t="n"/>
    </row>
    <row r="26" ht="12.75" customHeight="1" s="198">
      <c r="A26" s="39" t="n"/>
      <c r="B26" s="39" t="n"/>
      <c r="C26" s="39" t="n"/>
      <c r="D26" s="39" t="n"/>
      <c r="E26" s="39" t="n"/>
      <c r="F26" s="39" t="n"/>
      <c r="G26" s="39" t="n"/>
      <c r="H26" s="39" t="n"/>
      <c r="I26" s="39" t="n"/>
      <c r="J26" s="39" t="n"/>
      <c r="K26" s="39" t="n"/>
      <c r="L26" s="39" t="n"/>
      <c r="M26" s="39" t="n"/>
      <c r="N26" s="39" t="n"/>
      <c r="O26" s="39" t="n"/>
      <c r="P26" s="39" t="n"/>
      <c r="Q26" s="39" t="n"/>
      <c r="R26" s="39" t="n"/>
      <c r="S26" s="39" t="n"/>
      <c r="T26" s="39" t="n"/>
      <c r="U26" s="39" t="n"/>
      <c r="V26" s="39" t="n"/>
      <c r="W26" s="39" t="n"/>
      <c r="X26" s="39" t="n"/>
      <c r="Y26" s="39" t="n"/>
      <c r="Z26" s="39" t="n"/>
    </row>
    <row r="27" ht="12.75" customHeight="1" s="198">
      <c r="A27" s="39" t="n"/>
      <c r="B27" s="39" t="n"/>
      <c r="C27" s="39" t="n"/>
      <c r="D27" s="39" t="n"/>
      <c r="E27" s="39" t="n"/>
      <c r="F27" s="39" t="n"/>
      <c r="G27" s="39" t="n"/>
      <c r="H27" s="39" t="n"/>
      <c r="I27" s="39" t="n"/>
      <c r="J27" s="39" t="n"/>
      <c r="K27" s="39" t="n"/>
      <c r="L27" s="39" t="n"/>
      <c r="M27" s="39" t="n"/>
      <c r="N27" s="39" t="n"/>
      <c r="O27" s="39" t="n"/>
      <c r="P27" s="39" t="n"/>
      <c r="Q27" s="39" t="n"/>
      <c r="R27" s="39" t="n"/>
      <c r="S27" s="39" t="n"/>
      <c r="T27" s="39" t="n"/>
      <c r="U27" s="39" t="n"/>
      <c r="V27" s="39" t="n"/>
      <c r="W27" s="39" t="n"/>
      <c r="X27" s="39" t="n"/>
      <c r="Y27" s="39" t="n"/>
      <c r="Z27" s="39" t="n"/>
    </row>
    <row r="28" ht="12.75" customHeight="1" s="198">
      <c r="A28" s="39" t="n"/>
      <c r="B28" s="39" t="n"/>
      <c r="C28" s="39" t="n"/>
      <c r="D28" s="39" t="n"/>
      <c r="E28" s="39" t="n"/>
      <c r="F28" s="39" t="n"/>
      <c r="G28" s="39" t="n"/>
      <c r="H28" s="39" t="n"/>
      <c r="I28" s="39" t="n"/>
      <c r="J28" s="39" t="n"/>
      <c r="K28" s="39" t="n"/>
      <c r="L28" s="39" t="n"/>
      <c r="M28" s="39" t="n"/>
      <c r="N28" s="39" t="n"/>
      <c r="O28" s="39" t="n"/>
      <c r="P28" s="39" t="n"/>
      <c r="Q28" s="39" t="n"/>
      <c r="R28" s="39" t="n"/>
      <c r="S28" s="39" t="n"/>
      <c r="T28" s="39" t="n"/>
      <c r="U28" s="39" t="n"/>
      <c r="V28" s="39" t="n"/>
      <c r="W28" s="39" t="n"/>
      <c r="X28" s="39" t="n"/>
      <c r="Y28" s="39" t="n"/>
      <c r="Z28" s="39" t="n"/>
    </row>
    <row r="29" ht="12.75" customHeight="1" s="198">
      <c r="A29" s="39" t="n"/>
      <c r="B29" s="39" t="n"/>
      <c r="C29" s="39" t="n"/>
      <c r="D29" s="39" t="n"/>
      <c r="E29" s="39" t="n"/>
      <c r="F29" s="39" t="n"/>
      <c r="G29" s="39" t="n"/>
      <c r="H29" s="39" t="n"/>
      <c r="I29" s="39" t="n"/>
      <c r="J29" s="39" t="n"/>
      <c r="K29" s="39" t="n"/>
      <c r="L29" s="39" t="n"/>
      <c r="M29" s="39" t="n"/>
      <c r="N29" s="39" t="n"/>
      <c r="O29" s="39" t="n"/>
      <c r="P29" s="39" t="n"/>
      <c r="Q29" s="39" t="n"/>
      <c r="R29" s="39" t="n"/>
      <c r="S29" s="39" t="n"/>
      <c r="T29" s="39" t="n"/>
      <c r="U29" s="39" t="n"/>
      <c r="V29" s="39" t="n"/>
      <c r="W29" s="39" t="n"/>
      <c r="X29" s="39" t="n"/>
      <c r="Y29" s="39" t="n"/>
      <c r="Z29" s="39" t="n"/>
    </row>
    <row r="30" ht="12.75" customHeight="1" s="198">
      <c r="A30" s="39" t="n"/>
      <c r="B30" s="39" t="n"/>
      <c r="C30" s="39" t="n"/>
      <c r="D30" s="39" t="n"/>
      <c r="E30" s="39" t="n"/>
      <c r="F30" s="39" t="n"/>
      <c r="G30" s="39" t="n"/>
      <c r="H30" s="39" t="n"/>
      <c r="I30" s="39" t="n"/>
      <c r="J30" s="39" t="n"/>
      <c r="K30" s="39" t="n"/>
      <c r="L30" s="39" t="n"/>
      <c r="M30" s="39" t="n"/>
      <c r="N30" s="39" t="n"/>
      <c r="O30" s="39" t="n"/>
      <c r="P30" s="39" t="n"/>
      <c r="Q30" s="39" t="n"/>
      <c r="R30" s="39" t="n"/>
      <c r="S30" s="39" t="n"/>
      <c r="T30" s="39" t="n"/>
      <c r="U30" s="39" t="n"/>
      <c r="V30" s="39" t="n"/>
      <c r="W30" s="39" t="n"/>
      <c r="X30" s="39" t="n"/>
      <c r="Y30" s="39" t="n"/>
      <c r="Z30" s="39" t="n"/>
    </row>
    <row r="31" ht="12.75" customHeight="1" s="198">
      <c r="A31" s="39" t="n"/>
      <c r="B31" s="39" t="n"/>
      <c r="C31" s="39" t="n"/>
      <c r="D31" s="39" t="n"/>
      <c r="E31" s="39" t="n"/>
      <c r="F31" s="39" t="n"/>
      <c r="G31" s="39" t="n"/>
      <c r="H31" s="39" t="n"/>
      <c r="I31" s="39" t="n"/>
      <c r="J31" s="39" t="n"/>
      <c r="K31" s="39" t="n"/>
      <c r="L31" s="39" t="n"/>
      <c r="M31" s="39" t="n"/>
      <c r="N31" s="39" t="n"/>
      <c r="O31" s="39" t="n"/>
      <c r="P31" s="39" t="n"/>
      <c r="Q31" s="39" t="n"/>
      <c r="R31" s="39" t="n"/>
      <c r="S31" s="39" t="n"/>
      <c r="T31" s="39" t="n"/>
      <c r="U31" s="39" t="n"/>
      <c r="V31" s="39" t="n"/>
      <c r="W31" s="39" t="n"/>
      <c r="X31" s="39" t="n"/>
      <c r="Y31" s="39" t="n"/>
      <c r="Z31" s="39" t="n"/>
    </row>
    <row r="32" ht="12.75" customHeight="1" s="198">
      <c r="A32" s="39" t="n"/>
      <c r="B32" s="39" t="n"/>
      <c r="C32" s="39" t="n"/>
      <c r="D32" s="39" t="n"/>
      <c r="E32" s="39" t="n"/>
      <c r="F32" s="39" t="n"/>
      <c r="G32" s="39" t="n"/>
      <c r="H32" s="39" t="n"/>
      <c r="I32" s="39" t="n"/>
      <c r="J32" s="39" t="n"/>
      <c r="K32" s="39" t="n"/>
      <c r="L32" s="39" t="n"/>
      <c r="M32" s="39" t="n"/>
      <c r="N32" s="39" t="n"/>
      <c r="O32" s="39" t="n"/>
      <c r="P32" s="39" t="n"/>
      <c r="Q32" s="39" t="n"/>
      <c r="R32" s="39" t="n"/>
      <c r="S32" s="39" t="n"/>
      <c r="T32" s="39" t="n"/>
      <c r="U32" s="39" t="n"/>
      <c r="V32" s="39" t="n"/>
      <c r="W32" s="39" t="n"/>
      <c r="X32" s="39" t="n"/>
      <c r="Y32" s="39" t="n"/>
      <c r="Z32" s="39" t="n"/>
    </row>
    <row r="33" ht="12.75" customHeight="1" s="198">
      <c r="A33" s="39" t="n"/>
      <c r="B33" s="39" t="n"/>
      <c r="C33" s="39" t="n"/>
      <c r="D33" s="39" t="n"/>
      <c r="E33" s="39" t="n"/>
      <c r="F33" s="39" t="n"/>
      <c r="G33" s="39" t="n"/>
      <c r="H33" s="39" t="n"/>
      <c r="I33" s="39" t="n"/>
      <c r="J33" s="39" t="n"/>
      <c r="K33" s="39" t="n"/>
      <c r="L33" s="39" t="n"/>
      <c r="M33" s="39" t="n"/>
      <c r="N33" s="39" t="n"/>
      <c r="O33" s="39" t="n"/>
      <c r="P33" s="39" t="n"/>
      <c r="Q33" s="39" t="n"/>
      <c r="R33" s="39" t="n"/>
      <c r="S33" s="39" t="n"/>
      <c r="T33" s="39" t="n"/>
      <c r="U33" s="39" t="n"/>
      <c r="V33" s="39" t="n"/>
      <c r="W33" s="39" t="n"/>
      <c r="X33" s="39" t="n"/>
      <c r="Y33" s="39" t="n"/>
      <c r="Z33" s="39" t="n"/>
    </row>
    <row r="34" ht="12.75" customHeight="1" s="198">
      <c r="A34" s="39" t="n"/>
      <c r="B34" s="39" t="n"/>
      <c r="C34" s="39" t="n"/>
      <c r="D34" s="39" t="n"/>
      <c r="E34" s="39" t="n"/>
      <c r="F34" s="39" t="n"/>
      <c r="G34" s="39" t="n"/>
      <c r="H34" s="39" t="n"/>
      <c r="I34" s="39" t="n"/>
      <c r="J34" s="39" t="n"/>
      <c r="K34" s="39" t="n"/>
      <c r="L34" s="39" t="n"/>
      <c r="M34" s="39" t="n"/>
      <c r="N34" s="39" t="n"/>
      <c r="O34" s="39" t="n"/>
      <c r="P34" s="39" t="n"/>
      <c r="Q34" s="39" t="n"/>
      <c r="R34" s="39" t="n"/>
      <c r="S34" s="39" t="n"/>
      <c r="T34" s="39" t="n"/>
      <c r="U34" s="39" t="n"/>
      <c r="V34" s="39" t="n"/>
      <c r="W34" s="39" t="n"/>
      <c r="X34" s="39" t="n"/>
      <c r="Y34" s="39" t="n"/>
      <c r="Z34" s="39" t="n"/>
    </row>
    <row r="35" ht="12.75" customHeight="1" s="198">
      <c r="A35" s="39" t="n"/>
      <c r="B35" s="39" t="n"/>
      <c r="C35" s="39" t="n"/>
      <c r="D35" s="39" t="n"/>
      <c r="E35" s="39" t="n"/>
      <c r="F35" s="39" t="n"/>
      <c r="G35" s="39" t="n"/>
      <c r="H35" s="39" t="n"/>
      <c r="I35" s="39" t="n"/>
      <c r="J35" s="39" t="n"/>
      <c r="K35" s="39" t="n"/>
      <c r="L35" s="39" t="n"/>
      <c r="M35" s="39" t="n"/>
      <c r="N35" s="39" t="n"/>
      <c r="O35" s="39" t="n"/>
      <c r="P35" s="39" t="n"/>
      <c r="Q35" s="39" t="n"/>
      <c r="R35" s="39" t="n"/>
      <c r="S35" s="39" t="n"/>
      <c r="T35" s="39" t="n"/>
      <c r="U35" s="39" t="n"/>
      <c r="V35" s="39" t="n"/>
      <c r="W35" s="39" t="n"/>
      <c r="X35" s="39" t="n"/>
      <c r="Y35" s="39" t="n"/>
      <c r="Z35" s="39" t="n"/>
    </row>
    <row r="36" ht="12.75" customHeight="1" s="198">
      <c r="A36" s="39" t="n"/>
      <c r="B36" s="39" t="n"/>
      <c r="C36" s="39" t="n"/>
      <c r="D36" s="39" t="n"/>
      <c r="E36" s="39" t="n"/>
      <c r="F36" s="39" t="n"/>
      <c r="G36" s="39" t="n"/>
      <c r="H36" s="39" t="n"/>
      <c r="I36" s="39" t="n"/>
      <c r="J36" s="39" t="n"/>
      <c r="K36" s="39" t="n"/>
      <c r="L36" s="39" t="n"/>
      <c r="M36" s="39" t="n"/>
      <c r="N36" s="39" t="n"/>
      <c r="O36" s="39" t="n"/>
      <c r="P36" s="39" t="n"/>
      <c r="Q36" s="39" t="n"/>
      <c r="R36" s="39" t="n"/>
      <c r="S36" s="39" t="n"/>
      <c r="T36" s="39" t="n"/>
      <c r="U36" s="39" t="n"/>
      <c r="V36" s="39" t="n"/>
      <c r="W36" s="39" t="n"/>
      <c r="X36" s="39" t="n"/>
      <c r="Y36" s="39" t="n"/>
      <c r="Z36" s="39" t="n"/>
    </row>
    <row r="37" ht="12.75" customHeight="1" s="198">
      <c r="A37" s="39" t="n"/>
      <c r="B37" s="39" t="n"/>
      <c r="C37" s="39" t="n"/>
      <c r="D37" s="39" t="n"/>
      <c r="E37" s="39" t="n"/>
      <c r="F37" s="39" t="n"/>
      <c r="G37" s="39" t="n"/>
      <c r="H37" s="39" t="n"/>
      <c r="I37" s="39" t="n"/>
      <c r="J37" s="39" t="n"/>
      <c r="K37" s="39" t="n"/>
      <c r="L37" s="39" t="n"/>
      <c r="M37" s="39" t="n"/>
      <c r="N37" s="39" t="n"/>
      <c r="O37" s="39" t="n"/>
      <c r="P37" s="39" t="n"/>
      <c r="Q37" s="39" t="n"/>
      <c r="R37" s="39" t="n"/>
      <c r="S37" s="39" t="n"/>
      <c r="T37" s="39" t="n"/>
      <c r="U37" s="39" t="n"/>
      <c r="V37" s="39" t="n"/>
      <c r="W37" s="39" t="n"/>
      <c r="X37" s="39" t="n"/>
      <c r="Y37" s="39" t="n"/>
      <c r="Z37" s="39" t="n"/>
    </row>
    <row r="38" ht="12.75" customHeight="1" s="198">
      <c r="A38" s="39" t="n"/>
      <c r="B38" s="39" t="n"/>
      <c r="C38" s="39" t="n"/>
      <c r="D38" s="39" t="n"/>
      <c r="E38" s="39" t="n"/>
      <c r="F38" s="39" t="n"/>
      <c r="G38" s="39" t="n"/>
      <c r="H38" s="39" t="n"/>
      <c r="I38" s="39" t="n"/>
      <c r="J38" s="39" t="n"/>
      <c r="K38" s="39" t="n"/>
      <c r="L38" s="39" t="n"/>
      <c r="M38" s="39" t="n"/>
      <c r="N38" s="39" t="n"/>
      <c r="O38" s="39" t="n"/>
      <c r="P38" s="39" t="n"/>
      <c r="Q38" s="39" t="n"/>
      <c r="R38" s="39" t="n"/>
      <c r="S38" s="39" t="n"/>
      <c r="T38" s="39" t="n"/>
      <c r="U38" s="39" t="n"/>
      <c r="V38" s="39" t="n"/>
      <c r="W38" s="39" t="n"/>
      <c r="X38" s="39" t="n"/>
      <c r="Y38" s="39" t="n"/>
      <c r="Z38" s="39" t="n"/>
    </row>
    <row r="39" ht="12.75" customHeight="1" s="198">
      <c r="A39" s="39" t="n"/>
      <c r="B39" s="39" t="n"/>
      <c r="C39" s="39" t="n"/>
      <c r="D39" s="39" t="n"/>
      <c r="E39" s="39" t="n"/>
      <c r="F39" s="39" t="n"/>
      <c r="G39" s="39" t="n"/>
      <c r="H39" s="39" t="n"/>
      <c r="I39" s="39" t="n"/>
      <c r="J39" s="39" t="n"/>
      <c r="K39" s="39" t="n"/>
      <c r="L39" s="39" t="n"/>
      <c r="M39" s="39" t="n"/>
      <c r="N39" s="39" t="n"/>
      <c r="O39" s="39" t="n"/>
      <c r="P39" s="39" t="n"/>
      <c r="Q39" s="39" t="n"/>
      <c r="R39" s="39" t="n"/>
      <c r="S39" s="39" t="n"/>
      <c r="T39" s="39" t="n"/>
      <c r="U39" s="39" t="n"/>
      <c r="V39" s="39" t="n"/>
      <c r="W39" s="39" t="n"/>
      <c r="X39" s="39" t="n"/>
      <c r="Y39" s="39" t="n"/>
      <c r="Z39" s="39" t="n"/>
    </row>
    <row r="40" ht="12.75" customHeight="1" s="198">
      <c r="A40" s="39" t="n"/>
      <c r="B40" s="39" t="n"/>
      <c r="C40" s="39" t="n"/>
      <c r="D40" s="39" t="n"/>
      <c r="E40" s="39" t="n"/>
      <c r="F40" s="39" t="n"/>
      <c r="G40" s="39" t="n"/>
      <c r="H40" s="39" t="n"/>
      <c r="I40" s="39" t="n"/>
      <c r="J40" s="39" t="n"/>
      <c r="K40" s="39" t="n"/>
      <c r="L40" s="39" t="n"/>
      <c r="M40" s="39" t="n"/>
      <c r="N40" s="39" t="n"/>
      <c r="O40" s="39" t="n"/>
      <c r="P40" s="39" t="n"/>
      <c r="Q40" s="39" t="n"/>
      <c r="R40" s="39" t="n"/>
      <c r="S40" s="39" t="n"/>
      <c r="T40" s="39" t="n"/>
      <c r="U40" s="39" t="n"/>
      <c r="V40" s="39" t="n"/>
      <c r="W40" s="39" t="n"/>
      <c r="X40" s="39" t="n"/>
      <c r="Y40" s="39" t="n"/>
      <c r="Z40" s="39" t="n"/>
    </row>
    <row r="41" ht="12.75" customHeight="1" s="198">
      <c r="A41" s="39" t="n"/>
      <c r="B41" s="39" t="n"/>
      <c r="C41" s="39" t="n"/>
      <c r="D41" s="39" t="n"/>
      <c r="E41" s="39" t="n"/>
      <c r="F41" s="39" t="n"/>
      <c r="G41" s="39" t="n"/>
      <c r="H41" s="39" t="n"/>
      <c r="I41" s="39" t="n"/>
      <c r="J41" s="39" t="n"/>
      <c r="K41" s="39" t="n"/>
      <c r="L41" s="39" t="n"/>
      <c r="M41" s="39" t="n"/>
      <c r="N41" s="39" t="n"/>
      <c r="O41" s="39" t="n"/>
      <c r="P41" s="39" t="n"/>
      <c r="Q41" s="39" t="n"/>
      <c r="R41" s="39" t="n"/>
      <c r="S41" s="39" t="n"/>
      <c r="T41" s="39" t="n"/>
      <c r="U41" s="39" t="n"/>
      <c r="V41" s="39" t="n"/>
      <c r="W41" s="39" t="n"/>
      <c r="X41" s="39" t="n"/>
      <c r="Y41" s="39" t="n"/>
      <c r="Z41" s="39" t="n"/>
    </row>
    <row r="42" ht="12.75" customHeight="1" s="198">
      <c r="A42" s="39" t="n"/>
      <c r="B42" s="39" t="n"/>
      <c r="C42" s="39" t="n"/>
      <c r="D42" s="39" t="n"/>
      <c r="E42" s="39" t="n"/>
      <c r="F42" s="39" t="n"/>
      <c r="G42" s="39" t="n"/>
      <c r="H42" s="39" t="n"/>
      <c r="I42" s="39" t="n"/>
      <c r="J42" s="39" t="n"/>
      <c r="K42" s="39" t="n"/>
      <c r="L42" s="39" t="n"/>
      <c r="M42" s="39" t="n"/>
      <c r="N42" s="39" t="n"/>
      <c r="O42" s="39" t="n"/>
      <c r="P42" s="39" t="n"/>
      <c r="Q42" s="39" t="n"/>
      <c r="R42" s="39" t="n"/>
      <c r="S42" s="39" t="n"/>
      <c r="T42" s="39" t="n"/>
      <c r="U42" s="39" t="n"/>
      <c r="V42" s="39" t="n"/>
      <c r="W42" s="39" t="n"/>
      <c r="X42" s="39" t="n"/>
      <c r="Y42" s="39" t="n"/>
      <c r="Z42" s="39" t="n"/>
    </row>
    <row r="43" ht="12.75" customHeight="1" s="198">
      <c r="A43" s="39" t="n"/>
      <c r="B43" s="39" t="n"/>
      <c r="C43" s="39" t="n"/>
      <c r="D43" s="39" t="n"/>
      <c r="E43" s="39" t="n"/>
      <c r="F43" s="39" t="n"/>
      <c r="G43" s="39" t="n"/>
      <c r="H43" s="39" t="n"/>
      <c r="I43" s="39" t="n"/>
      <c r="J43" s="39" t="n"/>
      <c r="K43" s="39" t="n"/>
      <c r="L43" s="39" t="n"/>
      <c r="M43" s="39" t="n"/>
      <c r="N43" s="39" t="n"/>
      <c r="O43" s="39" t="n"/>
      <c r="P43" s="39" t="n"/>
      <c r="Q43" s="39" t="n"/>
      <c r="R43" s="39" t="n"/>
      <c r="S43" s="39" t="n"/>
      <c r="T43" s="39" t="n"/>
      <c r="U43" s="39" t="n"/>
      <c r="V43" s="39" t="n"/>
      <c r="W43" s="39" t="n"/>
      <c r="X43" s="39" t="n"/>
      <c r="Y43" s="39" t="n"/>
      <c r="Z43" s="39" t="n"/>
    </row>
    <row r="44" ht="12.75" customHeight="1" s="198">
      <c r="A44" s="39" t="n"/>
      <c r="B44" s="39" t="n"/>
      <c r="C44" s="39" t="n"/>
      <c r="D44" s="39" t="n"/>
      <c r="E44" s="39" t="n"/>
      <c r="F44" s="39" t="n"/>
      <c r="G44" s="39" t="n"/>
      <c r="H44" s="39" t="n"/>
      <c r="I44" s="39" t="n"/>
      <c r="J44" s="39" t="n"/>
      <c r="K44" s="39" t="n"/>
      <c r="L44" s="39" t="n"/>
      <c r="M44" s="39" t="n"/>
      <c r="N44" s="39" t="n"/>
      <c r="O44" s="39" t="n"/>
      <c r="P44" s="39" t="n"/>
      <c r="Q44" s="39" t="n"/>
      <c r="R44" s="39" t="n"/>
      <c r="S44" s="39" t="n"/>
      <c r="T44" s="39" t="n"/>
      <c r="U44" s="39" t="n"/>
      <c r="V44" s="39" t="n"/>
      <c r="W44" s="39" t="n"/>
      <c r="X44" s="39" t="n"/>
      <c r="Y44" s="39" t="n"/>
      <c r="Z44" s="39" t="n"/>
    </row>
    <row r="45" ht="12.75" customHeight="1" s="198">
      <c r="A45" s="39" t="n"/>
      <c r="B45" s="39" t="n"/>
      <c r="C45" s="39" t="n"/>
      <c r="D45" s="39" t="n"/>
      <c r="E45" s="39" t="n"/>
      <c r="F45" s="39" t="n"/>
      <c r="G45" s="39" t="n"/>
      <c r="H45" s="39" t="n"/>
      <c r="I45" s="39" t="n"/>
      <c r="J45" s="39" t="n"/>
      <c r="K45" s="39" t="n"/>
      <c r="L45" s="39" t="n"/>
      <c r="M45" s="39" t="n"/>
      <c r="N45" s="39" t="n"/>
      <c r="O45" s="39" t="n"/>
      <c r="P45" s="39" t="n"/>
      <c r="Q45" s="39" t="n"/>
      <c r="R45" s="39" t="n"/>
      <c r="S45" s="39" t="n"/>
      <c r="T45" s="39" t="n"/>
      <c r="U45" s="39" t="n"/>
      <c r="V45" s="39" t="n"/>
      <c r="W45" s="39" t="n"/>
      <c r="X45" s="39" t="n"/>
      <c r="Y45" s="39" t="n"/>
      <c r="Z45" s="39" t="n"/>
    </row>
    <row r="46" ht="12.75" customHeight="1" s="198">
      <c r="A46" s="39" t="n"/>
      <c r="B46" s="39" t="n"/>
      <c r="C46" s="39" t="n"/>
      <c r="D46" s="39" t="n"/>
      <c r="E46" s="39" t="n"/>
      <c r="F46" s="39" t="n"/>
      <c r="G46" s="39" t="n"/>
      <c r="H46" s="39" t="n"/>
      <c r="I46" s="39" t="n"/>
      <c r="J46" s="39" t="n"/>
      <c r="K46" s="39" t="n"/>
      <c r="L46" s="39" t="n"/>
      <c r="M46" s="39" t="n"/>
      <c r="N46" s="39" t="n"/>
      <c r="O46" s="39" t="n"/>
      <c r="P46" s="39" t="n"/>
      <c r="Q46" s="39" t="n"/>
      <c r="R46" s="39" t="n"/>
      <c r="S46" s="39" t="n"/>
      <c r="T46" s="39" t="n"/>
      <c r="U46" s="39" t="n"/>
      <c r="V46" s="39" t="n"/>
      <c r="W46" s="39" t="n"/>
      <c r="X46" s="39" t="n"/>
      <c r="Y46" s="39" t="n"/>
      <c r="Z46" s="39" t="n"/>
    </row>
    <row r="47" ht="12.75" customHeight="1" s="198">
      <c r="A47" s="39" t="n"/>
      <c r="B47" s="39" t="n"/>
      <c r="C47" s="39" t="n"/>
      <c r="D47" s="39" t="n"/>
      <c r="E47" s="39" t="n"/>
      <c r="F47" s="39" t="n"/>
      <c r="G47" s="39" t="n"/>
      <c r="H47" s="39" t="n"/>
      <c r="I47" s="39" t="n"/>
      <c r="J47" s="39" t="n"/>
      <c r="K47" s="39" t="n"/>
      <c r="L47" s="39" t="n"/>
      <c r="M47" s="39" t="n"/>
      <c r="N47" s="39" t="n"/>
      <c r="O47" s="39" t="n"/>
      <c r="P47" s="39" t="n"/>
      <c r="Q47" s="39" t="n"/>
      <c r="R47" s="39" t="n"/>
      <c r="S47" s="39" t="n"/>
      <c r="T47" s="39" t="n"/>
      <c r="U47" s="39" t="n"/>
      <c r="V47" s="39" t="n"/>
      <c r="W47" s="39" t="n"/>
      <c r="X47" s="39" t="n"/>
      <c r="Y47" s="39" t="n"/>
      <c r="Z47" s="39" t="n"/>
    </row>
    <row r="48" ht="12.75" customHeight="1" s="198">
      <c r="A48" s="39" t="n"/>
      <c r="B48" s="39" t="n"/>
      <c r="C48" s="39" t="n"/>
      <c r="D48" s="39" t="n"/>
      <c r="E48" s="39" t="n"/>
      <c r="F48" s="39" t="n"/>
      <c r="G48" s="39" t="n"/>
      <c r="H48" s="39" t="n"/>
      <c r="I48" s="39" t="n"/>
      <c r="J48" s="39" t="n"/>
      <c r="K48" s="39" t="n"/>
      <c r="L48" s="39" t="n"/>
      <c r="M48" s="39" t="n"/>
      <c r="N48" s="39" t="n"/>
      <c r="O48" s="39" t="n"/>
      <c r="P48" s="39" t="n"/>
      <c r="Q48" s="39" t="n"/>
      <c r="R48" s="39" t="n"/>
      <c r="S48" s="39" t="n"/>
      <c r="T48" s="39" t="n"/>
      <c r="U48" s="39" t="n"/>
      <c r="V48" s="39" t="n"/>
      <c r="W48" s="39" t="n"/>
      <c r="X48" s="39" t="n"/>
      <c r="Y48" s="39" t="n"/>
      <c r="Z48" s="39" t="n"/>
    </row>
    <row r="49" ht="12.75" customHeight="1" s="198">
      <c r="A49" s="39" t="n"/>
      <c r="B49" s="39" t="n"/>
      <c r="C49" s="39" t="n"/>
      <c r="D49" s="39" t="n"/>
      <c r="E49" s="39" t="n"/>
      <c r="F49" s="39" t="n"/>
      <c r="G49" s="39" t="n"/>
      <c r="H49" s="39" t="n"/>
      <c r="I49" s="39" t="n"/>
      <c r="J49" s="39" t="n"/>
      <c r="K49" s="39" t="n"/>
      <c r="L49" s="39" t="n"/>
      <c r="M49" s="39" t="n"/>
      <c r="N49" s="39" t="n"/>
      <c r="O49" s="39" t="n"/>
      <c r="P49" s="39" t="n"/>
      <c r="Q49" s="39" t="n"/>
      <c r="R49" s="39" t="n"/>
      <c r="S49" s="39" t="n"/>
      <c r="T49" s="39" t="n"/>
      <c r="U49" s="39" t="n"/>
      <c r="V49" s="39" t="n"/>
      <c r="W49" s="39" t="n"/>
      <c r="X49" s="39" t="n"/>
      <c r="Y49" s="39" t="n"/>
      <c r="Z49" s="39" t="n"/>
    </row>
    <row r="50" ht="12.75" customHeight="1" s="198">
      <c r="A50" s="39" t="n"/>
      <c r="B50" s="39" t="n"/>
      <c r="C50" s="39" t="n"/>
      <c r="D50" s="39" t="n"/>
      <c r="E50" s="39" t="n"/>
      <c r="F50" s="39" t="n"/>
      <c r="G50" s="39" t="n"/>
      <c r="H50" s="39" t="n"/>
      <c r="I50" s="39" t="n"/>
      <c r="J50" s="39" t="n"/>
      <c r="K50" s="39" t="n"/>
      <c r="L50" s="39" t="n"/>
      <c r="M50" s="39" t="n"/>
      <c r="N50" s="39" t="n"/>
      <c r="O50" s="39" t="n"/>
      <c r="P50" s="39" t="n"/>
      <c r="Q50" s="39" t="n"/>
      <c r="R50" s="39" t="n"/>
      <c r="S50" s="39" t="n"/>
      <c r="T50" s="39" t="n"/>
      <c r="U50" s="39" t="n"/>
      <c r="V50" s="39" t="n"/>
      <c r="W50" s="39" t="n"/>
      <c r="X50" s="39" t="n"/>
      <c r="Y50" s="39" t="n"/>
      <c r="Z50" s="39" t="n"/>
    </row>
    <row r="51" ht="12.75" customHeight="1" s="198">
      <c r="A51" s="39" t="n"/>
      <c r="B51" s="39" t="n"/>
      <c r="C51" s="39" t="n"/>
      <c r="D51" s="39" t="n"/>
      <c r="E51" s="39" t="n"/>
      <c r="F51" s="39" t="n"/>
      <c r="G51" s="39" t="n"/>
      <c r="H51" s="39" t="n"/>
      <c r="I51" s="39" t="n"/>
      <c r="J51" s="39" t="n"/>
      <c r="K51" s="39" t="n"/>
      <c r="L51" s="39" t="n"/>
      <c r="M51" s="39" t="n"/>
      <c r="N51" s="39" t="n"/>
      <c r="O51" s="39" t="n"/>
      <c r="P51" s="39" t="n"/>
      <c r="Q51" s="39" t="n"/>
      <c r="R51" s="39" t="n"/>
      <c r="S51" s="39" t="n"/>
      <c r="T51" s="39" t="n"/>
      <c r="U51" s="39" t="n"/>
      <c r="V51" s="39" t="n"/>
      <c r="W51" s="39" t="n"/>
      <c r="X51" s="39" t="n"/>
      <c r="Y51" s="39" t="n"/>
      <c r="Z51" s="39" t="n"/>
    </row>
    <row r="52" ht="12.75" customHeight="1" s="198">
      <c r="A52" s="39" t="n"/>
      <c r="B52" s="39" t="n"/>
      <c r="C52" s="39" t="n"/>
      <c r="D52" s="39" t="n"/>
      <c r="E52" s="39" t="n"/>
      <c r="F52" s="39" t="n"/>
      <c r="G52" s="39" t="n"/>
      <c r="H52" s="39" t="n"/>
      <c r="I52" s="39" t="n"/>
      <c r="J52" s="39" t="n"/>
      <c r="K52" s="39" t="n"/>
      <c r="L52" s="39" t="n"/>
      <c r="M52" s="39" t="n"/>
      <c r="N52" s="39" t="n"/>
      <c r="O52" s="39" t="n"/>
      <c r="P52" s="39" t="n"/>
      <c r="Q52" s="39" t="n"/>
      <c r="R52" s="39" t="n"/>
      <c r="S52" s="39" t="n"/>
      <c r="T52" s="39" t="n"/>
      <c r="U52" s="39" t="n"/>
      <c r="V52" s="39" t="n"/>
      <c r="W52" s="39" t="n"/>
      <c r="X52" s="39" t="n"/>
      <c r="Y52" s="39" t="n"/>
      <c r="Z52" s="39" t="n"/>
    </row>
    <row r="53" ht="12.75" customHeight="1" s="198">
      <c r="A53" s="39" t="n"/>
      <c r="B53" s="39" t="n"/>
      <c r="C53" s="39" t="n"/>
      <c r="D53" s="39" t="n"/>
      <c r="E53" s="39" t="n"/>
      <c r="F53" s="39" t="n"/>
      <c r="G53" s="39" t="n"/>
      <c r="H53" s="39" t="n"/>
      <c r="I53" s="39" t="n"/>
      <c r="J53" s="39" t="n"/>
      <c r="K53" s="39" t="n"/>
      <c r="L53" s="39" t="n"/>
      <c r="M53" s="39" t="n"/>
      <c r="N53" s="39" t="n"/>
      <c r="O53" s="39" t="n"/>
      <c r="P53" s="39" t="n"/>
      <c r="Q53" s="39" t="n"/>
      <c r="R53" s="39" t="n"/>
      <c r="S53" s="39" t="n"/>
      <c r="T53" s="39" t="n"/>
      <c r="U53" s="39" t="n"/>
      <c r="V53" s="39" t="n"/>
      <c r="W53" s="39" t="n"/>
      <c r="X53" s="39" t="n"/>
      <c r="Y53" s="39" t="n"/>
      <c r="Z53" s="39" t="n"/>
    </row>
    <row r="54" ht="12.75" customHeight="1" s="198">
      <c r="A54" s="39" t="n"/>
      <c r="B54" s="39" t="n"/>
      <c r="C54" s="39" t="n"/>
      <c r="D54" s="39" t="n"/>
      <c r="E54" s="39" t="n"/>
      <c r="F54" s="39" t="n"/>
      <c r="G54" s="39" t="n"/>
      <c r="H54" s="39" t="n"/>
      <c r="I54" s="39" t="n"/>
      <c r="J54" s="39" t="n"/>
      <c r="K54" s="39" t="n"/>
      <c r="L54" s="39" t="n"/>
      <c r="M54" s="39" t="n"/>
      <c r="N54" s="39" t="n"/>
      <c r="O54" s="39" t="n"/>
      <c r="P54" s="39" t="n"/>
      <c r="Q54" s="39" t="n"/>
      <c r="R54" s="39" t="n"/>
      <c r="S54" s="39" t="n"/>
      <c r="T54" s="39" t="n"/>
      <c r="U54" s="39" t="n"/>
      <c r="V54" s="39" t="n"/>
      <c r="W54" s="39" t="n"/>
      <c r="X54" s="39" t="n"/>
      <c r="Y54" s="39" t="n"/>
      <c r="Z54" s="39" t="n"/>
    </row>
    <row r="55" ht="12.75" customHeight="1" s="198">
      <c r="A55" s="39" t="n"/>
      <c r="B55" s="39" t="n"/>
      <c r="C55" s="39" t="n"/>
      <c r="D55" s="39" t="n"/>
      <c r="E55" s="39" t="n"/>
      <c r="F55" s="39" t="n"/>
      <c r="G55" s="39" t="n"/>
      <c r="H55" s="39" t="n"/>
      <c r="I55" s="39" t="n"/>
      <c r="J55" s="39" t="n"/>
      <c r="K55" s="39" t="n"/>
      <c r="L55" s="39" t="n"/>
      <c r="M55" s="39" t="n"/>
      <c r="N55" s="39" t="n"/>
      <c r="O55" s="39" t="n"/>
      <c r="P55" s="39" t="n"/>
      <c r="Q55" s="39" t="n"/>
      <c r="R55" s="39" t="n"/>
      <c r="S55" s="39" t="n"/>
      <c r="T55" s="39" t="n"/>
      <c r="U55" s="39" t="n"/>
      <c r="V55" s="39" t="n"/>
      <c r="W55" s="39" t="n"/>
      <c r="X55" s="39" t="n"/>
      <c r="Y55" s="39" t="n"/>
      <c r="Z55" s="39" t="n"/>
    </row>
    <row r="56" ht="12.75" customHeight="1" s="198">
      <c r="A56" s="39" t="n"/>
      <c r="B56" s="39" t="n"/>
      <c r="C56" s="39" t="n"/>
      <c r="D56" s="39" t="n"/>
      <c r="E56" s="39" t="n"/>
      <c r="F56" s="39" t="n"/>
      <c r="G56" s="39" t="n"/>
      <c r="H56" s="39" t="n"/>
      <c r="I56" s="39" t="n"/>
      <c r="J56" s="39" t="n"/>
      <c r="K56" s="39" t="n"/>
      <c r="L56" s="39" t="n"/>
      <c r="M56" s="39" t="n"/>
      <c r="N56" s="39" t="n"/>
      <c r="O56" s="39" t="n"/>
      <c r="P56" s="39" t="n"/>
      <c r="Q56" s="39" t="n"/>
      <c r="R56" s="39" t="n"/>
      <c r="S56" s="39" t="n"/>
      <c r="T56" s="39" t="n"/>
      <c r="U56" s="39" t="n"/>
      <c r="V56" s="39" t="n"/>
      <c r="W56" s="39" t="n"/>
      <c r="X56" s="39" t="n"/>
      <c r="Y56" s="39" t="n"/>
      <c r="Z56" s="39" t="n"/>
    </row>
    <row r="57" ht="12.75" customHeight="1" s="198">
      <c r="A57" s="39" t="n"/>
      <c r="B57" s="39" t="n"/>
      <c r="C57" s="39" t="n"/>
      <c r="D57" s="39" t="n"/>
      <c r="E57" s="39" t="n"/>
      <c r="F57" s="39" t="n"/>
      <c r="G57" s="39" t="n"/>
      <c r="H57" s="39" t="n"/>
      <c r="I57" s="39" t="n"/>
      <c r="J57" s="39" t="n"/>
      <c r="K57" s="39" t="n"/>
      <c r="L57" s="39" t="n"/>
      <c r="M57" s="39" t="n"/>
      <c r="N57" s="39" t="n"/>
      <c r="O57" s="39" t="n"/>
      <c r="P57" s="39" t="n"/>
      <c r="Q57" s="39" t="n"/>
      <c r="R57" s="39" t="n"/>
      <c r="S57" s="39" t="n"/>
      <c r="T57" s="39" t="n"/>
      <c r="U57" s="39" t="n"/>
      <c r="V57" s="39" t="n"/>
      <c r="W57" s="39" t="n"/>
      <c r="X57" s="39" t="n"/>
      <c r="Y57" s="39" t="n"/>
      <c r="Z57" s="39" t="n"/>
    </row>
    <row r="58" ht="12.75" customHeight="1" s="198">
      <c r="A58" s="39" t="n"/>
      <c r="B58" s="39" t="n"/>
      <c r="C58" s="39" t="n"/>
      <c r="D58" s="39" t="n"/>
      <c r="E58" s="39" t="n"/>
      <c r="F58" s="39" t="n"/>
      <c r="G58" s="39" t="n"/>
      <c r="H58" s="39" t="n"/>
      <c r="I58" s="39" t="n"/>
      <c r="J58" s="39" t="n"/>
      <c r="K58" s="39" t="n"/>
      <c r="L58" s="39" t="n"/>
      <c r="M58" s="39" t="n"/>
      <c r="N58" s="39" t="n"/>
      <c r="O58" s="39" t="n"/>
      <c r="P58" s="39" t="n"/>
      <c r="Q58" s="39" t="n"/>
      <c r="R58" s="39" t="n"/>
      <c r="S58" s="39" t="n"/>
      <c r="T58" s="39" t="n"/>
      <c r="U58" s="39" t="n"/>
      <c r="V58" s="39" t="n"/>
      <c r="W58" s="39" t="n"/>
      <c r="X58" s="39" t="n"/>
      <c r="Y58" s="39" t="n"/>
      <c r="Z58" s="39" t="n"/>
    </row>
    <row r="59" ht="12.75" customHeight="1" s="198">
      <c r="A59" s="39" t="n"/>
      <c r="B59" s="39" t="n"/>
      <c r="C59" s="39" t="n"/>
      <c r="D59" s="39" t="n"/>
      <c r="E59" s="39" t="n"/>
      <c r="F59" s="39" t="n"/>
      <c r="G59" s="39" t="n"/>
      <c r="H59" s="39" t="n"/>
      <c r="I59" s="39" t="n"/>
      <c r="J59" s="39" t="n"/>
      <c r="K59" s="39" t="n"/>
      <c r="L59" s="39" t="n"/>
      <c r="M59" s="39" t="n"/>
      <c r="N59" s="39" t="n"/>
      <c r="O59" s="39" t="n"/>
      <c r="P59" s="39" t="n"/>
      <c r="Q59" s="39" t="n"/>
      <c r="R59" s="39" t="n"/>
      <c r="S59" s="39" t="n"/>
      <c r="T59" s="39" t="n"/>
      <c r="U59" s="39" t="n"/>
      <c r="V59" s="39" t="n"/>
      <c r="W59" s="39" t="n"/>
      <c r="X59" s="39" t="n"/>
      <c r="Y59" s="39" t="n"/>
      <c r="Z59" s="39" t="n"/>
    </row>
    <row r="60" ht="12.75" customHeight="1" s="198">
      <c r="A60" s="39" t="n"/>
      <c r="B60" s="39" t="n"/>
      <c r="C60" s="39" t="n"/>
      <c r="D60" s="39" t="n"/>
      <c r="E60" s="39" t="n"/>
      <c r="F60" s="39" t="n"/>
      <c r="G60" s="39" t="n"/>
      <c r="H60" s="39" t="n"/>
      <c r="I60" s="39" t="n"/>
      <c r="J60" s="39" t="n"/>
      <c r="K60" s="39" t="n"/>
      <c r="L60" s="39" t="n"/>
      <c r="M60" s="39" t="n"/>
      <c r="N60" s="39" t="n"/>
      <c r="O60" s="39" t="n"/>
      <c r="P60" s="39" t="n"/>
      <c r="Q60" s="39" t="n"/>
      <c r="R60" s="39" t="n"/>
      <c r="S60" s="39" t="n"/>
      <c r="T60" s="39" t="n"/>
      <c r="U60" s="39" t="n"/>
      <c r="V60" s="39" t="n"/>
      <c r="W60" s="39" t="n"/>
      <c r="X60" s="39" t="n"/>
      <c r="Y60" s="39" t="n"/>
      <c r="Z60" s="39" t="n"/>
    </row>
    <row r="61" ht="12.75" customHeight="1" s="198">
      <c r="A61" s="39" t="n"/>
      <c r="B61" s="39" t="n"/>
      <c r="C61" s="39" t="n"/>
      <c r="D61" s="39" t="n"/>
      <c r="E61" s="39" t="n"/>
      <c r="F61" s="39" t="n"/>
      <c r="G61" s="39" t="n"/>
      <c r="H61" s="39" t="n"/>
      <c r="I61" s="39" t="n"/>
      <c r="J61" s="39" t="n"/>
      <c r="K61" s="39" t="n"/>
      <c r="L61" s="39" t="n"/>
      <c r="M61" s="39" t="n"/>
      <c r="N61" s="39" t="n"/>
      <c r="O61" s="39" t="n"/>
      <c r="P61" s="39" t="n"/>
      <c r="Q61" s="39" t="n"/>
      <c r="R61" s="39" t="n"/>
      <c r="S61" s="39" t="n"/>
      <c r="T61" s="39" t="n"/>
      <c r="U61" s="39" t="n"/>
      <c r="V61" s="39" t="n"/>
      <c r="W61" s="39" t="n"/>
      <c r="X61" s="39" t="n"/>
      <c r="Y61" s="39" t="n"/>
      <c r="Z61" s="39" t="n"/>
    </row>
    <row r="62" ht="12.75" customHeight="1" s="198">
      <c r="A62" s="39" t="n"/>
      <c r="B62" s="39" t="n"/>
      <c r="C62" s="39" t="n"/>
      <c r="D62" s="39" t="n"/>
      <c r="E62" s="39" t="n"/>
      <c r="F62" s="39" t="n"/>
      <c r="G62" s="39" t="n"/>
      <c r="H62" s="39" t="n"/>
      <c r="I62" s="39" t="n"/>
      <c r="J62" s="39" t="n"/>
      <c r="K62" s="39" t="n"/>
      <c r="L62" s="39" t="n"/>
      <c r="M62" s="39" t="n"/>
      <c r="N62" s="39" t="n"/>
      <c r="O62" s="39" t="n"/>
      <c r="P62" s="39" t="n"/>
      <c r="Q62" s="39" t="n"/>
      <c r="R62" s="39" t="n"/>
      <c r="S62" s="39" t="n"/>
      <c r="T62" s="39" t="n"/>
      <c r="U62" s="39" t="n"/>
      <c r="V62" s="39" t="n"/>
      <c r="W62" s="39" t="n"/>
      <c r="X62" s="39" t="n"/>
      <c r="Y62" s="39" t="n"/>
      <c r="Z62" s="39" t="n"/>
    </row>
    <row r="63" ht="12.75" customHeight="1" s="198">
      <c r="A63" s="39" t="n"/>
      <c r="B63" s="39" t="n"/>
      <c r="C63" s="39" t="n"/>
      <c r="D63" s="39" t="n"/>
      <c r="E63" s="39" t="n"/>
      <c r="F63" s="39" t="n"/>
      <c r="G63" s="39" t="n"/>
      <c r="H63" s="39" t="n"/>
      <c r="I63" s="39" t="n"/>
      <c r="J63" s="39" t="n"/>
      <c r="K63" s="39" t="n"/>
      <c r="L63" s="39" t="n"/>
      <c r="M63" s="39" t="n"/>
      <c r="N63" s="39" t="n"/>
      <c r="O63" s="39" t="n"/>
      <c r="P63" s="39" t="n"/>
      <c r="Q63" s="39" t="n"/>
      <c r="R63" s="39" t="n"/>
      <c r="S63" s="39" t="n"/>
      <c r="T63" s="39" t="n"/>
      <c r="U63" s="39" t="n"/>
      <c r="V63" s="39" t="n"/>
      <c r="W63" s="39" t="n"/>
      <c r="X63" s="39" t="n"/>
      <c r="Y63" s="39" t="n"/>
      <c r="Z63" s="39" t="n"/>
    </row>
    <row r="64" ht="12.75" customHeight="1" s="198">
      <c r="A64" s="39" t="n"/>
      <c r="B64" s="39" t="n"/>
      <c r="C64" s="39" t="n"/>
      <c r="D64" s="39" t="n"/>
      <c r="E64" s="39" t="n"/>
      <c r="F64" s="39" t="n"/>
      <c r="G64" s="39" t="n"/>
      <c r="H64" s="39" t="n"/>
      <c r="I64" s="39" t="n"/>
      <c r="J64" s="39" t="n"/>
      <c r="K64" s="39" t="n"/>
      <c r="L64" s="39" t="n"/>
      <c r="M64" s="39" t="n"/>
      <c r="N64" s="39" t="n"/>
      <c r="O64" s="39" t="n"/>
      <c r="P64" s="39" t="n"/>
      <c r="Q64" s="39" t="n"/>
      <c r="R64" s="39" t="n"/>
      <c r="S64" s="39" t="n"/>
      <c r="T64" s="39" t="n"/>
      <c r="U64" s="39" t="n"/>
      <c r="V64" s="39" t="n"/>
      <c r="W64" s="39" t="n"/>
      <c r="X64" s="39" t="n"/>
      <c r="Y64" s="39" t="n"/>
      <c r="Z64" s="39" t="n"/>
    </row>
    <row r="65" ht="12.75" customHeight="1" s="198">
      <c r="A65" s="39" t="n"/>
      <c r="B65" s="39" t="n"/>
      <c r="C65" s="39" t="n"/>
      <c r="D65" s="39" t="n"/>
      <c r="E65" s="39" t="n"/>
      <c r="F65" s="39" t="n"/>
      <c r="G65" s="39" t="n"/>
      <c r="H65" s="39" t="n"/>
      <c r="I65" s="39" t="n"/>
      <c r="J65" s="39" t="n"/>
      <c r="K65" s="39" t="n"/>
      <c r="L65" s="39" t="n"/>
      <c r="M65" s="39" t="n"/>
      <c r="N65" s="39" t="n"/>
      <c r="O65" s="39" t="n"/>
      <c r="P65" s="39" t="n"/>
      <c r="Q65" s="39" t="n"/>
      <c r="R65" s="39" t="n"/>
      <c r="S65" s="39" t="n"/>
      <c r="T65" s="39" t="n"/>
      <c r="U65" s="39" t="n"/>
      <c r="V65" s="39" t="n"/>
      <c r="W65" s="39" t="n"/>
      <c r="X65" s="39" t="n"/>
      <c r="Y65" s="39" t="n"/>
      <c r="Z65" s="39" t="n"/>
    </row>
    <row r="66" ht="12.75" customHeight="1" s="198">
      <c r="A66" s="39" t="n"/>
      <c r="B66" s="39" t="n"/>
      <c r="C66" s="39" t="n"/>
      <c r="D66" s="39" t="n"/>
      <c r="E66" s="39" t="n"/>
      <c r="F66" s="39" t="n"/>
      <c r="G66" s="39" t="n"/>
      <c r="H66" s="39" t="n"/>
      <c r="I66" s="39" t="n"/>
      <c r="J66" s="39" t="n"/>
      <c r="K66" s="39" t="n"/>
      <c r="L66" s="39" t="n"/>
      <c r="M66" s="39" t="n"/>
      <c r="N66" s="39" t="n"/>
      <c r="O66" s="39" t="n"/>
      <c r="P66" s="39" t="n"/>
      <c r="Q66" s="39" t="n"/>
      <c r="R66" s="39" t="n"/>
      <c r="S66" s="39" t="n"/>
      <c r="T66" s="39" t="n"/>
      <c r="U66" s="39" t="n"/>
      <c r="V66" s="39" t="n"/>
      <c r="W66" s="39" t="n"/>
      <c r="X66" s="39" t="n"/>
      <c r="Y66" s="39" t="n"/>
      <c r="Z66" s="39" t="n"/>
    </row>
    <row r="67" ht="12.75" customHeight="1" s="198">
      <c r="A67" s="39" t="n"/>
      <c r="B67" s="39" t="n"/>
      <c r="C67" s="39" t="n"/>
      <c r="D67" s="39" t="n"/>
      <c r="E67" s="39" t="n"/>
      <c r="F67" s="39" t="n"/>
      <c r="G67" s="39" t="n"/>
      <c r="H67" s="39" t="n"/>
      <c r="I67" s="39" t="n"/>
      <c r="J67" s="39" t="n"/>
      <c r="K67" s="39" t="n"/>
      <c r="L67" s="39" t="n"/>
      <c r="M67" s="39" t="n"/>
      <c r="N67" s="39" t="n"/>
      <c r="O67" s="39" t="n"/>
      <c r="P67" s="39" t="n"/>
      <c r="Q67" s="39" t="n"/>
      <c r="R67" s="39" t="n"/>
      <c r="S67" s="39" t="n"/>
      <c r="T67" s="39" t="n"/>
      <c r="U67" s="39" t="n"/>
      <c r="V67" s="39" t="n"/>
      <c r="W67" s="39" t="n"/>
      <c r="X67" s="39" t="n"/>
      <c r="Y67" s="39" t="n"/>
      <c r="Z67" s="39" t="n"/>
    </row>
    <row r="68" ht="12.75" customHeight="1" s="198">
      <c r="A68" s="39" t="n"/>
      <c r="B68" s="39" t="n"/>
      <c r="C68" s="39" t="n"/>
      <c r="D68" s="39" t="n"/>
      <c r="E68" s="39" t="n"/>
      <c r="F68" s="39" t="n"/>
      <c r="G68" s="39" t="n"/>
      <c r="H68" s="39" t="n"/>
      <c r="I68" s="39" t="n"/>
      <c r="J68" s="39" t="n"/>
      <c r="K68" s="39" t="n"/>
      <c r="L68" s="39" t="n"/>
      <c r="M68" s="39" t="n"/>
      <c r="N68" s="39" t="n"/>
      <c r="O68" s="39" t="n"/>
      <c r="P68" s="39" t="n"/>
      <c r="Q68" s="39" t="n"/>
      <c r="R68" s="39" t="n"/>
      <c r="S68" s="39" t="n"/>
      <c r="T68" s="39" t="n"/>
      <c r="U68" s="39" t="n"/>
      <c r="V68" s="39" t="n"/>
      <c r="W68" s="39" t="n"/>
      <c r="X68" s="39" t="n"/>
      <c r="Y68" s="39" t="n"/>
      <c r="Z68" s="39" t="n"/>
    </row>
    <row r="69" ht="12.75" customHeight="1" s="198">
      <c r="A69" s="39" t="n"/>
      <c r="B69" s="39" t="n"/>
      <c r="C69" s="39" t="n"/>
      <c r="D69" s="39" t="n"/>
      <c r="E69" s="39" t="n"/>
      <c r="F69" s="39" t="n"/>
      <c r="G69" s="39" t="n"/>
      <c r="H69" s="39" t="n"/>
      <c r="I69" s="39" t="n"/>
      <c r="J69" s="39" t="n"/>
      <c r="K69" s="39" t="n"/>
      <c r="L69" s="39" t="n"/>
      <c r="M69" s="39" t="n"/>
      <c r="N69" s="39" t="n"/>
      <c r="O69" s="39" t="n"/>
      <c r="P69" s="39" t="n"/>
      <c r="Q69" s="39" t="n"/>
      <c r="R69" s="39" t="n"/>
      <c r="S69" s="39" t="n"/>
      <c r="T69" s="39" t="n"/>
      <c r="U69" s="39" t="n"/>
      <c r="V69" s="39" t="n"/>
      <c r="W69" s="39" t="n"/>
      <c r="X69" s="39" t="n"/>
      <c r="Y69" s="39" t="n"/>
      <c r="Z69" s="39" t="n"/>
    </row>
    <row r="70" ht="12.75" customHeight="1" s="198">
      <c r="A70" s="39" t="n"/>
      <c r="B70" s="39" t="n"/>
      <c r="C70" s="39" t="n"/>
      <c r="D70" s="39" t="n"/>
      <c r="E70" s="39" t="n"/>
      <c r="F70" s="39" t="n"/>
      <c r="G70" s="39" t="n"/>
      <c r="H70" s="39" t="n"/>
      <c r="I70" s="39" t="n"/>
      <c r="J70" s="39" t="n"/>
      <c r="K70" s="39" t="n"/>
      <c r="L70" s="39" t="n"/>
      <c r="M70" s="39" t="n"/>
      <c r="N70" s="39" t="n"/>
      <c r="O70" s="39" t="n"/>
      <c r="P70" s="39" t="n"/>
      <c r="Q70" s="39" t="n"/>
      <c r="R70" s="39" t="n"/>
      <c r="S70" s="39" t="n"/>
      <c r="T70" s="39" t="n"/>
      <c r="U70" s="39" t="n"/>
      <c r="V70" s="39" t="n"/>
      <c r="W70" s="39" t="n"/>
      <c r="X70" s="39" t="n"/>
      <c r="Y70" s="39" t="n"/>
      <c r="Z70" s="39" t="n"/>
    </row>
    <row r="71" ht="12.75" customHeight="1" s="198">
      <c r="A71" s="39" t="n"/>
      <c r="B71" s="39" t="n"/>
      <c r="C71" s="39" t="n"/>
      <c r="D71" s="39" t="n"/>
      <c r="E71" s="39" t="n"/>
      <c r="F71" s="39" t="n"/>
      <c r="G71" s="39" t="n"/>
      <c r="H71" s="39" t="n"/>
      <c r="I71" s="39" t="n"/>
      <c r="J71" s="39" t="n"/>
      <c r="K71" s="39" t="n"/>
      <c r="L71" s="39" t="n"/>
      <c r="M71" s="39" t="n"/>
      <c r="N71" s="39" t="n"/>
      <c r="O71" s="39" t="n"/>
      <c r="P71" s="39" t="n"/>
      <c r="Q71" s="39" t="n"/>
      <c r="R71" s="39" t="n"/>
      <c r="S71" s="39" t="n"/>
      <c r="T71" s="39" t="n"/>
      <c r="U71" s="39" t="n"/>
      <c r="V71" s="39" t="n"/>
      <c r="W71" s="39" t="n"/>
      <c r="X71" s="39" t="n"/>
      <c r="Y71" s="39" t="n"/>
      <c r="Z71" s="39" t="n"/>
    </row>
    <row r="72" ht="12.75" customHeight="1" s="198">
      <c r="A72" s="39" t="n"/>
      <c r="B72" s="39" t="n"/>
      <c r="C72" s="39" t="n"/>
      <c r="D72" s="39" t="n"/>
      <c r="E72" s="39" t="n"/>
      <c r="F72" s="39" t="n"/>
      <c r="G72" s="39" t="n"/>
      <c r="H72" s="39" t="n"/>
      <c r="I72" s="39" t="n"/>
      <c r="J72" s="39" t="n"/>
      <c r="K72" s="39" t="n"/>
      <c r="L72" s="39" t="n"/>
      <c r="M72" s="39" t="n"/>
      <c r="N72" s="39" t="n"/>
      <c r="O72" s="39" t="n"/>
      <c r="P72" s="39" t="n"/>
      <c r="Q72" s="39" t="n"/>
      <c r="R72" s="39" t="n"/>
      <c r="S72" s="39" t="n"/>
      <c r="T72" s="39" t="n"/>
      <c r="U72" s="39" t="n"/>
      <c r="V72" s="39" t="n"/>
      <c r="W72" s="39" t="n"/>
      <c r="X72" s="39" t="n"/>
      <c r="Y72" s="39" t="n"/>
      <c r="Z72" s="39" t="n"/>
    </row>
    <row r="73" ht="12.75" customHeight="1" s="198">
      <c r="A73" s="39" t="n"/>
      <c r="B73" s="39" t="n"/>
      <c r="C73" s="39" t="n"/>
      <c r="D73" s="39" t="n"/>
      <c r="E73" s="39" t="n"/>
      <c r="F73" s="39" t="n"/>
      <c r="G73" s="39" t="n"/>
      <c r="H73" s="39" t="n"/>
      <c r="I73" s="39" t="n"/>
      <c r="J73" s="39" t="n"/>
      <c r="K73" s="39" t="n"/>
      <c r="L73" s="39" t="n"/>
      <c r="M73" s="39" t="n"/>
      <c r="N73" s="39" t="n"/>
      <c r="O73" s="39" t="n"/>
      <c r="P73" s="39" t="n"/>
      <c r="Q73" s="39" t="n"/>
      <c r="R73" s="39" t="n"/>
      <c r="S73" s="39" t="n"/>
      <c r="T73" s="39" t="n"/>
      <c r="U73" s="39" t="n"/>
      <c r="V73" s="39" t="n"/>
      <c r="W73" s="39" t="n"/>
      <c r="X73" s="39" t="n"/>
      <c r="Y73" s="39" t="n"/>
      <c r="Z73" s="39" t="n"/>
    </row>
    <row r="74" ht="12.75" customHeight="1" s="198">
      <c r="A74" s="39" t="n"/>
      <c r="B74" s="39" t="n"/>
      <c r="C74" s="39" t="n"/>
      <c r="D74" s="39" t="n"/>
      <c r="E74" s="39" t="n"/>
      <c r="F74" s="39" t="n"/>
      <c r="G74" s="39" t="n"/>
      <c r="H74" s="39" t="n"/>
      <c r="I74" s="39" t="n"/>
      <c r="J74" s="39" t="n"/>
      <c r="K74" s="39" t="n"/>
      <c r="L74" s="39" t="n"/>
      <c r="M74" s="39" t="n"/>
      <c r="N74" s="39" t="n"/>
      <c r="O74" s="39" t="n"/>
      <c r="P74" s="39" t="n"/>
      <c r="Q74" s="39" t="n"/>
      <c r="R74" s="39" t="n"/>
      <c r="S74" s="39" t="n"/>
      <c r="T74" s="39" t="n"/>
      <c r="U74" s="39" t="n"/>
      <c r="V74" s="39" t="n"/>
      <c r="W74" s="39" t="n"/>
      <c r="X74" s="39" t="n"/>
      <c r="Y74" s="39" t="n"/>
      <c r="Z74" s="39" t="n"/>
    </row>
    <row r="75" ht="12.75" customHeight="1" s="198">
      <c r="A75" s="39" t="n"/>
      <c r="B75" s="39" t="n"/>
      <c r="C75" s="39" t="n"/>
      <c r="D75" s="39" t="n"/>
      <c r="E75" s="39" t="n"/>
      <c r="F75" s="39" t="n"/>
      <c r="G75" s="39" t="n"/>
      <c r="H75" s="39" t="n"/>
      <c r="I75" s="39" t="n"/>
      <c r="J75" s="39" t="n"/>
      <c r="K75" s="39" t="n"/>
      <c r="L75" s="39" t="n"/>
      <c r="M75" s="39" t="n"/>
      <c r="N75" s="39" t="n"/>
      <c r="O75" s="39" t="n"/>
      <c r="P75" s="39" t="n"/>
      <c r="Q75" s="39" t="n"/>
      <c r="R75" s="39" t="n"/>
      <c r="S75" s="39" t="n"/>
      <c r="T75" s="39" t="n"/>
      <c r="U75" s="39" t="n"/>
      <c r="V75" s="39" t="n"/>
      <c r="W75" s="39" t="n"/>
      <c r="X75" s="39" t="n"/>
      <c r="Y75" s="39" t="n"/>
      <c r="Z75" s="39" t="n"/>
    </row>
    <row r="76" ht="12.75" customHeight="1" s="198">
      <c r="A76" s="39" t="n"/>
      <c r="B76" s="39" t="n"/>
      <c r="C76" s="39" t="n"/>
      <c r="D76" s="39" t="n"/>
      <c r="E76" s="39" t="n"/>
      <c r="F76" s="39" t="n"/>
      <c r="G76" s="39" t="n"/>
      <c r="H76" s="39" t="n"/>
      <c r="I76" s="39" t="n"/>
      <c r="J76" s="39" t="n"/>
      <c r="K76" s="39" t="n"/>
      <c r="L76" s="39" t="n"/>
      <c r="M76" s="39" t="n"/>
      <c r="N76" s="39" t="n"/>
      <c r="O76" s="39" t="n"/>
      <c r="P76" s="39" t="n"/>
      <c r="Q76" s="39" t="n"/>
      <c r="R76" s="39" t="n"/>
      <c r="S76" s="39" t="n"/>
      <c r="T76" s="39" t="n"/>
      <c r="U76" s="39" t="n"/>
      <c r="V76" s="39" t="n"/>
      <c r="W76" s="39" t="n"/>
      <c r="X76" s="39" t="n"/>
      <c r="Y76" s="39" t="n"/>
      <c r="Z76" s="39" t="n"/>
    </row>
    <row r="77" ht="12.75" customHeight="1" s="198">
      <c r="A77" s="39" t="n"/>
      <c r="B77" s="39" t="n"/>
      <c r="C77" s="39" t="n"/>
      <c r="D77" s="39" t="n"/>
      <c r="E77" s="39" t="n"/>
      <c r="F77" s="39" t="n"/>
      <c r="G77" s="39" t="n"/>
      <c r="H77" s="39" t="n"/>
      <c r="I77" s="39" t="n"/>
      <c r="J77" s="39" t="n"/>
      <c r="K77" s="39" t="n"/>
      <c r="L77" s="39" t="n"/>
      <c r="M77" s="39" t="n"/>
      <c r="N77" s="39" t="n"/>
      <c r="O77" s="39" t="n"/>
      <c r="P77" s="39" t="n"/>
      <c r="Q77" s="39" t="n"/>
      <c r="R77" s="39" t="n"/>
      <c r="S77" s="39" t="n"/>
      <c r="T77" s="39" t="n"/>
      <c r="U77" s="39" t="n"/>
      <c r="V77" s="39" t="n"/>
      <c r="W77" s="39" t="n"/>
      <c r="X77" s="39" t="n"/>
      <c r="Y77" s="39" t="n"/>
      <c r="Z77" s="39" t="n"/>
    </row>
    <row r="78" ht="12.75" customHeight="1" s="198">
      <c r="A78" s="39" t="n"/>
      <c r="B78" s="39" t="n"/>
      <c r="C78" s="39" t="n"/>
      <c r="D78" s="39" t="n"/>
      <c r="E78" s="39" t="n"/>
      <c r="F78" s="39" t="n"/>
      <c r="G78" s="39" t="n"/>
      <c r="H78" s="39" t="n"/>
      <c r="I78" s="39" t="n"/>
      <c r="J78" s="39" t="n"/>
      <c r="K78" s="39" t="n"/>
      <c r="L78" s="39" t="n"/>
      <c r="M78" s="39" t="n"/>
      <c r="N78" s="39" t="n"/>
      <c r="O78" s="39" t="n"/>
      <c r="P78" s="39" t="n"/>
      <c r="Q78" s="39" t="n"/>
      <c r="R78" s="39" t="n"/>
      <c r="S78" s="39" t="n"/>
      <c r="T78" s="39" t="n"/>
      <c r="U78" s="39" t="n"/>
      <c r="V78" s="39" t="n"/>
      <c r="W78" s="39" t="n"/>
      <c r="X78" s="39" t="n"/>
      <c r="Y78" s="39" t="n"/>
      <c r="Z78" s="39" t="n"/>
    </row>
    <row r="79" ht="12.75" customHeight="1" s="198">
      <c r="A79" s="39" t="n"/>
      <c r="B79" s="39" t="n"/>
      <c r="C79" s="39" t="n"/>
      <c r="D79" s="39" t="n"/>
      <c r="E79" s="39" t="n"/>
      <c r="F79" s="39" t="n"/>
      <c r="G79" s="39" t="n"/>
      <c r="H79" s="39" t="n"/>
      <c r="I79" s="39" t="n"/>
      <c r="J79" s="39" t="n"/>
      <c r="K79" s="39" t="n"/>
      <c r="L79" s="39" t="n"/>
      <c r="M79" s="39" t="n"/>
      <c r="N79" s="39" t="n"/>
      <c r="O79" s="39" t="n"/>
      <c r="P79" s="39" t="n"/>
      <c r="Q79" s="39" t="n"/>
      <c r="R79" s="39" t="n"/>
      <c r="S79" s="39" t="n"/>
      <c r="T79" s="39" t="n"/>
      <c r="U79" s="39" t="n"/>
      <c r="V79" s="39" t="n"/>
      <c r="W79" s="39" t="n"/>
      <c r="X79" s="39" t="n"/>
      <c r="Y79" s="39" t="n"/>
      <c r="Z79" s="39" t="n"/>
    </row>
    <row r="80" ht="12.75" customHeight="1" s="198">
      <c r="A80" s="39" t="n"/>
      <c r="B80" s="39" t="n"/>
      <c r="C80" s="39" t="n"/>
      <c r="D80" s="39" t="n"/>
      <c r="E80" s="39" t="n"/>
      <c r="F80" s="39" t="n"/>
      <c r="G80" s="39" t="n"/>
      <c r="H80" s="39" t="n"/>
      <c r="I80" s="39" t="n"/>
      <c r="J80" s="39" t="n"/>
      <c r="K80" s="39" t="n"/>
      <c r="L80" s="39" t="n"/>
      <c r="M80" s="39" t="n"/>
      <c r="N80" s="39" t="n"/>
      <c r="O80" s="39" t="n"/>
      <c r="P80" s="39" t="n"/>
      <c r="Q80" s="39" t="n"/>
      <c r="R80" s="39" t="n"/>
      <c r="S80" s="39" t="n"/>
      <c r="T80" s="39" t="n"/>
      <c r="U80" s="39" t="n"/>
      <c r="V80" s="39" t="n"/>
      <c r="W80" s="39" t="n"/>
      <c r="X80" s="39" t="n"/>
      <c r="Y80" s="39" t="n"/>
      <c r="Z80" s="39" t="n"/>
    </row>
    <row r="81" ht="12.75" customHeight="1" s="198">
      <c r="A81" s="39" t="n"/>
      <c r="B81" s="39" t="n"/>
      <c r="C81" s="39" t="n"/>
      <c r="D81" s="39" t="n"/>
      <c r="E81" s="39" t="n"/>
      <c r="F81" s="39" t="n"/>
      <c r="G81" s="39" t="n"/>
      <c r="H81" s="39" t="n"/>
      <c r="I81" s="39" t="n"/>
      <c r="J81" s="39" t="n"/>
      <c r="K81" s="39" t="n"/>
      <c r="L81" s="39" t="n"/>
      <c r="M81" s="39" t="n"/>
      <c r="N81" s="39" t="n"/>
      <c r="O81" s="39" t="n"/>
      <c r="P81" s="39" t="n"/>
      <c r="Q81" s="39" t="n"/>
      <c r="R81" s="39" t="n"/>
      <c r="S81" s="39" t="n"/>
      <c r="T81" s="39" t="n"/>
      <c r="U81" s="39" t="n"/>
      <c r="V81" s="39" t="n"/>
      <c r="W81" s="39" t="n"/>
      <c r="X81" s="39" t="n"/>
      <c r="Y81" s="39" t="n"/>
      <c r="Z81" s="39" t="n"/>
    </row>
    <row r="82" ht="12.75" customHeight="1" s="198">
      <c r="A82" s="39" t="n"/>
      <c r="B82" s="39" t="n"/>
      <c r="C82" s="39" t="n"/>
      <c r="D82" s="39" t="n"/>
      <c r="E82" s="39" t="n"/>
      <c r="F82" s="39" t="n"/>
      <c r="G82" s="39" t="n"/>
      <c r="H82" s="39" t="n"/>
      <c r="I82" s="39" t="n"/>
      <c r="J82" s="39" t="n"/>
      <c r="K82" s="39" t="n"/>
      <c r="L82" s="39" t="n"/>
      <c r="M82" s="39" t="n"/>
      <c r="N82" s="39" t="n"/>
      <c r="O82" s="39" t="n"/>
      <c r="P82" s="39" t="n"/>
      <c r="Q82" s="39" t="n"/>
      <c r="R82" s="39" t="n"/>
      <c r="S82" s="39" t="n"/>
      <c r="T82" s="39" t="n"/>
      <c r="U82" s="39" t="n"/>
      <c r="V82" s="39" t="n"/>
      <c r="W82" s="39" t="n"/>
      <c r="X82" s="39" t="n"/>
      <c r="Y82" s="39" t="n"/>
      <c r="Z82" s="39" t="n"/>
    </row>
    <row r="83" ht="12.75" customHeight="1" s="198">
      <c r="A83" s="39" t="n"/>
      <c r="B83" s="39" t="n"/>
      <c r="C83" s="39" t="n"/>
      <c r="D83" s="39" t="n"/>
      <c r="E83" s="39" t="n"/>
      <c r="F83" s="39" t="n"/>
      <c r="G83" s="39" t="n"/>
      <c r="H83" s="39" t="n"/>
      <c r="I83" s="39" t="n"/>
      <c r="J83" s="39" t="n"/>
      <c r="K83" s="39" t="n"/>
      <c r="L83" s="39" t="n"/>
      <c r="M83" s="39" t="n"/>
      <c r="N83" s="39" t="n"/>
      <c r="O83" s="39" t="n"/>
      <c r="P83" s="39" t="n"/>
      <c r="Q83" s="39" t="n"/>
      <c r="R83" s="39" t="n"/>
      <c r="S83" s="39" t="n"/>
      <c r="T83" s="39" t="n"/>
      <c r="U83" s="39" t="n"/>
      <c r="V83" s="39" t="n"/>
      <c r="W83" s="39" t="n"/>
      <c r="X83" s="39" t="n"/>
      <c r="Y83" s="39" t="n"/>
      <c r="Z83" s="39" t="n"/>
    </row>
    <row r="84" ht="12.75" customHeight="1" s="198">
      <c r="A84" s="39" t="n"/>
      <c r="B84" s="39" t="n"/>
      <c r="C84" s="39" t="n"/>
      <c r="D84" s="39" t="n"/>
      <c r="E84" s="39" t="n"/>
      <c r="F84" s="39" t="n"/>
      <c r="G84" s="39" t="n"/>
      <c r="H84" s="39" t="n"/>
      <c r="I84" s="39" t="n"/>
      <c r="J84" s="39" t="n"/>
      <c r="K84" s="39" t="n"/>
      <c r="L84" s="39" t="n"/>
      <c r="M84" s="39" t="n"/>
      <c r="N84" s="39" t="n"/>
      <c r="O84" s="39" t="n"/>
      <c r="P84" s="39" t="n"/>
      <c r="Q84" s="39" t="n"/>
      <c r="R84" s="39" t="n"/>
      <c r="S84" s="39" t="n"/>
      <c r="T84" s="39" t="n"/>
      <c r="U84" s="39" t="n"/>
      <c r="V84" s="39" t="n"/>
      <c r="W84" s="39" t="n"/>
      <c r="X84" s="39" t="n"/>
      <c r="Y84" s="39" t="n"/>
      <c r="Z84" s="39" t="n"/>
    </row>
    <row r="85" ht="12.75" customHeight="1" s="198">
      <c r="A85" s="39" t="n"/>
      <c r="B85" s="39" t="n"/>
      <c r="C85" s="39" t="n"/>
      <c r="D85" s="39" t="n"/>
      <c r="E85" s="39" t="n"/>
      <c r="F85" s="39" t="n"/>
      <c r="G85" s="39" t="n"/>
      <c r="H85" s="39" t="n"/>
      <c r="I85" s="39" t="n"/>
      <c r="J85" s="39" t="n"/>
      <c r="K85" s="39" t="n"/>
      <c r="L85" s="39" t="n"/>
      <c r="M85" s="39" t="n"/>
      <c r="N85" s="39" t="n"/>
      <c r="O85" s="39" t="n"/>
      <c r="P85" s="39" t="n"/>
      <c r="Q85" s="39" t="n"/>
      <c r="R85" s="39" t="n"/>
      <c r="S85" s="39" t="n"/>
      <c r="T85" s="39" t="n"/>
      <c r="U85" s="39" t="n"/>
      <c r="V85" s="39" t="n"/>
      <c r="W85" s="39" t="n"/>
      <c r="X85" s="39" t="n"/>
      <c r="Y85" s="39" t="n"/>
      <c r="Z85" s="39" t="n"/>
    </row>
    <row r="86" ht="12.75" customHeight="1" s="198">
      <c r="A86" s="39" t="n"/>
      <c r="B86" s="39" t="n"/>
      <c r="C86" s="39" t="n"/>
      <c r="D86" s="39" t="n"/>
      <c r="E86" s="39" t="n"/>
      <c r="F86" s="39" t="n"/>
      <c r="G86" s="39" t="n"/>
      <c r="H86" s="39" t="n"/>
      <c r="I86" s="39" t="n"/>
      <c r="J86" s="39" t="n"/>
      <c r="K86" s="39" t="n"/>
      <c r="L86" s="39" t="n"/>
      <c r="M86" s="39" t="n"/>
      <c r="N86" s="39" t="n"/>
      <c r="O86" s="39" t="n"/>
      <c r="P86" s="39" t="n"/>
      <c r="Q86" s="39" t="n"/>
      <c r="R86" s="39" t="n"/>
      <c r="S86" s="39" t="n"/>
      <c r="T86" s="39" t="n"/>
      <c r="U86" s="39" t="n"/>
      <c r="V86" s="39" t="n"/>
      <c r="W86" s="39" t="n"/>
      <c r="X86" s="39" t="n"/>
      <c r="Y86" s="39" t="n"/>
      <c r="Z86" s="39" t="n"/>
    </row>
    <row r="87" ht="12.75" customHeight="1" s="198">
      <c r="A87" s="39" t="n"/>
      <c r="B87" s="39" t="n"/>
      <c r="C87" s="39" t="n"/>
      <c r="D87" s="39" t="n"/>
      <c r="E87" s="39" t="n"/>
      <c r="F87" s="39" t="n"/>
      <c r="G87" s="39" t="n"/>
      <c r="H87" s="39" t="n"/>
      <c r="I87" s="39" t="n"/>
      <c r="J87" s="39" t="n"/>
      <c r="K87" s="39" t="n"/>
      <c r="L87" s="39" t="n"/>
      <c r="M87" s="39" t="n"/>
      <c r="N87" s="39" t="n"/>
      <c r="O87" s="39" t="n"/>
      <c r="P87" s="39" t="n"/>
      <c r="Q87" s="39" t="n"/>
      <c r="R87" s="39" t="n"/>
      <c r="S87" s="39" t="n"/>
      <c r="T87" s="39" t="n"/>
      <c r="U87" s="39" t="n"/>
      <c r="V87" s="39" t="n"/>
      <c r="W87" s="39" t="n"/>
      <c r="X87" s="39" t="n"/>
      <c r="Y87" s="39" t="n"/>
      <c r="Z87" s="39" t="n"/>
    </row>
    <row r="88" ht="12.75" customHeight="1" s="198">
      <c r="A88" s="39" t="n"/>
      <c r="B88" s="39" t="n"/>
      <c r="C88" s="39" t="n"/>
      <c r="D88" s="39" t="n"/>
      <c r="E88" s="39" t="n"/>
      <c r="F88" s="39" t="n"/>
      <c r="G88" s="39" t="n"/>
      <c r="H88" s="39" t="n"/>
      <c r="I88" s="39" t="n"/>
      <c r="J88" s="39" t="n"/>
      <c r="K88" s="39" t="n"/>
      <c r="L88" s="39" t="n"/>
      <c r="M88" s="39" t="n"/>
      <c r="N88" s="39" t="n"/>
      <c r="O88" s="39" t="n"/>
      <c r="P88" s="39" t="n"/>
      <c r="Q88" s="39" t="n"/>
      <c r="R88" s="39" t="n"/>
      <c r="S88" s="39" t="n"/>
      <c r="T88" s="39" t="n"/>
      <c r="U88" s="39" t="n"/>
      <c r="V88" s="39" t="n"/>
      <c r="W88" s="39" t="n"/>
      <c r="X88" s="39" t="n"/>
      <c r="Y88" s="39" t="n"/>
      <c r="Z88" s="39" t="n"/>
    </row>
    <row r="89" ht="12.75" customHeight="1" s="198">
      <c r="A89" s="39" t="n"/>
      <c r="B89" s="39" t="n"/>
      <c r="C89" s="39" t="n"/>
      <c r="D89" s="39" t="n"/>
      <c r="E89" s="39" t="n"/>
      <c r="F89" s="39" t="n"/>
      <c r="G89" s="39" t="n"/>
      <c r="H89" s="39" t="n"/>
      <c r="I89" s="39" t="n"/>
      <c r="J89" s="39" t="n"/>
      <c r="K89" s="39" t="n"/>
      <c r="L89" s="39" t="n"/>
      <c r="M89" s="39" t="n"/>
      <c r="N89" s="39" t="n"/>
      <c r="O89" s="39" t="n"/>
      <c r="P89" s="39" t="n"/>
      <c r="Q89" s="39" t="n"/>
      <c r="R89" s="39" t="n"/>
      <c r="S89" s="39" t="n"/>
      <c r="T89" s="39" t="n"/>
      <c r="U89" s="39" t="n"/>
      <c r="V89" s="39" t="n"/>
      <c r="W89" s="39" t="n"/>
      <c r="X89" s="39" t="n"/>
      <c r="Y89" s="39" t="n"/>
      <c r="Z89" s="39" t="n"/>
    </row>
    <row r="90" ht="12.75" customHeight="1" s="198">
      <c r="A90" s="39" t="n"/>
      <c r="B90" s="39" t="n"/>
      <c r="C90" s="39" t="n"/>
      <c r="D90" s="39" t="n"/>
      <c r="E90" s="39" t="n"/>
      <c r="F90" s="39" t="n"/>
      <c r="G90" s="39" t="n"/>
      <c r="H90" s="39" t="n"/>
      <c r="I90" s="39" t="n"/>
      <c r="J90" s="39" t="n"/>
      <c r="K90" s="39" t="n"/>
      <c r="L90" s="39" t="n"/>
      <c r="M90" s="39" t="n"/>
      <c r="N90" s="39" t="n"/>
      <c r="O90" s="39" t="n"/>
      <c r="P90" s="39" t="n"/>
      <c r="Q90" s="39" t="n"/>
      <c r="R90" s="39" t="n"/>
      <c r="S90" s="39" t="n"/>
      <c r="T90" s="39" t="n"/>
      <c r="U90" s="39" t="n"/>
      <c r="V90" s="39" t="n"/>
      <c r="W90" s="39" t="n"/>
      <c r="X90" s="39" t="n"/>
      <c r="Y90" s="39" t="n"/>
      <c r="Z90" s="39" t="n"/>
    </row>
    <row r="91" ht="12.75" customHeight="1" s="198">
      <c r="A91" s="39" t="n"/>
      <c r="B91" s="39" t="n"/>
      <c r="C91" s="39" t="n"/>
      <c r="D91" s="39" t="n"/>
      <c r="E91" s="39" t="n"/>
      <c r="F91" s="39" t="n"/>
      <c r="G91" s="39" t="n"/>
      <c r="H91" s="39" t="n"/>
      <c r="I91" s="39" t="n"/>
      <c r="J91" s="39" t="n"/>
      <c r="K91" s="39" t="n"/>
      <c r="L91" s="39" t="n"/>
      <c r="M91" s="39" t="n"/>
      <c r="N91" s="39" t="n"/>
      <c r="O91" s="39" t="n"/>
      <c r="P91" s="39" t="n"/>
      <c r="Q91" s="39" t="n"/>
      <c r="R91" s="39" t="n"/>
      <c r="S91" s="39" t="n"/>
      <c r="T91" s="39" t="n"/>
      <c r="U91" s="39" t="n"/>
      <c r="V91" s="39" t="n"/>
      <c r="W91" s="39" t="n"/>
      <c r="X91" s="39" t="n"/>
      <c r="Y91" s="39" t="n"/>
      <c r="Z91" s="39" t="n"/>
    </row>
    <row r="92" ht="12.75" customHeight="1" s="198">
      <c r="A92" s="39" t="n"/>
      <c r="B92" s="39" t="n"/>
      <c r="C92" s="39" t="n"/>
      <c r="D92" s="39" t="n"/>
      <c r="E92" s="39" t="n"/>
      <c r="F92" s="39" t="n"/>
      <c r="G92" s="39" t="n"/>
      <c r="H92" s="39" t="n"/>
      <c r="I92" s="39" t="n"/>
      <c r="J92" s="39" t="n"/>
      <c r="K92" s="39" t="n"/>
      <c r="L92" s="39" t="n"/>
      <c r="M92" s="39" t="n"/>
      <c r="N92" s="39" t="n"/>
      <c r="O92" s="39" t="n"/>
      <c r="P92" s="39" t="n"/>
      <c r="Q92" s="39" t="n"/>
      <c r="R92" s="39" t="n"/>
      <c r="S92" s="39" t="n"/>
      <c r="T92" s="39" t="n"/>
      <c r="U92" s="39" t="n"/>
      <c r="V92" s="39" t="n"/>
      <c r="W92" s="39" t="n"/>
      <c r="X92" s="39" t="n"/>
      <c r="Y92" s="39" t="n"/>
      <c r="Z92" s="39" t="n"/>
    </row>
    <row r="93" ht="12.75" customHeight="1" s="198">
      <c r="A93" s="39" t="n"/>
      <c r="B93" s="39" t="n"/>
      <c r="C93" s="39" t="n"/>
      <c r="D93" s="39" t="n"/>
      <c r="E93" s="39" t="n"/>
      <c r="F93" s="39" t="n"/>
      <c r="G93" s="39" t="n"/>
      <c r="H93" s="39" t="n"/>
      <c r="I93" s="39" t="n"/>
      <c r="J93" s="39" t="n"/>
      <c r="K93" s="39" t="n"/>
      <c r="L93" s="39" t="n"/>
      <c r="M93" s="39" t="n"/>
      <c r="N93" s="39" t="n"/>
      <c r="O93" s="39" t="n"/>
      <c r="P93" s="39" t="n"/>
      <c r="Q93" s="39" t="n"/>
      <c r="R93" s="39" t="n"/>
      <c r="S93" s="39" t="n"/>
      <c r="T93" s="39" t="n"/>
      <c r="U93" s="39" t="n"/>
      <c r="V93" s="39" t="n"/>
      <c r="W93" s="39" t="n"/>
      <c r="X93" s="39" t="n"/>
      <c r="Y93" s="39" t="n"/>
      <c r="Z93" s="39" t="n"/>
    </row>
    <row r="94" ht="12.75" customHeight="1" s="198">
      <c r="A94" s="39" t="n"/>
      <c r="B94" s="39" t="n"/>
      <c r="C94" s="39" t="n"/>
      <c r="D94" s="39" t="n"/>
      <c r="E94" s="39" t="n"/>
      <c r="F94" s="39" t="n"/>
      <c r="G94" s="39" t="n"/>
      <c r="H94" s="39" t="n"/>
      <c r="I94" s="39" t="n"/>
      <c r="J94" s="39" t="n"/>
      <c r="K94" s="39" t="n"/>
      <c r="L94" s="39" t="n"/>
      <c r="M94" s="39" t="n"/>
      <c r="N94" s="39" t="n"/>
      <c r="O94" s="39" t="n"/>
      <c r="P94" s="39" t="n"/>
      <c r="Q94" s="39" t="n"/>
      <c r="R94" s="39" t="n"/>
      <c r="S94" s="39" t="n"/>
      <c r="T94" s="39" t="n"/>
      <c r="U94" s="39" t="n"/>
      <c r="V94" s="39" t="n"/>
      <c r="W94" s="39" t="n"/>
      <c r="X94" s="39" t="n"/>
      <c r="Y94" s="39" t="n"/>
      <c r="Z94" s="39" t="n"/>
    </row>
    <row r="95" ht="12.75" customHeight="1" s="198">
      <c r="A95" s="39" t="n"/>
      <c r="B95" s="39" t="n"/>
      <c r="C95" s="39" t="n"/>
      <c r="D95" s="39" t="n"/>
      <c r="E95" s="39" t="n"/>
      <c r="F95" s="39" t="n"/>
      <c r="G95" s="39" t="n"/>
      <c r="H95" s="39" t="n"/>
      <c r="I95" s="39" t="n"/>
      <c r="J95" s="39" t="n"/>
      <c r="K95" s="39" t="n"/>
      <c r="L95" s="39" t="n"/>
      <c r="M95" s="39" t="n"/>
      <c r="N95" s="39" t="n"/>
      <c r="O95" s="39" t="n"/>
      <c r="P95" s="39" t="n"/>
      <c r="Q95" s="39" t="n"/>
      <c r="R95" s="39" t="n"/>
      <c r="S95" s="39" t="n"/>
      <c r="T95" s="39" t="n"/>
      <c r="U95" s="39" t="n"/>
      <c r="V95" s="39" t="n"/>
      <c r="W95" s="39" t="n"/>
      <c r="X95" s="39" t="n"/>
      <c r="Y95" s="39" t="n"/>
      <c r="Z95" s="39" t="n"/>
    </row>
    <row r="96" ht="12.75" customHeight="1" s="198">
      <c r="A96" s="39" t="n"/>
      <c r="B96" s="39" t="n"/>
      <c r="C96" s="39" t="n"/>
      <c r="D96" s="39" t="n"/>
      <c r="E96" s="39" t="n"/>
      <c r="F96" s="39" t="n"/>
      <c r="G96" s="39" t="n"/>
      <c r="H96" s="39" t="n"/>
      <c r="I96" s="39" t="n"/>
      <c r="J96" s="39" t="n"/>
      <c r="K96" s="39" t="n"/>
      <c r="L96" s="39" t="n"/>
      <c r="M96" s="39" t="n"/>
      <c r="N96" s="39" t="n"/>
      <c r="O96" s="39" t="n"/>
      <c r="P96" s="39" t="n"/>
      <c r="Q96" s="39" t="n"/>
      <c r="R96" s="39" t="n"/>
      <c r="S96" s="39" t="n"/>
      <c r="T96" s="39" t="n"/>
      <c r="U96" s="39" t="n"/>
      <c r="V96" s="39" t="n"/>
      <c r="W96" s="39" t="n"/>
      <c r="X96" s="39" t="n"/>
      <c r="Y96" s="39" t="n"/>
      <c r="Z96" s="39" t="n"/>
    </row>
    <row r="97" ht="12.75" customHeight="1" s="198">
      <c r="A97" s="39" t="n"/>
      <c r="B97" s="39" t="n"/>
      <c r="C97" s="39" t="n"/>
      <c r="D97" s="39" t="n"/>
      <c r="E97" s="39" t="n"/>
      <c r="F97" s="39" t="n"/>
      <c r="G97" s="39" t="n"/>
      <c r="H97" s="39" t="n"/>
      <c r="I97" s="39" t="n"/>
      <c r="J97" s="39" t="n"/>
      <c r="K97" s="39" t="n"/>
      <c r="L97" s="39" t="n"/>
      <c r="M97" s="39" t="n"/>
      <c r="N97" s="39" t="n"/>
      <c r="O97" s="39" t="n"/>
      <c r="P97" s="39" t="n"/>
      <c r="Q97" s="39" t="n"/>
      <c r="R97" s="39" t="n"/>
      <c r="S97" s="39" t="n"/>
      <c r="T97" s="39" t="n"/>
      <c r="U97" s="39" t="n"/>
      <c r="V97" s="39" t="n"/>
      <c r="W97" s="39" t="n"/>
      <c r="X97" s="39" t="n"/>
      <c r="Y97" s="39" t="n"/>
      <c r="Z97" s="39" t="n"/>
    </row>
    <row r="98" ht="12.75" customHeight="1" s="198">
      <c r="A98" s="39" t="n"/>
      <c r="B98" s="39" t="n"/>
      <c r="C98" s="39" t="n"/>
      <c r="D98" s="39" t="n"/>
      <c r="E98" s="39" t="n"/>
      <c r="F98" s="39" t="n"/>
      <c r="G98" s="39" t="n"/>
      <c r="H98" s="39" t="n"/>
      <c r="I98" s="39" t="n"/>
      <c r="J98" s="39" t="n"/>
      <c r="K98" s="39" t="n"/>
      <c r="L98" s="39" t="n"/>
      <c r="M98" s="39" t="n"/>
      <c r="N98" s="39" t="n"/>
      <c r="O98" s="39" t="n"/>
      <c r="P98" s="39" t="n"/>
      <c r="Q98" s="39" t="n"/>
      <c r="R98" s="39" t="n"/>
      <c r="S98" s="39" t="n"/>
      <c r="T98" s="39" t="n"/>
      <c r="U98" s="39" t="n"/>
      <c r="V98" s="39" t="n"/>
      <c r="W98" s="39" t="n"/>
      <c r="X98" s="39" t="n"/>
      <c r="Y98" s="39" t="n"/>
      <c r="Z98" s="39" t="n"/>
    </row>
    <row r="99" ht="12.75" customHeight="1" s="198">
      <c r="A99" s="39" t="n"/>
      <c r="B99" s="39" t="n"/>
      <c r="C99" s="39" t="n"/>
      <c r="D99" s="39" t="n"/>
      <c r="E99" s="39" t="n"/>
      <c r="F99" s="39" t="n"/>
      <c r="G99" s="39" t="n"/>
      <c r="H99" s="39" t="n"/>
      <c r="I99" s="39" t="n"/>
      <c r="J99" s="39" t="n"/>
      <c r="K99" s="39" t="n"/>
      <c r="L99" s="39" t="n"/>
      <c r="M99" s="39" t="n"/>
      <c r="N99" s="39" t="n"/>
      <c r="O99" s="39" t="n"/>
      <c r="P99" s="39" t="n"/>
      <c r="Q99" s="39" t="n"/>
      <c r="R99" s="39" t="n"/>
      <c r="S99" s="39" t="n"/>
      <c r="T99" s="39" t="n"/>
      <c r="U99" s="39" t="n"/>
      <c r="V99" s="39" t="n"/>
      <c r="W99" s="39" t="n"/>
      <c r="X99" s="39" t="n"/>
      <c r="Y99" s="39" t="n"/>
      <c r="Z99" s="39" t="n"/>
    </row>
    <row r="100" ht="12.75" customHeight="1" s="198">
      <c r="A100" s="39" t="n"/>
      <c r="B100" s="39" t="n"/>
      <c r="C100" s="39" t="n"/>
      <c r="D100" s="39" t="n"/>
      <c r="E100" s="39" t="n"/>
      <c r="F100" s="39" t="n"/>
      <c r="G100" s="39" t="n"/>
      <c r="H100" s="39" t="n"/>
      <c r="I100" s="39" t="n"/>
      <c r="J100" s="39" t="n"/>
      <c r="K100" s="39" t="n"/>
      <c r="L100" s="39" t="n"/>
      <c r="M100" s="39" t="n"/>
      <c r="N100" s="39" t="n"/>
      <c r="O100" s="39" t="n"/>
      <c r="P100" s="39" t="n"/>
      <c r="Q100" s="39" t="n"/>
      <c r="R100" s="39" t="n"/>
      <c r="S100" s="39" t="n"/>
      <c r="T100" s="39" t="n"/>
      <c r="U100" s="39" t="n"/>
      <c r="V100" s="39" t="n"/>
      <c r="W100" s="39" t="n"/>
      <c r="X100" s="39" t="n"/>
      <c r="Y100" s="39" t="n"/>
      <c r="Z100" s="39" t="n"/>
    </row>
    <row r="101" ht="12.75" customHeight="1" s="198">
      <c r="A101" s="39" t="n"/>
      <c r="B101" s="39" t="n"/>
      <c r="C101" s="39" t="n"/>
      <c r="D101" s="39" t="n"/>
      <c r="E101" s="39" t="n"/>
      <c r="F101" s="39" t="n"/>
      <c r="G101" s="39" t="n"/>
      <c r="H101" s="39" t="n"/>
      <c r="I101" s="39" t="n"/>
      <c r="J101" s="39" t="n"/>
      <c r="K101" s="39" t="n"/>
      <c r="L101" s="39" t="n"/>
      <c r="M101" s="39" t="n"/>
      <c r="N101" s="39" t="n"/>
      <c r="O101" s="39" t="n"/>
      <c r="P101" s="39" t="n"/>
      <c r="Q101" s="39" t="n"/>
      <c r="R101" s="39" t="n"/>
      <c r="S101" s="39" t="n"/>
      <c r="T101" s="39" t="n"/>
      <c r="U101" s="39" t="n"/>
      <c r="V101" s="39" t="n"/>
      <c r="W101" s="39" t="n"/>
      <c r="X101" s="39" t="n"/>
      <c r="Y101" s="39" t="n"/>
      <c r="Z101" s="39" t="n"/>
    </row>
    <row r="102" ht="12.75" customHeight="1" s="198">
      <c r="A102" s="39" t="n"/>
      <c r="B102" s="39" t="n"/>
      <c r="C102" s="39" t="n"/>
      <c r="D102" s="39" t="n"/>
      <c r="E102" s="39" t="n"/>
      <c r="F102" s="39" t="n"/>
      <c r="G102" s="39" t="n"/>
      <c r="H102" s="39" t="n"/>
      <c r="I102" s="39" t="n"/>
      <c r="J102" s="39" t="n"/>
      <c r="K102" s="39" t="n"/>
      <c r="L102" s="39" t="n"/>
      <c r="M102" s="39" t="n"/>
      <c r="N102" s="39" t="n"/>
      <c r="O102" s="39" t="n"/>
      <c r="P102" s="39" t="n"/>
      <c r="Q102" s="39" t="n"/>
      <c r="R102" s="39" t="n"/>
      <c r="S102" s="39" t="n"/>
      <c r="T102" s="39" t="n"/>
      <c r="U102" s="39" t="n"/>
      <c r="V102" s="39" t="n"/>
      <c r="W102" s="39" t="n"/>
      <c r="X102" s="39" t="n"/>
      <c r="Y102" s="39" t="n"/>
      <c r="Z102" s="39" t="n"/>
    </row>
    <row r="103" ht="12.75" customHeight="1" s="198">
      <c r="A103" s="39" t="n"/>
      <c r="B103" s="39" t="n"/>
      <c r="C103" s="39" t="n"/>
      <c r="D103" s="39" t="n"/>
      <c r="E103" s="39" t="n"/>
      <c r="F103" s="39" t="n"/>
      <c r="G103" s="39" t="n"/>
      <c r="H103" s="39" t="n"/>
      <c r="I103" s="39" t="n"/>
      <c r="J103" s="39" t="n"/>
      <c r="K103" s="39" t="n"/>
      <c r="L103" s="39" t="n"/>
      <c r="M103" s="39" t="n"/>
      <c r="N103" s="39" t="n"/>
      <c r="O103" s="39" t="n"/>
      <c r="P103" s="39" t="n"/>
      <c r="Q103" s="39" t="n"/>
      <c r="R103" s="39" t="n"/>
      <c r="S103" s="39" t="n"/>
      <c r="T103" s="39" t="n"/>
      <c r="U103" s="39" t="n"/>
      <c r="V103" s="39" t="n"/>
      <c r="W103" s="39" t="n"/>
      <c r="X103" s="39" t="n"/>
      <c r="Y103" s="39" t="n"/>
      <c r="Z103" s="39" t="n"/>
    </row>
    <row r="104" ht="12.75" customHeight="1" s="198">
      <c r="A104" s="39" t="n"/>
      <c r="B104" s="39" t="n"/>
      <c r="C104" s="39" t="n"/>
      <c r="D104" s="39" t="n"/>
      <c r="E104" s="39" t="n"/>
      <c r="F104" s="39" t="n"/>
      <c r="G104" s="39" t="n"/>
      <c r="H104" s="39" t="n"/>
      <c r="I104" s="39" t="n"/>
      <c r="J104" s="39" t="n"/>
      <c r="K104" s="39" t="n"/>
      <c r="L104" s="39" t="n"/>
      <c r="M104" s="39" t="n"/>
      <c r="N104" s="39" t="n"/>
      <c r="O104" s="39" t="n"/>
      <c r="P104" s="39" t="n"/>
      <c r="Q104" s="39" t="n"/>
      <c r="R104" s="39" t="n"/>
      <c r="S104" s="39" t="n"/>
      <c r="T104" s="39" t="n"/>
      <c r="U104" s="39" t="n"/>
      <c r="V104" s="39" t="n"/>
      <c r="W104" s="39" t="n"/>
      <c r="X104" s="39" t="n"/>
      <c r="Y104" s="39" t="n"/>
      <c r="Z104" s="39" t="n"/>
    </row>
    <row r="105" ht="12.75" customHeight="1" s="198">
      <c r="A105" s="39" t="n"/>
      <c r="B105" s="39" t="n"/>
      <c r="C105" s="39" t="n"/>
      <c r="D105" s="39" t="n"/>
      <c r="E105" s="39" t="n"/>
      <c r="F105" s="39" t="n"/>
      <c r="G105" s="39" t="n"/>
      <c r="H105" s="39" t="n"/>
      <c r="I105" s="39" t="n"/>
      <c r="J105" s="39" t="n"/>
      <c r="K105" s="39" t="n"/>
      <c r="L105" s="39" t="n"/>
      <c r="M105" s="39" t="n"/>
      <c r="N105" s="39" t="n"/>
      <c r="O105" s="39" t="n"/>
      <c r="P105" s="39" t="n"/>
      <c r="Q105" s="39" t="n"/>
      <c r="R105" s="39" t="n"/>
      <c r="S105" s="39" t="n"/>
      <c r="T105" s="39" t="n"/>
      <c r="U105" s="39" t="n"/>
      <c r="V105" s="39" t="n"/>
      <c r="W105" s="39" t="n"/>
      <c r="X105" s="39" t="n"/>
      <c r="Y105" s="39" t="n"/>
      <c r="Z105" s="39" t="n"/>
    </row>
    <row r="106" ht="12.75" customHeight="1" s="198">
      <c r="A106" s="39" t="n"/>
      <c r="B106" s="39" t="n"/>
      <c r="C106" s="39" t="n"/>
      <c r="D106" s="39" t="n"/>
      <c r="E106" s="39" t="n"/>
      <c r="F106" s="39" t="n"/>
      <c r="G106" s="39" t="n"/>
      <c r="H106" s="39" t="n"/>
      <c r="I106" s="39" t="n"/>
      <c r="J106" s="39" t="n"/>
      <c r="K106" s="39" t="n"/>
      <c r="L106" s="39" t="n"/>
      <c r="M106" s="39" t="n"/>
      <c r="N106" s="39" t="n"/>
      <c r="O106" s="39" t="n"/>
      <c r="P106" s="39" t="n"/>
      <c r="Q106" s="39" t="n"/>
      <c r="R106" s="39" t="n"/>
      <c r="S106" s="39" t="n"/>
      <c r="T106" s="39" t="n"/>
      <c r="U106" s="39" t="n"/>
      <c r="V106" s="39" t="n"/>
      <c r="W106" s="39" t="n"/>
      <c r="X106" s="39" t="n"/>
      <c r="Y106" s="39" t="n"/>
      <c r="Z106" s="39" t="n"/>
    </row>
    <row r="107" ht="12.75" customHeight="1" s="198">
      <c r="A107" s="39" t="n"/>
      <c r="B107" s="39" t="n"/>
      <c r="C107" s="39" t="n"/>
      <c r="D107" s="39" t="n"/>
      <c r="E107" s="39" t="n"/>
      <c r="F107" s="39" t="n"/>
      <c r="G107" s="39" t="n"/>
      <c r="H107" s="39" t="n"/>
      <c r="I107" s="39" t="n"/>
      <c r="J107" s="39" t="n"/>
      <c r="K107" s="39" t="n"/>
      <c r="L107" s="39" t="n"/>
      <c r="M107" s="39" t="n"/>
      <c r="N107" s="39" t="n"/>
      <c r="O107" s="39" t="n"/>
      <c r="P107" s="39" t="n"/>
      <c r="Q107" s="39" t="n"/>
      <c r="R107" s="39" t="n"/>
      <c r="S107" s="39" t="n"/>
      <c r="T107" s="39" t="n"/>
      <c r="U107" s="39" t="n"/>
      <c r="V107" s="39" t="n"/>
      <c r="W107" s="39" t="n"/>
      <c r="X107" s="39" t="n"/>
      <c r="Y107" s="39" t="n"/>
      <c r="Z107" s="39" t="n"/>
    </row>
    <row r="108" ht="12.75" customHeight="1" s="198">
      <c r="A108" s="39" t="n"/>
      <c r="B108" s="39" t="n"/>
      <c r="C108" s="39" t="n"/>
      <c r="D108" s="39" t="n"/>
      <c r="E108" s="39" t="n"/>
      <c r="F108" s="39" t="n"/>
      <c r="G108" s="39" t="n"/>
      <c r="H108" s="39" t="n"/>
      <c r="I108" s="39" t="n"/>
      <c r="J108" s="39" t="n"/>
      <c r="K108" s="39" t="n"/>
      <c r="L108" s="39" t="n"/>
      <c r="M108" s="39" t="n"/>
      <c r="N108" s="39" t="n"/>
      <c r="O108" s="39" t="n"/>
      <c r="P108" s="39" t="n"/>
      <c r="Q108" s="39" t="n"/>
      <c r="R108" s="39" t="n"/>
      <c r="S108" s="39" t="n"/>
      <c r="T108" s="39" t="n"/>
      <c r="U108" s="39" t="n"/>
      <c r="V108" s="39" t="n"/>
      <c r="W108" s="39" t="n"/>
      <c r="X108" s="39" t="n"/>
      <c r="Y108" s="39" t="n"/>
      <c r="Z108" s="39" t="n"/>
    </row>
    <row r="109" ht="12.75" customHeight="1" s="198">
      <c r="A109" s="39" t="n"/>
      <c r="B109" s="39" t="n"/>
      <c r="C109" s="39" t="n"/>
      <c r="D109" s="39" t="n"/>
      <c r="E109" s="39" t="n"/>
      <c r="F109" s="39" t="n"/>
      <c r="G109" s="39" t="n"/>
      <c r="H109" s="39" t="n"/>
      <c r="I109" s="39" t="n"/>
      <c r="J109" s="39" t="n"/>
      <c r="K109" s="39" t="n"/>
      <c r="L109" s="39" t="n"/>
      <c r="M109" s="39" t="n"/>
      <c r="N109" s="39" t="n"/>
      <c r="O109" s="39" t="n"/>
      <c r="P109" s="39" t="n"/>
      <c r="Q109" s="39" t="n"/>
      <c r="R109" s="39" t="n"/>
      <c r="S109" s="39" t="n"/>
      <c r="T109" s="39" t="n"/>
      <c r="U109" s="39" t="n"/>
      <c r="V109" s="39" t="n"/>
      <c r="W109" s="39" t="n"/>
      <c r="X109" s="39" t="n"/>
      <c r="Y109" s="39" t="n"/>
      <c r="Z109" s="39" t="n"/>
    </row>
    <row r="110" ht="12.75" customHeight="1" s="198">
      <c r="A110" s="39" t="n"/>
      <c r="B110" s="39" t="n"/>
      <c r="C110" s="39" t="n"/>
      <c r="D110" s="39" t="n"/>
      <c r="E110" s="39" t="n"/>
      <c r="F110" s="39" t="n"/>
      <c r="G110" s="39" t="n"/>
      <c r="H110" s="39" t="n"/>
      <c r="I110" s="39" t="n"/>
      <c r="J110" s="39" t="n"/>
      <c r="K110" s="39" t="n"/>
      <c r="L110" s="39" t="n"/>
      <c r="M110" s="39" t="n"/>
      <c r="N110" s="39" t="n"/>
      <c r="O110" s="39" t="n"/>
      <c r="P110" s="39" t="n"/>
      <c r="Q110" s="39" t="n"/>
      <c r="R110" s="39" t="n"/>
      <c r="S110" s="39" t="n"/>
      <c r="T110" s="39" t="n"/>
      <c r="U110" s="39" t="n"/>
      <c r="V110" s="39" t="n"/>
      <c r="W110" s="39" t="n"/>
      <c r="X110" s="39" t="n"/>
      <c r="Y110" s="39" t="n"/>
      <c r="Z110" s="39" t="n"/>
    </row>
    <row r="111" ht="12.75" customHeight="1" s="198">
      <c r="A111" s="39" t="n"/>
      <c r="B111" s="39" t="n"/>
      <c r="C111" s="39" t="n"/>
      <c r="D111" s="39" t="n"/>
      <c r="E111" s="39" t="n"/>
      <c r="F111" s="39" t="n"/>
      <c r="G111" s="39" t="n"/>
      <c r="H111" s="39" t="n"/>
      <c r="I111" s="39" t="n"/>
      <c r="J111" s="39" t="n"/>
      <c r="K111" s="39" t="n"/>
      <c r="L111" s="39" t="n"/>
      <c r="M111" s="39" t="n"/>
      <c r="N111" s="39" t="n"/>
      <c r="O111" s="39" t="n"/>
      <c r="P111" s="39" t="n"/>
      <c r="Q111" s="39" t="n"/>
      <c r="R111" s="39" t="n"/>
      <c r="S111" s="39" t="n"/>
      <c r="T111" s="39" t="n"/>
      <c r="U111" s="39" t="n"/>
      <c r="V111" s="39" t="n"/>
      <c r="W111" s="39" t="n"/>
      <c r="X111" s="39" t="n"/>
      <c r="Y111" s="39" t="n"/>
      <c r="Z111" s="39" t="n"/>
    </row>
    <row r="112" ht="12.75" customHeight="1" s="198">
      <c r="A112" s="39" t="n"/>
      <c r="B112" s="39" t="n"/>
      <c r="C112" s="39" t="n"/>
      <c r="D112" s="39" t="n"/>
      <c r="E112" s="39" t="n"/>
      <c r="F112" s="39" t="n"/>
      <c r="G112" s="39" t="n"/>
      <c r="H112" s="39" t="n"/>
      <c r="I112" s="39" t="n"/>
      <c r="J112" s="39" t="n"/>
      <c r="K112" s="39" t="n"/>
      <c r="L112" s="39" t="n"/>
      <c r="M112" s="39" t="n"/>
      <c r="N112" s="39" t="n"/>
      <c r="O112" s="39" t="n"/>
      <c r="P112" s="39" t="n"/>
      <c r="Q112" s="39" t="n"/>
      <c r="R112" s="39" t="n"/>
      <c r="S112" s="39" t="n"/>
      <c r="T112" s="39" t="n"/>
      <c r="U112" s="39" t="n"/>
      <c r="V112" s="39" t="n"/>
      <c r="W112" s="39" t="n"/>
      <c r="X112" s="39" t="n"/>
      <c r="Y112" s="39" t="n"/>
      <c r="Z112" s="39" t="n"/>
    </row>
    <row r="113" ht="12.75" customHeight="1" s="198">
      <c r="A113" s="39" t="n"/>
      <c r="B113" s="39" t="n"/>
      <c r="C113" s="39" t="n"/>
      <c r="D113" s="39" t="n"/>
      <c r="E113" s="39" t="n"/>
      <c r="F113" s="39" t="n"/>
      <c r="G113" s="39" t="n"/>
      <c r="H113" s="39" t="n"/>
      <c r="I113" s="39" t="n"/>
      <c r="J113" s="39" t="n"/>
      <c r="K113" s="39" t="n"/>
      <c r="L113" s="39" t="n"/>
      <c r="M113" s="39" t="n"/>
      <c r="N113" s="39" t="n"/>
      <c r="O113" s="39" t="n"/>
      <c r="P113" s="39" t="n"/>
      <c r="Q113" s="39" t="n"/>
      <c r="R113" s="39" t="n"/>
      <c r="S113" s="39" t="n"/>
      <c r="T113" s="39" t="n"/>
      <c r="U113" s="39" t="n"/>
      <c r="V113" s="39" t="n"/>
      <c r="W113" s="39" t="n"/>
      <c r="X113" s="39" t="n"/>
      <c r="Y113" s="39" t="n"/>
      <c r="Z113" s="39" t="n"/>
    </row>
    <row r="114" ht="12.75" customHeight="1" s="198">
      <c r="A114" s="39" t="n"/>
      <c r="B114" s="39" t="n"/>
      <c r="C114" s="39" t="n"/>
      <c r="D114" s="39" t="n"/>
      <c r="E114" s="39" t="n"/>
      <c r="F114" s="39" t="n"/>
      <c r="G114" s="39" t="n"/>
      <c r="H114" s="39" t="n"/>
      <c r="I114" s="39" t="n"/>
      <c r="J114" s="39" t="n"/>
      <c r="K114" s="39" t="n"/>
      <c r="L114" s="39" t="n"/>
      <c r="M114" s="39" t="n"/>
      <c r="N114" s="39" t="n"/>
      <c r="O114" s="39" t="n"/>
      <c r="P114" s="39" t="n"/>
      <c r="Q114" s="39" t="n"/>
      <c r="R114" s="39" t="n"/>
      <c r="S114" s="39" t="n"/>
      <c r="T114" s="39" t="n"/>
      <c r="U114" s="39" t="n"/>
      <c r="V114" s="39" t="n"/>
      <c r="W114" s="39" t="n"/>
      <c r="X114" s="39" t="n"/>
      <c r="Y114" s="39" t="n"/>
      <c r="Z114" s="39" t="n"/>
    </row>
    <row r="115" ht="12.75" customHeight="1" s="198">
      <c r="A115" s="39" t="n"/>
      <c r="B115" s="39" t="n"/>
      <c r="C115" s="39" t="n"/>
      <c r="D115" s="39" t="n"/>
      <c r="E115" s="39" t="n"/>
      <c r="F115" s="39" t="n"/>
      <c r="G115" s="39" t="n"/>
      <c r="H115" s="39" t="n"/>
      <c r="I115" s="39" t="n"/>
      <c r="J115" s="39" t="n"/>
      <c r="K115" s="39" t="n"/>
      <c r="L115" s="39" t="n"/>
      <c r="M115" s="39" t="n"/>
      <c r="N115" s="39" t="n"/>
      <c r="O115" s="39" t="n"/>
      <c r="P115" s="39" t="n"/>
      <c r="Q115" s="39" t="n"/>
      <c r="R115" s="39" t="n"/>
      <c r="S115" s="39" t="n"/>
      <c r="T115" s="39" t="n"/>
      <c r="U115" s="39" t="n"/>
      <c r="V115" s="39" t="n"/>
      <c r="W115" s="39" t="n"/>
      <c r="X115" s="39" t="n"/>
      <c r="Y115" s="39" t="n"/>
      <c r="Z115" s="39" t="n"/>
    </row>
    <row r="116" ht="12.75" customHeight="1" s="198">
      <c r="A116" s="39" t="n"/>
      <c r="B116" s="39" t="n"/>
      <c r="C116" s="39" t="n"/>
      <c r="D116" s="39" t="n"/>
      <c r="E116" s="39" t="n"/>
      <c r="F116" s="39" t="n"/>
      <c r="G116" s="39" t="n"/>
      <c r="H116" s="39" t="n"/>
      <c r="I116" s="39" t="n"/>
      <c r="J116" s="39" t="n"/>
      <c r="K116" s="39" t="n"/>
      <c r="L116" s="39" t="n"/>
      <c r="M116" s="39" t="n"/>
      <c r="N116" s="39" t="n"/>
      <c r="O116" s="39" t="n"/>
      <c r="P116" s="39" t="n"/>
      <c r="Q116" s="39" t="n"/>
      <c r="R116" s="39" t="n"/>
      <c r="S116" s="39" t="n"/>
      <c r="T116" s="39" t="n"/>
      <c r="U116" s="39" t="n"/>
      <c r="V116" s="39" t="n"/>
      <c r="W116" s="39" t="n"/>
      <c r="X116" s="39" t="n"/>
      <c r="Y116" s="39" t="n"/>
      <c r="Z116" s="39" t="n"/>
    </row>
    <row r="117" ht="12.75" customHeight="1" s="198">
      <c r="A117" s="39" t="n"/>
      <c r="B117" s="39" t="n"/>
      <c r="C117" s="39" t="n"/>
      <c r="D117" s="39" t="n"/>
      <c r="E117" s="39" t="n"/>
      <c r="F117" s="39" t="n"/>
      <c r="G117" s="39" t="n"/>
      <c r="H117" s="39" t="n"/>
      <c r="I117" s="39" t="n"/>
      <c r="J117" s="39" t="n"/>
      <c r="K117" s="39" t="n"/>
      <c r="L117" s="39" t="n"/>
      <c r="M117" s="39" t="n"/>
      <c r="N117" s="39" t="n"/>
      <c r="O117" s="39" t="n"/>
      <c r="P117" s="39" t="n"/>
      <c r="Q117" s="39" t="n"/>
      <c r="R117" s="39" t="n"/>
      <c r="S117" s="39" t="n"/>
      <c r="T117" s="39" t="n"/>
      <c r="U117" s="39" t="n"/>
      <c r="V117" s="39" t="n"/>
      <c r="W117" s="39" t="n"/>
      <c r="X117" s="39" t="n"/>
      <c r="Y117" s="39" t="n"/>
      <c r="Z117" s="39" t="n"/>
    </row>
    <row r="118" ht="12.75" customHeight="1" s="198">
      <c r="A118" s="39" t="n"/>
      <c r="B118" s="39" t="n"/>
      <c r="C118" s="39" t="n"/>
      <c r="D118" s="39" t="n"/>
      <c r="E118" s="39" t="n"/>
      <c r="F118" s="39" t="n"/>
      <c r="G118" s="39" t="n"/>
      <c r="H118" s="39" t="n"/>
      <c r="I118" s="39" t="n"/>
      <c r="J118" s="39" t="n"/>
      <c r="K118" s="39" t="n"/>
      <c r="L118" s="39" t="n"/>
      <c r="M118" s="39" t="n"/>
      <c r="N118" s="39" t="n"/>
      <c r="O118" s="39" t="n"/>
      <c r="P118" s="39" t="n"/>
      <c r="Q118" s="39" t="n"/>
      <c r="R118" s="39" t="n"/>
      <c r="S118" s="39" t="n"/>
      <c r="T118" s="39" t="n"/>
      <c r="U118" s="39" t="n"/>
      <c r="V118" s="39" t="n"/>
      <c r="W118" s="39" t="n"/>
      <c r="X118" s="39" t="n"/>
      <c r="Y118" s="39" t="n"/>
      <c r="Z118" s="39" t="n"/>
    </row>
    <row r="119" ht="12.75" customHeight="1" s="198">
      <c r="A119" s="39" t="n"/>
      <c r="B119" s="39" t="n"/>
      <c r="C119" s="39" t="n"/>
      <c r="D119" s="39" t="n"/>
      <c r="E119" s="39" t="n"/>
      <c r="F119" s="39" t="n"/>
      <c r="G119" s="39" t="n"/>
      <c r="H119" s="39" t="n"/>
      <c r="I119" s="39" t="n"/>
      <c r="J119" s="39" t="n"/>
      <c r="K119" s="39" t="n"/>
      <c r="L119" s="39" t="n"/>
      <c r="M119" s="39" t="n"/>
      <c r="N119" s="39" t="n"/>
      <c r="O119" s="39" t="n"/>
      <c r="P119" s="39" t="n"/>
      <c r="Q119" s="39" t="n"/>
      <c r="R119" s="39" t="n"/>
      <c r="S119" s="39" t="n"/>
      <c r="T119" s="39" t="n"/>
      <c r="U119" s="39" t="n"/>
      <c r="V119" s="39" t="n"/>
      <c r="W119" s="39" t="n"/>
      <c r="X119" s="39" t="n"/>
      <c r="Y119" s="39" t="n"/>
      <c r="Z119" s="39" t="n"/>
    </row>
    <row r="120" ht="12.75" customHeight="1" s="198">
      <c r="A120" s="39" t="n"/>
      <c r="B120" s="39" t="n"/>
      <c r="C120" s="39" t="n"/>
      <c r="D120" s="39" t="n"/>
      <c r="E120" s="39" t="n"/>
      <c r="F120" s="39" t="n"/>
      <c r="G120" s="39" t="n"/>
      <c r="H120" s="39" t="n"/>
      <c r="I120" s="39" t="n"/>
      <c r="J120" s="39" t="n"/>
      <c r="K120" s="39" t="n"/>
      <c r="L120" s="39" t="n"/>
      <c r="M120" s="39" t="n"/>
      <c r="N120" s="39" t="n"/>
      <c r="O120" s="39" t="n"/>
      <c r="P120" s="39" t="n"/>
      <c r="Q120" s="39" t="n"/>
      <c r="R120" s="39" t="n"/>
      <c r="S120" s="39" t="n"/>
      <c r="T120" s="39" t="n"/>
      <c r="U120" s="39" t="n"/>
      <c r="V120" s="39" t="n"/>
      <c r="W120" s="39" t="n"/>
      <c r="X120" s="39" t="n"/>
      <c r="Y120" s="39" t="n"/>
      <c r="Z120" s="39" t="n"/>
    </row>
    <row r="121" ht="12.75" customHeight="1" s="198">
      <c r="A121" s="39" t="n"/>
      <c r="B121" s="39" t="n"/>
      <c r="C121" s="39" t="n"/>
      <c r="D121" s="39" t="n"/>
      <c r="E121" s="39" t="n"/>
      <c r="F121" s="39" t="n"/>
      <c r="G121" s="39" t="n"/>
      <c r="H121" s="39" t="n"/>
      <c r="I121" s="39" t="n"/>
      <c r="J121" s="39" t="n"/>
      <c r="K121" s="39" t="n"/>
      <c r="L121" s="39" t="n"/>
      <c r="M121" s="39" t="n"/>
      <c r="N121" s="39" t="n"/>
      <c r="O121" s="39" t="n"/>
      <c r="P121" s="39" t="n"/>
      <c r="Q121" s="39" t="n"/>
      <c r="R121" s="39" t="n"/>
      <c r="S121" s="39" t="n"/>
      <c r="T121" s="39" t="n"/>
      <c r="U121" s="39" t="n"/>
      <c r="V121" s="39" t="n"/>
      <c r="W121" s="39" t="n"/>
      <c r="X121" s="39" t="n"/>
      <c r="Y121" s="39" t="n"/>
      <c r="Z121" s="39" t="n"/>
    </row>
    <row r="122" ht="12.75" customHeight="1" s="198">
      <c r="A122" s="39" t="n"/>
      <c r="B122" s="39" t="n"/>
      <c r="C122" s="39" t="n"/>
      <c r="D122" s="39" t="n"/>
      <c r="E122" s="39" t="n"/>
      <c r="F122" s="39" t="n"/>
      <c r="G122" s="39" t="n"/>
      <c r="H122" s="39" t="n"/>
      <c r="I122" s="39" t="n"/>
      <c r="J122" s="39" t="n"/>
      <c r="K122" s="39" t="n"/>
      <c r="L122" s="39" t="n"/>
      <c r="M122" s="39" t="n"/>
      <c r="N122" s="39" t="n"/>
      <c r="O122" s="39" t="n"/>
      <c r="P122" s="39" t="n"/>
      <c r="Q122" s="39" t="n"/>
      <c r="R122" s="39" t="n"/>
      <c r="S122" s="39" t="n"/>
      <c r="T122" s="39" t="n"/>
      <c r="U122" s="39" t="n"/>
      <c r="V122" s="39" t="n"/>
      <c r="W122" s="39" t="n"/>
      <c r="X122" s="39" t="n"/>
      <c r="Y122" s="39" t="n"/>
      <c r="Z122" s="39" t="n"/>
    </row>
    <row r="123" ht="12.75" customHeight="1" s="198">
      <c r="A123" s="39" t="n"/>
      <c r="B123" s="39" t="n"/>
      <c r="C123" s="39" t="n"/>
      <c r="D123" s="39" t="n"/>
      <c r="E123" s="39" t="n"/>
      <c r="F123" s="39" t="n"/>
      <c r="G123" s="39" t="n"/>
      <c r="H123" s="39" t="n"/>
      <c r="I123" s="39" t="n"/>
      <c r="J123" s="39" t="n"/>
      <c r="K123" s="39" t="n"/>
      <c r="L123" s="39" t="n"/>
      <c r="M123" s="39" t="n"/>
      <c r="N123" s="39" t="n"/>
      <c r="O123" s="39" t="n"/>
      <c r="P123" s="39" t="n"/>
      <c r="Q123" s="39" t="n"/>
      <c r="R123" s="39" t="n"/>
      <c r="S123" s="39" t="n"/>
      <c r="T123" s="39" t="n"/>
      <c r="U123" s="39" t="n"/>
      <c r="V123" s="39" t="n"/>
      <c r="W123" s="39" t="n"/>
      <c r="X123" s="39" t="n"/>
      <c r="Y123" s="39" t="n"/>
      <c r="Z123" s="39" t="n"/>
    </row>
    <row r="124" ht="12.75" customHeight="1" s="198">
      <c r="A124" s="39" t="n"/>
      <c r="B124" s="39" t="n"/>
      <c r="C124" s="39" t="n"/>
      <c r="D124" s="39" t="n"/>
      <c r="E124" s="39" t="n"/>
      <c r="F124" s="39" t="n"/>
      <c r="G124" s="39" t="n"/>
      <c r="H124" s="39" t="n"/>
      <c r="I124" s="39" t="n"/>
      <c r="J124" s="39" t="n"/>
      <c r="K124" s="39" t="n"/>
      <c r="L124" s="39" t="n"/>
      <c r="M124" s="39" t="n"/>
      <c r="N124" s="39" t="n"/>
      <c r="O124" s="39" t="n"/>
      <c r="P124" s="39" t="n"/>
      <c r="Q124" s="39" t="n"/>
      <c r="R124" s="39" t="n"/>
      <c r="S124" s="39" t="n"/>
      <c r="T124" s="39" t="n"/>
      <c r="U124" s="39" t="n"/>
      <c r="V124" s="39" t="n"/>
      <c r="W124" s="39" t="n"/>
      <c r="X124" s="39" t="n"/>
      <c r="Y124" s="39" t="n"/>
      <c r="Z124" s="39" t="n"/>
    </row>
    <row r="125" ht="12.75" customHeight="1" s="198">
      <c r="A125" s="39" t="n"/>
      <c r="B125" s="39" t="n"/>
      <c r="C125" s="39" t="n"/>
      <c r="D125" s="39" t="n"/>
      <c r="E125" s="39" t="n"/>
      <c r="F125" s="39" t="n"/>
      <c r="G125" s="39" t="n"/>
      <c r="H125" s="39" t="n"/>
      <c r="I125" s="39" t="n"/>
      <c r="J125" s="39" t="n"/>
      <c r="K125" s="39" t="n"/>
      <c r="L125" s="39" t="n"/>
      <c r="M125" s="39" t="n"/>
      <c r="N125" s="39" t="n"/>
      <c r="O125" s="39" t="n"/>
      <c r="P125" s="39" t="n"/>
      <c r="Q125" s="39" t="n"/>
      <c r="R125" s="39" t="n"/>
      <c r="S125" s="39" t="n"/>
      <c r="T125" s="39" t="n"/>
      <c r="U125" s="39" t="n"/>
      <c r="V125" s="39" t="n"/>
      <c r="W125" s="39" t="n"/>
      <c r="X125" s="39" t="n"/>
      <c r="Y125" s="39" t="n"/>
      <c r="Z125" s="39" t="n"/>
    </row>
    <row r="126" ht="12.75" customHeight="1" s="198">
      <c r="A126" s="39" t="n"/>
      <c r="B126" s="39" t="n"/>
      <c r="C126" s="39" t="n"/>
      <c r="D126" s="39" t="n"/>
      <c r="E126" s="39" t="n"/>
      <c r="F126" s="39" t="n"/>
      <c r="G126" s="39" t="n"/>
      <c r="H126" s="39" t="n"/>
      <c r="I126" s="39" t="n"/>
      <c r="J126" s="39" t="n"/>
      <c r="K126" s="39" t="n"/>
      <c r="L126" s="39" t="n"/>
      <c r="M126" s="39" t="n"/>
      <c r="N126" s="39" t="n"/>
      <c r="O126" s="39" t="n"/>
      <c r="P126" s="39" t="n"/>
      <c r="Q126" s="39" t="n"/>
      <c r="R126" s="39" t="n"/>
      <c r="S126" s="39" t="n"/>
      <c r="T126" s="39" t="n"/>
      <c r="U126" s="39" t="n"/>
      <c r="V126" s="39" t="n"/>
      <c r="W126" s="39" t="n"/>
      <c r="X126" s="39" t="n"/>
      <c r="Y126" s="39" t="n"/>
      <c r="Z126" s="39" t="n"/>
    </row>
    <row r="127" ht="12.75" customHeight="1" s="198">
      <c r="A127" s="39" t="n"/>
      <c r="B127" s="39" t="n"/>
      <c r="C127" s="39" t="n"/>
      <c r="D127" s="39" t="n"/>
      <c r="E127" s="39" t="n"/>
      <c r="F127" s="39" t="n"/>
      <c r="G127" s="39" t="n"/>
      <c r="H127" s="39" t="n"/>
      <c r="I127" s="39" t="n"/>
      <c r="J127" s="39" t="n"/>
      <c r="K127" s="39" t="n"/>
      <c r="L127" s="39" t="n"/>
      <c r="M127" s="39" t="n"/>
      <c r="N127" s="39" t="n"/>
      <c r="O127" s="39" t="n"/>
      <c r="P127" s="39" t="n"/>
      <c r="Q127" s="39" t="n"/>
      <c r="R127" s="39" t="n"/>
      <c r="S127" s="39" t="n"/>
      <c r="T127" s="39" t="n"/>
      <c r="U127" s="39" t="n"/>
      <c r="V127" s="39" t="n"/>
      <c r="W127" s="39" t="n"/>
      <c r="X127" s="39" t="n"/>
      <c r="Y127" s="39" t="n"/>
      <c r="Z127" s="39" t="n"/>
    </row>
    <row r="128" ht="12.75" customHeight="1" s="198">
      <c r="A128" s="39" t="n"/>
      <c r="B128" s="39" t="n"/>
      <c r="C128" s="39" t="n"/>
      <c r="D128" s="39" t="n"/>
      <c r="E128" s="39" t="n"/>
      <c r="F128" s="39" t="n"/>
      <c r="G128" s="39" t="n"/>
      <c r="H128" s="39" t="n"/>
      <c r="I128" s="39" t="n"/>
      <c r="J128" s="39" t="n"/>
      <c r="K128" s="39" t="n"/>
      <c r="L128" s="39" t="n"/>
      <c r="M128" s="39" t="n"/>
      <c r="N128" s="39" t="n"/>
      <c r="O128" s="39" t="n"/>
      <c r="P128" s="39" t="n"/>
      <c r="Q128" s="39" t="n"/>
      <c r="R128" s="39" t="n"/>
      <c r="S128" s="39" t="n"/>
      <c r="T128" s="39" t="n"/>
      <c r="U128" s="39" t="n"/>
      <c r="V128" s="39" t="n"/>
      <c r="W128" s="39" t="n"/>
      <c r="X128" s="39" t="n"/>
      <c r="Y128" s="39" t="n"/>
      <c r="Z128" s="39" t="n"/>
    </row>
    <row r="129" ht="12.75" customHeight="1" s="198">
      <c r="A129" s="39" t="n"/>
      <c r="B129" s="39" t="n"/>
      <c r="C129" s="39" t="n"/>
      <c r="D129" s="39" t="n"/>
      <c r="E129" s="39" t="n"/>
      <c r="F129" s="39" t="n"/>
      <c r="G129" s="39" t="n"/>
      <c r="H129" s="39" t="n"/>
      <c r="I129" s="39" t="n"/>
      <c r="J129" s="39" t="n"/>
      <c r="K129" s="39" t="n"/>
      <c r="L129" s="39" t="n"/>
      <c r="M129" s="39" t="n"/>
      <c r="N129" s="39" t="n"/>
      <c r="O129" s="39" t="n"/>
      <c r="P129" s="39" t="n"/>
      <c r="Q129" s="39" t="n"/>
      <c r="R129" s="39" t="n"/>
      <c r="S129" s="39" t="n"/>
      <c r="T129" s="39" t="n"/>
      <c r="U129" s="39" t="n"/>
      <c r="V129" s="39" t="n"/>
      <c r="W129" s="39" t="n"/>
      <c r="X129" s="39" t="n"/>
      <c r="Y129" s="39" t="n"/>
      <c r="Z129" s="39" t="n"/>
    </row>
    <row r="130" ht="12.75" customHeight="1" s="198">
      <c r="A130" s="39" t="n"/>
      <c r="B130" s="39" t="n"/>
      <c r="C130" s="39" t="n"/>
      <c r="D130" s="39" t="n"/>
      <c r="E130" s="39" t="n"/>
      <c r="F130" s="39" t="n"/>
      <c r="G130" s="39" t="n"/>
      <c r="H130" s="39" t="n"/>
      <c r="I130" s="39" t="n"/>
      <c r="J130" s="39" t="n"/>
      <c r="K130" s="39" t="n"/>
      <c r="L130" s="39" t="n"/>
      <c r="M130" s="39" t="n"/>
      <c r="N130" s="39" t="n"/>
      <c r="O130" s="39" t="n"/>
      <c r="P130" s="39" t="n"/>
      <c r="Q130" s="39" t="n"/>
      <c r="R130" s="39" t="n"/>
      <c r="S130" s="39" t="n"/>
      <c r="T130" s="39" t="n"/>
      <c r="U130" s="39" t="n"/>
      <c r="V130" s="39" t="n"/>
      <c r="W130" s="39" t="n"/>
      <c r="X130" s="39" t="n"/>
      <c r="Y130" s="39" t="n"/>
      <c r="Z130" s="39" t="n"/>
    </row>
    <row r="131" ht="12.75" customHeight="1" s="198">
      <c r="A131" s="39" t="n"/>
      <c r="B131" s="39" t="n"/>
      <c r="C131" s="39" t="n"/>
      <c r="D131" s="39" t="n"/>
      <c r="E131" s="39" t="n"/>
      <c r="F131" s="39" t="n"/>
      <c r="G131" s="39" t="n"/>
      <c r="H131" s="39" t="n"/>
      <c r="I131" s="39" t="n"/>
      <c r="J131" s="39" t="n"/>
      <c r="K131" s="39" t="n"/>
      <c r="L131" s="39" t="n"/>
      <c r="M131" s="39" t="n"/>
      <c r="N131" s="39" t="n"/>
      <c r="O131" s="39" t="n"/>
      <c r="P131" s="39" t="n"/>
      <c r="Q131" s="39" t="n"/>
      <c r="R131" s="39" t="n"/>
      <c r="S131" s="39" t="n"/>
      <c r="T131" s="39" t="n"/>
      <c r="U131" s="39" t="n"/>
      <c r="V131" s="39" t="n"/>
      <c r="W131" s="39" t="n"/>
      <c r="X131" s="39" t="n"/>
      <c r="Y131" s="39" t="n"/>
      <c r="Z131" s="39" t="n"/>
    </row>
    <row r="132" ht="12.75" customHeight="1" s="198">
      <c r="A132" s="39" t="n"/>
      <c r="B132" s="39" t="n"/>
      <c r="C132" s="39" t="n"/>
      <c r="D132" s="39" t="n"/>
      <c r="E132" s="39" t="n"/>
      <c r="F132" s="39" t="n"/>
      <c r="G132" s="39" t="n"/>
      <c r="H132" s="39" t="n"/>
      <c r="I132" s="39" t="n"/>
      <c r="J132" s="39" t="n"/>
      <c r="K132" s="39" t="n"/>
      <c r="L132" s="39" t="n"/>
      <c r="M132" s="39" t="n"/>
      <c r="N132" s="39" t="n"/>
      <c r="O132" s="39" t="n"/>
      <c r="P132" s="39" t="n"/>
      <c r="Q132" s="39" t="n"/>
      <c r="R132" s="39" t="n"/>
      <c r="S132" s="39" t="n"/>
      <c r="T132" s="39" t="n"/>
      <c r="U132" s="39" t="n"/>
      <c r="V132" s="39" t="n"/>
      <c r="W132" s="39" t="n"/>
      <c r="X132" s="39" t="n"/>
      <c r="Y132" s="39" t="n"/>
      <c r="Z132" s="39" t="n"/>
    </row>
    <row r="133" ht="12.75" customHeight="1" s="198">
      <c r="A133" s="39" t="n"/>
      <c r="B133" s="39" t="n"/>
      <c r="C133" s="39" t="n"/>
      <c r="D133" s="39" t="n"/>
      <c r="E133" s="39" t="n"/>
      <c r="F133" s="39" t="n"/>
      <c r="G133" s="39" t="n"/>
      <c r="H133" s="39" t="n"/>
      <c r="I133" s="39" t="n"/>
      <c r="J133" s="39" t="n"/>
      <c r="K133" s="39" t="n"/>
      <c r="L133" s="39" t="n"/>
      <c r="M133" s="39" t="n"/>
      <c r="N133" s="39" t="n"/>
      <c r="O133" s="39" t="n"/>
      <c r="P133" s="39" t="n"/>
      <c r="Q133" s="39" t="n"/>
      <c r="R133" s="39" t="n"/>
      <c r="S133" s="39" t="n"/>
      <c r="T133" s="39" t="n"/>
      <c r="U133" s="39" t="n"/>
      <c r="V133" s="39" t="n"/>
      <c r="W133" s="39" t="n"/>
      <c r="X133" s="39" t="n"/>
      <c r="Y133" s="39" t="n"/>
      <c r="Z133" s="39" t="n"/>
    </row>
    <row r="134" ht="12.75" customHeight="1" s="198">
      <c r="A134" s="39" t="n"/>
      <c r="B134" s="39" t="n"/>
      <c r="C134" s="39" t="n"/>
      <c r="D134" s="39" t="n"/>
      <c r="E134" s="39" t="n"/>
      <c r="F134" s="39" t="n"/>
      <c r="G134" s="39" t="n"/>
      <c r="H134" s="39" t="n"/>
      <c r="I134" s="39" t="n"/>
      <c r="J134" s="39" t="n"/>
      <c r="K134" s="39" t="n"/>
      <c r="L134" s="39" t="n"/>
      <c r="M134" s="39" t="n"/>
      <c r="N134" s="39" t="n"/>
      <c r="O134" s="39" t="n"/>
      <c r="P134" s="39" t="n"/>
      <c r="Q134" s="39" t="n"/>
      <c r="R134" s="39" t="n"/>
      <c r="S134" s="39" t="n"/>
      <c r="T134" s="39" t="n"/>
      <c r="U134" s="39" t="n"/>
      <c r="V134" s="39" t="n"/>
      <c r="W134" s="39" t="n"/>
      <c r="X134" s="39" t="n"/>
      <c r="Y134" s="39" t="n"/>
      <c r="Z134" s="39" t="n"/>
    </row>
    <row r="135" ht="12.75" customHeight="1" s="198">
      <c r="A135" s="39" t="n"/>
      <c r="B135" s="39" t="n"/>
      <c r="C135" s="39" t="n"/>
      <c r="D135" s="39" t="n"/>
      <c r="E135" s="39" t="n"/>
      <c r="F135" s="39" t="n"/>
      <c r="G135" s="39" t="n"/>
      <c r="H135" s="39" t="n"/>
      <c r="I135" s="39" t="n"/>
      <c r="J135" s="39" t="n"/>
      <c r="K135" s="39" t="n"/>
      <c r="L135" s="39" t="n"/>
      <c r="M135" s="39" t="n"/>
      <c r="N135" s="39" t="n"/>
      <c r="O135" s="39" t="n"/>
      <c r="P135" s="39" t="n"/>
      <c r="Q135" s="39" t="n"/>
      <c r="R135" s="39" t="n"/>
      <c r="S135" s="39" t="n"/>
      <c r="T135" s="39" t="n"/>
      <c r="U135" s="39" t="n"/>
      <c r="V135" s="39" t="n"/>
      <c r="W135" s="39" t="n"/>
      <c r="X135" s="39" t="n"/>
      <c r="Y135" s="39" t="n"/>
      <c r="Z135" s="39" t="n"/>
    </row>
    <row r="136" ht="12.75" customHeight="1" s="198">
      <c r="A136" s="39" t="n"/>
      <c r="B136" s="39" t="n"/>
      <c r="C136" s="39" t="n"/>
      <c r="D136" s="39" t="n"/>
      <c r="E136" s="39" t="n"/>
      <c r="F136" s="39" t="n"/>
      <c r="G136" s="39" t="n"/>
      <c r="H136" s="39" t="n"/>
      <c r="I136" s="39" t="n"/>
      <c r="J136" s="39" t="n"/>
      <c r="K136" s="39" t="n"/>
      <c r="L136" s="39" t="n"/>
      <c r="M136" s="39" t="n"/>
      <c r="N136" s="39" t="n"/>
      <c r="O136" s="39" t="n"/>
      <c r="P136" s="39" t="n"/>
      <c r="Q136" s="39" t="n"/>
      <c r="R136" s="39" t="n"/>
      <c r="S136" s="39" t="n"/>
      <c r="T136" s="39" t="n"/>
      <c r="U136" s="39" t="n"/>
      <c r="V136" s="39" t="n"/>
      <c r="W136" s="39" t="n"/>
      <c r="X136" s="39" t="n"/>
      <c r="Y136" s="39" t="n"/>
      <c r="Z136" s="39" t="n"/>
    </row>
    <row r="137" ht="12.75" customHeight="1" s="198">
      <c r="A137" s="39" t="n"/>
      <c r="B137" s="39" t="n"/>
      <c r="C137" s="39" t="n"/>
      <c r="D137" s="39" t="n"/>
      <c r="E137" s="39" t="n"/>
      <c r="F137" s="39" t="n"/>
      <c r="G137" s="39" t="n"/>
      <c r="H137" s="39" t="n"/>
      <c r="I137" s="39" t="n"/>
      <c r="J137" s="39" t="n"/>
      <c r="K137" s="39" t="n"/>
      <c r="L137" s="39" t="n"/>
      <c r="M137" s="39" t="n"/>
      <c r="N137" s="39" t="n"/>
      <c r="O137" s="39" t="n"/>
      <c r="P137" s="39" t="n"/>
      <c r="Q137" s="39" t="n"/>
      <c r="R137" s="39" t="n"/>
      <c r="S137" s="39" t="n"/>
      <c r="T137" s="39" t="n"/>
      <c r="U137" s="39" t="n"/>
      <c r="V137" s="39" t="n"/>
      <c r="W137" s="39" t="n"/>
      <c r="X137" s="39" t="n"/>
      <c r="Y137" s="39" t="n"/>
      <c r="Z137" s="39" t="n"/>
    </row>
    <row r="138" ht="12.75" customHeight="1" s="198">
      <c r="A138" s="39" t="n"/>
      <c r="B138" s="39" t="n"/>
      <c r="C138" s="39" t="n"/>
      <c r="D138" s="39" t="n"/>
      <c r="E138" s="39" t="n"/>
      <c r="F138" s="39" t="n"/>
      <c r="G138" s="39" t="n"/>
      <c r="H138" s="39" t="n"/>
      <c r="I138" s="39" t="n"/>
      <c r="J138" s="39" t="n"/>
      <c r="K138" s="39" t="n"/>
      <c r="L138" s="39" t="n"/>
      <c r="M138" s="39" t="n"/>
      <c r="N138" s="39" t="n"/>
      <c r="O138" s="39" t="n"/>
      <c r="P138" s="39" t="n"/>
      <c r="Q138" s="39" t="n"/>
      <c r="R138" s="39" t="n"/>
      <c r="S138" s="39" t="n"/>
      <c r="T138" s="39" t="n"/>
      <c r="U138" s="39" t="n"/>
      <c r="V138" s="39" t="n"/>
      <c r="W138" s="39" t="n"/>
      <c r="X138" s="39" t="n"/>
      <c r="Y138" s="39" t="n"/>
      <c r="Z138" s="39" t="n"/>
    </row>
    <row r="139" ht="12.75" customHeight="1" s="198">
      <c r="A139" s="39" t="n"/>
      <c r="B139" s="39" t="n"/>
      <c r="C139" s="39" t="n"/>
      <c r="D139" s="39" t="n"/>
      <c r="E139" s="39" t="n"/>
      <c r="F139" s="39" t="n"/>
      <c r="G139" s="39" t="n"/>
      <c r="H139" s="39" t="n"/>
      <c r="I139" s="39" t="n"/>
      <c r="J139" s="39" t="n"/>
      <c r="K139" s="39" t="n"/>
      <c r="L139" s="39" t="n"/>
      <c r="M139" s="39" t="n"/>
      <c r="N139" s="39" t="n"/>
      <c r="O139" s="39" t="n"/>
      <c r="P139" s="39" t="n"/>
      <c r="Q139" s="39" t="n"/>
      <c r="R139" s="39" t="n"/>
      <c r="S139" s="39" t="n"/>
      <c r="T139" s="39" t="n"/>
      <c r="U139" s="39" t="n"/>
      <c r="V139" s="39" t="n"/>
      <c r="W139" s="39" t="n"/>
      <c r="X139" s="39" t="n"/>
      <c r="Y139" s="39" t="n"/>
      <c r="Z139" s="39" t="n"/>
    </row>
    <row r="140" ht="12.75" customHeight="1" s="198">
      <c r="A140" s="39" t="n"/>
      <c r="B140" s="39" t="n"/>
      <c r="C140" s="39" t="n"/>
      <c r="D140" s="39" t="n"/>
      <c r="E140" s="39" t="n"/>
      <c r="F140" s="39" t="n"/>
      <c r="G140" s="39" t="n"/>
      <c r="H140" s="39" t="n"/>
      <c r="I140" s="39" t="n"/>
      <c r="J140" s="39" t="n"/>
      <c r="K140" s="39" t="n"/>
      <c r="L140" s="39" t="n"/>
      <c r="M140" s="39" t="n"/>
      <c r="N140" s="39" t="n"/>
      <c r="O140" s="39" t="n"/>
      <c r="P140" s="39" t="n"/>
      <c r="Q140" s="39" t="n"/>
      <c r="R140" s="39" t="n"/>
      <c r="S140" s="39" t="n"/>
      <c r="T140" s="39" t="n"/>
      <c r="U140" s="39" t="n"/>
      <c r="V140" s="39" t="n"/>
      <c r="W140" s="39" t="n"/>
      <c r="X140" s="39" t="n"/>
      <c r="Y140" s="39" t="n"/>
      <c r="Z140" s="39" t="n"/>
    </row>
    <row r="141" ht="12.75" customHeight="1" s="198">
      <c r="A141" s="39" t="n"/>
      <c r="B141" s="39" t="n"/>
      <c r="C141" s="39" t="n"/>
      <c r="D141" s="39" t="n"/>
      <c r="E141" s="39" t="n"/>
      <c r="F141" s="39" t="n"/>
      <c r="G141" s="39" t="n"/>
      <c r="H141" s="39" t="n"/>
      <c r="I141" s="39" t="n"/>
      <c r="J141" s="39" t="n"/>
      <c r="K141" s="39" t="n"/>
      <c r="L141" s="39" t="n"/>
      <c r="M141" s="39" t="n"/>
      <c r="N141" s="39" t="n"/>
      <c r="O141" s="39" t="n"/>
      <c r="P141" s="39" t="n"/>
      <c r="Q141" s="39" t="n"/>
      <c r="R141" s="39" t="n"/>
      <c r="S141" s="39" t="n"/>
      <c r="T141" s="39" t="n"/>
      <c r="U141" s="39" t="n"/>
      <c r="V141" s="39" t="n"/>
      <c r="W141" s="39" t="n"/>
      <c r="X141" s="39" t="n"/>
      <c r="Y141" s="39" t="n"/>
      <c r="Z141" s="39" t="n"/>
    </row>
    <row r="142" ht="12.75" customHeight="1" s="198">
      <c r="A142" s="39" t="n"/>
      <c r="B142" s="39" t="n"/>
      <c r="C142" s="39" t="n"/>
      <c r="D142" s="39" t="n"/>
      <c r="E142" s="39" t="n"/>
      <c r="F142" s="39" t="n"/>
      <c r="G142" s="39" t="n"/>
      <c r="H142" s="39" t="n"/>
      <c r="I142" s="39" t="n"/>
      <c r="J142" s="39" t="n"/>
      <c r="K142" s="39" t="n"/>
      <c r="L142" s="39" t="n"/>
      <c r="M142" s="39" t="n"/>
      <c r="N142" s="39" t="n"/>
      <c r="O142" s="39" t="n"/>
      <c r="P142" s="39" t="n"/>
      <c r="Q142" s="39" t="n"/>
      <c r="R142" s="39" t="n"/>
      <c r="S142" s="39" t="n"/>
      <c r="T142" s="39" t="n"/>
      <c r="U142" s="39" t="n"/>
      <c r="V142" s="39" t="n"/>
      <c r="W142" s="39" t="n"/>
      <c r="X142" s="39" t="n"/>
      <c r="Y142" s="39" t="n"/>
      <c r="Z142" s="39" t="n"/>
    </row>
    <row r="143" ht="12.75" customHeight="1" s="198">
      <c r="A143" s="39" t="n"/>
      <c r="B143" s="39" t="n"/>
      <c r="C143" s="39" t="n"/>
      <c r="D143" s="39" t="n"/>
      <c r="E143" s="39" t="n"/>
      <c r="F143" s="39" t="n"/>
      <c r="G143" s="39" t="n"/>
      <c r="H143" s="39" t="n"/>
      <c r="I143" s="39" t="n"/>
      <c r="J143" s="39" t="n"/>
      <c r="K143" s="39" t="n"/>
      <c r="L143" s="39" t="n"/>
      <c r="M143" s="39" t="n"/>
      <c r="N143" s="39" t="n"/>
      <c r="O143" s="39" t="n"/>
      <c r="P143" s="39" t="n"/>
      <c r="Q143" s="39" t="n"/>
      <c r="R143" s="39" t="n"/>
      <c r="S143" s="39" t="n"/>
      <c r="T143" s="39" t="n"/>
      <c r="U143" s="39" t="n"/>
      <c r="V143" s="39" t="n"/>
      <c r="W143" s="39" t="n"/>
      <c r="X143" s="39" t="n"/>
      <c r="Y143" s="39" t="n"/>
      <c r="Z143" s="39" t="n"/>
    </row>
    <row r="144" ht="12.75" customHeight="1" s="198">
      <c r="A144" s="39" t="n"/>
      <c r="B144" s="39" t="n"/>
      <c r="C144" s="39" t="n"/>
      <c r="D144" s="39" t="n"/>
      <c r="E144" s="39" t="n"/>
      <c r="F144" s="39" t="n"/>
      <c r="G144" s="39" t="n"/>
      <c r="H144" s="39" t="n"/>
      <c r="I144" s="39" t="n"/>
      <c r="J144" s="39" t="n"/>
      <c r="K144" s="39" t="n"/>
      <c r="L144" s="39" t="n"/>
      <c r="M144" s="39" t="n"/>
      <c r="N144" s="39" t="n"/>
      <c r="O144" s="39" t="n"/>
      <c r="P144" s="39" t="n"/>
      <c r="Q144" s="39" t="n"/>
      <c r="R144" s="39" t="n"/>
      <c r="S144" s="39" t="n"/>
      <c r="T144" s="39" t="n"/>
      <c r="U144" s="39" t="n"/>
      <c r="V144" s="39" t="n"/>
      <c r="W144" s="39" t="n"/>
      <c r="X144" s="39" t="n"/>
      <c r="Y144" s="39" t="n"/>
      <c r="Z144" s="39" t="n"/>
    </row>
    <row r="145" ht="12.75" customHeight="1" s="198">
      <c r="A145" s="39" t="n"/>
      <c r="B145" s="39" t="n"/>
      <c r="C145" s="39" t="n"/>
      <c r="D145" s="39" t="n"/>
      <c r="E145" s="39" t="n"/>
      <c r="F145" s="39" t="n"/>
      <c r="G145" s="39" t="n"/>
      <c r="H145" s="39" t="n"/>
      <c r="I145" s="39" t="n"/>
      <c r="J145" s="39" t="n"/>
      <c r="K145" s="39" t="n"/>
      <c r="L145" s="39" t="n"/>
      <c r="M145" s="39" t="n"/>
      <c r="N145" s="39" t="n"/>
      <c r="O145" s="39" t="n"/>
      <c r="P145" s="39" t="n"/>
      <c r="Q145" s="39" t="n"/>
      <c r="R145" s="39" t="n"/>
      <c r="S145" s="39" t="n"/>
      <c r="T145" s="39" t="n"/>
      <c r="U145" s="39" t="n"/>
      <c r="V145" s="39" t="n"/>
      <c r="W145" s="39" t="n"/>
      <c r="X145" s="39" t="n"/>
      <c r="Y145" s="39" t="n"/>
      <c r="Z145" s="39" t="n"/>
    </row>
    <row r="146" ht="12.75" customHeight="1" s="198">
      <c r="A146" s="39" t="n"/>
      <c r="B146" s="39" t="n"/>
      <c r="C146" s="39" t="n"/>
      <c r="D146" s="39" t="n"/>
      <c r="E146" s="39" t="n"/>
      <c r="F146" s="39" t="n"/>
      <c r="G146" s="39" t="n"/>
      <c r="H146" s="39" t="n"/>
      <c r="I146" s="39" t="n"/>
      <c r="J146" s="39" t="n"/>
      <c r="K146" s="39" t="n"/>
      <c r="L146" s="39" t="n"/>
      <c r="M146" s="39" t="n"/>
      <c r="N146" s="39" t="n"/>
      <c r="O146" s="39" t="n"/>
      <c r="P146" s="39" t="n"/>
      <c r="Q146" s="39" t="n"/>
      <c r="R146" s="39" t="n"/>
      <c r="S146" s="39" t="n"/>
      <c r="T146" s="39" t="n"/>
      <c r="U146" s="39" t="n"/>
      <c r="V146" s="39" t="n"/>
      <c r="W146" s="39" t="n"/>
      <c r="X146" s="39" t="n"/>
      <c r="Y146" s="39" t="n"/>
      <c r="Z146" s="39" t="n"/>
    </row>
    <row r="147" ht="12.75" customHeight="1" s="198">
      <c r="A147" s="39" t="n"/>
      <c r="B147" s="39" t="n"/>
      <c r="C147" s="39" t="n"/>
      <c r="D147" s="39" t="n"/>
      <c r="E147" s="39" t="n"/>
      <c r="F147" s="39" t="n"/>
      <c r="G147" s="39" t="n"/>
      <c r="H147" s="39" t="n"/>
      <c r="I147" s="39" t="n"/>
      <c r="J147" s="39" t="n"/>
      <c r="K147" s="39" t="n"/>
      <c r="L147" s="39" t="n"/>
      <c r="M147" s="39" t="n"/>
      <c r="N147" s="39" t="n"/>
      <c r="O147" s="39" t="n"/>
      <c r="P147" s="39" t="n"/>
      <c r="Q147" s="39" t="n"/>
      <c r="R147" s="39" t="n"/>
      <c r="S147" s="39" t="n"/>
      <c r="T147" s="39" t="n"/>
      <c r="U147" s="39" t="n"/>
      <c r="V147" s="39" t="n"/>
      <c r="W147" s="39" t="n"/>
      <c r="X147" s="39" t="n"/>
      <c r="Y147" s="39" t="n"/>
      <c r="Z147" s="39" t="n"/>
    </row>
    <row r="148" ht="12.75" customHeight="1" s="198">
      <c r="A148" s="39" t="n"/>
      <c r="B148" s="39" t="n"/>
      <c r="C148" s="39" t="n"/>
      <c r="D148" s="39" t="n"/>
      <c r="E148" s="39" t="n"/>
      <c r="F148" s="39" t="n"/>
      <c r="G148" s="39" t="n"/>
      <c r="H148" s="39" t="n"/>
      <c r="I148" s="39" t="n"/>
      <c r="J148" s="39" t="n"/>
      <c r="K148" s="39" t="n"/>
      <c r="L148" s="39" t="n"/>
      <c r="M148" s="39" t="n"/>
      <c r="N148" s="39" t="n"/>
      <c r="O148" s="39" t="n"/>
      <c r="P148" s="39" t="n"/>
      <c r="Q148" s="39" t="n"/>
      <c r="R148" s="39" t="n"/>
      <c r="S148" s="39" t="n"/>
      <c r="T148" s="39" t="n"/>
      <c r="U148" s="39" t="n"/>
      <c r="V148" s="39" t="n"/>
      <c r="W148" s="39" t="n"/>
      <c r="X148" s="39" t="n"/>
      <c r="Y148" s="39" t="n"/>
      <c r="Z148" s="39" t="n"/>
    </row>
    <row r="149" ht="12.75" customHeight="1" s="198">
      <c r="A149" s="39" t="n"/>
      <c r="B149" s="39" t="n"/>
      <c r="C149" s="39" t="n"/>
      <c r="D149" s="39" t="n"/>
      <c r="E149" s="39" t="n"/>
      <c r="F149" s="39" t="n"/>
      <c r="G149" s="39" t="n"/>
      <c r="H149" s="39" t="n"/>
      <c r="I149" s="39" t="n"/>
      <c r="J149" s="39" t="n"/>
      <c r="K149" s="39" t="n"/>
      <c r="L149" s="39" t="n"/>
      <c r="M149" s="39" t="n"/>
      <c r="N149" s="39" t="n"/>
      <c r="O149" s="39" t="n"/>
      <c r="P149" s="39" t="n"/>
      <c r="Q149" s="39" t="n"/>
      <c r="R149" s="39" t="n"/>
      <c r="S149" s="39" t="n"/>
      <c r="T149" s="39" t="n"/>
      <c r="U149" s="39" t="n"/>
      <c r="V149" s="39" t="n"/>
      <c r="W149" s="39" t="n"/>
      <c r="X149" s="39" t="n"/>
      <c r="Y149" s="39" t="n"/>
      <c r="Z149" s="39" t="n"/>
    </row>
    <row r="150" ht="12.75" customHeight="1" s="198">
      <c r="A150" s="39" t="n"/>
      <c r="B150" s="39" t="n"/>
      <c r="C150" s="39" t="n"/>
      <c r="D150" s="39" t="n"/>
      <c r="E150" s="39" t="n"/>
      <c r="F150" s="39" t="n"/>
      <c r="G150" s="39" t="n"/>
      <c r="H150" s="39" t="n"/>
      <c r="I150" s="39" t="n"/>
      <c r="J150" s="39" t="n"/>
      <c r="K150" s="39" t="n"/>
      <c r="L150" s="39" t="n"/>
      <c r="M150" s="39" t="n"/>
      <c r="N150" s="39" t="n"/>
      <c r="O150" s="39" t="n"/>
      <c r="P150" s="39" t="n"/>
      <c r="Q150" s="39" t="n"/>
      <c r="R150" s="39" t="n"/>
      <c r="S150" s="39" t="n"/>
      <c r="T150" s="39" t="n"/>
      <c r="U150" s="39" t="n"/>
      <c r="V150" s="39" t="n"/>
      <c r="W150" s="39" t="n"/>
      <c r="X150" s="39" t="n"/>
      <c r="Y150" s="39" t="n"/>
      <c r="Z150" s="39" t="n"/>
    </row>
    <row r="151" ht="12.75" customHeight="1" s="198">
      <c r="A151" s="39" t="n"/>
      <c r="B151" s="39" t="n"/>
      <c r="C151" s="39" t="n"/>
      <c r="D151" s="39" t="n"/>
      <c r="E151" s="39" t="n"/>
      <c r="F151" s="39" t="n"/>
      <c r="G151" s="39" t="n"/>
      <c r="H151" s="39" t="n"/>
      <c r="I151" s="39" t="n"/>
      <c r="J151" s="39" t="n"/>
      <c r="K151" s="39" t="n"/>
      <c r="L151" s="39" t="n"/>
      <c r="M151" s="39" t="n"/>
      <c r="N151" s="39" t="n"/>
      <c r="O151" s="39" t="n"/>
      <c r="P151" s="39" t="n"/>
      <c r="Q151" s="39" t="n"/>
      <c r="R151" s="39" t="n"/>
      <c r="S151" s="39" t="n"/>
      <c r="T151" s="39" t="n"/>
      <c r="U151" s="39" t="n"/>
      <c r="V151" s="39" t="n"/>
      <c r="W151" s="39" t="n"/>
      <c r="X151" s="39" t="n"/>
      <c r="Y151" s="39" t="n"/>
      <c r="Z151" s="39" t="n"/>
    </row>
    <row r="152" ht="12.75" customHeight="1" s="198">
      <c r="A152" s="39" t="n"/>
      <c r="B152" s="39" t="n"/>
      <c r="C152" s="39" t="n"/>
      <c r="D152" s="39" t="n"/>
      <c r="E152" s="39" t="n"/>
      <c r="F152" s="39" t="n"/>
      <c r="G152" s="39" t="n"/>
      <c r="H152" s="39" t="n"/>
      <c r="I152" s="39" t="n"/>
      <c r="J152" s="39" t="n"/>
      <c r="K152" s="39" t="n"/>
      <c r="L152" s="39" t="n"/>
      <c r="M152" s="39" t="n"/>
      <c r="N152" s="39" t="n"/>
      <c r="O152" s="39" t="n"/>
      <c r="P152" s="39" t="n"/>
      <c r="Q152" s="39" t="n"/>
      <c r="R152" s="39" t="n"/>
      <c r="S152" s="39" t="n"/>
      <c r="T152" s="39" t="n"/>
      <c r="U152" s="39" t="n"/>
      <c r="V152" s="39" t="n"/>
      <c r="W152" s="39" t="n"/>
      <c r="X152" s="39" t="n"/>
      <c r="Y152" s="39" t="n"/>
      <c r="Z152" s="39" t="n"/>
    </row>
    <row r="153" ht="12.75" customHeight="1" s="198">
      <c r="A153" s="39" t="n"/>
      <c r="B153" s="39" t="n"/>
      <c r="C153" s="39" t="n"/>
      <c r="D153" s="39" t="n"/>
      <c r="E153" s="39" t="n"/>
      <c r="F153" s="39" t="n"/>
      <c r="G153" s="39" t="n"/>
      <c r="H153" s="39" t="n"/>
      <c r="I153" s="39" t="n"/>
      <c r="J153" s="39" t="n"/>
      <c r="K153" s="39" t="n"/>
      <c r="L153" s="39" t="n"/>
      <c r="M153" s="39" t="n"/>
      <c r="N153" s="39" t="n"/>
      <c r="O153" s="39" t="n"/>
      <c r="P153" s="39" t="n"/>
      <c r="Q153" s="39" t="n"/>
      <c r="R153" s="39" t="n"/>
      <c r="S153" s="39" t="n"/>
      <c r="T153" s="39" t="n"/>
      <c r="U153" s="39" t="n"/>
      <c r="V153" s="39" t="n"/>
      <c r="W153" s="39" t="n"/>
      <c r="X153" s="39" t="n"/>
      <c r="Y153" s="39" t="n"/>
      <c r="Z153" s="39" t="n"/>
    </row>
    <row r="154" ht="12.75" customHeight="1" s="198">
      <c r="A154" s="39" t="n"/>
      <c r="B154" s="39" t="n"/>
      <c r="C154" s="39" t="n"/>
      <c r="D154" s="39" t="n"/>
      <c r="E154" s="39" t="n"/>
      <c r="F154" s="39" t="n"/>
      <c r="G154" s="39" t="n"/>
      <c r="H154" s="39" t="n"/>
      <c r="I154" s="39" t="n"/>
      <c r="J154" s="39" t="n"/>
      <c r="K154" s="39" t="n"/>
      <c r="L154" s="39" t="n"/>
      <c r="M154" s="39" t="n"/>
      <c r="N154" s="39" t="n"/>
      <c r="O154" s="39" t="n"/>
      <c r="P154" s="39" t="n"/>
      <c r="Q154" s="39" t="n"/>
      <c r="R154" s="39" t="n"/>
      <c r="S154" s="39" t="n"/>
      <c r="T154" s="39" t="n"/>
      <c r="U154" s="39" t="n"/>
      <c r="V154" s="39" t="n"/>
      <c r="W154" s="39" t="n"/>
      <c r="X154" s="39" t="n"/>
      <c r="Y154" s="39" t="n"/>
      <c r="Z154" s="39" t="n"/>
    </row>
    <row r="155" ht="12.75" customHeight="1" s="198">
      <c r="A155" s="39" t="n"/>
      <c r="B155" s="39" t="n"/>
      <c r="C155" s="39" t="n"/>
      <c r="D155" s="39" t="n"/>
      <c r="E155" s="39" t="n"/>
      <c r="F155" s="39" t="n"/>
      <c r="G155" s="39" t="n"/>
      <c r="H155" s="39" t="n"/>
      <c r="I155" s="39" t="n"/>
      <c r="J155" s="39" t="n"/>
      <c r="K155" s="39" t="n"/>
      <c r="L155" s="39" t="n"/>
      <c r="M155" s="39" t="n"/>
      <c r="N155" s="39" t="n"/>
      <c r="O155" s="39" t="n"/>
      <c r="P155" s="39" t="n"/>
      <c r="Q155" s="39" t="n"/>
      <c r="R155" s="39" t="n"/>
      <c r="S155" s="39" t="n"/>
      <c r="T155" s="39" t="n"/>
      <c r="U155" s="39" t="n"/>
      <c r="V155" s="39" t="n"/>
      <c r="W155" s="39" t="n"/>
      <c r="X155" s="39" t="n"/>
      <c r="Y155" s="39" t="n"/>
      <c r="Z155" s="39" t="n"/>
    </row>
    <row r="156" ht="12.75" customHeight="1" s="198">
      <c r="A156" s="39" t="n"/>
      <c r="B156" s="39" t="n"/>
      <c r="C156" s="39" t="n"/>
      <c r="D156" s="39" t="n"/>
      <c r="E156" s="39" t="n"/>
      <c r="F156" s="39" t="n"/>
      <c r="G156" s="39" t="n"/>
      <c r="H156" s="39" t="n"/>
      <c r="I156" s="39" t="n"/>
      <c r="J156" s="39" t="n"/>
      <c r="K156" s="39" t="n"/>
      <c r="L156" s="39" t="n"/>
      <c r="M156" s="39" t="n"/>
      <c r="N156" s="39" t="n"/>
      <c r="O156" s="39" t="n"/>
      <c r="P156" s="39" t="n"/>
      <c r="Q156" s="39" t="n"/>
      <c r="R156" s="39" t="n"/>
      <c r="S156" s="39" t="n"/>
      <c r="T156" s="39" t="n"/>
      <c r="U156" s="39" t="n"/>
      <c r="V156" s="39" t="n"/>
      <c r="W156" s="39" t="n"/>
      <c r="X156" s="39" t="n"/>
      <c r="Y156" s="39" t="n"/>
      <c r="Z156" s="39" t="n"/>
    </row>
    <row r="157" ht="12.75" customHeight="1" s="198">
      <c r="A157" s="39" t="n"/>
      <c r="B157" s="39" t="n"/>
      <c r="C157" s="39" t="n"/>
      <c r="D157" s="39" t="n"/>
      <c r="E157" s="39" t="n"/>
      <c r="F157" s="39" t="n"/>
      <c r="G157" s="39" t="n"/>
      <c r="H157" s="39" t="n"/>
      <c r="I157" s="39" t="n"/>
      <c r="J157" s="39" t="n"/>
      <c r="K157" s="39" t="n"/>
      <c r="L157" s="39" t="n"/>
      <c r="M157" s="39" t="n"/>
      <c r="N157" s="39" t="n"/>
      <c r="O157" s="39" t="n"/>
      <c r="P157" s="39" t="n"/>
      <c r="Q157" s="39" t="n"/>
      <c r="R157" s="39" t="n"/>
      <c r="S157" s="39" t="n"/>
      <c r="T157" s="39" t="n"/>
      <c r="U157" s="39" t="n"/>
      <c r="V157" s="39" t="n"/>
      <c r="W157" s="39" t="n"/>
      <c r="X157" s="39" t="n"/>
      <c r="Y157" s="39" t="n"/>
      <c r="Z157" s="39" t="n"/>
    </row>
    <row r="158" ht="12.75" customHeight="1" s="198">
      <c r="A158" s="39" t="n"/>
      <c r="B158" s="39" t="n"/>
      <c r="C158" s="39" t="n"/>
      <c r="D158" s="39" t="n"/>
      <c r="E158" s="39" t="n"/>
      <c r="F158" s="39" t="n"/>
      <c r="G158" s="39" t="n"/>
      <c r="H158" s="39" t="n"/>
      <c r="I158" s="39" t="n"/>
      <c r="J158" s="39" t="n"/>
      <c r="K158" s="39" t="n"/>
      <c r="L158" s="39" t="n"/>
      <c r="M158" s="39" t="n"/>
      <c r="N158" s="39" t="n"/>
      <c r="O158" s="39" t="n"/>
      <c r="P158" s="39" t="n"/>
      <c r="Q158" s="39" t="n"/>
      <c r="R158" s="39" t="n"/>
      <c r="S158" s="39" t="n"/>
      <c r="T158" s="39" t="n"/>
      <c r="U158" s="39" t="n"/>
      <c r="V158" s="39" t="n"/>
      <c r="W158" s="39" t="n"/>
      <c r="X158" s="39" t="n"/>
      <c r="Y158" s="39" t="n"/>
      <c r="Z158" s="39" t="n"/>
    </row>
    <row r="159" ht="12.75" customHeight="1" s="198">
      <c r="A159" s="39" t="n"/>
      <c r="B159" s="39" t="n"/>
      <c r="C159" s="39" t="n"/>
      <c r="D159" s="39" t="n"/>
      <c r="E159" s="39" t="n"/>
      <c r="F159" s="39" t="n"/>
      <c r="G159" s="39" t="n"/>
      <c r="H159" s="39" t="n"/>
      <c r="I159" s="39" t="n"/>
      <c r="J159" s="39" t="n"/>
      <c r="K159" s="39" t="n"/>
      <c r="L159" s="39" t="n"/>
      <c r="M159" s="39" t="n"/>
      <c r="N159" s="39" t="n"/>
      <c r="O159" s="39" t="n"/>
      <c r="P159" s="39" t="n"/>
      <c r="Q159" s="39" t="n"/>
      <c r="R159" s="39" t="n"/>
      <c r="S159" s="39" t="n"/>
      <c r="T159" s="39" t="n"/>
      <c r="U159" s="39" t="n"/>
      <c r="V159" s="39" t="n"/>
      <c r="W159" s="39" t="n"/>
      <c r="X159" s="39" t="n"/>
      <c r="Y159" s="39" t="n"/>
      <c r="Z159" s="39" t="n"/>
    </row>
    <row r="160" ht="12.75" customHeight="1" s="198">
      <c r="A160" s="39" t="n"/>
      <c r="B160" s="39" t="n"/>
      <c r="C160" s="39" t="n"/>
      <c r="D160" s="39" t="n"/>
      <c r="E160" s="39" t="n"/>
      <c r="F160" s="39" t="n"/>
      <c r="G160" s="39" t="n"/>
      <c r="H160" s="39" t="n"/>
      <c r="I160" s="39" t="n"/>
      <c r="J160" s="39" t="n"/>
      <c r="K160" s="39" t="n"/>
      <c r="L160" s="39" t="n"/>
      <c r="M160" s="39" t="n"/>
      <c r="N160" s="39" t="n"/>
      <c r="O160" s="39" t="n"/>
      <c r="P160" s="39" t="n"/>
      <c r="Q160" s="39" t="n"/>
      <c r="R160" s="39" t="n"/>
      <c r="S160" s="39" t="n"/>
      <c r="T160" s="39" t="n"/>
      <c r="U160" s="39" t="n"/>
      <c r="V160" s="39" t="n"/>
      <c r="W160" s="39" t="n"/>
      <c r="X160" s="39" t="n"/>
      <c r="Y160" s="39" t="n"/>
      <c r="Z160" s="39" t="n"/>
    </row>
    <row r="161" ht="12.75" customHeight="1" s="198">
      <c r="A161" s="39" t="n"/>
      <c r="B161" s="39" t="n"/>
      <c r="C161" s="39" t="n"/>
      <c r="D161" s="39" t="n"/>
      <c r="E161" s="39" t="n"/>
      <c r="F161" s="39" t="n"/>
      <c r="G161" s="39" t="n"/>
      <c r="H161" s="39" t="n"/>
      <c r="I161" s="39" t="n"/>
      <c r="J161" s="39" t="n"/>
      <c r="K161" s="39" t="n"/>
      <c r="L161" s="39" t="n"/>
      <c r="M161" s="39" t="n"/>
      <c r="N161" s="39" t="n"/>
      <c r="O161" s="39" t="n"/>
      <c r="P161" s="39" t="n"/>
      <c r="Q161" s="39" t="n"/>
      <c r="R161" s="39" t="n"/>
      <c r="S161" s="39" t="n"/>
      <c r="T161" s="39" t="n"/>
      <c r="U161" s="39" t="n"/>
      <c r="V161" s="39" t="n"/>
      <c r="W161" s="39" t="n"/>
      <c r="X161" s="39" t="n"/>
      <c r="Y161" s="39" t="n"/>
      <c r="Z161" s="39" t="n"/>
    </row>
    <row r="162" ht="12.75" customHeight="1" s="198">
      <c r="A162" s="39" t="n"/>
      <c r="B162" s="39" t="n"/>
      <c r="C162" s="39" t="n"/>
      <c r="D162" s="39" t="n"/>
      <c r="E162" s="39" t="n"/>
      <c r="F162" s="39" t="n"/>
      <c r="G162" s="39" t="n"/>
      <c r="H162" s="39" t="n"/>
      <c r="I162" s="39" t="n"/>
      <c r="J162" s="39" t="n"/>
      <c r="K162" s="39" t="n"/>
      <c r="L162" s="39" t="n"/>
      <c r="M162" s="39" t="n"/>
      <c r="N162" s="39" t="n"/>
      <c r="O162" s="39" t="n"/>
      <c r="P162" s="39" t="n"/>
      <c r="Q162" s="39" t="n"/>
      <c r="R162" s="39" t="n"/>
      <c r="S162" s="39" t="n"/>
      <c r="T162" s="39" t="n"/>
      <c r="U162" s="39" t="n"/>
      <c r="V162" s="39" t="n"/>
      <c r="W162" s="39" t="n"/>
      <c r="X162" s="39" t="n"/>
      <c r="Y162" s="39" t="n"/>
      <c r="Z162" s="39" t="n"/>
    </row>
    <row r="163" ht="12.75" customHeight="1" s="198">
      <c r="A163" s="39" t="n"/>
      <c r="B163" s="39" t="n"/>
      <c r="C163" s="39" t="n"/>
      <c r="D163" s="39" t="n"/>
      <c r="E163" s="39" t="n"/>
      <c r="F163" s="39" t="n"/>
      <c r="G163" s="39" t="n"/>
      <c r="H163" s="39" t="n"/>
      <c r="I163" s="39" t="n"/>
      <c r="J163" s="39" t="n"/>
      <c r="K163" s="39" t="n"/>
      <c r="L163" s="39" t="n"/>
      <c r="M163" s="39" t="n"/>
      <c r="N163" s="39" t="n"/>
      <c r="O163" s="39" t="n"/>
      <c r="P163" s="39" t="n"/>
      <c r="Q163" s="39" t="n"/>
      <c r="R163" s="39" t="n"/>
      <c r="S163" s="39" t="n"/>
      <c r="T163" s="39" t="n"/>
      <c r="U163" s="39" t="n"/>
      <c r="V163" s="39" t="n"/>
      <c r="W163" s="39" t="n"/>
      <c r="X163" s="39" t="n"/>
      <c r="Y163" s="39" t="n"/>
      <c r="Z163" s="39" t="n"/>
    </row>
    <row r="164" ht="12.75" customHeight="1" s="198">
      <c r="A164" s="39" t="n"/>
      <c r="B164" s="39" t="n"/>
      <c r="C164" s="39" t="n"/>
      <c r="D164" s="39" t="n"/>
      <c r="E164" s="39" t="n"/>
      <c r="F164" s="39" t="n"/>
      <c r="G164" s="39" t="n"/>
      <c r="H164" s="39" t="n"/>
      <c r="I164" s="39" t="n"/>
      <c r="J164" s="39" t="n"/>
      <c r="K164" s="39" t="n"/>
      <c r="L164" s="39" t="n"/>
      <c r="M164" s="39" t="n"/>
      <c r="N164" s="39" t="n"/>
      <c r="O164" s="39" t="n"/>
      <c r="P164" s="39" t="n"/>
      <c r="Q164" s="39" t="n"/>
      <c r="R164" s="39" t="n"/>
      <c r="S164" s="39" t="n"/>
      <c r="T164" s="39" t="n"/>
      <c r="U164" s="39" t="n"/>
      <c r="V164" s="39" t="n"/>
      <c r="W164" s="39" t="n"/>
      <c r="X164" s="39" t="n"/>
      <c r="Y164" s="39" t="n"/>
      <c r="Z164" s="39" t="n"/>
    </row>
    <row r="165" ht="12.75" customHeight="1" s="198">
      <c r="A165" s="39" t="n"/>
      <c r="B165" s="39" t="n"/>
      <c r="C165" s="39" t="n"/>
      <c r="D165" s="39" t="n"/>
      <c r="E165" s="39" t="n"/>
      <c r="F165" s="39" t="n"/>
      <c r="G165" s="39" t="n"/>
      <c r="H165" s="39" t="n"/>
      <c r="I165" s="39" t="n"/>
      <c r="J165" s="39" t="n"/>
      <c r="K165" s="39" t="n"/>
      <c r="L165" s="39" t="n"/>
      <c r="M165" s="39" t="n"/>
      <c r="N165" s="39" t="n"/>
      <c r="O165" s="39" t="n"/>
      <c r="P165" s="39" t="n"/>
      <c r="Q165" s="39" t="n"/>
      <c r="R165" s="39" t="n"/>
      <c r="S165" s="39" t="n"/>
      <c r="T165" s="39" t="n"/>
      <c r="U165" s="39" t="n"/>
      <c r="V165" s="39" t="n"/>
      <c r="W165" s="39" t="n"/>
      <c r="X165" s="39" t="n"/>
      <c r="Y165" s="39" t="n"/>
      <c r="Z165" s="39" t="n"/>
    </row>
    <row r="166" ht="12.75" customHeight="1" s="198">
      <c r="A166" s="39" t="n"/>
      <c r="B166" s="39" t="n"/>
      <c r="C166" s="39" t="n"/>
      <c r="D166" s="39" t="n"/>
      <c r="E166" s="39" t="n"/>
      <c r="F166" s="39" t="n"/>
      <c r="G166" s="39" t="n"/>
      <c r="H166" s="39" t="n"/>
      <c r="I166" s="39" t="n"/>
      <c r="J166" s="39" t="n"/>
      <c r="K166" s="39" t="n"/>
      <c r="L166" s="39" t="n"/>
      <c r="M166" s="39" t="n"/>
      <c r="N166" s="39" t="n"/>
      <c r="O166" s="39" t="n"/>
      <c r="P166" s="39" t="n"/>
      <c r="Q166" s="39" t="n"/>
      <c r="R166" s="39" t="n"/>
      <c r="S166" s="39" t="n"/>
      <c r="T166" s="39" t="n"/>
      <c r="U166" s="39" t="n"/>
      <c r="V166" s="39" t="n"/>
      <c r="W166" s="39" t="n"/>
      <c r="X166" s="39" t="n"/>
      <c r="Y166" s="39" t="n"/>
      <c r="Z166" s="39" t="n"/>
    </row>
    <row r="167" ht="12.75" customHeight="1" s="198">
      <c r="A167" s="39" t="n"/>
      <c r="B167" s="39" t="n"/>
      <c r="C167" s="39" t="n"/>
      <c r="D167" s="39" t="n"/>
      <c r="E167" s="39" t="n"/>
      <c r="F167" s="39" t="n"/>
      <c r="G167" s="39" t="n"/>
      <c r="H167" s="39" t="n"/>
      <c r="I167" s="39" t="n"/>
      <c r="J167" s="39" t="n"/>
      <c r="K167" s="39" t="n"/>
      <c r="L167" s="39" t="n"/>
      <c r="M167" s="39" t="n"/>
      <c r="N167" s="39" t="n"/>
      <c r="O167" s="39" t="n"/>
      <c r="P167" s="39" t="n"/>
      <c r="Q167" s="39" t="n"/>
      <c r="R167" s="39" t="n"/>
      <c r="S167" s="39" t="n"/>
      <c r="T167" s="39" t="n"/>
      <c r="U167" s="39" t="n"/>
      <c r="V167" s="39" t="n"/>
      <c r="W167" s="39" t="n"/>
      <c r="X167" s="39" t="n"/>
      <c r="Y167" s="39" t="n"/>
      <c r="Z167" s="39" t="n"/>
    </row>
    <row r="168" ht="12.75" customHeight="1" s="198">
      <c r="A168" s="39" t="n"/>
      <c r="B168" s="39" t="n"/>
      <c r="C168" s="39" t="n"/>
      <c r="D168" s="39" t="n"/>
      <c r="E168" s="39" t="n"/>
      <c r="F168" s="39" t="n"/>
      <c r="G168" s="39" t="n"/>
      <c r="H168" s="39" t="n"/>
      <c r="I168" s="39" t="n"/>
      <c r="J168" s="39" t="n"/>
      <c r="K168" s="39" t="n"/>
      <c r="L168" s="39" t="n"/>
      <c r="M168" s="39" t="n"/>
      <c r="N168" s="39" t="n"/>
      <c r="O168" s="39" t="n"/>
      <c r="P168" s="39" t="n"/>
      <c r="Q168" s="39" t="n"/>
      <c r="R168" s="39" t="n"/>
      <c r="S168" s="39" t="n"/>
      <c r="T168" s="39" t="n"/>
      <c r="U168" s="39" t="n"/>
      <c r="V168" s="39" t="n"/>
      <c r="W168" s="39" t="n"/>
      <c r="X168" s="39" t="n"/>
      <c r="Y168" s="39" t="n"/>
      <c r="Z168" s="39" t="n"/>
    </row>
    <row r="169" ht="12.75" customHeight="1" s="198">
      <c r="A169" s="39" t="n"/>
      <c r="B169" s="39" t="n"/>
      <c r="C169" s="39" t="n"/>
      <c r="D169" s="39" t="n"/>
      <c r="E169" s="39" t="n"/>
      <c r="F169" s="39" t="n"/>
      <c r="G169" s="39" t="n"/>
      <c r="H169" s="39" t="n"/>
      <c r="I169" s="39" t="n"/>
      <c r="J169" s="39" t="n"/>
      <c r="K169" s="39" t="n"/>
      <c r="L169" s="39" t="n"/>
      <c r="M169" s="39" t="n"/>
      <c r="N169" s="39" t="n"/>
      <c r="O169" s="39" t="n"/>
      <c r="P169" s="39" t="n"/>
      <c r="Q169" s="39" t="n"/>
      <c r="R169" s="39" t="n"/>
      <c r="S169" s="39" t="n"/>
      <c r="T169" s="39" t="n"/>
      <c r="U169" s="39" t="n"/>
      <c r="V169" s="39" t="n"/>
      <c r="W169" s="39" t="n"/>
      <c r="X169" s="39" t="n"/>
      <c r="Y169" s="39" t="n"/>
      <c r="Z169" s="39" t="n"/>
    </row>
    <row r="170" ht="12.75" customHeight="1" s="198">
      <c r="A170" s="39" t="n"/>
      <c r="B170" s="39" t="n"/>
      <c r="C170" s="39" t="n"/>
      <c r="D170" s="39" t="n"/>
      <c r="E170" s="39" t="n"/>
      <c r="F170" s="39" t="n"/>
      <c r="G170" s="39" t="n"/>
      <c r="H170" s="39" t="n"/>
      <c r="I170" s="39" t="n"/>
      <c r="J170" s="39" t="n"/>
      <c r="K170" s="39" t="n"/>
      <c r="L170" s="39" t="n"/>
      <c r="M170" s="39" t="n"/>
      <c r="N170" s="39" t="n"/>
      <c r="O170" s="39" t="n"/>
      <c r="P170" s="39" t="n"/>
      <c r="Q170" s="39" t="n"/>
      <c r="R170" s="39" t="n"/>
      <c r="S170" s="39" t="n"/>
      <c r="T170" s="39" t="n"/>
      <c r="U170" s="39" t="n"/>
      <c r="V170" s="39" t="n"/>
      <c r="W170" s="39" t="n"/>
      <c r="X170" s="39" t="n"/>
      <c r="Y170" s="39" t="n"/>
      <c r="Z170" s="39" t="n"/>
    </row>
    <row r="171" ht="12.75" customHeight="1" s="198">
      <c r="A171" s="39" t="n"/>
      <c r="B171" s="39" t="n"/>
      <c r="C171" s="39" t="n"/>
      <c r="D171" s="39" t="n"/>
      <c r="E171" s="39" t="n"/>
      <c r="F171" s="39" t="n"/>
      <c r="G171" s="39" t="n"/>
      <c r="H171" s="39" t="n"/>
      <c r="I171" s="39" t="n"/>
      <c r="J171" s="39" t="n"/>
      <c r="K171" s="39" t="n"/>
      <c r="L171" s="39" t="n"/>
      <c r="M171" s="39" t="n"/>
      <c r="N171" s="39" t="n"/>
      <c r="O171" s="39" t="n"/>
      <c r="P171" s="39" t="n"/>
      <c r="Q171" s="39" t="n"/>
      <c r="R171" s="39" t="n"/>
      <c r="S171" s="39" t="n"/>
      <c r="T171" s="39" t="n"/>
      <c r="U171" s="39" t="n"/>
      <c r="V171" s="39" t="n"/>
      <c r="W171" s="39" t="n"/>
      <c r="X171" s="39" t="n"/>
      <c r="Y171" s="39" t="n"/>
      <c r="Z171" s="39" t="n"/>
    </row>
    <row r="172" ht="12.75" customHeight="1" s="198">
      <c r="A172" s="39" t="n"/>
      <c r="B172" s="39" t="n"/>
      <c r="C172" s="39" t="n"/>
      <c r="D172" s="39" t="n"/>
      <c r="E172" s="39" t="n"/>
      <c r="F172" s="39" t="n"/>
      <c r="G172" s="39" t="n"/>
      <c r="H172" s="39" t="n"/>
      <c r="I172" s="39" t="n"/>
      <c r="J172" s="39" t="n"/>
      <c r="K172" s="39" t="n"/>
      <c r="L172" s="39" t="n"/>
      <c r="M172" s="39" t="n"/>
      <c r="N172" s="39" t="n"/>
      <c r="O172" s="39" t="n"/>
      <c r="P172" s="39" t="n"/>
      <c r="Q172" s="39" t="n"/>
      <c r="R172" s="39" t="n"/>
      <c r="S172" s="39" t="n"/>
      <c r="T172" s="39" t="n"/>
      <c r="U172" s="39" t="n"/>
      <c r="V172" s="39" t="n"/>
      <c r="W172" s="39" t="n"/>
      <c r="X172" s="39" t="n"/>
      <c r="Y172" s="39" t="n"/>
      <c r="Z172" s="39" t="n"/>
    </row>
    <row r="173" ht="12.75" customHeight="1" s="198">
      <c r="A173" s="39" t="n"/>
      <c r="B173" s="39" t="n"/>
      <c r="C173" s="39" t="n"/>
      <c r="D173" s="39" t="n"/>
      <c r="E173" s="39" t="n"/>
      <c r="F173" s="39" t="n"/>
      <c r="G173" s="39" t="n"/>
      <c r="H173" s="39" t="n"/>
      <c r="I173" s="39" t="n"/>
      <c r="J173" s="39" t="n"/>
      <c r="K173" s="39" t="n"/>
      <c r="L173" s="39" t="n"/>
      <c r="M173" s="39" t="n"/>
      <c r="N173" s="39" t="n"/>
      <c r="O173" s="39" t="n"/>
      <c r="P173" s="39" t="n"/>
      <c r="Q173" s="39" t="n"/>
      <c r="R173" s="39" t="n"/>
      <c r="S173" s="39" t="n"/>
      <c r="T173" s="39" t="n"/>
      <c r="U173" s="39" t="n"/>
      <c r="V173" s="39" t="n"/>
      <c r="W173" s="39" t="n"/>
      <c r="X173" s="39" t="n"/>
      <c r="Y173" s="39" t="n"/>
      <c r="Z173" s="39" t="n"/>
    </row>
    <row r="174" ht="12.75" customHeight="1" s="198">
      <c r="A174" s="39" t="n"/>
      <c r="B174" s="39" t="n"/>
      <c r="C174" s="39" t="n"/>
      <c r="D174" s="39" t="n"/>
      <c r="E174" s="39" t="n"/>
      <c r="F174" s="39" t="n"/>
      <c r="G174" s="39" t="n"/>
      <c r="H174" s="39" t="n"/>
      <c r="I174" s="39" t="n"/>
      <c r="J174" s="39" t="n"/>
      <c r="K174" s="39" t="n"/>
      <c r="L174" s="39" t="n"/>
      <c r="M174" s="39" t="n"/>
      <c r="N174" s="39" t="n"/>
      <c r="O174" s="39" t="n"/>
      <c r="P174" s="39" t="n"/>
      <c r="Q174" s="39" t="n"/>
      <c r="R174" s="39" t="n"/>
      <c r="S174" s="39" t="n"/>
      <c r="T174" s="39" t="n"/>
      <c r="U174" s="39" t="n"/>
      <c r="V174" s="39" t="n"/>
      <c r="W174" s="39" t="n"/>
      <c r="X174" s="39" t="n"/>
      <c r="Y174" s="39" t="n"/>
      <c r="Z174" s="39" t="n"/>
    </row>
    <row r="175" ht="12.75" customHeight="1" s="198">
      <c r="A175" s="39" t="n"/>
      <c r="B175" s="39" t="n"/>
      <c r="C175" s="39" t="n"/>
      <c r="D175" s="39" t="n"/>
      <c r="E175" s="39" t="n"/>
      <c r="F175" s="39" t="n"/>
      <c r="G175" s="39" t="n"/>
      <c r="H175" s="39" t="n"/>
      <c r="I175" s="39" t="n"/>
      <c r="J175" s="39" t="n"/>
      <c r="K175" s="39" t="n"/>
      <c r="L175" s="39" t="n"/>
      <c r="M175" s="39" t="n"/>
      <c r="N175" s="39" t="n"/>
      <c r="O175" s="39" t="n"/>
      <c r="P175" s="39" t="n"/>
      <c r="Q175" s="39" t="n"/>
      <c r="R175" s="39" t="n"/>
      <c r="S175" s="39" t="n"/>
      <c r="T175" s="39" t="n"/>
      <c r="U175" s="39" t="n"/>
      <c r="V175" s="39" t="n"/>
      <c r="W175" s="39" t="n"/>
      <c r="X175" s="39" t="n"/>
      <c r="Y175" s="39" t="n"/>
      <c r="Z175" s="39" t="n"/>
    </row>
    <row r="176" ht="12.75" customHeight="1" s="198">
      <c r="A176" s="39" t="n"/>
      <c r="B176" s="39" t="n"/>
      <c r="C176" s="39" t="n"/>
      <c r="D176" s="39" t="n"/>
      <c r="E176" s="39" t="n"/>
      <c r="F176" s="39" t="n"/>
      <c r="G176" s="39" t="n"/>
      <c r="H176" s="39" t="n"/>
      <c r="I176" s="39" t="n"/>
      <c r="J176" s="39" t="n"/>
      <c r="K176" s="39" t="n"/>
      <c r="L176" s="39" t="n"/>
      <c r="M176" s="39" t="n"/>
      <c r="N176" s="39" t="n"/>
      <c r="O176" s="39" t="n"/>
      <c r="P176" s="39" t="n"/>
      <c r="Q176" s="39" t="n"/>
      <c r="R176" s="39" t="n"/>
      <c r="S176" s="39" t="n"/>
      <c r="T176" s="39" t="n"/>
      <c r="U176" s="39" t="n"/>
      <c r="V176" s="39" t="n"/>
      <c r="W176" s="39" t="n"/>
      <c r="X176" s="39" t="n"/>
      <c r="Y176" s="39" t="n"/>
      <c r="Z176" s="39" t="n"/>
    </row>
    <row r="177" ht="12.75" customHeight="1" s="198">
      <c r="A177" s="39" t="n"/>
      <c r="B177" s="39" t="n"/>
      <c r="C177" s="39" t="n"/>
      <c r="D177" s="39" t="n"/>
      <c r="E177" s="39" t="n"/>
      <c r="F177" s="39" t="n"/>
      <c r="G177" s="39" t="n"/>
      <c r="H177" s="39" t="n"/>
      <c r="I177" s="39" t="n"/>
      <c r="J177" s="39" t="n"/>
      <c r="K177" s="39" t="n"/>
      <c r="L177" s="39" t="n"/>
      <c r="M177" s="39" t="n"/>
      <c r="N177" s="39" t="n"/>
      <c r="O177" s="39" t="n"/>
      <c r="P177" s="39" t="n"/>
      <c r="Q177" s="39" t="n"/>
      <c r="R177" s="39" t="n"/>
      <c r="S177" s="39" t="n"/>
      <c r="T177" s="39" t="n"/>
      <c r="U177" s="39" t="n"/>
      <c r="V177" s="39" t="n"/>
      <c r="W177" s="39" t="n"/>
      <c r="X177" s="39" t="n"/>
      <c r="Y177" s="39" t="n"/>
      <c r="Z177" s="39" t="n"/>
    </row>
    <row r="178" ht="12.75" customHeight="1" s="198">
      <c r="A178" s="39" t="n"/>
      <c r="B178" s="39" t="n"/>
      <c r="C178" s="39" t="n"/>
      <c r="D178" s="39" t="n"/>
      <c r="E178" s="39" t="n"/>
      <c r="F178" s="39" t="n"/>
      <c r="G178" s="39" t="n"/>
      <c r="H178" s="39" t="n"/>
      <c r="I178" s="39" t="n"/>
      <c r="J178" s="39" t="n"/>
      <c r="K178" s="39" t="n"/>
      <c r="L178" s="39" t="n"/>
      <c r="M178" s="39" t="n"/>
      <c r="N178" s="39" t="n"/>
      <c r="O178" s="39" t="n"/>
      <c r="P178" s="39" t="n"/>
      <c r="Q178" s="39" t="n"/>
      <c r="R178" s="39" t="n"/>
      <c r="S178" s="39" t="n"/>
      <c r="T178" s="39" t="n"/>
      <c r="U178" s="39" t="n"/>
      <c r="V178" s="39" t="n"/>
      <c r="W178" s="39" t="n"/>
      <c r="X178" s="39" t="n"/>
      <c r="Y178" s="39" t="n"/>
      <c r="Z178" s="39" t="n"/>
    </row>
    <row r="179" ht="12.75" customHeight="1" s="198">
      <c r="A179" s="39" t="n"/>
      <c r="B179" s="39" t="n"/>
      <c r="C179" s="39" t="n"/>
      <c r="D179" s="39" t="n"/>
      <c r="E179" s="39" t="n"/>
      <c r="F179" s="39" t="n"/>
      <c r="G179" s="39" t="n"/>
      <c r="H179" s="39" t="n"/>
      <c r="I179" s="39" t="n"/>
      <c r="J179" s="39" t="n"/>
      <c r="K179" s="39" t="n"/>
      <c r="L179" s="39" t="n"/>
      <c r="M179" s="39" t="n"/>
      <c r="N179" s="39" t="n"/>
      <c r="O179" s="39" t="n"/>
      <c r="P179" s="39" t="n"/>
      <c r="Q179" s="39" t="n"/>
      <c r="R179" s="39" t="n"/>
      <c r="S179" s="39" t="n"/>
      <c r="T179" s="39" t="n"/>
      <c r="U179" s="39" t="n"/>
      <c r="V179" s="39" t="n"/>
      <c r="W179" s="39" t="n"/>
      <c r="X179" s="39" t="n"/>
      <c r="Y179" s="39" t="n"/>
      <c r="Z179" s="39" t="n"/>
    </row>
    <row r="180" ht="12.75" customHeight="1" s="198">
      <c r="A180" s="39" t="n"/>
      <c r="B180" s="39" t="n"/>
      <c r="C180" s="39" t="n"/>
      <c r="D180" s="39" t="n"/>
      <c r="E180" s="39" t="n"/>
      <c r="F180" s="39" t="n"/>
      <c r="G180" s="39" t="n"/>
      <c r="H180" s="39" t="n"/>
      <c r="I180" s="39" t="n"/>
      <c r="J180" s="39" t="n"/>
      <c r="K180" s="39" t="n"/>
      <c r="L180" s="39" t="n"/>
      <c r="M180" s="39" t="n"/>
      <c r="N180" s="39" t="n"/>
      <c r="O180" s="39" t="n"/>
      <c r="P180" s="39" t="n"/>
      <c r="Q180" s="39" t="n"/>
      <c r="R180" s="39" t="n"/>
      <c r="S180" s="39" t="n"/>
      <c r="T180" s="39" t="n"/>
      <c r="U180" s="39" t="n"/>
      <c r="V180" s="39" t="n"/>
      <c r="W180" s="39" t="n"/>
      <c r="X180" s="39" t="n"/>
      <c r="Y180" s="39" t="n"/>
      <c r="Z180" s="39" t="n"/>
    </row>
    <row r="181" ht="12.75" customHeight="1" s="198">
      <c r="A181" s="39" t="n"/>
      <c r="B181" s="39" t="n"/>
      <c r="C181" s="39" t="n"/>
      <c r="D181" s="39" t="n"/>
      <c r="E181" s="39" t="n"/>
      <c r="F181" s="39" t="n"/>
      <c r="G181" s="39" t="n"/>
      <c r="H181" s="39" t="n"/>
      <c r="I181" s="39" t="n"/>
      <c r="J181" s="39" t="n"/>
      <c r="K181" s="39" t="n"/>
      <c r="L181" s="39" t="n"/>
      <c r="M181" s="39" t="n"/>
      <c r="N181" s="39" t="n"/>
      <c r="O181" s="39" t="n"/>
      <c r="P181" s="39" t="n"/>
      <c r="Q181" s="39" t="n"/>
      <c r="R181" s="39" t="n"/>
      <c r="S181" s="39" t="n"/>
      <c r="T181" s="39" t="n"/>
      <c r="U181" s="39" t="n"/>
      <c r="V181" s="39" t="n"/>
      <c r="W181" s="39" t="n"/>
      <c r="X181" s="39" t="n"/>
      <c r="Y181" s="39" t="n"/>
      <c r="Z181" s="39" t="n"/>
    </row>
    <row r="182" ht="12.75" customHeight="1" s="198">
      <c r="A182" s="39" t="n"/>
      <c r="B182" s="39" t="n"/>
      <c r="C182" s="39" t="n"/>
      <c r="D182" s="39" t="n"/>
      <c r="E182" s="39" t="n"/>
      <c r="F182" s="39" t="n"/>
      <c r="G182" s="39" t="n"/>
      <c r="H182" s="39" t="n"/>
      <c r="I182" s="39" t="n"/>
      <c r="J182" s="39" t="n"/>
      <c r="K182" s="39" t="n"/>
      <c r="L182" s="39" t="n"/>
      <c r="M182" s="39" t="n"/>
      <c r="N182" s="39" t="n"/>
      <c r="O182" s="39" t="n"/>
      <c r="P182" s="39" t="n"/>
      <c r="Q182" s="39" t="n"/>
      <c r="R182" s="39" t="n"/>
      <c r="S182" s="39" t="n"/>
      <c r="T182" s="39" t="n"/>
      <c r="U182" s="39" t="n"/>
      <c r="V182" s="39" t="n"/>
      <c r="W182" s="39" t="n"/>
      <c r="X182" s="39" t="n"/>
      <c r="Y182" s="39" t="n"/>
      <c r="Z182" s="39" t="n"/>
    </row>
    <row r="183" ht="12.75" customHeight="1" s="198">
      <c r="A183" s="39" t="n"/>
      <c r="B183" s="39" t="n"/>
      <c r="C183" s="39" t="n"/>
      <c r="D183" s="39" t="n"/>
      <c r="E183" s="39" t="n"/>
      <c r="F183" s="39" t="n"/>
      <c r="G183" s="39" t="n"/>
      <c r="H183" s="39" t="n"/>
      <c r="I183" s="39" t="n"/>
      <c r="J183" s="39" t="n"/>
      <c r="K183" s="39" t="n"/>
      <c r="L183" s="39" t="n"/>
      <c r="M183" s="39" t="n"/>
      <c r="N183" s="39" t="n"/>
      <c r="O183" s="39" t="n"/>
      <c r="P183" s="39" t="n"/>
      <c r="Q183" s="39" t="n"/>
      <c r="R183" s="39" t="n"/>
      <c r="S183" s="39" t="n"/>
      <c r="T183" s="39" t="n"/>
      <c r="U183" s="39" t="n"/>
      <c r="V183" s="39" t="n"/>
      <c r="W183" s="39" t="n"/>
      <c r="X183" s="39" t="n"/>
      <c r="Y183" s="39" t="n"/>
      <c r="Z183" s="39" t="n"/>
    </row>
    <row r="184" ht="12.75" customHeight="1" s="198">
      <c r="A184" s="39" t="n"/>
      <c r="B184" s="39" t="n"/>
      <c r="C184" s="39" t="n"/>
      <c r="D184" s="39" t="n"/>
      <c r="E184" s="39" t="n"/>
      <c r="F184" s="39" t="n"/>
      <c r="G184" s="39" t="n"/>
      <c r="H184" s="39" t="n"/>
      <c r="I184" s="39" t="n"/>
      <c r="J184" s="39" t="n"/>
      <c r="K184" s="39" t="n"/>
      <c r="L184" s="39" t="n"/>
      <c r="M184" s="39" t="n"/>
      <c r="N184" s="39" t="n"/>
      <c r="O184" s="39" t="n"/>
      <c r="P184" s="39" t="n"/>
      <c r="Q184" s="39" t="n"/>
      <c r="R184" s="39" t="n"/>
      <c r="S184" s="39" t="n"/>
      <c r="T184" s="39" t="n"/>
      <c r="U184" s="39" t="n"/>
      <c r="V184" s="39" t="n"/>
      <c r="W184" s="39" t="n"/>
      <c r="X184" s="39" t="n"/>
      <c r="Y184" s="39" t="n"/>
      <c r="Z184" s="39" t="n"/>
    </row>
    <row r="185" ht="12.75" customHeight="1" s="198">
      <c r="A185" s="39" t="n"/>
      <c r="B185" s="39" t="n"/>
      <c r="C185" s="39" t="n"/>
      <c r="D185" s="39" t="n"/>
      <c r="E185" s="39" t="n"/>
      <c r="F185" s="39" t="n"/>
      <c r="G185" s="39" t="n"/>
      <c r="H185" s="39" t="n"/>
      <c r="I185" s="39" t="n"/>
      <c r="J185" s="39" t="n"/>
      <c r="K185" s="39" t="n"/>
      <c r="L185" s="39" t="n"/>
      <c r="M185" s="39" t="n"/>
      <c r="N185" s="39" t="n"/>
      <c r="O185" s="39" t="n"/>
      <c r="P185" s="39" t="n"/>
      <c r="Q185" s="39" t="n"/>
      <c r="R185" s="39" t="n"/>
      <c r="S185" s="39" t="n"/>
      <c r="T185" s="39" t="n"/>
      <c r="U185" s="39" t="n"/>
      <c r="V185" s="39" t="n"/>
      <c r="W185" s="39" t="n"/>
      <c r="X185" s="39" t="n"/>
      <c r="Y185" s="39" t="n"/>
      <c r="Z185" s="39" t="n"/>
    </row>
    <row r="186" ht="12.75" customHeight="1" s="198">
      <c r="A186" s="39" t="n"/>
      <c r="B186" s="39" t="n"/>
      <c r="C186" s="39" t="n"/>
      <c r="D186" s="39" t="n"/>
      <c r="E186" s="39" t="n"/>
      <c r="F186" s="39" t="n"/>
      <c r="G186" s="39" t="n"/>
      <c r="H186" s="39" t="n"/>
      <c r="I186" s="39" t="n"/>
      <c r="J186" s="39" t="n"/>
      <c r="K186" s="39" t="n"/>
      <c r="L186" s="39" t="n"/>
      <c r="M186" s="39" t="n"/>
      <c r="N186" s="39" t="n"/>
      <c r="O186" s="39" t="n"/>
      <c r="P186" s="39" t="n"/>
      <c r="Q186" s="39" t="n"/>
      <c r="R186" s="39" t="n"/>
      <c r="S186" s="39" t="n"/>
      <c r="T186" s="39" t="n"/>
      <c r="U186" s="39" t="n"/>
      <c r="V186" s="39" t="n"/>
      <c r="W186" s="39" t="n"/>
      <c r="X186" s="39" t="n"/>
      <c r="Y186" s="39" t="n"/>
      <c r="Z186" s="39" t="n"/>
    </row>
    <row r="187" ht="12.75" customHeight="1" s="198">
      <c r="A187" s="39" t="n"/>
      <c r="B187" s="39" t="n"/>
      <c r="C187" s="39" t="n"/>
      <c r="D187" s="39" t="n"/>
      <c r="E187" s="39" t="n"/>
      <c r="F187" s="39" t="n"/>
      <c r="G187" s="39" t="n"/>
      <c r="H187" s="39" t="n"/>
      <c r="I187" s="39" t="n"/>
      <c r="J187" s="39" t="n"/>
      <c r="K187" s="39" t="n"/>
      <c r="L187" s="39" t="n"/>
      <c r="M187" s="39" t="n"/>
      <c r="N187" s="39" t="n"/>
      <c r="O187" s="39" t="n"/>
      <c r="P187" s="39" t="n"/>
      <c r="Q187" s="39" t="n"/>
      <c r="R187" s="39" t="n"/>
      <c r="S187" s="39" t="n"/>
      <c r="T187" s="39" t="n"/>
      <c r="U187" s="39" t="n"/>
      <c r="V187" s="39" t="n"/>
      <c r="W187" s="39" t="n"/>
      <c r="X187" s="39" t="n"/>
      <c r="Y187" s="39" t="n"/>
      <c r="Z187" s="39" t="n"/>
    </row>
    <row r="188" ht="12.75" customHeight="1" s="198">
      <c r="A188" s="39" t="n"/>
      <c r="B188" s="39" t="n"/>
      <c r="C188" s="39" t="n"/>
      <c r="D188" s="39" t="n"/>
      <c r="E188" s="39" t="n"/>
      <c r="F188" s="39" t="n"/>
      <c r="G188" s="39" t="n"/>
      <c r="H188" s="39" t="n"/>
      <c r="I188" s="39" t="n"/>
      <c r="J188" s="39" t="n"/>
      <c r="K188" s="39" t="n"/>
      <c r="L188" s="39" t="n"/>
      <c r="M188" s="39" t="n"/>
      <c r="N188" s="39" t="n"/>
      <c r="O188" s="39" t="n"/>
      <c r="P188" s="39" t="n"/>
      <c r="Q188" s="39" t="n"/>
      <c r="R188" s="39" t="n"/>
      <c r="S188" s="39" t="n"/>
      <c r="T188" s="39" t="n"/>
      <c r="U188" s="39" t="n"/>
      <c r="V188" s="39" t="n"/>
      <c r="W188" s="39" t="n"/>
      <c r="X188" s="39" t="n"/>
      <c r="Y188" s="39" t="n"/>
      <c r="Z188" s="39" t="n"/>
    </row>
    <row r="189" ht="12.75" customHeight="1" s="198">
      <c r="A189" s="39" t="n"/>
      <c r="B189" s="39" t="n"/>
      <c r="C189" s="39" t="n"/>
      <c r="D189" s="39" t="n"/>
      <c r="E189" s="39" t="n"/>
      <c r="F189" s="39" t="n"/>
      <c r="G189" s="39" t="n"/>
      <c r="H189" s="39" t="n"/>
      <c r="I189" s="39" t="n"/>
      <c r="J189" s="39" t="n"/>
      <c r="K189" s="39" t="n"/>
      <c r="L189" s="39" t="n"/>
      <c r="M189" s="39" t="n"/>
      <c r="N189" s="39" t="n"/>
      <c r="O189" s="39" t="n"/>
      <c r="P189" s="39" t="n"/>
      <c r="Q189" s="39" t="n"/>
      <c r="R189" s="39" t="n"/>
      <c r="S189" s="39" t="n"/>
      <c r="T189" s="39" t="n"/>
      <c r="U189" s="39" t="n"/>
      <c r="V189" s="39" t="n"/>
      <c r="W189" s="39" t="n"/>
      <c r="X189" s="39" t="n"/>
      <c r="Y189" s="39" t="n"/>
      <c r="Z189" s="39" t="n"/>
    </row>
    <row r="190" ht="12.75" customHeight="1" s="198">
      <c r="A190" s="39" t="n"/>
      <c r="B190" s="39" t="n"/>
      <c r="C190" s="39" t="n"/>
      <c r="D190" s="39" t="n"/>
      <c r="E190" s="39" t="n"/>
      <c r="F190" s="39" t="n"/>
      <c r="G190" s="39" t="n"/>
      <c r="H190" s="39" t="n"/>
      <c r="I190" s="39" t="n"/>
      <c r="J190" s="39" t="n"/>
      <c r="K190" s="39" t="n"/>
      <c r="L190" s="39" t="n"/>
      <c r="M190" s="39" t="n"/>
      <c r="N190" s="39" t="n"/>
      <c r="O190" s="39" t="n"/>
      <c r="P190" s="39" t="n"/>
      <c r="Q190" s="39" t="n"/>
      <c r="R190" s="39" t="n"/>
      <c r="S190" s="39" t="n"/>
      <c r="T190" s="39" t="n"/>
      <c r="U190" s="39" t="n"/>
      <c r="V190" s="39" t="n"/>
      <c r="W190" s="39" t="n"/>
      <c r="X190" s="39" t="n"/>
      <c r="Y190" s="39" t="n"/>
      <c r="Z190" s="39" t="n"/>
    </row>
    <row r="191" ht="12.75" customHeight="1" s="198">
      <c r="A191" s="39" t="n"/>
      <c r="B191" s="39" t="n"/>
      <c r="C191" s="39" t="n"/>
      <c r="D191" s="39" t="n"/>
      <c r="E191" s="39" t="n"/>
      <c r="F191" s="39" t="n"/>
      <c r="G191" s="39" t="n"/>
      <c r="H191" s="39" t="n"/>
      <c r="I191" s="39" t="n"/>
      <c r="J191" s="39" t="n"/>
      <c r="K191" s="39" t="n"/>
      <c r="L191" s="39" t="n"/>
      <c r="M191" s="39" t="n"/>
      <c r="N191" s="39" t="n"/>
      <c r="O191" s="39" t="n"/>
      <c r="P191" s="39" t="n"/>
      <c r="Q191" s="39" t="n"/>
      <c r="R191" s="39" t="n"/>
      <c r="S191" s="39" t="n"/>
      <c r="T191" s="39" t="n"/>
      <c r="U191" s="39" t="n"/>
      <c r="V191" s="39" t="n"/>
      <c r="W191" s="39" t="n"/>
      <c r="X191" s="39" t="n"/>
      <c r="Y191" s="39" t="n"/>
      <c r="Z191" s="39" t="n"/>
    </row>
    <row r="192" ht="12.75" customHeight="1" s="198">
      <c r="A192" s="39" t="n"/>
      <c r="B192" s="39" t="n"/>
      <c r="C192" s="39" t="n"/>
      <c r="D192" s="39" t="n"/>
      <c r="E192" s="39" t="n"/>
      <c r="F192" s="39" t="n"/>
      <c r="G192" s="39" t="n"/>
      <c r="H192" s="39" t="n"/>
      <c r="I192" s="39" t="n"/>
      <c r="J192" s="39" t="n"/>
      <c r="K192" s="39" t="n"/>
      <c r="L192" s="39" t="n"/>
      <c r="M192" s="39" t="n"/>
      <c r="N192" s="39" t="n"/>
      <c r="O192" s="39" t="n"/>
      <c r="P192" s="39" t="n"/>
      <c r="Q192" s="39" t="n"/>
      <c r="R192" s="39" t="n"/>
      <c r="S192" s="39" t="n"/>
      <c r="T192" s="39" t="n"/>
      <c r="U192" s="39" t="n"/>
      <c r="V192" s="39" t="n"/>
      <c r="W192" s="39" t="n"/>
      <c r="X192" s="39" t="n"/>
      <c r="Y192" s="39" t="n"/>
      <c r="Z192" s="39" t="n"/>
    </row>
    <row r="193" ht="12.75" customHeight="1" s="198">
      <c r="A193" s="39" t="n"/>
      <c r="B193" s="39" t="n"/>
      <c r="C193" s="39" t="n"/>
      <c r="D193" s="39" t="n"/>
      <c r="E193" s="39" t="n"/>
      <c r="F193" s="39" t="n"/>
      <c r="G193" s="39" t="n"/>
      <c r="H193" s="39" t="n"/>
      <c r="I193" s="39" t="n"/>
      <c r="J193" s="39" t="n"/>
      <c r="K193" s="39" t="n"/>
      <c r="L193" s="39" t="n"/>
      <c r="M193" s="39" t="n"/>
      <c r="N193" s="39" t="n"/>
      <c r="O193" s="39" t="n"/>
      <c r="P193" s="39" t="n"/>
      <c r="Q193" s="39" t="n"/>
      <c r="R193" s="39" t="n"/>
      <c r="S193" s="39" t="n"/>
      <c r="T193" s="39" t="n"/>
      <c r="U193" s="39" t="n"/>
      <c r="V193" s="39" t="n"/>
      <c r="W193" s="39" t="n"/>
      <c r="X193" s="39" t="n"/>
      <c r="Y193" s="39" t="n"/>
      <c r="Z193" s="39" t="n"/>
    </row>
    <row r="194" ht="12.75" customHeight="1" s="198">
      <c r="A194" s="39" t="n"/>
      <c r="B194" s="39" t="n"/>
      <c r="C194" s="39" t="n"/>
      <c r="D194" s="39" t="n"/>
      <c r="E194" s="39" t="n"/>
      <c r="F194" s="39" t="n"/>
      <c r="G194" s="39" t="n"/>
      <c r="H194" s="39" t="n"/>
      <c r="I194" s="39" t="n"/>
      <c r="J194" s="39" t="n"/>
      <c r="K194" s="39" t="n"/>
      <c r="L194" s="39" t="n"/>
      <c r="M194" s="39" t="n"/>
      <c r="N194" s="39" t="n"/>
      <c r="O194" s="39" t="n"/>
      <c r="P194" s="39" t="n"/>
      <c r="Q194" s="39" t="n"/>
      <c r="R194" s="39" t="n"/>
      <c r="S194" s="39" t="n"/>
      <c r="T194" s="39" t="n"/>
      <c r="U194" s="39" t="n"/>
      <c r="V194" s="39" t="n"/>
      <c r="W194" s="39" t="n"/>
      <c r="X194" s="39" t="n"/>
      <c r="Y194" s="39" t="n"/>
      <c r="Z194" s="39" t="n"/>
    </row>
    <row r="195" ht="12.75" customHeight="1" s="198">
      <c r="A195" s="39" t="n"/>
      <c r="B195" s="39" t="n"/>
      <c r="C195" s="39" t="n"/>
      <c r="D195" s="39" t="n"/>
      <c r="E195" s="39" t="n"/>
      <c r="F195" s="39" t="n"/>
      <c r="G195" s="39" t="n"/>
      <c r="H195" s="39" t="n"/>
      <c r="I195" s="39" t="n"/>
      <c r="J195" s="39" t="n"/>
      <c r="K195" s="39" t="n"/>
      <c r="L195" s="39" t="n"/>
      <c r="M195" s="39" t="n"/>
      <c r="N195" s="39" t="n"/>
      <c r="O195" s="39" t="n"/>
      <c r="P195" s="39" t="n"/>
      <c r="Q195" s="39" t="n"/>
      <c r="R195" s="39" t="n"/>
      <c r="S195" s="39" t="n"/>
      <c r="T195" s="39" t="n"/>
      <c r="U195" s="39" t="n"/>
      <c r="V195" s="39" t="n"/>
      <c r="W195" s="39" t="n"/>
      <c r="X195" s="39" t="n"/>
      <c r="Y195" s="39" t="n"/>
      <c r="Z195" s="39" t="n"/>
    </row>
    <row r="196" ht="12.75" customHeight="1" s="198">
      <c r="A196" s="39" t="n"/>
      <c r="B196" s="39" t="n"/>
      <c r="C196" s="39" t="n"/>
      <c r="D196" s="39" t="n"/>
      <c r="E196" s="39" t="n"/>
      <c r="F196" s="39" t="n"/>
      <c r="G196" s="39" t="n"/>
      <c r="H196" s="39" t="n"/>
      <c r="I196" s="39" t="n"/>
      <c r="J196" s="39" t="n"/>
      <c r="K196" s="39" t="n"/>
      <c r="L196" s="39" t="n"/>
      <c r="M196" s="39" t="n"/>
      <c r="N196" s="39" t="n"/>
      <c r="O196" s="39" t="n"/>
      <c r="P196" s="39" t="n"/>
      <c r="Q196" s="39" t="n"/>
      <c r="R196" s="39" t="n"/>
      <c r="S196" s="39" t="n"/>
      <c r="T196" s="39" t="n"/>
      <c r="U196" s="39" t="n"/>
      <c r="V196" s="39" t="n"/>
      <c r="W196" s="39" t="n"/>
      <c r="X196" s="39" t="n"/>
      <c r="Y196" s="39" t="n"/>
      <c r="Z196" s="39" t="n"/>
    </row>
    <row r="197" ht="12.75" customHeight="1" s="198">
      <c r="A197" s="39" t="n"/>
      <c r="B197" s="39" t="n"/>
      <c r="C197" s="39" t="n"/>
      <c r="D197" s="39" t="n"/>
      <c r="E197" s="39" t="n"/>
      <c r="F197" s="39" t="n"/>
      <c r="G197" s="39" t="n"/>
      <c r="H197" s="39" t="n"/>
      <c r="I197" s="39" t="n"/>
      <c r="J197" s="39" t="n"/>
      <c r="K197" s="39" t="n"/>
      <c r="L197" s="39" t="n"/>
      <c r="M197" s="39" t="n"/>
      <c r="N197" s="39" t="n"/>
      <c r="O197" s="39" t="n"/>
      <c r="P197" s="39" t="n"/>
      <c r="Q197" s="39" t="n"/>
      <c r="R197" s="39" t="n"/>
      <c r="S197" s="39" t="n"/>
      <c r="T197" s="39" t="n"/>
      <c r="U197" s="39" t="n"/>
      <c r="V197" s="39" t="n"/>
      <c r="W197" s="39" t="n"/>
      <c r="X197" s="39" t="n"/>
      <c r="Y197" s="39" t="n"/>
      <c r="Z197" s="39" t="n"/>
    </row>
    <row r="198" ht="12.75" customHeight="1" s="198">
      <c r="A198" s="39" t="n"/>
      <c r="B198" s="39" t="n"/>
      <c r="C198" s="39" t="n"/>
      <c r="D198" s="39" t="n"/>
      <c r="E198" s="39" t="n"/>
      <c r="F198" s="39" t="n"/>
      <c r="G198" s="39" t="n"/>
      <c r="H198" s="39" t="n"/>
      <c r="I198" s="39" t="n"/>
      <c r="J198" s="39" t="n"/>
      <c r="K198" s="39" t="n"/>
      <c r="L198" s="39" t="n"/>
      <c r="M198" s="39" t="n"/>
      <c r="N198" s="39" t="n"/>
      <c r="O198" s="39" t="n"/>
      <c r="P198" s="39" t="n"/>
      <c r="Q198" s="39" t="n"/>
      <c r="R198" s="39" t="n"/>
      <c r="S198" s="39" t="n"/>
      <c r="T198" s="39" t="n"/>
      <c r="U198" s="39" t="n"/>
      <c r="V198" s="39" t="n"/>
      <c r="W198" s="39" t="n"/>
      <c r="X198" s="39" t="n"/>
      <c r="Y198" s="39" t="n"/>
      <c r="Z198" s="39" t="n"/>
    </row>
    <row r="199" ht="12.75" customHeight="1" s="198">
      <c r="A199" s="39" t="n"/>
      <c r="B199" s="39" t="n"/>
      <c r="C199" s="39" t="n"/>
      <c r="D199" s="39" t="n"/>
      <c r="E199" s="39" t="n"/>
      <c r="F199" s="39" t="n"/>
      <c r="G199" s="39" t="n"/>
      <c r="H199" s="39" t="n"/>
      <c r="I199" s="39" t="n"/>
      <c r="J199" s="39" t="n"/>
      <c r="K199" s="39" t="n"/>
      <c r="L199" s="39" t="n"/>
      <c r="M199" s="39" t="n"/>
      <c r="N199" s="39" t="n"/>
      <c r="O199" s="39" t="n"/>
      <c r="P199" s="39" t="n"/>
      <c r="Q199" s="39" t="n"/>
      <c r="R199" s="39" t="n"/>
      <c r="S199" s="39" t="n"/>
      <c r="T199" s="39" t="n"/>
      <c r="U199" s="39" t="n"/>
      <c r="V199" s="39" t="n"/>
      <c r="W199" s="39" t="n"/>
      <c r="X199" s="39" t="n"/>
      <c r="Y199" s="39" t="n"/>
      <c r="Z199" s="39" t="n"/>
    </row>
    <row r="200" ht="12.75" customHeight="1" s="198">
      <c r="A200" s="39" t="n"/>
      <c r="B200" s="39" t="n"/>
      <c r="C200" s="39" t="n"/>
      <c r="D200" s="39" t="n"/>
      <c r="E200" s="39" t="n"/>
      <c r="F200" s="39" t="n"/>
      <c r="G200" s="39" t="n"/>
      <c r="H200" s="39" t="n"/>
      <c r="I200" s="39" t="n"/>
      <c r="J200" s="39" t="n"/>
      <c r="K200" s="39" t="n"/>
      <c r="L200" s="39" t="n"/>
      <c r="M200" s="39" t="n"/>
      <c r="N200" s="39" t="n"/>
      <c r="O200" s="39" t="n"/>
      <c r="P200" s="39" t="n"/>
      <c r="Q200" s="39" t="n"/>
      <c r="R200" s="39" t="n"/>
      <c r="S200" s="39" t="n"/>
      <c r="T200" s="39" t="n"/>
      <c r="U200" s="39" t="n"/>
      <c r="V200" s="39" t="n"/>
      <c r="W200" s="39" t="n"/>
      <c r="X200" s="39" t="n"/>
      <c r="Y200" s="39" t="n"/>
      <c r="Z200" s="39" t="n"/>
    </row>
    <row r="201" ht="12.75" customHeight="1" s="198">
      <c r="A201" s="39" t="n"/>
      <c r="B201" s="39" t="n"/>
      <c r="C201" s="39" t="n"/>
      <c r="D201" s="39" t="n"/>
      <c r="E201" s="39" t="n"/>
      <c r="F201" s="39" t="n"/>
      <c r="G201" s="39" t="n"/>
      <c r="H201" s="39" t="n"/>
      <c r="I201" s="39" t="n"/>
      <c r="J201" s="39" t="n"/>
      <c r="K201" s="39" t="n"/>
      <c r="L201" s="39" t="n"/>
      <c r="M201" s="39" t="n"/>
      <c r="N201" s="39" t="n"/>
      <c r="O201" s="39" t="n"/>
      <c r="P201" s="39" t="n"/>
      <c r="Q201" s="39" t="n"/>
      <c r="R201" s="39" t="n"/>
      <c r="S201" s="39" t="n"/>
      <c r="T201" s="39" t="n"/>
      <c r="U201" s="39" t="n"/>
      <c r="V201" s="39" t="n"/>
      <c r="W201" s="39" t="n"/>
      <c r="X201" s="39" t="n"/>
      <c r="Y201" s="39" t="n"/>
      <c r="Z201" s="39" t="n"/>
    </row>
    <row r="202" ht="12.75" customHeight="1" s="198">
      <c r="A202" s="39" t="n"/>
      <c r="B202" s="39" t="n"/>
      <c r="C202" s="39" t="n"/>
      <c r="D202" s="39" t="n"/>
      <c r="E202" s="39" t="n"/>
      <c r="F202" s="39" t="n"/>
      <c r="G202" s="39" t="n"/>
      <c r="H202" s="39" t="n"/>
      <c r="I202" s="39" t="n"/>
      <c r="J202" s="39" t="n"/>
      <c r="K202" s="39" t="n"/>
      <c r="L202" s="39" t="n"/>
      <c r="M202" s="39" t="n"/>
      <c r="N202" s="39" t="n"/>
      <c r="O202" s="39" t="n"/>
      <c r="P202" s="39" t="n"/>
      <c r="Q202" s="39" t="n"/>
      <c r="R202" s="39" t="n"/>
      <c r="S202" s="39" t="n"/>
      <c r="T202" s="39" t="n"/>
      <c r="U202" s="39" t="n"/>
      <c r="V202" s="39" t="n"/>
      <c r="W202" s="39" t="n"/>
      <c r="X202" s="39" t="n"/>
      <c r="Y202" s="39" t="n"/>
      <c r="Z202" s="39" t="n"/>
    </row>
    <row r="203" ht="12.75" customHeight="1" s="198">
      <c r="A203" s="39" t="n"/>
      <c r="B203" s="39" t="n"/>
      <c r="C203" s="39" t="n"/>
      <c r="D203" s="39" t="n"/>
      <c r="E203" s="39" t="n"/>
      <c r="F203" s="39" t="n"/>
      <c r="G203" s="39" t="n"/>
      <c r="H203" s="39" t="n"/>
      <c r="I203" s="39" t="n"/>
      <c r="J203" s="39" t="n"/>
      <c r="K203" s="39" t="n"/>
      <c r="L203" s="39" t="n"/>
      <c r="M203" s="39" t="n"/>
      <c r="N203" s="39" t="n"/>
      <c r="O203" s="39" t="n"/>
      <c r="P203" s="39" t="n"/>
      <c r="Q203" s="39" t="n"/>
      <c r="R203" s="39" t="n"/>
      <c r="S203" s="39" t="n"/>
      <c r="T203" s="39" t="n"/>
      <c r="U203" s="39" t="n"/>
      <c r="V203" s="39" t="n"/>
      <c r="W203" s="39" t="n"/>
      <c r="X203" s="39" t="n"/>
      <c r="Y203" s="39" t="n"/>
      <c r="Z203" s="39" t="n"/>
    </row>
    <row r="204" ht="12.75" customHeight="1" s="198">
      <c r="A204" s="39" t="n"/>
      <c r="B204" s="39" t="n"/>
      <c r="C204" s="39" t="n"/>
      <c r="D204" s="39" t="n"/>
      <c r="E204" s="39" t="n"/>
      <c r="F204" s="39" t="n"/>
      <c r="G204" s="39" t="n"/>
      <c r="H204" s="39" t="n"/>
      <c r="I204" s="39" t="n"/>
      <c r="J204" s="39" t="n"/>
      <c r="K204" s="39" t="n"/>
      <c r="L204" s="39" t="n"/>
      <c r="M204" s="39" t="n"/>
      <c r="N204" s="39" t="n"/>
      <c r="O204" s="39" t="n"/>
      <c r="P204" s="39" t="n"/>
      <c r="Q204" s="39" t="n"/>
      <c r="R204" s="39" t="n"/>
      <c r="S204" s="39" t="n"/>
      <c r="T204" s="39" t="n"/>
      <c r="U204" s="39" t="n"/>
      <c r="V204" s="39" t="n"/>
      <c r="W204" s="39" t="n"/>
      <c r="X204" s="39" t="n"/>
      <c r="Y204" s="39" t="n"/>
      <c r="Z204" s="39" t="n"/>
    </row>
    <row r="205" ht="12.75" customHeight="1" s="198">
      <c r="A205" s="39" t="n"/>
      <c r="B205" s="39" t="n"/>
      <c r="C205" s="39" t="n"/>
      <c r="D205" s="39" t="n"/>
      <c r="E205" s="39" t="n"/>
      <c r="F205" s="39" t="n"/>
      <c r="G205" s="39" t="n"/>
      <c r="H205" s="39" t="n"/>
      <c r="I205" s="39" t="n"/>
      <c r="J205" s="39" t="n"/>
      <c r="K205" s="39" t="n"/>
      <c r="L205" s="39" t="n"/>
      <c r="M205" s="39" t="n"/>
      <c r="N205" s="39" t="n"/>
      <c r="O205" s="39" t="n"/>
      <c r="P205" s="39" t="n"/>
      <c r="Q205" s="39" t="n"/>
      <c r="R205" s="39" t="n"/>
      <c r="S205" s="39" t="n"/>
      <c r="T205" s="39" t="n"/>
      <c r="U205" s="39" t="n"/>
      <c r="V205" s="39" t="n"/>
      <c r="W205" s="39" t="n"/>
      <c r="X205" s="39" t="n"/>
      <c r="Y205" s="39" t="n"/>
      <c r="Z205" s="39" t="n"/>
    </row>
    <row r="206" ht="12.75" customHeight="1" s="198">
      <c r="A206" s="39" t="n"/>
      <c r="B206" s="39" t="n"/>
      <c r="C206" s="39" t="n"/>
      <c r="D206" s="39" t="n"/>
      <c r="E206" s="39" t="n"/>
      <c r="F206" s="39" t="n"/>
      <c r="G206" s="39" t="n"/>
      <c r="H206" s="39" t="n"/>
      <c r="I206" s="39" t="n"/>
      <c r="J206" s="39" t="n"/>
      <c r="K206" s="39" t="n"/>
      <c r="L206" s="39" t="n"/>
      <c r="M206" s="39" t="n"/>
      <c r="N206" s="39" t="n"/>
      <c r="O206" s="39" t="n"/>
      <c r="P206" s="39" t="n"/>
      <c r="Q206" s="39" t="n"/>
      <c r="R206" s="39" t="n"/>
      <c r="S206" s="39" t="n"/>
      <c r="T206" s="39" t="n"/>
      <c r="U206" s="39" t="n"/>
      <c r="V206" s="39" t="n"/>
      <c r="W206" s="39" t="n"/>
      <c r="X206" s="39" t="n"/>
      <c r="Y206" s="39" t="n"/>
      <c r="Z206" s="39" t="n"/>
    </row>
    <row r="207" ht="12.75" customHeight="1" s="198">
      <c r="A207" s="39" t="n"/>
      <c r="B207" s="39" t="n"/>
      <c r="C207" s="39" t="n"/>
      <c r="D207" s="39" t="n"/>
      <c r="E207" s="39" t="n"/>
      <c r="F207" s="39" t="n"/>
      <c r="G207" s="39" t="n"/>
      <c r="H207" s="39" t="n"/>
      <c r="I207" s="39" t="n"/>
      <c r="J207" s="39" t="n"/>
      <c r="K207" s="39" t="n"/>
      <c r="L207" s="39" t="n"/>
      <c r="M207" s="39" t="n"/>
      <c r="N207" s="39" t="n"/>
      <c r="O207" s="39" t="n"/>
      <c r="P207" s="39" t="n"/>
      <c r="Q207" s="39" t="n"/>
      <c r="R207" s="39" t="n"/>
      <c r="S207" s="39" t="n"/>
      <c r="T207" s="39" t="n"/>
      <c r="U207" s="39" t="n"/>
      <c r="V207" s="39" t="n"/>
      <c r="W207" s="39" t="n"/>
      <c r="X207" s="39" t="n"/>
      <c r="Y207" s="39" t="n"/>
      <c r="Z207" s="39" t="n"/>
    </row>
    <row r="208" ht="12.75" customHeight="1" s="198">
      <c r="A208" s="39" t="n"/>
      <c r="B208" s="39" t="n"/>
      <c r="C208" s="39" t="n"/>
      <c r="D208" s="39" t="n"/>
      <c r="E208" s="39" t="n"/>
      <c r="F208" s="39" t="n"/>
      <c r="G208" s="39" t="n"/>
      <c r="H208" s="39" t="n"/>
      <c r="I208" s="39" t="n"/>
      <c r="J208" s="39" t="n"/>
      <c r="K208" s="39" t="n"/>
      <c r="L208" s="39" t="n"/>
      <c r="M208" s="39" t="n"/>
      <c r="N208" s="39" t="n"/>
      <c r="O208" s="39" t="n"/>
      <c r="P208" s="39" t="n"/>
      <c r="Q208" s="39" t="n"/>
      <c r="R208" s="39" t="n"/>
      <c r="S208" s="39" t="n"/>
      <c r="T208" s="39" t="n"/>
      <c r="U208" s="39" t="n"/>
      <c r="V208" s="39" t="n"/>
      <c r="W208" s="39" t="n"/>
      <c r="X208" s="39" t="n"/>
      <c r="Y208" s="39" t="n"/>
      <c r="Z208" s="39" t="n"/>
    </row>
    <row r="209" ht="12.75" customHeight="1" s="198">
      <c r="A209" s="39" t="n"/>
      <c r="B209" s="39" t="n"/>
      <c r="C209" s="39" t="n"/>
      <c r="D209" s="39" t="n"/>
      <c r="E209" s="39" t="n"/>
      <c r="F209" s="39" t="n"/>
      <c r="G209" s="39" t="n"/>
      <c r="H209" s="39" t="n"/>
      <c r="I209" s="39" t="n"/>
      <c r="J209" s="39" t="n"/>
      <c r="K209" s="39" t="n"/>
      <c r="L209" s="39" t="n"/>
      <c r="M209" s="39" t="n"/>
      <c r="N209" s="39" t="n"/>
      <c r="O209" s="39" t="n"/>
      <c r="P209" s="39" t="n"/>
      <c r="Q209" s="39" t="n"/>
      <c r="R209" s="39" t="n"/>
      <c r="S209" s="39" t="n"/>
      <c r="T209" s="39" t="n"/>
      <c r="U209" s="39" t="n"/>
      <c r="V209" s="39" t="n"/>
      <c r="W209" s="39" t="n"/>
      <c r="X209" s="39" t="n"/>
      <c r="Y209" s="39" t="n"/>
      <c r="Z209" s="39" t="n"/>
    </row>
    <row r="210" ht="12.75" customHeight="1" s="198">
      <c r="A210" s="39" t="n"/>
      <c r="B210" s="39" t="n"/>
      <c r="C210" s="39" t="n"/>
      <c r="D210" s="39" t="n"/>
      <c r="E210" s="39" t="n"/>
      <c r="F210" s="39" t="n"/>
      <c r="G210" s="39" t="n"/>
      <c r="H210" s="39" t="n"/>
      <c r="I210" s="39" t="n"/>
      <c r="J210" s="39" t="n"/>
      <c r="K210" s="39" t="n"/>
      <c r="L210" s="39" t="n"/>
      <c r="M210" s="39" t="n"/>
      <c r="N210" s="39" t="n"/>
      <c r="O210" s="39" t="n"/>
      <c r="P210" s="39" t="n"/>
      <c r="Q210" s="39" t="n"/>
      <c r="R210" s="39" t="n"/>
      <c r="S210" s="39" t="n"/>
      <c r="T210" s="39" t="n"/>
      <c r="U210" s="39" t="n"/>
      <c r="V210" s="39" t="n"/>
      <c r="W210" s="39" t="n"/>
      <c r="X210" s="39" t="n"/>
      <c r="Y210" s="39" t="n"/>
      <c r="Z210" s="39" t="n"/>
    </row>
    <row r="211" ht="12.75" customHeight="1" s="198">
      <c r="A211" s="39" t="n"/>
      <c r="B211" s="39" t="n"/>
      <c r="C211" s="39" t="n"/>
      <c r="D211" s="39" t="n"/>
      <c r="E211" s="39" t="n"/>
      <c r="F211" s="39" t="n"/>
      <c r="G211" s="39" t="n"/>
      <c r="H211" s="39" t="n"/>
      <c r="I211" s="39" t="n"/>
      <c r="J211" s="39" t="n"/>
      <c r="K211" s="39" t="n"/>
      <c r="L211" s="39" t="n"/>
      <c r="M211" s="39" t="n"/>
      <c r="N211" s="39" t="n"/>
      <c r="O211" s="39" t="n"/>
      <c r="P211" s="39" t="n"/>
      <c r="Q211" s="39" t="n"/>
      <c r="R211" s="39" t="n"/>
      <c r="S211" s="39" t="n"/>
      <c r="T211" s="39" t="n"/>
      <c r="U211" s="39" t="n"/>
      <c r="V211" s="39" t="n"/>
      <c r="W211" s="39" t="n"/>
      <c r="X211" s="39" t="n"/>
      <c r="Y211" s="39" t="n"/>
      <c r="Z211" s="39" t="n"/>
    </row>
    <row r="212" ht="12.75" customHeight="1" s="198">
      <c r="A212" s="39" t="n"/>
      <c r="B212" s="39" t="n"/>
      <c r="C212" s="39" t="n"/>
      <c r="D212" s="39" t="n"/>
      <c r="E212" s="39" t="n"/>
      <c r="F212" s="39" t="n"/>
      <c r="G212" s="39" t="n"/>
      <c r="H212" s="39" t="n"/>
      <c r="I212" s="39" t="n"/>
      <c r="J212" s="39" t="n"/>
      <c r="K212" s="39" t="n"/>
      <c r="L212" s="39" t="n"/>
      <c r="M212" s="39" t="n"/>
      <c r="N212" s="39" t="n"/>
      <c r="O212" s="39" t="n"/>
      <c r="P212" s="39" t="n"/>
      <c r="Q212" s="39" t="n"/>
      <c r="R212" s="39" t="n"/>
      <c r="S212" s="39" t="n"/>
      <c r="T212" s="39" t="n"/>
      <c r="U212" s="39" t="n"/>
      <c r="V212" s="39" t="n"/>
      <c r="W212" s="39" t="n"/>
      <c r="X212" s="39" t="n"/>
      <c r="Y212" s="39" t="n"/>
      <c r="Z212" s="39" t="n"/>
    </row>
    <row r="213" ht="12.75" customHeight="1" s="198">
      <c r="A213" s="39" t="n"/>
      <c r="B213" s="39" t="n"/>
      <c r="C213" s="39" t="n"/>
      <c r="D213" s="39" t="n"/>
      <c r="E213" s="39" t="n"/>
      <c r="F213" s="39" t="n"/>
      <c r="G213" s="39" t="n"/>
      <c r="H213" s="39" t="n"/>
      <c r="I213" s="39" t="n"/>
      <c r="J213" s="39" t="n"/>
      <c r="K213" s="39" t="n"/>
      <c r="L213" s="39" t="n"/>
      <c r="M213" s="39" t="n"/>
      <c r="N213" s="39" t="n"/>
      <c r="O213" s="39" t="n"/>
      <c r="P213" s="39" t="n"/>
      <c r="Q213" s="39" t="n"/>
      <c r="R213" s="39" t="n"/>
      <c r="S213" s="39" t="n"/>
      <c r="T213" s="39" t="n"/>
      <c r="U213" s="39" t="n"/>
      <c r="V213" s="39" t="n"/>
      <c r="W213" s="39" t="n"/>
      <c r="X213" s="39" t="n"/>
      <c r="Y213" s="39" t="n"/>
      <c r="Z213" s="39" t="n"/>
    </row>
    <row r="214" ht="12.75" customHeight="1" s="198">
      <c r="A214" s="39" t="n"/>
      <c r="B214" s="39" t="n"/>
      <c r="C214" s="39" t="n"/>
      <c r="D214" s="39" t="n"/>
      <c r="E214" s="39" t="n"/>
      <c r="F214" s="39" t="n"/>
      <c r="G214" s="39" t="n"/>
      <c r="H214" s="39" t="n"/>
      <c r="I214" s="39" t="n"/>
      <c r="J214" s="39" t="n"/>
      <c r="K214" s="39" t="n"/>
      <c r="L214" s="39" t="n"/>
      <c r="M214" s="39" t="n"/>
      <c r="N214" s="39" t="n"/>
      <c r="O214" s="39" t="n"/>
      <c r="P214" s="39" t="n"/>
      <c r="Q214" s="39" t="n"/>
      <c r="R214" s="39" t="n"/>
      <c r="S214" s="39" t="n"/>
      <c r="T214" s="39" t="n"/>
      <c r="U214" s="39" t="n"/>
      <c r="V214" s="39" t="n"/>
      <c r="W214" s="39" t="n"/>
      <c r="X214" s="39" t="n"/>
      <c r="Y214" s="39" t="n"/>
      <c r="Z214" s="39" t="n"/>
    </row>
    <row r="215" ht="12.75" customHeight="1" s="198">
      <c r="A215" s="39" t="n"/>
      <c r="B215" s="39" t="n"/>
      <c r="C215" s="39" t="n"/>
      <c r="D215" s="39" t="n"/>
      <c r="E215" s="39" t="n"/>
      <c r="F215" s="39" t="n"/>
      <c r="G215" s="39" t="n"/>
      <c r="H215" s="39" t="n"/>
      <c r="I215" s="39" t="n"/>
      <c r="J215" s="39" t="n"/>
      <c r="K215" s="39" t="n"/>
      <c r="L215" s="39" t="n"/>
      <c r="M215" s="39" t="n"/>
      <c r="N215" s="39" t="n"/>
      <c r="O215" s="39" t="n"/>
      <c r="P215" s="39" t="n"/>
      <c r="Q215" s="39" t="n"/>
      <c r="R215" s="39" t="n"/>
      <c r="S215" s="39" t="n"/>
      <c r="T215" s="39" t="n"/>
      <c r="U215" s="39" t="n"/>
      <c r="V215" s="39" t="n"/>
      <c r="W215" s="39" t="n"/>
      <c r="X215" s="39" t="n"/>
      <c r="Y215" s="39" t="n"/>
      <c r="Z215" s="39" t="n"/>
    </row>
    <row r="216" ht="12.75" customHeight="1" s="198">
      <c r="A216" s="39" t="n"/>
      <c r="B216" s="39" t="n"/>
      <c r="C216" s="39" t="n"/>
      <c r="D216" s="39" t="n"/>
      <c r="E216" s="39" t="n"/>
      <c r="F216" s="39" t="n"/>
      <c r="G216" s="39" t="n"/>
      <c r="H216" s="39" t="n"/>
      <c r="I216" s="39" t="n"/>
      <c r="J216" s="39" t="n"/>
      <c r="K216" s="39" t="n"/>
      <c r="L216" s="39" t="n"/>
      <c r="M216" s="39" t="n"/>
      <c r="N216" s="39" t="n"/>
      <c r="O216" s="39" t="n"/>
      <c r="P216" s="39" t="n"/>
      <c r="Q216" s="39" t="n"/>
      <c r="R216" s="39" t="n"/>
      <c r="S216" s="39" t="n"/>
      <c r="T216" s="39" t="n"/>
      <c r="U216" s="39" t="n"/>
      <c r="V216" s="39" t="n"/>
      <c r="W216" s="39" t="n"/>
      <c r="X216" s="39" t="n"/>
      <c r="Y216" s="39" t="n"/>
      <c r="Z216" s="39" t="n"/>
    </row>
    <row r="217" ht="12.75" customHeight="1" s="198">
      <c r="A217" s="39" t="n"/>
      <c r="B217" s="39" t="n"/>
      <c r="C217" s="39" t="n"/>
      <c r="D217" s="39" t="n"/>
      <c r="E217" s="39" t="n"/>
      <c r="F217" s="39" t="n"/>
      <c r="G217" s="39" t="n"/>
      <c r="H217" s="39" t="n"/>
      <c r="I217" s="39" t="n"/>
      <c r="J217" s="39" t="n"/>
      <c r="K217" s="39" t="n"/>
      <c r="L217" s="39" t="n"/>
      <c r="M217" s="39" t="n"/>
      <c r="N217" s="39" t="n"/>
      <c r="O217" s="39" t="n"/>
      <c r="P217" s="39" t="n"/>
      <c r="Q217" s="39" t="n"/>
      <c r="R217" s="39" t="n"/>
      <c r="S217" s="39" t="n"/>
      <c r="T217" s="39" t="n"/>
      <c r="U217" s="39" t="n"/>
      <c r="V217" s="39" t="n"/>
      <c r="W217" s="39" t="n"/>
      <c r="X217" s="39" t="n"/>
      <c r="Y217" s="39" t="n"/>
      <c r="Z217" s="39" t="n"/>
    </row>
    <row r="218" ht="12.75" customHeight="1" s="198">
      <c r="A218" s="39" t="n"/>
      <c r="B218" s="39" t="n"/>
      <c r="C218" s="39" t="n"/>
      <c r="D218" s="39" t="n"/>
      <c r="E218" s="39" t="n"/>
      <c r="F218" s="39" t="n"/>
      <c r="G218" s="39" t="n"/>
      <c r="H218" s="39" t="n"/>
      <c r="I218" s="39" t="n"/>
      <c r="J218" s="39" t="n"/>
      <c r="K218" s="39" t="n"/>
      <c r="L218" s="39" t="n"/>
      <c r="M218" s="39" t="n"/>
      <c r="N218" s="39" t="n"/>
      <c r="O218" s="39" t="n"/>
      <c r="P218" s="39" t="n"/>
      <c r="Q218" s="39" t="n"/>
      <c r="R218" s="39" t="n"/>
      <c r="S218" s="39" t="n"/>
      <c r="T218" s="39" t="n"/>
      <c r="U218" s="39" t="n"/>
      <c r="V218" s="39" t="n"/>
      <c r="W218" s="39" t="n"/>
      <c r="X218" s="39" t="n"/>
      <c r="Y218" s="39" t="n"/>
      <c r="Z218" s="39" t="n"/>
    </row>
    <row r="219" ht="12.75" customHeight="1" s="198">
      <c r="A219" s="39" t="n"/>
      <c r="B219" s="39" t="n"/>
      <c r="C219" s="39" t="n"/>
      <c r="D219" s="39" t="n"/>
      <c r="E219" s="39" t="n"/>
      <c r="F219" s="39" t="n"/>
      <c r="G219" s="39" t="n"/>
      <c r="H219" s="39" t="n"/>
      <c r="I219" s="39" t="n"/>
      <c r="J219" s="39" t="n"/>
      <c r="K219" s="39" t="n"/>
      <c r="L219" s="39" t="n"/>
      <c r="M219" s="39" t="n"/>
      <c r="N219" s="39" t="n"/>
      <c r="O219" s="39" t="n"/>
      <c r="P219" s="39" t="n"/>
      <c r="Q219" s="39" t="n"/>
      <c r="R219" s="39" t="n"/>
      <c r="S219" s="39" t="n"/>
      <c r="T219" s="39" t="n"/>
      <c r="U219" s="39" t="n"/>
      <c r="V219" s="39" t="n"/>
      <c r="W219" s="39" t="n"/>
      <c r="X219" s="39" t="n"/>
      <c r="Y219" s="39" t="n"/>
      <c r="Z219" s="39" t="n"/>
    </row>
    <row r="220" ht="12.75" customHeight="1" s="198">
      <c r="A220" s="39" t="n"/>
      <c r="B220" s="39" t="n"/>
      <c r="C220" s="39" t="n"/>
      <c r="D220" s="39" t="n"/>
      <c r="E220" s="39" t="n"/>
      <c r="F220" s="39" t="n"/>
      <c r="G220" s="39" t="n"/>
      <c r="H220" s="39" t="n"/>
      <c r="I220" s="39" t="n"/>
      <c r="J220" s="39" t="n"/>
      <c r="K220" s="39" t="n"/>
      <c r="L220" s="39" t="n"/>
      <c r="M220" s="39" t="n"/>
      <c r="N220" s="39" t="n"/>
      <c r="O220" s="39" t="n"/>
      <c r="P220" s="39" t="n"/>
      <c r="Q220" s="39" t="n"/>
      <c r="R220" s="39" t="n"/>
      <c r="S220" s="39" t="n"/>
      <c r="T220" s="39" t="n"/>
      <c r="U220" s="39" t="n"/>
      <c r="V220" s="39" t="n"/>
      <c r="W220" s="39" t="n"/>
      <c r="X220" s="39" t="n"/>
      <c r="Y220" s="39" t="n"/>
      <c r="Z220" s="39" t="n"/>
    </row>
    <row r="221" ht="15.75" customHeight="1" s="198">
      <c r="A221" s="39" t="n"/>
      <c r="B221" s="39" t="n"/>
      <c r="C221" s="39" t="n"/>
      <c r="D221" s="39" t="n"/>
      <c r="E221" s="39" t="n"/>
      <c r="F221" s="39" t="n"/>
      <c r="G221" s="39" t="n"/>
      <c r="H221" s="39" t="n"/>
      <c r="I221" s="39" t="n"/>
      <c r="J221" s="39" t="n"/>
      <c r="K221" s="39" t="n"/>
      <c r="L221" s="39" t="n"/>
      <c r="M221" s="39" t="n"/>
      <c r="N221" s="39" t="n"/>
      <c r="O221" s="39" t="n"/>
      <c r="P221" s="39" t="n"/>
      <c r="Q221" s="39" t="n"/>
      <c r="R221" s="39" t="n"/>
      <c r="S221" s="39" t="n"/>
      <c r="T221" s="39" t="n"/>
      <c r="U221" s="39" t="n"/>
      <c r="V221" s="39" t="n"/>
      <c r="W221" s="39" t="n"/>
      <c r="X221" s="39" t="n"/>
      <c r="Y221" s="39" t="n"/>
      <c r="Z221" s="39" t="n"/>
    </row>
    <row r="222" ht="15.75" customHeight="1" s="198">
      <c r="A222" s="39" t="n"/>
      <c r="B222" s="39" t="n"/>
      <c r="C222" s="39" t="n"/>
      <c r="D222" s="39" t="n"/>
      <c r="E222" s="39" t="n"/>
      <c r="F222" s="39" t="n"/>
      <c r="G222" s="39" t="n"/>
      <c r="H222" s="39" t="n"/>
      <c r="I222" s="39" t="n"/>
      <c r="J222" s="39" t="n"/>
      <c r="K222" s="39" t="n"/>
      <c r="L222" s="39" t="n"/>
      <c r="M222" s="39" t="n"/>
      <c r="N222" s="39" t="n"/>
      <c r="O222" s="39" t="n"/>
      <c r="P222" s="39" t="n"/>
      <c r="Q222" s="39" t="n"/>
      <c r="R222" s="39" t="n"/>
      <c r="S222" s="39" t="n"/>
      <c r="T222" s="39" t="n"/>
      <c r="U222" s="39" t="n"/>
      <c r="V222" s="39" t="n"/>
      <c r="W222" s="39" t="n"/>
      <c r="X222" s="39" t="n"/>
      <c r="Y222" s="39" t="n"/>
      <c r="Z222" s="39" t="n"/>
    </row>
    <row r="223" ht="15.75" customHeight="1" s="198">
      <c r="A223" s="39" t="n"/>
      <c r="B223" s="39" t="n"/>
      <c r="C223" s="39" t="n"/>
      <c r="D223" s="39" t="n"/>
      <c r="E223" s="39" t="n"/>
      <c r="F223" s="39" t="n"/>
      <c r="G223" s="39" t="n"/>
      <c r="H223" s="39" t="n"/>
      <c r="I223" s="39" t="n"/>
      <c r="J223" s="39" t="n"/>
      <c r="K223" s="39" t="n"/>
      <c r="L223" s="39" t="n"/>
      <c r="M223" s="39" t="n"/>
      <c r="N223" s="39" t="n"/>
      <c r="O223" s="39" t="n"/>
      <c r="P223" s="39" t="n"/>
      <c r="Q223" s="39" t="n"/>
      <c r="R223" s="39" t="n"/>
      <c r="S223" s="39" t="n"/>
      <c r="T223" s="39" t="n"/>
      <c r="U223" s="39" t="n"/>
      <c r="V223" s="39" t="n"/>
      <c r="W223" s="39" t="n"/>
      <c r="X223" s="39" t="n"/>
      <c r="Y223" s="39" t="n"/>
      <c r="Z223" s="39" t="n"/>
    </row>
    <row r="224" ht="15.75" customHeight="1" s="198">
      <c r="A224" s="39" t="n"/>
      <c r="B224" s="39" t="n"/>
      <c r="C224" s="39" t="n"/>
      <c r="D224" s="39" t="n"/>
      <c r="E224" s="39" t="n"/>
      <c r="F224" s="39" t="n"/>
      <c r="G224" s="39" t="n"/>
      <c r="H224" s="39" t="n"/>
      <c r="I224" s="39" t="n"/>
      <c r="J224" s="39" t="n"/>
      <c r="K224" s="39" t="n"/>
      <c r="L224" s="39" t="n"/>
      <c r="M224" s="39" t="n"/>
      <c r="N224" s="39" t="n"/>
      <c r="O224" s="39" t="n"/>
      <c r="P224" s="39" t="n"/>
      <c r="Q224" s="39" t="n"/>
      <c r="R224" s="39" t="n"/>
      <c r="S224" s="39" t="n"/>
      <c r="T224" s="39" t="n"/>
      <c r="U224" s="39" t="n"/>
      <c r="V224" s="39" t="n"/>
      <c r="W224" s="39" t="n"/>
      <c r="X224" s="39" t="n"/>
      <c r="Y224" s="39" t="n"/>
      <c r="Z224" s="39" t="n"/>
    </row>
    <row r="225" ht="15.75" customHeight="1" s="198">
      <c r="A225" s="39" t="n"/>
      <c r="B225" s="39" t="n"/>
      <c r="C225" s="39" t="n"/>
      <c r="D225" s="39" t="n"/>
      <c r="E225" s="39" t="n"/>
      <c r="F225" s="39" t="n"/>
      <c r="G225" s="39" t="n"/>
      <c r="H225" s="39" t="n"/>
      <c r="I225" s="39" t="n"/>
      <c r="J225" s="39" t="n"/>
      <c r="K225" s="39" t="n"/>
      <c r="L225" s="39" t="n"/>
      <c r="M225" s="39" t="n"/>
      <c r="N225" s="39" t="n"/>
      <c r="O225" s="39" t="n"/>
      <c r="P225" s="39" t="n"/>
      <c r="Q225" s="39" t="n"/>
      <c r="R225" s="39" t="n"/>
      <c r="S225" s="39" t="n"/>
      <c r="T225" s="39" t="n"/>
      <c r="U225" s="39" t="n"/>
      <c r="V225" s="39" t="n"/>
      <c r="W225" s="39" t="n"/>
      <c r="X225" s="39" t="n"/>
      <c r="Y225" s="39" t="n"/>
      <c r="Z225" s="39" t="n"/>
    </row>
    <row r="226" ht="15.75" customHeight="1" s="198">
      <c r="A226" s="39" t="n"/>
      <c r="B226" s="39" t="n"/>
      <c r="C226" s="39" t="n"/>
      <c r="D226" s="39" t="n"/>
      <c r="E226" s="39" t="n"/>
      <c r="F226" s="39" t="n"/>
      <c r="G226" s="39" t="n"/>
      <c r="H226" s="39" t="n"/>
      <c r="I226" s="39" t="n"/>
      <c r="J226" s="39" t="n"/>
      <c r="K226" s="39" t="n"/>
      <c r="L226" s="39" t="n"/>
      <c r="M226" s="39" t="n"/>
      <c r="N226" s="39" t="n"/>
      <c r="O226" s="39" t="n"/>
      <c r="P226" s="39" t="n"/>
      <c r="Q226" s="39" t="n"/>
      <c r="R226" s="39" t="n"/>
      <c r="S226" s="39" t="n"/>
      <c r="T226" s="39" t="n"/>
      <c r="U226" s="39" t="n"/>
      <c r="V226" s="39" t="n"/>
      <c r="W226" s="39" t="n"/>
      <c r="X226" s="39" t="n"/>
      <c r="Y226" s="39" t="n"/>
      <c r="Z226" s="39" t="n"/>
    </row>
    <row r="227" ht="15.75" customHeight="1" s="198">
      <c r="A227" s="39" t="n"/>
      <c r="B227" s="39" t="n"/>
      <c r="C227" s="39" t="n"/>
      <c r="D227" s="39" t="n"/>
      <c r="E227" s="39" t="n"/>
      <c r="F227" s="39" t="n"/>
      <c r="G227" s="39" t="n"/>
      <c r="H227" s="39" t="n"/>
      <c r="I227" s="39" t="n"/>
      <c r="J227" s="39" t="n"/>
      <c r="K227" s="39" t="n"/>
      <c r="L227" s="39" t="n"/>
      <c r="M227" s="39" t="n"/>
      <c r="N227" s="39" t="n"/>
      <c r="O227" s="39" t="n"/>
      <c r="P227" s="39" t="n"/>
      <c r="Q227" s="39" t="n"/>
      <c r="R227" s="39" t="n"/>
      <c r="S227" s="39" t="n"/>
      <c r="T227" s="39" t="n"/>
      <c r="U227" s="39" t="n"/>
      <c r="V227" s="39" t="n"/>
      <c r="W227" s="39" t="n"/>
      <c r="X227" s="39" t="n"/>
      <c r="Y227" s="39" t="n"/>
      <c r="Z227" s="39" t="n"/>
    </row>
    <row r="228" ht="15.75" customHeight="1" s="198">
      <c r="A228" s="39" t="n"/>
      <c r="B228" s="39" t="n"/>
      <c r="C228" s="39" t="n"/>
      <c r="D228" s="39" t="n"/>
      <c r="E228" s="39" t="n"/>
      <c r="F228" s="39" t="n"/>
      <c r="G228" s="39" t="n"/>
      <c r="H228" s="39" t="n"/>
      <c r="I228" s="39" t="n"/>
      <c r="J228" s="39" t="n"/>
      <c r="K228" s="39" t="n"/>
      <c r="L228" s="39" t="n"/>
      <c r="M228" s="39" t="n"/>
      <c r="N228" s="39" t="n"/>
      <c r="O228" s="39" t="n"/>
      <c r="P228" s="39" t="n"/>
      <c r="Q228" s="39" t="n"/>
      <c r="R228" s="39" t="n"/>
      <c r="S228" s="39" t="n"/>
      <c r="T228" s="39" t="n"/>
      <c r="U228" s="39" t="n"/>
      <c r="V228" s="39" t="n"/>
      <c r="W228" s="39" t="n"/>
      <c r="X228" s="39" t="n"/>
      <c r="Y228" s="39" t="n"/>
      <c r="Z228" s="39" t="n"/>
    </row>
    <row r="229" ht="15.75" customHeight="1" s="198">
      <c r="A229" s="39" t="n"/>
      <c r="B229" s="39" t="n"/>
      <c r="C229" s="39" t="n"/>
      <c r="D229" s="39" t="n"/>
      <c r="E229" s="39" t="n"/>
      <c r="F229" s="39" t="n"/>
      <c r="G229" s="39" t="n"/>
      <c r="H229" s="39" t="n"/>
      <c r="I229" s="39" t="n"/>
      <c r="J229" s="39" t="n"/>
      <c r="K229" s="39" t="n"/>
      <c r="L229" s="39" t="n"/>
      <c r="M229" s="39" t="n"/>
      <c r="N229" s="39" t="n"/>
      <c r="O229" s="39" t="n"/>
      <c r="P229" s="39" t="n"/>
      <c r="Q229" s="39" t="n"/>
      <c r="R229" s="39" t="n"/>
      <c r="S229" s="39" t="n"/>
      <c r="T229" s="39" t="n"/>
      <c r="U229" s="39" t="n"/>
      <c r="V229" s="39" t="n"/>
      <c r="W229" s="39" t="n"/>
      <c r="X229" s="39" t="n"/>
      <c r="Y229" s="39" t="n"/>
      <c r="Z229" s="39" t="n"/>
    </row>
    <row r="230" ht="15.75" customHeight="1" s="198">
      <c r="A230" s="39" t="n"/>
      <c r="B230" s="39" t="n"/>
      <c r="C230" s="39" t="n"/>
      <c r="D230" s="39" t="n"/>
      <c r="E230" s="39" t="n"/>
      <c r="F230" s="39" t="n"/>
      <c r="G230" s="39" t="n"/>
      <c r="H230" s="39" t="n"/>
      <c r="I230" s="39" t="n"/>
      <c r="J230" s="39" t="n"/>
      <c r="K230" s="39" t="n"/>
      <c r="L230" s="39" t="n"/>
      <c r="M230" s="39" t="n"/>
      <c r="N230" s="39" t="n"/>
      <c r="O230" s="39" t="n"/>
      <c r="P230" s="39" t="n"/>
      <c r="Q230" s="39" t="n"/>
      <c r="R230" s="39" t="n"/>
      <c r="S230" s="39" t="n"/>
      <c r="T230" s="39" t="n"/>
      <c r="U230" s="39" t="n"/>
      <c r="V230" s="39" t="n"/>
      <c r="W230" s="39" t="n"/>
      <c r="X230" s="39" t="n"/>
      <c r="Y230" s="39" t="n"/>
      <c r="Z230" s="39" t="n"/>
    </row>
    <row r="231" ht="15.75" customHeight="1" s="198">
      <c r="A231" s="39" t="n"/>
      <c r="B231" s="39" t="n"/>
      <c r="C231" s="39" t="n"/>
      <c r="D231" s="39" t="n"/>
      <c r="E231" s="39" t="n"/>
      <c r="F231" s="39" t="n"/>
      <c r="G231" s="39" t="n"/>
      <c r="H231" s="39" t="n"/>
      <c r="I231" s="39" t="n"/>
      <c r="J231" s="39" t="n"/>
      <c r="K231" s="39" t="n"/>
      <c r="L231" s="39" t="n"/>
      <c r="M231" s="39" t="n"/>
      <c r="N231" s="39" t="n"/>
      <c r="O231" s="39" t="n"/>
      <c r="P231" s="39" t="n"/>
      <c r="Q231" s="39" t="n"/>
      <c r="R231" s="39" t="n"/>
      <c r="S231" s="39" t="n"/>
      <c r="T231" s="39" t="n"/>
      <c r="U231" s="39" t="n"/>
      <c r="V231" s="39" t="n"/>
      <c r="W231" s="39" t="n"/>
      <c r="X231" s="39" t="n"/>
      <c r="Y231" s="39" t="n"/>
      <c r="Z231" s="39" t="n"/>
    </row>
    <row r="232" ht="15.75" customHeight="1" s="198">
      <c r="A232" s="39" t="n"/>
      <c r="B232" s="39" t="n"/>
      <c r="C232" s="39" t="n"/>
      <c r="D232" s="39" t="n"/>
      <c r="E232" s="39" t="n"/>
      <c r="F232" s="39" t="n"/>
      <c r="G232" s="39" t="n"/>
      <c r="H232" s="39" t="n"/>
      <c r="I232" s="39" t="n"/>
      <c r="J232" s="39" t="n"/>
      <c r="K232" s="39" t="n"/>
      <c r="L232" s="39" t="n"/>
      <c r="M232" s="39" t="n"/>
      <c r="N232" s="39" t="n"/>
      <c r="O232" s="39" t="n"/>
      <c r="P232" s="39" t="n"/>
      <c r="Q232" s="39" t="n"/>
      <c r="R232" s="39" t="n"/>
      <c r="S232" s="39" t="n"/>
      <c r="T232" s="39" t="n"/>
      <c r="U232" s="39" t="n"/>
      <c r="V232" s="39" t="n"/>
      <c r="W232" s="39" t="n"/>
      <c r="X232" s="39" t="n"/>
      <c r="Y232" s="39" t="n"/>
      <c r="Z232" s="39" t="n"/>
    </row>
    <row r="233" ht="15.75" customHeight="1" s="198">
      <c r="A233" s="39" t="n"/>
      <c r="B233" s="39" t="n"/>
      <c r="C233" s="39" t="n"/>
      <c r="D233" s="39" t="n"/>
      <c r="E233" s="39" t="n"/>
      <c r="F233" s="39" t="n"/>
      <c r="G233" s="39" t="n"/>
      <c r="H233" s="39" t="n"/>
      <c r="I233" s="39" t="n"/>
      <c r="J233" s="39" t="n"/>
      <c r="K233" s="39" t="n"/>
      <c r="L233" s="39" t="n"/>
      <c r="M233" s="39" t="n"/>
      <c r="N233" s="39" t="n"/>
      <c r="O233" s="39" t="n"/>
      <c r="P233" s="39" t="n"/>
      <c r="Q233" s="39" t="n"/>
      <c r="R233" s="39" t="n"/>
      <c r="S233" s="39" t="n"/>
      <c r="T233" s="39" t="n"/>
      <c r="U233" s="39" t="n"/>
      <c r="V233" s="39" t="n"/>
      <c r="W233" s="39" t="n"/>
      <c r="X233" s="39" t="n"/>
      <c r="Y233" s="39" t="n"/>
      <c r="Z233" s="39" t="n"/>
    </row>
    <row r="234" ht="15.75" customHeight="1" s="198">
      <c r="A234" s="39" t="n"/>
      <c r="B234" s="39" t="n"/>
      <c r="C234" s="39" t="n"/>
      <c r="D234" s="39" t="n"/>
      <c r="E234" s="39" t="n"/>
      <c r="F234" s="39" t="n"/>
      <c r="G234" s="39" t="n"/>
      <c r="H234" s="39" t="n"/>
      <c r="I234" s="39" t="n"/>
      <c r="J234" s="39" t="n"/>
      <c r="K234" s="39" t="n"/>
      <c r="L234" s="39" t="n"/>
      <c r="M234" s="39" t="n"/>
      <c r="N234" s="39" t="n"/>
      <c r="O234" s="39" t="n"/>
      <c r="P234" s="39" t="n"/>
      <c r="Q234" s="39" t="n"/>
      <c r="R234" s="39" t="n"/>
      <c r="S234" s="39" t="n"/>
      <c r="T234" s="39" t="n"/>
      <c r="U234" s="39" t="n"/>
      <c r="V234" s="39" t="n"/>
      <c r="W234" s="39" t="n"/>
      <c r="X234" s="39" t="n"/>
      <c r="Y234" s="39" t="n"/>
      <c r="Z234" s="39" t="n"/>
    </row>
    <row r="235" ht="15.75" customHeight="1" s="198">
      <c r="A235" s="39" t="n"/>
      <c r="B235" s="39" t="n"/>
      <c r="C235" s="39" t="n"/>
      <c r="D235" s="39" t="n"/>
      <c r="E235" s="39" t="n"/>
      <c r="F235" s="39" t="n"/>
      <c r="G235" s="39" t="n"/>
      <c r="H235" s="39" t="n"/>
      <c r="I235" s="39" t="n"/>
      <c r="J235" s="39" t="n"/>
      <c r="K235" s="39" t="n"/>
      <c r="L235" s="39" t="n"/>
      <c r="M235" s="39" t="n"/>
      <c r="N235" s="39" t="n"/>
      <c r="O235" s="39" t="n"/>
      <c r="P235" s="39" t="n"/>
      <c r="Q235" s="39" t="n"/>
      <c r="R235" s="39" t="n"/>
      <c r="S235" s="39" t="n"/>
      <c r="T235" s="39" t="n"/>
      <c r="U235" s="39" t="n"/>
      <c r="V235" s="39" t="n"/>
      <c r="W235" s="39" t="n"/>
      <c r="X235" s="39" t="n"/>
      <c r="Y235" s="39" t="n"/>
      <c r="Z235" s="39" t="n"/>
    </row>
    <row r="236" ht="15.75" customHeight="1" s="198">
      <c r="A236" s="39" t="n"/>
      <c r="B236" s="39" t="n"/>
      <c r="C236" s="39" t="n"/>
      <c r="D236" s="39" t="n"/>
      <c r="E236" s="39" t="n"/>
      <c r="F236" s="39" t="n"/>
      <c r="G236" s="39" t="n"/>
      <c r="H236" s="39" t="n"/>
      <c r="I236" s="39" t="n"/>
      <c r="J236" s="39" t="n"/>
      <c r="K236" s="39" t="n"/>
      <c r="L236" s="39" t="n"/>
      <c r="M236" s="39" t="n"/>
      <c r="N236" s="39" t="n"/>
      <c r="O236" s="39" t="n"/>
      <c r="P236" s="39" t="n"/>
      <c r="Q236" s="39" t="n"/>
      <c r="R236" s="39" t="n"/>
      <c r="S236" s="39" t="n"/>
      <c r="T236" s="39" t="n"/>
      <c r="U236" s="39" t="n"/>
      <c r="V236" s="39" t="n"/>
      <c r="W236" s="39" t="n"/>
      <c r="X236" s="39" t="n"/>
      <c r="Y236" s="39" t="n"/>
      <c r="Z236" s="39" t="n"/>
    </row>
    <row r="237" ht="15.75" customHeight="1" s="198">
      <c r="A237" s="39" t="n"/>
      <c r="B237" s="39" t="n"/>
      <c r="C237" s="39" t="n"/>
      <c r="D237" s="39" t="n"/>
      <c r="E237" s="39" t="n"/>
      <c r="F237" s="39" t="n"/>
      <c r="G237" s="39" t="n"/>
      <c r="H237" s="39" t="n"/>
      <c r="I237" s="39" t="n"/>
      <c r="J237" s="39" t="n"/>
      <c r="K237" s="39" t="n"/>
      <c r="L237" s="39" t="n"/>
      <c r="M237" s="39" t="n"/>
      <c r="N237" s="39" t="n"/>
      <c r="O237" s="39" t="n"/>
      <c r="P237" s="39" t="n"/>
      <c r="Q237" s="39" t="n"/>
      <c r="R237" s="39" t="n"/>
      <c r="S237" s="39" t="n"/>
      <c r="T237" s="39" t="n"/>
      <c r="U237" s="39" t="n"/>
      <c r="V237" s="39" t="n"/>
      <c r="W237" s="39" t="n"/>
      <c r="X237" s="39" t="n"/>
      <c r="Y237" s="39" t="n"/>
      <c r="Z237" s="39" t="n"/>
    </row>
    <row r="238" ht="15.75" customHeight="1" s="198">
      <c r="A238" s="39" t="n"/>
      <c r="B238" s="39" t="n"/>
      <c r="C238" s="39" t="n"/>
      <c r="D238" s="39" t="n"/>
      <c r="E238" s="39" t="n"/>
      <c r="F238" s="39" t="n"/>
      <c r="G238" s="39" t="n"/>
      <c r="H238" s="39" t="n"/>
      <c r="I238" s="39" t="n"/>
      <c r="J238" s="39" t="n"/>
      <c r="K238" s="39" t="n"/>
      <c r="L238" s="39" t="n"/>
      <c r="M238" s="39" t="n"/>
      <c r="N238" s="39" t="n"/>
      <c r="O238" s="39" t="n"/>
      <c r="P238" s="39" t="n"/>
      <c r="Q238" s="39" t="n"/>
      <c r="R238" s="39" t="n"/>
      <c r="S238" s="39" t="n"/>
      <c r="T238" s="39" t="n"/>
      <c r="U238" s="39" t="n"/>
      <c r="V238" s="39" t="n"/>
      <c r="W238" s="39" t="n"/>
      <c r="X238" s="39" t="n"/>
      <c r="Y238" s="39" t="n"/>
      <c r="Z238" s="39" t="n"/>
    </row>
    <row r="239" ht="15.75" customHeight="1" s="198">
      <c r="A239" s="39" t="n"/>
      <c r="B239" s="39" t="n"/>
      <c r="C239" s="39" t="n"/>
      <c r="D239" s="39" t="n"/>
      <c r="E239" s="39" t="n"/>
      <c r="F239" s="39" t="n"/>
      <c r="G239" s="39" t="n"/>
      <c r="H239" s="39" t="n"/>
      <c r="I239" s="39" t="n"/>
      <c r="J239" s="39" t="n"/>
      <c r="K239" s="39" t="n"/>
      <c r="L239" s="39" t="n"/>
      <c r="M239" s="39" t="n"/>
      <c r="N239" s="39" t="n"/>
      <c r="O239" s="39" t="n"/>
      <c r="P239" s="39" t="n"/>
      <c r="Q239" s="39" t="n"/>
      <c r="R239" s="39" t="n"/>
      <c r="S239" s="39" t="n"/>
      <c r="T239" s="39" t="n"/>
      <c r="U239" s="39" t="n"/>
      <c r="V239" s="39" t="n"/>
      <c r="W239" s="39" t="n"/>
      <c r="X239" s="39" t="n"/>
      <c r="Y239" s="39" t="n"/>
      <c r="Z239" s="39" t="n"/>
    </row>
    <row r="240" ht="15.75" customHeight="1" s="198">
      <c r="A240" s="39" t="n"/>
      <c r="B240" s="39" t="n"/>
      <c r="C240" s="39" t="n"/>
      <c r="D240" s="39" t="n"/>
      <c r="E240" s="39" t="n"/>
      <c r="F240" s="39" t="n"/>
      <c r="G240" s="39" t="n"/>
      <c r="H240" s="39" t="n"/>
      <c r="I240" s="39" t="n"/>
      <c r="J240" s="39" t="n"/>
      <c r="K240" s="39" t="n"/>
      <c r="L240" s="39" t="n"/>
      <c r="M240" s="39" t="n"/>
      <c r="N240" s="39" t="n"/>
      <c r="O240" s="39" t="n"/>
      <c r="P240" s="39" t="n"/>
      <c r="Q240" s="39" t="n"/>
      <c r="R240" s="39" t="n"/>
      <c r="S240" s="39" t="n"/>
      <c r="T240" s="39" t="n"/>
      <c r="U240" s="39" t="n"/>
      <c r="V240" s="39" t="n"/>
      <c r="W240" s="39" t="n"/>
      <c r="X240" s="39" t="n"/>
      <c r="Y240" s="39" t="n"/>
      <c r="Z240" s="39" t="n"/>
    </row>
    <row r="241" ht="15.75" customHeight="1" s="198">
      <c r="A241" s="39" t="n"/>
      <c r="B241" s="39" t="n"/>
      <c r="C241" s="39" t="n"/>
      <c r="D241" s="39" t="n"/>
      <c r="E241" s="39" t="n"/>
      <c r="F241" s="39" t="n"/>
      <c r="G241" s="39" t="n"/>
      <c r="H241" s="39" t="n"/>
      <c r="I241" s="39" t="n"/>
      <c r="J241" s="39" t="n"/>
      <c r="K241" s="39" t="n"/>
      <c r="L241" s="39" t="n"/>
      <c r="M241" s="39" t="n"/>
      <c r="N241" s="39" t="n"/>
      <c r="O241" s="39" t="n"/>
      <c r="P241" s="39" t="n"/>
      <c r="Q241" s="39" t="n"/>
      <c r="R241" s="39" t="n"/>
      <c r="S241" s="39" t="n"/>
      <c r="T241" s="39" t="n"/>
      <c r="U241" s="39" t="n"/>
      <c r="V241" s="39" t="n"/>
      <c r="W241" s="39" t="n"/>
      <c r="X241" s="39" t="n"/>
      <c r="Y241" s="39" t="n"/>
      <c r="Z241" s="39" t="n"/>
    </row>
    <row r="242" ht="15.75" customHeight="1" s="198">
      <c r="A242" s="39" t="n"/>
      <c r="B242" s="39" t="n"/>
      <c r="C242" s="39" t="n"/>
      <c r="D242" s="39" t="n"/>
      <c r="E242" s="39" t="n"/>
      <c r="F242" s="39" t="n"/>
      <c r="G242" s="39" t="n"/>
      <c r="H242" s="39" t="n"/>
      <c r="I242" s="39" t="n"/>
      <c r="J242" s="39" t="n"/>
      <c r="K242" s="39" t="n"/>
      <c r="L242" s="39" t="n"/>
      <c r="M242" s="39" t="n"/>
      <c r="N242" s="39" t="n"/>
      <c r="O242" s="39" t="n"/>
      <c r="P242" s="39" t="n"/>
      <c r="Q242" s="39" t="n"/>
      <c r="R242" s="39" t="n"/>
      <c r="S242" s="39" t="n"/>
      <c r="T242" s="39" t="n"/>
      <c r="U242" s="39" t="n"/>
      <c r="V242" s="39" t="n"/>
      <c r="W242" s="39" t="n"/>
      <c r="X242" s="39" t="n"/>
      <c r="Y242" s="39" t="n"/>
      <c r="Z242" s="39" t="n"/>
    </row>
    <row r="243" ht="15.75" customHeight="1" s="198">
      <c r="A243" s="39" t="n"/>
      <c r="B243" s="39" t="n"/>
      <c r="C243" s="39" t="n"/>
      <c r="D243" s="39" t="n"/>
      <c r="E243" s="39" t="n"/>
      <c r="F243" s="39" t="n"/>
      <c r="G243" s="39" t="n"/>
      <c r="H243" s="39" t="n"/>
      <c r="I243" s="39" t="n"/>
      <c r="J243" s="39" t="n"/>
      <c r="K243" s="39" t="n"/>
      <c r="L243" s="39" t="n"/>
      <c r="M243" s="39" t="n"/>
      <c r="N243" s="39" t="n"/>
      <c r="O243" s="39" t="n"/>
      <c r="P243" s="39" t="n"/>
      <c r="Q243" s="39" t="n"/>
      <c r="R243" s="39" t="n"/>
      <c r="S243" s="39" t="n"/>
      <c r="T243" s="39" t="n"/>
      <c r="U243" s="39" t="n"/>
      <c r="V243" s="39" t="n"/>
      <c r="W243" s="39" t="n"/>
      <c r="X243" s="39" t="n"/>
      <c r="Y243" s="39" t="n"/>
      <c r="Z243" s="39" t="n"/>
    </row>
    <row r="244" ht="15.75" customHeight="1" s="198">
      <c r="A244" s="39" t="n"/>
      <c r="B244" s="39" t="n"/>
      <c r="C244" s="39" t="n"/>
      <c r="D244" s="39" t="n"/>
      <c r="E244" s="39" t="n"/>
      <c r="F244" s="39" t="n"/>
      <c r="G244" s="39" t="n"/>
      <c r="H244" s="39" t="n"/>
      <c r="I244" s="39" t="n"/>
      <c r="J244" s="39" t="n"/>
      <c r="K244" s="39" t="n"/>
      <c r="L244" s="39" t="n"/>
      <c r="M244" s="39" t="n"/>
      <c r="N244" s="39" t="n"/>
      <c r="O244" s="39" t="n"/>
      <c r="P244" s="39" t="n"/>
      <c r="Q244" s="39" t="n"/>
      <c r="R244" s="39" t="n"/>
      <c r="S244" s="39" t="n"/>
      <c r="T244" s="39" t="n"/>
      <c r="U244" s="39" t="n"/>
      <c r="V244" s="39" t="n"/>
      <c r="W244" s="39" t="n"/>
      <c r="X244" s="39" t="n"/>
      <c r="Y244" s="39" t="n"/>
      <c r="Z244" s="39" t="n"/>
    </row>
    <row r="245" ht="15.75" customHeight="1" s="198">
      <c r="A245" s="39" t="n"/>
      <c r="B245" s="39" t="n"/>
      <c r="C245" s="39" t="n"/>
      <c r="D245" s="39" t="n"/>
      <c r="E245" s="39" t="n"/>
      <c r="F245" s="39" t="n"/>
      <c r="G245" s="39" t="n"/>
      <c r="H245" s="39" t="n"/>
      <c r="I245" s="39" t="n"/>
      <c r="J245" s="39" t="n"/>
      <c r="K245" s="39" t="n"/>
      <c r="L245" s="39" t="n"/>
      <c r="M245" s="39" t="n"/>
      <c r="N245" s="39" t="n"/>
      <c r="O245" s="39" t="n"/>
      <c r="P245" s="39" t="n"/>
      <c r="Q245" s="39" t="n"/>
      <c r="R245" s="39" t="n"/>
      <c r="S245" s="39" t="n"/>
      <c r="T245" s="39" t="n"/>
      <c r="U245" s="39" t="n"/>
      <c r="V245" s="39" t="n"/>
      <c r="W245" s="39" t="n"/>
      <c r="X245" s="39" t="n"/>
      <c r="Y245" s="39" t="n"/>
      <c r="Z245" s="39" t="n"/>
    </row>
    <row r="246" ht="15.75" customHeight="1" s="198">
      <c r="A246" s="39" t="n"/>
      <c r="B246" s="39" t="n"/>
      <c r="C246" s="39" t="n"/>
      <c r="D246" s="39" t="n"/>
      <c r="E246" s="39" t="n"/>
      <c r="F246" s="39" t="n"/>
      <c r="G246" s="39" t="n"/>
      <c r="H246" s="39" t="n"/>
      <c r="I246" s="39" t="n"/>
      <c r="J246" s="39" t="n"/>
      <c r="K246" s="39" t="n"/>
      <c r="L246" s="39" t="n"/>
      <c r="M246" s="39" t="n"/>
      <c r="N246" s="39" t="n"/>
      <c r="O246" s="39" t="n"/>
      <c r="P246" s="39" t="n"/>
      <c r="Q246" s="39" t="n"/>
      <c r="R246" s="39" t="n"/>
      <c r="S246" s="39" t="n"/>
      <c r="T246" s="39" t="n"/>
      <c r="U246" s="39" t="n"/>
      <c r="V246" s="39" t="n"/>
      <c r="W246" s="39" t="n"/>
      <c r="X246" s="39" t="n"/>
      <c r="Y246" s="39" t="n"/>
      <c r="Z246" s="39" t="n"/>
    </row>
    <row r="247" ht="15.75" customHeight="1" s="198">
      <c r="A247" s="39" t="n"/>
      <c r="B247" s="39" t="n"/>
      <c r="C247" s="39" t="n"/>
      <c r="D247" s="39" t="n"/>
      <c r="E247" s="39" t="n"/>
      <c r="F247" s="39" t="n"/>
      <c r="G247" s="39" t="n"/>
      <c r="H247" s="39" t="n"/>
      <c r="I247" s="39" t="n"/>
      <c r="J247" s="39" t="n"/>
      <c r="K247" s="39" t="n"/>
      <c r="L247" s="39" t="n"/>
      <c r="M247" s="39" t="n"/>
      <c r="N247" s="39" t="n"/>
      <c r="O247" s="39" t="n"/>
      <c r="P247" s="39" t="n"/>
      <c r="Q247" s="39" t="n"/>
      <c r="R247" s="39" t="n"/>
      <c r="S247" s="39" t="n"/>
      <c r="T247" s="39" t="n"/>
      <c r="U247" s="39" t="n"/>
      <c r="V247" s="39" t="n"/>
      <c r="W247" s="39" t="n"/>
      <c r="X247" s="39" t="n"/>
      <c r="Y247" s="39" t="n"/>
      <c r="Z247" s="39" t="n"/>
    </row>
    <row r="248" ht="15.75" customHeight="1" s="198">
      <c r="A248" s="39" t="n"/>
      <c r="B248" s="39" t="n"/>
      <c r="C248" s="39" t="n"/>
      <c r="D248" s="39" t="n"/>
      <c r="E248" s="39" t="n"/>
      <c r="F248" s="39" t="n"/>
      <c r="G248" s="39" t="n"/>
      <c r="H248" s="39" t="n"/>
      <c r="I248" s="39" t="n"/>
      <c r="J248" s="39" t="n"/>
      <c r="K248" s="39" t="n"/>
      <c r="L248" s="39" t="n"/>
      <c r="M248" s="39" t="n"/>
      <c r="N248" s="39" t="n"/>
      <c r="O248" s="39" t="n"/>
      <c r="P248" s="39" t="n"/>
      <c r="Q248" s="39" t="n"/>
      <c r="R248" s="39" t="n"/>
      <c r="S248" s="39" t="n"/>
      <c r="T248" s="39" t="n"/>
      <c r="U248" s="39" t="n"/>
      <c r="V248" s="39" t="n"/>
      <c r="W248" s="39" t="n"/>
      <c r="X248" s="39" t="n"/>
      <c r="Y248" s="39" t="n"/>
      <c r="Z248" s="39" t="n"/>
    </row>
    <row r="249" ht="15.75" customHeight="1" s="198">
      <c r="A249" s="39" t="n"/>
      <c r="B249" s="39" t="n"/>
      <c r="C249" s="39" t="n"/>
      <c r="D249" s="39" t="n"/>
      <c r="E249" s="39" t="n"/>
      <c r="F249" s="39" t="n"/>
      <c r="G249" s="39" t="n"/>
      <c r="H249" s="39" t="n"/>
      <c r="I249" s="39" t="n"/>
      <c r="J249" s="39" t="n"/>
      <c r="K249" s="39" t="n"/>
      <c r="L249" s="39" t="n"/>
      <c r="M249" s="39" t="n"/>
      <c r="N249" s="39" t="n"/>
      <c r="O249" s="39" t="n"/>
      <c r="P249" s="39" t="n"/>
      <c r="Q249" s="39" t="n"/>
      <c r="R249" s="39" t="n"/>
      <c r="S249" s="39" t="n"/>
      <c r="T249" s="39" t="n"/>
      <c r="U249" s="39" t="n"/>
      <c r="V249" s="39" t="n"/>
      <c r="W249" s="39" t="n"/>
      <c r="X249" s="39" t="n"/>
      <c r="Y249" s="39" t="n"/>
      <c r="Z249" s="39" t="n"/>
    </row>
    <row r="250" ht="15.75" customHeight="1" s="198">
      <c r="A250" s="39" t="n"/>
      <c r="B250" s="39" t="n"/>
      <c r="C250" s="39" t="n"/>
      <c r="D250" s="39" t="n"/>
      <c r="E250" s="39" t="n"/>
      <c r="F250" s="39" t="n"/>
      <c r="G250" s="39" t="n"/>
      <c r="H250" s="39" t="n"/>
      <c r="I250" s="39" t="n"/>
      <c r="J250" s="39" t="n"/>
      <c r="K250" s="39" t="n"/>
      <c r="L250" s="39" t="n"/>
      <c r="M250" s="39" t="n"/>
      <c r="N250" s="39" t="n"/>
      <c r="O250" s="39" t="n"/>
      <c r="P250" s="39" t="n"/>
      <c r="Q250" s="39" t="n"/>
      <c r="R250" s="39" t="n"/>
      <c r="S250" s="39" t="n"/>
      <c r="T250" s="39" t="n"/>
      <c r="U250" s="39" t="n"/>
      <c r="V250" s="39" t="n"/>
      <c r="W250" s="39" t="n"/>
      <c r="X250" s="39" t="n"/>
      <c r="Y250" s="39" t="n"/>
      <c r="Z250" s="39" t="n"/>
    </row>
    <row r="251" ht="15.75" customHeight="1" s="198">
      <c r="A251" s="39" t="n"/>
      <c r="B251" s="39" t="n"/>
      <c r="C251" s="39" t="n"/>
      <c r="D251" s="39" t="n"/>
      <c r="E251" s="39" t="n"/>
      <c r="F251" s="39" t="n"/>
      <c r="G251" s="39" t="n"/>
      <c r="H251" s="39" t="n"/>
      <c r="I251" s="39" t="n"/>
      <c r="J251" s="39" t="n"/>
      <c r="K251" s="39" t="n"/>
      <c r="L251" s="39" t="n"/>
      <c r="M251" s="39" t="n"/>
      <c r="N251" s="39" t="n"/>
      <c r="O251" s="39" t="n"/>
      <c r="P251" s="39" t="n"/>
      <c r="Q251" s="39" t="n"/>
      <c r="R251" s="39" t="n"/>
      <c r="S251" s="39" t="n"/>
      <c r="T251" s="39" t="n"/>
      <c r="U251" s="39" t="n"/>
      <c r="V251" s="39" t="n"/>
      <c r="W251" s="39" t="n"/>
      <c r="X251" s="39" t="n"/>
      <c r="Y251" s="39" t="n"/>
      <c r="Z251" s="39" t="n"/>
    </row>
    <row r="252" ht="15.75" customHeight="1" s="198">
      <c r="A252" s="39" t="n"/>
      <c r="B252" s="39" t="n"/>
      <c r="C252" s="39" t="n"/>
      <c r="D252" s="39" t="n"/>
      <c r="E252" s="39" t="n"/>
      <c r="F252" s="39" t="n"/>
      <c r="G252" s="39" t="n"/>
      <c r="H252" s="39" t="n"/>
      <c r="I252" s="39" t="n"/>
      <c r="J252" s="39" t="n"/>
      <c r="K252" s="39" t="n"/>
      <c r="L252" s="39" t="n"/>
      <c r="M252" s="39" t="n"/>
      <c r="N252" s="39" t="n"/>
      <c r="O252" s="39" t="n"/>
      <c r="P252" s="39" t="n"/>
      <c r="Q252" s="39" t="n"/>
      <c r="R252" s="39" t="n"/>
      <c r="S252" s="39" t="n"/>
      <c r="T252" s="39" t="n"/>
      <c r="U252" s="39" t="n"/>
      <c r="V252" s="39" t="n"/>
      <c r="W252" s="39" t="n"/>
      <c r="X252" s="39" t="n"/>
      <c r="Y252" s="39" t="n"/>
      <c r="Z252" s="39" t="n"/>
    </row>
    <row r="253" ht="15.75" customHeight="1" s="198">
      <c r="A253" s="39" t="n"/>
      <c r="B253" s="39" t="n"/>
      <c r="C253" s="39" t="n"/>
      <c r="D253" s="39" t="n"/>
      <c r="E253" s="39" t="n"/>
      <c r="F253" s="39" t="n"/>
      <c r="G253" s="39" t="n"/>
      <c r="H253" s="39" t="n"/>
      <c r="I253" s="39" t="n"/>
      <c r="J253" s="39" t="n"/>
      <c r="K253" s="39" t="n"/>
      <c r="L253" s="39" t="n"/>
      <c r="M253" s="39" t="n"/>
      <c r="N253" s="39" t="n"/>
      <c r="O253" s="39" t="n"/>
      <c r="P253" s="39" t="n"/>
      <c r="Q253" s="39" t="n"/>
      <c r="R253" s="39" t="n"/>
      <c r="S253" s="39" t="n"/>
      <c r="T253" s="39" t="n"/>
      <c r="U253" s="39" t="n"/>
      <c r="V253" s="39" t="n"/>
      <c r="W253" s="39" t="n"/>
      <c r="X253" s="39" t="n"/>
      <c r="Y253" s="39" t="n"/>
      <c r="Z253" s="39" t="n"/>
    </row>
    <row r="254" ht="15.75" customHeight="1" s="198">
      <c r="A254" s="39" t="n"/>
      <c r="B254" s="39" t="n"/>
      <c r="C254" s="39" t="n"/>
      <c r="D254" s="39" t="n"/>
      <c r="E254" s="39" t="n"/>
      <c r="F254" s="39" t="n"/>
      <c r="G254" s="39" t="n"/>
      <c r="H254" s="39" t="n"/>
      <c r="I254" s="39" t="n"/>
      <c r="J254" s="39" t="n"/>
      <c r="K254" s="39" t="n"/>
      <c r="L254" s="39" t="n"/>
      <c r="M254" s="39" t="n"/>
      <c r="N254" s="39" t="n"/>
      <c r="O254" s="39" t="n"/>
      <c r="P254" s="39" t="n"/>
      <c r="Q254" s="39" t="n"/>
      <c r="R254" s="39" t="n"/>
      <c r="S254" s="39" t="n"/>
      <c r="T254" s="39" t="n"/>
      <c r="U254" s="39" t="n"/>
      <c r="V254" s="39" t="n"/>
      <c r="W254" s="39" t="n"/>
      <c r="X254" s="39" t="n"/>
      <c r="Y254" s="39" t="n"/>
      <c r="Z254" s="39" t="n"/>
    </row>
    <row r="255" ht="15.75" customHeight="1" s="198">
      <c r="A255" s="39" t="n"/>
      <c r="B255" s="39" t="n"/>
      <c r="C255" s="39" t="n"/>
      <c r="D255" s="39" t="n"/>
      <c r="E255" s="39" t="n"/>
      <c r="F255" s="39" t="n"/>
      <c r="G255" s="39" t="n"/>
      <c r="H255" s="39" t="n"/>
      <c r="I255" s="39" t="n"/>
      <c r="J255" s="39" t="n"/>
      <c r="K255" s="39" t="n"/>
      <c r="L255" s="39" t="n"/>
      <c r="M255" s="39" t="n"/>
      <c r="N255" s="39" t="n"/>
      <c r="O255" s="39" t="n"/>
      <c r="P255" s="39" t="n"/>
      <c r="Q255" s="39" t="n"/>
      <c r="R255" s="39" t="n"/>
      <c r="S255" s="39" t="n"/>
      <c r="T255" s="39" t="n"/>
      <c r="U255" s="39" t="n"/>
      <c r="V255" s="39" t="n"/>
      <c r="W255" s="39" t="n"/>
      <c r="X255" s="39" t="n"/>
      <c r="Y255" s="39" t="n"/>
      <c r="Z255" s="39" t="n"/>
    </row>
    <row r="256" ht="15.75" customHeight="1" s="198">
      <c r="A256" s="39" t="n"/>
      <c r="B256" s="39" t="n"/>
      <c r="C256" s="39" t="n"/>
      <c r="D256" s="39" t="n"/>
      <c r="E256" s="39" t="n"/>
      <c r="F256" s="39" t="n"/>
      <c r="G256" s="39" t="n"/>
      <c r="H256" s="39" t="n"/>
      <c r="I256" s="39" t="n"/>
      <c r="J256" s="39" t="n"/>
      <c r="K256" s="39" t="n"/>
      <c r="L256" s="39" t="n"/>
      <c r="M256" s="39" t="n"/>
      <c r="N256" s="39" t="n"/>
      <c r="O256" s="39" t="n"/>
      <c r="P256" s="39" t="n"/>
      <c r="Q256" s="39" t="n"/>
      <c r="R256" s="39" t="n"/>
      <c r="S256" s="39" t="n"/>
      <c r="T256" s="39" t="n"/>
      <c r="U256" s="39" t="n"/>
      <c r="V256" s="39" t="n"/>
      <c r="W256" s="39" t="n"/>
      <c r="X256" s="39" t="n"/>
      <c r="Y256" s="39" t="n"/>
      <c r="Z256" s="39" t="n"/>
    </row>
    <row r="257" ht="15.75" customHeight="1" s="198">
      <c r="A257" s="39" t="n"/>
      <c r="B257" s="39" t="n"/>
      <c r="C257" s="39" t="n"/>
      <c r="D257" s="39" t="n"/>
      <c r="E257" s="39" t="n"/>
      <c r="F257" s="39" t="n"/>
      <c r="G257" s="39" t="n"/>
      <c r="H257" s="39" t="n"/>
      <c r="I257" s="39" t="n"/>
      <c r="J257" s="39" t="n"/>
      <c r="K257" s="39" t="n"/>
      <c r="L257" s="39" t="n"/>
      <c r="M257" s="39" t="n"/>
      <c r="N257" s="39" t="n"/>
      <c r="O257" s="39" t="n"/>
      <c r="P257" s="39" t="n"/>
      <c r="Q257" s="39" t="n"/>
      <c r="R257" s="39" t="n"/>
      <c r="S257" s="39" t="n"/>
      <c r="T257" s="39" t="n"/>
      <c r="U257" s="39" t="n"/>
      <c r="V257" s="39" t="n"/>
      <c r="W257" s="39" t="n"/>
      <c r="X257" s="39" t="n"/>
      <c r="Y257" s="39" t="n"/>
      <c r="Z257" s="39" t="n"/>
    </row>
    <row r="258" ht="15.75" customHeight="1" s="198">
      <c r="A258" s="39" t="n"/>
      <c r="B258" s="39" t="n"/>
      <c r="C258" s="39" t="n"/>
      <c r="D258" s="39" t="n"/>
      <c r="E258" s="39" t="n"/>
      <c r="F258" s="39" t="n"/>
      <c r="G258" s="39" t="n"/>
      <c r="H258" s="39" t="n"/>
      <c r="I258" s="39" t="n"/>
      <c r="J258" s="39" t="n"/>
      <c r="K258" s="39" t="n"/>
      <c r="L258" s="39" t="n"/>
      <c r="M258" s="39" t="n"/>
      <c r="N258" s="39" t="n"/>
      <c r="O258" s="39" t="n"/>
      <c r="P258" s="39" t="n"/>
      <c r="Q258" s="39" t="n"/>
      <c r="R258" s="39" t="n"/>
      <c r="S258" s="39" t="n"/>
      <c r="T258" s="39" t="n"/>
      <c r="U258" s="39" t="n"/>
      <c r="V258" s="39" t="n"/>
      <c r="W258" s="39" t="n"/>
      <c r="X258" s="39" t="n"/>
      <c r="Y258" s="39" t="n"/>
      <c r="Z258" s="39" t="n"/>
    </row>
    <row r="259" ht="15.75" customHeight="1" s="198">
      <c r="A259" s="39" t="n"/>
      <c r="B259" s="39" t="n"/>
      <c r="C259" s="39" t="n"/>
      <c r="D259" s="39" t="n"/>
      <c r="E259" s="39" t="n"/>
      <c r="F259" s="39" t="n"/>
      <c r="G259" s="39" t="n"/>
      <c r="H259" s="39" t="n"/>
      <c r="I259" s="39" t="n"/>
      <c r="J259" s="39" t="n"/>
      <c r="K259" s="39" t="n"/>
      <c r="L259" s="39" t="n"/>
      <c r="M259" s="39" t="n"/>
      <c r="N259" s="39" t="n"/>
      <c r="O259" s="39" t="n"/>
      <c r="P259" s="39" t="n"/>
      <c r="Q259" s="39" t="n"/>
      <c r="R259" s="39" t="n"/>
      <c r="S259" s="39" t="n"/>
      <c r="T259" s="39" t="n"/>
      <c r="U259" s="39" t="n"/>
      <c r="V259" s="39" t="n"/>
      <c r="W259" s="39" t="n"/>
      <c r="X259" s="39" t="n"/>
      <c r="Y259" s="39" t="n"/>
      <c r="Z259" s="39" t="n"/>
    </row>
    <row r="260" ht="15.75" customHeight="1" s="198">
      <c r="A260" s="39" t="n"/>
      <c r="B260" s="39" t="n"/>
      <c r="C260" s="39" t="n"/>
      <c r="D260" s="39" t="n"/>
      <c r="E260" s="39" t="n"/>
      <c r="F260" s="39" t="n"/>
      <c r="G260" s="39" t="n"/>
      <c r="H260" s="39" t="n"/>
      <c r="I260" s="39" t="n"/>
      <c r="J260" s="39" t="n"/>
      <c r="K260" s="39" t="n"/>
      <c r="L260" s="39" t="n"/>
      <c r="M260" s="39" t="n"/>
      <c r="N260" s="39" t="n"/>
      <c r="O260" s="39" t="n"/>
      <c r="P260" s="39" t="n"/>
      <c r="Q260" s="39" t="n"/>
      <c r="R260" s="39" t="n"/>
      <c r="S260" s="39" t="n"/>
      <c r="T260" s="39" t="n"/>
      <c r="U260" s="39" t="n"/>
      <c r="V260" s="39" t="n"/>
      <c r="W260" s="39" t="n"/>
      <c r="X260" s="39" t="n"/>
      <c r="Y260" s="39" t="n"/>
      <c r="Z260" s="39" t="n"/>
    </row>
    <row r="261" ht="15.75" customHeight="1" s="198">
      <c r="A261" s="39" t="n"/>
      <c r="B261" s="39" t="n"/>
      <c r="C261" s="39" t="n"/>
      <c r="D261" s="39" t="n"/>
      <c r="E261" s="39" t="n"/>
      <c r="F261" s="39" t="n"/>
      <c r="G261" s="39" t="n"/>
      <c r="H261" s="39" t="n"/>
      <c r="I261" s="39" t="n"/>
      <c r="J261" s="39" t="n"/>
      <c r="K261" s="39" t="n"/>
      <c r="L261" s="39" t="n"/>
      <c r="M261" s="39" t="n"/>
      <c r="N261" s="39" t="n"/>
      <c r="O261" s="39" t="n"/>
      <c r="P261" s="39" t="n"/>
      <c r="Q261" s="39" t="n"/>
      <c r="R261" s="39" t="n"/>
      <c r="S261" s="39" t="n"/>
      <c r="T261" s="39" t="n"/>
      <c r="U261" s="39" t="n"/>
      <c r="V261" s="39" t="n"/>
      <c r="W261" s="39" t="n"/>
      <c r="X261" s="39" t="n"/>
      <c r="Y261" s="39" t="n"/>
      <c r="Z261" s="39" t="n"/>
    </row>
    <row r="262" ht="15.75" customHeight="1" s="198">
      <c r="A262" s="39" t="n"/>
      <c r="B262" s="39" t="n"/>
      <c r="C262" s="39" t="n"/>
      <c r="D262" s="39" t="n"/>
      <c r="E262" s="39" t="n"/>
      <c r="F262" s="39" t="n"/>
      <c r="G262" s="39" t="n"/>
      <c r="H262" s="39" t="n"/>
      <c r="I262" s="39" t="n"/>
      <c r="J262" s="39" t="n"/>
      <c r="K262" s="39" t="n"/>
      <c r="L262" s="39" t="n"/>
      <c r="M262" s="39" t="n"/>
      <c r="N262" s="39" t="n"/>
      <c r="O262" s="39" t="n"/>
      <c r="P262" s="39" t="n"/>
      <c r="Q262" s="39" t="n"/>
      <c r="R262" s="39" t="n"/>
      <c r="S262" s="39" t="n"/>
      <c r="T262" s="39" t="n"/>
      <c r="U262" s="39" t="n"/>
      <c r="V262" s="39" t="n"/>
      <c r="W262" s="39" t="n"/>
      <c r="X262" s="39" t="n"/>
      <c r="Y262" s="39" t="n"/>
      <c r="Z262" s="39" t="n"/>
    </row>
    <row r="263" ht="15.75" customHeight="1" s="198">
      <c r="A263" s="39" t="n"/>
      <c r="B263" s="39" t="n"/>
      <c r="C263" s="39" t="n"/>
      <c r="D263" s="39" t="n"/>
      <c r="E263" s="39" t="n"/>
      <c r="F263" s="39" t="n"/>
      <c r="G263" s="39" t="n"/>
      <c r="H263" s="39" t="n"/>
      <c r="I263" s="39" t="n"/>
      <c r="J263" s="39" t="n"/>
      <c r="K263" s="39" t="n"/>
      <c r="L263" s="39" t="n"/>
      <c r="M263" s="39" t="n"/>
      <c r="N263" s="39" t="n"/>
      <c r="O263" s="39" t="n"/>
      <c r="P263" s="39" t="n"/>
      <c r="Q263" s="39" t="n"/>
      <c r="R263" s="39" t="n"/>
      <c r="S263" s="39" t="n"/>
      <c r="T263" s="39" t="n"/>
      <c r="U263" s="39" t="n"/>
      <c r="V263" s="39" t="n"/>
      <c r="W263" s="39" t="n"/>
      <c r="X263" s="39" t="n"/>
      <c r="Y263" s="39" t="n"/>
      <c r="Z263" s="39" t="n"/>
    </row>
    <row r="264" ht="15.75" customHeight="1" s="198">
      <c r="A264" s="39" t="n"/>
      <c r="B264" s="39" t="n"/>
      <c r="C264" s="39" t="n"/>
      <c r="D264" s="39" t="n"/>
      <c r="E264" s="39" t="n"/>
      <c r="F264" s="39" t="n"/>
      <c r="G264" s="39" t="n"/>
      <c r="H264" s="39" t="n"/>
      <c r="I264" s="39" t="n"/>
      <c r="J264" s="39" t="n"/>
      <c r="K264" s="39" t="n"/>
      <c r="L264" s="39" t="n"/>
      <c r="M264" s="39" t="n"/>
      <c r="N264" s="39" t="n"/>
      <c r="O264" s="39" t="n"/>
      <c r="P264" s="39" t="n"/>
      <c r="Q264" s="39" t="n"/>
      <c r="R264" s="39" t="n"/>
      <c r="S264" s="39" t="n"/>
      <c r="T264" s="39" t="n"/>
      <c r="U264" s="39" t="n"/>
      <c r="V264" s="39" t="n"/>
      <c r="W264" s="39" t="n"/>
      <c r="X264" s="39" t="n"/>
      <c r="Y264" s="39" t="n"/>
      <c r="Z264" s="39" t="n"/>
    </row>
    <row r="265" ht="15.75" customHeight="1" s="198">
      <c r="A265" s="39" t="n"/>
      <c r="B265" s="39" t="n"/>
      <c r="C265" s="39" t="n"/>
      <c r="D265" s="39" t="n"/>
      <c r="E265" s="39" t="n"/>
      <c r="F265" s="39" t="n"/>
      <c r="G265" s="39" t="n"/>
      <c r="H265" s="39" t="n"/>
      <c r="I265" s="39" t="n"/>
      <c r="J265" s="39" t="n"/>
      <c r="K265" s="39" t="n"/>
      <c r="L265" s="39" t="n"/>
      <c r="M265" s="39" t="n"/>
      <c r="N265" s="39" t="n"/>
      <c r="O265" s="39" t="n"/>
      <c r="P265" s="39" t="n"/>
      <c r="Q265" s="39" t="n"/>
      <c r="R265" s="39" t="n"/>
      <c r="S265" s="39" t="n"/>
      <c r="T265" s="39" t="n"/>
      <c r="U265" s="39" t="n"/>
      <c r="V265" s="39" t="n"/>
      <c r="W265" s="39" t="n"/>
      <c r="X265" s="39" t="n"/>
      <c r="Y265" s="39" t="n"/>
      <c r="Z265" s="39" t="n"/>
    </row>
    <row r="266" ht="15.75" customHeight="1" s="198">
      <c r="A266" s="39" t="n"/>
      <c r="B266" s="39" t="n"/>
      <c r="C266" s="39" t="n"/>
      <c r="D266" s="39" t="n"/>
      <c r="E266" s="39" t="n"/>
      <c r="F266" s="39" t="n"/>
      <c r="G266" s="39" t="n"/>
      <c r="H266" s="39" t="n"/>
      <c r="I266" s="39" t="n"/>
      <c r="J266" s="39" t="n"/>
      <c r="K266" s="39" t="n"/>
      <c r="L266" s="39" t="n"/>
      <c r="M266" s="39" t="n"/>
      <c r="N266" s="39" t="n"/>
      <c r="O266" s="39" t="n"/>
      <c r="P266" s="39" t="n"/>
      <c r="Q266" s="39" t="n"/>
      <c r="R266" s="39" t="n"/>
      <c r="S266" s="39" t="n"/>
      <c r="T266" s="39" t="n"/>
      <c r="U266" s="39" t="n"/>
      <c r="V266" s="39" t="n"/>
      <c r="W266" s="39" t="n"/>
      <c r="X266" s="39" t="n"/>
      <c r="Y266" s="39" t="n"/>
      <c r="Z266" s="39" t="n"/>
    </row>
    <row r="267" ht="15.75" customHeight="1" s="198">
      <c r="A267" s="39" t="n"/>
      <c r="B267" s="39" t="n"/>
      <c r="C267" s="39" t="n"/>
      <c r="D267" s="39" t="n"/>
      <c r="E267" s="39" t="n"/>
      <c r="F267" s="39" t="n"/>
      <c r="G267" s="39" t="n"/>
      <c r="H267" s="39" t="n"/>
      <c r="I267" s="39" t="n"/>
      <c r="J267" s="39" t="n"/>
      <c r="K267" s="39" t="n"/>
      <c r="L267" s="39" t="n"/>
      <c r="M267" s="39" t="n"/>
      <c r="N267" s="39" t="n"/>
      <c r="O267" s="39" t="n"/>
      <c r="P267" s="39" t="n"/>
      <c r="Q267" s="39" t="n"/>
      <c r="R267" s="39" t="n"/>
      <c r="S267" s="39" t="n"/>
      <c r="T267" s="39" t="n"/>
      <c r="U267" s="39" t="n"/>
      <c r="V267" s="39" t="n"/>
      <c r="W267" s="39" t="n"/>
      <c r="X267" s="39" t="n"/>
      <c r="Y267" s="39" t="n"/>
      <c r="Z267" s="39" t="n"/>
    </row>
    <row r="268" ht="15.75" customHeight="1" s="198">
      <c r="A268" s="39" t="n"/>
      <c r="B268" s="39" t="n"/>
      <c r="C268" s="39" t="n"/>
      <c r="D268" s="39" t="n"/>
      <c r="E268" s="39" t="n"/>
      <c r="F268" s="39" t="n"/>
      <c r="G268" s="39" t="n"/>
      <c r="H268" s="39" t="n"/>
      <c r="I268" s="39" t="n"/>
      <c r="J268" s="39" t="n"/>
      <c r="K268" s="39" t="n"/>
      <c r="L268" s="39" t="n"/>
      <c r="M268" s="39" t="n"/>
      <c r="N268" s="39" t="n"/>
      <c r="O268" s="39" t="n"/>
      <c r="P268" s="39" t="n"/>
      <c r="Q268" s="39" t="n"/>
      <c r="R268" s="39" t="n"/>
      <c r="S268" s="39" t="n"/>
      <c r="T268" s="39" t="n"/>
      <c r="U268" s="39" t="n"/>
      <c r="V268" s="39" t="n"/>
      <c r="W268" s="39" t="n"/>
      <c r="X268" s="39" t="n"/>
      <c r="Y268" s="39" t="n"/>
      <c r="Z268" s="39" t="n"/>
    </row>
    <row r="269" ht="15.75" customHeight="1" s="198">
      <c r="A269" s="39" t="n"/>
      <c r="B269" s="39" t="n"/>
      <c r="C269" s="39" t="n"/>
      <c r="D269" s="39" t="n"/>
      <c r="E269" s="39" t="n"/>
      <c r="F269" s="39" t="n"/>
      <c r="G269" s="39" t="n"/>
      <c r="H269" s="39" t="n"/>
      <c r="I269" s="39" t="n"/>
      <c r="J269" s="39" t="n"/>
      <c r="K269" s="39" t="n"/>
      <c r="L269" s="39" t="n"/>
      <c r="M269" s="39" t="n"/>
      <c r="N269" s="39" t="n"/>
      <c r="O269" s="39" t="n"/>
      <c r="P269" s="39" t="n"/>
      <c r="Q269" s="39" t="n"/>
      <c r="R269" s="39" t="n"/>
      <c r="S269" s="39" t="n"/>
      <c r="T269" s="39" t="n"/>
      <c r="U269" s="39" t="n"/>
      <c r="V269" s="39" t="n"/>
      <c r="W269" s="39" t="n"/>
      <c r="X269" s="39" t="n"/>
      <c r="Y269" s="39" t="n"/>
      <c r="Z269" s="39" t="n"/>
    </row>
    <row r="270" ht="15.75" customHeight="1" s="198">
      <c r="A270" s="39" t="n"/>
      <c r="B270" s="39" t="n"/>
      <c r="C270" s="39" t="n"/>
      <c r="D270" s="39" t="n"/>
      <c r="E270" s="39" t="n"/>
      <c r="F270" s="39" t="n"/>
      <c r="G270" s="39" t="n"/>
      <c r="H270" s="39" t="n"/>
      <c r="I270" s="39" t="n"/>
      <c r="J270" s="39" t="n"/>
      <c r="K270" s="39" t="n"/>
      <c r="L270" s="39" t="n"/>
      <c r="M270" s="39" t="n"/>
      <c r="N270" s="39" t="n"/>
      <c r="O270" s="39" t="n"/>
      <c r="P270" s="39" t="n"/>
      <c r="Q270" s="39" t="n"/>
      <c r="R270" s="39" t="n"/>
      <c r="S270" s="39" t="n"/>
      <c r="T270" s="39" t="n"/>
      <c r="U270" s="39" t="n"/>
      <c r="V270" s="39" t="n"/>
      <c r="W270" s="39" t="n"/>
      <c r="X270" s="39" t="n"/>
      <c r="Y270" s="39" t="n"/>
      <c r="Z270" s="39" t="n"/>
    </row>
    <row r="271" ht="15.75" customHeight="1" s="198">
      <c r="A271" s="39" t="n"/>
      <c r="B271" s="39" t="n"/>
      <c r="C271" s="39" t="n"/>
      <c r="D271" s="39" t="n"/>
      <c r="E271" s="39" t="n"/>
      <c r="F271" s="39" t="n"/>
      <c r="G271" s="39" t="n"/>
      <c r="H271" s="39" t="n"/>
      <c r="I271" s="39" t="n"/>
      <c r="J271" s="39" t="n"/>
      <c r="K271" s="39" t="n"/>
      <c r="L271" s="39" t="n"/>
      <c r="M271" s="39" t="n"/>
      <c r="N271" s="39" t="n"/>
      <c r="O271" s="39" t="n"/>
      <c r="P271" s="39" t="n"/>
      <c r="Q271" s="39" t="n"/>
      <c r="R271" s="39" t="n"/>
      <c r="S271" s="39" t="n"/>
      <c r="T271" s="39" t="n"/>
      <c r="U271" s="39" t="n"/>
      <c r="V271" s="39" t="n"/>
      <c r="W271" s="39" t="n"/>
      <c r="X271" s="39" t="n"/>
      <c r="Y271" s="39" t="n"/>
      <c r="Z271" s="39" t="n"/>
    </row>
    <row r="272" ht="15.75" customHeight="1" s="198">
      <c r="A272" s="39" t="n"/>
      <c r="B272" s="39" t="n"/>
      <c r="C272" s="39" t="n"/>
      <c r="D272" s="39" t="n"/>
      <c r="E272" s="39" t="n"/>
      <c r="F272" s="39" t="n"/>
      <c r="G272" s="39" t="n"/>
      <c r="H272" s="39" t="n"/>
      <c r="I272" s="39" t="n"/>
      <c r="J272" s="39" t="n"/>
      <c r="K272" s="39" t="n"/>
      <c r="L272" s="39" t="n"/>
      <c r="M272" s="39" t="n"/>
      <c r="N272" s="39" t="n"/>
      <c r="O272" s="39" t="n"/>
      <c r="P272" s="39" t="n"/>
      <c r="Q272" s="39" t="n"/>
      <c r="R272" s="39" t="n"/>
      <c r="S272" s="39" t="n"/>
      <c r="T272" s="39" t="n"/>
      <c r="U272" s="39" t="n"/>
      <c r="V272" s="39" t="n"/>
      <c r="W272" s="39" t="n"/>
      <c r="X272" s="39" t="n"/>
      <c r="Y272" s="39" t="n"/>
      <c r="Z272" s="39" t="n"/>
    </row>
    <row r="273" ht="15.75" customHeight="1" s="198">
      <c r="A273" s="39" t="n"/>
      <c r="B273" s="39" t="n"/>
      <c r="C273" s="39" t="n"/>
      <c r="D273" s="39" t="n"/>
      <c r="E273" s="39" t="n"/>
      <c r="F273" s="39" t="n"/>
      <c r="G273" s="39" t="n"/>
      <c r="H273" s="39" t="n"/>
      <c r="I273" s="39" t="n"/>
      <c r="J273" s="39" t="n"/>
      <c r="K273" s="39" t="n"/>
      <c r="L273" s="39" t="n"/>
      <c r="M273" s="39" t="n"/>
      <c r="N273" s="39" t="n"/>
      <c r="O273" s="39" t="n"/>
      <c r="P273" s="39" t="n"/>
      <c r="Q273" s="39" t="n"/>
      <c r="R273" s="39" t="n"/>
      <c r="S273" s="39" t="n"/>
      <c r="T273" s="39" t="n"/>
      <c r="U273" s="39" t="n"/>
      <c r="V273" s="39" t="n"/>
      <c r="W273" s="39" t="n"/>
      <c r="X273" s="39" t="n"/>
      <c r="Y273" s="39" t="n"/>
      <c r="Z273" s="39" t="n"/>
    </row>
    <row r="274" ht="15.75" customHeight="1" s="198">
      <c r="A274" s="39" t="n"/>
      <c r="B274" s="39" t="n"/>
      <c r="C274" s="39" t="n"/>
      <c r="D274" s="39" t="n"/>
      <c r="E274" s="39" t="n"/>
      <c r="F274" s="39" t="n"/>
      <c r="G274" s="39" t="n"/>
      <c r="H274" s="39" t="n"/>
      <c r="I274" s="39" t="n"/>
      <c r="J274" s="39" t="n"/>
      <c r="K274" s="39" t="n"/>
      <c r="L274" s="39" t="n"/>
      <c r="M274" s="39" t="n"/>
      <c r="N274" s="39" t="n"/>
      <c r="O274" s="39" t="n"/>
      <c r="P274" s="39" t="n"/>
      <c r="Q274" s="39" t="n"/>
      <c r="R274" s="39" t="n"/>
      <c r="S274" s="39" t="n"/>
      <c r="T274" s="39" t="n"/>
      <c r="U274" s="39" t="n"/>
      <c r="V274" s="39" t="n"/>
      <c r="W274" s="39" t="n"/>
      <c r="X274" s="39" t="n"/>
      <c r="Y274" s="39" t="n"/>
      <c r="Z274" s="39" t="n"/>
    </row>
    <row r="275" ht="15.75" customHeight="1" s="198">
      <c r="A275" s="39" t="n"/>
      <c r="B275" s="39" t="n"/>
      <c r="C275" s="39" t="n"/>
      <c r="D275" s="39" t="n"/>
      <c r="E275" s="39" t="n"/>
      <c r="F275" s="39" t="n"/>
      <c r="G275" s="39" t="n"/>
      <c r="H275" s="39" t="n"/>
      <c r="I275" s="39" t="n"/>
      <c r="J275" s="39" t="n"/>
      <c r="K275" s="39" t="n"/>
      <c r="L275" s="39" t="n"/>
      <c r="M275" s="39" t="n"/>
      <c r="N275" s="39" t="n"/>
      <c r="O275" s="39" t="n"/>
      <c r="P275" s="39" t="n"/>
      <c r="Q275" s="39" t="n"/>
      <c r="R275" s="39" t="n"/>
      <c r="S275" s="39" t="n"/>
      <c r="T275" s="39" t="n"/>
      <c r="U275" s="39" t="n"/>
      <c r="V275" s="39" t="n"/>
      <c r="W275" s="39" t="n"/>
      <c r="X275" s="39" t="n"/>
      <c r="Y275" s="39" t="n"/>
      <c r="Z275" s="39" t="n"/>
    </row>
    <row r="276" ht="15.75" customHeight="1" s="198">
      <c r="A276" s="39" t="n"/>
      <c r="B276" s="39" t="n"/>
      <c r="C276" s="39" t="n"/>
      <c r="D276" s="39" t="n"/>
      <c r="E276" s="39" t="n"/>
      <c r="F276" s="39" t="n"/>
      <c r="G276" s="39" t="n"/>
      <c r="H276" s="39" t="n"/>
      <c r="I276" s="39" t="n"/>
      <c r="J276" s="39" t="n"/>
      <c r="K276" s="39" t="n"/>
      <c r="L276" s="39" t="n"/>
      <c r="M276" s="39" t="n"/>
      <c r="N276" s="39" t="n"/>
      <c r="O276" s="39" t="n"/>
      <c r="P276" s="39" t="n"/>
      <c r="Q276" s="39" t="n"/>
      <c r="R276" s="39" t="n"/>
      <c r="S276" s="39" t="n"/>
      <c r="T276" s="39" t="n"/>
      <c r="U276" s="39" t="n"/>
      <c r="V276" s="39" t="n"/>
      <c r="W276" s="39" t="n"/>
      <c r="X276" s="39" t="n"/>
      <c r="Y276" s="39" t="n"/>
      <c r="Z276" s="39" t="n"/>
    </row>
    <row r="277" ht="15.75" customHeight="1" s="198">
      <c r="A277" s="39" t="n"/>
      <c r="B277" s="39" t="n"/>
      <c r="C277" s="39" t="n"/>
      <c r="D277" s="39" t="n"/>
      <c r="E277" s="39" t="n"/>
      <c r="F277" s="39" t="n"/>
      <c r="G277" s="39" t="n"/>
      <c r="H277" s="39" t="n"/>
      <c r="I277" s="39" t="n"/>
      <c r="J277" s="39" t="n"/>
      <c r="K277" s="39" t="n"/>
      <c r="L277" s="39" t="n"/>
      <c r="M277" s="39" t="n"/>
      <c r="N277" s="39" t="n"/>
      <c r="O277" s="39" t="n"/>
      <c r="P277" s="39" t="n"/>
      <c r="Q277" s="39" t="n"/>
      <c r="R277" s="39" t="n"/>
      <c r="S277" s="39" t="n"/>
      <c r="T277" s="39" t="n"/>
      <c r="U277" s="39" t="n"/>
      <c r="V277" s="39" t="n"/>
      <c r="W277" s="39" t="n"/>
      <c r="X277" s="39" t="n"/>
      <c r="Y277" s="39" t="n"/>
      <c r="Z277" s="39" t="n"/>
    </row>
    <row r="278" ht="15.75" customHeight="1" s="198">
      <c r="A278" s="39" t="n"/>
      <c r="B278" s="39" t="n"/>
      <c r="C278" s="39" t="n"/>
      <c r="D278" s="39" t="n"/>
      <c r="E278" s="39" t="n"/>
      <c r="F278" s="39" t="n"/>
      <c r="G278" s="39" t="n"/>
      <c r="H278" s="39" t="n"/>
      <c r="I278" s="39" t="n"/>
      <c r="J278" s="39" t="n"/>
      <c r="K278" s="39" t="n"/>
      <c r="L278" s="39" t="n"/>
      <c r="M278" s="39" t="n"/>
      <c r="N278" s="39" t="n"/>
      <c r="O278" s="39" t="n"/>
      <c r="P278" s="39" t="n"/>
      <c r="Q278" s="39" t="n"/>
      <c r="R278" s="39" t="n"/>
      <c r="S278" s="39" t="n"/>
      <c r="T278" s="39" t="n"/>
      <c r="U278" s="39" t="n"/>
      <c r="V278" s="39" t="n"/>
      <c r="W278" s="39" t="n"/>
      <c r="X278" s="39" t="n"/>
      <c r="Y278" s="39" t="n"/>
      <c r="Z278" s="39" t="n"/>
    </row>
    <row r="279" ht="15.75" customHeight="1" s="198">
      <c r="A279" s="39" t="n"/>
      <c r="B279" s="39" t="n"/>
      <c r="C279" s="39" t="n"/>
      <c r="D279" s="39" t="n"/>
      <c r="E279" s="39" t="n"/>
      <c r="F279" s="39" t="n"/>
      <c r="G279" s="39" t="n"/>
      <c r="H279" s="39" t="n"/>
      <c r="I279" s="39" t="n"/>
      <c r="J279" s="39" t="n"/>
      <c r="K279" s="39" t="n"/>
      <c r="L279" s="39" t="n"/>
      <c r="M279" s="39" t="n"/>
      <c r="N279" s="39" t="n"/>
      <c r="O279" s="39" t="n"/>
      <c r="P279" s="39" t="n"/>
      <c r="Q279" s="39" t="n"/>
      <c r="R279" s="39" t="n"/>
      <c r="S279" s="39" t="n"/>
      <c r="T279" s="39" t="n"/>
      <c r="U279" s="39" t="n"/>
      <c r="V279" s="39" t="n"/>
      <c r="W279" s="39" t="n"/>
      <c r="X279" s="39" t="n"/>
      <c r="Y279" s="39" t="n"/>
      <c r="Z279" s="39" t="n"/>
    </row>
    <row r="280" ht="15.75" customHeight="1" s="198">
      <c r="A280" s="39" t="n"/>
      <c r="B280" s="39" t="n"/>
      <c r="C280" s="39" t="n"/>
      <c r="D280" s="39" t="n"/>
      <c r="E280" s="39" t="n"/>
      <c r="F280" s="39" t="n"/>
      <c r="G280" s="39" t="n"/>
      <c r="H280" s="39" t="n"/>
      <c r="I280" s="39" t="n"/>
      <c r="J280" s="39" t="n"/>
      <c r="K280" s="39" t="n"/>
      <c r="L280" s="39" t="n"/>
      <c r="M280" s="39" t="n"/>
      <c r="N280" s="39" t="n"/>
      <c r="O280" s="39" t="n"/>
      <c r="P280" s="39" t="n"/>
      <c r="Q280" s="39" t="n"/>
      <c r="R280" s="39" t="n"/>
      <c r="S280" s="39" t="n"/>
      <c r="T280" s="39" t="n"/>
      <c r="U280" s="39" t="n"/>
      <c r="V280" s="39" t="n"/>
      <c r="W280" s="39" t="n"/>
      <c r="X280" s="39" t="n"/>
      <c r="Y280" s="39" t="n"/>
      <c r="Z280" s="39" t="n"/>
    </row>
    <row r="281" ht="15.75" customHeight="1" s="198">
      <c r="A281" s="39" t="n"/>
      <c r="B281" s="39" t="n"/>
      <c r="C281" s="39" t="n"/>
      <c r="D281" s="39" t="n"/>
      <c r="E281" s="39" t="n"/>
      <c r="F281" s="39" t="n"/>
      <c r="G281" s="39" t="n"/>
      <c r="H281" s="39" t="n"/>
      <c r="I281" s="39" t="n"/>
      <c r="J281" s="39" t="n"/>
      <c r="K281" s="39" t="n"/>
      <c r="L281" s="39" t="n"/>
      <c r="M281" s="39" t="n"/>
      <c r="N281" s="39" t="n"/>
      <c r="O281" s="39" t="n"/>
      <c r="P281" s="39" t="n"/>
      <c r="Q281" s="39" t="n"/>
      <c r="R281" s="39" t="n"/>
      <c r="S281" s="39" t="n"/>
      <c r="T281" s="39" t="n"/>
      <c r="U281" s="39" t="n"/>
      <c r="V281" s="39" t="n"/>
      <c r="W281" s="39" t="n"/>
      <c r="X281" s="39" t="n"/>
      <c r="Y281" s="39" t="n"/>
      <c r="Z281" s="39" t="n"/>
    </row>
    <row r="282" ht="15.75" customHeight="1" s="198">
      <c r="A282" s="39" t="n"/>
      <c r="B282" s="39" t="n"/>
      <c r="C282" s="39" t="n"/>
      <c r="D282" s="39" t="n"/>
      <c r="E282" s="39" t="n"/>
      <c r="F282" s="39" t="n"/>
      <c r="G282" s="39" t="n"/>
      <c r="H282" s="39" t="n"/>
      <c r="I282" s="39" t="n"/>
      <c r="J282" s="39" t="n"/>
      <c r="K282" s="39" t="n"/>
      <c r="L282" s="39" t="n"/>
      <c r="M282" s="39" t="n"/>
      <c r="N282" s="39" t="n"/>
      <c r="O282" s="39" t="n"/>
      <c r="P282" s="39" t="n"/>
      <c r="Q282" s="39" t="n"/>
      <c r="R282" s="39" t="n"/>
      <c r="S282" s="39" t="n"/>
      <c r="T282" s="39" t="n"/>
      <c r="U282" s="39" t="n"/>
      <c r="V282" s="39" t="n"/>
      <c r="W282" s="39" t="n"/>
      <c r="X282" s="39" t="n"/>
      <c r="Y282" s="39" t="n"/>
      <c r="Z282" s="39" t="n"/>
    </row>
    <row r="283" ht="15.75" customHeight="1" s="198">
      <c r="A283" s="39" t="n"/>
      <c r="B283" s="39" t="n"/>
      <c r="C283" s="39" t="n"/>
      <c r="D283" s="39" t="n"/>
      <c r="E283" s="39" t="n"/>
      <c r="F283" s="39" t="n"/>
      <c r="G283" s="39" t="n"/>
      <c r="H283" s="39" t="n"/>
      <c r="I283" s="39" t="n"/>
      <c r="J283" s="39" t="n"/>
      <c r="K283" s="39" t="n"/>
      <c r="L283" s="39" t="n"/>
      <c r="M283" s="39" t="n"/>
      <c r="N283" s="39" t="n"/>
      <c r="O283" s="39" t="n"/>
      <c r="P283" s="39" t="n"/>
      <c r="Q283" s="39" t="n"/>
      <c r="R283" s="39" t="n"/>
      <c r="S283" s="39" t="n"/>
      <c r="T283" s="39" t="n"/>
      <c r="U283" s="39" t="n"/>
      <c r="V283" s="39" t="n"/>
      <c r="W283" s="39" t="n"/>
      <c r="X283" s="39" t="n"/>
      <c r="Y283" s="39" t="n"/>
      <c r="Z283" s="39" t="n"/>
    </row>
    <row r="284" ht="15.75" customHeight="1" s="198">
      <c r="A284" s="39" t="n"/>
      <c r="B284" s="39" t="n"/>
      <c r="C284" s="39" t="n"/>
      <c r="D284" s="39" t="n"/>
      <c r="E284" s="39" t="n"/>
      <c r="F284" s="39" t="n"/>
      <c r="G284" s="39" t="n"/>
      <c r="H284" s="39" t="n"/>
      <c r="I284" s="39" t="n"/>
      <c r="J284" s="39" t="n"/>
      <c r="K284" s="39" t="n"/>
      <c r="L284" s="39" t="n"/>
      <c r="M284" s="39" t="n"/>
      <c r="N284" s="39" t="n"/>
      <c r="O284" s="39" t="n"/>
      <c r="P284" s="39" t="n"/>
      <c r="Q284" s="39" t="n"/>
      <c r="R284" s="39" t="n"/>
      <c r="S284" s="39" t="n"/>
      <c r="T284" s="39" t="n"/>
      <c r="U284" s="39" t="n"/>
      <c r="V284" s="39" t="n"/>
      <c r="W284" s="39" t="n"/>
      <c r="X284" s="39" t="n"/>
      <c r="Y284" s="39" t="n"/>
      <c r="Z284" s="39" t="n"/>
    </row>
    <row r="285" ht="15.75" customHeight="1" s="198">
      <c r="A285" s="39" t="n"/>
      <c r="B285" s="39" t="n"/>
      <c r="C285" s="39" t="n"/>
      <c r="D285" s="39" t="n"/>
      <c r="E285" s="39" t="n"/>
      <c r="F285" s="39" t="n"/>
      <c r="G285" s="39" t="n"/>
      <c r="H285" s="39" t="n"/>
      <c r="I285" s="39" t="n"/>
      <c r="J285" s="39" t="n"/>
      <c r="K285" s="39" t="n"/>
      <c r="L285" s="39" t="n"/>
      <c r="M285" s="39" t="n"/>
      <c r="N285" s="39" t="n"/>
      <c r="O285" s="39" t="n"/>
      <c r="P285" s="39" t="n"/>
      <c r="Q285" s="39" t="n"/>
      <c r="R285" s="39" t="n"/>
      <c r="S285" s="39" t="n"/>
      <c r="T285" s="39" t="n"/>
      <c r="U285" s="39" t="n"/>
      <c r="V285" s="39" t="n"/>
      <c r="W285" s="39" t="n"/>
      <c r="X285" s="39" t="n"/>
      <c r="Y285" s="39" t="n"/>
      <c r="Z285" s="39" t="n"/>
    </row>
    <row r="286" ht="15.75" customHeight="1" s="198">
      <c r="A286" s="39" t="n"/>
      <c r="B286" s="39" t="n"/>
      <c r="C286" s="39" t="n"/>
      <c r="D286" s="39" t="n"/>
      <c r="E286" s="39" t="n"/>
      <c r="F286" s="39" t="n"/>
      <c r="G286" s="39" t="n"/>
      <c r="H286" s="39" t="n"/>
      <c r="I286" s="39" t="n"/>
      <c r="J286" s="39" t="n"/>
      <c r="K286" s="39" t="n"/>
      <c r="L286" s="39" t="n"/>
      <c r="M286" s="39" t="n"/>
      <c r="N286" s="39" t="n"/>
      <c r="O286" s="39" t="n"/>
      <c r="P286" s="39" t="n"/>
      <c r="Q286" s="39" t="n"/>
      <c r="R286" s="39" t="n"/>
      <c r="S286" s="39" t="n"/>
      <c r="T286" s="39" t="n"/>
      <c r="U286" s="39" t="n"/>
      <c r="V286" s="39" t="n"/>
      <c r="W286" s="39" t="n"/>
      <c r="X286" s="39" t="n"/>
      <c r="Y286" s="39" t="n"/>
      <c r="Z286" s="39" t="n"/>
    </row>
    <row r="287" ht="15.75" customHeight="1" s="198">
      <c r="A287" s="39" t="n"/>
      <c r="B287" s="39" t="n"/>
      <c r="C287" s="39" t="n"/>
      <c r="D287" s="39" t="n"/>
      <c r="E287" s="39" t="n"/>
      <c r="F287" s="39" t="n"/>
      <c r="G287" s="39" t="n"/>
      <c r="H287" s="39" t="n"/>
      <c r="I287" s="39" t="n"/>
      <c r="J287" s="39" t="n"/>
      <c r="K287" s="39" t="n"/>
      <c r="L287" s="39" t="n"/>
      <c r="M287" s="39" t="n"/>
      <c r="N287" s="39" t="n"/>
      <c r="O287" s="39" t="n"/>
      <c r="P287" s="39" t="n"/>
      <c r="Q287" s="39" t="n"/>
      <c r="R287" s="39" t="n"/>
      <c r="S287" s="39" t="n"/>
      <c r="T287" s="39" t="n"/>
      <c r="U287" s="39" t="n"/>
      <c r="V287" s="39" t="n"/>
      <c r="W287" s="39" t="n"/>
      <c r="X287" s="39" t="n"/>
      <c r="Y287" s="39" t="n"/>
      <c r="Z287" s="39" t="n"/>
    </row>
    <row r="288" ht="15.75" customHeight="1" s="198">
      <c r="A288" s="39" t="n"/>
      <c r="B288" s="39" t="n"/>
      <c r="C288" s="39" t="n"/>
      <c r="D288" s="39" t="n"/>
      <c r="E288" s="39" t="n"/>
      <c r="F288" s="39" t="n"/>
      <c r="G288" s="39" t="n"/>
      <c r="H288" s="39" t="n"/>
      <c r="I288" s="39" t="n"/>
      <c r="J288" s="39" t="n"/>
      <c r="K288" s="39" t="n"/>
      <c r="L288" s="39" t="n"/>
      <c r="M288" s="39" t="n"/>
      <c r="N288" s="39" t="n"/>
      <c r="O288" s="39" t="n"/>
      <c r="P288" s="39" t="n"/>
      <c r="Q288" s="39" t="n"/>
      <c r="R288" s="39" t="n"/>
      <c r="S288" s="39" t="n"/>
      <c r="T288" s="39" t="n"/>
      <c r="U288" s="39" t="n"/>
      <c r="V288" s="39" t="n"/>
      <c r="W288" s="39" t="n"/>
      <c r="X288" s="39" t="n"/>
      <c r="Y288" s="39" t="n"/>
      <c r="Z288" s="39" t="n"/>
    </row>
    <row r="289" ht="15.75" customHeight="1" s="198">
      <c r="A289" s="39" t="n"/>
      <c r="B289" s="39" t="n"/>
      <c r="C289" s="39" t="n"/>
      <c r="D289" s="39" t="n"/>
      <c r="E289" s="39" t="n"/>
      <c r="F289" s="39" t="n"/>
      <c r="G289" s="39" t="n"/>
      <c r="H289" s="39" t="n"/>
      <c r="I289" s="39" t="n"/>
      <c r="J289" s="39" t="n"/>
      <c r="K289" s="39" t="n"/>
      <c r="L289" s="39" t="n"/>
      <c r="M289" s="39" t="n"/>
      <c r="N289" s="39" t="n"/>
      <c r="O289" s="39" t="n"/>
      <c r="P289" s="39" t="n"/>
      <c r="Q289" s="39" t="n"/>
      <c r="R289" s="39" t="n"/>
      <c r="S289" s="39" t="n"/>
      <c r="T289" s="39" t="n"/>
      <c r="U289" s="39" t="n"/>
      <c r="V289" s="39" t="n"/>
      <c r="W289" s="39" t="n"/>
      <c r="X289" s="39" t="n"/>
      <c r="Y289" s="39" t="n"/>
      <c r="Z289" s="39" t="n"/>
    </row>
    <row r="290" ht="15.75" customHeight="1" s="198">
      <c r="A290" s="39" t="n"/>
      <c r="B290" s="39" t="n"/>
      <c r="C290" s="39" t="n"/>
      <c r="D290" s="39" t="n"/>
      <c r="E290" s="39" t="n"/>
      <c r="F290" s="39" t="n"/>
      <c r="G290" s="39" t="n"/>
      <c r="H290" s="39" t="n"/>
      <c r="I290" s="39" t="n"/>
      <c r="J290" s="39" t="n"/>
      <c r="K290" s="39" t="n"/>
      <c r="L290" s="39" t="n"/>
      <c r="M290" s="39" t="n"/>
      <c r="N290" s="39" t="n"/>
      <c r="O290" s="39" t="n"/>
      <c r="P290" s="39" t="n"/>
      <c r="Q290" s="39" t="n"/>
      <c r="R290" s="39" t="n"/>
      <c r="S290" s="39" t="n"/>
      <c r="T290" s="39" t="n"/>
      <c r="U290" s="39" t="n"/>
      <c r="V290" s="39" t="n"/>
      <c r="W290" s="39" t="n"/>
      <c r="X290" s="39" t="n"/>
      <c r="Y290" s="39" t="n"/>
      <c r="Z290" s="39" t="n"/>
    </row>
    <row r="291" ht="15.75" customHeight="1" s="198">
      <c r="A291" s="39" t="n"/>
      <c r="B291" s="39" t="n"/>
      <c r="C291" s="39" t="n"/>
      <c r="D291" s="39" t="n"/>
      <c r="E291" s="39" t="n"/>
      <c r="F291" s="39" t="n"/>
      <c r="G291" s="39" t="n"/>
      <c r="H291" s="39" t="n"/>
      <c r="I291" s="39" t="n"/>
      <c r="J291" s="39" t="n"/>
      <c r="K291" s="39" t="n"/>
      <c r="L291" s="39" t="n"/>
      <c r="M291" s="39" t="n"/>
      <c r="N291" s="39" t="n"/>
      <c r="O291" s="39" t="n"/>
      <c r="P291" s="39" t="n"/>
      <c r="Q291" s="39" t="n"/>
      <c r="R291" s="39" t="n"/>
      <c r="S291" s="39" t="n"/>
      <c r="T291" s="39" t="n"/>
      <c r="U291" s="39" t="n"/>
      <c r="V291" s="39" t="n"/>
      <c r="W291" s="39" t="n"/>
      <c r="X291" s="39" t="n"/>
      <c r="Y291" s="39" t="n"/>
      <c r="Z291" s="39" t="n"/>
    </row>
    <row r="292" ht="15.75" customHeight="1" s="198">
      <c r="A292" s="39" t="n"/>
      <c r="B292" s="39" t="n"/>
      <c r="C292" s="39" t="n"/>
      <c r="D292" s="39" t="n"/>
      <c r="E292" s="39" t="n"/>
      <c r="F292" s="39" t="n"/>
      <c r="G292" s="39" t="n"/>
      <c r="H292" s="39" t="n"/>
      <c r="I292" s="39" t="n"/>
      <c r="J292" s="39" t="n"/>
      <c r="K292" s="39" t="n"/>
      <c r="L292" s="39" t="n"/>
      <c r="M292" s="39" t="n"/>
      <c r="N292" s="39" t="n"/>
      <c r="O292" s="39" t="n"/>
      <c r="P292" s="39" t="n"/>
      <c r="Q292" s="39" t="n"/>
      <c r="R292" s="39" t="n"/>
      <c r="S292" s="39" t="n"/>
      <c r="T292" s="39" t="n"/>
      <c r="U292" s="39" t="n"/>
      <c r="V292" s="39" t="n"/>
      <c r="W292" s="39" t="n"/>
      <c r="X292" s="39" t="n"/>
      <c r="Y292" s="39" t="n"/>
      <c r="Z292" s="39" t="n"/>
    </row>
    <row r="293" ht="15.75" customHeight="1" s="198">
      <c r="A293" s="39" t="n"/>
      <c r="B293" s="39" t="n"/>
      <c r="C293" s="39" t="n"/>
      <c r="D293" s="39" t="n"/>
      <c r="E293" s="39" t="n"/>
      <c r="F293" s="39" t="n"/>
      <c r="G293" s="39" t="n"/>
      <c r="H293" s="39" t="n"/>
      <c r="I293" s="39" t="n"/>
      <c r="J293" s="39" t="n"/>
      <c r="K293" s="39" t="n"/>
      <c r="L293" s="39" t="n"/>
      <c r="M293" s="39" t="n"/>
      <c r="N293" s="39" t="n"/>
      <c r="O293" s="39" t="n"/>
      <c r="P293" s="39" t="n"/>
      <c r="Q293" s="39" t="n"/>
      <c r="R293" s="39" t="n"/>
      <c r="S293" s="39" t="n"/>
      <c r="T293" s="39" t="n"/>
      <c r="U293" s="39" t="n"/>
      <c r="V293" s="39" t="n"/>
      <c r="W293" s="39" t="n"/>
      <c r="X293" s="39" t="n"/>
      <c r="Y293" s="39" t="n"/>
      <c r="Z293" s="39" t="n"/>
    </row>
    <row r="294" ht="15.75" customHeight="1" s="198">
      <c r="A294" s="39" t="n"/>
      <c r="B294" s="39" t="n"/>
      <c r="C294" s="39" t="n"/>
      <c r="D294" s="39" t="n"/>
      <c r="E294" s="39" t="n"/>
      <c r="F294" s="39" t="n"/>
      <c r="G294" s="39" t="n"/>
      <c r="H294" s="39" t="n"/>
      <c r="I294" s="39" t="n"/>
      <c r="J294" s="39" t="n"/>
      <c r="K294" s="39" t="n"/>
      <c r="L294" s="39" t="n"/>
      <c r="M294" s="39" t="n"/>
      <c r="N294" s="39" t="n"/>
      <c r="O294" s="39" t="n"/>
      <c r="P294" s="39" t="n"/>
      <c r="Q294" s="39" t="n"/>
      <c r="R294" s="39" t="n"/>
      <c r="S294" s="39" t="n"/>
      <c r="T294" s="39" t="n"/>
      <c r="U294" s="39" t="n"/>
      <c r="V294" s="39" t="n"/>
      <c r="W294" s="39" t="n"/>
      <c r="X294" s="39" t="n"/>
      <c r="Y294" s="39" t="n"/>
      <c r="Z294" s="39" t="n"/>
    </row>
    <row r="295" ht="15.75" customHeight="1" s="198">
      <c r="A295" s="39" t="n"/>
      <c r="B295" s="39" t="n"/>
      <c r="C295" s="39" t="n"/>
      <c r="D295" s="39" t="n"/>
      <c r="E295" s="39" t="n"/>
      <c r="F295" s="39" t="n"/>
      <c r="G295" s="39" t="n"/>
      <c r="H295" s="39" t="n"/>
      <c r="I295" s="39" t="n"/>
      <c r="J295" s="39" t="n"/>
      <c r="K295" s="39" t="n"/>
      <c r="L295" s="39" t="n"/>
      <c r="M295" s="39" t="n"/>
      <c r="N295" s="39" t="n"/>
      <c r="O295" s="39" t="n"/>
      <c r="P295" s="39" t="n"/>
      <c r="Q295" s="39" t="n"/>
      <c r="R295" s="39" t="n"/>
      <c r="S295" s="39" t="n"/>
      <c r="T295" s="39" t="n"/>
      <c r="U295" s="39" t="n"/>
      <c r="V295" s="39" t="n"/>
      <c r="W295" s="39" t="n"/>
      <c r="X295" s="39" t="n"/>
      <c r="Y295" s="39" t="n"/>
      <c r="Z295" s="39" t="n"/>
    </row>
    <row r="296" ht="15.75" customHeight="1" s="198">
      <c r="A296" s="39" t="n"/>
      <c r="B296" s="39" t="n"/>
      <c r="C296" s="39" t="n"/>
      <c r="D296" s="39" t="n"/>
      <c r="E296" s="39" t="n"/>
      <c r="F296" s="39" t="n"/>
      <c r="G296" s="39" t="n"/>
      <c r="H296" s="39" t="n"/>
      <c r="I296" s="39" t="n"/>
      <c r="J296" s="39" t="n"/>
      <c r="K296" s="39" t="n"/>
      <c r="L296" s="39" t="n"/>
      <c r="M296" s="39" t="n"/>
      <c r="N296" s="39" t="n"/>
      <c r="O296" s="39" t="n"/>
      <c r="P296" s="39" t="n"/>
      <c r="Q296" s="39" t="n"/>
      <c r="R296" s="39" t="n"/>
      <c r="S296" s="39" t="n"/>
      <c r="T296" s="39" t="n"/>
      <c r="U296" s="39" t="n"/>
      <c r="V296" s="39" t="n"/>
      <c r="W296" s="39" t="n"/>
      <c r="X296" s="39" t="n"/>
      <c r="Y296" s="39" t="n"/>
      <c r="Z296" s="39" t="n"/>
    </row>
    <row r="297" ht="15.75" customHeight="1" s="198">
      <c r="A297" s="39" t="n"/>
      <c r="B297" s="39" t="n"/>
      <c r="C297" s="39" t="n"/>
      <c r="D297" s="39" t="n"/>
      <c r="E297" s="39" t="n"/>
      <c r="F297" s="39" t="n"/>
      <c r="G297" s="39" t="n"/>
      <c r="H297" s="39" t="n"/>
      <c r="I297" s="39" t="n"/>
      <c r="J297" s="39" t="n"/>
      <c r="K297" s="39" t="n"/>
      <c r="L297" s="39" t="n"/>
      <c r="M297" s="39" t="n"/>
      <c r="N297" s="39" t="n"/>
      <c r="O297" s="39" t="n"/>
      <c r="P297" s="39" t="n"/>
      <c r="Q297" s="39" t="n"/>
      <c r="R297" s="39" t="n"/>
      <c r="S297" s="39" t="n"/>
      <c r="T297" s="39" t="n"/>
      <c r="U297" s="39" t="n"/>
      <c r="V297" s="39" t="n"/>
      <c r="W297" s="39" t="n"/>
      <c r="X297" s="39" t="n"/>
      <c r="Y297" s="39" t="n"/>
      <c r="Z297" s="39" t="n"/>
    </row>
    <row r="298" ht="15.75" customHeight="1" s="198">
      <c r="A298" s="39" t="n"/>
      <c r="B298" s="39" t="n"/>
      <c r="C298" s="39" t="n"/>
      <c r="D298" s="39" t="n"/>
      <c r="E298" s="39" t="n"/>
      <c r="F298" s="39" t="n"/>
      <c r="G298" s="39" t="n"/>
      <c r="H298" s="39" t="n"/>
      <c r="I298" s="39" t="n"/>
      <c r="J298" s="39" t="n"/>
      <c r="K298" s="39" t="n"/>
      <c r="L298" s="39" t="n"/>
      <c r="M298" s="39" t="n"/>
      <c r="N298" s="39" t="n"/>
      <c r="O298" s="39" t="n"/>
      <c r="P298" s="39" t="n"/>
      <c r="Q298" s="39" t="n"/>
      <c r="R298" s="39" t="n"/>
      <c r="S298" s="39" t="n"/>
      <c r="T298" s="39" t="n"/>
      <c r="U298" s="39" t="n"/>
      <c r="V298" s="39" t="n"/>
      <c r="W298" s="39" t="n"/>
      <c r="X298" s="39" t="n"/>
      <c r="Y298" s="39" t="n"/>
      <c r="Z298" s="39" t="n"/>
    </row>
    <row r="299" ht="15.75" customHeight="1" s="198">
      <c r="A299" s="39" t="n"/>
      <c r="B299" s="39" t="n"/>
      <c r="C299" s="39" t="n"/>
      <c r="D299" s="39" t="n"/>
      <c r="E299" s="39" t="n"/>
      <c r="F299" s="39" t="n"/>
      <c r="G299" s="39" t="n"/>
      <c r="H299" s="39" t="n"/>
      <c r="I299" s="39" t="n"/>
      <c r="J299" s="39" t="n"/>
      <c r="K299" s="39" t="n"/>
      <c r="L299" s="39" t="n"/>
      <c r="M299" s="39" t="n"/>
      <c r="N299" s="39" t="n"/>
      <c r="O299" s="39" t="n"/>
      <c r="P299" s="39" t="n"/>
      <c r="Q299" s="39" t="n"/>
      <c r="R299" s="39" t="n"/>
      <c r="S299" s="39" t="n"/>
      <c r="T299" s="39" t="n"/>
      <c r="U299" s="39" t="n"/>
      <c r="V299" s="39" t="n"/>
      <c r="W299" s="39" t="n"/>
      <c r="X299" s="39" t="n"/>
      <c r="Y299" s="39" t="n"/>
      <c r="Z299" s="39" t="n"/>
    </row>
    <row r="300" ht="15.75" customHeight="1" s="198">
      <c r="A300" s="39" t="n"/>
      <c r="B300" s="39" t="n"/>
      <c r="C300" s="39" t="n"/>
      <c r="D300" s="39" t="n"/>
      <c r="E300" s="39" t="n"/>
      <c r="F300" s="39" t="n"/>
      <c r="G300" s="39" t="n"/>
      <c r="H300" s="39" t="n"/>
      <c r="I300" s="39" t="n"/>
      <c r="J300" s="39" t="n"/>
      <c r="K300" s="39" t="n"/>
      <c r="L300" s="39" t="n"/>
      <c r="M300" s="39" t="n"/>
      <c r="N300" s="39" t="n"/>
      <c r="O300" s="39" t="n"/>
      <c r="P300" s="39" t="n"/>
      <c r="Q300" s="39" t="n"/>
      <c r="R300" s="39" t="n"/>
      <c r="S300" s="39" t="n"/>
      <c r="T300" s="39" t="n"/>
      <c r="U300" s="39" t="n"/>
      <c r="V300" s="39" t="n"/>
      <c r="W300" s="39" t="n"/>
      <c r="X300" s="39" t="n"/>
      <c r="Y300" s="39" t="n"/>
      <c r="Z300" s="39" t="n"/>
    </row>
    <row r="301" ht="15.75" customHeight="1" s="198">
      <c r="A301" s="39" t="n"/>
      <c r="B301" s="39" t="n"/>
      <c r="C301" s="39" t="n"/>
      <c r="D301" s="39" t="n"/>
      <c r="E301" s="39" t="n"/>
      <c r="F301" s="39" t="n"/>
      <c r="G301" s="39" t="n"/>
      <c r="H301" s="39" t="n"/>
      <c r="I301" s="39" t="n"/>
      <c r="J301" s="39" t="n"/>
      <c r="K301" s="39" t="n"/>
      <c r="L301" s="39" t="n"/>
      <c r="M301" s="39" t="n"/>
      <c r="N301" s="39" t="n"/>
      <c r="O301" s="39" t="n"/>
      <c r="P301" s="39" t="n"/>
      <c r="Q301" s="39" t="n"/>
      <c r="R301" s="39" t="n"/>
      <c r="S301" s="39" t="n"/>
      <c r="T301" s="39" t="n"/>
      <c r="U301" s="39" t="n"/>
      <c r="V301" s="39" t="n"/>
      <c r="W301" s="39" t="n"/>
      <c r="X301" s="39" t="n"/>
      <c r="Y301" s="39" t="n"/>
      <c r="Z301" s="39" t="n"/>
    </row>
    <row r="302" ht="15.75" customHeight="1" s="198">
      <c r="A302" s="39" t="n"/>
      <c r="B302" s="39" t="n"/>
      <c r="C302" s="39" t="n"/>
      <c r="D302" s="39" t="n"/>
      <c r="E302" s="39" t="n"/>
      <c r="F302" s="39" t="n"/>
      <c r="G302" s="39" t="n"/>
      <c r="H302" s="39" t="n"/>
      <c r="I302" s="39" t="n"/>
      <c r="J302" s="39" t="n"/>
      <c r="K302" s="39" t="n"/>
      <c r="L302" s="39" t="n"/>
      <c r="M302" s="39" t="n"/>
      <c r="N302" s="39" t="n"/>
      <c r="O302" s="39" t="n"/>
      <c r="P302" s="39" t="n"/>
      <c r="Q302" s="39" t="n"/>
      <c r="R302" s="39" t="n"/>
      <c r="S302" s="39" t="n"/>
      <c r="T302" s="39" t="n"/>
      <c r="U302" s="39" t="n"/>
      <c r="V302" s="39" t="n"/>
      <c r="W302" s="39" t="n"/>
      <c r="X302" s="39" t="n"/>
      <c r="Y302" s="39" t="n"/>
      <c r="Z302" s="39" t="n"/>
    </row>
    <row r="303" ht="15.75" customHeight="1" s="198">
      <c r="A303" s="39" t="n"/>
      <c r="B303" s="39" t="n"/>
      <c r="C303" s="39" t="n"/>
      <c r="D303" s="39" t="n"/>
      <c r="E303" s="39" t="n"/>
      <c r="F303" s="39" t="n"/>
      <c r="G303" s="39" t="n"/>
      <c r="H303" s="39" t="n"/>
      <c r="I303" s="39" t="n"/>
      <c r="J303" s="39" t="n"/>
      <c r="K303" s="39" t="n"/>
      <c r="L303" s="39" t="n"/>
      <c r="M303" s="39" t="n"/>
      <c r="N303" s="39" t="n"/>
      <c r="O303" s="39" t="n"/>
      <c r="P303" s="39" t="n"/>
      <c r="Q303" s="39" t="n"/>
      <c r="R303" s="39" t="n"/>
      <c r="S303" s="39" t="n"/>
      <c r="T303" s="39" t="n"/>
      <c r="U303" s="39" t="n"/>
      <c r="V303" s="39" t="n"/>
      <c r="W303" s="39" t="n"/>
      <c r="X303" s="39" t="n"/>
      <c r="Y303" s="39" t="n"/>
      <c r="Z303" s="39" t="n"/>
    </row>
    <row r="304" ht="15.75" customHeight="1" s="198">
      <c r="A304" s="39" t="n"/>
      <c r="B304" s="39" t="n"/>
      <c r="C304" s="39" t="n"/>
      <c r="D304" s="39" t="n"/>
      <c r="E304" s="39" t="n"/>
      <c r="F304" s="39" t="n"/>
      <c r="G304" s="39" t="n"/>
      <c r="H304" s="39" t="n"/>
      <c r="I304" s="39" t="n"/>
      <c r="J304" s="39" t="n"/>
      <c r="K304" s="39" t="n"/>
      <c r="L304" s="39" t="n"/>
      <c r="M304" s="39" t="n"/>
      <c r="N304" s="39" t="n"/>
      <c r="O304" s="39" t="n"/>
      <c r="P304" s="39" t="n"/>
      <c r="Q304" s="39" t="n"/>
      <c r="R304" s="39" t="n"/>
      <c r="S304" s="39" t="n"/>
      <c r="T304" s="39" t="n"/>
      <c r="U304" s="39" t="n"/>
      <c r="V304" s="39" t="n"/>
      <c r="W304" s="39" t="n"/>
      <c r="X304" s="39" t="n"/>
      <c r="Y304" s="39" t="n"/>
      <c r="Z304" s="39" t="n"/>
    </row>
    <row r="305" ht="15.75" customHeight="1" s="198">
      <c r="A305" s="39" t="n"/>
      <c r="B305" s="39" t="n"/>
      <c r="C305" s="39" t="n"/>
      <c r="D305" s="39" t="n"/>
      <c r="E305" s="39" t="n"/>
      <c r="F305" s="39" t="n"/>
      <c r="G305" s="39" t="n"/>
      <c r="H305" s="39" t="n"/>
      <c r="I305" s="39" t="n"/>
      <c r="J305" s="39" t="n"/>
      <c r="K305" s="39" t="n"/>
      <c r="L305" s="39" t="n"/>
      <c r="M305" s="39" t="n"/>
      <c r="N305" s="39" t="n"/>
      <c r="O305" s="39" t="n"/>
      <c r="P305" s="39" t="n"/>
      <c r="Q305" s="39" t="n"/>
      <c r="R305" s="39" t="n"/>
      <c r="S305" s="39" t="n"/>
      <c r="T305" s="39" t="n"/>
      <c r="U305" s="39" t="n"/>
      <c r="V305" s="39" t="n"/>
      <c r="W305" s="39" t="n"/>
      <c r="X305" s="39" t="n"/>
      <c r="Y305" s="39" t="n"/>
      <c r="Z305" s="39" t="n"/>
    </row>
    <row r="306" ht="15.75" customHeight="1" s="198">
      <c r="A306" s="39" t="n"/>
      <c r="B306" s="39" t="n"/>
      <c r="C306" s="39" t="n"/>
      <c r="D306" s="39" t="n"/>
      <c r="E306" s="39" t="n"/>
      <c r="F306" s="39" t="n"/>
      <c r="G306" s="39" t="n"/>
      <c r="H306" s="39" t="n"/>
      <c r="I306" s="39" t="n"/>
      <c r="J306" s="39" t="n"/>
      <c r="K306" s="39" t="n"/>
      <c r="L306" s="39" t="n"/>
      <c r="M306" s="39" t="n"/>
      <c r="N306" s="39" t="n"/>
      <c r="O306" s="39" t="n"/>
      <c r="P306" s="39" t="n"/>
      <c r="Q306" s="39" t="n"/>
      <c r="R306" s="39" t="n"/>
      <c r="S306" s="39" t="n"/>
      <c r="T306" s="39" t="n"/>
      <c r="U306" s="39" t="n"/>
      <c r="V306" s="39" t="n"/>
      <c r="W306" s="39" t="n"/>
      <c r="X306" s="39" t="n"/>
      <c r="Y306" s="39" t="n"/>
      <c r="Z306" s="39" t="n"/>
    </row>
    <row r="307" ht="15.75" customHeight="1" s="198">
      <c r="A307" s="39" t="n"/>
      <c r="B307" s="39" t="n"/>
      <c r="C307" s="39" t="n"/>
      <c r="D307" s="39" t="n"/>
      <c r="E307" s="39" t="n"/>
      <c r="F307" s="39" t="n"/>
      <c r="G307" s="39" t="n"/>
      <c r="H307" s="39" t="n"/>
      <c r="I307" s="39" t="n"/>
      <c r="J307" s="39" t="n"/>
      <c r="K307" s="39" t="n"/>
      <c r="L307" s="39" t="n"/>
      <c r="M307" s="39" t="n"/>
      <c r="N307" s="39" t="n"/>
      <c r="O307" s="39" t="n"/>
      <c r="P307" s="39" t="n"/>
      <c r="Q307" s="39" t="n"/>
      <c r="R307" s="39" t="n"/>
      <c r="S307" s="39" t="n"/>
      <c r="T307" s="39" t="n"/>
      <c r="U307" s="39" t="n"/>
      <c r="V307" s="39" t="n"/>
      <c r="W307" s="39" t="n"/>
      <c r="X307" s="39" t="n"/>
      <c r="Y307" s="39" t="n"/>
      <c r="Z307" s="39" t="n"/>
    </row>
    <row r="308" ht="15.75" customHeight="1" s="198">
      <c r="A308" s="39" t="n"/>
      <c r="B308" s="39" t="n"/>
      <c r="C308" s="39" t="n"/>
      <c r="D308" s="39" t="n"/>
      <c r="E308" s="39" t="n"/>
      <c r="F308" s="39" t="n"/>
      <c r="G308" s="39" t="n"/>
      <c r="H308" s="39" t="n"/>
      <c r="I308" s="39" t="n"/>
      <c r="J308" s="39" t="n"/>
      <c r="K308" s="39" t="n"/>
      <c r="L308" s="39" t="n"/>
      <c r="M308" s="39" t="n"/>
      <c r="N308" s="39" t="n"/>
      <c r="O308" s="39" t="n"/>
      <c r="P308" s="39" t="n"/>
      <c r="Q308" s="39" t="n"/>
      <c r="R308" s="39" t="n"/>
      <c r="S308" s="39" t="n"/>
      <c r="T308" s="39" t="n"/>
      <c r="U308" s="39" t="n"/>
      <c r="V308" s="39" t="n"/>
      <c r="W308" s="39" t="n"/>
      <c r="X308" s="39" t="n"/>
      <c r="Y308" s="39" t="n"/>
      <c r="Z308" s="39" t="n"/>
    </row>
    <row r="309" ht="15.75" customHeight="1" s="198">
      <c r="A309" s="39" t="n"/>
      <c r="B309" s="39" t="n"/>
      <c r="C309" s="39" t="n"/>
      <c r="D309" s="39" t="n"/>
      <c r="E309" s="39" t="n"/>
      <c r="F309" s="39" t="n"/>
      <c r="G309" s="39" t="n"/>
      <c r="H309" s="39" t="n"/>
      <c r="I309" s="39" t="n"/>
      <c r="J309" s="39" t="n"/>
      <c r="K309" s="39" t="n"/>
      <c r="L309" s="39" t="n"/>
      <c r="M309" s="39" t="n"/>
      <c r="N309" s="39" t="n"/>
      <c r="O309" s="39" t="n"/>
      <c r="P309" s="39" t="n"/>
      <c r="Q309" s="39" t="n"/>
      <c r="R309" s="39" t="n"/>
      <c r="S309" s="39" t="n"/>
      <c r="T309" s="39" t="n"/>
      <c r="U309" s="39" t="n"/>
      <c r="V309" s="39" t="n"/>
      <c r="W309" s="39" t="n"/>
      <c r="X309" s="39" t="n"/>
      <c r="Y309" s="39" t="n"/>
      <c r="Z309" s="39" t="n"/>
    </row>
    <row r="310" ht="15.75" customHeight="1" s="198">
      <c r="A310" s="39" t="n"/>
      <c r="B310" s="39" t="n"/>
      <c r="C310" s="39" t="n"/>
      <c r="D310" s="39" t="n"/>
      <c r="E310" s="39" t="n"/>
      <c r="F310" s="39" t="n"/>
      <c r="G310" s="39" t="n"/>
      <c r="H310" s="39" t="n"/>
      <c r="I310" s="39" t="n"/>
      <c r="J310" s="39" t="n"/>
      <c r="K310" s="39" t="n"/>
      <c r="L310" s="39" t="n"/>
      <c r="M310" s="39" t="n"/>
      <c r="N310" s="39" t="n"/>
      <c r="O310" s="39" t="n"/>
      <c r="P310" s="39" t="n"/>
      <c r="Q310" s="39" t="n"/>
      <c r="R310" s="39" t="n"/>
      <c r="S310" s="39" t="n"/>
      <c r="T310" s="39" t="n"/>
      <c r="U310" s="39" t="n"/>
      <c r="V310" s="39" t="n"/>
      <c r="W310" s="39" t="n"/>
      <c r="X310" s="39" t="n"/>
      <c r="Y310" s="39" t="n"/>
      <c r="Z310" s="39" t="n"/>
    </row>
    <row r="311" ht="15.75" customHeight="1" s="198">
      <c r="A311" s="39" t="n"/>
      <c r="B311" s="39" t="n"/>
      <c r="C311" s="39" t="n"/>
      <c r="D311" s="39" t="n"/>
      <c r="E311" s="39" t="n"/>
      <c r="F311" s="39" t="n"/>
      <c r="G311" s="39" t="n"/>
      <c r="H311" s="39" t="n"/>
      <c r="I311" s="39" t="n"/>
      <c r="J311" s="39" t="n"/>
      <c r="K311" s="39" t="n"/>
      <c r="L311" s="39" t="n"/>
      <c r="M311" s="39" t="n"/>
      <c r="N311" s="39" t="n"/>
      <c r="O311" s="39" t="n"/>
      <c r="P311" s="39" t="n"/>
      <c r="Q311" s="39" t="n"/>
      <c r="R311" s="39" t="n"/>
      <c r="S311" s="39" t="n"/>
      <c r="T311" s="39" t="n"/>
      <c r="U311" s="39" t="n"/>
      <c r="V311" s="39" t="n"/>
      <c r="W311" s="39" t="n"/>
      <c r="X311" s="39" t="n"/>
      <c r="Y311" s="39" t="n"/>
      <c r="Z311" s="39" t="n"/>
    </row>
    <row r="312" ht="15.75" customHeight="1" s="198">
      <c r="A312" s="39" t="n"/>
      <c r="B312" s="39" t="n"/>
      <c r="C312" s="39" t="n"/>
      <c r="D312" s="39" t="n"/>
      <c r="E312" s="39" t="n"/>
      <c r="F312" s="39" t="n"/>
      <c r="G312" s="39" t="n"/>
      <c r="H312" s="39" t="n"/>
      <c r="I312" s="39" t="n"/>
      <c r="J312" s="39" t="n"/>
      <c r="K312" s="39" t="n"/>
      <c r="L312" s="39" t="n"/>
      <c r="M312" s="39" t="n"/>
      <c r="N312" s="39" t="n"/>
      <c r="O312" s="39" t="n"/>
      <c r="P312" s="39" t="n"/>
      <c r="Q312" s="39" t="n"/>
      <c r="R312" s="39" t="n"/>
      <c r="S312" s="39" t="n"/>
      <c r="T312" s="39" t="n"/>
      <c r="U312" s="39" t="n"/>
      <c r="V312" s="39" t="n"/>
      <c r="W312" s="39" t="n"/>
      <c r="X312" s="39" t="n"/>
      <c r="Y312" s="39" t="n"/>
      <c r="Z312" s="39" t="n"/>
    </row>
    <row r="313" ht="15.75" customHeight="1" s="198">
      <c r="A313" s="39" t="n"/>
      <c r="B313" s="39" t="n"/>
      <c r="C313" s="39" t="n"/>
      <c r="D313" s="39" t="n"/>
      <c r="E313" s="39" t="n"/>
      <c r="F313" s="39" t="n"/>
      <c r="G313" s="39" t="n"/>
      <c r="H313" s="39" t="n"/>
      <c r="I313" s="39" t="n"/>
      <c r="J313" s="39" t="n"/>
      <c r="K313" s="39" t="n"/>
      <c r="L313" s="39" t="n"/>
      <c r="M313" s="39" t="n"/>
      <c r="N313" s="39" t="n"/>
      <c r="O313" s="39" t="n"/>
      <c r="P313" s="39" t="n"/>
      <c r="Q313" s="39" t="n"/>
      <c r="R313" s="39" t="n"/>
      <c r="S313" s="39" t="n"/>
      <c r="T313" s="39" t="n"/>
      <c r="U313" s="39" t="n"/>
      <c r="V313" s="39" t="n"/>
      <c r="W313" s="39" t="n"/>
      <c r="X313" s="39" t="n"/>
      <c r="Y313" s="39" t="n"/>
      <c r="Z313" s="39" t="n"/>
    </row>
    <row r="314" ht="15.75" customHeight="1" s="198">
      <c r="A314" s="39" t="n"/>
      <c r="B314" s="39" t="n"/>
      <c r="C314" s="39" t="n"/>
      <c r="D314" s="39" t="n"/>
      <c r="E314" s="39" t="n"/>
      <c r="F314" s="39" t="n"/>
      <c r="G314" s="39" t="n"/>
      <c r="H314" s="39" t="n"/>
      <c r="I314" s="39" t="n"/>
      <c r="J314" s="39" t="n"/>
      <c r="K314" s="39" t="n"/>
      <c r="L314" s="39" t="n"/>
      <c r="M314" s="39" t="n"/>
      <c r="N314" s="39" t="n"/>
      <c r="O314" s="39" t="n"/>
      <c r="P314" s="39" t="n"/>
      <c r="Q314" s="39" t="n"/>
      <c r="R314" s="39" t="n"/>
      <c r="S314" s="39" t="n"/>
      <c r="T314" s="39" t="n"/>
      <c r="U314" s="39" t="n"/>
      <c r="V314" s="39" t="n"/>
      <c r="W314" s="39" t="n"/>
      <c r="X314" s="39" t="n"/>
      <c r="Y314" s="39" t="n"/>
      <c r="Z314" s="39" t="n"/>
    </row>
    <row r="315" ht="15.75" customHeight="1" s="198">
      <c r="A315" s="39" t="n"/>
      <c r="B315" s="39" t="n"/>
      <c r="C315" s="39" t="n"/>
      <c r="D315" s="39" t="n"/>
      <c r="E315" s="39" t="n"/>
      <c r="F315" s="39" t="n"/>
      <c r="G315" s="39" t="n"/>
      <c r="H315" s="39" t="n"/>
      <c r="I315" s="39" t="n"/>
      <c r="J315" s="39" t="n"/>
      <c r="K315" s="39" t="n"/>
      <c r="L315" s="39" t="n"/>
      <c r="M315" s="39" t="n"/>
      <c r="N315" s="39" t="n"/>
      <c r="O315" s="39" t="n"/>
      <c r="P315" s="39" t="n"/>
      <c r="Q315" s="39" t="n"/>
      <c r="R315" s="39" t="n"/>
      <c r="S315" s="39" t="n"/>
      <c r="T315" s="39" t="n"/>
      <c r="U315" s="39" t="n"/>
      <c r="V315" s="39" t="n"/>
      <c r="W315" s="39" t="n"/>
      <c r="X315" s="39" t="n"/>
      <c r="Y315" s="39" t="n"/>
      <c r="Z315" s="39" t="n"/>
    </row>
    <row r="316" ht="15.75" customHeight="1" s="198">
      <c r="A316" s="39" t="n"/>
      <c r="B316" s="39" t="n"/>
      <c r="C316" s="39" t="n"/>
      <c r="D316" s="39" t="n"/>
      <c r="E316" s="39" t="n"/>
      <c r="F316" s="39" t="n"/>
      <c r="G316" s="39" t="n"/>
      <c r="H316" s="39" t="n"/>
      <c r="I316" s="39" t="n"/>
      <c r="J316" s="39" t="n"/>
      <c r="K316" s="39" t="n"/>
      <c r="L316" s="39" t="n"/>
      <c r="M316" s="39" t="n"/>
      <c r="N316" s="39" t="n"/>
      <c r="O316" s="39" t="n"/>
      <c r="P316" s="39" t="n"/>
      <c r="Q316" s="39" t="n"/>
      <c r="R316" s="39" t="n"/>
      <c r="S316" s="39" t="n"/>
      <c r="T316" s="39" t="n"/>
      <c r="U316" s="39" t="n"/>
      <c r="V316" s="39" t="n"/>
      <c r="W316" s="39" t="n"/>
      <c r="X316" s="39" t="n"/>
      <c r="Y316" s="39" t="n"/>
      <c r="Z316" s="39" t="n"/>
    </row>
    <row r="317" ht="15.75" customHeight="1" s="198">
      <c r="A317" s="39" t="n"/>
      <c r="B317" s="39" t="n"/>
      <c r="C317" s="39" t="n"/>
      <c r="D317" s="39" t="n"/>
      <c r="E317" s="39" t="n"/>
      <c r="F317" s="39" t="n"/>
      <c r="G317" s="39" t="n"/>
      <c r="H317" s="39" t="n"/>
      <c r="I317" s="39" t="n"/>
      <c r="J317" s="39" t="n"/>
      <c r="K317" s="39" t="n"/>
      <c r="L317" s="39" t="n"/>
      <c r="M317" s="39" t="n"/>
      <c r="N317" s="39" t="n"/>
      <c r="O317" s="39" t="n"/>
      <c r="P317" s="39" t="n"/>
      <c r="Q317" s="39" t="n"/>
      <c r="R317" s="39" t="n"/>
      <c r="S317" s="39" t="n"/>
      <c r="T317" s="39" t="n"/>
      <c r="U317" s="39" t="n"/>
      <c r="V317" s="39" t="n"/>
      <c r="W317" s="39" t="n"/>
      <c r="X317" s="39" t="n"/>
      <c r="Y317" s="39" t="n"/>
      <c r="Z317" s="39" t="n"/>
    </row>
    <row r="318" ht="15.75" customHeight="1" s="198">
      <c r="A318" s="39" t="n"/>
      <c r="B318" s="39" t="n"/>
      <c r="C318" s="39" t="n"/>
      <c r="D318" s="39" t="n"/>
      <c r="E318" s="39" t="n"/>
      <c r="F318" s="39" t="n"/>
      <c r="G318" s="39" t="n"/>
      <c r="H318" s="39" t="n"/>
      <c r="I318" s="39" t="n"/>
      <c r="J318" s="39" t="n"/>
      <c r="K318" s="39" t="n"/>
      <c r="L318" s="39" t="n"/>
      <c r="M318" s="39" t="n"/>
      <c r="N318" s="39" t="n"/>
      <c r="O318" s="39" t="n"/>
      <c r="P318" s="39" t="n"/>
      <c r="Q318" s="39" t="n"/>
      <c r="R318" s="39" t="n"/>
      <c r="S318" s="39" t="n"/>
      <c r="T318" s="39" t="n"/>
      <c r="U318" s="39" t="n"/>
      <c r="V318" s="39" t="n"/>
      <c r="W318" s="39" t="n"/>
      <c r="X318" s="39" t="n"/>
      <c r="Y318" s="39" t="n"/>
      <c r="Z318" s="39" t="n"/>
    </row>
    <row r="319" ht="15.75" customHeight="1" s="198">
      <c r="A319" s="39" t="n"/>
      <c r="B319" s="39" t="n"/>
      <c r="C319" s="39" t="n"/>
      <c r="D319" s="39" t="n"/>
      <c r="E319" s="39" t="n"/>
      <c r="F319" s="39" t="n"/>
      <c r="G319" s="39" t="n"/>
      <c r="H319" s="39" t="n"/>
      <c r="I319" s="39" t="n"/>
      <c r="J319" s="39" t="n"/>
      <c r="K319" s="39" t="n"/>
      <c r="L319" s="39" t="n"/>
      <c r="M319" s="39" t="n"/>
      <c r="N319" s="39" t="n"/>
      <c r="O319" s="39" t="n"/>
      <c r="P319" s="39" t="n"/>
      <c r="Q319" s="39" t="n"/>
      <c r="R319" s="39" t="n"/>
      <c r="S319" s="39" t="n"/>
      <c r="T319" s="39" t="n"/>
      <c r="U319" s="39" t="n"/>
      <c r="V319" s="39" t="n"/>
      <c r="W319" s="39" t="n"/>
      <c r="X319" s="39" t="n"/>
      <c r="Y319" s="39" t="n"/>
      <c r="Z319" s="39" t="n"/>
    </row>
    <row r="320" ht="15.75" customHeight="1" s="198">
      <c r="A320" s="39" t="n"/>
      <c r="B320" s="39" t="n"/>
      <c r="C320" s="39" t="n"/>
      <c r="D320" s="39" t="n"/>
      <c r="E320" s="39" t="n"/>
      <c r="F320" s="39" t="n"/>
      <c r="G320" s="39" t="n"/>
      <c r="H320" s="39" t="n"/>
      <c r="I320" s="39" t="n"/>
      <c r="J320" s="39" t="n"/>
      <c r="K320" s="39" t="n"/>
      <c r="L320" s="39" t="n"/>
      <c r="M320" s="39" t="n"/>
      <c r="N320" s="39" t="n"/>
      <c r="O320" s="39" t="n"/>
      <c r="P320" s="39" t="n"/>
      <c r="Q320" s="39" t="n"/>
      <c r="R320" s="39" t="n"/>
      <c r="S320" s="39" t="n"/>
      <c r="T320" s="39" t="n"/>
      <c r="U320" s="39" t="n"/>
      <c r="V320" s="39" t="n"/>
      <c r="W320" s="39" t="n"/>
      <c r="X320" s="39" t="n"/>
      <c r="Y320" s="39" t="n"/>
      <c r="Z320" s="39" t="n"/>
    </row>
    <row r="321" ht="15.75" customHeight="1" s="198">
      <c r="A321" s="39" t="n"/>
      <c r="B321" s="39" t="n"/>
      <c r="C321" s="39" t="n"/>
      <c r="D321" s="39" t="n"/>
      <c r="E321" s="39" t="n"/>
      <c r="F321" s="39" t="n"/>
      <c r="G321" s="39" t="n"/>
      <c r="H321" s="39" t="n"/>
      <c r="I321" s="39" t="n"/>
      <c r="J321" s="39" t="n"/>
      <c r="K321" s="39" t="n"/>
      <c r="L321" s="39" t="n"/>
      <c r="M321" s="39" t="n"/>
      <c r="N321" s="39" t="n"/>
      <c r="O321" s="39" t="n"/>
      <c r="P321" s="39" t="n"/>
      <c r="Q321" s="39" t="n"/>
      <c r="R321" s="39" t="n"/>
      <c r="S321" s="39" t="n"/>
      <c r="T321" s="39" t="n"/>
      <c r="U321" s="39" t="n"/>
      <c r="V321" s="39" t="n"/>
      <c r="W321" s="39" t="n"/>
      <c r="X321" s="39" t="n"/>
      <c r="Y321" s="39" t="n"/>
      <c r="Z321" s="39" t="n"/>
    </row>
    <row r="322" ht="15.75" customHeight="1" s="198">
      <c r="A322" s="39" t="n"/>
      <c r="B322" s="39" t="n"/>
      <c r="C322" s="39" t="n"/>
      <c r="D322" s="39" t="n"/>
      <c r="E322" s="39" t="n"/>
      <c r="F322" s="39" t="n"/>
      <c r="G322" s="39" t="n"/>
      <c r="H322" s="39" t="n"/>
      <c r="I322" s="39" t="n"/>
      <c r="J322" s="39" t="n"/>
      <c r="K322" s="39" t="n"/>
      <c r="L322" s="39" t="n"/>
      <c r="M322" s="39" t="n"/>
      <c r="N322" s="39" t="n"/>
      <c r="O322" s="39" t="n"/>
      <c r="P322" s="39" t="n"/>
      <c r="Q322" s="39" t="n"/>
      <c r="R322" s="39" t="n"/>
      <c r="S322" s="39" t="n"/>
      <c r="T322" s="39" t="n"/>
      <c r="U322" s="39" t="n"/>
      <c r="V322" s="39" t="n"/>
      <c r="W322" s="39" t="n"/>
      <c r="X322" s="39" t="n"/>
      <c r="Y322" s="39" t="n"/>
      <c r="Z322" s="39" t="n"/>
    </row>
    <row r="323" ht="15.75" customHeight="1" s="198">
      <c r="A323" s="39" t="n"/>
      <c r="B323" s="39" t="n"/>
      <c r="C323" s="39" t="n"/>
      <c r="D323" s="39" t="n"/>
      <c r="E323" s="39" t="n"/>
      <c r="F323" s="39" t="n"/>
      <c r="G323" s="39" t="n"/>
      <c r="H323" s="39" t="n"/>
      <c r="I323" s="39" t="n"/>
      <c r="J323" s="39" t="n"/>
      <c r="K323" s="39" t="n"/>
      <c r="L323" s="39" t="n"/>
      <c r="M323" s="39" t="n"/>
      <c r="N323" s="39" t="n"/>
      <c r="O323" s="39" t="n"/>
      <c r="P323" s="39" t="n"/>
      <c r="Q323" s="39" t="n"/>
      <c r="R323" s="39" t="n"/>
      <c r="S323" s="39" t="n"/>
      <c r="T323" s="39" t="n"/>
      <c r="U323" s="39" t="n"/>
      <c r="V323" s="39" t="n"/>
      <c r="W323" s="39" t="n"/>
      <c r="X323" s="39" t="n"/>
      <c r="Y323" s="39" t="n"/>
      <c r="Z323" s="39" t="n"/>
    </row>
    <row r="324" ht="15.75" customHeight="1" s="198">
      <c r="A324" s="39" t="n"/>
      <c r="B324" s="39" t="n"/>
      <c r="C324" s="39" t="n"/>
      <c r="D324" s="39" t="n"/>
      <c r="E324" s="39" t="n"/>
      <c r="F324" s="39" t="n"/>
      <c r="G324" s="39" t="n"/>
      <c r="H324" s="39" t="n"/>
      <c r="I324" s="39" t="n"/>
      <c r="J324" s="39" t="n"/>
      <c r="K324" s="39" t="n"/>
      <c r="L324" s="39" t="n"/>
      <c r="M324" s="39" t="n"/>
      <c r="N324" s="39" t="n"/>
      <c r="O324" s="39" t="n"/>
      <c r="P324" s="39" t="n"/>
      <c r="Q324" s="39" t="n"/>
      <c r="R324" s="39" t="n"/>
      <c r="S324" s="39" t="n"/>
      <c r="T324" s="39" t="n"/>
      <c r="U324" s="39" t="n"/>
      <c r="V324" s="39" t="n"/>
      <c r="W324" s="39" t="n"/>
      <c r="X324" s="39" t="n"/>
      <c r="Y324" s="39" t="n"/>
      <c r="Z324" s="39" t="n"/>
    </row>
    <row r="325" ht="15.75" customHeight="1" s="198">
      <c r="A325" s="39" t="n"/>
      <c r="B325" s="39" t="n"/>
      <c r="C325" s="39" t="n"/>
      <c r="D325" s="39" t="n"/>
      <c r="E325" s="39" t="n"/>
      <c r="F325" s="39" t="n"/>
      <c r="G325" s="39" t="n"/>
      <c r="H325" s="39" t="n"/>
      <c r="I325" s="39" t="n"/>
      <c r="J325" s="39" t="n"/>
      <c r="K325" s="39" t="n"/>
      <c r="L325" s="39" t="n"/>
      <c r="M325" s="39" t="n"/>
      <c r="N325" s="39" t="n"/>
      <c r="O325" s="39" t="n"/>
      <c r="P325" s="39" t="n"/>
      <c r="Q325" s="39" t="n"/>
      <c r="R325" s="39" t="n"/>
      <c r="S325" s="39" t="n"/>
      <c r="T325" s="39" t="n"/>
      <c r="U325" s="39" t="n"/>
      <c r="V325" s="39" t="n"/>
      <c r="W325" s="39" t="n"/>
      <c r="X325" s="39" t="n"/>
      <c r="Y325" s="39" t="n"/>
      <c r="Z325" s="39" t="n"/>
    </row>
    <row r="326" ht="15.75" customHeight="1" s="198">
      <c r="A326" s="39" t="n"/>
      <c r="B326" s="39" t="n"/>
      <c r="C326" s="39" t="n"/>
      <c r="D326" s="39" t="n"/>
      <c r="E326" s="39" t="n"/>
      <c r="F326" s="39" t="n"/>
      <c r="G326" s="39" t="n"/>
      <c r="H326" s="39" t="n"/>
      <c r="I326" s="39" t="n"/>
      <c r="J326" s="39" t="n"/>
      <c r="K326" s="39" t="n"/>
      <c r="L326" s="39" t="n"/>
      <c r="M326" s="39" t="n"/>
      <c r="N326" s="39" t="n"/>
      <c r="O326" s="39" t="n"/>
      <c r="P326" s="39" t="n"/>
      <c r="Q326" s="39" t="n"/>
      <c r="R326" s="39" t="n"/>
      <c r="S326" s="39" t="n"/>
      <c r="T326" s="39" t="n"/>
      <c r="U326" s="39" t="n"/>
      <c r="V326" s="39" t="n"/>
      <c r="W326" s="39" t="n"/>
      <c r="X326" s="39" t="n"/>
      <c r="Y326" s="39" t="n"/>
      <c r="Z326" s="39" t="n"/>
    </row>
    <row r="327" ht="15.75" customHeight="1" s="198">
      <c r="A327" s="39" t="n"/>
      <c r="B327" s="39" t="n"/>
      <c r="C327" s="39" t="n"/>
      <c r="D327" s="39" t="n"/>
      <c r="E327" s="39" t="n"/>
      <c r="F327" s="39" t="n"/>
      <c r="G327" s="39" t="n"/>
      <c r="H327" s="39" t="n"/>
      <c r="I327" s="39" t="n"/>
      <c r="J327" s="39" t="n"/>
      <c r="K327" s="39" t="n"/>
      <c r="L327" s="39" t="n"/>
      <c r="M327" s="39" t="n"/>
      <c r="N327" s="39" t="n"/>
      <c r="O327" s="39" t="n"/>
      <c r="P327" s="39" t="n"/>
      <c r="Q327" s="39" t="n"/>
      <c r="R327" s="39" t="n"/>
      <c r="S327" s="39" t="n"/>
      <c r="T327" s="39" t="n"/>
      <c r="U327" s="39" t="n"/>
      <c r="V327" s="39" t="n"/>
      <c r="W327" s="39" t="n"/>
      <c r="X327" s="39" t="n"/>
      <c r="Y327" s="39" t="n"/>
      <c r="Z327" s="39" t="n"/>
    </row>
    <row r="328" ht="15.75" customHeight="1" s="198">
      <c r="A328" s="39" t="n"/>
      <c r="B328" s="39" t="n"/>
      <c r="C328" s="39" t="n"/>
      <c r="D328" s="39" t="n"/>
      <c r="E328" s="39" t="n"/>
      <c r="F328" s="39" t="n"/>
      <c r="G328" s="39" t="n"/>
      <c r="H328" s="39" t="n"/>
      <c r="I328" s="39" t="n"/>
      <c r="J328" s="39" t="n"/>
      <c r="K328" s="39" t="n"/>
      <c r="L328" s="39" t="n"/>
      <c r="M328" s="39" t="n"/>
      <c r="N328" s="39" t="n"/>
      <c r="O328" s="39" t="n"/>
      <c r="P328" s="39" t="n"/>
      <c r="Q328" s="39" t="n"/>
      <c r="R328" s="39" t="n"/>
      <c r="S328" s="39" t="n"/>
      <c r="T328" s="39" t="n"/>
      <c r="U328" s="39" t="n"/>
      <c r="V328" s="39" t="n"/>
      <c r="W328" s="39" t="n"/>
      <c r="X328" s="39" t="n"/>
      <c r="Y328" s="39" t="n"/>
      <c r="Z328" s="39" t="n"/>
    </row>
    <row r="329" ht="15.75" customHeight="1" s="198">
      <c r="A329" s="39" t="n"/>
      <c r="B329" s="39" t="n"/>
      <c r="C329" s="39" t="n"/>
      <c r="D329" s="39" t="n"/>
      <c r="E329" s="39" t="n"/>
      <c r="F329" s="39" t="n"/>
      <c r="G329" s="39" t="n"/>
      <c r="H329" s="39" t="n"/>
      <c r="I329" s="39" t="n"/>
      <c r="J329" s="39" t="n"/>
      <c r="K329" s="39" t="n"/>
      <c r="L329" s="39" t="n"/>
      <c r="M329" s="39" t="n"/>
      <c r="N329" s="39" t="n"/>
      <c r="O329" s="39" t="n"/>
      <c r="P329" s="39" t="n"/>
      <c r="Q329" s="39" t="n"/>
      <c r="R329" s="39" t="n"/>
      <c r="S329" s="39" t="n"/>
      <c r="T329" s="39" t="n"/>
      <c r="U329" s="39" t="n"/>
      <c r="V329" s="39" t="n"/>
      <c r="W329" s="39" t="n"/>
      <c r="X329" s="39" t="n"/>
      <c r="Y329" s="39" t="n"/>
      <c r="Z329" s="39" t="n"/>
    </row>
    <row r="330" ht="15.75" customHeight="1" s="198">
      <c r="A330" s="39" t="n"/>
      <c r="B330" s="39" t="n"/>
      <c r="C330" s="39" t="n"/>
      <c r="D330" s="39" t="n"/>
      <c r="E330" s="39" t="n"/>
      <c r="F330" s="39" t="n"/>
      <c r="G330" s="39" t="n"/>
      <c r="H330" s="39" t="n"/>
      <c r="I330" s="39" t="n"/>
      <c r="J330" s="39" t="n"/>
      <c r="K330" s="39" t="n"/>
      <c r="L330" s="39" t="n"/>
      <c r="M330" s="39" t="n"/>
      <c r="N330" s="39" t="n"/>
      <c r="O330" s="39" t="n"/>
      <c r="P330" s="39" t="n"/>
      <c r="Q330" s="39" t="n"/>
      <c r="R330" s="39" t="n"/>
      <c r="S330" s="39" t="n"/>
      <c r="T330" s="39" t="n"/>
      <c r="U330" s="39" t="n"/>
      <c r="V330" s="39" t="n"/>
      <c r="W330" s="39" t="n"/>
      <c r="X330" s="39" t="n"/>
      <c r="Y330" s="39" t="n"/>
      <c r="Z330" s="39" t="n"/>
    </row>
    <row r="331" ht="15.75" customHeight="1" s="198">
      <c r="A331" s="39" t="n"/>
      <c r="B331" s="39" t="n"/>
      <c r="C331" s="39" t="n"/>
      <c r="D331" s="39" t="n"/>
      <c r="E331" s="39" t="n"/>
      <c r="F331" s="39" t="n"/>
      <c r="G331" s="39" t="n"/>
      <c r="H331" s="39" t="n"/>
      <c r="I331" s="39" t="n"/>
      <c r="J331" s="39" t="n"/>
      <c r="K331" s="39" t="n"/>
      <c r="L331" s="39" t="n"/>
      <c r="M331" s="39" t="n"/>
      <c r="N331" s="39" t="n"/>
      <c r="O331" s="39" t="n"/>
      <c r="P331" s="39" t="n"/>
      <c r="Q331" s="39" t="n"/>
      <c r="R331" s="39" t="n"/>
      <c r="S331" s="39" t="n"/>
      <c r="T331" s="39" t="n"/>
      <c r="U331" s="39" t="n"/>
      <c r="V331" s="39" t="n"/>
      <c r="W331" s="39" t="n"/>
      <c r="X331" s="39" t="n"/>
      <c r="Y331" s="39" t="n"/>
      <c r="Z331" s="39" t="n"/>
    </row>
    <row r="332" ht="15.75" customHeight="1" s="198">
      <c r="A332" s="39" t="n"/>
      <c r="B332" s="39" t="n"/>
      <c r="C332" s="39" t="n"/>
      <c r="D332" s="39" t="n"/>
      <c r="E332" s="39" t="n"/>
      <c r="F332" s="39" t="n"/>
      <c r="G332" s="39" t="n"/>
      <c r="H332" s="39" t="n"/>
      <c r="I332" s="39" t="n"/>
      <c r="J332" s="39" t="n"/>
      <c r="K332" s="39" t="n"/>
      <c r="L332" s="39" t="n"/>
      <c r="M332" s="39" t="n"/>
      <c r="N332" s="39" t="n"/>
      <c r="O332" s="39" t="n"/>
      <c r="P332" s="39" t="n"/>
      <c r="Q332" s="39" t="n"/>
      <c r="R332" s="39" t="n"/>
      <c r="S332" s="39" t="n"/>
      <c r="T332" s="39" t="n"/>
      <c r="U332" s="39" t="n"/>
      <c r="V332" s="39" t="n"/>
      <c r="W332" s="39" t="n"/>
      <c r="X332" s="39" t="n"/>
      <c r="Y332" s="39" t="n"/>
      <c r="Z332" s="39" t="n"/>
    </row>
    <row r="333" ht="15.75" customHeight="1" s="198">
      <c r="A333" s="39" t="n"/>
      <c r="B333" s="39" t="n"/>
      <c r="C333" s="39" t="n"/>
      <c r="D333" s="39" t="n"/>
      <c r="E333" s="39" t="n"/>
      <c r="F333" s="39" t="n"/>
      <c r="G333" s="39" t="n"/>
      <c r="H333" s="39" t="n"/>
      <c r="I333" s="39" t="n"/>
      <c r="J333" s="39" t="n"/>
      <c r="K333" s="39" t="n"/>
      <c r="L333" s="39" t="n"/>
      <c r="M333" s="39" t="n"/>
      <c r="N333" s="39" t="n"/>
      <c r="O333" s="39" t="n"/>
      <c r="P333" s="39" t="n"/>
      <c r="Q333" s="39" t="n"/>
      <c r="R333" s="39" t="n"/>
      <c r="S333" s="39" t="n"/>
      <c r="T333" s="39" t="n"/>
      <c r="U333" s="39" t="n"/>
      <c r="V333" s="39" t="n"/>
      <c r="W333" s="39" t="n"/>
      <c r="X333" s="39" t="n"/>
      <c r="Y333" s="39" t="n"/>
      <c r="Z333" s="39" t="n"/>
    </row>
    <row r="334" ht="15.75" customHeight="1" s="198">
      <c r="A334" s="39" t="n"/>
      <c r="B334" s="39" t="n"/>
      <c r="C334" s="39" t="n"/>
      <c r="D334" s="39" t="n"/>
      <c r="E334" s="39" t="n"/>
      <c r="F334" s="39" t="n"/>
      <c r="G334" s="39" t="n"/>
      <c r="H334" s="39" t="n"/>
      <c r="I334" s="39" t="n"/>
      <c r="J334" s="39" t="n"/>
      <c r="K334" s="39" t="n"/>
      <c r="L334" s="39" t="n"/>
      <c r="M334" s="39" t="n"/>
      <c r="N334" s="39" t="n"/>
      <c r="O334" s="39" t="n"/>
      <c r="P334" s="39" t="n"/>
      <c r="Q334" s="39" t="n"/>
      <c r="R334" s="39" t="n"/>
      <c r="S334" s="39" t="n"/>
      <c r="T334" s="39" t="n"/>
      <c r="U334" s="39" t="n"/>
      <c r="V334" s="39" t="n"/>
      <c r="W334" s="39" t="n"/>
      <c r="X334" s="39" t="n"/>
      <c r="Y334" s="39" t="n"/>
      <c r="Z334" s="39" t="n"/>
    </row>
    <row r="335" ht="15.75" customHeight="1" s="198">
      <c r="A335" s="39" t="n"/>
      <c r="B335" s="39" t="n"/>
      <c r="C335" s="39" t="n"/>
      <c r="D335" s="39" t="n"/>
      <c r="E335" s="39" t="n"/>
      <c r="F335" s="39" t="n"/>
      <c r="G335" s="39" t="n"/>
      <c r="H335" s="39" t="n"/>
      <c r="I335" s="39" t="n"/>
      <c r="J335" s="39" t="n"/>
      <c r="K335" s="39" t="n"/>
      <c r="L335" s="39" t="n"/>
      <c r="M335" s="39" t="n"/>
      <c r="N335" s="39" t="n"/>
      <c r="O335" s="39" t="n"/>
      <c r="P335" s="39" t="n"/>
      <c r="Q335" s="39" t="n"/>
      <c r="R335" s="39" t="n"/>
      <c r="S335" s="39" t="n"/>
      <c r="T335" s="39" t="n"/>
      <c r="U335" s="39" t="n"/>
      <c r="V335" s="39" t="n"/>
      <c r="W335" s="39" t="n"/>
      <c r="X335" s="39" t="n"/>
      <c r="Y335" s="39" t="n"/>
      <c r="Z335" s="39" t="n"/>
    </row>
    <row r="336" ht="15.75" customHeight="1" s="198">
      <c r="A336" s="39" t="n"/>
      <c r="B336" s="39" t="n"/>
      <c r="C336" s="39" t="n"/>
      <c r="D336" s="39" t="n"/>
      <c r="E336" s="39" t="n"/>
      <c r="F336" s="39" t="n"/>
      <c r="G336" s="39" t="n"/>
      <c r="H336" s="39" t="n"/>
      <c r="I336" s="39" t="n"/>
      <c r="J336" s="39" t="n"/>
      <c r="K336" s="39" t="n"/>
      <c r="L336" s="39" t="n"/>
      <c r="M336" s="39" t="n"/>
      <c r="N336" s="39" t="n"/>
      <c r="O336" s="39" t="n"/>
      <c r="P336" s="39" t="n"/>
      <c r="Q336" s="39" t="n"/>
      <c r="R336" s="39" t="n"/>
      <c r="S336" s="39" t="n"/>
      <c r="T336" s="39" t="n"/>
      <c r="U336" s="39" t="n"/>
      <c r="V336" s="39" t="n"/>
      <c r="W336" s="39" t="n"/>
      <c r="X336" s="39" t="n"/>
      <c r="Y336" s="39" t="n"/>
      <c r="Z336" s="39" t="n"/>
    </row>
    <row r="337" ht="15.75" customHeight="1" s="198">
      <c r="A337" s="39" t="n"/>
      <c r="B337" s="39" t="n"/>
      <c r="C337" s="39" t="n"/>
      <c r="D337" s="39" t="n"/>
      <c r="E337" s="39" t="n"/>
      <c r="F337" s="39" t="n"/>
      <c r="G337" s="39" t="n"/>
      <c r="H337" s="39" t="n"/>
      <c r="I337" s="39" t="n"/>
      <c r="J337" s="39" t="n"/>
      <c r="K337" s="39" t="n"/>
      <c r="L337" s="39" t="n"/>
      <c r="M337" s="39" t="n"/>
      <c r="N337" s="39" t="n"/>
      <c r="O337" s="39" t="n"/>
      <c r="P337" s="39" t="n"/>
      <c r="Q337" s="39" t="n"/>
      <c r="R337" s="39" t="n"/>
      <c r="S337" s="39" t="n"/>
      <c r="T337" s="39" t="n"/>
      <c r="U337" s="39" t="n"/>
      <c r="V337" s="39" t="n"/>
      <c r="W337" s="39" t="n"/>
      <c r="X337" s="39" t="n"/>
      <c r="Y337" s="39" t="n"/>
      <c r="Z337" s="39" t="n"/>
    </row>
    <row r="338" ht="15.75" customHeight="1" s="198">
      <c r="A338" s="39" t="n"/>
      <c r="B338" s="39" t="n"/>
      <c r="C338" s="39" t="n"/>
      <c r="D338" s="39" t="n"/>
      <c r="E338" s="39" t="n"/>
      <c r="F338" s="39" t="n"/>
      <c r="G338" s="39" t="n"/>
      <c r="H338" s="39" t="n"/>
      <c r="I338" s="39" t="n"/>
      <c r="J338" s="39" t="n"/>
      <c r="K338" s="39" t="n"/>
      <c r="L338" s="39" t="n"/>
      <c r="M338" s="39" t="n"/>
      <c r="N338" s="39" t="n"/>
      <c r="O338" s="39" t="n"/>
      <c r="P338" s="39" t="n"/>
      <c r="Q338" s="39" t="n"/>
      <c r="R338" s="39" t="n"/>
      <c r="S338" s="39" t="n"/>
      <c r="T338" s="39" t="n"/>
      <c r="U338" s="39" t="n"/>
      <c r="V338" s="39" t="n"/>
      <c r="W338" s="39" t="n"/>
      <c r="X338" s="39" t="n"/>
      <c r="Y338" s="39" t="n"/>
      <c r="Z338" s="39" t="n"/>
    </row>
    <row r="339" ht="15.75" customHeight="1" s="198">
      <c r="A339" s="39" t="n"/>
      <c r="B339" s="39" t="n"/>
      <c r="C339" s="39" t="n"/>
      <c r="D339" s="39" t="n"/>
      <c r="E339" s="39" t="n"/>
      <c r="F339" s="39" t="n"/>
      <c r="G339" s="39" t="n"/>
      <c r="H339" s="39" t="n"/>
      <c r="I339" s="39" t="n"/>
      <c r="J339" s="39" t="n"/>
      <c r="K339" s="39" t="n"/>
      <c r="L339" s="39" t="n"/>
      <c r="M339" s="39" t="n"/>
      <c r="N339" s="39" t="n"/>
      <c r="O339" s="39" t="n"/>
      <c r="P339" s="39" t="n"/>
      <c r="Q339" s="39" t="n"/>
      <c r="R339" s="39" t="n"/>
      <c r="S339" s="39" t="n"/>
      <c r="T339" s="39" t="n"/>
      <c r="U339" s="39" t="n"/>
      <c r="V339" s="39" t="n"/>
      <c r="W339" s="39" t="n"/>
      <c r="X339" s="39" t="n"/>
      <c r="Y339" s="39" t="n"/>
      <c r="Z339" s="39" t="n"/>
    </row>
    <row r="340" ht="15.75" customHeight="1" s="198">
      <c r="A340" s="39" t="n"/>
      <c r="B340" s="39" t="n"/>
      <c r="C340" s="39" t="n"/>
      <c r="D340" s="39" t="n"/>
      <c r="E340" s="39" t="n"/>
      <c r="F340" s="39" t="n"/>
      <c r="G340" s="39" t="n"/>
      <c r="H340" s="39" t="n"/>
      <c r="I340" s="39" t="n"/>
      <c r="J340" s="39" t="n"/>
      <c r="K340" s="39" t="n"/>
      <c r="L340" s="39" t="n"/>
      <c r="M340" s="39" t="n"/>
      <c r="N340" s="39" t="n"/>
      <c r="O340" s="39" t="n"/>
      <c r="P340" s="39" t="n"/>
      <c r="Q340" s="39" t="n"/>
      <c r="R340" s="39" t="n"/>
      <c r="S340" s="39" t="n"/>
      <c r="T340" s="39" t="n"/>
      <c r="U340" s="39" t="n"/>
      <c r="V340" s="39" t="n"/>
      <c r="W340" s="39" t="n"/>
      <c r="X340" s="39" t="n"/>
      <c r="Y340" s="39" t="n"/>
      <c r="Z340" s="39" t="n"/>
    </row>
    <row r="341" ht="15.75" customHeight="1" s="198">
      <c r="A341" s="39" t="n"/>
      <c r="B341" s="39" t="n"/>
      <c r="C341" s="39" t="n"/>
      <c r="D341" s="39" t="n"/>
      <c r="E341" s="39" t="n"/>
      <c r="F341" s="39" t="n"/>
      <c r="G341" s="39" t="n"/>
      <c r="H341" s="39" t="n"/>
      <c r="I341" s="39" t="n"/>
      <c r="J341" s="39" t="n"/>
      <c r="K341" s="39" t="n"/>
      <c r="L341" s="39" t="n"/>
      <c r="M341" s="39" t="n"/>
      <c r="N341" s="39" t="n"/>
      <c r="O341" s="39" t="n"/>
      <c r="P341" s="39" t="n"/>
      <c r="Q341" s="39" t="n"/>
      <c r="R341" s="39" t="n"/>
      <c r="S341" s="39" t="n"/>
      <c r="T341" s="39" t="n"/>
      <c r="U341" s="39" t="n"/>
      <c r="V341" s="39" t="n"/>
      <c r="W341" s="39" t="n"/>
      <c r="X341" s="39" t="n"/>
      <c r="Y341" s="39" t="n"/>
      <c r="Z341" s="39" t="n"/>
    </row>
    <row r="342" ht="15.75" customHeight="1" s="198">
      <c r="A342" s="39" t="n"/>
      <c r="B342" s="39" t="n"/>
      <c r="C342" s="39" t="n"/>
      <c r="D342" s="39" t="n"/>
      <c r="E342" s="39" t="n"/>
      <c r="F342" s="39" t="n"/>
      <c r="G342" s="39" t="n"/>
      <c r="H342" s="39" t="n"/>
      <c r="I342" s="39" t="n"/>
      <c r="J342" s="39" t="n"/>
      <c r="K342" s="39" t="n"/>
      <c r="L342" s="39" t="n"/>
      <c r="M342" s="39" t="n"/>
      <c r="N342" s="39" t="n"/>
      <c r="O342" s="39" t="n"/>
      <c r="P342" s="39" t="n"/>
      <c r="Q342" s="39" t="n"/>
      <c r="R342" s="39" t="n"/>
      <c r="S342" s="39" t="n"/>
      <c r="T342" s="39" t="n"/>
      <c r="U342" s="39" t="n"/>
      <c r="V342" s="39" t="n"/>
      <c r="W342" s="39" t="n"/>
      <c r="X342" s="39" t="n"/>
      <c r="Y342" s="39" t="n"/>
      <c r="Z342" s="39" t="n"/>
    </row>
    <row r="343" ht="15.75" customHeight="1" s="198">
      <c r="A343" s="39" t="n"/>
      <c r="B343" s="39" t="n"/>
      <c r="C343" s="39" t="n"/>
      <c r="D343" s="39" t="n"/>
      <c r="E343" s="39" t="n"/>
      <c r="F343" s="39" t="n"/>
      <c r="G343" s="39" t="n"/>
      <c r="H343" s="39" t="n"/>
      <c r="I343" s="39" t="n"/>
      <c r="J343" s="39" t="n"/>
      <c r="K343" s="39" t="n"/>
      <c r="L343" s="39" t="n"/>
      <c r="M343" s="39" t="n"/>
      <c r="N343" s="39" t="n"/>
      <c r="O343" s="39" t="n"/>
      <c r="P343" s="39" t="n"/>
      <c r="Q343" s="39" t="n"/>
      <c r="R343" s="39" t="n"/>
      <c r="S343" s="39" t="n"/>
      <c r="T343" s="39" t="n"/>
      <c r="U343" s="39" t="n"/>
      <c r="V343" s="39" t="n"/>
      <c r="W343" s="39" t="n"/>
      <c r="X343" s="39" t="n"/>
      <c r="Y343" s="39" t="n"/>
      <c r="Z343" s="39" t="n"/>
    </row>
    <row r="344" ht="15.75" customHeight="1" s="198">
      <c r="A344" s="39" t="n"/>
      <c r="B344" s="39" t="n"/>
      <c r="C344" s="39" t="n"/>
      <c r="D344" s="39" t="n"/>
      <c r="E344" s="39" t="n"/>
      <c r="F344" s="39" t="n"/>
      <c r="G344" s="39" t="n"/>
      <c r="H344" s="39" t="n"/>
      <c r="I344" s="39" t="n"/>
      <c r="J344" s="39" t="n"/>
      <c r="K344" s="39" t="n"/>
      <c r="L344" s="39" t="n"/>
      <c r="M344" s="39" t="n"/>
      <c r="N344" s="39" t="n"/>
      <c r="O344" s="39" t="n"/>
      <c r="P344" s="39" t="n"/>
      <c r="Q344" s="39" t="n"/>
      <c r="R344" s="39" t="n"/>
      <c r="S344" s="39" t="n"/>
      <c r="T344" s="39" t="n"/>
      <c r="U344" s="39" t="n"/>
      <c r="V344" s="39" t="n"/>
      <c r="W344" s="39" t="n"/>
      <c r="X344" s="39" t="n"/>
      <c r="Y344" s="39" t="n"/>
      <c r="Z344" s="39" t="n"/>
    </row>
    <row r="345" ht="15.75" customHeight="1" s="198">
      <c r="A345" s="39" t="n"/>
      <c r="B345" s="39" t="n"/>
      <c r="C345" s="39" t="n"/>
      <c r="D345" s="39" t="n"/>
      <c r="E345" s="39" t="n"/>
      <c r="F345" s="39" t="n"/>
      <c r="G345" s="39" t="n"/>
      <c r="H345" s="39" t="n"/>
      <c r="I345" s="39" t="n"/>
      <c r="J345" s="39" t="n"/>
      <c r="K345" s="39" t="n"/>
      <c r="L345" s="39" t="n"/>
      <c r="M345" s="39" t="n"/>
      <c r="N345" s="39" t="n"/>
      <c r="O345" s="39" t="n"/>
      <c r="P345" s="39" t="n"/>
      <c r="Q345" s="39" t="n"/>
      <c r="R345" s="39" t="n"/>
      <c r="S345" s="39" t="n"/>
      <c r="T345" s="39" t="n"/>
      <c r="U345" s="39" t="n"/>
      <c r="V345" s="39" t="n"/>
      <c r="W345" s="39" t="n"/>
      <c r="X345" s="39" t="n"/>
      <c r="Y345" s="39" t="n"/>
      <c r="Z345" s="39" t="n"/>
    </row>
    <row r="346" ht="15.75" customHeight="1" s="198">
      <c r="A346" s="39" t="n"/>
      <c r="B346" s="39" t="n"/>
      <c r="C346" s="39" t="n"/>
      <c r="D346" s="39" t="n"/>
      <c r="E346" s="39" t="n"/>
      <c r="F346" s="39" t="n"/>
      <c r="G346" s="39" t="n"/>
      <c r="H346" s="39" t="n"/>
      <c r="I346" s="39" t="n"/>
      <c r="J346" s="39" t="n"/>
      <c r="K346" s="39" t="n"/>
      <c r="L346" s="39" t="n"/>
      <c r="M346" s="39" t="n"/>
      <c r="N346" s="39" t="n"/>
      <c r="O346" s="39" t="n"/>
      <c r="P346" s="39" t="n"/>
      <c r="Q346" s="39" t="n"/>
      <c r="R346" s="39" t="n"/>
      <c r="S346" s="39" t="n"/>
      <c r="T346" s="39" t="n"/>
      <c r="U346" s="39" t="n"/>
      <c r="V346" s="39" t="n"/>
      <c r="W346" s="39" t="n"/>
      <c r="X346" s="39" t="n"/>
      <c r="Y346" s="39" t="n"/>
      <c r="Z346" s="39" t="n"/>
    </row>
    <row r="347" ht="15.75" customHeight="1" s="198">
      <c r="A347" s="39" t="n"/>
      <c r="B347" s="39" t="n"/>
      <c r="C347" s="39" t="n"/>
      <c r="D347" s="39" t="n"/>
      <c r="E347" s="39" t="n"/>
      <c r="F347" s="39" t="n"/>
      <c r="G347" s="39" t="n"/>
      <c r="H347" s="39" t="n"/>
      <c r="I347" s="39" t="n"/>
      <c r="J347" s="39" t="n"/>
      <c r="K347" s="39" t="n"/>
      <c r="L347" s="39" t="n"/>
      <c r="M347" s="39" t="n"/>
      <c r="N347" s="39" t="n"/>
      <c r="O347" s="39" t="n"/>
      <c r="P347" s="39" t="n"/>
      <c r="Q347" s="39" t="n"/>
      <c r="R347" s="39" t="n"/>
      <c r="S347" s="39" t="n"/>
      <c r="T347" s="39" t="n"/>
      <c r="U347" s="39" t="n"/>
      <c r="V347" s="39" t="n"/>
      <c r="W347" s="39" t="n"/>
      <c r="X347" s="39" t="n"/>
      <c r="Y347" s="39" t="n"/>
      <c r="Z347" s="39" t="n"/>
    </row>
    <row r="348" ht="15.75" customHeight="1" s="198">
      <c r="A348" s="39" t="n"/>
      <c r="B348" s="39" t="n"/>
      <c r="C348" s="39" t="n"/>
      <c r="D348" s="39" t="n"/>
      <c r="E348" s="39" t="n"/>
      <c r="F348" s="39" t="n"/>
      <c r="G348" s="39" t="n"/>
      <c r="H348" s="39" t="n"/>
      <c r="I348" s="39" t="n"/>
      <c r="J348" s="39" t="n"/>
      <c r="K348" s="39" t="n"/>
      <c r="L348" s="39" t="n"/>
      <c r="M348" s="39" t="n"/>
      <c r="N348" s="39" t="n"/>
      <c r="O348" s="39" t="n"/>
      <c r="P348" s="39" t="n"/>
      <c r="Q348" s="39" t="n"/>
      <c r="R348" s="39" t="n"/>
      <c r="S348" s="39" t="n"/>
      <c r="T348" s="39" t="n"/>
      <c r="U348" s="39" t="n"/>
      <c r="V348" s="39" t="n"/>
      <c r="W348" s="39" t="n"/>
      <c r="X348" s="39" t="n"/>
      <c r="Y348" s="39" t="n"/>
      <c r="Z348" s="39" t="n"/>
    </row>
    <row r="349" ht="15.75" customHeight="1" s="198">
      <c r="A349" s="39" t="n"/>
      <c r="B349" s="39" t="n"/>
      <c r="C349" s="39" t="n"/>
      <c r="D349" s="39" t="n"/>
      <c r="E349" s="39" t="n"/>
      <c r="F349" s="39" t="n"/>
      <c r="G349" s="39" t="n"/>
      <c r="H349" s="39" t="n"/>
      <c r="I349" s="39" t="n"/>
      <c r="J349" s="39" t="n"/>
      <c r="K349" s="39" t="n"/>
      <c r="L349" s="39" t="n"/>
      <c r="M349" s="39" t="n"/>
      <c r="N349" s="39" t="n"/>
      <c r="O349" s="39" t="n"/>
      <c r="P349" s="39" t="n"/>
      <c r="Q349" s="39" t="n"/>
      <c r="R349" s="39" t="n"/>
      <c r="S349" s="39" t="n"/>
      <c r="T349" s="39" t="n"/>
      <c r="U349" s="39" t="n"/>
      <c r="V349" s="39" t="n"/>
      <c r="W349" s="39" t="n"/>
      <c r="X349" s="39" t="n"/>
      <c r="Y349" s="39" t="n"/>
      <c r="Z349" s="39" t="n"/>
    </row>
    <row r="350" ht="15.75" customHeight="1" s="198">
      <c r="A350" s="39" t="n"/>
      <c r="B350" s="39" t="n"/>
      <c r="C350" s="39" t="n"/>
      <c r="D350" s="39" t="n"/>
      <c r="E350" s="39" t="n"/>
      <c r="F350" s="39" t="n"/>
      <c r="G350" s="39" t="n"/>
      <c r="H350" s="39" t="n"/>
      <c r="I350" s="39" t="n"/>
      <c r="J350" s="39" t="n"/>
      <c r="K350" s="39" t="n"/>
      <c r="L350" s="39" t="n"/>
      <c r="M350" s="39" t="n"/>
      <c r="N350" s="39" t="n"/>
      <c r="O350" s="39" t="n"/>
      <c r="P350" s="39" t="n"/>
      <c r="Q350" s="39" t="n"/>
      <c r="R350" s="39" t="n"/>
      <c r="S350" s="39" t="n"/>
      <c r="T350" s="39" t="n"/>
      <c r="U350" s="39" t="n"/>
      <c r="V350" s="39" t="n"/>
      <c r="W350" s="39" t="n"/>
      <c r="X350" s="39" t="n"/>
      <c r="Y350" s="39" t="n"/>
      <c r="Z350" s="39" t="n"/>
    </row>
    <row r="351" ht="15.75" customHeight="1" s="198">
      <c r="A351" s="39" t="n"/>
      <c r="B351" s="39" t="n"/>
      <c r="C351" s="39" t="n"/>
      <c r="D351" s="39" t="n"/>
      <c r="E351" s="39" t="n"/>
      <c r="F351" s="39" t="n"/>
      <c r="G351" s="39" t="n"/>
      <c r="H351" s="39" t="n"/>
      <c r="I351" s="39" t="n"/>
      <c r="J351" s="39" t="n"/>
      <c r="K351" s="39" t="n"/>
      <c r="L351" s="39" t="n"/>
      <c r="M351" s="39" t="n"/>
      <c r="N351" s="39" t="n"/>
      <c r="O351" s="39" t="n"/>
      <c r="P351" s="39" t="n"/>
      <c r="Q351" s="39" t="n"/>
      <c r="R351" s="39" t="n"/>
      <c r="S351" s="39" t="n"/>
      <c r="T351" s="39" t="n"/>
      <c r="U351" s="39" t="n"/>
      <c r="V351" s="39" t="n"/>
      <c r="W351" s="39" t="n"/>
      <c r="X351" s="39" t="n"/>
      <c r="Y351" s="39" t="n"/>
      <c r="Z351" s="39" t="n"/>
    </row>
    <row r="352" ht="15.75" customHeight="1" s="198">
      <c r="A352" s="39" t="n"/>
      <c r="B352" s="39" t="n"/>
      <c r="C352" s="39" t="n"/>
      <c r="D352" s="39" t="n"/>
      <c r="E352" s="39" t="n"/>
      <c r="F352" s="39" t="n"/>
      <c r="G352" s="39" t="n"/>
      <c r="H352" s="39" t="n"/>
      <c r="I352" s="39" t="n"/>
      <c r="J352" s="39" t="n"/>
      <c r="K352" s="39" t="n"/>
      <c r="L352" s="39" t="n"/>
      <c r="M352" s="39" t="n"/>
      <c r="N352" s="39" t="n"/>
      <c r="O352" s="39" t="n"/>
      <c r="P352" s="39" t="n"/>
      <c r="Q352" s="39" t="n"/>
      <c r="R352" s="39" t="n"/>
      <c r="S352" s="39" t="n"/>
      <c r="T352" s="39" t="n"/>
      <c r="U352" s="39" t="n"/>
      <c r="V352" s="39" t="n"/>
      <c r="W352" s="39" t="n"/>
      <c r="X352" s="39" t="n"/>
      <c r="Y352" s="39" t="n"/>
      <c r="Z352" s="39" t="n"/>
    </row>
    <row r="353" ht="15.75" customHeight="1" s="198">
      <c r="A353" s="39" t="n"/>
      <c r="B353" s="39" t="n"/>
      <c r="C353" s="39" t="n"/>
      <c r="D353" s="39" t="n"/>
      <c r="E353" s="39" t="n"/>
      <c r="F353" s="39" t="n"/>
      <c r="G353" s="39" t="n"/>
      <c r="H353" s="39" t="n"/>
      <c r="I353" s="39" t="n"/>
      <c r="J353" s="39" t="n"/>
      <c r="K353" s="39" t="n"/>
      <c r="L353" s="39" t="n"/>
      <c r="M353" s="39" t="n"/>
      <c r="N353" s="39" t="n"/>
      <c r="O353" s="39" t="n"/>
      <c r="P353" s="39" t="n"/>
      <c r="Q353" s="39" t="n"/>
      <c r="R353" s="39" t="n"/>
      <c r="S353" s="39" t="n"/>
      <c r="T353" s="39" t="n"/>
      <c r="U353" s="39" t="n"/>
      <c r="V353" s="39" t="n"/>
      <c r="W353" s="39" t="n"/>
      <c r="X353" s="39" t="n"/>
      <c r="Y353" s="39" t="n"/>
      <c r="Z353" s="39" t="n"/>
    </row>
    <row r="354" ht="15.75" customHeight="1" s="198">
      <c r="A354" s="39" t="n"/>
      <c r="B354" s="39" t="n"/>
      <c r="C354" s="39" t="n"/>
      <c r="D354" s="39" t="n"/>
      <c r="E354" s="39" t="n"/>
      <c r="F354" s="39" t="n"/>
      <c r="G354" s="39" t="n"/>
      <c r="H354" s="39" t="n"/>
      <c r="I354" s="39" t="n"/>
      <c r="J354" s="39" t="n"/>
      <c r="K354" s="39" t="n"/>
      <c r="L354" s="39" t="n"/>
      <c r="M354" s="39" t="n"/>
      <c r="N354" s="39" t="n"/>
      <c r="O354" s="39" t="n"/>
      <c r="P354" s="39" t="n"/>
      <c r="Q354" s="39" t="n"/>
      <c r="R354" s="39" t="n"/>
      <c r="S354" s="39" t="n"/>
      <c r="T354" s="39" t="n"/>
      <c r="U354" s="39" t="n"/>
      <c r="V354" s="39" t="n"/>
      <c r="W354" s="39" t="n"/>
      <c r="X354" s="39" t="n"/>
      <c r="Y354" s="39" t="n"/>
      <c r="Z354" s="39" t="n"/>
    </row>
    <row r="355" ht="15.75" customHeight="1" s="198">
      <c r="A355" s="39" t="n"/>
      <c r="B355" s="39" t="n"/>
      <c r="C355" s="39" t="n"/>
      <c r="D355" s="39" t="n"/>
      <c r="E355" s="39" t="n"/>
      <c r="F355" s="39" t="n"/>
      <c r="G355" s="39" t="n"/>
      <c r="H355" s="39" t="n"/>
      <c r="I355" s="39" t="n"/>
      <c r="J355" s="39" t="n"/>
      <c r="K355" s="39" t="n"/>
      <c r="L355" s="39" t="n"/>
      <c r="M355" s="39" t="n"/>
      <c r="N355" s="39" t="n"/>
      <c r="O355" s="39" t="n"/>
      <c r="P355" s="39" t="n"/>
      <c r="Q355" s="39" t="n"/>
      <c r="R355" s="39" t="n"/>
      <c r="S355" s="39" t="n"/>
      <c r="T355" s="39" t="n"/>
      <c r="U355" s="39" t="n"/>
      <c r="V355" s="39" t="n"/>
      <c r="W355" s="39" t="n"/>
      <c r="X355" s="39" t="n"/>
      <c r="Y355" s="39" t="n"/>
      <c r="Z355" s="39" t="n"/>
    </row>
    <row r="356" ht="15.75" customHeight="1" s="198">
      <c r="A356" s="39" t="n"/>
      <c r="B356" s="39" t="n"/>
      <c r="C356" s="39" t="n"/>
      <c r="D356" s="39" t="n"/>
      <c r="E356" s="39" t="n"/>
      <c r="F356" s="39" t="n"/>
      <c r="G356" s="39" t="n"/>
      <c r="H356" s="39" t="n"/>
      <c r="I356" s="39" t="n"/>
      <c r="J356" s="39" t="n"/>
      <c r="K356" s="39" t="n"/>
      <c r="L356" s="39" t="n"/>
      <c r="M356" s="39" t="n"/>
      <c r="N356" s="39" t="n"/>
      <c r="O356" s="39" t="n"/>
      <c r="P356" s="39" t="n"/>
      <c r="Q356" s="39" t="n"/>
      <c r="R356" s="39" t="n"/>
      <c r="S356" s="39" t="n"/>
      <c r="T356" s="39" t="n"/>
      <c r="U356" s="39" t="n"/>
      <c r="V356" s="39" t="n"/>
      <c r="W356" s="39" t="n"/>
      <c r="X356" s="39" t="n"/>
      <c r="Y356" s="39" t="n"/>
      <c r="Z356" s="39" t="n"/>
    </row>
    <row r="357" ht="15.75" customHeight="1" s="198">
      <c r="A357" s="39" t="n"/>
      <c r="B357" s="39" t="n"/>
      <c r="C357" s="39" t="n"/>
      <c r="D357" s="39" t="n"/>
      <c r="E357" s="39" t="n"/>
      <c r="F357" s="39" t="n"/>
      <c r="G357" s="39" t="n"/>
      <c r="H357" s="39" t="n"/>
      <c r="I357" s="39" t="n"/>
      <c r="J357" s="39" t="n"/>
      <c r="K357" s="39" t="n"/>
      <c r="L357" s="39" t="n"/>
      <c r="M357" s="39" t="n"/>
      <c r="N357" s="39" t="n"/>
      <c r="O357" s="39" t="n"/>
      <c r="P357" s="39" t="n"/>
      <c r="Q357" s="39" t="n"/>
      <c r="R357" s="39" t="n"/>
      <c r="S357" s="39" t="n"/>
      <c r="T357" s="39" t="n"/>
      <c r="U357" s="39" t="n"/>
      <c r="V357" s="39" t="n"/>
      <c r="W357" s="39" t="n"/>
      <c r="X357" s="39" t="n"/>
      <c r="Y357" s="39" t="n"/>
      <c r="Z357" s="39" t="n"/>
    </row>
    <row r="358" ht="15.75" customHeight="1" s="198">
      <c r="A358" s="39" t="n"/>
      <c r="B358" s="39" t="n"/>
      <c r="C358" s="39" t="n"/>
      <c r="D358" s="39" t="n"/>
      <c r="E358" s="39" t="n"/>
      <c r="F358" s="39" t="n"/>
      <c r="G358" s="39" t="n"/>
      <c r="H358" s="39" t="n"/>
      <c r="I358" s="39" t="n"/>
      <c r="J358" s="39" t="n"/>
      <c r="K358" s="39" t="n"/>
      <c r="L358" s="39" t="n"/>
      <c r="M358" s="39" t="n"/>
      <c r="N358" s="39" t="n"/>
      <c r="O358" s="39" t="n"/>
      <c r="P358" s="39" t="n"/>
      <c r="Q358" s="39" t="n"/>
      <c r="R358" s="39" t="n"/>
      <c r="S358" s="39" t="n"/>
      <c r="T358" s="39" t="n"/>
      <c r="U358" s="39" t="n"/>
      <c r="V358" s="39" t="n"/>
      <c r="W358" s="39" t="n"/>
      <c r="X358" s="39" t="n"/>
      <c r="Y358" s="39" t="n"/>
      <c r="Z358" s="39" t="n"/>
    </row>
    <row r="359" ht="15.75" customHeight="1" s="198">
      <c r="A359" s="39" t="n"/>
      <c r="B359" s="39" t="n"/>
      <c r="C359" s="39" t="n"/>
      <c r="D359" s="39" t="n"/>
      <c r="E359" s="39" t="n"/>
      <c r="F359" s="39" t="n"/>
      <c r="G359" s="39" t="n"/>
      <c r="H359" s="39" t="n"/>
      <c r="I359" s="39" t="n"/>
      <c r="J359" s="39" t="n"/>
      <c r="K359" s="39" t="n"/>
      <c r="L359" s="39" t="n"/>
      <c r="M359" s="39" t="n"/>
      <c r="N359" s="39" t="n"/>
      <c r="O359" s="39" t="n"/>
      <c r="P359" s="39" t="n"/>
      <c r="Q359" s="39" t="n"/>
      <c r="R359" s="39" t="n"/>
      <c r="S359" s="39" t="n"/>
      <c r="T359" s="39" t="n"/>
      <c r="U359" s="39" t="n"/>
      <c r="V359" s="39" t="n"/>
      <c r="W359" s="39" t="n"/>
      <c r="X359" s="39" t="n"/>
      <c r="Y359" s="39" t="n"/>
      <c r="Z359" s="39" t="n"/>
    </row>
    <row r="360" ht="15.75" customHeight="1" s="198">
      <c r="A360" s="39" t="n"/>
      <c r="B360" s="39" t="n"/>
      <c r="C360" s="39" t="n"/>
      <c r="D360" s="39" t="n"/>
      <c r="E360" s="39" t="n"/>
      <c r="F360" s="39" t="n"/>
      <c r="G360" s="39" t="n"/>
      <c r="H360" s="39" t="n"/>
      <c r="I360" s="39" t="n"/>
      <c r="J360" s="39" t="n"/>
      <c r="K360" s="39" t="n"/>
      <c r="L360" s="39" t="n"/>
      <c r="M360" s="39" t="n"/>
      <c r="N360" s="39" t="n"/>
      <c r="O360" s="39" t="n"/>
      <c r="P360" s="39" t="n"/>
      <c r="Q360" s="39" t="n"/>
      <c r="R360" s="39" t="n"/>
      <c r="S360" s="39" t="n"/>
      <c r="T360" s="39" t="n"/>
      <c r="U360" s="39" t="n"/>
      <c r="V360" s="39" t="n"/>
      <c r="W360" s="39" t="n"/>
      <c r="X360" s="39" t="n"/>
      <c r="Y360" s="39" t="n"/>
      <c r="Z360" s="39" t="n"/>
    </row>
    <row r="361" ht="15.75" customHeight="1" s="198">
      <c r="A361" s="39" t="n"/>
      <c r="B361" s="39" t="n"/>
      <c r="C361" s="39" t="n"/>
      <c r="D361" s="39" t="n"/>
      <c r="E361" s="39" t="n"/>
      <c r="F361" s="39" t="n"/>
      <c r="G361" s="39" t="n"/>
      <c r="H361" s="39" t="n"/>
      <c r="I361" s="39" t="n"/>
      <c r="J361" s="39" t="n"/>
      <c r="K361" s="39" t="n"/>
      <c r="L361" s="39" t="n"/>
      <c r="M361" s="39" t="n"/>
      <c r="N361" s="39" t="n"/>
      <c r="O361" s="39" t="n"/>
      <c r="P361" s="39" t="n"/>
      <c r="Q361" s="39" t="n"/>
      <c r="R361" s="39" t="n"/>
      <c r="S361" s="39" t="n"/>
      <c r="T361" s="39" t="n"/>
      <c r="U361" s="39" t="n"/>
      <c r="V361" s="39" t="n"/>
      <c r="W361" s="39" t="n"/>
      <c r="X361" s="39" t="n"/>
      <c r="Y361" s="39" t="n"/>
      <c r="Z361" s="39" t="n"/>
    </row>
    <row r="362" ht="15.75" customHeight="1" s="198">
      <c r="A362" s="39" t="n"/>
      <c r="B362" s="39" t="n"/>
      <c r="C362" s="39" t="n"/>
      <c r="D362" s="39" t="n"/>
      <c r="E362" s="39" t="n"/>
      <c r="F362" s="39" t="n"/>
      <c r="G362" s="39" t="n"/>
      <c r="H362" s="39" t="n"/>
      <c r="I362" s="39" t="n"/>
      <c r="J362" s="39" t="n"/>
      <c r="K362" s="39" t="n"/>
      <c r="L362" s="39" t="n"/>
      <c r="M362" s="39" t="n"/>
      <c r="N362" s="39" t="n"/>
      <c r="O362" s="39" t="n"/>
      <c r="P362" s="39" t="n"/>
      <c r="Q362" s="39" t="n"/>
      <c r="R362" s="39" t="n"/>
      <c r="S362" s="39" t="n"/>
      <c r="T362" s="39" t="n"/>
      <c r="U362" s="39" t="n"/>
      <c r="V362" s="39" t="n"/>
      <c r="W362" s="39" t="n"/>
      <c r="X362" s="39" t="n"/>
      <c r="Y362" s="39" t="n"/>
      <c r="Z362" s="39" t="n"/>
    </row>
    <row r="363" ht="15.75" customHeight="1" s="198">
      <c r="A363" s="39" t="n"/>
      <c r="B363" s="39" t="n"/>
      <c r="C363" s="39" t="n"/>
      <c r="D363" s="39" t="n"/>
      <c r="E363" s="39" t="n"/>
      <c r="F363" s="39" t="n"/>
      <c r="G363" s="39" t="n"/>
      <c r="H363" s="39" t="n"/>
      <c r="I363" s="39" t="n"/>
      <c r="J363" s="39" t="n"/>
      <c r="K363" s="39" t="n"/>
      <c r="L363" s="39" t="n"/>
      <c r="M363" s="39" t="n"/>
      <c r="N363" s="39" t="n"/>
      <c r="O363" s="39" t="n"/>
      <c r="P363" s="39" t="n"/>
      <c r="Q363" s="39" t="n"/>
      <c r="R363" s="39" t="n"/>
      <c r="S363" s="39" t="n"/>
      <c r="T363" s="39" t="n"/>
      <c r="U363" s="39" t="n"/>
      <c r="V363" s="39" t="n"/>
      <c r="W363" s="39" t="n"/>
      <c r="X363" s="39" t="n"/>
      <c r="Y363" s="39" t="n"/>
      <c r="Z363" s="39" t="n"/>
    </row>
    <row r="364" ht="15.75" customHeight="1" s="198">
      <c r="A364" s="39" t="n"/>
      <c r="B364" s="39" t="n"/>
      <c r="C364" s="39" t="n"/>
      <c r="D364" s="39" t="n"/>
      <c r="E364" s="39" t="n"/>
      <c r="F364" s="39" t="n"/>
      <c r="G364" s="39" t="n"/>
      <c r="H364" s="39" t="n"/>
      <c r="I364" s="39" t="n"/>
      <c r="J364" s="39" t="n"/>
      <c r="K364" s="39" t="n"/>
      <c r="L364" s="39" t="n"/>
      <c r="M364" s="39" t="n"/>
      <c r="N364" s="39" t="n"/>
      <c r="O364" s="39" t="n"/>
      <c r="P364" s="39" t="n"/>
      <c r="Q364" s="39" t="n"/>
      <c r="R364" s="39" t="n"/>
      <c r="S364" s="39" t="n"/>
      <c r="T364" s="39" t="n"/>
      <c r="U364" s="39" t="n"/>
      <c r="V364" s="39" t="n"/>
      <c r="W364" s="39" t="n"/>
      <c r="X364" s="39" t="n"/>
      <c r="Y364" s="39" t="n"/>
      <c r="Z364" s="39" t="n"/>
    </row>
    <row r="365" ht="15.75" customHeight="1" s="198">
      <c r="A365" s="39" t="n"/>
      <c r="B365" s="39" t="n"/>
      <c r="C365" s="39" t="n"/>
      <c r="D365" s="39" t="n"/>
      <c r="E365" s="39" t="n"/>
      <c r="F365" s="39" t="n"/>
      <c r="G365" s="39" t="n"/>
      <c r="H365" s="39" t="n"/>
      <c r="I365" s="39" t="n"/>
      <c r="J365" s="39" t="n"/>
      <c r="K365" s="39" t="n"/>
      <c r="L365" s="39" t="n"/>
      <c r="M365" s="39" t="n"/>
      <c r="N365" s="39" t="n"/>
      <c r="O365" s="39" t="n"/>
      <c r="P365" s="39" t="n"/>
      <c r="Q365" s="39" t="n"/>
      <c r="R365" s="39" t="n"/>
      <c r="S365" s="39" t="n"/>
      <c r="T365" s="39" t="n"/>
      <c r="U365" s="39" t="n"/>
      <c r="V365" s="39" t="n"/>
      <c r="W365" s="39" t="n"/>
      <c r="X365" s="39" t="n"/>
      <c r="Y365" s="39" t="n"/>
      <c r="Z365" s="39" t="n"/>
    </row>
    <row r="366" ht="15.75" customHeight="1" s="198">
      <c r="A366" s="39" t="n"/>
      <c r="B366" s="39" t="n"/>
      <c r="C366" s="39" t="n"/>
      <c r="D366" s="39" t="n"/>
      <c r="E366" s="39" t="n"/>
      <c r="F366" s="39" t="n"/>
      <c r="G366" s="39" t="n"/>
      <c r="H366" s="39" t="n"/>
      <c r="I366" s="39" t="n"/>
      <c r="J366" s="39" t="n"/>
      <c r="K366" s="39" t="n"/>
      <c r="L366" s="39" t="n"/>
      <c r="M366" s="39" t="n"/>
      <c r="N366" s="39" t="n"/>
      <c r="O366" s="39" t="n"/>
      <c r="P366" s="39" t="n"/>
      <c r="Q366" s="39" t="n"/>
      <c r="R366" s="39" t="n"/>
      <c r="S366" s="39" t="n"/>
      <c r="T366" s="39" t="n"/>
      <c r="U366" s="39" t="n"/>
      <c r="V366" s="39" t="n"/>
      <c r="W366" s="39" t="n"/>
      <c r="X366" s="39" t="n"/>
      <c r="Y366" s="39" t="n"/>
      <c r="Z366" s="39" t="n"/>
    </row>
    <row r="367" ht="15.75" customHeight="1" s="198">
      <c r="A367" s="39" t="n"/>
      <c r="B367" s="39" t="n"/>
      <c r="C367" s="39" t="n"/>
      <c r="D367" s="39" t="n"/>
      <c r="E367" s="39" t="n"/>
      <c r="F367" s="39" t="n"/>
      <c r="G367" s="39" t="n"/>
      <c r="H367" s="39" t="n"/>
      <c r="I367" s="39" t="n"/>
      <c r="J367" s="39" t="n"/>
      <c r="K367" s="39" t="n"/>
      <c r="L367" s="39" t="n"/>
      <c r="M367" s="39" t="n"/>
      <c r="N367" s="39" t="n"/>
      <c r="O367" s="39" t="n"/>
      <c r="P367" s="39" t="n"/>
      <c r="Q367" s="39" t="n"/>
      <c r="R367" s="39" t="n"/>
      <c r="S367" s="39" t="n"/>
      <c r="T367" s="39" t="n"/>
      <c r="U367" s="39" t="n"/>
      <c r="V367" s="39" t="n"/>
      <c r="W367" s="39" t="n"/>
      <c r="X367" s="39" t="n"/>
      <c r="Y367" s="39" t="n"/>
      <c r="Z367" s="39" t="n"/>
    </row>
    <row r="368" ht="15.75" customHeight="1" s="198">
      <c r="A368" s="39" t="n"/>
      <c r="B368" s="39" t="n"/>
      <c r="C368" s="39" t="n"/>
      <c r="D368" s="39" t="n"/>
      <c r="E368" s="39" t="n"/>
      <c r="F368" s="39" t="n"/>
      <c r="G368" s="39" t="n"/>
      <c r="H368" s="39" t="n"/>
      <c r="I368" s="39" t="n"/>
      <c r="J368" s="39" t="n"/>
      <c r="K368" s="39" t="n"/>
      <c r="L368" s="39" t="n"/>
      <c r="M368" s="39" t="n"/>
      <c r="N368" s="39" t="n"/>
      <c r="O368" s="39" t="n"/>
      <c r="P368" s="39" t="n"/>
      <c r="Q368" s="39" t="n"/>
      <c r="R368" s="39" t="n"/>
      <c r="S368" s="39" t="n"/>
      <c r="T368" s="39" t="n"/>
      <c r="U368" s="39" t="n"/>
      <c r="V368" s="39" t="n"/>
      <c r="W368" s="39" t="n"/>
      <c r="X368" s="39" t="n"/>
      <c r="Y368" s="39" t="n"/>
      <c r="Z368" s="39" t="n"/>
    </row>
    <row r="369" ht="15.75" customHeight="1" s="198">
      <c r="A369" s="39" t="n"/>
      <c r="B369" s="39" t="n"/>
      <c r="C369" s="39" t="n"/>
      <c r="D369" s="39" t="n"/>
      <c r="E369" s="39" t="n"/>
      <c r="F369" s="39" t="n"/>
      <c r="G369" s="39" t="n"/>
      <c r="H369" s="39" t="n"/>
      <c r="I369" s="39" t="n"/>
      <c r="J369" s="39" t="n"/>
      <c r="K369" s="39" t="n"/>
      <c r="L369" s="39" t="n"/>
      <c r="M369" s="39" t="n"/>
      <c r="N369" s="39" t="n"/>
      <c r="O369" s="39" t="n"/>
      <c r="P369" s="39" t="n"/>
      <c r="Q369" s="39" t="n"/>
      <c r="R369" s="39" t="n"/>
      <c r="S369" s="39" t="n"/>
      <c r="T369" s="39" t="n"/>
      <c r="U369" s="39" t="n"/>
      <c r="V369" s="39" t="n"/>
      <c r="W369" s="39" t="n"/>
      <c r="X369" s="39" t="n"/>
      <c r="Y369" s="39" t="n"/>
      <c r="Z369" s="39" t="n"/>
    </row>
    <row r="370" ht="15.75" customHeight="1" s="198">
      <c r="A370" s="39" t="n"/>
      <c r="B370" s="39" t="n"/>
      <c r="C370" s="39" t="n"/>
      <c r="D370" s="39" t="n"/>
      <c r="E370" s="39" t="n"/>
      <c r="F370" s="39" t="n"/>
      <c r="G370" s="39" t="n"/>
      <c r="H370" s="39" t="n"/>
      <c r="I370" s="39" t="n"/>
      <c r="J370" s="39" t="n"/>
      <c r="K370" s="39" t="n"/>
      <c r="L370" s="39" t="n"/>
      <c r="M370" s="39" t="n"/>
      <c r="N370" s="39" t="n"/>
      <c r="O370" s="39" t="n"/>
      <c r="P370" s="39" t="n"/>
      <c r="Q370" s="39" t="n"/>
      <c r="R370" s="39" t="n"/>
      <c r="S370" s="39" t="n"/>
      <c r="T370" s="39" t="n"/>
      <c r="U370" s="39" t="n"/>
      <c r="V370" s="39" t="n"/>
      <c r="W370" s="39" t="n"/>
      <c r="X370" s="39" t="n"/>
      <c r="Y370" s="39" t="n"/>
      <c r="Z370" s="39" t="n"/>
    </row>
    <row r="371" ht="15.75" customHeight="1" s="198">
      <c r="A371" s="39" t="n"/>
      <c r="B371" s="39" t="n"/>
      <c r="C371" s="39" t="n"/>
      <c r="D371" s="39" t="n"/>
      <c r="E371" s="39" t="n"/>
      <c r="F371" s="39" t="n"/>
      <c r="G371" s="39" t="n"/>
      <c r="H371" s="39" t="n"/>
      <c r="I371" s="39" t="n"/>
      <c r="J371" s="39" t="n"/>
      <c r="K371" s="39" t="n"/>
      <c r="L371" s="39" t="n"/>
      <c r="M371" s="39" t="n"/>
      <c r="N371" s="39" t="n"/>
      <c r="O371" s="39" t="n"/>
      <c r="P371" s="39" t="n"/>
      <c r="Q371" s="39" t="n"/>
      <c r="R371" s="39" t="n"/>
      <c r="S371" s="39" t="n"/>
      <c r="T371" s="39" t="n"/>
      <c r="U371" s="39" t="n"/>
      <c r="V371" s="39" t="n"/>
      <c r="W371" s="39" t="n"/>
      <c r="X371" s="39" t="n"/>
      <c r="Y371" s="39" t="n"/>
      <c r="Z371" s="39" t="n"/>
    </row>
    <row r="372" ht="15.75" customHeight="1" s="198">
      <c r="A372" s="39" t="n"/>
      <c r="B372" s="39" t="n"/>
      <c r="C372" s="39" t="n"/>
      <c r="D372" s="39" t="n"/>
      <c r="E372" s="39" t="n"/>
      <c r="F372" s="39" t="n"/>
      <c r="G372" s="39" t="n"/>
      <c r="H372" s="39" t="n"/>
      <c r="I372" s="39" t="n"/>
      <c r="J372" s="39" t="n"/>
      <c r="K372" s="39" t="n"/>
      <c r="L372" s="39" t="n"/>
      <c r="M372" s="39" t="n"/>
      <c r="N372" s="39" t="n"/>
      <c r="O372" s="39" t="n"/>
      <c r="P372" s="39" t="n"/>
      <c r="Q372" s="39" t="n"/>
      <c r="R372" s="39" t="n"/>
      <c r="S372" s="39" t="n"/>
      <c r="T372" s="39" t="n"/>
      <c r="U372" s="39" t="n"/>
      <c r="V372" s="39" t="n"/>
      <c r="W372" s="39" t="n"/>
      <c r="X372" s="39" t="n"/>
      <c r="Y372" s="39" t="n"/>
      <c r="Z372" s="39" t="n"/>
    </row>
    <row r="373" ht="15.75" customHeight="1" s="198">
      <c r="A373" s="39" t="n"/>
      <c r="B373" s="39" t="n"/>
      <c r="C373" s="39" t="n"/>
      <c r="D373" s="39" t="n"/>
      <c r="E373" s="39" t="n"/>
      <c r="F373" s="39" t="n"/>
      <c r="G373" s="39" t="n"/>
      <c r="H373" s="39" t="n"/>
      <c r="I373" s="39" t="n"/>
      <c r="J373" s="39" t="n"/>
      <c r="K373" s="39" t="n"/>
      <c r="L373" s="39" t="n"/>
      <c r="M373" s="39" t="n"/>
      <c r="N373" s="39" t="n"/>
      <c r="O373" s="39" t="n"/>
      <c r="P373" s="39" t="n"/>
      <c r="Q373" s="39" t="n"/>
      <c r="R373" s="39" t="n"/>
      <c r="S373" s="39" t="n"/>
      <c r="T373" s="39" t="n"/>
      <c r="U373" s="39" t="n"/>
      <c r="V373" s="39" t="n"/>
      <c r="W373" s="39" t="n"/>
      <c r="X373" s="39" t="n"/>
      <c r="Y373" s="39" t="n"/>
      <c r="Z373" s="39" t="n"/>
    </row>
    <row r="374" ht="15.75" customHeight="1" s="198">
      <c r="A374" s="39" t="n"/>
      <c r="B374" s="39" t="n"/>
      <c r="C374" s="39" t="n"/>
      <c r="D374" s="39" t="n"/>
      <c r="E374" s="39" t="n"/>
      <c r="F374" s="39" t="n"/>
      <c r="G374" s="39" t="n"/>
      <c r="H374" s="39" t="n"/>
      <c r="I374" s="39" t="n"/>
      <c r="J374" s="39" t="n"/>
      <c r="K374" s="39" t="n"/>
      <c r="L374" s="39" t="n"/>
      <c r="M374" s="39" t="n"/>
      <c r="N374" s="39" t="n"/>
      <c r="O374" s="39" t="n"/>
      <c r="P374" s="39" t="n"/>
      <c r="Q374" s="39" t="n"/>
      <c r="R374" s="39" t="n"/>
      <c r="S374" s="39" t="n"/>
      <c r="T374" s="39" t="n"/>
      <c r="U374" s="39" t="n"/>
      <c r="V374" s="39" t="n"/>
      <c r="W374" s="39" t="n"/>
      <c r="X374" s="39" t="n"/>
      <c r="Y374" s="39" t="n"/>
      <c r="Z374" s="39" t="n"/>
    </row>
    <row r="375" ht="15.75" customHeight="1" s="198">
      <c r="A375" s="39" t="n"/>
      <c r="B375" s="39" t="n"/>
      <c r="C375" s="39" t="n"/>
      <c r="D375" s="39" t="n"/>
      <c r="E375" s="39" t="n"/>
      <c r="F375" s="39" t="n"/>
      <c r="G375" s="39" t="n"/>
      <c r="H375" s="39" t="n"/>
      <c r="I375" s="39" t="n"/>
      <c r="J375" s="39" t="n"/>
      <c r="K375" s="39" t="n"/>
      <c r="L375" s="39" t="n"/>
      <c r="M375" s="39" t="n"/>
      <c r="N375" s="39" t="n"/>
      <c r="O375" s="39" t="n"/>
      <c r="P375" s="39" t="n"/>
      <c r="Q375" s="39" t="n"/>
      <c r="R375" s="39" t="n"/>
      <c r="S375" s="39" t="n"/>
      <c r="T375" s="39" t="n"/>
      <c r="U375" s="39" t="n"/>
      <c r="V375" s="39" t="n"/>
      <c r="W375" s="39" t="n"/>
      <c r="X375" s="39" t="n"/>
      <c r="Y375" s="39" t="n"/>
      <c r="Z375" s="39" t="n"/>
    </row>
    <row r="376" ht="15.75" customHeight="1" s="198">
      <c r="A376" s="39" t="n"/>
      <c r="B376" s="39" t="n"/>
      <c r="C376" s="39" t="n"/>
      <c r="D376" s="39" t="n"/>
      <c r="E376" s="39" t="n"/>
      <c r="F376" s="39" t="n"/>
      <c r="G376" s="39" t="n"/>
      <c r="H376" s="39" t="n"/>
      <c r="I376" s="39" t="n"/>
      <c r="J376" s="39" t="n"/>
      <c r="K376" s="39" t="n"/>
      <c r="L376" s="39" t="n"/>
      <c r="M376" s="39" t="n"/>
      <c r="N376" s="39" t="n"/>
      <c r="O376" s="39" t="n"/>
      <c r="P376" s="39" t="n"/>
      <c r="Q376" s="39" t="n"/>
      <c r="R376" s="39" t="n"/>
      <c r="S376" s="39" t="n"/>
      <c r="T376" s="39" t="n"/>
      <c r="U376" s="39" t="n"/>
      <c r="V376" s="39" t="n"/>
      <c r="W376" s="39" t="n"/>
      <c r="X376" s="39" t="n"/>
      <c r="Y376" s="39" t="n"/>
      <c r="Z376" s="39" t="n"/>
    </row>
    <row r="377" ht="15.75" customHeight="1" s="198">
      <c r="A377" s="39" t="n"/>
      <c r="B377" s="39" t="n"/>
      <c r="C377" s="39" t="n"/>
      <c r="D377" s="39" t="n"/>
      <c r="E377" s="39" t="n"/>
      <c r="F377" s="39" t="n"/>
      <c r="G377" s="39" t="n"/>
      <c r="H377" s="39" t="n"/>
      <c r="I377" s="39" t="n"/>
      <c r="J377" s="39" t="n"/>
      <c r="K377" s="39" t="n"/>
      <c r="L377" s="39" t="n"/>
      <c r="M377" s="39" t="n"/>
      <c r="N377" s="39" t="n"/>
      <c r="O377" s="39" t="n"/>
      <c r="P377" s="39" t="n"/>
      <c r="Q377" s="39" t="n"/>
      <c r="R377" s="39" t="n"/>
      <c r="S377" s="39" t="n"/>
      <c r="T377" s="39" t="n"/>
      <c r="U377" s="39" t="n"/>
      <c r="V377" s="39" t="n"/>
      <c r="W377" s="39" t="n"/>
      <c r="X377" s="39" t="n"/>
      <c r="Y377" s="39" t="n"/>
      <c r="Z377" s="39" t="n"/>
    </row>
    <row r="378" ht="15.75" customHeight="1" s="198">
      <c r="A378" s="39" t="n"/>
      <c r="B378" s="39" t="n"/>
      <c r="C378" s="39" t="n"/>
      <c r="D378" s="39" t="n"/>
      <c r="E378" s="39" t="n"/>
      <c r="F378" s="39" t="n"/>
      <c r="G378" s="39" t="n"/>
      <c r="H378" s="39" t="n"/>
      <c r="I378" s="39" t="n"/>
      <c r="J378" s="39" t="n"/>
      <c r="K378" s="39" t="n"/>
      <c r="L378" s="39" t="n"/>
      <c r="M378" s="39" t="n"/>
      <c r="N378" s="39" t="n"/>
      <c r="O378" s="39" t="n"/>
      <c r="P378" s="39" t="n"/>
      <c r="Q378" s="39" t="n"/>
      <c r="R378" s="39" t="n"/>
      <c r="S378" s="39" t="n"/>
      <c r="T378" s="39" t="n"/>
      <c r="U378" s="39" t="n"/>
      <c r="V378" s="39" t="n"/>
      <c r="W378" s="39" t="n"/>
      <c r="X378" s="39" t="n"/>
      <c r="Y378" s="39" t="n"/>
      <c r="Z378" s="39" t="n"/>
    </row>
    <row r="379" ht="15.75" customHeight="1" s="198">
      <c r="A379" s="39" t="n"/>
      <c r="B379" s="39" t="n"/>
      <c r="C379" s="39" t="n"/>
      <c r="D379" s="39" t="n"/>
      <c r="E379" s="39" t="n"/>
      <c r="F379" s="39" t="n"/>
      <c r="G379" s="39" t="n"/>
      <c r="H379" s="39" t="n"/>
      <c r="I379" s="39" t="n"/>
      <c r="J379" s="39" t="n"/>
      <c r="K379" s="39" t="n"/>
      <c r="L379" s="39" t="n"/>
      <c r="M379" s="39" t="n"/>
      <c r="N379" s="39" t="n"/>
      <c r="O379" s="39" t="n"/>
      <c r="P379" s="39" t="n"/>
      <c r="Q379" s="39" t="n"/>
      <c r="R379" s="39" t="n"/>
      <c r="S379" s="39" t="n"/>
      <c r="T379" s="39" t="n"/>
      <c r="U379" s="39" t="n"/>
      <c r="V379" s="39" t="n"/>
      <c r="W379" s="39" t="n"/>
      <c r="X379" s="39" t="n"/>
      <c r="Y379" s="39" t="n"/>
      <c r="Z379" s="39" t="n"/>
    </row>
    <row r="380" ht="15.75" customHeight="1" s="198">
      <c r="A380" s="39" t="n"/>
      <c r="B380" s="39" t="n"/>
      <c r="C380" s="39" t="n"/>
      <c r="D380" s="39" t="n"/>
      <c r="E380" s="39" t="n"/>
      <c r="F380" s="39" t="n"/>
      <c r="G380" s="39" t="n"/>
      <c r="H380" s="39" t="n"/>
      <c r="I380" s="39" t="n"/>
      <c r="J380" s="39" t="n"/>
      <c r="K380" s="39" t="n"/>
      <c r="L380" s="39" t="n"/>
      <c r="M380" s="39" t="n"/>
      <c r="N380" s="39" t="n"/>
      <c r="O380" s="39" t="n"/>
      <c r="P380" s="39" t="n"/>
      <c r="Q380" s="39" t="n"/>
      <c r="R380" s="39" t="n"/>
      <c r="S380" s="39" t="n"/>
      <c r="T380" s="39" t="n"/>
      <c r="U380" s="39" t="n"/>
      <c r="V380" s="39" t="n"/>
      <c r="W380" s="39" t="n"/>
      <c r="X380" s="39" t="n"/>
      <c r="Y380" s="39" t="n"/>
      <c r="Z380" s="39" t="n"/>
    </row>
    <row r="381" ht="15.75" customHeight="1" s="198">
      <c r="A381" s="39" t="n"/>
      <c r="B381" s="39" t="n"/>
      <c r="C381" s="39" t="n"/>
      <c r="D381" s="39" t="n"/>
      <c r="E381" s="39" t="n"/>
      <c r="F381" s="39" t="n"/>
      <c r="G381" s="39" t="n"/>
      <c r="H381" s="39" t="n"/>
      <c r="I381" s="39" t="n"/>
      <c r="J381" s="39" t="n"/>
      <c r="K381" s="39" t="n"/>
      <c r="L381" s="39" t="n"/>
      <c r="M381" s="39" t="n"/>
      <c r="N381" s="39" t="n"/>
      <c r="O381" s="39" t="n"/>
      <c r="P381" s="39" t="n"/>
      <c r="Q381" s="39" t="n"/>
      <c r="R381" s="39" t="n"/>
      <c r="S381" s="39" t="n"/>
      <c r="T381" s="39" t="n"/>
      <c r="U381" s="39" t="n"/>
      <c r="V381" s="39" t="n"/>
      <c r="W381" s="39" t="n"/>
      <c r="X381" s="39" t="n"/>
      <c r="Y381" s="39" t="n"/>
      <c r="Z381" s="39" t="n"/>
    </row>
    <row r="382" ht="15.75" customHeight="1" s="198">
      <c r="A382" s="39" t="n"/>
      <c r="B382" s="39" t="n"/>
      <c r="C382" s="39" t="n"/>
      <c r="D382" s="39" t="n"/>
      <c r="E382" s="39" t="n"/>
      <c r="F382" s="39" t="n"/>
      <c r="G382" s="39" t="n"/>
      <c r="H382" s="39" t="n"/>
      <c r="I382" s="39" t="n"/>
      <c r="J382" s="39" t="n"/>
      <c r="K382" s="39" t="n"/>
      <c r="L382" s="39" t="n"/>
      <c r="M382" s="39" t="n"/>
      <c r="N382" s="39" t="n"/>
      <c r="O382" s="39" t="n"/>
      <c r="P382" s="39" t="n"/>
      <c r="Q382" s="39" t="n"/>
      <c r="R382" s="39" t="n"/>
      <c r="S382" s="39" t="n"/>
      <c r="T382" s="39" t="n"/>
      <c r="U382" s="39" t="n"/>
      <c r="V382" s="39" t="n"/>
      <c r="W382" s="39" t="n"/>
      <c r="X382" s="39" t="n"/>
      <c r="Y382" s="39" t="n"/>
      <c r="Z382" s="39" t="n"/>
    </row>
    <row r="383" ht="15.75" customHeight="1" s="198">
      <c r="A383" s="39" t="n"/>
      <c r="B383" s="39" t="n"/>
      <c r="C383" s="39" t="n"/>
      <c r="D383" s="39" t="n"/>
      <c r="E383" s="39" t="n"/>
      <c r="F383" s="39" t="n"/>
      <c r="G383" s="39" t="n"/>
      <c r="H383" s="39" t="n"/>
      <c r="I383" s="39" t="n"/>
      <c r="J383" s="39" t="n"/>
      <c r="K383" s="39" t="n"/>
      <c r="L383" s="39" t="n"/>
      <c r="M383" s="39" t="n"/>
      <c r="N383" s="39" t="n"/>
      <c r="O383" s="39" t="n"/>
      <c r="P383" s="39" t="n"/>
      <c r="Q383" s="39" t="n"/>
      <c r="R383" s="39" t="n"/>
      <c r="S383" s="39" t="n"/>
      <c r="T383" s="39" t="n"/>
      <c r="U383" s="39" t="n"/>
      <c r="V383" s="39" t="n"/>
      <c r="W383" s="39" t="n"/>
      <c r="X383" s="39" t="n"/>
      <c r="Y383" s="39" t="n"/>
      <c r="Z383" s="39" t="n"/>
    </row>
    <row r="384" ht="15.75" customHeight="1" s="198">
      <c r="A384" s="39" t="n"/>
      <c r="B384" s="39" t="n"/>
      <c r="C384" s="39" t="n"/>
      <c r="D384" s="39" t="n"/>
      <c r="E384" s="39" t="n"/>
      <c r="F384" s="39" t="n"/>
      <c r="G384" s="39" t="n"/>
      <c r="H384" s="39" t="n"/>
      <c r="I384" s="39" t="n"/>
      <c r="J384" s="39" t="n"/>
      <c r="K384" s="39" t="n"/>
      <c r="L384" s="39" t="n"/>
      <c r="M384" s="39" t="n"/>
      <c r="N384" s="39" t="n"/>
      <c r="O384" s="39" t="n"/>
      <c r="P384" s="39" t="n"/>
      <c r="Q384" s="39" t="n"/>
      <c r="R384" s="39" t="n"/>
      <c r="S384" s="39" t="n"/>
      <c r="T384" s="39" t="n"/>
      <c r="U384" s="39" t="n"/>
      <c r="V384" s="39" t="n"/>
      <c r="W384" s="39" t="n"/>
      <c r="X384" s="39" t="n"/>
      <c r="Y384" s="39" t="n"/>
      <c r="Z384" s="39" t="n"/>
    </row>
    <row r="385" ht="15.75" customHeight="1" s="198">
      <c r="A385" s="39" t="n"/>
      <c r="B385" s="39" t="n"/>
      <c r="C385" s="39" t="n"/>
      <c r="D385" s="39" t="n"/>
      <c r="E385" s="39" t="n"/>
      <c r="F385" s="39" t="n"/>
      <c r="G385" s="39" t="n"/>
      <c r="H385" s="39" t="n"/>
      <c r="I385" s="39" t="n"/>
      <c r="J385" s="39" t="n"/>
      <c r="K385" s="39" t="n"/>
      <c r="L385" s="39" t="n"/>
      <c r="M385" s="39" t="n"/>
      <c r="N385" s="39" t="n"/>
      <c r="O385" s="39" t="n"/>
      <c r="P385" s="39" t="n"/>
      <c r="Q385" s="39" t="n"/>
      <c r="R385" s="39" t="n"/>
      <c r="S385" s="39" t="n"/>
      <c r="T385" s="39" t="n"/>
      <c r="U385" s="39" t="n"/>
      <c r="V385" s="39" t="n"/>
      <c r="W385" s="39" t="n"/>
      <c r="X385" s="39" t="n"/>
      <c r="Y385" s="39" t="n"/>
      <c r="Z385" s="39" t="n"/>
    </row>
    <row r="386" ht="15.75" customHeight="1" s="198">
      <c r="A386" s="39" t="n"/>
      <c r="B386" s="39" t="n"/>
      <c r="C386" s="39" t="n"/>
      <c r="D386" s="39" t="n"/>
      <c r="E386" s="39" t="n"/>
      <c r="F386" s="39" t="n"/>
      <c r="G386" s="39" t="n"/>
      <c r="H386" s="39" t="n"/>
      <c r="I386" s="39" t="n"/>
      <c r="J386" s="39" t="n"/>
      <c r="K386" s="39" t="n"/>
      <c r="L386" s="39" t="n"/>
      <c r="M386" s="39" t="n"/>
      <c r="N386" s="39" t="n"/>
      <c r="O386" s="39" t="n"/>
      <c r="P386" s="39" t="n"/>
      <c r="Q386" s="39" t="n"/>
      <c r="R386" s="39" t="n"/>
      <c r="S386" s="39" t="n"/>
      <c r="T386" s="39" t="n"/>
      <c r="U386" s="39" t="n"/>
      <c r="V386" s="39" t="n"/>
      <c r="W386" s="39" t="n"/>
      <c r="X386" s="39" t="n"/>
      <c r="Y386" s="39" t="n"/>
      <c r="Z386" s="39" t="n"/>
    </row>
    <row r="387" ht="15.75" customHeight="1" s="198">
      <c r="A387" s="39" t="n"/>
      <c r="B387" s="39" t="n"/>
      <c r="C387" s="39" t="n"/>
      <c r="D387" s="39" t="n"/>
      <c r="E387" s="39" t="n"/>
      <c r="F387" s="39" t="n"/>
      <c r="G387" s="39" t="n"/>
      <c r="H387" s="39" t="n"/>
      <c r="I387" s="39" t="n"/>
      <c r="J387" s="39" t="n"/>
      <c r="K387" s="39" t="n"/>
      <c r="L387" s="39" t="n"/>
      <c r="M387" s="39" t="n"/>
      <c r="N387" s="39" t="n"/>
      <c r="O387" s="39" t="n"/>
      <c r="P387" s="39" t="n"/>
      <c r="Q387" s="39" t="n"/>
      <c r="R387" s="39" t="n"/>
      <c r="S387" s="39" t="n"/>
      <c r="T387" s="39" t="n"/>
      <c r="U387" s="39" t="n"/>
      <c r="V387" s="39" t="n"/>
      <c r="W387" s="39" t="n"/>
      <c r="X387" s="39" t="n"/>
      <c r="Y387" s="39" t="n"/>
      <c r="Z387" s="39" t="n"/>
    </row>
    <row r="388" ht="15.75" customHeight="1" s="198">
      <c r="A388" s="39" t="n"/>
      <c r="B388" s="39" t="n"/>
      <c r="C388" s="39" t="n"/>
      <c r="D388" s="39" t="n"/>
      <c r="E388" s="39" t="n"/>
      <c r="F388" s="39" t="n"/>
      <c r="G388" s="39" t="n"/>
      <c r="H388" s="39" t="n"/>
      <c r="I388" s="39" t="n"/>
      <c r="J388" s="39" t="n"/>
      <c r="K388" s="39" t="n"/>
      <c r="L388" s="39" t="n"/>
      <c r="M388" s="39" t="n"/>
      <c r="N388" s="39" t="n"/>
      <c r="O388" s="39" t="n"/>
      <c r="P388" s="39" t="n"/>
      <c r="Q388" s="39" t="n"/>
      <c r="R388" s="39" t="n"/>
      <c r="S388" s="39" t="n"/>
      <c r="T388" s="39" t="n"/>
      <c r="U388" s="39" t="n"/>
      <c r="V388" s="39" t="n"/>
      <c r="W388" s="39" t="n"/>
      <c r="X388" s="39" t="n"/>
      <c r="Y388" s="39" t="n"/>
      <c r="Z388" s="39" t="n"/>
    </row>
    <row r="389" ht="15.75" customHeight="1" s="198">
      <c r="A389" s="39" t="n"/>
      <c r="B389" s="39" t="n"/>
      <c r="C389" s="39" t="n"/>
      <c r="D389" s="39" t="n"/>
      <c r="E389" s="39" t="n"/>
      <c r="F389" s="39" t="n"/>
      <c r="G389" s="39" t="n"/>
      <c r="H389" s="39" t="n"/>
      <c r="I389" s="39" t="n"/>
      <c r="J389" s="39" t="n"/>
      <c r="K389" s="39" t="n"/>
      <c r="L389" s="39" t="n"/>
      <c r="M389" s="39" t="n"/>
      <c r="N389" s="39" t="n"/>
      <c r="O389" s="39" t="n"/>
      <c r="P389" s="39" t="n"/>
      <c r="Q389" s="39" t="n"/>
      <c r="R389" s="39" t="n"/>
      <c r="S389" s="39" t="n"/>
      <c r="T389" s="39" t="n"/>
      <c r="U389" s="39" t="n"/>
      <c r="V389" s="39" t="n"/>
      <c r="W389" s="39" t="n"/>
      <c r="X389" s="39" t="n"/>
      <c r="Y389" s="39" t="n"/>
      <c r="Z389" s="39" t="n"/>
    </row>
    <row r="390" ht="15.75" customHeight="1" s="198">
      <c r="A390" s="39" t="n"/>
      <c r="B390" s="39" t="n"/>
      <c r="C390" s="39" t="n"/>
      <c r="D390" s="39" t="n"/>
      <c r="E390" s="39" t="n"/>
      <c r="F390" s="39" t="n"/>
      <c r="G390" s="39" t="n"/>
      <c r="H390" s="39" t="n"/>
      <c r="I390" s="39" t="n"/>
      <c r="J390" s="39" t="n"/>
      <c r="K390" s="39" t="n"/>
      <c r="L390" s="39" t="n"/>
      <c r="M390" s="39" t="n"/>
      <c r="N390" s="39" t="n"/>
      <c r="O390" s="39" t="n"/>
      <c r="P390" s="39" t="n"/>
      <c r="Q390" s="39" t="n"/>
      <c r="R390" s="39" t="n"/>
      <c r="S390" s="39" t="n"/>
      <c r="T390" s="39" t="n"/>
      <c r="U390" s="39" t="n"/>
      <c r="V390" s="39" t="n"/>
      <c r="W390" s="39" t="n"/>
      <c r="X390" s="39" t="n"/>
      <c r="Y390" s="39" t="n"/>
      <c r="Z390" s="39" t="n"/>
    </row>
    <row r="391" ht="15.75" customHeight="1" s="198">
      <c r="A391" s="39" t="n"/>
      <c r="B391" s="39" t="n"/>
      <c r="C391" s="39" t="n"/>
      <c r="D391" s="39" t="n"/>
      <c r="E391" s="39" t="n"/>
      <c r="F391" s="39" t="n"/>
      <c r="G391" s="39" t="n"/>
      <c r="H391" s="39" t="n"/>
      <c r="I391" s="39" t="n"/>
      <c r="J391" s="39" t="n"/>
      <c r="K391" s="39" t="n"/>
      <c r="L391" s="39" t="n"/>
      <c r="M391" s="39" t="n"/>
      <c r="N391" s="39" t="n"/>
      <c r="O391" s="39" t="n"/>
      <c r="P391" s="39" t="n"/>
      <c r="Q391" s="39" t="n"/>
      <c r="R391" s="39" t="n"/>
      <c r="S391" s="39" t="n"/>
      <c r="T391" s="39" t="n"/>
      <c r="U391" s="39" t="n"/>
      <c r="V391" s="39" t="n"/>
      <c r="W391" s="39" t="n"/>
      <c r="X391" s="39" t="n"/>
      <c r="Y391" s="39" t="n"/>
      <c r="Z391" s="39" t="n"/>
    </row>
    <row r="392" ht="15.75" customHeight="1" s="198">
      <c r="A392" s="39" t="n"/>
      <c r="B392" s="39" t="n"/>
      <c r="C392" s="39" t="n"/>
      <c r="D392" s="39" t="n"/>
      <c r="E392" s="39" t="n"/>
      <c r="F392" s="39" t="n"/>
      <c r="G392" s="39" t="n"/>
      <c r="H392" s="39" t="n"/>
      <c r="I392" s="39" t="n"/>
      <c r="J392" s="39" t="n"/>
      <c r="K392" s="39" t="n"/>
      <c r="L392" s="39" t="n"/>
      <c r="M392" s="39" t="n"/>
      <c r="N392" s="39" t="n"/>
      <c r="O392" s="39" t="n"/>
      <c r="P392" s="39" t="n"/>
      <c r="Q392" s="39" t="n"/>
      <c r="R392" s="39" t="n"/>
      <c r="S392" s="39" t="n"/>
      <c r="T392" s="39" t="n"/>
      <c r="U392" s="39" t="n"/>
      <c r="V392" s="39" t="n"/>
      <c r="W392" s="39" t="n"/>
      <c r="X392" s="39" t="n"/>
      <c r="Y392" s="39" t="n"/>
      <c r="Z392" s="39" t="n"/>
    </row>
    <row r="393" ht="15.75" customHeight="1" s="198">
      <c r="A393" s="39" t="n"/>
      <c r="B393" s="39" t="n"/>
      <c r="C393" s="39" t="n"/>
      <c r="D393" s="39" t="n"/>
      <c r="E393" s="39" t="n"/>
      <c r="F393" s="39" t="n"/>
      <c r="G393" s="39" t="n"/>
      <c r="H393" s="39" t="n"/>
      <c r="I393" s="39" t="n"/>
      <c r="J393" s="39" t="n"/>
      <c r="K393" s="39" t="n"/>
      <c r="L393" s="39" t="n"/>
      <c r="M393" s="39" t="n"/>
      <c r="N393" s="39" t="n"/>
      <c r="O393" s="39" t="n"/>
      <c r="P393" s="39" t="n"/>
      <c r="Q393" s="39" t="n"/>
      <c r="R393" s="39" t="n"/>
      <c r="S393" s="39" t="n"/>
      <c r="T393" s="39" t="n"/>
      <c r="U393" s="39" t="n"/>
      <c r="V393" s="39" t="n"/>
      <c r="W393" s="39" t="n"/>
      <c r="X393" s="39" t="n"/>
      <c r="Y393" s="39" t="n"/>
      <c r="Z393" s="39" t="n"/>
    </row>
    <row r="394" ht="15.75" customHeight="1" s="198">
      <c r="A394" s="39" t="n"/>
      <c r="B394" s="39" t="n"/>
      <c r="C394" s="39" t="n"/>
      <c r="D394" s="39" t="n"/>
      <c r="E394" s="39" t="n"/>
      <c r="F394" s="39" t="n"/>
      <c r="G394" s="39" t="n"/>
      <c r="H394" s="39" t="n"/>
      <c r="I394" s="39" t="n"/>
      <c r="J394" s="39" t="n"/>
      <c r="K394" s="39" t="n"/>
      <c r="L394" s="39" t="n"/>
      <c r="M394" s="39" t="n"/>
      <c r="N394" s="39" t="n"/>
      <c r="O394" s="39" t="n"/>
      <c r="P394" s="39" t="n"/>
      <c r="Q394" s="39" t="n"/>
      <c r="R394" s="39" t="n"/>
      <c r="S394" s="39" t="n"/>
      <c r="T394" s="39" t="n"/>
      <c r="U394" s="39" t="n"/>
      <c r="V394" s="39" t="n"/>
      <c r="W394" s="39" t="n"/>
      <c r="X394" s="39" t="n"/>
      <c r="Y394" s="39" t="n"/>
      <c r="Z394" s="39" t="n"/>
    </row>
    <row r="395" ht="15.75" customHeight="1" s="198">
      <c r="A395" s="39" t="n"/>
      <c r="B395" s="39" t="n"/>
      <c r="C395" s="39" t="n"/>
      <c r="D395" s="39" t="n"/>
      <c r="E395" s="39" t="n"/>
      <c r="F395" s="39" t="n"/>
      <c r="G395" s="39" t="n"/>
      <c r="H395" s="39" t="n"/>
      <c r="I395" s="39" t="n"/>
      <c r="J395" s="39" t="n"/>
      <c r="K395" s="39" t="n"/>
      <c r="L395" s="39" t="n"/>
      <c r="M395" s="39" t="n"/>
      <c r="N395" s="39" t="n"/>
      <c r="O395" s="39" t="n"/>
      <c r="P395" s="39" t="n"/>
      <c r="Q395" s="39" t="n"/>
      <c r="R395" s="39" t="n"/>
      <c r="S395" s="39" t="n"/>
      <c r="T395" s="39" t="n"/>
      <c r="U395" s="39" t="n"/>
      <c r="V395" s="39" t="n"/>
      <c r="W395" s="39" t="n"/>
      <c r="X395" s="39" t="n"/>
      <c r="Y395" s="39" t="n"/>
      <c r="Z395" s="39" t="n"/>
    </row>
    <row r="396" ht="15.75" customHeight="1" s="198">
      <c r="A396" s="39" t="n"/>
      <c r="B396" s="39" t="n"/>
      <c r="C396" s="39" t="n"/>
      <c r="D396" s="39" t="n"/>
      <c r="E396" s="39" t="n"/>
      <c r="F396" s="39" t="n"/>
      <c r="G396" s="39" t="n"/>
      <c r="H396" s="39" t="n"/>
      <c r="I396" s="39" t="n"/>
      <c r="J396" s="39" t="n"/>
      <c r="K396" s="39" t="n"/>
      <c r="L396" s="39" t="n"/>
      <c r="M396" s="39" t="n"/>
      <c r="N396" s="39" t="n"/>
      <c r="O396" s="39" t="n"/>
      <c r="P396" s="39" t="n"/>
      <c r="Q396" s="39" t="n"/>
      <c r="R396" s="39" t="n"/>
      <c r="S396" s="39" t="n"/>
      <c r="T396" s="39" t="n"/>
      <c r="U396" s="39" t="n"/>
      <c r="V396" s="39" t="n"/>
      <c r="W396" s="39" t="n"/>
      <c r="X396" s="39" t="n"/>
      <c r="Y396" s="39" t="n"/>
      <c r="Z396" s="39" t="n"/>
    </row>
    <row r="397" ht="15.75" customHeight="1" s="198">
      <c r="A397" s="39" t="n"/>
      <c r="B397" s="39" t="n"/>
      <c r="C397" s="39" t="n"/>
      <c r="D397" s="39" t="n"/>
      <c r="E397" s="39" t="n"/>
      <c r="F397" s="39" t="n"/>
      <c r="G397" s="39" t="n"/>
      <c r="H397" s="39" t="n"/>
      <c r="I397" s="39" t="n"/>
      <c r="J397" s="39" t="n"/>
      <c r="K397" s="39" t="n"/>
      <c r="L397" s="39" t="n"/>
      <c r="M397" s="39" t="n"/>
      <c r="N397" s="39" t="n"/>
      <c r="O397" s="39" t="n"/>
      <c r="P397" s="39" t="n"/>
      <c r="Q397" s="39" t="n"/>
      <c r="R397" s="39" t="n"/>
      <c r="S397" s="39" t="n"/>
      <c r="T397" s="39" t="n"/>
      <c r="U397" s="39" t="n"/>
      <c r="V397" s="39" t="n"/>
      <c r="W397" s="39" t="n"/>
      <c r="X397" s="39" t="n"/>
      <c r="Y397" s="39" t="n"/>
      <c r="Z397" s="39" t="n"/>
    </row>
    <row r="398" ht="15.75" customHeight="1" s="198">
      <c r="A398" s="39" t="n"/>
      <c r="B398" s="39" t="n"/>
      <c r="C398" s="39" t="n"/>
      <c r="D398" s="39" t="n"/>
      <c r="E398" s="39" t="n"/>
      <c r="F398" s="39" t="n"/>
      <c r="G398" s="39" t="n"/>
      <c r="H398" s="39" t="n"/>
      <c r="I398" s="39" t="n"/>
      <c r="J398" s="39" t="n"/>
      <c r="K398" s="39" t="n"/>
      <c r="L398" s="39" t="n"/>
      <c r="M398" s="39" t="n"/>
      <c r="N398" s="39" t="n"/>
      <c r="O398" s="39" t="n"/>
      <c r="P398" s="39" t="n"/>
      <c r="Q398" s="39" t="n"/>
      <c r="R398" s="39" t="n"/>
      <c r="S398" s="39" t="n"/>
      <c r="T398" s="39" t="n"/>
      <c r="U398" s="39" t="n"/>
      <c r="V398" s="39" t="n"/>
      <c r="W398" s="39" t="n"/>
      <c r="X398" s="39" t="n"/>
      <c r="Y398" s="39" t="n"/>
      <c r="Z398" s="39" t="n"/>
    </row>
    <row r="399" ht="15.75" customHeight="1" s="198">
      <c r="A399" s="39" t="n"/>
      <c r="B399" s="39" t="n"/>
      <c r="C399" s="39" t="n"/>
      <c r="D399" s="39" t="n"/>
      <c r="E399" s="39" t="n"/>
      <c r="F399" s="39" t="n"/>
      <c r="G399" s="39" t="n"/>
      <c r="H399" s="39" t="n"/>
      <c r="I399" s="39" t="n"/>
      <c r="J399" s="39" t="n"/>
      <c r="K399" s="39" t="n"/>
      <c r="L399" s="39" t="n"/>
      <c r="M399" s="39" t="n"/>
      <c r="N399" s="39" t="n"/>
      <c r="O399" s="39" t="n"/>
      <c r="P399" s="39" t="n"/>
      <c r="Q399" s="39" t="n"/>
      <c r="R399" s="39" t="n"/>
      <c r="S399" s="39" t="n"/>
      <c r="T399" s="39" t="n"/>
      <c r="U399" s="39" t="n"/>
      <c r="V399" s="39" t="n"/>
      <c r="W399" s="39" t="n"/>
      <c r="X399" s="39" t="n"/>
      <c r="Y399" s="39" t="n"/>
      <c r="Z399" s="39" t="n"/>
    </row>
    <row r="400" ht="15.75" customHeight="1" s="198">
      <c r="A400" s="39" t="n"/>
      <c r="B400" s="39" t="n"/>
      <c r="C400" s="39" t="n"/>
      <c r="D400" s="39" t="n"/>
      <c r="E400" s="39" t="n"/>
      <c r="F400" s="39" t="n"/>
      <c r="G400" s="39" t="n"/>
      <c r="H400" s="39" t="n"/>
      <c r="I400" s="39" t="n"/>
      <c r="J400" s="39" t="n"/>
      <c r="K400" s="39" t="n"/>
      <c r="L400" s="39" t="n"/>
      <c r="M400" s="39" t="n"/>
      <c r="N400" s="39" t="n"/>
      <c r="O400" s="39" t="n"/>
      <c r="P400" s="39" t="n"/>
      <c r="Q400" s="39" t="n"/>
      <c r="R400" s="39" t="n"/>
      <c r="S400" s="39" t="n"/>
      <c r="T400" s="39" t="n"/>
      <c r="U400" s="39" t="n"/>
      <c r="V400" s="39" t="n"/>
      <c r="W400" s="39" t="n"/>
      <c r="X400" s="39" t="n"/>
      <c r="Y400" s="39" t="n"/>
      <c r="Z400" s="39" t="n"/>
    </row>
    <row r="401" ht="15.75" customHeight="1" s="198">
      <c r="A401" s="39" t="n"/>
      <c r="B401" s="39" t="n"/>
      <c r="C401" s="39" t="n"/>
      <c r="D401" s="39" t="n"/>
      <c r="E401" s="39" t="n"/>
      <c r="F401" s="39" t="n"/>
      <c r="G401" s="39" t="n"/>
      <c r="H401" s="39" t="n"/>
      <c r="I401" s="39" t="n"/>
      <c r="J401" s="39" t="n"/>
      <c r="K401" s="39" t="n"/>
      <c r="L401" s="39" t="n"/>
      <c r="M401" s="39" t="n"/>
      <c r="N401" s="39" t="n"/>
      <c r="O401" s="39" t="n"/>
      <c r="P401" s="39" t="n"/>
      <c r="Q401" s="39" t="n"/>
      <c r="R401" s="39" t="n"/>
      <c r="S401" s="39" t="n"/>
      <c r="T401" s="39" t="n"/>
      <c r="U401" s="39" t="n"/>
      <c r="V401" s="39" t="n"/>
      <c r="W401" s="39" t="n"/>
      <c r="X401" s="39" t="n"/>
      <c r="Y401" s="39" t="n"/>
      <c r="Z401" s="39" t="n"/>
    </row>
    <row r="402" ht="15.75" customHeight="1" s="198">
      <c r="A402" s="39" t="n"/>
      <c r="B402" s="39" t="n"/>
      <c r="C402" s="39" t="n"/>
      <c r="D402" s="39" t="n"/>
      <c r="E402" s="39" t="n"/>
      <c r="F402" s="39" t="n"/>
      <c r="G402" s="39" t="n"/>
      <c r="H402" s="39" t="n"/>
      <c r="I402" s="39" t="n"/>
      <c r="J402" s="39" t="n"/>
      <c r="K402" s="39" t="n"/>
      <c r="L402" s="39" t="n"/>
      <c r="M402" s="39" t="n"/>
      <c r="N402" s="39" t="n"/>
      <c r="O402" s="39" t="n"/>
      <c r="P402" s="39" t="n"/>
      <c r="Q402" s="39" t="n"/>
      <c r="R402" s="39" t="n"/>
      <c r="S402" s="39" t="n"/>
      <c r="T402" s="39" t="n"/>
      <c r="U402" s="39" t="n"/>
      <c r="V402" s="39" t="n"/>
      <c r="W402" s="39" t="n"/>
      <c r="X402" s="39" t="n"/>
      <c r="Y402" s="39" t="n"/>
      <c r="Z402" s="39" t="n"/>
    </row>
    <row r="403" ht="15.75" customHeight="1" s="198">
      <c r="A403" s="39" t="n"/>
      <c r="B403" s="39" t="n"/>
      <c r="C403" s="39" t="n"/>
      <c r="D403" s="39" t="n"/>
      <c r="E403" s="39" t="n"/>
      <c r="F403" s="39" t="n"/>
      <c r="G403" s="39" t="n"/>
      <c r="H403" s="39" t="n"/>
      <c r="I403" s="39" t="n"/>
      <c r="J403" s="39" t="n"/>
      <c r="K403" s="39" t="n"/>
      <c r="L403" s="39" t="n"/>
      <c r="M403" s="39" t="n"/>
      <c r="N403" s="39" t="n"/>
      <c r="O403" s="39" t="n"/>
      <c r="P403" s="39" t="n"/>
      <c r="Q403" s="39" t="n"/>
      <c r="R403" s="39" t="n"/>
      <c r="S403" s="39" t="n"/>
      <c r="T403" s="39" t="n"/>
      <c r="U403" s="39" t="n"/>
      <c r="V403" s="39" t="n"/>
      <c r="W403" s="39" t="n"/>
      <c r="X403" s="39" t="n"/>
      <c r="Y403" s="39" t="n"/>
      <c r="Z403" s="39" t="n"/>
    </row>
    <row r="404" ht="15.75" customHeight="1" s="198">
      <c r="A404" s="39" t="n"/>
      <c r="B404" s="39" t="n"/>
      <c r="C404" s="39" t="n"/>
      <c r="D404" s="39" t="n"/>
      <c r="E404" s="39" t="n"/>
      <c r="F404" s="39" t="n"/>
      <c r="G404" s="39" t="n"/>
      <c r="H404" s="39" t="n"/>
      <c r="I404" s="39" t="n"/>
      <c r="J404" s="39" t="n"/>
      <c r="K404" s="39" t="n"/>
      <c r="L404" s="39" t="n"/>
      <c r="M404" s="39" t="n"/>
      <c r="N404" s="39" t="n"/>
      <c r="O404" s="39" t="n"/>
      <c r="P404" s="39" t="n"/>
      <c r="Q404" s="39" t="n"/>
      <c r="R404" s="39" t="n"/>
      <c r="S404" s="39" t="n"/>
      <c r="T404" s="39" t="n"/>
      <c r="U404" s="39" t="n"/>
      <c r="V404" s="39" t="n"/>
      <c r="W404" s="39" t="n"/>
      <c r="X404" s="39" t="n"/>
      <c r="Y404" s="39" t="n"/>
      <c r="Z404" s="39" t="n"/>
    </row>
    <row r="405" ht="15.75" customHeight="1" s="198">
      <c r="A405" s="39" t="n"/>
      <c r="B405" s="39" t="n"/>
      <c r="C405" s="39" t="n"/>
      <c r="D405" s="39" t="n"/>
      <c r="E405" s="39" t="n"/>
      <c r="F405" s="39" t="n"/>
      <c r="G405" s="39" t="n"/>
      <c r="H405" s="39" t="n"/>
      <c r="I405" s="39" t="n"/>
      <c r="J405" s="39" t="n"/>
      <c r="K405" s="39" t="n"/>
      <c r="L405" s="39" t="n"/>
      <c r="M405" s="39" t="n"/>
      <c r="N405" s="39" t="n"/>
      <c r="O405" s="39" t="n"/>
      <c r="P405" s="39" t="n"/>
      <c r="Q405" s="39" t="n"/>
      <c r="R405" s="39" t="n"/>
      <c r="S405" s="39" t="n"/>
      <c r="T405" s="39" t="n"/>
      <c r="U405" s="39" t="n"/>
      <c r="V405" s="39" t="n"/>
      <c r="W405" s="39" t="n"/>
      <c r="X405" s="39" t="n"/>
      <c r="Y405" s="39" t="n"/>
      <c r="Z405" s="39" t="n"/>
    </row>
    <row r="406" ht="15.75" customHeight="1" s="198">
      <c r="A406" s="39" t="n"/>
      <c r="B406" s="39" t="n"/>
      <c r="C406" s="39" t="n"/>
      <c r="D406" s="39" t="n"/>
      <c r="E406" s="39" t="n"/>
      <c r="F406" s="39" t="n"/>
      <c r="G406" s="39" t="n"/>
      <c r="H406" s="39" t="n"/>
      <c r="I406" s="39" t="n"/>
      <c r="J406" s="39" t="n"/>
      <c r="K406" s="39" t="n"/>
      <c r="L406" s="39" t="n"/>
      <c r="M406" s="39" t="n"/>
      <c r="N406" s="39" t="n"/>
      <c r="O406" s="39" t="n"/>
      <c r="P406" s="39" t="n"/>
      <c r="Q406" s="39" t="n"/>
      <c r="R406" s="39" t="n"/>
      <c r="S406" s="39" t="n"/>
      <c r="T406" s="39" t="n"/>
      <c r="U406" s="39" t="n"/>
      <c r="V406" s="39" t="n"/>
      <c r="W406" s="39" t="n"/>
      <c r="X406" s="39" t="n"/>
      <c r="Y406" s="39" t="n"/>
      <c r="Z406" s="39" t="n"/>
    </row>
    <row r="407" ht="15.75" customHeight="1" s="198">
      <c r="A407" s="39" t="n"/>
      <c r="B407" s="39" t="n"/>
      <c r="C407" s="39" t="n"/>
      <c r="D407" s="39" t="n"/>
      <c r="E407" s="39" t="n"/>
      <c r="F407" s="39" t="n"/>
      <c r="G407" s="39" t="n"/>
      <c r="H407" s="39" t="n"/>
      <c r="I407" s="39" t="n"/>
      <c r="J407" s="39" t="n"/>
      <c r="K407" s="39" t="n"/>
      <c r="L407" s="39" t="n"/>
      <c r="M407" s="39" t="n"/>
      <c r="N407" s="39" t="n"/>
      <c r="O407" s="39" t="n"/>
      <c r="P407" s="39" t="n"/>
      <c r="Q407" s="39" t="n"/>
      <c r="R407" s="39" t="n"/>
      <c r="S407" s="39" t="n"/>
      <c r="T407" s="39" t="n"/>
      <c r="U407" s="39" t="n"/>
      <c r="V407" s="39" t="n"/>
      <c r="W407" s="39" t="n"/>
      <c r="X407" s="39" t="n"/>
      <c r="Y407" s="39" t="n"/>
      <c r="Z407" s="39" t="n"/>
    </row>
    <row r="408" ht="15.75" customHeight="1" s="198">
      <c r="A408" s="39" t="n"/>
      <c r="B408" s="39" t="n"/>
      <c r="C408" s="39" t="n"/>
      <c r="D408" s="39" t="n"/>
      <c r="E408" s="39" t="n"/>
      <c r="F408" s="39" t="n"/>
      <c r="G408" s="39" t="n"/>
      <c r="H408" s="39" t="n"/>
      <c r="I408" s="39" t="n"/>
      <c r="J408" s="39" t="n"/>
      <c r="K408" s="39" t="n"/>
      <c r="L408" s="39" t="n"/>
      <c r="M408" s="39" t="n"/>
      <c r="N408" s="39" t="n"/>
      <c r="O408" s="39" t="n"/>
      <c r="P408" s="39" t="n"/>
      <c r="Q408" s="39" t="n"/>
      <c r="R408" s="39" t="n"/>
      <c r="S408" s="39" t="n"/>
      <c r="T408" s="39" t="n"/>
      <c r="U408" s="39" t="n"/>
      <c r="V408" s="39" t="n"/>
      <c r="W408" s="39" t="n"/>
      <c r="X408" s="39" t="n"/>
      <c r="Y408" s="39" t="n"/>
      <c r="Z408" s="39" t="n"/>
    </row>
    <row r="409" ht="15.75" customHeight="1" s="198">
      <c r="A409" s="39" t="n"/>
      <c r="B409" s="39" t="n"/>
      <c r="C409" s="39" t="n"/>
      <c r="D409" s="39" t="n"/>
      <c r="E409" s="39" t="n"/>
      <c r="F409" s="39" t="n"/>
      <c r="G409" s="39" t="n"/>
      <c r="H409" s="39" t="n"/>
      <c r="I409" s="39" t="n"/>
      <c r="J409" s="39" t="n"/>
      <c r="K409" s="39" t="n"/>
      <c r="L409" s="39" t="n"/>
      <c r="M409" s="39" t="n"/>
      <c r="N409" s="39" t="n"/>
      <c r="O409" s="39" t="n"/>
      <c r="P409" s="39" t="n"/>
      <c r="Q409" s="39" t="n"/>
      <c r="R409" s="39" t="n"/>
      <c r="S409" s="39" t="n"/>
      <c r="T409" s="39" t="n"/>
      <c r="U409" s="39" t="n"/>
      <c r="V409" s="39" t="n"/>
      <c r="W409" s="39" t="n"/>
      <c r="X409" s="39" t="n"/>
      <c r="Y409" s="39" t="n"/>
      <c r="Z409" s="39" t="n"/>
    </row>
    <row r="410" ht="15.75" customHeight="1" s="198">
      <c r="A410" s="39" t="n"/>
      <c r="B410" s="39" t="n"/>
      <c r="C410" s="39" t="n"/>
      <c r="D410" s="39" t="n"/>
      <c r="E410" s="39" t="n"/>
      <c r="F410" s="39" t="n"/>
      <c r="G410" s="39" t="n"/>
      <c r="H410" s="39" t="n"/>
      <c r="I410" s="39" t="n"/>
      <c r="J410" s="39" t="n"/>
      <c r="K410" s="39" t="n"/>
      <c r="L410" s="39" t="n"/>
      <c r="M410" s="39" t="n"/>
      <c r="N410" s="39" t="n"/>
      <c r="O410" s="39" t="n"/>
      <c r="P410" s="39" t="n"/>
      <c r="Q410" s="39" t="n"/>
      <c r="R410" s="39" t="n"/>
      <c r="S410" s="39" t="n"/>
      <c r="T410" s="39" t="n"/>
      <c r="U410" s="39" t="n"/>
      <c r="V410" s="39" t="n"/>
      <c r="W410" s="39" t="n"/>
      <c r="X410" s="39" t="n"/>
      <c r="Y410" s="39" t="n"/>
      <c r="Z410" s="39" t="n"/>
    </row>
    <row r="411" ht="15.75" customHeight="1" s="198">
      <c r="A411" s="39" t="n"/>
      <c r="B411" s="39" t="n"/>
      <c r="C411" s="39" t="n"/>
      <c r="D411" s="39" t="n"/>
      <c r="E411" s="39" t="n"/>
      <c r="F411" s="39" t="n"/>
      <c r="G411" s="39" t="n"/>
      <c r="H411" s="39" t="n"/>
      <c r="I411" s="39" t="n"/>
      <c r="J411" s="39" t="n"/>
      <c r="K411" s="39" t="n"/>
      <c r="L411" s="39" t="n"/>
      <c r="M411" s="39" t="n"/>
      <c r="N411" s="39" t="n"/>
      <c r="O411" s="39" t="n"/>
      <c r="P411" s="39" t="n"/>
      <c r="Q411" s="39" t="n"/>
      <c r="R411" s="39" t="n"/>
      <c r="S411" s="39" t="n"/>
      <c r="T411" s="39" t="n"/>
      <c r="U411" s="39" t="n"/>
      <c r="V411" s="39" t="n"/>
      <c r="W411" s="39" t="n"/>
      <c r="X411" s="39" t="n"/>
      <c r="Y411" s="39" t="n"/>
      <c r="Z411" s="39" t="n"/>
    </row>
    <row r="412" ht="15.75" customHeight="1" s="198">
      <c r="A412" s="39" t="n"/>
      <c r="B412" s="39" t="n"/>
      <c r="C412" s="39" t="n"/>
      <c r="D412" s="39" t="n"/>
      <c r="E412" s="39" t="n"/>
      <c r="F412" s="39" t="n"/>
      <c r="G412" s="39" t="n"/>
      <c r="H412" s="39" t="n"/>
      <c r="I412" s="39" t="n"/>
      <c r="J412" s="39" t="n"/>
      <c r="K412" s="39" t="n"/>
      <c r="L412" s="39" t="n"/>
      <c r="M412" s="39" t="n"/>
      <c r="N412" s="39" t="n"/>
      <c r="O412" s="39" t="n"/>
      <c r="P412" s="39" t="n"/>
      <c r="Q412" s="39" t="n"/>
      <c r="R412" s="39" t="n"/>
      <c r="S412" s="39" t="n"/>
      <c r="T412" s="39" t="n"/>
      <c r="U412" s="39" t="n"/>
      <c r="V412" s="39" t="n"/>
      <c r="W412" s="39" t="n"/>
      <c r="X412" s="39" t="n"/>
      <c r="Y412" s="39" t="n"/>
      <c r="Z412" s="39" t="n"/>
    </row>
    <row r="413" ht="15.75" customHeight="1" s="198">
      <c r="A413" s="39" t="n"/>
      <c r="B413" s="39" t="n"/>
      <c r="C413" s="39" t="n"/>
      <c r="D413" s="39" t="n"/>
      <c r="E413" s="39" t="n"/>
      <c r="F413" s="39" t="n"/>
      <c r="G413" s="39" t="n"/>
      <c r="H413" s="39" t="n"/>
      <c r="I413" s="39" t="n"/>
      <c r="J413" s="39" t="n"/>
      <c r="K413" s="39" t="n"/>
      <c r="L413" s="39" t="n"/>
      <c r="M413" s="39" t="n"/>
      <c r="N413" s="39" t="n"/>
      <c r="O413" s="39" t="n"/>
      <c r="P413" s="39" t="n"/>
      <c r="Q413" s="39" t="n"/>
      <c r="R413" s="39" t="n"/>
      <c r="S413" s="39" t="n"/>
      <c r="T413" s="39" t="n"/>
      <c r="U413" s="39" t="n"/>
      <c r="V413" s="39" t="n"/>
      <c r="W413" s="39" t="n"/>
      <c r="X413" s="39" t="n"/>
      <c r="Y413" s="39" t="n"/>
      <c r="Z413" s="39" t="n"/>
    </row>
    <row r="414" ht="15.75" customHeight="1" s="198">
      <c r="A414" s="39" t="n"/>
      <c r="B414" s="39" t="n"/>
      <c r="C414" s="39" t="n"/>
      <c r="D414" s="39" t="n"/>
      <c r="E414" s="39" t="n"/>
      <c r="F414" s="39" t="n"/>
      <c r="G414" s="39" t="n"/>
      <c r="H414" s="39" t="n"/>
      <c r="I414" s="39" t="n"/>
      <c r="J414" s="39" t="n"/>
      <c r="K414" s="39" t="n"/>
      <c r="L414" s="39" t="n"/>
      <c r="M414" s="39" t="n"/>
      <c r="N414" s="39" t="n"/>
      <c r="O414" s="39" t="n"/>
      <c r="P414" s="39" t="n"/>
      <c r="Q414" s="39" t="n"/>
      <c r="R414" s="39" t="n"/>
      <c r="S414" s="39" t="n"/>
      <c r="T414" s="39" t="n"/>
      <c r="U414" s="39" t="n"/>
      <c r="V414" s="39" t="n"/>
      <c r="W414" s="39" t="n"/>
      <c r="X414" s="39" t="n"/>
      <c r="Y414" s="39" t="n"/>
      <c r="Z414" s="39" t="n"/>
    </row>
    <row r="415" ht="15.75" customHeight="1" s="198">
      <c r="A415" s="39" t="n"/>
      <c r="B415" s="39" t="n"/>
      <c r="C415" s="39" t="n"/>
      <c r="D415" s="39" t="n"/>
      <c r="E415" s="39" t="n"/>
      <c r="F415" s="39" t="n"/>
      <c r="G415" s="39" t="n"/>
      <c r="H415" s="39" t="n"/>
      <c r="I415" s="39" t="n"/>
      <c r="J415" s="39" t="n"/>
      <c r="K415" s="39" t="n"/>
      <c r="L415" s="39" t="n"/>
      <c r="M415" s="39" t="n"/>
      <c r="N415" s="39" t="n"/>
      <c r="O415" s="39" t="n"/>
      <c r="P415" s="39" t="n"/>
      <c r="Q415" s="39" t="n"/>
      <c r="R415" s="39" t="n"/>
      <c r="S415" s="39" t="n"/>
      <c r="T415" s="39" t="n"/>
      <c r="U415" s="39" t="n"/>
      <c r="V415" s="39" t="n"/>
      <c r="W415" s="39" t="n"/>
      <c r="X415" s="39" t="n"/>
      <c r="Y415" s="39" t="n"/>
      <c r="Z415" s="39" t="n"/>
    </row>
    <row r="416" ht="15.75" customHeight="1" s="198">
      <c r="A416" s="39" t="n"/>
      <c r="B416" s="39" t="n"/>
      <c r="C416" s="39" t="n"/>
      <c r="D416" s="39" t="n"/>
      <c r="E416" s="39" t="n"/>
      <c r="F416" s="39" t="n"/>
      <c r="G416" s="39" t="n"/>
      <c r="H416" s="39" t="n"/>
      <c r="I416" s="39" t="n"/>
      <c r="J416" s="39" t="n"/>
      <c r="K416" s="39" t="n"/>
      <c r="L416" s="39" t="n"/>
      <c r="M416" s="39" t="n"/>
      <c r="N416" s="39" t="n"/>
      <c r="O416" s="39" t="n"/>
      <c r="P416" s="39" t="n"/>
      <c r="Q416" s="39" t="n"/>
      <c r="R416" s="39" t="n"/>
      <c r="S416" s="39" t="n"/>
      <c r="T416" s="39" t="n"/>
      <c r="U416" s="39" t="n"/>
      <c r="V416" s="39" t="n"/>
      <c r="W416" s="39" t="n"/>
      <c r="X416" s="39" t="n"/>
      <c r="Y416" s="39" t="n"/>
      <c r="Z416" s="39" t="n"/>
    </row>
    <row r="417" ht="15.75" customHeight="1" s="198">
      <c r="A417" s="39" t="n"/>
      <c r="B417" s="39" t="n"/>
      <c r="C417" s="39" t="n"/>
      <c r="D417" s="39" t="n"/>
      <c r="E417" s="39" t="n"/>
      <c r="F417" s="39" t="n"/>
      <c r="G417" s="39" t="n"/>
      <c r="H417" s="39" t="n"/>
      <c r="I417" s="39" t="n"/>
      <c r="J417" s="39" t="n"/>
      <c r="K417" s="39" t="n"/>
      <c r="L417" s="39" t="n"/>
      <c r="M417" s="39" t="n"/>
      <c r="N417" s="39" t="n"/>
      <c r="O417" s="39" t="n"/>
      <c r="P417" s="39" t="n"/>
      <c r="Q417" s="39" t="n"/>
      <c r="R417" s="39" t="n"/>
      <c r="S417" s="39" t="n"/>
      <c r="T417" s="39" t="n"/>
      <c r="U417" s="39" t="n"/>
      <c r="V417" s="39" t="n"/>
      <c r="W417" s="39" t="n"/>
      <c r="X417" s="39" t="n"/>
      <c r="Y417" s="39" t="n"/>
      <c r="Z417" s="39" t="n"/>
    </row>
    <row r="418" ht="15.75" customHeight="1" s="198">
      <c r="A418" s="39" t="n"/>
      <c r="B418" s="39" t="n"/>
      <c r="C418" s="39" t="n"/>
      <c r="D418" s="39" t="n"/>
      <c r="E418" s="39" t="n"/>
      <c r="F418" s="39" t="n"/>
      <c r="G418" s="39" t="n"/>
      <c r="H418" s="39" t="n"/>
      <c r="I418" s="39" t="n"/>
      <c r="J418" s="39" t="n"/>
      <c r="K418" s="39" t="n"/>
      <c r="L418" s="39" t="n"/>
      <c r="M418" s="39" t="n"/>
      <c r="N418" s="39" t="n"/>
      <c r="O418" s="39" t="n"/>
      <c r="P418" s="39" t="n"/>
      <c r="Q418" s="39" t="n"/>
      <c r="R418" s="39" t="n"/>
      <c r="S418" s="39" t="n"/>
      <c r="T418" s="39" t="n"/>
      <c r="U418" s="39" t="n"/>
      <c r="V418" s="39" t="n"/>
      <c r="W418" s="39" t="n"/>
      <c r="X418" s="39" t="n"/>
      <c r="Y418" s="39" t="n"/>
      <c r="Z418" s="39" t="n"/>
    </row>
    <row r="419" ht="15.75" customHeight="1" s="198">
      <c r="A419" s="39" t="n"/>
      <c r="B419" s="39" t="n"/>
      <c r="C419" s="39" t="n"/>
      <c r="D419" s="39" t="n"/>
      <c r="E419" s="39" t="n"/>
      <c r="F419" s="39" t="n"/>
      <c r="G419" s="39" t="n"/>
      <c r="H419" s="39" t="n"/>
      <c r="I419" s="39" t="n"/>
      <c r="J419" s="39" t="n"/>
      <c r="K419" s="39" t="n"/>
      <c r="L419" s="39" t="n"/>
      <c r="M419" s="39" t="n"/>
      <c r="N419" s="39" t="n"/>
      <c r="O419" s="39" t="n"/>
      <c r="P419" s="39" t="n"/>
      <c r="Q419" s="39" t="n"/>
      <c r="R419" s="39" t="n"/>
      <c r="S419" s="39" t="n"/>
      <c r="T419" s="39" t="n"/>
      <c r="U419" s="39" t="n"/>
      <c r="V419" s="39" t="n"/>
      <c r="W419" s="39" t="n"/>
      <c r="X419" s="39" t="n"/>
      <c r="Y419" s="39" t="n"/>
      <c r="Z419" s="39" t="n"/>
    </row>
    <row r="420" ht="15.75" customHeight="1" s="198">
      <c r="A420" s="39" t="n"/>
      <c r="B420" s="39" t="n"/>
      <c r="C420" s="39" t="n"/>
      <c r="D420" s="39" t="n"/>
      <c r="E420" s="39" t="n"/>
      <c r="F420" s="39" t="n"/>
      <c r="G420" s="39" t="n"/>
      <c r="H420" s="39" t="n"/>
      <c r="I420" s="39" t="n"/>
      <c r="J420" s="39" t="n"/>
      <c r="K420" s="39" t="n"/>
      <c r="L420" s="39" t="n"/>
      <c r="M420" s="39" t="n"/>
      <c r="N420" s="39" t="n"/>
      <c r="O420" s="39" t="n"/>
      <c r="P420" s="39" t="n"/>
      <c r="Q420" s="39" t="n"/>
      <c r="R420" s="39" t="n"/>
      <c r="S420" s="39" t="n"/>
      <c r="T420" s="39" t="n"/>
      <c r="U420" s="39" t="n"/>
      <c r="V420" s="39" t="n"/>
      <c r="W420" s="39" t="n"/>
      <c r="X420" s="39" t="n"/>
      <c r="Y420" s="39" t="n"/>
      <c r="Z420" s="39" t="n"/>
    </row>
    <row r="421" ht="15.75" customHeight="1" s="198">
      <c r="A421" s="39" t="n"/>
      <c r="B421" s="39" t="n"/>
      <c r="C421" s="39" t="n"/>
      <c r="D421" s="39" t="n"/>
      <c r="E421" s="39" t="n"/>
      <c r="F421" s="39" t="n"/>
      <c r="G421" s="39" t="n"/>
      <c r="H421" s="39" t="n"/>
      <c r="I421" s="39" t="n"/>
      <c r="J421" s="39" t="n"/>
      <c r="K421" s="39" t="n"/>
      <c r="L421" s="39" t="n"/>
      <c r="M421" s="39" t="n"/>
      <c r="N421" s="39" t="n"/>
      <c r="O421" s="39" t="n"/>
      <c r="P421" s="39" t="n"/>
      <c r="Q421" s="39" t="n"/>
      <c r="R421" s="39" t="n"/>
      <c r="S421" s="39" t="n"/>
      <c r="T421" s="39" t="n"/>
      <c r="U421" s="39" t="n"/>
      <c r="V421" s="39" t="n"/>
      <c r="W421" s="39" t="n"/>
      <c r="X421" s="39" t="n"/>
      <c r="Y421" s="39" t="n"/>
      <c r="Z421" s="39" t="n"/>
    </row>
    <row r="422" ht="15.75" customHeight="1" s="198">
      <c r="A422" s="39" t="n"/>
      <c r="B422" s="39" t="n"/>
      <c r="C422" s="39" t="n"/>
      <c r="D422" s="39" t="n"/>
      <c r="E422" s="39" t="n"/>
      <c r="F422" s="39" t="n"/>
      <c r="G422" s="39" t="n"/>
      <c r="H422" s="39" t="n"/>
      <c r="I422" s="39" t="n"/>
      <c r="J422" s="39" t="n"/>
      <c r="K422" s="39" t="n"/>
      <c r="L422" s="39" t="n"/>
      <c r="M422" s="39" t="n"/>
      <c r="N422" s="39" t="n"/>
      <c r="O422" s="39" t="n"/>
      <c r="P422" s="39" t="n"/>
      <c r="Q422" s="39" t="n"/>
      <c r="R422" s="39" t="n"/>
      <c r="S422" s="39" t="n"/>
      <c r="T422" s="39" t="n"/>
      <c r="U422" s="39" t="n"/>
      <c r="V422" s="39" t="n"/>
      <c r="W422" s="39" t="n"/>
      <c r="X422" s="39" t="n"/>
      <c r="Y422" s="39" t="n"/>
      <c r="Z422" s="39" t="n"/>
    </row>
    <row r="423" ht="15.75" customHeight="1" s="198">
      <c r="A423" s="39" t="n"/>
      <c r="B423" s="39" t="n"/>
      <c r="C423" s="39" t="n"/>
      <c r="D423" s="39" t="n"/>
      <c r="E423" s="39" t="n"/>
      <c r="F423" s="39" t="n"/>
      <c r="G423" s="39" t="n"/>
      <c r="H423" s="39" t="n"/>
      <c r="I423" s="39" t="n"/>
      <c r="J423" s="39" t="n"/>
      <c r="K423" s="39" t="n"/>
      <c r="L423" s="39" t="n"/>
      <c r="M423" s="39" t="n"/>
      <c r="N423" s="39" t="n"/>
      <c r="O423" s="39" t="n"/>
      <c r="P423" s="39" t="n"/>
      <c r="Q423" s="39" t="n"/>
      <c r="R423" s="39" t="n"/>
      <c r="S423" s="39" t="n"/>
      <c r="T423" s="39" t="n"/>
      <c r="U423" s="39" t="n"/>
      <c r="V423" s="39" t="n"/>
      <c r="W423" s="39" t="n"/>
      <c r="X423" s="39" t="n"/>
      <c r="Y423" s="39" t="n"/>
      <c r="Z423" s="39" t="n"/>
    </row>
    <row r="424" ht="15.75" customHeight="1" s="198">
      <c r="A424" s="39" t="n"/>
      <c r="B424" s="39" t="n"/>
      <c r="C424" s="39" t="n"/>
      <c r="D424" s="39" t="n"/>
      <c r="E424" s="39" t="n"/>
      <c r="F424" s="39" t="n"/>
      <c r="G424" s="39" t="n"/>
      <c r="H424" s="39" t="n"/>
      <c r="I424" s="39" t="n"/>
      <c r="J424" s="39" t="n"/>
      <c r="K424" s="39" t="n"/>
      <c r="L424" s="39" t="n"/>
      <c r="M424" s="39" t="n"/>
      <c r="N424" s="39" t="n"/>
      <c r="O424" s="39" t="n"/>
      <c r="P424" s="39" t="n"/>
      <c r="Q424" s="39" t="n"/>
      <c r="R424" s="39" t="n"/>
      <c r="S424" s="39" t="n"/>
      <c r="T424" s="39" t="n"/>
      <c r="U424" s="39" t="n"/>
      <c r="V424" s="39" t="n"/>
      <c r="W424" s="39" t="n"/>
      <c r="X424" s="39" t="n"/>
      <c r="Y424" s="39" t="n"/>
      <c r="Z424" s="39" t="n"/>
    </row>
    <row r="425" ht="15.75" customHeight="1" s="198">
      <c r="A425" s="39" t="n"/>
      <c r="B425" s="39" t="n"/>
      <c r="C425" s="39" t="n"/>
      <c r="D425" s="39" t="n"/>
      <c r="E425" s="39" t="n"/>
      <c r="F425" s="39" t="n"/>
      <c r="G425" s="39" t="n"/>
      <c r="H425" s="39" t="n"/>
      <c r="I425" s="39" t="n"/>
      <c r="J425" s="39" t="n"/>
      <c r="K425" s="39" t="n"/>
      <c r="L425" s="39" t="n"/>
      <c r="M425" s="39" t="n"/>
      <c r="N425" s="39" t="n"/>
      <c r="O425" s="39" t="n"/>
      <c r="P425" s="39" t="n"/>
      <c r="Q425" s="39" t="n"/>
      <c r="R425" s="39" t="n"/>
      <c r="S425" s="39" t="n"/>
      <c r="T425" s="39" t="n"/>
      <c r="U425" s="39" t="n"/>
      <c r="V425" s="39" t="n"/>
      <c r="W425" s="39" t="n"/>
      <c r="X425" s="39" t="n"/>
      <c r="Y425" s="39" t="n"/>
      <c r="Z425" s="39" t="n"/>
    </row>
    <row r="426" ht="15.75" customHeight="1" s="198">
      <c r="A426" s="39" t="n"/>
      <c r="B426" s="39" t="n"/>
      <c r="C426" s="39" t="n"/>
      <c r="D426" s="39" t="n"/>
      <c r="E426" s="39" t="n"/>
      <c r="F426" s="39" t="n"/>
      <c r="G426" s="39" t="n"/>
      <c r="H426" s="39" t="n"/>
      <c r="I426" s="39" t="n"/>
      <c r="J426" s="39" t="n"/>
      <c r="K426" s="39" t="n"/>
      <c r="L426" s="39" t="n"/>
      <c r="M426" s="39" t="n"/>
      <c r="N426" s="39" t="n"/>
      <c r="O426" s="39" t="n"/>
      <c r="P426" s="39" t="n"/>
      <c r="Q426" s="39" t="n"/>
      <c r="R426" s="39" t="n"/>
      <c r="S426" s="39" t="n"/>
      <c r="T426" s="39" t="n"/>
      <c r="U426" s="39" t="n"/>
      <c r="V426" s="39" t="n"/>
      <c r="W426" s="39" t="n"/>
      <c r="X426" s="39" t="n"/>
      <c r="Y426" s="39" t="n"/>
      <c r="Z426" s="39" t="n"/>
    </row>
    <row r="427" ht="15.75" customHeight="1" s="198">
      <c r="A427" s="39" t="n"/>
      <c r="B427" s="39" t="n"/>
      <c r="C427" s="39" t="n"/>
      <c r="D427" s="39" t="n"/>
      <c r="E427" s="39" t="n"/>
      <c r="F427" s="39" t="n"/>
      <c r="G427" s="39" t="n"/>
      <c r="H427" s="39" t="n"/>
      <c r="I427" s="39" t="n"/>
      <c r="J427" s="39" t="n"/>
      <c r="K427" s="39" t="n"/>
      <c r="L427" s="39" t="n"/>
      <c r="M427" s="39" t="n"/>
      <c r="N427" s="39" t="n"/>
      <c r="O427" s="39" t="n"/>
      <c r="P427" s="39" t="n"/>
      <c r="Q427" s="39" t="n"/>
      <c r="R427" s="39" t="n"/>
      <c r="S427" s="39" t="n"/>
      <c r="T427" s="39" t="n"/>
      <c r="U427" s="39" t="n"/>
      <c r="V427" s="39" t="n"/>
      <c r="W427" s="39" t="n"/>
      <c r="X427" s="39" t="n"/>
      <c r="Y427" s="39" t="n"/>
      <c r="Z427" s="39" t="n"/>
    </row>
    <row r="428" ht="15.75" customHeight="1" s="198">
      <c r="A428" s="39" t="n"/>
      <c r="B428" s="39" t="n"/>
      <c r="C428" s="39" t="n"/>
      <c r="D428" s="39" t="n"/>
      <c r="E428" s="39" t="n"/>
      <c r="F428" s="39" t="n"/>
      <c r="G428" s="39" t="n"/>
      <c r="H428" s="39" t="n"/>
      <c r="I428" s="39" t="n"/>
      <c r="J428" s="39" t="n"/>
      <c r="K428" s="39" t="n"/>
      <c r="L428" s="39" t="n"/>
      <c r="M428" s="39" t="n"/>
      <c r="N428" s="39" t="n"/>
      <c r="O428" s="39" t="n"/>
      <c r="P428" s="39" t="n"/>
      <c r="Q428" s="39" t="n"/>
      <c r="R428" s="39" t="n"/>
      <c r="S428" s="39" t="n"/>
      <c r="T428" s="39" t="n"/>
      <c r="U428" s="39" t="n"/>
      <c r="V428" s="39" t="n"/>
      <c r="W428" s="39" t="n"/>
      <c r="X428" s="39" t="n"/>
      <c r="Y428" s="39" t="n"/>
      <c r="Z428" s="39" t="n"/>
    </row>
    <row r="429" ht="15.75" customHeight="1" s="198">
      <c r="A429" s="39" t="n"/>
      <c r="B429" s="39" t="n"/>
      <c r="C429" s="39" t="n"/>
      <c r="D429" s="39" t="n"/>
      <c r="E429" s="39" t="n"/>
      <c r="F429" s="39" t="n"/>
      <c r="G429" s="39" t="n"/>
      <c r="H429" s="39" t="n"/>
      <c r="I429" s="39" t="n"/>
      <c r="J429" s="39" t="n"/>
      <c r="K429" s="39" t="n"/>
      <c r="L429" s="39" t="n"/>
      <c r="M429" s="39" t="n"/>
      <c r="N429" s="39" t="n"/>
      <c r="O429" s="39" t="n"/>
      <c r="P429" s="39" t="n"/>
      <c r="Q429" s="39" t="n"/>
      <c r="R429" s="39" t="n"/>
      <c r="S429" s="39" t="n"/>
      <c r="T429" s="39" t="n"/>
      <c r="U429" s="39" t="n"/>
      <c r="V429" s="39" t="n"/>
      <c r="W429" s="39" t="n"/>
      <c r="X429" s="39" t="n"/>
      <c r="Y429" s="39" t="n"/>
      <c r="Z429" s="39" t="n"/>
    </row>
    <row r="430" ht="15.75" customHeight="1" s="198">
      <c r="A430" s="39" t="n"/>
      <c r="B430" s="39" t="n"/>
      <c r="C430" s="39" t="n"/>
      <c r="D430" s="39" t="n"/>
      <c r="E430" s="39" t="n"/>
      <c r="F430" s="39" t="n"/>
      <c r="G430" s="39" t="n"/>
      <c r="H430" s="39" t="n"/>
      <c r="I430" s="39" t="n"/>
      <c r="J430" s="39" t="n"/>
      <c r="K430" s="39" t="n"/>
      <c r="L430" s="39" t="n"/>
      <c r="M430" s="39" t="n"/>
      <c r="N430" s="39" t="n"/>
      <c r="O430" s="39" t="n"/>
      <c r="P430" s="39" t="n"/>
      <c r="Q430" s="39" t="n"/>
      <c r="R430" s="39" t="n"/>
      <c r="S430" s="39" t="n"/>
      <c r="T430" s="39" t="n"/>
      <c r="U430" s="39" t="n"/>
      <c r="V430" s="39" t="n"/>
      <c r="W430" s="39" t="n"/>
      <c r="X430" s="39" t="n"/>
      <c r="Y430" s="39" t="n"/>
      <c r="Z430" s="39" t="n"/>
    </row>
    <row r="431" ht="15.75" customHeight="1" s="198">
      <c r="A431" s="39" t="n"/>
      <c r="B431" s="39" t="n"/>
      <c r="C431" s="39" t="n"/>
      <c r="D431" s="39" t="n"/>
      <c r="E431" s="39" t="n"/>
      <c r="F431" s="39" t="n"/>
      <c r="G431" s="39" t="n"/>
      <c r="H431" s="39" t="n"/>
      <c r="I431" s="39" t="n"/>
      <c r="J431" s="39" t="n"/>
      <c r="K431" s="39" t="n"/>
      <c r="L431" s="39" t="n"/>
      <c r="M431" s="39" t="n"/>
      <c r="N431" s="39" t="n"/>
      <c r="O431" s="39" t="n"/>
      <c r="P431" s="39" t="n"/>
      <c r="Q431" s="39" t="n"/>
      <c r="R431" s="39" t="n"/>
      <c r="S431" s="39" t="n"/>
      <c r="T431" s="39" t="n"/>
      <c r="U431" s="39" t="n"/>
      <c r="V431" s="39" t="n"/>
      <c r="W431" s="39" t="n"/>
      <c r="X431" s="39" t="n"/>
      <c r="Y431" s="39" t="n"/>
      <c r="Z431" s="39" t="n"/>
    </row>
    <row r="432" ht="15.75" customHeight="1" s="198">
      <c r="A432" s="39" t="n"/>
      <c r="B432" s="39" t="n"/>
      <c r="C432" s="39" t="n"/>
      <c r="D432" s="39" t="n"/>
      <c r="E432" s="39" t="n"/>
      <c r="F432" s="39" t="n"/>
      <c r="G432" s="39" t="n"/>
      <c r="H432" s="39" t="n"/>
      <c r="I432" s="39" t="n"/>
      <c r="J432" s="39" t="n"/>
      <c r="K432" s="39" t="n"/>
      <c r="L432" s="39" t="n"/>
      <c r="M432" s="39" t="n"/>
      <c r="N432" s="39" t="n"/>
      <c r="O432" s="39" t="n"/>
      <c r="P432" s="39" t="n"/>
      <c r="Q432" s="39" t="n"/>
      <c r="R432" s="39" t="n"/>
      <c r="S432" s="39" t="n"/>
      <c r="T432" s="39" t="n"/>
      <c r="U432" s="39" t="n"/>
      <c r="V432" s="39" t="n"/>
      <c r="W432" s="39" t="n"/>
      <c r="X432" s="39" t="n"/>
      <c r="Y432" s="39" t="n"/>
      <c r="Z432" s="39" t="n"/>
    </row>
    <row r="433" ht="15.75" customHeight="1" s="198">
      <c r="A433" s="39" t="n"/>
      <c r="B433" s="39" t="n"/>
      <c r="C433" s="39" t="n"/>
      <c r="D433" s="39" t="n"/>
      <c r="E433" s="39" t="n"/>
      <c r="F433" s="39" t="n"/>
      <c r="G433" s="39" t="n"/>
      <c r="H433" s="39" t="n"/>
      <c r="I433" s="39" t="n"/>
      <c r="J433" s="39" t="n"/>
      <c r="K433" s="39" t="n"/>
      <c r="L433" s="39" t="n"/>
      <c r="M433" s="39" t="n"/>
      <c r="N433" s="39" t="n"/>
      <c r="O433" s="39" t="n"/>
      <c r="P433" s="39" t="n"/>
      <c r="Q433" s="39" t="n"/>
      <c r="R433" s="39" t="n"/>
      <c r="S433" s="39" t="n"/>
      <c r="T433" s="39" t="n"/>
      <c r="U433" s="39" t="n"/>
      <c r="V433" s="39" t="n"/>
      <c r="W433" s="39" t="n"/>
      <c r="X433" s="39" t="n"/>
      <c r="Y433" s="39" t="n"/>
      <c r="Z433" s="39" t="n"/>
    </row>
    <row r="434" ht="15.75" customHeight="1" s="198">
      <c r="A434" s="39" t="n"/>
      <c r="B434" s="39" t="n"/>
      <c r="C434" s="39" t="n"/>
      <c r="D434" s="39" t="n"/>
      <c r="E434" s="39" t="n"/>
      <c r="F434" s="39" t="n"/>
      <c r="G434" s="39" t="n"/>
      <c r="H434" s="39" t="n"/>
      <c r="I434" s="39" t="n"/>
      <c r="J434" s="39" t="n"/>
      <c r="K434" s="39" t="n"/>
      <c r="L434" s="39" t="n"/>
      <c r="M434" s="39" t="n"/>
      <c r="N434" s="39" t="n"/>
      <c r="O434" s="39" t="n"/>
      <c r="P434" s="39" t="n"/>
      <c r="Q434" s="39" t="n"/>
      <c r="R434" s="39" t="n"/>
      <c r="S434" s="39" t="n"/>
      <c r="T434" s="39" t="n"/>
      <c r="U434" s="39" t="n"/>
      <c r="V434" s="39" t="n"/>
      <c r="W434" s="39" t="n"/>
      <c r="X434" s="39" t="n"/>
      <c r="Y434" s="39" t="n"/>
      <c r="Z434" s="39" t="n"/>
    </row>
    <row r="435" ht="15.75" customHeight="1" s="198">
      <c r="A435" s="39" t="n"/>
      <c r="B435" s="39" t="n"/>
      <c r="C435" s="39" t="n"/>
      <c r="D435" s="39" t="n"/>
      <c r="E435" s="39" t="n"/>
      <c r="F435" s="39" t="n"/>
      <c r="G435" s="39" t="n"/>
      <c r="H435" s="39" t="n"/>
      <c r="I435" s="39" t="n"/>
      <c r="J435" s="39" t="n"/>
      <c r="K435" s="39" t="n"/>
      <c r="L435" s="39" t="n"/>
      <c r="M435" s="39" t="n"/>
      <c r="N435" s="39" t="n"/>
      <c r="O435" s="39" t="n"/>
      <c r="P435" s="39" t="n"/>
      <c r="Q435" s="39" t="n"/>
      <c r="R435" s="39" t="n"/>
      <c r="S435" s="39" t="n"/>
      <c r="T435" s="39" t="n"/>
      <c r="U435" s="39" t="n"/>
      <c r="V435" s="39" t="n"/>
      <c r="W435" s="39" t="n"/>
      <c r="X435" s="39" t="n"/>
      <c r="Y435" s="39" t="n"/>
      <c r="Z435" s="39" t="n"/>
    </row>
    <row r="436" ht="15.75" customHeight="1" s="198">
      <c r="A436" s="39" t="n"/>
      <c r="B436" s="39" t="n"/>
      <c r="C436" s="39" t="n"/>
      <c r="D436" s="39" t="n"/>
      <c r="E436" s="39" t="n"/>
      <c r="F436" s="39" t="n"/>
      <c r="G436" s="39" t="n"/>
      <c r="H436" s="39" t="n"/>
      <c r="I436" s="39" t="n"/>
      <c r="J436" s="39" t="n"/>
      <c r="K436" s="39" t="n"/>
      <c r="L436" s="39" t="n"/>
      <c r="M436" s="39" t="n"/>
      <c r="N436" s="39" t="n"/>
      <c r="O436" s="39" t="n"/>
      <c r="P436" s="39" t="n"/>
      <c r="Q436" s="39" t="n"/>
      <c r="R436" s="39" t="n"/>
      <c r="S436" s="39" t="n"/>
      <c r="T436" s="39" t="n"/>
      <c r="U436" s="39" t="n"/>
      <c r="V436" s="39" t="n"/>
      <c r="W436" s="39" t="n"/>
      <c r="X436" s="39" t="n"/>
      <c r="Y436" s="39" t="n"/>
      <c r="Z436" s="39" t="n"/>
    </row>
    <row r="437" ht="15.75" customHeight="1" s="198">
      <c r="A437" s="39" t="n"/>
      <c r="B437" s="39" t="n"/>
      <c r="C437" s="39" t="n"/>
      <c r="D437" s="39" t="n"/>
      <c r="E437" s="39" t="n"/>
      <c r="F437" s="39" t="n"/>
      <c r="G437" s="39" t="n"/>
      <c r="H437" s="39" t="n"/>
      <c r="I437" s="39" t="n"/>
      <c r="J437" s="39" t="n"/>
      <c r="K437" s="39" t="n"/>
      <c r="L437" s="39" t="n"/>
      <c r="M437" s="39" t="n"/>
      <c r="N437" s="39" t="n"/>
      <c r="O437" s="39" t="n"/>
      <c r="P437" s="39" t="n"/>
      <c r="Q437" s="39" t="n"/>
      <c r="R437" s="39" t="n"/>
      <c r="S437" s="39" t="n"/>
      <c r="T437" s="39" t="n"/>
      <c r="U437" s="39" t="n"/>
      <c r="V437" s="39" t="n"/>
      <c r="W437" s="39" t="n"/>
      <c r="X437" s="39" t="n"/>
      <c r="Y437" s="39" t="n"/>
      <c r="Z437" s="39" t="n"/>
    </row>
    <row r="438" ht="15.75" customHeight="1" s="198">
      <c r="A438" s="39" t="n"/>
      <c r="B438" s="39" t="n"/>
      <c r="C438" s="39" t="n"/>
      <c r="D438" s="39" t="n"/>
      <c r="E438" s="39" t="n"/>
      <c r="F438" s="39" t="n"/>
      <c r="G438" s="39" t="n"/>
      <c r="H438" s="39" t="n"/>
      <c r="I438" s="39" t="n"/>
      <c r="J438" s="39" t="n"/>
      <c r="K438" s="39" t="n"/>
      <c r="L438" s="39" t="n"/>
      <c r="M438" s="39" t="n"/>
      <c r="N438" s="39" t="n"/>
      <c r="O438" s="39" t="n"/>
      <c r="P438" s="39" t="n"/>
      <c r="Q438" s="39" t="n"/>
      <c r="R438" s="39" t="n"/>
      <c r="S438" s="39" t="n"/>
      <c r="T438" s="39" t="n"/>
      <c r="U438" s="39" t="n"/>
      <c r="V438" s="39" t="n"/>
      <c r="W438" s="39" t="n"/>
      <c r="X438" s="39" t="n"/>
      <c r="Y438" s="39" t="n"/>
      <c r="Z438" s="39" t="n"/>
    </row>
    <row r="439" ht="15.75" customHeight="1" s="198">
      <c r="A439" s="39" t="n"/>
      <c r="B439" s="39" t="n"/>
      <c r="C439" s="39" t="n"/>
      <c r="D439" s="39" t="n"/>
      <c r="E439" s="39" t="n"/>
      <c r="F439" s="39" t="n"/>
      <c r="G439" s="39" t="n"/>
      <c r="H439" s="39" t="n"/>
      <c r="I439" s="39" t="n"/>
      <c r="J439" s="39" t="n"/>
      <c r="K439" s="39" t="n"/>
      <c r="L439" s="39" t="n"/>
      <c r="M439" s="39" t="n"/>
      <c r="N439" s="39" t="n"/>
      <c r="O439" s="39" t="n"/>
      <c r="P439" s="39" t="n"/>
      <c r="Q439" s="39" t="n"/>
      <c r="R439" s="39" t="n"/>
      <c r="S439" s="39" t="n"/>
      <c r="T439" s="39" t="n"/>
      <c r="U439" s="39" t="n"/>
      <c r="V439" s="39" t="n"/>
      <c r="W439" s="39" t="n"/>
      <c r="X439" s="39" t="n"/>
      <c r="Y439" s="39" t="n"/>
      <c r="Z439" s="39" t="n"/>
    </row>
    <row r="440" ht="15.75" customHeight="1" s="198">
      <c r="A440" s="39" t="n"/>
      <c r="B440" s="39" t="n"/>
      <c r="C440" s="39" t="n"/>
      <c r="D440" s="39" t="n"/>
      <c r="E440" s="39" t="n"/>
      <c r="F440" s="39" t="n"/>
      <c r="G440" s="39" t="n"/>
      <c r="H440" s="39" t="n"/>
      <c r="I440" s="39" t="n"/>
      <c r="J440" s="39" t="n"/>
      <c r="K440" s="39" t="n"/>
      <c r="L440" s="39" t="n"/>
      <c r="M440" s="39" t="n"/>
      <c r="N440" s="39" t="n"/>
      <c r="O440" s="39" t="n"/>
      <c r="P440" s="39" t="n"/>
      <c r="Q440" s="39" t="n"/>
      <c r="R440" s="39" t="n"/>
      <c r="S440" s="39" t="n"/>
      <c r="T440" s="39" t="n"/>
      <c r="U440" s="39" t="n"/>
      <c r="V440" s="39" t="n"/>
      <c r="W440" s="39" t="n"/>
      <c r="X440" s="39" t="n"/>
      <c r="Y440" s="39" t="n"/>
      <c r="Z440" s="39" t="n"/>
    </row>
    <row r="441" ht="15.75" customHeight="1" s="198">
      <c r="A441" s="39" t="n"/>
      <c r="B441" s="39" t="n"/>
      <c r="C441" s="39" t="n"/>
      <c r="D441" s="39" t="n"/>
      <c r="E441" s="39" t="n"/>
      <c r="F441" s="39" t="n"/>
      <c r="G441" s="39" t="n"/>
      <c r="H441" s="39" t="n"/>
      <c r="I441" s="39" t="n"/>
      <c r="J441" s="39" t="n"/>
      <c r="K441" s="39" t="n"/>
      <c r="L441" s="39" t="n"/>
      <c r="M441" s="39" t="n"/>
      <c r="N441" s="39" t="n"/>
      <c r="O441" s="39" t="n"/>
      <c r="P441" s="39" t="n"/>
      <c r="Q441" s="39" t="n"/>
      <c r="R441" s="39" t="n"/>
      <c r="S441" s="39" t="n"/>
      <c r="T441" s="39" t="n"/>
      <c r="U441" s="39" t="n"/>
      <c r="V441" s="39" t="n"/>
      <c r="W441" s="39" t="n"/>
      <c r="X441" s="39" t="n"/>
      <c r="Y441" s="39" t="n"/>
      <c r="Z441" s="39" t="n"/>
    </row>
    <row r="442" ht="15.75" customHeight="1" s="198">
      <c r="A442" s="39" t="n"/>
      <c r="B442" s="39" t="n"/>
      <c r="C442" s="39" t="n"/>
      <c r="D442" s="39" t="n"/>
      <c r="E442" s="39" t="n"/>
      <c r="F442" s="39" t="n"/>
      <c r="G442" s="39" t="n"/>
      <c r="H442" s="39" t="n"/>
      <c r="I442" s="39" t="n"/>
      <c r="J442" s="39" t="n"/>
      <c r="K442" s="39" t="n"/>
      <c r="L442" s="39" t="n"/>
      <c r="M442" s="39" t="n"/>
      <c r="N442" s="39" t="n"/>
      <c r="O442" s="39" t="n"/>
      <c r="P442" s="39" t="n"/>
      <c r="Q442" s="39" t="n"/>
      <c r="R442" s="39" t="n"/>
      <c r="S442" s="39" t="n"/>
      <c r="T442" s="39" t="n"/>
      <c r="U442" s="39" t="n"/>
      <c r="V442" s="39" t="n"/>
      <c r="W442" s="39" t="n"/>
      <c r="X442" s="39" t="n"/>
      <c r="Y442" s="39" t="n"/>
      <c r="Z442" s="39" t="n"/>
    </row>
    <row r="443" ht="15.75" customHeight="1" s="198">
      <c r="A443" s="39" t="n"/>
      <c r="B443" s="39" t="n"/>
      <c r="C443" s="39" t="n"/>
      <c r="D443" s="39" t="n"/>
      <c r="E443" s="39" t="n"/>
      <c r="F443" s="39" t="n"/>
      <c r="G443" s="39" t="n"/>
      <c r="H443" s="39" t="n"/>
      <c r="I443" s="39" t="n"/>
      <c r="J443" s="39" t="n"/>
      <c r="K443" s="39" t="n"/>
      <c r="L443" s="39" t="n"/>
      <c r="M443" s="39" t="n"/>
      <c r="N443" s="39" t="n"/>
      <c r="O443" s="39" t="n"/>
      <c r="P443" s="39" t="n"/>
      <c r="Q443" s="39" t="n"/>
      <c r="R443" s="39" t="n"/>
      <c r="S443" s="39" t="n"/>
      <c r="T443" s="39" t="n"/>
      <c r="U443" s="39" t="n"/>
      <c r="V443" s="39" t="n"/>
      <c r="W443" s="39" t="n"/>
      <c r="X443" s="39" t="n"/>
      <c r="Y443" s="39" t="n"/>
      <c r="Z443" s="39" t="n"/>
    </row>
    <row r="444" ht="15.75" customHeight="1" s="198">
      <c r="A444" s="39" t="n"/>
      <c r="B444" s="39" t="n"/>
      <c r="C444" s="39" t="n"/>
      <c r="D444" s="39" t="n"/>
      <c r="E444" s="39" t="n"/>
      <c r="F444" s="39" t="n"/>
      <c r="G444" s="39" t="n"/>
      <c r="H444" s="39" t="n"/>
      <c r="I444" s="39" t="n"/>
      <c r="J444" s="39" t="n"/>
      <c r="K444" s="39" t="n"/>
      <c r="L444" s="39" t="n"/>
      <c r="M444" s="39" t="n"/>
      <c r="N444" s="39" t="n"/>
      <c r="O444" s="39" t="n"/>
      <c r="P444" s="39" t="n"/>
      <c r="Q444" s="39" t="n"/>
      <c r="R444" s="39" t="n"/>
      <c r="S444" s="39" t="n"/>
      <c r="T444" s="39" t="n"/>
      <c r="U444" s="39" t="n"/>
      <c r="V444" s="39" t="n"/>
      <c r="W444" s="39" t="n"/>
      <c r="X444" s="39" t="n"/>
      <c r="Y444" s="39" t="n"/>
      <c r="Z444" s="39" t="n"/>
    </row>
    <row r="445" ht="15.75" customHeight="1" s="198">
      <c r="A445" s="39" t="n"/>
      <c r="B445" s="39" t="n"/>
      <c r="C445" s="39" t="n"/>
      <c r="D445" s="39" t="n"/>
      <c r="E445" s="39" t="n"/>
      <c r="F445" s="39" t="n"/>
      <c r="G445" s="39" t="n"/>
      <c r="H445" s="39" t="n"/>
      <c r="I445" s="39" t="n"/>
      <c r="J445" s="39" t="n"/>
      <c r="K445" s="39" t="n"/>
      <c r="L445" s="39" t="n"/>
      <c r="M445" s="39" t="n"/>
      <c r="N445" s="39" t="n"/>
      <c r="O445" s="39" t="n"/>
      <c r="P445" s="39" t="n"/>
      <c r="Q445" s="39" t="n"/>
      <c r="R445" s="39" t="n"/>
      <c r="S445" s="39" t="n"/>
      <c r="T445" s="39" t="n"/>
      <c r="U445" s="39" t="n"/>
      <c r="V445" s="39" t="n"/>
      <c r="W445" s="39" t="n"/>
      <c r="X445" s="39" t="n"/>
      <c r="Y445" s="39" t="n"/>
      <c r="Z445" s="39" t="n"/>
    </row>
    <row r="446" ht="15.75" customHeight="1" s="198">
      <c r="A446" s="39" t="n"/>
      <c r="B446" s="39" t="n"/>
      <c r="C446" s="39" t="n"/>
      <c r="D446" s="39" t="n"/>
      <c r="E446" s="39" t="n"/>
      <c r="F446" s="39" t="n"/>
      <c r="G446" s="39" t="n"/>
      <c r="H446" s="39" t="n"/>
      <c r="I446" s="39" t="n"/>
      <c r="J446" s="39" t="n"/>
      <c r="K446" s="39" t="n"/>
      <c r="L446" s="39" t="n"/>
      <c r="M446" s="39" t="n"/>
      <c r="N446" s="39" t="n"/>
      <c r="O446" s="39" t="n"/>
      <c r="P446" s="39" t="n"/>
      <c r="Q446" s="39" t="n"/>
      <c r="R446" s="39" t="n"/>
      <c r="S446" s="39" t="n"/>
      <c r="T446" s="39" t="n"/>
      <c r="U446" s="39" t="n"/>
      <c r="V446" s="39" t="n"/>
      <c r="W446" s="39" t="n"/>
      <c r="X446" s="39" t="n"/>
      <c r="Y446" s="39" t="n"/>
      <c r="Z446" s="39" t="n"/>
    </row>
    <row r="447" ht="15.75" customHeight="1" s="198">
      <c r="A447" s="39" t="n"/>
      <c r="B447" s="39" t="n"/>
      <c r="C447" s="39" t="n"/>
      <c r="D447" s="39" t="n"/>
      <c r="E447" s="39" t="n"/>
      <c r="F447" s="39" t="n"/>
      <c r="G447" s="39" t="n"/>
      <c r="H447" s="39" t="n"/>
      <c r="I447" s="39" t="n"/>
      <c r="J447" s="39" t="n"/>
      <c r="K447" s="39" t="n"/>
      <c r="L447" s="39" t="n"/>
      <c r="M447" s="39" t="n"/>
      <c r="N447" s="39" t="n"/>
      <c r="O447" s="39" t="n"/>
      <c r="P447" s="39" t="n"/>
      <c r="Q447" s="39" t="n"/>
      <c r="R447" s="39" t="n"/>
      <c r="S447" s="39" t="n"/>
      <c r="T447" s="39" t="n"/>
      <c r="U447" s="39" t="n"/>
      <c r="V447" s="39" t="n"/>
      <c r="W447" s="39" t="n"/>
      <c r="X447" s="39" t="n"/>
      <c r="Y447" s="39" t="n"/>
      <c r="Z447" s="39" t="n"/>
    </row>
    <row r="448" ht="15.75" customHeight="1" s="198">
      <c r="A448" s="39" t="n"/>
      <c r="B448" s="39" t="n"/>
      <c r="C448" s="39" t="n"/>
      <c r="D448" s="39" t="n"/>
      <c r="E448" s="39" t="n"/>
      <c r="F448" s="39" t="n"/>
      <c r="G448" s="39" t="n"/>
      <c r="H448" s="39" t="n"/>
      <c r="I448" s="39" t="n"/>
      <c r="J448" s="39" t="n"/>
      <c r="K448" s="39" t="n"/>
      <c r="L448" s="39" t="n"/>
      <c r="M448" s="39" t="n"/>
      <c r="N448" s="39" t="n"/>
      <c r="O448" s="39" t="n"/>
      <c r="P448" s="39" t="n"/>
      <c r="Q448" s="39" t="n"/>
      <c r="R448" s="39" t="n"/>
      <c r="S448" s="39" t="n"/>
      <c r="T448" s="39" t="n"/>
      <c r="U448" s="39" t="n"/>
      <c r="V448" s="39" t="n"/>
      <c r="W448" s="39" t="n"/>
      <c r="X448" s="39" t="n"/>
      <c r="Y448" s="39" t="n"/>
      <c r="Z448" s="39" t="n"/>
    </row>
    <row r="449" ht="15.75" customHeight="1" s="198">
      <c r="A449" s="39" t="n"/>
      <c r="B449" s="39" t="n"/>
      <c r="C449" s="39" t="n"/>
      <c r="D449" s="39" t="n"/>
      <c r="E449" s="39" t="n"/>
      <c r="F449" s="39" t="n"/>
      <c r="G449" s="39" t="n"/>
      <c r="H449" s="39" t="n"/>
      <c r="I449" s="39" t="n"/>
      <c r="J449" s="39" t="n"/>
      <c r="K449" s="39" t="n"/>
      <c r="L449" s="39" t="n"/>
      <c r="M449" s="39" t="n"/>
      <c r="N449" s="39" t="n"/>
      <c r="O449" s="39" t="n"/>
      <c r="P449" s="39" t="n"/>
      <c r="Q449" s="39" t="n"/>
      <c r="R449" s="39" t="n"/>
      <c r="S449" s="39" t="n"/>
      <c r="T449" s="39" t="n"/>
      <c r="U449" s="39" t="n"/>
      <c r="V449" s="39" t="n"/>
      <c r="W449" s="39" t="n"/>
      <c r="X449" s="39" t="n"/>
      <c r="Y449" s="39" t="n"/>
      <c r="Z449" s="39" t="n"/>
    </row>
    <row r="450" ht="15.75" customHeight="1" s="198">
      <c r="A450" s="39" t="n"/>
      <c r="B450" s="39" t="n"/>
      <c r="C450" s="39" t="n"/>
      <c r="D450" s="39" t="n"/>
      <c r="E450" s="39" t="n"/>
      <c r="F450" s="39" t="n"/>
      <c r="G450" s="39" t="n"/>
      <c r="H450" s="39" t="n"/>
      <c r="I450" s="39" t="n"/>
      <c r="J450" s="39" t="n"/>
      <c r="K450" s="39" t="n"/>
      <c r="L450" s="39" t="n"/>
      <c r="M450" s="39" t="n"/>
      <c r="N450" s="39" t="n"/>
      <c r="O450" s="39" t="n"/>
      <c r="P450" s="39" t="n"/>
      <c r="Q450" s="39" t="n"/>
      <c r="R450" s="39" t="n"/>
      <c r="S450" s="39" t="n"/>
      <c r="T450" s="39" t="n"/>
      <c r="U450" s="39" t="n"/>
      <c r="V450" s="39" t="n"/>
      <c r="W450" s="39" t="n"/>
      <c r="X450" s="39" t="n"/>
      <c r="Y450" s="39" t="n"/>
      <c r="Z450" s="39" t="n"/>
    </row>
    <row r="451" ht="15.75" customHeight="1" s="198">
      <c r="A451" s="39" t="n"/>
      <c r="B451" s="39" t="n"/>
      <c r="C451" s="39" t="n"/>
      <c r="D451" s="39" t="n"/>
      <c r="E451" s="39" t="n"/>
      <c r="F451" s="39" t="n"/>
      <c r="G451" s="39" t="n"/>
      <c r="H451" s="39" t="n"/>
      <c r="I451" s="39" t="n"/>
      <c r="J451" s="39" t="n"/>
      <c r="K451" s="39" t="n"/>
      <c r="L451" s="39" t="n"/>
      <c r="M451" s="39" t="n"/>
      <c r="N451" s="39" t="n"/>
      <c r="O451" s="39" t="n"/>
      <c r="P451" s="39" t="n"/>
      <c r="Q451" s="39" t="n"/>
      <c r="R451" s="39" t="n"/>
      <c r="S451" s="39" t="n"/>
      <c r="T451" s="39" t="n"/>
      <c r="U451" s="39" t="n"/>
      <c r="V451" s="39" t="n"/>
      <c r="W451" s="39" t="n"/>
      <c r="X451" s="39" t="n"/>
      <c r="Y451" s="39" t="n"/>
      <c r="Z451" s="39" t="n"/>
    </row>
    <row r="452" ht="15.75" customHeight="1" s="198">
      <c r="A452" s="39" t="n"/>
      <c r="B452" s="39" t="n"/>
      <c r="C452" s="39" t="n"/>
      <c r="D452" s="39" t="n"/>
      <c r="E452" s="39" t="n"/>
      <c r="F452" s="39" t="n"/>
      <c r="G452" s="39" t="n"/>
      <c r="H452" s="39" t="n"/>
      <c r="I452" s="39" t="n"/>
      <c r="J452" s="39" t="n"/>
      <c r="K452" s="39" t="n"/>
      <c r="L452" s="39" t="n"/>
      <c r="M452" s="39" t="n"/>
      <c r="N452" s="39" t="n"/>
      <c r="O452" s="39" t="n"/>
      <c r="P452" s="39" t="n"/>
      <c r="Q452" s="39" t="n"/>
      <c r="R452" s="39" t="n"/>
      <c r="S452" s="39" t="n"/>
      <c r="T452" s="39" t="n"/>
      <c r="U452" s="39" t="n"/>
      <c r="V452" s="39" t="n"/>
      <c r="W452" s="39" t="n"/>
      <c r="X452" s="39" t="n"/>
      <c r="Y452" s="39" t="n"/>
      <c r="Z452" s="39" t="n"/>
    </row>
    <row r="453" ht="15.75" customHeight="1" s="198">
      <c r="A453" s="39" t="n"/>
      <c r="B453" s="39" t="n"/>
      <c r="C453" s="39" t="n"/>
      <c r="D453" s="39" t="n"/>
      <c r="E453" s="39" t="n"/>
      <c r="F453" s="39" t="n"/>
      <c r="G453" s="39" t="n"/>
      <c r="H453" s="39" t="n"/>
      <c r="I453" s="39" t="n"/>
      <c r="J453" s="39" t="n"/>
      <c r="K453" s="39" t="n"/>
      <c r="L453" s="39" t="n"/>
      <c r="M453" s="39" t="n"/>
      <c r="N453" s="39" t="n"/>
      <c r="O453" s="39" t="n"/>
      <c r="P453" s="39" t="n"/>
      <c r="Q453" s="39" t="n"/>
      <c r="R453" s="39" t="n"/>
      <c r="S453" s="39" t="n"/>
      <c r="T453" s="39" t="n"/>
      <c r="U453" s="39" t="n"/>
      <c r="V453" s="39" t="n"/>
      <c r="W453" s="39" t="n"/>
      <c r="X453" s="39" t="n"/>
      <c r="Y453" s="39" t="n"/>
      <c r="Z453" s="39" t="n"/>
    </row>
    <row r="454" ht="15.75" customHeight="1" s="198">
      <c r="A454" s="39" t="n"/>
      <c r="B454" s="39" t="n"/>
      <c r="C454" s="39" t="n"/>
      <c r="D454" s="39" t="n"/>
      <c r="E454" s="39" t="n"/>
      <c r="F454" s="39" t="n"/>
      <c r="G454" s="39" t="n"/>
      <c r="H454" s="39" t="n"/>
      <c r="I454" s="39" t="n"/>
      <c r="J454" s="39" t="n"/>
      <c r="K454" s="39" t="n"/>
      <c r="L454" s="39" t="n"/>
      <c r="M454" s="39" t="n"/>
      <c r="N454" s="39" t="n"/>
      <c r="O454" s="39" t="n"/>
      <c r="P454" s="39" t="n"/>
      <c r="Q454" s="39" t="n"/>
      <c r="R454" s="39" t="n"/>
      <c r="S454" s="39" t="n"/>
      <c r="T454" s="39" t="n"/>
      <c r="U454" s="39" t="n"/>
      <c r="V454" s="39" t="n"/>
      <c r="W454" s="39" t="n"/>
      <c r="X454" s="39" t="n"/>
      <c r="Y454" s="39" t="n"/>
      <c r="Z454" s="39" t="n"/>
    </row>
    <row r="455" ht="15.75" customHeight="1" s="198">
      <c r="A455" s="39" t="n"/>
      <c r="B455" s="39" t="n"/>
      <c r="C455" s="39" t="n"/>
      <c r="D455" s="39" t="n"/>
      <c r="E455" s="39" t="n"/>
      <c r="F455" s="39" t="n"/>
      <c r="G455" s="39" t="n"/>
      <c r="H455" s="39" t="n"/>
      <c r="I455" s="39" t="n"/>
      <c r="J455" s="39" t="n"/>
      <c r="K455" s="39" t="n"/>
      <c r="L455" s="39" t="n"/>
      <c r="M455" s="39" t="n"/>
      <c r="N455" s="39" t="n"/>
      <c r="O455" s="39" t="n"/>
      <c r="P455" s="39" t="n"/>
      <c r="Q455" s="39" t="n"/>
      <c r="R455" s="39" t="n"/>
      <c r="S455" s="39" t="n"/>
      <c r="T455" s="39" t="n"/>
      <c r="U455" s="39" t="n"/>
      <c r="V455" s="39" t="n"/>
      <c r="W455" s="39" t="n"/>
      <c r="X455" s="39" t="n"/>
      <c r="Y455" s="39" t="n"/>
      <c r="Z455" s="39" t="n"/>
    </row>
    <row r="456" ht="15.75" customHeight="1" s="198">
      <c r="A456" s="39" t="n"/>
      <c r="B456" s="39" t="n"/>
      <c r="C456" s="39" t="n"/>
      <c r="D456" s="39" t="n"/>
      <c r="E456" s="39" t="n"/>
      <c r="F456" s="39" t="n"/>
      <c r="G456" s="39" t="n"/>
      <c r="H456" s="39" t="n"/>
      <c r="I456" s="39" t="n"/>
      <c r="J456" s="39" t="n"/>
      <c r="K456" s="39" t="n"/>
      <c r="L456" s="39" t="n"/>
      <c r="M456" s="39" t="n"/>
      <c r="N456" s="39" t="n"/>
      <c r="O456" s="39" t="n"/>
      <c r="P456" s="39" t="n"/>
      <c r="Q456" s="39" t="n"/>
      <c r="R456" s="39" t="n"/>
      <c r="S456" s="39" t="n"/>
      <c r="T456" s="39" t="n"/>
      <c r="U456" s="39" t="n"/>
      <c r="V456" s="39" t="n"/>
      <c r="W456" s="39" t="n"/>
      <c r="X456" s="39" t="n"/>
      <c r="Y456" s="39" t="n"/>
      <c r="Z456" s="39" t="n"/>
    </row>
    <row r="457" ht="15.75" customHeight="1" s="198">
      <c r="A457" s="39" t="n"/>
      <c r="B457" s="39" t="n"/>
      <c r="C457" s="39" t="n"/>
      <c r="D457" s="39" t="n"/>
      <c r="E457" s="39" t="n"/>
      <c r="F457" s="39" t="n"/>
      <c r="G457" s="39" t="n"/>
      <c r="H457" s="39" t="n"/>
      <c r="I457" s="39" t="n"/>
      <c r="J457" s="39" t="n"/>
      <c r="K457" s="39" t="n"/>
      <c r="L457" s="39" t="n"/>
      <c r="M457" s="39" t="n"/>
      <c r="N457" s="39" t="n"/>
      <c r="O457" s="39" t="n"/>
      <c r="P457" s="39" t="n"/>
      <c r="Q457" s="39" t="n"/>
      <c r="R457" s="39" t="n"/>
      <c r="S457" s="39" t="n"/>
      <c r="T457" s="39" t="n"/>
      <c r="U457" s="39" t="n"/>
      <c r="V457" s="39" t="n"/>
      <c r="W457" s="39" t="n"/>
      <c r="X457" s="39" t="n"/>
      <c r="Y457" s="39" t="n"/>
      <c r="Z457" s="39" t="n"/>
    </row>
    <row r="458" ht="15.75" customHeight="1" s="198">
      <c r="A458" s="39" t="n"/>
      <c r="B458" s="39" t="n"/>
      <c r="C458" s="39" t="n"/>
      <c r="D458" s="39" t="n"/>
      <c r="E458" s="39" t="n"/>
      <c r="F458" s="39" t="n"/>
      <c r="G458" s="39" t="n"/>
      <c r="H458" s="39" t="n"/>
      <c r="I458" s="39" t="n"/>
      <c r="J458" s="39" t="n"/>
      <c r="K458" s="39" t="n"/>
      <c r="L458" s="39" t="n"/>
      <c r="M458" s="39" t="n"/>
      <c r="N458" s="39" t="n"/>
      <c r="O458" s="39" t="n"/>
      <c r="P458" s="39" t="n"/>
      <c r="Q458" s="39" t="n"/>
      <c r="R458" s="39" t="n"/>
      <c r="S458" s="39" t="n"/>
      <c r="T458" s="39" t="n"/>
      <c r="U458" s="39" t="n"/>
      <c r="V458" s="39" t="n"/>
      <c r="W458" s="39" t="n"/>
      <c r="X458" s="39" t="n"/>
      <c r="Y458" s="39" t="n"/>
      <c r="Z458" s="39" t="n"/>
    </row>
    <row r="459" ht="15.75" customHeight="1" s="198">
      <c r="A459" s="39" t="n"/>
      <c r="B459" s="39" t="n"/>
      <c r="C459" s="39" t="n"/>
      <c r="D459" s="39" t="n"/>
      <c r="E459" s="39" t="n"/>
      <c r="F459" s="39" t="n"/>
      <c r="G459" s="39" t="n"/>
      <c r="H459" s="39" t="n"/>
      <c r="I459" s="39" t="n"/>
      <c r="J459" s="39" t="n"/>
      <c r="K459" s="39" t="n"/>
      <c r="L459" s="39" t="n"/>
      <c r="M459" s="39" t="n"/>
      <c r="N459" s="39" t="n"/>
      <c r="O459" s="39" t="n"/>
      <c r="P459" s="39" t="n"/>
      <c r="Q459" s="39" t="n"/>
      <c r="R459" s="39" t="n"/>
      <c r="S459" s="39" t="n"/>
      <c r="T459" s="39" t="n"/>
      <c r="U459" s="39" t="n"/>
      <c r="V459" s="39" t="n"/>
      <c r="W459" s="39" t="n"/>
      <c r="X459" s="39" t="n"/>
      <c r="Y459" s="39" t="n"/>
      <c r="Z459" s="39" t="n"/>
    </row>
    <row r="460" ht="15.75" customHeight="1" s="198">
      <c r="A460" s="39" t="n"/>
      <c r="B460" s="39" t="n"/>
      <c r="C460" s="39" t="n"/>
      <c r="D460" s="39" t="n"/>
      <c r="E460" s="39" t="n"/>
      <c r="F460" s="39" t="n"/>
      <c r="G460" s="39" t="n"/>
      <c r="H460" s="39" t="n"/>
      <c r="I460" s="39" t="n"/>
      <c r="J460" s="39" t="n"/>
      <c r="K460" s="39" t="n"/>
      <c r="L460" s="39" t="n"/>
      <c r="M460" s="39" t="n"/>
      <c r="N460" s="39" t="n"/>
      <c r="O460" s="39" t="n"/>
      <c r="P460" s="39" t="n"/>
      <c r="Q460" s="39" t="n"/>
      <c r="R460" s="39" t="n"/>
      <c r="S460" s="39" t="n"/>
      <c r="T460" s="39" t="n"/>
      <c r="U460" s="39" t="n"/>
      <c r="V460" s="39" t="n"/>
      <c r="W460" s="39" t="n"/>
      <c r="X460" s="39" t="n"/>
      <c r="Y460" s="39" t="n"/>
      <c r="Z460" s="39" t="n"/>
    </row>
    <row r="461" ht="15.75" customHeight="1" s="198">
      <c r="A461" s="39" t="n"/>
      <c r="B461" s="39" t="n"/>
      <c r="C461" s="39" t="n"/>
      <c r="D461" s="39" t="n"/>
      <c r="E461" s="39" t="n"/>
      <c r="F461" s="39" t="n"/>
      <c r="G461" s="39" t="n"/>
      <c r="H461" s="39" t="n"/>
      <c r="I461" s="39" t="n"/>
      <c r="J461" s="39" t="n"/>
      <c r="K461" s="39" t="n"/>
      <c r="L461" s="39" t="n"/>
      <c r="M461" s="39" t="n"/>
      <c r="N461" s="39" t="n"/>
      <c r="O461" s="39" t="n"/>
      <c r="P461" s="39" t="n"/>
      <c r="Q461" s="39" t="n"/>
      <c r="R461" s="39" t="n"/>
      <c r="S461" s="39" t="n"/>
      <c r="T461" s="39" t="n"/>
      <c r="U461" s="39" t="n"/>
      <c r="V461" s="39" t="n"/>
      <c r="W461" s="39" t="n"/>
      <c r="X461" s="39" t="n"/>
      <c r="Y461" s="39" t="n"/>
      <c r="Z461" s="39" t="n"/>
    </row>
    <row r="462" ht="15.75" customHeight="1" s="198">
      <c r="A462" s="39" t="n"/>
      <c r="B462" s="39" t="n"/>
      <c r="C462" s="39" t="n"/>
      <c r="D462" s="39" t="n"/>
      <c r="E462" s="39" t="n"/>
      <c r="F462" s="39" t="n"/>
      <c r="G462" s="39" t="n"/>
      <c r="H462" s="39" t="n"/>
      <c r="I462" s="39" t="n"/>
      <c r="J462" s="39" t="n"/>
      <c r="K462" s="39" t="n"/>
      <c r="L462" s="39" t="n"/>
      <c r="M462" s="39" t="n"/>
      <c r="N462" s="39" t="n"/>
      <c r="O462" s="39" t="n"/>
      <c r="P462" s="39" t="n"/>
      <c r="Q462" s="39" t="n"/>
      <c r="R462" s="39" t="n"/>
      <c r="S462" s="39" t="n"/>
      <c r="T462" s="39" t="n"/>
      <c r="U462" s="39" t="n"/>
      <c r="V462" s="39" t="n"/>
      <c r="W462" s="39" t="n"/>
      <c r="X462" s="39" t="n"/>
      <c r="Y462" s="39" t="n"/>
      <c r="Z462" s="39" t="n"/>
    </row>
    <row r="463" ht="15.75" customHeight="1" s="198">
      <c r="A463" s="39" t="n"/>
      <c r="B463" s="39" t="n"/>
      <c r="C463" s="39" t="n"/>
      <c r="D463" s="39" t="n"/>
      <c r="E463" s="39" t="n"/>
      <c r="F463" s="39" t="n"/>
      <c r="G463" s="39" t="n"/>
      <c r="H463" s="39" t="n"/>
      <c r="I463" s="39" t="n"/>
      <c r="J463" s="39" t="n"/>
      <c r="K463" s="39" t="n"/>
      <c r="L463" s="39" t="n"/>
      <c r="M463" s="39" t="n"/>
      <c r="N463" s="39" t="n"/>
      <c r="O463" s="39" t="n"/>
      <c r="P463" s="39" t="n"/>
      <c r="Q463" s="39" t="n"/>
      <c r="R463" s="39" t="n"/>
      <c r="S463" s="39" t="n"/>
      <c r="T463" s="39" t="n"/>
      <c r="U463" s="39" t="n"/>
      <c r="V463" s="39" t="n"/>
      <c r="W463" s="39" t="n"/>
      <c r="X463" s="39" t="n"/>
      <c r="Y463" s="39" t="n"/>
      <c r="Z463" s="39" t="n"/>
    </row>
    <row r="464" ht="15.75" customHeight="1" s="198">
      <c r="A464" s="39" t="n"/>
      <c r="B464" s="39" t="n"/>
      <c r="C464" s="39" t="n"/>
      <c r="D464" s="39" t="n"/>
      <c r="E464" s="39" t="n"/>
      <c r="F464" s="39" t="n"/>
      <c r="G464" s="39" t="n"/>
      <c r="H464" s="39" t="n"/>
      <c r="I464" s="39" t="n"/>
      <c r="J464" s="39" t="n"/>
      <c r="K464" s="39" t="n"/>
      <c r="L464" s="39" t="n"/>
      <c r="M464" s="39" t="n"/>
      <c r="N464" s="39" t="n"/>
      <c r="O464" s="39" t="n"/>
      <c r="P464" s="39" t="n"/>
      <c r="Q464" s="39" t="n"/>
      <c r="R464" s="39" t="n"/>
      <c r="S464" s="39" t="n"/>
      <c r="T464" s="39" t="n"/>
      <c r="U464" s="39" t="n"/>
      <c r="V464" s="39" t="n"/>
      <c r="W464" s="39" t="n"/>
      <c r="X464" s="39" t="n"/>
      <c r="Y464" s="39" t="n"/>
      <c r="Z464" s="39" t="n"/>
    </row>
    <row r="465" ht="15.75" customHeight="1" s="198">
      <c r="A465" s="39" t="n"/>
      <c r="B465" s="39" t="n"/>
      <c r="C465" s="39" t="n"/>
      <c r="D465" s="39" t="n"/>
      <c r="E465" s="39" t="n"/>
      <c r="F465" s="39" t="n"/>
      <c r="G465" s="39" t="n"/>
      <c r="H465" s="39" t="n"/>
      <c r="I465" s="39" t="n"/>
      <c r="J465" s="39" t="n"/>
      <c r="K465" s="39" t="n"/>
      <c r="L465" s="39" t="n"/>
      <c r="M465" s="39" t="n"/>
      <c r="N465" s="39" t="n"/>
      <c r="O465" s="39" t="n"/>
      <c r="P465" s="39" t="n"/>
      <c r="Q465" s="39" t="n"/>
      <c r="R465" s="39" t="n"/>
      <c r="S465" s="39" t="n"/>
      <c r="T465" s="39" t="n"/>
      <c r="U465" s="39" t="n"/>
      <c r="V465" s="39" t="n"/>
      <c r="W465" s="39" t="n"/>
      <c r="X465" s="39" t="n"/>
      <c r="Y465" s="39" t="n"/>
      <c r="Z465" s="39" t="n"/>
    </row>
    <row r="466" ht="15.75" customHeight="1" s="198">
      <c r="A466" s="39" t="n"/>
      <c r="B466" s="39" t="n"/>
      <c r="C466" s="39" t="n"/>
      <c r="D466" s="39" t="n"/>
      <c r="E466" s="39" t="n"/>
      <c r="F466" s="39" t="n"/>
      <c r="G466" s="39" t="n"/>
      <c r="H466" s="39" t="n"/>
      <c r="I466" s="39" t="n"/>
      <c r="J466" s="39" t="n"/>
      <c r="K466" s="39" t="n"/>
      <c r="L466" s="39" t="n"/>
      <c r="M466" s="39" t="n"/>
      <c r="N466" s="39" t="n"/>
      <c r="O466" s="39" t="n"/>
      <c r="P466" s="39" t="n"/>
      <c r="Q466" s="39" t="n"/>
      <c r="R466" s="39" t="n"/>
      <c r="S466" s="39" t="n"/>
      <c r="T466" s="39" t="n"/>
      <c r="U466" s="39" t="n"/>
      <c r="V466" s="39" t="n"/>
      <c r="W466" s="39" t="n"/>
      <c r="X466" s="39" t="n"/>
      <c r="Y466" s="39" t="n"/>
      <c r="Z466" s="39" t="n"/>
    </row>
    <row r="467" ht="15.75" customHeight="1" s="198">
      <c r="A467" s="39" t="n"/>
      <c r="B467" s="39" t="n"/>
      <c r="C467" s="39" t="n"/>
      <c r="D467" s="39" t="n"/>
      <c r="E467" s="39" t="n"/>
      <c r="F467" s="39" t="n"/>
      <c r="G467" s="39" t="n"/>
      <c r="H467" s="39" t="n"/>
      <c r="I467" s="39" t="n"/>
      <c r="J467" s="39" t="n"/>
      <c r="K467" s="39" t="n"/>
      <c r="L467" s="39" t="n"/>
      <c r="M467" s="39" t="n"/>
      <c r="N467" s="39" t="n"/>
      <c r="O467" s="39" t="n"/>
      <c r="P467" s="39" t="n"/>
      <c r="Q467" s="39" t="n"/>
      <c r="R467" s="39" t="n"/>
      <c r="S467" s="39" t="n"/>
      <c r="T467" s="39" t="n"/>
      <c r="U467" s="39" t="n"/>
      <c r="V467" s="39" t="n"/>
      <c r="W467" s="39" t="n"/>
      <c r="X467" s="39" t="n"/>
      <c r="Y467" s="39" t="n"/>
      <c r="Z467" s="39" t="n"/>
    </row>
    <row r="468" ht="15.75" customHeight="1" s="198">
      <c r="A468" s="39" t="n"/>
      <c r="B468" s="39" t="n"/>
      <c r="C468" s="39" t="n"/>
      <c r="D468" s="39" t="n"/>
      <c r="E468" s="39" t="n"/>
      <c r="F468" s="39" t="n"/>
      <c r="G468" s="39" t="n"/>
      <c r="H468" s="39" t="n"/>
      <c r="I468" s="39" t="n"/>
      <c r="J468" s="39" t="n"/>
      <c r="K468" s="39" t="n"/>
      <c r="L468" s="39" t="n"/>
      <c r="M468" s="39" t="n"/>
      <c r="N468" s="39" t="n"/>
      <c r="O468" s="39" t="n"/>
      <c r="P468" s="39" t="n"/>
      <c r="Q468" s="39" t="n"/>
      <c r="R468" s="39" t="n"/>
      <c r="S468" s="39" t="n"/>
      <c r="T468" s="39" t="n"/>
      <c r="U468" s="39" t="n"/>
      <c r="V468" s="39" t="n"/>
      <c r="W468" s="39" t="n"/>
      <c r="X468" s="39" t="n"/>
      <c r="Y468" s="39" t="n"/>
      <c r="Z468" s="39" t="n"/>
    </row>
    <row r="469" ht="15.75" customHeight="1" s="198">
      <c r="A469" s="39" t="n"/>
      <c r="B469" s="39" t="n"/>
      <c r="C469" s="39" t="n"/>
      <c r="D469" s="39" t="n"/>
      <c r="E469" s="39" t="n"/>
      <c r="F469" s="39" t="n"/>
      <c r="G469" s="39" t="n"/>
      <c r="H469" s="39" t="n"/>
      <c r="I469" s="39" t="n"/>
      <c r="J469" s="39" t="n"/>
      <c r="K469" s="39" t="n"/>
      <c r="L469" s="39" t="n"/>
      <c r="M469" s="39" t="n"/>
      <c r="N469" s="39" t="n"/>
      <c r="O469" s="39" t="n"/>
      <c r="P469" s="39" t="n"/>
      <c r="Q469" s="39" t="n"/>
      <c r="R469" s="39" t="n"/>
      <c r="S469" s="39" t="n"/>
      <c r="T469" s="39" t="n"/>
      <c r="U469" s="39" t="n"/>
      <c r="V469" s="39" t="n"/>
      <c r="W469" s="39" t="n"/>
      <c r="X469" s="39" t="n"/>
      <c r="Y469" s="39" t="n"/>
      <c r="Z469" s="39" t="n"/>
    </row>
    <row r="470" ht="15.75" customHeight="1" s="198">
      <c r="A470" s="39" t="n"/>
      <c r="B470" s="39" t="n"/>
      <c r="C470" s="39" t="n"/>
      <c r="D470" s="39" t="n"/>
      <c r="E470" s="39" t="n"/>
      <c r="F470" s="39" t="n"/>
      <c r="G470" s="39" t="n"/>
      <c r="H470" s="39" t="n"/>
      <c r="I470" s="39" t="n"/>
      <c r="J470" s="39" t="n"/>
      <c r="K470" s="39" t="n"/>
      <c r="L470" s="39" t="n"/>
      <c r="M470" s="39" t="n"/>
      <c r="N470" s="39" t="n"/>
      <c r="O470" s="39" t="n"/>
      <c r="P470" s="39" t="n"/>
      <c r="Q470" s="39" t="n"/>
      <c r="R470" s="39" t="n"/>
      <c r="S470" s="39" t="n"/>
      <c r="T470" s="39" t="n"/>
      <c r="U470" s="39" t="n"/>
      <c r="V470" s="39" t="n"/>
      <c r="W470" s="39" t="n"/>
      <c r="X470" s="39" t="n"/>
      <c r="Y470" s="39" t="n"/>
      <c r="Z470" s="39" t="n"/>
    </row>
    <row r="471" ht="15.75" customHeight="1" s="198">
      <c r="A471" s="39" t="n"/>
      <c r="B471" s="39" t="n"/>
      <c r="C471" s="39" t="n"/>
      <c r="D471" s="39" t="n"/>
      <c r="E471" s="39" t="n"/>
      <c r="F471" s="39" t="n"/>
      <c r="G471" s="39" t="n"/>
      <c r="H471" s="39" t="n"/>
      <c r="I471" s="39" t="n"/>
      <c r="J471" s="39" t="n"/>
      <c r="K471" s="39" t="n"/>
      <c r="L471" s="39" t="n"/>
      <c r="M471" s="39" t="n"/>
      <c r="N471" s="39" t="n"/>
      <c r="O471" s="39" t="n"/>
      <c r="P471" s="39" t="n"/>
      <c r="Q471" s="39" t="n"/>
      <c r="R471" s="39" t="n"/>
      <c r="S471" s="39" t="n"/>
      <c r="T471" s="39" t="n"/>
      <c r="U471" s="39" t="n"/>
      <c r="V471" s="39" t="n"/>
      <c r="W471" s="39" t="n"/>
      <c r="X471" s="39" t="n"/>
      <c r="Y471" s="39" t="n"/>
      <c r="Z471" s="39" t="n"/>
    </row>
    <row r="472" ht="15.75" customHeight="1" s="198">
      <c r="A472" s="39" t="n"/>
      <c r="B472" s="39" t="n"/>
      <c r="C472" s="39" t="n"/>
      <c r="D472" s="39" t="n"/>
      <c r="E472" s="39" t="n"/>
      <c r="F472" s="39" t="n"/>
      <c r="G472" s="39" t="n"/>
      <c r="H472" s="39" t="n"/>
      <c r="I472" s="39" t="n"/>
      <c r="J472" s="39" t="n"/>
      <c r="K472" s="39" t="n"/>
      <c r="L472" s="39" t="n"/>
      <c r="M472" s="39" t="n"/>
      <c r="N472" s="39" t="n"/>
      <c r="O472" s="39" t="n"/>
      <c r="P472" s="39" t="n"/>
      <c r="Q472" s="39" t="n"/>
      <c r="R472" s="39" t="n"/>
      <c r="S472" s="39" t="n"/>
      <c r="T472" s="39" t="n"/>
      <c r="U472" s="39" t="n"/>
      <c r="V472" s="39" t="n"/>
      <c r="W472" s="39" t="n"/>
      <c r="X472" s="39" t="n"/>
      <c r="Y472" s="39" t="n"/>
      <c r="Z472" s="39" t="n"/>
    </row>
    <row r="473" ht="15.75" customHeight="1" s="198">
      <c r="A473" s="39" t="n"/>
      <c r="B473" s="39" t="n"/>
      <c r="C473" s="39" t="n"/>
      <c r="D473" s="39" t="n"/>
      <c r="E473" s="39" t="n"/>
      <c r="F473" s="39" t="n"/>
      <c r="G473" s="39" t="n"/>
      <c r="H473" s="39" t="n"/>
      <c r="I473" s="39" t="n"/>
      <c r="J473" s="39" t="n"/>
      <c r="K473" s="39" t="n"/>
      <c r="L473" s="39" t="n"/>
      <c r="M473" s="39" t="n"/>
      <c r="N473" s="39" t="n"/>
      <c r="O473" s="39" t="n"/>
      <c r="P473" s="39" t="n"/>
      <c r="Q473" s="39" t="n"/>
      <c r="R473" s="39" t="n"/>
      <c r="S473" s="39" t="n"/>
      <c r="T473" s="39" t="n"/>
      <c r="U473" s="39" t="n"/>
      <c r="V473" s="39" t="n"/>
      <c r="W473" s="39" t="n"/>
      <c r="X473" s="39" t="n"/>
      <c r="Y473" s="39" t="n"/>
      <c r="Z473" s="39" t="n"/>
    </row>
    <row r="474" ht="15.75" customHeight="1" s="198">
      <c r="A474" s="39" t="n"/>
      <c r="B474" s="39" t="n"/>
      <c r="C474" s="39" t="n"/>
      <c r="D474" s="39" t="n"/>
      <c r="E474" s="39" t="n"/>
      <c r="F474" s="39" t="n"/>
      <c r="G474" s="39" t="n"/>
      <c r="H474" s="39" t="n"/>
      <c r="I474" s="39" t="n"/>
      <c r="J474" s="39" t="n"/>
      <c r="K474" s="39" t="n"/>
      <c r="L474" s="39" t="n"/>
      <c r="M474" s="39" t="n"/>
      <c r="N474" s="39" t="n"/>
      <c r="O474" s="39" t="n"/>
      <c r="P474" s="39" t="n"/>
      <c r="Q474" s="39" t="n"/>
      <c r="R474" s="39" t="n"/>
      <c r="S474" s="39" t="n"/>
      <c r="T474" s="39" t="n"/>
      <c r="U474" s="39" t="n"/>
      <c r="V474" s="39" t="n"/>
      <c r="W474" s="39" t="n"/>
      <c r="X474" s="39" t="n"/>
      <c r="Y474" s="39" t="n"/>
      <c r="Z474" s="39" t="n"/>
    </row>
    <row r="475" ht="15.75" customHeight="1" s="198">
      <c r="A475" s="39" t="n"/>
      <c r="B475" s="39" t="n"/>
      <c r="C475" s="39" t="n"/>
      <c r="D475" s="39" t="n"/>
      <c r="E475" s="39" t="n"/>
      <c r="F475" s="39" t="n"/>
      <c r="G475" s="39" t="n"/>
      <c r="H475" s="39" t="n"/>
      <c r="I475" s="39" t="n"/>
      <c r="J475" s="39" t="n"/>
      <c r="K475" s="39" t="n"/>
      <c r="L475" s="39" t="n"/>
      <c r="M475" s="39" t="n"/>
      <c r="N475" s="39" t="n"/>
      <c r="O475" s="39" t="n"/>
      <c r="P475" s="39" t="n"/>
      <c r="Q475" s="39" t="n"/>
      <c r="R475" s="39" t="n"/>
      <c r="S475" s="39" t="n"/>
      <c r="T475" s="39" t="n"/>
      <c r="U475" s="39" t="n"/>
      <c r="V475" s="39" t="n"/>
      <c r="W475" s="39" t="n"/>
      <c r="X475" s="39" t="n"/>
      <c r="Y475" s="39" t="n"/>
      <c r="Z475" s="39" t="n"/>
    </row>
    <row r="476" ht="15.75" customHeight="1" s="198">
      <c r="A476" s="39" t="n"/>
      <c r="B476" s="39" t="n"/>
      <c r="C476" s="39" t="n"/>
      <c r="D476" s="39" t="n"/>
      <c r="E476" s="39" t="n"/>
      <c r="F476" s="39" t="n"/>
      <c r="G476" s="39" t="n"/>
      <c r="H476" s="39" t="n"/>
      <c r="I476" s="39" t="n"/>
      <c r="J476" s="39" t="n"/>
      <c r="K476" s="39" t="n"/>
      <c r="L476" s="39" t="n"/>
      <c r="M476" s="39" t="n"/>
      <c r="N476" s="39" t="n"/>
      <c r="O476" s="39" t="n"/>
      <c r="P476" s="39" t="n"/>
      <c r="Q476" s="39" t="n"/>
      <c r="R476" s="39" t="n"/>
      <c r="S476" s="39" t="n"/>
      <c r="T476" s="39" t="n"/>
      <c r="U476" s="39" t="n"/>
      <c r="V476" s="39" t="n"/>
      <c r="W476" s="39" t="n"/>
      <c r="X476" s="39" t="n"/>
      <c r="Y476" s="39" t="n"/>
      <c r="Z476" s="39" t="n"/>
    </row>
    <row r="477" ht="15.75" customHeight="1" s="198">
      <c r="A477" s="39" t="n"/>
      <c r="B477" s="39" t="n"/>
      <c r="C477" s="39" t="n"/>
      <c r="D477" s="39" t="n"/>
      <c r="E477" s="39" t="n"/>
      <c r="F477" s="39" t="n"/>
      <c r="G477" s="39" t="n"/>
      <c r="H477" s="39" t="n"/>
      <c r="I477" s="39" t="n"/>
      <c r="J477" s="39" t="n"/>
      <c r="K477" s="39" t="n"/>
      <c r="L477" s="39" t="n"/>
      <c r="M477" s="39" t="n"/>
      <c r="N477" s="39" t="n"/>
      <c r="O477" s="39" t="n"/>
      <c r="P477" s="39" t="n"/>
      <c r="Q477" s="39" t="n"/>
      <c r="R477" s="39" t="n"/>
      <c r="S477" s="39" t="n"/>
      <c r="T477" s="39" t="n"/>
      <c r="U477" s="39" t="n"/>
      <c r="V477" s="39" t="n"/>
      <c r="W477" s="39" t="n"/>
      <c r="X477" s="39" t="n"/>
      <c r="Y477" s="39" t="n"/>
      <c r="Z477" s="39" t="n"/>
    </row>
    <row r="478" ht="15.75" customHeight="1" s="198">
      <c r="A478" s="39" t="n"/>
      <c r="B478" s="39" t="n"/>
      <c r="C478" s="39" t="n"/>
      <c r="D478" s="39" t="n"/>
      <c r="E478" s="39" t="n"/>
      <c r="F478" s="39" t="n"/>
      <c r="G478" s="39" t="n"/>
      <c r="H478" s="39" t="n"/>
      <c r="I478" s="39" t="n"/>
      <c r="J478" s="39" t="n"/>
      <c r="K478" s="39" t="n"/>
      <c r="L478" s="39" t="n"/>
      <c r="M478" s="39" t="n"/>
      <c r="N478" s="39" t="n"/>
      <c r="O478" s="39" t="n"/>
      <c r="P478" s="39" t="n"/>
      <c r="Q478" s="39" t="n"/>
      <c r="R478" s="39" t="n"/>
      <c r="S478" s="39" t="n"/>
      <c r="T478" s="39" t="n"/>
      <c r="U478" s="39" t="n"/>
      <c r="V478" s="39" t="n"/>
      <c r="W478" s="39" t="n"/>
      <c r="X478" s="39" t="n"/>
      <c r="Y478" s="39" t="n"/>
      <c r="Z478" s="39" t="n"/>
    </row>
    <row r="479" ht="15.75" customHeight="1" s="198">
      <c r="A479" s="39" t="n"/>
      <c r="B479" s="39" t="n"/>
      <c r="C479" s="39" t="n"/>
      <c r="D479" s="39" t="n"/>
      <c r="E479" s="39" t="n"/>
      <c r="F479" s="39" t="n"/>
      <c r="G479" s="39" t="n"/>
      <c r="H479" s="39" t="n"/>
      <c r="I479" s="39" t="n"/>
      <c r="J479" s="39" t="n"/>
      <c r="K479" s="39" t="n"/>
      <c r="L479" s="39" t="n"/>
      <c r="M479" s="39" t="n"/>
      <c r="N479" s="39" t="n"/>
      <c r="O479" s="39" t="n"/>
      <c r="P479" s="39" t="n"/>
      <c r="Q479" s="39" t="n"/>
      <c r="R479" s="39" t="n"/>
      <c r="S479" s="39" t="n"/>
      <c r="T479" s="39" t="n"/>
      <c r="U479" s="39" t="n"/>
      <c r="V479" s="39" t="n"/>
      <c r="W479" s="39" t="n"/>
      <c r="X479" s="39" t="n"/>
      <c r="Y479" s="39" t="n"/>
      <c r="Z479" s="39" t="n"/>
    </row>
    <row r="480" ht="15.75" customHeight="1" s="198">
      <c r="A480" s="39" t="n"/>
      <c r="B480" s="39" t="n"/>
      <c r="C480" s="39" t="n"/>
      <c r="D480" s="39" t="n"/>
      <c r="E480" s="39" t="n"/>
      <c r="F480" s="39" t="n"/>
      <c r="G480" s="39" t="n"/>
      <c r="H480" s="39" t="n"/>
      <c r="I480" s="39" t="n"/>
      <c r="J480" s="39" t="n"/>
      <c r="K480" s="39" t="n"/>
      <c r="L480" s="39" t="n"/>
      <c r="M480" s="39" t="n"/>
      <c r="N480" s="39" t="n"/>
      <c r="O480" s="39" t="n"/>
      <c r="P480" s="39" t="n"/>
      <c r="Q480" s="39" t="n"/>
      <c r="R480" s="39" t="n"/>
      <c r="S480" s="39" t="n"/>
      <c r="T480" s="39" t="n"/>
      <c r="U480" s="39" t="n"/>
      <c r="V480" s="39" t="n"/>
      <c r="W480" s="39" t="n"/>
      <c r="X480" s="39" t="n"/>
      <c r="Y480" s="39" t="n"/>
      <c r="Z480" s="39" t="n"/>
    </row>
    <row r="481" ht="15.75" customHeight="1" s="198">
      <c r="A481" s="39" t="n"/>
      <c r="B481" s="39" t="n"/>
      <c r="C481" s="39" t="n"/>
      <c r="D481" s="39" t="n"/>
      <c r="E481" s="39" t="n"/>
      <c r="F481" s="39" t="n"/>
      <c r="G481" s="39" t="n"/>
      <c r="H481" s="39" t="n"/>
      <c r="I481" s="39" t="n"/>
      <c r="J481" s="39" t="n"/>
      <c r="K481" s="39" t="n"/>
      <c r="L481" s="39" t="n"/>
      <c r="M481" s="39" t="n"/>
      <c r="N481" s="39" t="n"/>
      <c r="O481" s="39" t="n"/>
      <c r="P481" s="39" t="n"/>
      <c r="Q481" s="39" t="n"/>
      <c r="R481" s="39" t="n"/>
      <c r="S481" s="39" t="n"/>
      <c r="T481" s="39" t="n"/>
      <c r="U481" s="39" t="n"/>
      <c r="V481" s="39" t="n"/>
      <c r="W481" s="39" t="n"/>
      <c r="X481" s="39" t="n"/>
      <c r="Y481" s="39" t="n"/>
      <c r="Z481" s="39" t="n"/>
    </row>
    <row r="482" ht="15.75" customHeight="1" s="198">
      <c r="A482" s="39" t="n"/>
      <c r="B482" s="39" t="n"/>
      <c r="C482" s="39" t="n"/>
      <c r="D482" s="39" t="n"/>
      <c r="E482" s="39" t="n"/>
      <c r="F482" s="39" t="n"/>
      <c r="G482" s="39" t="n"/>
      <c r="H482" s="39" t="n"/>
      <c r="I482" s="39" t="n"/>
      <c r="J482" s="39" t="n"/>
      <c r="K482" s="39" t="n"/>
      <c r="L482" s="39" t="n"/>
      <c r="M482" s="39" t="n"/>
      <c r="N482" s="39" t="n"/>
      <c r="O482" s="39" t="n"/>
      <c r="P482" s="39" t="n"/>
      <c r="Q482" s="39" t="n"/>
      <c r="R482" s="39" t="n"/>
      <c r="S482" s="39" t="n"/>
      <c r="T482" s="39" t="n"/>
      <c r="U482" s="39" t="n"/>
      <c r="V482" s="39" t="n"/>
      <c r="W482" s="39" t="n"/>
      <c r="X482" s="39" t="n"/>
      <c r="Y482" s="39" t="n"/>
      <c r="Z482" s="39" t="n"/>
    </row>
    <row r="483" ht="15.75" customHeight="1" s="198">
      <c r="A483" s="39" t="n"/>
      <c r="B483" s="39" t="n"/>
      <c r="C483" s="39" t="n"/>
      <c r="D483" s="39" t="n"/>
      <c r="E483" s="39" t="n"/>
      <c r="F483" s="39" t="n"/>
      <c r="G483" s="39" t="n"/>
      <c r="H483" s="39" t="n"/>
      <c r="I483" s="39" t="n"/>
      <c r="J483" s="39" t="n"/>
      <c r="K483" s="39" t="n"/>
      <c r="L483" s="39" t="n"/>
      <c r="M483" s="39" t="n"/>
      <c r="N483" s="39" t="n"/>
      <c r="O483" s="39" t="n"/>
      <c r="P483" s="39" t="n"/>
      <c r="Q483" s="39" t="n"/>
      <c r="R483" s="39" t="n"/>
      <c r="S483" s="39" t="n"/>
      <c r="T483" s="39" t="n"/>
      <c r="U483" s="39" t="n"/>
      <c r="V483" s="39" t="n"/>
      <c r="W483" s="39" t="n"/>
      <c r="X483" s="39" t="n"/>
      <c r="Y483" s="39" t="n"/>
      <c r="Z483" s="39" t="n"/>
    </row>
    <row r="484" ht="15.75" customHeight="1" s="198">
      <c r="A484" s="39" t="n"/>
      <c r="B484" s="39" t="n"/>
      <c r="C484" s="39" t="n"/>
      <c r="D484" s="39" t="n"/>
      <c r="E484" s="39" t="n"/>
      <c r="F484" s="39" t="n"/>
      <c r="G484" s="39" t="n"/>
      <c r="H484" s="39" t="n"/>
      <c r="I484" s="39" t="n"/>
      <c r="J484" s="39" t="n"/>
      <c r="K484" s="39" t="n"/>
      <c r="L484" s="39" t="n"/>
      <c r="M484" s="39" t="n"/>
      <c r="N484" s="39" t="n"/>
      <c r="O484" s="39" t="n"/>
      <c r="P484" s="39" t="n"/>
      <c r="Q484" s="39" t="n"/>
      <c r="R484" s="39" t="n"/>
      <c r="S484" s="39" t="n"/>
      <c r="T484" s="39" t="n"/>
      <c r="U484" s="39" t="n"/>
      <c r="V484" s="39" t="n"/>
      <c r="W484" s="39" t="n"/>
      <c r="X484" s="39" t="n"/>
      <c r="Y484" s="39" t="n"/>
      <c r="Z484" s="39" t="n"/>
    </row>
    <row r="485" ht="15.75" customHeight="1" s="198">
      <c r="A485" s="39" t="n"/>
      <c r="B485" s="39" t="n"/>
      <c r="C485" s="39" t="n"/>
      <c r="D485" s="39" t="n"/>
      <c r="E485" s="39" t="n"/>
      <c r="F485" s="39" t="n"/>
      <c r="G485" s="39" t="n"/>
      <c r="H485" s="39" t="n"/>
      <c r="I485" s="39" t="n"/>
      <c r="J485" s="39" t="n"/>
      <c r="K485" s="39" t="n"/>
      <c r="L485" s="39" t="n"/>
      <c r="M485" s="39" t="n"/>
      <c r="N485" s="39" t="n"/>
      <c r="O485" s="39" t="n"/>
      <c r="P485" s="39" t="n"/>
      <c r="Q485" s="39" t="n"/>
      <c r="R485" s="39" t="n"/>
      <c r="S485" s="39" t="n"/>
      <c r="T485" s="39" t="n"/>
      <c r="U485" s="39" t="n"/>
      <c r="V485" s="39" t="n"/>
      <c r="W485" s="39" t="n"/>
      <c r="X485" s="39" t="n"/>
      <c r="Y485" s="39" t="n"/>
      <c r="Z485" s="39" t="n"/>
    </row>
    <row r="486" ht="15.75" customHeight="1" s="198">
      <c r="A486" s="39" t="n"/>
      <c r="B486" s="39" t="n"/>
      <c r="C486" s="39" t="n"/>
      <c r="D486" s="39" t="n"/>
      <c r="E486" s="39" t="n"/>
      <c r="F486" s="39" t="n"/>
      <c r="G486" s="39" t="n"/>
      <c r="H486" s="39" t="n"/>
      <c r="I486" s="39" t="n"/>
      <c r="J486" s="39" t="n"/>
      <c r="K486" s="39" t="n"/>
      <c r="L486" s="39" t="n"/>
      <c r="M486" s="39" t="n"/>
      <c r="N486" s="39" t="n"/>
      <c r="O486" s="39" t="n"/>
      <c r="P486" s="39" t="n"/>
      <c r="Q486" s="39" t="n"/>
      <c r="R486" s="39" t="n"/>
      <c r="S486" s="39" t="n"/>
      <c r="T486" s="39" t="n"/>
      <c r="U486" s="39" t="n"/>
      <c r="V486" s="39" t="n"/>
      <c r="W486" s="39" t="n"/>
      <c r="X486" s="39" t="n"/>
      <c r="Y486" s="39" t="n"/>
      <c r="Z486" s="39" t="n"/>
    </row>
    <row r="487" ht="15.75" customHeight="1" s="198">
      <c r="A487" s="39" t="n"/>
      <c r="B487" s="39" t="n"/>
      <c r="C487" s="39" t="n"/>
      <c r="D487" s="39" t="n"/>
      <c r="E487" s="39" t="n"/>
      <c r="F487" s="39" t="n"/>
      <c r="G487" s="39" t="n"/>
      <c r="H487" s="39" t="n"/>
      <c r="I487" s="39" t="n"/>
      <c r="J487" s="39" t="n"/>
      <c r="K487" s="39" t="n"/>
      <c r="L487" s="39" t="n"/>
      <c r="M487" s="39" t="n"/>
      <c r="N487" s="39" t="n"/>
      <c r="O487" s="39" t="n"/>
      <c r="P487" s="39" t="n"/>
      <c r="Q487" s="39" t="n"/>
      <c r="R487" s="39" t="n"/>
      <c r="S487" s="39" t="n"/>
      <c r="T487" s="39" t="n"/>
      <c r="U487" s="39" t="n"/>
      <c r="V487" s="39" t="n"/>
      <c r="W487" s="39" t="n"/>
      <c r="X487" s="39" t="n"/>
      <c r="Y487" s="39" t="n"/>
      <c r="Z487" s="39" t="n"/>
    </row>
    <row r="488" ht="15.75" customHeight="1" s="198">
      <c r="A488" s="39" t="n"/>
      <c r="B488" s="39" t="n"/>
      <c r="C488" s="39" t="n"/>
      <c r="D488" s="39" t="n"/>
      <c r="E488" s="39" t="n"/>
      <c r="F488" s="39" t="n"/>
      <c r="G488" s="39" t="n"/>
      <c r="H488" s="39" t="n"/>
      <c r="I488" s="39" t="n"/>
      <c r="J488" s="39" t="n"/>
      <c r="K488" s="39" t="n"/>
      <c r="L488" s="39" t="n"/>
      <c r="M488" s="39" t="n"/>
      <c r="N488" s="39" t="n"/>
      <c r="O488" s="39" t="n"/>
      <c r="P488" s="39" t="n"/>
      <c r="Q488" s="39" t="n"/>
      <c r="R488" s="39" t="n"/>
      <c r="S488" s="39" t="n"/>
      <c r="T488" s="39" t="n"/>
      <c r="U488" s="39" t="n"/>
      <c r="V488" s="39" t="n"/>
      <c r="W488" s="39" t="n"/>
      <c r="X488" s="39" t="n"/>
      <c r="Y488" s="39" t="n"/>
      <c r="Z488" s="39" t="n"/>
    </row>
    <row r="489" ht="15.75" customHeight="1" s="198">
      <c r="A489" s="39" t="n"/>
      <c r="B489" s="39" t="n"/>
      <c r="C489" s="39" t="n"/>
      <c r="D489" s="39" t="n"/>
      <c r="E489" s="39" t="n"/>
      <c r="F489" s="39" t="n"/>
      <c r="G489" s="39" t="n"/>
      <c r="H489" s="39" t="n"/>
      <c r="I489" s="39" t="n"/>
      <c r="J489" s="39" t="n"/>
      <c r="K489" s="39" t="n"/>
      <c r="L489" s="39" t="n"/>
      <c r="M489" s="39" t="n"/>
      <c r="N489" s="39" t="n"/>
      <c r="O489" s="39" t="n"/>
      <c r="P489" s="39" t="n"/>
      <c r="Q489" s="39" t="n"/>
      <c r="R489" s="39" t="n"/>
      <c r="S489" s="39" t="n"/>
      <c r="T489" s="39" t="n"/>
      <c r="U489" s="39" t="n"/>
      <c r="V489" s="39" t="n"/>
      <c r="W489" s="39" t="n"/>
      <c r="X489" s="39" t="n"/>
      <c r="Y489" s="39" t="n"/>
      <c r="Z489" s="39" t="n"/>
    </row>
    <row r="490" ht="15.75" customHeight="1" s="198">
      <c r="A490" s="39" t="n"/>
      <c r="B490" s="39" t="n"/>
      <c r="C490" s="39" t="n"/>
      <c r="D490" s="39" t="n"/>
      <c r="E490" s="39" t="n"/>
      <c r="F490" s="39" t="n"/>
      <c r="G490" s="39" t="n"/>
      <c r="H490" s="39" t="n"/>
      <c r="I490" s="39" t="n"/>
      <c r="J490" s="39" t="n"/>
      <c r="K490" s="39" t="n"/>
      <c r="L490" s="39" t="n"/>
      <c r="M490" s="39" t="n"/>
      <c r="N490" s="39" t="n"/>
      <c r="O490" s="39" t="n"/>
      <c r="P490" s="39" t="n"/>
      <c r="Q490" s="39" t="n"/>
      <c r="R490" s="39" t="n"/>
      <c r="S490" s="39" t="n"/>
      <c r="T490" s="39" t="n"/>
      <c r="U490" s="39" t="n"/>
      <c r="V490" s="39" t="n"/>
      <c r="W490" s="39" t="n"/>
      <c r="X490" s="39" t="n"/>
      <c r="Y490" s="39" t="n"/>
      <c r="Z490" s="39" t="n"/>
    </row>
    <row r="491" ht="15.75" customHeight="1" s="198">
      <c r="A491" s="39" t="n"/>
      <c r="B491" s="39" t="n"/>
      <c r="C491" s="39" t="n"/>
      <c r="D491" s="39" t="n"/>
      <c r="E491" s="39" t="n"/>
      <c r="F491" s="39" t="n"/>
      <c r="G491" s="39" t="n"/>
      <c r="H491" s="39" t="n"/>
      <c r="I491" s="39" t="n"/>
      <c r="J491" s="39" t="n"/>
      <c r="K491" s="39" t="n"/>
      <c r="L491" s="39" t="n"/>
      <c r="M491" s="39" t="n"/>
      <c r="N491" s="39" t="n"/>
      <c r="O491" s="39" t="n"/>
      <c r="P491" s="39" t="n"/>
      <c r="Q491" s="39" t="n"/>
      <c r="R491" s="39" t="n"/>
      <c r="S491" s="39" t="n"/>
      <c r="T491" s="39" t="n"/>
      <c r="U491" s="39" t="n"/>
      <c r="V491" s="39" t="n"/>
      <c r="W491" s="39" t="n"/>
      <c r="X491" s="39" t="n"/>
      <c r="Y491" s="39" t="n"/>
      <c r="Z491" s="39" t="n"/>
    </row>
    <row r="492" ht="15.75" customHeight="1" s="198">
      <c r="A492" s="39" t="n"/>
      <c r="B492" s="39" t="n"/>
      <c r="C492" s="39" t="n"/>
      <c r="D492" s="39" t="n"/>
      <c r="E492" s="39" t="n"/>
      <c r="F492" s="39" t="n"/>
      <c r="G492" s="39" t="n"/>
      <c r="H492" s="39" t="n"/>
      <c r="I492" s="39" t="n"/>
      <c r="J492" s="39" t="n"/>
      <c r="K492" s="39" t="n"/>
      <c r="L492" s="39" t="n"/>
      <c r="M492" s="39" t="n"/>
      <c r="N492" s="39" t="n"/>
      <c r="O492" s="39" t="n"/>
      <c r="P492" s="39" t="n"/>
      <c r="Q492" s="39" t="n"/>
      <c r="R492" s="39" t="n"/>
      <c r="S492" s="39" t="n"/>
      <c r="T492" s="39" t="n"/>
      <c r="U492" s="39" t="n"/>
      <c r="V492" s="39" t="n"/>
      <c r="W492" s="39" t="n"/>
      <c r="X492" s="39" t="n"/>
      <c r="Y492" s="39" t="n"/>
      <c r="Z492" s="39" t="n"/>
    </row>
    <row r="493" ht="15.75" customHeight="1" s="198">
      <c r="A493" s="39" t="n"/>
      <c r="B493" s="39" t="n"/>
      <c r="C493" s="39" t="n"/>
      <c r="D493" s="39" t="n"/>
      <c r="E493" s="39" t="n"/>
      <c r="F493" s="39" t="n"/>
      <c r="G493" s="39" t="n"/>
      <c r="H493" s="39" t="n"/>
      <c r="I493" s="39" t="n"/>
      <c r="J493" s="39" t="n"/>
      <c r="K493" s="39" t="n"/>
      <c r="L493" s="39" t="n"/>
      <c r="M493" s="39" t="n"/>
      <c r="N493" s="39" t="n"/>
      <c r="O493" s="39" t="n"/>
      <c r="P493" s="39" t="n"/>
      <c r="Q493" s="39" t="n"/>
      <c r="R493" s="39" t="n"/>
      <c r="S493" s="39" t="n"/>
      <c r="T493" s="39" t="n"/>
      <c r="U493" s="39" t="n"/>
      <c r="V493" s="39" t="n"/>
      <c r="W493" s="39" t="n"/>
      <c r="X493" s="39" t="n"/>
      <c r="Y493" s="39" t="n"/>
      <c r="Z493" s="39" t="n"/>
    </row>
    <row r="494" ht="15.75" customHeight="1" s="198">
      <c r="A494" s="39" t="n"/>
      <c r="B494" s="39" t="n"/>
      <c r="C494" s="39" t="n"/>
      <c r="D494" s="39" t="n"/>
      <c r="E494" s="39" t="n"/>
      <c r="F494" s="39" t="n"/>
      <c r="G494" s="39" t="n"/>
      <c r="H494" s="39" t="n"/>
      <c r="I494" s="39" t="n"/>
      <c r="J494" s="39" t="n"/>
      <c r="K494" s="39" t="n"/>
      <c r="L494" s="39" t="n"/>
      <c r="M494" s="39" t="n"/>
      <c r="N494" s="39" t="n"/>
      <c r="O494" s="39" t="n"/>
      <c r="P494" s="39" t="n"/>
      <c r="Q494" s="39" t="n"/>
      <c r="R494" s="39" t="n"/>
      <c r="S494" s="39" t="n"/>
      <c r="T494" s="39" t="n"/>
      <c r="U494" s="39" t="n"/>
      <c r="V494" s="39" t="n"/>
      <c r="W494" s="39" t="n"/>
      <c r="X494" s="39" t="n"/>
      <c r="Y494" s="39" t="n"/>
      <c r="Z494" s="39" t="n"/>
    </row>
    <row r="495" ht="15.75" customHeight="1" s="198">
      <c r="A495" s="39" t="n"/>
      <c r="B495" s="39" t="n"/>
      <c r="C495" s="39" t="n"/>
      <c r="D495" s="39" t="n"/>
      <c r="E495" s="39" t="n"/>
      <c r="F495" s="39" t="n"/>
      <c r="G495" s="39" t="n"/>
      <c r="H495" s="39" t="n"/>
      <c r="I495" s="39" t="n"/>
      <c r="J495" s="39" t="n"/>
      <c r="K495" s="39" t="n"/>
      <c r="L495" s="39" t="n"/>
      <c r="M495" s="39" t="n"/>
      <c r="N495" s="39" t="n"/>
      <c r="O495" s="39" t="n"/>
      <c r="P495" s="39" t="n"/>
      <c r="Q495" s="39" t="n"/>
      <c r="R495" s="39" t="n"/>
      <c r="S495" s="39" t="n"/>
      <c r="T495" s="39" t="n"/>
      <c r="U495" s="39" t="n"/>
      <c r="V495" s="39" t="n"/>
      <c r="W495" s="39" t="n"/>
      <c r="X495" s="39" t="n"/>
      <c r="Y495" s="39" t="n"/>
      <c r="Z495" s="39" t="n"/>
    </row>
    <row r="496" ht="15.75" customHeight="1" s="198">
      <c r="A496" s="39" t="n"/>
      <c r="B496" s="39" t="n"/>
      <c r="C496" s="39" t="n"/>
      <c r="D496" s="39" t="n"/>
      <c r="E496" s="39" t="n"/>
      <c r="F496" s="39" t="n"/>
      <c r="G496" s="39" t="n"/>
      <c r="H496" s="39" t="n"/>
      <c r="I496" s="39" t="n"/>
      <c r="J496" s="39" t="n"/>
      <c r="K496" s="39" t="n"/>
      <c r="L496" s="39" t="n"/>
      <c r="M496" s="39" t="n"/>
      <c r="N496" s="39" t="n"/>
      <c r="O496" s="39" t="n"/>
      <c r="P496" s="39" t="n"/>
      <c r="Q496" s="39" t="n"/>
      <c r="R496" s="39" t="n"/>
      <c r="S496" s="39" t="n"/>
      <c r="T496" s="39" t="n"/>
      <c r="U496" s="39" t="n"/>
      <c r="V496" s="39" t="n"/>
      <c r="W496" s="39" t="n"/>
      <c r="X496" s="39" t="n"/>
      <c r="Y496" s="39" t="n"/>
      <c r="Z496" s="39" t="n"/>
    </row>
    <row r="497" ht="15.75" customHeight="1" s="198">
      <c r="A497" s="39" t="n"/>
      <c r="B497" s="39" t="n"/>
      <c r="C497" s="39" t="n"/>
      <c r="D497" s="39" t="n"/>
      <c r="E497" s="39" t="n"/>
      <c r="F497" s="39" t="n"/>
      <c r="G497" s="39" t="n"/>
      <c r="H497" s="39" t="n"/>
      <c r="I497" s="39" t="n"/>
      <c r="J497" s="39" t="n"/>
      <c r="K497" s="39" t="n"/>
      <c r="L497" s="39" t="n"/>
      <c r="M497" s="39" t="n"/>
      <c r="N497" s="39" t="n"/>
      <c r="O497" s="39" t="n"/>
      <c r="P497" s="39" t="n"/>
      <c r="Q497" s="39" t="n"/>
      <c r="R497" s="39" t="n"/>
      <c r="S497" s="39" t="n"/>
      <c r="T497" s="39" t="n"/>
      <c r="U497" s="39" t="n"/>
      <c r="V497" s="39" t="n"/>
      <c r="W497" s="39" t="n"/>
      <c r="X497" s="39" t="n"/>
      <c r="Y497" s="39" t="n"/>
      <c r="Z497" s="39" t="n"/>
    </row>
    <row r="498" ht="15.75" customHeight="1" s="198">
      <c r="A498" s="39" t="n"/>
      <c r="B498" s="39" t="n"/>
      <c r="C498" s="39" t="n"/>
      <c r="D498" s="39" t="n"/>
      <c r="E498" s="39" t="n"/>
      <c r="F498" s="39" t="n"/>
      <c r="G498" s="39" t="n"/>
      <c r="H498" s="39" t="n"/>
      <c r="I498" s="39" t="n"/>
      <c r="J498" s="39" t="n"/>
      <c r="K498" s="39" t="n"/>
      <c r="L498" s="39" t="n"/>
      <c r="M498" s="39" t="n"/>
      <c r="N498" s="39" t="n"/>
      <c r="O498" s="39" t="n"/>
      <c r="P498" s="39" t="n"/>
      <c r="Q498" s="39" t="n"/>
      <c r="R498" s="39" t="n"/>
      <c r="S498" s="39" t="n"/>
      <c r="T498" s="39" t="n"/>
      <c r="U498" s="39" t="n"/>
      <c r="V498" s="39" t="n"/>
      <c r="W498" s="39" t="n"/>
      <c r="X498" s="39" t="n"/>
      <c r="Y498" s="39" t="n"/>
      <c r="Z498" s="39" t="n"/>
    </row>
    <row r="499" ht="15.75" customHeight="1" s="198">
      <c r="A499" s="39" t="n"/>
      <c r="B499" s="39" t="n"/>
      <c r="C499" s="39" t="n"/>
      <c r="D499" s="39" t="n"/>
      <c r="E499" s="39" t="n"/>
      <c r="F499" s="39" t="n"/>
      <c r="G499" s="39" t="n"/>
      <c r="H499" s="39" t="n"/>
      <c r="I499" s="39" t="n"/>
      <c r="J499" s="39" t="n"/>
      <c r="K499" s="39" t="n"/>
      <c r="L499" s="39" t="n"/>
      <c r="M499" s="39" t="n"/>
      <c r="N499" s="39" t="n"/>
      <c r="O499" s="39" t="n"/>
      <c r="P499" s="39" t="n"/>
      <c r="Q499" s="39" t="n"/>
      <c r="R499" s="39" t="n"/>
      <c r="S499" s="39" t="n"/>
      <c r="T499" s="39" t="n"/>
      <c r="U499" s="39" t="n"/>
      <c r="V499" s="39" t="n"/>
      <c r="W499" s="39" t="n"/>
      <c r="X499" s="39" t="n"/>
      <c r="Y499" s="39" t="n"/>
      <c r="Z499" s="39" t="n"/>
    </row>
    <row r="500" ht="15.75" customHeight="1" s="198">
      <c r="A500" s="39" t="n"/>
      <c r="B500" s="39" t="n"/>
      <c r="C500" s="39" t="n"/>
      <c r="D500" s="39" t="n"/>
      <c r="E500" s="39" t="n"/>
      <c r="F500" s="39" t="n"/>
      <c r="G500" s="39" t="n"/>
      <c r="H500" s="39" t="n"/>
      <c r="I500" s="39" t="n"/>
      <c r="J500" s="39" t="n"/>
      <c r="K500" s="39" t="n"/>
      <c r="L500" s="39" t="n"/>
      <c r="M500" s="39" t="n"/>
      <c r="N500" s="39" t="n"/>
      <c r="O500" s="39" t="n"/>
      <c r="P500" s="39" t="n"/>
      <c r="Q500" s="39" t="n"/>
      <c r="R500" s="39" t="n"/>
      <c r="S500" s="39" t="n"/>
      <c r="T500" s="39" t="n"/>
      <c r="U500" s="39" t="n"/>
      <c r="V500" s="39" t="n"/>
      <c r="W500" s="39" t="n"/>
      <c r="X500" s="39" t="n"/>
      <c r="Y500" s="39" t="n"/>
      <c r="Z500" s="39" t="n"/>
    </row>
    <row r="501" ht="15.75" customHeight="1" s="198">
      <c r="A501" s="39" t="n"/>
      <c r="B501" s="39" t="n"/>
      <c r="C501" s="39" t="n"/>
      <c r="D501" s="39" t="n"/>
      <c r="E501" s="39" t="n"/>
      <c r="F501" s="39" t="n"/>
      <c r="G501" s="39" t="n"/>
      <c r="H501" s="39" t="n"/>
      <c r="I501" s="39" t="n"/>
      <c r="J501" s="39" t="n"/>
      <c r="K501" s="39" t="n"/>
      <c r="L501" s="39" t="n"/>
      <c r="M501" s="39" t="n"/>
      <c r="N501" s="39" t="n"/>
      <c r="O501" s="39" t="n"/>
      <c r="P501" s="39" t="n"/>
      <c r="Q501" s="39" t="n"/>
      <c r="R501" s="39" t="n"/>
      <c r="S501" s="39" t="n"/>
      <c r="T501" s="39" t="n"/>
      <c r="U501" s="39" t="n"/>
      <c r="V501" s="39" t="n"/>
      <c r="W501" s="39" t="n"/>
      <c r="X501" s="39" t="n"/>
      <c r="Y501" s="39" t="n"/>
      <c r="Z501" s="39" t="n"/>
    </row>
    <row r="502" ht="15.75" customHeight="1" s="198">
      <c r="A502" s="39" t="n"/>
      <c r="B502" s="39" t="n"/>
      <c r="C502" s="39" t="n"/>
      <c r="D502" s="39" t="n"/>
      <c r="E502" s="39" t="n"/>
      <c r="F502" s="39" t="n"/>
      <c r="G502" s="39" t="n"/>
      <c r="H502" s="39" t="n"/>
      <c r="I502" s="39" t="n"/>
      <c r="J502" s="39" t="n"/>
      <c r="K502" s="39" t="n"/>
      <c r="L502" s="39" t="n"/>
      <c r="M502" s="39" t="n"/>
      <c r="N502" s="39" t="n"/>
      <c r="O502" s="39" t="n"/>
      <c r="P502" s="39" t="n"/>
      <c r="Q502" s="39" t="n"/>
      <c r="R502" s="39" t="n"/>
      <c r="S502" s="39" t="n"/>
      <c r="T502" s="39" t="n"/>
      <c r="U502" s="39" t="n"/>
      <c r="V502" s="39" t="n"/>
      <c r="W502" s="39" t="n"/>
      <c r="X502" s="39" t="n"/>
      <c r="Y502" s="39" t="n"/>
      <c r="Z502" s="39" t="n"/>
    </row>
    <row r="503" ht="15.75" customHeight="1" s="198">
      <c r="A503" s="39" t="n"/>
      <c r="B503" s="39" t="n"/>
      <c r="C503" s="39" t="n"/>
      <c r="D503" s="39" t="n"/>
      <c r="E503" s="39" t="n"/>
      <c r="F503" s="39" t="n"/>
      <c r="G503" s="39" t="n"/>
      <c r="H503" s="39" t="n"/>
      <c r="I503" s="39" t="n"/>
      <c r="J503" s="39" t="n"/>
      <c r="K503" s="39" t="n"/>
      <c r="L503" s="39" t="n"/>
      <c r="M503" s="39" t="n"/>
      <c r="N503" s="39" t="n"/>
      <c r="O503" s="39" t="n"/>
      <c r="P503" s="39" t="n"/>
      <c r="Q503" s="39" t="n"/>
      <c r="R503" s="39" t="n"/>
      <c r="S503" s="39" t="n"/>
      <c r="T503" s="39" t="n"/>
      <c r="U503" s="39" t="n"/>
      <c r="V503" s="39" t="n"/>
      <c r="W503" s="39" t="n"/>
      <c r="X503" s="39" t="n"/>
      <c r="Y503" s="39" t="n"/>
      <c r="Z503" s="39" t="n"/>
    </row>
    <row r="504" ht="15.75" customHeight="1" s="198">
      <c r="A504" s="39" t="n"/>
      <c r="B504" s="39" t="n"/>
      <c r="C504" s="39" t="n"/>
      <c r="D504" s="39" t="n"/>
      <c r="E504" s="39" t="n"/>
      <c r="F504" s="39" t="n"/>
      <c r="G504" s="39" t="n"/>
      <c r="H504" s="39" t="n"/>
      <c r="I504" s="39" t="n"/>
      <c r="J504" s="39" t="n"/>
      <c r="K504" s="39" t="n"/>
      <c r="L504" s="39" t="n"/>
      <c r="M504" s="39" t="n"/>
      <c r="N504" s="39" t="n"/>
      <c r="O504" s="39" t="n"/>
      <c r="P504" s="39" t="n"/>
      <c r="Q504" s="39" t="n"/>
      <c r="R504" s="39" t="n"/>
      <c r="S504" s="39" t="n"/>
      <c r="T504" s="39" t="n"/>
      <c r="U504" s="39" t="n"/>
      <c r="V504" s="39" t="n"/>
      <c r="W504" s="39" t="n"/>
      <c r="X504" s="39" t="n"/>
      <c r="Y504" s="39" t="n"/>
      <c r="Z504" s="39" t="n"/>
    </row>
    <row r="505" ht="15.75" customHeight="1" s="198">
      <c r="A505" s="39" t="n"/>
      <c r="B505" s="39" t="n"/>
      <c r="C505" s="39" t="n"/>
      <c r="D505" s="39" t="n"/>
      <c r="E505" s="39" t="n"/>
      <c r="F505" s="39" t="n"/>
      <c r="G505" s="39" t="n"/>
      <c r="H505" s="39" t="n"/>
      <c r="I505" s="39" t="n"/>
      <c r="J505" s="39" t="n"/>
      <c r="K505" s="39" t="n"/>
      <c r="L505" s="39" t="n"/>
      <c r="M505" s="39" t="n"/>
      <c r="N505" s="39" t="n"/>
      <c r="O505" s="39" t="n"/>
      <c r="P505" s="39" t="n"/>
      <c r="Q505" s="39" t="n"/>
      <c r="R505" s="39" t="n"/>
      <c r="S505" s="39" t="n"/>
      <c r="T505" s="39" t="n"/>
      <c r="U505" s="39" t="n"/>
      <c r="V505" s="39" t="n"/>
      <c r="W505" s="39" t="n"/>
      <c r="X505" s="39" t="n"/>
      <c r="Y505" s="39" t="n"/>
      <c r="Z505" s="39" t="n"/>
    </row>
    <row r="506" ht="15.75" customHeight="1" s="198">
      <c r="A506" s="39" t="n"/>
      <c r="B506" s="39" t="n"/>
      <c r="C506" s="39" t="n"/>
      <c r="D506" s="39" t="n"/>
      <c r="E506" s="39" t="n"/>
      <c r="F506" s="39" t="n"/>
      <c r="G506" s="39" t="n"/>
      <c r="H506" s="39" t="n"/>
      <c r="I506" s="39" t="n"/>
      <c r="J506" s="39" t="n"/>
      <c r="K506" s="39" t="n"/>
      <c r="L506" s="39" t="n"/>
      <c r="M506" s="39" t="n"/>
      <c r="N506" s="39" t="n"/>
      <c r="O506" s="39" t="n"/>
      <c r="P506" s="39" t="n"/>
      <c r="Q506" s="39" t="n"/>
      <c r="R506" s="39" t="n"/>
      <c r="S506" s="39" t="n"/>
      <c r="T506" s="39" t="n"/>
      <c r="U506" s="39" t="n"/>
      <c r="V506" s="39" t="n"/>
      <c r="W506" s="39" t="n"/>
      <c r="X506" s="39" t="n"/>
      <c r="Y506" s="39" t="n"/>
      <c r="Z506" s="39" t="n"/>
    </row>
    <row r="507" ht="15.75" customHeight="1" s="198">
      <c r="A507" s="39" t="n"/>
      <c r="B507" s="39" t="n"/>
      <c r="C507" s="39" t="n"/>
      <c r="D507" s="39" t="n"/>
      <c r="E507" s="39" t="n"/>
      <c r="F507" s="39" t="n"/>
      <c r="G507" s="39" t="n"/>
      <c r="H507" s="39" t="n"/>
      <c r="I507" s="39" t="n"/>
      <c r="J507" s="39" t="n"/>
      <c r="K507" s="39" t="n"/>
      <c r="L507" s="39" t="n"/>
      <c r="M507" s="39" t="n"/>
      <c r="N507" s="39" t="n"/>
      <c r="O507" s="39" t="n"/>
      <c r="P507" s="39" t="n"/>
      <c r="Q507" s="39" t="n"/>
      <c r="R507" s="39" t="n"/>
      <c r="S507" s="39" t="n"/>
      <c r="T507" s="39" t="n"/>
      <c r="U507" s="39" t="n"/>
      <c r="V507" s="39" t="n"/>
      <c r="W507" s="39" t="n"/>
      <c r="X507" s="39" t="n"/>
      <c r="Y507" s="39" t="n"/>
      <c r="Z507" s="39" t="n"/>
    </row>
    <row r="508" ht="15.75" customHeight="1" s="198">
      <c r="A508" s="39" t="n"/>
      <c r="B508" s="39" t="n"/>
      <c r="C508" s="39" t="n"/>
      <c r="D508" s="39" t="n"/>
      <c r="E508" s="39" t="n"/>
      <c r="F508" s="39" t="n"/>
      <c r="G508" s="39" t="n"/>
      <c r="H508" s="39" t="n"/>
      <c r="I508" s="39" t="n"/>
      <c r="J508" s="39" t="n"/>
      <c r="K508" s="39" t="n"/>
      <c r="L508" s="39" t="n"/>
      <c r="M508" s="39" t="n"/>
      <c r="N508" s="39" t="n"/>
      <c r="O508" s="39" t="n"/>
      <c r="P508" s="39" t="n"/>
      <c r="Q508" s="39" t="n"/>
      <c r="R508" s="39" t="n"/>
      <c r="S508" s="39" t="n"/>
      <c r="T508" s="39" t="n"/>
      <c r="U508" s="39" t="n"/>
      <c r="V508" s="39" t="n"/>
      <c r="W508" s="39" t="n"/>
      <c r="X508" s="39" t="n"/>
      <c r="Y508" s="39" t="n"/>
      <c r="Z508" s="39" t="n"/>
    </row>
    <row r="509" ht="15.75" customHeight="1" s="198">
      <c r="A509" s="39" t="n"/>
      <c r="B509" s="39" t="n"/>
      <c r="C509" s="39" t="n"/>
      <c r="D509" s="39" t="n"/>
      <c r="E509" s="39" t="n"/>
      <c r="F509" s="39" t="n"/>
      <c r="G509" s="39" t="n"/>
      <c r="H509" s="39" t="n"/>
      <c r="I509" s="39" t="n"/>
      <c r="J509" s="39" t="n"/>
      <c r="K509" s="39" t="n"/>
      <c r="L509" s="39" t="n"/>
      <c r="M509" s="39" t="n"/>
      <c r="N509" s="39" t="n"/>
      <c r="O509" s="39" t="n"/>
      <c r="P509" s="39" t="n"/>
      <c r="Q509" s="39" t="n"/>
      <c r="R509" s="39" t="n"/>
      <c r="S509" s="39" t="n"/>
      <c r="T509" s="39" t="n"/>
      <c r="U509" s="39" t="n"/>
      <c r="V509" s="39" t="n"/>
      <c r="W509" s="39" t="n"/>
      <c r="X509" s="39" t="n"/>
      <c r="Y509" s="39" t="n"/>
      <c r="Z509" s="39" t="n"/>
    </row>
    <row r="510" ht="15.75" customHeight="1" s="198">
      <c r="A510" s="39" t="n"/>
      <c r="B510" s="39" t="n"/>
      <c r="C510" s="39" t="n"/>
      <c r="D510" s="39" t="n"/>
      <c r="E510" s="39" t="n"/>
      <c r="F510" s="39" t="n"/>
      <c r="G510" s="39" t="n"/>
      <c r="H510" s="39" t="n"/>
      <c r="I510" s="39" t="n"/>
      <c r="J510" s="39" t="n"/>
      <c r="K510" s="39" t="n"/>
      <c r="L510" s="39" t="n"/>
      <c r="M510" s="39" t="n"/>
      <c r="N510" s="39" t="n"/>
      <c r="O510" s="39" t="n"/>
      <c r="P510" s="39" t="n"/>
      <c r="Q510" s="39" t="n"/>
      <c r="R510" s="39" t="n"/>
      <c r="S510" s="39" t="n"/>
      <c r="T510" s="39" t="n"/>
      <c r="U510" s="39" t="n"/>
      <c r="V510" s="39" t="n"/>
      <c r="W510" s="39" t="n"/>
      <c r="X510" s="39" t="n"/>
      <c r="Y510" s="39" t="n"/>
      <c r="Z510" s="39" t="n"/>
    </row>
    <row r="511" ht="15.75" customHeight="1" s="198">
      <c r="A511" s="39" t="n"/>
      <c r="B511" s="39" t="n"/>
      <c r="C511" s="39" t="n"/>
      <c r="D511" s="39" t="n"/>
      <c r="E511" s="39" t="n"/>
      <c r="F511" s="39" t="n"/>
      <c r="G511" s="39" t="n"/>
      <c r="H511" s="39" t="n"/>
      <c r="I511" s="39" t="n"/>
      <c r="J511" s="39" t="n"/>
      <c r="K511" s="39" t="n"/>
      <c r="L511" s="39" t="n"/>
      <c r="M511" s="39" t="n"/>
      <c r="N511" s="39" t="n"/>
      <c r="O511" s="39" t="n"/>
      <c r="P511" s="39" t="n"/>
      <c r="Q511" s="39" t="n"/>
      <c r="R511" s="39" t="n"/>
      <c r="S511" s="39" t="n"/>
      <c r="T511" s="39" t="n"/>
      <c r="U511" s="39" t="n"/>
      <c r="V511" s="39" t="n"/>
      <c r="W511" s="39" t="n"/>
      <c r="X511" s="39" t="n"/>
      <c r="Y511" s="39" t="n"/>
      <c r="Z511" s="39" t="n"/>
    </row>
    <row r="512" ht="15.75" customHeight="1" s="198">
      <c r="A512" s="39" t="n"/>
      <c r="B512" s="39" t="n"/>
      <c r="C512" s="39" t="n"/>
      <c r="D512" s="39" t="n"/>
      <c r="E512" s="39" t="n"/>
      <c r="F512" s="39" t="n"/>
      <c r="G512" s="39" t="n"/>
      <c r="H512" s="39" t="n"/>
      <c r="I512" s="39" t="n"/>
      <c r="J512" s="39" t="n"/>
      <c r="K512" s="39" t="n"/>
      <c r="L512" s="39" t="n"/>
      <c r="M512" s="39" t="n"/>
      <c r="N512" s="39" t="n"/>
      <c r="O512" s="39" t="n"/>
      <c r="P512" s="39" t="n"/>
      <c r="Q512" s="39" t="n"/>
      <c r="R512" s="39" t="n"/>
      <c r="S512" s="39" t="n"/>
      <c r="T512" s="39" t="n"/>
      <c r="U512" s="39" t="n"/>
      <c r="V512" s="39" t="n"/>
      <c r="W512" s="39" t="n"/>
      <c r="X512" s="39" t="n"/>
      <c r="Y512" s="39" t="n"/>
      <c r="Z512" s="39" t="n"/>
    </row>
    <row r="513" ht="15.75" customHeight="1" s="198">
      <c r="A513" s="39" t="n"/>
      <c r="B513" s="39" t="n"/>
      <c r="C513" s="39" t="n"/>
      <c r="D513" s="39" t="n"/>
      <c r="E513" s="39" t="n"/>
      <c r="F513" s="39" t="n"/>
      <c r="G513" s="39" t="n"/>
      <c r="H513" s="39" t="n"/>
      <c r="I513" s="39" t="n"/>
      <c r="J513" s="39" t="n"/>
      <c r="K513" s="39" t="n"/>
      <c r="L513" s="39" t="n"/>
      <c r="M513" s="39" t="n"/>
      <c r="N513" s="39" t="n"/>
      <c r="O513" s="39" t="n"/>
      <c r="P513" s="39" t="n"/>
      <c r="Q513" s="39" t="n"/>
      <c r="R513" s="39" t="n"/>
      <c r="S513" s="39" t="n"/>
      <c r="T513" s="39" t="n"/>
      <c r="U513" s="39" t="n"/>
      <c r="V513" s="39" t="n"/>
      <c r="W513" s="39" t="n"/>
      <c r="X513" s="39" t="n"/>
      <c r="Y513" s="39" t="n"/>
      <c r="Z513" s="39" t="n"/>
    </row>
    <row r="514" ht="15.75" customHeight="1" s="198">
      <c r="A514" s="39" t="n"/>
      <c r="B514" s="39" t="n"/>
      <c r="C514" s="39" t="n"/>
      <c r="D514" s="39" t="n"/>
      <c r="E514" s="39" t="n"/>
      <c r="F514" s="39" t="n"/>
      <c r="G514" s="39" t="n"/>
      <c r="H514" s="39" t="n"/>
      <c r="I514" s="39" t="n"/>
      <c r="J514" s="39" t="n"/>
      <c r="K514" s="39" t="n"/>
      <c r="L514" s="39" t="n"/>
      <c r="M514" s="39" t="n"/>
      <c r="N514" s="39" t="n"/>
      <c r="O514" s="39" t="n"/>
      <c r="P514" s="39" t="n"/>
      <c r="Q514" s="39" t="n"/>
      <c r="R514" s="39" t="n"/>
      <c r="S514" s="39" t="n"/>
      <c r="T514" s="39" t="n"/>
      <c r="U514" s="39" t="n"/>
      <c r="V514" s="39" t="n"/>
      <c r="W514" s="39" t="n"/>
      <c r="X514" s="39" t="n"/>
      <c r="Y514" s="39" t="n"/>
      <c r="Z514" s="39" t="n"/>
    </row>
    <row r="515" ht="15.75" customHeight="1" s="198">
      <c r="A515" s="39" t="n"/>
      <c r="B515" s="39" t="n"/>
      <c r="C515" s="39" t="n"/>
      <c r="D515" s="39" t="n"/>
      <c r="E515" s="39" t="n"/>
      <c r="F515" s="39" t="n"/>
      <c r="G515" s="39" t="n"/>
      <c r="H515" s="39" t="n"/>
      <c r="I515" s="39" t="n"/>
      <c r="J515" s="39" t="n"/>
      <c r="K515" s="39" t="n"/>
      <c r="L515" s="39" t="n"/>
      <c r="M515" s="39" t="n"/>
      <c r="N515" s="39" t="n"/>
      <c r="O515" s="39" t="n"/>
      <c r="P515" s="39" t="n"/>
      <c r="Q515" s="39" t="n"/>
      <c r="R515" s="39" t="n"/>
      <c r="S515" s="39" t="n"/>
      <c r="T515" s="39" t="n"/>
      <c r="U515" s="39" t="n"/>
      <c r="V515" s="39" t="n"/>
      <c r="W515" s="39" t="n"/>
      <c r="X515" s="39" t="n"/>
      <c r="Y515" s="39" t="n"/>
      <c r="Z515" s="39" t="n"/>
    </row>
    <row r="516" ht="15.75" customHeight="1" s="198">
      <c r="A516" s="39" t="n"/>
      <c r="B516" s="39" t="n"/>
      <c r="C516" s="39" t="n"/>
      <c r="D516" s="39" t="n"/>
      <c r="E516" s="39" t="n"/>
      <c r="F516" s="39" t="n"/>
      <c r="G516" s="39" t="n"/>
      <c r="H516" s="39" t="n"/>
      <c r="I516" s="39" t="n"/>
      <c r="J516" s="39" t="n"/>
      <c r="K516" s="39" t="n"/>
      <c r="L516" s="39" t="n"/>
      <c r="M516" s="39" t="n"/>
      <c r="N516" s="39" t="n"/>
      <c r="O516" s="39" t="n"/>
      <c r="P516" s="39" t="n"/>
      <c r="Q516" s="39" t="n"/>
      <c r="R516" s="39" t="n"/>
      <c r="S516" s="39" t="n"/>
      <c r="T516" s="39" t="n"/>
      <c r="U516" s="39" t="n"/>
      <c r="V516" s="39" t="n"/>
      <c r="W516" s="39" t="n"/>
      <c r="X516" s="39" t="n"/>
      <c r="Y516" s="39" t="n"/>
      <c r="Z516" s="39" t="n"/>
    </row>
    <row r="517" ht="15.75" customHeight="1" s="198">
      <c r="A517" s="39" t="n"/>
      <c r="B517" s="39" t="n"/>
      <c r="C517" s="39" t="n"/>
      <c r="D517" s="39" t="n"/>
      <c r="E517" s="39" t="n"/>
      <c r="F517" s="39" t="n"/>
      <c r="G517" s="39" t="n"/>
      <c r="H517" s="39" t="n"/>
      <c r="I517" s="39" t="n"/>
      <c r="J517" s="39" t="n"/>
      <c r="K517" s="39" t="n"/>
      <c r="L517" s="39" t="n"/>
      <c r="M517" s="39" t="n"/>
      <c r="N517" s="39" t="n"/>
      <c r="O517" s="39" t="n"/>
      <c r="P517" s="39" t="n"/>
      <c r="Q517" s="39" t="n"/>
      <c r="R517" s="39" t="n"/>
      <c r="S517" s="39" t="n"/>
      <c r="T517" s="39" t="n"/>
      <c r="U517" s="39" t="n"/>
      <c r="V517" s="39" t="n"/>
      <c r="W517" s="39" t="n"/>
      <c r="X517" s="39" t="n"/>
      <c r="Y517" s="39" t="n"/>
      <c r="Z517" s="39" t="n"/>
    </row>
    <row r="518" ht="15.75" customHeight="1" s="198">
      <c r="A518" s="39" t="n"/>
      <c r="B518" s="39" t="n"/>
      <c r="C518" s="39" t="n"/>
      <c r="D518" s="39" t="n"/>
      <c r="E518" s="39" t="n"/>
      <c r="F518" s="39" t="n"/>
      <c r="G518" s="39" t="n"/>
      <c r="H518" s="39" t="n"/>
      <c r="I518" s="39" t="n"/>
      <c r="J518" s="39" t="n"/>
      <c r="K518" s="39" t="n"/>
      <c r="L518" s="39" t="n"/>
      <c r="M518" s="39" t="n"/>
      <c r="N518" s="39" t="n"/>
      <c r="O518" s="39" t="n"/>
      <c r="P518" s="39" t="n"/>
      <c r="Q518" s="39" t="n"/>
      <c r="R518" s="39" t="n"/>
      <c r="S518" s="39" t="n"/>
      <c r="T518" s="39" t="n"/>
      <c r="U518" s="39" t="n"/>
      <c r="V518" s="39" t="n"/>
      <c r="W518" s="39" t="n"/>
      <c r="X518" s="39" t="n"/>
      <c r="Y518" s="39" t="n"/>
      <c r="Z518" s="39" t="n"/>
    </row>
    <row r="519" ht="15.75" customHeight="1" s="198">
      <c r="A519" s="39" t="n"/>
      <c r="B519" s="39" t="n"/>
      <c r="C519" s="39" t="n"/>
      <c r="D519" s="39" t="n"/>
      <c r="E519" s="39" t="n"/>
      <c r="F519" s="39" t="n"/>
      <c r="G519" s="39" t="n"/>
      <c r="H519" s="39" t="n"/>
      <c r="I519" s="39" t="n"/>
      <c r="J519" s="39" t="n"/>
      <c r="K519" s="39" t="n"/>
      <c r="L519" s="39" t="n"/>
      <c r="M519" s="39" t="n"/>
      <c r="N519" s="39" t="n"/>
      <c r="O519" s="39" t="n"/>
      <c r="P519" s="39" t="n"/>
      <c r="Q519" s="39" t="n"/>
      <c r="R519" s="39" t="n"/>
      <c r="S519" s="39" t="n"/>
      <c r="T519" s="39" t="n"/>
      <c r="U519" s="39" t="n"/>
      <c r="V519" s="39" t="n"/>
      <c r="W519" s="39" t="n"/>
      <c r="X519" s="39" t="n"/>
      <c r="Y519" s="39" t="n"/>
      <c r="Z519" s="39" t="n"/>
    </row>
    <row r="520" ht="15.75" customHeight="1" s="198">
      <c r="A520" s="39" t="n"/>
      <c r="B520" s="39" t="n"/>
      <c r="C520" s="39" t="n"/>
      <c r="D520" s="39" t="n"/>
      <c r="E520" s="39" t="n"/>
      <c r="F520" s="39" t="n"/>
      <c r="G520" s="39" t="n"/>
      <c r="H520" s="39" t="n"/>
      <c r="I520" s="39" t="n"/>
      <c r="J520" s="39" t="n"/>
      <c r="K520" s="39" t="n"/>
      <c r="L520" s="39" t="n"/>
      <c r="M520" s="39" t="n"/>
      <c r="N520" s="39" t="n"/>
      <c r="O520" s="39" t="n"/>
      <c r="P520" s="39" t="n"/>
      <c r="Q520" s="39" t="n"/>
      <c r="R520" s="39" t="n"/>
      <c r="S520" s="39" t="n"/>
      <c r="T520" s="39" t="n"/>
      <c r="U520" s="39" t="n"/>
      <c r="V520" s="39" t="n"/>
      <c r="W520" s="39" t="n"/>
      <c r="X520" s="39" t="n"/>
      <c r="Y520" s="39" t="n"/>
      <c r="Z520" s="39" t="n"/>
    </row>
    <row r="521" ht="15.75" customHeight="1" s="198">
      <c r="A521" s="39" t="n"/>
      <c r="B521" s="39" t="n"/>
      <c r="C521" s="39" t="n"/>
      <c r="D521" s="39" t="n"/>
      <c r="E521" s="39" t="n"/>
      <c r="F521" s="39" t="n"/>
      <c r="G521" s="39" t="n"/>
      <c r="H521" s="39" t="n"/>
      <c r="I521" s="39" t="n"/>
      <c r="J521" s="39" t="n"/>
      <c r="K521" s="39" t="n"/>
      <c r="L521" s="39" t="n"/>
      <c r="M521" s="39" t="n"/>
      <c r="N521" s="39" t="n"/>
      <c r="O521" s="39" t="n"/>
      <c r="P521" s="39" t="n"/>
      <c r="Q521" s="39" t="n"/>
      <c r="R521" s="39" t="n"/>
      <c r="S521" s="39" t="n"/>
      <c r="T521" s="39" t="n"/>
      <c r="U521" s="39" t="n"/>
      <c r="V521" s="39" t="n"/>
      <c r="W521" s="39" t="n"/>
      <c r="X521" s="39" t="n"/>
      <c r="Y521" s="39" t="n"/>
      <c r="Z521" s="39" t="n"/>
    </row>
    <row r="522" ht="15.75" customHeight="1" s="198">
      <c r="A522" s="39" t="n"/>
      <c r="B522" s="39" t="n"/>
      <c r="C522" s="39" t="n"/>
      <c r="D522" s="39" t="n"/>
      <c r="E522" s="39" t="n"/>
      <c r="F522" s="39" t="n"/>
      <c r="G522" s="39" t="n"/>
      <c r="H522" s="39" t="n"/>
      <c r="I522" s="39" t="n"/>
      <c r="J522" s="39" t="n"/>
      <c r="K522" s="39" t="n"/>
      <c r="L522" s="39" t="n"/>
      <c r="M522" s="39" t="n"/>
      <c r="N522" s="39" t="n"/>
      <c r="O522" s="39" t="n"/>
      <c r="P522" s="39" t="n"/>
      <c r="Q522" s="39" t="n"/>
      <c r="R522" s="39" t="n"/>
      <c r="S522" s="39" t="n"/>
      <c r="T522" s="39" t="n"/>
      <c r="U522" s="39" t="n"/>
      <c r="V522" s="39" t="n"/>
      <c r="W522" s="39" t="n"/>
      <c r="X522" s="39" t="n"/>
      <c r="Y522" s="39" t="n"/>
      <c r="Z522" s="39" t="n"/>
    </row>
    <row r="523" ht="15.75" customHeight="1" s="198">
      <c r="A523" s="39" t="n"/>
      <c r="B523" s="39" t="n"/>
      <c r="C523" s="39" t="n"/>
      <c r="D523" s="39" t="n"/>
      <c r="E523" s="39" t="n"/>
      <c r="F523" s="39" t="n"/>
      <c r="G523" s="39" t="n"/>
      <c r="H523" s="39" t="n"/>
      <c r="I523" s="39" t="n"/>
      <c r="J523" s="39" t="n"/>
      <c r="K523" s="39" t="n"/>
      <c r="L523" s="39" t="n"/>
      <c r="M523" s="39" t="n"/>
      <c r="N523" s="39" t="n"/>
      <c r="O523" s="39" t="n"/>
      <c r="P523" s="39" t="n"/>
      <c r="Q523" s="39" t="n"/>
      <c r="R523" s="39" t="n"/>
      <c r="S523" s="39" t="n"/>
      <c r="T523" s="39" t="n"/>
      <c r="U523" s="39" t="n"/>
      <c r="V523" s="39" t="n"/>
      <c r="W523" s="39" t="n"/>
      <c r="X523" s="39" t="n"/>
      <c r="Y523" s="39" t="n"/>
      <c r="Z523" s="39" t="n"/>
    </row>
    <row r="524" ht="15.75" customHeight="1" s="198">
      <c r="A524" s="39" t="n"/>
      <c r="B524" s="39" t="n"/>
      <c r="C524" s="39" t="n"/>
      <c r="D524" s="39" t="n"/>
      <c r="E524" s="39" t="n"/>
      <c r="F524" s="39" t="n"/>
      <c r="G524" s="39" t="n"/>
      <c r="H524" s="39" t="n"/>
      <c r="I524" s="39" t="n"/>
      <c r="J524" s="39" t="n"/>
      <c r="K524" s="39" t="n"/>
      <c r="L524" s="39" t="n"/>
      <c r="M524" s="39" t="n"/>
      <c r="N524" s="39" t="n"/>
      <c r="O524" s="39" t="n"/>
      <c r="P524" s="39" t="n"/>
      <c r="Q524" s="39" t="n"/>
      <c r="R524" s="39" t="n"/>
      <c r="S524" s="39" t="n"/>
      <c r="T524" s="39" t="n"/>
      <c r="U524" s="39" t="n"/>
      <c r="V524" s="39" t="n"/>
      <c r="W524" s="39" t="n"/>
      <c r="X524" s="39" t="n"/>
      <c r="Y524" s="39" t="n"/>
      <c r="Z524" s="39" t="n"/>
    </row>
    <row r="525" ht="15.75" customHeight="1" s="198">
      <c r="A525" s="39" t="n"/>
      <c r="B525" s="39" t="n"/>
      <c r="C525" s="39" t="n"/>
      <c r="D525" s="39" t="n"/>
      <c r="E525" s="39" t="n"/>
      <c r="F525" s="39" t="n"/>
      <c r="G525" s="39" t="n"/>
      <c r="H525" s="39" t="n"/>
      <c r="I525" s="39" t="n"/>
      <c r="J525" s="39" t="n"/>
      <c r="K525" s="39" t="n"/>
      <c r="L525" s="39" t="n"/>
      <c r="M525" s="39" t="n"/>
      <c r="N525" s="39" t="n"/>
      <c r="O525" s="39" t="n"/>
      <c r="P525" s="39" t="n"/>
      <c r="Q525" s="39" t="n"/>
      <c r="R525" s="39" t="n"/>
      <c r="S525" s="39" t="n"/>
      <c r="T525" s="39" t="n"/>
      <c r="U525" s="39" t="n"/>
      <c r="V525" s="39" t="n"/>
      <c r="W525" s="39" t="n"/>
      <c r="X525" s="39" t="n"/>
      <c r="Y525" s="39" t="n"/>
      <c r="Z525" s="39" t="n"/>
    </row>
    <row r="526" ht="15.75" customHeight="1" s="198">
      <c r="A526" s="39" t="n"/>
      <c r="B526" s="39" t="n"/>
      <c r="C526" s="39" t="n"/>
      <c r="D526" s="39" t="n"/>
      <c r="E526" s="39" t="n"/>
      <c r="F526" s="39" t="n"/>
      <c r="G526" s="39" t="n"/>
      <c r="H526" s="39" t="n"/>
      <c r="I526" s="39" t="n"/>
      <c r="J526" s="39" t="n"/>
      <c r="K526" s="39" t="n"/>
      <c r="L526" s="39" t="n"/>
      <c r="M526" s="39" t="n"/>
      <c r="N526" s="39" t="n"/>
      <c r="O526" s="39" t="n"/>
      <c r="P526" s="39" t="n"/>
      <c r="Q526" s="39" t="n"/>
      <c r="R526" s="39" t="n"/>
      <c r="S526" s="39" t="n"/>
      <c r="T526" s="39" t="n"/>
      <c r="U526" s="39" t="n"/>
      <c r="V526" s="39" t="n"/>
      <c r="W526" s="39" t="n"/>
      <c r="X526" s="39" t="n"/>
      <c r="Y526" s="39" t="n"/>
      <c r="Z526" s="39" t="n"/>
    </row>
    <row r="527" ht="15.75" customHeight="1" s="198">
      <c r="A527" s="39" t="n"/>
      <c r="B527" s="39" t="n"/>
      <c r="C527" s="39" t="n"/>
      <c r="D527" s="39" t="n"/>
      <c r="E527" s="39" t="n"/>
      <c r="F527" s="39" t="n"/>
      <c r="G527" s="39" t="n"/>
      <c r="H527" s="39" t="n"/>
      <c r="I527" s="39" t="n"/>
      <c r="J527" s="39" t="n"/>
      <c r="K527" s="39" t="n"/>
      <c r="L527" s="39" t="n"/>
      <c r="M527" s="39" t="n"/>
      <c r="N527" s="39" t="n"/>
      <c r="O527" s="39" t="n"/>
      <c r="P527" s="39" t="n"/>
      <c r="Q527" s="39" t="n"/>
      <c r="R527" s="39" t="n"/>
      <c r="S527" s="39" t="n"/>
      <c r="T527" s="39" t="n"/>
      <c r="U527" s="39" t="n"/>
      <c r="V527" s="39" t="n"/>
      <c r="W527" s="39" t="n"/>
      <c r="X527" s="39" t="n"/>
      <c r="Y527" s="39" t="n"/>
      <c r="Z527" s="39" t="n"/>
    </row>
    <row r="528" ht="15.75" customHeight="1" s="198">
      <c r="A528" s="39" t="n"/>
      <c r="B528" s="39" t="n"/>
      <c r="C528" s="39" t="n"/>
      <c r="D528" s="39" t="n"/>
      <c r="E528" s="39" t="n"/>
      <c r="F528" s="39" t="n"/>
      <c r="G528" s="39" t="n"/>
      <c r="H528" s="39" t="n"/>
      <c r="I528" s="39" t="n"/>
      <c r="J528" s="39" t="n"/>
      <c r="K528" s="39" t="n"/>
      <c r="L528" s="39" t="n"/>
      <c r="M528" s="39" t="n"/>
      <c r="N528" s="39" t="n"/>
      <c r="O528" s="39" t="n"/>
      <c r="P528" s="39" t="n"/>
      <c r="Q528" s="39" t="n"/>
      <c r="R528" s="39" t="n"/>
      <c r="S528" s="39" t="n"/>
      <c r="T528" s="39" t="n"/>
      <c r="U528" s="39" t="n"/>
      <c r="V528" s="39" t="n"/>
      <c r="W528" s="39" t="n"/>
      <c r="X528" s="39" t="n"/>
      <c r="Y528" s="39" t="n"/>
      <c r="Z528" s="39" t="n"/>
    </row>
    <row r="529" ht="15.75" customHeight="1" s="198">
      <c r="A529" s="39" t="n"/>
      <c r="B529" s="39" t="n"/>
      <c r="C529" s="39" t="n"/>
      <c r="D529" s="39" t="n"/>
      <c r="E529" s="39" t="n"/>
      <c r="F529" s="39" t="n"/>
      <c r="G529" s="39" t="n"/>
      <c r="H529" s="39" t="n"/>
      <c r="I529" s="39" t="n"/>
      <c r="J529" s="39" t="n"/>
      <c r="K529" s="39" t="n"/>
      <c r="L529" s="39" t="n"/>
      <c r="M529" s="39" t="n"/>
      <c r="N529" s="39" t="n"/>
      <c r="O529" s="39" t="n"/>
      <c r="P529" s="39" t="n"/>
      <c r="Q529" s="39" t="n"/>
      <c r="R529" s="39" t="n"/>
      <c r="S529" s="39" t="n"/>
      <c r="T529" s="39" t="n"/>
      <c r="U529" s="39" t="n"/>
      <c r="V529" s="39" t="n"/>
      <c r="W529" s="39" t="n"/>
      <c r="X529" s="39" t="n"/>
      <c r="Y529" s="39" t="n"/>
      <c r="Z529" s="39" t="n"/>
    </row>
    <row r="530" ht="15.75" customHeight="1" s="198">
      <c r="A530" s="39" t="n"/>
      <c r="B530" s="39" t="n"/>
      <c r="C530" s="39" t="n"/>
      <c r="D530" s="39" t="n"/>
      <c r="E530" s="39" t="n"/>
      <c r="F530" s="39" t="n"/>
      <c r="G530" s="39" t="n"/>
      <c r="H530" s="39" t="n"/>
      <c r="I530" s="39" t="n"/>
      <c r="J530" s="39" t="n"/>
      <c r="K530" s="39" t="n"/>
      <c r="L530" s="39" t="n"/>
      <c r="M530" s="39" t="n"/>
      <c r="N530" s="39" t="n"/>
      <c r="O530" s="39" t="n"/>
      <c r="P530" s="39" t="n"/>
      <c r="Q530" s="39" t="n"/>
      <c r="R530" s="39" t="n"/>
      <c r="S530" s="39" t="n"/>
      <c r="T530" s="39" t="n"/>
      <c r="U530" s="39" t="n"/>
      <c r="V530" s="39" t="n"/>
      <c r="W530" s="39" t="n"/>
      <c r="X530" s="39" t="n"/>
      <c r="Y530" s="39" t="n"/>
      <c r="Z530" s="39" t="n"/>
    </row>
    <row r="531" ht="15.75" customHeight="1" s="198">
      <c r="A531" s="39" t="n"/>
      <c r="B531" s="39" t="n"/>
      <c r="C531" s="39" t="n"/>
      <c r="D531" s="39" t="n"/>
      <c r="E531" s="39" t="n"/>
      <c r="F531" s="39" t="n"/>
      <c r="G531" s="39" t="n"/>
      <c r="H531" s="39" t="n"/>
      <c r="I531" s="39" t="n"/>
      <c r="J531" s="39" t="n"/>
      <c r="K531" s="39" t="n"/>
      <c r="L531" s="39" t="n"/>
      <c r="M531" s="39" t="n"/>
      <c r="N531" s="39" t="n"/>
      <c r="O531" s="39" t="n"/>
      <c r="P531" s="39" t="n"/>
      <c r="Q531" s="39" t="n"/>
      <c r="R531" s="39" t="n"/>
      <c r="S531" s="39" t="n"/>
      <c r="T531" s="39" t="n"/>
      <c r="U531" s="39" t="n"/>
      <c r="V531" s="39" t="n"/>
      <c r="W531" s="39" t="n"/>
      <c r="X531" s="39" t="n"/>
      <c r="Y531" s="39" t="n"/>
      <c r="Z531" s="39" t="n"/>
    </row>
    <row r="532" ht="15.75" customHeight="1" s="198">
      <c r="A532" s="39" t="n"/>
      <c r="B532" s="39" t="n"/>
      <c r="C532" s="39" t="n"/>
      <c r="D532" s="39" t="n"/>
      <c r="E532" s="39" t="n"/>
      <c r="F532" s="39" t="n"/>
      <c r="G532" s="39" t="n"/>
      <c r="H532" s="39" t="n"/>
      <c r="I532" s="39" t="n"/>
      <c r="J532" s="39" t="n"/>
      <c r="K532" s="39" t="n"/>
      <c r="L532" s="39" t="n"/>
      <c r="M532" s="39" t="n"/>
      <c r="N532" s="39" t="n"/>
      <c r="O532" s="39" t="n"/>
      <c r="P532" s="39" t="n"/>
      <c r="Q532" s="39" t="n"/>
      <c r="R532" s="39" t="n"/>
      <c r="S532" s="39" t="n"/>
      <c r="T532" s="39" t="n"/>
      <c r="U532" s="39" t="n"/>
      <c r="V532" s="39" t="n"/>
      <c r="W532" s="39" t="n"/>
      <c r="X532" s="39" t="n"/>
      <c r="Y532" s="39" t="n"/>
      <c r="Z532" s="39" t="n"/>
    </row>
    <row r="533" ht="15.75" customHeight="1" s="198">
      <c r="A533" s="39" t="n"/>
      <c r="B533" s="39" t="n"/>
      <c r="C533" s="39" t="n"/>
      <c r="D533" s="39" t="n"/>
      <c r="E533" s="39" t="n"/>
      <c r="F533" s="39" t="n"/>
      <c r="G533" s="39" t="n"/>
      <c r="H533" s="39" t="n"/>
      <c r="I533" s="39" t="n"/>
      <c r="J533" s="39" t="n"/>
      <c r="K533" s="39" t="n"/>
      <c r="L533" s="39" t="n"/>
      <c r="M533" s="39" t="n"/>
      <c r="N533" s="39" t="n"/>
      <c r="O533" s="39" t="n"/>
      <c r="P533" s="39" t="n"/>
      <c r="Q533" s="39" t="n"/>
      <c r="R533" s="39" t="n"/>
      <c r="S533" s="39" t="n"/>
      <c r="T533" s="39" t="n"/>
      <c r="U533" s="39" t="n"/>
      <c r="V533" s="39" t="n"/>
      <c r="W533" s="39" t="n"/>
      <c r="X533" s="39" t="n"/>
      <c r="Y533" s="39" t="n"/>
      <c r="Z533" s="39" t="n"/>
    </row>
    <row r="534" ht="15.75" customHeight="1" s="198">
      <c r="A534" s="39" t="n"/>
      <c r="B534" s="39" t="n"/>
      <c r="C534" s="39" t="n"/>
      <c r="D534" s="39" t="n"/>
      <c r="E534" s="39" t="n"/>
      <c r="F534" s="39" t="n"/>
      <c r="G534" s="39" t="n"/>
      <c r="H534" s="39" t="n"/>
      <c r="I534" s="39" t="n"/>
      <c r="J534" s="39" t="n"/>
      <c r="K534" s="39" t="n"/>
      <c r="L534" s="39" t="n"/>
      <c r="M534" s="39" t="n"/>
      <c r="N534" s="39" t="n"/>
      <c r="O534" s="39" t="n"/>
      <c r="P534" s="39" t="n"/>
      <c r="Q534" s="39" t="n"/>
      <c r="R534" s="39" t="n"/>
      <c r="S534" s="39" t="n"/>
      <c r="T534" s="39" t="n"/>
      <c r="U534" s="39" t="n"/>
      <c r="V534" s="39" t="n"/>
      <c r="W534" s="39" t="n"/>
      <c r="X534" s="39" t="n"/>
      <c r="Y534" s="39" t="n"/>
      <c r="Z534" s="39" t="n"/>
    </row>
    <row r="535" ht="15.75" customHeight="1" s="198">
      <c r="A535" s="39" t="n"/>
      <c r="B535" s="39" t="n"/>
      <c r="C535" s="39" t="n"/>
      <c r="D535" s="39" t="n"/>
      <c r="E535" s="39" t="n"/>
      <c r="F535" s="39" t="n"/>
      <c r="G535" s="39" t="n"/>
      <c r="H535" s="39" t="n"/>
      <c r="I535" s="39" t="n"/>
      <c r="J535" s="39" t="n"/>
      <c r="K535" s="39" t="n"/>
      <c r="L535" s="39" t="n"/>
      <c r="M535" s="39" t="n"/>
      <c r="N535" s="39" t="n"/>
      <c r="O535" s="39" t="n"/>
      <c r="P535" s="39" t="n"/>
      <c r="Q535" s="39" t="n"/>
      <c r="R535" s="39" t="n"/>
      <c r="S535" s="39" t="n"/>
      <c r="T535" s="39" t="n"/>
      <c r="U535" s="39" t="n"/>
      <c r="V535" s="39" t="n"/>
      <c r="W535" s="39" t="n"/>
      <c r="X535" s="39" t="n"/>
      <c r="Y535" s="39" t="n"/>
      <c r="Z535" s="39" t="n"/>
    </row>
    <row r="536" ht="15.75" customHeight="1" s="198">
      <c r="A536" s="39" t="n"/>
      <c r="B536" s="39" t="n"/>
      <c r="C536" s="39" t="n"/>
      <c r="D536" s="39" t="n"/>
      <c r="E536" s="39" t="n"/>
      <c r="F536" s="39" t="n"/>
      <c r="G536" s="39" t="n"/>
      <c r="H536" s="39" t="n"/>
      <c r="I536" s="39" t="n"/>
      <c r="J536" s="39" t="n"/>
      <c r="K536" s="39" t="n"/>
      <c r="L536" s="39" t="n"/>
      <c r="M536" s="39" t="n"/>
      <c r="N536" s="39" t="n"/>
      <c r="O536" s="39" t="n"/>
      <c r="P536" s="39" t="n"/>
      <c r="Q536" s="39" t="n"/>
      <c r="R536" s="39" t="n"/>
      <c r="S536" s="39" t="n"/>
      <c r="T536" s="39" t="n"/>
      <c r="U536" s="39" t="n"/>
      <c r="V536" s="39" t="n"/>
      <c r="W536" s="39" t="n"/>
      <c r="X536" s="39" t="n"/>
      <c r="Y536" s="39" t="n"/>
      <c r="Z536" s="39" t="n"/>
    </row>
    <row r="537" ht="15.75" customHeight="1" s="198">
      <c r="A537" s="39" t="n"/>
      <c r="B537" s="39" t="n"/>
      <c r="C537" s="39" t="n"/>
      <c r="D537" s="39" t="n"/>
      <c r="E537" s="39" t="n"/>
      <c r="F537" s="39" t="n"/>
      <c r="G537" s="39" t="n"/>
      <c r="H537" s="39" t="n"/>
      <c r="I537" s="39" t="n"/>
      <c r="J537" s="39" t="n"/>
      <c r="K537" s="39" t="n"/>
      <c r="L537" s="39" t="n"/>
      <c r="M537" s="39" t="n"/>
      <c r="N537" s="39" t="n"/>
      <c r="O537" s="39" t="n"/>
      <c r="P537" s="39" t="n"/>
      <c r="Q537" s="39" t="n"/>
      <c r="R537" s="39" t="n"/>
      <c r="S537" s="39" t="n"/>
      <c r="T537" s="39" t="n"/>
      <c r="U537" s="39" t="n"/>
      <c r="V537" s="39" t="n"/>
      <c r="W537" s="39" t="n"/>
      <c r="X537" s="39" t="n"/>
      <c r="Y537" s="39" t="n"/>
      <c r="Z537" s="39" t="n"/>
    </row>
    <row r="538" ht="15.75" customHeight="1" s="198">
      <c r="A538" s="39" t="n"/>
      <c r="B538" s="39" t="n"/>
      <c r="C538" s="39" t="n"/>
      <c r="D538" s="39" t="n"/>
      <c r="E538" s="39" t="n"/>
      <c r="F538" s="39" t="n"/>
      <c r="G538" s="39" t="n"/>
      <c r="H538" s="39" t="n"/>
      <c r="I538" s="39" t="n"/>
      <c r="J538" s="39" t="n"/>
      <c r="K538" s="39" t="n"/>
      <c r="L538" s="39" t="n"/>
      <c r="M538" s="39" t="n"/>
      <c r="N538" s="39" t="n"/>
      <c r="O538" s="39" t="n"/>
      <c r="P538" s="39" t="n"/>
      <c r="Q538" s="39" t="n"/>
      <c r="R538" s="39" t="n"/>
      <c r="S538" s="39" t="n"/>
      <c r="T538" s="39" t="n"/>
      <c r="U538" s="39" t="n"/>
      <c r="V538" s="39" t="n"/>
      <c r="W538" s="39" t="n"/>
      <c r="X538" s="39" t="n"/>
      <c r="Y538" s="39" t="n"/>
      <c r="Z538" s="39" t="n"/>
    </row>
    <row r="539" ht="15.75" customHeight="1" s="198">
      <c r="A539" s="39" t="n"/>
      <c r="B539" s="39" t="n"/>
      <c r="C539" s="39" t="n"/>
      <c r="D539" s="39" t="n"/>
      <c r="E539" s="39" t="n"/>
      <c r="F539" s="39" t="n"/>
      <c r="G539" s="39" t="n"/>
      <c r="H539" s="39" t="n"/>
      <c r="I539" s="39" t="n"/>
      <c r="J539" s="39" t="n"/>
      <c r="K539" s="39" t="n"/>
      <c r="L539" s="39" t="n"/>
      <c r="M539" s="39" t="n"/>
      <c r="N539" s="39" t="n"/>
      <c r="O539" s="39" t="n"/>
      <c r="P539" s="39" t="n"/>
      <c r="Q539" s="39" t="n"/>
      <c r="R539" s="39" t="n"/>
      <c r="S539" s="39" t="n"/>
      <c r="T539" s="39" t="n"/>
      <c r="U539" s="39" t="n"/>
      <c r="V539" s="39" t="n"/>
      <c r="W539" s="39" t="n"/>
      <c r="X539" s="39" t="n"/>
      <c r="Y539" s="39" t="n"/>
      <c r="Z539" s="39" t="n"/>
    </row>
    <row r="540" ht="15.75" customHeight="1" s="198">
      <c r="A540" s="39" t="n"/>
      <c r="B540" s="39" t="n"/>
      <c r="C540" s="39" t="n"/>
      <c r="D540" s="39" t="n"/>
      <c r="E540" s="39" t="n"/>
      <c r="F540" s="39" t="n"/>
      <c r="G540" s="39" t="n"/>
      <c r="H540" s="39" t="n"/>
      <c r="I540" s="39" t="n"/>
      <c r="J540" s="39" t="n"/>
      <c r="K540" s="39" t="n"/>
      <c r="L540" s="39" t="n"/>
      <c r="M540" s="39" t="n"/>
      <c r="N540" s="39" t="n"/>
      <c r="O540" s="39" t="n"/>
      <c r="P540" s="39" t="n"/>
      <c r="Q540" s="39" t="n"/>
      <c r="R540" s="39" t="n"/>
      <c r="S540" s="39" t="n"/>
      <c r="T540" s="39" t="n"/>
      <c r="U540" s="39" t="n"/>
      <c r="V540" s="39" t="n"/>
      <c r="W540" s="39" t="n"/>
      <c r="X540" s="39" t="n"/>
      <c r="Y540" s="39" t="n"/>
      <c r="Z540" s="39" t="n"/>
    </row>
    <row r="541" ht="15.75" customHeight="1" s="198">
      <c r="A541" s="39" t="n"/>
      <c r="B541" s="39" t="n"/>
      <c r="C541" s="39" t="n"/>
      <c r="D541" s="39" t="n"/>
      <c r="E541" s="39" t="n"/>
      <c r="F541" s="39" t="n"/>
      <c r="G541" s="39" t="n"/>
      <c r="H541" s="39" t="n"/>
      <c r="I541" s="39" t="n"/>
      <c r="J541" s="39" t="n"/>
      <c r="K541" s="39" t="n"/>
      <c r="L541" s="39" t="n"/>
      <c r="M541" s="39" t="n"/>
      <c r="N541" s="39" t="n"/>
      <c r="O541" s="39" t="n"/>
      <c r="P541" s="39" t="n"/>
      <c r="Q541" s="39" t="n"/>
      <c r="R541" s="39" t="n"/>
      <c r="S541" s="39" t="n"/>
      <c r="T541" s="39" t="n"/>
      <c r="U541" s="39" t="n"/>
      <c r="V541" s="39" t="n"/>
      <c r="W541" s="39" t="n"/>
      <c r="X541" s="39" t="n"/>
      <c r="Y541" s="39" t="n"/>
      <c r="Z541" s="39" t="n"/>
    </row>
    <row r="542" ht="15.75" customHeight="1" s="198">
      <c r="A542" s="39" t="n"/>
      <c r="B542" s="39" t="n"/>
      <c r="C542" s="39" t="n"/>
      <c r="D542" s="39" t="n"/>
      <c r="E542" s="39" t="n"/>
      <c r="F542" s="39" t="n"/>
      <c r="G542" s="39" t="n"/>
      <c r="H542" s="39" t="n"/>
      <c r="I542" s="39" t="n"/>
      <c r="J542" s="39" t="n"/>
      <c r="K542" s="39" t="n"/>
      <c r="L542" s="39" t="n"/>
      <c r="M542" s="39" t="n"/>
      <c r="N542" s="39" t="n"/>
      <c r="O542" s="39" t="n"/>
      <c r="P542" s="39" t="n"/>
      <c r="Q542" s="39" t="n"/>
      <c r="R542" s="39" t="n"/>
      <c r="S542" s="39" t="n"/>
      <c r="T542" s="39" t="n"/>
      <c r="U542" s="39" t="n"/>
      <c r="V542" s="39" t="n"/>
      <c r="W542" s="39" t="n"/>
      <c r="X542" s="39" t="n"/>
      <c r="Y542" s="39" t="n"/>
      <c r="Z542" s="39" t="n"/>
    </row>
    <row r="543" ht="15.75" customHeight="1" s="198">
      <c r="A543" s="39" t="n"/>
      <c r="B543" s="39" t="n"/>
      <c r="C543" s="39" t="n"/>
      <c r="D543" s="39" t="n"/>
      <c r="E543" s="39" t="n"/>
      <c r="F543" s="39" t="n"/>
      <c r="G543" s="39" t="n"/>
      <c r="H543" s="39" t="n"/>
      <c r="I543" s="39" t="n"/>
      <c r="J543" s="39" t="n"/>
      <c r="K543" s="39" t="n"/>
      <c r="L543" s="39" t="n"/>
      <c r="M543" s="39" t="n"/>
      <c r="N543" s="39" t="n"/>
      <c r="O543" s="39" t="n"/>
      <c r="P543" s="39" t="n"/>
      <c r="Q543" s="39" t="n"/>
      <c r="R543" s="39" t="n"/>
      <c r="S543" s="39" t="n"/>
      <c r="T543" s="39" t="n"/>
      <c r="U543" s="39" t="n"/>
      <c r="V543" s="39" t="n"/>
      <c r="W543" s="39" t="n"/>
      <c r="X543" s="39" t="n"/>
      <c r="Y543" s="39" t="n"/>
      <c r="Z543" s="39" t="n"/>
    </row>
    <row r="544" ht="15.75" customHeight="1" s="198">
      <c r="A544" s="39" t="n"/>
      <c r="B544" s="39" t="n"/>
      <c r="C544" s="39" t="n"/>
      <c r="D544" s="39" t="n"/>
      <c r="E544" s="39" t="n"/>
      <c r="F544" s="39" t="n"/>
      <c r="G544" s="39" t="n"/>
      <c r="H544" s="39" t="n"/>
      <c r="I544" s="39" t="n"/>
      <c r="J544" s="39" t="n"/>
      <c r="K544" s="39" t="n"/>
      <c r="L544" s="39" t="n"/>
      <c r="M544" s="39" t="n"/>
      <c r="N544" s="39" t="n"/>
      <c r="O544" s="39" t="n"/>
      <c r="P544" s="39" t="n"/>
      <c r="Q544" s="39" t="n"/>
      <c r="R544" s="39" t="n"/>
      <c r="S544" s="39" t="n"/>
      <c r="T544" s="39" t="n"/>
      <c r="U544" s="39" t="n"/>
      <c r="V544" s="39" t="n"/>
      <c r="W544" s="39" t="n"/>
      <c r="X544" s="39" t="n"/>
      <c r="Y544" s="39" t="n"/>
      <c r="Z544" s="39" t="n"/>
    </row>
    <row r="545" ht="15.75" customHeight="1" s="198">
      <c r="A545" s="39" t="n"/>
      <c r="B545" s="39" t="n"/>
      <c r="C545" s="39" t="n"/>
      <c r="D545" s="39" t="n"/>
      <c r="E545" s="39" t="n"/>
      <c r="F545" s="39" t="n"/>
      <c r="G545" s="39" t="n"/>
      <c r="H545" s="39" t="n"/>
      <c r="I545" s="39" t="n"/>
      <c r="J545" s="39" t="n"/>
      <c r="K545" s="39" t="n"/>
      <c r="L545" s="39" t="n"/>
      <c r="M545" s="39" t="n"/>
      <c r="N545" s="39" t="n"/>
      <c r="O545" s="39" t="n"/>
      <c r="P545" s="39" t="n"/>
      <c r="Q545" s="39" t="n"/>
      <c r="R545" s="39" t="n"/>
      <c r="S545" s="39" t="n"/>
      <c r="T545" s="39" t="n"/>
      <c r="U545" s="39" t="n"/>
      <c r="V545" s="39" t="n"/>
      <c r="W545" s="39" t="n"/>
      <c r="X545" s="39" t="n"/>
      <c r="Y545" s="39" t="n"/>
      <c r="Z545" s="39" t="n"/>
    </row>
    <row r="546" ht="15.75" customHeight="1" s="198">
      <c r="A546" s="39" t="n"/>
      <c r="B546" s="39" t="n"/>
      <c r="C546" s="39" t="n"/>
      <c r="D546" s="39" t="n"/>
      <c r="E546" s="39" t="n"/>
      <c r="F546" s="39" t="n"/>
      <c r="G546" s="39" t="n"/>
      <c r="H546" s="39" t="n"/>
      <c r="I546" s="39" t="n"/>
      <c r="J546" s="39" t="n"/>
      <c r="K546" s="39" t="n"/>
      <c r="L546" s="39" t="n"/>
      <c r="M546" s="39" t="n"/>
      <c r="N546" s="39" t="n"/>
      <c r="O546" s="39" t="n"/>
      <c r="P546" s="39" t="n"/>
      <c r="Q546" s="39" t="n"/>
      <c r="R546" s="39" t="n"/>
      <c r="S546" s="39" t="n"/>
      <c r="T546" s="39" t="n"/>
      <c r="U546" s="39" t="n"/>
      <c r="V546" s="39" t="n"/>
      <c r="W546" s="39" t="n"/>
      <c r="X546" s="39" t="n"/>
      <c r="Y546" s="39" t="n"/>
      <c r="Z546" s="39" t="n"/>
    </row>
    <row r="547" ht="15.75" customHeight="1" s="198">
      <c r="A547" s="39" t="n"/>
      <c r="B547" s="39" t="n"/>
      <c r="C547" s="39" t="n"/>
      <c r="D547" s="39" t="n"/>
      <c r="E547" s="39" t="n"/>
      <c r="F547" s="39" t="n"/>
      <c r="G547" s="39" t="n"/>
      <c r="H547" s="39" t="n"/>
      <c r="I547" s="39" t="n"/>
      <c r="J547" s="39" t="n"/>
      <c r="K547" s="39" t="n"/>
      <c r="L547" s="39" t="n"/>
      <c r="M547" s="39" t="n"/>
      <c r="N547" s="39" t="n"/>
      <c r="O547" s="39" t="n"/>
      <c r="P547" s="39" t="n"/>
      <c r="Q547" s="39" t="n"/>
      <c r="R547" s="39" t="n"/>
      <c r="S547" s="39" t="n"/>
      <c r="T547" s="39" t="n"/>
      <c r="U547" s="39" t="n"/>
      <c r="V547" s="39" t="n"/>
      <c r="W547" s="39" t="n"/>
      <c r="X547" s="39" t="n"/>
      <c r="Y547" s="39" t="n"/>
      <c r="Z547" s="39" t="n"/>
    </row>
    <row r="548" ht="15.75" customHeight="1" s="198">
      <c r="A548" s="39" t="n"/>
      <c r="B548" s="39" t="n"/>
      <c r="C548" s="39" t="n"/>
      <c r="D548" s="39" t="n"/>
      <c r="E548" s="39" t="n"/>
      <c r="F548" s="39" t="n"/>
      <c r="G548" s="39" t="n"/>
      <c r="H548" s="39" t="n"/>
      <c r="I548" s="39" t="n"/>
      <c r="J548" s="39" t="n"/>
      <c r="K548" s="39" t="n"/>
      <c r="L548" s="39" t="n"/>
      <c r="M548" s="39" t="n"/>
      <c r="N548" s="39" t="n"/>
      <c r="O548" s="39" t="n"/>
      <c r="P548" s="39" t="n"/>
      <c r="Q548" s="39" t="n"/>
      <c r="R548" s="39" t="n"/>
      <c r="S548" s="39" t="n"/>
      <c r="T548" s="39" t="n"/>
      <c r="U548" s="39" t="n"/>
      <c r="V548" s="39" t="n"/>
      <c r="W548" s="39" t="n"/>
      <c r="X548" s="39" t="n"/>
      <c r="Y548" s="39" t="n"/>
      <c r="Z548" s="39" t="n"/>
    </row>
    <row r="549" ht="15.75" customHeight="1" s="198">
      <c r="A549" s="39" t="n"/>
      <c r="B549" s="39" t="n"/>
      <c r="C549" s="39" t="n"/>
      <c r="D549" s="39" t="n"/>
      <c r="E549" s="39" t="n"/>
      <c r="F549" s="39" t="n"/>
      <c r="G549" s="39" t="n"/>
      <c r="H549" s="39" t="n"/>
      <c r="I549" s="39" t="n"/>
      <c r="J549" s="39" t="n"/>
      <c r="K549" s="39" t="n"/>
      <c r="L549" s="39" t="n"/>
      <c r="M549" s="39" t="n"/>
      <c r="N549" s="39" t="n"/>
      <c r="O549" s="39" t="n"/>
      <c r="P549" s="39" t="n"/>
      <c r="Q549" s="39" t="n"/>
      <c r="R549" s="39" t="n"/>
      <c r="S549" s="39" t="n"/>
      <c r="T549" s="39" t="n"/>
      <c r="U549" s="39" t="n"/>
      <c r="V549" s="39" t="n"/>
      <c r="W549" s="39" t="n"/>
      <c r="X549" s="39" t="n"/>
      <c r="Y549" s="39" t="n"/>
      <c r="Z549" s="39" t="n"/>
    </row>
    <row r="550" ht="15.75" customHeight="1" s="198">
      <c r="A550" s="39" t="n"/>
      <c r="B550" s="39" t="n"/>
      <c r="C550" s="39" t="n"/>
      <c r="D550" s="39" t="n"/>
      <c r="E550" s="39" t="n"/>
      <c r="F550" s="39" t="n"/>
      <c r="G550" s="39" t="n"/>
      <c r="H550" s="39" t="n"/>
      <c r="I550" s="39" t="n"/>
      <c r="J550" s="39" t="n"/>
      <c r="K550" s="39" t="n"/>
      <c r="L550" s="39" t="n"/>
      <c r="M550" s="39" t="n"/>
      <c r="N550" s="39" t="n"/>
      <c r="O550" s="39" t="n"/>
      <c r="P550" s="39" t="n"/>
      <c r="Q550" s="39" t="n"/>
      <c r="R550" s="39" t="n"/>
      <c r="S550" s="39" t="n"/>
      <c r="T550" s="39" t="n"/>
      <c r="U550" s="39" t="n"/>
      <c r="V550" s="39" t="n"/>
      <c r="W550" s="39" t="n"/>
      <c r="X550" s="39" t="n"/>
      <c r="Y550" s="39" t="n"/>
      <c r="Z550" s="39" t="n"/>
    </row>
    <row r="551" ht="15.75" customHeight="1" s="198">
      <c r="A551" s="39" t="n"/>
      <c r="B551" s="39" t="n"/>
      <c r="C551" s="39" t="n"/>
      <c r="D551" s="39" t="n"/>
      <c r="E551" s="39" t="n"/>
      <c r="F551" s="39" t="n"/>
      <c r="G551" s="39" t="n"/>
      <c r="H551" s="39" t="n"/>
      <c r="I551" s="39" t="n"/>
      <c r="J551" s="39" t="n"/>
      <c r="K551" s="39" t="n"/>
      <c r="L551" s="39" t="n"/>
      <c r="M551" s="39" t="n"/>
      <c r="N551" s="39" t="n"/>
      <c r="O551" s="39" t="n"/>
      <c r="P551" s="39" t="n"/>
      <c r="Q551" s="39" t="n"/>
      <c r="R551" s="39" t="n"/>
      <c r="S551" s="39" t="n"/>
      <c r="T551" s="39" t="n"/>
      <c r="U551" s="39" t="n"/>
      <c r="V551" s="39" t="n"/>
      <c r="W551" s="39" t="n"/>
      <c r="X551" s="39" t="n"/>
      <c r="Y551" s="39" t="n"/>
      <c r="Z551" s="39" t="n"/>
    </row>
    <row r="552" ht="15.75" customHeight="1" s="198">
      <c r="A552" s="39" t="n"/>
      <c r="B552" s="39" t="n"/>
      <c r="C552" s="39" t="n"/>
      <c r="D552" s="39" t="n"/>
      <c r="E552" s="39" t="n"/>
      <c r="F552" s="39" t="n"/>
      <c r="G552" s="39" t="n"/>
      <c r="H552" s="39" t="n"/>
      <c r="I552" s="39" t="n"/>
      <c r="J552" s="39" t="n"/>
      <c r="K552" s="39" t="n"/>
      <c r="L552" s="39" t="n"/>
      <c r="M552" s="39" t="n"/>
      <c r="N552" s="39" t="n"/>
      <c r="O552" s="39" t="n"/>
      <c r="P552" s="39" t="n"/>
      <c r="Q552" s="39" t="n"/>
      <c r="R552" s="39" t="n"/>
      <c r="S552" s="39" t="n"/>
      <c r="T552" s="39" t="n"/>
      <c r="U552" s="39" t="n"/>
      <c r="V552" s="39" t="n"/>
      <c r="W552" s="39" t="n"/>
      <c r="X552" s="39" t="n"/>
      <c r="Y552" s="39" t="n"/>
      <c r="Z552" s="39" t="n"/>
    </row>
    <row r="553" ht="15.75" customHeight="1" s="198">
      <c r="A553" s="39" t="n"/>
      <c r="B553" s="39" t="n"/>
      <c r="C553" s="39" t="n"/>
      <c r="D553" s="39" t="n"/>
      <c r="E553" s="39" t="n"/>
      <c r="F553" s="39" t="n"/>
      <c r="G553" s="39" t="n"/>
      <c r="H553" s="39" t="n"/>
      <c r="I553" s="39" t="n"/>
      <c r="J553" s="39" t="n"/>
      <c r="K553" s="39" t="n"/>
      <c r="L553" s="39" t="n"/>
      <c r="M553" s="39" t="n"/>
      <c r="N553" s="39" t="n"/>
      <c r="O553" s="39" t="n"/>
      <c r="P553" s="39" t="n"/>
      <c r="Q553" s="39" t="n"/>
      <c r="R553" s="39" t="n"/>
      <c r="S553" s="39" t="n"/>
      <c r="T553" s="39" t="n"/>
      <c r="U553" s="39" t="n"/>
      <c r="V553" s="39" t="n"/>
      <c r="W553" s="39" t="n"/>
      <c r="X553" s="39" t="n"/>
      <c r="Y553" s="39" t="n"/>
      <c r="Z553" s="39" t="n"/>
    </row>
    <row r="554" ht="15.75" customHeight="1" s="198">
      <c r="A554" s="39" t="n"/>
      <c r="B554" s="39" t="n"/>
      <c r="C554" s="39" t="n"/>
      <c r="D554" s="39" t="n"/>
      <c r="E554" s="39" t="n"/>
      <c r="F554" s="39" t="n"/>
      <c r="G554" s="39" t="n"/>
      <c r="H554" s="39" t="n"/>
      <c r="I554" s="39" t="n"/>
      <c r="J554" s="39" t="n"/>
      <c r="K554" s="39" t="n"/>
      <c r="L554" s="39" t="n"/>
      <c r="M554" s="39" t="n"/>
      <c r="N554" s="39" t="n"/>
      <c r="O554" s="39" t="n"/>
      <c r="P554" s="39" t="n"/>
      <c r="Q554" s="39" t="n"/>
      <c r="R554" s="39" t="n"/>
      <c r="S554" s="39" t="n"/>
      <c r="T554" s="39" t="n"/>
      <c r="U554" s="39" t="n"/>
      <c r="V554" s="39" t="n"/>
      <c r="W554" s="39" t="n"/>
      <c r="X554" s="39" t="n"/>
      <c r="Y554" s="39" t="n"/>
      <c r="Z554" s="39" t="n"/>
    </row>
    <row r="555" ht="15.75" customHeight="1" s="198">
      <c r="A555" s="39" t="n"/>
      <c r="B555" s="39" t="n"/>
      <c r="C555" s="39" t="n"/>
      <c r="D555" s="39" t="n"/>
      <c r="E555" s="39" t="n"/>
      <c r="F555" s="39" t="n"/>
      <c r="G555" s="39" t="n"/>
      <c r="H555" s="39" t="n"/>
      <c r="I555" s="39" t="n"/>
      <c r="J555" s="39" t="n"/>
      <c r="K555" s="39" t="n"/>
      <c r="L555" s="39" t="n"/>
      <c r="M555" s="39" t="n"/>
      <c r="N555" s="39" t="n"/>
      <c r="O555" s="39" t="n"/>
      <c r="P555" s="39" t="n"/>
      <c r="Q555" s="39" t="n"/>
      <c r="R555" s="39" t="n"/>
      <c r="S555" s="39" t="n"/>
      <c r="T555" s="39" t="n"/>
      <c r="U555" s="39" t="n"/>
      <c r="V555" s="39" t="n"/>
      <c r="W555" s="39" t="n"/>
      <c r="X555" s="39" t="n"/>
      <c r="Y555" s="39" t="n"/>
      <c r="Z555" s="39" t="n"/>
    </row>
    <row r="556" ht="15.75" customHeight="1" s="198">
      <c r="A556" s="39" t="n"/>
      <c r="B556" s="39" t="n"/>
      <c r="C556" s="39" t="n"/>
      <c r="D556" s="39" t="n"/>
      <c r="E556" s="39" t="n"/>
      <c r="F556" s="39" t="n"/>
      <c r="G556" s="39" t="n"/>
      <c r="H556" s="39" t="n"/>
      <c r="I556" s="39" t="n"/>
      <c r="J556" s="39" t="n"/>
      <c r="K556" s="39" t="n"/>
      <c r="L556" s="39" t="n"/>
      <c r="M556" s="39" t="n"/>
      <c r="N556" s="39" t="n"/>
      <c r="O556" s="39" t="n"/>
      <c r="P556" s="39" t="n"/>
      <c r="Q556" s="39" t="n"/>
      <c r="R556" s="39" t="n"/>
      <c r="S556" s="39" t="n"/>
      <c r="T556" s="39" t="n"/>
      <c r="U556" s="39" t="n"/>
      <c r="V556" s="39" t="n"/>
      <c r="W556" s="39" t="n"/>
      <c r="X556" s="39" t="n"/>
      <c r="Y556" s="39" t="n"/>
      <c r="Z556" s="39" t="n"/>
    </row>
    <row r="557" ht="15.75" customHeight="1" s="198">
      <c r="A557" s="39" t="n"/>
      <c r="B557" s="39" t="n"/>
      <c r="C557" s="39" t="n"/>
      <c r="D557" s="39" t="n"/>
      <c r="E557" s="39" t="n"/>
      <c r="F557" s="39" t="n"/>
      <c r="G557" s="39" t="n"/>
      <c r="H557" s="39" t="n"/>
      <c r="I557" s="39" t="n"/>
      <c r="J557" s="39" t="n"/>
      <c r="K557" s="39" t="n"/>
      <c r="L557" s="39" t="n"/>
      <c r="M557" s="39" t="n"/>
      <c r="N557" s="39" t="n"/>
      <c r="O557" s="39" t="n"/>
      <c r="P557" s="39" t="n"/>
      <c r="Q557" s="39" t="n"/>
      <c r="R557" s="39" t="n"/>
      <c r="S557" s="39" t="n"/>
      <c r="T557" s="39" t="n"/>
      <c r="U557" s="39" t="n"/>
      <c r="V557" s="39" t="n"/>
      <c r="W557" s="39" t="n"/>
      <c r="X557" s="39" t="n"/>
      <c r="Y557" s="39" t="n"/>
      <c r="Z557" s="39" t="n"/>
    </row>
    <row r="558" ht="15.75" customHeight="1" s="198">
      <c r="A558" s="39" t="n"/>
      <c r="B558" s="39" t="n"/>
      <c r="C558" s="39" t="n"/>
      <c r="D558" s="39" t="n"/>
      <c r="E558" s="39" t="n"/>
      <c r="F558" s="39" t="n"/>
      <c r="G558" s="39" t="n"/>
      <c r="H558" s="39" t="n"/>
      <c r="I558" s="39" t="n"/>
      <c r="J558" s="39" t="n"/>
      <c r="K558" s="39" t="n"/>
      <c r="L558" s="39" t="n"/>
      <c r="M558" s="39" t="n"/>
      <c r="N558" s="39" t="n"/>
      <c r="O558" s="39" t="n"/>
      <c r="P558" s="39" t="n"/>
      <c r="Q558" s="39" t="n"/>
      <c r="R558" s="39" t="n"/>
      <c r="S558" s="39" t="n"/>
      <c r="T558" s="39" t="n"/>
      <c r="U558" s="39" t="n"/>
      <c r="V558" s="39" t="n"/>
      <c r="W558" s="39" t="n"/>
      <c r="X558" s="39" t="n"/>
      <c r="Y558" s="39" t="n"/>
      <c r="Z558" s="39" t="n"/>
    </row>
    <row r="559" ht="15.75" customHeight="1" s="198">
      <c r="A559" s="39" t="n"/>
      <c r="B559" s="39" t="n"/>
      <c r="C559" s="39" t="n"/>
      <c r="D559" s="39" t="n"/>
      <c r="E559" s="39" t="n"/>
      <c r="F559" s="39" t="n"/>
      <c r="G559" s="39" t="n"/>
      <c r="H559" s="39" t="n"/>
      <c r="I559" s="39" t="n"/>
      <c r="J559" s="39" t="n"/>
      <c r="K559" s="39" t="n"/>
      <c r="L559" s="39" t="n"/>
      <c r="M559" s="39" t="n"/>
      <c r="N559" s="39" t="n"/>
      <c r="O559" s="39" t="n"/>
      <c r="P559" s="39" t="n"/>
      <c r="Q559" s="39" t="n"/>
      <c r="R559" s="39" t="n"/>
      <c r="S559" s="39" t="n"/>
      <c r="T559" s="39" t="n"/>
      <c r="U559" s="39" t="n"/>
      <c r="V559" s="39" t="n"/>
      <c r="W559" s="39" t="n"/>
      <c r="X559" s="39" t="n"/>
      <c r="Y559" s="39" t="n"/>
      <c r="Z559" s="39" t="n"/>
    </row>
    <row r="560" ht="15.75" customHeight="1" s="198">
      <c r="A560" s="39" t="n"/>
      <c r="B560" s="39" t="n"/>
      <c r="C560" s="39" t="n"/>
      <c r="D560" s="39" t="n"/>
      <c r="E560" s="39" t="n"/>
      <c r="F560" s="39" t="n"/>
      <c r="G560" s="39" t="n"/>
      <c r="H560" s="39" t="n"/>
      <c r="I560" s="39" t="n"/>
      <c r="J560" s="39" t="n"/>
      <c r="K560" s="39" t="n"/>
      <c r="L560" s="39" t="n"/>
      <c r="M560" s="39" t="n"/>
      <c r="N560" s="39" t="n"/>
      <c r="O560" s="39" t="n"/>
      <c r="P560" s="39" t="n"/>
      <c r="Q560" s="39" t="n"/>
      <c r="R560" s="39" t="n"/>
      <c r="S560" s="39" t="n"/>
      <c r="T560" s="39" t="n"/>
      <c r="U560" s="39" t="n"/>
      <c r="V560" s="39" t="n"/>
      <c r="W560" s="39" t="n"/>
      <c r="X560" s="39" t="n"/>
      <c r="Y560" s="39" t="n"/>
      <c r="Z560" s="39" t="n"/>
    </row>
    <row r="561" ht="15.75" customHeight="1" s="198">
      <c r="A561" s="39" t="n"/>
      <c r="B561" s="39" t="n"/>
      <c r="C561" s="39" t="n"/>
      <c r="D561" s="39" t="n"/>
      <c r="E561" s="39" t="n"/>
      <c r="F561" s="39" t="n"/>
      <c r="G561" s="39" t="n"/>
      <c r="H561" s="39" t="n"/>
      <c r="I561" s="39" t="n"/>
      <c r="J561" s="39" t="n"/>
      <c r="K561" s="39" t="n"/>
      <c r="L561" s="39" t="n"/>
      <c r="M561" s="39" t="n"/>
      <c r="N561" s="39" t="n"/>
      <c r="O561" s="39" t="n"/>
      <c r="P561" s="39" t="n"/>
      <c r="Q561" s="39" t="n"/>
      <c r="R561" s="39" t="n"/>
      <c r="S561" s="39" t="n"/>
      <c r="T561" s="39" t="n"/>
      <c r="U561" s="39" t="n"/>
      <c r="V561" s="39" t="n"/>
      <c r="W561" s="39" t="n"/>
      <c r="X561" s="39" t="n"/>
      <c r="Y561" s="39" t="n"/>
      <c r="Z561" s="39" t="n"/>
    </row>
    <row r="562" ht="15.75" customHeight="1" s="198">
      <c r="A562" s="39" t="n"/>
      <c r="B562" s="39" t="n"/>
      <c r="C562" s="39" t="n"/>
      <c r="D562" s="39" t="n"/>
      <c r="E562" s="39" t="n"/>
      <c r="F562" s="39" t="n"/>
      <c r="G562" s="39" t="n"/>
      <c r="H562" s="39" t="n"/>
      <c r="I562" s="39" t="n"/>
      <c r="J562" s="39" t="n"/>
      <c r="K562" s="39" t="n"/>
      <c r="L562" s="39" t="n"/>
      <c r="M562" s="39" t="n"/>
      <c r="N562" s="39" t="n"/>
      <c r="O562" s="39" t="n"/>
      <c r="P562" s="39" t="n"/>
      <c r="Q562" s="39" t="n"/>
      <c r="R562" s="39" t="n"/>
      <c r="S562" s="39" t="n"/>
      <c r="T562" s="39" t="n"/>
      <c r="U562" s="39" t="n"/>
      <c r="V562" s="39" t="n"/>
      <c r="W562" s="39" t="n"/>
      <c r="X562" s="39" t="n"/>
      <c r="Y562" s="39" t="n"/>
      <c r="Z562" s="39" t="n"/>
    </row>
    <row r="563" ht="15.75" customHeight="1" s="198">
      <c r="A563" s="39" t="n"/>
      <c r="B563" s="39" t="n"/>
      <c r="C563" s="39" t="n"/>
      <c r="D563" s="39" t="n"/>
      <c r="E563" s="39" t="n"/>
      <c r="F563" s="39" t="n"/>
      <c r="G563" s="39" t="n"/>
      <c r="H563" s="39" t="n"/>
      <c r="I563" s="39" t="n"/>
      <c r="J563" s="39" t="n"/>
      <c r="K563" s="39" t="n"/>
      <c r="L563" s="39" t="n"/>
      <c r="M563" s="39" t="n"/>
      <c r="N563" s="39" t="n"/>
      <c r="O563" s="39" t="n"/>
      <c r="P563" s="39" t="n"/>
      <c r="Q563" s="39" t="n"/>
      <c r="R563" s="39" t="n"/>
      <c r="S563" s="39" t="n"/>
      <c r="T563" s="39" t="n"/>
      <c r="U563" s="39" t="n"/>
      <c r="V563" s="39" t="n"/>
      <c r="W563" s="39" t="n"/>
      <c r="X563" s="39" t="n"/>
      <c r="Y563" s="39" t="n"/>
      <c r="Z563" s="39" t="n"/>
    </row>
    <row r="564" ht="15.75" customHeight="1" s="198">
      <c r="A564" s="39" t="n"/>
      <c r="B564" s="39" t="n"/>
      <c r="C564" s="39" t="n"/>
      <c r="D564" s="39" t="n"/>
      <c r="E564" s="39" t="n"/>
      <c r="F564" s="39" t="n"/>
      <c r="G564" s="39" t="n"/>
      <c r="H564" s="39" t="n"/>
      <c r="I564" s="39" t="n"/>
      <c r="J564" s="39" t="n"/>
      <c r="K564" s="39" t="n"/>
      <c r="L564" s="39" t="n"/>
      <c r="M564" s="39" t="n"/>
      <c r="N564" s="39" t="n"/>
      <c r="O564" s="39" t="n"/>
      <c r="P564" s="39" t="n"/>
      <c r="Q564" s="39" t="n"/>
      <c r="R564" s="39" t="n"/>
      <c r="S564" s="39" t="n"/>
      <c r="T564" s="39" t="n"/>
      <c r="U564" s="39" t="n"/>
      <c r="V564" s="39" t="n"/>
      <c r="W564" s="39" t="n"/>
      <c r="X564" s="39" t="n"/>
      <c r="Y564" s="39" t="n"/>
      <c r="Z564" s="39" t="n"/>
    </row>
    <row r="565" ht="15.75" customHeight="1" s="198">
      <c r="A565" s="39" t="n"/>
      <c r="B565" s="39" t="n"/>
      <c r="C565" s="39" t="n"/>
      <c r="D565" s="39" t="n"/>
      <c r="E565" s="39" t="n"/>
      <c r="F565" s="39" t="n"/>
      <c r="G565" s="39" t="n"/>
      <c r="H565" s="39" t="n"/>
      <c r="I565" s="39" t="n"/>
      <c r="J565" s="39" t="n"/>
      <c r="K565" s="39" t="n"/>
      <c r="L565" s="39" t="n"/>
      <c r="M565" s="39" t="n"/>
      <c r="N565" s="39" t="n"/>
      <c r="O565" s="39" t="n"/>
      <c r="P565" s="39" t="n"/>
      <c r="Q565" s="39" t="n"/>
      <c r="R565" s="39" t="n"/>
      <c r="S565" s="39" t="n"/>
      <c r="T565" s="39" t="n"/>
      <c r="U565" s="39" t="n"/>
      <c r="V565" s="39" t="n"/>
      <c r="W565" s="39" t="n"/>
      <c r="X565" s="39" t="n"/>
      <c r="Y565" s="39" t="n"/>
      <c r="Z565" s="39" t="n"/>
    </row>
    <row r="566" ht="15.75" customHeight="1" s="198">
      <c r="A566" s="39" t="n"/>
      <c r="B566" s="39" t="n"/>
      <c r="C566" s="39" t="n"/>
      <c r="D566" s="39" t="n"/>
      <c r="E566" s="39" t="n"/>
      <c r="F566" s="39" t="n"/>
      <c r="G566" s="39" t="n"/>
      <c r="H566" s="39" t="n"/>
      <c r="I566" s="39" t="n"/>
      <c r="J566" s="39" t="n"/>
      <c r="K566" s="39" t="n"/>
      <c r="L566" s="39" t="n"/>
      <c r="M566" s="39" t="n"/>
      <c r="N566" s="39" t="n"/>
      <c r="O566" s="39" t="n"/>
      <c r="P566" s="39" t="n"/>
      <c r="Q566" s="39" t="n"/>
      <c r="R566" s="39" t="n"/>
      <c r="S566" s="39" t="n"/>
      <c r="T566" s="39" t="n"/>
      <c r="U566" s="39" t="n"/>
      <c r="V566" s="39" t="n"/>
      <c r="W566" s="39" t="n"/>
      <c r="X566" s="39" t="n"/>
      <c r="Y566" s="39" t="n"/>
      <c r="Z566" s="39" t="n"/>
    </row>
    <row r="567" ht="15.75" customHeight="1" s="198">
      <c r="A567" s="39" t="n"/>
      <c r="B567" s="39" t="n"/>
      <c r="C567" s="39" t="n"/>
      <c r="D567" s="39" t="n"/>
      <c r="E567" s="39" t="n"/>
      <c r="F567" s="39" t="n"/>
      <c r="G567" s="39" t="n"/>
      <c r="H567" s="39" t="n"/>
      <c r="I567" s="39" t="n"/>
      <c r="J567" s="39" t="n"/>
      <c r="K567" s="39" t="n"/>
      <c r="L567" s="39" t="n"/>
      <c r="M567" s="39" t="n"/>
      <c r="N567" s="39" t="n"/>
      <c r="O567" s="39" t="n"/>
      <c r="P567" s="39" t="n"/>
      <c r="Q567" s="39" t="n"/>
      <c r="R567" s="39" t="n"/>
      <c r="S567" s="39" t="n"/>
      <c r="T567" s="39" t="n"/>
      <c r="U567" s="39" t="n"/>
      <c r="V567" s="39" t="n"/>
      <c r="W567" s="39" t="n"/>
      <c r="X567" s="39" t="n"/>
      <c r="Y567" s="39" t="n"/>
      <c r="Z567" s="39" t="n"/>
    </row>
    <row r="568" ht="15.75" customHeight="1" s="198">
      <c r="A568" s="39" t="n"/>
      <c r="B568" s="39" t="n"/>
      <c r="C568" s="39" t="n"/>
      <c r="D568" s="39" t="n"/>
      <c r="E568" s="39" t="n"/>
      <c r="F568" s="39" t="n"/>
      <c r="G568" s="39" t="n"/>
      <c r="H568" s="39" t="n"/>
      <c r="I568" s="39" t="n"/>
      <c r="J568" s="39" t="n"/>
      <c r="K568" s="39" t="n"/>
      <c r="L568" s="39" t="n"/>
      <c r="M568" s="39" t="n"/>
      <c r="N568" s="39" t="n"/>
      <c r="O568" s="39" t="n"/>
      <c r="P568" s="39" t="n"/>
      <c r="Q568" s="39" t="n"/>
      <c r="R568" s="39" t="n"/>
      <c r="S568" s="39" t="n"/>
      <c r="T568" s="39" t="n"/>
      <c r="U568" s="39" t="n"/>
      <c r="V568" s="39" t="n"/>
      <c r="W568" s="39" t="n"/>
      <c r="X568" s="39" t="n"/>
      <c r="Y568" s="39" t="n"/>
      <c r="Z568" s="39" t="n"/>
    </row>
    <row r="569" ht="15.75" customHeight="1" s="198">
      <c r="A569" s="39" t="n"/>
      <c r="B569" s="39" t="n"/>
      <c r="C569" s="39" t="n"/>
      <c r="D569" s="39" t="n"/>
      <c r="E569" s="39" t="n"/>
      <c r="F569" s="39" t="n"/>
      <c r="G569" s="39" t="n"/>
      <c r="H569" s="39" t="n"/>
      <c r="I569" s="39" t="n"/>
      <c r="J569" s="39" t="n"/>
      <c r="K569" s="39" t="n"/>
      <c r="L569" s="39" t="n"/>
      <c r="M569" s="39" t="n"/>
      <c r="N569" s="39" t="n"/>
      <c r="O569" s="39" t="n"/>
      <c r="P569" s="39" t="n"/>
      <c r="Q569" s="39" t="n"/>
      <c r="R569" s="39" t="n"/>
      <c r="S569" s="39" t="n"/>
      <c r="T569" s="39" t="n"/>
      <c r="U569" s="39" t="n"/>
      <c r="V569" s="39" t="n"/>
      <c r="W569" s="39" t="n"/>
      <c r="X569" s="39" t="n"/>
      <c r="Y569" s="39" t="n"/>
      <c r="Z569" s="39" t="n"/>
    </row>
    <row r="570" ht="15.75" customHeight="1" s="198">
      <c r="A570" s="39" t="n"/>
      <c r="B570" s="39" t="n"/>
      <c r="C570" s="39" t="n"/>
      <c r="D570" s="39" t="n"/>
      <c r="E570" s="39" t="n"/>
      <c r="F570" s="39" t="n"/>
      <c r="G570" s="39" t="n"/>
      <c r="H570" s="39" t="n"/>
      <c r="I570" s="39" t="n"/>
      <c r="J570" s="39" t="n"/>
      <c r="K570" s="39" t="n"/>
      <c r="L570" s="39" t="n"/>
      <c r="M570" s="39" t="n"/>
      <c r="N570" s="39" t="n"/>
      <c r="O570" s="39" t="n"/>
      <c r="P570" s="39" t="n"/>
      <c r="Q570" s="39" t="n"/>
      <c r="R570" s="39" t="n"/>
      <c r="S570" s="39" t="n"/>
      <c r="T570" s="39" t="n"/>
      <c r="U570" s="39" t="n"/>
      <c r="V570" s="39" t="n"/>
      <c r="W570" s="39" t="n"/>
      <c r="X570" s="39" t="n"/>
      <c r="Y570" s="39" t="n"/>
      <c r="Z570" s="39" t="n"/>
    </row>
    <row r="571" ht="15.75" customHeight="1" s="198">
      <c r="A571" s="39" t="n"/>
      <c r="B571" s="39" t="n"/>
      <c r="C571" s="39" t="n"/>
      <c r="D571" s="39" t="n"/>
      <c r="E571" s="39" t="n"/>
      <c r="F571" s="39" t="n"/>
      <c r="G571" s="39" t="n"/>
      <c r="H571" s="39" t="n"/>
      <c r="I571" s="39" t="n"/>
      <c r="J571" s="39" t="n"/>
      <c r="K571" s="39" t="n"/>
      <c r="L571" s="39" t="n"/>
      <c r="M571" s="39" t="n"/>
      <c r="N571" s="39" t="n"/>
      <c r="O571" s="39" t="n"/>
      <c r="P571" s="39" t="n"/>
      <c r="Q571" s="39" t="n"/>
      <c r="R571" s="39" t="n"/>
      <c r="S571" s="39" t="n"/>
      <c r="T571" s="39" t="n"/>
      <c r="U571" s="39" t="n"/>
      <c r="V571" s="39" t="n"/>
      <c r="W571" s="39" t="n"/>
      <c r="X571" s="39" t="n"/>
      <c r="Y571" s="39" t="n"/>
      <c r="Z571" s="39" t="n"/>
    </row>
    <row r="572" ht="15.75" customHeight="1" s="198">
      <c r="A572" s="39" t="n"/>
      <c r="B572" s="39" t="n"/>
      <c r="C572" s="39" t="n"/>
      <c r="D572" s="39" t="n"/>
      <c r="E572" s="39" t="n"/>
      <c r="F572" s="39" t="n"/>
      <c r="G572" s="39" t="n"/>
      <c r="H572" s="39" t="n"/>
      <c r="I572" s="39" t="n"/>
      <c r="J572" s="39" t="n"/>
      <c r="K572" s="39" t="n"/>
      <c r="L572" s="39" t="n"/>
      <c r="M572" s="39" t="n"/>
      <c r="N572" s="39" t="n"/>
      <c r="O572" s="39" t="n"/>
      <c r="P572" s="39" t="n"/>
      <c r="Q572" s="39" t="n"/>
      <c r="R572" s="39" t="n"/>
      <c r="S572" s="39" t="n"/>
      <c r="T572" s="39" t="n"/>
      <c r="U572" s="39" t="n"/>
      <c r="V572" s="39" t="n"/>
      <c r="W572" s="39" t="n"/>
      <c r="X572" s="39" t="n"/>
      <c r="Y572" s="39" t="n"/>
      <c r="Z572" s="39" t="n"/>
    </row>
    <row r="573" ht="15.75" customHeight="1" s="198">
      <c r="A573" s="39" t="n"/>
      <c r="B573" s="39" t="n"/>
      <c r="C573" s="39" t="n"/>
      <c r="D573" s="39" t="n"/>
      <c r="E573" s="39" t="n"/>
      <c r="F573" s="39" t="n"/>
      <c r="G573" s="39" t="n"/>
      <c r="H573" s="39" t="n"/>
      <c r="I573" s="39" t="n"/>
      <c r="J573" s="39" t="n"/>
      <c r="K573" s="39" t="n"/>
      <c r="L573" s="39" t="n"/>
      <c r="M573" s="39" t="n"/>
      <c r="N573" s="39" t="n"/>
      <c r="O573" s="39" t="n"/>
      <c r="P573" s="39" t="n"/>
      <c r="Q573" s="39" t="n"/>
      <c r="R573" s="39" t="n"/>
      <c r="S573" s="39" t="n"/>
      <c r="T573" s="39" t="n"/>
      <c r="U573" s="39" t="n"/>
      <c r="V573" s="39" t="n"/>
      <c r="W573" s="39" t="n"/>
      <c r="X573" s="39" t="n"/>
      <c r="Y573" s="39" t="n"/>
      <c r="Z573" s="39" t="n"/>
    </row>
    <row r="574" ht="15.75" customHeight="1" s="198">
      <c r="A574" s="39" t="n"/>
      <c r="B574" s="39" t="n"/>
      <c r="C574" s="39" t="n"/>
      <c r="D574" s="39" t="n"/>
      <c r="E574" s="39" t="n"/>
      <c r="F574" s="39" t="n"/>
      <c r="G574" s="39" t="n"/>
      <c r="H574" s="39" t="n"/>
      <c r="I574" s="39" t="n"/>
      <c r="J574" s="39" t="n"/>
      <c r="K574" s="39" t="n"/>
      <c r="L574" s="39" t="n"/>
      <c r="M574" s="39" t="n"/>
      <c r="N574" s="39" t="n"/>
      <c r="O574" s="39" t="n"/>
      <c r="P574" s="39" t="n"/>
      <c r="Q574" s="39" t="n"/>
      <c r="R574" s="39" t="n"/>
      <c r="S574" s="39" t="n"/>
      <c r="T574" s="39" t="n"/>
      <c r="U574" s="39" t="n"/>
      <c r="V574" s="39" t="n"/>
      <c r="W574" s="39" t="n"/>
      <c r="X574" s="39" t="n"/>
      <c r="Y574" s="39" t="n"/>
      <c r="Z574" s="39" t="n"/>
    </row>
    <row r="575" ht="15.75" customHeight="1" s="198">
      <c r="A575" s="39" t="n"/>
      <c r="B575" s="39" t="n"/>
      <c r="C575" s="39" t="n"/>
      <c r="D575" s="39" t="n"/>
      <c r="E575" s="39" t="n"/>
      <c r="F575" s="39" t="n"/>
      <c r="G575" s="39" t="n"/>
      <c r="H575" s="39" t="n"/>
      <c r="I575" s="39" t="n"/>
      <c r="J575" s="39" t="n"/>
      <c r="K575" s="39" t="n"/>
      <c r="L575" s="39" t="n"/>
      <c r="M575" s="39" t="n"/>
      <c r="N575" s="39" t="n"/>
      <c r="O575" s="39" t="n"/>
      <c r="P575" s="39" t="n"/>
      <c r="Q575" s="39" t="n"/>
      <c r="R575" s="39" t="n"/>
      <c r="S575" s="39" t="n"/>
      <c r="T575" s="39" t="n"/>
      <c r="U575" s="39" t="n"/>
      <c r="V575" s="39" t="n"/>
      <c r="W575" s="39" t="n"/>
      <c r="X575" s="39" t="n"/>
      <c r="Y575" s="39" t="n"/>
      <c r="Z575" s="39" t="n"/>
    </row>
    <row r="576" ht="15.75" customHeight="1" s="198">
      <c r="A576" s="39" t="n"/>
      <c r="B576" s="39" t="n"/>
      <c r="C576" s="39" t="n"/>
      <c r="D576" s="39" t="n"/>
      <c r="E576" s="39" t="n"/>
      <c r="F576" s="39" t="n"/>
      <c r="G576" s="39" t="n"/>
      <c r="H576" s="39" t="n"/>
      <c r="I576" s="39" t="n"/>
      <c r="J576" s="39" t="n"/>
      <c r="K576" s="39" t="n"/>
      <c r="L576" s="39" t="n"/>
      <c r="M576" s="39" t="n"/>
      <c r="N576" s="39" t="n"/>
      <c r="O576" s="39" t="n"/>
      <c r="P576" s="39" t="n"/>
      <c r="Q576" s="39" t="n"/>
      <c r="R576" s="39" t="n"/>
      <c r="S576" s="39" t="n"/>
      <c r="T576" s="39" t="n"/>
      <c r="U576" s="39" t="n"/>
      <c r="V576" s="39" t="n"/>
      <c r="W576" s="39" t="n"/>
      <c r="X576" s="39" t="n"/>
      <c r="Y576" s="39" t="n"/>
      <c r="Z576" s="39" t="n"/>
    </row>
    <row r="577" ht="15.75" customHeight="1" s="198">
      <c r="A577" s="39" t="n"/>
      <c r="B577" s="39" t="n"/>
      <c r="C577" s="39" t="n"/>
      <c r="D577" s="39" t="n"/>
      <c r="E577" s="39" t="n"/>
      <c r="F577" s="39" t="n"/>
      <c r="G577" s="39" t="n"/>
      <c r="H577" s="39" t="n"/>
      <c r="I577" s="39" t="n"/>
      <c r="J577" s="39" t="n"/>
      <c r="K577" s="39" t="n"/>
      <c r="L577" s="39" t="n"/>
      <c r="M577" s="39" t="n"/>
      <c r="N577" s="39" t="n"/>
      <c r="O577" s="39" t="n"/>
      <c r="P577" s="39" t="n"/>
      <c r="Q577" s="39" t="n"/>
      <c r="R577" s="39" t="n"/>
      <c r="S577" s="39" t="n"/>
      <c r="T577" s="39" t="n"/>
      <c r="U577" s="39" t="n"/>
      <c r="V577" s="39" t="n"/>
      <c r="W577" s="39" t="n"/>
      <c r="X577" s="39" t="n"/>
      <c r="Y577" s="39" t="n"/>
      <c r="Z577" s="39" t="n"/>
    </row>
    <row r="578" ht="15.75" customHeight="1" s="198">
      <c r="A578" s="39" t="n"/>
      <c r="B578" s="39" t="n"/>
      <c r="C578" s="39" t="n"/>
      <c r="D578" s="39" t="n"/>
      <c r="E578" s="39" t="n"/>
      <c r="F578" s="39" t="n"/>
      <c r="G578" s="39" t="n"/>
      <c r="H578" s="39" t="n"/>
      <c r="I578" s="39" t="n"/>
      <c r="J578" s="39" t="n"/>
      <c r="K578" s="39" t="n"/>
      <c r="L578" s="39" t="n"/>
      <c r="M578" s="39" t="n"/>
      <c r="N578" s="39" t="n"/>
      <c r="O578" s="39" t="n"/>
      <c r="P578" s="39" t="n"/>
      <c r="Q578" s="39" t="n"/>
      <c r="R578" s="39" t="n"/>
      <c r="S578" s="39" t="n"/>
      <c r="T578" s="39" t="n"/>
      <c r="U578" s="39" t="n"/>
      <c r="V578" s="39" t="n"/>
      <c r="W578" s="39" t="n"/>
      <c r="X578" s="39" t="n"/>
      <c r="Y578" s="39" t="n"/>
      <c r="Z578" s="39" t="n"/>
    </row>
    <row r="579" ht="15.75" customHeight="1" s="198">
      <c r="A579" s="39" t="n"/>
      <c r="B579" s="39" t="n"/>
      <c r="C579" s="39" t="n"/>
      <c r="D579" s="39" t="n"/>
      <c r="E579" s="39" t="n"/>
      <c r="F579" s="39" t="n"/>
      <c r="G579" s="39" t="n"/>
      <c r="H579" s="39" t="n"/>
      <c r="I579" s="39" t="n"/>
      <c r="J579" s="39" t="n"/>
      <c r="K579" s="39" t="n"/>
      <c r="L579" s="39" t="n"/>
      <c r="M579" s="39" t="n"/>
      <c r="N579" s="39" t="n"/>
      <c r="O579" s="39" t="n"/>
      <c r="P579" s="39" t="n"/>
      <c r="Q579" s="39" t="n"/>
      <c r="R579" s="39" t="n"/>
      <c r="S579" s="39" t="n"/>
      <c r="T579" s="39" t="n"/>
      <c r="U579" s="39" t="n"/>
      <c r="V579" s="39" t="n"/>
      <c r="W579" s="39" t="n"/>
      <c r="X579" s="39" t="n"/>
      <c r="Y579" s="39" t="n"/>
      <c r="Z579" s="39" t="n"/>
    </row>
    <row r="580" ht="15.75" customHeight="1" s="198">
      <c r="A580" s="39" t="n"/>
      <c r="B580" s="39" t="n"/>
      <c r="C580" s="39" t="n"/>
      <c r="D580" s="39" t="n"/>
      <c r="E580" s="39" t="n"/>
      <c r="F580" s="39" t="n"/>
      <c r="G580" s="39" t="n"/>
      <c r="H580" s="39" t="n"/>
      <c r="I580" s="39" t="n"/>
      <c r="J580" s="39" t="n"/>
      <c r="K580" s="39" t="n"/>
      <c r="L580" s="39" t="n"/>
      <c r="M580" s="39" t="n"/>
      <c r="N580" s="39" t="n"/>
      <c r="O580" s="39" t="n"/>
      <c r="P580" s="39" t="n"/>
      <c r="Q580" s="39" t="n"/>
      <c r="R580" s="39" t="n"/>
      <c r="S580" s="39" t="n"/>
      <c r="T580" s="39" t="n"/>
      <c r="U580" s="39" t="n"/>
      <c r="V580" s="39" t="n"/>
      <c r="W580" s="39" t="n"/>
      <c r="X580" s="39" t="n"/>
      <c r="Y580" s="39" t="n"/>
      <c r="Z580" s="39" t="n"/>
    </row>
    <row r="581" ht="15.75" customHeight="1" s="198">
      <c r="A581" s="39" t="n"/>
      <c r="B581" s="39" t="n"/>
      <c r="C581" s="39" t="n"/>
      <c r="D581" s="39" t="n"/>
      <c r="E581" s="39" t="n"/>
      <c r="F581" s="39" t="n"/>
      <c r="G581" s="39" t="n"/>
      <c r="H581" s="39" t="n"/>
      <c r="I581" s="39" t="n"/>
      <c r="J581" s="39" t="n"/>
      <c r="K581" s="39" t="n"/>
      <c r="L581" s="39" t="n"/>
      <c r="M581" s="39" t="n"/>
      <c r="N581" s="39" t="n"/>
      <c r="O581" s="39" t="n"/>
      <c r="P581" s="39" t="n"/>
      <c r="Q581" s="39" t="n"/>
      <c r="R581" s="39" t="n"/>
      <c r="S581" s="39" t="n"/>
      <c r="T581" s="39" t="n"/>
      <c r="U581" s="39" t="n"/>
      <c r="V581" s="39" t="n"/>
      <c r="W581" s="39" t="n"/>
      <c r="X581" s="39" t="n"/>
      <c r="Y581" s="39" t="n"/>
      <c r="Z581" s="39" t="n"/>
    </row>
    <row r="582" ht="15.75" customHeight="1" s="198">
      <c r="A582" s="39" t="n"/>
      <c r="B582" s="39" t="n"/>
      <c r="C582" s="39" t="n"/>
      <c r="D582" s="39" t="n"/>
      <c r="E582" s="39" t="n"/>
      <c r="F582" s="39" t="n"/>
      <c r="G582" s="39" t="n"/>
      <c r="H582" s="39" t="n"/>
      <c r="I582" s="39" t="n"/>
      <c r="J582" s="39" t="n"/>
      <c r="K582" s="39" t="n"/>
      <c r="L582" s="39" t="n"/>
      <c r="M582" s="39" t="n"/>
      <c r="N582" s="39" t="n"/>
      <c r="O582" s="39" t="n"/>
      <c r="P582" s="39" t="n"/>
      <c r="Q582" s="39" t="n"/>
      <c r="R582" s="39" t="n"/>
      <c r="S582" s="39" t="n"/>
      <c r="T582" s="39" t="n"/>
      <c r="U582" s="39" t="n"/>
      <c r="V582" s="39" t="n"/>
      <c r="W582" s="39" t="n"/>
      <c r="X582" s="39" t="n"/>
      <c r="Y582" s="39" t="n"/>
      <c r="Z582" s="39" t="n"/>
    </row>
    <row r="583" ht="15.75" customHeight="1" s="198">
      <c r="A583" s="39" t="n"/>
      <c r="B583" s="39" t="n"/>
      <c r="C583" s="39" t="n"/>
      <c r="D583" s="39" t="n"/>
      <c r="E583" s="39" t="n"/>
      <c r="F583" s="39" t="n"/>
      <c r="G583" s="39" t="n"/>
      <c r="H583" s="39" t="n"/>
      <c r="I583" s="39" t="n"/>
      <c r="J583" s="39" t="n"/>
      <c r="K583" s="39" t="n"/>
      <c r="L583" s="39" t="n"/>
      <c r="M583" s="39" t="n"/>
      <c r="N583" s="39" t="n"/>
      <c r="O583" s="39" t="n"/>
      <c r="P583" s="39" t="n"/>
      <c r="Q583" s="39" t="n"/>
      <c r="R583" s="39" t="n"/>
      <c r="S583" s="39" t="n"/>
      <c r="T583" s="39" t="n"/>
      <c r="U583" s="39" t="n"/>
      <c r="V583" s="39" t="n"/>
      <c r="W583" s="39" t="n"/>
      <c r="X583" s="39" t="n"/>
      <c r="Y583" s="39" t="n"/>
      <c r="Z583" s="39" t="n"/>
    </row>
    <row r="584" ht="15.75" customHeight="1" s="198">
      <c r="A584" s="39" t="n"/>
      <c r="B584" s="39" t="n"/>
      <c r="C584" s="39" t="n"/>
      <c r="D584" s="39" t="n"/>
      <c r="E584" s="39" t="n"/>
      <c r="F584" s="39" t="n"/>
      <c r="G584" s="39" t="n"/>
      <c r="H584" s="39" t="n"/>
      <c r="I584" s="39" t="n"/>
      <c r="J584" s="39" t="n"/>
      <c r="K584" s="39" t="n"/>
      <c r="L584" s="39" t="n"/>
      <c r="M584" s="39" t="n"/>
      <c r="N584" s="39" t="n"/>
      <c r="O584" s="39" t="n"/>
      <c r="P584" s="39" t="n"/>
      <c r="Q584" s="39" t="n"/>
      <c r="R584" s="39" t="n"/>
      <c r="S584" s="39" t="n"/>
      <c r="T584" s="39" t="n"/>
      <c r="U584" s="39" t="n"/>
      <c r="V584" s="39" t="n"/>
      <c r="W584" s="39" t="n"/>
      <c r="X584" s="39" t="n"/>
      <c r="Y584" s="39" t="n"/>
      <c r="Z584" s="39" t="n"/>
    </row>
    <row r="585" ht="15.75" customHeight="1" s="198">
      <c r="A585" s="39" t="n"/>
      <c r="B585" s="39" t="n"/>
      <c r="C585" s="39" t="n"/>
      <c r="D585" s="39" t="n"/>
      <c r="E585" s="39" t="n"/>
      <c r="F585" s="39" t="n"/>
      <c r="G585" s="39" t="n"/>
      <c r="H585" s="39" t="n"/>
      <c r="I585" s="39" t="n"/>
      <c r="J585" s="39" t="n"/>
      <c r="K585" s="39" t="n"/>
      <c r="L585" s="39" t="n"/>
      <c r="M585" s="39" t="n"/>
      <c r="N585" s="39" t="n"/>
      <c r="O585" s="39" t="n"/>
      <c r="P585" s="39" t="n"/>
      <c r="Q585" s="39" t="n"/>
      <c r="R585" s="39" t="n"/>
      <c r="S585" s="39" t="n"/>
      <c r="T585" s="39" t="n"/>
      <c r="U585" s="39" t="n"/>
      <c r="V585" s="39" t="n"/>
      <c r="W585" s="39" t="n"/>
      <c r="X585" s="39" t="n"/>
      <c r="Y585" s="39" t="n"/>
      <c r="Z585" s="39" t="n"/>
    </row>
    <row r="586" ht="15.75" customHeight="1" s="198">
      <c r="A586" s="39" t="n"/>
      <c r="B586" s="39" t="n"/>
      <c r="C586" s="39" t="n"/>
      <c r="D586" s="39" t="n"/>
      <c r="E586" s="39" t="n"/>
      <c r="F586" s="39" t="n"/>
      <c r="G586" s="39" t="n"/>
      <c r="H586" s="39" t="n"/>
      <c r="I586" s="39" t="n"/>
      <c r="J586" s="39" t="n"/>
      <c r="K586" s="39" t="n"/>
      <c r="L586" s="39" t="n"/>
      <c r="M586" s="39" t="n"/>
      <c r="N586" s="39" t="n"/>
      <c r="O586" s="39" t="n"/>
      <c r="P586" s="39" t="n"/>
      <c r="Q586" s="39" t="n"/>
      <c r="R586" s="39" t="n"/>
      <c r="S586" s="39" t="n"/>
      <c r="T586" s="39" t="n"/>
      <c r="U586" s="39" t="n"/>
      <c r="V586" s="39" t="n"/>
      <c r="W586" s="39" t="n"/>
      <c r="X586" s="39" t="n"/>
      <c r="Y586" s="39" t="n"/>
      <c r="Z586" s="39" t="n"/>
    </row>
    <row r="587" ht="15.75" customHeight="1" s="198">
      <c r="A587" s="39" t="n"/>
      <c r="B587" s="39" t="n"/>
      <c r="C587" s="39" t="n"/>
      <c r="D587" s="39" t="n"/>
      <c r="E587" s="39" t="n"/>
      <c r="F587" s="39" t="n"/>
      <c r="G587" s="39" t="n"/>
      <c r="H587" s="39" t="n"/>
      <c r="I587" s="39" t="n"/>
      <c r="J587" s="39" t="n"/>
      <c r="K587" s="39" t="n"/>
      <c r="L587" s="39" t="n"/>
      <c r="M587" s="39" t="n"/>
      <c r="N587" s="39" t="n"/>
      <c r="O587" s="39" t="n"/>
      <c r="P587" s="39" t="n"/>
      <c r="Q587" s="39" t="n"/>
      <c r="R587" s="39" t="n"/>
      <c r="S587" s="39" t="n"/>
      <c r="T587" s="39" t="n"/>
      <c r="U587" s="39" t="n"/>
      <c r="V587" s="39" t="n"/>
      <c r="W587" s="39" t="n"/>
      <c r="X587" s="39" t="n"/>
      <c r="Y587" s="39" t="n"/>
      <c r="Z587" s="39" t="n"/>
    </row>
    <row r="588" ht="15.75" customHeight="1" s="198">
      <c r="A588" s="39" t="n"/>
      <c r="B588" s="39" t="n"/>
      <c r="C588" s="39" t="n"/>
      <c r="D588" s="39" t="n"/>
      <c r="E588" s="39" t="n"/>
      <c r="F588" s="39" t="n"/>
      <c r="G588" s="39" t="n"/>
      <c r="H588" s="39" t="n"/>
      <c r="I588" s="39" t="n"/>
      <c r="J588" s="39" t="n"/>
      <c r="K588" s="39" t="n"/>
      <c r="L588" s="39" t="n"/>
      <c r="M588" s="39" t="n"/>
      <c r="N588" s="39" t="n"/>
      <c r="O588" s="39" t="n"/>
      <c r="P588" s="39" t="n"/>
      <c r="Q588" s="39" t="n"/>
      <c r="R588" s="39" t="n"/>
      <c r="S588" s="39" t="n"/>
      <c r="T588" s="39" t="n"/>
      <c r="U588" s="39" t="n"/>
      <c r="V588" s="39" t="n"/>
      <c r="W588" s="39" t="n"/>
      <c r="X588" s="39" t="n"/>
      <c r="Y588" s="39" t="n"/>
      <c r="Z588" s="39" t="n"/>
    </row>
    <row r="589" ht="15.75" customHeight="1" s="198">
      <c r="A589" s="39" t="n"/>
      <c r="B589" s="39" t="n"/>
      <c r="C589" s="39" t="n"/>
      <c r="D589" s="39" t="n"/>
      <c r="E589" s="39" t="n"/>
      <c r="F589" s="39" t="n"/>
      <c r="G589" s="39" t="n"/>
      <c r="H589" s="39" t="n"/>
      <c r="I589" s="39" t="n"/>
      <c r="J589" s="39" t="n"/>
      <c r="K589" s="39" t="n"/>
      <c r="L589" s="39" t="n"/>
      <c r="M589" s="39" t="n"/>
      <c r="N589" s="39" t="n"/>
      <c r="O589" s="39" t="n"/>
      <c r="P589" s="39" t="n"/>
      <c r="Q589" s="39" t="n"/>
      <c r="R589" s="39" t="n"/>
      <c r="S589" s="39" t="n"/>
      <c r="T589" s="39" t="n"/>
      <c r="U589" s="39" t="n"/>
      <c r="V589" s="39" t="n"/>
      <c r="W589" s="39" t="n"/>
      <c r="X589" s="39" t="n"/>
      <c r="Y589" s="39" t="n"/>
      <c r="Z589" s="39" t="n"/>
    </row>
    <row r="590" ht="15.75" customHeight="1" s="198">
      <c r="A590" s="39" t="n"/>
      <c r="B590" s="39" t="n"/>
      <c r="C590" s="39" t="n"/>
      <c r="D590" s="39" t="n"/>
      <c r="E590" s="39" t="n"/>
      <c r="F590" s="39" t="n"/>
      <c r="G590" s="39" t="n"/>
      <c r="H590" s="39" t="n"/>
      <c r="I590" s="39" t="n"/>
      <c r="J590" s="39" t="n"/>
      <c r="K590" s="39" t="n"/>
      <c r="L590" s="39" t="n"/>
      <c r="M590" s="39" t="n"/>
      <c r="N590" s="39" t="n"/>
      <c r="O590" s="39" t="n"/>
      <c r="P590" s="39" t="n"/>
      <c r="Q590" s="39" t="n"/>
      <c r="R590" s="39" t="n"/>
      <c r="S590" s="39" t="n"/>
      <c r="T590" s="39" t="n"/>
      <c r="U590" s="39" t="n"/>
      <c r="V590" s="39" t="n"/>
      <c r="W590" s="39" t="n"/>
      <c r="X590" s="39" t="n"/>
      <c r="Y590" s="39" t="n"/>
      <c r="Z590" s="39" t="n"/>
    </row>
    <row r="591" ht="15.75" customHeight="1" s="198">
      <c r="A591" s="39" t="n"/>
      <c r="B591" s="39" t="n"/>
      <c r="C591" s="39" t="n"/>
      <c r="D591" s="39" t="n"/>
      <c r="E591" s="39" t="n"/>
      <c r="F591" s="39" t="n"/>
      <c r="G591" s="39" t="n"/>
      <c r="H591" s="39" t="n"/>
      <c r="I591" s="39" t="n"/>
      <c r="J591" s="39" t="n"/>
      <c r="K591" s="39" t="n"/>
      <c r="L591" s="39" t="n"/>
      <c r="M591" s="39" t="n"/>
      <c r="N591" s="39" t="n"/>
      <c r="O591" s="39" t="n"/>
      <c r="P591" s="39" t="n"/>
      <c r="Q591" s="39" t="n"/>
      <c r="R591" s="39" t="n"/>
      <c r="S591" s="39" t="n"/>
      <c r="T591" s="39" t="n"/>
      <c r="U591" s="39" t="n"/>
      <c r="V591" s="39" t="n"/>
      <c r="W591" s="39" t="n"/>
      <c r="X591" s="39" t="n"/>
      <c r="Y591" s="39" t="n"/>
      <c r="Z591" s="39" t="n"/>
    </row>
    <row r="592" ht="15.75" customHeight="1" s="198">
      <c r="A592" s="39" t="n"/>
      <c r="B592" s="39" t="n"/>
      <c r="C592" s="39" t="n"/>
      <c r="D592" s="39" t="n"/>
      <c r="E592" s="39" t="n"/>
      <c r="F592" s="39" t="n"/>
      <c r="G592" s="39" t="n"/>
      <c r="H592" s="39" t="n"/>
      <c r="I592" s="39" t="n"/>
      <c r="J592" s="39" t="n"/>
      <c r="K592" s="39" t="n"/>
      <c r="L592" s="39" t="n"/>
      <c r="M592" s="39" t="n"/>
      <c r="N592" s="39" t="n"/>
      <c r="O592" s="39" t="n"/>
      <c r="P592" s="39" t="n"/>
      <c r="Q592" s="39" t="n"/>
      <c r="R592" s="39" t="n"/>
      <c r="S592" s="39" t="n"/>
      <c r="T592" s="39" t="n"/>
      <c r="U592" s="39" t="n"/>
      <c r="V592" s="39" t="n"/>
      <c r="W592" s="39" t="n"/>
      <c r="X592" s="39" t="n"/>
      <c r="Y592" s="39" t="n"/>
      <c r="Z592" s="39" t="n"/>
    </row>
    <row r="593" ht="15.75" customHeight="1" s="198">
      <c r="A593" s="39" t="n"/>
      <c r="B593" s="39" t="n"/>
      <c r="C593" s="39" t="n"/>
      <c r="D593" s="39" t="n"/>
      <c r="E593" s="39" t="n"/>
      <c r="F593" s="39" t="n"/>
      <c r="G593" s="39" t="n"/>
      <c r="H593" s="39" t="n"/>
      <c r="I593" s="39" t="n"/>
      <c r="J593" s="39" t="n"/>
      <c r="K593" s="39" t="n"/>
      <c r="L593" s="39" t="n"/>
      <c r="M593" s="39" t="n"/>
      <c r="N593" s="39" t="n"/>
      <c r="O593" s="39" t="n"/>
      <c r="P593" s="39" t="n"/>
      <c r="Q593" s="39" t="n"/>
      <c r="R593" s="39" t="n"/>
      <c r="S593" s="39" t="n"/>
      <c r="T593" s="39" t="n"/>
      <c r="U593" s="39" t="n"/>
      <c r="V593" s="39" t="n"/>
      <c r="W593" s="39" t="n"/>
      <c r="X593" s="39" t="n"/>
      <c r="Y593" s="39" t="n"/>
      <c r="Z593" s="39" t="n"/>
    </row>
    <row r="594" ht="15.75" customHeight="1" s="198">
      <c r="A594" s="39" t="n"/>
      <c r="B594" s="39" t="n"/>
      <c r="C594" s="39" t="n"/>
      <c r="D594" s="39" t="n"/>
      <c r="E594" s="39" t="n"/>
      <c r="F594" s="39" t="n"/>
      <c r="G594" s="39" t="n"/>
      <c r="H594" s="39" t="n"/>
      <c r="I594" s="39" t="n"/>
      <c r="J594" s="39" t="n"/>
      <c r="K594" s="39" t="n"/>
      <c r="L594" s="39" t="n"/>
      <c r="M594" s="39" t="n"/>
      <c r="N594" s="39" t="n"/>
      <c r="O594" s="39" t="n"/>
      <c r="P594" s="39" t="n"/>
      <c r="Q594" s="39" t="n"/>
      <c r="R594" s="39" t="n"/>
      <c r="S594" s="39" t="n"/>
      <c r="T594" s="39" t="n"/>
      <c r="U594" s="39" t="n"/>
      <c r="V594" s="39" t="n"/>
      <c r="W594" s="39" t="n"/>
      <c r="X594" s="39" t="n"/>
      <c r="Y594" s="39" t="n"/>
      <c r="Z594" s="39" t="n"/>
    </row>
    <row r="595" ht="15.75" customHeight="1" s="198">
      <c r="A595" s="39" t="n"/>
      <c r="B595" s="39" t="n"/>
      <c r="C595" s="39" t="n"/>
      <c r="D595" s="39" t="n"/>
      <c r="E595" s="39" t="n"/>
      <c r="F595" s="39" t="n"/>
      <c r="G595" s="39" t="n"/>
      <c r="H595" s="39" t="n"/>
      <c r="I595" s="39" t="n"/>
      <c r="J595" s="39" t="n"/>
      <c r="K595" s="39" t="n"/>
      <c r="L595" s="39" t="n"/>
      <c r="M595" s="39" t="n"/>
      <c r="N595" s="39" t="n"/>
      <c r="O595" s="39" t="n"/>
      <c r="P595" s="39" t="n"/>
      <c r="Q595" s="39" t="n"/>
      <c r="R595" s="39" t="n"/>
      <c r="S595" s="39" t="n"/>
      <c r="T595" s="39" t="n"/>
      <c r="U595" s="39" t="n"/>
      <c r="V595" s="39" t="n"/>
      <c r="W595" s="39" t="n"/>
      <c r="X595" s="39" t="n"/>
      <c r="Y595" s="39" t="n"/>
      <c r="Z595" s="39" t="n"/>
    </row>
    <row r="596" ht="15.75" customHeight="1" s="198">
      <c r="A596" s="39" t="n"/>
      <c r="B596" s="39" t="n"/>
      <c r="C596" s="39" t="n"/>
      <c r="D596" s="39" t="n"/>
      <c r="E596" s="39" t="n"/>
      <c r="F596" s="39" t="n"/>
      <c r="G596" s="39" t="n"/>
      <c r="H596" s="39" t="n"/>
      <c r="I596" s="39" t="n"/>
      <c r="J596" s="39" t="n"/>
      <c r="K596" s="39" t="n"/>
      <c r="L596" s="39" t="n"/>
      <c r="M596" s="39" t="n"/>
      <c r="N596" s="39" t="n"/>
      <c r="O596" s="39" t="n"/>
      <c r="P596" s="39" t="n"/>
      <c r="Q596" s="39" t="n"/>
      <c r="R596" s="39" t="n"/>
      <c r="S596" s="39" t="n"/>
      <c r="T596" s="39" t="n"/>
      <c r="U596" s="39" t="n"/>
      <c r="V596" s="39" t="n"/>
      <c r="W596" s="39" t="n"/>
      <c r="X596" s="39" t="n"/>
      <c r="Y596" s="39" t="n"/>
      <c r="Z596" s="39" t="n"/>
    </row>
    <row r="597" ht="15.75" customHeight="1" s="198">
      <c r="A597" s="39" t="n"/>
      <c r="B597" s="39" t="n"/>
      <c r="C597" s="39" t="n"/>
      <c r="D597" s="39" t="n"/>
      <c r="E597" s="39" t="n"/>
      <c r="F597" s="39" t="n"/>
      <c r="G597" s="39" t="n"/>
      <c r="H597" s="39" t="n"/>
      <c r="I597" s="39" t="n"/>
      <c r="J597" s="39" t="n"/>
      <c r="K597" s="39" t="n"/>
      <c r="L597" s="39" t="n"/>
      <c r="M597" s="39" t="n"/>
      <c r="N597" s="39" t="n"/>
      <c r="O597" s="39" t="n"/>
      <c r="P597" s="39" t="n"/>
      <c r="Q597" s="39" t="n"/>
      <c r="R597" s="39" t="n"/>
      <c r="S597" s="39" t="n"/>
      <c r="T597" s="39" t="n"/>
      <c r="U597" s="39" t="n"/>
      <c r="V597" s="39" t="n"/>
      <c r="W597" s="39" t="n"/>
      <c r="X597" s="39" t="n"/>
      <c r="Y597" s="39" t="n"/>
      <c r="Z597" s="39" t="n"/>
    </row>
    <row r="598" ht="15.75" customHeight="1" s="198">
      <c r="A598" s="39" t="n"/>
      <c r="B598" s="39" t="n"/>
      <c r="C598" s="39" t="n"/>
      <c r="D598" s="39" t="n"/>
      <c r="E598" s="39" t="n"/>
      <c r="F598" s="39" t="n"/>
      <c r="G598" s="39" t="n"/>
      <c r="H598" s="39" t="n"/>
      <c r="I598" s="39" t="n"/>
      <c r="J598" s="39" t="n"/>
      <c r="K598" s="39" t="n"/>
      <c r="L598" s="39" t="n"/>
      <c r="M598" s="39" t="n"/>
      <c r="N598" s="39" t="n"/>
      <c r="O598" s="39" t="n"/>
      <c r="P598" s="39" t="n"/>
      <c r="Q598" s="39" t="n"/>
      <c r="R598" s="39" t="n"/>
      <c r="S598" s="39" t="n"/>
      <c r="T598" s="39" t="n"/>
      <c r="U598" s="39" t="n"/>
      <c r="V598" s="39" t="n"/>
      <c r="W598" s="39" t="n"/>
      <c r="X598" s="39" t="n"/>
      <c r="Y598" s="39" t="n"/>
      <c r="Z598" s="39" t="n"/>
    </row>
    <row r="599" ht="15.75" customHeight="1" s="198">
      <c r="A599" s="39" t="n"/>
      <c r="B599" s="39" t="n"/>
      <c r="C599" s="39" t="n"/>
      <c r="D599" s="39" t="n"/>
      <c r="E599" s="39" t="n"/>
      <c r="F599" s="39" t="n"/>
      <c r="G599" s="39" t="n"/>
      <c r="H599" s="39" t="n"/>
      <c r="I599" s="39" t="n"/>
      <c r="J599" s="39" t="n"/>
      <c r="K599" s="39" t="n"/>
      <c r="L599" s="39" t="n"/>
      <c r="M599" s="39" t="n"/>
      <c r="N599" s="39" t="n"/>
      <c r="O599" s="39" t="n"/>
      <c r="P599" s="39" t="n"/>
      <c r="Q599" s="39" t="n"/>
      <c r="R599" s="39" t="n"/>
      <c r="S599" s="39" t="n"/>
      <c r="T599" s="39" t="n"/>
      <c r="U599" s="39" t="n"/>
      <c r="V599" s="39" t="n"/>
      <c r="W599" s="39" t="n"/>
      <c r="X599" s="39" t="n"/>
      <c r="Y599" s="39" t="n"/>
      <c r="Z599" s="39" t="n"/>
    </row>
    <row r="600" ht="15.75" customHeight="1" s="198">
      <c r="A600" s="39" t="n"/>
      <c r="B600" s="39" t="n"/>
      <c r="C600" s="39" t="n"/>
      <c r="D600" s="39" t="n"/>
      <c r="E600" s="39" t="n"/>
      <c r="F600" s="39" t="n"/>
      <c r="G600" s="39" t="n"/>
      <c r="H600" s="39" t="n"/>
      <c r="I600" s="39" t="n"/>
      <c r="J600" s="39" t="n"/>
      <c r="K600" s="39" t="n"/>
      <c r="L600" s="39" t="n"/>
      <c r="M600" s="39" t="n"/>
      <c r="N600" s="39" t="n"/>
      <c r="O600" s="39" t="n"/>
      <c r="P600" s="39" t="n"/>
      <c r="Q600" s="39" t="n"/>
      <c r="R600" s="39" t="n"/>
      <c r="S600" s="39" t="n"/>
      <c r="T600" s="39" t="n"/>
      <c r="U600" s="39" t="n"/>
      <c r="V600" s="39" t="n"/>
      <c r="W600" s="39" t="n"/>
      <c r="X600" s="39" t="n"/>
      <c r="Y600" s="39" t="n"/>
      <c r="Z600" s="39" t="n"/>
    </row>
    <row r="601" ht="15.75" customHeight="1" s="198">
      <c r="A601" s="39" t="n"/>
      <c r="B601" s="39" t="n"/>
      <c r="C601" s="39" t="n"/>
      <c r="D601" s="39" t="n"/>
      <c r="E601" s="39" t="n"/>
      <c r="F601" s="39" t="n"/>
      <c r="G601" s="39" t="n"/>
      <c r="H601" s="39" t="n"/>
      <c r="I601" s="39" t="n"/>
      <c r="J601" s="39" t="n"/>
      <c r="K601" s="39" t="n"/>
      <c r="L601" s="39" t="n"/>
      <c r="M601" s="39" t="n"/>
      <c r="N601" s="39" t="n"/>
      <c r="O601" s="39" t="n"/>
      <c r="P601" s="39" t="n"/>
      <c r="Q601" s="39" t="n"/>
      <c r="R601" s="39" t="n"/>
      <c r="S601" s="39" t="n"/>
      <c r="T601" s="39" t="n"/>
      <c r="U601" s="39" t="n"/>
      <c r="V601" s="39" t="n"/>
      <c r="W601" s="39" t="n"/>
      <c r="X601" s="39" t="n"/>
      <c r="Y601" s="39" t="n"/>
      <c r="Z601" s="39" t="n"/>
    </row>
    <row r="602" ht="15.75" customHeight="1" s="198">
      <c r="A602" s="39" t="n"/>
      <c r="B602" s="39" t="n"/>
      <c r="C602" s="39" t="n"/>
      <c r="D602" s="39" t="n"/>
      <c r="E602" s="39" t="n"/>
      <c r="F602" s="39" t="n"/>
      <c r="G602" s="39" t="n"/>
      <c r="H602" s="39" t="n"/>
      <c r="I602" s="39" t="n"/>
      <c r="J602" s="39" t="n"/>
      <c r="K602" s="39" t="n"/>
      <c r="L602" s="39" t="n"/>
      <c r="M602" s="39" t="n"/>
      <c r="N602" s="39" t="n"/>
      <c r="O602" s="39" t="n"/>
      <c r="P602" s="39" t="n"/>
      <c r="Q602" s="39" t="n"/>
      <c r="R602" s="39" t="n"/>
      <c r="S602" s="39" t="n"/>
      <c r="T602" s="39" t="n"/>
      <c r="U602" s="39" t="n"/>
      <c r="V602" s="39" t="n"/>
      <c r="W602" s="39" t="n"/>
      <c r="X602" s="39" t="n"/>
      <c r="Y602" s="39" t="n"/>
      <c r="Z602" s="39" t="n"/>
    </row>
    <row r="603" ht="15.75" customHeight="1" s="198">
      <c r="A603" s="39" t="n"/>
      <c r="B603" s="39" t="n"/>
      <c r="C603" s="39" t="n"/>
      <c r="D603" s="39" t="n"/>
      <c r="E603" s="39" t="n"/>
      <c r="F603" s="39" t="n"/>
      <c r="G603" s="39" t="n"/>
      <c r="H603" s="39" t="n"/>
      <c r="I603" s="39" t="n"/>
      <c r="J603" s="39" t="n"/>
      <c r="K603" s="39" t="n"/>
      <c r="L603" s="39" t="n"/>
      <c r="M603" s="39" t="n"/>
      <c r="N603" s="39" t="n"/>
      <c r="O603" s="39" t="n"/>
      <c r="P603" s="39" t="n"/>
      <c r="Q603" s="39" t="n"/>
      <c r="R603" s="39" t="n"/>
      <c r="S603" s="39" t="n"/>
      <c r="T603" s="39" t="n"/>
      <c r="U603" s="39" t="n"/>
      <c r="V603" s="39" t="n"/>
      <c r="W603" s="39" t="n"/>
      <c r="X603" s="39" t="n"/>
      <c r="Y603" s="39" t="n"/>
      <c r="Z603" s="39" t="n"/>
    </row>
    <row r="604" ht="15.75" customHeight="1" s="198">
      <c r="A604" s="39" t="n"/>
      <c r="B604" s="39" t="n"/>
      <c r="C604" s="39" t="n"/>
      <c r="D604" s="39" t="n"/>
      <c r="E604" s="39" t="n"/>
      <c r="F604" s="39" t="n"/>
      <c r="G604" s="39" t="n"/>
      <c r="H604" s="39" t="n"/>
      <c r="I604" s="39" t="n"/>
      <c r="J604" s="39" t="n"/>
      <c r="K604" s="39" t="n"/>
      <c r="L604" s="39" t="n"/>
      <c r="M604" s="39" t="n"/>
      <c r="N604" s="39" t="n"/>
      <c r="O604" s="39" t="n"/>
      <c r="P604" s="39" t="n"/>
      <c r="Q604" s="39" t="n"/>
      <c r="R604" s="39" t="n"/>
      <c r="S604" s="39" t="n"/>
      <c r="T604" s="39" t="n"/>
      <c r="U604" s="39" t="n"/>
      <c r="V604" s="39" t="n"/>
      <c r="W604" s="39" t="n"/>
      <c r="X604" s="39" t="n"/>
      <c r="Y604" s="39" t="n"/>
      <c r="Z604" s="39" t="n"/>
    </row>
    <row r="605" ht="15.75" customHeight="1" s="198">
      <c r="A605" s="39" t="n"/>
      <c r="B605" s="39" t="n"/>
      <c r="C605" s="39" t="n"/>
      <c r="D605" s="39" t="n"/>
      <c r="E605" s="39" t="n"/>
      <c r="F605" s="39" t="n"/>
      <c r="G605" s="39" t="n"/>
      <c r="H605" s="39" t="n"/>
      <c r="I605" s="39" t="n"/>
      <c r="J605" s="39" t="n"/>
      <c r="K605" s="39" t="n"/>
      <c r="L605" s="39" t="n"/>
      <c r="M605" s="39" t="n"/>
      <c r="N605" s="39" t="n"/>
      <c r="O605" s="39" t="n"/>
      <c r="P605" s="39" t="n"/>
      <c r="Q605" s="39" t="n"/>
      <c r="R605" s="39" t="n"/>
      <c r="S605" s="39" t="n"/>
      <c r="T605" s="39" t="n"/>
      <c r="U605" s="39" t="n"/>
      <c r="V605" s="39" t="n"/>
      <c r="W605" s="39" t="n"/>
      <c r="X605" s="39" t="n"/>
      <c r="Y605" s="39" t="n"/>
      <c r="Z605" s="39" t="n"/>
    </row>
    <row r="606" ht="15.75" customHeight="1" s="198">
      <c r="A606" s="39" t="n"/>
      <c r="B606" s="39" t="n"/>
      <c r="C606" s="39" t="n"/>
      <c r="D606" s="39" t="n"/>
      <c r="E606" s="39" t="n"/>
      <c r="F606" s="39" t="n"/>
      <c r="G606" s="39" t="n"/>
      <c r="H606" s="39" t="n"/>
      <c r="I606" s="39" t="n"/>
      <c r="J606" s="39" t="n"/>
      <c r="K606" s="39" t="n"/>
      <c r="L606" s="39" t="n"/>
      <c r="M606" s="39" t="n"/>
      <c r="N606" s="39" t="n"/>
      <c r="O606" s="39" t="n"/>
      <c r="P606" s="39" t="n"/>
      <c r="Q606" s="39" t="n"/>
      <c r="R606" s="39" t="n"/>
      <c r="S606" s="39" t="n"/>
      <c r="T606" s="39" t="n"/>
      <c r="U606" s="39" t="n"/>
      <c r="V606" s="39" t="n"/>
      <c r="W606" s="39" t="n"/>
      <c r="X606" s="39" t="n"/>
      <c r="Y606" s="39" t="n"/>
      <c r="Z606" s="39" t="n"/>
    </row>
    <row r="607" ht="15.75" customHeight="1" s="198">
      <c r="A607" s="39" t="n"/>
      <c r="B607" s="39" t="n"/>
      <c r="C607" s="39" t="n"/>
      <c r="D607" s="39" t="n"/>
      <c r="E607" s="39" t="n"/>
      <c r="F607" s="39" t="n"/>
      <c r="G607" s="39" t="n"/>
      <c r="H607" s="39" t="n"/>
      <c r="I607" s="39" t="n"/>
      <c r="J607" s="39" t="n"/>
      <c r="K607" s="39" t="n"/>
      <c r="L607" s="39" t="n"/>
      <c r="M607" s="39" t="n"/>
      <c r="N607" s="39" t="n"/>
      <c r="O607" s="39" t="n"/>
      <c r="P607" s="39" t="n"/>
      <c r="Q607" s="39" t="n"/>
      <c r="R607" s="39" t="n"/>
      <c r="S607" s="39" t="n"/>
      <c r="T607" s="39" t="n"/>
      <c r="U607" s="39" t="n"/>
      <c r="V607" s="39" t="n"/>
      <c r="W607" s="39" t="n"/>
      <c r="X607" s="39" t="n"/>
      <c r="Y607" s="39" t="n"/>
      <c r="Z607" s="39" t="n"/>
    </row>
    <row r="608" ht="15.75" customHeight="1" s="198">
      <c r="A608" s="39" t="n"/>
      <c r="B608" s="39" t="n"/>
      <c r="C608" s="39" t="n"/>
      <c r="D608" s="39" t="n"/>
      <c r="E608" s="39" t="n"/>
      <c r="F608" s="39" t="n"/>
      <c r="G608" s="39" t="n"/>
      <c r="H608" s="39" t="n"/>
      <c r="I608" s="39" t="n"/>
      <c r="J608" s="39" t="n"/>
      <c r="K608" s="39" t="n"/>
      <c r="L608" s="39" t="n"/>
      <c r="M608" s="39" t="n"/>
      <c r="N608" s="39" t="n"/>
      <c r="O608" s="39" t="n"/>
      <c r="P608" s="39" t="n"/>
      <c r="Q608" s="39" t="n"/>
      <c r="R608" s="39" t="n"/>
      <c r="S608" s="39" t="n"/>
      <c r="T608" s="39" t="n"/>
      <c r="U608" s="39" t="n"/>
      <c r="V608" s="39" t="n"/>
      <c r="W608" s="39" t="n"/>
      <c r="X608" s="39" t="n"/>
      <c r="Y608" s="39" t="n"/>
      <c r="Z608" s="39" t="n"/>
    </row>
    <row r="609" ht="15.75" customHeight="1" s="198">
      <c r="A609" s="39" t="n"/>
      <c r="B609" s="39" t="n"/>
      <c r="C609" s="39" t="n"/>
      <c r="D609" s="39" t="n"/>
      <c r="E609" s="39" t="n"/>
      <c r="F609" s="39" t="n"/>
      <c r="G609" s="39" t="n"/>
      <c r="H609" s="39" t="n"/>
      <c r="I609" s="39" t="n"/>
      <c r="J609" s="39" t="n"/>
      <c r="K609" s="39" t="n"/>
      <c r="L609" s="39" t="n"/>
      <c r="M609" s="39" t="n"/>
      <c r="N609" s="39" t="n"/>
      <c r="O609" s="39" t="n"/>
      <c r="P609" s="39" t="n"/>
      <c r="Q609" s="39" t="n"/>
      <c r="R609" s="39" t="n"/>
      <c r="S609" s="39" t="n"/>
      <c r="T609" s="39" t="n"/>
      <c r="U609" s="39" t="n"/>
      <c r="V609" s="39" t="n"/>
      <c r="W609" s="39" t="n"/>
      <c r="X609" s="39" t="n"/>
      <c r="Y609" s="39" t="n"/>
      <c r="Z609" s="39" t="n"/>
    </row>
    <row r="610" ht="15.75" customHeight="1" s="198">
      <c r="A610" s="39" t="n"/>
      <c r="B610" s="39" t="n"/>
      <c r="C610" s="39" t="n"/>
      <c r="D610" s="39" t="n"/>
      <c r="E610" s="39" t="n"/>
      <c r="F610" s="39" t="n"/>
      <c r="G610" s="39" t="n"/>
      <c r="H610" s="39" t="n"/>
      <c r="I610" s="39" t="n"/>
      <c r="J610" s="39" t="n"/>
      <c r="K610" s="39" t="n"/>
      <c r="L610" s="39" t="n"/>
      <c r="M610" s="39" t="n"/>
      <c r="N610" s="39" t="n"/>
      <c r="O610" s="39" t="n"/>
      <c r="P610" s="39" t="n"/>
      <c r="Q610" s="39" t="n"/>
      <c r="R610" s="39" t="n"/>
      <c r="S610" s="39" t="n"/>
      <c r="T610" s="39" t="n"/>
      <c r="U610" s="39" t="n"/>
      <c r="V610" s="39" t="n"/>
      <c r="W610" s="39" t="n"/>
      <c r="X610" s="39" t="n"/>
      <c r="Y610" s="39" t="n"/>
      <c r="Z610" s="39" t="n"/>
    </row>
    <row r="611" ht="15.75" customHeight="1" s="198">
      <c r="A611" s="39" t="n"/>
      <c r="B611" s="39" t="n"/>
      <c r="C611" s="39" t="n"/>
      <c r="D611" s="39" t="n"/>
      <c r="E611" s="39" t="n"/>
      <c r="F611" s="39" t="n"/>
      <c r="G611" s="39" t="n"/>
      <c r="H611" s="39" t="n"/>
      <c r="I611" s="39" t="n"/>
      <c r="J611" s="39" t="n"/>
      <c r="K611" s="39" t="n"/>
      <c r="L611" s="39" t="n"/>
      <c r="M611" s="39" t="n"/>
      <c r="N611" s="39" t="n"/>
      <c r="O611" s="39" t="n"/>
      <c r="P611" s="39" t="n"/>
      <c r="Q611" s="39" t="n"/>
      <c r="R611" s="39" t="n"/>
      <c r="S611" s="39" t="n"/>
      <c r="T611" s="39" t="n"/>
      <c r="U611" s="39" t="n"/>
      <c r="V611" s="39" t="n"/>
      <c r="W611" s="39" t="n"/>
      <c r="X611" s="39" t="n"/>
      <c r="Y611" s="39" t="n"/>
      <c r="Z611" s="39" t="n"/>
    </row>
    <row r="612" ht="15.75" customHeight="1" s="198">
      <c r="A612" s="39" t="n"/>
      <c r="B612" s="39" t="n"/>
      <c r="C612" s="39" t="n"/>
      <c r="D612" s="39" t="n"/>
      <c r="E612" s="39" t="n"/>
      <c r="F612" s="39" t="n"/>
      <c r="G612" s="39" t="n"/>
      <c r="H612" s="39" t="n"/>
      <c r="I612" s="39" t="n"/>
      <c r="J612" s="39" t="n"/>
      <c r="K612" s="39" t="n"/>
      <c r="L612" s="39" t="n"/>
      <c r="M612" s="39" t="n"/>
      <c r="N612" s="39" t="n"/>
      <c r="O612" s="39" t="n"/>
      <c r="P612" s="39" t="n"/>
      <c r="Q612" s="39" t="n"/>
      <c r="R612" s="39" t="n"/>
      <c r="S612" s="39" t="n"/>
      <c r="T612" s="39" t="n"/>
      <c r="U612" s="39" t="n"/>
      <c r="V612" s="39" t="n"/>
      <c r="W612" s="39" t="n"/>
      <c r="X612" s="39" t="n"/>
      <c r="Y612" s="39" t="n"/>
      <c r="Z612" s="39" t="n"/>
    </row>
    <row r="613" ht="15.75" customHeight="1" s="198">
      <c r="A613" s="39" t="n"/>
      <c r="B613" s="39" t="n"/>
      <c r="C613" s="39" t="n"/>
      <c r="D613" s="39" t="n"/>
      <c r="E613" s="39" t="n"/>
      <c r="F613" s="39" t="n"/>
      <c r="G613" s="39" t="n"/>
      <c r="H613" s="39" t="n"/>
      <c r="I613" s="39" t="n"/>
      <c r="J613" s="39" t="n"/>
      <c r="K613" s="39" t="n"/>
      <c r="L613" s="39" t="n"/>
      <c r="M613" s="39" t="n"/>
      <c r="N613" s="39" t="n"/>
      <c r="O613" s="39" t="n"/>
      <c r="P613" s="39" t="n"/>
      <c r="Q613" s="39" t="n"/>
      <c r="R613" s="39" t="n"/>
      <c r="S613" s="39" t="n"/>
      <c r="T613" s="39" t="n"/>
      <c r="U613" s="39" t="n"/>
      <c r="V613" s="39" t="n"/>
      <c r="W613" s="39" t="n"/>
      <c r="X613" s="39" t="n"/>
      <c r="Y613" s="39" t="n"/>
      <c r="Z613" s="39" t="n"/>
    </row>
    <row r="614" ht="15.75" customHeight="1" s="198">
      <c r="A614" s="39" t="n"/>
      <c r="B614" s="39" t="n"/>
      <c r="C614" s="39" t="n"/>
      <c r="D614" s="39" t="n"/>
      <c r="E614" s="39" t="n"/>
      <c r="F614" s="39" t="n"/>
      <c r="G614" s="39" t="n"/>
      <c r="H614" s="39" t="n"/>
      <c r="I614" s="39" t="n"/>
      <c r="J614" s="39" t="n"/>
      <c r="K614" s="39" t="n"/>
      <c r="L614" s="39" t="n"/>
      <c r="M614" s="39" t="n"/>
      <c r="N614" s="39" t="n"/>
      <c r="O614" s="39" t="n"/>
      <c r="P614" s="39" t="n"/>
      <c r="Q614" s="39" t="n"/>
      <c r="R614" s="39" t="n"/>
      <c r="S614" s="39" t="n"/>
      <c r="T614" s="39" t="n"/>
      <c r="U614" s="39" t="n"/>
      <c r="V614" s="39" t="n"/>
      <c r="W614" s="39" t="n"/>
      <c r="X614" s="39" t="n"/>
      <c r="Y614" s="39" t="n"/>
      <c r="Z614" s="39" t="n"/>
    </row>
    <row r="615" ht="15.75" customHeight="1" s="198">
      <c r="A615" s="39" t="n"/>
      <c r="B615" s="39" t="n"/>
      <c r="C615" s="39" t="n"/>
      <c r="D615" s="39" t="n"/>
      <c r="E615" s="39" t="n"/>
      <c r="F615" s="39" t="n"/>
      <c r="G615" s="39" t="n"/>
      <c r="H615" s="39" t="n"/>
      <c r="I615" s="39" t="n"/>
      <c r="J615" s="39" t="n"/>
      <c r="K615" s="39" t="n"/>
      <c r="L615" s="39" t="n"/>
      <c r="M615" s="39" t="n"/>
      <c r="N615" s="39" t="n"/>
      <c r="O615" s="39" t="n"/>
      <c r="P615" s="39" t="n"/>
      <c r="Q615" s="39" t="n"/>
      <c r="R615" s="39" t="n"/>
      <c r="S615" s="39" t="n"/>
      <c r="T615" s="39" t="n"/>
      <c r="U615" s="39" t="n"/>
      <c r="V615" s="39" t="n"/>
      <c r="W615" s="39" t="n"/>
      <c r="X615" s="39" t="n"/>
      <c r="Y615" s="39" t="n"/>
      <c r="Z615" s="39" t="n"/>
    </row>
    <row r="616" ht="15.75" customHeight="1" s="198">
      <c r="A616" s="39" t="n"/>
      <c r="B616" s="39" t="n"/>
      <c r="C616" s="39" t="n"/>
      <c r="D616" s="39" t="n"/>
      <c r="E616" s="39" t="n"/>
      <c r="F616" s="39" t="n"/>
      <c r="G616" s="39" t="n"/>
      <c r="H616" s="39" t="n"/>
      <c r="I616" s="39" t="n"/>
      <c r="J616" s="39" t="n"/>
      <c r="K616" s="39" t="n"/>
      <c r="L616" s="39" t="n"/>
      <c r="M616" s="39" t="n"/>
      <c r="N616" s="39" t="n"/>
      <c r="O616" s="39" t="n"/>
      <c r="P616" s="39" t="n"/>
      <c r="Q616" s="39" t="n"/>
      <c r="R616" s="39" t="n"/>
      <c r="S616" s="39" t="n"/>
      <c r="T616" s="39" t="n"/>
      <c r="U616" s="39" t="n"/>
      <c r="V616" s="39" t="n"/>
      <c r="W616" s="39" t="n"/>
      <c r="X616" s="39" t="n"/>
      <c r="Y616" s="39" t="n"/>
      <c r="Z616" s="39" t="n"/>
    </row>
    <row r="617" ht="15.75" customHeight="1" s="198">
      <c r="A617" s="39" t="n"/>
      <c r="B617" s="39" t="n"/>
      <c r="C617" s="39" t="n"/>
      <c r="D617" s="39" t="n"/>
      <c r="E617" s="39" t="n"/>
      <c r="F617" s="39" t="n"/>
      <c r="G617" s="39" t="n"/>
      <c r="H617" s="39" t="n"/>
      <c r="I617" s="39" t="n"/>
      <c r="J617" s="39" t="n"/>
      <c r="K617" s="39" t="n"/>
      <c r="L617" s="39" t="n"/>
      <c r="M617" s="39" t="n"/>
      <c r="N617" s="39" t="n"/>
      <c r="O617" s="39" t="n"/>
      <c r="P617" s="39" t="n"/>
      <c r="Q617" s="39" t="n"/>
      <c r="R617" s="39" t="n"/>
      <c r="S617" s="39" t="n"/>
      <c r="T617" s="39" t="n"/>
      <c r="U617" s="39" t="n"/>
      <c r="V617" s="39" t="n"/>
      <c r="W617" s="39" t="n"/>
      <c r="X617" s="39" t="n"/>
      <c r="Y617" s="39" t="n"/>
      <c r="Z617" s="39" t="n"/>
    </row>
    <row r="618" ht="15.75" customHeight="1" s="198">
      <c r="A618" s="39" t="n"/>
      <c r="B618" s="39" t="n"/>
      <c r="C618" s="39" t="n"/>
      <c r="D618" s="39" t="n"/>
      <c r="E618" s="39" t="n"/>
      <c r="F618" s="39" t="n"/>
      <c r="G618" s="39" t="n"/>
      <c r="H618" s="39" t="n"/>
      <c r="I618" s="39" t="n"/>
      <c r="J618" s="39" t="n"/>
      <c r="K618" s="39" t="n"/>
      <c r="L618" s="39" t="n"/>
      <c r="M618" s="39" t="n"/>
      <c r="N618" s="39" t="n"/>
      <c r="O618" s="39" t="n"/>
      <c r="P618" s="39" t="n"/>
      <c r="Q618" s="39" t="n"/>
      <c r="R618" s="39" t="n"/>
      <c r="S618" s="39" t="n"/>
      <c r="T618" s="39" t="n"/>
      <c r="U618" s="39" t="n"/>
      <c r="V618" s="39" t="n"/>
      <c r="W618" s="39" t="n"/>
      <c r="X618" s="39" t="n"/>
      <c r="Y618" s="39" t="n"/>
      <c r="Z618" s="39" t="n"/>
    </row>
    <row r="619" ht="15.75" customHeight="1" s="198">
      <c r="A619" s="39" t="n"/>
      <c r="B619" s="39" t="n"/>
      <c r="C619" s="39" t="n"/>
      <c r="D619" s="39" t="n"/>
      <c r="E619" s="39" t="n"/>
      <c r="F619" s="39" t="n"/>
      <c r="G619" s="39" t="n"/>
      <c r="H619" s="39" t="n"/>
      <c r="I619" s="39" t="n"/>
      <c r="J619" s="39" t="n"/>
      <c r="K619" s="39" t="n"/>
      <c r="L619" s="39" t="n"/>
      <c r="M619" s="39" t="n"/>
      <c r="N619" s="39" t="n"/>
      <c r="O619" s="39" t="n"/>
      <c r="P619" s="39" t="n"/>
      <c r="Q619" s="39" t="n"/>
      <c r="R619" s="39" t="n"/>
      <c r="S619" s="39" t="n"/>
      <c r="T619" s="39" t="n"/>
      <c r="U619" s="39" t="n"/>
      <c r="V619" s="39" t="n"/>
      <c r="W619" s="39" t="n"/>
      <c r="X619" s="39" t="n"/>
      <c r="Y619" s="39" t="n"/>
      <c r="Z619" s="39" t="n"/>
    </row>
    <row r="620" ht="15.75" customHeight="1" s="198">
      <c r="A620" s="39" t="n"/>
      <c r="B620" s="39" t="n"/>
      <c r="C620" s="39" t="n"/>
      <c r="D620" s="39" t="n"/>
      <c r="E620" s="39" t="n"/>
      <c r="F620" s="39" t="n"/>
      <c r="G620" s="39" t="n"/>
      <c r="H620" s="39" t="n"/>
      <c r="I620" s="39" t="n"/>
      <c r="J620" s="39" t="n"/>
      <c r="K620" s="39" t="n"/>
      <c r="L620" s="39" t="n"/>
      <c r="M620" s="39" t="n"/>
      <c r="N620" s="39" t="n"/>
      <c r="O620" s="39" t="n"/>
      <c r="P620" s="39" t="n"/>
      <c r="Q620" s="39" t="n"/>
      <c r="R620" s="39" t="n"/>
      <c r="S620" s="39" t="n"/>
      <c r="T620" s="39" t="n"/>
      <c r="U620" s="39" t="n"/>
      <c r="V620" s="39" t="n"/>
      <c r="W620" s="39" t="n"/>
      <c r="X620" s="39" t="n"/>
      <c r="Y620" s="39" t="n"/>
      <c r="Z620" s="39" t="n"/>
    </row>
    <row r="621" ht="15.75" customHeight="1" s="198">
      <c r="A621" s="39" t="n"/>
      <c r="B621" s="39" t="n"/>
      <c r="C621" s="39" t="n"/>
      <c r="D621" s="39" t="n"/>
      <c r="E621" s="39" t="n"/>
      <c r="F621" s="39" t="n"/>
      <c r="G621" s="39" t="n"/>
      <c r="H621" s="39" t="n"/>
      <c r="I621" s="39" t="n"/>
      <c r="J621" s="39" t="n"/>
      <c r="K621" s="39" t="n"/>
      <c r="L621" s="39" t="n"/>
      <c r="M621" s="39" t="n"/>
      <c r="N621" s="39" t="n"/>
      <c r="O621" s="39" t="n"/>
      <c r="P621" s="39" t="n"/>
      <c r="Q621" s="39" t="n"/>
      <c r="R621" s="39" t="n"/>
      <c r="S621" s="39" t="n"/>
      <c r="T621" s="39" t="n"/>
      <c r="U621" s="39" t="n"/>
      <c r="V621" s="39" t="n"/>
      <c r="W621" s="39" t="n"/>
      <c r="X621" s="39" t="n"/>
      <c r="Y621" s="39" t="n"/>
      <c r="Z621" s="39" t="n"/>
    </row>
    <row r="622" ht="15.75" customHeight="1" s="198">
      <c r="A622" s="39" t="n"/>
      <c r="B622" s="39" t="n"/>
      <c r="C622" s="39" t="n"/>
      <c r="D622" s="39" t="n"/>
      <c r="E622" s="39" t="n"/>
      <c r="F622" s="39" t="n"/>
      <c r="G622" s="39" t="n"/>
      <c r="H622" s="39" t="n"/>
      <c r="I622" s="39" t="n"/>
      <c r="J622" s="39" t="n"/>
      <c r="K622" s="39" t="n"/>
      <c r="L622" s="39" t="n"/>
      <c r="M622" s="39" t="n"/>
      <c r="N622" s="39" t="n"/>
      <c r="O622" s="39" t="n"/>
      <c r="P622" s="39" t="n"/>
      <c r="Q622" s="39" t="n"/>
      <c r="R622" s="39" t="n"/>
      <c r="S622" s="39" t="n"/>
      <c r="T622" s="39" t="n"/>
      <c r="U622" s="39" t="n"/>
      <c r="V622" s="39" t="n"/>
      <c r="W622" s="39" t="n"/>
      <c r="X622" s="39" t="n"/>
      <c r="Y622" s="39" t="n"/>
      <c r="Z622" s="39" t="n"/>
    </row>
    <row r="623" ht="15.75" customHeight="1" s="198">
      <c r="A623" s="39" t="n"/>
      <c r="B623" s="39" t="n"/>
      <c r="C623" s="39" t="n"/>
      <c r="D623" s="39" t="n"/>
      <c r="E623" s="39" t="n"/>
      <c r="F623" s="39" t="n"/>
      <c r="G623" s="39" t="n"/>
      <c r="H623" s="39" t="n"/>
      <c r="I623" s="39" t="n"/>
      <c r="J623" s="39" t="n"/>
      <c r="K623" s="39" t="n"/>
      <c r="L623" s="39" t="n"/>
      <c r="M623" s="39" t="n"/>
      <c r="N623" s="39" t="n"/>
      <c r="O623" s="39" t="n"/>
      <c r="P623" s="39" t="n"/>
      <c r="Q623" s="39" t="n"/>
      <c r="R623" s="39" t="n"/>
      <c r="S623" s="39" t="n"/>
      <c r="T623" s="39" t="n"/>
      <c r="U623" s="39" t="n"/>
      <c r="V623" s="39" t="n"/>
      <c r="W623" s="39" t="n"/>
      <c r="X623" s="39" t="n"/>
      <c r="Y623" s="39" t="n"/>
      <c r="Z623" s="39" t="n"/>
    </row>
    <row r="624" ht="15.75" customHeight="1" s="198">
      <c r="A624" s="39" t="n"/>
      <c r="B624" s="39" t="n"/>
      <c r="C624" s="39" t="n"/>
      <c r="D624" s="39" t="n"/>
      <c r="E624" s="39" t="n"/>
      <c r="F624" s="39" t="n"/>
      <c r="G624" s="39" t="n"/>
      <c r="H624" s="39" t="n"/>
      <c r="I624" s="39" t="n"/>
      <c r="J624" s="39" t="n"/>
      <c r="K624" s="39" t="n"/>
      <c r="L624" s="39" t="n"/>
      <c r="M624" s="39" t="n"/>
      <c r="N624" s="39" t="n"/>
      <c r="O624" s="39" t="n"/>
      <c r="P624" s="39" t="n"/>
      <c r="Q624" s="39" t="n"/>
      <c r="R624" s="39" t="n"/>
      <c r="S624" s="39" t="n"/>
      <c r="T624" s="39" t="n"/>
      <c r="U624" s="39" t="n"/>
      <c r="V624" s="39" t="n"/>
      <c r="W624" s="39" t="n"/>
      <c r="X624" s="39" t="n"/>
      <c r="Y624" s="39" t="n"/>
      <c r="Z624" s="39" t="n"/>
    </row>
    <row r="625" ht="15.75" customHeight="1" s="198">
      <c r="A625" s="39" t="n"/>
      <c r="B625" s="39" t="n"/>
      <c r="C625" s="39" t="n"/>
      <c r="D625" s="39" t="n"/>
      <c r="E625" s="39" t="n"/>
      <c r="F625" s="39" t="n"/>
      <c r="G625" s="39" t="n"/>
      <c r="H625" s="39" t="n"/>
      <c r="I625" s="39" t="n"/>
      <c r="J625" s="39" t="n"/>
      <c r="K625" s="39" t="n"/>
      <c r="L625" s="39" t="n"/>
      <c r="M625" s="39" t="n"/>
      <c r="N625" s="39" t="n"/>
      <c r="O625" s="39" t="n"/>
      <c r="P625" s="39" t="n"/>
      <c r="Q625" s="39" t="n"/>
      <c r="R625" s="39" t="n"/>
      <c r="S625" s="39" t="n"/>
      <c r="T625" s="39" t="n"/>
      <c r="U625" s="39" t="n"/>
      <c r="V625" s="39" t="n"/>
      <c r="W625" s="39" t="n"/>
      <c r="X625" s="39" t="n"/>
      <c r="Y625" s="39" t="n"/>
      <c r="Z625" s="39" t="n"/>
    </row>
    <row r="626" ht="15.75" customHeight="1" s="198">
      <c r="A626" s="39" t="n"/>
      <c r="B626" s="39" t="n"/>
      <c r="C626" s="39" t="n"/>
      <c r="D626" s="39" t="n"/>
      <c r="E626" s="39" t="n"/>
      <c r="F626" s="39" t="n"/>
      <c r="G626" s="39" t="n"/>
      <c r="H626" s="39" t="n"/>
      <c r="I626" s="39" t="n"/>
      <c r="J626" s="39" t="n"/>
      <c r="K626" s="39" t="n"/>
      <c r="L626" s="39" t="n"/>
      <c r="M626" s="39" t="n"/>
      <c r="N626" s="39" t="n"/>
      <c r="O626" s="39" t="n"/>
      <c r="P626" s="39" t="n"/>
      <c r="Q626" s="39" t="n"/>
      <c r="R626" s="39" t="n"/>
      <c r="S626" s="39" t="n"/>
      <c r="T626" s="39" t="n"/>
      <c r="U626" s="39" t="n"/>
      <c r="V626" s="39" t="n"/>
      <c r="W626" s="39" t="n"/>
      <c r="X626" s="39" t="n"/>
      <c r="Y626" s="39" t="n"/>
      <c r="Z626" s="39" t="n"/>
    </row>
    <row r="627" ht="15.75" customHeight="1" s="198">
      <c r="A627" s="39" t="n"/>
      <c r="B627" s="39" t="n"/>
      <c r="C627" s="39" t="n"/>
      <c r="D627" s="39" t="n"/>
      <c r="E627" s="39" t="n"/>
      <c r="F627" s="39" t="n"/>
      <c r="G627" s="39" t="n"/>
      <c r="H627" s="39" t="n"/>
      <c r="I627" s="39" t="n"/>
      <c r="J627" s="39" t="n"/>
      <c r="K627" s="39" t="n"/>
      <c r="L627" s="39" t="n"/>
      <c r="M627" s="39" t="n"/>
      <c r="N627" s="39" t="n"/>
      <c r="O627" s="39" t="n"/>
      <c r="P627" s="39" t="n"/>
      <c r="Q627" s="39" t="n"/>
      <c r="R627" s="39" t="n"/>
      <c r="S627" s="39" t="n"/>
      <c r="T627" s="39" t="n"/>
      <c r="U627" s="39" t="n"/>
      <c r="V627" s="39" t="n"/>
      <c r="W627" s="39" t="n"/>
      <c r="X627" s="39" t="n"/>
      <c r="Y627" s="39" t="n"/>
      <c r="Z627" s="39" t="n"/>
    </row>
    <row r="628" ht="15.75" customHeight="1" s="198">
      <c r="A628" s="39" t="n"/>
      <c r="B628" s="39" t="n"/>
      <c r="C628" s="39" t="n"/>
      <c r="D628" s="39" t="n"/>
      <c r="E628" s="39" t="n"/>
      <c r="F628" s="39" t="n"/>
      <c r="G628" s="39" t="n"/>
      <c r="H628" s="39" t="n"/>
      <c r="I628" s="39" t="n"/>
      <c r="J628" s="39" t="n"/>
      <c r="K628" s="39" t="n"/>
      <c r="L628" s="39" t="n"/>
      <c r="M628" s="39" t="n"/>
      <c r="N628" s="39" t="n"/>
      <c r="O628" s="39" t="n"/>
      <c r="P628" s="39" t="n"/>
      <c r="Q628" s="39" t="n"/>
      <c r="R628" s="39" t="n"/>
      <c r="S628" s="39" t="n"/>
      <c r="T628" s="39" t="n"/>
      <c r="U628" s="39" t="n"/>
      <c r="V628" s="39" t="n"/>
      <c r="W628" s="39" t="n"/>
      <c r="X628" s="39" t="n"/>
      <c r="Y628" s="39" t="n"/>
      <c r="Z628" s="39" t="n"/>
    </row>
    <row r="629" ht="15.75" customHeight="1" s="198">
      <c r="A629" s="39" t="n"/>
      <c r="B629" s="39" t="n"/>
      <c r="C629" s="39" t="n"/>
      <c r="D629" s="39" t="n"/>
      <c r="E629" s="39" t="n"/>
      <c r="F629" s="39" t="n"/>
      <c r="G629" s="39" t="n"/>
      <c r="H629" s="39" t="n"/>
      <c r="I629" s="39" t="n"/>
      <c r="J629" s="39" t="n"/>
      <c r="K629" s="39" t="n"/>
      <c r="L629" s="39" t="n"/>
      <c r="M629" s="39" t="n"/>
      <c r="N629" s="39" t="n"/>
      <c r="O629" s="39" t="n"/>
      <c r="P629" s="39" t="n"/>
      <c r="Q629" s="39" t="n"/>
      <c r="R629" s="39" t="n"/>
      <c r="S629" s="39" t="n"/>
      <c r="T629" s="39" t="n"/>
      <c r="U629" s="39" t="n"/>
      <c r="V629" s="39" t="n"/>
      <c r="W629" s="39" t="n"/>
      <c r="X629" s="39" t="n"/>
      <c r="Y629" s="39" t="n"/>
      <c r="Z629" s="39" t="n"/>
    </row>
    <row r="630" ht="15.75" customHeight="1" s="198">
      <c r="A630" s="39" t="n"/>
      <c r="B630" s="39" t="n"/>
      <c r="C630" s="39" t="n"/>
      <c r="D630" s="39" t="n"/>
      <c r="E630" s="39" t="n"/>
      <c r="F630" s="39" t="n"/>
      <c r="G630" s="39" t="n"/>
      <c r="H630" s="39" t="n"/>
      <c r="I630" s="39" t="n"/>
      <c r="J630" s="39" t="n"/>
      <c r="K630" s="39" t="n"/>
      <c r="L630" s="39" t="n"/>
      <c r="M630" s="39" t="n"/>
      <c r="N630" s="39" t="n"/>
      <c r="O630" s="39" t="n"/>
      <c r="P630" s="39" t="n"/>
      <c r="Q630" s="39" t="n"/>
      <c r="R630" s="39" t="n"/>
      <c r="S630" s="39" t="n"/>
      <c r="T630" s="39" t="n"/>
      <c r="U630" s="39" t="n"/>
      <c r="V630" s="39" t="n"/>
      <c r="W630" s="39" t="n"/>
      <c r="X630" s="39" t="n"/>
      <c r="Y630" s="39" t="n"/>
      <c r="Z630" s="39" t="n"/>
    </row>
    <row r="631" ht="15.75" customHeight="1" s="198">
      <c r="A631" s="39" t="n"/>
      <c r="B631" s="39" t="n"/>
      <c r="C631" s="39" t="n"/>
      <c r="D631" s="39" t="n"/>
      <c r="E631" s="39" t="n"/>
      <c r="F631" s="39" t="n"/>
      <c r="G631" s="39" t="n"/>
      <c r="H631" s="39" t="n"/>
      <c r="I631" s="39" t="n"/>
      <c r="J631" s="39" t="n"/>
      <c r="K631" s="39" t="n"/>
      <c r="L631" s="39" t="n"/>
      <c r="M631" s="39" t="n"/>
      <c r="N631" s="39" t="n"/>
      <c r="O631" s="39" t="n"/>
      <c r="P631" s="39" t="n"/>
      <c r="Q631" s="39" t="n"/>
      <c r="R631" s="39" t="n"/>
      <c r="S631" s="39" t="n"/>
      <c r="T631" s="39" t="n"/>
      <c r="U631" s="39" t="n"/>
      <c r="V631" s="39" t="n"/>
      <c r="W631" s="39" t="n"/>
      <c r="X631" s="39" t="n"/>
      <c r="Y631" s="39" t="n"/>
      <c r="Z631" s="39" t="n"/>
    </row>
    <row r="632" ht="15.75" customHeight="1" s="198">
      <c r="A632" s="39" t="n"/>
      <c r="B632" s="39" t="n"/>
      <c r="C632" s="39" t="n"/>
      <c r="D632" s="39" t="n"/>
      <c r="E632" s="39" t="n"/>
      <c r="F632" s="39" t="n"/>
      <c r="G632" s="39" t="n"/>
      <c r="H632" s="39" t="n"/>
      <c r="I632" s="39" t="n"/>
      <c r="J632" s="39" t="n"/>
      <c r="K632" s="39" t="n"/>
      <c r="L632" s="39" t="n"/>
      <c r="M632" s="39" t="n"/>
      <c r="N632" s="39" t="n"/>
      <c r="O632" s="39" t="n"/>
      <c r="P632" s="39" t="n"/>
      <c r="Q632" s="39" t="n"/>
      <c r="R632" s="39" t="n"/>
      <c r="S632" s="39" t="n"/>
      <c r="T632" s="39" t="n"/>
      <c r="U632" s="39" t="n"/>
      <c r="V632" s="39" t="n"/>
      <c r="W632" s="39" t="n"/>
      <c r="X632" s="39" t="n"/>
      <c r="Y632" s="39" t="n"/>
      <c r="Z632" s="39" t="n"/>
    </row>
    <row r="633" ht="15.75" customHeight="1" s="198">
      <c r="A633" s="39" t="n"/>
      <c r="B633" s="39" t="n"/>
      <c r="C633" s="39" t="n"/>
      <c r="D633" s="39" t="n"/>
      <c r="E633" s="39" t="n"/>
      <c r="F633" s="39" t="n"/>
      <c r="G633" s="39" t="n"/>
      <c r="H633" s="39" t="n"/>
      <c r="I633" s="39" t="n"/>
      <c r="J633" s="39" t="n"/>
      <c r="K633" s="39" t="n"/>
      <c r="L633" s="39" t="n"/>
      <c r="M633" s="39" t="n"/>
      <c r="N633" s="39" t="n"/>
      <c r="O633" s="39" t="n"/>
      <c r="P633" s="39" t="n"/>
      <c r="Q633" s="39" t="n"/>
      <c r="R633" s="39" t="n"/>
      <c r="S633" s="39" t="n"/>
      <c r="T633" s="39" t="n"/>
      <c r="U633" s="39" t="n"/>
      <c r="V633" s="39" t="n"/>
      <c r="W633" s="39" t="n"/>
      <c r="X633" s="39" t="n"/>
      <c r="Y633" s="39" t="n"/>
      <c r="Z633" s="39" t="n"/>
    </row>
    <row r="634" ht="15.75" customHeight="1" s="198">
      <c r="A634" s="39" t="n"/>
      <c r="B634" s="39" t="n"/>
      <c r="C634" s="39" t="n"/>
      <c r="D634" s="39" t="n"/>
      <c r="E634" s="39" t="n"/>
      <c r="F634" s="39" t="n"/>
      <c r="G634" s="39" t="n"/>
      <c r="H634" s="39" t="n"/>
      <c r="I634" s="39" t="n"/>
      <c r="J634" s="39" t="n"/>
      <c r="K634" s="39" t="n"/>
      <c r="L634" s="39" t="n"/>
      <c r="M634" s="39" t="n"/>
      <c r="N634" s="39" t="n"/>
      <c r="O634" s="39" t="n"/>
      <c r="P634" s="39" t="n"/>
      <c r="Q634" s="39" t="n"/>
      <c r="R634" s="39" t="n"/>
      <c r="S634" s="39" t="n"/>
      <c r="T634" s="39" t="n"/>
      <c r="U634" s="39" t="n"/>
      <c r="V634" s="39" t="n"/>
      <c r="W634" s="39" t="n"/>
      <c r="X634" s="39" t="n"/>
      <c r="Y634" s="39" t="n"/>
      <c r="Z634" s="39" t="n"/>
    </row>
    <row r="635" ht="15.75" customHeight="1" s="198">
      <c r="A635" s="39" t="n"/>
      <c r="B635" s="39" t="n"/>
      <c r="C635" s="39" t="n"/>
      <c r="D635" s="39" t="n"/>
      <c r="E635" s="39" t="n"/>
      <c r="F635" s="39" t="n"/>
      <c r="G635" s="39" t="n"/>
      <c r="H635" s="39" t="n"/>
      <c r="I635" s="39" t="n"/>
      <c r="J635" s="39" t="n"/>
      <c r="K635" s="39" t="n"/>
      <c r="L635" s="39" t="n"/>
      <c r="M635" s="39" t="n"/>
      <c r="N635" s="39" t="n"/>
      <c r="O635" s="39" t="n"/>
      <c r="P635" s="39" t="n"/>
      <c r="Q635" s="39" t="n"/>
      <c r="R635" s="39" t="n"/>
      <c r="S635" s="39" t="n"/>
      <c r="T635" s="39" t="n"/>
      <c r="U635" s="39" t="n"/>
      <c r="V635" s="39" t="n"/>
      <c r="W635" s="39" t="n"/>
      <c r="X635" s="39" t="n"/>
      <c r="Y635" s="39" t="n"/>
      <c r="Z635" s="39" t="n"/>
    </row>
    <row r="636" ht="15.75" customHeight="1" s="198">
      <c r="A636" s="39" t="n"/>
      <c r="B636" s="39" t="n"/>
      <c r="C636" s="39" t="n"/>
      <c r="D636" s="39" t="n"/>
      <c r="E636" s="39" t="n"/>
      <c r="F636" s="39" t="n"/>
      <c r="G636" s="39" t="n"/>
      <c r="H636" s="39" t="n"/>
      <c r="I636" s="39" t="n"/>
      <c r="J636" s="39" t="n"/>
      <c r="K636" s="39" t="n"/>
      <c r="L636" s="39" t="n"/>
      <c r="M636" s="39" t="n"/>
      <c r="N636" s="39" t="n"/>
      <c r="O636" s="39" t="n"/>
      <c r="P636" s="39" t="n"/>
      <c r="Q636" s="39" t="n"/>
      <c r="R636" s="39" t="n"/>
      <c r="S636" s="39" t="n"/>
      <c r="T636" s="39" t="n"/>
      <c r="U636" s="39" t="n"/>
      <c r="V636" s="39" t="n"/>
      <c r="W636" s="39" t="n"/>
      <c r="X636" s="39" t="n"/>
      <c r="Y636" s="39" t="n"/>
      <c r="Z636" s="39" t="n"/>
    </row>
    <row r="637" ht="15.75" customHeight="1" s="198">
      <c r="A637" s="39" t="n"/>
      <c r="B637" s="39" t="n"/>
      <c r="C637" s="39" t="n"/>
      <c r="D637" s="39" t="n"/>
      <c r="E637" s="39" t="n"/>
      <c r="F637" s="39" t="n"/>
      <c r="G637" s="39" t="n"/>
      <c r="H637" s="39" t="n"/>
      <c r="I637" s="39" t="n"/>
      <c r="J637" s="39" t="n"/>
      <c r="K637" s="39" t="n"/>
      <c r="L637" s="39" t="n"/>
      <c r="M637" s="39" t="n"/>
      <c r="N637" s="39" t="n"/>
      <c r="O637" s="39" t="n"/>
      <c r="P637" s="39" t="n"/>
      <c r="Q637" s="39" t="n"/>
      <c r="R637" s="39" t="n"/>
      <c r="S637" s="39" t="n"/>
      <c r="T637" s="39" t="n"/>
      <c r="U637" s="39" t="n"/>
      <c r="V637" s="39" t="n"/>
      <c r="W637" s="39" t="n"/>
      <c r="X637" s="39" t="n"/>
      <c r="Y637" s="39" t="n"/>
      <c r="Z637" s="39" t="n"/>
    </row>
    <row r="638" ht="15.75" customHeight="1" s="198">
      <c r="A638" s="39" t="n"/>
      <c r="B638" s="39" t="n"/>
      <c r="C638" s="39" t="n"/>
      <c r="D638" s="39" t="n"/>
      <c r="E638" s="39" t="n"/>
      <c r="F638" s="39" t="n"/>
      <c r="G638" s="39" t="n"/>
      <c r="H638" s="39" t="n"/>
      <c r="I638" s="39" t="n"/>
      <c r="J638" s="39" t="n"/>
      <c r="K638" s="39" t="n"/>
      <c r="L638" s="39" t="n"/>
      <c r="M638" s="39" t="n"/>
      <c r="N638" s="39" t="n"/>
      <c r="O638" s="39" t="n"/>
      <c r="P638" s="39" t="n"/>
      <c r="Q638" s="39" t="n"/>
      <c r="R638" s="39" t="n"/>
      <c r="S638" s="39" t="n"/>
      <c r="T638" s="39" t="n"/>
      <c r="U638" s="39" t="n"/>
      <c r="V638" s="39" t="n"/>
      <c r="W638" s="39" t="n"/>
      <c r="X638" s="39" t="n"/>
      <c r="Y638" s="39" t="n"/>
      <c r="Z638" s="39" t="n"/>
    </row>
    <row r="639" ht="15.75" customHeight="1" s="198">
      <c r="A639" s="39" t="n"/>
      <c r="B639" s="39" t="n"/>
      <c r="C639" s="39" t="n"/>
      <c r="D639" s="39" t="n"/>
      <c r="E639" s="39" t="n"/>
      <c r="F639" s="39" t="n"/>
      <c r="G639" s="39" t="n"/>
      <c r="H639" s="39" t="n"/>
      <c r="I639" s="39" t="n"/>
      <c r="J639" s="39" t="n"/>
      <c r="K639" s="39" t="n"/>
      <c r="L639" s="39" t="n"/>
      <c r="M639" s="39" t="n"/>
      <c r="N639" s="39" t="n"/>
      <c r="O639" s="39" t="n"/>
      <c r="P639" s="39" t="n"/>
      <c r="Q639" s="39" t="n"/>
      <c r="R639" s="39" t="n"/>
      <c r="S639" s="39" t="n"/>
      <c r="T639" s="39" t="n"/>
      <c r="U639" s="39" t="n"/>
      <c r="V639" s="39" t="n"/>
      <c r="W639" s="39" t="n"/>
      <c r="X639" s="39" t="n"/>
      <c r="Y639" s="39" t="n"/>
      <c r="Z639" s="39" t="n"/>
    </row>
    <row r="640" ht="15.75" customHeight="1" s="198">
      <c r="A640" s="39" t="n"/>
      <c r="B640" s="39" t="n"/>
      <c r="C640" s="39" t="n"/>
      <c r="D640" s="39" t="n"/>
      <c r="E640" s="39" t="n"/>
      <c r="F640" s="39" t="n"/>
      <c r="G640" s="39" t="n"/>
      <c r="H640" s="39" t="n"/>
      <c r="I640" s="39" t="n"/>
      <c r="J640" s="39" t="n"/>
      <c r="K640" s="39" t="n"/>
      <c r="L640" s="39" t="n"/>
      <c r="M640" s="39" t="n"/>
      <c r="N640" s="39" t="n"/>
      <c r="O640" s="39" t="n"/>
      <c r="P640" s="39" t="n"/>
      <c r="Q640" s="39" t="n"/>
      <c r="R640" s="39" t="n"/>
      <c r="S640" s="39" t="n"/>
      <c r="T640" s="39" t="n"/>
      <c r="U640" s="39" t="n"/>
      <c r="V640" s="39" t="n"/>
      <c r="W640" s="39" t="n"/>
      <c r="X640" s="39" t="n"/>
      <c r="Y640" s="39" t="n"/>
      <c r="Z640" s="39" t="n"/>
    </row>
    <row r="641" ht="15.75" customHeight="1" s="198">
      <c r="A641" s="39" t="n"/>
      <c r="B641" s="39" t="n"/>
      <c r="C641" s="39" t="n"/>
      <c r="D641" s="39" t="n"/>
      <c r="E641" s="39" t="n"/>
      <c r="F641" s="39" t="n"/>
      <c r="G641" s="39" t="n"/>
      <c r="H641" s="39" t="n"/>
      <c r="I641" s="39" t="n"/>
      <c r="J641" s="39" t="n"/>
      <c r="K641" s="39" t="n"/>
      <c r="L641" s="39" t="n"/>
      <c r="M641" s="39" t="n"/>
      <c r="N641" s="39" t="n"/>
      <c r="O641" s="39" t="n"/>
      <c r="P641" s="39" t="n"/>
      <c r="Q641" s="39" t="n"/>
      <c r="R641" s="39" t="n"/>
      <c r="S641" s="39" t="n"/>
      <c r="T641" s="39" t="n"/>
      <c r="U641" s="39" t="n"/>
      <c r="V641" s="39" t="n"/>
      <c r="W641" s="39" t="n"/>
      <c r="X641" s="39" t="n"/>
      <c r="Y641" s="39" t="n"/>
      <c r="Z641" s="39" t="n"/>
    </row>
    <row r="642" ht="15.75" customHeight="1" s="198">
      <c r="A642" s="39" t="n"/>
      <c r="B642" s="39" t="n"/>
      <c r="C642" s="39" t="n"/>
      <c r="D642" s="39" t="n"/>
      <c r="E642" s="39" t="n"/>
      <c r="F642" s="39" t="n"/>
      <c r="G642" s="39" t="n"/>
      <c r="H642" s="39" t="n"/>
      <c r="I642" s="39" t="n"/>
      <c r="J642" s="39" t="n"/>
      <c r="K642" s="39" t="n"/>
      <c r="L642" s="39" t="n"/>
      <c r="M642" s="39" t="n"/>
      <c r="N642" s="39" t="n"/>
      <c r="O642" s="39" t="n"/>
      <c r="P642" s="39" t="n"/>
      <c r="Q642" s="39" t="n"/>
      <c r="R642" s="39" t="n"/>
      <c r="S642" s="39" t="n"/>
      <c r="T642" s="39" t="n"/>
      <c r="U642" s="39" t="n"/>
      <c r="V642" s="39" t="n"/>
      <c r="W642" s="39" t="n"/>
      <c r="X642" s="39" t="n"/>
      <c r="Y642" s="39" t="n"/>
      <c r="Z642" s="39" t="n"/>
    </row>
    <row r="643" ht="15.75" customHeight="1" s="198">
      <c r="A643" s="39" t="n"/>
      <c r="B643" s="39" t="n"/>
      <c r="C643" s="39" t="n"/>
      <c r="D643" s="39" t="n"/>
      <c r="E643" s="39" t="n"/>
      <c r="F643" s="39" t="n"/>
      <c r="G643" s="39" t="n"/>
      <c r="H643" s="39" t="n"/>
      <c r="I643" s="39" t="n"/>
      <c r="J643" s="39" t="n"/>
      <c r="K643" s="39" t="n"/>
      <c r="L643" s="39" t="n"/>
      <c r="M643" s="39" t="n"/>
      <c r="N643" s="39" t="n"/>
      <c r="O643" s="39" t="n"/>
      <c r="P643" s="39" t="n"/>
      <c r="Q643" s="39" t="n"/>
      <c r="R643" s="39" t="n"/>
      <c r="S643" s="39" t="n"/>
      <c r="T643" s="39" t="n"/>
      <c r="U643" s="39" t="n"/>
      <c r="V643" s="39" t="n"/>
      <c r="W643" s="39" t="n"/>
      <c r="X643" s="39" t="n"/>
      <c r="Y643" s="39" t="n"/>
      <c r="Z643" s="39" t="n"/>
    </row>
    <row r="644" ht="15.75" customHeight="1" s="198">
      <c r="A644" s="39" t="n"/>
      <c r="B644" s="39" t="n"/>
      <c r="C644" s="39" t="n"/>
      <c r="D644" s="39" t="n"/>
      <c r="E644" s="39" t="n"/>
      <c r="F644" s="39" t="n"/>
      <c r="G644" s="39" t="n"/>
      <c r="H644" s="39" t="n"/>
      <c r="I644" s="39" t="n"/>
      <c r="J644" s="39" t="n"/>
      <c r="K644" s="39" t="n"/>
      <c r="L644" s="39" t="n"/>
      <c r="M644" s="39" t="n"/>
      <c r="N644" s="39" t="n"/>
      <c r="O644" s="39" t="n"/>
      <c r="P644" s="39" t="n"/>
      <c r="Q644" s="39" t="n"/>
      <c r="R644" s="39" t="n"/>
      <c r="S644" s="39" t="n"/>
      <c r="T644" s="39" t="n"/>
      <c r="U644" s="39" t="n"/>
      <c r="V644" s="39" t="n"/>
      <c r="W644" s="39" t="n"/>
      <c r="X644" s="39" t="n"/>
      <c r="Y644" s="39" t="n"/>
      <c r="Z644" s="39" t="n"/>
    </row>
    <row r="645" ht="15.75" customHeight="1" s="198">
      <c r="A645" s="39" t="n"/>
      <c r="B645" s="39" t="n"/>
      <c r="C645" s="39" t="n"/>
      <c r="D645" s="39" t="n"/>
      <c r="E645" s="39" t="n"/>
      <c r="F645" s="39" t="n"/>
      <c r="G645" s="39" t="n"/>
      <c r="H645" s="39" t="n"/>
      <c r="I645" s="39" t="n"/>
      <c r="J645" s="39" t="n"/>
      <c r="K645" s="39" t="n"/>
      <c r="L645" s="39" t="n"/>
      <c r="M645" s="39" t="n"/>
      <c r="N645" s="39" t="n"/>
      <c r="O645" s="39" t="n"/>
      <c r="P645" s="39" t="n"/>
      <c r="Q645" s="39" t="n"/>
      <c r="R645" s="39" t="n"/>
      <c r="S645" s="39" t="n"/>
      <c r="T645" s="39" t="n"/>
      <c r="U645" s="39" t="n"/>
      <c r="V645" s="39" t="n"/>
      <c r="W645" s="39" t="n"/>
      <c r="X645" s="39" t="n"/>
      <c r="Y645" s="39" t="n"/>
      <c r="Z645" s="39" t="n"/>
    </row>
    <row r="646" ht="15.75" customHeight="1" s="198">
      <c r="A646" s="39" t="n"/>
      <c r="B646" s="39" t="n"/>
      <c r="C646" s="39" t="n"/>
      <c r="D646" s="39" t="n"/>
      <c r="E646" s="39" t="n"/>
      <c r="F646" s="39" t="n"/>
      <c r="G646" s="39" t="n"/>
      <c r="H646" s="39" t="n"/>
      <c r="I646" s="39" t="n"/>
      <c r="J646" s="39" t="n"/>
      <c r="K646" s="39" t="n"/>
      <c r="L646" s="39" t="n"/>
      <c r="M646" s="39" t="n"/>
      <c r="N646" s="39" t="n"/>
      <c r="O646" s="39" t="n"/>
      <c r="P646" s="39" t="n"/>
      <c r="Q646" s="39" t="n"/>
      <c r="R646" s="39" t="n"/>
      <c r="S646" s="39" t="n"/>
      <c r="T646" s="39" t="n"/>
      <c r="U646" s="39" t="n"/>
      <c r="V646" s="39" t="n"/>
      <c r="W646" s="39" t="n"/>
      <c r="X646" s="39" t="n"/>
      <c r="Y646" s="39" t="n"/>
      <c r="Z646" s="39" t="n"/>
    </row>
    <row r="647" ht="15.75" customHeight="1" s="198">
      <c r="A647" s="39" t="n"/>
      <c r="B647" s="39" t="n"/>
      <c r="C647" s="39" t="n"/>
      <c r="D647" s="39" t="n"/>
      <c r="E647" s="39" t="n"/>
      <c r="F647" s="39" t="n"/>
      <c r="G647" s="39" t="n"/>
      <c r="H647" s="39" t="n"/>
      <c r="I647" s="39" t="n"/>
      <c r="J647" s="39" t="n"/>
      <c r="K647" s="39" t="n"/>
      <c r="L647" s="39" t="n"/>
      <c r="M647" s="39" t="n"/>
      <c r="N647" s="39" t="n"/>
      <c r="O647" s="39" t="n"/>
      <c r="P647" s="39" t="n"/>
      <c r="Q647" s="39" t="n"/>
      <c r="R647" s="39" t="n"/>
      <c r="S647" s="39" t="n"/>
      <c r="T647" s="39" t="n"/>
      <c r="U647" s="39" t="n"/>
      <c r="V647" s="39" t="n"/>
      <c r="W647" s="39" t="n"/>
      <c r="X647" s="39" t="n"/>
      <c r="Y647" s="39" t="n"/>
      <c r="Z647" s="39" t="n"/>
    </row>
    <row r="648" ht="15.75" customHeight="1" s="198">
      <c r="A648" s="39" t="n"/>
      <c r="B648" s="39" t="n"/>
      <c r="C648" s="39" t="n"/>
      <c r="D648" s="39" t="n"/>
      <c r="E648" s="39" t="n"/>
      <c r="F648" s="39" t="n"/>
      <c r="G648" s="39" t="n"/>
      <c r="H648" s="39" t="n"/>
      <c r="I648" s="39" t="n"/>
      <c r="J648" s="39" t="n"/>
      <c r="K648" s="39" t="n"/>
      <c r="L648" s="39" t="n"/>
      <c r="M648" s="39" t="n"/>
      <c r="N648" s="39" t="n"/>
      <c r="O648" s="39" t="n"/>
      <c r="P648" s="39" t="n"/>
      <c r="Q648" s="39" t="n"/>
      <c r="R648" s="39" t="n"/>
      <c r="S648" s="39" t="n"/>
      <c r="T648" s="39" t="n"/>
      <c r="U648" s="39" t="n"/>
      <c r="V648" s="39" t="n"/>
      <c r="W648" s="39" t="n"/>
      <c r="X648" s="39" t="n"/>
      <c r="Y648" s="39" t="n"/>
      <c r="Z648" s="39" t="n"/>
    </row>
    <row r="649" ht="15.75" customHeight="1" s="198">
      <c r="A649" s="39" t="n"/>
      <c r="B649" s="39" t="n"/>
      <c r="C649" s="39" t="n"/>
      <c r="D649" s="39" t="n"/>
      <c r="E649" s="39" t="n"/>
      <c r="F649" s="39" t="n"/>
      <c r="G649" s="39" t="n"/>
      <c r="H649" s="39" t="n"/>
      <c r="I649" s="39" t="n"/>
      <c r="J649" s="39" t="n"/>
      <c r="K649" s="39" t="n"/>
      <c r="L649" s="39" t="n"/>
      <c r="M649" s="39" t="n"/>
      <c r="N649" s="39" t="n"/>
      <c r="O649" s="39" t="n"/>
      <c r="P649" s="39" t="n"/>
      <c r="Q649" s="39" t="n"/>
      <c r="R649" s="39" t="n"/>
      <c r="S649" s="39" t="n"/>
      <c r="T649" s="39" t="n"/>
      <c r="U649" s="39" t="n"/>
      <c r="V649" s="39" t="n"/>
      <c r="W649" s="39" t="n"/>
      <c r="X649" s="39" t="n"/>
      <c r="Y649" s="39" t="n"/>
      <c r="Z649" s="39" t="n"/>
    </row>
    <row r="650" ht="15.75" customHeight="1" s="198">
      <c r="A650" s="39" t="n"/>
      <c r="B650" s="39" t="n"/>
      <c r="C650" s="39" t="n"/>
      <c r="D650" s="39" t="n"/>
      <c r="E650" s="39" t="n"/>
      <c r="F650" s="39" t="n"/>
      <c r="G650" s="39" t="n"/>
      <c r="H650" s="39" t="n"/>
      <c r="I650" s="39" t="n"/>
      <c r="J650" s="39" t="n"/>
      <c r="K650" s="39" t="n"/>
      <c r="L650" s="39" t="n"/>
      <c r="M650" s="39" t="n"/>
      <c r="N650" s="39" t="n"/>
      <c r="O650" s="39" t="n"/>
      <c r="P650" s="39" t="n"/>
      <c r="Q650" s="39" t="n"/>
      <c r="R650" s="39" t="n"/>
      <c r="S650" s="39" t="n"/>
      <c r="T650" s="39" t="n"/>
      <c r="U650" s="39" t="n"/>
      <c r="V650" s="39" t="n"/>
      <c r="W650" s="39" t="n"/>
      <c r="X650" s="39" t="n"/>
      <c r="Y650" s="39" t="n"/>
      <c r="Z650" s="39" t="n"/>
    </row>
    <row r="651" ht="15.75" customHeight="1" s="198">
      <c r="A651" s="39" t="n"/>
      <c r="B651" s="39" t="n"/>
      <c r="C651" s="39" t="n"/>
      <c r="D651" s="39" t="n"/>
      <c r="E651" s="39" t="n"/>
      <c r="F651" s="39" t="n"/>
      <c r="G651" s="39" t="n"/>
      <c r="H651" s="39" t="n"/>
      <c r="I651" s="39" t="n"/>
      <c r="J651" s="39" t="n"/>
      <c r="K651" s="39" t="n"/>
      <c r="L651" s="39" t="n"/>
      <c r="M651" s="39" t="n"/>
      <c r="N651" s="39" t="n"/>
      <c r="O651" s="39" t="n"/>
      <c r="P651" s="39" t="n"/>
      <c r="Q651" s="39" t="n"/>
      <c r="R651" s="39" t="n"/>
      <c r="S651" s="39" t="n"/>
      <c r="T651" s="39" t="n"/>
      <c r="U651" s="39" t="n"/>
      <c r="V651" s="39" t="n"/>
      <c r="W651" s="39" t="n"/>
      <c r="X651" s="39" t="n"/>
      <c r="Y651" s="39" t="n"/>
      <c r="Z651" s="39" t="n"/>
    </row>
    <row r="652" ht="15.75" customHeight="1" s="198">
      <c r="A652" s="39" t="n"/>
      <c r="B652" s="39" t="n"/>
      <c r="C652" s="39" t="n"/>
      <c r="D652" s="39" t="n"/>
      <c r="E652" s="39" t="n"/>
      <c r="F652" s="39" t="n"/>
      <c r="G652" s="39" t="n"/>
      <c r="H652" s="39" t="n"/>
      <c r="I652" s="39" t="n"/>
      <c r="J652" s="39" t="n"/>
      <c r="K652" s="39" t="n"/>
      <c r="L652" s="39" t="n"/>
      <c r="M652" s="39" t="n"/>
      <c r="N652" s="39" t="n"/>
      <c r="O652" s="39" t="n"/>
      <c r="P652" s="39" t="n"/>
      <c r="Q652" s="39" t="n"/>
      <c r="R652" s="39" t="n"/>
      <c r="S652" s="39" t="n"/>
      <c r="T652" s="39" t="n"/>
      <c r="U652" s="39" t="n"/>
      <c r="V652" s="39" t="n"/>
      <c r="W652" s="39" t="n"/>
      <c r="X652" s="39" t="n"/>
      <c r="Y652" s="39" t="n"/>
      <c r="Z652" s="39" t="n"/>
    </row>
    <row r="653" ht="15.75" customHeight="1" s="198">
      <c r="A653" s="39" t="n"/>
      <c r="B653" s="39" t="n"/>
      <c r="C653" s="39" t="n"/>
      <c r="D653" s="39" t="n"/>
      <c r="E653" s="39" t="n"/>
      <c r="F653" s="39" t="n"/>
      <c r="G653" s="39" t="n"/>
      <c r="H653" s="39" t="n"/>
      <c r="I653" s="39" t="n"/>
      <c r="J653" s="39" t="n"/>
      <c r="K653" s="39" t="n"/>
      <c r="L653" s="39" t="n"/>
      <c r="M653" s="39" t="n"/>
      <c r="N653" s="39" t="n"/>
      <c r="O653" s="39" t="n"/>
      <c r="P653" s="39" t="n"/>
      <c r="Q653" s="39" t="n"/>
      <c r="R653" s="39" t="n"/>
      <c r="S653" s="39" t="n"/>
      <c r="T653" s="39" t="n"/>
      <c r="U653" s="39" t="n"/>
      <c r="V653" s="39" t="n"/>
      <c r="W653" s="39" t="n"/>
      <c r="X653" s="39" t="n"/>
      <c r="Y653" s="39" t="n"/>
      <c r="Z653" s="39" t="n"/>
    </row>
    <row r="654" ht="15.75" customHeight="1" s="198">
      <c r="A654" s="39" t="n"/>
      <c r="B654" s="39" t="n"/>
      <c r="C654" s="39" t="n"/>
      <c r="D654" s="39" t="n"/>
      <c r="E654" s="39" t="n"/>
      <c r="F654" s="39" t="n"/>
      <c r="G654" s="39" t="n"/>
      <c r="H654" s="39" t="n"/>
      <c r="I654" s="39" t="n"/>
      <c r="J654" s="39" t="n"/>
      <c r="K654" s="39" t="n"/>
      <c r="L654" s="39" t="n"/>
      <c r="M654" s="39" t="n"/>
      <c r="N654" s="39" t="n"/>
      <c r="O654" s="39" t="n"/>
      <c r="P654" s="39" t="n"/>
      <c r="Q654" s="39" t="n"/>
      <c r="R654" s="39" t="n"/>
      <c r="S654" s="39" t="n"/>
      <c r="T654" s="39" t="n"/>
      <c r="U654" s="39" t="n"/>
      <c r="V654" s="39" t="n"/>
      <c r="W654" s="39" t="n"/>
      <c r="X654" s="39" t="n"/>
      <c r="Y654" s="39" t="n"/>
      <c r="Z654" s="39" t="n"/>
    </row>
    <row r="655" ht="15.75" customHeight="1" s="198">
      <c r="A655" s="39" t="n"/>
      <c r="B655" s="39" t="n"/>
      <c r="C655" s="39" t="n"/>
      <c r="D655" s="39" t="n"/>
      <c r="E655" s="39" t="n"/>
      <c r="F655" s="39" t="n"/>
      <c r="G655" s="39" t="n"/>
      <c r="H655" s="39" t="n"/>
      <c r="I655" s="39" t="n"/>
      <c r="J655" s="39" t="n"/>
      <c r="K655" s="39" t="n"/>
      <c r="L655" s="39" t="n"/>
      <c r="M655" s="39" t="n"/>
      <c r="N655" s="39" t="n"/>
      <c r="O655" s="39" t="n"/>
      <c r="P655" s="39" t="n"/>
      <c r="Q655" s="39" t="n"/>
      <c r="R655" s="39" t="n"/>
      <c r="S655" s="39" t="n"/>
      <c r="T655" s="39" t="n"/>
      <c r="U655" s="39" t="n"/>
      <c r="V655" s="39" t="n"/>
      <c r="W655" s="39" t="n"/>
      <c r="X655" s="39" t="n"/>
      <c r="Y655" s="39" t="n"/>
      <c r="Z655" s="39" t="n"/>
    </row>
    <row r="656" ht="15.75" customHeight="1" s="198">
      <c r="A656" s="39" t="n"/>
      <c r="B656" s="39" t="n"/>
      <c r="C656" s="39" t="n"/>
      <c r="D656" s="39" t="n"/>
      <c r="E656" s="39" t="n"/>
      <c r="F656" s="39" t="n"/>
      <c r="G656" s="39" t="n"/>
      <c r="H656" s="39" t="n"/>
      <c r="I656" s="39" t="n"/>
      <c r="J656" s="39" t="n"/>
      <c r="K656" s="39" t="n"/>
      <c r="L656" s="39" t="n"/>
      <c r="M656" s="39" t="n"/>
      <c r="N656" s="39" t="n"/>
      <c r="O656" s="39" t="n"/>
      <c r="P656" s="39" t="n"/>
      <c r="Q656" s="39" t="n"/>
      <c r="R656" s="39" t="n"/>
      <c r="S656" s="39" t="n"/>
      <c r="T656" s="39" t="n"/>
      <c r="U656" s="39" t="n"/>
      <c r="V656" s="39" t="n"/>
      <c r="W656" s="39" t="n"/>
      <c r="X656" s="39" t="n"/>
      <c r="Y656" s="39" t="n"/>
      <c r="Z656" s="39" t="n"/>
    </row>
    <row r="657" ht="15.75" customHeight="1" s="198">
      <c r="A657" s="39" t="n"/>
      <c r="B657" s="39" t="n"/>
      <c r="C657" s="39" t="n"/>
      <c r="D657" s="39" t="n"/>
      <c r="E657" s="39" t="n"/>
      <c r="F657" s="39" t="n"/>
      <c r="G657" s="39" t="n"/>
      <c r="H657" s="39" t="n"/>
      <c r="I657" s="39" t="n"/>
      <c r="J657" s="39" t="n"/>
      <c r="K657" s="39" t="n"/>
      <c r="L657" s="39" t="n"/>
      <c r="M657" s="39" t="n"/>
      <c r="N657" s="39" t="n"/>
      <c r="O657" s="39" t="n"/>
      <c r="P657" s="39" t="n"/>
      <c r="Q657" s="39" t="n"/>
      <c r="R657" s="39" t="n"/>
      <c r="S657" s="39" t="n"/>
      <c r="T657" s="39" t="n"/>
      <c r="U657" s="39" t="n"/>
      <c r="V657" s="39" t="n"/>
      <c r="W657" s="39" t="n"/>
      <c r="X657" s="39" t="n"/>
      <c r="Y657" s="39" t="n"/>
      <c r="Z657" s="39" t="n"/>
    </row>
    <row r="658" ht="15.75" customHeight="1" s="198">
      <c r="A658" s="39" t="n"/>
      <c r="B658" s="39" t="n"/>
      <c r="C658" s="39" t="n"/>
      <c r="D658" s="39" t="n"/>
      <c r="E658" s="39" t="n"/>
      <c r="F658" s="39" t="n"/>
      <c r="G658" s="39" t="n"/>
      <c r="H658" s="39" t="n"/>
      <c r="I658" s="39" t="n"/>
      <c r="J658" s="39" t="n"/>
      <c r="K658" s="39" t="n"/>
      <c r="L658" s="39" t="n"/>
      <c r="M658" s="39" t="n"/>
      <c r="N658" s="39" t="n"/>
      <c r="O658" s="39" t="n"/>
      <c r="P658" s="39" t="n"/>
      <c r="Q658" s="39" t="n"/>
      <c r="R658" s="39" t="n"/>
      <c r="S658" s="39" t="n"/>
      <c r="T658" s="39" t="n"/>
      <c r="U658" s="39" t="n"/>
      <c r="V658" s="39" t="n"/>
      <c r="W658" s="39" t="n"/>
      <c r="X658" s="39" t="n"/>
      <c r="Y658" s="39" t="n"/>
      <c r="Z658" s="39" t="n"/>
    </row>
    <row r="659" ht="15.75" customHeight="1" s="198">
      <c r="A659" s="39" t="n"/>
      <c r="B659" s="39" t="n"/>
      <c r="C659" s="39" t="n"/>
      <c r="D659" s="39" t="n"/>
      <c r="E659" s="39" t="n"/>
      <c r="F659" s="39" t="n"/>
      <c r="G659" s="39" t="n"/>
      <c r="H659" s="39" t="n"/>
      <c r="I659" s="39" t="n"/>
      <c r="J659" s="39" t="n"/>
      <c r="K659" s="39" t="n"/>
      <c r="L659" s="39" t="n"/>
      <c r="M659" s="39" t="n"/>
      <c r="N659" s="39" t="n"/>
      <c r="O659" s="39" t="n"/>
      <c r="P659" s="39" t="n"/>
      <c r="Q659" s="39" t="n"/>
      <c r="R659" s="39" t="n"/>
      <c r="S659" s="39" t="n"/>
      <c r="T659" s="39" t="n"/>
      <c r="U659" s="39" t="n"/>
      <c r="V659" s="39" t="n"/>
      <c r="W659" s="39" t="n"/>
      <c r="X659" s="39" t="n"/>
      <c r="Y659" s="39" t="n"/>
      <c r="Z659" s="39" t="n"/>
    </row>
    <row r="660" ht="15.75" customHeight="1" s="198">
      <c r="A660" s="39" t="n"/>
      <c r="B660" s="39" t="n"/>
      <c r="C660" s="39" t="n"/>
      <c r="D660" s="39" t="n"/>
      <c r="E660" s="39" t="n"/>
      <c r="F660" s="39" t="n"/>
      <c r="G660" s="39" t="n"/>
      <c r="H660" s="39" t="n"/>
      <c r="I660" s="39" t="n"/>
      <c r="J660" s="39" t="n"/>
      <c r="K660" s="39" t="n"/>
      <c r="L660" s="39" t="n"/>
      <c r="M660" s="39" t="n"/>
      <c r="N660" s="39" t="n"/>
      <c r="O660" s="39" t="n"/>
      <c r="P660" s="39" t="n"/>
      <c r="Q660" s="39" t="n"/>
      <c r="R660" s="39" t="n"/>
      <c r="S660" s="39" t="n"/>
      <c r="T660" s="39" t="n"/>
      <c r="U660" s="39" t="n"/>
      <c r="V660" s="39" t="n"/>
      <c r="W660" s="39" t="n"/>
      <c r="X660" s="39" t="n"/>
      <c r="Y660" s="39" t="n"/>
      <c r="Z660" s="39" t="n"/>
    </row>
    <row r="661" ht="15.75" customHeight="1" s="198">
      <c r="A661" s="39" t="n"/>
      <c r="B661" s="39" t="n"/>
      <c r="C661" s="39" t="n"/>
      <c r="D661" s="39" t="n"/>
      <c r="E661" s="39" t="n"/>
      <c r="F661" s="39" t="n"/>
      <c r="G661" s="39" t="n"/>
      <c r="H661" s="39" t="n"/>
      <c r="I661" s="39" t="n"/>
      <c r="J661" s="39" t="n"/>
      <c r="K661" s="39" t="n"/>
      <c r="L661" s="39" t="n"/>
      <c r="M661" s="39" t="n"/>
      <c r="N661" s="39" t="n"/>
      <c r="O661" s="39" t="n"/>
      <c r="P661" s="39" t="n"/>
      <c r="Q661" s="39" t="n"/>
      <c r="R661" s="39" t="n"/>
      <c r="S661" s="39" t="n"/>
      <c r="T661" s="39" t="n"/>
      <c r="U661" s="39" t="n"/>
      <c r="V661" s="39" t="n"/>
      <c r="W661" s="39" t="n"/>
      <c r="X661" s="39" t="n"/>
      <c r="Y661" s="39" t="n"/>
      <c r="Z661" s="39" t="n"/>
    </row>
    <row r="662" ht="15.75" customHeight="1" s="198">
      <c r="A662" s="39" t="n"/>
      <c r="B662" s="39" t="n"/>
      <c r="C662" s="39" t="n"/>
      <c r="D662" s="39" t="n"/>
      <c r="E662" s="39" t="n"/>
      <c r="F662" s="39" t="n"/>
      <c r="G662" s="39" t="n"/>
      <c r="H662" s="39" t="n"/>
      <c r="I662" s="39" t="n"/>
      <c r="J662" s="39" t="n"/>
      <c r="K662" s="39" t="n"/>
      <c r="L662" s="39" t="n"/>
      <c r="M662" s="39" t="n"/>
      <c r="N662" s="39" t="n"/>
      <c r="O662" s="39" t="n"/>
      <c r="P662" s="39" t="n"/>
      <c r="Q662" s="39" t="n"/>
      <c r="R662" s="39" t="n"/>
      <c r="S662" s="39" t="n"/>
      <c r="T662" s="39" t="n"/>
      <c r="U662" s="39" t="n"/>
      <c r="V662" s="39" t="n"/>
      <c r="W662" s="39" t="n"/>
      <c r="X662" s="39" t="n"/>
      <c r="Y662" s="39" t="n"/>
      <c r="Z662" s="39" t="n"/>
    </row>
    <row r="663" ht="15.75" customHeight="1" s="198">
      <c r="A663" s="39" t="n"/>
      <c r="B663" s="39" t="n"/>
      <c r="C663" s="39" t="n"/>
      <c r="D663" s="39" t="n"/>
      <c r="E663" s="39" t="n"/>
      <c r="F663" s="39" t="n"/>
      <c r="G663" s="39" t="n"/>
      <c r="H663" s="39" t="n"/>
      <c r="I663" s="39" t="n"/>
      <c r="J663" s="39" t="n"/>
      <c r="K663" s="39" t="n"/>
      <c r="L663" s="39" t="n"/>
      <c r="M663" s="39" t="n"/>
      <c r="N663" s="39" t="n"/>
      <c r="O663" s="39" t="n"/>
      <c r="P663" s="39" t="n"/>
      <c r="Q663" s="39" t="n"/>
      <c r="R663" s="39" t="n"/>
      <c r="S663" s="39" t="n"/>
      <c r="T663" s="39" t="n"/>
      <c r="U663" s="39" t="n"/>
      <c r="V663" s="39" t="n"/>
      <c r="W663" s="39" t="n"/>
      <c r="X663" s="39" t="n"/>
      <c r="Y663" s="39" t="n"/>
      <c r="Z663" s="39" t="n"/>
    </row>
    <row r="664" ht="15.75" customHeight="1" s="198">
      <c r="A664" s="39" t="n"/>
      <c r="B664" s="39" t="n"/>
      <c r="C664" s="39" t="n"/>
      <c r="D664" s="39" t="n"/>
      <c r="E664" s="39" t="n"/>
      <c r="F664" s="39" t="n"/>
      <c r="G664" s="39" t="n"/>
      <c r="H664" s="39" t="n"/>
      <c r="I664" s="39" t="n"/>
      <c r="J664" s="39" t="n"/>
      <c r="K664" s="39" t="n"/>
      <c r="L664" s="39" t="n"/>
      <c r="M664" s="39" t="n"/>
      <c r="N664" s="39" t="n"/>
      <c r="O664" s="39" t="n"/>
      <c r="P664" s="39" t="n"/>
      <c r="Q664" s="39" t="n"/>
      <c r="R664" s="39" t="n"/>
      <c r="S664" s="39" t="n"/>
      <c r="T664" s="39" t="n"/>
      <c r="U664" s="39" t="n"/>
      <c r="V664" s="39" t="n"/>
      <c r="W664" s="39" t="n"/>
      <c r="X664" s="39" t="n"/>
      <c r="Y664" s="39" t="n"/>
      <c r="Z664" s="39" t="n"/>
    </row>
    <row r="665" ht="15.75" customHeight="1" s="198">
      <c r="A665" s="39" t="n"/>
      <c r="B665" s="39" t="n"/>
      <c r="C665" s="39" t="n"/>
      <c r="D665" s="39" t="n"/>
      <c r="E665" s="39" t="n"/>
      <c r="F665" s="39" t="n"/>
      <c r="G665" s="39" t="n"/>
      <c r="H665" s="39" t="n"/>
      <c r="I665" s="39" t="n"/>
      <c r="J665" s="39" t="n"/>
      <c r="K665" s="39" t="n"/>
      <c r="L665" s="39" t="n"/>
      <c r="M665" s="39" t="n"/>
      <c r="N665" s="39" t="n"/>
      <c r="O665" s="39" t="n"/>
      <c r="P665" s="39" t="n"/>
      <c r="Q665" s="39" t="n"/>
      <c r="R665" s="39" t="n"/>
      <c r="S665" s="39" t="n"/>
      <c r="T665" s="39" t="n"/>
      <c r="U665" s="39" t="n"/>
      <c r="V665" s="39" t="n"/>
      <c r="W665" s="39" t="n"/>
      <c r="X665" s="39" t="n"/>
      <c r="Y665" s="39" t="n"/>
      <c r="Z665" s="39" t="n"/>
    </row>
    <row r="666" ht="15.75" customHeight="1" s="198">
      <c r="A666" s="39" t="n"/>
      <c r="B666" s="39" t="n"/>
      <c r="C666" s="39" t="n"/>
      <c r="D666" s="39" t="n"/>
      <c r="E666" s="39" t="n"/>
      <c r="F666" s="39" t="n"/>
      <c r="G666" s="39" t="n"/>
      <c r="H666" s="39" t="n"/>
      <c r="I666" s="39" t="n"/>
      <c r="J666" s="39" t="n"/>
      <c r="K666" s="39" t="n"/>
      <c r="L666" s="39" t="n"/>
      <c r="M666" s="39" t="n"/>
      <c r="N666" s="39" t="n"/>
      <c r="O666" s="39" t="n"/>
      <c r="P666" s="39" t="n"/>
      <c r="Q666" s="39" t="n"/>
      <c r="R666" s="39" t="n"/>
      <c r="S666" s="39" t="n"/>
      <c r="T666" s="39" t="n"/>
      <c r="U666" s="39" t="n"/>
      <c r="V666" s="39" t="n"/>
      <c r="W666" s="39" t="n"/>
      <c r="X666" s="39" t="n"/>
      <c r="Y666" s="39" t="n"/>
      <c r="Z666" s="39" t="n"/>
    </row>
    <row r="667" ht="15.75" customHeight="1" s="198">
      <c r="A667" s="39" t="n"/>
      <c r="B667" s="39" t="n"/>
      <c r="C667" s="39" t="n"/>
      <c r="D667" s="39" t="n"/>
      <c r="E667" s="39" t="n"/>
      <c r="F667" s="39" t="n"/>
      <c r="G667" s="39" t="n"/>
      <c r="H667" s="39" t="n"/>
      <c r="I667" s="39" t="n"/>
      <c r="J667" s="39" t="n"/>
      <c r="K667" s="39" t="n"/>
      <c r="L667" s="39" t="n"/>
      <c r="M667" s="39" t="n"/>
      <c r="N667" s="39" t="n"/>
      <c r="O667" s="39" t="n"/>
      <c r="P667" s="39" t="n"/>
      <c r="Q667" s="39" t="n"/>
      <c r="R667" s="39" t="n"/>
      <c r="S667" s="39" t="n"/>
      <c r="T667" s="39" t="n"/>
      <c r="U667" s="39" t="n"/>
      <c r="V667" s="39" t="n"/>
      <c r="W667" s="39" t="n"/>
      <c r="X667" s="39" t="n"/>
      <c r="Y667" s="39" t="n"/>
      <c r="Z667" s="39" t="n"/>
    </row>
    <row r="668" ht="15.75" customHeight="1" s="198">
      <c r="A668" s="39" t="n"/>
      <c r="B668" s="39" t="n"/>
      <c r="C668" s="39" t="n"/>
      <c r="D668" s="39" t="n"/>
      <c r="E668" s="39" t="n"/>
      <c r="F668" s="39" t="n"/>
      <c r="G668" s="39" t="n"/>
      <c r="H668" s="39" t="n"/>
      <c r="I668" s="39" t="n"/>
      <c r="J668" s="39" t="n"/>
      <c r="K668" s="39" t="n"/>
      <c r="L668" s="39" t="n"/>
      <c r="M668" s="39" t="n"/>
      <c r="N668" s="39" t="n"/>
      <c r="O668" s="39" t="n"/>
      <c r="P668" s="39" t="n"/>
      <c r="Q668" s="39" t="n"/>
      <c r="R668" s="39" t="n"/>
      <c r="S668" s="39" t="n"/>
      <c r="T668" s="39" t="n"/>
      <c r="U668" s="39" t="n"/>
      <c r="V668" s="39" t="n"/>
      <c r="W668" s="39" t="n"/>
      <c r="X668" s="39" t="n"/>
      <c r="Y668" s="39" t="n"/>
      <c r="Z668" s="39" t="n"/>
    </row>
    <row r="669" ht="15.75" customHeight="1" s="198">
      <c r="A669" s="39" t="n"/>
      <c r="B669" s="39" t="n"/>
      <c r="C669" s="39" t="n"/>
      <c r="D669" s="39" t="n"/>
      <c r="E669" s="39" t="n"/>
      <c r="F669" s="39" t="n"/>
      <c r="G669" s="39" t="n"/>
      <c r="H669" s="39" t="n"/>
      <c r="I669" s="39" t="n"/>
      <c r="J669" s="39" t="n"/>
      <c r="K669" s="39" t="n"/>
      <c r="L669" s="39" t="n"/>
      <c r="M669" s="39" t="n"/>
      <c r="N669" s="39" t="n"/>
      <c r="O669" s="39" t="n"/>
      <c r="P669" s="39" t="n"/>
      <c r="Q669" s="39" t="n"/>
      <c r="R669" s="39" t="n"/>
      <c r="S669" s="39" t="n"/>
      <c r="T669" s="39" t="n"/>
      <c r="U669" s="39" t="n"/>
      <c r="V669" s="39" t="n"/>
      <c r="W669" s="39" t="n"/>
      <c r="X669" s="39" t="n"/>
      <c r="Y669" s="39" t="n"/>
      <c r="Z669" s="39" t="n"/>
    </row>
    <row r="670" ht="15.75" customHeight="1" s="198">
      <c r="A670" s="39" t="n"/>
      <c r="B670" s="39" t="n"/>
      <c r="C670" s="39" t="n"/>
      <c r="D670" s="39" t="n"/>
      <c r="E670" s="39" t="n"/>
      <c r="F670" s="39" t="n"/>
      <c r="G670" s="39" t="n"/>
      <c r="H670" s="39" t="n"/>
      <c r="I670" s="39" t="n"/>
      <c r="J670" s="39" t="n"/>
      <c r="K670" s="39" t="n"/>
      <c r="L670" s="39" t="n"/>
      <c r="M670" s="39" t="n"/>
      <c r="N670" s="39" t="n"/>
      <c r="O670" s="39" t="n"/>
      <c r="P670" s="39" t="n"/>
      <c r="Q670" s="39" t="n"/>
      <c r="R670" s="39" t="n"/>
      <c r="S670" s="39" t="n"/>
      <c r="T670" s="39" t="n"/>
      <c r="U670" s="39" t="n"/>
      <c r="V670" s="39" t="n"/>
      <c r="W670" s="39" t="n"/>
      <c r="X670" s="39" t="n"/>
      <c r="Y670" s="39" t="n"/>
      <c r="Z670" s="39" t="n"/>
    </row>
    <row r="671" ht="15.75" customHeight="1" s="198">
      <c r="A671" s="39" t="n"/>
      <c r="B671" s="39" t="n"/>
      <c r="C671" s="39" t="n"/>
      <c r="D671" s="39" t="n"/>
      <c r="E671" s="39" t="n"/>
      <c r="F671" s="39" t="n"/>
      <c r="G671" s="39" t="n"/>
      <c r="H671" s="39" t="n"/>
      <c r="I671" s="39" t="n"/>
      <c r="J671" s="39" t="n"/>
      <c r="K671" s="39" t="n"/>
      <c r="L671" s="39" t="n"/>
      <c r="M671" s="39" t="n"/>
      <c r="N671" s="39" t="n"/>
      <c r="O671" s="39" t="n"/>
      <c r="P671" s="39" t="n"/>
      <c r="Q671" s="39" t="n"/>
      <c r="R671" s="39" t="n"/>
      <c r="S671" s="39" t="n"/>
      <c r="T671" s="39" t="n"/>
      <c r="U671" s="39" t="n"/>
      <c r="V671" s="39" t="n"/>
      <c r="W671" s="39" t="n"/>
      <c r="X671" s="39" t="n"/>
      <c r="Y671" s="39" t="n"/>
      <c r="Z671" s="39" t="n"/>
    </row>
    <row r="672" ht="15.75" customHeight="1" s="198">
      <c r="A672" s="39" t="n"/>
      <c r="B672" s="39" t="n"/>
      <c r="C672" s="39" t="n"/>
      <c r="D672" s="39" t="n"/>
      <c r="E672" s="39" t="n"/>
      <c r="F672" s="39" t="n"/>
      <c r="G672" s="39" t="n"/>
      <c r="H672" s="39" t="n"/>
      <c r="I672" s="39" t="n"/>
      <c r="J672" s="39" t="n"/>
      <c r="K672" s="39" t="n"/>
      <c r="L672" s="39" t="n"/>
      <c r="M672" s="39" t="n"/>
      <c r="N672" s="39" t="n"/>
      <c r="O672" s="39" t="n"/>
      <c r="P672" s="39" t="n"/>
      <c r="Q672" s="39" t="n"/>
      <c r="R672" s="39" t="n"/>
      <c r="S672" s="39" t="n"/>
      <c r="T672" s="39" t="n"/>
      <c r="U672" s="39" t="n"/>
      <c r="V672" s="39" t="n"/>
      <c r="W672" s="39" t="n"/>
      <c r="X672" s="39" t="n"/>
      <c r="Y672" s="39" t="n"/>
      <c r="Z672" s="39" t="n"/>
    </row>
    <row r="673" ht="15.75" customHeight="1" s="198">
      <c r="A673" s="39" t="n"/>
      <c r="B673" s="39" t="n"/>
      <c r="C673" s="39" t="n"/>
      <c r="D673" s="39" t="n"/>
      <c r="E673" s="39" t="n"/>
      <c r="F673" s="39" t="n"/>
      <c r="G673" s="39" t="n"/>
      <c r="H673" s="39" t="n"/>
      <c r="I673" s="39" t="n"/>
      <c r="J673" s="39" t="n"/>
      <c r="K673" s="39" t="n"/>
      <c r="L673" s="39" t="n"/>
      <c r="M673" s="39" t="n"/>
      <c r="N673" s="39" t="n"/>
      <c r="O673" s="39" t="n"/>
      <c r="P673" s="39" t="n"/>
      <c r="Q673" s="39" t="n"/>
      <c r="R673" s="39" t="n"/>
      <c r="S673" s="39" t="n"/>
      <c r="T673" s="39" t="n"/>
      <c r="U673" s="39" t="n"/>
      <c r="V673" s="39" t="n"/>
      <c r="W673" s="39" t="n"/>
      <c r="X673" s="39" t="n"/>
      <c r="Y673" s="39" t="n"/>
      <c r="Z673" s="39" t="n"/>
    </row>
    <row r="674" ht="15.75" customHeight="1" s="198">
      <c r="A674" s="39" t="n"/>
      <c r="B674" s="39" t="n"/>
      <c r="C674" s="39" t="n"/>
      <c r="D674" s="39" t="n"/>
      <c r="E674" s="39" t="n"/>
      <c r="F674" s="39" t="n"/>
      <c r="G674" s="39" t="n"/>
      <c r="H674" s="39" t="n"/>
      <c r="I674" s="39" t="n"/>
      <c r="J674" s="39" t="n"/>
      <c r="K674" s="39" t="n"/>
      <c r="L674" s="39" t="n"/>
      <c r="M674" s="39" t="n"/>
      <c r="N674" s="39" t="n"/>
      <c r="O674" s="39" t="n"/>
      <c r="P674" s="39" t="n"/>
      <c r="Q674" s="39" t="n"/>
      <c r="R674" s="39" t="n"/>
      <c r="S674" s="39" t="n"/>
      <c r="T674" s="39" t="n"/>
      <c r="U674" s="39" t="n"/>
      <c r="V674" s="39" t="n"/>
      <c r="W674" s="39" t="n"/>
      <c r="X674" s="39" t="n"/>
      <c r="Y674" s="39" t="n"/>
      <c r="Z674" s="39" t="n"/>
    </row>
    <row r="675" ht="15.75" customHeight="1" s="198">
      <c r="A675" s="39" t="n"/>
      <c r="B675" s="39" t="n"/>
      <c r="C675" s="39" t="n"/>
      <c r="D675" s="39" t="n"/>
      <c r="E675" s="39" t="n"/>
      <c r="F675" s="39" t="n"/>
      <c r="G675" s="39" t="n"/>
      <c r="H675" s="39" t="n"/>
      <c r="I675" s="39" t="n"/>
      <c r="J675" s="39" t="n"/>
      <c r="K675" s="39" t="n"/>
      <c r="L675" s="39" t="n"/>
      <c r="M675" s="39" t="n"/>
      <c r="N675" s="39" t="n"/>
      <c r="O675" s="39" t="n"/>
      <c r="P675" s="39" t="n"/>
      <c r="Q675" s="39" t="n"/>
      <c r="R675" s="39" t="n"/>
      <c r="S675" s="39" t="n"/>
      <c r="T675" s="39" t="n"/>
      <c r="U675" s="39" t="n"/>
      <c r="V675" s="39" t="n"/>
      <c r="W675" s="39" t="n"/>
      <c r="X675" s="39" t="n"/>
      <c r="Y675" s="39" t="n"/>
      <c r="Z675" s="39" t="n"/>
    </row>
    <row r="676" ht="15.75" customHeight="1" s="198">
      <c r="A676" s="39" t="n"/>
      <c r="B676" s="39" t="n"/>
      <c r="C676" s="39" t="n"/>
      <c r="D676" s="39" t="n"/>
      <c r="E676" s="39" t="n"/>
      <c r="F676" s="39" t="n"/>
      <c r="G676" s="39" t="n"/>
      <c r="H676" s="39" t="n"/>
      <c r="I676" s="39" t="n"/>
      <c r="J676" s="39" t="n"/>
      <c r="K676" s="39" t="n"/>
      <c r="L676" s="39" t="n"/>
      <c r="M676" s="39" t="n"/>
      <c r="N676" s="39" t="n"/>
      <c r="O676" s="39" t="n"/>
      <c r="P676" s="39" t="n"/>
      <c r="Q676" s="39" t="n"/>
      <c r="R676" s="39" t="n"/>
      <c r="S676" s="39" t="n"/>
      <c r="T676" s="39" t="n"/>
      <c r="U676" s="39" t="n"/>
      <c r="V676" s="39" t="n"/>
      <c r="W676" s="39" t="n"/>
      <c r="X676" s="39" t="n"/>
      <c r="Y676" s="39" t="n"/>
      <c r="Z676" s="39" t="n"/>
    </row>
    <row r="677" ht="15.75" customHeight="1" s="198">
      <c r="A677" s="39" t="n"/>
      <c r="B677" s="39" t="n"/>
      <c r="C677" s="39" t="n"/>
      <c r="D677" s="39" t="n"/>
      <c r="E677" s="39" t="n"/>
      <c r="F677" s="39" t="n"/>
      <c r="G677" s="39" t="n"/>
      <c r="H677" s="39" t="n"/>
      <c r="I677" s="39" t="n"/>
      <c r="J677" s="39" t="n"/>
      <c r="K677" s="39" t="n"/>
      <c r="L677" s="39" t="n"/>
      <c r="M677" s="39" t="n"/>
      <c r="N677" s="39" t="n"/>
      <c r="O677" s="39" t="n"/>
      <c r="P677" s="39" t="n"/>
      <c r="Q677" s="39" t="n"/>
      <c r="R677" s="39" t="n"/>
      <c r="S677" s="39" t="n"/>
      <c r="T677" s="39" t="n"/>
      <c r="U677" s="39" t="n"/>
      <c r="V677" s="39" t="n"/>
      <c r="W677" s="39" t="n"/>
      <c r="X677" s="39" t="n"/>
      <c r="Y677" s="39" t="n"/>
      <c r="Z677" s="39" t="n"/>
    </row>
    <row r="678" ht="15.75" customHeight="1" s="198">
      <c r="A678" s="39" t="n"/>
      <c r="B678" s="39" t="n"/>
      <c r="C678" s="39" t="n"/>
      <c r="D678" s="39" t="n"/>
      <c r="E678" s="39" t="n"/>
      <c r="F678" s="39" t="n"/>
      <c r="G678" s="39" t="n"/>
      <c r="H678" s="39" t="n"/>
      <c r="I678" s="39" t="n"/>
      <c r="J678" s="39" t="n"/>
      <c r="K678" s="39" t="n"/>
      <c r="L678" s="39" t="n"/>
      <c r="M678" s="39" t="n"/>
      <c r="N678" s="39" t="n"/>
      <c r="O678" s="39" t="n"/>
      <c r="P678" s="39" t="n"/>
      <c r="Q678" s="39" t="n"/>
      <c r="R678" s="39" t="n"/>
      <c r="S678" s="39" t="n"/>
      <c r="T678" s="39" t="n"/>
      <c r="U678" s="39" t="n"/>
      <c r="V678" s="39" t="n"/>
      <c r="W678" s="39" t="n"/>
      <c r="X678" s="39" t="n"/>
      <c r="Y678" s="39" t="n"/>
      <c r="Z678" s="39" t="n"/>
    </row>
    <row r="679" ht="15.75" customHeight="1" s="198">
      <c r="A679" s="39" t="n"/>
      <c r="B679" s="39" t="n"/>
      <c r="C679" s="39" t="n"/>
      <c r="D679" s="39" t="n"/>
      <c r="E679" s="39" t="n"/>
      <c r="F679" s="39" t="n"/>
      <c r="G679" s="39" t="n"/>
      <c r="H679" s="39" t="n"/>
      <c r="I679" s="39" t="n"/>
      <c r="J679" s="39" t="n"/>
      <c r="K679" s="39" t="n"/>
      <c r="L679" s="39" t="n"/>
      <c r="M679" s="39" t="n"/>
      <c r="N679" s="39" t="n"/>
      <c r="O679" s="39" t="n"/>
      <c r="P679" s="39" t="n"/>
      <c r="Q679" s="39" t="n"/>
      <c r="R679" s="39" t="n"/>
      <c r="S679" s="39" t="n"/>
      <c r="T679" s="39" t="n"/>
      <c r="U679" s="39" t="n"/>
      <c r="V679" s="39" t="n"/>
      <c r="W679" s="39" t="n"/>
      <c r="X679" s="39" t="n"/>
      <c r="Y679" s="39" t="n"/>
      <c r="Z679" s="39" t="n"/>
    </row>
    <row r="680" ht="15.75" customHeight="1" s="198">
      <c r="A680" s="39" t="n"/>
      <c r="B680" s="39" t="n"/>
      <c r="C680" s="39" t="n"/>
      <c r="D680" s="39" t="n"/>
      <c r="E680" s="39" t="n"/>
      <c r="F680" s="39" t="n"/>
      <c r="G680" s="39" t="n"/>
      <c r="H680" s="39" t="n"/>
      <c r="I680" s="39" t="n"/>
      <c r="J680" s="39" t="n"/>
      <c r="K680" s="39" t="n"/>
      <c r="L680" s="39" t="n"/>
      <c r="M680" s="39" t="n"/>
      <c r="N680" s="39" t="n"/>
      <c r="O680" s="39" t="n"/>
      <c r="P680" s="39" t="n"/>
      <c r="Q680" s="39" t="n"/>
      <c r="R680" s="39" t="n"/>
      <c r="S680" s="39" t="n"/>
      <c r="T680" s="39" t="n"/>
      <c r="U680" s="39" t="n"/>
      <c r="V680" s="39" t="n"/>
      <c r="W680" s="39" t="n"/>
      <c r="X680" s="39" t="n"/>
      <c r="Y680" s="39" t="n"/>
      <c r="Z680" s="39" t="n"/>
    </row>
    <row r="681" ht="15.75" customHeight="1" s="198">
      <c r="A681" s="39" t="n"/>
      <c r="B681" s="39" t="n"/>
      <c r="C681" s="39" t="n"/>
      <c r="D681" s="39" t="n"/>
      <c r="E681" s="39" t="n"/>
      <c r="F681" s="39" t="n"/>
      <c r="G681" s="39" t="n"/>
      <c r="H681" s="39" t="n"/>
      <c r="I681" s="39" t="n"/>
      <c r="J681" s="39" t="n"/>
      <c r="K681" s="39" t="n"/>
      <c r="L681" s="39" t="n"/>
      <c r="M681" s="39" t="n"/>
      <c r="N681" s="39" t="n"/>
      <c r="O681" s="39" t="n"/>
      <c r="P681" s="39" t="n"/>
      <c r="Q681" s="39" t="n"/>
      <c r="R681" s="39" t="n"/>
      <c r="S681" s="39" t="n"/>
      <c r="T681" s="39" t="n"/>
      <c r="U681" s="39" t="n"/>
      <c r="V681" s="39" t="n"/>
      <c r="W681" s="39" t="n"/>
      <c r="X681" s="39" t="n"/>
      <c r="Y681" s="39" t="n"/>
      <c r="Z681" s="39" t="n"/>
    </row>
    <row r="682" ht="15.75" customHeight="1" s="198">
      <c r="A682" s="39" t="n"/>
      <c r="B682" s="39" t="n"/>
      <c r="C682" s="39" t="n"/>
      <c r="D682" s="39" t="n"/>
      <c r="E682" s="39" t="n"/>
      <c r="F682" s="39" t="n"/>
      <c r="G682" s="39" t="n"/>
      <c r="H682" s="39" t="n"/>
      <c r="I682" s="39" t="n"/>
      <c r="J682" s="39" t="n"/>
      <c r="K682" s="39" t="n"/>
      <c r="L682" s="39" t="n"/>
      <c r="M682" s="39" t="n"/>
      <c r="N682" s="39" t="n"/>
      <c r="O682" s="39" t="n"/>
      <c r="P682" s="39" t="n"/>
      <c r="Q682" s="39" t="n"/>
      <c r="R682" s="39" t="n"/>
      <c r="S682" s="39" t="n"/>
      <c r="T682" s="39" t="n"/>
      <c r="U682" s="39" t="n"/>
      <c r="V682" s="39" t="n"/>
      <c r="W682" s="39" t="n"/>
      <c r="X682" s="39" t="n"/>
      <c r="Y682" s="39" t="n"/>
      <c r="Z682" s="39" t="n"/>
    </row>
    <row r="683" ht="15.75" customHeight="1" s="198">
      <c r="A683" s="39" t="n"/>
      <c r="B683" s="39" t="n"/>
      <c r="C683" s="39" t="n"/>
      <c r="D683" s="39" t="n"/>
      <c r="E683" s="39" t="n"/>
      <c r="F683" s="39" t="n"/>
      <c r="G683" s="39" t="n"/>
      <c r="H683" s="39" t="n"/>
      <c r="I683" s="39" t="n"/>
      <c r="J683" s="39" t="n"/>
      <c r="K683" s="39" t="n"/>
      <c r="L683" s="39" t="n"/>
      <c r="M683" s="39" t="n"/>
      <c r="N683" s="39" t="n"/>
      <c r="O683" s="39" t="n"/>
      <c r="P683" s="39" t="n"/>
      <c r="Q683" s="39" t="n"/>
      <c r="R683" s="39" t="n"/>
      <c r="S683" s="39" t="n"/>
      <c r="T683" s="39" t="n"/>
      <c r="U683" s="39" t="n"/>
      <c r="V683" s="39" t="n"/>
      <c r="W683" s="39" t="n"/>
      <c r="X683" s="39" t="n"/>
      <c r="Y683" s="39" t="n"/>
      <c r="Z683" s="39" t="n"/>
    </row>
    <row r="684" ht="15.75" customHeight="1" s="198">
      <c r="A684" s="39" t="n"/>
      <c r="B684" s="39" t="n"/>
      <c r="C684" s="39" t="n"/>
      <c r="D684" s="39" t="n"/>
      <c r="E684" s="39" t="n"/>
      <c r="F684" s="39" t="n"/>
      <c r="G684" s="39" t="n"/>
      <c r="H684" s="39" t="n"/>
      <c r="I684" s="39" t="n"/>
      <c r="J684" s="39" t="n"/>
      <c r="K684" s="39" t="n"/>
      <c r="L684" s="39" t="n"/>
      <c r="M684" s="39" t="n"/>
      <c r="N684" s="39" t="n"/>
      <c r="O684" s="39" t="n"/>
      <c r="P684" s="39" t="n"/>
      <c r="Q684" s="39" t="n"/>
      <c r="R684" s="39" t="n"/>
      <c r="S684" s="39" t="n"/>
      <c r="T684" s="39" t="n"/>
      <c r="U684" s="39" t="n"/>
      <c r="V684" s="39" t="n"/>
      <c r="W684" s="39" t="n"/>
      <c r="X684" s="39" t="n"/>
      <c r="Y684" s="39" t="n"/>
      <c r="Z684" s="39" t="n"/>
    </row>
    <row r="685" ht="15.75" customHeight="1" s="198">
      <c r="A685" s="39" t="n"/>
      <c r="B685" s="39" t="n"/>
      <c r="C685" s="39" t="n"/>
      <c r="D685" s="39" t="n"/>
      <c r="E685" s="39" t="n"/>
      <c r="F685" s="39" t="n"/>
      <c r="G685" s="39" t="n"/>
      <c r="H685" s="39" t="n"/>
      <c r="I685" s="39" t="n"/>
      <c r="J685" s="39" t="n"/>
      <c r="K685" s="39" t="n"/>
      <c r="L685" s="39" t="n"/>
      <c r="M685" s="39" t="n"/>
      <c r="N685" s="39" t="n"/>
      <c r="O685" s="39" t="n"/>
      <c r="P685" s="39" t="n"/>
      <c r="Q685" s="39" t="n"/>
      <c r="R685" s="39" t="n"/>
      <c r="S685" s="39" t="n"/>
      <c r="T685" s="39" t="n"/>
      <c r="U685" s="39" t="n"/>
      <c r="V685" s="39" t="n"/>
      <c r="W685" s="39" t="n"/>
      <c r="X685" s="39" t="n"/>
      <c r="Y685" s="39" t="n"/>
      <c r="Z685" s="39" t="n"/>
    </row>
    <row r="686" ht="15.75" customHeight="1" s="198">
      <c r="A686" s="39" t="n"/>
      <c r="B686" s="39" t="n"/>
      <c r="C686" s="39" t="n"/>
      <c r="D686" s="39" t="n"/>
      <c r="E686" s="39" t="n"/>
      <c r="F686" s="39" t="n"/>
      <c r="G686" s="39" t="n"/>
      <c r="H686" s="39" t="n"/>
      <c r="I686" s="39" t="n"/>
      <c r="J686" s="39" t="n"/>
      <c r="K686" s="39" t="n"/>
      <c r="L686" s="39" t="n"/>
      <c r="M686" s="39" t="n"/>
      <c r="N686" s="39" t="n"/>
      <c r="O686" s="39" t="n"/>
      <c r="P686" s="39" t="n"/>
      <c r="Q686" s="39" t="n"/>
      <c r="R686" s="39" t="n"/>
      <c r="S686" s="39" t="n"/>
      <c r="T686" s="39" t="n"/>
      <c r="U686" s="39" t="n"/>
      <c r="V686" s="39" t="n"/>
      <c r="W686" s="39" t="n"/>
      <c r="X686" s="39" t="n"/>
      <c r="Y686" s="39" t="n"/>
      <c r="Z686" s="39" t="n"/>
    </row>
    <row r="687" ht="15.75" customHeight="1" s="198">
      <c r="A687" s="39" t="n"/>
      <c r="B687" s="39" t="n"/>
      <c r="C687" s="39" t="n"/>
      <c r="D687" s="39" t="n"/>
      <c r="E687" s="39" t="n"/>
      <c r="F687" s="39" t="n"/>
      <c r="G687" s="39" t="n"/>
      <c r="H687" s="39" t="n"/>
      <c r="I687" s="39" t="n"/>
      <c r="J687" s="39" t="n"/>
      <c r="K687" s="39" t="n"/>
      <c r="L687" s="39" t="n"/>
      <c r="M687" s="39" t="n"/>
      <c r="N687" s="39" t="n"/>
      <c r="O687" s="39" t="n"/>
      <c r="P687" s="39" t="n"/>
      <c r="Q687" s="39" t="n"/>
      <c r="R687" s="39" t="n"/>
      <c r="S687" s="39" t="n"/>
      <c r="T687" s="39" t="n"/>
      <c r="U687" s="39" t="n"/>
      <c r="V687" s="39" t="n"/>
      <c r="W687" s="39" t="n"/>
      <c r="X687" s="39" t="n"/>
      <c r="Y687" s="39" t="n"/>
      <c r="Z687" s="39" t="n"/>
    </row>
    <row r="688" ht="15.75" customHeight="1" s="198">
      <c r="A688" s="39" t="n"/>
      <c r="B688" s="39" t="n"/>
      <c r="C688" s="39" t="n"/>
      <c r="D688" s="39" t="n"/>
      <c r="E688" s="39" t="n"/>
      <c r="F688" s="39" t="n"/>
      <c r="G688" s="39" t="n"/>
      <c r="H688" s="39" t="n"/>
      <c r="I688" s="39" t="n"/>
      <c r="J688" s="39" t="n"/>
      <c r="K688" s="39" t="n"/>
      <c r="L688" s="39" t="n"/>
      <c r="M688" s="39" t="n"/>
      <c r="N688" s="39" t="n"/>
      <c r="O688" s="39" t="n"/>
      <c r="P688" s="39" t="n"/>
      <c r="Q688" s="39" t="n"/>
      <c r="R688" s="39" t="n"/>
      <c r="S688" s="39" t="n"/>
      <c r="T688" s="39" t="n"/>
      <c r="U688" s="39" t="n"/>
      <c r="V688" s="39" t="n"/>
      <c r="W688" s="39" t="n"/>
      <c r="X688" s="39" t="n"/>
      <c r="Y688" s="39" t="n"/>
      <c r="Z688" s="39" t="n"/>
    </row>
    <row r="689" ht="15.75" customHeight="1" s="198">
      <c r="A689" s="39" t="n"/>
      <c r="B689" s="39" t="n"/>
      <c r="C689" s="39" t="n"/>
      <c r="D689" s="39" t="n"/>
      <c r="E689" s="39" t="n"/>
      <c r="F689" s="39" t="n"/>
      <c r="G689" s="39" t="n"/>
      <c r="H689" s="39" t="n"/>
      <c r="I689" s="39" t="n"/>
      <c r="J689" s="39" t="n"/>
      <c r="K689" s="39" t="n"/>
      <c r="L689" s="39" t="n"/>
      <c r="M689" s="39" t="n"/>
      <c r="N689" s="39" t="n"/>
      <c r="O689" s="39" t="n"/>
      <c r="P689" s="39" t="n"/>
      <c r="Q689" s="39" t="n"/>
      <c r="R689" s="39" t="n"/>
      <c r="S689" s="39" t="n"/>
      <c r="T689" s="39" t="n"/>
      <c r="U689" s="39" t="n"/>
      <c r="V689" s="39" t="n"/>
      <c r="W689" s="39" t="n"/>
      <c r="X689" s="39" t="n"/>
      <c r="Y689" s="39" t="n"/>
      <c r="Z689" s="39" t="n"/>
    </row>
    <row r="690" ht="15.75" customHeight="1" s="198">
      <c r="A690" s="39" t="n"/>
      <c r="B690" s="39" t="n"/>
      <c r="C690" s="39" t="n"/>
      <c r="D690" s="39" t="n"/>
      <c r="E690" s="39" t="n"/>
      <c r="F690" s="39" t="n"/>
      <c r="G690" s="39" t="n"/>
      <c r="H690" s="39" t="n"/>
      <c r="I690" s="39" t="n"/>
      <c r="J690" s="39" t="n"/>
      <c r="K690" s="39" t="n"/>
      <c r="L690" s="39" t="n"/>
      <c r="M690" s="39" t="n"/>
      <c r="N690" s="39" t="n"/>
      <c r="O690" s="39" t="n"/>
      <c r="P690" s="39" t="n"/>
      <c r="Q690" s="39" t="n"/>
      <c r="R690" s="39" t="n"/>
      <c r="S690" s="39" t="n"/>
      <c r="T690" s="39" t="n"/>
      <c r="U690" s="39" t="n"/>
      <c r="V690" s="39" t="n"/>
      <c r="W690" s="39" t="n"/>
      <c r="X690" s="39" t="n"/>
      <c r="Y690" s="39" t="n"/>
      <c r="Z690" s="39" t="n"/>
    </row>
    <row r="691" ht="15.75" customHeight="1" s="198">
      <c r="A691" s="39" t="n"/>
      <c r="B691" s="39" t="n"/>
      <c r="C691" s="39" t="n"/>
      <c r="D691" s="39" t="n"/>
      <c r="E691" s="39" t="n"/>
      <c r="F691" s="39" t="n"/>
      <c r="G691" s="39" t="n"/>
      <c r="H691" s="39" t="n"/>
      <c r="I691" s="39" t="n"/>
      <c r="J691" s="39" t="n"/>
      <c r="K691" s="39" t="n"/>
      <c r="L691" s="39" t="n"/>
      <c r="M691" s="39" t="n"/>
      <c r="N691" s="39" t="n"/>
      <c r="O691" s="39" t="n"/>
      <c r="P691" s="39" t="n"/>
      <c r="Q691" s="39" t="n"/>
      <c r="R691" s="39" t="n"/>
      <c r="S691" s="39" t="n"/>
      <c r="T691" s="39" t="n"/>
      <c r="U691" s="39" t="n"/>
      <c r="V691" s="39" t="n"/>
      <c r="W691" s="39" t="n"/>
      <c r="X691" s="39" t="n"/>
      <c r="Y691" s="39" t="n"/>
      <c r="Z691" s="39" t="n"/>
    </row>
    <row r="692" ht="15.75" customHeight="1" s="198">
      <c r="A692" s="39" t="n"/>
      <c r="B692" s="39" t="n"/>
      <c r="C692" s="39" t="n"/>
      <c r="D692" s="39" t="n"/>
      <c r="E692" s="39" t="n"/>
      <c r="F692" s="39" t="n"/>
      <c r="G692" s="39" t="n"/>
      <c r="H692" s="39" t="n"/>
      <c r="I692" s="39" t="n"/>
      <c r="J692" s="39" t="n"/>
      <c r="K692" s="39" t="n"/>
      <c r="L692" s="39" t="n"/>
      <c r="M692" s="39" t="n"/>
      <c r="N692" s="39" t="n"/>
      <c r="O692" s="39" t="n"/>
      <c r="P692" s="39" t="n"/>
      <c r="Q692" s="39" t="n"/>
      <c r="R692" s="39" t="n"/>
      <c r="S692" s="39" t="n"/>
      <c r="T692" s="39" t="n"/>
      <c r="U692" s="39" t="n"/>
      <c r="V692" s="39" t="n"/>
      <c r="W692" s="39" t="n"/>
      <c r="X692" s="39" t="n"/>
      <c r="Y692" s="39" t="n"/>
      <c r="Z692" s="39" t="n"/>
    </row>
    <row r="693" ht="15.75" customHeight="1" s="198">
      <c r="A693" s="39" t="n"/>
      <c r="B693" s="39" t="n"/>
      <c r="C693" s="39" t="n"/>
      <c r="D693" s="39" t="n"/>
      <c r="E693" s="39" t="n"/>
      <c r="F693" s="39" t="n"/>
      <c r="G693" s="39" t="n"/>
      <c r="H693" s="39" t="n"/>
      <c r="I693" s="39" t="n"/>
      <c r="J693" s="39" t="n"/>
      <c r="K693" s="39" t="n"/>
      <c r="L693" s="39" t="n"/>
      <c r="M693" s="39" t="n"/>
      <c r="N693" s="39" t="n"/>
      <c r="O693" s="39" t="n"/>
      <c r="P693" s="39" t="n"/>
      <c r="Q693" s="39" t="n"/>
      <c r="R693" s="39" t="n"/>
      <c r="S693" s="39" t="n"/>
      <c r="T693" s="39" t="n"/>
      <c r="U693" s="39" t="n"/>
      <c r="V693" s="39" t="n"/>
      <c r="W693" s="39" t="n"/>
      <c r="X693" s="39" t="n"/>
      <c r="Y693" s="39" t="n"/>
      <c r="Z693" s="39" t="n"/>
    </row>
    <row r="694" ht="15.75" customHeight="1" s="198">
      <c r="A694" s="39" t="n"/>
      <c r="B694" s="39" t="n"/>
      <c r="C694" s="39" t="n"/>
      <c r="D694" s="39" t="n"/>
      <c r="E694" s="39" t="n"/>
      <c r="F694" s="39" t="n"/>
      <c r="G694" s="39" t="n"/>
      <c r="H694" s="39" t="n"/>
      <c r="I694" s="39" t="n"/>
      <c r="J694" s="39" t="n"/>
      <c r="K694" s="39" t="n"/>
      <c r="L694" s="39" t="n"/>
      <c r="M694" s="39" t="n"/>
      <c r="N694" s="39" t="n"/>
      <c r="O694" s="39" t="n"/>
      <c r="P694" s="39" t="n"/>
      <c r="Q694" s="39" t="n"/>
      <c r="R694" s="39" t="n"/>
      <c r="S694" s="39" t="n"/>
      <c r="T694" s="39" t="n"/>
      <c r="U694" s="39" t="n"/>
      <c r="V694" s="39" t="n"/>
      <c r="W694" s="39" t="n"/>
      <c r="X694" s="39" t="n"/>
      <c r="Y694" s="39" t="n"/>
      <c r="Z694" s="39" t="n"/>
    </row>
    <row r="695" ht="15.75" customHeight="1" s="198">
      <c r="A695" s="39" t="n"/>
      <c r="B695" s="39" t="n"/>
      <c r="C695" s="39" t="n"/>
      <c r="D695" s="39" t="n"/>
      <c r="E695" s="39" t="n"/>
      <c r="F695" s="39" t="n"/>
      <c r="G695" s="39" t="n"/>
      <c r="H695" s="39" t="n"/>
      <c r="I695" s="39" t="n"/>
      <c r="J695" s="39" t="n"/>
      <c r="K695" s="39" t="n"/>
      <c r="L695" s="39" t="n"/>
      <c r="M695" s="39" t="n"/>
      <c r="N695" s="39" t="n"/>
      <c r="O695" s="39" t="n"/>
      <c r="P695" s="39" t="n"/>
      <c r="Q695" s="39" t="n"/>
      <c r="R695" s="39" t="n"/>
      <c r="S695" s="39" t="n"/>
      <c r="T695" s="39" t="n"/>
      <c r="U695" s="39" t="n"/>
      <c r="V695" s="39" t="n"/>
      <c r="W695" s="39" t="n"/>
      <c r="X695" s="39" t="n"/>
      <c r="Y695" s="39" t="n"/>
      <c r="Z695" s="39" t="n"/>
    </row>
    <row r="696" ht="15.75" customHeight="1" s="198">
      <c r="A696" s="39" t="n"/>
      <c r="B696" s="39" t="n"/>
      <c r="C696" s="39" t="n"/>
      <c r="D696" s="39" t="n"/>
      <c r="E696" s="39" t="n"/>
      <c r="F696" s="39" t="n"/>
      <c r="G696" s="39" t="n"/>
      <c r="H696" s="39" t="n"/>
      <c r="I696" s="39" t="n"/>
      <c r="J696" s="39" t="n"/>
      <c r="K696" s="39" t="n"/>
      <c r="L696" s="39" t="n"/>
      <c r="M696" s="39" t="n"/>
      <c r="N696" s="39" t="n"/>
      <c r="O696" s="39" t="n"/>
      <c r="P696" s="39" t="n"/>
      <c r="Q696" s="39" t="n"/>
      <c r="R696" s="39" t="n"/>
      <c r="S696" s="39" t="n"/>
      <c r="T696" s="39" t="n"/>
      <c r="U696" s="39" t="n"/>
      <c r="V696" s="39" t="n"/>
      <c r="W696" s="39" t="n"/>
      <c r="X696" s="39" t="n"/>
      <c r="Y696" s="39" t="n"/>
      <c r="Z696" s="39" t="n"/>
    </row>
    <row r="697" ht="15.75" customHeight="1" s="198">
      <c r="A697" s="39" t="n"/>
      <c r="B697" s="39" t="n"/>
      <c r="C697" s="39" t="n"/>
      <c r="D697" s="39" t="n"/>
      <c r="E697" s="39" t="n"/>
      <c r="F697" s="39" t="n"/>
      <c r="G697" s="39" t="n"/>
      <c r="H697" s="39" t="n"/>
      <c r="I697" s="39" t="n"/>
      <c r="J697" s="39" t="n"/>
      <c r="K697" s="39" t="n"/>
      <c r="L697" s="39" t="n"/>
      <c r="M697" s="39" t="n"/>
      <c r="N697" s="39" t="n"/>
      <c r="O697" s="39" t="n"/>
      <c r="P697" s="39" t="n"/>
      <c r="Q697" s="39" t="n"/>
      <c r="R697" s="39" t="n"/>
      <c r="S697" s="39" t="n"/>
      <c r="T697" s="39" t="n"/>
      <c r="U697" s="39" t="n"/>
      <c r="V697" s="39" t="n"/>
      <c r="W697" s="39" t="n"/>
      <c r="X697" s="39" t="n"/>
      <c r="Y697" s="39" t="n"/>
      <c r="Z697" s="39" t="n"/>
    </row>
    <row r="698" ht="15.75" customHeight="1" s="198">
      <c r="A698" s="39" t="n"/>
      <c r="B698" s="39" t="n"/>
      <c r="C698" s="39" t="n"/>
      <c r="D698" s="39" t="n"/>
      <c r="E698" s="39" t="n"/>
      <c r="F698" s="39" t="n"/>
      <c r="G698" s="39" t="n"/>
      <c r="H698" s="39" t="n"/>
      <c r="I698" s="39" t="n"/>
      <c r="J698" s="39" t="n"/>
      <c r="K698" s="39" t="n"/>
      <c r="L698" s="39" t="n"/>
      <c r="M698" s="39" t="n"/>
      <c r="N698" s="39" t="n"/>
      <c r="O698" s="39" t="n"/>
      <c r="P698" s="39" t="n"/>
      <c r="Q698" s="39" t="n"/>
      <c r="R698" s="39" t="n"/>
      <c r="S698" s="39" t="n"/>
      <c r="T698" s="39" t="n"/>
      <c r="U698" s="39" t="n"/>
      <c r="V698" s="39" t="n"/>
      <c r="W698" s="39" t="n"/>
      <c r="X698" s="39" t="n"/>
      <c r="Y698" s="39" t="n"/>
      <c r="Z698" s="39" t="n"/>
    </row>
    <row r="699" ht="15.75" customHeight="1" s="198">
      <c r="A699" s="39" t="n"/>
      <c r="B699" s="39" t="n"/>
      <c r="C699" s="39" t="n"/>
      <c r="D699" s="39" t="n"/>
      <c r="E699" s="39" t="n"/>
      <c r="F699" s="39" t="n"/>
      <c r="G699" s="39" t="n"/>
      <c r="H699" s="39" t="n"/>
      <c r="I699" s="39" t="n"/>
      <c r="J699" s="39" t="n"/>
      <c r="K699" s="39" t="n"/>
      <c r="L699" s="39" t="n"/>
      <c r="M699" s="39" t="n"/>
      <c r="N699" s="39" t="n"/>
      <c r="O699" s="39" t="n"/>
      <c r="P699" s="39" t="n"/>
      <c r="Q699" s="39" t="n"/>
      <c r="R699" s="39" t="n"/>
      <c r="S699" s="39" t="n"/>
      <c r="T699" s="39" t="n"/>
      <c r="U699" s="39" t="n"/>
      <c r="V699" s="39" t="n"/>
      <c r="W699" s="39" t="n"/>
      <c r="X699" s="39" t="n"/>
      <c r="Y699" s="39" t="n"/>
      <c r="Z699" s="39" t="n"/>
    </row>
    <row r="700" ht="15.75" customHeight="1" s="198">
      <c r="A700" s="39" t="n"/>
      <c r="B700" s="39" t="n"/>
      <c r="C700" s="39" t="n"/>
      <c r="D700" s="39" t="n"/>
      <c r="E700" s="39" t="n"/>
      <c r="F700" s="39" t="n"/>
      <c r="G700" s="39" t="n"/>
      <c r="H700" s="39" t="n"/>
      <c r="I700" s="39" t="n"/>
      <c r="J700" s="39" t="n"/>
      <c r="K700" s="39" t="n"/>
      <c r="L700" s="39" t="n"/>
      <c r="M700" s="39" t="n"/>
      <c r="N700" s="39" t="n"/>
      <c r="O700" s="39" t="n"/>
      <c r="P700" s="39" t="n"/>
      <c r="Q700" s="39" t="n"/>
      <c r="R700" s="39" t="n"/>
      <c r="S700" s="39" t="n"/>
      <c r="T700" s="39" t="n"/>
      <c r="U700" s="39" t="n"/>
      <c r="V700" s="39" t="n"/>
      <c r="W700" s="39" t="n"/>
      <c r="X700" s="39" t="n"/>
      <c r="Y700" s="39" t="n"/>
      <c r="Z700" s="39" t="n"/>
    </row>
    <row r="701" ht="15.75" customHeight="1" s="198">
      <c r="A701" s="39" t="n"/>
      <c r="B701" s="39" t="n"/>
      <c r="C701" s="39" t="n"/>
      <c r="D701" s="39" t="n"/>
      <c r="E701" s="39" t="n"/>
      <c r="F701" s="39" t="n"/>
      <c r="G701" s="39" t="n"/>
      <c r="H701" s="39" t="n"/>
      <c r="I701" s="39" t="n"/>
      <c r="J701" s="39" t="n"/>
      <c r="K701" s="39" t="n"/>
      <c r="L701" s="39" t="n"/>
      <c r="M701" s="39" t="n"/>
      <c r="N701" s="39" t="n"/>
      <c r="O701" s="39" t="n"/>
      <c r="P701" s="39" t="n"/>
      <c r="Q701" s="39" t="n"/>
      <c r="R701" s="39" t="n"/>
      <c r="S701" s="39" t="n"/>
      <c r="T701" s="39" t="n"/>
      <c r="U701" s="39" t="n"/>
      <c r="V701" s="39" t="n"/>
      <c r="W701" s="39" t="n"/>
      <c r="X701" s="39" t="n"/>
      <c r="Y701" s="39" t="n"/>
      <c r="Z701" s="39" t="n"/>
    </row>
    <row r="702" ht="15.75" customHeight="1" s="198">
      <c r="A702" s="39" t="n"/>
      <c r="B702" s="39" t="n"/>
      <c r="C702" s="39" t="n"/>
      <c r="D702" s="39" t="n"/>
      <c r="E702" s="39" t="n"/>
      <c r="F702" s="39" t="n"/>
      <c r="G702" s="39" t="n"/>
      <c r="H702" s="39" t="n"/>
      <c r="I702" s="39" t="n"/>
      <c r="J702" s="39" t="n"/>
      <c r="K702" s="39" t="n"/>
      <c r="L702" s="39" t="n"/>
      <c r="M702" s="39" t="n"/>
      <c r="N702" s="39" t="n"/>
      <c r="O702" s="39" t="n"/>
      <c r="P702" s="39" t="n"/>
      <c r="Q702" s="39" t="n"/>
      <c r="R702" s="39" t="n"/>
      <c r="S702" s="39" t="n"/>
      <c r="T702" s="39" t="n"/>
      <c r="U702" s="39" t="n"/>
      <c r="V702" s="39" t="n"/>
      <c r="W702" s="39" t="n"/>
      <c r="X702" s="39" t="n"/>
      <c r="Y702" s="39" t="n"/>
      <c r="Z702" s="39" t="n"/>
    </row>
    <row r="703" ht="15.75" customHeight="1" s="198">
      <c r="A703" s="39" t="n"/>
      <c r="B703" s="39" t="n"/>
      <c r="C703" s="39" t="n"/>
      <c r="D703" s="39" t="n"/>
      <c r="E703" s="39" t="n"/>
      <c r="F703" s="39" t="n"/>
      <c r="G703" s="39" t="n"/>
      <c r="H703" s="39" t="n"/>
      <c r="I703" s="39" t="n"/>
      <c r="J703" s="39" t="n"/>
      <c r="K703" s="39" t="n"/>
      <c r="L703" s="39" t="n"/>
      <c r="M703" s="39" t="n"/>
      <c r="N703" s="39" t="n"/>
      <c r="O703" s="39" t="n"/>
      <c r="P703" s="39" t="n"/>
      <c r="Q703" s="39" t="n"/>
      <c r="R703" s="39" t="n"/>
      <c r="S703" s="39" t="n"/>
      <c r="T703" s="39" t="n"/>
      <c r="U703" s="39" t="n"/>
      <c r="V703" s="39" t="n"/>
      <c r="W703" s="39" t="n"/>
      <c r="X703" s="39" t="n"/>
      <c r="Y703" s="39" t="n"/>
      <c r="Z703" s="39" t="n"/>
    </row>
    <row r="704" ht="15.75" customHeight="1" s="198">
      <c r="A704" s="39" t="n"/>
      <c r="B704" s="39" t="n"/>
      <c r="C704" s="39" t="n"/>
      <c r="D704" s="39" t="n"/>
      <c r="E704" s="39" t="n"/>
      <c r="F704" s="39" t="n"/>
      <c r="G704" s="39" t="n"/>
      <c r="H704" s="39" t="n"/>
      <c r="I704" s="39" t="n"/>
      <c r="J704" s="39" t="n"/>
      <c r="K704" s="39" t="n"/>
      <c r="L704" s="39" t="n"/>
      <c r="M704" s="39" t="n"/>
      <c r="N704" s="39" t="n"/>
      <c r="O704" s="39" t="n"/>
      <c r="P704" s="39" t="n"/>
      <c r="Q704" s="39" t="n"/>
      <c r="R704" s="39" t="n"/>
      <c r="S704" s="39" t="n"/>
      <c r="T704" s="39" t="n"/>
      <c r="U704" s="39" t="n"/>
      <c r="V704" s="39" t="n"/>
      <c r="W704" s="39" t="n"/>
      <c r="X704" s="39" t="n"/>
      <c r="Y704" s="39" t="n"/>
      <c r="Z704" s="39" t="n"/>
    </row>
    <row r="705" ht="15.75" customHeight="1" s="198">
      <c r="A705" s="39" t="n"/>
      <c r="B705" s="39" t="n"/>
      <c r="C705" s="39" t="n"/>
      <c r="D705" s="39" t="n"/>
      <c r="E705" s="39" t="n"/>
      <c r="F705" s="39" t="n"/>
      <c r="G705" s="39" t="n"/>
      <c r="H705" s="39" t="n"/>
      <c r="I705" s="39" t="n"/>
      <c r="J705" s="39" t="n"/>
      <c r="K705" s="39" t="n"/>
      <c r="L705" s="39" t="n"/>
      <c r="M705" s="39" t="n"/>
      <c r="N705" s="39" t="n"/>
      <c r="O705" s="39" t="n"/>
      <c r="P705" s="39" t="n"/>
      <c r="Q705" s="39" t="n"/>
      <c r="R705" s="39" t="n"/>
      <c r="S705" s="39" t="n"/>
      <c r="T705" s="39" t="n"/>
      <c r="U705" s="39" t="n"/>
      <c r="V705" s="39" t="n"/>
      <c r="W705" s="39" t="n"/>
      <c r="X705" s="39" t="n"/>
      <c r="Y705" s="39" t="n"/>
      <c r="Z705" s="39" t="n"/>
    </row>
    <row r="706" ht="15.75" customHeight="1" s="198">
      <c r="A706" s="39" t="n"/>
      <c r="B706" s="39" t="n"/>
      <c r="C706" s="39" t="n"/>
      <c r="D706" s="39" t="n"/>
      <c r="E706" s="39" t="n"/>
      <c r="F706" s="39" t="n"/>
      <c r="G706" s="39" t="n"/>
      <c r="H706" s="39" t="n"/>
      <c r="I706" s="39" t="n"/>
      <c r="J706" s="39" t="n"/>
      <c r="K706" s="39" t="n"/>
      <c r="L706" s="39" t="n"/>
      <c r="M706" s="39" t="n"/>
      <c r="N706" s="39" t="n"/>
      <c r="O706" s="39" t="n"/>
      <c r="P706" s="39" t="n"/>
      <c r="Q706" s="39" t="n"/>
      <c r="R706" s="39" t="n"/>
      <c r="S706" s="39" t="n"/>
      <c r="T706" s="39" t="n"/>
      <c r="U706" s="39" t="n"/>
      <c r="V706" s="39" t="n"/>
      <c r="W706" s="39" t="n"/>
      <c r="X706" s="39" t="n"/>
      <c r="Y706" s="39" t="n"/>
      <c r="Z706" s="39" t="n"/>
    </row>
    <row r="707" ht="15.75" customHeight="1" s="198">
      <c r="A707" s="39" t="n"/>
      <c r="B707" s="39" t="n"/>
      <c r="C707" s="39" t="n"/>
      <c r="D707" s="39" t="n"/>
      <c r="E707" s="39" t="n"/>
      <c r="F707" s="39" t="n"/>
      <c r="G707" s="39" t="n"/>
      <c r="H707" s="39" t="n"/>
      <c r="I707" s="39" t="n"/>
      <c r="J707" s="39" t="n"/>
      <c r="K707" s="39" t="n"/>
      <c r="L707" s="39" t="n"/>
      <c r="M707" s="39" t="n"/>
      <c r="N707" s="39" t="n"/>
      <c r="O707" s="39" t="n"/>
      <c r="P707" s="39" t="n"/>
      <c r="Q707" s="39" t="n"/>
      <c r="R707" s="39" t="n"/>
      <c r="S707" s="39" t="n"/>
      <c r="T707" s="39" t="n"/>
      <c r="U707" s="39" t="n"/>
      <c r="V707" s="39" t="n"/>
      <c r="W707" s="39" t="n"/>
      <c r="X707" s="39" t="n"/>
      <c r="Y707" s="39" t="n"/>
      <c r="Z707" s="39" t="n"/>
    </row>
    <row r="708" ht="15.75" customHeight="1" s="198">
      <c r="A708" s="39" t="n"/>
      <c r="B708" s="39" t="n"/>
      <c r="C708" s="39" t="n"/>
      <c r="D708" s="39" t="n"/>
      <c r="E708" s="39" t="n"/>
      <c r="F708" s="39" t="n"/>
      <c r="G708" s="39" t="n"/>
      <c r="H708" s="39" t="n"/>
      <c r="I708" s="39" t="n"/>
      <c r="J708" s="39" t="n"/>
      <c r="K708" s="39" t="n"/>
      <c r="L708" s="39" t="n"/>
      <c r="M708" s="39" t="n"/>
      <c r="N708" s="39" t="n"/>
      <c r="O708" s="39" t="n"/>
      <c r="P708" s="39" t="n"/>
      <c r="Q708" s="39" t="n"/>
      <c r="R708" s="39" t="n"/>
      <c r="S708" s="39" t="n"/>
      <c r="T708" s="39" t="n"/>
      <c r="U708" s="39" t="n"/>
      <c r="V708" s="39" t="n"/>
      <c r="W708" s="39" t="n"/>
      <c r="X708" s="39" t="n"/>
      <c r="Y708" s="39" t="n"/>
      <c r="Z708" s="39" t="n"/>
    </row>
    <row r="709" ht="15.75" customHeight="1" s="198">
      <c r="A709" s="39" t="n"/>
      <c r="B709" s="39" t="n"/>
      <c r="C709" s="39" t="n"/>
      <c r="D709" s="39" t="n"/>
      <c r="E709" s="39" t="n"/>
      <c r="F709" s="39" t="n"/>
      <c r="G709" s="39" t="n"/>
      <c r="H709" s="39" t="n"/>
      <c r="I709" s="39" t="n"/>
      <c r="J709" s="39" t="n"/>
      <c r="K709" s="39" t="n"/>
      <c r="L709" s="39" t="n"/>
      <c r="M709" s="39" t="n"/>
      <c r="N709" s="39" t="n"/>
      <c r="O709" s="39" t="n"/>
      <c r="P709" s="39" t="n"/>
      <c r="Q709" s="39" t="n"/>
      <c r="R709" s="39" t="n"/>
      <c r="S709" s="39" t="n"/>
      <c r="T709" s="39" t="n"/>
      <c r="U709" s="39" t="n"/>
      <c r="V709" s="39" t="n"/>
      <c r="W709" s="39" t="n"/>
      <c r="X709" s="39" t="n"/>
      <c r="Y709" s="39" t="n"/>
      <c r="Z709" s="39" t="n"/>
    </row>
    <row r="710" ht="15.75" customHeight="1" s="198">
      <c r="A710" s="39" t="n"/>
      <c r="B710" s="39" t="n"/>
      <c r="C710" s="39" t="n"/>
      <c r="D710" s="39" t="n"/>
      <c r="E710" s="39" t="n"/>
      <c r="F710" s="39" t="n"/>
      <c r="G710" s="39" t="n"/>
      <c r="H710" s="39" t="n"/>
      <c r="I710" s="39" t="n"/>
      <c r="J710" s="39" t="n"/>
      <c r="K710" s="39" t="n"/>
      <c r="L710" s="39" t="n"/>
      <c r="M710" s="39" t="n"/>
      <c r="N710" s="39" t="n"/>
      <c r="O710" s="39" t="n"/>
      <c r="P710" s="39" t="n"/>
      <c r="Q710" s="39" t="n"/>
      <c r="R710" s="39" t="n"/>
      <c r="S710" s="39" t="n"/>
      <c r="T710" s="39" t="n"/>
      <c r="U710" s="39" t="n"/>
      <c r="V710" s="39" t="n"/>
      <c r="W710" s="39" t="n"/>
      <c r="X710" s="39" t="n"/>
      <c r="Y710" s="39" t="n"/>
      <c r="Z710" s="39" t="n"/>
    </row>
    <row r="711" ht="15.75" customHeight="1" s="198">
      <c r="A711" s="39" t="n"/>
      <c r="B711" s="39" t="n"/>
      <c r="C711" s="39" t="n"/>
      <c r="D711" s="39" t="n"/>
      <c r="E711" s="39" t="n"/>
      <c r="F711" s="39" t="n"/>
      <c r="G711" s="39" t="n"/>
      <c r="H711" s="39" t="n"/>
      <c r="I711" s="39" t="n"/>
      <c r="J711" s="39" t="n"/>
      <c r="K711" s="39" t="n"/>
      <c r="L711" s="39" t="n"/>
      <c r="M711" s="39" t="n"/>
      <c r="N711" s="39" t="n"/>
      <c r="O711" s="39" t="n"/>
      <c r="P711" s="39" t="n"/>
      <c r="Q711" s="39" t="n"/>
      <c r="R711" s="39" t="n"/>
      <c r="S711" s="39" t="n"/>
      <c r="T711" s="39" t="n"/>
      <c r="U711" s="39" t="n"/>
      <c r="V711" s="39" t="n"/>
      <c r="W711" s="39" t="n"/>
      <c r="X711" s="39" t="n"/>
      <c r="Y711" s="39" t="n"/>
      <c r="Z711" s="39" t="n"/>
    </row>
    <row r="712" ht="15.75" customHeight="1" s="198">
      <c r="A712" s="39" t="n"/>
      <c r="B712" s="39" t="n"/>
      <c r="C712" s="39" t="n"/>
      <c r="D712" s="39" t="n"/>
      <c r="E712" s="39" t="n"/>
      <c r="F712" s="39" t="n"/>
      <c r="G712" s="39" t="n"/>
      <c r="H712" s="39" t="n"/>
      <c r="I712" s="39" t="n"/>
      <c r="J712" s="39" t="n"/>
      <c r="K712" s="39" t="n"/>
      <c r="L712" s="39" t="n"/>
      <c r="M712" s="39" t="n"/>
      <c r="N712" s="39" t="n"/>
      <c r="O712" s="39" t="n"/>
      <c r="P712" s="39" t="n"/>
      <c r="Q712" s="39" t="n"/>
      <c r="R712" s="39" t="n"/>
      <c r="S712" s="39" t="n"/>
      <c r="T712" s="39" t="n"/>
      <c r="U712" s="39" t="n"/>
      <c r="V712" s="39" t="n"/>
      <c r="W712" s="39" t="n"/>
      <c r="X712" s="39" t="n"/>
      <c r="Y712" s="39" t="n"/>
      <c r="Z712" s="39" t="n"/>
    </row>
    <row r="713" ht="15.75" customHeight="1" s="198">
      <c r="A713" s="39" t="n"/>
      <c r="B713" s="39" t="n"/>
      <c r="C713" s="39" t="n"/>
      <c r="D713" s="39" t="n"/>
      <c r="E713" s="39" t="n"/>
      <c r="F713" s="39" t="n"/>
      <c r="G713" s="39" t="n"/>
      <c r="H713" s="39" t="n"/>
      <c r="I713" s="39" t="n"/>
      <c r="J713" s="39" t="n"/>
      <c r="K713" s="39" t="n"/>
      <c r="L713" s="39" t="n"/>
      <c r="M713" s="39" t="n"/>
      <c r="N713" s="39" t="n"/>
      <c r="O713" s="39" t="n"/>
      <c r="P713" s="39" t="n"/>
      <c r="Q713" s="39" t="n"/>
      <c r="R713" s="39" t="n"/>
      <c r="S713" s="39" t="n"/>
      <c r="T713" s="39" t="n"/>
      <c r="U713" s="39" t="n"/>
      <c r="V713" s="39" t="n"/>
      <c r="W713" s="39" t="n"/>
      <c r="X713" s="39" t="n"/>
      <c r="Y713" s="39" t="n"/>
      <c r="Z713" s="39" t="n"/>
    </row>
    <row r="714" ht="15.75" customHeight="1" s="198">
      <c r="A714" s="39" t="n"/>
      <c r="B714" s="39" t="n"/>
      <c r="C714" s="39" t="n"/>
      <c r="D714" s="39" t="n"/>
      <c r="E714" s="39" t="n"/>
      <c r="F714" s="39" t="n"/>
      <c r="G714" s="39" t="n"/>
      <c r="H714" s="39" t="n"/>
      <c r="I714" s="39" t="n"/>
      <c r="J714" s="39" t="n"/>
      <c r="K714" s="39" t="n"/>
      <c r="L714" s="39" t="n"/>
      <c r="M714" s="39" t="n"/>
      <c r="N714" s="39" t="n"/>
      <c r="O714" s="39" t="n"/>
      <c r="P714" s="39" t="n"/>
      <c r="Q714" s="39" t="n"/>
      <c r="R714" s="39" t="n"/>
      <c r="S714" s="39" t="n"/>
      <c r="T714" s="39" t="n"/>
      <c r="U714" s="39" t="n"/>
      <c r="V714" s="39" t="n"/>
      <c r="W714" s="39" t="n"/>
      <c r="X714" s="39" t="n"/>
      <c r="Y714" s="39" t="n"/>
      <c r="Z714" s="39" t="n"/>
    </row>
    <row r="715" ht="15.75" customHeight="1" s="198">
      <c r="A715" s="39" t="n"/>
      <c r="B715" s="39" t="n"/>
      <c r="C715" s="39" t="n"/>
      <c r="D715" s="39" t="n"/>
      <c r="E715" s="39" t="n"/>
      <c r="F715" s="39" t="n"/>
      <c r="G715" s="39" t="n"/>
      <c r="H715" s="39" t="n"/>
      <c r="I715" s="39" t="n"/>
      <c r="J715" s="39" t="n"/>
      <c r="K715" s="39" t="n"/>
      <c r="L715" s="39" t="n"/>
      <c r="M715" s="39" t="n"/>
      <c r="N715" s="39" t="n"/>
      <c r="O715" s="39" t="n"/>
      <c r="P715" s="39" t="n"/>
      <c r="Q715" s="39" t="n"/>
      <c r="R715" s="39" t="n"/>
      <c r="S715" s="39" t="n"/>
      <c r="T715" s="39" t="n"/>
      <c r="U715" s="39" t="n"/>
      <c r="V715" s="39" t="n"/>
      <c r="W715" s="39" t="n"/>
      <c r="X715" s="39" t="n"/>
      <c r="Y715" s="39" t="n"/>
      <c r="Z715" s="39" t="n"/>
    </row>
    <row r="716" ht="15.75" customHeight="1" s="198">
      <c r="A716" s="39" t="n"/>
      <c r="B716" s="39" t="n"/>
      <c r="C716" s="39" t="n"/>
      <c r="D716" s="39" t="n"/>
      <c r="E716" s="39" t="n"/>
      <c r="F716" s="39" t="n"/>
      <c r="G716" s="39" t="n"/>
      <c r="H716" s="39" t="n"/>
      <c r="I716" s="39" t="n"/>
      <c r="J716" s="39" t="n"/>
      <c r="K716" s="39" t="n"/>
      <c r="L716" s="39" t="n"/>
      <c r="M716" s="39" t="n"/>
      <c r="N716" s="39" t="n"/>
      <c r="O716" s="39" t="n"/>
      <c r="P716" s="39" t="n"/>
      <c r="Q716" s="39" t="n"/>
      <c r="R716" s="39" t="n"/>
      <c r="S716" s="39" t="n"/>
      <c r="T716" s="39" t="n"/>
      <c r="U716" s="39" t="n"/>
      <c r="V716" s="39" t="n"/>
      <c r="W716" s="39" t="n"/>
      <c r="X716" s="39" t="n"/>
      <c r="Y716" s="39" t="n"/>
      <c r="Z716" s="39" t="n"/>
    </row>
    <row r="717" ht="15.75" customHeight="1" s="198">
      <c r="A717" s="39" t="n"/>
      <c r="B717" s="39" t="n"/>
      <c r="C717" s="39" t="n"/>
      <c r="D717" s="39" t="n"/>
      <c r="E717" s="39" t="n"/>
      <c r="F717" s="39" t="n"/>
      <c r="G717" s="39" t="n"/>
      <c r="H717" s="39" t="n"/>
      <c r="I717" s="39" t="n"/>
      <c r="J717" s="39" t="n"/>
      <c r="K717" s="39" t="n"/>
      <c r="L717" s="39" t="n"/>
      <c r="M717" s="39" t="n"/>
      <c r="N717" s="39" t="n"/>
      <c r="O717" s="39" t="n"/>
      <c r="P717" s="39" t="n"/>
      <c r="Q717" s="39" t="n"/>
      <c r="R717" s="39" t="n"/>
      <c r="S717" s="39" t="n"/>
      <c r="T717" s="39" t="n"/>
      <c r="U717" s="39" t="n"/>
      <c r="V717" s="39" t="n"/>
      <c r="W717" s="39" t="n"/>
      <c r="X717" s="39" t="n"/>
      <c r="Y717" s="39" t="n"/>
      <c r="Z717" s="39" t="n"/>
    </row>
    <row r="718" ht="15.75" customHeight="1" s="198">
      <c r="A718" s="39" t="n"/>
      <c r="B718" s="39" t="n"/>
      <c r="C718" s="39" t="n"/>
      <c r="D718" s="39" t="n"/>
      <c r="E718" s="39" t="n"/>
      <c r="F718" s="39" t="n"/>
      <c r="G718" s="39" t="n"/>
      <c r="H718" s="39" t="n"/>
      <c r="I718" s="39" t="n"/>
      <c r="J718" s="39" t="n"/>
      <c r="K718" s="39" t="n"/>
      <c r="L718" s="39" t="n"/>
      <c r="M718" s="39" t="n"/>
      <c r="N718" s="39" t="n"/>
      <c r="O718" s="39" t="n"/>
      <c r="P718" s="39" t="n"/>
      <c r="Q718" s="39" t="n"/>
      <c r="R718" s="39" t="n"/>
      <c r="S718" s="39" t="n"/>
      <c r="T718" s="39" t="n"/>
      <c r="U718" s="39" t="n"/>
      <c r="V718" s="39" t="n"/>
      <c r="W718" s="39" t="n"/>
      <c r="X718" s="39" t="n"/>
      <c r="Y718" s="39" t="n"/>
      <c r="Z718" s="39" t="n"/>
    </row>
    <row r="719" ht="15.75" customHeight="1" s="198">
      <c r="A719" s="39" t="n"/>
      <c r="B719" s="39" t="n"/>
      <c r="C719" s="39" t="n"/>
      <c r="D719" s="39" t="n"/>
      <c r="E719" s="39" t="n"/>
      <c r="F719" s="39" t="n"/>
      <c r="G719" s="39" t="n"/>
      <c r="H719" s="39" t="n"/>
      <c r="I719" s="39" t="n"/>
      <c r="J719" s="39" t="n"/>
      <c r="K719" s="39" t="n"/>
      <c r="L719" s="39" t="n"/>
      <c r="M719" s="39" t="n"/>
      <c r="N719" s="39" t="n"/>
      <c r="O719" s="39" t="n"/>
      <c r="P719" s="39" t="n"/>
      <c r="Q719" s="39" t="n"/>
      <c r="R719" s="39" t="n"/>
      <c r="S719" s="39" t="n"/>
      <c r="T719" s="39" t="n"/>
      <c r="U719" s="39" t="n"/>
      <c r="V719" s="39" t="n"/>
      <c r="W719" s="39" t="n"/>
      <c r="X719" s="39" t="n"/>
      <c r="Y719" s="39" t="n"/>
      <c r="Z719" s="39" t="n"/>
    </row>
    <row r="720" ht="15.75" customHeight="1" s="198">
      <c r="A720" s="39" t="n"/>
      <c r="B720" s="39" t="n"/>
      <c r="C720" s="39" t="n"/>
      <c r="D720" s="39" t="n"/>
      <c r="E720" s="39" t="n"/>
      <c r="F720" s="39" t="n"/>
      <c r="G720" s="39" t="n"/>
      <c r="H720" s="39" t="n"/>
      <c r="I720" s="39" t="n"/>
      <c r="J720" s="39" t="n"/>
      <c r="K720" s="39" t="n"/>
      <c r="L720" s="39" t="n"/>
      <c r="M720" s="39" t="n"/>
      <c r="N720" s="39" t="n"/>
      <c r="O720" s="39" t="n"/>
      <c r="P720" s="39" t="n"/>
      <c r="Q720" s="39" t="n"/>
      <c r="R720" s="39" t="n"/>
      <c r="S720" s="39" t="n"/>
      <c r="T720" s="39" t="n"/>
      <c r="U720" s="39" t="n"/>
      <c r="V720" s="39" t="n"/>
      <c r="W720" s="39" t="n"/>
      <c r="X720" s="39" t="n"/>
      <c r="Y720" s="39" t="n"/>
      <c r="Z720" s="39" t="n"/>
    </row>
    <row r="721" ht="15.75" customHeight="1" s="198">
      <c r="A721" s="39" t="n"/>
      <c r="B721" s="39" t="n"/>
      <c r="C721" s="39" t="n"/>
      <c r="D721" s="39" t="n"/>
      <c r="E721" s="39" t="n"/>
      <c r="F721" s="39" t="n"/>
      <c r="G721" s="39" t="n"/>
      <c r="H721" s="39" t="n"/>
      <c r="I721" s="39" t="n"/>
      <c r="J721" s="39" t="n"/>
      <c r="K721" s="39" t="n"/>
      <c r="L721" s="39" t="n"/>
      <c r="M721" s="39" t="n"/>
      <c r="N721" s="39" t="n"/>
      <c r="O721" s="39" t="n"/>
      <c r="P721" s="39" t="n"/>
      <c r="Q721" s="39" t="n"/>
      <c r="R721" s="39" t="n"/>
      <c r="S721" s="39" t="n"/>
      <c r="T721" s="39" t="n"/>
      <c r="U721" s="39" t="n"/>
      <c r="V721" s="39" t="n"/>
      <c r="W721" s="39" t="n"/>
      <c r="X721" s="39" t="n"/>
      <c r="Y721" s="39" t="n"/>
      <c r="Z721" s="39" t="n"/>
    </row>
    <row r="722" ht="15.75" customHeight="1" s="198">
      <c r="A722" s="39" t="n"/>
      <c r="B722" s="39" t="n"/>
      <c r="C722" s="39" t="n"/>
      <c r="D722" s="39" t="n"/>
      <c r="E722" s="39" t="n"/>
      <c r="F722" s="39" t="n"/>
      <c r="G722" s="39" t="n"/>
      <c r="H722" s="39" t="n"/>
      <c r="I722" s="39" t="n"/>
      <c r="J722" s="39" t="n"/>
      <c r="K722" s="39" t="n"/>
      <c r="L722" s="39" t="n"/>
      <c r="M722" s="39" t="n"/>
      <c r="N722" s="39" t="n"/>
      <c r="O722" s="39" t="n"/>
      <c r="P722" s="39" t="n"/>
      <c r="Q722" s="39" t="n"/>
      <c r="R722" s="39" t="n"/>
      <c r="S722" s="39" t="n"/>
      <c r="T722" s="39" t="n"/>
      <c r="U722" s="39" t="n"/>
      <c r="V722" s="39" t="n"/>
      <c r="W722" s="39" t="n"/>
      <c r="X722" s="39" t="n"/>
      <c r="Y722" s="39" t="n"/>
      <c r="Z722" s="39" t="n"/>
    </row>
    <row r="723" ht="15.75" customHeight="1" s="198">
      <c r="A723" s="39" t="n"/>
      <c r="B723" s="39" t="n"/>
      <c r="C723" s="39" t="n"/>
      <c r="D723" s="39" t="n"/>
      <c r="E723" s="39" t="n"/>
      <c r="F723" s="39" t="n"/>
      <c r="G723" s="39" t="n"/>
      <c r="H723" s="39" t="n"/>
      <c r="I723" s="39" t="n"/>
      <c r="J723" s="39" t="n"/>
      <c r="K723" s="39" t="n"/>
      <c r="L723" s="39" t="n"/>
      <c r="M723" s="39" t="n"/>
      <c r="N723" s="39" t="n"/>
      <c r="O723" s="39" t="n"/>
      <c r="P723" s="39" t="n"/>
      <c r="Q723" s="39" t="n"/>
      <c r="R723" s="39" t="n"/>
      <c r="S723" s="39" t="n"/>
      <c r="T723" s="39" t="n"/>
      <c r="U723" s="39" t="n"/>
      <c r="V723" s="39" t="n"/>
      <c r="W723" s="39" t="n"/>
      <c r="X723" s="39" t="n"/>
      <c r="Y723" s="39" t="n"/>
      <c r="Z723" s="39" t="n"/>
    </row>
    <row r="724" ht="15.75" customHeight="1" s="198">
      <c r="A724" s="39" t="n"/>
      <c r="B724" s="39" t="n"/>
      <c r="C724" s="39" t="n"/>
      <c r="D724" s="39" t="n"/>
      <c r="E724" s="39" t="n"/>
      <c r="F724" s="39" t="n"/>
      <c r="G724" s="39" t="n"/>
      <c r="H724" s="39" t="n"/>
      <c r="I724" s="39" t="n"/>
      <c r="J724" s="39" t="n"/>
      <c r="K724" s="39" t="n"/>
      <c r="L724" s="39" t="n"/>
      <c r="M724" s="39" t="n"/>
      <c r="N724" s="39" t="n"/>
      <c r="O724" s="39" t="n"/>
      <c r="P724" s="39" t="n"/>
      <c r="Q724" s="39" t="n"/>
      <c r="R724" s="39" t="n"/>
      <c r="S724" s="39" t="n"/>
      <c r="T724" s="39" t="n"/>
      <c r="U724" s="39" t="n"/>
      <c r="V724" s="39" t="n"/>
      <c r="W724" s="39" t="n"/>
      <c r="X724" s="39" t="n"/>
      <c r="Y724" s="39" t="n"/>
      <c r="Z724" s="39" t="n"/>
    </row>
    <row r="725" ht="15.75" customHeight="1" s="198">
      <c r="A725" s="39" t="n"/>
      <c r="B725" s="39" t="n"/>
      <c r="C725" s="39" t="n"/>
      <c r="D725" s="39" t="n"/>
      <c r="E725" s="39" t="n"/>
      <c r="F725" s="39" t="n"/>
      <c r="G725" s="39" t="n"/>
      <c r="H725" s="39" t="n"/>
      <c r="I725" s="39" t="n"/>
      <c r="J725" s="39" t="n"/>
      <c r="K725" s="39" t="n"/>
      <c r="L725" s="39" t="n"/>
      <c r="M725" s="39" t="n"/>
      <c r="N725" s="39" t="n"/>
      <c r="O725" s="39" t="n"/>
      <c r="P725" s="39" t="n"/>
      <c r="Q725" s="39" t="n"/>
      <c r="R725" s="39" t="n"/>
      <c r="S725" s="39" t="n"/>
      <c r="T725" s="39" t="n"/>
      <c r="U725" s="39" t="n"/>
      <c r="V725" s="39" t="n"/>
      <c r="W725" s="39" t="n"/>
      <c r="X725" s="39" t="n"/>
      <c r="Y725" s="39" t="n"/>
      <c r="Z725" s="39" t="n"/>
    </row>
    <row r="726" ht="15.75" customHeight="1" s="198">
      <c r="A726" s="39" t="n"/>
      <c r="B726" s="39" t="n"/>
      <c r="C726" s="39" t="n"/>
      <c r="D726" s="39" t="n"/>
      <c r="E726" s="39" t="n"/>
      <c r="F726" s="39" t="n"/>
      <c r="G726" s="39" t="n"/>
      <c r="H726" s="39" t="n"/>
      <c r="I726" s="39" t="n"/>
      <c r="J726" s="39" t="n"/>
      <c r="K726" s="39" t="n"/>
      <c r="L726" s="39" t="n"/>
      <c r="M726" s="39" t="n"/>
      <c r="N726" s="39" t="n"/>
      <c r="O726" s="39" t="n"/>
      <c r="P726" s="39" t="n"/>
      <c r="Q726" s="39" t="n"/>
      <c r="R726" s="39" t="n"/>
      <c r="S726" s="39" t="n"/>
      <c r="T726" s="39" t="n"/>
      <c r="U726" s="39" t="n"/>
      <c r="V726" s="39" t="n"/>
      <c r="W726" s="39" t="n"/>
      <c r="X726" s="39" t="n"/>
      <c r="Y726" s="39" t="n"/>
      <c r="Z726" s="39" t="n"/>
    </row>
    <row r="727" ht="15.75" customHeight="1" s="198">
      <c r="A727" s="39" t="n"/>
      <c r="B727" s="39" t="n"/>
      <c r="C727" s="39" t="n"/>
      <c r="D727" s="39" t="n"/>
      <c r="E727" s="39" t="n"/>
      <c r="F727" s="39" t="n"/>
      <c r="G727" s="39" t="n"/>
      <c r="H727" s="39" t="n"/>
      <c r="I727" s="39" t="n"/>
      <c r="J727" s="39" t="n"/>
      <c r="K727" s="39" t="n"/>
      <c r="L727" s="39" t="n"/>
      <c r="M727" s="39" t="n"/>
      <c r="N727" s="39" t="n"/>
      <c r="O727" s="39" t="n"/>
      <c r="P727" s="39" t="n"/>
      <c r="Q727" s="39" t="n"/>
      <c r="R727" s="39" t="n"/>
      <c r="S727" s="39" t="n"/>
      <c r="T727" s="39" t="n"/>
      <c r="U727" s="39" t="n"/>
      <c r="V727" s="39" t="n"/>
      <c r="W727" s="39" t="n"/>
      <c r="X727" s="39" t="n"/>
      <c r="Y727" s="39" t="n"/>
      <c r="Z727" s="39" t="n"/>
    </row>
    <row r="728" ht="15.75" customHeight="1" s="198">
      <c r="A728" s="39" t="n"/>
      <c r="B728" s="39" t="n"/>
      <c r="C728" s="39" t="n"/>
      <c r="D728" s="39" t="n"/>
      <c r="E728" s="39" t="n"/>
      <c r="F728" s="39" t="n"/>
      <c r="G728" s="39" t="n"/>
      <c r="H728" s="39" t="n"/>
      <c r="I728" s="39" t="n"/>
      <c r="J728" s="39" t="n"/>
      <c r="K728" s="39" t="n"/>
      <c r="L728" s="39" t="n"/>
      <c r="M728" s="39" t="n"/>
      <c r="N728" s="39" t="n"/>
      <c r="O728" s="39" t="n"/>
      <c r="P728" s="39" t="n"/>
      <c r="Q728" s="39" t="n"/>
      <c r="R728" s="39" t="n"/>
      <c r="S728" s="39" t="n"/>
      <c r="T728" s="39" t="n"/>
      <c r="U728" s="39" t="n"/>
      <c r="V728" s="39" t="n"/>
      <c r="W728" s="39" t="n"/>
      <c r="X728" s="39" t="n"/>
      <c r="Y728" s="39" t="n"/>
      <c r="Z728" s="39" t="n"/>
    </row>
    <row r="729" ht="15.75" customHeight="1" s="198">
      <c r="A729" s="39" t="n"/>
      <c r="B729" s="39" t="n"/>
      <c r="C729" s="39" t="n"/>
      <c r="D729" s="39" t="n"/>
      <c r="E729" s="39" t="n"/>
      <c r="F729" s="39" t="n"/>
      <c r="G729" s="39" t="n"/>
      <c r="H729" s="39" t="n"/>
      <c r="I729" s="39" t="n"/>
      <c r="J729" s="39" t="n"/>
      <c r="K729" s="39" t="n"/>
      <c r="L729" s="39" t="n"/>
      <c r="M729" s="39" t="n"/>
      <c r="N729" s="39" t="n"/>
      <c r="O729" s="39" t="n"/>
      <c r="P729" s="39" t="n"/>
      <c r="Q729" s="39" t="n"/>
      <c r="R729" s="39" t="n"/>
      <c r="S729" s="39" t="n"/>
      <c r="T729" s="39" t="n"/>
      <c r="U729" s="39" t="n"/>
      <c r="V729" s="39" t="n"/>
      <c r="W729" s="39" t="n"/>
      <c r="X729" s="39" t="n"/>
      <c r="Y729" s="39" t="n"/>
      <c r="Z729" s="39" t="n"/>
    </row>
    <row r="730" ht="15.75" customHeight="1" s="198">
      <c r="A730" s="39" t="n"/>
      <c r="B730" s="39" t="n"/>
      <c r="C730" s="39" t="n"/>
      <c r="D730" s="39" t="n"/>
      <c r="E730" s="39" t="n"/>
      <c r="F730" s="39" t="n"/>
      <c r="G730" s="39" t="n"/>
      <c r="H730" s="39" t="n"/>
      <c r="I730" s="39" t="n"/>
      <c r="J730" s="39" t="n"/>
      <c r="K730" s="39" t="n"/>
      <c r="L730" s="39" t="n"/>
      <c r="M730" s="39" t="n"/>
      <c r="N730" s="39" t="n"/>
      <c r="O730" s="39" t="n"/>
      <c r="P730" s="39" t="n"/>
      <c r="Q730" s="39" t="n"/>
      <c r="R730" s="39" t="n"/>
      <c r="S730" s="39" t="n"/>
      <c r="T730" s="39" t="n"/>
      <c r="U730" s="39" t="n"/>
      <c r="V730" s="39" t="n"/>
      <c r="W730" s="39" t="n"/>
      <c r="X730" s="39" t="n"/>
      <c r="Y730" s="39" t="n"/>
      <c r="Z730" s="39" t="n"/>
    </row>
    <row r="731" ht="15.75" customHeight="1" s="198">
      <c r="A731" s="39" t="n"/>
      <c r="B731" s="39" t="n"/>
      <c r="C731" s="39" t="n"/>
      <c r="D731" s="39" t="n"/>
      <c r="E731" s="39" t="n"/>
      <c r="F731" s="39" t="n"/>
      <c r="G731" s="39" t="n"/>
      <c r="H731" s="39" t="n"/>
      <c r="I731" s="39" t="n"/>
      <c r="J731" s="39" t="n"/>
      <c r="K731" s="39" t="n"/>
      <c r="L731" s="39" t="n"/>
      <c r="M731" s="39" t="n"/>
      <c r="N731" s="39" t="n"/>
      <c r="O731" s="39" t="n"/>
      <c r="P731" s="39" t="n"/>
      <c r="Q731" s="39" t="n"/>
      <c r="R731" s="39" t="n"/>
      <c r="S731" s="39" t="n"/>
      <c r="T731" s="39" t="n"/>
      <c r="U731" s="39" t="n"/>
      <c r="V731" s="39" t="n"/>
      <c r="W731" s="39" t="n"/>
      <c r="X731" s="39" t="n"/>
      <c r="Y731" s="39" t="n"/>
      <c r="Z731" s="39" t="n"/>
    </row>
    <row r="732" ht="15.75" customHeight="1" s="198">
      <c r="A732" s="39" t="n"/>
      <c r="B732" s="39" t="n"/>
      <c r="C732" s="39" t="n"/>
      <c r="D732" s="39" t="n"/>
      <c r="E732" s="39" t="n"/>
      <c r="F732" s="39" t="n"/>
      <c r="G732" s="39" t="n"/>
      <c r="H732" s="39" t="n"/>
      <c r="I732" s="39" t="n"/>
      <c r="J732" s="39" t="n"/>
      <c r="K732" s="39" t="n"/>
      <c r="L732" s="39" t="n"/>
      <c r="M732" s="39" t="n"/>
      <c r="N732" s="39" t="n"/>
      <c r="O732" s="39" t="n"/>
      <c r="P732" s="39" t="n"/>
      <c r="Q732" s="39" t="n"/>
      <c r="R732" s="39" t="n"/>
      <c r="S732" s="39" t="n"/>
      <c r="T732" s="39" t="n"/>
      <c r="U732" s="39" t="n"/>
      <c r="V732" s="39" t="n"/>
      <c r="W732" s="39" t="n"/>
      <c r="X732" s="39" t="n"/>
      <c r="Y732" s="39" t="n"/>
      <c r="Z732" s="39" t="n"/>
    </row>
    <row r="733" ht="15.75" customHeight="1" s="198">
      <c r="A733" s="39" t="n"/>
      <c r="B733" s="39" t="n"/>
      <c r="C733" s="39" t="n"/>
      <c r="D733" s="39" t="n"/>
      <c r="E733" s="39" t="n"/>
      <c r="F733" s="39" t="n"/>
      <c r="G733" s="39" t="n"/>
      <c r="H733" s="39" t="n"/>
      <c r="I733" s="39" t="n"/>
      <c r="J733" s="39" t="n"/>
      <c r="K733" s="39" t="n"/>
      <c r="L733" s="39" t="n"/>
      <c r="M733" s="39" t="n"/>
      <c r="N733" s="39" t="n"/>
      <c r="O733" s="39" t="n"/>
      <c r="P733" s="39" t="n"/>
      <c r="Q733" s="39" t="n"/>
      <c r="R733" s="39" t="n"/>
      <c r="S733" s="39" t="n"/>
      <c r="T733" s="39" t="n"/>
      <c r="U733" s="39" t="n"/>
      <c r="V733" s="39" t="n"/>
      <c r="W733" s="39" t="n"/>
      <c r="X733" s="39" t="n"/>
      <c r="Y733" s="39" t="n"/>
      <c r="Z733" s="39" t="n"/>
    </row>
    <row r="734" ht="15.75" customHeight="1" s="198">
      <c r="A734" s="39" t="n"/>
      <c r="B734" s="39" t="n"/>
      <c r="C734" s="39" t="n"/>
      <c r="D734" s="39" t="n"/>
      <c r="E734" s="39" t="n"/>
      <c r="F734" s="39" t="n"/>
      <c r="G734" s="39" t="n"/>
      <c r="H734" s="39" t="n"/>
      <c r="I734" s="39" t="n"/>
      <c r="J734" s="39" t="n"/>
      <c r="K734" s="39" t="n"/>
      <c r="L734" s="39" t="n"/>
      <c r="M734" s="39" t="n"/>
      <c r="N734" s="39" t="n"/>
      <c r="O734" s="39" t="n"/>
      <c r="P734" s="39" t="n"/>
      <c r="Q734" s="39" t="n"/>
      <c r="R734" s="39" t="n"/>
      <c r="S734" s="39" t="n"/>
      <c r="T734" s="39" t="n"/>
      <c r="U734" s="39" t="n"/>
      <c r="V734" s="39" t="n"/>
      <c r="W734" s="39" t="n"/>
      <c r="X734" s="39" t="n"/>
      <c r="Y734" s="39" t="n"/>
      <c r="Z734" s="39" t="n"/>
    </row>
    <row r="735" ht="15.75" customHeight="1" s="198">
      <c r="A735" s="39" t="n"/>
      <c r="B735" s="39" t="n"/>
      <c r="C735" s="39" t="n"/>
      <c r="D735" s="39" t="n"/>
      <c r="E735" s="39" t="n"/>
      <c r="F735" s="39" t="n"/>
      <c r="G735" s="39" t="n"/>
      <c r="H735" s="39" t="n"/>
      <c r="I735" s="39" t="n"/>
      <c r="J735" s="39" t="n"/>
      <c r="K735" s="39" t="n"/>
      <c r="L735" s="39" t="n"/>
      <c r="M735" s="39" t="n"/>
      <c r="N735" s="39" t="n"/>
      <c r="O735" s="39" t="n"/>
      <c r="P735" s="39" t="n"/>
      <c r="Q735" s="39" t="n"/>
      <c r="R735" s="39" t="n"/>
      <c r="S735" s="39" t="n"/>
      <c r="T735" s="39" t="n"/>
      <c r="U735" s="39" t="n"/>
      <c r="V735" s="39" t="n"/>
      <c r="W735" s="39" t="n"/>
      <c r="X735" s="39" t="n"/>
      <c r="Y735" s="39" t="n"/>
      <c r="Z735" s="39" t="n"/>
    </row>
    <row r="736" ht="15.75" customHeight="1" s="198">
      <c r="A736" s="39" t="n"/>
      <c r="B736" s="39" t="n"/>
      <c r="C736" s="39" t="n"/>
      <c r="D736" s="39" t="n"/>
      <c r="E736" s="39" t="n"/>
      <c r="F736" s="39" t="n"/>
      <c r="G736" s="39" t="n"/>
      <c r="H736" s="39" t="n"/>
      <c r="I736" s="39" t="n"/>
      <c r="J736" s="39" t="n"/>
      <c r="K736" s="39" t="n"/>
      <c r="L736" s="39" t="n"/>
      <c r="M736" s="39" t="n"/>
      <c r="N736" s="39" t="n"/>
      <c r="O736" s="39" t="n"/>
      <c r="P736" s="39" t="n"/>
      <c r="Q736" s="39" t="n"/>
      <c r="R736" s="39" t="n"/>
      <c r="S736" s="39" t="n"/>
      <c r="T736" s="39" t="n"/>
      <c r="U736" s="39" t="n"/>
      <c r="V736" s="39" t="n"/>
      <c r="W736" s="39" t="n"/>
      <c r="X736" s="39" t="n"/>
      <c r="Y736" s="39" t="n"/>
      <c r="Z736" s="39" t="n"/>
    </row>
    <row r="737" ht="15.75" customHeight="1" s="198">
      <c r="A737" s="39" t="n"/>
      <c r="B737" s="39" t="n"/>
      <c r="C737" s="39" t="n"/>
      <c r="D737" s="39" t="n"/>
      <c r="E737" s="39" t="n"/>
      <c r="F737" s="39" t="n"/>
      <c r="G737" s="39" t="n"/>
      <c r="H737" s="39" t="n"/>
      <c r="I737" s="39" t="n"/>
      <c r="J737" s="39" t="n"/>
      <c r="K737" s="39" t="n"/>
      <c r="L737" s="39" t="n"/>
      <c r="M737" s="39" t="n"/>
      <c r="N737" s="39" t="n"/>
      <c r="O737" s="39" t="n"/>
      <c r="P737" s="39" t="n"/>
      <c r="Q737" s="39" t="n"/>
      <c r="R737" s="39" t="n"/>
      <c r="S737" s="39" t="n"/>
      <c r="T737" s="39" t="n"/>
      <c r="U737" s="39" t="n"/>
      <c r="V737" s="39" t="n"/>
      <c r="W737" s="39" t="n"/>
      <c r="X737" s="39" t="n"/>
      <c r="Y737" s="39" t="n"/>
      <c r="Z737" s="39" t="n"/>
    </row>
    <row r="738" ht="15.75" customHeight="1" s="198">
      <c r="A738" s="39" t="n"/>
      <c r="B738" s="39" t="n"/>
      <c r="C738" s="39" t="n"/>
      <c r="D738" s="39" t="n"/>
      <c r="E738" s="39" t="n"/>
      <c r="F738" s="39" t="n"/>
      <c r="G738" s="39" t="n"/>
      <c r="H738" s="39" t="n"/>
      <c r="I738" s="39" t="n"/>
      <c r="J738" s="39" t="n"/>
      <c r="K738" s="39" t="n"/>
      <c r="L738" s="39" t="n"/>
      <c r="M738" s="39" t="n"/>
      <c r="N738" s="39" t="n"/>
      <c r="O738" s="39" t="n"/>
      <c r="P738" s="39" t="n"/>
      <c r="Q738" s="39" t="n"/>
      <c r="R738" s="39" t="n"/>
      <c r="S738" s="39" t="n"/>
      <c r="T738" s="39" t="n"/>
      <c r="U738" s="39" t="n"/>
      <c r="V738" s="39" t="n"/>
      <c r="W738" s="39" t="n"/>
      <c r="X738" s="39" t="n"/>
      <c r="Y738" s="39" t="n"/>
      <c r="Z738" s="39" t="n"/>
    </row>
    <row r="739" ht="15.75" customHeight="1" s="198">
      <c r="A739" s="39" t="n"/>
      <c r="B739" s="39" t="n"/>
      <c r="C739" s="39" t="n"/>
      <c r="D739" s="39" t="n"/>
      <c r="E739" s="39" t="n"/>
      <c r="F739" s="39" t="n"/>
      <c r="G739" s="39" t="n"/>
      <c r="H739" s="39" t="n"/>
      <c r="I739" s="39" t="n"/>
      <c r="J739" s="39" t="n"/>
      <c r="K739" s="39" t="n"/>
      <c r="L739" s="39" t="n"/>
      <c r="M739" s="39" t="n"/>
      <c r="N739" s="39" t="n"/>
      <c r="O739" s="39" t="n"/>
      <c r="P739" s="39" t="n"/>
      <c r="Q739" s="39" t="n"/>
      <c r="R739" s="39" t="n"/>
      <c r="S739" s="39" t="n"/>
      <c r="T739" s="39" t="n"/>
      <c r="U739" s="39" t="n"/>
      <c r="V739" s="39" t="n"/>
      <c r="W739" s="39" t="n"/>
      <c r="X739" s="39" t="n"/>
      <c r="Y739" s="39" t="n"/>
      <c r="Z739" s="39" t="n"/>
    </row>
    <row r="740" ht="15.75" customHeight="1" s="198">
      <c r="A740" s="39" t="n"/>
      <c r="B740" s="39" t="n"/>
      <c r="C740" s="39" t="n"/>
      <c r="D740" s="39" t="n"/>
      <c r="E740" s="39" t="n"/>
      <c r="F740" s="39" t="n"/>
      <c r="G740" s="39" t="n"/>
      <c r="H740" s="39" t="n"/>
      <c r="I740" s="39" t="n"/>
      <c r="J740" s="39" t="n"/>
      <c r="K740" s="39" t="n"/>
      <c r="L740" s="39" t="n"/>
      <c r="M740" s="39" t="n"/>
      <c r="N740" s="39" t="n"/>
      <c r="O740" s="39" t="n"/>
      <c r="P740" s="39" t="n"/>
      <c r="Q740" s="39" t="n"/>
      <c r="R740" s="39" t="n"/>
      <c r="S740" s="39" t="n"/>
      <c r="T740" s="39" t="n"/>
      <c r="U740" s="39" t="n"/>
      <c r="V740" s="39" t="n"/>
      <c r="W740" s="39" t="n"/>
      <c r="X740" s="39" t="n"/>
      <c r="Y740" s="39" t="n"/>
      <c r="Z740" s="39" t="n"/>
    </row>
    <row r="741" ht="15.75" customHeight="1" s="198">
      <c r="A741" s="39" t="n"/>
      <c r="B741" s="39" t="n"/>
      <c r="C741" s="39" t="n"/>
      <c r="D741" s="39" t="n"/>
      <c r="E741" s="39" t="n"/>
      <c r="F741" s="39" t="n"/>
      <c r="G741" s="39" t="n"/>
      <c r="H741" s="39" t="n"/>
      <c r="I741" s="39" t="n"/>
      <c r="J741" s="39" t="n"/>
      <c r="K741" s="39" t="n"/>
      <c r="L741" s="39" t="n"/>
      <c r="M741" s="39" t="n"/>
      <c r="N741" s="39" t="n"/>
      <c r="O741" s="39" t="n"/>
      <c r="P741" s="39" t="n"/>
      <c r="Q741" s="39" t="n"/>
      <c r="R741" s="39" t="n"/>
      <c r="S741" s="39" t="n"/>
      <c r="T741" s="39" t="n"/>
      <c r="U741" s="39" t="n"/>
      <c r="V741" s="39" t="n"/>
      <c r="W741" s="39" t="n"/>
      <c r="X741" s="39" t="n"/>
      <c r="Y741" s="39" t="n"/>
      <c r="Z741" s="39" t="n"/>
    </row>
    <row r="742" ht="15.75" customHeight="1" s="198">
      <c r="A742" s="39" t="n"/>
      <c r="B742" s="39" t="n"/>
      <c r="C742" s="39" t="n"/>
      <c r="D742" s="39" t="n"/>
      <c r="E742" s="39" t="n"/>
      <c r="F742" s="39" t="n"/>
      <c r="G742" s="39" t="n"/>
      <c r="H742" s="39" t="n"/>
      <c r="I742" s="39" t="n"/>
      <c r="J742" s="39" t="n"/>
      <c r="K742" s="39" t="n"/>
      <c r="L742" s="39" t="n"/>
      <c r="M742" s="39" t="n"/>
      <c r="N742" s="39" t="n"/>
      <c r="O742" s="39" t="n"/>
      <c r="P742" s="39" t="n"/>
      <c r="Q742" s="39" t="n"/>
      <c r="R742" s="39" t="n"/>
      <c r="S742" s="39" t="n"/>
      <c r="T742" s="39" t="n"/>
      <c r="U742" s="39" t="n"/>
      <c r="V742" s="39" t="n"/>
      <c r="W742" s="39" t="n"/>
      <c r="X742" s="39" t="n"/>
      <c r="Y742" s="39" t="n"/>
      <c r="Z742" s="39" t="n"/>
    </row>
    <row r="743" ht="15.75" customHeight="1" s="198">
      <c r="A743" s="39" t="n"/>
      <c r="B743" s="39" t="n"/>
      <c r="C743" s="39" t="n"/>
      <c r="D743" s="39" t="n"/>
      <c r="E743" s="39" t="n"/>
      <c r="F743" s="39" t="n"/>
      <c r="G743" s="39" t="n"/>
      <c r="H743" s="39" t="n"/>
      <c r="I743" s="39" t="n"/>
      <c r="J743" s="39" t="n"/>
      <c r="K743" s="39" t="n"/>
      <c r="L743" s="39" t="n"/>
      <c r="M743" s="39" t="n"/>
      <c r="N743" s="39" t="n"/>
      <c r="O743" s="39" t="n"/>
      <c r="P743" s="39" t="n"/>
      <c r="Q743" s="39" t="n"/>
      <c r="R743" s="39" t="n"/>
      <c r="S743" s="39" t="n"/>
      <c r="T743" s="39" t="n"/>
      <c r="U743" s="39" t="n"/>
      <c r="V743" s="39" t="n"/>
      <c r="W743" s="39" t="n"/>
      <c r="X743" s="39" t="n"/>
      <c r="Y743" s="39" t="n"/>
      <c r="Z743" s="39" t="n"/>
    </row>
    <row r="744" ht="15.75" customHeight="1" s="198">
      <c r="A744" s="39" t="n"/>
      <c r="B744" s="39" t="n"/>
      <c r="C744" s="39" t="n"/>
      <c r="D744" s="39" t="n"/>
      <c r="E744" s="39" t="n"/>
      <c r="F744" s="39" t="n"/>
      <c r="G744" s="39" t="n"/>
      <c r="H744" s="39" t="n"/>
      <c r="I744" s="39" t="n"/>
      <c r="J744" s="39" t="n"/>
      <c r="K744" s="39" t="n"/>
      <c r="L744" s="39" t="n"/>
      <c r="M744" s="39" t="n"/>
      <c r="N744" s="39" t="n"/>
      <c r="O744" s="39" t="n"/>
      <c r="P744" s="39" t="n"/>
      <c r="Q744" s="39" t="n"/>
      <c r="R744" s="39" t="n"/>
      <c r="S744" s="39" t="n"/>
      <c r="T744" s="39" t="n"/>
      <c r="U744" s="39" t="n"/>
      <c r="V744" s="39" t="n"/>
      <c r="W744" s="39" t="n"/>
      <c r="X744" s="39" t="n"/>
      <c r="Y744" s="39" t="n"/>
      <c r="Z744" s="39" t="n"/>
    </row>
    <row r="745" ht="15.75" customHeight="1" s="198">
      <c r="A745" s="39" t="n"/>
      <c r="B745" s="39" t="n"/>
      <c r="C745" s="39" t="n"/>
      <c r="D745" s="39" t="n"/>
      <c r="E745" s="39" t="n"/>
      <c r="F745" s="39" t="n"/>
      <c r="G745" s="39" t="n"/>
      <c r="H745" s="39" t="n"/>
      <c r="I745" s="39" t="n"/>
      <c r="J745" s="39" t="n"/>
      <c r="K745" s="39" t="n"/>
      <c r="L745" s="39" t="n"/>
      <c r="M745" s="39" t="n"/>
      <c r="N745" s="39" t="n"/>
      <c r="O745" s="39" t="n"/>
      <c r="P745" s="39" t="n"/>
      <c r="Q745" s="39" t="n"/>
      <c r="R745" s="39" t="n"/>
      <c r="S745" s="39" t="n"/>
      <c r="T745" s="39" t="n"/>
      <c r="U745" s="39" t="n"/>
      <c r="V745" s="39" t="n"/>
      <c r="W745" s="39" t="n"/>
      <c r="X745" s="39" t="n"/>
      <c r="Y745" s="39" t="n"/>
      <c r="Z745" s="39" t="n"/>
    </row>
    <row r="746" ht="15.75" customHeight="1" s="198">
      <c r="A746" s="39" t="n"/>
      <c r="B746" s="39" t="n"/>
      <c r="C746" s="39" t="n"/>
      <c r="D746" s="39" t="n"/>
      <c r="E746" s="39" t="n"/>
      <c r="F746" s="39" t="n"/>
      <c r="G746" s="39" t="n"/>
      <c r="H746" s="39" t="n"/>
      <c r="I746" s="39" t="n"/>
      <c r="J746" s="39" t="n"/>
      <c r="K746" s="39" t="n"/>
      <c r="L746" s="39" t="n"/>
      <c r="M746" s="39" t="n"/>
      <c r="N746" s="39" t="n"/>
      <c r="O746" s="39" t="n"/>
      <c r="P746" s="39" t="n"/>
      <c r="Q746" s="39" t="n"/>
      <c r="R746" s="39" t="n"/>
      <c r="S746" s="39" t="n"/>
      <c r="T746" s="39" t="n"/>
      <c r="U746" s="39" t="n"/>
      <c r="V746" s="39" t="n"/>
      <c r="W746" s="39" t="n"/>
      <c r="X746" s="39" t="n"/>
      <c r="Y746" s="39" t="n"/>
      <c r="Z746" s="39" t="n"/>
    </row>
    <row r="747" ht="15.75" customHeight="1" s="198">
      <c r="A747" s="39" t="n"/>
      <c r="B747" s="39" t="n"/>
      <c r="C747" s="39" t="n"/>
      <c r="D747" s="39" t="n"/>
      <c r="E747" s="39" t="n"/>
      <c r="F747" s="39" t="n"/>
      <c r="G747" s="39" t="n"/>
      <c r="H747" s="39" t="n"/>
      <c r="I747" s="39" t="n"/>
      <c r="J747" s="39" t="n"/>
      <c r="K747" s="39" t="n"/>
      <c r="L747" s="39" t="n"/>
      <c r="M747" s="39" t="n"/>
      <c r="N747" s="39" t="n"/>
      <c r="O747" s="39" t="n"/>
      <c r="P747" s="39" t="n"/>
      <c r="Q747" s="39" t="n"/>
      <c r="R747" s="39" t="n"/>
      <c r="S747" s="39" t="n"/>
      <c r="T747" s="39" t="n"/>
      <c r="U747" s="39" t="n"/>
      <c r="V747" s="39" t="n"/>
      <c r="W747" s="39" t="n"/>
      <c r="X747" s="39" t="n"/>
      <c r="Y747" s="39" t="n"/>
      <c r="Z747" s="39" t="n"/>
    </row>
    <row r="748" ht="15.75" customHeight="1" s="198">
      <c r="A748" s="39" t="n"/>
      <c r="B748" s="39" t="n"/>
      <c r="C748" s="39" t="n"/>
      <c r="D748" s="39" t="n"/>
      <c r="E748" s="39" t="n"/>
      <c r="F748" s="39" t="n"/>
      <c r="G748" s="39" t="n"/>
      <c r="H748" s="39" t="n"/>
      <c r="I748" s="39" t="n"/>
      <c r="J748" s="39" t="n"/>
      <c r="K748" s="39" t="n"/>
      <c r="L748" s="39" t="n"/>
      <c r="M748" s="39" t="n"/>
      <c r="N748" s="39" t="n"/>
      <c r="O748" s="39" t="n"/>
      <c r="P748" s="39" t="n"/>
      <c r="Q748" s="39" t="n"/>
      <c r="R748" s="39" t="n"/>
      <c r="S748" s="39" t="n"/>
      <c r="T748" s="39" t="n"/>
      <c r="U748" s="39" t="n"/>
      <c r="V748" s="39" t="n"/>
      <c r="W748" s="39" t="n"/>
      <c r="X748" s="39" t="n"/>
      <c r="Y748" s="39" t="n"/>
      <c r="Z748" s="39" t="n"/>
    </row>
    <row r="749" ht="15.75" customHeight="1" s="198">
      <c r="A749" s="39" t="n"/>
      <c r="B749" s="39" t="n"/>
      <c r="C749" s="39" t="n"/>
      <c r="D749" s="39" t="n"/>
      <c r="E749" s="39" t="n"/>
      <c r="F749" s="39" t="n"/>
      <c r="G749" s="39" t="n"/>
      <c r="H749" s="39" t="n"/>
      <c r="I749" s="39" t="n"/>
      <c r="J749" s="39" t="n"/>
      <c r="K749" s="39" t="n"/>
      <c r="L749" s="39" t="n"/>
      <c r="M749" s="39" t="n"/>
      <c r="N749" s="39" t="n"/>
      <c r="O749" s="39" t="n"/>
      <c r="P749" s="39" t="n"/>
      <c r="Q749" s="39" t="n"/>
      <c r="R749" s="39" t="n"/>
      <c r="S749" s="39" t="n"/>
      <c r="T749" s="39" t="n"/>
      <c r="U749" s="39" t="n"/>
      <c r="V749" s="39" t="n"/>
      <c r="W749" s="39" t="n"/>
      <c r="X749" s="39" t="n"/>
      <c r="Y749" s="39" t="n"/>
      <c r="Z749" s="39" t="n"/>
    </row>
    <row r="750" ht="15.75" customHeight="1" s="198">
      <c r="A750" s="39" t="n"/>
      <c r="B750" s="39" t="n"/>
      <c r="C750" s="39" t="n"/>
      <c r="D750" s="39" t="n"/>
      <c r="E750" s="39" t="n"/>
      <c r="F750" s="39" t="n"/>
      <c r="G750" s="39" t="n"/>
      <c r="H750" s="39" t="n"/>
      <c r="I750" s="39" t="n"/>
      <c r="J750" s="39" t="n"/>
      <c r="K750" s="39" t="n"/>
      <c r="L750" s="39" t="n"/>
      <c r="M750" s="39" t="n"/>
      <c r="N750" s="39" t="n"/>
      <c r="O750" s="39" t="n"/>
      <c r="P750" s="39" t="n"/>
      <c r="Q750" s="39" t="n"/>
      <c r="R750" s="39" t="n"/>
      <c r="S750" s="39" t="n"/>
      <c r="T750" s="39" t="n"/>
      <c r="U750" s="39" t="n"/>
      <c r="V750" s="39" t="n"/>
      <c r="W750" s="39" t="n"/>
      <c r="X750" s="39" t="n"/>
      <c r="Y750" s="39" t="n"/>
      <c r="Z750" s="39" t="n"/>
    </row>
    <row r="751" ht="15.75" customHeight="1" s="198">
      <c r="A751" s="39" t="n"/>
      <c r="B751" s="39" t="n"/>
      <c r="C751" s="39" t="n"/>
      <c r="D751" s="39" t="n"/>
      <c r="E751" s="39" t="n"/>
      <c r="F751" s="39" t="n"/>
      <c r="G751" s="39" t="n"/>
      <c r="H751" s="39" t="n"/>
      <c r="I751" s="39" t="n"/>
      <c r="J751" s="39" t="n"/>
      <c r="K751" s="39" t="n"/>
      <c r="L751" s="39" t="n"/>
      <c r="M751" s="39" t="n"/>
      <c r="N751" s="39" t="n"/>
      <c r="O751" s="39" t="n"/>
      <c r="P751" s="39" t="n"/>
      <c r="Q751" s="39" t="n"/>
      <c r="R751" s="39" t="n"/>
      <c r="S751" s="39" t="n"/>
      <c r="T751" s="39" t="n"/>
      <c r="U751" s="39" t="n"/>
      <c r="V751" s="39" t="n"/>
      <c r="W751" s="39" t="n"/>
      <c r="X751" s="39" t="n"/>
      <c r="Y751" s="39" t="n"/>
      <c r="Z751" s="39" t="n"/>
    </row>
    <row r="752" ht="15.75" customHeight="1" s="198">
      <c r="A752" s="39" t="n"/>
      <c r="B752" s="39" t="n"/>
      <c r="C752" s="39" t="n"/>
      <c r="D752" s="39" t="n"/>
      <c r="E752" s="39" t="n"/>
      <c r="F752" s="39" t="n"/>
      <c r="G752" s="39" t="n"/>
      <c r="H752" s="39" t="n"/>
      <c r="I752" s="39" t="n"/>
      <c r="J752" s="39" t="n"/>
      <c r="K752" s="39" t="n"/>
      <c r="L752" s="39" t="n"/>
      <c r="M752" s="39" t="n"/>
      <c r="N752" s="39" t="n"/>
      <c r="O752" s="39" t="n"/>
      <c r="P752" s="39" t="n"/>
      <c r="Q752" s="39" t="n"/>
      <c r="R752" s="39" t="n"/>
      <c r="S752" s="39" t="n"/>
      <c r="T752" s="39" t="n"/>
      <c r="U752" s="39" t="n"/>
      <c r="V752" s="39" t="n"/>
      <c r="W752" s="39" t="n"/>
      <c r="X752" s="39" t="n"/>
      <c r="Y752" s="39" t="n"/>
      <c r="Z752" s="39" t="n"/>
    </row>
    <row r="753" ht="15.75" customHeight="1" s="198">
      <c r="A753" s="39" t="n"/>
      <c r="B753" s="39" t="n"/>
      <c r="C753" s="39" t="n"/>
      <c r="D753" s="39" t="n"/>
      <c r="E753" s="39" t="n"/>
      <c r="F753" s="39" t="n"/>
      <c r="G753" s="39" t="n"/>
      <c r="H753" s="39" t="n"/>
      <c r="I753" s="39" t="n"/>
      <c r="J753" s="39" t="n"/>
      <c r="K753" s="39" t="n"/>
      <c r="L753" s="39" t="n"/>
      <c r="M753" s="39" t="n"/>
      <c r="N753" s="39" t="n"/>
      <c r="O753" s="39" t="n"/>
      <c r="P753" s="39" t="n"/>
      <c r="Q753" s="39" t="n"/>
      <c r="R753" s="39" t="n"/>
      <c r="S753" s="39" t="n"/>
      <c r="T753" s="39" t="n"/>
      <c r="U753" s="39" t="n"/>
      <c r="V753" s="39" t="n"/>
      <c r="W753" s="39" t="n"/>
      <c r="X753" s="39" t="n"/>
      <c r="Y753" s="39" t="n"/>
      <c r="Z753" s="39" t="n"/>
    </row>
    <row r="754" ht="15.75" customHeight="1" s="198">
      <c r="A754" s="39" t="n"/>
      <c r="B754" s="39" t="n"/>
      <c r="C754" s="39" t="n"/>
      <c r="D754" s="39" t="n"/>
      <c r="E754" s="39" t="n"/>
      <c r="F754" s="39" t="n"/>
      <c r="G754" s="39" t="n"/>
      <c r="H754" s="39" t="n"/>
      <c r="I754" s="39" t="n"/>
      <c r="J754" s="39" t="n"/>
      <c r="K754" s="39" t="n"/>
      <c r="L754" s="39" t="n"/>
      <c r="M754" s="39" t="n"/>
      <c r="N754" s="39" t="n"/>
      <c r="O754" s="39" t="n"/>
      <c r="P754" s="39" t="n"/>
      <c r="Q754" s="39" t="n"/>
      <c r="R754" s="39" t="n"/>
      <c r="S754" s="39" t="n"/>
      <c r="T754" s="39" t="n"/>
      <c r="U754" s="39" t="n"/>
      <c r="V754" s="39" t="n"/>
      <c r="W754" s="39" t="n"/>
      <c r="X754" s="39" t="n"/>
      <c r="Y754" s="39" t="n"/>
      <c r="Z754" s="39" t="n"/>
    </row>
    <row r="755" ht="15.75" customHeight="1" s="198">
      <c r="A755" s="39" t="n"/>
      <c r="B755" s="39" t="n"/>
      <c r="C755" s="39" t="n"/>
      <c r="D755" s="39" t="n"/>
      <c r="E755" s="39" t="n"/>
      <c r="F755" s="39" t="n"/>
      <c r="G755" s="39" t="n"/>
      <c r="H755" s="39" t="n"/>
      <c r="I755" s="39" t="n"/>
      <c r="J755" s="39" t="n"/>
      <c r="K755" s="39" t="n"/>
      <c r="L755" s="39" t="n"/>
      <c r="M755" s="39" t="n"/>
      <c r="N755" s="39" t="n"/>
      <c r="O755" s="39" t="n"/>
      <c r="P755" s="39" t="n"/>
      <c r="Q755" s="39" t="n"/>
      <c r="R755" s="39" t="n"/>
      <c r="S755" s="39" t="n"/>
      <c r="T755" s="39" t="n"/>
      <c r="U755" s="39" t="n"/>
      <c r="V755" s="39" t="n"/>
      <c r="W755" s="39" t="n"/>
      <c r="X755" s="39" t="n"/>
      <c r="Y755" s="39" t="n"/>
      <c r="Z755" s="39" t="n"/>
    </row>
    <row r="756" ht="15.75" customHeight="1" s="198">
      <c r="A756" s="39" t="n"/>
      <c r="B756" s="39" t="n"/>
      <c r="C756" s="39" t="n"/>
      <c r="D756" s="39" t="n"/>
      <c r="E756" s="39" t="n"/>
      <c r="F756" s="39" t="n"/>
      <c r="G756" s="39" t="n"/>
      <c r="H756" s="39" t="n"/>
      <c r="I756" s="39" t="n"/>
      <c r="J756" s="39" t="n"/>
      <c r="K756" s="39" t="n"/>
      <c r="L756" s="39" t="n"/>
      <c r="M756" s="39" t="n"/>
      <c r="N756" s="39" t="n"/>
      <c r="O756" s="39" t="n"/>
      <c r="P756" s="39" t="n"/>
      <c r="Q756" s="39" t="n"/>
      <c r="R756" s="39" t="n"/>
      <c r="S756" s="39" t="n"/>
      <c r="T756" s="39" t="n"/>
      <c r="U756" s="39" t="n"/>
      <c r="V756" s="39" t="n"/>
      <c r="W756" s="39" t="n"/>
      <c r="X756" s="39" t="n"/>
      <c r="Y756" s="39" t="n"/>
      <c r="Z756" s="39" t="n"/>
    </row>
    <row r="757" ht="15.75" customHeight="1" s="198">
      <c r="A757" s="39" t="n"/>
      <c r="B757" s="39" t="n"/>
      <c r="C757" s="39" t="n"/>
      <c r="D757" s="39" t="n"/>
      <c r="E757" s="39" t="n"/>
      <c r="F757" s="39" t="n"/>
      <c r="G757" s="39" t="n"/>
      <c r="H757" s="39" t="n"/>
      <c r="I757" s="39" t="n"/>
      <c r="J757" s="39" t="n"/>
      <c r="K757" s="39" t="n"/>
      <c r="L757" s="39" t="n"/>
      <c r="M757" s="39" t="n"/>
      <c r="N757" s="39" t="n"/>
      <c r="O757" s="39" t="n"/>
      <c r="P757" s="39" t="n"/>
      <c r="Q757" s="39" t="n"/>
      <c r="R757" s="39" t="n"/>
      <c r="S757" s="39" t="n"/>
      <c r="T757" s="39" t="n"/>
      <c r="U757" s="39" t="n"/>
      <c r="V757" s="39" t="n"/>
      <c r="W757" s="39" t="n"/>
      <c r="X757" s="39" t="n"/>
      <c r="Y757" s="39" t="n"/>
      <c r="Z757" s="39" t="n"/>
    </row>
    <row r="758" ht="15.75" customHeight="1" s="198">
      <c r="A758" s="39" t="n"/>
      <c r="B758" s="39" t="n"/>
      <c r="C758" s="39" t="n"/>
      <c r="D758" s="39" t="n"/>
      <c r="E758" s="39" t="n"/>
      <c r="F758" s="39" t="n"/>
      <c r="G758" s="39" t="n"/>
      <c r="H758" s="39" t="n"/>
      <c r="I758" s="39" t="n"/>
      <c r="J758" s="39" t="n"/>
      <c r="K758" s="39" t="n"/>
      <c r="L758" s="39" t="n"/>
      <c r="M758" s="39" t="n"/>
      <c r="N758" s="39" t="n"/>
      <c r="O758" s="39" t="n"/>
      <c r="P758" s="39" t="n"/>
      <c r="Q758" s="39" t="n"/>
      <c r="R758" s="39" t="n"/>
      <c r="S758" s="39" t="n"/>
      <c r="T758" s="39" t="n"/>
      <c r="U758" s="39" t="n"/>
      <c r="V758" s="39" t="n"/>
      <c r="W758" s="39" t="n"/>
      <c r="X758" s="39" t="n"/>
      <c r="Y758" s="39" t="n"/>
      <c r="Z758" s="39" t="n"/>
    </row>
    <row r="759" ht="15.75" customHeight="1" s="198">
      <c r="A759" s="39" t="n"/>
      <c r="B759" s="39" t="n"/>
      <c r="C759" s="39" t="n"/>
      <c r="D759" s="39" t="n"/>
      <c r="E759" s="39" t="n"/>
      <c r="F759" s="39" t="n"/>
      <c r="G759" s="39" t="n"/>
      <c r="H759" s="39" t="n"/>
      <c r="I759" s="39" t="n"/>
      <c r="J759" s="39" t="n"/>
      <c r="K759" s="39" t="n"/>
      <c r="L759" s="39" t="n"/>
      <c r="M759" s="39" t="n"/>
      <c r="N759" s="39" t="n"/>
      <c r="O759" s="39" t="n"/>
      <c r="P759" s="39" t="n"/>
      <c r="Q759" s="39" t="n"/>
      <c r="R759" s="39" t="n"/>
      <c r="S759" s="39" t="n"/>
      <c r="T759" s="39" t="n"/>
      <c r="U759" s="39" t="n"/>
      <c r="V759" s="39" t="n"/>
      <c r="W759" s="39" t="n"/>
      <c r="X759" s="39" t="n"/>
      <c r="Y759" s="39" t="n"/>
      <c r="Z759" s="39" t="n"/>
    </row>
    <row r="760" ht="15.75" customHeight="1" s="198">
      <c r="A760" s="39" t="n"/>
      <c r="B760" s="39" t="n"/>
      <c r="C760" s="39" t="n"/>
      <c r="D760" s="39" t="n"/>
      <c r="E760" s="39" t="n"/>
      <c r="F760" s="39" t="n"/>
      <c r="G760" s="39" t="n"/>
      <c r="H760" s="39" t="n"/>
      <c r="I760" s="39" t="n"/>
      <c r="J760" s="39" t="n"/>
      <c r="K760" s="39" t="n"/>
      <c r="L760" s="39" t="n"/>
      <c r="M760" s="39" t="n"/>
      <c r="N760" s="39" t="n"/>
      <c r="O760" s="39" t="n"/>
      <c r="P760" s="39" t="n"/>
      <c r="Q760" s="39" t="n"/>
      <c r="R760" s="39" t="n"/>
      <c r="S760" s="39" t="n"/>
      <c r="T760" s="39" t="n"/>
      <c r="U760" s="39" t="n"/>
      <c r="V760" s="39" t="n"/>
      <c r="W760" s="39" t="n"/>
      <c r="X760" s="39" t="n"/>
      <c r="Y760" s="39" t="n"/>
      <c r="Z760" s="39" t="n"/>
    </row>
    <row r="761" ht="15.75" customHeight="1" s="198">
      <c r="A761" s="39" t="n"/>
      <c r="B761" s="39" t="n"/>
      <c r="C761" s="39" t="n"/>
      <c r="D761" s="39" t="n"/>
      <c r="E761" s="39" t="n"/>
      <c r="F761" s="39" t="n"/>
      <c r="G761" s="39" t="n"/>
      <c r="H761" s="39" t="n"/>
      <c r="I761" s="39" t="n"/>
      <c r="J761" s="39" t="n"/>
      <c r="K761" s="39" t="n"/>
      <c r="L761" s="39" t="n"/>
      <c r="M761" s="39" t="n"/>
      <c r="N761" s="39" t="n"/>
      <c r="O761" s="39" t="n"/>
      <c r="P761" s="39" t="n"/>
      <c r="Q761" s="39" t="n"/>
      <c r="R761" s="39" t="n"/>
      <c r="S761" s="39" t="n"/>
      <c r="T761" s="39" t="n"/>
      <c r="U761" s="39" t="n"/>
      <c r="V761" s="39" t="n"/>
      <c r="W761" s="39" t="n"/>
      <c r="X761" s="39" t="n"/>
      <c r="Y761" s="39" t="n"/>
      <c r="Z761" s="39" t="n"/>
    </row>
    <row r="762" ht="15.75" customHeight="1" s="198">
      <c r="A762" s="39" t="n"/>
      <c r="B762" s="39" t="n"/>
      <c r="C762" s="39" t="n"/>
      <c r="D762" s="39" t="n"/>
      <c r="E762" s="39" t="n"/>
      <c r="F762" s="39" t="n"/>
      <c r="G762" s="39" t="n"/>
      <c r="H762" s="39" t="n"/>
      <c r="I762" s="39" t="n"/>
      <c r="J762" s="39" t="n"/>
      <c r="K762" s="39" t="n"/>
      <c r="L762" s="39" t="n"/>
      <c r="M762" s="39" t="n"/>
      <c r="N762" s="39" t="n"/>
      <c r="O762" s="39" t="n"/>
      <c r="P762" s="39" t="n"/>
      <c r="Q762" s="39" t="n"/>
      <c r="R762" s="39" t="n"/>
      <c r="S762" s="39" t="n"/>
      <c r="T762" s="39" t="n"/>
      <c r="U762" s="39" t="n"/>
      <c r="V762" s="39" t="n"/>
      <c r="W762" s="39" t="n"/>
      <c r="X762" s="39" t="n"/>
      <c r="Y762" s="39" t="n"/>
      <c r="Z762" s="39" t="n"/>
    </row>
    <row r="763" ht="15.75" customHeight="1" s="198">
      <c r="A763" s="39" t="n"/>
      <c r="B763" s="39" t="n"/>
      <c r="C763" s="39" t="n"/>
      <c r="D763" s="39" t="n"/>
      <c r="E763" s="39" t="n"/>
      <c r="F763" s="39" t="n"/>
      <c r="G763" s="39" t="n"/>
      <c r="H763" s="39" t="n"/>
      <c r="I763" s="39" t="n"/>
      <c r="J763" s="39" t="n"/>
      <c r="K763" s="39" t="n"/>
      <c r="L763" s="39" t="n"/>
      <c r="M763" s="39" t="n"/>
      <c r="N763" s="39" t="n"/>
      <c r="O763" s="39" t="n"/>
      <c r="P763" s="39" t="n"/>
      <c r="Q763" s="39" t="n"/>
      <c r="R763" s="39" t="n"/>
      <c r="S763" s="39" t="n"/>
      <c r="T763" s="39" t="n"/>
      <c r="U763" s="39" t="n"/>
      <c r="V763" s="39" t="n"/>
      <c r="W763" s="39" t="n"/>
      <c r="X763" s="39" t="n"/>
      <c r="Y763" s="39" t="n"/>
      <c r="Z763" s="39" t="n"/>
    </row>
    <row r="764" ht="15.75" customHeight="1" s="198">
      <c r="A764" s="39" t="n"/>
      <c r="B764" s="39" t="n"/>
      <c r="C764" s="39" t="n"/>
      <c r="D764" s="39" t="n"/>
      <c r="E764" s="39" t="n"/>
      <c r="F764" s="39" t="n"/>
      <c r="G764" s="39" t="n"/>
      <c r="H764" s="39" t="n"/>
      <c r="I764" s="39" t="n"/>
      <c r="J764" s="39" t="n"/>
      <c r="K764" s="39" t="n"/>
      <c r="L764" s="39" t="n"/>
      <c r="M764" s="39" t="n"/>
      <c r="N764" s="39" t="n"/>
      <c r="O764" s="39" t="n"/>
      <c r="P764" s="39" t="n"/>
      <c r="Q764" s="39" t="n"/>
      <c r="R764" s="39" t="n"/>
      <c r="S764" s="39" t="n"/>
      <c r="T764" s="39" t="n"/>
      <c r="U764" s="39" t="n"/>
      <c r="V764" s="39" t="n"/>
      <c r="W764" s="39" t="n"/>
      <c r="X764" s="39" t="n"/>
      <c r="Y764" s="39" t="n"/>
      <c r="Z764" s="39" t="n"/>
    </row>
    <row r="765" ht="15.75" customHeight="1" s="198">
      <c r="A765" s="39" t="n"/>
      <c r="B765" s="39" t="n"/>
      <c r="C765" s="39" t="n"/>
      <c r="D765" s="39" t="n"/>
      <c r="E765" s="39" t="n"/>
      <c r="F765" s="39" t="n"/>
      <c r="G765" s="39" t="n"/>
      <c r="H765" s="39" t="n"/>
      <c r="I765" s="39" t="n"/>
      <c r="J765" s="39" t="n"/>
      <c r="K765" s="39" t="n"/>
      <c r="L765" s="39" t="n"/>
      <c r="M765" s="39" t="n"/>
      <c r="N765" s="39" t="n"/>
      <c r="O765" s="39" t="n"/>
      <c r="P765" s="39" t="n"/>
      <c r="Q765" s="39" t="n"/>
      <c r="R765" s="39" t="n"/>
      <c r="S765" s="39" t="n"/>
      <c r="T765" s="39" t="n"/>
      <c r="U765" s="39" t="n"/>
      <c r="V765" s="39" t="n"/>
      <c r="W765" s="39" t="n"/>
      <c r="X765" s="39" t="n"/>
      <c r="Y765" s="39" t="n"/>
      <c r="Z765" s="39" t="n"/>
    </row>
    <row r="766" ht="15.75" customHeight="1" s="198">
      <c r="A766" s="39" t="n"/>
      <c r="B766" s="39" t="n"/>
      <c r="C766" s="39" t="n"/>
      <c r="D766" s="39" t="n"/>
      <c r="E766" s="39" t="n"/>
      <c r="F766" s="39" t="n"/>
      <c r="G766" s="39" t="n"/>
      <c r="H766" s="39" t="n"/>
      <c r="I766" s="39" t="n"/>
      <c r="J766" s="39" t="n"/>
      <c r="K766" s="39" t="n"/>
      <c r="L766" s="39" t="n"/>
      <c r="M766" s="39" t="n"/>
      <c r="N766" s="39" t="n"/>
      <c r="O766" s="39" t="n"/>
      <c r="P766" s="39" t="n"/>
      <c r="Q766" s="39" t="n"/>
      <c r="R766" s="39" t="n"/>
      <c r="S766" s="39" t="n"/>
      <c r="T766" s="39" t="n"/>
      <c r="U766" s="39" t="n"/>
      <c r="V766" s="39" t="n"/>
      <c r="W766" s="39" t="n"/>
      <c r="X766" s="39" t="n"/>
      <c r="Y766" s="39" t="n"/>
      <c r="Z766" s="39" t="n"/>
    </row>
    <row r="767" ht="15.75" customHeight="1" s="198">
      <c r="A767" s="39" t="n"/>
      <c r="B767" s="39" t="n"/>
      <c r="C767" s="39" t="n"/>
      <c r="D767" s="39" t="n"/>
      <c r="E767" s="39" t="n"/>
      <c r="F767" s="39" t="n"/>
      <c r="G767" s="39" t="n"/>
      <c r="H767" s="39" t="n"/>
      <c r="I767" s="39" t="n"/>
      <c r="J767" s="39" t="n"/>
      <c r="K767" s="39" t="n"/>
      <c r="L767" s="39" t="n"/>
      <c r="M767" s="39" t="n"/>
      <c r="N767" s="39" t="n"/>
      <c r="O767" s="39" t="n"/>
      <c r="P767" s="39" t="n"/>
      <c r="Q767" s="39" t="n"/>
      <c r="R767" s="39" t="n"/>
      <c r="S767" s="39" t="n"/>
      <c r="T767" s="39" t="n"/>
      <c r="U767" s="39" t="n"/>
      <c r="V767" s="39" t="n"/>
      <c r="W767" s="39" t="n"/>
      <c r="X767" s="39" t="n"/>
      <c r="Y767" s="39" t="n"/>
      <c r="Z767" s="39" t="n"/>
    </row>
    <row r="768" ht="15.75" customHeight="1" s="198">
      <c r="A768" s="39" t="n"/>
      <c r="B768" s="39" t="n"/>
      <c r="C768" s="39" t="n"/>
      <c r="D768" s="39" t="n"/>
      <c r="E768" s="39" t="n"/>
      <c r="F768" s="39" t="n"/>
      <c r="G768" s="39" t="n"/>
      <c r="H768" s="39" t="n"/>
      <c r="I768" s="39" t="n"/>
      <c r="J768" s="39" t="n"/>
      <c r="K768" s="39" t="n"/>
      <c r="L768" s="39" t="n"/>
      <c r="M768" s="39" t="n"/>
      <c r="N768" s="39" t="n"/>
      <c r="O768" s="39" t="n"/>
      <c r="P768" s="39" t="n"/>
      <c r="Q768" s="39" t="n"/>
      <c r="R768" s="39" t="n"/>
      <c r="S768" s="39" t="n"/>
      <c r="T768" s="39" t="n"/>
      <c r="U768" s="39" t="n"/>
      <c r="V768" s="39" t="n"/>
      <c r="W768" s="39" t="n"/>
      <c r="X768" s="39" t="n"/>
      <c r="Y768" s="39" t="n"/>
      <c r="Z768" s="39" t="n"/>
    </row>
    <row r="769" ht="15.75" customHeight="1" s="198">
      <c r="A769" s="39" t="n"/>
      <c r="B769" s="39" t="n"/>
      <c r="C769" s="39" t="n"/>
      <c r="D769" s="39" t="n"/>
      <c r="E769" s="39" t="n"/>
      <c r="F769" s="39" t="n"/>
      <c r="G769" s="39" t="n"/>
      <c r="H769" s="39" t="n"/>
      <c r="I769" s="39" t="n"/>
      <c r="J769" s="39" t="n"/>
      <c r="K769" s="39" t="n"/>
      <c r="L769" s="39" t="n"/>
      <c r="M769" s="39" t="n"/>
      <c r="N769" s="39" t="n"/>
      <c r="O769" s="39" t="n"/>
      <c r="P769" s="39" t="n"/>
      <c r="Q769" s="39" t="n"/>
      <c r="R769" s="39" t="n"/>
      <c r="S769" s="39" t="n"/>
      <c r="T769" s="39" t="n"/>
      <c r="U769" s="39" t="n"/>
      <c r="V769" s="39" t="n"/>
      <c r="W769" s="39" t="n"/>
      <c r="X769" s="39" t="n"/>
      <c r="Y769" s="39" t="n"/>
      <c r="Z769" s="39" t="n"/>
    </row>
    <row r="770" ht="15.75" customHeight="1" s="198">
      <c r="A770" s="39" t="n"/>
      <c r="B770" s="39" t="n"/>
      <c r="C770" s="39" t="n"/>
      <c r="D770" s="39" t="n"/>
      <c r="E770" s="39" t="n"/>
      <c r="F770" s="39" t="n"/>
      <c r="G770" s="39" t="n"/>
      <c r="H770" s="39" t="n"/>
      <c r="I770" s="39" t="n"/>
      <c r="J770" s="39" t="n"/>
      <c r="K770" s="39" t="n"/>
      <c r="L770" s="39" t="n"/>
      <c r="M770" s="39" t="n"/>
      <c r="N770" s="39" t="n"/>
      <c r="O770" s="39" t="n"/>
      <c r="P770" s="39" t="n"/>
      <c r="Q770" s="39" t="n"/>
      <c r="R770" s="39" t="n"/>
      <c r="S770" s="39" t="n"/>
      <c r="T770" s="39" t="n"/>
      <c r="U770" s="39" t="n"/>
      <c r="V770" s="39" t="n"/>
      <c r="W770" s="39" t="n"/>
      <c r="X770" s="39" t="n"/>
      <c r="Y770" s="39" t="n"/>
      <c r="Z770" s="39" t="n"/>
    </row>
    <row r="771" ht="15.75" customHeight="1" s="198">
      <c r="A771" s="39" t="n"/>
      <c r="B771" s="39" t="n"/>
      <c r="C771" s="39" t="n"/>
      <c r="D771" s="39" t="n"/>
      <c r="E771" s="39" t="n"/>
      <c r="F771" s="39" t="n"/>
      <c r="G771" s="39" t="n"/>
      <c r="H771" s="39" t="n"/>
      <c r="I771" s="39" t="n"/>
      <c r="J771" s="39" t="n"/>
      <c r="K771" s="39" t="n"/>
      <c r="L771" s="39" t="n"/>
      <c r="M771" s="39" t="n"/>
      <c r="N771" s="39" t="n"/>
      <c r="O771" s="39" t="n"/>
      <c r="P771" s="39" t="n"/>
      <c r="Q771" s="39" t="n"/>
      <c r="R771" s="39" t="n"/>
      <c r="S771" s="39" t="n"/>
      <c r="T771" s="39" t="n"/>
      <c r="U771" s="39" t="n"/>
      <c r="V771" s="39" t="n"/>
      <c r="W771" s="39" t="n"/>
      <c r="X771" s="39" t="n"/>
      <c r="Y771" s="39" t="n"/>
      <c r="Z771" s="39" t="n"/>
    </row>
    <row r="772" ht="15.75" customHeight="1" s="198">
      <c r="A772" s="39" t="n"/>
      <c r="B772" s="39" t="n"/>
      <c r="C772" s="39" t="n"/>
      <c r="D772" s="39" t="n"/>
      <c r="E772" s="39" t="n"/>
      <c r="F772" s="39" t="n"/>
      <c r="G772" s="39" t="n"/>
      <c r="H772" s="39" t="n"/>
      <c r="I772" s="39" t="n"/>
      <c r="J772" s="39" t="n"/>
      <c r="K772" s="39" t="n"/>
      <c r="L772" s="39" t="n"/>
      <c r="M772" s="39" t="n"/>
      <c r="N772" s="39" t="n"/>
      <c r="O772" s="39" t="n"/>
      <c r="P772" s="39" t="n"/>
      <c r="Q772" s="39" t="n"/>
      <c r="R772" s="39" t="n"/>
      <c r="S772" s="39" t="n"/>
      <c r="T772" s="39" t="n"/>
      <c r="U772" s="39" t="n"/>
      <c r="V772" s="39" t="n"/>
      <c r="W772" s="39" t="n"/>
      <c r="X772" s="39" t="n"/>
      <c r="Y772" s="39" t="n"/>
      <c r="Z772" s="39" t="n"/>
    </row>
    <row r="773" ht="15.75" customHeight="1" s="198">
      <c r="A773" s="39" t="n"/>
      <c r="B773" s="39" t="n"/>
      <c r="C773" s="39" t="n"/>
      <c r="D773" s="39" t="n"/>
      <c r="E773" s="39" t="n"/>
      <c r="F773" s="39" t="n"/>
      <c r="G773" s="39" t="n"/>
      <c r="H773" s="39" t="n"/>
      <c r="I773" s="39" t="n"/>
      <c r="J773" s="39" t="n"/>
      <c r="K773" s="39" t="n"/>
      <c r="L773" s="39" t="n"/>
      <c r="M773" s="39" t="n"/>
      <c r="N773" s="39" t="n"/>
      <c r="O773" s="39" t="n"/>
      <c r="P773" s="39" t="n"/>
      <c r="Q773" s="39" t="n"/>
      <c r="R773" s="39" t="n"/>
      <c r="S773" s="39" t="n"/>
      <c r="T773" s="39" t="n"/>
      <c r="U773" s="39" t="n"/>
      <c r="V773" s="39" t="n"/>
      <c r="W773" s="39" t="n"/>
      <c r="X773" s="39" t="n"/>
      <c r="Y773" s="39" t="n"/>
      <c r="Z773" s="39" t="n"/>
    </row>
    <row r="774" ht="15.75" customHeight="1" s="198">
      <c r="A774" s="39" t="n"/>
      <c r="B774" s="39" t="n"/>
      <c r="C774" s="39" t="n"/>
      <c r="D774" s="39" t="n"/>
      <c r="E774" s="39" t="n"/>
      <c r="F774" s="39" t="n"/>
      <c r="G774" s="39" t="n"/>
      <c r="H774" s="39" t="n"/>
      <c r="I774" s="39" t="n"/>
      <c r="J774" s="39" t="n"/>
      <c r="K774" s="39" t="n"/>
      <c r="L774" s="39" t="n"/>
      <c r="M774" s="39" t="n"/>
      <c r="N774" s="39" t="n"/>
      <c r="O774" s="39" t="n"/>
      <c r="P774" s="39" t="n"/>
      <c r="Q774" s="39" t="n"/>
      <c r="R774" s="39" t="n"/>
      <c r="S774" s="39" t="n"/>
      <c r="T774" s="39" t="n"/>
      <c r="U774" s="39" t="n"/>
      <c r="V774" s="39" t="n"/>
      <c r="W774" s="39" t="n"/>
      <c r="X774" s="39" t="n"/>
      <c r="Y774" s="39" t="n"/>
      <c r="Z774" s="39" t="n"/>
    </row>
    <row r="775" ht="15.75" customHeight="1" s="198">
      <c r="A775" s="39" t="n"/>
      <c r="B775" s="39" t="n"/>
      <c r="C775" s="39" t="n"/>
      <c r="D775" s="39" t="n"/>
      <c r="E775" s="39" t="n"/>
      <c r="F775" s="39" t="n"/>
      <c r="G775" s="39" t="n"/>
      <c r="H775" s="39" t="n"/>
      <c r="I775" s="39" t="n"/>
      <c r="J775" s="39" t="n"/>
      <c r="K775" s="39" t="n"/>
      <c r="L775" s="39" t="n"/>
      <c r="M775" s="39" t="n"/>
      <c r="N775" s="39" t="n"/>
      <c r="O775" s="39" t="n"/>
      <c r="P775" s="39" t="n"/>
      <c r="Q775" s="39" t="n"/>
      <c r="R775" s="39" t="n"/>
      <c r="S775" s="39" t="n"/>
      <c r="T775" s="39" t="n"/>
      <c r="U775" s="39" t="n"/>
      <c r="V775" s="39" t="n"/>
      <c r="W775" s="39" t="n"/>
      <c r="X775" s="39" t="n"/>
      <c r="Y775" s="39" t="n"/>
      <c r="Z775" s="39" t="n"/>
    </row>
    <row r="776" ht="15.75" customHeight="1" s="198">
      <c r="A776" s="39" t="n"/>
      <c r="B776" s="39" t="n"/>
      <c r="C776" s="39" t="n"/>
      <c r="D776" s="39" t="n"/>
      <c r="E776" s="39" t="n"/>
      <c r="F776" s="39" t="n"/>
      <c r="G776" s="39" t="n"/>
      <c r="H776" s="39" t="n"/>
      <c r="I776" s="39" t="n"/>
      <c r="J776" s="39" t="n"/>
      <c r="K776" s="39" t="n"/>
      <c r="L776" s="39" t="n"/>
      <c r="M776" s="39" t="n"/>
      <c r="N776" s="39" t="n"/>
      <c r="O776" s="39" t="n"/>
      <c r="P776" s="39" t="n"/>
      <c r="Q776" s="39" t="n"/>
      <c r="R776" s="39" t="n"/>
      <c r="S776" s="39" t="n"/>
      <c r="T776" s="39" t="n"/>
      <c r="U776" s="39" t="n"/>
      <c r="V776" s="39" t="n"/>
      <c r="W776" s="39" t="n"/>
      <c r="X776" s="39" t="n"/>
      <c r="Y776" s="39" t="n"/>
      <c r="Z776" s="39" t="n"/>
    </row>
    <row r="777" ht="15.75" customHeight="1" s="198">
      <c r="A777" s="39" t="n"/>
      <c r="B777" s="39" t="n"/>
      <c r="C777" s="39" t="n"/>
      <c r="D777" s="39" t="n"/>
      <c r="E777" s="39" t="n"/>
      <c r="F777" s="39" t="n"/>
      <c r="G777" s="39" t="n"/>
      <c r="H777" s="39" t="n"/>
      <c r="I777" s="39" t="n"/>
      <c r="J777" s="39" t="n"/>
      <c r="K777" s="39" t="n"/>
      <c r="L777" s="39" t="n"/>
      <c r="M777" s="39" t="n"/>
      <c r="N777" s="39" t="n"/>
      <c r="O777" s="39" t="n"/>
      <c r="P777" s="39" t="n"/>
      <c r="Q777" s="39" t="n"/>
      <c r="R777" s="39" t="n"/>
      <c r="S777" s="39" t="n"/>
      <c r="T777" s="39" t="n"/>
      <c r="U777" s="39" t="n"/>
      <c r="V777" s="39" t="n"/>
      <c r="W777" s="39" t="n"/>
      <c r="X777" s="39" t="n"/>
      <c r="Y777" s="39" t="n"/>
      <c r="Z777" s="39" t="n"/>
    </row>
    <row r="778" ht="15.75" customHeight="1" s="198">
      <c r="A778" s="39" t="n"/>
      <c r="B778" s="39" t="n"/>
      <c r="C778" s="39" t="n"/>
      <c r="D778" s="39" t="n"/>
      <c r="E778" s="39" t="n"/>
      <c r="F778" s="39" t="n"/>
      <c r="G778" s="39" t="n"/>
      <c r="H778" s="39" t="n"/>
      <c r="I778" s="39" t="n"/>
      <c r="J778" s="39" t="n"/>
      <c r="K778" s="39" t="n"/>
      <c r="L778" s="39" t="n"/>
      <c r="M778" s="39" t="n"/>
      <c r="N778" s="39" t="n"/>
      <c r="O778" s="39" t="n"/>
      <c r="P778" s="39" t="n"/>
      <c r="Q778" s="39" t="n"/>
      <c r="R778" s="39" t="n"/>
      <c r="S778" s="39" t="n"/>
      <c r="T778" s="39" t="n"/>
      <c r="U778" s="39" t="n"/>
      <c r="V778" s="39" t="n"/>
      <c r="W778" s="39" t="n"/>
      <c r="X778" s="39" t="n"/>
      <c r="Y778" s="39" t="n"/>
      <c r="Z778" s="39" t="n"/>
    </row>
    <row r="779" ht="15.75" customHeight="1" s="198">
      <c r="A779" s="39" t="n"/>
      <c r="B779" s="39" t="n"/>
      <c r="C779" s="39" t="n"/>
      <c r="D779" s="39" t="n"/>
      <c r="E779" s="39" t="n"/>
      <c r="F779" s="39" t="n"/>
      <c r="G779" s="39" t="n"/>
      <c r="H779" s="39" t="n"/>
      <c r="I779" s="39" t="n"/>
      <c r="J779" s="39" t="n"/>
      <c r="K779" s="39" t="n"/>
      <c r="L779" s="39" t="n"/>
      <c r="M779" s="39" t="n"/>
      <c r="N779" s="39" t="n"/>
      <c r="O779" s="39" t="n"/>
      <c r="P779" s="39" t="n"/>
      <c r="Q779" s="39" t="n"/>
      <c r="R779" s="39" t="n"/>
      <c r="S779" s="39" t="n"/>
      <c r="T779" s="39" t="n"/>
      <c r="U779" s="39" t="n"/>
      <c r="V779" s="39" t="n"/>
      <c r="W779" s="39" t="n"/>
      <c r="X779" s="39" t="n"/>
      <c r="Y779" s="39" t="n"/>
      <c r="Z779" s="39" t="n"/>
    </row>
    <row r="780" ht="15.75" customHeight="1" s="198">
      <c r="A780" s="39" t="n"/>
      <c r="B780" s="39" t="n"/>
      <c r="C780" s="39" t="n"/>
      <c r="D780" s="39" t="n"/>
      <c r="E780" s="39" t="n"/>
      <c r="F780" s="39" t="n"/>
      <c r="G780" s="39" t="n"/>
      <c r="H780" s="39" t="n"/>
      <c r="I780" s="39" t="n"/>
      <c r="J780" s="39" t="n"/>
      <c r="K780" s="39" t="n"/>
      <c r="L780" s="39" t="n"/>
      <c r="M780" s="39" t="n"/>
      <c r="N780" s="39" t="n"/>
      <c r="O780" s="39" t="n"/>
      <c r="P780" s="39" t="n"/>
      <c r="Q780" s="39" t="n"/>
      <c r="R780" s="39" t="n"/>
      <c r="S780" s="39" t="n"/>
      <c r="T780" s="39" t="n"/>
      <c r="U780" s="39" t="n"/>
      <c r="V780" s="39" t="n"/>
      <c r="W780" s="39" t="n"/>
      <c r="X780" s="39" t="n"/>
      <c r="Y780" s="39" t="n"/>
      <c r="Z780" s="39" t="n"/>
    </row>
    <row r="781" ht="15.75" customHeight="1" s="198">
      <c r="A781" s="39" t="n"/>
      <c r="B781" s="39" t="n"/>
      <c r="C781" s="39" t="n"/>
      <c r="D781" s="39" t="n"/>
      <c r="E781" s="39" t="n"/>
      <c r="F781" s="39" t="n"/>
      <c r="G781" s="39" t="n"/>
      <c r="H781" s="39" t="n"/>
      <c r="I781" s="39" t="n"/>
      <c r="J781" s="39" t="n"/>
      <c r="K781" s="39" t="n"/>
      <c r="L781" s="39" t="n"/>
      <c r="M781" s="39" t="n"/>
      <c r="N781" s="39" t="n"/>
      <c r="O781" s="39" t="n"/>
      <c r="P781" s="39" t="n"/>
      <c r="Q781" s="39" t="n"/>
      <c r="R781" s="39" t="n"/>
      <c r="S781" s="39" t="n"/>
      <c r="T781" s="39" t="n"/>
      <c r="U781" s="39" t="n"/>
      <c r="V781" s="39" t="n"/>
      <c r="W781" s="39" t="n"/>
      <c r="X781" s="39" t="n"/>
      <c r="Y781" s="39" t="n"/>
      <c r="Z781" s="39" t="n"/>
    </row>
    <row r="782" ht="15.75" customHeight="1" s="198">
      <c r="A782" s="39" t="n"/>
      <c r="B782" s="39" t="n"/>
      <c r="C782" s="39" t="n"/>
      <c r="D782" s="39" t="n"/>
      <c r="E782" s="39" t="n"/>
      <c r="F782" s="39" t="n"/>
      <c r="G782" s="39" t="n"/>
      <c r="H782" s="39" t="n"/>
      <c r="I782" s="39" t="n"/>
      <c r="J782" s="39" t="n"/>
      <c r="K782" s="39" t="n"/>
      <c r="L782" s="39" t="n"/>
      <c r="M782" s="39" t="n"/>
      <c r="N782" s="39" t="n"/>
      <c r="O782" s="39" t="n"/>
      <c r="P782" s="39" t="n"/>
      <c r="Q782" s="39" t="n"/>
      <c r="R782" s="39" t="n"/>
      <c r="S782" s="39" t="n"/>
      <c r="T782" s="39" t="n"/>
      <c r="U782" s="39" t="n"/>
      <c r="V782" s="39" t="n"/>
      <c r="W782" s="39" t="n"/>
      <c r="X782" s="39" t="n"/>
      <c r="Y782" s="39" t="n"/>
      <c r="Z782" s="39" t="n"/>
    </row>
    <row r="783" ht="15.75" customHeight="1" s="198">
      <c r="A783" s="39" t="n"/>
      <c r="B783" s="39" t="n"/>
      <c r="C783" s="39" t="n"/>
      <c r="D783" s="39" t="n"/>
      <c r="E783" s="39" t="n"/>
      <c r="F783" s="39" t="n"/>
      <c r="G783" s="39" t="n"/>
      <c r="H783" s="39" t="n"/>
      <c r="I783" s="39" t="n"/>
      <c r="J783" s="39" t="n"/>
      <c r="K783" s="39" t="n"/>
      <c r="L783" s="39" t="n"/>
      <c r="M783" s="39" t="n"/>
      <c r="N783" s="39" t="n"/>
      <c r="O783" s="39" t="n"/>
      <c r="P783" s="39" t="n"/>
      <c r="Q783" s="39" t="n"/>
      <c r="R783" s="39" t="n"/>
      <c r="S783" s="39" t="n"/>
      <c r="T783" s="39" t="n"/>
      <c r="U783" s="39" t="n"/>
      <c r="V783" s="39" t="n"/>
      <c r="W783" s="39" t="n"/>
      <c r="X783" s="39" t="n"/>
      <c r="Y783" s="39" t="n"/>
      <c r="Z783" s="39" t="n"/>
    </row>
    <row r="784" ht="15.75" customHeight="1" s="198">
      <c r="A784" s="39" t="n"/>
      <c r="B784" s="39" t="n"/>
      <c r="C784" s="39" t="n"/>
      <c r="D784" s="39" t="n"/>
      <c r="E784" s="39" t="n"/>
      <c r="F784" s="39" t="n"/>
      <c r="G784" s="39" t="n"/>
      <c r="H784" s="39" t="n"/>
      <c r="I784" s="39" t="n"/>
      <c r="J784" s="39" t="n"/>
      <c r="K784" s="39" t="n"/>
      <c r="L784" s="39" t="n"/>
      <c r="M784" s="39" t="n"/>
      <c r="N784" s="39" t="n"/>
      <c r="O784" s="39" t="n"/>
      <c r="P784" s="39" t="n"/>
      <c r="Q784" s="39" t="n"/>
      <c r="R784" s="39" t="n"/>
      <c r="S784" s="39" t="n"/>
      <c r="T784" s="39" t="n"/>
      <c r="U784" s="39" t="n"/>
      <c r="V784" s="39" t="n"/>
      <c r="W784" s="39" t="n"/>
      <c r="X784" s="39" t="n"/>
      <c r="Y784" s="39" t="n"/>
      <c r="Z784" s="39" t="n"/>
    </row>
    <row r="785" ht="15.75" customHeight="1" s="198">
      <c r="A785" s="39" t="n"/>
      <c r="B785" s="39" t="n"/>
      <c r="C785" s="39" t="n"/>
      <c r="D785" s="39" t="n"/>
      <c r="E785" s="39" t="n"/>
      <c r="F785" s="39" t="n"/>
      <c r="G785" s="39" t="n"/>
      <c r="H785" s="39" t="n"/>
      <c r="I785" s="39" t="n"/>
      <c r="J785" s="39" t="n"/>
      <c r="K785" s="39" t="n"/>
      <c r="L785" s="39" t="n"/>
      <c r="M785" s="39" t="n"/>
      <c r="N785" s="39" t="n"/>
      <c r="O785" s="39" t="n"/>
      <c r="P785" s="39" t="n"/>
      <c r="Q785" s="39" t="n"/>
      <c r="R785" s="39" t="n"/>
      <c r="S785" s="39" t="n"/>
      <c r="T785" s="39" t="n"/>
      <c r="U785" s="39" t="n"/>
      <c r="V785" s="39" t="n"/>
      <c r="W785" s="39" t="n"/>
      <c r="X785" s="39" t="n"/>
      <c r="Y785" s="39" t="n"/>
      <c r="Z785" s="39" t="n"/>
    </row>
    <row r="786" ht="15.75" customHeight="1" s="198">
      <c r="A786" s="39" t="n"/>
      <c r="B786" s="39" t="n"/>
      <c r="C786" s="39" t="n"/>
      <c r="D786" s="39" t="n"/>
      <c r="E786" s="39" t="n"/>
      <c r="F786" s="39" t="n"/>
      <c r="G786" s="39" t="n"/>
      <c r="H786" s="39" t="n"/>
      <c r="I786" s="39" t="n"/>
      <c r="J786" s="39" t="n"/>
      <c r="K786" s="39" t="n"/>
      <c r="L786" s="39" t="n"/>
      <c r="M786" s="39" t="n"/>
      <c r="N786" s="39" t="n"/>
      <c r="O786" s="39" t="n"/>
      <c r="P786" s="39" t="n"/>
      <c r="Q786" s="39" t="n"/>
      <c r="R786" s="39" t="n"/>
      <c r="S786" s="39" t="n"/>
      <c r="T786" s="39" t="n"/>
      <c r="U786" s="39" t="n"/>
      <c r="V786" s="39" t="n"/>
      <c r="W786" s="39" t="n"/>
      <c r="X786" s="39" t="n"/>
      <c r="Y786" s="39" t="n"/>
      <c r="Z786" s="39" t="n"/>
    </row>
    <row r="787" ht="15.75" customHeight="1" s="198">
      <c r="A787" s="39" t="n"/>
      <c r="B787" s="39" t="n"/>
      <c r="C787" s="39" t="n"/>
      <c r="D787" s="39" t="n"/>
      <c r="E787" s="39" t="n"/>
      <c r="F787" s="39" t="n"/>
      <c r="G787" s="39" t="n"/>
      <c r="H787" s="39" t="n"/>
      <c r="I787" s="39" t="n"/>
      <c r="J787" s="39" t="n"/>
      <c r="K787" s="39" t="n"/>
      <c r="L787" s="39" t="n"/>
      <c r="M787" s="39" t="n"/>
      <c r="N787" s="39" t="n"/>
      <c r="O787" s="39" t="n"/>
      <c r="P787" s="39" t="n"/>
      <c r="Q787" s="39" t="n"/>
      <c r="R787" s="39" t="n"/>
      <c r="S787" s="39" t="n"/>
      <c r="T787" s="39" t="n"/>
      <c r="U787" s="39" t="n"/>
      <c r="V787" s="39" t="n"/>
      <c r="W787" s="39" t="n"/>
      <c r="X787" s="39" t="n"/>
      <c r="Y787" s="39" t="n"/>
      <c r="Z787" s="39" t="n"/>
    </row>
    <row r="788" ht="15.75" customHeight="1" s="198">
      <c r="A788" s="39" t="n"/>
      <c r="B788" s="39" t="n"/>
      <c r="C788" s="39" t="n"/>
      <c r="D788" s="39" t="n"/>
      <c r="E788" s="39" t="n"/>
      <c r="F788" s="39" t="n"/>
      <c r="G788" s="39" t="n"/>
      <c r="H788" s="39" t="n"/>
      <c r="I788" s="39" t="n"/>
      <c r="J788" s="39" t="n"/>
      <c r="K788" s="39" t="n"/>
      <c r="L788" s="39" t="n"/>
      <c r="M788" s="39" t="n"/>
      <c r="N788" s="39" t="n"/>
      <c r="O788" s="39" t="n"/>
      <c r="P788" s="39" t="n"/>
      <c r="Q788" s="39" t="n"/>
      <c r="R788" s="39" t="n"/>
      <c r="S788" s="39" t="n"/>
      <c r="T788" s="39" t="n"/>
      <c r="U788" s="39" t="n"/>
      <c r="V788" s="39" t="n"/>
      <c r="W788" s="39" t="n"/>
      <c r="X788" s="39" t="n"/>
      <c r="Y788" s="39" t="n"/>
      <c r="Z788" s="39" t="n"/>
    </row>
    <row r="789" ht="15.75" customHeight="1" s="198">
      <c r="A789" s="39" t="n"/>
      <c r="B789" s="39" t="n"/>
      <c r="C789" s="39" t="n"/>
      <c r="D789" s="39" t="n"/>
      <c r="E789" s="39" t="n"/>
      <c r="F789" s="39" t="n"/>
      <c r="G789" s="39" t="n"/>
      <c r="H789" s="39" t="n"/>
      <c r="I789" s="39" t="n"/>
      <c r="J789" s="39" t="n"/>
      <c r="K789" s="39" t="n"/>
      <c r="L789" s="39" t="n"/>
      <c r="M789" s="39" t="n"/>
      <c r="N789" s="39" t="n"/>
      <c r="O789" s="39" t="n"/>
      <c r="P789" s="39" t="n"/>
      <c r="Q789" s="39" t="n"/>
      <c r="R789" s="39" t="n"/>
      <c r="S789" s="39" t="n"/>
      <c r="T789" s="39" t="n"/>
      <c r="U789" s="39" t="n"/>
      <c r="V789" s="39" t="n"/>
      <c r="W789" s="39" t="n"/>
      <c r="X789" s="39" t="n"/>
      <c r="Y789" s="39" t="n"/>
      <c r="Z789" s="39" t="n"/>
    </row>
    <row r="790" ht="15.75" customHeight="1" s="198">
      <c r="A790" s="39" t="n"/>
      <c r="B790" s="39" t="n"/>
      <c r="C790" s="39" t="n"/>
      <c r="D790" s="39" t="n"/>
      <c r="E790" s="39" t="n"/>
      <c r="F790" s="39" t="n"/>
      <c r="G790" s="39" t="n"/>
      <c r="H790" s="39" t="n"/>
      <c r="I790" s="39" t="n"/>
      <c r="J790" s="39" t="n"/>
      <c r="K790" s="39" t="n"/>
      <c r="L790" s="39" t="n"/>
      <c r="M790" s="39" t="n"/>
      <c r="N790" s="39" t="n"/>
      <c r="O790" s="39" t="n"/>
      <c r="P790" s="39" t="n"/>
      <c r="Q790" s="39" t="n"/>
      <c r="R790" s="39" t="n"/>
      <c r="S790" s="39" t="n"/>
      <c r="T790" s="39" t="n"/>
      <c r="U790" s="39" t="n"/>
      <c r="V790" s="39" t="n"/>
      <c r="W790" s="39" t="n"/>
      <c r="X790" s="39" t="n"/>
      <c r="Y790" s="39" t="n"/>
      <c r="Z790" s="39" t="n"/>
    </row>
    <row r="791" ht="15.75" customHeight="1" s="198">
      <c r="A791" s="39" t="n"/>
      <c r="B791" s="39" t="n"/>
      <c r="C791" s="39" t="n"/>
      <c r="D791" s="39" t="n"/>
      <c r="E791" s="39" t="n"/>
      <c r="F791" s="39" t="n"/>
      <c r="G791" s="39" t="n"/>
      <c r="H791" s="39" t="n"/>
      <c r="I791" s="39" t="n"/>
      <c r="J791" s="39" t="n"/>
      <c r="K791" s="39" t="n"/>
      <c r="L791" s="39" t="n"/>
      <c r="M791" s="39" t="n"/>
      <c r="N791" s="39" t="n"/>
      <c r="O791" s="39" t="n"/>
      <c r="P791" s="39" t="n"/>
      <c r="Q791" s="39" t="n"/>
      <c r="R791" s="39" t="n"/>
      <c r="S791" s="39" t="n"/>
      <c r="T791" s="39" t="n"/>
      <c r="U791" s="39" t="n"/>
      <c r="V791" s="39" t="n"/>
      <c r="W791" s="39" t="n"/>
      <c r="X791" s="39" t="n"/>
      <c r="Y791" s="39" t="n"/>
      <c r="Z791" s="39" t="n"/>
    </row>
    <row r="792" ht="15.75" customHeight="1" s="198">
      <c r="A792" s="39" t="n"/>
      <c r="B792" s="39" t="n"/>
      <c r="C792" s="39" t="n"/>
      <c r="D792" s="39" t="n"/>
      <c r="E792" s="39" t="n"/>
      <c r="F792" s="39" t="n"/>
      <c r="G792" s="39" t="n"/>
      <c r="H792" s="39" t="n"/>
      <c r="I792" s="39" t="n"/>
      <c r="J792" s="39" t="n"/>
      <c r="K792" s="39" t="n"/>
      <c r="L792" s="39" t="n"/>
      <c r="M792" s="39" t="n"/>
      <c r="N792" s="39" t="n"/>
      <c r="O792" s="39" t="n"/>
      <c r="P792" s="39" t="n"/>
      <c r="Q792" s="39" t="n"/>
      <c r="R792" s="39" t="n"/>
      <c r="S792" s="39" t="n"/>
      <c r="T792" s="39" t="n"/>
      <c r="U792" s="39" t="n"/>
      <c r="V792" s="39" t="n"/>
      <c r="W792" s="39" t="n"/>
      <c r="X792" s="39" t="n"/>
      <c r="Y792" s="39" t="n"/>
      <c r="Z792" s="39" t="n"/>
    </row>
    <row r="793" ht="15.75" customHeight="1" s="198">
      <c r="A793" s="39" t="n"/>
      <c r="B793" s="39" t="n"/>
      <c r="C793" s="39" t="n"/>
      <c r="D793" s="39" t="n"/>
      <c r="E793" s="39" t="n"/>
      <c r="F793" s="39" t="n"/>
      <c r="G793" s="39" t="n"/>
      <c r="H793" s="39" t="n"/>
      <c r="I793" s="39" t="n"/>
      <c r="J793" s="39" t="n"/>
      <c r="K793" s="39" t="n"/>
      <c r="L793" s="39" t="n"/>
      <c r="M793" s="39" t="n"/>
      <c r="N793" s="39" t="n"/>
      <c r="O793" s="39" t="n"/>
      <c r="P793" s="39" t="n"/>
      <c r="Q793" s="39" t="n"/>
      <c r="R793" s="39" t="n"/>
      <c r="S793" s="39" t="n"/>
      <c r="T793" s="39" t="n"/>
      <c r="U793" s="39" t="n"/>
      <c r="V793" s="39" t="n"/>
      <c r="W793" s="39" t="n"/>
      <c r="X793" s="39" t="n"/>
      <c r="Y793" s="39" t="n"/>
      <c r="Z793" s="39" t="n"/>
    </row>
    <row r="794" ht="15.75" customHeight="1" s="198">
      <c r="A794" s="39" t="n"/>
      <c r="B794" s="39" t="n"/>
      <c r="C794" s="39" t="n"/>
      <c r="D794" s="39" t="n"/>
      <c r="E794" s="39" t="n"/>
      <c r="F794" s="39" t="n"/>
      <c r="G794" s="39" t="n"/>
      <c r="H794" s="39" t="n"/>
      <c r="I794" s="39" t="n"/>
      <c r="J794" s="39" t="n"/>
      <c r="K794" s="39" t="n"/>
      <c r="L794" s="39" t="n"/>
      <c r="M794" s="39" t="n"/>
      <c r="N794" s="39" t="n"/>
      <c r="O794" s="39" t="n"/>
      <c r="P794" s="39" t="n"/>
      <c r="Q794" s="39" t="n"/>
      <c r="R794" s="39" t="n"/>
      <c r="S794" s="39" t="n"/>
      <c r="T794" s="39" t="n"/>
      <c r="U794" s="39" t="n"/>
      <c r="V794" s="39" t="n"/>
      <c r="W794" s="39" t="n"/>
      <c r="X794" s="39" t="n"/>
      <c r="Y794" s="39" t="n"/>
      <c r="Z794" s="39" t="n"/>
    </row>
    <row r="795" ht="15.75" customHeight="1" s="198">
      <c r="A795" s="39" t="n"/>
      <c r="B795" s="39" t="n"/>
      <c r="C795" s="39" t="n"/>
      <c r="D795" s="39" t="n"/>
      <c r="E795" s="39" t="n"/>
      <c r="F795" s="39" t="n"/>
      <c r="G795" s="39" t="n"/>
      <c r="H795" s="39" t="n"/>
      <c r="I795" s="39" t="n"/>
      <c r="J795" s="39" t="n"/>
      <c r="K795" s="39" t="n"/>
      <c r="L795" s="39" t="n"/>
      <c r="M795" s="39" t="n"/>
      <c r="N795" s="39" t="n"/>
      <c r="O795" s="39" t="n"/>
      <c r="P795" s="39" t="n"/>
      <c r="Q795" s="39" t="n"/>
      <c r="R795" s="39" t="n"/>
      <c r="S795" s="39" t="n"/>
      <c r="T795" s="39" t="n"/>
      <c r="U795" s="39" t="n"/>
      <c r="V795" s="39" t="n"/>
      <c r="W795" s="39" t="n"/>
      <c r="X795" s="39" t="n"/>
      <c r="Y795" s="39" t="n"/>
      <c r="Z795" s="39" t="n"/>
    </row>
    <row r="796" ht="15.75" customHeight="1" s="198">
      <c r="A796" s="39" t="n"/>
      <c r="B796" s="39" t="n"/>
      <c r="C796" s="39" t="n"/>
      <c r="D796" s="39" t="n"/>
      <c r="E796" s="39" t="n"/>
      <c r="F796" s="39" t="n"/>
      <c r="G796" s="39" t="n"/>
      <c r="H796" s="39" t="n"/>
      <c r="I796" s="39" t="n"/>
      <c r="J796" s="39" t="n"/>
      <c r="K796" s="39" t="n"/>
      <c r="L796" s="39" t="n"/>
      <c r="M796" s="39" t="n"/>
      <c r="N796" s="39" t="n"/>
      <c r="O796" s="39" t="n"/>
      <c r="P796" s="39" t="n"/>
      <c r="Q796" s="39" t="n"/>
      <c r="R796" s="39" t="n"/>
      <c r="S796" s="39" t="n"/>
      <c r="T796" s="39" t="n"/>
      <c r="U796" s="39" t="n"/>
      <c r="V796" s="39" t="n"/>
      <c r="W796" s="39" t="n"/>
      <c r="X796" s="39" t="n"/>
      <c r="Y796" s="39" t="n"/>
      <c r="Z796" s="39" t="n"/>
    </row>
    <row r="797" ht="15.75" customHeight="1" s="198">
      <c r="A797" s="39" t="n"/>
      <c r="B797" s="39" t="n"/>
      <c r="C797" s="39" t="n"/>
      <c r="D797" s="39" t="n"/>
      <c r="E797" s="39" t="n"/>
      <c r="F797" s="39" t="n"/>
      <c r="G797" s="39" t="n"/>
      <c r="H797" s="39" t="n"/>
      <c r="I797" s="39" t="n"/>
      <c r="J797" s="39" t="n"/>
      <c r="K797" s="39" t="n"/>
      <c r="L797" s="39" t="n"/>
      <c r="M797" s="39" t="n"/>
      <c r="N797" s="39" t="n"/>
      <c r="O797" s="39" t="n"/>
      <c r="P797" s="39" t="n"/>
      <c r="Q797" s="39" t="n"/>
      <c r="R797" s="39" t="n"/>
      <c r="S797" s="39" t="n"/>
      <c r="T797" s="39" t="n"/>
      <c r="U797" s="39" t="n"/>
      <c r="V797" s="39" t="n"/>
      <c r="W797" s="39" t="n"/>
      <c r="X797" s="39" t="n"/>
      <c r="Y797" s="39" t="n"/>
      <c r="Z797" s="39" t="n"/>
    </row>
    <row r="798" ht="15.75" customHeight="1" s="198">
      <c r="A798" s="39" t="n"/>
      <c r="B798" s="39" t="n"/>
      <c r="C798" s="39" t="n"/>
      <c r="D798" s="39" t="n"/>
      <c r="E798" s="39" t="n"/>
      <c r="F798" s="39" t="n"/>
      <c r="G798" s="39" t="n"/>
      <c r="H798" s="39" t="n"/>
      <c r="I798" s="39" t="n"/>
      <c r="J798" s="39" t="n"/>
      <c r="K798" s="39" t="n"/>
      <c r="L798" s="39" t="n"/>
      <c r="M798" s="39" t="n"/>
      <c r="N798" s="39" t="n"/>
      <c r="O798" s="39" t="n"/>
      <c r="P798" s="39" t="n"/>
      <c r="Q798" s="39" t="n"/>
      <c r="R798" s="39" t="n"/>
      <c r="S798" s="39" t="n"/>
      <c r="T798" s="39" t="n"/>
      <c r="U798" s="39" t="n"/>
      <c r="V798" s="39" t="n"/>
      <c r="W798" s="39" t="n"/>
      <c r="X798" s="39" t="n"/>
      <c r="Y798" s="39" t="n"/>
      <c r="Z798" s="39" t="n"/>
    </row>
    <row r="799" ht="15.75" customHeight="1" s="198">
      <c r="A799" s="39" t="n"/>
      <c r="B799" s="39" t="n"/>
      <c r="C799" s="39" t="n"/>
      <c r="D799" s="39" t="n"/>
      <c r="E799" s="39" t="n"/>
      <c r="F799" s="39" t="n"/>
      <c r="G799" s="39" t="n"/>
      <c r="H799" s="39" t="n"/>
      <c r="I799" s="39" t="n"/>
      <c r="J799" s="39" t="n"/>
      <c r="K799" s="39" t="n"/>
      <c r="L799" s="39" t="n"/>
      <c r="M799" s="39" t="n"/>
      <c r="N799" s="39" t="n"/>
      <c r="O799" s="39" t="n"/>
      <c r="P799" s="39" t="n"/>
      <c r="Q799" s="39" t="n"/>
      <c r="R799" s="39" t="n"/>
      <c r="S799" s="39" t="n"/>
      <c r="T799" s="39" t="n"/>
      <c r="U799" s="39" t="n"/>
      <c r="V799" s="39" t="n"/>
      <c r="W799" s="39" t="n"/>
      <c r="X799" s="39" t="n"/>
      <c r="Y799" s="39" t="n"/>
      <c r="Z799" s="39" t="n"/>
    </row>
    <row r="800" ht="15.75" customHeight="1" s="198">
      <c r="A800" s="39" t="n"/>
      <c r="B800" s="39" t="n"/>
      <c r="C800" s="39" t="n"/>
      <c r="D800" s="39" t="n"/>
      <c r="E800" s="39" t="n"/>
      <c r="F800" s="39" t="n"/>
      <c r="G800" s="39" t="n"/>
      <c r="H800" s="39" t="n"/>
      <c r="I800" s="39" t="n"/>
      <c r="J800" s="39" t="n"/>
      <c r="K800" s="39" t="n"/>
      <c r="L800" s="39" t="n"/>
      <c r="M800" s="39" t="n"/>
      <c r="N800" s="39" t="n"/>
      <c r="O800" s="39" t="n"/>
      <c r="P800" s="39" t="n"/>
      <c r="Q800" s="39" t="n"/>
      <c r="R800" s="39" t="n"/>
      <c r="S800" s="39" t="n"/>
      <c r="T800" s="39" t="n"/>
      <c r="U800" s="39" t="n"/>
      <c r="V800" s="39" t="n"/>
      <c r="W800" s="39" t="n"/>
      <c r="X800" s="39" t="n"/>
      <c r="Y800" s="39" t="n"/>
      <c r="Z800" s="39" t="n"/>
    </row>
    <row r="801" ht="15.75" customHeight="1" s="198">
      <c r="A801" s="39" t="n"/>
      <c r="B801" s="39" t="n"/>
      <c r="C801" s="39" t="n"/>
      <c r="D801" s="39" t="n"/>
      <c r="E801" s="39" t="n"/>
      <c r="F801" s="39" t="n"/>
      <c r="G801" s="39" t="n"/>
      <c r="H801" s="39" t="n"/>
      <c r="I801" s="39" t="n"/>
      <c r="J801" s="39" t="n"/>
      <c r="K801" s="39" t="n"/>
      <c r="L801" s="39" t="n"/>
      <c r="M801" s="39" t="n"/>
      <c r="N801" s="39" t="n"/>
      <c r="O801" s="39" t="n"/>
      <c r="P801" s="39" t="n"/>
      <c r="Q801" s="39" t="n"/>
      <c r="R801" s="39" t="n"/>
      <c r="S801" s="39" t="n"/>
      <c r="T801" s="39" t="n"/>
      <c r="U801" s="39" t="n"/>
      <c r="V801" s="39" t="n"/>
      <c r="W801" s="39" t="n"/>
      <c r="X801" s="39" t="n"/>
      <c r="Y801" s="39" t="n"/>
      <c r="Z801" s="39" t="n"/>
    </row>
    <row r="802" ht="15.75" customHeight="1" s="198">
      <c r="A802" s="39" t="n"/>
      <c r="B802" s="39" t="n"/>
      <c r="C802" s="39" t="n"/>
      <c r="D802" s="39" t="n"/>
      <c r="E802" s="39" t="n"/>
      <c r="F802" s="39" t="n"/>
      <c r="G802" s="39" t="n"/>
      <c r="H802" s="39" t="n"/>
      <c r="I802" s="39" t="n"/>
      <c r="J802" s="39" t="n"/>
      <c r="K802" s="39" t="n"/>
      <c r="L802" s="39" t="n"/>
      <c r="M802" s="39" t="n"/>
      <c r="N802" s="39" t="n"/>
      <c r="O802" s="39" t="n"/>
      <c r="P802" s="39" t="n"/>
      <c r="Q802" s="39" t="n"/>
      <c r="R802" s="39" t="n"/>
      <c r="S802" s="39" t="n"/>
      <c r="T802" s="39" t="n"/>
      <c r="U802" s="39" t="n"/>
      <c r="V802" s="39" t="n"/>
      <c r="W802" s="39" t="n"/>
      <c r="X802" s="39" t="n"/>
      <c r="Y802" s="39" t="n"/>
      <c r="Z802" s="39" t="n"/>
    </row>
    <row r="803" ht="15.75" customHeight="1" s="198">
      <c r="A803" s="39" t="n"/>
      <c r="B803" s="39" t="n"/>
      <c r="C803" s="39" t="n"/>
      <c r="D803" s="39" t="n"/>
      <c r="E803" s="39" t="n"/>
      <c r="F803" s="39" t="n"/>
      <c r="G803" s="39" t="n"/>
      <c r="H803" s="39" t="n"/>
      <c r="I803" s="39" t="n"/>
      <c r="J803" s="39" t="n"/>
      <c r="K803" s="39" t="n"/>
      <c r="L803" s="39" t="n"/>
      <c r="M803" s="39" t="n"/>
      <c r="N803" s="39" t="n"/>
      <c r="O803" s="39" t="n"/>
      <c r="P803" s="39" t="n"/>
      <c r="Q803" s="39" t="n"/>
      <c r="R803" s="39" t="n"/>
      <c r="S803" s="39" t="n"/>
      <c r="T803" s="39" t="n"/>
      <c r="U803" s="39" t="n"/>
      <c r="V803" s="39" t="n"/>
      <c r="W803" s="39" t="n"/>
      <c r="X803" s="39" t="n"/>
      <c r="Y803" s="39" t="n"/>
      <c r="Z803" s="39" t="n"/>
    </row>
    <row r="804" ht="15.75" customHeight="1" s="198">
      <c r="A804" s="39" t="n"/>
      <c r="B804" s="39" t="n"/>
      <c r="C804" s="39" t="n"/>
      <c r="D804" s="39" t="n"/>
      <c r="E804" s="39" t="n"/>
      <c r="F804" s="39" t="n"/>
      <c r="G804" s="39" t="n"/>
      <c r="H804" s="39" t="n"/>
      <c r="I804" s="39" t="n"/>
      <c r="J804" s="39" t="n"/>
      <c r="K804" s="39" t="n"/>
      <c r="L804" s="39" t="n"/>
      <c r="M804" s="39" t="n"/>
      <c r="N804" s="39" t="n"/>
      <c r="O804" s="39" t="n"/>
      <c r="P804" s="39" t="n"/>
      <c r="Q804" s="39" t="n"/>
      <c r="R804" s="39" t="n"/>
      <c r="S804" s="39" t="n"/>
      <c r="T804" s="39" t="n"/>
      <c r="U804" s="39" t="n"/>
      <c r="V804" s="39" t="n"/>
      <c r="W804" s="39" t="n"/>
      <c r="X804" s="39" t="n"/>
      <c r="Y804" s="39" t="n"/>
      <c r="Z804" s="39" t="n"/>
    </row>
    <row r="805" ht="15.75" customHeight="1" s="198">
      <c r="A805" s="39" t="n"/>
      <c r="B805" s="39" t="n"/>
      <c r="C805" s="39" t="n"/>
      <c r="D805" s="39" t="n"/>
      <c r="E805" s="39" t="n"/>
      <c r="F805" s="39" t="n"/>
      <c r="G805" s="39" t="n"/>
      <c r="H805" s="39" t="n"/>
      <c r="I805" s="39" t="n"/>
      <c r="J805" s="39" t="n"/>
      <c r="K805" s="39" t="n"/>
      <c r="L805" s="39" t="n"/>
      <c r="M805" s="39" t="n"/>
      <c r="N805" s="39" t="n"/>
      <c r="O805" s="39" t="n"/>
      <c r="P805" s="39" t="n"/>
      <c r="Q805" s="39" t="n"/>
      <c r="R805" s="39" t="n"/>
      <c r="S805" s="39" t="n"/>
      <c r="T805" s="39" t="n"/>
      <c r="U805" s="39" t="n"/>
      <c r="V805" s="39" t="n"/>
      <c r="W805" s="39" t="n"/>
      <c r="X805" s="39" t="n"/>
      <c r="Y805" s="39" t="n"/>
      <c r="Z805" s="39" t="n"/>
    </row>
    <row r="806" ht="15.75" customHeight="1" s="198">
      <c r="A806" s="39" t="n"/>
      <c r="B806" s="39" t="n"/>
      <c r="C806" s="39" t="n"/>
      <c r="D806" s="39" t="n"/>
      <c r="E806" s="39" t="n"/>
      <c r="F806" s="39" t="n"/>
      <c r="G806" s="39" t="n"/>
      <c r="H806" s="39" t="n"/>
      <c r="I806" s="39" t="n"/>
      <c r="J806" s="39" t="n"/>
      <c r="K806" s="39" t="n"/>
      <c r="L806" s="39" t="n"/>
      <c r="M806" s="39" t="n"/>
      <c r="N806" s="39" t="n"/>
      <c r="O806" s="39" t="n"/>
      <c r="P806" s="39" t="n"/>
      <c r="Q806" s="39" t="n"/>
      <c r="R806" s="39" t="n"/>
      <c r="S806" s="39" t="n"/>
      <c r="T806" s="39" t="n"/>
      <c r="U806" s="39" t="n"/>
      <c r="V806" s="39" t="n"/>
      <c r="W806" s="39" t="n"/>
      <c r="X806" s="39" t="n"/>
      <c r="Y806" s="39" t="n"/>
      <c r="Z806" s="39" t="n"/>
    </row>
    <row r="807" ht="15.75" customHeight="1" s="198">
      <c r="A807" s="39" t="n"/>
      <c r="B807" s="39" t="n"/>
      <c r="C807" s="39" t="n"/>
      <c r="D807" s="39" t="n"/>
      <c r="E807" s="39" t="n"/>
      <c r="F807" s="39" t="n"/>
      <c r="G807" s="39" t="n"/>
      <c r="H807" s="39" t="n"/>
      <c r="I807" s="39" t="n"/>
      <c r="J807" s="39" t="n"/>
      <c r="K807" s="39" t="n"/>
      <c r="L807" s="39" t="n"/>
      <c r="M807" s="39" t="n"/>
      <c r="N807" s="39" t="n"/>
      <c r="O807" s="39" t="n"/>
      <c r="P807" s="39" t="n"/>
      <c r="Q807" s="39" t="n"/>
      <c r="R807" s="39" t="n"/>
      <c r="S807" s="39" t="n"/>
      <c r="T807" s="39" t="n"/>
      <c r="U807" s="39" t="n"/>
      <c r="V807" s="39" t="n"/>
      <c r="W807" s="39" t="n"/>
      <c r="X807" s="39" t="n"/>
      <c r="Y807" s="39" t="n"/>
      <c r="Z807" s="39" t="n"/>
    </row>
    <row r="808" ht="15.75" customHeight="1" s="198">
      <c r="A808" s="39" t="n"/>
      <c r="B808" s="39" t="n"/>
      <c r="C808" s="39" t="n"/>
      <c r="D808" s="39" t="n"/>
      <c r="E808" s="39" t="n"/>
      <c r="F808" s="39" t="n"/>
      <c r="G808" s="39" t="n"/>
      <c r="H808" s="39" t="n"/>
      <c r="I808" s="39" t="n"/>
      <c r="J808" s="39" t="n"/>
      <c r="K808" s="39" t="n"/>
      <c r="L808" s="39" t="n"/>
      <c r="M808" s="39" t="n"/>
      <c r="N808" s="39" t="n"/>
      <c r="O808" s="39" t="n"/>
      <c r="P808" s="39" t="n"/>
      <c r="Q808" s="39" t="n"/>
      <c r="R808" s="39" t="n"/>
      <c r="S808" s="39" t="n"/>
      <c r="T808" s="39" t="n"/>
      <c r="U808" s="39" t="n"/>
      <c r="V808" s="39" t="n"/>
      <c r="W808" s="39" t="n"/>
      <c r="X808" s="39" t="n"/>
      <c r="Y808" s="39" t="n"/>
      <c r="Z808" s="39" t="n"/>
    </row>
    <row r="809" ht="15.75" customHeight="1" s="198">
      <c r="A809" s="39" t="n"/>
      <c r="B809" s="39" t="n"/>
      <c r="C809" s="39" t="n"/>
      <c r="D809" s="39" t="n"/>
      <c r="E809" s="39" t="n"/>
      <c r="F809" s="39" t="n"/>
      <c r="G809" s="39" t="n"/>
      <c r="H809" s="39" t="n"/>
      <c r="I809" s="39" t="n"/>
      <c r="J809" s="39" t="n"/>
      <c r="K809" s="39" t="n"/>
      <c r="L809" s="39" t="n"/>
      <c r="M809" s="39" t="n"/>
      <c r="N809" s="39" t="n"/>
      <c r="O809" s="39" t="n"/>
      <c r="P809" s="39" t="n"/>
      <c r="Q809" s="39" t="n"/>
      <c r="R809" s="39" t="n"/>
      <c r="S809" s="39" t="n"/>
      <c r="T809" s="39" t="n"/>
      <c r="U809" s="39" t="n"/>
      <c r="V809" s="39" t="n"/>
      <c r="W809" s="39" t="n"/>
      <c r="X809" s="39" t="n"/>
      <c r="Y809" s="39" t="n"/>
      <c r="Z809" s="39" t="n"/>
    </row>
    <row r="810" ht="15.75" customHeight="1" s="198">
      <c r="A810" s="39" t="n"/>
      <c r="B810" s="39" t="n"/>
      <c r="C810" s="39" t="n"/>
      <c r="D810" s="39" t="n"/>
      <c r="E810" s="39" t="n"/>
      <c r="F810" s="39" t="n"/>
      <c r="G810" s="39" t="n"/>
      <c r="H810" s="39" t="n"/>
      <c r="I810" s="39" t="n"/>
      <c r="J810" s="39" t="n"/>
      <c r="K810" s="39" t="n"/>
      <c r="L810" s="39" t="n"/>
      <c r="M810" s="39" t="n"/>
      <c r="N810" s="39" t="n"/>
      <c r="O810" s="39" t="n"/>
      <c r="P810" s="39" t="n"/>
      <c r="Q810" s="39" t="n"/>
      <c r="R810" s="39" t="n"/>
      <c r="S810" s="39" t="n"/>
      <c r="T810" s="39" t="n"/>
      <c r="U810" s="39" t="n"/>
      <c r="V810" s="39" t="n"/>
      <c r="W810" s="39" t="n"/>
      <c r="X810" s="39" t="n"/>
      <c r="Y810" s="39" t="n"/>
      <c r="Z810" s="39" t="n"/>
    </row>
    <row r="811" ht="15.75" customHeight="1" s="198">
      <c r="A811" s="39" t="n"/>
      <c r="B811" s="39" t="n"/>
      <c r="C811" s="39" t="n"/>
      <c r="D811" s="39" t="n"/>
      <c r="E811" s="39" t="n"/>
      <c r="F811" s="39" t="n"/>
      <c r="G811" s="39" t="n"/>
      <c r="H811" s="39" t="n"/>
      <c r="I811" s="39" t="n"/>
      <c r="J811" s="39" t="n"/>
      <c r="K811" s="39" t="n"/>
      <c r="L811" s="39" t="n"/>
      <c r="M811" s="39" t="n"/>
      <c r="N811" s="39" t="n"/>
      <c r="O811" s="39" t="n"/>
      <c r="P811" s="39" t="n"/>
      <c r="Q811" s="39" t="n"/>
      <c r="R811" s="39" t="n"/>
      <c r="S811" s="39" t="n"/>
      <c r="T811" s="39" t="n"/>
      <c r="U811" s="39" t="n"/>
      <c r="V811" s="39" t="n"/>
      <c r="W811" s="39" t="n"/>
      <c r="X811" s="39" t="n"/>
      <c r="Y811" s="39" t="n"/>
      <c r="Z811" s="39" t="n"/>
    </row>
    <row r="812" ht="15.75" customHeight="1" s="198">
      <c r="A812" s="39" t="n"/>
      <c r="B812" s="39" t="n"/>
      <c r="C812" s="39" t="n"/>
      <c r="D812" s="39" t="n"/>
      <c r="E812" s="39" t="n"/>
      <c r="F812" s="39" t="n"/>
      <c r="G812" s="39" t="n"/>
      <c r="H812" s="39" t="n"/>
      <c r="I812" s="39" t="n"/>
      <c r="J812" s="39" t="n"/>
      <c r="K812" s="39" t="n"/>
      <c r="L812" s="39" t="n"/>
      <c r="M812" s="39" t="n"/>
      <c r="N812" s="39" t="n"/>
      <c r="O812" s="39" t="n"/>
      <c r="P812" s="39" t="n"/>
      <c r="Q812" s="39" t="n"/>
      <c r="R812" s="39" t="n"/>
      <c r="S812" s="39" t="n"/>
      <c r="T812" s="39" t="n"/>
      <c r="U812" s="39" t="n"/>
      <c r="V812" s="39" t="n"/>
      <c r="W812" s="39" t="n"/>
      <c r="X812" s="39" t="n"/>
      <c r="Y812" s="39" t="n"/>
      <c r="Z812" s="39" t="n"/>
    </row>
    <row r="813" ht="15.75" customHeight="1" s="198">
      <c r="A813" s="39" t="n"/>
      <c r="B813" s="39" t="n"/>
      <c r="C813" s="39" t="n"/>
      <c r="D813" s="39" t="n"/>
      <c r="E813" s="39" t="n"/>
      <c r="F813" s="39" t="n"/>
      <c r="G813" s="39" t="n"/>
      <c r="H813" s="39" t="n"/>
      <c r="I813" s="39" t="n"/>
      <c r="J813" s="39" t="n"/>
      <c r="K813" s="39" t="n"/>
      <c r="L813" s="39" t="n"/>
      <c r="M813" s="39" t="n"/>
      <c r="N813" s="39" t="n"/>
      <c r="O813" s="39" t="n"/>
      <c r="P813" s="39" t="n"/>
      <c r="Q813" s="39" t="n"/>
      <c r="R813" s="39" t="n"/>
      <c r="S813" s="39" t="n"/>
      <c r="T813" s="39" t="n"/>
      <c r="U813" s="39" t="n"/>
      <c r="V813" s="39" t="n"/>
      <c r="W813" s="39" t="n"/>
      <c r="X813" s="39" t="n"/>
      <c r="Y813" s="39" t="n"/>
      <c r="Z813" s="39" t="n"/>
    </row>
    <row r="814" ht="15.75" customHeight="1" s="198">
      <c r="A814" s="39" t="n"/>
      <c r="B814" s="39" t="n"/>
      <c r="C814" s="39" t="n"/>
      <c r="D814" s="39" t="n"/>
      <c r="E814" s="39" t="n"/>
      <c r="F814" s="39" t="n"/>
      <c r="G814" s="39" t="n"/>
      <c r="H814" s="39" t="n"/>
      <c r="I814" s="39" t="n"/>
      <c r="J814" s="39" t="n"/>
      <c r="K814" s="39" t="n"/>
      <c r="L814" s="39" t="n"/>
      <c r="M814" s="39" t="n"/>
      <c r="N814" s="39" t="n"/>
      <c r="O814" s="39" t="n"/>
      <c r="P814" s="39" t="n"/>
      <c r="Q814" s="39" t="n"/>
      <c r="R814" s="39" t="n"/>
      <c r="S814" s="39" t="n"/>
      <c r="T814" s="39" t="n"/>
      <c r="U814" s="39" t="n"/>
      <c r="V814" s="39" t="n"/>
      <c r="W814" s="39" t="n"/>
      <c r="X814" s="39" t="n"/>
      <c r="Y814" s="39" t="n"/>
      <c r="Z814" s="39" t="n"/>
    </row>
    <row r="815" ht="15.75" customHeight="1" s="198">
      <c r="A815" s="39" t="n"/>
      <c r="B815" s="39" t="n"/>
      <c r="C815" s="39" t="n"/>
      <c r="D815" s="39" t="n"/>
      <c r="E815" s="39" t="n"/>
      <c r="F815" s="39" t="n"/>
      <c r="G815" s="39" t="n"/>
      <c r="H815" s="39" t="n"/>
      <c r="I815" s="39" t="n"/>
      <c r="J815" s="39" t="n"/>
      <c r="K815" s="39" t="n"/>
      <c r="L815" s="39" t="n"/>
      <c r="M815" s="39" t="n"/>
      <c r="N815" s="39" t="n"/>
      <c r="O815" s="39" t="n"/>
      <c r="P815" s="39" t="n"/>
      <c r="Q815" s="39" t="n"/>
      <c r="R815" s="39" t="n"/>
      <c r="S815" s="39" t="n"/>
      <c r="T815" s="39" t="n"/>
      <c r="U815" s="39" t="n"/>
      <c r="V815" s="39" t="n"/>
      <c r="W815" s="39" t="n"/>
      <c r="X815" s="39" t="n"/>
      <c r="Y815" s="39" t="n"/>
      <c r="Z815" s="39" t="n"/>
    </row>
    <row r="816" ht="15.75" customHeight="1" s="198">
      <c r="A816" s="39" t="n"/>
      <c r="B816" s="39" t="n"/>
      <c r="C816" s="39" t="n"/>
      <c r="D816" s="39" t="n"/>
      <c r="E816" s="39" t="n"/>
      <c r="F816" s="39" t="n"/>
      <c r="G816" s="39" t="n"/>
      <c r="H816" s="39" t="n"/>
      <c r="I816" s="39" t="n"/>
      <c r="J816" s="39" t="n"/>
      <c r="K816" s="39" t="n"/>
      <c r="L816" s="39" t="n"/>
      <c r="M816" s="39" t="n"/>
      <c r="N816" s="39" t="n"/>
      <c r="O816" s="39" t="n"/>
      <c r="P816" s="39" t="n"/>
      <c r="Q816" s="39" t="n"/>
      <c r="R816" s="39" t="n"/>
      <c r="S816" s="39" t="n"/>
      <c r="T816" s="39" t="n"/>
      <c r="U816" s="39" t="n"/>
      <c r="V816" s="39" t="n"/>
      <c r="W816" s="39" t="n"/>
      <c r="X816" s="39" t="n"/>
      <c r="Y816" s="39" t="n"/>
      <c r="Z816" s="39" t="n"/>
    </row>
    <row r="817" ht="15.75" customHeight="1" s="198">
      <c r="A817" s="39" t="n"/>
      <c r="B817" s="39" t="n"/>
      <c r="C817" s="39" t="n"/>
      <c r="D817" s="39" t="n"/>
      <c r="E817" s="39" t="n"/>
      <c r="F817" s="39" t="n"/>
      <c r="G817" s="39" t="n"/>
      <c r="H817" s="39" t="n"/>
      <c r="I817" s="39" t="n"/>
      <c r="J817" s="39" t="n"/>
      <c r="K817" s="39" t="n"/>
      <c r="L817" s="39" t="n"/>
      <c r="M817" s="39" t="n"/>
      <c r="N817" s="39" t="n"/>
      <c r="O817" s="39" t="n"/>
      <c r="P817" s="39" t="n"/>
      <c r="Q817" s="39" t="n"/>
      <c r="R817" s="39" t="n"/>
      <c r="S817" s="39" t="n"/>
      <c r="T817" s="39" t="n"/>
      <c r="U817" s="39" t="n"/>
      <c r="V817" s="39" t="n"/>
      <c r="W817" s="39" t="n"/>
      <c r="X817" s="39" t="n"/>
      <c r="Y817" s="39" t="n"/>
      <c r="Z817" s="39" t="n"/>
    </row>
    <row r="818" ht="15.75" customHeight="1" s="198">
      <c r="A818" s="39" t="n"/>
      <c r="B818" s="39" t="n"/>
      <c r="C818" s="39" t="n"/>
      <c r="D818" s="39" t="n"/>
      <c r="E818" s="39" t="n"/>
      <c r="F818" s="39" t="n"/>
      <c r="G818" s="39" t="n"/>
      <c r="H818" s="39" t="n"/>
      <c r="I818" s="39" t="n"/>
      <c r="J818" s="39" t="n"/>
      <c r="K818" s="39" t="n"/>
      <c r="L818" s="39" t="n"/>
      <c r="M818" s="39" t="n"/>
      <c r="N818" s="39" t="n"/>
      <c r="O818" s="39" t="n"/>
      <c r="P818" s="39" t="n"/>
      <c r="Q818" s="39" t="n"/>
      <c r="R818" s="39" t="n"/>
      <c r="S818" s="39" t="n"/>
      <c r="T818" s="39" t="n"/>
      <c r="U818" s="39" t="n"/>
      <c r="V818" s="39" t="n"/>
      <c r="W818" s="39" t="n"/>
      <c r="X818" s="39" t="n"/>
      <c r="Y818" s="39" t="n"/>
      <c r="Z818" s="39" t="n"/>
    </row>
    <row r="819" ht="15.75" customHeight="1" s="198">
      <c r="A819" s="39" t="n"/>
      <c r="B819" s="39" t="n"/>
      <c r="C819" s="39" t="n"/>
      <c r="D819" s="39" t="n"/>
      <c r="E819" s="39" t="n"/>
      <c r="F819" s="39" t="n"/>
      <c r="G819" s="39" t="n"/>
      <c r="H819" s="39" t="n"/>
      <c r="I819" s="39" t="n"/>
      <c r="J819" s="39" t="n"/>
      <c r="K819" s="39" t="n"/>
      <c r="L819" s="39" t="n"/>
      <c r="M819" s="39" t="n"/>
      <c r="N819" s="39" t="n"/>
      <c r="O819" s="39" t="n"/>
      <c r="P819" s="39" t="n"/>
      <c r="Q819" s="39" t="n"/>
      <c r="R819" s="39" t="n"/>
      <c r="S819" s="39" t="n"/>
      <c r="T819" s="39" t="n"/>
      <c r="U819" s="39" t="n"/>
      <c r="V819" s="39" t="n"/>
      <c r="W819" s="39" t="n"/>
      <c r="X819" s="39" t="n"/>
      <c r="Y819" s="39" t="n"/>
      <c r="Z819" s="39" t="n"/>
    </row>
    <row r="820" ht="15.75" customHeight="1" s="198">
      <c r="A820" s="39" t="n"/>
      <c r="B820" s="39" t="n"/>
      <c r="C820" s="39" t="n"/>
      <c r="D820" s="39" t="n"/>
      <c r="E820" s="39" t="n"/>
      <c r="F820" s="39" t="n"/>
      <c r="G820" s="39" t="n"/>
      <c r="H820" s="39" t="n"/>
      <c r="I820" s="39" t="n"/>
      <c r="J820" s="39" t="n"/>
      <c r="K820" s="39" t="n"/>
      <c r="L820" s="39" t="n"/>
      <c r="M820" s="39" t="n"/>
      <c r="N820" s="39" t="n"/>
      <c r="O820" s="39" t="n"/>
      <c r="P820" s="39" t="n"/>
      <c r="Q820" s="39" t="n"/>
      <c r="R820" s="39" t="n"/>
      <c r="S820" s="39" t="n"/>
      <c r="T820" s="39" t="n"/>
      <c r="U820" s="39" t="n"/>
      <c r="V820" s="39" t="n"/>
      <c r="W820" s="39" t="n"/>
      <c r="X820" s="39" t="n"/>
      <c r="Y820" s="39" t="n"/>
      <c r="Z820" s="39" t="n"/>
    </row>
    <row r="821" ht="15.75" customHeight="1" s="198">
      <c r="A821" s="39" t="n"/>
      <c r="B821" s="39" t="n"/>
      <c r="C821" s="39" t="n"/>
      <c r="D821" s="39" t="n"/>
      <c r="E821" s="39" t="n"/>
      <c r="F821" s="39" t="n"/>
      <c r="G821" s="39" t="n"/>
      <c r="H821" s="39" t="n"/>
      <c r="I821" s="39" t="n"/>
      <c r="J821" s="39" t="n"/>
      <c r="K821" s="39" t="n"/>
      <c r="L821" s="39" t="n"/>
      <c r="M821" s="39" t="n"/>
      <c r="N821" s="39" t="n"/>
      <c r="O821" s="39" t="n"/>
      <c r="P821" s="39" t="n"/>
      <c r="Q821" s="39" t="n"/>
      <c r="R821" s="39" t="n"/>
      <c r="S821" s="39" t="n"/>
      <c r="T821" s="39" t="n"/>
      <c r="U821" s="39" t="n"/>
      <c r="V821" s="39" t="n"/>
      <c r="W821" s="39" t="n"/>
      <c r="X821" s="39" t="n"/>
      <c r="Y821" s="39" t="n"/>
      <c r="Z821" s="39" t="n"/>
    </row>
    <row r="822" ht="15.75" customHeight="1" s="198">
      <c r="A822" s="39" t="n"/>
      <c r="B822" s="39" t="n"/>
      <c r="C822" s="39" t="n"/>
      <c r="D822" s="39" t="n"/>
      <c r="E822" s="39" t="n"/>
      <c r="F822" s="39" t="n"/>
      <c r="G822" s="39" t="n"/>
      <c r="H822" s="39" t="n"/>
      <c r="I822" s="39" t="n"/>
      <c r="J822" s="39" t="n"/>
      <c r="K822" s="39" t="n"/>
      <c r="L822" s="39" t="n"/>
      <c r="M822" s="39" t="n"/>
      <c r="N822" s="39" t="n"/>
      <c r="O822" s="39" t="n"/>
      <c r="P822" s="39" t="n"/>
      <c r="Q822" s="39" t="n"/>
      <c r="R822" s="39" t="n"/>
      <c r="S822" s="39" t="n"/>
      <c r="T822" s="39" t="n"/>
      <c r="U822" s="39" t="n"/>
      <c r="V822" s="39" t="n"/>
      <c r="W822" s="39" t="n"/>
      <c r="X822" s="39" t="n"/>
      <c r="Y822" s="39" t="n"/>
      <c r="Z822" s="39" t="n"/>
    </row>
    <row r="823" ht="15.75" customHeight="1" s="198">
      <c r="A823" s="39" t="n"/>
      <c r="B823" s="39" t="n"/>
      <c r="C823" s="39" t="n"/>
      <c r="D823" s="39" t="n"/>
      <c r="E823" s="39" t="n"/>
      <c r="F823" s="39" t="n"/>
      <c r="G823" s="39" t="n"/>
      <c r="H823" s="39" t="n"/>
      <c r="I823" s="39" t="n"/>
      <c r="J823" s="39" t="n"/>
      <c r="K823" s="39" t="n"/>
      <c r="L823" s="39" t="n"/>
      <c r="M823" s="39" t="n"/>
      <c r="N823" s="39" t="n"/>
      <c r="O823" s="39" t="n"/>
      <c r="P823" s="39" t="n"/>
      <c r="Q823" s="39" t="n"/>
      <c r="R823" s="39" t="n"/>
      <c r="S823" s="39" t="n"/>
      <c r="T823" s="39" t="n"/>
      <c r="U823" s="39" t="n"/>
      <c r="V823" s="39" t="n"/>
      <c r="W823" s="39" t="n"/>
      <c r="X823" s="39" t="n"/>
      <c r="Y823" s="39" t="n"/>
      <c r="Z823" s="39" t="n"/>
    </row>
    <row r="824" ht="15.75" customHeight="1" s="198">
      <c r="A824" s="39" t="n"/>
      <c r="B824" s="39" t="n"/>
      <c r="C824" s="39" t="n"/>
      <c r="D824" s="39" t="n"/>
      <c r="E824" s="39" t="n"/>
      <c r="F824" s="39" t="n"/>
      <c r="G824" s="39" t="n"/>
      <c r="H824" s="39" t="n"/>
      <c r="I824" s="39" t="n"/>
      <c r="J824" s="39" t="n"/>
      <c r="K824" s="39" t="n"/>
      <c r="L824" s="39" t="n"/>
      <c r="M824" s="39" t="n"/>
      <c r="N824" s="39" t="n"/>
      <c r="O824" s="39" t="n"/>
      <c r="P824" s="39" t="n"/>
      <c r="Q824" s="39" t="n"/>
      <c r="R824" s="39" t="n"/>
      <c r="S824" s="39" t="n"/>
      <c r="T824" s="39" t="n"/>
      <c r="U824" s="39" t="n"/>
      <c r="V824" s="39" t="n"/>
      <c r="W824" s="39" t="n"/>
      <c r="X824" s="39" t="n"/>
      <c r="Y824" s="39" t="n"/>
      <c r="Z824" s="39" t="n"/>
    </row>
    <row r="825" ht="15.75" customHeight="1" s="198">
      <c r="A825" s="39" t="n"/>
      <c r="B825" s="39" t="n"/>
      <c r="C825" s="39" t="n"/>
      <c r="D825" s="39" t="n"/>
      <c r="E825" s="39" t="n"/>
      <c r="F825" s="39" t="n"/>
      <c r="G825" s="39" t="n"/>
      <c r="H825" s="39" t="n"/>
      <c r="I825" s="39" t="n"/>
      <c r="J825" s="39" t="n"/>
      <c r="K825" s="39" t="n"/>
      <c r="L825" s="39" t="n"/>
      <c r="M825" s="39" t="n"/>
      <c r="N825" s="39" t="n"/>
      <c r="O825" s="39" t="n"/>
      <c r="P825" s="39" t="n"/>
      <c r="Q825" s="39" t="n"/>
      <c r="R825" s="39" t="n"/>
      <c r="S825" s="39" t="n"/>
      <c r="T825" s="39" t="n"/>
      <c r="U825" s="39" t="n"/>
      <c r="V825" s="39" t="n"/>
      <c r="W825" s="39" t="n"/>
      <c r="X825" s="39" t="n"/>
      <c r="Y825" s="39" t="n"/>
      <c r="Z825" s="39" t="n"/>
    </row>
    <row r="826" ht="15.75" customHeight="1" s="198">
      <c r="A826" s="39" t="n"/>
      <c r="B826" s="39" t="n"/>
      <c r="C826" s="39" t="n"/>
      <c r="D826" s="39" t="n"/>
      <c r="E826" s="39" t="n"/>
      <c r="F826" s="39" t="n"/>
      <c r="G826" s="39" t="n"/>
      <c r="H826" s="39" t="n"/>
      <c r="I826" s="39" t="n"/>
      <c r="J826" s="39" t="n"/>
      <c r="K826" s="39" t="n"/>
      <c r="L826" s="39" t="n"/>
      <c r="M826" s="39" t="n"/>
      <c r="N826" s="39" t="n"/>
      <c r="O826" s="39" t="n"/>
      <c r="P826" s="39" t="n"/>
      <c r="Q826" s="39" t="n"/>
      <c r="R826" s="39" t="n"/>
      <c r="S826" s="39" t="n"/>
      <c r="T826" s="39" t="n"/>
      <c r="U826" s="39" t="n"/>
      <c r="V826" s="39" t="n"/>
      <c r="W826" s="39" t="n"/>
      <c r="X826" s="39" t="n"/>
      <c r="Y826" s="39" t="n"/>
      <c r="Z826" s="39" t="n"/>
    </row>
    <row r="827" ht="15.75" customHeight="1" s="198">
      <c r="A827" s="39" t="n"/>
      <c r="B827" s="39" t="n"/>
      <c r="C827" s="39" t="n"/>
      <c r="D827" s="39" t="n"/>
      <c r="E827" s="39" t="n"/>
      <c r="F827" s="39" t="n"/>
      <c r="G827" s="39" t="n"/>
      <c r="H827" s="39" t="n"/>
      <c r="I827" s="39" t="n"/>
      <c r="J827" s="39" t="n"/>
      <c r="K827" s="39" t="n"/>
      <c r="L827" s="39" t="n"/>
      <c r="M827" s="39" t="n"/>
      <c r="N827" s="39" t="n"/>
      <c r="O827" s="39" t="n"/>
      <c r="P827" s="39" t="n"/>
      <c r="Q827" s="39" t="n"/>
      <c r="R827" s="39" t="n"/>
      <c r="S827" s="39" t="n"/>
      <c r="T827" s="39" t="n"/>
      <c r="U827" s="39" t="n"/>
      <c r="V827" s="39" t="n"/>
      <c r="W827" s="39" t="n"/>
      <c r="X827" s="39" t="n"/>
      <c r="Y827" s="39" t="n"/>
      <c r="Z827" s="39" t="n"/>
    </row>
    <row r="828" ht="15.75" customHeight="1" s="198">
      <c r="A828" s="39" t="n"/>
      <c r="B828" s="39" t="n"/>
      <c r="C828" s="39" t="n"/>
      <c r="D828" s="39" t="n"/>
      <c r="E828" s="39" t="n"/>
      <c r="F828" s="39" t="n"/>
      <c r="G828" s="39" t="n"/>
      <c r="H828" s="39" t="n"/>
      <c r="I828" s="39" t="n"/>
      <c r="J828" s="39" t="n"/>
      <c r="K828" s="39" t="n"/>
      <c r="L828" s="39" t="n"/>
      <c r="M828" s="39" t="n"/>
      <c r="N828" s="39" t="n"/>
      <c r="O828" s="39" t="n"/>
      <c r="P828" s="39" t="n"/>
      <c r="Q828" s="39" t="n"/>
      <c r="R828" s="39" t="n"/>
      <c r="S828" s="39" t="n"/>
      <c r="T828" s="39" t="n"/>
      <c r="U828" s="39" t="n"/>
      <c r="V828" s="39" t="n"/>
      <c r="W828" s="39" t="n"/>
      <c r="X828" s="39" t="n"/>
      <c r="Y828" s="39" t="n"/>
      <c r="Z828" s="39" t="n"/>
    </row>
    <row r="829" ht="15.75" customHeight="1" s="198">
      <c r="A829" s="39" t="n"/>
      <c r="B829" s="39" t="n"/>
      <c r="C829" s="39" t="n"/>
      <c r="D829" s="39" t="n"/>
      <c r="E829" s="39" t="n"/>
      <c r="F829" s="39" t="n"/>
      <c r="G829" s="39" t="n"/>
      <c r="H829" s="39" t="n"/>
      <c r="I829" s="39" t="n"/>
      <c r="J829" s="39" t="n"/>
      <c r="K829" s="39" t="n"/>
      <c r="L829" s="39" t="n"/>
      <c r="M829" s="39" t="n"/>
      <c r="N829" s="39" t="n"/>
      <c r="O829" s="39" t="n"/>
      <c r="P829" s="39" t="n"/>
      <c r="Q829" s="39" t="n"/>
      <c r="R829" s="39" t="n"/>
      <c r="S829" s="39" t="n"/>
      <c r="T829" s="39" t="n"/>
      <c r="U829" s="39" t="n"/>
      <c r="V829" s="39" t="n"/>
      <c r="W829" s="39" t="n"/>
      <c r="X829" s="39" t="n"/>
      <c r="Y829" s="39" t="n"/>
      <c r="Z829" s="39" t="n"/>
    </row>
    <row r="830" ht="15.75" customHeight="1" s="198">
      <c r="A830" s="39" t="n"/>
      <c r="B830" s="39" t="n"/>
      <c r="C830" s="39" t="n"/>
      <c r="D830" s="39" t="n"/>
      <c r="E830" s="39" t="n"/>
      <c r="F830" s="39" t="n"/>
      <c r="G830" s="39" t="n"/>
      <c r="H830" s="39" t="n"/>
      <c r="I830" s="39" t="n"/>
      <c r="J830" s="39" t="n"/>
      <c r="K830" s="39" t="n"/>
      <c r="L830" s="39" t="n"/>
      <c r="M830" s="39" t="n"/>
      <c r="N830" s="39" t="n"/>
      <c r="O830" s="39" t="n"/>
      <c r="P830" s="39" t="n"/>
      <c r="Q830" s="39" t="n"/>
      <c r="R830" s="39" t="n"/>
      <c r="S830" s="39" t="n"/>
      <c r="T830" s="39" t="n"/>
      <c r="U830" s="39" t="n"/>
      <c r="V830" s="39" t="n"/>
      <c r="W830" s="39" t="n"/>
      <c r="X830" s="39" t="n"/>
      <c r="Y830" s="39" t="n"/>
      <c r="Z830" s="39" t="n"/>
    </row>
    <row r="831" ht="15.75" customHeight="1" s="198">
      <c r="A831" s="39" t="n"/>
      <c r="B831" s="39" t="n"/>
      <c r="C831" s="39" t="n"/>
      <c r="D831" s="39" t="n"/>
      <c r="E831" s="39" t="n"/>
      <c r="F831" s="39" t="n"/>
      <c r="G831" s="39" t="n"/>
      <c r="H831" s="39" t="n"/>
      <c r="I831" s="39" t="n"/>
      <c r="J831" s="39" t="n"/>
      <c r="K831" s="39" t="n"/>
      <c r="L831" s="39" t="n"/>
      <c r="M831" s="39" t="n"/>
      <c r="N831" s="39" t="n"/>
      <c r="O831" s="39" t="n"/>
      <c r="P831" s="39" t="n"/>
      <c r="Q831" s="39" t="n"/>
      <c r="R831" s="39" t="n"/>
      <c r="S831" s="39" t="n"/>
      <c r="T831" s="39" t="n"/>
      <c r="U831" s="39" t="n"/>
      <c r="V831" s="39" t="n"/>
      <c r="W831" s="39" t="n"/>
      <c r="X831" s="39" t="n"/>
      <c r="Y831" s="39" t="n"/>
      <c r="Z831" s="39" t="n"/>
    </row>
    <row r="832" ht="15.75" customHeight="1" s="198">
      <c r="A832" s="39" t="n"/>
      <c r="B832" s="39" t="n"/>
      <c r="C832" s="39" t="n"/>
      <c r="D832" s="39" t="n"/>
      <c r="E832" s="39" t="n"/>
      <c r="F832" s="39" t="n"/>
      <c r="G832" s="39" t="n"/>
      <c r="H832" s="39" t="n"/>
      <c r="I832" s="39" t="n"/>
      <c r="J832" s="39" t="n"/>
      <c r="K832" s="39" t="n"/>
      <c r="L832" s="39" t="n"/>
      <c r="M832" s="39" t="n"/>
      <c r="N832" s="39" t="n"/>
      <c r="O832" s="39" t="n"/>
      <c r="P832" s="39" t="n"/>
      <c r="Q832" s="39" t="n"/>
      <c r="R832" s="39" t="n"/>
      <c r="S832" s="39" t="n"/>
      <c r="T832" s="39" t="n"/>
      <c r="U832" s="39" t="n"/>
      <c r="V832" s="39" t="n"/>
      <c r="W832" s="39" t="n"/>
      <c r="X832" s="39" t="n"/>
      <c r="Y832" s="39" t="n"/>
      <c r="Z832" s="39" t="n"/>
    </row>
    <row r="833" ht="15.75" customHeight="1" s="198">
      <c r="A833" s="39" t="n"/>
      <c r="B833" s="39" t="n"/>
      <c r="C833" s="39" t="n"/>
      <c r="D833" s="39" t="n"/>
      <c r="E833" s="39" t="n"/>
      <c r="F833" s="39" t="n"/>
      <c r="G833" s="39" t="n"/>
      <c r="H833" s="39" t="n"/>
      <c r="I833" s="39" t="n"/>
      <c r="J833" s="39" t="n"/>
      <c r="K833" s="39" t="n"/>
      <c r="L833" s="39" t="n"/>
      <c r="M833" s="39" t="n"/>
      <c r="N833" s="39" t="n"/>
      <c r="O833" s="39" t="n"/>
      <c r="P833" s="39" t="n"/>
      <c r="Q833" s="39" t="n"/>
      <c r="R833" s="39" t="n"/>
      <c r="S833" s="39" t="n"/>
      <c r="T833" s="39" t="n"/>
      <c r="U833" s="39" t="n"/>
      <c r="V833" s="39" t="n"/>
      <c r="W833" s="39" t="n"/>
      <c r="X833" s="39" t="n"/>
      <c r="Y833" s="39" t="n"/>
      <c r="Z833" s="39" t="n"/>
    </row>
    <row r="834" ht="15.75" customHeight="1" s="198">
      <c r="A834" s="39" t="n"/>
      <c r="B834" s="39" t="n"/>
      <c r="C834" s="39" t="n"/>
      <c r="D834" s="39" t="n"/>
      <c r="E834" s="39" t="n"/>
      <c r="F834" s="39" t="n"/>
      <c r="G834" s="39" t="n"/>
      <c r="H834" s="39" t="n"/>
      <c r="I834" s="39" t="n"/>
      <c r="J834" s="39" t="n"/>
      <c r="K834" s="39" t="n"/>
      <c r="L834" s="39" t="n"/>
      <c r="M834" s="39" t="n"/>
      <c r="N834" s="39" t="n"/>
      <c r="O834" s="39" t="n"/>
      <c r="P834" s="39" t="n"/>
      <c r="Q834" s="39" t="n"/>
      <c r="R834" s="39" t="n"/>
      <c r="S834" s="39" t="n"/>
      <c r="T834" s="39" t="n"/>
      <c r="U834" s="39" t="n"/>
      <c r="V834" s="39" t="n"/>
      <c r="W834" s="39" t="n"/>
      <c r="X834" s="39" t="n"/>
      <c r="Y834" s="39" t="n"/>
      <c r="Z834" s="39" t="n"/>
    </row>
    <row r="835" ht="15.75" customHeight="1" s="198">
      <c r="A835" s="39" t="n"/>
      <c r="B835" s="39" t="n"/>
      <c r="C835" s="39" t="n"/>
      <c r="D835" s="39" t="n"/>
      <c r="E835" s="39" t="n"/>
      <c r="F835" s="39" t="n"/>
      <c r="G835" s="39" t="n"/>
      <c r="H835" s="39" t="n"/>
      <c r="I835" s="39" t="n"/>
      <c r="J835" s="39" t="n"/>
      <c r="K835" s="39" t="n"/>
      <c r="L835" s="39" t="n"/>
      <c r="M835" s="39" t="n"/>
      <c r="N835" s="39" t="n"/>
      <c r="O835" s="39" t="n"/>
      <c r="P835" s="39" t="n"/>
      <c r="Q835" s="39" t="n"/>
      <c r="R835" s="39" t="n"/>
      <c r="S835" s="39" t="n"/>
      <c r="T835" s="39" t="n"/>
      <c r="U835" s="39" t="n"/>
      <c r="V835" s="39" t="n"/>
      <c r="W835" s="39" t="n"/>
      <c r="X835" s="39" t="n"/>
      <c r="Y835" s="39" t="n"/>
      <c r="Z835" s="39" t="n"/>
    </row>
    <row r="836" ht="15.75" customHeight="1" s="198">
      <c r="A836" s="39" t="n"/>
      <c r="B836" s="39" t="n"/>
      <c r="C836" s="39" t="n"/>
      <c r="D836" s="39" t="n"/>
      <c r="E836" s="39" t="n"/>
      <c r="F836" s="39" t="n"/>
      <c r="G836" s="39" t="n"/>
      <c r="H836" s="39" t="n"/>
      <c r="I836" s="39" t="n"/>
      <c r="J836" s="39" t="n"/>
      <c r="K836" s="39" t="n"/>
      <c r="L836" s="39" t="n"/>
      <c r="M836" s="39" t="n"/>
      <c r="N836" s="39" t="n"/>
      <c r="O836" s="39" t="n"/>
      <c r="P836" s="39" t="n"/>
      <c r="Q836" s="39" t="n"/>
      <c r="R836" s="39" t="n"/>
      <c r="S836" s="39" t="n"/>
      <c r="T836" s="39" t="n"/>
      <c r="U836" s="39" t="n"/>
      <c r="V836" s="39" t="n"/>
      <c r="W836" s="39" t="n"/>
      <c r="X836" s="39" t="n"/>
      <c r="Y836" s="39" t="n"/>
      <c r="Z836" s="39" t="n"/>
    </row>
    <row r="837" ht="15.75" customHeight="1" s="198">
      <c r="A837" s="39" t="n"/>
      <c r="B837" s="39" t="n"/>
      <c r="C837" s="39" t="n"/>
      <c r="D837" s="39" t="n"/>
      <c r="E837" s="39" t="n"/>
      <c r="F837" s="39" t="n"/>
      <c r="G837" s="39" t="n"/>
      <c r="H837" s="39" t="n"/>
      <c r="I837" s="39" t="n"/>
      <c r="J837" s="39" t="n"/>
      <c r="K837" s="39" t="n"/>
      <c r="L837" s="39" t="n"/>
      <c r="M837" s="39" t="n"/>
      <c r="N837" s="39" t="n"/>
      <c r="O837" s="39" t="n"/>
      <c r="P837" s="39" t="n"/>
      <c r="Q837" s="39" t="n"/>
      <c r="R837" s="39" t="n"/>
      <c r="S837" s="39" t="n"/>
      <c r="T837" s="39" t="n"/>
      <c r="U837" s="39" t="n"/>
      <c r="V837" s="39" t="n"/>
      <c r="W837" s="39" t="n"/>
      <c r="X837" s="39" t="n"/>
      <c r="Y837" s="39" t="n"/>
      <c r="Z837" s="39" t="n"/>
    </row>
    <row r="838" ht="15.75" customHeight="1" s="198">
      <c r="A838" s="39" t="n"/>
      <c r="B838" s="39" t="n"/>
      <c r="C838" s="39" t="n"/>
      <c r="D838" s="39" t="n"/>
      <c r="E838" s="39" t="n"/>
      <c r="F838" s="39" t="n"/>
      <c r="G838" s="39" t="n"/>
      <c r="H838" s="39" t="n"/>
      <c r="I838" s="39" t="n"/>
      <c r="J838" s="39" t="n"/>
      <c r="K838" s="39" t="n"/>
      <c r="L838" s="39" t="n"/>
      <c r="M838" s="39" t="n"/>
      <c r="N838" s="39" t="n"/>
      <c r="O838" s="39" t="n"/>
      <c r="P838" s="39" t="n"/>
      <c r="Q838" s="39" t="n"/>
      <c r="R838" s="39" t="n"/>
      <c r="S838" s="39" t="n"/>
      <c r="T838" s="39" t="n"/>
      <c r="U838" s="39" t="n"/>
      <c r="V838" s="39" t="n"/>
      <c r="W838" s="39" t="n"/>
      <c r="X838" s="39" t="n"/>
      <c r="Y838" s="39" t="n"/>
      <c r="Z838" s="39" t="n"/>
    </row>
    <row r="839" ht="15.75" customHeight="1" s="198">
      <c r="A839" s="39" t="n"/>
      <c r="B839" s="39" t="n"/>
      <c r="C839" s="39" t="n"/>
      <c r="D839" s="39" t="n"/>
      <c r="E839" s="39" t="n"/>
      <c r="F839" s="39" t="n"/>
      <c r="G839" s="39" t="n"/>
      <c r="H839" s="39" t="n"/>
      <c r="I839" s="39" t="n"/>
      <c r="J839" s="39" t="n"/>
      <c r="K839" s="39" t="n"/>
      <c r="L839" s="39" t="n"/>
      <c r="M839" s="39" t="n"/>
      <c r="N839" s="39" t="n"/>
      <c r="O839" s="39" t="n"/>
      <c r="P839" s="39" t="n"/>
      <c r="Q839" s="39" t="n"/>
      <c r="R839" s="39" t="n"/>
      <c r="S839" s="39" t="n"/>
      <c r="T839" s="39" t="n"/>
      <c r="U839" s="39" t="n"/>
      <c r="V839" s="39" t="n"/>
      <c r="W839" s="39" t="n"/>
      <c r="X839" s="39" t="n"/>
      <c r="Y839" s="39" t="n"/>
      <c r="Z839" s="39" t="n"/>
    </row>
    <row r="840" ht="15.75" customHeight="1" s="198">
      <c r="A840" s="39" t="n"/>
      <c r="B840" s="39" t="n"/>
      <c r="C840" s="39" t="n"/>
      <c r="D840" s="39" t="n"/>
      <c r="E840" s="39" t="n"/>
      <c r="F840" s="39" t="n"/>
      <c r="G840" s="39" t="n"/>
      <c r="H840" s="39" t="n"/>
      <c r="I840" s="39" t="n"/>
      <c r="J840" s="39" t="n"/>
      <c r="K840" s="39" t="n"/>
      <c r="L840" s="39" t="n"/>
      <c r="M840" s="39" t="n"/>
      <c r="N840" s="39" t="n"/>
      <c r="O840" s="39" t="n"/>
      <c r="P840" s="39" t="n"/>
      <c r="Q840" s="39" t="n"/>
      <c r="R840" s="39" t="n"/>
      <c r="S840" s="39" t="n"/>
      <c r="T840" s="39" t="n"/>
      <c r="U840" s="39" t="n"/>
      <c r="V840" s="39" t="n"/>
      <c r="W840" s="39" t="n"/>
      <c r="X840" s="39" t="n"/>
      <c r="Y840" s="39" t="n"/>
      <c r="Z840" s="39" t="n"/>
    </row>
    <row r="841" ht="15.75" customHeight="1" s="198">
      <c r="A841" s="39" t="n"/>
      <c r="B841" s="39" t="n"/>
      <c r="C841" s="39" t="n"/>
      <c r="D841" s="39" t="n"/>
      <c r="E841" s="39" t="n"/>
      <c r="F841" s="39" t="n"/>
      <c r="G841" s="39" t="n"/>
      <c r="H841" s="39" t="n"/>
      <c r="I841" s="39" t="n"/>
      <c r="J841" s="39" t="n"/>
      <c r="K841" s="39" t="n"/>
      <c r="L841" s="39" t="n"/>
      <c r="M841" s="39" t="n"/>
      <c r="N841" s="39" t="n"/>
      <c r="O841" s="39" t="n"/>
      <c r="P841" s="39" t="n"/>
      <c r="Q841" s="39" t="n"/>
      <c r="R841" s="39" t="n"/>
      <c r="S841" s="39" t="n"/>
      <c r="T841" s="39" t="n"/>
      <c r="U841" s="39" t="n"/>
      <c r="V841" s="39" t="n"/>
      <c r="W841" s="39" t="n"/>
      <c r="X841" s="39" t="n"/>
      <c r="Y841" s="39" t="n"/>
      <c r="Z841" s="39" t="n"/>
    </row>
    <row r="842" ht="15.75" customHeight="1" s="198">
      <c r="A842" s="39" t="n"/>
      <c r="B842" s="39" t="n"/>
      <c r="C842" s="39" t="n"/>
      <c r="D842" s="39" t="n"/>
      <c r="E842" s="39" t="n"/>
      <c r="F842" s="39" t="n"/>
      <c r="G842" s="39" t="n"/>
      <c r="H842" s="39" t="n"/>
      <c r="I842" s="39" t="n"/>
      <c r="J842" s="39" t="n"/>
      <c r="K842" s="39" t="n"/>
      <c r="L842" s="39" t="n"/>
      <c r="M842" s="39" t="n"/>
      <c r="N842" s="39" t="n"/>
      <c r="O842" s="39" t="n"/>
      <c r="P842" s="39" t="n"/>
      <c r="Q842" s="39" t="n"/>
      <c r="R842" s="39" t="n"/>
      <c r="S842" s="39" t="n"/>
      <c r="T842" s="39" t="n"/>
      <c r="U842" s="39" t="n"/>
      <c r="V842" s="39" t="n"/>
      <c r="W842" s="39" t="n"/>
      <c r="X842" s="39" t="n"/>
      <c r="Y842" s="39" t="n"/>
      <c r="Z842" s="39" t="n"/>
    </row>
    <row r="843" ht="15.75" customHeight="1" s="198">
      <c r="A843" s="39" t="n"/>
      <c r="B843" s="39" t="n"/>
      <c r="C843" s="39" t="n"/>
      <c r="D843" s="39" t="n"/>
      <c r="E843" s="39" t="n"/>
      <c r="F843" s="39" t="n"/>
      <c r="G843" s="39" t="n"/>
      <c r="H843" s="39" t="n"/>
      <c r="I843" s="39" t="n"/>
      <c r="J843" s="39" t="n"/>
      <c r="K843" s="39" t="n"/>
      <c r="L843" s="39" t="n"/>
      <c r="M843" s="39" t="n"/>
      <c r="N843" s="39" t="n"/>
      <c r="O843" s="39" t="n"/>
      <c r="P843" s="39" t="n"/>
      <c r="Q843" s="39" t="n"/>
      <c r="R843" s="39" t="n"/>
      <c r="S843" s="39" t="n"/>
      <c r="T843" s="39" t="n"/>
      <c r="U843" s="39" t="n"/>
      <c r="V843" s="39" t="n"/>
      <c r="W843" s="39" t="n"/>
      <c r="X843" s="39" t="n"/>
      <c r="Y843" s="39" t="n"/>
      <c r="Z843" s="39" t="n"/>
    </row>
    <row r="844" ht="15.75" customHeight="1" s="198">
      <c r="A844" s="39" t="n"/>
      <c r="B844" s="39" t="n"/>
      <c r="C844" s="39" t="n"/>
      <c r="D844" s="39" t="n"/>
      <c r="E844" s="39" t="n"/>
      <c r="F844" s="39" t="n"/>
      <c r="G844" s="39" t="n"/>
      <c r="H844" s="39" t="n"/>
      <c r="I844" s="39" t="n"/>
      <c r="J844" s="39" t="n"/>
      <c r="K844" s="39" t="n"/>
      <c r="L844" s="39" t="n"/>
      <c r="M844" s="39" t="n"/>
      <c r="N844" s="39" t="n"/>
      <c r="O844" s="39" t="n"/>
      <c r="P844" s="39" t="n"/>
      <c r="Q844" s="39" t="n"/>
      <c r="R844" s="39" t="n"/>
      <c r="S844" s="39" t="n"/>
      <c r="T844" s="39" t="n"/>
      <c r="U844" s="39" t="n"/>
      <c r="V844" s="39" t="n"/>
      <c r="W844" s="39" t="n"/>
      <c r="X844" s="39" t="n"/>
      <c r="Y844" s="39" t="n"/>
      <c r="Z844" s="39" t="n"/>
    </row>
    <row r="845" ht="15.75" customHeight="1" s="198">
      <c r="A845" s="39" t="n"/>
      <c r="B845" s="39" t="n"/>
      <c r="C845" s="39" t="n"/>
      <c r="D845" s="39" t="n"/>
      <c r="E845" s="39" t="n"/>
      <c r="F845" s="39" t="n"/>
      <c r="G845" s="39" t="n"/>
      <c r="H845" s="39" t="n"/>
      <c r="I845" s="39" t="n"/>
      <c r="J845" s="39" t="n"/>
      <c r="K845" s="39" t="n"/>
      <c r="L845" s="39" t="n"/>
      <c r="M845" s="39" t="n"/>
      <c r="N845" s="39" t="n"/>
      <c r="O845" s="39" t="n"/>
      <c r="P845" s="39" t="n"/>
      <c r="Q845" s="39" t="n"/>
      <c r="R845" s="39" t="n"/>
      <c r="S845" s="39" t="n"/>
      <c r="T845" s="39" t="n"/>
      <c r="U845" s="39" t="n"/>
      <c r="V845" s="39" t="n"/>
      <c r="W845" s="39" t="n"/>
      <c r="X845" s="39" t="n"/>
      <c r="Y845" s="39" t="n"/>
      <c r="Z845" s="39" t="n"/>
    </row>
    <row r="846" ht="15.75" customHeight="1" s="198">
      <c r="A846" s="39" t="n"/>
      <c r="B846" s="39" t="n"/>
      <c r="C846" s="39" t="n"/>
      <c r="D846" s="39" t="n"/>
      <c r="E846" s="39" t="n"/>
      <c r="F846" s="39" t="n"/>
      <c r="G846" s="39" t="n"/>
      <c r="H846" s="39" t="n"/>
      <c r="I846" s="39" t="n"/>
      <c r="J846" s="39" t="n"/>
      <c r="K846" s="39" t="n"/>
      <c r="L846" s="39" t="n"/>
      <c r="M846" s="39" t="n"/>
      <c r="N846" s="39" t="n"/>
      <c r="O846" s="39" t="n"/>
      <c r="P846" s="39" t="n"/>
      <c r="Q846" s="39" t="n"/>
      <c r="R846" s="39" t="n"/>
      <c r="S846" s="39" t="n"/>
      <c r="T846" s="39" t="n"/>
      <c r="U846" s="39" t="n"/>
      <c r="V846" s="39" t="n"/>
      <c r="W846" s="39" t="n"/>
      <c r="X846" s="39" t="n"/>
      <c r="Y846" s="39" t="n"/>
      <c r="Z846" s="39" t="n"/>
    </row>
    <row r="847" ht="15.75" customHeight="1" s="198">
      <c r="A847" s="39" t="n"/>
      <c r="B847" s="39" t="n"/>
      <c r="C847" s="39" t="n"/>
      <c r="D847" s="39" t="n"/>
      <c r="E847" s="39" t="n"/>
      <c r="F847" s="39" t="n"/>
      <c r="G847" s="39" t="n"/>
      <c r="H847" s="39" t="n"/>
      <c r="I847" s="39" t="n"/>
      <c r="J847" s="39" t="n"/>
      <c r="K847" s="39" t="n"/>
      <c r="L847" s="39" t="n"/>
      <c r="M847" s="39" t="n"/>
      <c r="N847" s="39" t="n"/>
      <c r="O847" s="39" t="n"/>
      <c r="P847" s="39" t="n"/>
      <c r="Q847" s="39" t="n"/>
      <c r="R847" s="39" t="n"/>
      <c r="S847" s="39" t="n"/>
      <c r="T847" s="39" t="n"/>
      <c r="U847" s="39" t="n"/>
      <c r="V847" s="39" t="n"/>
      <c r="W847" s="39" t="n"/>
      <c r="X847" s="39" t="n"/>
      <c r="Y847" s="39" t="n"/>
      <c r="Z847" s="39" t="n"/>
    </row>
    <row r="848" ht="15.75" customHeight="1" s="198">
      <c r="A848" s="39" t="n"/>
      <c r="B848" s="39" t="n"/>
      <c r="C848" s="39" t="n"/>
      <c r="D848" s="39" t="n"/>
      <c r="E848" s="39" t="n"/>
      <c r="F848" s="39" t="n"/>
      <c r="G848" s="39" t="n"/>
      <c r="H848" s="39" t="n"/>
      <c r="I848" s="39" t="n"/>
      <c r="J848" s="39" t="n"/>
      <c r="K848" s="39" t="n"/>
      <c r="L848" s="39" t="n"/>
      <c r="M848" s="39" t="n"/>
      <c r="N848" s="39" t="n"/>
      <c r="O848" s="39" t="n"/>
      <c r="P848" s="39" t="n"/>
      <c r="Q848" s="39" t="n"/>
      <c r="R848" s="39" t="n"/>
      <c r="S848" s="39" t="n"/>
      <c r="T848" s="39" t="n"/>
      <c r="U848" s="39" t="n"/>
      <c r="V848" s="39" t="n"/>
      <c r="W848" s="39" t="n"/>
      <c r="X848" s="39" t="n"/>
      <c r="Y848" s="39" t="n"/>
      <c r="Z848" s="39" t="n"/>
    </row>
    <row r="849" ht="15.75" customHeight="1" s="198">
      <c r="A849" s="39" t="n"/>
      <c r="B849" s="39" t="n"/>
      <c r="C849" s="39" t="n"/>
      <c r="D849" s="39" t="n"/>
      <c r="E849" s="39" t="n"/>
      <c r="F849" s="39" t="n"/>
      <c r="G849" s="39" t="n"/>
      <c r="H849" s="39" t="n"/>
      <c r="I849" s="39" t="n"/>
      <c r="J849" s="39" t="n"/>
      <c r="K849" s="39" t="n"/>
      <c r="L849" s="39" t="n"/>
      <c r="M849" s="39" t="n"/>
      <c r="N849" s="39" t="n"/>
      <c r="O849" s="39" t="n"/>
      <c r="P849" s="39" t="n"/>
      <c r="Q849" s="39" t="n"/>
      <c r="R849" s="39" t="n"/>
      <c r="S849" s="39" t="n"/>
      <c r="T849" s="39" t="n"/>
      <c r="U849" s="39" t="n"/>
      <c r="V849" s="39" t="n"/>
      <c r="W849" s="39" t="n"/>
      <c r="X849" s="39" t="n"/>
      <c r="Y849" s="39" t="n"/>
      <c r="Z849" s="39" t="n"/>
    </row>
    <row r="850" ht="15.75" customHeight="1" s="198">
      <c r="A850" s="39" t="n"/>
      <c r="B850" s="39" t="n"/>
      <c r="C850" s="39" t="n"/>
      <c r="D850" s="39" t="n"/>
      <c r="E850" s="39" t="n"/>
      <c r="F850" s="39" t="n"/>
      <c r="G850" s="39" t="n"/>
      <c r="H850" s="39" t="n"/>
      <c r="I850" s="39" t="n"/>
      <c r="J850" s="39" t="n"/>
      <c r="K850" s="39" t="n"/>
      <c r="L850" s="39" t="n"/>
      <c r="M850" s="39" t="n"/>
      <c r="N850" s="39" t="n"/>
      <c r="O850" s="39" t="n"/>
      <c r="P850" s="39" t="n"/>
      <c r="Q850" s="39" t="n"/>
      <c r="R850" s="39" t="n"/>
      <c r="S850" s="39" t="n"/>
      <c r="T850" s="39" t="n"/>
      <c r="U850" s="39" t="n"/>
      <c r="V850" s="39" t="n"/>
      <c r="W850" s="39" t="n"/>
      <c r="X850" s="39" t="n"/>
      <c r="Y850" s="39" t="n"/>
      <c r="Z850" s="39" t="n"/>
    </row>
    <row r="851" ht="15.75" customHeight="1" s="198">
      <c r="A851" s="39" t="n"/>
      <c r="B851" s="39" t="n"/>
      <c r="C851" s="39" t="n"/>
      <c r="D851" s="39" t="n"/>
      <c r="E851" s="39" t="n"/>
      <c r="F851" s="39" t="n"/>
      <c r="G851" s="39" t="n"/>
      <c r="H851" s="39" t="n"/>
      <c r="I851" s="39" t="n"/>
      <c r="J851" s="39" t="n"/>
      <c r="K851" s="39" t="n"/>
      <c r="L851" s="39" t="n"/>
      <c r="M851" s="39" t="n"/>
      <c r="N851" s="39" t="n"/>
      <c r="O851" s="39" t="n"/>
      <c r="P851" s="39" t="n"/>
      <c r="Q851" s="39" t="n"/>
      <c r="R851" s="39" t="n"/>
      <c r="S851" s="39" t="n"/>
      <c r="T851" s="39" t="n"/>
      <c r="U851" s="39" t="n"/>
      <c r="V851" s="39" t="n"/>
      <c r="W851" s="39" t="n"/>
      <c r="X851" s="39" t="n"/>
      <c r="Y851" s="39" t="n"/>
      <c r="Z851" s="39" t="n"/>
    </row>
    <row r="852" ht="15.75" customHeight="1" s="198">
      <c r="A852" s="39" t="n"/>
      <c r="B852" s="39" t="n"/>
      <c r="C852" s="39" t="n"/>
      <c r="D852" s="39" t="n"/>
      <c r="E852" s="39" t="n"/>
      <c r="F852" s="39" t="n"/>
      <c r="G852" s="39" t="n"/>
      <c r="H852" s="39" t="n"/>
      <c r="I852" s="39" t="n"/>
      <c r="J852" s="39" t="n"/>
      <c r="K852" s="39" t="n"/>
      <c r="L852" s="39" t="n"/>
      <c r="M852" s="39" t="n"/>
      <c r="N852" s="39" t="n"/>
      <c r="O852" s="39" t="n"/>
      <c r="P852" s="39" t="n"/>
      <c r="Q852" s="39" t="n"/>
      <c r="R852" s="39" t="n"/>
      <c r="S852" s="39" t="n"/>
      <c r="T852" s="39" t="n"/>
      <c r="U852" s="39" t="n"/>
      <c r="V852" s="39" t="n"/>
      <c r="W852" s="39" t="n"/>
      <c r="X852" s="39" t="n"/>
      <c r="Y852" s="39" t="n"/>
      <c r="Z852" s="39" t="n"/>
    </row>
    <row r="853" ht="15.75" customHeight="1" s="198">
      <c r="A853" s="39" t="n"/>
      <c r="B853" s="39" t="n"/>
      <c r="C853" s="39" t="n"/>
      <c r="D853" s="39" t="n"/>
      <c r="E853" s="39" t="n"/>
      <c r="F853" s="39" t="n"/>
      <c r="G853" s="39" t="n"/>
      <c r="H853" s="39" t="n"/>
      <c r="I853" s="39" t="n"/>
      <c r="J853" s="39" t="n"/>
      <c r="K853" s="39" t="n"/>
      <c r="L853" s="39" t="n"/>
      <c r="M853" s="39" t="n"/>
      <c r="N853" s="39" t="n"/>
      <c r="O853" s="39" t="n"/>
      <c r="P853" s="39" t="n"/>
      <c r="Q853" s="39" t="n"/>
      <c r="R853" s="39" t="n"/>
      <c r="S853" s="39" t="n"/>
      <c r="T853" s="39" t="n"/>
      <c r="U853" s="39" t="n"/>
      <c r="V853" s="39" t="n"/>
      <c r="W853" s="39" t="n"/>
      <c r="X853" s="39" t="n"/>
      <c r="Y853" s="39" t="n"/>
      <c r="Z853" s="39" t="n"/>
    </row>
    <row r="854" ht="15.75" customHeight="1" s="198">
      <c r="A854" s="39" t="n"/>
      <c r="B854" s="39" t="n"/>
      <c r="C854" s="39" t="n"/>
      <c r="D854" s="39" t="n"/>
      <c r="E854" s="39" t="n"/>
      <c r="F854" s="39" t="n"/>
      <c r="G854" s="39" t="n"/>
      <c r="H854" s="39" t="n"/>
      <c r="I854" s="39" t="n"/>
      <c r="J854" s="39" t="n"/>
      <c r="K854" s="39" t="n"/>
      <c r="L854" s="39" t="n"/>
      <c r="M854" s="39" t="n"/>
      <c r="N854" s="39" t="n"/>
      <c r="O854" s="39" t="n"/>
      <c r="P854" s="39" t="n"/>
      <c r="Q854" s="39" t="n"/>
      <c r="R854" s="39" t="n"/>
      <c r="S854" s="39" t="n"/>
      <c r="T854" s="39" t="n"/>
      <c r="U854" s="39" t="n"/>
      <c r="V854" s="39" t="n"/>
      <c r="W854" s="39" t="n"/>
      <c r="X854" s="39" t="n"/>
      <c r="Y854" s="39" t="n"/>
      <c r="Z854" s="39" t="n"/>
    </row>
    <row r="855" ht="15.75" customHeight="1" s="198">
      <c r="A855" s="39" t="n"/>
      <c r="B855" s="39" t="n"/>
      <c r="C855" s="39" t="n"/>
      <c r="D855" s="39" t="n"/>
      <c r="E855" s="39" t="n"/>
      <c r="F855" s="39" t="n"/>
      <c r="G855" s="39" t="n"/>
      <c r="H855" s="39" t="n"/>
      <c r="I855" s="39" t="n"/>
      <c r="J855" s="39" t="n"/>
      <c r="K855" s="39" t="n"/>
      <c r="L855" s="39" t="n"/>
      <c r="M855" s="39" t="n"/>
      <c r="N855" s="39" t="n"/>
      <c r="O855" s="39" t="n"/>
      <c r="P855" s="39" t="n"/>
      <c r="Q855" s="39" t="n"/>
      <c r="R855" s="39" t="n"/>
      <c r="S855" s="39" t="n"/>
      <c r="T855" s="39" t="n"/>
      <c r="U855" s="39" t="n"/>
      <c r="V855" s="39" t="n"/>
      <c r="W855" s="39" t="n"/>
      <c r="X855" s="39" t="n"/>
      <c r="Y855" s="39" t="n"/>
      <c r="Z855" s="39" t="n"/>
    </row>
    <row r="856" ht="15.75" customHeight="1" s="198">
      <c r="A856" s="39" t="n"/>
      <c r="B856" s="39" t="n"/>
      <c r="C856" s="39" t="n"/>
      <c r="D856" s="39" t="n"/>
      <c r="E856" s="39" t="n"/>
      <c r="F856" s="39" t="n"/>
      <c r="G856" s="39" t="n"/>
      <c r="H856" s="39" t="n"/>
      <c r="I856" s="39" t="n"/>
      <c r="J856" s="39" t="n"/>
      <c r="K856" s="39" t="n"/>
      <c r="L856" s="39" t="n"/>
      <c r="M856" s="39" t="n"/>
      <c r="N856" s="39" t="n"/>
      <c r="O856" s="39" t="n"/>
      <c r="P856" s="39" t="n"/>
      <c r="Q856" s="39" t="n"/>
      <c r="R856" s="39" t="n"/>
      <c r="S856" s="39" t="n"/>
      <c r="T856" s="39" t="n"/>
      <c r="U856" s="39" t="n"/>
      <c r="V856" s="39" t="n"/>
      <c r="W856" s="39" t="n"/>
      <c r="X856" s="39" t="n"/>
      <c r="Y856" s="39" t="n"/>
      <c r="Z856" s="39" t="n"/>
    </row>
    <row r="857" ht="15.75" customHeight="1" s="198">
      <c r="A857" s="39" t="n"/>
      <c r="B857" s="39" t="n"/>
      <c r="C857" s="39" t="n"/>
      <c r="D857" s="39" t="n"/>
      <c r="E857" s="39" t="n"/>
      <c r="F857" s="39" t="n"/>
      <c r="G857" s="39" t="n"/>
      <c r="H857" s="39" t="n"/>
      <c r="I857" s="39" t="n"/>
      <c r="J857" s="39" t="n"/>
      <c r="K857" s="39" t="n"/>
      <c r="L857" s="39" t="n"/>
      <c r="M857" s="39" t="n"/>
      <c r="N857" s="39" t="n"/>
      <c r="O857" s="39" t="n"/>
      <c r="P857" s="39" t="n"/>
      <c r="Q857" s="39" t="n"/>
      <c r="R857" s="39" t="n"/>
      <c r="S857" s="39" t="n"/>
      <c r="T857" s="39" t="n"/>
      <c r="U857" s="39" t="n"/>
      <c r="V857" s="39" t="n"/>
      <c r="W857" s="39" t="n"/>
      <c r="X857" s="39" t="n"/>
      <c r="Y857" s="39" t="n"/>
      <c r="Z857" s="39" t="n"/>
    </row>
    <row r="858" ht="15.75" customHeight="1" s="198">
      <c r="A858" s="39" t="n"/>
      <c r="B858" s="39" t="n"/>
      <c r="C858" s="39" t="n"/>
      <c r="D858" s="39" t="n"/>
      <c r="E858" s="39" t="n"/>
      <c r="F858" s="39" t="n"/>
      <c r="G858" s="39" t="n"/>
      <c r="H858" s="39" t="n"/>
      <c r="I858" s="39" t="n"/>
      <c r="J858" s="39" t="n"/>
      <c r="K858" s="39" t="n"/>
      <c r="L858" s="39" t="n"/>
      <c r="M858" s="39" t="n"/>
      <c r="N858" s="39" t="n"/>
      <c r="O858" s="39" t="n"/>
      <c r="P858" s="39" t="n"/>
      <c r="Q858" s="39" t="n"/>
      <c r="R858" s="39" t="n"/>
      <c r="S858" s="39" t="n"/>
      <c r="T858" s="39" t="n"/>
      <c r="U858" s="39" t="n"/>
      <c r="V858" s="39" t="n"/>
      <c r="W858" s="39" t="n"/>
      <c r="X858" s="39" t="n"/>
      <c r="Y858" s="39" t="n"/>
      <c r="Z858" s="39" t="n"/>
    </row>
    <row r="859" ht="15.75" customHeight="1" s="198">
      <c r="A859" s="39" t="n"/>
      <c r="B859" s="39" t="n"/>
      <c r="C859" s="39" t="n"/>
      <c r="D859" s="39" t="n"/>
      <c r="E859" s="39" t="n"/>
      <c r="F859" s="39" t="n"/>
      <c r="G859" s="39" t="n"/>
      <c r="H859" s="39" t="n"/>
      <c r="I859" s="39" t="n"/>
      <c r="J859" s="39" t="n"/>
      <c r="K859" s="39" t="n"/>
      <c r="L859" s="39" t="n"/>
      <c r="M859" s="39" t="n"/>
      <c r="N859" s="39" t="n"/>
      <c r="O859" s="39" t="n"/>
      <c r="P859" s="39" t="n"/>
      <c r="Q859" s="39" t="n"/>
      <c r="R859" s="39" t="n"/>
      <c r="S859" s="39" t="n"/>
      <c r="T859" s="39" t="n"/>
      <c r="U859" s="39" t="n"/>
      <c r="V859" s="39" t="n"/>
      <c r="W859" s="39" t="n"/>
      <c r="X859" s="39" t="n"/>
      <c r="Y859" s="39" t="n"/>
      <c r="Z859" s="39" t="n"/>
    </row>
    <row r="860" ht="15.75" customHeight="1" s="198">
      <c r="A860" s="39" t="n"/>
      <c r="B860" s="39" t="n"/>
      <c r="C860" s="39" t="n"/>
      <c r="D860" s="39" t="n"/>
      <c r="E860" s="39" t="n"/>
      <c r="F860" s="39" t="n"/>
      <c r="G860" s="39" t="n"/>
      <c r="H860" s="39" t="n"/>
      <c r="I860" s="39" t="n"/>
      <c r="J860" s="39" t="n"/>
      <c r="K860" s="39" t="n"/>
      <c r="L860" s="39" t="n"/>
      <c r="M860" s="39" t="n"/>
      <c r="N860" s="39" t="n"/>
      <c r="O860" s="39" t="n"/>
      <c r="P860" s="39" t="n"/>
      <c r="Q860" s="39" t="n"/>
      <c r="R860" s="39" t="n"/>
      <c r="S860" s="39" t="n"/>
      <c r="T860" s="39" t="n"/>
      <c r="U860" s="39" t="n"/>
      <c r="V860" s="39" t="n"/>
      <c r="W860" s="39" t="n"/>
      <c r="X860" s="39" t="n"/>
      <c r="Y860" s="39" t="n"/>
      <c r="Z860" s="39" t="n"/>
    </row>
    <row r="861" ht="15.75" customHeight="1" s="198">
      <c r="A861" s="39" t="n"/>
      <c r="B861" s="39" t="n"/>
      <c r="C861" s="39" t="n"/>
      <c r="D861" s="39" t="n"/>
      <c r="E861" s="39" t="n"/>
      <c r="F861" s="39" t="n"/>
      <c r="G861" s="39" t="n"/>
      <c r="H861" s="39" t="n"/>
      <c r="I861" s="39" t="n"/>
      <c r="J861" s="39" t="n"/>
      <c r="K861" s="39" t="n"/>
      <c r="L861" s="39" t="n"/>
      <c r="M861" s="39" t="n"/>
      <c r="N861" s="39" t="n"/>
      <c r="O861" s="39" t="n"/>
      <c r="P861" s="39" t="n"/>
      <c r="Q861" s="39" t="n"/>
      <c r="R861" s="39" t="n"/>
      <c r="S861" s="39" t="n"/>
      <c r="T861" s="39" t="n"/>
      <c r="U861" s="39" t="n"/>
      <c r="V861" s="39" t="n"/>
      <c r="W861" s="39" t="n"/>
      <c r="X861" s="39" t="n"/>
      <c r="Y861" s="39" t="n"/>
      <c r="Z861" s="39" t="n"/>
    </row>
    <row r="862" ht="15.75" customHeight="1" s="198">
      <c r="A862" s="39" t="n"/>
      <c r="B862" s="39" t="n"/>
      <c r="C862" s="39" t="n"/>
      <c r="D862" s="39" t="n"/>
      <c r="E862" s="39" t="n"/>
      <c r="F862" s="39" t="n"/>
      <c r="G862" s="39" t="n"/>
      <c r="H862" s="39" t="n"/>
      <c r="I862" s="39" t="n"/>
      <c r="J862" s="39" t="n"/>
      <c r="K862" s="39" t="n"/>
      <c r="L862" s="39" t="n"/>
      <c r="M862" s="39" t="n"/>
      <c r="N862" s="39" t="n"/>
      <c r="O862" s="39" t="n"/>
      <c r="P862" s="39" t="n"/>
      <c r="Q862" s="39" t="n"/>
      <c r="R862" s="39" t="n"/>
      <c r="S862" s="39" t="n"/>
      <c r="T862" s="39" t="n"/>
      <c r="U862" s="39" t="n"/>
      <c r="V862" s="39" t="n"/>
      <c r="W862" s="39" t="n"/>
      <c r="X862" s="39" t="n"/>
      <c r="Y862" s="39" t="n"/>
      <c r="Z862" s="39" t="n"/>
    </row>
    <row r="863" ht="15.75" customHeight="1" s="198">
      <c r="A863" s="39" t="n"/>
      <c r="B863" s="39" t="n"/>
      <c r="C863" s="39" t="n"/>
      <c r="D863" s="39" t="n"/>
      <c r="E863" s="39" t="n"/>
      <c r="F863" s="39" t="n"/>
      <c r="G863" s="39" t="n"/>
      <c r="H863" s="39" t="n"/>
      <c r="I863" s="39" t="n"/>
      <c r="J863" s="39" t="n"/>
      <c r="K863" s="39" t="n"/>
      <c r="L863" s="39" t="n"/>
      <c r="M863" s="39" t="n"/>
      <c r="N863" s="39" t="n"/>
      <c r="O863" s="39" t="n"/>
      <c r="P863" s="39" t="n"/>
      <c r="Q863" s="39" t="n"/>
      <c r="R863" s="39" t="n"/>
      <c r="S863" s="39" t="n"/>
      <c r="T863" s="39" t="n"/>
      <c r="U863" s="39" t="n"/>
      <c r="V863" s="39" t="n"/>
      <c r="W863" s="39" t="n"/>
      <c r="X863" s="39" t="n"/>
      <c r="Y863" s="39" t="n"/>
      <c r="Z863" s="39" t="n"/>
    </row>
    <row r="864" ht="15.75" customHeight="1" s="198">
      <c r="A864" s="39" t="n"/>
      <c r="B864" s="39" t="n"/>
      <c r="C864" s="39" t="n"/>
      <c r="D864" s="39" t="n"/>
      <c r="E864" s="39" t="n"/>
      <c r="F864" s="39" t="n"/>
      <c r="G864" s="39" t="n"/>
      <c r="H864" s="39" t="n"/>
      <c r="I864" s="39" t="n"/>
      <c r="J864" s="39" t="n"/>
      <c r="K864" s="39" t="n"/>
      <c r="L864" s="39" t="n"/>
      <c r="M864" s="39" t="n"/>
      <c r="N864" s="39" t="n"/>
      <c r="O864" s="39" t="n"/>
      <c r="P864" s="39" t="n"/>
      <c r="Q864" s="39" t="n"/>
      <c r="R864" s="39" t="n"/>
      <c r="S864" s="39" t="n"/>
      <c r="T864" s="39" t="n"/>
      <c r="U864" s="39" t="n"/>
      <c r="V864" s="39" t="n"/>
      <c r="W864" s="39" t="n"/>
      <c r="X864" s="39" t="n"/>
      <c r="Y864" s="39" t="n"/>
      <c r="Z864" s="39" t="n"/>
    </row>
    <row r="865" ht="15.75" customHeight="1" s="198">
      <c r="A865" s="39" t="n"/>
      <c r="B865" s="39" t="n"/>
      <c r="C865" s="39" t="n"/>
      <c r="D865" s="39" t="n"/>
      <c r="E865" s="39" t="n"/>
      <c r="F865" s="39" t="n"/>
      <c r="G865" s="39" t="n"/>
      <c r="H865" s="39" t="n"/>
      <c r="I865" s="39" t="n"/>
      <c r="J865" s="39" t="n"/>
      <c r="K865" s="39" t="n"/>
      <c r="L865" s="39" t="n"/>
      <c r="M865" s="39" t="n"/>
      <c r="N865" s="39" t="n"/>
      <c r="O865" s="39" t="n"/>
      <c r="P865" s="39" t="n"/>
      <c r="Q865" s="39" t="n"/>
      <c r="R865" s="39" t="n"/>
      <c r="S865" s="39" t="n"/>
      <c r="T865" s="39" t="n"/>
      <c r="U865" s="39" t="n"/>
      <c r="V865" s="39" t="n"/>
      <c r="W865" s="39" t="n"/>
      <c r="X865" s="39" t="n"/>
      <c r="Y865" s="39" t="n"/>
      <c r="Z865" s="39" t="n"/>
    </row>
    <row r="866" ht="15.75" customHeight="1" s="198">
      <c r="A866" s="39" t="n"/>
      <c r="B866" s="39" t="n"/>
      <c r="C866" s="39" t="n"/>
      <c r="D866" s="39" t="n"/>
      <c r="E866" s="39" t="n"/>
      <c r="F866" s="39" t="n"/>
      <c r="G866" s="39" t="n"/>
      <c r="H866" s="39" t="n"/>
      <c r="I866" s="39" t="n"/>
      <c r="J866" s="39" t="n"/>
      <c r="K866" s="39" t="n"/>
      <c r="L866" s="39" t="n"/>
      <c r="M866" s="39" t="n"/>
      <c r="N866" s="39" t="n"/>
      <c r="O866" s="39" t="n"/>
      <c r="P866" s="39" t="n"/>
      <c r="Q866" s="39" t="n"/>
      <c r="R866" s="39" t="n"/>
      <c r="S866" s="39" t="n"/>
      <c r="T866" s="39" t="n"/>
      <c r="U866" s="39" t="n"/>
      <c r="V866" s="39" t="n"/>
      <c r="W866" s="39" t="n"/>
      <c r="X866" s="39" t="n"/>
      <c r="Y866" s="39" t="n"/>
      <c r="Z866" s="39" t="n"/>
    </row>
    <row r="867" ht="15.75" customHeight="1" s="198">
      <c r="A867" s="39" t="n"/>
      <c r="B867" s="39" t="n"/>
      <c r="C867" s="39" t="n"/>
      <c r="D867" s="39" t="n"/>
      <c r="E867" s="39" t="n"/>
      <c r="F867" s="39" t="n"/>
      <c r="G867" s="39" t="n"/>
      <c r="H867" s="39" t="n"/>
      <c r="I867" s="39" t="n"/>
      <c r="J867" s="39" t="n"/>
      <c r="K867" s="39" t="n"/>
      <c r="L867" s="39" t="n"/>
      <c r="M867" s="39" t="n"/>
      <c r="N867" s="39" t="n"/>
      <c r="O867" s="39" t="n"/>
      <c r="P867" s="39" t="n"/>
      <c r="Q867" s="39" t="n"/>
      <c r="R867" s="39" t="n"/>
      <c r="S867" s="39" t="n"/>
      <c r="T867" s="39" t="n"/>
      <c r="U867" s="39" t="n"/>
      <c r="V867" s="39" t="n"/>
      <c r="W867" s="39" t="n"/>
      <c r="X867" s="39" t="n"/>
      <c r="Y867" s="39" t="n"/>
      <c r="Z867" s="39" t="n"/>
    </row>
    <row r="868" ht="15.75" customHeight="1" s="198">
      <c r="A868" s="39" t="n"/>
      <c r="B868" s="39" t="n"/>
      <c r="C868" s="39" t="n"/>
      <c r="D868" s="39" t="n"/>
      <c r="E868" s="39" t="n"/>
      <c r="F868" s="39" t="n"/>
      <c r="G868" s="39" t="n"/>
      <c r="H868" s="39" t="n"/>
      <c r="I868" s="39" t="n"/>
      <c r="J868" s="39" t="n"/>
      <c r="K868" s="39" t="n"/>
      <c r="L868" s="39" t="n"/>
      <c r="M868" s="39" t="n"/>
      <c r="N868" s="39" t="n"/>
      <c r="O868" s="39" t="n"/>
      <c r="P868" s="39" t="n"/>
      <c r="Q868" s="39" t="n"/>
      <c r="R868" s="39" t="n"/>
      <c r="S868" s="39" t="n"/>
      <c r="T868" s="39" t="n"/>
      <c r="U868" s="39" t="n"/>
      <c r="V868" s="39" t="n"/>
      <c r="W868" s="39" t="n"/>
      <c r="X868" s="39" t="n"/>
      <c r="Y868" s="39" t="n"/>
      <c r="Z868" s="39" t="n"/>
    </row>
    <row r="869" ht="15.75" customHeight="1" s="198">
      <c r="A869" s="39" t="n"/>
      <c r="B869" s="39" t="n"/>
      <c r="C869" s="39" t="n"/>
      <c r="D869" s="39" t="n"/>
      <c r="E869" s="39" t="n"/>
      <c r="F869" s="39" t="n"/>
      <c r="G869" s="39" t="n"/>
      <c r="H869" s="39" t="n"/>
      <c r="I869" s="39" t="n"/>
      <c r="J869" s="39" t="n"/>
      <c r="K869" s="39" t="n"/>
      <c r="L869" s="39" t="n"/>
      <c r="M869" s="39" t="n"/>
      <c r="N869" s="39" t="n"/>
      <c r="O869" s="39" t="n"/>
      <c r="P869" s="39" t="n"/>
      <c r="Q869" s="39" t="n"/>
      <c r="R869" s="39" t="n"/>
      <c r="S869" s="39" t="n"/>
      <c r="T869" s="39" t="n"/>
      <c r="U869" s="39" t="n"/>
      <c r="V869" s="39" t="n"/>
      <c r="W869" s="39" t="n"/>
      <c r="X869" s="39" t="n"/>
      <c r="Y869" s="39" t="n"/>
      <c r="Z869" s="39" t="n"/>
    </row>
    <row r="870" ht="15.75" customHeight="1" s="198">
      <c r="A870" s="39" t="n"/>
      <c r="B870" s="39" t="n"/>
      <c r="C870" s="39" t="n"/>
      <c r="D870" s="39" t="n"/>
      <c r="E870" s="39" t="n"/>
      <c r="F870" s="39" t="n"/>
      <c r="G870" s="39" t="n"/>
      <c r="H870" s="39" t="n"/>
      <c r="I870" s="39" t="n"/>
      <c r="J870" s="39" t="n"/>
      <c r="K870" s="39" t="n"/>
      <c r="L870" s="39" t="n"/>
      <c r="M870" s="39" t="n"/>
      <c r="N870" s="39" t="n"/>
      <c r="O870" s="39" t="n"/>
      <c r="P870" s="39" t="n"/>
      <c r="Q870" s="39" t="n"/>
      <c r="R870" s="39" t="n"/>
      <c r="S870" s="39" t="n"/>
      <c r="T870" s="39" t="n"/>
      <c r="U870" s="39" t="n"/>
      <c r="V870" s="39" t="n"/>
      <c r="W870" s="39" t="n"/>
      <c r="X870" s="39" t="n"/>
      <c r="Y870" s="39" t="n"/>
      <c r="Z870" s="39" t="n"/>
    </row>
    <row r="871" ht="15.75" customHeight="1" s="198">
      <c r="A871" s="39" t="n"/>
      <c r="B871" s="39" t="n"/>
      <c r="C871" s="39" t="n"/>
      <c r="D871" s="39" t="n"/>
      <c r="E871" s="39" t="n"/>
      <c r="F871" s="39" t="n"/>
      <c r="G871" s="39" t="n"/>
      <c r="H871" s="39" t="n"/>
      <c r="I871" s="39" t="n"/>
      <c r="J871" s="39" t="n"/>
      <c r="K871" s="39" t="n"/>
      <c r="L871" s="39" t="n"/>
      <c r="M871" s="39" t="n"/>
      <c r="N871" s="39" t="n"/>
      <c r="O871" s="39" t="n"/>
      <c r="P871" s="39" t="n"/>
      <c r="Q871" s="39" t="n"/>
      <c r="R871" s="39" t="n"/>
      <c r="S871" s="39" t="n"/>
      <c r="T871" s="39" t="n"/>
      <c r="U871" s="39" t="n"/>
      <c r="V871" s="39" t="n"/>
      <c r="W871" s="39" t="n"/>
      <c r="X871" s="39" t="n"/>
      <c r="Y871" s="39" t="n"/>
      <c r="Z871" s="39" t="n"/>
    </row>
    <row r="872" ht="15.75" customHeight="1" s="198">
      <c r="A872" s="39" t="n"/>
      <c r="B872" s="39" t="n"/>
      <c r="C872" s="39" t="n"/>
      <c r="D872" s="39" t="n"/>
      <c r="E872" s="39" t="n"/>
      <c r="F872" s="39" t="n"/>
      <c r="G872" s="39" t="n"/>
      <c r="H872" s="39" t="n"/>
      <c r="I872" s="39" t="n"/>
      <c r="J872" s="39" t="n"/>
      <c r="K872" s="39" t="n"/>
      <c r="L872" s="39" t="n"/>
      <c r="M872" s="39" t="n"/>
      <c r="N872" s="39" t="n"/>
      <c r="O872" s="39" t="n"/>
      <c r="P872" s="39" t="n"/>
      <c r="Q872" s="39" t="n"/>
      <c r="R872" s="39" t="n"/>
      <c r="S872" s="39" t="n"/>
      <c r="T872" s="39" t="n"/>
      <c r="U872" s="39" t="n"/>
      <c r="V872" s="39" t="n"/>
      <c r="W872" s="39" t="n"/>
      <c r="X872" s="39" t="n"/>
      <c r="Y872" s="39" t="n"/>
      <c r="Z872" s="39" t="n"/>
    </row>
    <row r="873" ht="15.75" customHeight="1" s="198">
      <c r="A873" s="39" t="n"/>
      <c r="B873" s="39" t="n"/>
      <c r="C873" s="39" t="n"/>
      <c r="D873" s="39" t="n"/>
      <c r="E873" s="39" t="n"/>
      <c r="F873" s="39" t="n"/>
      <c r="G873" s="39" t="n"/>
      <c r="H873" s="39" t="n"/>
      <c r="I873" s="39" t="n"/>
      <c r="J873" s="39" t="n"/>
      <c r="K873" s="39" t="n"/>
      <c r="L873" s="39" t="n"/>
      <c r="M873" s="39" t="n"/>
      <c r="N873" s="39" t="n"/>
      <c r="O873" s="39" t="n"/>
      <c r="P873" s="39" t="n"/>
      <c r="Q873" s="39" t="n"/>
      <c r="R873" s="39" t="n"/>
      <c r="S873" s="39" t="n"/>
      <c r="T873" s="39" t="n"/>
      <c r="U873" s="39" t="n"/>
      <c r="V873" s="39" t="n"/>
      <c r="W873" s="39" t="n"/>
      <c r="X873" s="39" t="n"/>
      <c r="Y873" s="39" t="n"/>
      <c r="Z873" s="39" t="n"/>
    </row>
    <row r="874" ht="15.75" customHeight="1" s="198">
      <c r="A874" s="39" t="n"/>
      <c r="B874" s="39" t="n"/>
      <c r="C874" s="39" t="n"/>
      <c r="D874" s="39" t="n"/>
      <c r="E874" s="39" t="n"/>
      <c r="F874" s="39" t="n"/>
      <c r="G874" s="39" t="n"/>
      <c r="H874" s="39" t="n"/>
      <c r="I874" s="39" t="n"/>
      <c r="J874" s="39" t="n"/>
      <c r="K874" s="39" t="n"/>
      <c r="L874" s="39" t="n"/>
      <c r="M874" s="39" t="n"/>
      <c r="N874" s="39" t="n"/>
      <c r="O874" s="39" t="n"/>
      <c r="P874" s="39" t="n"/>
      <c r="Q874" s="39" t="n"/>
      <c r="R874" s="39" t="n"/>
      <c r="S874" s="39" t="n"/>
      <c r="T874" s="39" t="n"/>
      <c r="U874" s="39" t="n"/>
      <c r="V874" s="39" t="n"/>
      <c r="W874" s="39" t="n"/>
      <c r="X874" s="39" t="n"/>
      <c r="Y874" s="39" t="n"/>
      <c r="Z874" s="39" t="n"/>
    </row>
    <row r="875" ht="15.75" customHeight="1" s="198">
      <c r="A875" s="39" t="n"/>
      <c r="B875" s="39" t="n"/>
      <c r="C875" s="39" t="n"/>
      <c r="D875" s="39" t="n"/>
      <c r="E875" s="39" t="n"/>
      <c r="F875" s="39" t="n"/>
      <c r="G875" s="39" t="n"/>
      <c r="H875" s="39" t="n"/>
      <c r="I875" s="39" t="n"/>
      <c r="J875" s="39" t="n"/>
      <c r="K875" s="39" t="n"/>
      <c r="L875" s="39" t="n"/>
      <c r="M875" s="39" t="n"/>
      <c r="N875" s="39" t="n"/>
      <c r="O875" s="39" t="n"/>
      <c r="P875" s="39" t="n"/>
      <c r="Q875" s="39" t="n"/>
      <c r="R875" s="39" t="n"/>
      <c r="S875" s="39" t="n"/>
      <c r="T875" s="39" t="n"/>
      <c r="U875" s="39" t="n"/>
      <c r="V875" s="39" t="n"/>
      <c r="W875" s="39" t="n"/>
      <c r="X875" s="39" t="n"/>
      <c r="Y875" s="39" t="n"/>
      <c r="Z875" s="39" t="n"/>
    </row>
    <row r="876" ht="15.75" customHeight="1" s="198">
      <c r="A876" s="39" t="n"/>
      <c r="B876" s="39" t="n"/>
      <c r="C876" s="39" t="n"/>
      <c r="D876" s="39" t="n"/>
      <c r="E876" s="39" t="n"/>
      <c r="F876" s="39" t="n"/>
      <c r="G876" s="39" t="n"/>
      <c r="H876" s="39" t="n"/>
      <c r="I876" s="39" t="n"/>
      <c r="J876" s="39" t="n"/>
      <c r="K876" s="39" t="n"/>
      <c r="L876" s="39" t="n"/>
      <c r="M876" s="39" t="n"/>
      <c r="N876" s="39" t="n"/>
      <c r="O876" s="39" t="n"/>
      <c r="P876" s="39" t="n"/>
      <c r="Q876" s="39" t="n"/>
      <c r="R876" s="39" t="n"/>
      <c r="S876" s="39" t="n"/>
      <c r="T876" s="39" t="n"/>
      <c r="U876" s="39" t="n"/>
      <c r="V876" s="39" t="n"/>
      <c r="W876" s="39" t="n"/>
      <c r="X876" s="39" t="n"/>
      <c r="Y876" s="39" t="n"/>
      <c r="Z876" s="39" t="n"/>
    </row>
    <row r="877" ht="15.75" customHeight="1" s="198">
      <c r="A877" s="39" t="n"/>
      <c r="B877" s="39" t="n"/>
      <c r="C877" s="39" t="n"/>
      <c r="D877" s="39" t="n"/>
      <c r="E877" s="39" t="n"/>
      <c r="F877" s="39" t="n"/>
      <c r="G877" s="39" t="n"/>
      <c r="H877" s="39" t="n"/>
      <c r="I877" s="39" t="n"/>
      <c r="J877" s="39" t="n"/>
      <c r="K877" s="39" t="n"/>
      <c r="L877" s="39" t="n"/>
      <c r="M877" s="39" t="n"/>
      <c r="N877" s="39" t="n"/>
      <c r="O877" s="39" t="n"/>
      <c r="P877" s="39" t="n"/>
      <c r="Q877" s="39" t="n"/>
      <c r="R877" s="39" t="n"/>
      <c r="S877" s="39" t="n"/>
      <c r="T877" s="39" t="n"/>
      <c r="U877" s="39" t="n"/>
      <c r="V877" s="39" t="n"/>
      <c r="W877" s="39" t="n"/>
      <c r="X877" s="39" t="n"/>
      <c r="Y877" s="39" t="n"/>
      <c r="Z877" s="39" t="n"/>
    </row>
    <row r="878" ht="15.75" customHeight="1" s="198">
      <c r="A878" s="39" t="n"/>
      <c r="B878" s="39" t="n"/>
      <c r="C878" s="39" t="n"/>
      <c r="D878" s="39" t="n"/>
      <c r="E878" s="39" t="n"/>
      <c r="F878" s="39" t="n"/>
      <c r="G878" s="39" t="n"/>
      <c r="H878" s="39" t="n"/>
      <c r="I878" s="39" t="n"/>
      <c r="J878" s="39" t="n"/>
      <c r="K878" s="39" t="n"/>
      <c r="L878" s="39" t="n"/>
      <c r="M878" s="39" t="n"/>
      <c r="N878" s="39" t="n"/>
      <c r="O878" s="39" t="n"/>
      <c r="P878" s="39" t="n"/>
      <c r="Q878" s="39" t="n"/>
      <c r="R878" s="39" t="n"/>
      <c r="S878" s="39" t="n"/>
      <c r="T878" s="39" t="n"/>
      <c r="U878" s="39" t="n"/>
      <c r="V878" s="39" t="n"/>
      <c r="W878" s="39" t="n"/>
      <c r="X878" s="39" t="n"/>
      <c r="Y878" s="39" t="n"/>
      <c r="Z878" s="39" t="n"/>
    </row>
    <row r="879" ht="15.75" customHeight="1" s="198">
      <c r="A879" s="39" t="n"/>
      <c r="B879" s="39" t="n"/>
      <c r="C879" s="39" t="n"/>
      <c r="D879" s="39" t="n"/>
      <c r="E879" s="39" t="n"/>
      <c r="F879" s="39" t="n"/>
      <c r="G879" s="39" t="n"/>
      <c r="H879" s="39" t="n"/>
      <c r="I879" s="39" t="n"/>
      <c r="J879" s="39" t="n"/>
      <c r="K879" s="39" t="n"/>
      <c r="L879" s="39" t="n"/>
      <c r="M879" s="39" t="n"/>
      <c r="N879" s="39" t="n"/>
      <c r="O879" s="39" t="n"/>
      <c r="P879" s="39" t="n"/>
      <c r="Q879" s="39" t="n"/>
      <c r="R879" s="39" t="n"/>
      <c r="S879" s="39" t="n"/>
      <c r="T879" s="39" t="n"/>
      <c r="U879" s="39" t="n"/>
      <c r="V879" s="39" t="n"/>
      <c r="W879" s="39" t="n"/>
      <c r="X879" s="39" t="n"/>
      <c r="Y879" s="39" t="n"/>
      <c r="Z879" s="39" t="n"/>
    </row>
    <row r="880" ht="15.75" customHeight="1" s="198">
      <c r="A880" s="39" t="n"/>
      <c r="B880" s="39" t="n"/>
      <c r="C880" s="39" t="n"/>
      <c r="D880" s="39" t="n"/>
      <c r="E880" s="39" t="n"/>
      <c r="F880" s="39" t="n"/>
      <c r="G880" s="39" t="n"/>
      <c r="H880" s="39" t="n"/>
      <c r="I880" s="39" t="n"/>
      <c r="J880" s="39" t="n"/>
      <c r="K880" s="39" t="n"/>
      <c r="L880" s="39" t="n"/>
      <c r="M880" s="39" t="n"/>
      <c r="N880" s="39" t="n"/>
      <c r="O880" s="39" t="n"/>
      <c r="P880" s="39" t="n"/>
      <c r="Q880" s="39" t="n"/>
      <c r="R880" s="39" t="n"/>
      <c r="S880" s="39" t="n"/>
      <c r="T880" s="39" t="n"/>
      <c r="U880" s="39" t="n"/>
      <c r="V880" s="39" t="n"/>
      <c r="W880" s="39" t="n"/>
      <c r="X880" s="39" t="n"/>
      <c r="Y880" s="39" t="n"/>
      <c r="Z880" s="39" t="n"/>
    </row>
    <row r="881" ht="15.75" customHeight="1" s="198">
      <c r="A881" s="39" t="n"/>
      <c r="B881" s="39" t="n"/>
      <c r="C881" s="39" t="n"/>
      <c r="D881" s="39" t="n"/>
      <c r="E881" s="39" t="n"/>
      <c r="F881" s="39" t="n"/>
      <c r="G881" s="39" t="n"/>
      <c r="H881" s="39" t="n"/>
      <c r="I881" s="39" t="n"/>
      <c r="J881" s="39" t="n"/>
      <c r="K881" s="39" t="n"/>
      <c r="L881" s="39" t="n"/>
      <c r="M881" s="39" t="n"/>
      <c r="N881" s="39" t="n"/>
      <c r="O881" s="39" t="n"/>
      <c r="P881" s="39" t="n"/>
      <c r="Q881" s="39" t="n"/>
      <c r="R881" s="39" t="n"/>
      <c r="S881" s="39" t="n"/>
      <c r="T881" s="39" t="n"/>
      <c r="U881" s="39" t="n"/>
      <c r="V881" s="39" t="n"/>
      <c r="W881" s="39" t="n"/>
      <c r="X881" s="39" t="n"/>
      <c r="Y881" s="39" t="n"/>
      <c r="Z881" s="39" t="n"/>
    </row>
    <row r="882" ht="15.75" customHeight="1" s="198">
      <c r="A882" s="39" t="n"/>
      <c r="B882" s="39" t="n"/>
      <c r="C882" s="39" t="n"/>
      <c r="D882" s="39" t="n"/>
      <c r="E882" s="39" t="n"/>
      <c r="F882" s="39" t="n"/>
      <c r="G882" s="39" t="n"/>
      <c r="H882" s="39" t="n"/>
      <c r="I882" s="39" t="n"/>
      <c r="J882" s="39" t="n"/>
      <c r="K882" s="39" t="n"/>
      <c r="L882" s="39" t="n"/>
      <c r="M882" s="39" t="n"/>
      <c r="N882" s="39" t="n"/>
      <c r="O882" s="39" t="n"/>
      <c r="P882" s="39" t="n"/>
      <c r="Q882" s="39" t="n"/>
      <c r="R882" s="39" t="n"/>
      <c r="S882" s="39" t="n"/>
      <c r="T882" s="39" t="n"/>
      <c r="U882" s="39" t="n"/>
      <c r="V882" s="39" t="n"/>
      <c r="W882" s="39" t="n"/>
      <c r="X882" s="39" t="n"/>
      <c r="Y882" s="39" t="n"/>
      <c r="Z882" s="39" t="n"/>
    </row>
    <row r="883" ht="15.75" customHeight="1" s="198">
      <c r="A883" s="39" t="n"/>
      <c r="B883" s="39" t="n"/>
      <c r="C883" s="39" t="n"/>
      <c r="D883" s="39" t="n"/>
      <c r="E883" s="39" t="n"/>
      <c r="F883" s="39" t="n"/>
      <c r="G883" s="39" t="n"/>
      <c r="H883" s="39" t="n"/>
      <c r="I883" s="39" t="n"/>
      <c r="J883" s="39" t="n"/>
      <c r="K883" s="39" t="n"/>
      <c r="L883" s="39" t="n"/>
      <c r="M883" s="39" t="n"/>
      <c r="N883" s="39" t="n"/>
      <c r="O883" s="39" t="n"/>
      <c r="P883" s="39" t="n"/>
      <c r="Q883" s="39" t="n"/>
      <c r="R883" s="39" t="n"/>
      <c r="S883" s="39" t="n"/>
      <c r="T883" s="39" t="n"/>
      <c r="U883" s="39" t="n"/>
      <c r="V883" s="39" t="n"/>
      <c r="W883" s="39" t="n"/>
      <c r="X883" s="39" t="n"/>
      <c r="Y883" s="39" t="n"/>
      <c r="Z883" s="39" t="n"/>
    </row>
    <row r="884" ht="15.75" customHeight="1" s="198">
      <c r="A884" s="39" t="n"/>
      <c r="B884" s="39" t="n"/>
      <c r="C884" s="39" t="n"/>
      <c r="D884" s="39" t="n"/>
      <c r="E884" s="39" t="n"/>
      <c r="F884" s="39" t="n"/>
      <c r="G884" s="39" t="n"/>
      <c r="H884" s="39" t="n"/>
      <c r="I884" s="39" t="n"/>
      <c r="J884" s="39" t="n"/>
      <c r="K884" s="39" t="n"/>
      <c r="L884" s="39" t="n"/>
      <c r="M884" s="39" t="n"/>
      <c r="N884" s="39" t="n"/>
      <c r="O884" s="39" t="n"/>
      <c r="P884" s="39" t="n"/>
      <c r="Q884" s="39" t="n"/>
      <c r="R884" s="39" t="n"/>
      <c r="S884" s="39" t="n"/>
      <c r="T884" s="39" t="n"/>
      <c r="U884" s="39" t="n"/>
      <c r="V884" s="39" t="n"/>
      <c r="W884" s="39" t="n"/>
      <c r="X884" s="39" t="n"/>
      <c r="Y884" s="39" t="n"/>
      <c r="Z884" s="39" t="n"/>
    </row>
    <row r="885" ht="15.75" customHeight="1" s="198">
      <c r="A885" s="39" t="n"/>
      <c r="B885" s="39" t="n"/>
      <c r="C885" s="39" t="n"/>
      <c r="D885" s="39" t="n"/>
      <c r="E885" s="39" t="n"/>
      <c r="F885" s="39" t="n"/>
      <c r="G885" s="39" t="n"/>
      <c r="H885" s="39" t="n"/>
      <c r="I885" s="39" t="n"/>
      <c r="J885" s="39" t="n"/>
      <c r="K885" s="39" t="n"/>
      <c r="L885" s="39" t="n"/>
      <c r="M885" s="39" t="n"/>
      <c r="N885" s="39" t="n"/>
      <c r="O885" s="39" t="n"/>
      <c r="P885" s="39" t="n"/>
      <c r="Q885" s="39" t="n"/>
      <c r="R885" s="39" t="n"/>
      <c r="S885" s="39" t="n"/>
      <c r="T885" s="39" t="n"/>
      <c r="U885" s="39" t="n"/>
      <c r="V885" s="39" t="n"/>
      <c r="W885" s="39" t="n"/>
      <c r="X885" s="39" t="n"/>
      <c r="Y885" s="39" t="n"/>
      <c r="Z885" s="39" t="n"/>
    </row>
    <row r="886" ht="15.75" customHeight="1" s="198">
      <c r="A886" s="39" t="n"/>
      <c r="B886" s="39" t="n"/>
      <c r="C886" s="39" t="n"/>
      <c r="D886" s="39" t="n"/>
      <c r="E886" s="39" t="n"/>
      <c r="F886" s="39" t="n"/>
      <c r="G886" s="39" t="n"/>
      <c r="H886" s="39" t="n"/>
      <c r="I886" s="39" t="n"/>
      <c r="J886" s="39" t="n"/>
      <c r="K886" s="39" t="n"/>
      <c r="L886" s="39" t="n"/>
      <c r="M886" s="39" t="n"/>
      <c r="N886" s="39" t="n"/>
      <c r="O886" s="39" t="n"/>
      <c r="P886" s="39" t="n"/>
      <c r="Q886" s="39" t="n"/>
      <c r="R886" s="39" t="n"/>
      <c r="S886" s="39" t="n"/>
      <c r="T886" s="39" t="n"/>
      <c r="U886" s="39" t="n"/>
      <c r="V886" s="39" t="n"/>
      <c r="W886" s="39" t="n"/>
      <c r="X886" s="39" t="n"/>
      <c r="Y886" s="39" t="n"/>
      <c r="Z886" s="39" t="n"/>
    </row>
    <row r="887" ht="15.75" customHeight="1" s="198">
      <c r="A887" s="39" t="n"/>
      <c r="B887" s="39" t="n"/>
      <c r="C887" s="39" t="n"/>
      <c r="D887" s="39" t="n"/>
      <c r="E887" s="39" t="n"/>
      <c r="F887" s="39" t="n"/>
      <c r="G887" s="39" t="n"/>
      <c r="H887" s="39" t="n"/>
      <c r="I887" s="39" t="n"/>
      <c r="J887" s="39" t="n"/>
      <c r="K887" s="39" t="n"/>
      <c r="L887" s="39" t="n"/>
      <c r="M887" s="39" t="n"/>
      <c r="N887" s="39" t="n"/>
      <c r="O887" s="39" t="n"/>
      <c r="P887" s="39" t="n"/>
      <c r="Q887" s="39" t="n"/>
      <c r="R887" s="39" t="n"/>
      <c r="S887" s="39" t="n"/>
      <c r="T887" s="39" t="n"/>
      <c r="U887" s="39" t="n"/>
      <c r="V887" s="39" t="n"/>
      <c r="W887" s="39" t="n"/>
      <c r="X887" s="39" t="n"/>
      <c r="Y887" s="39" t="n"/>
      <c r="Z887" s="39" t="n"/>
    </row>
    <row r="888" ht="15.75" customHeight="1" s="198">
      <c r="A888" s="39" t="n"/>
      <c r="B888" s="39" t="n"/>
      <c r="C888" s="39" t="n"/>
      <c r="D888" s="39" t="n"/>
      <c r="E888" s="39" t="n"/>
      <c r="F888" s="39" t="n"/>
      <c r="G888" s="39" t="n"/>
      <c r="H888" s="39" t="n"/>
      <c r="I888" s="39" t="n"/>
      <c r="J888" s="39" t="n"/>
      <c r="K888" s="39" t="n"/>
      <c r="L888" s="39" t="n"/>
      <c r="M888" s="39" t="n"/>
      <c r="N888" s="39" t="n"/>
      <c r="O888" s="39" t="n"/>
      <c r="P888" s="39" t="n"/>
      <c r="Q888" s="39" t="n"/>
      <c r="R888" s="39" t="n"/>
      <c r="S888" s="39" t="n"/>
      <c r="T888" s="39" t="n"/>
      <c r="U888" s="39" t="n"/>
      <c r="V888" s="39" t="n"/>
      <c r="W888" s="39" t="n"/>
      <c r="X888" s="39" t="n"/>
      <c r="Y888" s="39" t="n"/>
      <c r="Z888" s="39" t="n"/>
    </row>
    <row r="889" ht="15.75" customHeight="1" s="198">
      <c r="A889" s="39" t="n"/>
      <c r="B889" s="39" t="n"/>
      <c r="C889" s="39" t="n"/>
      <c r="D889" s="39" t="n"/>
      <c r="E889" s="39" t="n"/>
      <c r="F889" s="39" t="n"/>
      <c r="G889" s="39" t="n"/>
      <c r="H889" s="39" t="n"/>
      <c r="I889" s="39" t="n"/>
      <c r="J889" s="39" t="n"/>
      <c r="K889" s="39" t="n"/>
      <c r="L889" s="39" t="n"/>
      <c r="M889" s="39" t="n"/>
      <c r="N889" s="39" t="n"/>
      <c r="O889" s="39" t="n"/>
      <c r="P889" s="39" t="n"/>
      <c r="Q889" s="39" t="n"/>
      <c r="R889" s="39" t="n"/>
      <c r="S889" s="39" t="n"/>
      <c r="T889" s="39" t="n"/>
      <c r="U889" s="39" t="n"/>
      <c r="V889" s="39" t="n"/>
      <c r="W889" s="39" t="n"/>
      <c r="X889" s="39" t="n"/>
      <c r="Y889" s="39" t="n"/>
      <c r="Z889" s="39" t="n"/>
    </row>
    <row r="890" ht="15.75" customHeight="1" s="198">
      <c r="A890" s="39" t="n"/>
      <c r="B890" s="39" t="n"/>
      <c r="C890" s="39" t="n"/>
      <c r="D890" s="39" t="n"/>
      <c r="E890" s="39" t="n"/>
      <c r="F890" s="39" t="n"/>
      <c r="G890" s="39" t="n"/>
      <c r="H890" s="39" t="n"/>
      <c r="I890" s="39" t="n"/>
      <c r="J890" s="39" t="n"/>
      <c r="K890" s="39" t="n"/>
      <c r="L890" s="39" t="n"/>
      <c r="M890" s="39" t="n"/>
      <c r="N890" s="39" t="n"/>
      <c r="O890" s="39" t="n"/>
      <c r="P890" s="39" t="n"/>
      <c r="Q890" s="39" t="n"/>
      <c r="R890" s="39" t="n"/>
      <c r="S890" s="39" t="n"/>
      <c r="T890" s="39" t="n"/>
      <c r="U890" s="39" t="n"/>
      <c r="V890" s="39" t="n"/>
      <c r="W890" s="39" t="n"/>
      <c r="X890" s="39" t="n"/>
      <c r="Y890" s="39" t="n"/>
      <c r="Z890" s="39" t="n"/>
    </row>
    <row r="891" ht="15.75" customHeight="1" s="198">
      <c r="A891" s="39" t="n"/>
      <c r="B891" s="39" t="n"/>
      <c r="C891" s="39" t="n"/>
      <c r="D891" s="39" t="n"/>
      <c r="E891" s="39" t="n"/>
      <c r="F891" s="39" t="n"/>
      <c r="G891" s="39" t="n"/>
      <c r="H891" s="39" t="n"/>
      <c r="I891" s="39" t="n"/>
      <c r="J891" s="39" t="n"/>
      <c r="K891" s="39" t="n"/>
      <c r="L891" s="39" t="n"/>
      <c r="M891" s="39" t="n"/>
      <c r="N891" s="39" t="n"/>
      <c r="O891" s="39" t="n"/>
      <c r="P891" s="39" t="n"/>
      <c r="Q891" s="39" t="n"/>
      <c r="R891" s="39" t="n"/>
      <c r="S891" s="39" t="n"/>
      <c r="T891" s="39" t="n"/>
      <c r="U891" s="39" t="n"/>
      <c r="V891" s="39" t="n"/>
      <c r="W891" s="39" t="n"/>
      <c r="X891" s="39" t="n"/>
      <c r="Y891" s="39" t="n"/>
      <c r="Z891" s="39" t="n"/>
    </row>
    <row r="892" ht="15.75" customHeight="1" s="198">
      <c r="A892" s="39" t="n"/>
      <c r="B892" s="39" t="n"/>
      <c r="C892" s="39" t="n"/>
      <c r="D892" s="39" t="n"/>
      <c r="E892" s="39" t="n"/>
      <c r="F892" s="39" t="n"/>
      <c r="G892" s="39" t="n"/>
      <c r="H892" s="39" t="n"/>
      <c r="I892" s="39" t="n"/>
      <c r="J892" s="39" t="n"/>
      <c r="K892" s="39" t="n"/>
      <c r="L892" s="39" t="n"/>
      <c r="M892" s="39" t="n"/>
      <c r="N892" s="39" t="n"/>
      <c r="O892" s="39" t="n"/>
      <c r="P892" s="39" t="n"/>
      <c r="Q892" s="39" t="n"/>
      <c r="R892" s="39" t="n"/>
      <c r="S892" s="39" t="n"/>
      <c r="T892" s="39" t="n"/>
      <c r="U892" s="39" t="n"/>
      <c r="V892" s="39" t="n"/>
      <c r="W892" s="39" t="n"/>
      <c r="X892" s="39" t="n"/>
      <c r="Y892" s="39" t="n"/>
      <c r="Z892" s="39" t="n"/>
    </row>
    <row r="893" ht="15.75" customHeight="1" s="198">
      <c r="A893" s="39" t="n"/>
      <c r="B893" s="39" t="n"/>
      <c r="C893" s="39" t="n"/>
      <c r="D893" s="39" t="n"/>
      <c r="E893" s="39" t="n"/>
      <c r="F893" s="39" t="n"/>
      <c r="G893" s="39" t="n"/>
      <c r="H893" s="39" t="n"/>
      <c r="I893" s="39" t="n"/>
      <c r="J893" s="39" t="n"/>
      <c r="K893" s="39" t="n"/>
      <c r="L893" s="39" t="n"/>
      <c r="M893" s="39" t="n"/>
      <c r="N893" s="39" t="n"/>
      <c r="O893" s="39" t="n"/>
      <c r="P893" s="39" t="n"/>
      <c r="Q893" s="39" t="n"/>
      <c r="R893" s="39" t="n"/>
      <c r="S893" s="39" t="n"/>
      <c r="T893" s="39" t="n"/>
      <c r="U893" s="39" t="n"/>
      <c r="V893" s="39" t="n"/>
      <c r="W893" s="39" t="n"/>
      <c r="X893" s="39" t="n"/>
      <c r="Y893" s="39" t="n"/>
      <c r="Z893" s="39" t="n"/>
    </row>
    <row r="894" ht="15.75" customHeight="1" s="198">
      <c r="A894" s="39" t="n"/>
      <c r="B894" s="39" t="n"/>
      <c r="C894" s="39" t="n"/>
      <c r="D894" s="39" t="n"/>
      <c r="E894" s="39" t="n"/>
      <c r="F894" s="39" t="n"/>
      <c r="G894" s="39" t="n"/>
      <c r="H894" s="39" t="n"/>
      <c r="I894" s="39" t="n"/>
      <c r="J894" s="39" t="n"/>
      <c r="K894" s="39" t="n"/>
      <c r="L894" s="39" t="n"/>
      <c r="M894" s="39" t="n"/>
      <c r="N894" s="39" t="n"/>
      <c r="O894" s="39" t="n"/>
      <c r="P894" s="39" t="n"/>
      <c r="Q894" s="39" t="n"/>
      <c r="R894" s="39" t="n"/>
      <c r="S894" s="39" t="n"/>
      <c r="T894" s="39" t="n"/>
      <c r="U894" s="39" t="n"/>
      <c r="V894" s="39" t="n"/>
      <c r="W894" s="39" t="n"/>
      <c r="X894" s="39" t="n"/>
      <c r="Y894" s="39" t="n"/>
      <c r="Z894" s="39" t="n"/>
    </row>
    <row r="895" ht="15.75" customHeight="1" s="198">
      <c r="A895" s="39" t="n"/>
      <c r="B895" s="39" t="n"/>
      <c r="C895" s="39" t="n"/>
      <c r="D895" s="39" t="n"/>
      <c r="E895" s="39" t="n"/>
      <c r="F895" s="39" t="n"/>
      <c r="G895" s="39" t="n"/>
      <c r="H895" s="39" t="n"/>
      <c r="I895" s="39" t="n"/>
      <c r="J895" s="39" t="n"/>
      <c r="K895" s="39" t="n"/>
      <c r="L895" s="39" t="n"/>
      <c r="M895" s="39" t="n"/>
      <c r="N895" s="39" t="n"/>
      <c r="O895" s="39" t="n"/>
      <c r="P895" s="39" t="n"/>
      <c r="Q895" s="39" t="n"/>
      <c r="R895" s="39" t="n"/>
      <c r="S895" s="39" t="n"/>
      <c r="T895" s="39" t="n"/>
      <c r="U895" s="39" t="n"/>
      <c r="V895" s="39" t="n"/>
      <c r="W895" s="39" t="n"/>
      <c r="X895" s="39" t="n"/>
      <c r="Y895" s="39" t="n"/>
      <c r="Z895" s="39" t="n"/>
    </row>
    <row r="896" ht="15.75" customHeight="1" s="198">
      <c r="A896" s="39" t="n"/>
      <c r="B896" s="39" t="n"/>
      <c r="C896" s="39" t="n"/>
      <c r="D896" s="39" t="n"/>
      <c r="E896" s="39" t="n"/>
      <c r="F896" s="39" t="n"/>
      <c r="G896" s="39" t="n"/>
      <c r="H896" s="39" t="n"/>
      <c r="I896" s="39" t="n"/>
      <c r="J896" s="39" t="n"/>
      <c r="K896" s="39" t="n"/>
      <c r="L896" s="39" t="n"/>
      <c r="M896" s="39" t="n"/>
      <c r="N896" s="39" t="n"/>
      <c r="O896" s="39" t="n"/>
      <c r="P896" s="39" t="n"/>
      <c r="Q896" s="39" t="n"/>
      <c r="R896" s="39" t="n"/>
      <c r="S896" s="39" t="n"/>
      <c r="T896" s="39" t="n"/>
      <c r="U896" s="39" t="n"/>
      <c r="V896" s="39" t="n"/>
      <c r="W896" s="39" t="n"/>
      <c r="X896" s="39" t="n"/>
      <c r="Y896" s="39" t="n"/>
      <c r="Z896" s="39" t="n"/>
    </row>
    <row r="897" ht="15.75" customHeight="1" s="198">
      <c r="A897" s="39" t="n"/>
      <c r="B897" s="39" t="n"/>
      <c r="C897" s="39" t="n"/>
      <c r="D897" s="39" t="n"/>
      <c r="E897" s="39" t="n"/>
      <c r="F897" s="39" t="n"/>
      <c r="G897" s="39" t="n"/>
      <c r="H897" s="39" t="n"/>
      <c r="I897" s="39" t="n"/>
      <c r="J897" s="39" t="n"/>
      <c r="K897" s="39" t="n"/>
      <c r="L897" s="39" t="n"/>
      <c r="M897" s="39" t="n"/>
      <c r="N897" s="39" t="n"/>
      <c r="O897" s="39" t="n"/>
      <c r="P897" s="39" t="n"/>
      <c r="Q897" s="39" t="n"/>
      <c r="R897" s="39" t="n"/>
      <c r="S897" s="39" t="n"/>
      <c r="T897" s="39" t="n"/>
      <c r="U897" s="39" t="n"/>
      <c r="V897" s="39" t="n"/>
      <c r="W897" s="39" t="n"/>
      <c r="X897" s="39" t="n"/>
      <c r="Y897" s="39" t="n"/>
      <c r="Z897" s="39" t="n"/>
    </row>
    <row r="898" ht="15.75" customHeight="1" s="198">
      <c r="A898" s="39" t="n"/>
      <c r="B898" s="39" t="n"/>
      <c r="C898" s="39" t="n"/>
      <c r="D898" s="39" t="n"/>
      <c r="E898" s="39" t="n"/>
      <c r="F898" s="39" t="n"/>
      <c r="G898" s="39" t="n"/>
      <c r="H898" s="39" t="n"/>
      <c r="I898" s="39" t="n"/>
      <c r="J898" s="39" t="n"/>
      <c r="K898" s="39" t="n"/>
      <c r="L898" s="39" t="n"/>
      <c r="M898" s="39" t="n"/>
      <c r="N898" s="39" t="n"/>
      <c r="O898" s="39" t="n"/>
      <c r="P898" s="39" t="n"/>
      <c r="Q898" s="39" t="n"/>
      <c r="R898" s="39" t="n"/>
      <c r="S898" s="39" t="n"/>
      <c r="T898" s="39" t="n"/>
      <c r="U898" s="39" t="n"/>
      <c r="V898" s="39" t="n"/>
      <c r="W898" s="39" t="n"/>
      <c r="X898" s="39" t="n"/>
      <c r="Y898" s="39" t="n"/>
      <c r="Z898" s="39" t="n"/>
    </row>
    <row r="899" ht="15.75" customHeight="1" s="198">
      <c r="A899" s="39" t="n"/>
      <c r="B899" s="39" t="n"/>
      <c r="C899" s="39" t="n"/>
      <c r="D899" s="39" t="n"/>
      <c r="E899" s="39" t="n"/>
      <c r="F899" s="39" t="n"/>
      <c r="G899" s="39" t="n"/>
      <c r="H899" s="39" t="n"/>
      <c r="I899" s="39" t="n"/>
      <c r="J899" s="39" t="n"/>
      <c r="K899" s="39" t="n"/>
      <c r="L899" s="39" t="n"/>
      <c r="M899" s="39" t="n"/>
      <c r="N899" s="39" t="n"/>
      <c r="O899" s="39" t="n"/>
      <c r="P899" s="39" t="n"/>
      <c r="Q899" s="39" t="n"/>
      <c r="R899" s="39" t="n"/>
      <c r="S899" s="39" t="n"/>
      <c r="T899" s="39" t="n"/>
      <c r="U899" s="39" t="n"/>
      <c r="V899" s="39" t="n"/>
      <c r="W899" s="39" t="n"/>
      <c r="X899" s="39" t="n"/>
      <c r="Y899" s="39" t="n"/>
      <c r="Z899" s="39" t="n"/>
    </row>
    <row r="900" ht="15.75" customHeight="1" s="198">
      <c r="A900" s="39" t="n"/>
      <c r="B900" s="39" t="n"/>
      <c r="C900" s="39" t="n"/>
      <c r="D900" s="39" t="n"/>
      <c r="E900" s="39" t="n"/>
      <c r="F900" s="39" t="n"/>
      <c r="G900" s="39" t="n"/>
      <c r="H900" s="39" t="n"/>
      <c r="I900" s="39" t="n"/>
      <c r="J900" s="39" t="n"/>
      <c r="K900" s="39" t="n"/>
      <c r="L900" s="39" t="n"/>
      <c r="M900" s="39" t="n"/>
      <c r="N900" s="39" t="n"/>
      <c r="O900" s="39" t="n"/>
      <c r="P900" s="39" t="n"/>
      <c r="Q900" s="39" t="n"/>
      <c r="R900" s="39" t="n"/>
      <c r="S900" s="39" t="n"/>
      <c r="T900" s="39" t="n"/>
      <c r="U900" s="39" t="n"/>
      <c r="V900" s="39" t="n"/>
      <c r="W900" s="39" t="n"/>
      <c r="X900" s="39" t="n"/>
      <c r="Y900" s="39" t="n"/>
      <c r="Z900" s="39" t="n"/>
    </row>
    <row r="901" ht="15.75" customHeight="1" s="198">
      <c r="A901" s="39" t="n"/>
      <c r="B901" s="39" t="n"/>
      <c r="C901" s="39" t="n"/>
      <c r="D901" s="39" t="n"/>
      <c r="E901" s="39" t="n"/>
      <c r="F901" s="39" t="n"/>
      <c r="G901" s="39" t="n"/>
      <c r="H901" s="39" t="n"/>
      <c r="I901" s="39" t="n"/>
      <c r="J901" s="39" t="n"/>
      <c r="K901" s="39" t="n"/>
      <c r="L901" s="39" t="n"/>
      <c r="M901" s="39" t="n"/>
      <c r="N901" s="39" t="n"/>
      <c r="O901" s="39" t="n"/>
      <c r="P901" s="39" t="n"/>
      <c r="Q901" s="39" t="n"/>
      <c r="R901" s="39" t="n"/>
      <c r="S901" s="39" t="n"/>
      <c r="T901" s="39" t="n"/>
      <c r="U901" s="39" t="n"/>
      <c r="V901" s="39" t="n"/>
      <c r="W901" s="39" t="n"/>
      <c r="X901" s="39" t="n"/>
      <c r="Y901" s="39" t="n"/>
      <c r="Z901" s="39" t="n"/>
    </row>
    <row r="902" ht="15.75" customHeight="1" s="198">
      <c r="A902" s="39" t="n"/>
      <c r="B902" s="39" t="n"/>
      <c r="C902" s="39" t="n"/>
      <c r="D902" s="39" t="n"/>
      <c r="E902" s="39" t="n"/>
      <c r="F902" s="39" t="n"/>
      <c r="G902" s="39" t="n"/>
      <c r="H902" s="39" t="n"/>
      <c r="I902" s="39" t="n"/>
      <c r="J902" s="39" t="n"/>
      <c r="K902" s="39" t="n"/>
      <c r="L902" s="39" t="n"/>
      <c r="M902" s="39" t="n"/>
      <c r="N902" s="39" t="n"/>
      <c r="O902" s="39" t="n"/>
      <c r="P902" s="39" t="n"/>
      <c r="Q902" s="39" t="n"/>
      <c r="R902" s="39" t="n"/>
      <c r="S902" s="39" t="n"/>
      <c r="T902" s="39" t="n"/>
      <c r="U902" s="39" t="n"/>
      <c r="V902" s="39" t="n"/>
      <c r="W902" s="39" t="n"/>
      <c r="X902" s="39" t="n"/>
      <c r="Y902" s="39" t="n"/>
      <c r="Z902" s="39" t="n"/>
    </row>
    <row r="903" ht="15.75" customHeight="1" s="198">
      <c r="A903" s="39" t="n"/>
      <c r="B903" s="39" t="n"/>
      <c r="C903" s="39" t="n"/>
      <c r="D903" s="39" t="n"/>
      <c r="E903" s="39" t="n"/>
      <c r="F903" s="39" t="n"/>
      <c r="G903" s="39" t="n"/>
      <c r="H903" s="39" t="n"/>
      <c r="I903" s="39" t="n"/>
      <c r="J903" s="39" t="n"/>
      <c r="K903" s="39" t="n"/>
      <c r="L903" s="39" t="n"/>
      <c r="M903" s="39" t="n"/>
      <c r="N903" s="39" t="n"/>
      <c r="O903" s="39" t="n"/>
      <c r="P903" s="39" t="n"/>
      <c r="Q903" s="39" t="n"/>
      <c r="R903" s="39" t="n"/>
      <c r="S903" s="39" t="n"/>
      <c r="T903" s="39" t="n"/>
      <c r="U903" s="39" t="n"/>
      <c r="V903" s="39" t="n"/>
      <c r="W903" s="39" t="n"/>
      <c r="X903" s="39" t="n"/>
      <c r="Y903" s="39" t="n"/>
      <c r="Z903" s="39" t="n"/>
    </row>
    <row r="904" ht="15.75" customHeight="1" s="198">
      <c r="A904" s="39" t="n"/>
      <c r="B904" s="39" t="n"/>
      <c r="C904" s="39" t="n"/>
      <c r="D904" s="39" t="n"/>
      <c r="E904" s="39" t="n"/>
      <c r="F904" s="39" t="n"/>
      <c r="G904" s="39" t="n"/>
      <c r="H904" s="39" t="n"/>
      <c r="I904" s="39" t="n"/>
      <c r="J904" s="39" t="n"/>
      <c r="K904" s="39" t="n"/>
      <c r="L904" s="39" t="n"/>
      <c r="M904" s="39" t="n"/>
      <c r="N904" s="39" t="n"/>
      <c r="O904" s="39" t="n"/>
      <c r="P904" s="39" t="n"/>
      <c r="Q904" s="39" t="n"/>
      <c r="R904" s="39" t="n"/>
      <c r="S904" s="39" t="n"/>
      <c r="T904" s="39" t="n"/>
      <c r="U904" s="39" t="n"/>
      <c r="V904" s="39" t="n"/>
      <c r="W904" s="39" t="n"/>
      <c r="X904" s="39" t="n"/>
      <c r="Y904" s="39" t="n"/>
      <c r="Z904" s="39" t="n"/>
    </row>
    <row r="905" ht="15.75" customHeight="1" s="198">
      <c r="A905" s="39" t="n"/>
      <c r="B905" s="39" t="n"/>
      <c r="C905" s="39" t="n"/>
      <c r="D905" s="39" t="n"/>
      <c r="E905" s="39" t="n"/>
      <c r="F905" s="39" t="n"/>
      <c r="G905" s="39" t="n"/>
      <c r="H905" s="39" t="n"/>
      <c r="I905" s="39" t="n"/>
      <c r="J905" s="39" t="n"/>
      <c r="K905" s="39" t="n"/>
      <c r="L905" s="39" t="n"/>
      <c r="M905" s="39" t="n"/>
      <c r="N905" s="39" t="n"/>
      <c r="O905" s="39" t="n"/>
      <c r="P905" s="39" t="n"/>
      <c r="Q905" s="39" t="n"/>
      <c r="R905" s="39" t="n"/>
      <c r="S905" s="39" t="n"/>
      <c r="T905" s="39" t="n"/>
      <c r="U905" s="39" t="n"/>
      <c r="V905" s="39" t="n"/>
      <c r="W905" s="39" t="n"/>
      <c r="X905" s="39" t="n"/>
      <c r="Y905" s="39" t="n"/>
      <c r="Z905" s="39" t="n"/>
    </row>
    <row r="906" ht="15.75" customHeight="1" s="198">
      <c r="A906" s="39" t="n"/>
      <c r="B906" s="39" t="n"/>
      <c r="C906" s="39" t="n"/>
      <c r="D906" s="39" t="n"/>
      <c r="E906" s="39" t="n"/>
      <c r="F906" s="39" t="n"/>
      <c r="G906" s="39" t="n"/>
      <c r="H906" s="39" t="n"/>
      <c r="I906" s="39" t="n"/>
      <c r="J906" s="39" t="n"/>
      <c r="K906" s="39" t="n"/>
      <c r="L906" s="39" t="n"/>
      <c r="M906" s="39" t="n"/>
      <c r="N906" s="39" t="n"/>
      <c r="O906" s="39" t="n"/>
      <c r="P906" s="39" t="n"/>
      <c r="Q906" s="39" t="n"/>
      <c r="R906" s="39" t="n"/>
      <c r="S906" s="39" t="n"/>
      <c r="T906" s="39" t="n"/>
      <c r="U906" s="39" t="n"/>
      <c r="V906" s="39" t="n"/>
      <c r="W906" s="39" t="n"/>
      <c r="X906" s="39" t="n"/>
      <c r="Y906" s="39" t="n"/>
      <c r="Z906" s="39" t="n"/>
    </row>
    <row r="907" ht="15.75" customHeight="1" s="198">
      <c r="A907" s="39" t="n"/>
      <c r="B907" s="39" t="n"/>
      <c r="C907" s="39" t="n"/>
      <c r="D907" s="39" t="n"/>
      <c r="E907" s="39" t="n"/>
      <c r="F907" s="39" t="n"/>
      <c r="G907" s="39" t="n"/>
      <c r="H907" s="39" t="n"/>
      <c r="I907" s="39" t="n"/>
      <c r="J907" s="39" t="n"/>
      <c r="K907" s="39" t="n"/>
      <c r="L907" s="39" t="n"/>
      <c r="M907" s="39" t="n"/>
      <c r="N907" s="39" t="n"/>
      <c r="O907" s="39" t="n"/>
      <c r="P907" s="39" t="n"/>
      <c r="Q907" s="39" t="n"/>
      <c r="R907" s="39" t="n"/>
      <c r="S907" s="39" t="n"/>
      <c r="T907" s="39" t="n"/>
      <c r="U907" s="39" t="n"/>
      <c r="V907" s="39" t="n"/>
      <c r="W907" s="39" t="n"/>
      <c r="X907" s="39" t="n"/>
      <c r="Y907" s="39" t="n"/>
      <c r="Z907" s="39" t="n"/>
    </row>
    <row r="908" ht="15.75" customHeight="1" s="198">
      <c r="A908" s="39" t="n"/>
      <c r="B908" s="39" t="n"/>
      <c r="C908" s="39" t="n"/>
      <c r="D908" s="39" t="n"/>
      <c r="E908" s="39" t="n"/>
      <c r="F908" s="39" t="n"/>
      <c r="G908" s="39" t="n"/>
      <c r="H908" s="39" t="n"/>
      <c r="I908" s="39" t="n"/>
      <c r="J908" s="39" t="n"/>
      <c r="K908" s="39" t="n"/>
      <c r="L908" s="39" t="n"/>
      <c r="M908" s="39" t="n"/>
      <c r="N908" s="39" t="n"/>
      <c r="O908" s="39" t="n"/>
      <c r="P908" s="39" t="n"/>
      <c r="Q908" s="39" t="n"/>
      <c r="R908" s="39" t="n"/>
      <c r="S908" s="39" t="n"/>
      <c r="T908" s="39" t="n"/>
      <c r="U908" s="39" t="n"/>
      <c r="V908" s="39" t="n"/>
      <c r="W908" s="39" t="n"/>
      <c r="X908" s="39" t="n"/>
      <c r="Y908" s="39" t="n"/>
      <c r="Z908" s="39" t="n"/>
    </row>
    <row r="909" ht="15.75" customHeight="1" s="198">
      <c r="A909" s="39" t="n"/>
      <c r="B909" s="39" t="n"/>
      <c r="C909" s="39" t="n"/>
      <c r="D909" s="39" t="n"/>
      <c r="E909" s="39" t="n"/>
      <c r="F909" s="39" t="n"/>
      <c r="G909" s="39" t="n"/>
      <c r="H909" s="39" t="n"/>
      <c r="I909" s="39" t="n"/>
      <c r="J909" s="39" t="n"/>
      <c r="K909" s="39" t="n"/>
      <c r="L909" s="39" t="n"/>
      <c r="M909" s="39" t="n"/>
      <c r="N909" s="39" t="n"/>
      <c r="O909" s="39" t="n"/>
      <c r="P909" s="39" t="n"/>
      <c r="Q909" s="39" t="n"/>
      <c r="R909" s="39" t="n"/>
      <c r="S909" s="39" t="n"/>
      <c r="T909" s="39" t="n"/>
      <c r="U909" s="39" t="n"/>
      <c r="V909" s="39" t="n"/>
      <c r="W909" s="39" t="n"/>
      <c r="X909" s="39" t="n"/>
      <c r="Y909" s="39" t="n"/>
      <c r="Z909" s="39" t="n"/>
    </row>
    <row r="910" ht="15.75" customHeight="1" s="198">
      <c r="A910" s="39" t="n"/>
      <c r="B910" s="39" t="n"/>
      <c r="C910" s="39" t="n"/>
      <c r="D910" s="39" t="n"/>
      <c r="E910" s="39" t="n"/>
      <c r="F910" s="39" t="n"/>
      <c r="G910" s="39" t="n"/>
      <c r="H910" s="39" t="n"/>
      <c r="I910" s="39" t="n"/>
      <c r="J910" s="39" t="n"/>
      <c r="K910" s="39" t="n"/>
      <c r="L910" s="39" t="n"/>
      <c r="M910" s="39" t="n"/>
      <c r="N910" s="39" t="n"/>
      <c r="O910" s="39" t="n"/>
      <c r="P910" s="39" t="n"/>
      <c r="Q910" s="39" t="n"/>
      <c r="R910" s="39" t="n"/>
      <c r="S910" s="39" t="n"/>
      <c r="T910" s="39" t="n"/>
      <c r="U910" s="39" t="n"/>
      <c r="V910" s="39" t="n"/>
      <c r="W910" s="39" t="n"/>
      <c r="X910" s="39" t="n"/>
      <c r="Y910" s="39" t="n"/>
      <c r="Z910" s="39" t="n"/>
    </row>
    <row r="911" ht="15.75" customHeight="1" s="198">
      <c r="A911" s="39" t="n"/>
      <c r="B911" s="39" t="n"/>
      <c r="C911" s="39" t="n"/>
      <c r="D911" s="39" t="n"/>
      <c r="E911" s="39" t="n"/>
      <c r="F911" s="39" t="n"/>
      <c r="G911" s="39" t="n"/>
      <c r="H911" s="39" t="n"/>
      <c r="I911" s="39" t="n"/>
      <c r="J911" s="39" t="n"/>
      <c r="K911" s="39" t="n"/>
      <c r="L911" s="39" t="n"/>
      <c r="M911" s="39" t="n"/>
      <c r="N911" s="39" t="n"/>
      <c r="O911" s="39" t="n"/>
      <c r="P911" s="39" t="n"/>
      <c r="Q911" s="39" t="n"/>
      <c r="R911" s="39" t="n"/>
      <c r="S911" s="39" t="n"/>
      <c r="T911" s="39" t="n"/>
      <c r="U911" s="39" t="n"/>
      <c r="V911" s="39" t="n"/>
      <c r="W911" s="39" t="n"/>
      <c r="X911" s="39" t="n"/>
      <c r="Y911" s="39" t="n"/>
      <c r="Z911" s="39" t="n"/>
    </row>
    <row r="912" ht="15.75" customHeight="1" s="198">
      <c r="A912" s="39" t="n"/>
      <c r="B912" s="39" t="n"/>
      <c r="C912" s="39" t="n"/>
      <c r="D912" s="39" t="n"/>
      <c r="E912" s="39" t="n"/>
      <c r="F912" s="39" t="n"/>
      <c r="G912" s="39" t="n"/>
      <c r="H912" s="39" t="n"/>
      <c r="I912" s="39" t="n"/>
      <c r="J912" s="39" t="n"/>
      <c r="K912" s="39" t="n"/>
      <c r="L912" s="39" t="n"/>
      <c r="M912" s="39" t="n"/>
      <c r="N912" s="39" t="n"/>
      <c r="O912" s="39" t="n"/>
      <c r="P912" s="39" t="n"/>
      <c r="Q912" s="39" t="n"/>
      <c r="R912" s="39" t="n"/>
      <c r="S912" s="39" t="n"/>
      <c r="T912" s="39" t="n"/>
      <c r="U912" s="39" t="n"/>
      <c r="V912" s="39" t="n"/>
      <c r="W912" s="39" t="n"/>
      <c r="X912" s="39" t="n"/>
      <c r="Y912" s="39" t="n"/>
      <c r="Z912" s="39" t="n"/>
    </row>
    <row r="913" ht="15.75" customHeight="1" s="198">
      <c r="A913" s="39" t="n"/>
      <c r="B913" s="39" t="n"/>
      <c r="C913" s="39" t="n"/>
      <c r="D913" s="39" t="n"/>
      <c r="E913" s="39" t="n"/>
      <c r="F913" s="39" t="n"/>
      <c r="G913" s="39" t="n"/>
      <c r="H913" s="39" t="n"/>
      <c r="I913" s="39" t="n"/>
      <c r="J913" s="39" t="n"/>
      <c r="K913" s="39" t="n"/>
      <c r="L913" s="39" t="n"/>
      <c r="M913" s="39" t="n"/>
      <c r="N913" s="39" t="n"/>
      <c r="O913" s="39" t="n"/>
      <c r="P913" s="39" t="n"/>
      <c r="Q913" s="39" t="n"/>
      <c r="R913" s="39" t="n"/>
      <c r="S913" s="39" t="n"/>
      <c r="T913" s="39" t="n"/>
      <c r="U913" s="39" t="n"/>
      <c r="V913" s="39" t="n"/>
      <c r="W913" s="39" t="n"/>
      <c r="X913" s="39" t="n"/>
      <c r="Y913" s="39" t="n"/>
      <c r="Z913" s="39" t="n"/>
    </row>
    <row r="914" ht="15.75" customHeight="1" s="198">
      <c r="A914" s="39" t="n"/>
      <c r="B914" s="39" t="n"/>
      <c r="C914" s="39" t="n"/>
      <c r="D914" s="39" t="n"/>
      <c r="E914" s="39" t="n"/>
      <c r="F914" s="39" t="n"/>
      <c r="G914" s="39" t="n"/>
      <c r="H914" s="39" t="n"/>
      <c r="I914" s="39" t="n"/>
      <c r="J914" s="39" t="n"/>
      <c r="K914" s="39" t="n"/>
      <c r="L914" s="39" t="n"/>
      <c r="M914" s="39" t="n"/>
      <c r="N914" s="39" t="n"/>
      <c r="O914" s="39" t="n"/>
      <c r="P914" s="39" t="n"/>
      <c r="Q914" s="39" t="n"/>
      <c r="R914" s="39" t="n"/>
      <c r="S914" s="39" t="n"/>
      <c r="T914" s="39" t="n"/>
      <c r="U914" s="39" t="n"/>
      <c r="V914" s="39" t="n"/>
      <c r="W914" s="39" t="n"/>
      <c r="X914" s="39" t="n"/>
      <c r="Y914" s="39" t="n"/>
      <c r="Z914" s="39" t="n"/>
    </row>
    <row r="915" ht="15.75" customHeight="1" s="198">
      <c r="A915" s="39" t="n"/>
      <c r="B915" s="39" t="n"/>
      <c r="C915" s="39" t="n"/>
      <c r="D915" s="39" t="n"/>
      <c r="E915" s="39" t="n"/>
      <c r="F915" s="39" t="n"/>
      <c r="G915" s="39" t="n"/>
      <c r="H915" s="39" t="n"/>
      <c r="I915" s="39" t="n"/>
      <c r="J915" s="39" t="n"/>
      <c r="K915" s="39" t="n"/>
      <c r="L915" s="39" t="n"/>
      <c r="M915" s="39" t="n"/>
      <c r="N915" s="39" t="n"/>
      <c r="O915" s="39" t="n"/>
      <c r="P915" s="39" t="n"/>
      <c r="Q915" s="39" t="n"/>
      <c r="R915" s="39" t="n"/>
      <c r="S915" s="39" t="n"/>
      <c r="T915" s="39" t="n"/>
      <c r="U915" s="39" t="n"/>
      <c r="V915" s="39" t="n"/>
      <c r="W915" s="39" t="n"/>
      <c r="X915" s="39" t="n"/>
      <c r="Y915" s="39" t="n"/>
      <c r="Z915" s="39" t="n"/>
    </row>
    <row r="916" ht="15.75" customHeight="1" s="198">
      <c r="A916" s="39" t="n"/>
      <c r="B916" s="39" t="n"/>
      <c r="C916" s="39" t="n"/>
      <c r="D916" s="39" t="n"/>
      <c r="E916" s="39" t="n"/>
      <c r="F916" s="39" t="n"/>
      <c r="G916" s="39" t="n"/>
      <c r="H916" s="39" t="n"/>
      <c r="I916" s="39" t="n"/>
      <c r="J916" s="39" t="n"/>
      <c r="K916" s="39" t="n"/>
      <c r="L916" s="39" t="n"/>
      <c r="M916" s="39" t="n"/>
      <c r="N916" s="39" t="n"/>
      <c r="O916" s="39" t="n"/>
      <c r="P916" s="39" t="n"/>
      <c r="Q916" s="39" t="n"/>
      <c r="R916" s="39" t="n"/>
      <c r="S916" s="39" t="n"/>
      <c r="T916" s="39" t="n"/>
      <c r="U916" s="39" t="n"/>
      <c r="V916" s="39" t="n"/>
      <c r="W916" s="39" t="n"/>
      <c r="X916" s="39" t="n"/>
      <c r="Y916" s="39" t="n"/>
      <c r="Z916" s="39" t="n"/>
    </row>
    <row r="917" ht="15.75" customHeight="1" s="198">
      <c r="A917" s="39" t="n"/>
      <c r="B917" s="39" t="n"/>
      <c r="C917" s="39" t="n"/>
      <c r="D917" s="39" t="n"/>
      <c r="E917" s="39" t="n"/>
      <c r="F917" s="39" t="n"/>
      <c r="G917" s="39" t="n"/>
      <c r="H917" s="39" t="n"/>
      <c r="I917" s="39" t="n"/>
      <c r="J917" s="39" t="n"/>
      <c r="K917" s="39" t="n"/>
      <c r="L917" s="39" t="n"/>
      <c r="M917" s="39" t="n"/>
      <c r="N917" s="39" t="n"/>
      <c r="O917" s="39" t="n"/>
      <c r="P917" s="39" t="n"/>
      <c r="Q917" s="39" t="n"/>
      <c r="R917" s="39" t="n"/>
      <c r="S917" s="39" t="n"/>
      <c r="T917" s="39" t="n"/>
      <c r="U917" s="39" t="n"/>
      <c r="V917" s="39" t="n"/>
      <c r="W917" s="39" t="n"/>
      <c r="X917" s="39" t="n"/>
      <c r="Y917" s="39" t="n"/>
      <c r="Z917" s="39" t="n"/>
    </row>
    <row r="918" ht="15.75" customHeight="1" s="198">
      <c r="A918" s="39" t="n"/>
      <c r="B918" s="39" t="n"/>
      <c r="C918" s="39" t="n"/>
      <c r="D918" s="39" t="n"/>
      <c r="E918" s="39" t="n"/>
      <c r="F918" s="39" t="n"/>
      <c r="G918" s="39" t="n"/>
      <c r="H918" s="39" t="n"/>
      <c r="I918" s="39" t="n"/>
      <c r="J918" s="39" t="n"/>
      <c r="K918" s="39" t="n"/>
      <c r="L918" s="39" t="n"/>
      <c r="M918" s="39" t="n"/>
      <c r="N918" s="39" t="n"/>
      <c r="O918" s="39" t="n"/>
      <c r="P918" s="39" t="n"/>
      <c r="Q918" s="39" t="n"/>
      <c r="R918" s="39" t="n"/>
      <c r="S918" s="39" t="n"/>
      <c r="T918" s="39" t="n"/>
      <c r="U918" s="39" t="n"/>
      <c r="V918" s="39" t="n"/>
      <c r="W918" s="39" t="n"/>
      <c r="X918" s="39" t="n"/>
      <c r="Y918" s="39" t="n"/>
      <c r="Z918" s="39" t="n"/>
    </row>
    <row r="919" ht="15.75" customHeight="1" s="198">
      <c r="A919" s="39" t="n"/>
      <c r="B919" s="39" t="n"/>
      <c r="C919" s="39" t="n"/>
      <c r="D919" s="39" t="n"/>
      <c r="E919" s="39" t="n"/>
      <c r="F919" s="39" t="n"/>
      <c r="G919" s="39" t="n"/>
      <c r="H919" s="39" t="n"/>
      <c r="I919" s="39" t="n"/>
      <c r="J919" s="39" t="n"/>
      <c r="K919" s="39" t="n"/>
      <c r="L919" s="39" t="n"/>
      <c r="M919" s="39" t="n"/>
      <c r="N919" s="39" t="n"/>
      <c r="O919" s="39" t="n"/>
      <c r="P919" s="39" t="n"/>
      <c r="Q919" s="39" t="n"/>
      <c r="R919" s="39" t="n"/>
      <c r="S919" s="39" t="n"/>
      <c r="T919" s="39" t="n"/>
      <c r="U919" s="39" t="n"/>
      <c r="V919" s="39" t="n"/>
      <c r="W919" s="39" t="n"/>
      <c r="X919" s="39" t="n"/>
      <c r="Y919" s="39" t="n"/>
      <c r="Z919" s="39" t="n"/>
    </row>
    <row r="920" ht="15.75" customHeight="1" s="198">
      <c r="A920" s="39" t="n"/>
      <c r="B920" s="39" t="n"/>
      <c r="C920" s="39" t="n"/>
      <c r="D920" s="39" t="n"/>
      <c r="E920" s="39" t="n"/>
      <c r="F920" s="39" t="n"/>
      <c r="G920" s="39" t="n"/>
      <c r="H920" s="39" t="n"/>
      <c r="I920" s="39" t="n"/>
      <c r="J920" s="39" t="n"/>
      <c r="K920" s="39" t="n"/>
      <c r="L920" s="39" t="n"/>
      <c r="M920" s="39" t="n"/>
      <c r="N920" s="39" t="n"/>
      <c r="O920" s="39" t="n"/>
      <c r="P920" s="39" t="n"/>
      <c r="Q920" s="39" t="n"/>
      <c r="R920" s="39" t="n"/>
      <c r="S920" s="39" t="n"/>
      <c r="T920" s="39" t="n"/>
      <c r="U920" s="39" t="n"/>
      <c r="V920" s="39" t="n"/>
      <c r="W920" s="39" t="n"/>
      <c r="X920" s="39" t="n"/>
      <c r="Y920" s="39" t="n"/>
      <c r="Z920" s="39" t="n"/>
    </row>
    <row r="921" ht="15.75" customHeight="1" s="198">
      <c r="A921" s="39" t="n"/>
      <c r="B921" s="39" t="n"/>
      <c r="C921" s="39" t="n"/>
      <c r="D921" s="39" t="n"/>
      <c r="E921" s="39" t="n"/>
      <c r="F921" s="39" t="n"/>
      <c r="G921" s="39" t="n"/>
      <c r="H921" s="39" t="n"/>
      <c r="I921" s="39" t="n"/>
      <c r="J921" s="39" t="n"/>
      <c r="K921" s="39" t="n"/>
      <c r="L921" s="39" t="n"/>
      <c r="M921" s="39" t="n"/>
      <c r="N921" s="39" t="n"/>
      <c r="O921" s="39" t="n"/>
      <c r="P921" s="39" t="n"/>
      <c r="Q921" s="39" t="n"/>
      <c r="R921" s="39" t="n"/>
      <c r="S921" s="39" t="n"/>
      <c r="T921" s="39" t="n"/>
      <c r="U921" s="39" t="n"/>
      <c r="V921" s="39" t="n"/>
      <c r="W921" s="39" t="n"/>
      <c r="X921" s="39" t="n"/>
      <c r="Y921" s="39" t="n"/>
      <c r="Z921" s="39" t="n"/>
    </row>
    <row r="922" ht="15.75" customHeight="1" s="198">
      <c r="A922" s="39" t="n"/>
      <c r="B922" s="39" t="n"/>
      <c r="C922" s="39" t="n"/>
      <c r="D922" s="39" t="n"/>
      <c r="E922" s="39" t="n"/>
      <c r="F922" s="39" t="n"/>
      <c r="G922" s="39" t="n"/>
      <c r="H922" s="39" t="n"/>
      <c r="I922" s="39" t="n"/>
      <c r="J922" s="39" t="n"/>
      <c r="K922" s="39" t="n"/>
      <c r="L922" s="39" t="n"/>
      <c r="M922" s="39" t="n"/>
      <c r="N922" s="39" t="n"/>
      <c r="O922" s="39" t="n"/>
      <c r="P922" s="39" t="n"/>
      <c r="Q922" s="39" t="n"/>
      <c r="R922" s="39" t="n"/>
      <c r="S922" s="39" t="n"/>
      <c r="T922" s="39" t="n"/>
      <c r="U922" s="39" t="n"/>
      <c r="V922" s="39" t="n"/>
      <c r="W922" s="39" t="n"/>
      <c r="X922" s="39" t="n"/>
      <c r="Y922" s="39" t="n"/>
      <c r="Z922" s="39" t="n"/>
    </row>
    <row r="923" ht="15.75" customHeight="1" s="198">
      <c r="A923" s="39" t="n"/>
      <c r="B923" s="39" t="n"/>
      <c r="C923" s="39" t="n"/>
      <c r="D923" s="39" t="n"/>
      <c r="E923" s="39" t="n"/>
      <c r="F923" s="39" t="n"/>
      <c r="G923" s="39" t="n"/>
      <c r="H923" s="39" t="n"/>
      <c r="I923" s="39" t="n"/>
      <c r="J923" s="39" t="n"/>
      <c r="K923" s="39" t="n"/>
      <c r="L923" s="39" t="n"/>
      <c r="M923" s="39" t="n"/>
      <c r="N923" s="39" t="n"/>
      <c r="O923" s="39" t="n"/>
      <c r="P923" s="39" t="n"/>
      <c r="Q923" s="39" t="n"/>
      <c r="R923" s="39" t="n"/>
      <c r="S923" s="39" t="n"/>
      <c r="T923" s="39" t="n"/>
      <c r="U923" s="39" t="n"/>
      <c r="V923" s="39" t="n"/>
      <c r="W923" s="39" t="n"/>
      <c r="X923" s="39" t="n"/>
      <c r="Y923" s="39" t="n"/>
      <c r="Z923" s="39" t="n"/>
    </row>
    <row r="924" ht="15.75" customHeight="1" s="198">
      <c r="A924" s="39" t="n"/>
      <c r="B924" s="39" t="n"/>
      <c r="C924" s="39" t="n"/>
      <c r="D924" s="39" t="n"/>
      <c r="E924" s="39" t="n"/>
      <c r="F924" s="39" t="n"/>
      <c r="G924" s="39" t="n"/>
      <c r="H924" s="39" t="n"/>
      <c r="I924" s="39" t="n"/>
      <c r="J924" s="39" t="n"/>
      <c r="K924" s="39" t="n"/>
      <c r="L924" s="39" t="n"/>
      <c r="M924" s="39" t="n"/>
      <c r="N924" s="39" t="n"/>
      <c r="O924" s="39" t="n"/>
      <c r="P924" s="39" t="n"/>
      <c r="Q924" s="39" t="n"/>
      <c r="R924" s="39" t="n"/>
      <c r="S924" s="39" t="n"/>
      <c r="T924" s="39" t="n"/>
      <c r="U924" s="39" t="n"/>
      <c r="V924" s="39" t="n"/>
      <c r="W924" s="39" t="n"/>
      <c r="X924" s="39" t="n"/>
      <c r="Y924" s="39" t="n"/>
      <c r="Z924" s="39" t="n"/>
    </row>
    <row r="925" ht="15.75" customHeight="1" s="198">
      <c r="A925" s="39" t="n"/>
      <c r="B925" s="39" t="n"/>
      <c r="C925" s="39" t="n"/>
      <c r="D925" s="39" t="n"/>
      <c r="E925" s="39" t="n"/>
      <c r="F925" s="39" t="n"/>
      <c r="G925" s="39" t="n"/>
      <c r="H925" s="39" t="n"/>
      <c r="I925" s="39" t="n"/>
      <c r="J925" s="39" t="n"/>
      <c r="K925" s="39" t="n"/>
      <c r="L925" s="39" t="n"/>
      <c r="M925" s="39" t="n"/>
      <c r="N925" s="39" t="n"/>
      <c r="O925" s="39" t="n"/>
      <c r="P925" s="39" t="n"/>
      <c r="Q925" s="39" t="n"/>
      <c r="R925" s="39" t="n"/>
      <c r="S925" s="39" t="n"/>
      <c r="T925" s="39" t="n"/>
      <c r="U925" s="39" t="n"/>
      <c r="V925" s="39" t="n"/>
      <c r="W925" s="39" t="n"/>
      <c r="X925" s="39" t="n"/>
      <c r="Y925" s="39" t="n"/>
      <c r="Z925" s="39" t="n"/>
    </row>
    <row r="926" ht="15.75" customHeight="1" s="198">
      <c r="A926" s="39" t="n"/>
      <c r="B926" s="39" t="n"/>
      <c r="C926" s="39" t="n"/>
      <c r="D926" s="39" t="n"/>
      <c r="E926" s="39" t="n"/>
      <c r="F926" s="39" t="n"/>
      <c r="G926" s="39" t="n"/>
      <c r="H926" s="39" t="n"/>
      <c r="I926" s="39" t="n"/>
      <c r="J926" s="39" t="n"/>
      <c r="K926" s="39" t="n"/>
      <c r="L926" s="39" t="n"/>
      <c r="M926" s="39" t="n"/>
      <c r="N926" s="39" t="n"/>
      <c r="O926" s="39" t="n"/>
      <c r="P926" s="39" t="n"/>
      <c r="Q926" s="39" t="n"/>
      <c r="R926" s="39" t="n"/>
      <c r="S926" s="39" t="n"/>
      <c r="T926" s="39" t="n"/>
      <c r="U926" s="39" t="n"/>
      <c r="V926" s="39" t="n"/>
      <c r="W926" s="39" t="n"/>
      <c r="X926" s="39" t="n"/>
      <c r="Y926" s="39" t="n"/>
      <c r="Z926" s="39" t="n"/>
    </row>
    <row r="927" ht="15.75" customHeight="1" s="198">
      <c r="A927" s="39" t="n"/>
      <c r="B927" s="39" t="n"/>
      <c r="C927" s="39" t="n"/>
      <c r="D927" s="39" t="n"/>
      <c r="E927" s="39" t="n"/>
      <c r="F927" s="39" t="n"/>
      <c r="G927" s="39" t="n"/>
      <c r="H927" s="39" t="n"/>
      <c r="I927" s="39" t="n"/>
      <c r="J927" s="39" t="n"/>
      <c r="K927" s="39" t="n"/>
      <c r="L927" s="39" t="n"/>
      <c r="M927" s="39" t="n"/>
      <c r="N927" s="39" t="n"/>
      <c r="O927" s="39" t="n"/>
      <c r="P927" s="39" t="n"/>
      <c r="Q927" s="39" t="n"/>
      <c r="R927" s="39" t="n"/>
      <c r="S927" s="39" t="n"/>
      <c r="T927" s="39" t="n"/>
      <c r="U927" s="39" t="n"/>
      <c r="V927" s="39" t="n"/>
      <c r="W927" s="39" t="n"/>
      <c r="X927" s="39" t="n"/>
      <c r="Y927" s="39" t="n"/>
      <c r="Z927" s="39" t="n"/>
    </row>
    <row r="928" ht="15.75" customHeight="1" s="198">
      <c r="A928" s="39" t="n"/>
      <c r="B928" s="39" t="n"/>
      <c r="C928" s="39" t="n"/>
      <c r="D928" s="39" t="n"/>
      <c r="E928" s="39" t="n"/>
      <c r="F928" s="39" t="n"/>
      <c r="G928" s="39" t="n"/>
      <c r="H928" s="39" t="n"/>
      <c r="I928" s="39" t="n"/>
      <c r="J928" s="39" t="n"/>
      <c r="K928" s="39" t="n"/>
      <c r="L928" s="39" t="n"/>
      <c r="M928" s="39" t="n"/>
      <c r="N928" s="39" t="n"/>
      <c r="O928" s="39" t="n"/>
      <c r="P928" s="39" t="n"/>
      <c r="Q928" s="39" t="n"/>
      <c r="R928" s="39" t="n"/>
      <c r="S928" s="39" t="n"/>
      <c r="T928" s="39" t="n"/>
      <c r="U928" s="39" t="n"/>
      <c r="V928" s="39" t="n"/>
      <c r="W928" s="39" t="n"/>
      <c r="X928" s="39" t="n"/>
      <c r="Y928" s="39" t="n"/>
      <c r="Z928" s="39" t="n"/>
    </row>
    <row r="929" ht="15.75" customHeight="1" s="198">
      <c r="A929" s="39" t="n"/>
      <c r="B929" s="39" t="n"/>
      <c r="C929" s="39" t="n"/>
      <c r="D929" s="39" t="n"/>
      <c r="E929" s="39" t="n"/>
      <c r="F929" s="39" t="n"/>
      <c r="G929" s="39" t="n"/>
      <c r="H929" s="39" t="n"/>
      <c r="I929" s="39" t="n"/>
      <c r="J929" s="39" t="n"/>
      <c r="K929" s="39" t="n"/>
      <c r="L929" s="39" t="n"/>
      <c r="M929" s="39" t="n"/>
      <c r="N929" s="39" t="n"/>
      <c r="O929" s="39" t="n"/>
      <c r="P929" s="39" t="n"/>
      <c r="Q929" s="39" t="n"/>
      <c r="R929" s="39" t="n"/>
      <c r="S929" s="39" t="n"/>
      <c r="T929" s="39" t="n"/>
      <c r="U929" s="39" t="n"/>
      <c r="V929" s="39" t="n"/>
      <c r="W929" s="39" t="n"/>
      <c r="X929" s="39" t="n"/>
      <c r="Y929" s="39" t="n"/>
      <c r="Z929" s="39" t="n"/>
    </row>
    <row r="930" ht="15.75" customHeight="1" s="198">
      <c r="A930" s="39" t="n"/>
      <c r="B930" s="39" t="n"/>
      <c r="C930" s="39" t="n"/>
      <c r="D930" s="39" t="n"/>
      <c r="E930" s="39" t="n"/>
      <c r="F930" s="39" t="n"/>
      <c r="G930" s="39" t="n"/>
      <c r="H930" s="39" t="n"/>
      <c r="I930" s="39" t="n"/>
      <c r="J930" s="39" t="n"/>
      <c r="K930" s="39" t="n"/>
      <c r="L930" s="39" t="n"/>
      <c r="M930" s="39" t="n"/>
      <c r="N930" s="39" t="n"/>
      <c r="O930" s="39" t="n"/>
      <c r="P930" s="39" t="n"/>
      <c r="Q930" s="39" t="n"/>
      <c r="R930" s="39" t="n"/>
      <c r="S930" s="39" t="n"/>
      <c r="T930" s="39" t="n"/>
      <c r="U930" s="39" t="n"/>
      <c r="V930" s="39" t="n"/>
      <c r="W930" s="39" t="n"/>
      <c r="X930" s="39" t="n"/>
      <c r="Y930" s="39" t="n"/>
      <c r="Z930" s="39" t="n"/>
    </row>
    <row r="931" ht="15.75" customHeight="1" s="198">
      <c r="A931" s="39" t="n"/>
      <c r="B931" s="39" t="n"/>
      <c r="C931" s="39" t="n"/>
      <c r="D931" s="39" t="n"/>
      <c r="E931" s="39" t="n"/>
      <c r="F931" s="39" t="n"/>
      <c r="G931" s="39" t="n"/>
      <c r="H931" s="39" t="n"/>
      <c r="I931" s="39" t="n"/>
      <c r="J931" s="39" t="n"/>
      <c r="K931" s="39" t="n"/>
      <c r="L931" s="39" t="n"/>
      <c r="M931" s="39" t="n"/>
      <c r="N931" s="39" t="n"/>
      <c r="O931" s="39" t="n"/>
      <c r="P931" s="39" t="n"/>
      <c r="Q931" s="39" t="n"/>
      <c r="R931" s="39" t="n"/>
      <c r="S931" s="39" t="n"/>
      <c r="T931" s="39" t="n"/>
      <c r="U931" s="39" t="n"/>
      <c r="V931" s="39" t="n"/>
      <c r="W931" s="39" t="n"/>
      <c r="X931" s="39" t="n"/>
      <c r="Y931" s="39" t="n"/>
      <c r="Z931" s="39" t="n"/>
    </row>
    <row r="932" ht="15.75" customHeight="1" s="198">
      <c r="A932" s="39" t="n"/>
      <c r="B932" s="39" t="n"/>
      <c r="C932" s="39" t="n"/>
      <c r="D932" s="39" t="n"/>
      <c r="E932" s="39" t="n"/>
      <c r="F932" s="39" t="n"/>
      <c r="G932" s="39" t="n"/>
      <c r="H932" s="39" t="n"/>
      <c r="I932" s="39" t="n"/>
      <c r="J932" s="39" t="n"/>
      <c r="K932" s="39" t="n"/>
      <c r="L932" s="39" t="n"/>
      <c r="M932" s="39" t="n"/>
      <c r="N932" s="39" t="n"/>
      <c r="O932" s="39" t="n"/>
      <c r="P932" s="39" t="n"/>
      <c r="Q932" s="39" t="n"/>
      <c r="R932" s="39" t="n"/>
      <c r="S932" s="39" t="n"/>
      <c r="T932" s="39" t="n"/>
      <c r="U932" s="39" t="n"/>
      <c r="V932" s="39" t="n"/>
      <c r="W932" s="39" t="n"/>
      <c r="X932" s="39" t="n"/>
      <c r="Y932" s="39" t="n"/>
      <c r="Z932" s="39" t="n"/>
    </row>
    <row r="933" ht="15.75" customHeight="1" s="198">
      <c r="A933" s="39" t="n"/>
      <c r="B933" s="39" t="n"/>
      <c r="C933" s="39" t="n"/>
      <c r="D933" s="39" t="n"/>
      <c r="E933" s="39" t="n"/>
      <c r="F933" s="39" t="n"/>
      <c r="G933" s="39" t="n"/>
      <c r="H933" s="39" t="n"/>
      <c r="I933" s="39" t="n"/>
      <c r="J933" s="39" t="n"/>
      <c r="K933" s="39" t="n"/>
      <c r="L933" s="39" t="n"/>
      <c r="M933" s="39" t="n"/>
      <c r="N933" s="39" t="n"/>
      <c r="O933" s="39" t="n"/>
      <c r="P933" s="39" t="n"/>
      <c r="Q933" s="39" t="n"/>
      <c r="R933" s="39" t="n"/>
      <c r="S933" s="39" t="n"/>
      <c r="T933" s="39" t="n"/>
      <c r="U933" s="39" t="n"/>
      <c r="V933" s="39" t="n"/>
      <c r="W933" s="39" t="n"/>
      <c r="X933" s="39" t="n"/>
      <c r="Y933" s="39" t="n"/>
      <c r="Z933" s="39" t="n"/>
    </row>
    <row r="934" ht="15.75" customHeight="1" s="198">
      <c r="A934" s="39" t="n"/>
      <c r="B934" s="39" t="n"/>
      <c r="C934" s="39" t="n"/>
      <c r="D934" s="39" t="n"/>
      <c r="E934" s="39" t="n"/>
      <c r="F934" s="39" t="n"/>
      <c r="G934" s="39" t="n"/>
      <c r="H934" s="39" t="n"/>
      <c r="I934" s="39" t="n"/>
      <c r="J934" s="39" t="n"/>
      <c r="K934" s="39" t="n"/>
      <c r="L934" s="39" t="n"/>
      <c r="M934" s="39" t="n"/>
      <c r="N934" s="39" t="n"/>
      <c r="O934" s="39" t="n"/>
      <c r="P934" s="39" t="n"/>
      <c r="Q934" s="39" t="n"/>
      <c r="R934" s="39" t="n"/>
      <c r="S934" s="39" t="n"/>
      <c r="T934" s="39" t="n"/>
      <c r="U934" s="39" t="n"/>
      <c r="V934" s="39" t="n"/>
      <c r="W934" s="39" t="n"/>
      <c r="X934" s="39" t="n"/>
      <c r="Y934" s="39" t="n"/>
      <c r="Z934" s="39" t="n"/>
    </row>
    <row r="935" ht="15.75" customHeight="1" s="198">
      <c r="A935" s="39" t="n"/>
      <c r="B935" s="39" t="n"/>
      <c r="C935" s="39" t="n"/>
      <c r="D935" s="39" t="n"/>
      <c r="E935" s="39" t="n"/>
      <c r="F935" s="39" t="n"/>
      <c r="G935" s="39" t="n"/>
      <c r="H935" s="39" t="n"/>
      <c r="I935" s="39" t="n"/>
      <c r="J935" s="39" t="n"/>
      <c r="K935" s="39" t="n"/>
      <c r="L935" s="39" t="n"/>
      <c r="M935" s="39" t="n"/>
      <c r="N935" s="39" t="n"/>
      <c r="O935" s="39" t="n"/>
      <c r="P935" s="39" t="n"/>
      <c r="Q935" s="39" t="n"/>
      <c r="R935" s="39" t="n"/>
      <c r="S935" s="39" t="n"/>
      <c r="T935" s="39" t="n"/>
      <c r="U935" s="39" t="n"/>
      <c r="V935" s="39" t="n"/>
      <c r="W935" s="39" t="n"/>
      <c r="X935" s="39" t="n"/>
      <c r="Y935" s="39" t="n"/>
      <c r="Z935" s="39" t="n"/>
    </row>
    <row r="936" ht="15.75" customHeight="1" s="198">
      <c r="A936" s="39" t="n"/>
      <c r="B936" s="39" t="n"/>
      <c r="C936" s="39" t="n"/>
      <c r="D936" s="39" t="n"/>
      <c r="E936" s="39" t="n"/>
      <c r="F936" s="39" t="n"/>
      <c r="G936" s="39" t="n"/>
      <c r="H936" s="39" t="n"/>
      <c r="I936" s="39" t="n"/>
      <c r="J936" s="39" t="n"/>
      <c r="K936" s="39" t="n"/>
      <c r="L936" s="39" t="n"/>
      <c r="M936" s="39" t="n"/>
      <c r="N936" s="39" t="n"/>
      <c r="O936" s="39" t="n"/>
      <c r="P936" s="39" t="n"/>
      <c r="Q936" s="39" t="n"/>
      <c r="R936" s="39" t="n"/>
      <c r="S936" s="39" t="n"/>
      <c r="T936" s="39" t="n"/>
      <c r="U936" s="39" t="n"/>
      <c r="V936" s="39" t="n"/>
      <c r="W936" s="39" t="n"/>
      <c r="X936" s="39" t="n"/>
      <c r="Y936" s="39" t="n"/>
      <c r="Z936" s="39" t="n"/>
    </row>
    <row r="937" ht="15.75" customHeight="1" s="198">
      <c r="A937" s="39" t="n"/>
      <c r="B937" s="39" t="n"/>
      <c r="C937" s="39" t="n"/>
      <c r="D937" s="39" t="n"/>
      <c r="E937" s="39" t="n"/>
      <c r="F937" s="39" t="n"/>
      <c r="G937" s="39" t="n"/>
      <c r="H937" s="39" t="n"/>
      <c r="I937" s="39" t="n"/>
      <c r="J937" s="39" t="n"/>
      <c r="K937" s="39" t="n"/>
      <c r="L937" s="39" t="n"/>
      <c r="M937" s="39" t="n"/>
      <c r="N937" s="39" t="n"/>
      <c r="O937" s="39" t="n"/>
      <c r="P937" s="39" t="n"/>
      <c r="Q937" s="39" t="n"/>
      <c r="R937" s="39" t="n"/>
      <c r="S937" s="39" t="n"/>
      <c r="T937" s="39" t="n"/>
      <c r="U937" s="39" t="n"/>
      <c r="V937" s="39" t="n"/>
      <c r="W937" s="39" t="n"/>
      <c r="X937" s="39" t="n"/>
      <c r="Y937" s="39" t="n"/>
      <c r="Z937" s="39" t="n"/>
    </row>
    <row r="938" ht="15.75" customHeight="1" s="198">
      <c r="A938" s="39" t="n"/>
      <c r="B938" s="39" t="n"/>
      <c r="C938" s="39" t="n"/>
      <c r="D938" s="39" t="n"/>
      <c r="E938" s="39" t="n"/>
      <c r="F938" s="39" t="n"/>
      <c r="G938" s="39" t="n"/>
      <c r="H938" s="39" t="n"/>
      <c r="I938" s="39" t="n"/>
      <c r="J938" s="39" t="n"/>
      <c r="K938" s="39" t="n"/>
      <c r="L938" s="39" t="n"/>
      <c r="M938" s="39" t="n"/>
      <c r="N938" s="39" t="n"/>
      <c r="O938" s="39" t="n"/>
      <c r="P938" s="39" t="n"/>
      <c r="Q938" s="39" t="n"/>
      <c r="R938" s="39" t="n"/>
      <c r="S938" s="39" t="n"/>
      <c r="T938" s="39" t="n"/>
      <c r="U938" s="39" t="n"/>
      <c r="V938" s="39" t="n"/>
      <c r="W938" s="39" t="n"/>
      <c r="X938" s="39" t="n"/>
      <c r="Y938" s="39" t="n"/>
      <c r="Z938" s="39" t="n"/>
    </row>
    <row r="939" ht="15.75" customHeight="1" s="198">
      <c r="A939" s="39" t="n"/>
      <c r="B939" s="39" t="n"/>
      <c r="C939" s="39" t="n"/>
      <c r="D939" s="39" t="n"/>
      <c r="E939" s="39" t="n"/>
      <c r="F939" s="39" t="n"/>
      <c r="G939" s="39" t="n"/>
      <c r="H939" s="39" t="n"/>
      <c r="I939" s="39" t="n"/>
      <c r="J939" s="39" t="n"/>
      <c r="K939" s="39" t="n"/>
      <c r="L939" s="39" t="n"/>
      <c r="M939" s="39" t="n"/>
      <c r="N939" s="39" t="n"/>
      <c r="O939" s="39" t="n"/>
      <c r="P939" s="39" t="n"/>
      <c r="Q939" s="39" t="n"/>
      <c r="R939" s="39" t="n"/>
      <c r="S939" s="39" t="n"/>
      <c r="T939" s="39" t="n"/>
      <c r="U939" s="39" t="n"/>
      <c r="V939" s="39" t="n"/>
      <c r="W939" s="39" t="n"/>
      <c r="X939" s="39" t="n"/>
      <c r="Y939" s="39" t="n"/>
      <c r="Z939" s="39" t="n"/>
    </row>
    <row r="940" ht="15.75" customHeight="1" s="198">
      <c r="A940" s="39" t="n"/>
      <c r="B940" s="39" t="n"/>
      <c r="C940" s="39" t="n"/>
      <c r="D940" s="39" t="n"/>
      <c r="E940" s="39" t="n"/>
      <c r="F940" s="39" t="n"/>
      <c r="G940" s="39" t="n"/>
      <c r="H940" s="39" t="n"/>
      <c r="I940" s="39" t="n"/>
      <c r="J940" s="39" t="n"/>
      <c r="K940" s="39" t="n"/>
      <c r="L940" s="39" t="n"/>
      <c r="M940" s="39" t="n"/>
      <c r="N940" s="39" t="n"/>
      <c r="O940" s="39" t="n"/>
      <c r="P940" s="39" t="n"/>
      <c r="Q940" s="39" t="n"/>
      <c r="R940" s="39" t="n"/>
      <c r="S940" s="39" t="n"/>
      <c r="T940" s="39" t="n"/>
      <c r="U940" s="39" t="n"/>
      <c r="V940" s="39" t="n"/>
      <c r="W940" s="39" t="n"/>
      <c r="X940" s="39" t="n"/>
      <c r="Y940" s="39" t="n"/>
      <c r="Z940" s="39" t="n"/>
    </row>
    <row r="941" ht="15.75" customHeight="1" s="198">
      <c r="A941" s="39" t="n"/>
      <c r="B941" s="39" t="n"/>
      <c r="C941" s="39" t="n"/>
      <c r="D941" s="39" t="n"/>
      <c r="E941" s="39" t="n"/>
      <c r="F941" s="39" t="n"/>
      <c r="G941" s="39" t="n"/>
      <c r="H941" s="39" t="n"/>
      <c r="I941" s="39" t="n"/>
      <c r="J941" s="39" t="n"/>
      <c r="K941" s="39" t="n"/>
      <c r="L941" s="39" t="n"/>
      <c r="M941" s="39" t="n"/>
      <c r="N941" s="39" t="n"/>
      <c r="O941" s="39" t="n"/>
      <c r="P941" s="39" t="n"/>
      <c r="Q941" s="39" t="n"/>
      <c r="R941" s="39" t="n"/>
      <c r="S941" s="39" t="n"/>
      <c r="T941" s="39" t="n"/>
      <c r="U941" s="39" t="n"/>
      <c r="V941" s="39" t="n"/>
      <c r="W941" s="39" t="n"/>
      <c r="X941" s="39" t="n"/>
      <c r="Y941" s="39" t="n"/>
      <c r="Z941" s="39" t="n"/>
    </row>
    <row r="942" ht="15.75" customHeight="1" s="198">
      <c r="A942" s="39" t="n"/>
      <c r="B942" s="39" t="n"/>
      <c r="C942" s="39" t="n"/>
      <c r="D942" s="39" t="n"/>
      <c r="E942" s="39" t="n"/>
      <c r="F942" s="39" t="n"/>
      <c r="G942" s="39" t="n"/>
      <c r="H942" s="39" t="n"/>
      <c r="I942" s="39" t="n"/>
      <c r="J942" s="39" t="n"/>
      <c r="K942" s="39" t="n"/>
      <c r="L942" s="39" t="n"/>
      <c r="M942" s="39" t="n"/>
      <c r="N942" s="39" t="n"/>
      <c r="O942" s="39" t="n"/>
      <c r="P942" s="39" t="n"/>
      <c r="Q942" s="39" t="n"/>
      <c r="R942" s="39" t="n"/>
      <c r="S942" s="39" t="n"/>
      <c r="T942" s="39" t="n"/>
      <c r="U942" s="39" t="n"/>
      <c r="V942" s="39" t="n"/>
      <c r="W942" s="39" t="n"/>
      <c r="X942" s="39" t="n"/>
      <c r="Y942" s="39" t="n"/>
      <c r="Z942" s="39" t="n"/>
    </row>
    <row r="943" ht="15.75" customHeight="1" s="198">
      <c r="A943" s="39" t="n"/>
      <c r="B943" s="39" t="n"/>
      <c r="C943" s="39" t="n"/>
      <c r="D943" s="39" t="n"/>
      <c r="E943" s="39" t="n"/>
      <c r="F943" s="39" t="n"/>
      <c r="G943" s="39" t="n"/>
      <c r="H943" s="39" t="n"/>
      <c r="I943" s="39" t="n"/>
      <c r="J943" s="39" t="n"/>
      <c r="K943" s="39" t="n"/>
      <c r="L943" s="39" t="n"/>
      <c r="M943" s="39" t="n"/>
      <c r="N943" s="39" t="n"/>
      <c r="O943" s="39" t="n"/>
      <c r="P943" s="39" t="n"/>
      <c r="Q943" s="39" t="n"/>
      <c r="R943" s="39" t="n"/>
      <c r="S943" s="39" t="n"/>
      <c r="T943" s="39" t="n"/>
      <c r="U943" s="39" t="n"/>
      <c r="V943" s="39" t="n"/>
      <c r="W943" s="39" t="n"/>
      <c r="X943" s="39" t="n"/>
      <c r="Y943" s="39" t="n"/>
      <c r="Z943" s="39" t="n"/>
    </row>
    <row r="944" ht="15.75" customHeight="1" s="198">
      <c r="A944" s="39" t="n"/>
      <c r="B944" s="39" t="n"/>
      <c r="C944" s="39" t="n"/>
      <c r="D944" s="39" t="n"/>
      <c r="E944" s="39" t="n"/>
      <c r="F944" s="39" t="n"/>
      <c r="G944" s="39" t="n"/>
      <c r="H944" s="39" t="n"/>
      <c r="I944" s="39" t="n"/>
      <c r="J944" s="39" t="n"/>
      <c r="K944" s="39" t="n"/>
      <c r="L944" s="39" t="n"/>
      <c r="M944" s="39" t="n"/>
      <c r="N944" s="39" t="n"/>
      <c r="O944" s="39" t="n"/>
      <c r="P944" s="39" t="n"/>
      <c r="Q944" s="39" t="n"/>
      <c r="R944" s="39" t="n"/>
      <c r="S944" s="39" t="n"/>
      <c r="T944" s="39" t="n"/>
      <c r="U944" s="39" t="n"/>
      <c r="V944" s="39" t="n"/>
      <c r="W944" s="39" t="n"/>
      <c r="X944" s="39" t="n"/>
      <c r="Y944" s="39" t="n"/>
      <c r="Z944" s="39" t="n"/>
    </row>
    <row r="945" ht="15.75" customHeight="1" s="198">
      <c r="A945" s="39" t="n"/>
      <c r="B945" s="39" t="n"/>
      <c r="C945" s="39" t="n"/>
      <c r="D945" s="39" t="n"/>
      <c r="E945" s="39" t="n"/>
      <c r="F945" s="39" t="n"/>
      <c r="G945" s="39" t="n"/>
      <c r="H945" s="39" t="n"/>
      <c r="I945" s="39" t="n"/>
      <c r="J945" s="39" t="n"/>
      <c r="K945" s="39" t="n"/>
      <c r="L945" s="39" t="n"/>
      <c r="M945" s="39" t="n"/>
      <c r="N945" s="39" t="n"/>
      <c r="O945" s="39" t="n"/>
      <c r="P945" s="39" t="n"/>
      <c r="Q945" s="39" t="n"/>
      <c r="R945" s="39" t="n"/>
      <c r="S945" s="39" t="n"/>
      <c r="T945" s="39" t="n"/>
      <c r="U945" s="39" t="n"/>
      <c r="V945" s="39" t="n"/>
      <c r="W945" s="39" t="n"/>
      <c r="X945" s="39" t="n"/>
      <c r="Y945" s="39" t="n"/>
      <c r="Z945" s="39" t="n"/>
    </row>
    <row r="946" ht="15.75" customHeight="1" s="198">
      <c r="A946" s="39" t="n"/>
      <c r="B946" s="39" t="n"/>
      <c r="C946" s="39" t="n"/>
      <c r="D946" s="39" t="n"/>
      <c r="E946" s="39" t="n"/>
      <c r="F946" s="39" t="n"/>
      <c r="G946" s="39" t="n"/>
      <c r="H946" s="39" t="n"/>
      <c r="I946" s="39" t="n"/>
      <c r="J946" s="39" t="n"/>
      <c r="K946" s="39" t="n"/>
      <c r="L946" s="39" t="n"/>
      <c r="M946" s="39" t="n"/>
      <c r="N946" s="39" t="n"/>
      <c r="O946" s="39" t="n"/>
      <c r="P946" s="39" t="n"/>
      <c r="Q946" s="39" t="n"/>
      <c r="R946" s="39" t="n"/>
      <c r="S946" s="39" t="n"/>
      <c r="T946" s="39" t="n"/>
      <c r="U946" s="39" t="n"/>
      <c r="V946" s="39" t="n"/>
      <c r="W946" s="39" t="n"/>
      <c r="X946" s="39" t="n"/>
      <c r="Y946" s="39" t="n"/>
      <c r="Z946" s="39" t="n"/>
    </row>
    <row r="947" ht="15.75" customHeight="1" s="198">
      <c r="A947" s="39" t="n"/>
      <c r="B947" s="39" t="n"/>
      <c r="C947" s="39" t="n"/>
      <c r="D947" s="39" t="n"/>
      <c r="E947" s="39" t="n"/>
      <c r="F947" s="39" t="n"/>
      <c r="G947" s="39" t="n"/>
      <c r="H947" s="39" t="n"/>
      <c r="I947" s="39" t="n"/>
      <c r="J947" s="39" t="n"/>
      <c r="K947" s="39" t="n"/>
      <c r="L947" s="39" t="n"/>
      <c r="M947" s="39" t="n"/>
      <c r="N947" s="39" t="n"/>
      <c r="O947" s="39" t="n"/>
      <c r="P947" s="39" t="n"/>
      <c r="Q947" s="39" t="n"/>
      <c r="R947" s="39" t="n"/>
      <c r="S947" s="39" t="n"/>
      <c r="T947" s="39" t="n"/>
      <c r="U947" s="39" t="n"/>
      <c r="V947" s="39" t="n"/>
      <c r="W947" s="39" t="n"/>
      <c r="X947" s="39" t="n"/>
      <c r="Y947" s="39" t="n"/>
      <c r="Z947" s="39" t="n"/>
    </row>
    <row r="948" ht="15.75" customHeight="1" s="198">
      <c r="A948" s="39" t="n"/>
      <c r="B948" s="39" t="n"/>
      <c r="C948" s="39" t="n"/>
      <c r="D948" s="39" t="n"/>
      <c r="E948" s="39" t="n"/>
      <c r="F948" s="39" t="n"/>
      <c r="G948" s="39" t="n"/>
      <c r="H948" s="39" t="n"/>
      <c r="I948" s="39" t="n"/>
      <c r="J948" s="39" t="n"/>
      <c r="K948" s="39" t="n"/>
      <c r="L948" s="39" t="n"/>
      <c r="M948" s="39" t="n"/>
      <c r="N948" s="39" t="n"/>
      <c r="O948" s="39" t="n"/>
      <c r="P948" s="39" t="n"/>
      <c r="Q948" s="39" t="n"/>
      <c r="R948" s="39" t="n"/>
      <c r="S948" s="39" t="n"/>
      <c r="T948" s="39" t="n"/>
      <c r="U948" s="39" t="n"/>
      <c r="V948" s="39" t="n"/>
      <c r="W948" s="39" t="n"/>
      <c r="X948" s="39" t="n"/>
      <c r="Y948" s="39" t="n"/>
      <c r="Z948" s="39" t="n"/>
    </row>
    <row r="949" ht="15.75" customHeight="1" s="198">
      <c r="A949" s="39" t="n"/>
      <c r="B949" s="39" t="n"/>
      <c r="C949" s="39" t="n"/>
      <c r="D949" s="39" t="n"/>
      <c r="E949" s="39" t="n"/>
      <c r="F949" s="39" t="n"/>
      <c r="G949" s="39" t="n"/>
      <c r="H949" s="39" t="n"/>
      <c r="I949" s="39" t="n"/>
      <c r="J949" s="39" t="n"/>
      <c r="K949" s="39" t="n"/>
      <c r="L949" s="39" t="n"/>
      <c r="M949" s="39" t="n"/>
      <c r="N949" s="39" t="n"/>
      <c r="O949" s="39" t="n"/>
      <c r="P949" s="39" t="n"/>
      <c r="Q949" s="39" t="n"/>
      <c r="R949" s="39" t="n"/>
      <c r="S949" s="39" t="n"/>
      <c r="T949" s="39" t="n"/>
      <c r="U949" s="39" t="n"/>
      <c r="V949" s="39" t="n"/>
      <c r="W949" s="39" t="n"/>
      <c r="X949" s="39" t="n"/>
      <c r="Y949" s="39" t="n"/>
      <c r="Z949" s="39" t="n"/>
    </row>
    <row r="950" ht="15.75" customHeight="1" s="198">
      <c r="A950" s="39" t="n"/>
      <c r="B950" s="39" t="n"/>
      <c r="C950" s="39" t="n"/>
      <c r="D950" s="39" t="n"/>
      <c r="E950" s="39" t="n"/>
      <c r="F950" s="39" t="n"/>
      <c r="G950" s="39" t="n"/>
      <c r="H950" s="39" t="n"/>
      <c r="I950" s="39" t="n"/>
      <c r="J950" s="39" t="n"/>
      <c r="K950" s="39" t="n"/>
      <c r="L950" s="39" t="n"/>
      <c r="M950" s="39" t="n"/>
      <c r="N950" s="39" t="n"/>
      <c r="O950" s="39" t="n"/>
      <c r="P950" s="39" t="n"/>
      <c r="Q950" s="39" t="n"/>
      <c r="R950" s="39" t="n"/>
      <c r="S950" s="39" t="n"/>
      <c r="T950" s="39" t="n"/>
      <c r="U950" s="39" t="n"/>
      <c r="V950" s="39" t="n"/>
      <c r="W950" s="39" t="n"/>
      <c r="X950" s="39" t="n"/>
      <c r="Y950" s="39" t="n"/>
      <c r="Z950" s="39" t="n"/>
    </row>
    <row r="951" ht="15.75" customHeight="1" s="198">
      <c r="A951" s="39" t="n"/>
      <c r="B951" s="39" t="n"/>
      <c r="C951" s="39" t="n"/>
      <c r="D951" s="39" t="n"/>
      <c r="E951" s="39" t="n"/>
      <c r="F951" s="39" t="n"/>
      <c r="G951" s="39" t="n"/>
      <c r="H951" s="39" t="n"/>
      <c r="I951" s="39" t="n"/>
      <c r="J951" s="39" t="n"/>
      <c r="K951" s="39" t="n"/>
      <c r="L951" s="39" t="n"/>
      <c r="M951" s="39" t="n"/>
      <c r="N951" s="39" t="n"/>
      <c r="O951" s="39" t="n"/>
      <c r="P951" s="39" t="n"/>
      <c r="Q951" s="39" t="n"/>
      <c r="R951" s="39" t="n"/>
      <c r="S951" s="39" t="n"/>
      <c r="T951" s="39" t="n"/>
      <c r="U951" s="39" t="n"/>
      <c r="V951" s="39" t="n"/>
      <c r="W951" s="39" t="n"/>
      <c r="X951" s="39" t="n"/>
      <c r="Y951" s="39" t="n"/>
      <c r="Z951" s="39" t="n"/>
    </row>
    <row r="952" ht="15.75" customHeight="1" s="198">
      <c r="A952" s="39" t="n"/>
      <c r="B952" s="39" t="n"/>
      <c r="C952" s="39" t="n"/>
      <c r="D952" s="39" t="n"/>
      <c r="E952" s="39" t="n"/>
      <c r="F952" s="39" t="n"/>
      <c r="G952" s="39" t="n"/>
      <c r="H952" s="39" t="n"/>
      <c r="I952" s="39" t="n"/>
      <c r="J952" s="39" t="n"/>
      <c r="K952" s="39" t="n"/>
      <c r="L952" s="39" t="n"/>
      <c r="M952" s="39" t="n"/>
      <c r="N952" s="39" t="n"/>
      <c r="O952" s="39" t="n"/>
      <c r="P952" s="39" t="n"/>
      <c r="Q952" s="39" t="n"/>
      <c r="R952" s="39" t="n"/>
      <c r="S952" s="39" t="n"/>
      <c r="T952" s="39" t="n"/>
      <c r="U952" s="39" t="n"/>
      <c r="V952" s="39" t="n"/>
      <c r="W952" s="39" t="n"/>
      <c r="X952" s="39" t="n"/>
      <c r="Y952" s="39" t="n"/>
      <c r="Z952" s="39" t="n"/>
    </row>
    <row r="953" ht="15.75" customHeight="1" s="198">
      <c r="A953" s="39" t="n"/>
      <c r="B953" s="39" t="n"/>
      <c r="C953" s="39" t="n"/>
      <c r="D953" s="39" t="n"/>
      <c r="E953" s="39" t="n"/>
      <c r="F953" s="39" t="n"/>
      <c r="G953" s="39" t="n"/>
      <c r="H953" s="39" t="n"/>
      <c r="I953" s="39" t="n"/>
      <c r="J953" s="39" t="n"/>
      <c r="K953" s="39" t="n"/>
      <c r="L953" s="39" t="n"/>
      <c r="M953" s="39" t="n"/>
      <c r="N953" s="39" t="n"/>
      <c r="O953" s="39" t="n"/>
      <c r="P953" s="39" t="n"/>
      <c r="Q953" s="39" t="n"/>
      <c r="R953" s="39" t="n"/>
      <c r="S953" s="39" t="n"/>
      <c r="T953" s="39" t="n"/>
      <c r="U953" s="39" t="n"/>
      <c r="V953" s="39" t="n"/>
      <c r="W953" s="39" t="n"/>
      <c r="X953" s="39" t="n"/>
      <c r="Y953" s="39" t="n"/>
      <c r="Z953" s="39" t="n"/>
    </row>
    <row r="954" ht="15.75" customHeight="1" s="198">
      <c r="A954" s="39" t="n"/>
      <c r="B954" s="39" t="n"/>
      <c r="C954" s="39" t="n"/>
      <c r="D954" s="39" t="n"/>
      <c r="E954" s="39" t="n"/>
      <c r="F954" s="39" t="n"/>
      <c r="G954" s="39" t="n"/>
      <c r="H954" s="39" t="n"/>
      <c r="I954" s="39" t="n"/>
      <c r="J954" s="39" t="n"/>
      <c r="K954" s="39" t="n"/>
      <c r="L954" s="39" t="n"/>
      <c r="M954" s="39" t="n"/>
      <c r="N954" s="39" t="n"/>
      <c r="O954" s="39" t="n"/>
      <c r="P954" s="39" t="n"/>
      <c r="Q954" s="39" t="n"/>
      <c r="R954" s="39" t="n"/>
      <c r="S954" s="39" t="n"/>
      <c r="T954" s="39" t="n"/>
      <c r="U954" s="39" t="n"/>
      <c r="V954" s="39" t="n"/>
      <c r="W954" s="39" t="n"/>
      <c r="X954" s="39" t="n"/>
      <c r="Y954" s="39" t="n"/>
      <c r="Z954" s="39" t="n"/>
    </row>
    <row r="955" ht="15.75" customHeight="1" s="198">
      <c r="A955" s="39" t="n"/>
      <c r="B955" s="39" t="n"/>
      <c r="C955" s="39" t="n"/>
      <c r="D955" s="39" t="n"/>
      <c r="E955" s="39" t="n"/>
      <c r="F955" s="39" t="n"/>
      <c r="G955" s="39" t="n"/>
      <c r="H955" s="39" t="n"/>
      <c r="I955" s="39" t="n"/>
      <c r="J955" s="39" t="n"/>
      <c r="K955" s="39" t="n"/>
      <c r="L955" s="39" t="n"/>
      <c r="M955" s="39" t="n"/>
      <c r="N955" s="39" t="n"/>
      <c r="O955" s="39" t="n"/>
      <c r="P955" s="39" t="n"/>
      <c r="Q955" s="39" t="n"/>
      <c r="R955" s="39" t="n"/>
      <c r="S955" s="39" t="n"/>
      <c r="T955" s="39" t="n"/>
      <c r="U955" s="39" t="n"/>
      <c r="V955" s="39" t="n"/>
      <c r="W955" s="39" t="n"/>
      <c r="X955" s="39" t="n"/>
      <c r="Y955" s="39" t="n"/>
      <c r="Z955" s="39" t="n"/>
    </row>
    <row r="956" ht="15.75" customHeight="1" s="198">
      <c r="A956" s="39" t="n"/>
      <c r="B956" s="39" t="n"/>
      <c r="C956" s="39" t="n"/>
      <c r="D956" s="39" t="n"/>
      <c r="E956" s="39" t="n"/>
      <c r="F956" s="39" t="n"/>
      <c r="G956" s="39" t="n"/>
      <c r="H956" s="39" t="n"/>
      <c r="I956" s="39" t="n"/>
      <c r="J956" s="39" t="n"/>
      <c r="K956" s="39" t="n"/>
      <c r="L956" s="39" t="n"/>
      <c r="M956" s="39" t="n"/>
      <c r="N956" s="39" t="n"/>
      <c r="O956" s="39" t="n"/>
      <c r="P956" s="39" t="n"/>
      <c r="Q956" s="39" t="n"/>
      <c r="R956" s="39" t="n"/>
      <c r="S956" s="39" t="n"/>
      <c r="T956" s="39" t="n"/>
      <c r="U956" s="39" t="n"/>
      <c r="V956" s="39" t="n"/>
      <c r="W956" s="39" t="n"/>
      <c r="X956" s="39" t="n"/>
      <c r="Y956" s="39" t="n"/>
      <c r="Z956" s="39" t="n"/>
    </row>
    <row r="957" ht="15.75" customHeight="1" s="198">
      <c r="A957" s="39" t="n"/>
      <c r="B957" s="39" t="n"/>
      <c r="C957" s="39" t="n"/>
      <c r="D957" s="39" t="n"/>
      <c r="E957" s="39" t="n"/>
      <c r="F957" s="39" t="n"/>
      <c r="G957" s="39" t="n"/>
      <c r="H957" s="39" t="n"/>
      <c r="I957" s="39" t="n"/>
      <c r="J957" s="39" t="n"/>
      <c r="K957" s="39" t="n"/>
      <c r="L957" s="39" t="n"/>
      <c r="M957" s="39" t="n"/>
      <c r="N957" s="39" t="n"/>
      <c r="O957" s="39" t="n"/>
      <c r="P957" s="39" t="n"/>
      <c r="Q957" s="39" t="n"/>
      <c r="R957" s="39" t="n"/>
      <c r="S957" s="39" t="n"/>
      <c r="T957" s="39" t="n"/>
      <c r="U957" s="39" t="n"/>
      <c r="V957" s="39" t="n"/>
      <c r="W957" s="39" t="n"/>
      <c r="X957" s="39" t="n"/>
      <c r="Y957" s="39" t="n"/>
      <c r="Z957" s="39" t="n"/>
    </row>
    <row r="958" ht="15.75" customHeight="1" s="198">
      <c r="A958" s="39" t="n"/>
      <c r="B958" s="39" t="n"/>
      <c r="C958" s="39" t="n"/>
      <c r="D958" s="39" t="n"/>
      <c r="E958" s="39" t="n"/>
      <c r="F958" s="39" t="n"/>
      <c r="G958" s="39" t="n"/>
      <c r="H958" s="39" t="n"/>
      <c r="I958" s="39" t="n"/>
      <c r="J958" s="39" t="n"/>
      <c r="K958" s="39" t="n"/>
      <c r="L958" s="39" t="n"/>
      <c r="M958" s="39" t="n"/>
      <c r="N958" s="39" t="n"/>
      <c r="O958" s="39" t="n"/>
      <c r="P958" s="39" t="n"/>
      <c r="Q958" s="39" t="n"/>
      <c r="R958" s="39" t="n"/>
      <c r="S958" s="39" t="n"/>
      <c r="T958" s="39" t="n"/>
      <c r="U958" s="39" t="n"/>
      <c r="V958" s="39" t="n"/>
      <c r="W958" s="39" t="n"/>
      <c r="X958" s="39" t="n"/>
      <c r="Y958" s="39" t="n"/>
      <c r="Z958" s="39" t="n"/>
    </row>
    <row r="959" ht="15.75" customHeight="1" s="198">
      <c r="A959" s="39" t="n"/>
      <c r="B959" s="39" t="n"/>
      <c r="C959" s="39" t="n"/>
      <c r="D959" s="39" t="n"/>
      <c r="E959" s="39" t="n"/>
      <c r="F959" s="39" t="n"/>
      <c r="G959" s="39" t="n"/>
      <c r="H959" s="39" t="n"/>
      <c r="I959" s="39" t="n"/>
      <c r="J959" s="39" t="n"/>
      <c r="K959" s="39" t="n"/>
      <c r="L959" s="39" t="n"/>
      <c r="M959" s="39" t="n"/>
      <c r="N959" s="39" t="n"/>
      <c r="O959" s="39" t="n"/>
      <c r="P959" s="39" t="n"/>
      <c r="Q959" s="39" t="n"/>
      <c r="R959" s="39" t="n"/>
      <c r="S959" s="39" t="n"/>
      <c r="T959" s="39" t="n"/>
      <c r="U959" s="39" t="n"/>
      <c r="V959" s="39" t="n"/>
      <c r="W959" s="39" t="n"/>
      <c r="X959" s="39" t="n"/>
      <c r="Y959" s="39" t="n"/>
      <c r="Z959" s="39" t="n"/>
    </row>
    <row r="960" ht="15.75" customHeight="1" s="198">
      <c r="A960" s="39" t="n"/>
      <c r="B960" s="39" t="n"/>
      <c r="C960" s="39" t="n"/>
      <c r="D960" s="39" t="n"/>
      <c r="E960" s="39" t="n"/>
      <c r="F960" s="39" t="n"/>
      <c r="G960" s="39" t="n"/>
      <c r="H960" s="39" t="n"/>
      <c r="I960" s="39" t="n"/>
      <c r="J960" s="39" t="n"/>
      <c r="K960" s="39" t="n"/>
      <c r="L960" s="39" t="n"/>
      <c r="M960" s="39" t="n"/>
      <c r="N960" s="39" t="n"/>
      <c r="O960" s="39" t="n"/>
      <c r="P960" s="39" t="n"/>
      <c r="Q960" s="39" t="n"/>
      <c r="R960" s="39" t="n"/>
      <c r="S960" s="39" t="n"/>
      <c r="T960" s="39" t="n"/>
      <c r="U960" s="39" t="n"/>
      <c r="V960" s="39" t="n"/>
      <c r="W960" s="39" t="n"/>
      <c r="X960" s="39" t="n"/>
      <c r="Y960" s="39" t="n"/>
      <c r="Z960" s="39" t="n"/>
    </row>
    <row r="961" ht="15.75" customHeight="1" s="198">
      <c r="A961" s="39" t="n"/>
      <c r="B961" s="39" t="n"/>
      <c r="C961" s="39" t="n"/>
      <c r="D961" s="39" t="n"/>
      <c r="E961" s="39" t="n"/>
      <c r="F961" s="39" t="n"/>
      <c r="G961" s="39" t="n"/>
      <c r="H961" s="39" t="n"/>
      <c r="I961" s="39" t="n"/>
      <c r="J961" s="39" t="n"/>
      <c r="K961" s="39" t="n"/>
      <c r="L961" s="39" t="n"/>
      <c r="M961" s="39" t="n"/>
      <c r="N961" s="39" t="n"/>
      <c r="O961" s="39" t="n"/>
      <c r="P961" s="39" t="n"/>
      <c r="Q961" s="39" t="n"/>
      <c r="R961" s="39" t="n"/>
      <c r="S961" s="39" t="n"/>
      <c r="T961" s="39" t="n"/>
      <c r="U961" s="39" t="n"/>
      <c r="V961" s="39" t="n"/>
      <c r="W961" s="39" t="n"/>
      <c r="X961" s="39" t="n"/>
      <c r="Y961" s="39" t="n"/>
      <c r="Z961" s="39" t="n"/>
    </row>
    <row r="962" ht="15.75" customHeight="1" s="198">
      <c r="A962" s="39" t="n"/>
      <c r="B962" s="39" t="n"/>
      <c r="C962" s="39" t="n"/>
      <c r="D962" s="39" t="n"/>
      <c r="E962" s="39" t="n"/>
      <c r="F962" s="39" t="n"/>
      <c r="G962" s="39" t="n"/>
      <c r="H962" s="39" t="n"/>
      <c r="I962" s="39" t="n"/>
      <c r="J962" s="39" t="n"/>
      <c r="K962" s="39" t="n"/>
      <c r="L962" s="39" t="n"/>
      <c r="M962" s="39" t="n"/>
      <c r="N962" s="39" t="n"/>
      <c r="O962" s="39" t="n"/>
      <c r="P962" s="39" t="n"/>
      <c r="Q962" s="39" t="n"/>
      <c r="R962" s="39" t="n"/>
      <c r="S962" s="39" t="n"/>
      <c r="T962" s="39" t="n"/>
      <c r="U962" s="39" t="n"/>
      <c r="V962" s="39" t="n"/>
      <c r="W962" s="39" t="n"/>
      <c r="X962" s="39" t="n"/>
      <c r="Y962" s="39" t="n"/>
      <c r="Z962" s="39" t="n"/>
    </row>
    <row r="963" ht="15.75" customHeight="1" s="198">
      <c r="A963" s="39" t="n"/>
      <c r="B963" s="39" t="n"/>
      <c r="C963" s="39" t="n"/>
      <c r="D963" s="39" t="n"/>
      <c r="E963" s="39" t="n"/>
      <c r="F963" s="39" t="n"/>
      <c r="G963" s="39" t="n"/>
      <c r="H963" s="39" t="n"/>
      <c r="I963" s="39" t="n"/>
      <c r="J963" s="39" t="n"/>
      <c r="K963" s="39" t="n"/>
      <c r="L963" s="39" t="n"/>
      <c r="M963" s="39" t="n"/>
      <c r="N963" s="39" t="n"/>
      <c r="O963" s="39" t="n"/>
      <c r="P963" s="39" t="n"/>
      <c r="Q963" s="39" t="n"/>
      <c r="R963" s="39" t="n"/>
      <c r="S963" s="39" t="n"/>
      <c r="T963" s="39" t="n"/>
      <c r="U963" s="39" t="n"/>
      <c r="V963" s="39" t="n"/>
      <c r="W963" s="39" t="n"/>
      <c r="X963" s="39" t="n"/>
      <c r="Y963" s="39" t="n"/>
      <c r="Z963" s="39" t="n"/>
    </row>
    <row r="964" ht="15.75" customHeight="1" s="198">
      <c r="A964" s="39" t="n"/>
      <c r="B964" s="39" t="n"/>
      <c r="C964" s="39" t="n"/>
      <c r="D964" s="39" t="n"/>
      <c r="E964" s="39" t="n"/>
      <c r="F964" s="39" t="n"/>
      <c r="G964" s="39" t="n"/>
      <c r="H964" s="39" t="n"/>
      <c r="I964" s="39" t="n"/>
      <c r="J964" s="39" t="n"/>
      <c r="K964" s="39" t="n"/>
      <c r="L964" s="39" t="n"/>
      <c r="M964" s="39" t="n"/>
      <c r="N964" s="39" t="n"/>
      <c r="O964" s="39" t="n"/>
      <c r="P964" s="39" t="n"/>
      <c r="Q964" s="39" t="n"/>
      <c r="R964" s="39" t="n"/>
      <c r="S964" s="39" t="n"/>
      <c r="T964" s="39" t="n"/>
      <c r="U964" s="39" t="n"/>
      <c r="V964" s="39" t="n"/>
      <c r="W964" s="39" t="n"/>
      <c r="X964" s="39" t="n"/>
      <c r="Y964" s="39" t="n"/>
      <c r="Z964" s="39" t="n"/>
    </row>
    <row r="965" ht="15.75" customHeight="1" s="198">
      <c r="A965" s="39" t="n"/>
      <c r="B965" s="39" t="n"/>
      <c r="C965" s="39" t="n"/>
      <c r="D965" s="39" t="n"/>
      <c r="E965" s="39" t="n"/>
      <c r="F965" s="39" t="n"/>
      <c r="G965" s="39" t="n"/>
      <c r="H965" s="39" t="n"/>
      <c r="I965" s="39" t="n"/>
      <c r="J965" s="39" t="n"/>
      <c r="K965" s="39" t="n"/>
      <c r="L965" s="39" t="n"/>
      <c r="M965" s="39" t="n"/>
      <c r="N965" s="39" t="n"/>
      <c r="O965" s="39" t="n"/>
      <c r="P965" s="39" t="n"/>
      <c r="Q965" s="39" t="n"/>
      <c r="R965" s="39" t="n"/>
      <c r="S965" s="39" t="n"/>
      <c r="T965" s="39" t="n"/>
      <c r="U965" s="39" t="n"/>
      <c r="V965" s="39" t="n"/>
      <c r="W965" s="39" t="n"/>
      <c r="X965" s="39" t="n"/>
      <c r="Y965" s="39" t="n"/>
      <c r="Z965" s="39" t="n"/>
    </row>
    <row r="966" ht="15.75" customHeight="1" s="198">
      <c r="A966" s="39" t="n"/>
      <c r="B966" s="39" t="n"/>
      <c r="C966" s="39" t="n"/>
      <c r="D966" s="39" t="n"/>
      <c r="E966" s="39" t="n"/>
      <c r="F966" s="39" t="n"/>
      <c r="G966" s="39" t="n"/>
      <c r="H966" s="39" t="n"/>
      <c r="I966" s="39" t="n"/>
      <c r="J966" s="39" t="n"/>
      <c r="K966" s="39" t="n"/>
      <c r="L966" s="39" t="n"/>
      <c r="M966" s="39" t="n"/>
      <c r="N966" s="39" t="n"/>
      <c r="O966" s="39" t="n"/>
      <c r="P966" s="39" t="n"/>
      <c r="Q966" s="39" t="n"/>
      <c r="R966" s="39" t="n"/>
      <c r="S966" s="39" t="n"/>
      <c r="T966" s="39" t="n"/>
      <c r="U966" s="39" t="n"/>
      <c r="V966" s="39" t="n"/>
      <c r="W966" s="39" t="n"/>
      <c r="X966" s="39" t="n"/>
      <c r="Y966" s="39" t="n"/>
      <c r="Z966" s="39" t="n"/>
    </row>
    <row r="967" ht="15.75" customHeight="1" s="198">
      <c r="A967" s="39" t="n"/>
      <c r="B967" s="39" t="n"/>
      <c r="C967" s="39" t="n"/>
      <c r="D967" s="39" t="n"/>
      <c r="E967" s="39" t="n"/>
      <c r="F967" s="39" t="n"/>
      <c r="G967" s="39" t="n"/>
      <c r="H967" s="39" t="n"/>
      <c r="I967" s="39" t="n"/>
      <c r="J967" s="39" t="n"/>
      <c r="K967" s="39" t="n"/>
      <c r="L967" s="39" t="n"/>
      <c r="M967" s="39" t="n"/>
      <c r="N967" s="39" t="n"/>
      <c r="O967" s="39" t="n"/>
      <c r="P967" s="39" t="n"/>
      <c r="Q967" s="39" t="n"/>
      <c r="R967" s="39" t="n"/>
      <c r="S967" s="39" t="n"/>
      <c r="T967" s="39" t="n"/>
      <c r="U967" s="39" t="n"/>
      <c r="V967" s="39" t="n"/>
      <c r="W967" s="39" t="n"/>
      <c r="X967" s="39" t="n"/>
      <c r="Y967" s="39" t="n"/>
      <c r="Z967" s="39" t="n"/>
    </row>
    <row r="968" ht="15.75" customHeight="1" s="198">
      <c r="A968" s="39" t="n"/>
      <c r="B968" s="39" t="n"/>
      <c r="C968" s="39" t="n"/>
      <c r="D968" s="39" t="n"/>
      <c r="E968" s="39" t="n"/>
      <c r="F968" s="39" t="n"/>
      <c r="G968" s="39" t="n"/>
      <c r="H968" s="39" t="n"/>
      <c r="I968" s="39" t="n"/>
      <c r="J968" s="39" t="n"/>
      <c r="K968" s="39" t="n"/>
      <c r="L968" s="39" t="n"/>
      <c r="M968" s="39" t="n"/>
      <c r="N968" s="39" t="n"/>
      <c r="O968" s="39" t="n"/>
      <c r="P968" s="39" t="n"/>
      <c r="Q968" s="39" t="n"/>
      <c r="R968" s="39" t="n"/>
      <c r="S968" s="39" t="n"/>
      <c r="T968" s="39" t="n"/>
      <c r="U968" s="39" t="n"/>
      <c r="V968" s="39" t="n"/>
      <c r="W968" s="39" t="n"/>
      <c r="X968" s="39" t="n"/>
      <c r="Y968" s="39" t="n"/>
      <c r="Z968" s="39" t="n"/>
    </row>
    <row r="969" ht="15.75" customHeight="1" s="198">
      <c r="A969" s="39" t="n"/>
      <c r="B969" s="39" t="n"/>
      <c r="C969" s="39" t="n"/>
      <c r="D969" s="39" t="n"/>
      <c r="E969" s="39" t="n"/>
      <c r="F969" s="39" t="n"/>
      <c r="G969" s="39" t="n"/>
      <c r="H969" s="39" t="n"/>
      <c r="I969" s="39" t="n"/>
      <c r="J969" s="39" t="n"/>
      <c r="K969" s="39" t="n"/>
      <c r="L969" s="39" t="n"/>
      <c r="M969" s="39" t="n"/>
      <c r="N969" s="39" t="n"/>
      <c r="O969" s="39" t="n"/>
      <c r="P969" s="39" t="n"/>
      <c r="Q969" s="39" t="n"/>
      <c r="R969" s="39" t="n"/>
      <c r="S969" s="39" t="n"/>
      <c r="T969" s="39" t="n"/>
      <c r="U969" s="39" t="n"/>
      <c r="V969" s="39" t="n"/>
      <c r="W969" s="39" t="n"/>
      <c r="X969" s="39" t="n"/>
      <c r="Y969" s="39" t="n"/>
      <c r="Z969" s="39" t="n"/>
    </row>
    <row r="970" ht="15.75" customHeight="1" s="198">
      <c r="A970" s="39" t="n"/>
      <c r="B970" s="39" t="n"/>
      <c r="C970" s="39" t="n"/>
      <c r="D970" s="39" t="n"/>
      <c r="E970" s="39" t="n"/>
      <c r="F970" s="39" t="n"/>
      <c r="G970" s="39" t="n"/>
      <c r="H970" s="39" t="n"/>
      <c r="I970" s="39" t="n"/>
      <c r="J970" s="39" t="n"/>
      <c r="K970" s="39" t="n"/>
      <c r="L970" s="39" t="n"/>
      <c r="M970" s="39" t="n"/>
      <c r="N970" s="39" t="n"/>
      <c r="O970" s="39" t="n"/>
      <c r="P970" s="39" t="n"/>
      <c r="Q970" s="39" t="n"/>
      <c r="R970" s="39" t="n"/>
      <c r="S970" s="39" t="n"/>
      <c r="T970" s="39" t="n"/>
      <c r="U970" s="39" t="n"/>
      <c r="V970" s="39" t="n"/>
      <c r="W970" s="39" t="n"/>
      <c r="X970" s="39" t="n"/>
      <c r="Y970" s="39" t="n"/>
      <c r="Z970" s="39" t="n"/>
    </row>
    <row r="971" ht="15.75" customHeight="1" s="198">
      <c r="A971" s="39" t="n"/>
      <c r="B971" s="39" t="n"/>
      <c r="C971" s="39" t="n"/>
      <c r="D971" s="39" t="n"/>
      <c r="E971" s="39" t="n"/>
      <c r="F971" s="39" t="n"/>
      <c r="G971" s="39" t="n"/>
      <c r="H971" s="39" t="n"/>
      <c r="I971" s="39" t="n"/>
      <c r="J971" s="39" t="n"/>
      <c r="K971" s="39" t="n"/>
      <c r="L971" s="39" t="n"/>
      <c r="M971" s="39" t="n"/>
      <c r="N971" s="39" t="n"/>
      <c r="O971" s="39" t="n"/>
      <c r="P971" s="39" t="n"/>
      <c r="Q971" s="39" t="n"/>
      <c r="R971" s="39" t="n"/>
      <c r="S971" s="39" t="n"/>
      <c r="T971" s="39" t="n"/>
      <c r="U971" s="39" t="n"/>
      <c r="V971" s="39" t="n"/>
      <c r="W971" s="39" t="n"/>
      <c r="X971" s="39" t="n"/>
      <c r="Y971" s="39" t="n"/>
      <c r="Z971" s="39" t="n"/>
    </row>
    <row r="972" ht="15.75" customHeight="1" s="198">
      <c r="A972" s="39" t="n"/>
      <c r="B972" s="39" t="n"/>
      <c r="C972" s="39" t="n"/>
      <c r="D972" s="39" t="n"/>
      <c r="E972" s="39" t="n"/>
      <c r="F972" s="39" t="n"/>
      <c r="G972" s="39" t="n"/>
      <c r="H972" s="39" t="n"/>
      <c r="I972" s="39" t="n"/>
      <c r="J972" s="39" t="n"/>
      <c r="K972" s="39" t="n"/>
      <c r="L972" s="39" t="n"/>
      <c r="M972" s="39" t="n"/>
      <c r="N972" s="39" t="n"/>
      <c r="O972" s="39" t="n"/>
      <c r="P972" s="39" t="n"/>
      <c r="Q972" s="39" t="n"/>
      <c r="R972" s="39" t="n"/>
      <c r="S972" s="39" t="n"/>
      <c r="T972" s="39" t="n"/>
      <c r="U972" s="39" t="n"/>
      <c r="V972" s="39" t="n"/>
      <c r="W972" s="39" t="n"/>
      <c r="X972" s="39" t="n"/>
      <c r="Y972" s="39" t="n"/>
      <c r="Z972" s="39" t="n"/>
    </row>
    <row r="973" ht="15.75" customHeight="1" s="198">
      <c r="A973" s="39" t="n"/>
      <c r="B973" s="39" t="n"/>
      <c r="C973" s="39" t="n"/>
      <c r="D973" s="39" t="n"/>
      <c r="E973" s="39" t="n"/>
      <c r="F973" s="39" t="n"/>
      <c r="G973" s="39" t="n"/>
      <c r="H973" s="39" t="n"/>
      <c r="I973" s="39" t="n"/>
      <c r="J973" s="39" t="n"/>
      <c r="K973" s="39" t="n"/>
      <c r="L973" s="39" t="n"/>
      <c r="M973" s="39" t="n"/>
      <c r="N973" s="39" t="n"/>
      <c r="O973" s="39" t="n"/>
      <c r="P973" s="39" t="n"/>
      <c r="Q973" s="39" t="n"/>
      <c r="R973" s="39" t="n"/>
      <c r="S973" s="39" t="n"/>
      <c r="T973" s="39" t="n"/>
      <c r="U973" s="39" t="n"/>
      <c r="V973" s="39" t="n"/>
      <c r="W973" s="39" t="n"/>
      <c r="X973" s="39" t="n"/>
      <c r="Y973" s="39" t="n"/>
      <c r="Z973" s="39" t="n"/>
    </row>
    <row r="974" ht="15.75" customHeight="1" s="198">
      <c r="A974" s="39" t="n"/>
      <c r="B974" s="39" t="n"/>
      <c r="C974" s="39" t="n"/>
      <c r="D974" s="39" t="n"/>
      <c r="E974" s="39" t="n"/>
      <c r="F974" s="39" t="n"/>
      <c r="G974" s="39" t="n"/>
      <c r="H974" s="39" t="n"/>
      <c r="I974" s="39" t="n"/>
      <c r="J974" s="39" t="n"/>
      <c r="K974" s="39" t="n"/>
      <c r="L974" s="39" t="n"/>
      <c r="M974" s="39" t="n"/>
      <c r="N974" s="39" t="n"/>
      <c r="O974" s="39" t="n"/>
      <c r="P974" s="39" t="n"/>
      <c r="Q974" s="39" t="n"/>
      <c r="R974" s="39" t="n"/>
      <c r="S974" s="39" t="n"/>
      <c r="T974" s="39" t="n"/>
      <c r="U974" s="39" t="n"/>
      <c r="V974" s="39" t="n"/>
      <c r="W974" s="39" t="n"/>
      <c r="X974" s="39" t="n"/>
      <c r="Y974" s="39" t="n"/>
      <c r="Z974" s="39" t="n"/>
    </row>
    <row r="975" ht="15.75" customHeight="1" s="198">
      <c r="A975" s="39" t="n"/>
      <c r="B975" s="39" t="n"/>
      <c r="C975" s="39" t="n"/>
      <c r="D975" s="39" t="n"/>
      <c r="E975" s="39" t="n"/>
      <c r="F975" s="39" t="n"/>
      <c r="G975" s="39" t="n"/>
      <c r="H975" s="39" t="n"/>
      <c r="I975" s="39" t="n"/>
      <c r="J975" s="39" t="n"/>
      <c r="K975" s="39" t="n"/>
      <c r="L975" s="39" t="n"/>
      <c r="M975" s="39" t="n"/>
      <c r="N975" s="39" t="n"/>
      <c r="O975" s="39" t="n"/>
      <c r="P975" s="39" t="n"/>
      <c r="Q975" s="39" t="n"/>
      <c r="R975" s="39" t="n"/>
      <c r="S975" s="39" t="n"/>
      <c r="T975" s="39" t="n"/>
      <c r="U975" s="39" t="n"/>
      <c r="V975" s="39" t="n"/>
      <c r="W975" s="39" t="n"/>
      <c r="X975" s="39" t="n"/>
      <c r="Y975" s="39" t="n"/>
      <c r="Z975" s="39" t="n"/>
    </row>
    <row r="976" ht="15.75" customHeight="1" s="198">
      <c r="A976" s="39" t="n"/>
      <c r="B976" s="39" t="n"/>
      <c r="C976" s="39" t="n"/>
      <c r="D976" s="39" t="n"/>
      <c r="E976" s="39" t="n"/>
      <c r="F976" s="39" t="n"/>
      <c r="G976" s="39" t="n"/>
      <c r="H976" s="39" t="n"/>
      <c r="I976" s="39" t="n"/>
      <c r="J976" s="39" t="n"/>
      <c r="K976" s="39" t="n"/>
      <c r="L976" s="39" t="n"/>
      <c r="M976" s="39" t="n"/>
      <c r="N976" s="39" t="n"/>
      <c r="O976" s="39" t="n"/>
      <c r="P976" s="39" t="n"/>
      <c r="Q976" s="39" t="n"/>
      <c r="R976" s="39" t="n"/>
      <c r="S976" s="39" t="n"/>
      <c r="T976" s="39" t="n"/>
      <c r="U976" s="39" t="n"/>
      <c r="V976" s="39" t="n"/>
      <c r="W976" s="39" t="n"/>
      <c r="X976" s="39" t="n"/>
      <c r="Y976" s="39" t="n"/>
      <c r="Z976" s="39" t="n"/>
    </row>
    <row r="977" ht="15.75" customHeight="1" s="198">
      <c r="A977" s="39" t="n"/>
      <c r="B977" s="39" t="n"/>
      <c r="C977" s="39" t="n"/>
      <c r="D977" s="39" t="n"/>
      <c r="E977" s="39" t="n"/>
      <c r="F977" s="39" t="n"/>
      <c r="G977" s="39" t="n"/>
      <c r="H977" s="39" t="n"/>
      <c r="I977" s="39" t="n"/>
      <c r="J977" s="39" t="n"/>
      <c r="K977" s="39" t="n"/>
      <c r="L977" s="39" t="n"/>
      <c r="M977" s="39" t="n"/>
      <c r="N977" s="39" t="n"/>
      <c r="O977" s="39" t="n"/>
      <c r="P977" s="39" t="n"/>
      <c r="Q977" s="39" t="n"/>
      <c r="R977" s="39" t="n"/>
      <c r="S977" s="39" t="n"/>
      <c r="T977" s="39" t="n"/>
      <c r="U977" s="39" t="n"/>
      <c r="V977" s="39" t="n"/>
      <c r="W977" s="39" t="n"/>
      <c r="X977" s="39" t="n"/>
      <c r="Y977" s="39" t="n"/>
      <c r="Z977" s="39" t="n"/>
    </row>
    <row r="978" ht="15.75" customHeight="1" s="198">
      <c r="A978" s="39" t="n"/>
      <c r="B978" s="39" t="n"/>
      <c r="C978" s="39" t="n"/>
      <c r="D978" s="39" t="n"/>
      <c r="E978" s="39" t="n"/>
      <c r="F978" s="39" t="n"/>
      <c r="G978" s="39" t="n"/>
      <c r="H978" s="39" t="n"/>
      <c r="I978" s="39" t="n"/>
      <c r="J978" s="39" t="n"/>
      <c r="K978" s="39" t="n"/>
      <c r="L978" s="39" t="n"/>
      <c r="M978" s="39" t="n"/>
      <c r="N978" s="39" t="n"/>
      <c r="O978" s="39" t="n"/>
      <c r="P978" s="39" t="n"/>
      <c r="Q978" s="39" t="n"/>
      <c r="R978" s="39" t="n"/>
      <c r="S978" s="39" t="n"/>
      <c r="T978" s="39" t="n"/>
      <c r="U978" s="39" t="n"/>
      <c r="V978" s="39" t="n"/>
      <c r="W978" s="39" t="n"/>
      <c r="X978" s="39" t="n"/>
      <c r="Y978" s="39" t="n"/>
      <c r="Z978" s="39" t="n"/>
    </row>
    <row r="979" ht="15.75" customHeight="1" s="198">
      <c r="A979" s="39" t="n"/>
      <c r="B979" s="39" t="n"/>
      <c r="C979" s="39" t="n"/>
      <c r="D979" s="39" t="n"/>
      <c r="E979" s="39" t="n"/>
      <c r="F979" s="39" t="n"/>
      <c r="G979" s="39" t="n"/>
      <c r="H979" s="39" t="n"/>
      <c r="I979" s="39" t="n"/>
      <c r="J979" s="39" t="n"/>
      <c r="K979" s="39" t="n"/>
      <c r="L979" s="39" t="n"/>
      <c r="M979" s="39" t="n"/>
      <c r="N979" s="39" t="n"/>
      <c r="O979" s="39" t="n"/>
      <c r="P979" s="39" t="n"/>
      <c r="Q979" s="39" t="n"/>
      <c r="R979" s="39" t="n"/>
      <c r="S979" s="39" t="n"/>
      <c r="T979" s="39" t="n"/>
      <c r="U979" s="39" t="n"/>
      <c r="V979" s="39" t="n"/>
      <c r="W979" s="39" t="n"/>
      <c r="X979" s="39" t="n"/>
      <c r="Y979" s="39" t="n"/>
      <c r="Z979" s="39" t="n"/>
    </row>
    <row r="980" ht="15.75" customHeight="1" s="198">
      <c r="A980" s="39" t="n"/>
      <c r="B980" s="39" t="n"/>
      <c r="C980" s="39" t="n"/>
      <c r="D980" s="39" t="n"/>
      <c r="E980" s="39" t="n"/>
      <c r="F980" s="39" t="n"/>
      <c r="G980" s="39" t="n"/>
      <c r="H980" s="39" t="n"/>
      <c r="I980" s="39" t="n"/>
      <c r="J980" s="39" t="n"/>
      <c r="K980" s="39" t="n"/>
      <c r="L980" s="39" t="n"/>
      <c r="M980" s="39" t="n"/>
      <c r="N980" s="39" t="n"/>
      <c r="O980" s="39" t="n"/>
      <c r="P980" s="39" t="n"/>
      <c r="Q980" s="39" t="n"/>
      <c r="R980" s="39" t="n"/>
      <c r="S980" s="39" t="n"/>
      <c r="T980" s="39" t="n"/>
      <c r="U980" s="39" t="n"/>
      <c r="V980" s="39" t="n"/>
      <c r="W980" s="39" t="n"/>
      <c r="X980" s="39" t="n"/>
      <c r="Y980" s="39" t="n"/>
      <c r="Z980" s="39" t="n"/>
    </row>
    <row r="981" ht="15.75" customHeight="1" s="198">
      <c r="A981" s="39" t="n"/>
      <c r="B981" s="39" t="n"/>
      <c r="C981" s="39" t="n"/>
      <c r="D981" s="39" t="n"/>
      <c r="E981" s="39" t="n"/>
      <c r="F981" s="39" t="n"/>
      <c r="G981" s="39" t="n"/>
      <c r="H981" s="39" t="n"/>
      <c r="I981" s="39" t="n"/>
      <c r="J981" s="39" t="n"/>
      <c r="K981" s="39" t="n"/>
      <c r="L981" s="39" t="n"/>
      <c r="M981" s="39" t="n"/>
      <c r="N981" s="39" t="n"/>
      <c r="O981" s="39" t="n"/>
      <c r="P981" s="39" t="n"/>
      <c r="Q981" s="39" t="n"/>
      <c r="R981" s="39" t="n"/>
      <c r="S981" s="39" t="n"/>
      <c r="T981" s="39" t="n"/>
      <c r="U981" s="39" t="n"/>
      <c r="V981" s="39" t="n"/>
      <c r="W981" s="39" t="n"/>
      <c r="X981" s="39" t="n"/>
      <c r="Y981" s="39" t="n"/>
      <c r="Z981" s="39" t="n"/>
    </row>
    <row r="982" ht="15.75" customHeight="1" s="198">
      <c r="A982" s="39" t="n"/>
      <c r="B982" s="39" t="n"/>
      <c r="C982" s="39" t="n"/>
      <c r="D982" s="39" t="n"/>
      <c r="E982" s="39" t="n"/>
      <c r="F982" s="39" t="n"/>
      <c r="G982" s="39" t="n"/>
      <c r="H982" s="39" t="n"/>
      <c r="I982" s="39" t="n"/>
      <c r="J982" s="39" t="n"/>
      <c r="K982" s="39" t="n"/>
      <c r="L982" s="39" t="n"/>
      <c r="M982" s="39" t="n"/>
      <c r="N982" s="39" t="n"/>
      <c r="O982" s="39" t="n"/>
      <c r="P982" s="39" t="n"/>
      <c r="Q982" s="39" t="n"/>
      <c r="R982" s="39" t="n"/>
      <c r="S982" s="39" t="n"/>
      <c r="T982" s="39" t="n"/>
      <c r="U982" s="39" t="n"/>
      <c r="V982" s="39" t="n"/>
      <c r="W982" s="39" t="n"/>
      <c r="X982" s="39" t="n"/>
      <c r="Y982" s="39" t="n"/>
      <c r="Z982" s="39" t="n"/>
    </row>
    <row r="983" ht="15.75" customHeight="1" s="198">
      <c r="A983" s="39" t="n"/>
      <c r="B983" s="39" t="n"/>
      <c r="C983" s="39" t="n"/>
      <c r="D983" s="39" t="n"/>
      <c r="E983" s="39" t="n"/>
      <c r="F983" s="39" t="n"/>
      <c r="G983" s="39" t="n"/>
      <c r="H983" s="39" t="n"/>
      <c r="I983" s="39" t="n"/>
      <c r="J983" s="39" t="n"/>
      <c r="K983" s="39" t="n"/>
      <c r="L983" s="39" t="n"/>
      <c r="M983" s="39" t="n"/>
      <c r="N983" s="39" t="n"/>
      <c r="O983" s="39" t="n"/>
      <c r="P983" s="39" t="n"/>
      <c r="Q983" s="39" t="n"/>
      <c r="R983" s="39" t="n"/>
      <c r="S983" s="39" t="n"/>
      <c r="T983" s="39" t="n"/>
      <c r="U983" s="39" t="n"/>
      <c r="V983" s="39" t="n"/>
      <c r="W983" s="39" t="n"/>
      <c r="X983" s="39" t="n"/>
      <c r="Y983" s="39" t="n"/>
      <c r="Z983" s="39" t="n"/>
    </row>
    <row r="984" ht="15.75" customHeight="1" s="198">
      <c r="A984" s="39" t="n"/>
      <c r="B984" s="39" t="n"/>
      <c r="C984" s="39" t="n"/>
      <c r="D984" s="39" t="n"/>
      <c r="E984" s="39" t="n"/>
      <c r="F984" s="39" t="n"/>
      <c r="G984" s="39" t="n"/>
      <c r="H984" s="39" t="n"/>
      <c r="I984" s="39" t="n"/>
      <c r="J984" s="39" t="n"/>
      <c r="K984" s="39" t="n"/>
      <c r="L984" s="39" t="n"/>
      <c r="M984" s="39" t="n"/>
      <c r="N984" s="39" t="n"/>
      <c r="O984" s="39" t="n"/>
      <c r="P984" s="39" t="n"/>
      <c r="Q984" s="39" t="n"/>
      <c r="R984" s="39" t="n"/>
      <c r="S984" s="39" t="n"/>
      <c r="T984" s="39" t="n"/>
      <c r="U984" s="39" t="n"/>
      <c r="V984" s="39" t="n"/>
      <c r="W984" s="39" t="n"/>
      <c r="X984" s="39" t="n"/>
      <c r="Y984" s="39" t="n"/>
      <c r="Z984" s="39" t="n"/>
    </row>
    <row r="985" ht="15.75" customHeight="1" s="198">
      <c r="A985" s="39" t="n"/>
      <c r="B985" s="39" t="n"/>
      <c r="C985" s="39" t="n"/>
      <c r="D985" s="39" t="n"/>
      <c r="E985" s="39" t="n"/>
      <c r="F985" s="39" t="n"/>
      <c r="G985" s="39" t="n"/>
      <c r="H985" s="39" t="n"/>
      <c r="I985" s="39" t="n"/>
      <c r="J985" s="39" t="n"/>
      <c r="K985" s="39" t="n"/>
      <c r="L985" s="39" t="n"/>
      <c r="M985" s="39" t="n"/>
      <c r="N985" s="39" t="n"/>
      <c r="O985" s="39" t="n"/>
      <c r="P985" s="39" t="n"/>
      <c r="Q985" s="39" t="n"/>
      <c r="R985" s="39" t="n"/>
      <c r="S985" s="39" t="n"/>
      <c r="T985" s="39" t="n"/>
      <c r="U985" s="39" t="n"/>
      <c r="V985" s="39" t="n"/>
      <c r="W985" s="39" t="n"/>
      <c r="X985" s="39" t="n"/>
      <c r="Y985" s="39" t="n"/>
      <c r="Z985" s="39" t="n"/>
    </row>
    <row r="986" ht="15.75" customHeight="1" s="198">
      <c r="A986" s="39" t="n"/>
      <c r="B986" s="39" t="n"/>
      <c r="C986" s="39" t="n"/>
      <c r="D986" s="39" t="n"/>
      <c r="E986" s="39" t="n"/>
      <c r="F986" s="39" t="n"/>
      <c r="G986" s="39" t="n"/>
      <c r="H986" s="39" t="n"/>
      <c r="I986" s="39" t="n"/>
      <c r="J986" s="39" t="n"/>
      <c r="K986" s="39" t="n"/>
      <c r="L986" s="39" t="n"/>
      <c r="M986" s="39" t="n"/>
      <c r="N986" s="39" t="n"/>
      <c r="O986" s="39" t="n"/>
      <c r="P986" s="39" t="n"/>
      <c r="Q986" s="39" t="n"/>
      <c r="R986" s="39" t="n"/>
      <c r="S986" s="39" t="n"/>
      <c r="T986" s="39" t="n"/>
      <c r="U986" s="39" t="n"/>
      <c r="V986" s="39" t="n"/>
      <c r="W986" s="39" t="n"/>
      <c r="X986" s="39" t="n"/>
      <c r="Y986" s="39" t="n"/>
      <c r="Z986" s="39" t="n"/>
    </row>
    <row r="987" ht="15.75" customHeight="1" s="198">
      <c r="A987" s="39" t="n"/>
      <c r="B987" s="39" t="n"/>
      <c r="C987" s="39" t="n"/>
      <c r="D987" s="39" t="n"/>
      <c r="E987" s="39" t="n"/>
      <c r="F987" s="39" t="n"/>
      <c r="G987" s="39" t="n"/>
      <c r="H987" s="39" t="n"/>
      <c r="I987" s="39" t="n"/>
      <c r="J987" s="39" t="n"/>
      <c r="K987" s="39" t="n"/>
      <c r="L987" s="39" t="n"/>
      <c r="M987" s="39" t="n"/>
      <c r="N987" s="39" t="n"/>
      <c r="O987" s="39" t="n"/>
      <c r="P987" s="39" t="n"/>
      <c r="Q987" s="39" t="n"/>
      <c r="R987" s="39" t="n"/>
      <c r="S987" s="39" t="n"/>
      <c r="T987" s="39" t="n"/>
      <c r="U987" s="39" t="n"/>
      <c r="V987" s="39" t="n"/>
      <c r="W987" s="39" t="n"/>
      <c r="X987" s="39" t="n"/>
      <c r="Y987" s="39" t="n"/>
      <c r="Z987" s="39" t="n"/>
    </row>
    <row r="988" ht="15.75" customHeight="1" s="198">
      <c r="A988" s="39" t="n"/>
      <c r="B988" s="39" t="n"/>
      <c r="C988" s="39" t="n"/>
      <c r="D988" s="39" t="n"/>
      <c r="E988" s="39" t="n"/>
      <c r="F988" s="39" t="n"/>
      <c r="G988" s="39" t="n"/>
      <c r="H988" s="39" t="n"/>
      <c r="I988" s="39" t="n"/>
      <c r="J988" s="39" t="n"/>
      <c r="K988" s="39" t="n"/>
      <c r="L988" s="39" t="n"/>
      <c r="M988" s="39" t="n"/>
      <c r="N988" s="39" t="n"/>
      <c r="O988" s="39" t="n"/>
      <c r="P988" s="39" t="n"/>
      <c r="Q988" s="39" t="n"/>
      <c r="R988" s="39" t="n"/>
      <c r="S988" s="39" t="n"/>
      <c r="T988" s="39" t="n"/>
      <c r="U988" s="39" t="n"/>
      <c r="V988" s="39" t="n"/>
      <c r="W988" s="39" t="n"/>
      <c r="X988" s="39" t="n"/>
      <c r="Y988" s="39" t="n"/>
      <c r="Z988" s="39" t="n"/>
    </row>
    <row r="989" ht="15.75" customHeight="1" s="198">
      <c r="A989" s="39" t="n"/>
      <c r="B989" s="39" t="n"/>
      <c r="C989" s="39" t="n"/>
      <c r="D989" s="39" t="n"/>
      <c r="E989" s="39" t="n"/>
      <c r="F989" s="39" t="n"/>
      <c r="G989" s="39" t="n"/>
      <c r="H989" s="39" t="n"/>
      <c r="I989" s="39" t="n"/>
      <c r="J989" s="39" t="n"/>
      <c r="K989" s="39" t="n"/>
      <c r="L989" s="39" t="n"/>
      <c r="M989" s="39" t="n"/>
      <c r="N989" s="39" t="n"/>
      <c r="O989" s="39" t="n"/>
      <c r="P989" s="39" t="n"/>
      <c r="Q989" s="39" t="n"/>
      <c r="R989" s="39" t="n"/>
      <c r="S989" s="39" t="n"/>
      <c r="T989" s="39" t="n"/>
      <c r="U989" s="39" t="n"/>
      <c r="V989" s="39" t="n"/>
      <c r="W989" s="39" t="n"/>
      <c r="X989" s="39" t="n"/>
      <c r="Y989" s="39" t="n"/>
      <c r="Z989" s="39" t="n"/>
    </row>
    <row r="990" ht="15.75" customHeight="1" s="198">
      <c r="A990" s="39" t="n"/>
      <c r="B990" s="39" t="n"/>
      <c r="C990" s="39" t="n"/>
      <c r="D990" s="39" t="n"/>
      <c r="E990" s="39" t="n"/>
      <c r="F990" s="39" t="n"/>
      <c r="G990" s="39" t="n"/>
      <c r="H990" s="39" t="n"/>
      <c r="I990" s="39" t="n"/>
      <c r="J990" s="39" t="n"/>
      <c r="K990" s="39" t="n"/>
      <c r="L990" s="39" t="n"/>
      <c r="M990" s="39" t="n"/>
      <c r="N990" s="39" t="n"/>
      <c r="O990" s="39" t="n"/>
      <c r="P990" s="39" t="n"/>
      <c r="Q990" s="39" t="n"/>
      <c r="R990" s="39" t="n"/>
      <c r="S990" s="39" t="n"/>
      <c r="T990" s="39" t="n"/>
      <c r="U990" s="39" t="n"/>
      <c r="V990" s="39" t="n"/>
      <c r="W990" s="39" t="n"/>
      <c r="X990" s="39" t="n"/>
      <c r="Y990" s="39" t="n"/>
      <c r="Z990" s="39" t="n"/>
    </row>
    <row r="991" ht="15.75" customHeight="1" s="198">
      <c r="A991" s="39" t="n"/>
      <c r="B991" s="39" t="n"/>
      <c r="C991" s="39" t="n"/>
      <c r="D991" s="39" t="n"/>
      <c r="E991" s="39" t="n"/>
      <c r="F991" s="39" t="n"/>
      <c r="G991" s="39" t="n"/>
      <c r="H991" s="39" t="n"/>
      <c r="I991" s="39" t="n"/>
      <c r="J991" s="39" t="n"/>
      <c r="K991" s="39" t="n"/>
      <c r="L991" s="39" t="n"/>
      <c r="M991" s="39" t="n"/>
      <c r="N991" s="39" t="n"/>
      <c r="O991" s="39" t="n"/>
      <c r="P991" s="39" t="n"/>
      <c r="Q991" s="39" t="n"/>
      <c r="R991" s="39" t="n"/>
      <c r="S991" s="39" t="n"/>
      <c r="T991" s="39" t="n"/>
      <c r="U991" s="39" t="n"/>
      <c r="V991" s="39" t="n"/>
      <c r="W991" s="39" t="n"/>
      <c r="X991" s="39" t="n"/>
      <c r="Y991" s="39" t="n"/>
      <c r="Z991" s="39" t="n"/>
    </row>
    <row r="992" ht="15.75" customHeight="1" s="198">
      <c r="A992" s="39" t="n"/>
      <c r="B992" s="39" t="n"/>
      <c r="C992" s="39" t="n"/>
      <c r="D992" s="39" t="n"/>
      <c r="E992" s="39" t="n"/>
      <c r="F992" s="39" t="n"/>
      <c r="G992" s="39" t="n"/>
      <c r="H992" s="39" t="n"/>
      <c r="I992" s="39" t="n"/>
      <c r="J992" s="39" t="n"/>
      <c r="K992" s="39" t="n"/>
      <c r="L992" s="39" t="n"/>
      <c r="M992" s="39" t="n"/>
      <c r="N992" s="39" t="n"/>
      <c r="O992" s="39" t="n"/>
      <c r="P992" s="39" t="n"/>
      <c r="Q992" s="39" t="n"/>
      <c r="R992" s="39" t="n"/>
      <c r="S992" s="39" t="n"/>
      <c r="T992" s="39" t="n"/>
      <c r="U992" s="39" t="n"/>
      <c r="V992" s="39" t="n"/>
      <c r="W992" s="39" t="n"/>
      <c r="X992" s="39" t="n"/>
      <c r="Y992" s="39" t="n"/>
      <c r="Z992" s="39" t="n"/>
    </row>
    <row r="993" ht="15.75" customHeight="1" s="198">
      <c r="A993" s="39" t="n"/>
      <c r="B993" s="39" t="n"/>
      <c r="C993" s="39" t="n"/>
      <c r="D993" s="39" t="n"/>
      <c r="E993" s="39" t="n"/>
      <c r="F993" s="39" t="n"/>
      <c r="G993" s="39" t="n"/>
      <c r="H993" s="39" t="n"/>
      <c r="I993" s="39" t="n"/>
      <c r="J993" s="39" t="n"/>
      <c r="K993" s="39" t="n"/>
      <c r="L993" s="39" t="n"/>
      <c r="M993" s="39" t="n"/>
      <c r="N993" s="39" t="n"/>
      <c r="O993" s="39" t="n"/>
      <c r="P993" s="39" t="n"/>
      <c r="Q993" s="39" t="n"/>
      <c r="R993" s="39" t="n"/>
      <c r="S993" s="39" t="n"/>
      <c r="T993" s="39" t="n"/>
      <c r="U993" s="39" t="n"/>
      <c r="V993" s="39" t="n"/>
      <c r="W993" s="39" t="n"/>
      <c r="X993" s="39" t="n"/>
      <c r="Y993" s="39" t="n"/>
      <c r="Z993" s="39" t="n"/>
    </row>
    <row r="994" ht="15.75" customHeight="1" s="198">
      <c r="A994" s="39" t="n"/>
      <c r="B994" s="39" t="n"/>
      <c r="C994" s="39" t="n"/>
      <c r="D994" s="39" t="n"/>
      <c r="E994" s="39" t="n"/>
      <c r="F994" s="39" t="n"/>
      <c r="G994" s="39" t="n"/>
      <c r="H994" s="39" t="n"/>
      <c r="I994" s="39" t="n"/>
      <c r="J994" s="39" t="n"/>
      <c r="K994" s="39" t="n"/>
      <c r="L994" s="39" t="n"/>
      <c r="M994" s="39" t="n"/>
      <c r="N994" s="39" t="n"/>
      <c r="O994" s="39" t="n"/>
      <c r="P994" s="39" t="n"/>
      <c r="Q994" s="39" t="n"/>
      <c r="R994" s="39" t="n"/>
      <c r="S994" s="39" t="n"/>
      <c r="T994" s="39" t="n"/>
      <c r="U994" s="39" t="n"/>
      <c r="V994" s="39" t="n"/>
      <c r="W994" s="39" t="n"/>
      <c r="X994" s="39" t="n"/>
      <c r="Y994" s="39" t="n"/>
      <c r="Z994" s="39" t="n"/>
    </row>
    <row r="995" ht="15.75" customHeight="1" s="198">
      <c r="A995" s="39" t="n"/>
      <c r="B995" s="39" t="n"/>
      <c r="C995" s="39" t="n"/>
      <c r="D995" s="39" t="n"/>
      <c r="E995" s="39" t="n"/>
      <c r="F995" s="39" t="n"/>
      <c r="G995" s="39" t="n"/>
      <c r="H995" s="39" t="n"/>
      <c r="I995" s="39" t="n"/>
      <c r="J995" s="39" t="n"/>
      <c r="K995" s="39" t="n"/>
      <c r="L995" s="39" t="n"/>
      <c r="M995" s="39" t="n"/>
      <c r="N995" s="39" t="n"/>
      <c r="O995" s="39" t="n"/>
      <c r="P995" s="39" t="n"/>
      <c r="Q995" s="39" t="n"/>
      <c r="R995" s="39" t="n"/>
      <c r="S995" s="39" t="n"/>
      <c r="T995" s="39" t="n"/>
      <c r="U995" s="39" t="n"/>
      <c r="V995" s="39" t="n"/>
      <c r="W995" s="39" t="n"/>
      <c r="X995" s="39" t="n"/>
      <c r="Y995" s="39" t="n"/>
      <c r="Z995" s="39" t="n"/>
    </row>
    <row r="996" ht="15.75" customHeight="1" s="198">
      <c r="A996" s="39" t="n"/>
      <c r="B996" s="39" t="n"/>
      <c r="C996" s="39" t="n"/>
      <c r="D996" s="39" t="n"/>
      <c r="E996" s="39" t="n"/>
      <c r="F996" s="39" t="n"/>
      <c r="G996" s="39" t="n"/>
      <c r="H996" s="39" t="n"/>
      <c r="I996" s="39" t="n"/>
      <c r="J996" s="39" t="n"/>
      <c r="K996" s="39" t="n"/>
      <c r="L996" s="39" t="n"/>
      <c r="M996" s="39" t="n"/>
      <c r="N996" s="39" t="n"/>
      <c r="O996" s="39" t="n"/>
      <c r="P996" s="39" t="n"/>
      <c r="Q996" s="39" t="n"/>
      <c r="R996" s="39" t="n"/>
      <c r="S996" s="39" t="n"/>
      <c r="T996" s="39" t="n"/>
      <c r="U996" s="39" t="n"/>
      <c r="V996" s="39" t="n"/>
      <c r="W996" s="39" t="n"/>
      <c r="X996" s="39" t="n"/>
      <c r="Y996" s="39" t="n"/>
      <c r="Z996" s="39" t="n"/>
    </row>
    <row r="997" ht="15.75" customHeight="1" s="198">
      <c r="A997" s="39" t="n"/>
      <c r="B997" s="39" t="n"/>
      <c r="C997" s="39" t="n"/>
      <c r="D997" s="39" t="n"/>
      <c r="E997" s="39" t="n"/>
      <c r="F997" s="39" t="n"/>
      <c r="G997" s="39" t="n"/>
      <c r="H997" s="39" t="n"/>
      <c r="I997" s="39" t="n"/>
      <c r="J997" s="39" t="n"/>
      <c r="K997" s="39" t="n"/>
      <c r="L997" s="39" t="n"/>
      <c r="M997" s="39" t="n"/>
      <c r="N997" s="39" t="n"/>
      <c r="O997" s="39" t="n"/>
      <c r="P997" s="39" t="n"/>
      <c r="Q997" s="39" t="n"/>
      <c r="R997" s="39" t="n"/>
      <c r="S997" s="39" t="n"/>
      <c r="T997" s="39" t="n"/>
      <c r="U997" s="39" t="n"/>
      <c r="V997" s="39" t="n"/>
      <c r="W997" s="39" t="n"/>
      <c r="X997" s="39" t="n"/>
      <c r="Y997" s="39" t="n"/>
      <c r="Z997" s="39" t="n"/>
    </row>
    <row r="998" ht="15.75" customHeight="1" s="198">
      <c r="A998" s="39" t="n"/>
      <c r="B998" s="39" t="n"/>
      <c r="C998" s="39" t="n"/>
      <c r="D998" s="39" t="n"/>
      <c r="E998" s="39" t="n"/>
      <c r="F998" s="39" t="n"/>
      <c r="G998" s="39" t="n"/>
      <c r="H998" s="39" t="n"/>
      <c r="I998" s="39" t="n"/>
      <c r="J998" s="39" t="n"/>
      <c r="K998" s="39" t="n"/>
      <c r="L998" s="39" t="n"/>
      <c r="M998" s="39" t="n"/>
      <c r="N998" s="39" t="n"/>
      <c r="O998" s="39" t="n"/>
      <c r="P998" s="39" t="n"/>
      <c r="Q998" s="39" t="n"/>
      <c r="R998" s="39" t="n"/>
      <c r="S998" s="39" t="n"/>
      <c r="T998" s="39" t="n"/>
      <c r="U998" s="39" t="n"/>
      <c r="V998" s="39" t="n"/>
      <c r="W998" s="39" t="n"/>
      <c r="X998" s="39" t="n"/>
      <c r="Y998" s="39" t="n"/>
      <c r="Z998" s="39" t="n"/>
    </row>
    <row r="999" ht="15.75" customHeight="1" s="198">
      <c r="A999" s="39" t="n"/>
      <c r="B999" s="39" t="n"/>
      <c r="C999" s="39" t="n"/>
      <c r="D999" s="39" t="n"/>
      <c r="E999" s="39" t="n"/>
      <c r="F999" s="39" t="n"/>
      <c r="G999" s="39" t="n"/>
      <c r="H999" s="39" t="n"/>
      <c r="I999" s="39" t="n"/>
      <c r="J999" s="39" t="n"/>
      <c r="K999" s="39" t="n"/>
      <c r="L999" s="39" t="n"/>
      <c r="M999" s="39" t="n"/>
      <c r="N999" s="39" t="n"/>
      <c r="O999" s="39" t="n"/>
      <c r="P999" s="39" t="n"/>
      <c r="Q999" s="39" t="n"/>
      <c r="R999" s="39" t="n"/>
      <c r="S999" s="39" t="n"/>
      <c r="T999" s="39" t="n"/>
      <c r="U999" s="39" t="n"/>
      <c r="V999" s="39" t="n"/>
      <c r="W999" s="39" t="n"/>
      <c r="X999" s="39" t="n"/>
      <c r="Y999" s="39" t="n"/>
      <c r="Z999" s="39" t="n"/>
    </row>
    <row r="1000" ht="15.75" customHeight="1" s="198">
      <c r="A1000" s="39" t="n"/>
      <c r="B1000" s="39" t="n"/>
      <c r="C1000" s="39" t="n"/>
      <c r="D1000" s="39" t="n"/>
      <c r="E1000" s="39" t="n"/>
      <c r="F1000" s="39" t="n"/>
      <c r="G1000" s="39" t="n"/>
      <c r="H1000" s="39" t="n"/>
      <c r="I1000" s="39" t="n"/>
      <c r="J1000" s="39" t="n"/>
      <c r="K1000" s="39" t="n"/>
      <c r="L1000" s="39" t="n"/>
      <c r="M1000" s="39" t="n"/>
      <c r="N1000" s="39" t="n"/>
      <c r="O1000" s="39" t="n"/>
      <c r="P1000" s="39" t="n"/>
      <c r="Q1000" s="39" t="n"/>
      <c r="R1000" s="39" t="n"/>
      <c r="S1000" s="39" t="n"/>
      <c r="T1000" s="39" t="n"/>
      <c r="U1000" s="39" t="n"/>
      <c r="V1000" s="39" t="n"/>
      <c r="W1000" s="39" t="n"/>
      <c r="X1000" s="39" t="n"/>
      <c r="Y1000" s="39" t="n"/>
      <c r="Z1000" s="39" t="n"/>
    </row>
  </sheetData>
  <pageMargins left="0.236111111111111" right="0.236111111111111" top="0.75" bottom="0.75" header="0" footer="0"/>
  <pageSetup orientation="portrait"/>
  <headerFooter>
    <oddHeader/>
    <oddFooter>&amp;CPage &amp;P of</oddFooter>
    <evenHeader/>
    <evenFooter/>
    <firstHeader/>
    <firstFooter/>
  </headerFooter>
</worksheet>
</file>

<file path=xl/worksheets/sheet39.xml><?xml version="1.0" encoding="utf-8"?>
<worksheet xmlns="http://schemas.openxmlformats.org/spreadsheetml/2006/main">
  <sheetPr>
    <outlinePr summaryBelow="0" summaryRight="0"/>
    <pageSetUpPr/>
  </sheetPr>
  <dimension ref="A1:E1000"/>
  <sheetViews>
    <sheetView workbookViewId="0">
      <selection activeCell="A1" sqref="A1"/>
    </sheetView>
  </sheetViews>
  <sheetFormatPr baseColWidth="8" defaultColWidth="12.63" defaultRowHeight="15" customHeight="1"/>
  <cols>
    <col width="15.38" customWidth="1" style="198" min="2" max="2"/>
    <col width="17.25" customWidth="1" style="198" min="3" max="3"/>
    <col width="48.75" customWidth="1" style="198" min="4" max="4"/>
  </cols>
  <sheetData>
    <row r="1">
      <c r="A1" s="51" t="inlineStr">
        <is>
          <t>Id</t>
        </is>
      </c>
      <c r="B1" s="51" t="inlineStr">
        <is>
          <t>Table</t>
        </is>
      </c>
      <c r="C1" s="51" t="inlineStr">
        <is>
          <t>Category</t>
        </is>
      </c>
      <c r="D1" s="51" t="inlineStr">
        <is>
          <t>Source</t>
        </is>
      </c>
      <c r="E1" s="51" t="inlineStr">
        <is>
          <t>Reviewed</t>
        </is>
      </c>
    </row>
    <row r="2">
      <c r="A2" s="45" t="n">
        <v>1</v>
      </c>
      <c r="B2" s="113" t="inlineStr">
        <is>
          <t>Model assumptions</t>
        </is>
      </c>
      <c r="C2" s="113" t="inlineStr">
        <is>
          <t>Discount rate</t>
        </is>
      </c>
      <c r="D2" s="113" t="inlineStr">
        <is>
          <t>TNC feasibility study – Fruit Farm Creek, North Kenya, Bahamas</t>
        </is>
      </c>
      <c r="E2" s="113" t="n"/>
    </row>
    <row r="3">
      <c r="A3" s="45" t="n">
        <v>2</v>
      </c>
      <c r="B3" s="113" t="inlineStr">
        <is>
          <t>Model assumptions</t>
        </is>
      </c>
      <c r="C3" s="113" t="inlineStr">
        <is>
          <t>Carbon price increase</t>
        </is>
      </c>
      <c r="D3" s="113" t="inlineStr">
        <is>
          <t>TNC feasibility study – Fruit Farm Creek, North Kenya, Bahamas</t>
        </is>
      </c>
      <c r="E3" s="113" t="n"/>
    </row>
    <row r="4">
      <c r="A4" s="45" t="n">
        <v>3</v>
      </c>
      <c r="B4" s="113" t="inlineStr">
        <is>
          <t>Feasibility analysis</t>
        </is>
      </c>
      <c r="C4" s="113" t="inlineStr">
        <is>
          <t>Feasibility analysis cost</t>
        </is>
      </c>
      <c r="D4" s="113" t="inlineStr">
        <is>
          <t>TNC feasibility bid list</t>
        </is>
      </c>
      <c r="E4" s="110" t="n">
        <v>44859</v>
      </c>
    </row>
    <row r="5">
      <c r="A5" s="45" t="n">
        <v>4</v>
      </c>
      <c r="B5" s="113" t="inlineStr">
        <is>
          <t>Conservation planning and admin</t>
        </is>
      </c>
      <c r="C5" s="113" t="inlineStr">
        <is>
          <t>Planning and admin cost</t>
        </is>
      </c>
      <c r="D5" s="95" t="inlineStr">
        <is>
          <t>Program Manager (1): $81,2000. Program Coordinator (2): $52,045. Additional 20% of salaries is added to account for meetings / expenses. 25% of costs are applied to community representation.</t>
        </is>
      </c>
      <c r="E5" s="110" t="n">
        <v>44859</v>
      </c>
    </row>
    <row r="6">
      <c r="A6" s="45" t="n">
        <v>5</v>
      </c>
      <c r="B6" s="113" t="inlineStr">
        <is>
          <t>Data collection and field cost</t>
        </is>
      </c>
      <c r="C6" s="113" t="inlineStr">
        <is>
          <t>Data collection and field cost</t>
        </is>
      </c>
      <c r="D6" s="95" t="inlineStr">
        <is>
          <t>Discussions with experts suggest $80k starting point</t>
        </is>
      </c>
      <c r="E6" s="110" t="n">
        <v>44859</v>
      </c>
    </row>
    <row r="7">
      <c r="A7" s="45" t="n">
        <v>6</v>
      </c>
      <c r="B7" s="113" t="inlineStr">
        <is>
          <t>Community repressentation</t>
        </is>
      </c>
      <c r="C7" s="113" t="inlineStr">
        <is>
          <t>Community representation / liaison cost</t>
        </is>
      </c>
      <c r="D7" s="113" t="inlineStr">
        <is>
          <t>Starts by taking the 25% portion from the conservation activity planning and admin componenet. 1 Project Coordinator ($59,089) and 1 Conservation Coordinator ($49,474).</t>
        </is>
      </c>
      <c r="E7" s="200" t="n">
        <v>45955</v>
      </c>
    </row>
    <row r="8">
      <c r="A8" s="45" t="n">
        <v>7</v>
      </c>
      <c r="B8" s="113" t="inlineStr">
        <is>
          <t>Blue carbon project planning</t>
        </is>
      </c>
      <c r="C8" s="113" t="inlineStr">
        <is>
          <t>Blue carbon cost</t>
        </is>
      </c>
      <c r="D8" s="113" t="inlineStr">
        <is>
          <t>TNC Feasibility Studies - Herring River, New Jersey Salt Marsh, Fruit Farm Creek</t>
        </is>
      </c>
      <c r="E8" s="200" t="n">
        <v>45955</v>
      </c>
    </row>
    <row r="9">
      <c r="A9" s="45" t="n">
        <v>8</v>
      </c>
      <c r="B9" s="113" t="inlineStr">
        <is>
          <t>Blue carbon project planning</t>
        </is>
      </c>
      <c r="C9" s="113" t="inlineStr">
        <is>
          <t>Blue carbon cost</t>
        </is>
      </c>
      <c r="D9" s="113" t="inlineStr">
        <is>
          <t>TNC Feasibility Study - North Kenya</t>
        </is>
      </c>
      <c r="E9" s="200" t="n">
        <v>45955</v>
      </c>
    </row>
    <row r="10">
      <c r="A10" s="45" t="n">
        <v>9</v>
      </c>
      <c r="B10" s="113" t="inlineStr">
        <is>
          <t>Blue carbon project planning</t>
        </is>
      </c>
      <c r="C10" s="113" t="inlineStr">
        <is>
          <t>Blue carbon cost</t>
        </is>
      </c>
      <c r="D10" s="113" t="inlineStr">
        <is>
          <t>TNC Feasibility Studies - Herring River, New Jersey Salt Marsh, Fruit Farm Creek plus TNC Australia input</t>
        </is>
      </c>
      <c r="E10" s="200" t="n">
        <v>45955</v>
      </c>
    </row>
    <row r="11">
      <c r="A11" s="45" t="n">
        <v>10</v>
      </c>
      <c r="B11" s="113" t="inlineStr">
        <is>
          <t>Blue carbon project planning</t>
        </is>
      </c>
      <c r="C11" s="113" t="inlineStr">
        <is>
          <t>Blue carbon cost</t>
        </is>
      </c>
      <c r="D11" s="113" t="inlineStr">
        <is>
          <t>TNC Feasibility Study - Caribbean</t>
        </is>
      </c>
      <c r="E11" s="200" t="n">
        <v>45955</v>
      </c>
    </row>
    <row r="12">
      <c r="A12" s="45" t="n">
        <v>11</v>
      </c>
      <c r="B12" s="113" t="inlineStr">
        <is>
          <t>Establishing carbon rights</t>
        </is>
      </c>
      <c r="C12" s="113" t="inlineStr">
        <is>
          <t>Establishing carbon rights cost</t>
        </is>
      </c>
      <c r="D12" s="113" t="inlineStr">
        <is>
          <t>Assumes internal legal team expenses ($20,000), external international carbon focused legal team ($100,000), and local counsel ($80,000). USA has had multiple projects, so no inflator applied.</t>
        </is>
      </c>
      <c r="E12" s="200" t="n">
        <v>45955</v>
      </c>
    </row>
    <row r="13">
      <c r="A13" s="45" t="n">
        <v>12</v>
      </c>
      <c r="B13" s="113" t="inlineStr">
        <is>
          <t>Establishing carbon rights</t>
        </is>
      </c>
      <c r="C13" s="113" t="inlineStr">
        <is>
          <t>Establishing carbon rights cost</t>
        </is>
      </c>
      <c r="D13" s="113" t="inlineStr">
        <is>
          <t>Assumes internal legal team expenses ($20,000), external international carbon focused legal team ($100,000), and local counsel ($20,000).</t>
        </is>
      </c>
      <c r="E13" s="200" t="n">
        <v>45955</v>
      </c>
    </row>
    <row r="14">
      <c r="A14" s="45" t="n">
        <v>13</v>
      </c>
      <c r="B14" s="113" t="inlineStr">
        <is>
          <t>Establishing carbon rights</t>
        </is>
      </c>
      <c r="C14" s="113" t="inlineStr">
        <is>
          <t>Establishing carbon rights cost</t>
        </is>
      </c>
      <c r="D14" s="113" t="inlineStr">
        <is>
          <t>Assumes internal legal team expenses ($40,000), external international carbon focused legal team ($200,000), and local counsel ($120,000). Legal costs are likely high for Australia given that so few projects to date.</t>
        </is>
      </c>
      <c r="E14" s="200" t="n">
        <v>45955</v>
      </c>
    </row>
    <row r="15">
      <c r="A15" s="45" t="n">
        <v>14</v>
      </c>
      <c r="B15" s="113" t="inlineStr">
        <is>
          <t>Establishing carbon rights</t>
        </is>
      </c>
      <c r="C15" s="113" t="inlineStr">
        <is>
          <t>Establishing carbon rights cost</t>
        </is>
      </c>
      <c r="D15" s="113" t="inlineStr">
        <is>
          <t>Assumes internal legal team expenses ($40,000), external international carbon focused legal team ($200,000), and local counsel ($80,000). Legal costs are likely high for Caribbean given that so few projects to date.</t>
        </is>
      </c>
      <c r="E15" s="200" t="n">
        <v>45955</v>
      </c>
    </row>
    <row r="16">
      <c r="A16" s="45" t="n">
        <v>15</v>
      </c>
      <c r="B16" s="113" t="inlineStr">
        <is>
          <t>Establishing carbon rights</t>
        </is>
      </c>
      <c r="C16" s="113" t="inlineStr">
        <is>
          <t>Establishing carbon rights cost</t>
        </is>
      </c>
      <c r="D16" s="113" t="inlineStr">
        <is>
          <t>Assumes internal legal team expenses ($20,000), external international carbon focused legal team ($100,000), and local counsel ($10,000).</t>
        </is>
      </c>
      <c r="E16" s="200" t="n">
        <v>45955</v>
      </c>
    </row>
    <row r="17">
      <c r="A17" s="45" t="n">
        <v>16</v>
      </c>
      <c r="B17" s="113" t="inlineStr">
        <is>
          <t>Establishing carbon rights</t>
        </is>
      </c>
      <c r="C17" s="113" t="inlineStr">
        <is>
          <t>Establishing carbon rights cost</t>
        </is>
      </c>
      <c r="D17" s="113" t="inlineStr">
        <is>
          <t>Assumes internal legal team expenses ($20,000), external international carbon focused legal team ($100,000), and local counsel ($30,000).</t>
        </is>
      </c>
      <c r="E17" s="200" t="n">
        <v>45955</v>
      </c>
    </row>
    <row r="18">
      <c r="A18" s="45" t="n">
        <v>17</v>
      </c>
      <c r="B18" s="113" t="inlineStr">
        <is>
          <t>Establishing carbon rights</t>
        </is>
      </c>
      <c r="C18" s="113" t="inlineStr">
        <is>
          <t>Establishing carbon rights cost</t>
        </is>
      </c>
      <c r="D18" s="113" t="inlineStr">
        <is>
          <t xml:space="preserve">Assumes internal legal team expenses ($20,000), external international carbon focused legal team ($100,000), and local counsel ($20,000). </t>
        </is>
      </c>
      <c r="E18" s="200" t="n">
        <v>45955</v>
      </c>
    </row>
    <row r="19">
      <c r="A19" s="45" t="n">
        <v>18</v>
      </c>
      <c r="B19" s="113" t="inlineStr">
        <is>
          <t>Establishing carbon rights</t>
        </is>
      </c>
      <c r="C19" s="113" t="inlineStr">
        <is>
          <t>Establishing carbon rights cost</t>
        </is>
      </c>
      <c r="D19" s="113" t="inlineStr">
        <is>
          <t xml:space="preserve">Assumes internal legal team expenses ($20,000), external international carbon focused legal team ($100,000), and local counsel ($10,000). </t>
        </is>
      </c>
      <c r="E19" s="200" t="n">
        <v>45955</v>
      </c>
    </row>
    <row r="20">
      <c r="A20" s="45" t="n">
        <v>19</v>
      </c>
      <c r="B20" s="113" t="inlineStr">
        <is>
          <t>Establishing carbon rights</t>
        </is>
      </c>
      <c r="C20" s="113" t="inlineStr">
        <is>
          <t>Establishing carbon rights cost</t>
        </is>
      </c>
      <c r="D20" s="113" t="inlineStr">
        <is>
          <t xml:space="preserve">Assumes internal legal team expenses ($20,000), external international carbon focused legal team ($100,000), and local counsel ($30,000). </t>
        </is>
      </c>
      <c r="E20" s="200" t="n">
        <v>45955</v>
      </c>
    </row>
    <row r="21">
      <c r="A21" s="45" t="n">
        <v>20</v>
      </c>
      <c r="B21" s="113" t="inlineStr">
        <is>
          <t>Financing cost</t>
        </is>
      </c>
      <c r="C21" s="113" t="inlineStr">
        <is>
          <t>Financing cost</t>
        </is>
      </c>
      <c r="D21" s="113" t="inlineStr">
        <is>
          <t>5% of capex allotted for gathering project financing. From TNC Feasibility Study - Aotearoa New Zealand</t>
        </is>
      </c>
      <c r="E21" s="200" t="n">
        <v>45955</v>
      </c>
    </row>
    <row r="22">
      <c r="A22" s="45" t="n">
        <v>21</v>
      </c>
      <c r="B22" s="113" t="inlineStr">
        <is>
          <t>Validation</t>
        </is>
      </c>
      <c r="C22" s="113" t="inlineStr">
        <is>
          <t>Validation cost</t>
        </is>
      </c>
      <c r="D22" s="113" t="inlineStr">
        <is>
          <t>TNC Feasibility Studies - Herring River, New Jersey Salt Marsh, Fruit Farm Creek</t>
        </is>
      </c>
      <c r="E22" s="200" t="n">
        <v>45955</v>
      </c>
    </row>
    <row r="23">
      <c r="A23" s="45" t="n">
        <v>22</v>
      </c>
      <c r="B23" s="113" t="inlineStr">
        <is>
          <t>Validation</t>
        </is>
      </c>
      <c r="C23" s="113" t="inlineStr">
        <is>
          <t>Validation cost</t>
        </is>
      </c>
      <c r="D23" s="113" t="inlineStr">
        <is>
          <t>TNC Feasibility Study - North Kenya</t>
        </is>
      </c>
      <c r="E23" s="200" t="n">
        <v>45955</v>
      </c>
    </row>
    <row r="24">
      <c r="A24" s="45" t="n">
        <v>23</v>
      </c>
      <c r="B24" s="113" t="inlineStr">
        <is>
          <t>Validation</t>
        </is>
      </c>
      <c r="C24" s="113" t="inlineStr">
        <is>
          <t>Validation cost</t>
        </is>
      </c>
      <c r="D24" s="113" t="inlineStr">
        <is>
          <t>TNC Feasibility Studies - Herring River, New Jersey Salt Marsh, Fruit Farm Creek plus TNC Australia input</t>
        </is>
      </c>
      <c r="E24" s="200" t="n">
        <v>45955</v>
      </c>
    </row>
    <row r="25">
      <c r="A25" s="45" t="n">
        <v>24</v>
      </c>
      <c r="B25" s="113" t="inlineStr">
        <is>
          <t>Validation</t>
        </is>
      </c>
      <c r="C25" s="113" t="inlineStr">
        <is>
          <t>Validation cost</t>
        </is>
      </c>
      <c r="D25" s="113" t="inlineStr">
        <is>
          <t>TNC Feasibility Study - Caribbean</t>
        </is>
      </c>
      <c r="E25" s="200" t="n">
        <v>45955</v>
      </c>
    </row>
    <row r="26">
      <c r="A26" s="45" t="n">
        <v>25</v>
      </c>
      <c r="B26" s="113" t="inlineStr">
        <is>
          <t>Implementation labor</t>
        </is>
      </c>
      <c r="C26" s="113" t="inlineStr">
        <is>
          <t>Planting cost</t>
        </is>
      </c>
      <c r="D26" s="113" t="inlineStr">
        <is>
          <t>TNC Hurricane Paper</t>
        </is>
      </c>
      <c r="E26" s="113" t="n"/>
    </row>
    <row r="27">
      <c r="A27" s="45" t="n">
        <v>26</v>
      </c>
      <c r="B27" s="113" t="inlineStr">
        <is>
          <t>Implementation labor</t>
        </is>
      </c>
      <c r="C27" s="113" t="inlineStr">
        <is>
          <t>Hybrid cost</t>
        </is>
      </c>
      <c r="D27" s="113" t="inlineStr">
        <is>
          <t>TNC Hurricane Paper</t>
        </is>
      </c>
      <c r="E27" s="113" t="n"/>
    </row>
    <row r="28">
      <c r="A28" s="45" t="n">
        <v>27</v>
      </c>
      <c r="B28" s="113" t="inlineStr">
        <is>
          <t>Implementation labor</t>
        </is>
      </c>
      <c r="C28" s="113" t="inlineStr">
        <is>
          <t>Hydrology cost</t>
        </is>
      </c>
      <c r="D28" s="113" t="inlineStr">
        <is>
          <t>TNC Hurricane Paper</t>
        </is>
      </c>
      <c r="E28" s="113" t="n"/>
    </row>
    <row r="29">
      <c r="A29" s="45" t="n">
        <v>28</v>
      </c>
      <c r="B29" s="113" t="inlineStr">
        <is>
          <t>Implementation labor</t>
        </is>
      </c>
      <c r="C29" s="113" t="inlineStr">
        <is>
          <t>Planting cost</t>
        </is>
      </c>
      <c r="D29" s="113" t="inlineStr">
        <is>
          <t>Provided by TNC Indonesia</t>
        </is>
      </c>
      <c r="E29" s="113" t="n"/>
    </row>
    <row r="30">
      <c r="A30" s="45" t="n">
        <v>29</v>
      </c>
      <c r="B30" s="113" t="inlineStr">
        <is>
          <t>Implementation labor</t>
        </is>
      </c>
      <c r="C30" s="113" t="inlineStr">
        <is>
          <t>Hydrology cost</t>
        </is>
      </c>
      <c r="D30" s="113" t="inlineStr">
        <is>
          <t>Indonesian Government Estimate.</t>
        </is>
      </c>
      <c r="E30" s="113" t="n"/>
    </row>
    <row r="31">
      <c r="A31" s="45" t="n">
        <v>30</v>
      </c>
      <c r="B31" s="113" t="inlineStr">
        <is>
          <t>Implementation labor</t>
        </is>
      </c>
      <c r="C31" s="113" t="inlineStr">
        <is>
          <t>Planting cost</t>
        </is>
      </c>
      <c r="D31" s="113" t="inlineStr">
        <is>
          <t>Figure derived in relation to US costs</t>
        </is>
      </c>
      <c r="E31" s="113" t="n"/>
    </row>
    <row r="32">
      <c r="A32" s="45" t="n">
        <v>31</v>
      </c>
      <c r="B32" s="113" t="inlineStr">
        <is>
          <t>Implementation labor</t>
        </is>
      </c>
      <c r="C32" s="113" t="inlineStr">
        <is>
          <t>Hydrology cost</t>
        </is>
      </c>
      <c r="D32" s="113" t="inlineStr">
        <is>
          <t>Planting costs plus hydrological intervention installation cost.</t>
        </is>
      </c>
      <c r="E32" s="113" t="n"/>
    </row>
    <row r="33">
      <c r="A33" s="45" t="n">
        <v>32</v>
      </c>
      <c r="B33" s="113" t="inlineStr">
        <is>
          <t>Implementation labor</t>
        </is>
      </c>
      <c r="C33" s="113" t="inlineStr">
        <is>
          <t>Planting cost</t>
        </is>
      </c>
      <c r="D33" s="113" t="inlineStr">
        <is>
          <t>TNC Reducing Caribbean Risk with Mangroves study.</t>
        </is>
      </c>
      <c r="E33" s="113" t="n"/>
    </row>
    <row r="34">
      <c r="A34" s="45" t="n">
        <v>33</v>
      </c>
      <c r="B34" s="113" t="inlineStr">
        <is>
          <t>Implementation labor</t>
        </is>
      </c>
      <c r="C34" s="113" t="inlineStr">
        <is>
          <t>Planting cost</t>
        </is>
      </c>
      <c r="D34" s="113" t="inlineStr">
        <is>
          <t>Figure comes from conversation with expert.</t>
        </is>
      </c>
      <c r="E34" s="113" t="n"/>
    </row>
    <row r="35">
      <c r="A35" s="45" t="n">
        <v>34</v>
      </c>
      <c r="B35" s="113" t="inlineStr">
        <is>
          <t>Implementation labor</t>
        </is>
      </c>
      <c r="C35" s="113" t="inlineStr">
        <is>
          <t>Planting cost</t>
        </is>
      </c>
      <c r="D35" s="113" t="inlineStr">
        <is>
          <t>Mangrove Restoration in Colombia study</t>
        </is>
      </c>
      <c r="E35" s="113" t="n"/>
    </row>
    <row r="36">
      <c r="A36" s="45" t="n">
        <v>35</v>
      </c>
      <c r="B36" s="113" t="inlineStr">
        <is>
          <t>Implementation labor</t>
        </is>
      </c>
      <c r="C36" s="113" t="inlineStr">
        <is>
          <t>Hydrology cost</t>
        </is>
      </c>
      <c r="D36" s="113" t="inlineStr">
        <is>
          <t>Bayraktarov study.</t>
        </is>
      </c>
      <c r="E36" s="113" t="n"/>
    </row>
    <row r="37">
      <c r="A37" s="45" t="n">
        <v>36</v>
      </c>
      <c r="B37" s="113" t="inlineStr">
        <is>
          <t>Implementation labor</t>
        </is>
      </c>
      <c r="C37" s="113" t="inlineStr">
        <is>
          <t>Planting cost</t>
        </is>
      </c>
      <c r="D37" s="113" t="inlineStr">
        <is>
          <t>Meta-analysis</t>
        </is>
      </c>
      <c r="E37" s="113" t="n"/>
    </row>
    <row r="38">
      <c r="A38" s="45" t="n">
        <v>37</v>
      </c>
      <c r="B38" s="113" t="inlineStr">
        <is>
          <t>Implementation labor</t>
        </is>
      </c>
      <c r="C38" s="113" t="inlineStr">
        <is>
          <t>Hydrology cost</t>
        </is>
      </c>
      <c r="D38" s="113" t="inlineStr">
        <is>
          <t>Backing out implementation cost from China Mangrove study.</t>
        </is>
      </c>
      <c r="E38" s="113" t="n"/>
    </row>
    <row r="39">
      <c r="A39" s="45" t="n">
        <v>38</v>
      </c>
      <c r="B39" s="113" t="inlineStr">
        <is>
          <t>Implementation labor</t>
        </is>
      </c>
      <c r="C39" s="113" t="inlineStr">
        <is>
          <t>Planting cost</t>
        </is>
      </c>
      <c r="D39" s="113" t="inlineStr">
        <is>
          <t>Antonio Santa Marta - estimates for their reforestation project in Ecuador - he can provide more numbers in August 2023 when the project starts with Fabian</t>
        </is>
      </c>
      <c r="E39" s="113" t="n"/>
    </row>
    <row r="40">
      <c r="A40" s="45" t="n">
        <v>39</v>
      </c>
      <c r="B40" s="113" t="inlineStr">
        <is>
          <t>Implementation labor</t>
        </is>
      </c>
      <c r="C40" s="113" t="inlineStr">
        <is>
          <t>Hybrid cost</t>
        </is>
      </c>
      <c r="D40" s="113" t="inlineStr">
        <is>
          <t>Antonio Santa Marta - estimates for their reforestation project in Ecuador - he can provide more numbers in August 2023 when the project starts with Fabian</t>
        </is>
      </c>
      <c r="E40" s="113" t="n"/>
    </row>
    <row r="41">
      <c r="A41" s="45" t="n">
        <v>40</v>
      </c>
      <c r="B41" s="113" t="inlineStr">
        <is>
          <t>Implementation labor</t>
        </is>
      </c>
      <c r="C41" s="113" t="inlineStr">
        <is>
          <t>Hydrology cost</t>
        </is>
      </c>
      <c r="D41" s="113" t="inlineStr">
        <is>
          <t>Antonio Santa Marta - estimates for their reforestation project in Ecuador - he can provide more numbers in August 2023 when the project starts with Fabian</t>
        </is>
      </c>
      <c r="E41" s="113" t="n"/>
    </row>
    <row r="42">
      <c r="A42" s="45" t="n">
        <v>41</v>
      </c>
      <c r="B42" s="113" t="inlineStr">
        <is>
          <t>Monitoring</t>
        </is>
      </c>
      <c r="C42" s="113" t="inlineStr">
        <is>
          <t>Monitoring cost</t>
        </is>
      </c>
      <c r="D42" s="113" t="inlineStr">
        <is>
          <t>Park Ranger salary of $49,700.</t>
        </is>
      </c>
      <c r="E42" s="200" t="n">
        <v>45955</v>
      </c>
    </row>
    <row r="43">
      <c r="A43" s="45" t="n">
        <v>42</v>
      </c>
      <c r="B43" s="113" t="inlineStr">
        <is>
          <t>Monitoring</t>
        </is>
      </c>
      <c r="C43" s="113" t="inlineStr">
        <is>
          <t>Monitoring cost</t>
        </is>
      </c>
      <c r="D43" s="113" t="inlineStr">
        <is>
          <t>Based on estimate of TNC Indonesia on community members costs.</t>
        </is>
      </c>
      <c r="E43" s="200" t="n">
        <v>45955</v>
      </c>
    </row>
    <row r="44">
      <c r="A44" s="45" t="n">
        <v>43</v>
      </c>
      <c r="B44" s="113" t="inlineStr">
        <is>
          <t>Monitoring</t>
        </is>
      </c>
      <c r="C44" s="113" t="inlineStr">
        <is>
          <t>Monitoring cost</t>
        </is>
      </c>
      <c r="D44" s="113" t="inlineStr">
        <is>
          <t>Park Ranger salary of $40,200.</t>
        </is>
      </c>
      <c r="E44" s="200" t="n">
        <v>45955</v>
      </c>
    </row>
    <row r="45">
      <c r="A45" s="45" t="n">
        <v>44</v>
      </c>
      <c r="B45" s="113" t="inlineStr">
        <is>
          <t>Monitoring</t>
        </is>
      </c>
      <c r="C45" s="113" t="inlineStr">
        <is>
          <t>Monitoring cost</t>
        </is>
      </c>
      <c r="D45" s="113" t="inlineStr">
        <is>
          <t>Park Ranger salary of $33,300.</t>
        </is>
      </c>
      <c r="E45" s="200" t="n">
        <v>45955</v>
      </c>
    </row>
    <row r="46">
      <c r="A46" s="45" t="n">
        <v>45</v>
      </c>
      <c r="B46" s="113" t="inlineStr">
        <is>
          <t>Monitoring</t>
        </is>
      </c>
      <c r="C46" s="113" t="inlineStr">
        <is>
          <t>Monitoring cost</t>
        </is>
      </c>
      <c r="D46" s="113" t="inlineStr">
        <is>
          <t>Expert opinion of what individuals guarding would cost in Kenya.</t>
        </is>
      </c>
      <c r="E46" s="200" t="n">
        <v>45955</v>
      </c>
    </row>
    <row r="47">
      <c r="A47" s="45" t="n">
        <v>46</v>
      </c>
      <c r="B47" s="113" t="inlineStr">
        <is>
          <t>Monitoring</t>
        </is>
      </c>
      <c r="C47" s="113" t="inlineStr">
        <is>
          <t>Monitoring cost</t>
        </is>
      </c>
      <c r="D47" s="113" t="inlineStr">
        <is>
          <t>Park Ranger salary of $11,900.</t>
        </is>
      </c>
      <c r="E47" s="200" t="n">
        <v>45955</v>
      </c>
    </row>
    <row r="48">
      <c r="A48" s="45" t="n">
        <v>47</v>
      </c>
      <c r="B48" s="113" t="inlineStr">
        <is>
          <t>Monitoring</t>
        </is>
      </c>
      <c r="C48" s="113" t="inlineStr">
        <is>
          <t>Monitoring cost</t>
        </is>
      </c>
      <c r="D48" s="113" t="inlineStr">
        <is>
          <t>Park Ranger salary of $6,500.</t>
        </is>
      </c>
      <c r="E48" s="200" t="n">
        <v>45955</v>
      </c>
    </row>
    <row r="49">
      <c r="A49" s="45" t="n">
        <v>48</v>
      </c>
      <c r="B49" s="113" t="inlineStr">
        <is>
          <t>Monitoring</t>
        </is>
      </c>
      <c r="C49" s="113" t="inlineStr">
        <is>
          <t>Monitoring cost</t>
        </is>
      </c>
      <c r="D49" s="113" t="inlineStr">
        <is>
          <t>Park Ranger salary of $8,400.</t>
        </is>
      </c>
      <c r="E49" s="200" t="n">
        <v>45955</v>
      </c>
    </row>
    <row r="50">
      <c r="A50" s="45" t="n">
        <v>49</v>
      </c>
      <c r="B50" s="113" t="inlineStr">
        <is>
          <t>Monitoring</t>
        </is>
      </c>
      <c r="C50" s="113" t="inlineStr">
        <is>
          <t>Monitoring cost</t>
        </is>
      </c>
      <c r="D50" s="113" t="inlineStr">
        <is>
          <t>Park Ranger salary of $19,400.</t>
        </is>
      </c>
      <c r="E50" s="200" t="n">
        <v>45955</v>
      </c>
    </row>
    <row r="51">
      <c r="A51" s="45" t="n">
        <v>50</v>
      </c>
      <c r="B51" s="113" t="inlineStr">
        <is>
          <t>Maintenance</t>
        </is>
      </c>
      <c r="C51" s="113" t="inlineStr">
        <is>
          <t>Maintenance cost</t>
        </is>
      </c>
      <c r="D51" s="113" t="inlineStr">
        <is>
          <t>Figure determined based on analyzing the amount of maintenance costs in relation to other capex costs.</t>
        </is>
      </c>
      <c r="E51" s="112" t="n">
        <v>44859</v>
      </c>
    </row>
    <row r="52">
      <c r="A52" s="45" t="n">
        <v>51</v>
      </c>
      <c r="B52" s="113" t="inlineStr">
        <is>
          <t>Community benefit sharing fund</t>
        </is>
      </c>
      <c r="C52" s="113" t="inlineStr">
        <is>
          <t>Community benefit sharing fund cost</t>
        </is>
      </c>
      <c r="D52" s="113" t="inlineStr">
        <is>
          <t>Using 5% as placeholder for developed countries.</t>
        </is>
      </c>
      <c r="E52" s="200" t="n">
        <v>45955</v>
      </c>
    </row>
    <row r="53">
      <c r="A53" s="45" t="n">
        <v>52</v>
      </c>
      <c r="B53" s="113" t="inlineStr">
        <is>
          <t>Community benefit sharing fund</t>
        </is>
      </c>
      <c r="C53" s="113" t="inlineStr">
        <is>
          <t>Community benefit sharing fund cost</t>
        </is>
      </c>
      <c r="D53" s="113" t="inlineStr">
        <is>
          <t>Using 50% for developing nations.</t>
        </is>
      </c>
      <c r="E53" s="200" t="n">
        <v>45955</v>
      </c>
    </row>
    <row r="54">
      <c r="A54" s="45" t="n">
        <v>53</v>
      </c>
      <c r="B54" s="113" t="inlineStr">
        <is>
          <t>Community benefit sharing fund</t>
        </is>
      </c>
      <c r="C54" s="113" t="inlineStr">
        <is>
          <t>Community benefit sharing fund cost</t>
        </is>
      </c>
      <c r="D54" s="113" t="inlineStr">
        <is>
          <t>Using 85% based on The Nassau Guardian article.</t>
        </is>
      </c>
      <c r="E54" s="200" t="n">
        <v>45955</v>
      </c>
    </row>
    <row r="55">
      <c r="A55" s="45" t="n">
        <v>54</v>
      </c>
      <c r="B55" s="113" t="inlineStr">
        <is>
          <t xml:space="preserve">Baseline reassessment </t>
        </is>
      </c>
      <c r="C55" s="113" t="inlineStr">
        <is>
          <t>Baseline reassessment cost</t>
        </is>
      </c>
      <c r="D55" s="113" t="inlineStr">
        <is>
          <t>Numbers from Scott Settlemyer (Terracarbon), this cost is incremental to monitoring and verification. Between $20k and $40k estimations (see email)</t>
        </is>
      </c>
      <c r="E55" s="200" t="n">
        <v>45830</v>
      </c>
    </row>
    <row r="56">
      <c r="A56" s="45" t="n">
        <v>55</v>
      </c>
      <c r="B56" s="113" t="inlineStr">
        <is>
          <t>MRV</t>
        </is>
      </c>
      <c r="C56" s="113" t="inlineStr">
        <is>
          <t>MRV cost</t>
        </is>
      </c>
      <c r="D56" s="113" t="inlineStr">
        <is>
          <t>TNC Feasibility Study -  New Jersey Salt Marsh</t>
        </is>
      </c>
      <c r="E56" s="200" t="n">
        <v>45955</v>
      </c>
    </row>
    <row r="57">
      <c r="A57" s="45" t="n">
        <v>56</v>
      </c>
      <c r="B57" s="113" t="inlineStr">
        <is>
          <t>MRV</t>
        </is>
      </c>
      <c r="C57" s="113" t="inlineStr">
        <is>
          <t>MRV cost</t>
        </is>
      </c>
      <c r="D57" s="113" t="inlineStr">
        <is>
          <t xml:space="preserve">TNC Feasibility Study -  North Kenya </t>
        </is>
      </c>
      <c r="E57" s="200" t="n">
        <v>45955</v>
      </c>
    </row>
    <row r="58">
      <c r="A58" s="45" t="n">
        <v>57</v>
      </c>
      <c r="B58" s="113" t="inlineStr">
        <is>
          <t>MRV</t>
        </is>
      </c>
      <c r="C58" s="113" t="inlineStr">
        <is>
          <t>MRV cost</t>
        </is>
      </c>
      <c r="D58" s="113" t="inlineStr">
        <is>
          <t>TNC Feasibility Study - Caribbean</t>
        </is>
      </c>
      <c r="E58" s="200" t="n">
        <v>45955</v>
      </c>
    </row>
    <row r="59">
      <c r="A59" s="45" t="n">
        <v>58</v>
      </c>
      <c r="B59" s="113" t="inlineStr">
        <is>
          <t>Long-term project operating</t>
        </is>
      </c>
      <c r="C59" s="113" t="inlineStr">
        <is>
          <t>Long-term project operating cost</t>
        </is>
      </c>
      <c r="D59" s="113" t="inlineStr">
        <is>
          <t>Project Coordinator: ($59,089). Conservation Coordinator: ($49,747). Apply 20% increase for meetings and expenses.</t>
        </is>
      </c>
      <c r="E59" s="200" t="n">
        <v>45955</v>
      </c>
    </row>
    <row r="60">
      <c r="A60" s="45" t="n">
        <v>59</v>
      </c>
      <c r="B60" s="113" t="inlineStr">
        <is>
          <t>Long-term project operating</t>
        </is>
      </c>
      <c r="C60" s="113" t="inlineStr">
        <is>
          <t>Long-term project operating cost</t>
        </is>
      </c>
      <c r="D60" s="113" t="inlineStr">
        <is>
          <t>Project Coordinator: ($13,000). Conservation Coordinator: ($9,000). Apply 20% increase for meetings and expenses.</t>
        </is>
      </c>
      <c r="E60" s="200" t="n">
        <v>45955</v>
      </c>
    </row>
    <row r="61">
      <c r="A61" s="45" t="n">
        <v>60</v>
      </c>
      <c r="B61" s="113" t="inlineStr">
        <is>
          <t>Long-term project operating</t>
        </is>
      </c>
      <c r="C61" s="113" t="inlineStr">
        <is>
          <t>Long-term project operating cost</t>
        </is>
      </c>
      <c r="D61" s="113" t="inlineStr">
        <is>
          <t>Project Coordinator: ($47,862). Conservation Coordinator: ($40,295). Apply 20% increase for meetings and expenses.</t>
        </is>
      </c>
      <c r="E61" s="200" t="n">
        <v>45955</v>
      </c>
    </row>
    <row r="62">
      <c r="A62" s="45" t="n">
        <v>61</v>
      </c>
      <c r="B62" s="113" t="inlineStr">
        <is>
          <t>Long-term project operating</t>
        </is>
      </c>
      <c r="C62" s="113" t="inlineStr">
        <is>
          <t>Long-term project operating cost</t>
        </is>
      </c>
      <c r="D62" s="113" t="inlineStr">
        <is>
          <t>Project Coordinator: ($39,590). Conservation Coordinator: ($33,330). Apply 20% increase for meetings and expenses.</t>
        </is>
      </c>
      <c r="E62" s="200" t="n">
        <v>45955</v>
      </c>
    </row>
    <row r="63">
      <c r="A63" s="45" t="n">
        <v>62</v>
      </c>
      <c r="B63" s="113" t="inlineStr">
        <is>
          <t>Long-term project operating</t>
        </is>
      </c>
      <c r="C63" s="113" t="inlineStr">
        <is>
          <t>Long-term project operating cost</t>
        </is>
      </c>
      <c r="D63" s="113" t="inlineStr">
        <is>
          <t>Project Coordinator: ($8,723). Conservation Coordinator: ($6,000). Apply 20% increase for meetings and expenses.</t>
        </is>
      </c>
      <c r="E63" s="200" t="n">
        <v>45955</v>
      </c>
    </row>
    <row r="64">
      <c r="A64" s="45" t="n">
        <v>63</v>
      </c>
      <c r="B64" s="113" t="inlineStr">
        <is>
          <t>Long-term project operating</t>
        </is>
      </c>
      <c r="C64" s="113" t="inlineStr">
        <is>
          <t>Long-term project operating cost</t>
        </is>
      </c>
      <c r="D64" s="113" t="inlineStr">
        <is>
          <t>Project Coordinator: ($14,181). Conservation Coordinator: ($11,939). Apply 20% increase for meetings and expenses.</t>
        </is>
      </c>
      <c r="E64" s="200" t="n">
        <v>45955</v>
      </c>
    </row>
    <row r="65">
      <c r="A65" s="45" t="n">
        <v>64</v>
      </c>
      <c r="B65" s="113" t="inlineStr">
        <is>
          <t>Long-term project operating</t>
        </is>
      </c>
      <c r="C65" s="113" t="inlineStr">
        <is>
          <t>Long-term project operating cost</t>
        </is>
      </c>
      <c r="D65" s="113" t="inlineStr">
        <is>
          <t>Project Coordinator: ($7,682). Conservation Coordinator: ($6,467). Apply 20% increase for meetings and expenses.</t>
        </is>
      </c>
      <c r="E65" s="200" t="n">
        <v>45955</v>
      </c>
    </row>
    <row r="66">
      <c r="A66" s="45" t="n">
        <v>65</v>
      </c>
      <c r="B66" s="113" t="inlineStr">
        <is>
          <t>Long-term project operating</t>
        </is>
      </c>
      <c r="C66" s="113" t="inlineStr">
        <is>
          <t>Long-term project operating cost</t>
        </is>
      </c>
      <c r="D66" s="113" t="inlineStr">
        <is>
          <t>Project Coordinator: ($10,045). Conservation Coordinator: ($8,457). Apply 20% increase for meetings and expenses.</t>
        </is>
      </c>
      <c r="E66" s="200" t="n">
        <v>45955</v>
      </c>
    </row>
    <row r="67">
      <c r="A67" s="45" t="n">
        <v>66</v>
      </c>
      <c r="B67" s="113" t="inlineStr">
        <is>
          <t>Long-term project operating</t>
        </is>
      </c>
      <c r="C67" s="113" t="inlineStr">
        <is>
          <t>Long-term project operating cost</t>
        </is>
      </c>
      <c r="D67" s="113" t="inlineStr">
        <is>
          <t>Project Coordinator: ($23,045). Conservation Coordinator: ($19,401). Apply 20% increase for meetings and expenses.</t>
        </is>
      </c>
      <c r="E67" s="200" t="n">
        <v>45955</v>
      </c>
    </row>
    <row r="68">
      <c r="A68" s="45" t="n">
        <v>67</v>
      </c>
      <c r="B68" s="113" t="inlineStr">
        <is>
          <t>Carbon standard fees</t>
        </is>
      </c>
      <c r="C68" s="113" t="inlineStr">
        <is>
          <t>Carbon standard fees</t>
        </is>
      </c>
      <c r="D68" s="113" t="inlineStr">
        <is>
          <t>VCS fee per creditper Verra website https://verra.org/wp-content/uploads/2023/03/Program-Fee-Schedule-v4.3-FINAL.pdf</t>
        </is>
      </c>
      <c r="E68" s="200" t="n">
        <v>45084</v>
      </c>
    </row>
    <row r="69">
      <c r="A69" s="45" t="n">
        <v>68</v>
      </c>
      <c r="B69" s="113" t="inlineStr">
        <is>
          <t>Ecosystem extent</t>
        </is>
      </c>
      <c r="C69" s="113" t="inlineStr">
        <is>
          <t>Manrgove extent</t>
        </is>
      </c>
      <c r="D69" s="113" t="inlineStr">
        <is>
          <t>Global Mangrove Watch dataset for mangrove extent v4</t>
        </is>
      </c>
      <c r="E69" s="200" t="n"/>
    </row>
    <row r="70">
      <c r="A70" s="45" t="n">
        <v>69</v>
      </c>
      <c r="B70" s="113" t="inlineStr">
        <is>
          <t>Ecosystem extent</t>
        </is>
      </c>
      <c r="C70" s="113" t="inlineStr">
        <is>
          <t>Manrgove historic extent</t>
        </is>
      </c>
      <c r="D70" s="113" t="inlineStr">
        <is>
          <t>Global Mangrove Watch dataset for mangrove extent v4</t>
        </is>
      </c>
      <c r="E70" s="200" t="n"/>
    </row>
    <row r="71">
      <c r="A71" s="45" t="n">
        <v>70</v>
      </c>
      <c r="B71" s="113" t="inlineStr">
        <is>
          <t>Ecosystem extent</t>
        </is>
      </c>
      <c r="C71" s="113" t="inlineStr">
        <is>
          <t>Mangrove unprotected extent</t>
        </is>
      </c>
      <c r="D71" s="113" t="inlineStr">
        <is>
          <t>Global Mangrove Watch dataset for mangrove protected extent</t>
        </is>
      </c>
      <c r="E71" s="200" t="n"/>
    </row>
    <row r="72">
      <c r="A72" s="45" t="n">
        <v>71</v>
      </c>
      <c r="B72" s="113" t="inlineStr">
        <is>
          <t>Ecosystem extent</t>
        </is>
      </c>
      <c r="C72" s="113" t="inlineStr">
        <is>
          <t>Seagrass extent</t>
        </is>
      </c>
      <c r="D72" s="113" t="inlineStr">
        <is>
          <t>Seagrass extent from WCMC</t>
        </is>
      </c>
      <c r="E72" s="113" t="n"/>
    </row>
    <row r="73">
      <c r="A73" s="45" t="n">
        <v>72</v>
      </c>
      <c r="B73" s="113" t="inlineStr">
        <is>
          <t>Ecosystem extent</t>
        </is>
      </c>
      <c r="C73" s="113" t="inlineStr">
        <is>
          <t>Salt marsh extent</t>
        </is>
      </c>
      <c r="D73" s="113" t="inlineStr">
        <is>
          <t>Salt marsh extent from WCMC</t>
        </is>
      </c>
      <c r="E73" s="113" t="n"/>
    </row>
    <row r="74">
      <c r="A74" s="45" t="n">
        <v>73</v>
      </c>
      <c r="B74" s="113" t="inlineStr">
        <is>
          <t>Ecosystem loss</t>
        </is>
      </c>
      <c r="C74" s="113" t="inlineStr">
        <is>
          <t>Mangrove ecosystem loss</t>
        </is>
      </c>
      <c r="D74" s="113" t="inlineStr">
        <is>
          <t>Global Mangrove Watch dataset for mangrove protected extent</t>
        </is>
      </c>
      <c r="E74" s="113" t="n"/>
    </row>
    <row r="75">
      <c r="A75" s="45" t="n">
        <v>74</v>
      </c>
      <c r="B75" s="113" t="inlineStr">
        <is>
          <t>Restorable land</t>
        </is>
      </c>
      <c r="C75" s="113" t="inlineStr">
        <is>
          <t>Manrgove restorable land</t>
        </is>
      </c>
      <c r="D75" s="113" t="inlineStr">
        <is>
          <t>Restorable mangrove area from Mapping Ocean Wealth</t>
        </is>
      </c>
      <c r="E75" s="113" t="n"/>
    </row>
    <row r="76">
      <c r="A76" s="45" t="n">
        <v>75</v>
      </c>
      <c r="B76" s="113" t="inlineStr">
        <is>
          <t>Sequestration rate</t>
        </is>
      </c>
      <c r="C76" s="113" t="inlineStr">
        <is>
          <t>Tier 1 - IPCC default value</t>
        </is>
      </c>
      <c r="D76" s="113" t="inlineStr">
        <is>
          <t>Academic studies.</t>
        </is>
      </c>
      <c r="E76" s="113" t="n"/>
    </row>
    <row r="77">
      <c r="A77" s="45" t="n"/>
      <c r="B77" s="45" t="n"/>
      <c r="C77" s="45" t="n"/>
      <c r="D77" s="45" t="n"/>
      <c r="E77" s="45" t="n"/>
    </row>
    <row r="78">
      <c r="A78" s="45" t="n"/>
      <c r="B78" s="45" t="n"/>
      <c r="C78" s="45" t="n"/>
      <c r="D78" s="45" t="n"/>
      <c r="E78" s="45" t="n"/>
    </row>
    <row r="79">
      <c r="A79" s="45" t="n"/>
      <c r="B79" s="45" t="n"/>
      <c r="C79" s="45" t="n"/>
      <c r="D79" s="45" t="n"/>
      <c r="E79" s="45" t="n"/>
    </row>
    <row r="80">
      <c r="A80" s="45" t="n"/>
      <c r="B80" s="45" t="n"/>
      <c r="C80" s="45" t="n"/>
      <c r="D80" s="45" t="n"/>
      <c r="E80" s="45" t="n"/>
    </row>
    <row r="81">
      <c r="A81" s="45" t="n"/>
      <c r="B81" s="45" t="n"/>
      <c r="C81" s="45" t="n"/>
      <c r="D81" s="45" t="n"/>
      <c r="E81" s="45" t="n"/>
    </row>
    <row r="82">
      <c r="A82" s="45" t="n"/>
      <c r="B82" s="45" t="n"/>
      <c r="C82" s="45" t="n"/>
      <c r="D82" s="45" t="n"/>
      <c r="E82" s="45" t="n"/>
    </row>
    <row r="83">
      <c r="A83" s="45" t="n"/>
      <c r="B83" s="45" t="n"/>
      <c r="C83" s="45" t="n"/>
      <c r="D83" s="45" t="n"/>
      <c r="E83" s="45" t="n"/>
    </row>
    <row r="84">
      <c r="A84" s="45" t="n"/>
      <c r="B84" s="45" t="n"/>
      <c r="C84" s="45" t="n"/>
      <c r="D84" s="45" t="n"/>
      <c r="E84" s="45" t="n"/>
    </row>
    <row r="85">
      <c r="A85" s="45" t="n"/>
      <c r="B85" s="45" t="n"/>
      <c r="C85" s="45" t="n"/>
      <c r="D85" s="45" t="n"/>
      <c r="E85" s="45" t="n"/>
    </row>
    <row r="86">
      <c r="A86" s="45" t="n"/>
      <c r="B86" s="45" t="n"/>
      <c r="C86" s="45" t="n"/>
      <c r="D86" s="45" t="n"/>
      <c r="E86" s="45" t="n"/>
    </row>
    <row r="87">
      <c r="A87" s="45" t="n"/>
      <c r="B87" s="45" t="n"/>
      <c r="C87" s="45" t="n"/>
      <c r="D87" s="45" t="n"/>
      <c r="E87" s="45" t="n"/>
    </row>
    <row r="88">
      <c r="A88" s="45" t="n"/>
      <c r="B88" s="45" t="n"/>
      <c r="C88" s="45" t="n"/>
      <c r="D88" s="45" t="n"/>
      <c r="E88" s="45" t="n"/>
    </row>
    <row r="89">
      <c r="A89" s="45" t="n"/>
      <c r="B89" s="45" t="n"/>
      <c r="C89" s="45" t="n"/>
      <c r="D89" s="45" t="n"/>
      <c r="E89" s="45" t="n"/>
    </row>
    <row r="90">
      <c r="A90" s="45" t="n"/>
      <c r="B90" s="45" t="n"/>
      <c r="C90" s="45" t="n"/>
      <c r="D90" s="45" t="n"/>
      <c r="E90" s="45" t="n"/>
    </row>
    <row r="91">
      <c r="A91" s="45" t="n"/>
      <c r="B91" s="45" t="n"/>
      <c r="C91" s="45" t="n"/>
      <c r="D91" s="45" t="n"/>
      <c r="E91" s="45" t="n"/>
    </row>
    <row r="92">
      <c r="A92" s="45" t="n"/>
      <c r="B92" s="45" t="n"/>
      <c r="C92" s="45" t="n"/>
      <c r="D92" s="45" t="n"/>
      <c r="E92" s="45" t="n"/>
    </row>
    <row r="93">
      <c r="A93" s="45" t="n"/>
      <c r="B93" s="45" t="n"/>
      <c r="C93" s="45" t="n"/>
      <c r="D93" s="45" t="n"/>
      <c r="E93" s="45" t="n"/>
    </row>
    <row r="94">
      <c r="A94" s="45" t="n"/>
      <c r="B94" s="45" t="n"/>
      <c r="C94" s="45" t="n"/>
      <c r="D94" s="45" t="n"/>
      <c r="E94" s="45" t="n"/>
    </row>
    <row r="95">
      <c r="A95" s="45" t="n"/>
      <c r="B95" s="45" t="n"/>
      <c r="C95" s="45" t="n"/>
      <c r="D95" s="45" t="n"/>
      <c r="E95" s="45" t="n"/>
    </row>
    <row r="96">
      <c r="A96" s="45" t="n"/>
      <c r="B96" s="45" t="n"/>
      <c r="C96" s="45" t="n"/>
      <c r="D96" s="45" t="n"/>
      <c r="E96" s="45" t="n"/>
    </row>
    <row r="97">
      <c r="A97" s="45" t="n"/>
      <c r="B97" s="45" t="n"/>
      <c r="C97" s="45" t="n"/>
      <c r="D97" s="45" t="n"/>
      <c r="E97" s="45" t="n"/>
    </row>
    <row r="98">
      <c r="A98" s="45" t="n"/>
      <c r="B98" s="45" t="n"/>
      <c r="C98" s="45" t="n"/>
      <c r="D98" s="45" t="n"/>
      <c r="E98" s="45" t="n"/>
    </row>
    <row r="99">
      <c r="A99" s="45" t="n"/>
      <c r="B99" s="45" t="n"/>
      <c r="C99" s="45" t="n"/>
      <c r="D99" s="45" t="n"/>
      <c r="E99" s="45" t="n"/>
    </row>
    <row r="100">
      <c r="A100" s="45" t="n"/>
      <c r="B100" s="45" t="n"/>
      <c r="C100" s="45" t="n"/>
      <c r="D100" s="45" t="n"/>
      <c r="E100" s="45" t="n"/>
    </row>
    <row r="101">
      <c r="A101" s="45" t="n"/>
      <c r="B101" s="45" t="n"/>
      <c r="C101" s="45" t="n"/>
      <c r="D101" s="45" t="n"/>
      <c r="E101" s="45" t="n"/>
    </row>
    <row r="102">
      <c r="A102" s="45" t="n"/>
      <c r="B102" s="45" t="n"/>
      <c r="C102" s="45" t="n"/>
      <c r="D102" s="45" t="n"/>
      <c r="E102" s="45" t="n"/>
    </row>
    <row r="103">
      <c r="A103" s="45" t="n"/>
      <c r="B103" s="45" t="n"/>
      <c r="C103" s="45" t="n"/>
      <c r="D103" s="45" t="n"/>
      <c r="E103" s="45" t="n"/>
    </row>
    <row r="104">
      <c r="A104" s="45" t="n"/>
      <c r="B104" s="45" t="n"/>
      <c r="C104" s="45" t="n"/>
      <c r="D104" s="45" t="n"/>
      <c r="E104" s="45" t="n"/>
    </row>
    <row r="105">
      <c r="A105" s="45" t="n"/>
      <c r="B105" s="45" t="n"/>
      <c r="C105" s="45" t="n"/>
      <c r="D105" s="45" t="n"/>
      <c r="E105" s="45" t="n"/>
    </row>
    <row r="106">
      <c r="A106" s="45" t="n"/>
      <c r="B106" s="45" t="n"/>
      <c r="C106" s="45" t="n"/>
      <c r="D106" s="45" t="n"/>
      <c r="E106" s="45" t="n"/>
    </row>
    <row r="107">
      <c r="A107" s="45" t="n"/>
      <c r="B107" s="45" t="n"/>
      <c r="C107" s="45" t="n"/>
      <c r="D107" s="45" t="n"/>
      <c r="E107" s="45" t="n"/>
    </row>
    <row r="108">
      <c r="A108" s="45" t="n"/>
      <c r="B108" s="45" t="n"/>
      <c r="C108" s="45" t="n"/>
      <c r="D108" s="45" t="n"/>
      <c r="E108" s="45" t="n"/>
    </row>
    <row r="109">
      <c r="A109" s="45" t="n"/>
      <c r="B109" s="45" t="n"/>
      <c r="C109" s="45" t="n"/>
      <c r="D109" s="45" t="n"/>
      <c r="E109" s="45" t="n"/>
    </row>
    <row r="110">
      <c r="A110" s="45" t="n"/>
      <c r="B110" s="45" t="n"/>
      <c r="C110" s="45" t="n"/>
      <c r="D110" s="45" t="n"/>
      <c r="E110" s="45" t="n"/>
    </row>
    <row r="111">
      <c r="A111" s="45" t="n"/>
      <c r="B111" s="45" t="n"/>
      <c r="C111" s="45" t="n"/>
      <c r="D111" s="45" t="n"/>
      <c r="E111" s="45" t="n"/>
    </row>
    <row r="112">
      <c r="A112" s="45" t="n"/>
      <c r="B112" s="45" t="n"/>
      <c r="C112" s="45" t="n"/>
      <c r="D112" s="45" t="n"/>
      <c r="E112" s="45" t="n"/>
    </row>
    <row r="113">
      <c r="A113" s="45" t="n"/>
      <c r="B113" s="45" t="n"/>
      <c r="C113" s="45" t="n"/>
      <c r="D113" s="45" t="n"/>
      <c r="E113" s="45" t="n"/>
    </row>
    <row r="114">
      <c r="A114" s="45" t="n"/>
      <c r="B114" s="45" t="n"/>
      <c r="C114" s="45" t="n"/>
      <c r="D114" s="45" t="n"/>
      <c r="E114" s="45" t="n"/>
    </row>
    <row r="115">
      <c r="A115" s="45" t="n"/>
      <c r="B115" s="45" t="n"/>
      <c r="C115" s="45" t="n"/>
      <c r="D115" s="45" t="n"/>
      <c r="E115" s="45" t="n"/>
    </row>
    <row r="116">
      <c r="A116" s="45" t="n"/>
      <c r="B116" s="45" t="n"/>
      <c r="C116" s="45" t="n"/>
      <c r="D116" s="45" t="n"/>
      <c r="E116" s="45" t="n"/>
    </row>
    <row r="117">
      <c r="A117" s="45" t="n"/>
      <c r="B117" s="45" t="n"/>
      <c r="C117" s="45" t="n"/>
      <c r="D117" s="45" t="n"/>
      <c r="E117" s="45" t="n"/>
    </row>
    <row r="118">
      <c r="A118" s="45" t="n"/>
      <c r="B118" s="45" t="n"/>
      <c r="C118" s="45" t="n"/>
      <c r="D118" s="45" t="n"/>
      <c r="E118" s="45" t="n"/>
    </row>
    <row r="119">
      <c r="A119" s="45" t="n"/>
      <c r="B119" s="45" t="n"/>
      <c r="C119" s="45" t="n"/>
      <c r="D119" s="45" t="n"/>
      <c r="E119" s="45" t="n"/>
    </row>
    <row r="120">
      <c r="A120" s="45" t="n"/>
      <c r="B120" s="45" t="n"/>
      <c r="C120" s="45" t="n"/>
      <c r="D120" s="45" t="n"/>
      <c r="E120" s="45" t="n"/>
    </row>
    <row r="121">
      <c r="A121" s="45" t="n"/>
      <c r="B121" s="45" t="n"/>
      <c r="C121" s="45" t="n"/>
      <c r="D121" s="45" t="n"/>
      <c r="E121" s="45" t="n"/>
    </row>
    <row r="122">
      <c r="A122" s="45" t="n"/>
      <c r="B122" s="45" t="n"/>
      <c r="C122" s="45" t="n"/>
      <c r="D122" s="45" t="n"/>
      <c r="E122" s="45" t="n"/>
    </row>
    <row r="123">
      <c r="A123" s="45" t="n"/>
      <c r="B123" s="45" t="n"/>
      <c r="C123" s="45" t="n"/>
      <c r="D123" s="45" t="n"/>
      <c r="E123" s="45" t="n"/>
    </row>
    <row r="124">
      <c r="A124" s="45" t="n"/>
      <c r="B124" s="45" t="n"/>
      <c r="C124" s="45" t="n"/>
      <c r="D124" s="45" t="n"/>
      <c r="E124" s="45" t="n"/>
    </row>
    <row r="125">
      <c r="A125" s="45" t="n"/>
      <c r="B125" s="45" t="n"/>
      <c r="C125" s="45" t="n"/>
      <c r="D125" s="45" t="n"/>
      <c r="E125" s="45" t="n"/>
    </row>
    <row r="126">
      <c r="A126" s="45" t="n"/>
      <c r="B126" s="45" t="n"/>
      <c r="C126" s="45" t="n"/>
      <c r="D126" s="45" t="n"/>
      <c r="E126" s="45" t="n"/>
    </row>
    <row r="127">
      <c r="A127" s="45" t="n"/>
      <c r="B127" s="45" t="n"/>
      <c r="C127" s="45" t="n"/>
      <c r="D127" s="45" t="n"/>
      <c r="E127" s="45" t="n"/>
    </row>
    <row r="128">
      <c r="A128" s="45" t="n"/>
      <c r="B128" s="45" t="n"/>
      <c r="C128" s="45" t="n"/>
      <c r="D128" s="45" t="n"/>
      <c r="E128" s="45" t="n"/>
    </row>
    <row r="129">
      <c r="A129" s="45" t="n"/>
      <c r="B129" s="45" t="n"/>
      <c r="C129" s="45" t="n"/>
      <c r="D129" s="45" t="n"/>
      <c r="E129" s="45" t="n"/>
    </row>
    <row r="130">
      <c r="A130" s="45" t="n"/>
      <c r="B130" s="45" t="n"/>
      <c r="C130" s="45" t="n"/>
      <c r="D130" s="45" t="n"/>
      <c r="E130" s="45" t="n"/>
    </row>
    <row r="131">
      <c r="A131" s="45" t="n"/>
      <c r="B131" s="45" t="n"/>
      <c r="C131" s="45" t="n"/>
      <c r="D131" s="45" t="n"/>
      <c r="E131" s="45" t="n"/>
    </row>
    <row r="132">
      <c r="A132" s="45" t="n"/>
      <c r="B132" s="45" t="n"/>
      <c r="C132" s="45" t="n"/>
      <c r="D132" s="45" t="n"/>
      <c r="E132" s="45" t="n"/>
    </row>
    <row r="133">
      <c r="A133" s="45" t="n"/>
      <c r="B133" s="45" t="n"/>
      <c r="C133" s="45" t="n"/>
      <c r="D133" s="45" t="n"/>
      <c r="E133" s="45" t="n"/>
    </row>
    <row r="134">
      <c r="A134" s="45" t="n"/>
      <c r="B134" s="45" t="n"/>
      <c r="C134" s="45" t="n"/>
      <c r="D134" s="45" t="n"/>
      <c r="E134" s="45" t="n"/>
    </row>
    <row r="135">
      <c r="A135" s="45" t="n"/>
      <c r="B135" s="45" t="n"/>
      <c r="C135" s="45" t="n"/>
      <c r="D135" s="45" t="n"/>
      <c r="E135" s="45" t="n"/>
    </row>
    <row r="136">
      <c r="A136" s="45" t="n"/>
      <c r="B136" s="45" t="n"/>
      <c r="C136" s="45" t="n"/>
      <c r="D136" s="45" t="n"/>
      <c r="E136" s="45" t="n"/>
    </row>
    <row r="137">
      <c r="A137" s="45" t="n"/>
      <c r="B137" s="45" t="n"/>
      <c r="C137" s="45" t="n"/>
      <c r="D137" s="45" t="n"/>
      <c r="E137" s="45" t="n"/>
    </row>
    <row r="138">
      <c r="A138" s="45" t="n"/>
      <c r="B138" s="45" t="n"/>
      <c r="C138" s="45" t="n"/>
      <c r="D138" s="45" t="n"/>
      <c r="E138" s="45" t="n"/>
    </row>
    <row r="139">
      <c r="A139" s="45" t="n"/>
      <c r="B139" s="45" t="n"/>
      <c r="C139" s="45" t="n"/>
      <c r="D139" s="45" t="n"/>
      <c r="E139" s="45" t="n"/>
    </row>
    <row r="140">
      <c r="A140" s="45" t="n"/>
      <c r="B140" s="45" t="n"/>
      <c r="C140" s="45" t="n"/>
      <c r="D140" s="45" t="n"/>
      <c r="E140" s="45" t="n"/>
    </row>
    <row r="141">
      <c r="A141" s="45" t="n"/>
      <c r="B141" s="45" t="n"/>
      <c r="C141" s="45" t="n"/>
      <c r="D141" s="45" t="n"/>
      <c r="E141" s="45" t="n"/>
    </row>
    <row r="142">
      <c r="A142" s="45" t="n"/>
      <c r="B142" s="45" t="n"/>
      <c r="C142" s="45" t="n"/>
      <c r="D142" s="45" t="n"/>
      <c r="E142" s="45" t="n"/>
    </row>
    <row r="143">
      <c r="A143" s="45" t="n"/>
      <c r="B143" s="45" t="n"/>
      <c r="C143" s="45" t="n"/>
      <c r="D143" s="45" t="n"/>
      <c r="E143" s="45" t="n"/>
    </row>
    <row r="144">
      <c r="A144" s="45" t="n"/>
      <c r="B144" s="45" t="n"/>
      <c r="C144" s="45" t="n"/>
      <c r="D144" s="45" t="n"/>
      <c r="E144" s="45" t="n"/>
    </row>
    <row r="145">
      <c r="A145" s="45" t="n"/>
      <c r="B145" s="45" t="n"/>
      <c r="C145" s="45" t="n"/>
      <c r="D145" s="45" t="n"/>
      <c r="E145" s="45" t="n"/>
    </row>
    <row r="146">
      <c r="A146" s="45" t="n"/>
      <c r="B146" s="45" t="n"/>
      <c r="C146" s="45" t="n"/>
      <c r="D146" s="45" t="n"/>
      <c r="E146" s="45" t="n"/>
    </row>
    <row r="147">
      <c r="A147" s="45" t="n"/>
      <c r="B147" s="45" t="n"/>
      <c r="C147" s="45" t="n"/>
      <c r="D147" s="45" t="n"/>
      <c r="E147" s="45" t="n"/>
    </row>
    <row r="148">
      <c r="A148" s="45" t="n"/>
      <c r="B148" s="45" t="n"/>
      <c r="C148" s="45" t="n"/>
      <c r="D148" s="45" t="n"/>
      <c r="E148" s="45" t="n"/>
    </row>
    <row r="149">
      <c r="A149" s="45" t="n"/>
      <c r="B149" s="45" t="n"/>
      <c r="C149" s="45" t="n"/>
      <c r="D149" s="45" t="n"/>
      <c r="E149" s="45" t="n"/>
    </row>
    <row r="150">
      <c r="A150" s="45" t="n"/>
      <c r="B150" s="45" t="n"/>
      <c r="C150" s="45" t="n"/>
      <c r="D150" s="45" t="n"/>
      <c r="E150" s="45" t="n"/>
    </row>
    <row r="151">
      <c r="A151" s="45" t="n"/>
      <c r="B151" s="45" t="n"/>
      <c r="C151" s="45" t="n"/>
      <c r="D151" s="45" t="n"/>
      <c r="E151" s="45" t="n"/>
    </row>
    <row r="152">
      <c r="A152" s="45" t="n"/>
      <c r="B152" s="45" t="n"/>
      <c r="C152" s="45" t="n"/>
      <c r="D152" s="45" t="n"/>
      <c r="E152" s="45" t="n"/>
    </row>
    <row r="153">
      <c r="A153" s="45" t="n"/>
      <c r="B153" s="45" t="n"/>
      <c r="C153" s="45" t="n"/>
      <c r="D153" s="45" t="n"/>
      <c r="E153" s="45" t="n"/>
    </row>
    <row r="154">
      <c r="A154" s="45" t="n"/>
      <c r="B154" s="45" t="n"/>
      <c r="C154" s="45" t="n"/>
      <c r="D154" s="45" t="n"/>
      <c r="E154" s="45" t="n"/>
    </row>
    <row r="155">
      <c r="A155" s="45" t="n"/>
      <c r="B155" s="45" t="n"/>
      <c r="C155" s="45" t="n"/>
      <c r="D155" s="45" t="n"/>
      <c r="E155" s="45" t="n"/>
    </row>
    <row r="156">
      <c r="A156" s="45" t="n"/>
      <c r="B156" s="45" t="n"/>
      <c r="C156" s="45" t="n"/>
      <c r="D156" s="45" t="n"/>
      <c r="E156" s="45" t="n"/>
    </row>
    <row r="157">
      <c r="A157" s="45" t="n"/>
      <c r="B157" s="45" t="n"/>
      <c r="C157" s="45" t="n"/>
      <c r="D157" s="45" t="n"/>
      <c r="E157" s="45" t="n"/>
    </row>
    <row r="158">
      <c r="A158" s="45" t="n"/>
      <c r="B158" s="45" t="n"/>
      <c r="C158" s="45" t="n"/>
      <c r="D158" s="45" t="n"/>
      <c r="E158" s="45" t="n"/>
    </row>
    <row r="159">
      <c r="A159" s="45" t="n"/>
      <c r="B159" s="45" t="n"/>
      <c r="C159" s="45" t="n"/>
      <c r="D159" s="45" t="n"/>
      <c r="E159" s="45" t="n"/>
    </row>
    <row r="160">
      <c r="A160" s="45" t="n"/>
      <c r="B160" s="45" t="n"/>
      <c r="C160" s="45" t="n"/>
      <c r="D160" s="45" t="n"/>
      <c r="E160" s="45" t="n"/>
    </row>
    <row r="161">
      <c r="A161" s="45" t="n"/>
      <c r="B161" s="45" t="n"/>
      <c r="C161" s="45" t="n"/>
      <c r="D161" s="45" t="n"/>
      <c r="E161" s="45" t="n"/>
    </row>
    <row r="162">
      <c r="A162" s="45" t="n"/>
      <c r="B162" s="45" t="n"/>
      <c r="C162" s="45" t="n"/>
      <c r="D162" s="45" t="n"/>
      <c r="E162" s="45" t="n"/>
    </row>
    <row r="163">
      <c r="A163" s="45" t="n"/>
      <c r="B163" s="45" t="n"/>
      <c r="C163" s="45" t="n"/>
      <c r="D163" s="45" t="n"/>
      <c r="E163" s="45" t="n"/>
    </row>
    <row r="164">
      <c r="A164" s="45" t="n"/>
      <c r="B164" s="45" t="n"/>
      <c r="C164" s="45" t="n"/>
      <c r="D164" s="45" t="n"/>
      <c r="E164" s="45" t="n"/>
    </row>
    <row r="165">
      <c r="A165" s="45" t="n"/>
      <c r="B165" s="45" t="n"/>
      <c r="C165" s="45" t="n"/>
      <c r="D165" s="45" t="n"/>
      <c r="E165" s="45" t="n"/>
    </row>
    <row r="166">
      <c r="A166" s="45" t="n"/>
      <c r="B166" s="45" t="n"/>
      <c r="C166" s="45" t="n"/>
      <c r="D166" s="45" t="n"/>
      <c r="E166" s="45" t="n"/>
    </row>
    <row r="167">
      <c r="A167" s="45" t="n"/>
      <c r="B167" s="45" t="n"/>
      <c r="C167" s="45" t="n"/>
      <c r="D167" s="45" t="n"/>
      <c r="E167" s="45" t="n"/>
    </row>
    <row r="168">
      <c r="A168" s="45" t="n"/>
      <c r="B168" s="45" t="n"/>
      <c r="C168" s="45" t="n"/>
      <c r="D168" s="45" t="n"/>
      <c r="E168" s="45" t="n"/>
    </row>
    <row r="169">
      <c r="A169" s="45" t="n"/>
      <c r="B169" s="45" t="n"/>
      <c r="C169" s="45" t="n"/>
      <c r="D169" s="45" t="n"/>
      <c r="E169" s="45" t="n"/>
    </row>
    <row r="170">
      <c r="A170" s="45" t="n"/>
      <c r="B170" s="45" t="n"/>
      <c r="C170" s="45" t="n"/>
      <c r="D170" s="45" t="n"/>
      <c r="E170" s="45" t="n"/>
    </row>
    <row r="171">
      <c r="A171" s="45" t="n"/>
      <c r="B171" s="45" t="n"/>
      <c r="C171" s="45" t="n"/>
      <c r="D171" s="45" t="n"/>
      <c r="E171" s="45" t="n"/>
    </row>
    <row r="172">
      <c r="A172" s="45" t="n"/>
      <c r="B172" s="45" t="n"/>
      <c r="C172" s="45" t="n"/>
      <c r="D172" s="45" t="n"/>
      <c r="E172" s="45" t="n"/>
    </row>
    <row r="173">
      <c r="A173" s="45" t="n"/>
      <c r="B173" s="45" t="n"/>
      <c r="C173" s="45" t="n"/>
      <c r="D173" s="45" t="n"/>
      <c r="E173" s="45" t="n"/>
    </row>
    <row r="174">
      <c r="A174" s="45" t="n"/>
      <c r="B174" s="45" t="n"/>
      <c r="C174" s="45" t="n"/>
      <c r="D174" s="45" t="n"/>
      <c r="E174" s="45" t="n"/>
    </row>
    <row r="175">
      <c r="A175" s="45" t="n"/>
      <c r="B175" s="45" t="n"/>
      <c r="C175" s="45" t="n"/>
      <c r="D175" s="45" t="n"/>
      <c r="E175" s="45" t="n"/>
    </row>
    <row r="176">
      <c r="A176" s="45" t="n"/>
      <c r="B176" s="45" t="n"/>
      <c r="C176" s="45" t="n"/>
      <c r="D176" s="45" t="n"/>
      <c r="E176" s="45" t="n"/>
    </row>
    <row r="177">
      <c r="A177" s="45" t="n"/>
      <c r="B177" s="45" t="n"/>
      <c r="C177" s="45" t="n"/>
      <c r="D177" s="45" t="n"/>
      <c r="E177" s="45" t="n"/>
    </row>
    <row r="178">
      <c r="A178" s="45" t="n"/>
      <c r="B178" s="45" t="n"/>
      <c r="C178" s="45" t="n"/>
      <c r="D178" s="45" t="n"/>
      <c r="E178" s="45" t="n"/>
    </row>
    <row r="179">
      <c r="A179" s="45" t="n"/>
      <c r="B179" s="45" t="n"/>
      <c r="C179" s="45" t="n"/>
      <c r="D179" s="45" t="n"/>
      <c r="E179" s="45" t="n"/>
    </row>
    <row r="180">
      <c r="A180" s="45" t="n"/>
      <c r="B180" s="45" t="n"/>
      <c r="C180" s="45" t="n"/>
      <c r="D180" s="45" t="n"/>
      <c r="E180" s="45" t="n"/>
    </row>
    <row r="181">
      <c r="A181" s="45" t="n"/>
      <c r="B181" s="45" t="n"/>
      <c r="C181" s="45" t="n"/>
      <c r="D181" s="45" t="n"/>
      <c r="E181" s="45" t="n"/>
    </row>
    <row r="182">
      <c r="A182" s="45" t="n"/>
      <c r="B182" s="45" t="n"/>
      <c r="C182" s="45" t="n"/>
      <c r="D182" s="45" t="n"/>
      <c r="E182" s="45" t="n"/>
    </row>
    <row r="183">
      <c r="A183" s="45" t="n"/>
      <c r="B183" s="45" t="n"/>
      <c r="C183" s="45" t="n"/>
      <c r="D183" s="45" t="n"/>
      <c r="E183" s="45" t="n"/>
    </row>
    <row r="184">
      <c r="A184" s="45" t="n"/>
      <c r="B184" s="45" t="n"/>
      <c r="C184" s="45" t="n"/>
      <c r="D184" s="45" t="n"/>
      <c r="E184" s="45" t="n"/>
    </row>
    <row r="185">
      <c r="A185" s="45" t="n"/>
      <c r="B185" s="45" t="n"/>
      <c r="C185" s="45" t="n"/>
      <c r="D185" s="45" t="n"/>
      <c r="E185" s="45" t="n"/>
    </row>
    <row r="186">
      <c r="A186" s="45" t="n"/>
      <c r="B186" s="45" t="n"/>
      <c r="C186" s="45" t="n"/>
      <c r="D186" s="45" t="n"/>
      <c r="E186" s="45" t="n"/>
    </row>
    <row r="187">
      <c r="A187" s="45" t="n"/>
      <c r="B187" s="45" t="n"/>
      <c r="C187" s="45" t="n"/>
      <c r="D187" s="45" t="n"/>
      <c r="E187" s="45" t="n"/>
    </row>
    <row r="188">
      <c r="A188" s="45" t="n"/>
      <c r="B188" s="45" t="n"/>
      <c r="C188" s="45" t="n"/>
      <c r="D188" s="45" t="n"/>
      <c r="E188" s="45" t="n"/>
    </row>
    <row r="189">
      <c r="A189" s="45" t="n"/>
      <c r="B189" s="45" t="n"/>
      <c r="C189" s="45" t="n"/>
      <c r="D189" s="45" t="n"/>
      <c r="E189" s="45" t="n"/>
    </row>
    <row r="190">
      <c r="A190" s="45" t="n"/>
      <c r="B190" s="45" t="n"/>
      <c r="C190" s="45" t="n"/>
      <c r="D190" s="45" t="n"/>
      <c r="E190" s="45" t="n"/>
    </row>
    <row r="191">
      <c r="A191" s="45" t="n"/>
      <c r="B191" s="45" t="n"/>
      <c r="C191" s="45" t="n"/>
      <c r="D191" s="45" t="n"/>
      <c r="E191" s="45" t="n"/>
    </row>
    <row r="192">
      <c r="A192" s="45" t="n"/>
      <c r="B192" s="45" t="n"/>
      <c r="C192" s="45" t="n"/>
      <c r="D192" s="45" t="n"/>
      <c r="E192" s="45" t="n"/>
    </row>
    <row r="193">
      <c r="A193" s="45" t="n"/>
      <c r="B193" s="45" t="n"/>
      <c r="C193" s="45" t="n"/>
      <c r="D193" s="45" t="n"/>
      <c r="E193" s="45" t="n"/>
    </row>
    <row r="194">
      <c r="A194" s="45" t="n"/>
      <c r="B194" s="45" t="n"/>
      <c r="C194" s="45" t="n"/>
      <c r="D194" s="45" t="n"/>
      <c r="E194" s="45" t="n"/>
    </row>
    <row r="195">
      <c r="A195" s="45" t="n"/>
      <c r="B195" s="45" t="n"/>
      <c r="C195" s="45" t="n"/>
      <c r="D195" s="45" t="n"/>
      <c r="E195" s="45" t="n"/>
    </row>
    <row r="196">
      <c r="A196" s="45" t="n"/>
      <c r="B196" s="45" t="n"/>
      <c r="C196" s="45" t="n"/>
      <c r="D196" s="45" t="n"/>
      <c r="E196" s="45" t="n"/>
    </row>
    <row r="197">
      <c r="A197" s="45" t="n"/>
      <c r="B197" s="45" t="n"/>
      <c r="C197" s="45" t="n"/>
      <c r="D197" s="45" t="n"/>
      <c r="E197" s="45" t="n"/>
    </row>
    <row r="198">
      <c r="A198" s="45" t="n"/>
      <c r="B198" s="45" t="n"/>
      <c r="C198" s="45" t="n"/>
      <c r="D198" s="45" t="n"/>
      <c r="E198" s="45" t="n"/>
    </row>
    <row r="199">
      <c r="A199" s="45" t="n"/>
      <c r="B199" s="45" t="n"/>
      <c r="C199" s="45" t="n"/>
      <c r="D199" s="45" t="n"/>
      <c r="E199" s="45" t="n"/>
    </row>
    <row r="200">
      <c r="A200" s="45" t="n"/>
      <c r="B200" s="45" t="n"/>
      <c r="C200" s="45" t="n"/>
      <c r="D200" s="45" t="n"/>
      <c r="E200" s="45" t="n"/>
    </row>
    <row r="201">
      <c r="A201" s="45" t="n"/>
      <c r="B201" s="45" t="n"/>
      <c r="C201" s="45" t="n"/>
      <c r="D201" s="45" t="n"/>
      <c r="E201" s="45" t="n"/>
    </row>
    <row r="202">
      <c r="A202" s="45" t="n"/>
      <c r="B202" s="45" t="n"/>
      <c r="C202" s="45" t="n"/>
      <c r="D202" s="45" t="n"/>
      <c r="E202" s="45" t="n"/>
    </row>
    <row r="203">
      <c r="A203" s="45" t="n"/>
      <c r="B203" s="45" t="n"/>
      <c r="C203" s="45" t="n"/>
      <c r="D203" s="45" t="n"/>
      <c r="E203" s="45" t="n"/>
    </row>
    <row r="204">
      <c r="A204" s="45" t="n"/>
      <c r="B204" s="45" t="n"/>
      <c r="C204" s="45" t="n"/>
      <c r="D204" s="45" t="n"/>
      <c r="E204" s="45" t="n"/>
    </row>
    <row r="205">
      <c r="A205" s="45" t="n"/>
      <c r="B205" s="45" t="n"/>
      <c r="C205" s="45" t="n"/>
      <c r="D205" s="45" t="n"/>
      <c r="E205" s="45" t="n"/>
    </row>
    <row r="206">
      <c r="A206" s="45" t="n"/>
      <c r="B206" s="45" t="n"/>
      <c r="C206" s="45" t="n"/>
      <c r="D206" s="45" t="n"/>
      <c r="E206" s="45" t="n"/>
    </row>
    <row r="207">
      <c r="A207" s="45" t="n"/>
      <c r="B207" s="45" t="n"/>
      <c r="C207" s="45" t="n"/>
      <c r="D207" s="45" t="n"/>
      <c r="E207" s="45" t="n"/>
    </row>
    <row r="208">
      <c r="A208" s="45" t="n"/>
      <c r="B208" s="45" t="n"/>
      <c r="C208" s="45" t="n"/>
      <c r="D208" s="45" t="n"/>
      <c r="E208" s="45" t="n"/>
    </row>
    <row r="209">
      <c r="A209" s="45" t="n"/>
      <c r="B209" s="45" t="n"/>
      <c r="C209" s="45" t="n"/>
      <c r="D209" s="45" t="n"/>
      <c r="E209" s="45" t="n"/>
    </row>
    <row r="210">
      <c r="A210" s="45" t="n"/>
      <c r="B210" s="45" t="n"/>
      <c r="C210" s="45" t="n"/>
      <c r="D210" s="45" t="n"/>
      <c r="E210" s="45" t="n"/>
    </row>
    <row r="211">
      <c r="A211" s="45" t="n"/>
      <c r="B211" s="45" t="n"/>
      <c r="C211" s="45" t="n"/>
      <c r="D211" s="45" t="n"/>
      <c r="E211" s="45" t="n"/>
    </row>
    <row r="212">
      <c r="A212" s="45" t="n"/>
      <c r="B212" s="45" t="n"/>
      <c r="C212" s="45" t="n"/>
      <c r="D212" s="45" t="n"/>
      <c r="E212" s="45" t="n"/>
    </row>
    <row r="213">
      <c r="A213" s="45" t="n"/>
      <c r="B213" s="45" t="n"/>
      <c r="C213" s="45" t="n"/>
      <c r="D213" s="45" t="n"/>
      <c r="E213" s="45" t="n"/>
    </row>
    <row r="214">
      <c r="A214" s="45" t="n"/>
      <c r="B214" s="45" t="n"/>
      <c r="C214" s="45" t="n"/>
      <c r="D214" s="45" t="n"/>
      <c r="E214" s="45" t="n"/>
    </row>
    <row r="215">
      <c r="A215" s="45" t="n"/>
      <c r="B215" s="45" t="n"/>
      <c r="C215" s="45" t="n"/>
      <c r="D215" s="45" t="n"/>
      <c r="E215" s="45" t="n"/>
    </row>
    <row r="216">
      <c r="A216" s="45" t="n"/>
      <c r="B216" s="45" t="n"/>
      <c r="C216" s="45" t="n"/>
      <c r="D216" s="45" t="n"/>
      <c r="E216" s="45" t="n"/>
    </row>
    <row r="217">
      <c r="A217" s="45" t="n"/>
      <c r="B217" s="45" t="n"/>
      <c r="C217" s="45" t="n"/>
      <c r="D217" s="45" t="n"/>
      <c r="E217" s="45" t="n"/>
    </row>
    <row r="218">
      <c r="A218" s="45" t="n"/>
      <c r="B218" s="45" t="n"/>
      <c r="C218" s="45" t="n"/>
      <c r="D218" s="45" t="n"/>
      <c r="E218" s="45" t="n"/>
    </row>
    <row r="219">
      <c r="A219" s="45" t="n"/>
      <c r="B219" s="45" t="n"/>
      <c r="C219" s="45" t="n"/>
      <c r="D219" s="45" t="n"/>
      <c r="E219" s="45" t="n"/>
    </row>
    <row r="220">
      <c r="A220" s="45" t="n"/>
      <c r="B220" s="45" t="n"/>
      <c r="C220" s="45" t="n"/>
      <c r="D220" s="45" t="n"/>
      <c r="E220" s="45" t="n"/>
    </row>
    <row r="221">
      <c r="A221" s="45" t="n"/>
      <c r="B221" s="45" t="n"/>
      <c r="C221" s="45" t="n"/>
      <c r="D221" s="45" t="n"/>
      <c r="E221" s="45" t="n"/>
    </row>
    <row r="222">
      <c r="A222" s="45" t="n"/>
      <c r="B222" s="45" t="n"/>
      <c r="C222" s="45" t="n"/>
      <c r="D222" s="45" t="n"/>
      <c r="E222" s="45" t="n"/>
    </row>
    <row r="223">
      <c r="A223" s="45" t="n"/>
      <c r="B223" s="45" t="n"/>
      <c r="C223" s="45" t="n"/>
      <c r="D223" s="45" t="n"/>
      <c r="E223" s="45" t="n"/>
    </row>
    <row r="224">
      <c r="A224" s="45" t="n"/>
      <c r="B224" s="45" t="n"/>
      <c r="C224" s="45" t="n"/>
      <c r="D224" s="45" t="n"/>
      <c r="E224" s="45" t="n"/>
    </row>
    <row r="225">
      <c r="A225" s="45" t="n"/>
      <c r="B225" s="45" t="n"/>
      <c r="C225" s="45" t="n"/>
      <c r="D225" s="45" t="n"/>
      <c r="E225" s="45" t="n"/>
    </row>
    <row r="226">
      <c r="A226" s="45" t="n"/>
      <c r="B226" s="45" t="n"/>
      <c r="C226" s="45" t="n"/>
      <c r="D226" s="45" t="n"/>
      <c r="E226" s="45" t="n"/>
    </row>
    <row r="227">
      <c r="A227" s="45" t="n"/>
      <c r="B227" s="45" t="n"/>
      <c r="C227" s="45" t="n"/>
      <c r="D227" s="45" t="n"/>
      <c r="E227" s="45" t="n"/>
    </row>
    <row r="228">
      <c r="A228" s="45" t="n"/>
      <c r="B228" s="45" t="n"/>
      <c r="C228" s="45" t="n"/>
      <c r="D228" s="45" t="n"/>
      <c r="E228" s="45" t="n"/>
    </row>
    <row r="229">
      <c r="A229" s="45" t="n"/>
      <c r="B229" s="45" t="n"/>
      <c r="C229" s="45" t="n"/>
      <c r="D229" s="45" t="n"/>
      <c r="E229" s="45" t="n"/>
    </row>
    <row r="230">
      <c r="A230" s="45" t="n"/>
      <c r="B230" s="45" t="n"/>
      <c r="C230" s="45" t="n"/>
      <c r="D230" s="45" t="n"/>
      <c r="E230" s="45" t="n"/>
    </row>
    <row r="231">
      <c r="A231" s="45" t="n"/>
      <c r="B231" s="45" t="n"/>
      <c r="C231" s="45" t="n"/>
      <c r="D231" s="45" t="n"/>
      <c r="E231" s="45" t="n"/>
    </row>
    <row r="232">
      <c r="A232" s="45" t="n"/>
      <c r="B232" s="45" t="n"/>
      <c r="C232" s="45" t="n"/>
      <c r="D232" s="45" t="n"/>
      <c r="E232" s="45" t="n"/>
    </row>
    <row r="233">
      <c r="A233" s="45" t="n"/>
      <c r="B233" s="45" t="n"/>
      <c r="C233" s="45" t="n"/>
      <c r="D233" s="45" t="n"/>
      <c r="E233" s="45" t="n"/>
    </row>
    <row r="234">
      <c r="A234" s="45" t="n"/>
      <c r="B234" s="45" t="n"/>
      <c r="C234" s="45" t="n"/>
      <c r="D234" s="45" t="n"/>
      <c r="E234" s="45" t="n"/>
    </row>
    <row r="235">
      <c r="A235" s="45" t="n"/>
      <c r="B235" s="45" t="n"/>
      <c r="C235" s="45" t="n"/>
      <c r="D235" s="45" t="n"/>
      <c r="E235" s="45" t="n"/>
    </row>
    <row r="236">
      <c r="A236" s="45" t="n"/>
      <c r="B236" s="45" t="n"/>
      <c r="C236" s="45" t="n"/>
      <c r="D236" s="45" t="n"/>
      <c r="E236" s="45" t="n"/>
    </row>
    <row r="237">
      <c r="A237" s="45" t="n"/>
      <c r="B237" s="45" t="n"/>
      <c r="C237" s="45" t="n"/>
      <c r="D237" s="45" t="n"/>
      <c r="E237" s="45" t="n"/>
    </row>
    <row r="238">
      <c r="A238" s="45" t="n"/>
      <c r="B238" s="45" t="n"/>
      <c r="C238" s="45" t="n"/>
      <c r="D238" s="45" t="n"/>
      <c r="E238" s="45" t="n"/>
    </row>
    <row r="239">
      <c r="A239" s="45" t="n"/>
      <c r="B239" s="45" t="n"/>
      <c r="C239" s="45" t="n"/>
      <c r="D239" s="45" t="n"/>
      <c r="E239" s="45" t="n"/>
    </row>
    <row r="240">
      <c r="A240" s="45" t="n"/>
      <c r="B240" s="45" t="n"/>
      <c r="C240" s="45" t="n"/>
      <c r="D240" s="45" t="n"/>
      <c r="E240" s="45" t="n"/>
    </row>
    <row r="241">
      <c r="A241" s="45" t="n"/>
      <c r="B241" s="45" t="n"/>
      <c r="C241" s="45" t="n"/>
      <c r="D241" s="45" t="n"/>
      <c r="E241" s="45" t="n"/>
    </row>
    <row r="242">
      <c r="A242" s="45" t="n"/>
      <c r="B242" s="45" t="n"/>
      <c r="C242" s="45" t="n"/>
      <c r="D242" s="45" t="n"/>
      <c r="E242" s="45" t="n"/>
    </row>
    <row r="243">
      <c r="A243" s="45" t="n"/>
      <c r="B243" s="45" t="n"/>
      <c r="C243" s="45" t="n"/>
      <c r="D243" s="45" t="n"/>
      <c r="E243" s="45" t="n"/>
    </row>
    <row r="244">
      <c r="A244" s="45" t="n"/>
      <c r="B244" s="45" t="n"/>
      <c r="C244" s="45" t="n"/>
      <c r="D244" s="45" t="n"/>
      <c r="E244" s="45" t="n"/>
    </row>
    <row r="245">
      <c r="A245" s="45" t="n"/>
      <c r="B245" s="45" t="n"/>
      <c r="C245" s="45" t="n"/>
      <c r="D245" s="45" t="n"/>
      <c r="E245" s="45" t="n"/>
    </row>
    <row r="246">
      <c r="A246" s="45" t="n"/>
      <c r="B246" s="45" t="n"/>
      <c r="C246" s="45" t="n"/>
      <c r="D246" s="45" t="n"/>
      <c r="E246" s="45" t="n"/>
    </row>
    <row r="247">
      <c r="A247" s="45" t="n"/>
      <c r="B247" s="45" t="n"/>
      <c r="C247" s="45" t="n"/>
      <c r="D247" s="45" t="n"/>
      <c r="E247" s="45" t="n"/>
    </row>
    <row r="248">
      <c r="A248" s="45" t="n"/>
      <c r="B248" s="45" t="n"/>
      <c r="C248" s="45" t="n"/>
      <c r="D248" s="45" t="n"/>
      <c r="E248" s="45" t="n"/>
    </row>
    <row r="249">
      <c r="A249" s="45" t="n"/>
      <c r="B249" s="45" t="n"/>
      <c r="C249" s="45" t="n"/>
      <c r="D249" s="45" t="n"/>
      <c r="E249" s="45" t="n"/>
    </row>
    <row r="250">
      <c r="A250" s="45" t="n"/>
      <c r="B250" s="45" t="n"/>
      <c r="C250" s="45" t="n"/>
      <c r="D250" s="45" t="n"/>
      <c r="E250" s="45" t="n"/>
    </row>
    <row r="251">
      <c r="A251" s="45" t="n"/>
      <c r="B251" s="45" t="n"/>
      <c r="C251" s="45" t="n"/>
      <c r="D251" s="45" t="n"/>
      <c r="E251" s="45" t="n"/>
    </row>
    <row r="252">
      <c r="A252" s="45" t="n"/>
      <c r="B252" s="45" t="n"/>
      <c r="C252" s="45" t="n"/>
      <c r="D252" s="45" t="n"/>
      <c r="E252" s="45" t="n"/>
    </row>
    <row r="253">
      <c r="A253" s="45" t="n"/>
      <c r="B253" s="45" t="n"/>
      <c r="C253" s="45" t="n"/>
      <c r="D253" s="45" t="n"/>
      <c r="E253" s="45" t="n"/>
    </row>
    <row r="254">
      <c r="A254" s="45" t="n"/>
      <c r="B254" s="45" t="n"/>
      <c r="C254" s="45" t="n"/>
      <c r="D254" s="45" t="n"/>
      <c r="E254" s="45" t="n"/>
    </row>
    <row r="255">
      <c r="A255" s="45" t="n"/>
      <c r="B255" s="45" t="n"/>
      <c r="C255" s="45" t="n"/>
      <c r="D255" s="45" t="n"/>
      <c r="E255" s="45" t="n"/>
    </row>
    <row r="256">
      <c r="A256" s="45" t="n"/>
      <c r="B256" s="45" t="n"/>
      <c r="C256" s="45" t="n"/>
      <c r="D256" s="45" t="n"/>
      <c r="E256" s="45" t="n"/>
    </row>
    <row r="257">
      <c r="A257" s="45" t="n"/>
      <c r="B257" s="45" t="n"/>
      <c r="C257" s="45" t="n"/>
      <c r="D257" s="45" t="n"/>
      <c r="E257" s="45" t="n"/>
    </row>
    <row r="258">
      <c r="A258" s="45" t="n"/>
      <c r="B258" s="45" t="n"/>
      <c r="C258" s="45" t="n"/>
      <c r="D258" s="45" t="n"/>
      <c r="E258" s="45" t="n"/>
    </row>
    <row r="259">
      <c r="A259" s="45" t="n"/>
      <c r="B259" s="45" t="n"/>
      <c r="C259" s="45" t="n"/>
      <c r="D259" s="45" t="n"/>
      <c r="E259" s="45" t="n"/>
    </row>
    <row r="260">
      <c r="A260" s="45" t="n"/>
      <c r="B260" s="45" t="n"/>
      <c r="C260" s="45" t="n"/>
      <c r="D260" s="45" t="n"/>
      <c r="E260" s="45" t="n"/>
    </row>
    <row r="261">
      <c r="A261" s="45" t="n"/>
      <c r="B261" s="45" t="n"/>
      <c r="C261" s="45" t="n"/>
      <c r="D261" s="45" t="n"/>
      <c r="E261" s="45" t="n"/>
    </row>
    <row r="262">
      <c r="A262" s="45" t="n"/>
      <c r="B262" s="45" t="n"/>
      <c r="C262" s="45" t="n"/>
      <c r="D262" s="45" t="n"/>
      <c r="E262" s="45" t="n"/>
    </row>
    <row r="263">
      <c r="A263" s="45" t="n"/>
      <c r="B263" s="45" t="n"/>
      <c r="C263" s="45" t="n"/>
      <c r="D263" s="45" t="n"/>
      <c r="E263" s="45" t="n"/>
    </row>
    <row r="264">
      <c r="A264" s="45" t="n"/>
      <c r="B264" s="45" t="n"/>
      <c r="C264" s="45" t="n"/>
      <c r="D264" s="45" t="n"/>
      <c r="E264" s="45" t="n"/>
    </row>
    <row r="265">
      <c r="A265" s="45" t="n"/>
      <c r="B265" s="45" t="n"/>
      <c r="C265" s="45" t="n"/>
      <c r="D265" s="45" t="n"/>
      <c r="E265" s="45" t="n"/>
    </row>
    <row r="266">
      <c r="A266" s="45" t="n"/>
      <c r="B266" s="45" t="n"/>
      <c r="C266" s="45" t="n"/>
      <c r="D266" s="45" t="n"/>
      <c r="E266" s="45" t="n"/>
    </row>
    <row r="267">
      <c r="A267" s="45" t="n"/>
      <c r="B267" s="45" t="n"/>
      <c r="C267" s="45" t="n"/>
      <c r="D267" s="45" t="n"/>
      <c r="E267" s="45" t="n"/>
    </row>
    <row r="268">
      <c r="A268" s="45" t="n"/>
      <c r="B268" s="45" t="n"/>
      <c r="C268" s="45" t="n"/>
      <c r="D268" s="45" t="n"/>
      <c r="E268" s="45" t="n"/>
    </row>
    <row r="269">
      <c r="A269" s="45" t="n"/>
      <c r="B269" s="45" t="n"/>
      <c r="C269" s="45" t="n"/>
      <c r="D269" s="45" t="n"/>
      <c r="E269" s="45" t="n"/>
    </row>
    <row r="270">
      <c r="A270" s="45" t="n"/>
      <c r="B270" s="45" t="n"/>
      <c r="C270" s="45" t="n"/>
      <c r="D270" s="45" t="n"/>
      <c r="E270" s="45" t="n"/>
    </row>
    <row r="271">
      <c r="A271" s="45" t="n"/>
      <c r="B271" s="45" t="n"/>
      <c r="C271" s="45" t="n"/>
      <c r="D271" s="45" t="n"/>
      <c r="E271" s="45" t="n"/>
    </row>
    <row r="272">
      <c r="A272" s="45" t="n"/>
      <c r="B272" s="45" t="n"/>
      <c r="C272" s="45" t="n"/>
      <c r="D272" s="45" t="n"/>
      <c r="E272" s="45" t="n"/>
    </row>
    <row r="273">
      <c r="A273" s="45" t="n"/>
      <c r="B273" s="45" t="n"/>
      <c r="C273" s="45" t="n"/>
      <c r="D273" s="45" t="n"/>
      <c r="E273" s="45" t="n"/>
    </row>
    <row r="274">
      <c r="A274" s="45" t="n"/>
      <c r="B274" s="45" t="n"/>
      <c r="C274" s="45" t="n"/>
      <c r="D274" s="45" t="n"/>
      <c r="E274" s="45" t="n"/>
    </row>
    <row r="275">
      <c r="A275" s="45" t="n"/>
      <c r="B275" s="45" t="n"/>
      <c r="C275" s="45" t="n"/>
      <c r="D275" s="45" t="n"/>
      <c r="E275" s="45" t="n"/>
    </row>
    <row r="276">
      <c r="A276" s="45" t="n"/>
      <c r="B276" s="45" t="n"/>
      <c r="C276" s="45" t="n"/>
      <c r="D276" s="45" t="n"/>
      <c r="E276" s="45" t="n"/>
    </row>
    <row r="277">
      <c r="A277" s="45" t="n"/>
      <c r="B277" s="45" t="n"/>
      <c r="C277" s="45" t="n"/>
      <c r="D277" s="45" t="n"/>
      <c r="E277" s="45" t="n"/>
    </row>
    <row r="278">
      <c r="A278" s="45" t="n"/>
      <c r="B278" s="45" t="n"/>
      <c r="C278" s="45" t="n"/>
      <c r="D278" s="45" t="n"/>
      <c r="E278" s="45" t="n"/>
    </row>
    <row r="279">
      <c r="A279" s="45" t="n"/>
      <c r="B279" s="45" t="n"/>
      <c r="C279" s="45" t="n"/>
      <c r="D279" s="45" t="n"/>
      <c r="E279" s="45" t="n"/>
    </row>
    <row r="280">
      <c r="A280" s="45" t="n"/>
      <c r="B280" s="45" t="n"/>
      <c r="C280" s="45" t="n"/>
      <c r="D280" s="45" t="n"/>
      <c r="E280" s="45" t="n"/>
    </row>
    <row r="281">
      <c r="A281" s="45" t="n"/>
      <c r="B281" s="45" t="n"/>
      <c r="C281" s="45" t="n"/>
      <c r="D281" s="45" t="n"/>
      <c r="E281" s="45" t="n"/>
    </row>
    <row r="282">
      <c r="A282" s="45" t="n"/>
      <c r="B282" s="45" t="n"/>
      <c r="C282" s="45" t="n"/>
      <c r="D282" s="45" t="n"/>
      <c r="E282" s="45" t="n"/>
    </row>
    <row r="283">
      <c r="A283" s="45" t="n"/>
      <c r="B283" s="45" t="n"/>
      <c r="C283" s="45" t="n"/>
      <c r="D283" s="45" t="n"/>
      <c r="E283" s="45" t="n"/>
    </row>
    <row r="284">
      <c r="A284" s="45" t="n"/>
      <c r="B284" s="45" t="n"/>
      <c r="C284" s="45" t="n"/>
      <c r="D284" s="45" t="n"/>
      <c r="E284" s="45" t="n"/>
    </row>
    <row r="285">
      <c r="A285" s="45" t="n"/>
      <c r="B285" s="45" t="n"/>
      <c r="C285" s="45" t="n"/>
      <c r="D285" s="45" t="n"/>
      <c r="E285" s="45" t="n"/>
    </row>
    <row r="286">
      <c r="A286" s="45" t="n"/>
      <c r="B286" s="45" t="n"/>
      <c r="C286" s="45" t="n"/>
      <c r="D286" s="45" t="n"/>
      <c r="E286" s="45" t="n"/>
    </row>
    <row r="287">
      <c r="A287" s="45" t="n"/>
      <c r="B287" s="45" t="n"/>
      <c r="C287" s="45" t="n"/>
      <c r="D287" s="45" t="n"/>
      <c r="E287" s="45" t="n"/>
    </row>
    <row r="288">
      <c r="A288" s="45" t="n"/>
      <c r="B288" s="45" t="n"/>
      <c r="C288" s="45" t="n"/>
      <c r="D288" s="45" t="n"/>
      <c r="E288" s="45" t="n"/>
    </row>
    <row r="289">
      <c r="A289" s="45" t="n"/>
      <c r="B289" s="45" t="n"/>
      <c r="C289" s="45" t="n"/>
      <c r="D289" s="45" t="n"/>
      <c r="E289" s="45" t="n"/>
    </row>
    <row r="290">
      <c r="A290" s="45" t="n"/>
      <c r="B290" s="45" t="n"/>
      <c r="C290" s="45" t="n"/>
      <c r="D290" s="45" t="n"/>
      <c r="E290" s="45" t="n"/>
    </row>
    <row r="291">
      <c r="A291" s="45" t="n"/>
      <c r="B291" s="45" t="n"/>
      <c r="C291" s="45" t="n"/>
      <c r="D291" s="45" t="n"/>
      <c r="E291" s="45" t="n"/>
    </row>
    <row r="292">
      <c r="A292" s="45" t="n"/>
      <c r="B292" s="45" t="n"/>
      <c r="C292" s="45" t="n"/>
      <c r="D292" s="45" t="n"/>
      <c r="E292" s="45" t="n"/>
    </row>
    <row r="293">
      <c r="A293" s="45" t="n"/>
      <c r="B293" s="45" t="n"/>
      <c r="C293" s="45" t="n"/>
      <c r="D293" s="45" t="n"/>
      <c r="E293" s="45" t="n"/>
    </row>
    <row r="294">
      <c r="A294" s="45" t="n"/>
      <c r="B294" s="45" t="n"/>
      <c r="C294" s="45" t="n"/>
      <c r="D294" s="45" t="n"/>
      <c r="E294" s="45" t="n"/>
    </row>
    <row r="295">
      <c r="A295" s="45" t="n"/>
      <c r="B295" s="45" t="n"/>
      <c r="C295" s="45" t="n"/>
      <c r="D295" s="45" t="n"/>
      <c r="E295" s="45" t="n"/>
    </row>
    <row r="296">
      <c r="A296" s="45" t="n"/>
      <c r="B296" s="45" t="n"/>
      <c r="C296" s="45" t="n"/>
      <c r="D296" s="45" t="n"/>
      <c r="E296" s="45" t="n"/>
    </row>
    <row r="297">
      <c r="A297" s="45" t="n"/>
      <c r="B297" s="45" t="n"/>
      <c r="C297" s="45" t="n"/>
      <c r="D297" s="45" t="n"/>
      <c r="E297" s="45" t="n"/>
    </row>
    <row r="298">
      <c r="A298" s="45" t="n"/>
      <c r="B298" s="45" t="n"/>
      <c r="C298" s="45" t="n"/>
      <c r="D298" s="45" t="n"/>
      <c r="E298" s="45" t="n"/>
    </row>
    <row r="299">
      <c r="A299" s="45" t="n"/>
      <c r="B299" s="45" t="n"/>
      <c r="C299" s="45" t="n"/>
      <c r="D299" s="45" t="n"/>
      <c r="E299" s="45" t="n"/>
    </row>
    <row r="300">
      <c r="A300" s="45" t="n"/>
      <c r="B300" s="45" t="n"/>
      <c r="C300" s="45" t="n"/>
      <c r="D300" s="45" t="n"/>
      <c r="E300" s="45" t="n"/>
    </row>
    <row r="301">
      <c r="A301" s="45" t="n"/>
      <c r="B301" s="45" t="n"/>
      <c r="C301" s="45" t="n"/>
      <c r="D301" s="45" t="n"/>
      <c r="E301" s="45" t="n"/>
    </row>
    <row r="302">
      <c r="A302" s="45" t="n"/>
      <c r="B302" s="45" t="n"/>
      <c r="C302" s="45" t="n"/>
      <c r="D302" s="45" t="n"/>
      <c r="E302" s="45" t="n"/>
    </row>
    <row r="303">
      <c r="A303" s="45" t="n"/>
      <c r="B303" s="45" t="n"/>
      <c r="C303" s="45" t="n"/>
      <c r="D303" s="45" t="n"/>
      <c r="E303" s="45" t="n"/>
    </row>
    <row r="304">
      <c r="A304" s="45" t="n"/>
      <c r="B304" s="45" t="n"/>
      <c r="C304" s="45" t="n"/>
      <c r="D304" s="45" t="n"/>
      <c r="E304" s="45" t="n"/>
    </row>
    <row r="305">
      <c r="A305" s="45" t="n"/>
      <c r="B305" s="45" t="n"/>
      <c r="C305" s="45" t="n"/>
      <c r="D305" s="45" t="n"/>
      <c r="E305" s="45" t="n"/>
    </row>
    <row r="306">
      <c r="A306" s="45" t="n"/>
      <c r="B306" s="45" t="n"/>
      <c r="C306" s="45" t="n"/>
      <c r="D306" s="45" t="n"/>
      <c r="E306" s="45" t="n"/>
    </row>
    <row r="307">
      <c r="A307" s="45" t="n"/>
      <c r="B307" s="45" t="n"/>
      <c r="C307" s="45" t="n"/>
      <c r="D307" s="45" t="n"/>
      <c r="E307" s="45" t="n"/>
    </row>
    <row r="308">
      <c r="A308" s="45" t="n"/>
      <c r="B308" s="45" t="n"/>
      <c r="C308" s="45" t="n"/>
      <c r="D308" s="45" t="n"/>
      <c r="E308" s="45" t="n"/>
    </row>
    <row r="309">
      <c r="A309" s="45" t="n"/>
      <c r="B309" s="45" t="n"/>
      <c r="C309" s="45" t="n"/>
      <c r="D309" s="45" t="n"/>
      <c r="E309" s="45" t="n"/>
    </row>
    <row r="310">
      <c r="A310" s="45" t="n"/>
      <c r="B310" s="45" t="n"/>
      <c r="C310" s="45" t="n"/>
      <c r="D310" s="45" t="n"/>
      <c r="E310" s="45" t="n"/>
    </row>
    <row r="311">
      <c r="A311" s="45" t="n"/>
      <c r="B311" s="45" t="n"/>
      <c r="C311" s="45" t="n"/>
      <c r="D311" s="45" t="n"/>
      <c r="E311" s="45" t="n"/>
    </row>
    <row r="312">
      <c r="A312" s="45" t="n"/>
      <c r="B312" s="45" t="n"/>
      <c r="C312" s="45" t="n"/>
      <c r="D312" s="45" t="n"/>
      <c r="E312" s="45" t="n"/>
    </row>
    <row r="313">
      <c r="A313" s="45" t="n"/>
      <c r="B313" s="45" t="n"/>
      <c r="C313" s="45" t="n"/>
      <c r="D313" s="45" t="n"/>
      <c r="E313" s="45" t="n"/>
    </row>
    <row r="314">
      <c r="A314" s="45" t="n"/>
      <c r="B314" s="45" t="n"/>
      <c r="C314" s="45" t="n"/>
      <c r="D314" s="45" t="n"/>
      <c r="E314" s="45" t="n"/>
    </row>
    <row r="315">
      <c r="A315" s="45" t="n"/>
      <c r="B315" s="45" t="n"/>
      <c r="C315" s="45" t="n"/>
      <c r="D315" s="45" t="n"/>
      <c r="E315" s="45" t="n"/>
    </row>
    <row r="316">
      <c r="A316" s="45" t="n"/>
      <c r="B316" s="45" t="n"/>
      <c r="C316" s="45" t="n"/>
      <c r="D316" s="45" t="n"/>
      <c r="E316" s="45" t="n"/>
    </row>
    <row r="317">
      <c r="A317" s="45" t="n"/>
      <c r="B317" s="45" t="n"/>
      <c r="C317" s="45" t="n"/>
      <c r="D317" s="45" t="n"/>
      <c r="E317" s="45" t="n"/>
    </row>
    <row r="318">
      <c r="A318" s="45" t="n"/>
      <c r="B318" s="45" t="n"/>
      <c r="C318" s="45" t="n"/>
      <c r="D318" s="45" t="n"/>
      <c r="E318" s="45" t="n"/>
    </row>
    <row r="319">
      <c r="A319" s="45" t="n"/>
      <c r="B319" s="45" t="n"/>
      <c r="C319" s="45" t="n"/>
      <c r="D319" s="45" t="n"/>
      <c r="E319" s="45" t="n"/>
    </row>
    <row r="320">
      <c r="A320" s="45" t="n"/>
      <c r="B320" s="45" t="n"/>
      <c r="C320" s="45" t="n"/>
      <c r="D320" s="45" t="n"/>
      <c r="E320" s="45" t="n"/>
    </row>
    <row r="321">
      <c r="A321" s="45" t="n"/>
      <c r="B321" s="45" t="n"/>
      <c r="C321" s="45" t="n"/>
      <c r="D321" s="45" t="n"/>
      <c r="E321" s="45" t="n"/>
    </row>
    <row r="322">
      <c r="A322" s="45" t="n"/>
      <c r="B322" s="45" t="n"/>
      <c r="C322" s="45" t="n"/>
      <c r="D322" s="45" t="n"/>
      <c r="E322" s="45" t="n"/>
    </row>
    <row r="323">
      <c r="A323" s="45" t="n"/>
      <c r="B323" s="45" t="n"/>
      <c r="C323" s="45" t="n"/>
      <c r="D323" s="45" t="n"/>
      <c r="E323" s="45" t="n"/>
    </row>
    <row r="324">
      <c r="A324" s="45" t="n"/>
      <c r="B324" s="45" t="n"/>
      <c r="C324" s="45" t="n"/>
      <c r="D324" s="45" t="n"/>
      <c r="E324" s="45" t="n"/>
    </row>
    <row r="325">
      <c r="A325" s="45" t="n"/>
      <c r="B325" s="45" t="n"/>
      <c r="C325" s="45" t="n"/>
      <c r="D325" s="45" t="n"/>
      <c r="E325" s="45" t="n"/>
    </row>
    <row r="326">
      <c r="A326" s="45" t="n"/>
      <c r="B326" s="45" t="n"/>
      <c r="C326" s="45" t="n"/>
      <c r="D326" s="45" t="n"/>
      <c r="E326" s="45" t="n"/>
    </row>
    <row r="327">
      <c r="A327" s="45" t="n"/>
      <c r="B327" s="45" t="n"/>
      <c r="C327" s="45" t="n"/>
      <c r="D327" s="45" t="n"/>
      <c r="E327" s="45" t="n"/>
    </row>
    <row r="328">
      <c r="A328" s="45" t="n"/>
      <c r="B328" s="45" t="n"/>
      <c r="C328" s="45" t="n"/>
      <c r="D328" s="45" t="n"/>
      <c r="E328" s="45" t="n"/>
    </row>
    <row r="329">
      <c r="A329" s="45" t="n"/>
      <c r="B329" s="45" t="n"/>
      <c r="C329" s="45" t="n"/>
      <c r="D329" s="45" t="n"/>
      <c r="E329" s="45" t="n"/>
    </row>
    <row r="330">
      <c r="A330" s="45" t="n"/>
      <c r="B330" s="45" t="n"/>
      <c r="C330" s="45" t="n"/>
      <c r="D330" s="45" t="n"/>
      <c r="E330" s="45" t="n"/>
    </row>
    <row r="331">
      <c r="A331" s="45" t="n"/>
      <c r="B331" s="45" t="n"/>
      <c r="C331" s="45" t="n"/>
      <c r="D331" s="45" t="n"/>
      <c r="E331" s="45" t="n"/>
    </row>
    <row r="332">
      <c r="A332" s="45" t="n"/>
      <c r="B332" s="45" t="n"/>
      <c r="C332" s="45" t="n"/>
      <c r="D332" s="45" t="n"/>
      <c r="E332" s="45" t="n"/>
    </row>
    <row r="333">
      <c r="A333" s="45" t="n"/>
      <c r="B333" s="45" t="n"/>
      <c r="C333" s="45" t="n"/>
      <c r="D333" s="45" t="n"/>
      <c r="E333" s="45" t="n"/>
    </row>
    <row r="334">
      <c r="A334" s="45" t="n"/>
      <c r="B334" s="45" t="n"/>
      <c r="C334" s="45" t="n"/>
      <c r="D334" s="45" t="n"/>
      <c r="E334" s="45" t="n"/>
    </row>
    <row r="335">
      <c r="A335" s="45" t="n"/>
      <c r="B335" s="45" t="n"/>
      <c r="C335" s="45" t="n"/>
      <c r="D335" s="45" t="n"/>
      <c r="E335" s="45" t="n"/>
    </row>
    <row r="336">
      <c r="A336" s="45" t="n"/>
      <c r="B336" s="45" t="n"/>
      <c r="C336" s="45" t="n"/>
      <c r="D336" s="45" t="n"/>
      <c r="E336" s="45" t="n"/>
    </row>
    <row r="337">
      <c r="A337" s="45" t="n"/>
      <c r="B337" s="45" t="n"/>
      <c r="C337" s="45" t="n"/>
      <c r="D337" s="45" t="n"/>
      <c r="E337" s="45" t="n"/>
    </row>
    <row r="338">
      <c r="A338" s="45" t="n"/>
      <c r="B338" s="45" t="n"/>
      <c r="C338" s="45" t="n"/>
      <c r="D338" s="45" t="n"/>
      <c r="E338" s="45" t="n"/>
    </row>
    <row r="339">
      <c r="A339" s="45" t="n"/>
      <c r="B339" s="45" t="n"/>
      <c r="C339" s="45" t="n"/>
      <c r="D339" s="45" t="n"/>
      <c r="E339" s="45" t="n"/>
    </row>
    <row r="340">
      <c r="A340" s="45" t="n"/>
      <c r="B340" s="45" t="n"/>
      <c r="C340" s="45" t="n"/>
      <c r="D340" s="45" t="n"/>
      <c r="E340" s="45" t="n"/>
    </row>
    <row r="341">
      <c r="A341" s="45" t="n"/>
      <c r="B341" s="45" t="n"/>
      <c r="C341" s="45" t="n"/>
      <c r="D341" s="45" t="n"/>
      <c r="E341" s="45" t="n"/>
    </row>
    <row r="342">
      <c r="A342" s="45" t="n"/>
      <c r="B342" s="45" t="n"/>
      <c r="C342" s="45" t="n"/>
      <c r="D342" s="45" t="n"/>
      <c r="E342" s="45" t="n"/>
    </row>
    <row r="343">
      <c r="A343" s="45" t="n"/>
      <c r="B343" s="45" t="n"/>
      <c r="C343" s="45" t="n"/>
      <c r="D343" s="45" t="n"/>
      <c r="E343" s="45" t="n"/>
    </row>
    <row r="344">
      <c r="A344" s="45" t="n"/>
      <c r="B344" s="45" t="n"/>
      <c r="C344" s="45" t="n"/>
      <c r="D344" s="45" t="n"/>
      <c r="E344" s="45" t="n"/>
    </row>
    <row r="345">
      <c r="A345" s="45" t="n"/>
      <c r="B345" s="45" t="n"/>
      <c r="C345" s="45" t="n"/>
      <c r="D345" s="45" t="n"/>
      <c r="E345" s="45" t="n"/>
    </row>
    <row r="346">
      <c r="A346" s="45" t="n"/>
      <c r="B346" s="45" t="n"/>
      <c r="C346" s="45" t="n"/>
      <c r="D346" s="45" t="n"/>
      <c r="E346" s="45" t="n"/>
    </row>
    <row r="347">
      <c r="A347" s="45" t="n"/>
      <c r="B347" s="45" t="n"/>
      <c r="C347" s="45" t="n"/>
      <c r="D347" s="45" t="n"/>
      <c r="E347" s="45" t="n"/>
    </row>
    <row r="348">
      <c r="A348" s="45" t="n"/>
      <c r="B348" s="45" t="n"/>
      <c r="C348" s="45" t="n"/>
      <c r="D348" s="45" t="n"/>
      <c r="E348" s="45" t="n"/>
    </row>
    <row r="349">
      <c r="A349" s="45" t="n"/>
      <c r="B349" s="45" t="n"/>
      <c r="C349" s="45" t="n"/>
      <c r="D349" s="45" t="n"/>
      <c r="E349" s="45" t="n"/>
    </row>
    <row r="350">
      <c r="A350" s="45" t="n"/>
      <c r="B350" s="45" t="n"/>
      <c r="C350" s="45" t="n"/>
      <c r="D350" s="45" t="n"/>
      <c r="E350" s="45" t="n"/>
    </row>
    <row r="351">
      <c r="A351" s="45" t="n"/>
      <c r="B351" s="45" t="n"/>
      <c r="C351" s="45" t="n"/>
      <c r="D351" s="45" t="n"/>
      <c r="E351" s="45" t="n"/>
    </row>
    <row r="352">
      <c r="A352" s="45" t="n"/>
      <c r="B352" s="45" t="n"/>
      <c r="C352" s="45" t="n"/>
      <c r="D352" s="45" t="n"/>
      <c r="E352" s="45" t="n"/>
    </row>
    <row r="353">
      <c r="A353" s="45" t="n"/>
      <c r="B353" s="45" t="n"/>
      <c r="C353" s="45" t="n"/>
      <c r="D353" s="45" t="n"/>
      <c r="E353" s="45" t="n"/>
    </row>
    <row r="354">
      <c r="A354" s="45" t="n"/>
      <c r="B354" s="45" t="n"/>
      <c r="C354" s="45" t="n"/>
      <c r="D354" s="45" t="n"/>
      <c r="E354" s="45" t="n"/>
    </row>
    <row r="355">
      <c r="A355" s="45" t="n"/>
      <c r="B355" s="45" t="n"/>
      <c r="C355" s="45" t="n"/>
      <c r="D355" s="45" t="n"/>
      <c r="E355" s="45" t="n"/>
    </row>
    <row r="356">
      <c r="A356" s="45" t="n"/>
      <c r="B356" s="45" t="n"/>
      <c r="C356" s="45" t="n"/>
      <c r="D356" s="45" t="n"/>
      <c r="E356" s="45" t="n"/>
    </row>
    <row r="357">
      <c r="A357" s="45" t="n"/>
      <c r="B357" s="45" t="n"/>
      <c r="C357" s="45" t="n"/>
      <c r="D357" s="45" t="n"/>
      <c r="E357" s="45" t="n"/>
    </row>
    <row r="358">
      <c r="A358" s="45" t="n"/>
      <c r="B358" s="45" t="n"/>
      <c r="C358" s="45" t="n"/>
      <c r="D358" s="45" t="n"/>
      <c r="E358" s="45" t="n"/>
    </row>
    <row r="359">
      <c r="A359" s="45" t="n"/>
      <c r="B359" s="45" t="n"/>
      <c r="C359" s="45" t="n"/>
      <c r="D359" s="45" t="n"/>
      <c r="E359" s="45" t="n"/>
    </row>
    <row r="360">
      <c r="A360" s="45" t="n"/>
      <c r="B360" s="45" t="n"/>
      <c r="C360" s="45" t="n"/>
      <c r="D360" s="45" t="n"/>
      <c r="E360" s="45" t="n"/>
    </row>
    <row r="361">
      <c r="A361" s="45" t="n"/>
      <c r="B361" s="45" t="n"/>
      <c r="C361" s="45" t="n"/>
      <c r="D361" s="45" t="n"/>
      <c r="E361" s="45" t="n"/>
    </row>
    <row r="362">
      <c r="A362" s="45" t="n"/>
      <c r="B362" s="45" t="n"/>
      <c r="C362" s="45" t="n"/>
      <c r="D362" s="45" t="n"/>
      <c r="E362" s="45" t="n"/>
    </row>
    <row r="363">
      <c r="A363" s="45" t="n"/>
      <c r="B363" s="45" t="n"/>
      <c r="C363" s="45" t="n"/>
      <c r="D363" s="45" t="n"/>
      <c r="E363" s="45" t="n"/>
    </row>
    <row r="364">
      <c r="A364" s="45" t="n"/>
      <c r="B364" s="45" t="n"/>
      <c r="C364" s="45" t="n"/>
      <c r="D364" s="45" t="n"/>
      <c r="E364" s="45" t="n"/>
    </row>
    <row r="365">
      <c r="A365" s="45" t="n"/>
      <c r="B365" s="45" t="n"/>
      <c r="C365" s="45" t="n"/>
      <c r="D365" s="45" t="n"/>
      <c r="E365" s="45" t="n"/>
    </row>
    <row r="366">
      <c r="A366" s="45" t="n"/>
      <c r="B366" s="45" t="n"/>
      <c r="C366" s="45" t="n"/>
      <c r="D366" s="45" t="n"/>
      <c r="E366" s="45" t="n"/>
    </row>
    <row r="367">
      <c r="A367" s="45" t="n"/>
      <c r="B367" s="45" t="n"/>
      <c r="C367" s="45" t="n"/>
      <c r="D367" s="45" t="n"/>
      <c r="E367" s="45" t="n"/>
    </row>
    <row r="368">
      <c r="A368" s="45" t="n"/>
      <c r="B368" s="45" t="n"/>
      <c r="C368" s="45" t="n"/>
      <c r="D368" s="45" t="n"/>
      <c r="E368" s="45" t="n"/>
    </row>
    <row r="369">
      <c r="A369" s="45" t="n"/>
      <c r="B369" s="45" t="n"/>
      <c r="C369" s="45" t="n"/>
      <c r="D369" s="45" t="n"/>
      <c r="E369" s="45" t="n"/>
    </row>
    <row r="370">
      <c r="A370" s="45" t="n"/>
      <c r="B370" s="45" t="n"/>
      <c r="C370" s="45" t="n"/>
      <c r="D370" s="45" t="n"/>
      <c r="E370" s="45" t="n"/>
    </row>
    <row r="371">
      <c r="A371" s="45" t="n"/>
      <c r="B371" s="45" t="n"/>
      <c r="C371" s="45" t="n"/>
      <c r="D371" s="45" t="n"/>
      <c r="E371" s="45" t="n"/>
    </row>
    <row r="372">
      <c r="A372" s="45" t="n"/>
      <c r="B372" s="45" t="n"/>
      <c r="C372" s="45" t="n"/>
      <c r="D372" s="45" t="n"/>
      <c r="E372" s="45" t="n"/>
    </row>
    <row r="373">
      <c r="A373" s="45" t="n"/>
      <c r="B373" s="45" t="n"/>
      <c r="C373" s="45" t="n"/>
      <c r="D373" s="45" t="n"/>
      <c r="E373" s="45" t="n"/>
    </row>
    <row r="374">
      <c r="A374" s="45" t="n"/>
      <c r="B374" s="45" t="n"/>
      <c r="C374" s="45" t="n"/>
      <c r="D374" s="45" t="n"/>
      <c r="E374" s="45" t="n"/>
    </row>
    <row r="375">
      <c r="A375" s="45" t="n"/>
      <c r="B375" s="45" t="n"/>
      <c r="C375" s="45" t="n"/>
      <c r="D375" s="45" t="n"/>
      <c r="E375" s="45" t="n"/>
    </row>
    <row r="376">
      <c r="A376" s="45" t="n"/>
      <c r="B376" s="45" t="n"/>
      <c r="C376" s="45" t="n"/>
      <c r="D376" s="45" t="n"/>
      <c r="E376" s="45" t="n"/>
    </row>
    <row r="377">
      <c r="A377" s="45" t="n"/>
      <c r="B377" s="45" t="n"/>
      <c r="C377" s="45" t="n"/>
      <c r="D377" s="45" t="n"/>
      <c r="E377" s="45" t="n"/>
    </row>
    <row r="378">
      <c r="A378" s="45" t="n"/>
      <c r="B378" s="45" t="n"/>
      <c r="C378" s="45" t="n"/>
      <c r="D378" s="45" t="n"/>
      <c r="E378" s="45" t="n"/>
    </row>
    <row r="379">
      <c r="A379" s="45" t="n"/>
      <c r="B379" s="45" t="n"/>
      <c r="C379" s="45" t="n"/>
      <c r="D379" s="45" t="n"/>
      <c r="E379" s="45" t="n"/>
    </row>
    <row r="380">
      <c r="A380" s="45" t="n"/>
      <c r="B380" s="45" t="n"/>
      <c r="C380" s="45" t="n"/>
      <c r="D380" s="45" t="n"/>
      <c r="E380" s="45" t="n"/>
    </row>
    <row r="381">
      <c r="A381" s="45" t="n"/>
      <c r="B381" s="45" t="n"/>
      <c r="C381" s="45" t="n"/>
      <c r="D381" s="45" t="n"/>
      <c r="E381" s="45" t="n"/>
    </row>
    <row r="382">
      <c r="A382" s="45" t="n"/>
      <c r="B382" s="45" t="n"/>
      <c r="C382" s="45" t="n"/>
      <c r="D382" s="45" t="n"/>
      <c r="E382" s="45" t="n"/>
    </row>
    <row r="383">
      <c r="A383" s="45" t="n"/>
      <c r="B383" s="45" t="n"/>
      <c r="C383" s="45" t="n"/>
      <c r="D383" s="45" t="n"/>
      <c r="E383" s="45" t="n"/>
    </row>
    <row r="384">
      <c r="A384" s="45" t="n"/>
      <c r="B384" s="45" t="n"/>
      <c r="C384" s="45" t="n"/>
      <c r="D384" s="45" t="n"/>
      <c r="E384" s="45" t="n"/>
    </row>
    <row r="385">
      <c r="A385" s="45" t="n"/>
      <c r="B385" s="45" t="n"/>
      <c r="C385" s="45" t="n"/>
      <c r="D385" s="45" t="n"/>
      <c r="E385" s="45" t="n"/>
    </row>
    <row r="386">
      <c r="A386" s="45" t="n"/>
      <c r="B386" s="45" t="n"/>
      <c r="C386" s="45" t="n"/>
      <c r="D386" s="45" t="n"/>
      <c r="E386" s="45" t="n"/>
    </row>
    <row r="387">
      <c r="A387" s="45" t="n"/>
      <c r="B387" s="45" t="n"/>
      <c r="C387" s="45" t="n"/>
      <c r="D387" s="45" t="n"/>
      <c r="E387" s="45" t="n"/>
    </row>
    <row r="388">
      <c r="A388" s="45" t="n"/>
      <c r="B388" s="45" t="n"/>
      <c r="C388" s="45" t="n"/>
      <c r="D388" s="45" t="n"/>
      <c r="E388" s="45" t="n"/>
    </row>
    <row r="389">
      <c r="A389" s="45" t="n"/>
      <c r="B389" s="45" t="n"/>
      <c r="C389" s="45" t="n"/>
      <c r="D389" s="45" t="n"/>
      <c r="E389" s="45" t="n"/>
    </row>
    <row r="390">
      <c r="A390" s="45" t="n"/>
      <c r="B390" s="45" t="n"/>
      <c r="C390" s="45" t="n"/>
      <c r="D390" s="45" t="n"/>
      <c r="E390" s="45" t="n"/>
    </row>
    <row r="391">
      <c r="A391" s="45" t="n"/>
      <c r="B391" s="45" t="n"/>
      <c r="C391" s="45" t="n"/>
      <c r="D391" s="45" t="n"/>
      <c r="E391" s="45" t="n"/>
    </row>
    <row r="392">
      <c r="A392" s="45" t="n"/>
      <c r="B392" s="45" t="n"/>
      <c r="C392" s="45" t="n"/>
      <c r="D392" s="45" t="n"/>
      <c r="E392" s="45" t="n"/>
    </row>
    <row r="393">
      <c r="A393" s="45" t="n"/>
      <c r="B393" s="45" t="n"/>
      <c r="C393" s="45" t="n"/>
      <c r="D393" s="45" t="n"/>
      <c r="E393" s="45" t="n"/>
    </row>
    <row r="394">
      <c r="A394" s="45" t="n"/>
      <c r="B394" s="45" t="n"/>
      <c r="C394" s="45" t="n"/>
      <c r="D394" s="45" t="n"/>
      <c r="E394" s="45" t="n"/>
    </row>
    <row r="395">
      <c r="A395" s="45" t="n"/>
      <c r="B395" s="45" t="n"/>
      <c r="C395" s="45" t="n"/>
      <c r="D395" s="45" t="n"/>
      <c r="E395" s="45" t="n"/>
    </row>
    <row r="396">
      <c r="A396" s="45" t="n"/>
      <c r="B396" s="45" t="n"/>
      <c r="C396" s="45" t="n"/>
      <c r="D396" s="45" t="n"/>
      <c r="E396" s="45" t="n"/>
    </row>
    <row r="397">
      <c r="A397" s="45" t="n"/>
      <c r="B397" s="45" t="n"/>
      <c r="C397" s="45" t="n"/>
      <c r="D397" s="45" t="n"/>
      <c r="E397" s="45" t="n"/>
    </row>
    <row r="398">
      <c r="A398" s="45" t="n"/>
      <c r="B398" s="45" t="n"/>
      <c r="C398" s="45" t="n"/>
      <c r="D398" s="45" t="n"/>
      <c r="E398" s="45" t="n"/>
    </row>
    <row r="399">
      <c r="A399" s="45" t="n"/>
      <c r="B399" s="45" t="n"/>
      <c r="C399" s="45" t="n"/>
      <c r="D399" s="45" t="n"/>
      <c r="E399" s="45" t="n"/>
    </row>
    <row r="400">
      <c r="A400" s="45" t="n"/>
      <c r="B400" s="45" t="n"/>
      <c r="C400" s="45" t="n"/>
      <c r="D400" s="45" t="n"/>
      <c r="E400" s="45" t="n"/>
    </row>
    <row r="401">
      <c r="A401" s="45" t="n"/>
      <c r="B401" s="45" t="n"/>
      <c r="C401" s="45" t="n"/>
      <c r="D401" s="45" t="n"/>
      <c r="E401" s="45" t="n"/>
    </row>
    <row r="402">
      <c r="A402" s="45" t="n"/>
      <c r="B402" s="45" t="n"/>
      <c r="C402" s="45" t="n"/>
      <c r="D402" s="45" t="n"/>
      <c r="E402" s="45" t="n"/>
    </row>
    <row r="403">
      <c r="A403" s="45" t="n"/>
      <c r="B403" s="45" t="n"/>
      <c r="C403" s="45" t="n"/>
      <c r="D403" s="45" t="n"/>
      <c r="E403" s="45" t="n"/>
    </row>
    <row r="404">
      <c r="A404" s="45" t="n"/>
      <c r="B404" s="45" t="n"/>
      <c r="C404" s="45" t="n"/>
      <c r="D404" s="45" t="n"/>
      <c r="E404" s="45" t="n"/>
    </row>
    <row r="405">
      <c r="A405" s="45" t="n"/>
      <c r="B405" s="45" t="n"/>
      <c r="C405" s="45" t="n"/>
      <c r="D405" s="45" t="n"/>
      <c r="E405" s="45" t="n"/>
    </row>
    <row r="406">
      <c r="A406" s="45" t="n"/>
      <c r="B406" s="45" t="n"/>
      <c r="C406" s="45" t="n"/>
      <c r="D406" s="45" t="n"/>
      <c r="E406" s="45" t="n"/>
    </row>
    <row r="407">
      <c r="A407" s="45" t="n"/>
      <c r="B407" s="45" t="n"/>
      <c r="C407" s="45" t="n"/>
      <c r="D407" s="45" t="n"/>
      <c r="E407" s="45" t="n"/>
    </row>
    <row r="408">
      <c r="A408" s="45" t="n"/>
      <c r="B408" s="45" t="n"/>
      <c r="C408" s="45" t="n"/>
      <c r="D408" s="45" t="n"/>
      <c r="E408" s="45" t="n"/>
    </row>
    <row r="409">
      <c r="A409" s="45" t="n"/>
      <c r="B409" s="45" t="n"/>
      <c r="C409" s="45" t="n"/>
      <c r="D409" s="45" t="n"/>
      <c r="E409" s="45" t="n"/>
    </row>
    <row r="410">
      <c r="A410" s="45" t="n"/>
      <c r="B410" s="45" t="n"/>
      <c r="C410" s="45" t="n"/>
      <c r="D410" s="45" t="n"/>
      <c r="E410" s="45" t="n"/>
    </row>
    <row r="411">
      <c r="A411" s="45" t="n"/>
      <c r="B411" s="45" t="n"/>
      <c r="C411" s="45" t="n"/>
      <c r="D411" s="45" t="n"/>
      <c r="E411" s="45" t="n"/>
    </row>
    <row r="412">
      <c r="A412" s="45" t="n"/>
      <c r="B412" s="45" t="n"/>
      <c r="C412" s="45" t="n"/>
      <c r="D412" s="45" t="n"/>
      <c r="E412" s="45" t="n"/>
    </row>
    <row r="413">
      <c r="A413" s="45" t="n"/>
      <c r="B413" s="45" t="n"/>
      <c r="C413" s="45" t="n"/>
      <c r="D413" s="45" t="n"/>
      <c r="E413" s="45" t="n"/>
    </row>
    <row r="414">
      <c r="A414" s="45" t="n"/>
      <c r="B414" s="45" t="n"/>
      <c r="C414" s="45" t="n"/>
      <c r="D414" s="45" t="n"/>
      <c r="E414" s="45" t="n"/>
    </row>
    <row r="415">
      <c r="A415" s="45" t="n"/>
      <c r="B415" s="45" t="n"/>
      <c r="C415" s="45" t="n"/>
      <c r="D415" s="45" t="n"/>
      <c r="E415" s="45" t="n"/>
    </row>
    <row r="416">
      <c r="A416" s="45" t="n"/>
      <c r="B416" s="45" t="n"/>
      <c r="C416" s="45" t="n"/>
      <c r="D416" s="45" t="n"/>
      <c r="E416" s="45" t="n"/>
    </row>
    <row r="417">
      <c r="A417" s="45" t="n"/>
      <c r="B417" s="45" t="n"/>
      <c r="C417" s="45" t="n"/>
      <c r="D417" s="45" t="n"/>
      <c r="E417" s="45" t="n"/>
    </row>
    <row r="418">
      <c r="A418" s="45" t="n"/>
      <c r="B418" s="45" t="n"/>
      <c r="C418" s="45" t="n"/>
      <c r="D418" s="45" t="n"/>
      <c r="E418" s="45" t="n"/>
    </row>
    <row r="419">
      <c r="A419" s="45" t="n"/>
      <c r="B419" s="45" t="n"/>
      <c r="C419" s="45" t="n"/>
      <c r="D419" s="45" t="n"/>
      <c r="E419" s="45" t="n"/>
    </row>
    <row r="420">
      <c r="A420" s="45" t="n"/>
      <c r="B420" s="45" t="n"/>
      <c r="C420" s="45" t="n"/>
      <c r="D420" s="45" t="n"/>
      <c r="E420" s="45" t="n"/>
    </row>
    <row r="421">
      <c r="A421" s="45" t="n"/>
      <c r="B421" s="45" t="n"/>
      <c r="C421" s="45" t="n"/>
      <c r="D421" s="45" t="n"/>
      <c r="E421" s="45" t="n"/>
    </row>
    <row r="422">
      <c r="A422" s="45" t="n"/>
      <c r="B422" s="45" t="n"/>
      <c r="C422" s="45" t="n"/>
      <c r="D422" s="45" t="n"/>
      <c r="E422" s="45" t="n"/>
    </row>
    <row r="423">
      <c r="A423" s="45" t="n"/>
      <c r="B423" s="45" t="n"/>
      <c r="C423" s="45" t="n"/>
      <c r="D423" s="45" t="n"/>
      <c r="E423" s="45" t="n"/>
    </row>
    <row r="424">
      <c r="A424" s="45" t="n"/>
      <c r="B424" s="45" t="n"/>
      <c r="C424" s="45" t="n"/>
      <c r="D424" s="45" t="n"/>
      <c r="E424" s="45" t="n"/>
    </row>
    <row r="425">
      <c r="A425" s="45" t="n"/>
      <c r="B425" s="45" t="n"/>
      <c r="C425" s="45" t="n"/>
      <c r="D425" s="45" t="n"/>
      <c r="E425" s="45" t="n"/>
    </row>
    <row r="426">
      <c r="A426" s="45" t="n"/>
      <c r="B426" s="45" t="n"/>
      <c r="C426" s="45" t="n"/>
      <c r="D426" s="45" t="n"/>
      <c r="E426" s="45" t="n"/>
    </row>
    <row r="427">
      <c r="A427" s="45" t="n"/>
      <c r="B427" s="45" t="n"/>
      <c r="C427" s="45" t="n"/>
      <c r="D427" s="45" t="n"/>
      <c r="E427" s="45" t="n"/>
    </row>
    <row r="428">
      <c r="A428" s="45" t="n"/>
      <c r="B428" s="45" t="n"/>
      <c r="C428" s="45" t="n"/>
      <c r="D428" s="45" t="n"/>
      <c r="E428" s="45" t="n"/>
    </row>
    <row r="429">
      <c r="A429" s="45" t="n"/>
      <c r="B429" s="45" t="n"/>
      <c r="C429" s="45" t="n"/>
      <c r="D429" s="45" t="n"/>
      <c r="E429" s="45" t="n"/>
    </row>
    <row r="430">
      <c r="A430" s="45" t="n"/>
      <c r="B430" s="45" t="n"/>
      <c r="C430" s="45" t="n"/>
      <c r="D430" s="45" t="n"/>
      <c r="E430" s="45" t="n"/>
    </row>
    <row r="431">
      <c r="A431" s="45" t="n"/>
      <c r="B431" s="45" t="n"/>
      <c r="C431" s="45" t="n"/>
      <c r="D431" s="45" t="n"/>
      <c r="E431" s="45" t="n"/>
    </row>
    <row r="432">
      <c r="A432" s="45" t="n"/>
      <c r="B432" s="45" t="n"/>
      <c r="C432" s="45" t="n"/>
      <c r="D432" s="45" t="n"/>
      <c r="E432" s="45" t="n"/>
    </row>
    <row r="433">
      <c r="A433" s="45" t="n"/>
      <c r="B433" s="45" t="n"/>
      <c r="C433" s="45" t="n"/>
      <c r="D433" s="45" t="n"/>
      <c r="E433" s="45" t="n"/>
    </row>
    <row r="434">
      <c r="A434" s="45" t="n"/>
      <c r="B434" s="45" t="n"/>
      <c r="C434" s="45" t="n"/>
      <c r="D434" s="45" t="n"/>
      <c r="E434" s="45" t="n"/>
    </row>
    <row r="435">
      <c r="A435" s="45" t="n"/>
      <c r="B435" s="45" t="n"/>
      <c r="C435" s="45" t="n"/>
      <c r="D435" s="45" t="n"/>
      <c r="E435" s="45" t="n"/>
    </row>
    <row r="436">
      <c r="A436" s="45" t="n"/>
      <c r="B436" s="45" t="n"/>
      <c r="C436" s="45" t="n"/>
      <c r="D436" s="45" t="n"/>
      <c r="E436" s="45" t="n"/>
    </row>
    <row r="437">
      <c r="A437" s="45" t="n"/>
      <c r="B437" s="45" t="n"/>
      <c r="C437" s="45" t="n"/>
      <c r="D437" s="45" t="n"/>
      <c r="E437" s="45" t="n"/>
    </row>
    <row r="438">
      <c r="A438" s="45" t="n"/>
      <c r="B438" s="45" t="n"/>
      <c r="C438" s="45" t="n"/>
      <c r="D438" s="45" t="n"/>
      <c r="E438" s="45" t="n"/>
    </row>
    <row r="439">
      <c r="A439" s="45" t="n"/>
      <c r="B439" s="45" t="n"/>
      <c r="C439" s="45" t="n"/>
      <c r="D439" s="45" t="n"/>
      <c r="E439" s="45" t="n"/>
    </row>
    <row r="440">
      <c r="A440" s="45" t="n"/>
      <c r="B440" s="45" t="n"/>
      <c r="C440" s="45" t="n"/>
      <c r="D440" s="45" t="n"/>
      <c r="E440" s="45" t="n"/>
    </row>
    <row r="441">
      <c r="A441" s="45" t="n"/>
      <c r="B441" s="45" t="n"/>
      <c r="C441" s="45" t="n"/>
      <c r="D441" s="45" t="n"/>
      <c r="E441" s="45" t="n"/>
    </row>
    <row r="442">
      <c r="A442" s="45" t="n"/>
      <c r="B442" s="45" t="n"/>
      <c r="C442" s="45" t="n"/>
      <c r="D442" s="45" t="n"/>
      <c r="E442" s="45" t="n"/>
    </row>
    <row r="443">
      <c r="A443" s="45" t="n"/>
      <c r="B443" s="45" t="n"/>
      <c r="C443" s="45" t="n"/>
      <c r="D443" s="45" t="n"/>
      <c r="E443" s="45" t="n"/>
    </row>
    <row r="444">
      <c r="A444" s="45" t="n"/>
      <c r="B444" s="45" t="n"/>
      <c r="C444" s="45" t="n"/>
      <c r="D444" s="45" t="n"/>
      <c r="E444" s="45" t="n"/>
    </row>
    <row r="445">
      <c r="A445" s="45" t="n"/>
      <c r="B445" s="45" t="n"/>
      <c r="C445" s="45" t="n"/>
      <c r="D445" s="45" t="n"/>
      <c r="E445" s="45" t="n"/>
    </row>
    <row r="446">
      <c r="A446" s="45" t="n"/>
      <c r="B446" s="45" t="n"/>
      <c r="C446" s="45" t="n"/>
      <c r="D446" s="45" t="n"/>
      <c r="E446" s="45" t="n"/>
    </row>
    <row r="447">
      <c r="A447" s="45" t="n"/>
      <c r="B447" s="45" t="n"/>
      <c r="C447" s="45" t="n"/>
      <c r="D447" s="45" t="n"/>
      <c r="E447" s="45" t="n"/>
    </row>
    <row r="448">
      <c r="A448" s="45" t="n"/>
      <c r="B448" s="45" t="n"/>
      <c r="C448" s="45" t="n"/>
      <c r="D448" s="45" t="n"/>
      <c r="E448" s="45" t="n"/>
    </row>
    <row r="449">
      <c r="A449" s="45" t="n"/>
      <c r="B449" s="45" t="n"/>
      <c r="C449" s="45" t="n"/>
      <c r="D449" s="45" t="n"/>
      <c r="E449" s="45" t="n"/>
    </row>
    <row r="450">
      <c r="A450" s="45" t="n"/>
      <c r="B450" s="45" t="n"/>
      <c r="C450" s="45" t="n"/>
      <c r="D450" s="45" t="n"/>
      <c r="E450" s="45" t="n"/>
    </row>
    <row r="451">
      <c r="A451" s="45" t="n"/>
      <c r="B451" s="45" t="n"/>
      <c r="C451" s="45" t="n"/>
      <c r="D451" s="45" t="n"/>
      <c r="E451" s="45" t="n"/>
    </row>
    <row r="452">
      <c r="A452" s="45" t="n"/>
      <c r="B452" s="45" t="n"/>
      <c r="C452" s="45" t="n"/>
      <c r="D452" s="45" t="n"/>
      <c r="E452" s="45" t="n"/>
    </row>
    <row r="453">
      <c r="A453" s="45" t="n"/>
      <c r="B453" s="45" t="n"/>
      <c r="C453" s="45" t="n"/>
      <c r="D453" s="45" t="n"/>
      <c r="E453" s="45" t="n"/>
    </row>
    <row r="454">
      <c r="A454" s="45" t="n"/>
      <c r="B454" s="45" t="n"/>
      <c r="C454" s="45" t="n"/>
      <c r="D454" s="45" t="n"/>
      <c r="E454" s="45" t="n"/>
    </row>
    <row r="455">
      <c r="A455" s="45" t="n"/>
      <c r="B455" s="45" t="n"/>
      <c r="C455" s="45" t="n"/>
      <c r="D455" s="45" t="n"/>
      <c r="E455" s="45" t="n"/>
    </row>
    <row r="456">
      <c r="A456" s="45" t="n"/>
      <c r="B456" s="45" t="n"/>
      <c r="C456" s="45" t="n"/>
      <c r="D456" s="45" t="n"/>
      <c r="E456" s="45" t="n"/>
    </row>
    <row r="457">
      <c r="A457" s="45" t="n"/>
      <c r="B457" s="45" t="n"/>
      <c r="C457" s="45" t="n"/>
      <c r="D457" s="45" t="n"/>
      <c r="E457" s="45" t="n"/>
    </row>
    <row r="458">
      <c r="A458" s="45" t="n"/>
      <c r="B458" s="45" t="n"/>
      <c r="C458" s="45" t="n"/>
      <c r="D458" s="45" t="n"/>
      <c r="E458" s="45" t="n"/>
    </row>
    <row r="459">
      <c r="A459" s="45" t="n"/>
      <c r="B459" s="45" t="n"/>
      <c r="C459" s="45" t="n"/>
      <c r="D459" s="45" t="n"/>
      <c r="E459" s="45" t="n"/>
    </row>
    <row r="460">
      <c r="A460" s="45" t="n"/>
      <c r="B460" s="45" t="n"/>
      <c r="C460" s="45" t="n"/>
      <c r="D460" s="45" t="n"/>
      <c r="E460" s="45" t="n"/>
    </row>
    <row r="461">
      <c r="A461" s="45" t="n"/>
      <c r="B461" s="45" t="n"/>
      <c r="C461" s="45" t="n"/>
      <c r="D461" s="45" t="n"/>
      <c r="E461" s="45" t="n"/>
    </row>
    <row r="462">
      <c r="A462" s="45" t="n"/>
      <c r="B462" s="45" t="n"/>
      <c r="C462" s="45" t="n"/>
      <c r="D462" s="45" t="n"/>
      <c r="E462" s="45" t="n"/>
    </row>
    <row r="463">
      <c r="A463" s="45" t="n"/>
      <c r="B463" s="45" t="n"/>
      <c r="C463" s="45" t="n"/>
      <c r="D463" s="45" t="n"/>
      <c r="E463" s="45" t="n"/>
    </row>
    <row r="464">
      <c r="A464" s="45" t="n"/>
      <c r="B464" s="45" t="n"/>
      <c r="C464" s="45" t="n"/>
      <c r="D464" s="45" t="n"/>
      <c r="E464" s="45" t="n"/>
    </row>
    <row r="465">
      <c r="A465" s="45" t="n"/>
      <c r="B465" s="45" t="n"/>
      <c r="C465" s="45" t="n"/>
      <c r="D465" s="45" t="n"/>
      <c r="E465" s="45" t="n"/>
    </row>
    <row r="466">
      <c r="A466" s="45" t="n"/>
      <c r="B466" s="45" t="n"/>
      <c r="C466" s="45" t="n"/>
      <c r="D466" s="45" t="n"/>
      <c r="E466" s="45" t="n"/>
    </row>
    <row r="467">
      <c r="A467" s="45" t="n"/>
      <c r="B467" s="45" t="n"/>
      <c r="C467" s="45" t="n"/>
      <c r="D467" s="45" t="n"/>
      <c r="E467" s="45" t="n"/>
    </row>
    <row r="468">
      <c r="A468" s="45" t="n"/>
      <c r="B468" s="45" t="n"/>
      <c r="C468" s="45" t="n"/>
      <c r="D468" s="45" t="n"/>
      <c r="E468" s="45" t="n"/>
    </row>
    <row r="469">
      <c r="A469" s="45" t="n"/>
      <c r="B469" s="45" t="n"/>
      <c r="C469" s="45" t="n"/>
      <c r="D469" s="45" t="n"/>
      <c r="E469" s="45" t="n"/>
    </row>
    <row r="470">
      <c r="A470" s="45" t="n"/>
      <c r="B470" s="45" t="n"/>
      <c r="C470" s="45" t="n"/>
      <c r="D470" s="45" t="n"/>
      <c r="E470" s="45" t="n"/>
    </row>
    <row r="471">
      <c r="A471" s="45" t="n"/>
      <c r="B471" s="45" t="n"/>
      <c r="C471" s="45" t="n"/>
      <c r="D471" s="45" t="n"/>
      <c r="E471" s="45" t="n"/>
    </row>
    <row r="472">
      <c r="A472" s="45" t="n"/>
      <c r="B472" s="45" t="n"/>
      <c r="C472" s="45" t="n"/>
      <c r="D472" s="45" t="n"/>
      <c r="E472" s="45" t="n"/>
    </row>
    <row r="473">
      <c r="A473" s="45" t="n"/>
      <c r="B473" s="45" t="n"/>
      <c r="C473" s="45" t="n"/>
      <c r="D473" s="45" t="n"/>
      <c r="E473" s="45" t="n"/>
    </row>
    <row r="474">
      <c r="A474" s="45" t="n"/>
      <c r="B474" s="45" t="n"/>
      <c r="C474" s="45" t="n"/>
      <c r="D474" s="45" t="n"/>
      <c r="E474" s="45" t="n"/>
    </row>
    <row r="475">
      <c r="A475" s="45" t="n"/>
      <c r="B475" s="45" t="n"/>
      <c r="C475" s="45" t="n"/>
      <c r="D475" s="45" t="n"/>
      <c r="E475" s="45" t="n"/>
    </row>
    <row r="476">
      <c r="A476" s="45" t="n"/>
      <c r="B476" s="45" t="n"/>
      <c r="C476" s="45" t="n"/>
      <c r="D476" s="45" t="n"/>
      <c r="E476" s="45" t="n"/>
    </row>
    <row r="477">
      <c r="A477" s="45" t="n"/>
      <c r="B477" s="45" t="n"/>
      <c r="C477" s="45" t="n"/>
      <c r="D477" s="45" t="n"/>
      <c r="E477" s="45" t="n"/>
    </row>
    <row r="478">
      <c r="A478" s="45" t="n"/>
      <c r="B478" s="45" t="n"/>
      <c r="C478" s="45" t="n"/>
      <c r="D478" s="45" t="n"/>
      <c r="E478" s="45" t="n"/>
    </row>
    <row r="479">
      <c r="A479" s="45" t="n"/>
      <c r="B479" s="45" t="n"/>
      <c r="C479" s="45" t="n"/>
      <c r="D479" s="45" t="n"/>
      <c r="E479" s="45" t="n"/>
    </row>
    <row r="480">
      <c r="A480" s="45" t="n"/>
      <c r="B480" s="45" t="n"/>
      <c r="C480" s="45" t="n"/>
      <c r="D480" s="45" t="n"/>
      <c r="E480" s="45" t="n"/>
    </row>
    <row r="481">
      <c r="A481" s="45" t="n"/>
      <c r="B481" s="45" t="n"/>
      <c r="C481" s="45" t="n"/>
      <c r="D481" s="45" t="n"/>
      <c r="E481" s="45" t="n"/>
    </row>
    <row r="482">
      <c r="A482" s="45" t="n"/>
      <c r="B482" s="45" t="n"/>
      <c r="C482" s="45" t="n"/>
      <c r="D482" s="45" t="n"/>
      <c r="E482" s="45" t="n"/>
    </row>
    <row r="483">
      <c r="A483" s="45" t="n"/>
      <c r="B483" s="45" t="n"/>
      <c r="C483" s="45" t="n"/>
      <c r="D483" s="45" t="n"/>
      <c r="E483" s="45" t="n"/>
    </row>
    <row r="484">
      <c r="A484" s="45" t="n"/>
      <c r="B484" s="45" t="n"/>
      <c r="C484" s="45" t="n"/>
      <c r="D484" s="45" t="n"/>
      <c r="E484" s="45" t="n"/>
    </row>
    <row r="485">
      <c r="A485" s="45" t="n"/>
      <c r="B485" s="45" t="n"/>
      <c r="C485" s="45" t="n"/>
      <c r="D485" s="45" t="n"/>
      <c r="E485" s="45" t="n"/>
    </row>
    <row r="486">
      <c r="A486" s="45" t="n"/>
      <c r="B486" s="45" t="n"/>
      <c r="C486" s="45" t="n"/>
      <c r="D486" s="45" t="n"/>
      <c r="E486" s="45" t="n"/>
    </row>
    <row r="487">
      <c r="A487" s="45" t="n"/>
      <c r="B487" s="45" t="n"/>
      <c r="C487" s="45" t="n"/>
      <c r="D487" s="45" t="n"/>
      <c r="E487" s="45" t="n"/>
    </row>
    <row r="488">
      <c r="A488" s="45" t="n"/>
      <c r="B488" s="45" t="n"/>
      <c r="C488" s="45" t="n"/>
      <c r="D488" s="45" t="n"/>
      <c r="E488" s="45" t="n"/>
    </row>
    <row r="489">
      <c r="A489" s="45" t="n"/>
      <c r="B489" s="45" t="n"/>
      <c r="C489" s="45" t="n"/>
      <c r="D489" s="45" t="n"/>
      <c r="E489" s="45" t="n"/>
    </row>
    <row r="490">
      <c r="A490" s="45" t="n"/>
      <c r="B490" s="45" t="n"/>
      <c r="C490" s="45" t="n"/>
      <c r="D490" s="45" t="n"/>
      <c r="E490" s="45" t="n"/>
    </row>
    <row r="491">
      <c r="A491" s="45" t="n"/>
      <c r="B491" s="45" t="n"/>
      <c r="C491" s="45" t="n"/>
      <c r="D491" s="45" t="n"/>
      <c r="E491" s="45" t="n"/>
    </row>
    <row r="492">
      <c r="A492" s="45" t="n"/>
      <c r="B492" s="45" t="n"/>
      <c r="C492" s="45" t="n"/>
      <c r="D492" s="45" t="n"/>
      <c r="E492" s="45" t="n"/>
    </row>
    <row r="493">
      <c r="A493" s="45" t="n"/>
      <c r="B493" s="45" t="n"/>
      <c r="C493" s="45" t="n"/>
      <c r="D493" s="45" t="n"/>
      <c r="E493" s="45" t="n"/>
    </row>
    <row r="494">
      <c r="A494" s="45" t="n"/>
      <c r="B494" s="45" t="n"/>
      <c r="C494" s="45" t="n"/>
      <c r="D494" s="45" t="n"/>
      <c r="E494" s="45" t="n"/>
    </row>
    <row r="495">
      <c r="A495" s="45" t="n"/>
      <c r="B495" s="45" t="n"/>
      <c r="C495" s="45" t="n"/>
      <c r="D495" s="45" t="n"/>
      <c r="E495" s="45" t="n"/>
    </row>
    <row r="496">
      <c r="A496" s="45" t="n"/>
      <c r="B496" s="45" t="n"/>
      <c r="C496" s="45" t="n"/>
      <c r="D496" s="45" t="n"/>
      <c r="E496" s="45" t="n"/>
    </row>
    <row r="497">
      <c r="A497" s="45" t="n"/>
      <c r="B497" s="45" t="n"/>
      <c r="C497" s="45" t="n"/>
      <c r="D497" s="45" t="n"/>
      <c r="E497" s="45" t="n"/>
    </row>
    <row r="498">
      <c r="A498" s="45" t="n"/>
      <c r="B498" s="45" t="n"/>
      <c r="C498" s="45" t="n"/>
      <c r="D498" s="45" t="n"/>
      <c r="E498" s="45" t="n"/>
    </row>
    <row r="499">
      <c r="A499" s="45" t="n"/>
      <c r="B499" s="45" t="n"/>
      <c r="C499" s="45" t="n"/>
      <c r="D499" s="45" t="n"/>
      <c r="E499" s="45" t="n"/>
    </row>
    <row r="500">
      <c r="A500" s="45" t="n"/>
      <c r="B500" s="45" t="n"/>
      <c r="C500" s="45" t="n"/>
      <c r="D500" s="45" t="n"/>
      <c r="E500" s="45" t="n"/>
    </row>
    <row r="501">
      <c r="A501" s="45" t="n"/>
      <c r="B501" s="45" t="n"/>
      <c r="C501" s="45" t="n"/>
      <c r="D501" s="45" t="n"/>
      <c r="E501" s="45" t="n"/>
    </row>
    <row r="502">
      <c r="A502" s="45" t="n"/>
      <c r="B502" s="45" t="n"/>
      <c r="C502" s="45" t="n"/>
      <c r="D502" s="45" t="n"/>
      <c r="E502" s="45" t="n"/>
    </row>
    <row r="503">
      <c r="A503" s="45" t="n"/>
      <c r="B503" s="45" t="n"/>
      <c r="C503" s="45" t="n"/>
      <c r="D503" s="45" t="n"/>
      <c r="E503" s="45" t="n"/>
    </row>
    <row r="504">
      <c r="A504" s="45" t="n"/>
      <c r="B504" s="45" t="n"/>
      <c r="C504" s="45" t="n"/>
      <c r="D504" s="45" t="n"/>
      <c r="E504" s="45" t="n"/>
    </row>
    <row r="505">
      <c r="A505" s="45" t="n"/>
      <c r="B505" s="45" t="n"/>
      <c r="C505" s="45" t="n"/>
      <c r="D505" s="45" t="n"/>
      <c r="E505" s="45" t="n"/>
    </row>
    <row r="506">
      <c r="A506" s="45" t="n"/>
      <c r="B506" s="45" t="n"/>
      <c r="C506" s="45" t="n"/>
      <c r="D506" s="45" t="n"/>
      <c r="E506" s="45" t="n"/>
    </row>
    <row r="507">
      <c r="A507" s="45" t="n"/>
      <c r="B507" s="45" t="n"/>
      <c r="C507" s="45" t="n"/>
      <c r="D507" s="45" t="n"/>
      <c r="E507" s="45" t="n"/>
    </row>
    <row r="508">
      <c r="A508" s="45" t="n"/>
      <c r="B508" s="45" t="n"/>
      <c r="C508" s="45" t="n"/>
      <c r="D508" s="45" t="n"/>
      <c r="E508" s="45" t="n"/>
    </row>
    <row r="509">
      <c r="A509" s="45" t="n"/>
      <c r="B509" s="45" t="n"/>
      <c r="C509" s="45" t="n"/>
      <c r="D509" s="45" t="n"/>
      <c r="E509" s="45" t="n"/>
    </row>
    <row r="510">
      <c r="A510" s="45" t="n"/>
      <c r="B510" s="45" t="n"/>
      <c r="C510" s="45" t="n"/>
      <c r="D510" s="45" t="n"/>
      <c r="E510" s="45" t="n"/>
    </row>
    <row r="511">
      <c r="A511" s="45" t="n"/>
      <c r="B511" s="45" t="n"/>
      <c r="C511" s="45" t="n"/>
      <c r="D511" s="45" t="n"/>
      <c r="E511" s="45" t="n"/>
    </row>
    <row r="512">
      <c r="A512" s="45" t="n"/>
      <c r="B512" s="45" t="n"/>
      <c r="C512" s="45" t="n"/>
      <c r="D512" s="45" t="n"/>
      <c r="E512" s="45" t="n"/>
    </row>
    <row r="513">
      <c r="A513" s="45" t="n"/>
      <c r="B513" s="45" t="n"/>
      <c r="C513" s="45" t="n"/>
      <c r="D513" s="45" t="n"/>
      <c r="E513" s="45" t="n"/>
    </row>
    <row r="514">
      <c r="A514" s="45" t="n"/>
      <c r="B514" s="45" t="n"/>
      <c r="C514" s="45" t="n"/>
      <c r="D514" s="45" t="n"/>
      <c r="E514" s="45" t="n"/>
    </row>
    <row r="515">
      <c r="A515" s="45" t="n"/>
      <c r="B515" s="45" t="n"/>
      <c r="C515" s="45" t="n"/>
      <c r="D515" s="45" t="n"/>
      <c r="E515" s="45" t="n"/>
    </row>
    <row r="516">
      <c r="A516" s="45" t="n"/>
      <c r="B516" s="45" t="n"/>
      <c r="C516" s="45" t="n"/>
      <c r="D516" s="45" t="n"/>
      <c r="E516" s="45" t="n"/>
    </row>
    <row r="517">
      <c r="A517" s="45" t="n"/>
      <c r="B517" s="45" t="n"/>
      <c r="C517" s="45" t="n"/>
      <c r="D517" s="45" t="n"/>
      <c r="E517" s="45" t="n"/>
    </row>
    <row r="518">
      <c r="A518" s="45" t="n"/>
      <c r="B518" s="45" t="n"/>
      <c r="C518" s="45" t="n"/>
      <c r="D518" s="45" t="n"/>
      <c r="E518" s="45" t="n"/>
    </row>
    <row r="519">
      <c r="A519" s="45" t="n"/>
      <c r="B519" s="45" t="n"/>
      <c r="C519" s="45" t="n"/>
      <c r="D519" s="45" t="n"/>
      <c r="E519" s="45" t="n"/>
    </row>
    <row r="520">
      <c r="A520" s="45" t="n"/>
      <c r="B520" s="45" t="n"/>
      <c r="C520" s="45" t="n"/>
      <c r="D520" s="45" t="n"/>
      <c r="E520" s="45" t="n"/>
    </row>
    <row r="521">
      <c r="A521" s="45" t="n"/>
      <c r="B521" s="45" t="n"/>
      <c r="C521" s="45" t="n"/>
      <c r="D521" s="45" t="n"/>
      <c r="E521" s="45" t="n"/>
    </row>
    <row r="522">
      <c r="A522" s="45" t="n"/>
      <c r="B522" s="45" t="n"/>
      <c r="C522" s="45" t="n"/>
      <c r="D522" s="45" t="n"/>
      <c r="E522" s="45" t="n"/>
    </row>
    <row r="523">
      <c r="A523" s="45" t="n"/>
      <c r="B523" s="45" t="n"/>
      <c r="C523" s="45" t="n"/>
      <c r="D523" s="45" t="n"/>
      <c r="E523" s="45" t="n"/>
    </row>
    <row r="524">
      <c r="A524" s="45" t="n"/>
      <c r="B524" s="45" t="n"/>
      <c r="C524" s="45" t="n"/>
      <c r="D524" s="45" t="n"/>
      <c r="E524" s="45" t="n"/>
    </row>
    <row r="525">
      <c r="A525" s="45" t="n"/>
      <c r="B525" s="45" t="n"/>
      <c r="C525" s="45" t="n"/>
      <c r="D525" s="45" t="n"/>
      <c r="E525" s="45" t="n"/>
    </row>
    <row r="526">
      <c r="A526" s="45" t="n"/>
      <c r="B526" s="45" t="n"/>
      <c r="C526" s="45" t="n"/>
      <c r="D526" s="45" t="n"/>
      <c r="E526" s="45" t="n"/>
    </row>
    <row r="527">
      <c r="A527" s="45" t="n"/>
      <c r="B527" s="45" t="n"/>
      <c r="C527" s="45" t="n"/>
      <c r="D527" s="45" t="n"/>
      <c r="E527" s="45" t="n"/>
    </row>
    <row r="528">
      <c r="A528" s="45" t="n"/>
      <c r="B528" s="45" t="n"/>
      <c r="C528" s="45" t="n"/>
      <c r="D528" s="45" t="n"/>
      <c r="E528" s="45" t="n"/>
    </row>
    <row r="529">
      <c r="A529" s="45" t="n"/>
      <c r="B529" s="45" t="n"/>
      <c r="C529" s="45" t="n"/>
      <c r="D529" s="45" t="n"/>
      <c r="E529" s="45" t="n"/>
    </row>
    <row r="530">
      <c r="A530" s="45" t="n"/>
      <c r="B530" s="45" t="n"/>
      <c r="C530" s="45" t="n"/>
      <c r="D530" s="45" t="n"/>
      <c r="E530" s="45" t="n"/>
    </row>
    <row r="531">
      <c r="A531" s="45" t="n"/>
      <c r="B531" s="45" t="n"/>
      <c r="C531" s="45" t="n"/>
      <c r="D531" s="45" t="n"/>
      <c r="E531" s="45" t="n"/>
    </row>
    <row r="532">
      <c r="A532" s="45" t="n"/>
      <c r="B532" s="45" t="n"/>
      <c r="C532" s="45" t="n"/>
      <c r="D532" s="45" t="n"/>
      <c r="E532" s="45" t="n"/>
    </row>
    <row r="533">
      <c r="A533" s="45" t="n"/>
      <c r="B533" s="45" t="n"/>
      <c r="C533" s="45" t="n"/>
      <c r="D533" s="45" t="n"/>
      <c r="E533" s="45" t="n"/>
    </row>
    <row r="534">
      <c r="A534" s="45" t="n"/>
      <c r="B534" s="45" t="n"/>
      <c r="C534" s="45" t="n"/>
      <c r="D534" s="45" t="n"/>
      <c r="E534" s="45" t="n"/>
    </row>
    <row r="535">
      <c r="A535" s="45" t="n"/>
      <c r="B535" s="45" t="n"/>
      <c r="C535" s="45" t="n"/>
      <c r="D535" s="45" t="n"/>
      <c r="E535" s="45" t="n"/>
    </row>
    <row r="536">
      <c r="A536" s="45" t="n"/>
      <c r="B536" s="45" t="n"/>
      <c r="C536" s="45" t="n"/>
      <c r="D536" s="45" t="n"/>
      <c r="E536" s="45" t="n"/>
    </row>
    <row r="537">
      <c r="A537" s="45" t="n"/>
      <c r="B537" s="45" t="n"/>
      <c r="C537" s="45" t="n"/>
      <c r="D537" s="45" t="n"/>
      <c r="E537" s="45" t="n"/>
    </row>
    <row r="538">
      <c r="A538" s="45" t="n"/>
      <c r="B538" s="45" t="n"/>
      <c r="C538" s="45" t="n"/>
      <c r="D538" s="45" t="n"/>
      <c r="E538" s="45" t="n"/>
    </row>
    <row r="539">
      <c r="A539" s="45" t="n"/>
      <c r="B539" s="45" t="n"/>
      <c r="C539" s="45" t="n"/>
      <c r="D539" s="45" t="n"/>
      <c r="E539" s="45" t="n"/>
    </row>
    <row r="540">
      <c r="A540" s="45" t="n"/>
      <c r="B540" s="45" t="n"/>
      <c r="C540" s="45" t="n"/>
      <c r="D540" s="45" t="n"/>
      <c r="E540" s="45" t="n"/>
    </row>
    <row r="541">
      <c r="A541" s="45" t="n"/>
      <c r="B541" s="45" t="n"/>
      <c r="C541" s="45" t="n"/>
      <c r="D541" s="45" t="n"/>
      <c r="E541" s="45" t="n"/>
    </row>
    <row r="542">
      <c r="A542" s="45" t="n"/>
      <c r="B542" s="45" t="n"/>
      <c r="C542" s="45" t="n"/>
      <c r="D542" s="45" t="n"/>
      <c r="E542" s="45" t="n"/>
    </row>
    <row r="543">
      <c r="A543" s="45" t="n"/>
      <c r="B543" s="45" t="n"/>
      <c r="C543" s="45" t="n"/>
      <c r="D543" s="45" t="n"/>
      <c r="E543" s="45" t="n"/>
    </row>
    <row r="544">
      <c r="A544" s="45" t="n"/>
      <c r="B544" s="45" t="n"/>
      <c r="C544" s="45" t="n"/>
      <c r="D544" s="45" t="n"/>
      <c r="E544" s="45" t="n"/>
    </row>
    <row r="545">
      <c r="A545" s="45" t="n"/>
      <c r="B545" s="45" t="n"/>
      <c r="C545" s="45" t="n"/>
      <c r="D545" s="45" t="n"/>
      <c r="E545" s="45" t="n"/>
    </row>
    <row r="546">
      <c r="A546" s="45" t="n"/>
      <c r="B546" s="45" t="n"/>
      <c r="C546" s="45" t="n"/>
      <c r="D546" s="45" t="n"/>
      <c r="E546" s="45" t="n"/>
    </row>
    <row r="547">
      <c r="A547" s="45" t="n"/>
      <c r="B547" s="45" t="n"/>
      <c r="C547" s="45" t="n"/>
      <c r="D547" s="45" t="n"/>
      <c r="E547" s="45" t="n"/>
    </row>
    <row r="548">
      <c r="A548" s="45" t="n"/>
      <c r="B548" s="45" t="n"/>
      <c r="C548" s="45" t="n"/>
      <c r="D548" s="45" t="n"/>
      <c r="E548" s="45" t="n"/>
    </row>
    <row r="549">
      <c r="A549" s="45" t="n"/>
      <c r="B549" s="45" t="n"/>
      <c r="C549" s="45" t="n"/>
      <c r="D549" s="45" t="n"/>
      <c r="E549" s="45" t="n"/>
    </row>
    <row r="550">
      <c r="A550" s="45" t="n"/>
      <c r="B550" s="45" t="n"/>
      <c r="C550" s="45" t="n"/>
      <c r="D550" s="45" t="n"/>
      <c r="E550" s="45" t="n"/>
    </row>
    <row r="551">
      <c r="A551" s="45" t="n"/>
      <c r="B551" s="45" t="n"/>
      <c r="C551" s="45" t="n"/>
      <c r="D551" s="45" t="n"/>
      <c r="E551" s="45" t="n"/>
    </row>
    <row r="552">
      <c r="A552" s="45" t="n"/>
      <c r="B552" s="45" t="n"/>
      <c r="C552" s="45" t="n"/>
      <c r="D552" s="45" t="n"/>
      <c r="E552" s="45" t="n"/>
    </row>
    <row r="553">
      <c r="A553" s="45" t="n"/>
      <c r="B553" s="45" t="n"/>
      <c r="C553" s="45" t="n"/>
      <c r="D553" s="45" t="n"/>
      <c r="E553" s="45" t="n"/>
    </row>
    <row r="554">
      <c r="A554" s="45" t="n"/>
      <c r="B554" s="45" t="n"/>
      <c r="C554" s="45" t="n"/>
      <c r="D554" s="45" t="n"/>
      <c r="E554" s="45" t="n"/>
    </row>
    <row r="555">
      <c r="A555" s="45" t="n"/>
      <c r="B555" s="45" t="n"/>
      <c r="C555" s="45" t="n"/>
      <c r="D555" s="45" t="n"/>
      <c r="E555" s="45" t="n"/>
    </row>
    <row r="556">
      <c r="A556" s="45" t="n"/>
      <c r="B556" s="45" t="n"/>
      <c r="C556" s="45" t="n"/>
      <c r="D556" s="45" t="n"/>
      <c r="E556" s="45" t="n"/>
    </row>
    <row r="557">
      <c r="A557" s="45" t="n"/>
      <c r="B557" s="45" t="n"/>
      <c r="C557" s="45" t="n"/>
      <c r="D557" s="45" t="n"/>
      <c r="E557" s="45" t="n"/>
    </row>
    <row r="558">
      <c r="A558" s="45" t="n"/>
      <c r="B558" s="45" t="n"/>
      <c r="C558" s="45" t="n"/>
      <c r="D558" s="45" t="n"/>
      <c r="E558" s="45" t="n"/>
    </row>
    <row r="559">
      <c r="A559" s="45" t="n"/>
      <c r="B559" s="45" t="n"/>
      <c r="C559" s="45" t="n"/>
      <c r="D559" s="45" t="n"/>
      <c r="E559" s="45" t="n"/>
    </row>
    <row r="560">
      <c r="A560" s="45" t="n"/>
      <c r="B560" s="45" t="n"/>
      <c r="C560" s="45" t="n"/>
      <c r="D560" s="45" t="n"/>
      <c r="E560" s="45" t="n"/>
    </row>
    <row r="561">
      <c r="A561" s="45" t="n"/>
      <c r="B561" s="45" t="n"/>
      <c r="C561" s="45" t="n"/>
      <c r="D561" s="45" t="n"/>
      <c r="E561" s="45" t="n"/>
    </row>
    <row r="562">
      <c r="A562" s="45" t="n"/>
      <c r="B562" s="45" t="n"/>
      <c r="C562" s="45" t="n"/>
      <c r="D562" s="45" t="n"/>
      <c r="E562" s="45" t="n"/>
    </row>
    <row r="563">
      <c r="A563" s="45" t="n"/>
      <c r="B563" s="45" t="n"/>
      <c r="C563" s="45" t="n"/>
      <c r="D563" s="45" t="n"/>
      <c r="E563" s="45" t="n"/>
    </row>
    <row r="564">
      <c r="A564" s="45" t="n"/>
      <c r="B564" s="45" t="n"/>
      <c r="C564" s="45" t="n"/>
      <c r="D564" s="45" t="n"/>
      <c r="E564" s="45" t="n"/>
    </row>
    <row r="565">
      <c r="A565" s="45" t="n"/>
      <c r="B565" s="45" t="n"/>
      <c r="C565" s="45" t="n"/>
      <c r="D565" s="45" t="n"/>
      <c r="E565" s="45" t="n"/>
    </row>
    <row r="566">
      <c r="A566" s="45" t="n"/>
      <c r="B566" s="45" t="n"/>
      <c r="C566" s="45" t="n"/>
      <c r="D566" s="45" t="n"/>
      <c r="E566" s="45" t="n"/>
    </row>
    <row r="567">
      <c r="A567" s="45" t="n"/>
      <c r="B567" s="45" t="n"/>
      <c r="C567" s="45" t="n"/>
      <c r="D567" s="45" t="n"/>
      <c r="E567" s="45" t="n"/>
    </row>
    <row r="568">
      <c r="A568" s="45" t="n"/>
      <c r="B568" s="45" t="n"/>
      <c r="C568" s="45" t="n"/>
      <c r="D568" s="45" t="n"/>
      <c r="E568" s="45" t="n"/>
    </row>
    <row r="569">
      <c r="A569" s="45" t="n"/>
      <c r="B569" s="45" t="n"/>
      <c r="C569" s="45" t="n"/>
      <c r="D569" s="45" t="n"/>
      <c r="E569" s="45" t="n"/>
    </row>
    <row r="570">
      <c r="A570" s="45" t="n"/>
      <c r="B570" s="45" t="n"/>
      <c r="C570" s="45" t="n"/>
      <c r="D570" s="45" t="n"/>
      <c r="E570" s="45" t="n"/>
    </row>
    <row r="571">
      <c r="A571" s="45" t="n"/>
      <c r="B571" s="45" t="n"/>
      <c r="C571" s="45" t="n"/>
      <c r="D571" s="45" t="n"/>
      <c r="E571" s="45" t="n"/>
    </row>
    <row r="572">
      <c r="A572" s="45" t="n"/>
      <c r="B572" s="45" t="n"/>
      <c r="C572" s="45" t="n"/>
      <c r="D572" s="45" t="n"/>
      <c r="E572" s="45" t="n"/>
    </row>
    <row r="573">
      <c r="A573" s="45" t="n"/>
      <c r="B573" s="45" t="n"/>
      <c r="C573" s="45" t="n"/>
      <c r="D573" s="45" t="n"/>
      <c r="E573" s="45" t="n"/>
    </row>
    <row r="574">
      <c r="A574" s="45" t="n"/>
      <c r="B574" s="45" t="n"/>
      <c r="C574" s="45" t="n"/>
      <c r="D574" s="45" t="n"/>
      <c r="E574" s="45" t="n"/>
    </row>
    <row r="575">
      <c r="A575" s="45" t="n"/>
      <c r="B575" s="45" t="n"/>
      <c r="C575" s="45" t="n"/>
      <c r="D575" s="45" t="n"/>
      <c r="E575" s="45" t="n"/>
    </row>
    <row r="576">
      <c r="A576" s="45" t="n"/>
      <c r="B576" s="45" t="n"/>
      <c r="C576" s="45" t="n"/>
      <c r="D576" s="45" t="n"/>
      <c r="E576" s="45" t="n"/>
    </row>
    <row r="577">
      <c r="A577" s="45" t="n"/>
      <c r="B577" s="45" t="n"/>
      <c r="C577" s="45" t="n"/>
      <c r="D577" s="45" t="n"/>
      <c r="E577" s="45" t="n"/>
    </row>
    <row r="578">
      <c r="A578" s="45" t="n"/>
      <c r="B578" s="45" t="n"/>
      <c r="C578" s="45" t="n"/>
      <c r="D578" s="45" t="n"/>
      <c r="E578" s="45" t="n"/>
    </row>
    <row r="579">
      <c r="A579" s="45" t="n"/>
      <c r="B579" s="45" t="n"/>
      <c r="C579" s="45" t="n"/>
      <c r="D579" s="45" t="n"/>
      <c r="E579" s="45" t="n"/>
    </row>
    <row r="580">
      <c r="A580" s="45" t="n"/>
      <c r="B580" s="45" t="n"/>
      <c r="C580" s="45" t="n"/>
      <c r="D580" s="45" t="n"/>
      <c r="E580" s="45" t="n"/>
    </row>
    <row r="581">
      <c r="A581" s="45" t="n"/>
      <c r="B581" s="45" t="n"/>
      <c r="C581" s="45" t="n"/>
      <c r="D581" s="45" t="n"/>
      <c r="E581" s="45" t="n"/>
    </row>
    <row r="582">
      <c r="A582" s="45" t="n"/>
      <c r="B582" s="45" t="n"/>
      <c r="C582" s="45" t="n"/>
      <c r="D582" s="45" t="n"/>
      <c r="E582" s="45" t="n"/>
    </row>
    <row r="583">
      <c r="A583" s="45" t="n"/>
      <c r="B583" s="45" t="n"/>
      <c r="C583" s="45" t="n"/>
      <c r="D583" s="45" t="n"/>
      <c r="E583" s="45" t="n"/>
    </row>
    <row r="584">
      <c r="A584" s="45" t="n"/>
      <c r="B584" s="45" t="n"/>
      <c r="C584" s="45" t="n"/>
      <c r="D584" s="45" t="n"/>
      <c r="E584" s="45" t="n"/>
    </row>
    <row r="585">
      <c r="A585" s="45" t="n"/>
      <c r="B585" s="45" t="n"/>
      <c r="C585" s="45" t="n"/>
      <c r="D585" s="45" t="n"/>
      <c r="E585" s="45" t="n"/>
    </row>
    <row r="586">
      <c r="A586" s="45" t="n"/>
      <c r="B586" s="45" t="n"/>
      <c r="C586" s="45" t="n"/>
      <c r="D586" s="45" t="n"/>
      <c r="E586" s="45" t="n"/>
    </row>
    <row r="587">
      <c r="A587" s="45" t="n"/>
      <c r="B587" s="45" t="n"/>
      <c r="C587" s="45" t="n"/>
      <c r="D587" s="45" t="n"/>
      <c r="E587" s="45" t="n"/>
    </row>
    <row r="588">
      <c r="A588" s="45" t="n"/>
      <c r="B588" s="45" t="n"/>
      <c r="C588" s="45" t="n"/>
      <c r="D588" s="45" t="n"/>
      <c r="E588" s="45" t="n"/>
    </row>
    <row r="589">
      <c r="A589" s="45" t="n"/>
      <c r="B589" s="45" t="n"/>
      <c r="C589" s="45" t="n"/>
      <c r="D589" s="45" t="n"/>
      <c r="E589" s="45" t="n"/>
    </row>
    <row r="590">
      <c r="A590" s="45" t="n"/>
      <c r="B590" s="45" t="n"/>
      <c r="C590" s="45" t="n"/>
      <c r="D590" s="45" t="n"/>
      <c r="E590" s="45" t="n"/>
    </row>
    <row r="591">
      <c r="A591" s="45" t="n"/>
      <c r="B591" s="45" t="n"/>
      <c r="C591" s="45" t="n"/>
      <c r="D591" s="45" t="n"/>
      <c r="E591" s="45" t="n"/>
    </row>
    <row r="592">
      <c r="A592" s="45" t="n"/>
      <c r="B592" s="45" t="n"/>
      <c r="C592" s="45" t="n"/>
      <c r="D592" s="45" t="n"/>
      <c r="E592" s="45" t="n"/>
    </row>
    <row r="593">
      <c r="A593" s="45" t="n"/>
      <c r="B593" s="45" t="n"/>
      <c r="C593" s="45" t="n"/>
      <c r="D593" s="45" t="n"/>
      <c r="E593" s="45" t="n"/>
    </row>
    <row r="594">
      <c r="A594" s="45" t="n"/>
      <c r="B594" s="45" t="n"/>
      <c r="C594" s="45" t="n"/>
      <c r="D594" s="45" t="n"/>
      <c r="E594" s="45" t="n"/>
    </row>
    <row r="595">
      <c r="A595" s="45" t="n"/>
      <c r="B595" s="45" t="n"/>
      <c r="C595" s="45" t="n"/>
      <c r="D595" s="45" t="n"/>
      <c r="E595" s="45" t="n"/>
    </row>
    <row r="596">
      <c r="A596" s="45" t="n"/>
      <c r="B596" s="45" t="n"/>
      <c r="C596" s="45" t="n"/>
      <c r="D596" s="45" t="n"/>
      <c r="E596" s="45" t="n"/>
    </row>
    <row r="597">
      <c r="A597" s="45" t="n"/>
      <c r="B597" s="45" t="n"/>
      <c r="C597" s="45" t="n"/>
      <c r="D597" s="45" t="n"/>
      <c r="E597" s="45" t="n"/>
    </row>
    <row r="598">
      <c r="A598" s="45" t="n"/>
      <c r="B598" s="45" t="n"/>
      <c r="C598" s="45" t="n"/>
      <c r="D598" s="45" t="n"/>
      <c r="E598" s="45" t="n"/>
    </row>
    <row r="599">
      <c r="A599" s="45" t="n"/>
      <c r="B599" s="45" t="n"/>
      <c r="C599" s="45" t="n"/>
      <c r="D599" s="45" t="n"/>
      <c r="E599" s="45" t="n"/>
    </row>
    <row r="600">
      <c r="A600" s="45" t="n"/>
      <c r="B600" s="45" t="n"/>
      <c r="C600" s="45" t="n"/>
      <c r="D600" s="45" t="n"/>
      <c r="E600" s="45" t="n"/>
    </row>
    <row r="601">
      <c r="A601" s="45" t="n"/>
      <c r="B601" s="45" t="n"/>
      <c r="C601" s="45" t="n"/>
      <c r="D601" s="45" t="n"/>
      <c r="E601" s="45" t="n"/>
    </row>
    <row r="602">
      <c r="A602" s="45" t="n"/>
      <c r="B602" s="45" t="n"/>
      <c r="C602" s="45" t="n"/>
      <c r="D602" s="45" t="n"/>
      <c r="E602" s="45" t="n"/>
    </row>
    <row r="603">
      <c r="A603" s="45" t="n"/>
      <c r="B603" s="45" t="n"/>
      <c r="C603" s="45" t="n"/>
      <c r="D603" s="45" t="n"/>
      <c r="E603" s="45" t="n"/>
    </row>
    <row r="604">
      <c r="A604" s="45" t="n"/>
      <c r="B604" s="45" t="n"/>
      <c r="C604" s="45" t="n"/>
      <c r="D604" s="45" t="n"/>
      <c r="E604" s="45" t="n"/>
    </row>
    <row r="605">
      <c r="A605" s="45" t="n"/>
      <c r="B605" s="45" t="n"/>
      <c r="C605" s="45" t="n"/>
      <c r="D605" s="45" t="n"/>
      <c r="E605" s="45" t="n"/>
    </row>
    <row r="606">
      <c r="A606" s="45" t="n"/>
      <c r="B606" s="45" t="n"/>
      <c r="C606" s="45" t="n"/>
      <c r="D606" s="45" t="n"/>
      <c r="E606" s="45" t="n"/>
    </row>
    <row r="607">
      <c r="A607" s="45" t="n"/>
      <c r="B607" s="45" t="n"/>
      <c r="C607" s="45" t="n"/>
      <c r="D607" s="45" t="n"/>
      <c r="E607" s="45" t="n"/>
    </row>
    <row r="608">
      <c r="A608" s="45" t="n"/>
      <c r="B608" s="45" t="n"/>
      <c r="C608" s="45" t="n"/>
      <c r="D608" s="45" t="n"/>
      <c r="E608" s="45" t="n"/>
    </row>
    <row r="609">
      <c r="A609" s="45" t="n"/>
      <c r="B609" s="45" t="n"/>
      <c r="C609" s="45" t="n"/>
      <c r="D609" s="45" t="n"/>
      <c r="E609" s="45" t="n"/>
    </row>
    <row r="610">
      <c r="A610" s="45" t="n"/>
      <c r="B610" s="45" t="n"/>
      <c r="C610" s="45" t="n"/>
      <c r="D610" s="45" t="n"/>
      <c r="E610" s="45" t="n"/>
    </row>
    <row r="611">
      <c r="A611" s="45" t="n"/>
      <c r="B611" s="45" t="n"/>
      <c r="C611" s="45" t="n"/>
      <c r="D611" s="45" t="n"/>
      <c r="E611" s="45" t="n"/>
    </row>
    <row r="612">
      <c r="A612" s="45" t="n"/>
      <c r="B612" s="45" t="n"/>
      <c r="C612" s="45" t="n"/>
      <c r="D612" s="45" t="n"/>
      <c r="E612" s="45" t="n"/>
    </row>
    <row r="613">
      <c r="A613" s="45" t="n"/>
      <c r="B613" s="45" t="n"/>
      <c r="C613" s="45" t="n"/>
      <c r="D613" s="45" t="n"/>
      <c r="E613" s="45" t="n"/>
    </row>
    <row r="614">
      <c r="A614" s="45" t="n"/>
      <c r="B614" s="45" t="n"/>
      <c r="C614" s="45" t="n"/>
      <c r="D614" s="45" t="n"/>
      <c r="E614" s="45" t="n"/>
    </row>
    <row r="615">
      <c r="A615" s="45" t="n"/>
      <c r="B615" s="45" t="n"/>
      <c r="C615" s="45" t="n"/>
      <c r="D615" s="45" t="n"/>
      <c r="E615" s="45" t="n"/>
    </row>
    <row r="616">
      <c r="A616" s="45" t="n"/>
      <c r="B616" s="45" t="n"/>
      <c r="C616" s="45" t="n"/>
      <c r="D616" s="45" t="n"/>
      <c r="E616" s="45" t="n"/>
    </row>
    <row r="617">
      <c r="A617" s="45" t="n"/>
      <c r="B617" s="45" t="n"/>
      <c r="C617" s="45" t="n"/>
      <c r="D617" s="45" t="n"/>
      <c r="E617" s="45" t="n"/>
    </row>
    <row r="618">
      <c r="A618" s="45" t="n"/>
      <c r="B618" s="45" t="n"/>
      <c r="C618" s="45" t="n"/>
      <c r="D618" s="45" t="n"/>
      <c r="E618" s="45" t="n"/>
    </row>
    <row r="619">
      <c r="A619" s="45" t="n"/>
      <c r="B619" s="45" t="n"/>
      <c r="C619" s="45" t="n"/>
      <c r="D619" s="45" t="n"/>
      <c r="E619" s="45" t="n"/>
    </row>
    <row r="620">
      <c r="A620" s="45" t="n"/>
      <c r="B620" s="45" t="n"/>
      <c r="C620" s="45" t="n"/>
      <c r="D620" s="45" t="n"/>
      <c r="E620" s="45" t="n"/>
    </row>
    <row r="621">
      <c r="A621" s="45" t="n"/>
      <c r="B621" s="45" t="n"/>
      <c r="C621" s="45" t="n"/>
      <c r="D621" s="45" t="n"/>
      <c r="E621" s="45" t="n"/>
    </row>
    <row r="622">
      <c r="A622" s="45" t="n"/>
      <c r="B622" s="45" t="n"/>
      <c r="C622" s="45" t="n"/>
      <c r="D622" s="45" t="n"/>
      <c r="E622" s="45" t="n"/>
    </row>
    <row r="623">
      <c r="A623" s="45" t="n"/>
      <c r="B623" s="45" t="n"/>
      <c r="C623" s="45" t="n"/>
      <c r="D623" s="45" t="n"/>
      <c r="E623" s="45" t="n"/>
    </row>
    <row r="624">
      <c r="A624" s="45" t="n"/>
      <c r="B624" s="45" t="n"/>
      <c r="C624" s="45" t="n"/>
      <c r="D624" s="45" t="n"/>
      <c r="E624" s="45" t="n"/>
    </row>
    <row r="625">
      <c r="A625" s="45" t="n"/>
      <c r="B625" s="45" t="n"/>
      <c r="C625" s="45" t="n"/>
      <c r="D625" s="45" t="n"/>
      <c r="E625" s="45" t="n"/>
    </row>
    <row r="626">
      <c r="A626" s="45" t="n"/>
      <c r="B626" s="45" t="n"/>
      <c r="C626" s="45" t="n"/>
      <c r="D626" s="45" t="n"/>
      <c r="E626" s="45" t="n"/>
    </row>
    <row r="627">
      <c r="A627" s="45" t="n"/>
      <c r="B627" s="45" t="n"/>
      <c r="C627" s="45" t="n"/>
      <c r="D627" s="45" t="n"/>
      <c r="E627" s="45" t="n"/>
    </row>
    <row r="628">
      <c r="A628" s="45" t="n"/>
      <c r="B628" s="45" t="n"/>
      <c r="C628" s="45" t="n"/>
      <c r="D628" s="45" t="n"/>
      <c r="E628" s="45" t="n"/>
    </row>
    <row r="629">
      <c r="A629" s="45" t="n"/>
      <c r="B629" s="45" t="n"/>
      <c r="C629" s="45" t="n"/>
      <c r="D629" s="45" t="n"/>
      <c r="E629" s="45" t="n"/>
    </row>
    <row r="630">
      <c r="A630" s="45" t="n"/>
      <c r="B630" s="45" t="n"/>
      <c r="C630" s="45" t="n"/>
      <c r="D630" s="45" t="n"/>
      <c r="E630" s="45" t="n"/>
    </row>
    <row r="631">
      <c r="A631" s="45" t="n"/>
      <c r="B631" s="45" t="n"/>
      <c r="C631" s="45" t="n"/>
      <c r="D631" s="45" t="n"/>
      <c r="E631" s="45" t="n"/>
    </row>
    <row r="632">
      <c r="A632" s="45" t="n"/>
      <c r="B632" s="45" t="n"/>
      <c r="C632" s="45" t="n"/>
      <c r="D632" s="45" t="n"/>
      <c r="E632" s="45" t="n"/>
    </row>
    <row r="633">
      <c r="A633" s="45" t="n"/>
      <c r="B633" s="45" t="n"/>
      <c r="C633" s="45" t="n"/>
      <c r="D633" s="45" t="n"/>
      <c r="E633" s="45" t="n"/>
    </row>
    <row r="634">
      <c r="A634" s="45" t="n"/>
      <c r="B634" s="45" t="n"/>
      <c r="C634" s="45" t="n"/>
      <c r="D634" s="45" t="n"/>
      <c r="E634" s="45" t="n"/>
    </row>
    <row r="635">
      <c r="A635" s="45" t="n"/>
      <c r="B635" s="45" t="n"/>
      <c r="C635" s="45" t="n"/>
      <c r="D635" s="45" t="n"/>
      <c r="E635" s="45" t="n"/>
    </row>
    <row r="636">
      <c r="A636" s="45" t="n"/>
      <c r="B636" s="45" t="n"/>
      <c r="C636" s="45" t="n"/>
      <c r="D636" s="45" t="n"/>
      <c r="E636" s="45" t="n"/>
    </row>
    <row r="637">
      <c r="A637" s="45" t="n"/>
      <c r="B637" s="45" t="n"/>
      <c r="C637" s="45" t="n"/>
      <c r="D637" s="45" t="n"/>
      <c r="E637" s="45" t="n"/>
    </row>
    <row r="638">
      <c r="A638" s="45" t="n"/>
      <c r="B638" s="45" t="n"/>
      <c r="C638" s="45" t="n"/>
      <c r="D638" s="45" t="n"/>
      <c r="E638" s="45" t="n"/>
    </row>
    <row r="639">
      <c r="A639" s="45" t="n"/>
      <c r="B639" s="45" t="n"/>
      <c r="C639" s="45" t="n"/>
      <c r="D639" s="45" t="n"/>
      <c r="E639" s="45" t="n"/>
    </row>
    <row r="640">
      <c r="A640" s="45" t="n"/>
      <c r="B640" s="45" t="n"/>
      <c r="C640" s="45" t="n"/>
      <c r="D640" s="45" t="n"/>
      <c r="E640" s="45" t="n"/>
    </row>
    <row r="641">
      <c r="A641" s="45" t="n"/>
      <c r="B641" s="45" t="n"/>
      <c r="C641" s="45" t="n"/>
      <c r="D641" s="45" t="n"/>
      <c r="E641" s="45" t="n"/>
    </row>
    <row r="642">
      <c r="A642" s="45" t="n"/>
      <c r="B642" s="45" t="n"/>
      <c r="C642" s="45" t="n"/>
      <c r="D642" s="45" t="n"/>
      <c r="E642" s="45" t="n"/>
    </row>
    <row r="643">
      <c r="A643" s="45" t="n"/>
      <c r="B643" s="45" t="n"/>
      <c r="C643" s="45" t="n"/>
      <c r="D643" s="45" t="n"/>
      <c r="E643" s="45" t="n"/>
    </row>
    <row r="644">
      <c r="A644" s="45" t="n"/>
      <c r="B644" s="45" t="n"/>
      <c r="C644" s="45" t="n"/>
      <c r="D644" s="45" t="n"/>
      <c r="E644" s="45" t="n"/>
    </row>
    <row r="645">
      <c r="A645" s="45" t="n"/>
      <c r="B645" s="45" t="n"/>
      <c r="C645" s="45" t="n"/>
      <c r="D645" s="45" t="n"/>
      <c r="E645" s="45" t="n"/>
    </row>
    <row r="646">
      <c r="A646" s="45" t="n"/>
      <c r="B646" s="45" t="n"/>
      <c r="C646" s="45" t="n"/>
      <c r="D646" s="45" t="n"/>
      <c r="E646" s="45" t="n"/>
    </row>
    <row r="647">
      <c r="A647" s="45" t="n"/>
      <c r="B647" s="45" t="n"/>
      <c r="C647" s="45" t="n"/>
      <c r="D647" s="45" t="n"/>
      <c r="E647" s="45" t="n"/>
    </row>
    <row r="648">
      <c r="A648" s="45" t="n"/>
      <c r="B648" s="45" t="n"/>
      <c r="C648" s="45" t="n"/>
      <c r="D648" s="45" t="n"/>
      <c r="E648" s="45" t="n"/>
    </row>
    <row r="649">
      <c r="A649" s="45" t="n"/>
      <c r="B649" s="45" t="n"/>
      <c r="C649" s="45" t="n"/>
      <c r="D649" s="45" t="n"/>
      <c r="E649" s="45" t="n"/>
    </row>
    <row r="650">
      <c r="A650" s="45" t="n"/>
      <c r="B650" s="45" t="n"/>
      <c r="C650" s="45" t="n"/>
      <c r="D650" s="45" t="n"/>
      <c r="E650" s="45" t="n"/>
    </row>
    <row r="651">
      <c r="A651" s="45" t="n"/>
      <c r="B651" s="45" t="n"/>
      <c r="C651" s="45" t="n"/>
      <c r="D651" s="45" t="n"/>
      <c r="E651" s="45" t="n"/>
    </row>
    <row r="652">
      <c r="A652" s="45" t="n"/>
      <c r="B652" s="45" t="n"/>
      <c r="C652" s="45" t="n"/>
      <c r="D652" s="45" t="n"/>
      <c r="E652" s="45" t="n"/>
    </row>
    <row r="653">
      <c r="A653" s="45" t="n"/>
      <c r="B653" s="45" t="n"/>
      <c r="C653" s="45" t="n"/>
      <c r="D653" s="45" t="n"/>
      <c r="E653" s="45" t="n"/>
    </row>
    <row r="654">
      <c r="A654" s="45" t="n"/>
      <c r="B654" s="45" t="n"/>
      <c r="C654" s="45" t="n"/>
      <c r="D654" s="45" t="n"/>
      <c r="E654" s="45" t="n"/>
    </row>
    <row r="655">
      <c r="A655" s="45" t="n"/>
      <c r="B655" s="45" t="n"/>
      <c r="C655" s="45" t="n"/>
      <c r="D655" s="45" t="n"/>
      <c r="E655" s="45" t="n"/>
    </row>
    <row r="656">
      <c r="A656" s="45" t="n"/>
      <c r="B656" s="45" t="n"/>
      <c r="C656" s="45" t="n"/>
      <c r="D656" s="45" t="n"/>
      <c r="E656" s="45" t="n"/>
    </row>
    <row r="657">
      <c r="A657" s="45" t="n"/>
      <c r="B657" s="45" t="n"/>
      <c r="C657" s="45" t="n"/>
      <c r="D657" s="45" t="n"/>
      <c r="E657" s="45" t="n"/>
    </row>
    <row r="658">
      <c r="A658" s="45" t="n"/>
      <c r="B658" s="45" t="n"/>
      <c r="C658" s="45" t="n"/>
      <c r="D658" s="45" t="n"/>
      <c r="E658" s="45" t="n"/>
    </row>
    <row r="659">
      <c r="A659" s="45" t="n"/>
      <c r="B659" s="45" t="n"/>
      <c r="C659" s="45" t="n"/>
      <c r="D659" s="45" t="n"/>
      <c r="E659" s="45" t="n"/>
    </row>
    <row r="660">
      <c r="A660" s="45" t="n"/>
      <c r="B660" s="45" t="n"/>
      <c r="C660" s="45" t="n"/>
      <c r="D660" s="45" t="n"/>
      <c r="E660" s="45" t="n"/>
    </row>
    <row r="661">
      <c r="A661" s="45" t="n"/>
      <c r="B661" s="45" t="n"/>
      <c r="C661" s="45" t="n"/>
      <c r="D661" s="45" t="n"/>
      <c r="E661" s="45" t="n"/>
    </row>
    <row r="662">
      <c r="A662" s="45" t="n"/>
      <c r="B662" s="45" t="n"/>
      <c r="C662" s="45" t="n"/>
      <c r="D662" s="45" t="n"/>
      <c r="E662" s="45" t="n"/>
    </row>
    <row r="663">
      <c r="A663" s="45" t="n"/>
      <c r="B663" s="45" t="n"/>
      <c r="C663" s="45" t="n"/>
      <c r="D663" s="45" t="n"/>
      <c r="E663" s="45" t="n"/>
    </row>
    <row r="664">
      <c r="A664" s="45" t="n"/>
      <c r="B664" s="45" t="n"/>
      <c r="C664" s="45" t="n"/>
      <c r="D664" s="45" t="n"/>
      <c r="E664" s="45" t="n"/>
    </row>
    <row r="665">
      <c r="A665" s="45" t="n"/>
      <c r="B665" s="45" t="n"/>
      <c r="C665" s="45" t="n"/>
      <c r="D665" s="45" t="n"/>
      <c r="E665" s="45" t="n"/>
    </row>
    <row r="666">
      <c r="A666" s="45" t="n"/>
      <c r="B666" s="45" t="n"/>
      <c r="C666" s="45" t="n"/>
      <c r="D666" s="45" t="n"/>
      <c r="E666" s="45" t="n"/>
    </row>
    <row r="667">
      <c r="A667" s="45" t="n"/>
      <c r="B667" s="45" t="n"/>
      <c r="C667" s="45" t="n"/>
      <c r="D667" s="45" t="n"/>
      <c r="E667" s="45" t="n"/>
    </row>
    <row r="668">
      <c r="A668" s="45" t="n"/>
      <c r="B668" s="45" t="n"/>
      <c r="C668" s="45" t="n"/>
      <c r="D668" s="45" t="n"/>
      <c r="E668" s="45" t="n"/>
    </row>
    <row r="669">
      <c r="A669" s="45" t="n"/>
      <c r="B669" s="45" t="n"/>
      <c r="C669" s="45" t="n"/>
      <c r="D669" s="45" t="n"/>
      <c r="E669" s="45" t="n"/>
    </row>
    <row r="670">
      <c r="A670" s="45" t="n"/>
      <c r="B670" s="45" t="n"/>
      <c r="C670" s="45" t="n"/>
      <c r="D670" s="45" t="n"/>
      <c r="E670" s="45" t="n"/>
    </row>
    <row r="671">
      <c r="A671" s="45" t="n"/>
      <c r="B671" s="45" t="n"/>
      <c r="C671" s="45" t="n"/>
      <c r="D671" s="45" t="n"/>
      <c r="E671" s="45" t="n"/>
    </row>
    <row r="672">
      <c r="A672" s="45" t="n"/>
      <c r="B672" s="45" t="n"/>
      <c r="C672" s="45" t="n"/>
      <c r="D672" s="45" t="n"/>
      <c r="E672" s="45" t="n"/>
    </row>
    <row r="673">
      <c r="A673" s="45" t="n"/>
      <c r="B673" s="45" t="n"/>
      <c r="C673" s="45" t="n"/>
      <c r="D673" s="45" t="n"/>
      <c r="E673" s="45" t="n"/>
    </row>
    <row r="674">
      <c r="A674" s="45" t="n"/>
      <c r="B674" s="45" t="n"/>
      <c r="C674" s="45" t="n"/>
      <c r="D674" s="45" t="n"/>
      <c r="E674" s="45" t="n"/>
    </row>
    <row r="675">
      <c r="A675" s="45" t="n"/>
      <c r="B675" s="45" t="n"/>
      <c r="C675" s="45" t="n"/>
      <c r="D675" s="45" t="n"/>
      <c r="E675" s="45" t="n"/>
    </row>
    <row r="676">
      <c r="A676" s="45" t="n"/>
      <c r="B676" s="45" t="n"/>
      <c r="C676" s="45" t="n"/>
      <c r="D676" s="45" t="n"/>
      <c r="E676" s="45" t="n"/>
    </row>
    <row r="677">
      <c r="A677" s="45" t="n"/>
      <c r="B677" s="45" t="n"/>
      <c r="C677" s="45" t="n"/>
      <c r="D677" s="45" t="n"/>
      <c r="E677" s="45" t="n"/>
    </row>
    <row r="678">
      <c r="A678" s="45" t="n"/>
      <c r="B678" s="45" t="n"/>
      <c r="C678" s="45" t="n"/>
      <c r="D678" s="45" t="n"/>
      <c r="E678" s="45" t="n"/>
    </row>
    <row r="679">
      <c r="A679" s="45" t="n"/>
      <c r="B679" s="45" t="n"/>
      <c r="C679" s="45" t="n"/>
      <c r="D679" s="45" t="n"/>
      <c r="E679" s="45" t="n"/>
    </row>
    <row r="680">
      <c r="A680" s="45" t="n"/>
      <c r="B680" s="45" t="n"/>
      <c r="C680" s="45" t="n"/>
      <c r="D680" s="45" t="n"/>
      <c r="E680" s="45" t="n"/>
    </row>
    <row r="681">
      <c r="A681" s="45" t="n"/>
      <c r="B681" s="45" t="n"/>
      <c r="C681" s="45" t="n"/>
      <c r="D681" s="45" t="n"/>
      <c r="E681" s="45" t="n"/>
    </row>
    <row r="682">
      <c r="A682" s="45" t="n"/>
      <c r="B682" s="45" t="n"/>
      <c r="C682" s="45" t="n"/>
      <c r="D682" s="45" t="n"/>
      <c r="E682" s="45" t="n"/>
    </row>
    <row r="683">
      <c r="A683" s="45" t="n"/>
      <c r="B683" s="45" t="n"/>
      <c r="C683" s="45" t="n"/>
      <c r="D683" s="45" t="n"/>
      <c r="E683" s="45" t="n"/>
    </row>
    <row r="684">
      <c r="A684" s="45" t="n"/>
      <c r="B684" s="45" t="n"/>
      <c r="C684" s="45" t="n"/>
      <c r="D684" s="45" t="n"/>
      <c r="E684" s="45" t="n"/>
    </row>
    <row r="685">
      <c r="A685" s="45" t="n"/>
      <c r="B685" s="45" t="n"/>
      <c r="C685" s="45" t="n"/>
      <c r="D685" s="45" t="n"/>
      <c r="E685" s="45" t="n"/>
    </row>
    <row r="686">
      <c r="A686" s="45" t="n"/>
      <c r="B686" s="45" t="n"/>
      <c r="C686" s="45" t="n"/>
      <c r="D686" s="45" t="n"/>
      <c r="E686" s="45" t="n"/>
    </row>
    <row r="687">
      <c r="A687" s="45" t="n"/>
      <c r="B687" s="45" t="n"/>
      <c r="C687" s="45" t="n"/>
      <c r="D687" s="45" t="n"/>
      <c r="E687" s="45" t="n"/>
    </row>
    <row r="688">
      <c r="A688" s="45" t="n"/>
      <c r="B688" s="45" t="n"/>
      <c r="C688" s="45" t="n"/>
      <c r="D688" s="45" t="n"/>
      <c r="E688" s="45" t="n"/>
    </row>
    <row r="689">
      <c r="A689" s="45" t="n"/>
      <c r="B689" s="45" t="n"/>
      <c r="C689" s="45" t="n"/>
      <c r="D689" s="45" t="n"/>
      <c r="E689" s="45" t="n"/>
    </row>
    <row r="690">
      <c r="A690" s="45" t="n"/>
      <c r="B690" s="45" t="n"/>
      <c r="C690" s="45" t="n"/>
      <c r="D690" s="45" t="n"/>
      <c r="E690" s="45" t="n"/>
    </row>
    <row r="691">
      <c r="A691" s="45" t="n"/>
      <c r="B691" s="45" t="n"/>
      <c r="C691" s="45" t="n"/>
      <c r="D691" s="45" t="n"/>
      <c r="E691" s="45" t="n"/>
    </row>
    <row r="692">
      <c r="A692" s="45" t="n"/>
      <c r="B692" s="45" t="n"/>
      <c r="C692" s="45" t="n"/>
      <c r="D692" s="45" t="n"/>
      <c r="E692" s="45" t="n"/>
    </row>
    <row r="693">
      <c r="A693" s="45" t="n"/>
      <c r="B693" s="45" t="n"/>
      <c r="C693" s="45" t="n"/>
      <c r="D693" s="45" t="n"/>
      <c r="E693" s="45" t="n"/>
    </row>
    <row r="694">
      <c r="A694" s="45" t="n"/>
      <c r="B694" s="45" t="n"/>
      <c r="C694" s="45" t="n"/>
      <c r="D694" s="45" t="n"/>
      <c r="E694" s="45" t="n"/>
    </row>
    <row r="695">
      <c r="A695" s="45" t="n"/>
      <c r="B695" s="45" t="n"/>
      <c r="C695" s="45" t="n"/>
      <c r="D695" s="45" t="n"/>
      <c r="E695" s="45" t="n"/>
    </row>
    <row r="696">
      <c r="A696" s="45" t="n"/>
      <c r="B696" s="45" t="n"/>
      <c r="C696" s="45" t="n"/>
      <c r="D696" s="45" t="n"/>
      <c r="E696" s="45" t="n"/>
    </row>
    <row r="697">
      <c r="A697" s="45" t="n"/>
      <c r="B697" s="45" t="n"/>
      <c r="C697" s="45" t="n"/>
      <c r="D697" s="45" t="n"/>
      <c r="E697" s="45" t="n"/>
    </row>
    <row r="698">
      <c r="A698" s="45" t="n"/>
      <c r="B698" s="45" t="n"/>
      <c r="C698" s="45" t="n"/>
      <c r="D698" s="45" t="n"/>
      <c r="E698" s="45" t="n"/>
    </row>
    <row r="699">
      <c r="A699" s="45" t="n"/>
      <c r="B699" s="45" t="n"/>
      <c r="C699" s="45" t="n"/>
      <c r="D699" s="45" t="n"/>
      <c r="E699" s="45" t="n"/>
    </row>
    <row r="700">
      <c r="A700" s="45" t="n"/>
      <c r="B700" s="45" t="n"/>
      <c r="C700" s="45" t="n"/>
      <c r="D700" s="45" t="n"/>
      <c r="E700" s="45" t="n"/>
    </row>
    <row r="701">
      <c r="A701" s="45" t="n"/>
      <c r="B701" s="45" t="n"/>
      <c r="C701" s="45" t="n"/>
      <c r="D701" s="45" t="n"/>
      <c r="E701" s="45" t="n"/>
    </row>
    <row r="702">
      <c r="A702" s="45" t="n"/>
      <c r="B702" s="45" t="n"/>
      <c r="C702" s="45" t="n"/>
      <c r="D702" s="45" t="n"/>
      <c r="E702" s="45" t="n"/>
    </row>
    <row r="703">
      <c r="A703" s="45" t="n"/>
      <c r="B703" s="45" t="n"/>
      <c r="C703" s="45" t="n"/>
      <c r="D703" s="45" t="n"/>
      <c r="E703" s="45" t="n"/>
    </row>
    <row r="704">
      <c r="A704" s="45" t="n"/>
      <c r="B704" s="45" t="n"/>
      <c r="C704" s="45" t="n"/>
      <c r="D704" s="45" t="n"/>
      <c r="E704" s="45" t="n"/>
    </row>
    <row r="705">
      <c r="A705" s="45" t="n"/>
      <c r="B705" s="45" t="n"/>
      <c r="C705" s="45" t="n"/>
      <c r="D705" s="45" t="n"/>
      <c r="E705" s="45" t="n"/>
    </row>
    <row r="706">
      <c r="A706" s="45" t="n"/>
      <c r="B706" s="45" t="n"/>
      <c r="C706" s="45" t="n"/>
      <c r="D706" s="45" t="n"/>
      <c r="E706" s="45" t="n"/>
    </row>
    <row r="707">
      <c r="A707" s="45" t="n"/>
      <c r="B707" s="45" t="n"/>
      <c r="C707" s="45" t="n"/>
      <c r="D707" s="45" t="n"/>
      <c r="E707" s="45" t="n"/>
    </row>
    <row r="708">
      <c r="A708" s="45" t="n"/>
      <c r="B708" s="45" t="n"/>
      <c r="C708" s="45" t="n"/>
      <c r="D708" s="45" t="n"/>
      <c r="E708" s="45" t="n"/>
    </row>
    <row r="709">
      <c r="A709" s="45" t="n"/>
      <c r="B709" s="45" t="n"/>
      <c r="C709" s="45" t="n"/>
      <c r="D709" s="45" t="n"/>
      <c r="E709" s="45" t="n"/>
    </row>
    <row r="710">
      <c r="A710" s="45" t="n"/>
      <c r="B710" s="45" t="n"/>
      <c r="C710" s="45" t="n"/>
      <c r="D710" s="45" t="n"/>
      <c r="E710" s="45" t="n"/>
    </row>
    <row r="711">
      <c r="A711" s="45" t="n"/>
      <c r="B711" s="45" t="n"/>
      <c r="C711" s="45" t="n"/>
      <c r="D711" s="45" t="n"/>
      <c r="E711" s="45" t="n"/>
    </row>
    <row r="712">
      <c r="A712" s="45" t="n"/>
      <c r="B712" s="45" t="n"/>
      <c r="C712" s="45" t="n"/>
      <c r="D712" s="45" t="n"/>
      <c r="E712" s="45" t="n"/>
    </row>
    <row r="713">
      <c r="A713" s="45" t="n"/>
      <c r="B713" s="45" t="n"/>
      <c r="C713" s="45" t="n"/>
      <c r="D713" s="45" t="n"/>
      <c r="E713" s="45" t="n"/>
    </row>
    <row r="714">
      <c r="A714" s="45" t="n"/>
      <c r="B714" s="45" t="n"/>
      <c r="C714" s="45" t="n"/>
      <c r="D714" s="45" t="n"/>
      <c r="E714" s="45" t="n"/>
    </row>
    <row r="715">
      <c r="A715" s="45" t="n"/>
      <c r="B715" s="45" t="n"/>
      <c r="C715" s="45" t="n"/>
      <c r="D715" s="45" t="n"/>
      <c r="E715" s="45" t="n"/>
    </row>
    <row r="716">
      <c r="A716" s="45" t="n"/>
      <c r="B716" s="45" t="n"/>
      <c r="C716" s="45" t="n"/>
      <c r="D716" s="45" t="n"/>
      <c r="E716" s="45" t="n"/>
    </row>
    <row r="717">
      <c r="A717" s="45" t="n"/>
      <c r="B717" s="45" t="n"/>
      <c r="C717" s="45" t="n"/>
      <c r="D717" s="45" t="n"/>
      <c r="E717" s="45" t="n"/>
    </row>
    <row r="718">
      <c r="A718" s="45" t="n"/>
      <c r="B718" s="45" t="n"/>
      <c r="C718" s="45" t="n"/>
      <c r="D718" s="45" t="n"/>
      <c r="E718" s="45" t="n"/>
    </row>
    <row r="719">
      <c r="A719" s="45" t="n"/>
      <c r="B719" s="45" t="n"/>
      <c r="C719" s="45" t="n"/>
      <c r="D719" s="45" t="n"/>
      <c r="E719" s="45" t="n"/>
    </row>
    <row r="720">
      <c r="A720" s="45" t="n"/>
      <c r="B720" s="45" t="n"/>
      <c r="C720" s="45" t="n"/>
      <c r="D720" s="45" t="n"/>
      <c r="E720" s="45" t="n"/>
    </row>
    <row r="721">
      <c r="A721" s="45" t="n"/>
      <c r="B721" s="45" t="n"/>
      <c r="C721" s="45" t="n"/>
      <c r="D721" s="45" t="n"/>
      <c r="E721" s="45" t="n"/>
    </row>
    <row r="722">
      <c r="A722" s="45" t="n"/>
      <c r="B722" s="45" t="n"/>
      <c r="C722" s="45" t="n"/>
      <c r="D722" s="45" t="n"/>
      <c r="E722" s="45" t="n"/>
    </row>
    <row r="723">
      <c r="A723" s="45" t="n"/>
      <c r="B723" s="45" t="n"/>
      <c r="C723" s="45" t="n"/>
      <c r="D723" s="45" t="n"/>
      <c r="E723" s="45" t="n"/>
    </row>
    <row r="724">
      <c r="A724" s="45" t="n"/>
      <c r="B724" s="45" t="n"/>
      <c r="C724" s="45" t="n"/>
      <c r="D724" s="45" t="n"/>
      <c r="E724" s="45" t="n"/>
    </row>
    <row r="725">
      <c r="A725" s="45" t="n"/>
      <c r="B725" s="45" t="n"/>
      <c r="C725" s="45" t="n"/>
      <c r="D725" s="45" t="n"/>
      <c r="E725" s="45" t="n"/>
    </row>
    <row r="726">
      <c r="A726" s="45" t="n"/>
      <c r="B726" s="45" t="n"/>
      <c r="C726" s="45" t="n"/>
      <c r="D726" s="45" t="n"/>
      <c r="E726" s="45" t="n"/>
    </row>
    <row r="727">
      <c r="A727" s="45" t="n"/>
      <c r="B727" s="45" t="n"/>
      <c r="C727" s="45" t="n"/>
      <c r="D727" s="45" t="n"/>
      <c r="E727" s="45" t="n"/>
    </row>
    <row r="728">
      <c r="A728" s="45" t="n"/>
      <c r="B728" s="45" t="n"/>
      <c r="C728" s="45" t="n"/>
      <c r="D728" s="45" t="n"/>
      <c r="E728" s="45" t="n"/>
    </row>
    <row r="729">
      <c r="A729" s="45" t="n"/>
      <c r="B729" s="45" t="n"/>
      <c r="C729" s="45" t="n"/>
      <c r="D729" s="45" t="n"/>
      <c r="E729" s="45" t="n"/>
    </row>
    <row r="730">
      <c r="A730" s="45" t="n"/>
      <c r="B730" s="45" t="n"/>
      <c r="C730" s="45" t="n"/>
      <c r="D730" s="45" t="n"/>
      <c r="E730" s="45" t="n"/>
    </row>
    <row r="731">
      <c r="A731" s="45" t="n"/>
      <c r="B731" s="45" t="n"/>
      <c r="C731" s="45" t="n"/>
      <c r="D731" s="45" t="n"/>
      <c r="E731" s="45" t="n"/>
    </row>
    <row r="732">
      <c r="A732" s="45" t="n"/>
      <c r="B732" s="45" t="n"/>
      <c r="C732" s="45" t="n"/>
      <c r="D732" s="45" t="n"/>
      <c r="E732" s="45" t="n"/>
    </row>
    <row r="733">
      <c r="A733" s="45" t="n"/>
      <c r="B733" s="45" t="n"/>
      <c r="C733" s="45" t="n"/>
      <c r="D733" s="45" t="n"/>
      <c r="E733" s="45" t="n"/>
    </row>
    <row r="734">
      <c r="A734" s="45" t="n"/>
      <c r="B734" s="45" t="n"/>
      <c r="C734" s="45" t="n"/>
      <c r="D734" s="45" t="n"/>
      <c r="E734" s="45" t="n"/>
    </row>
    <row r="735">
      <c r="A735" s="45" t="n"/>
      <c r="B735" s="45" t="n"/>
      <c r="C735" s="45" t="n"/>
      <c r="D735" s="45" t="n"/>
      <c r="E735" s="45" t="n"/>
    </row>
    <row r="736">
      <c r="A736" s="45" t="n"/>
      <c r="B736" s="45" t="n"/>
      <c r="C736" s="45" t="n"/>
      <c r="D736" s="45" t="n"/>
      <c r="E736" s="45" t="n"/>
    </row>
    <row r="737">
      <c r="A737" s="45" t="n"/>
      <c r="B737" s="45" t="n"/>
      <c r="C737" s="45" t="n"/>
      <c r="D737" s="45" t="n"/>
      <c r="E737" s="45" t="n"/>
    </row>
    <row r="738">
      <c r="A738" s="45" t="n"/>
      <c r="B738" s="45" t="n"/>
      <c r="C738" s="45" t="n"/>
      <c r="D738" s="45" t="n"/>
      <c r="E738" s="45" t="n"/>
    </row>
    <row r="739">
      <c r="A739" s="45" t="n"/>
      <c r="B739" s="45" t="n"/>
      <c r="C739" s="45" t="n"/>
      <c r="D739" s="45" t="n"/>
      <c r="E739" s="45" t="n"/>
    </row>
    <row r="740">
      <c r="A740" s="45" t="n"/>
      <c r="B740" s="45" t="n"/>
      <c r="C740" s="45" t="n"/>
      <c r="D740" s="45" t="n"/>
      <c r="E740" s="45" t="n"/>
    </row>
    <row r="741">
      <c r="A741" s="45" t="n"/>
      <c r="B741" s="45" t="n"/>
      <c r="C741" s="45" t="n"/>
      <c r="D741" s="45" t="n"/>
      <c r="E741" s="45" t="n"/>
    </row>
    <row r="742">
      <c r="A742" s="45" t="n"/>
      <c r="B742" s="45" t="n"/>
      <c r="C742" s="45" t="n"/>
      <c r="D742" s="45" t="n"/>
      <c r="E742" s="45" t="n"/>
    </row>
    <row r="743">
      <c r="A743" s="45" t="n"/>
      <c r="B743" s="45" t="n"/>
      <c r="C743" s="45" t="n"/>
      <c r="D743" s="45" t="n"/>
      <c r="E743" s="45" t="n"/>
    </row>
    <row r="744">
      <c r="A744" s="45" t="n"/>
      <c r="B744" s="45" t="n"/>
      <c r="C744" s="45" t="n"/>
      <c r="D744" s="45" t="n"/>
      <c r="E744" s="45" t="n"/>
    </row>
    <row r="745">
      <c r="A745" s="45" t="n"/>
      <c r="B745" s="45" t="n"/>
      <c r="C745" s="45" t="n"/>
      <c r="D745" s="45" t="n"/>
      <c r="E745" s="45" t="n"/>
    </row>
    <row r="746">
      <c r="A746" s="45" t="n"/>
      <c r="B746" s="45" t="n"/>
      <c r="C746" s="45" t="n"/>
      <c r="D746" s="45" t="n"/>
      <c r="E746" s="45" t="n"/>
    </row>
    <row r="747">
      <c r="A747" s="45" t="n"/>
      <c r="B747" s="45" t="n"/>
      <c r="C747" s="45" t="n"/>
      <c r="D747" s="45" t="n"/>
      <c r="E747" s="45" t="n"/>
    </row>
    <row r="748">
      <c r="A748" s="45" t="n"/>
      <c r="B748" s="45" t="n"/>
      <c r="C748" s="45" t="n"/>
      <c r="D748" s="45" t="n"/>
      <c r="E748" s="45" t="n"/>
    </row>
    <row r="749">
      <c r="A749" s="45" t="n"/>
      <c r="B749" s="45" t="n"/>
      <c r="C749" s="45" t="n"/>
      <c r="D749" s="45" t="n"/>
      <c r="E749" s="45" t="n"/>
    </row>
    <row r="750">
      <c r="A750" s="45" t="n"/>
      <c r="B750" s="45" t="n"/>
      <c r="C750" s="45" t="n"/>
      <c r="D750" s="45" t="n"/>
      <c r="E750" s="45" t="n"/>
    </row>
    <row r="751">
      <c r="A751" s="45" t="n"/>
      <c r="B751" s="45" t="n"/>
      <c r="C751" s="45" t="n"/>
      <c r="D751" s="45" t="n"/>
      <c r="E751" s="45" t="n"/>
    </row>
    <row r="752">
      <c r="A752" s="45" t="n"/>
      <c r="B752" s="45" t="n"/>
      <c r="C752" s="45" t="n"/>
      <c r="D752" s="45" t="n"/>
      <c r="E752" s="45" t="n"/>
    </row>
    <row r="753">
      <c r="A753" s="45" t="n"/>
      <c r="B753" s="45" t="n"/>
      <c r="C753" s="45" t="n"/>
      <c r="D753" s="45" t="n"/>
      <c r="E753" s="45" t="n"/>
    </row>
    <row r="754">
      <c r="A754" s="45" t="n"/>
      <c r="B754" s="45" t="n"/>
      <c r="C754" s="45" t="n"/>
      <c r="D754" s="45" t="n"/>
      <c r="E754" s="45" t="n"/>
    </row>
    <row r="755">
      <c r="A755" s="45" t="n"/>
      <c r="B755" s="45" t="n"/>
      <c r="C755" s="45" t="n"/>
      <c r="D755" s="45" t="n"/>
      <c r="E755" s="45" t="n"/>
    </row>
    <row r="756">
      <c r="A756" s="45" t="n"/>
      <c r="B756" s="45" t="n"/>
      <c r="C756" s="45" t="n"/>
      <c r="D756" s="45" t="n"/>
      <c r="E756" s="45" t="n"/>
    </row>
    <row r="757">
      <c r="A757" s="45" t="n"/>
      <c r="B757" s="45" t="n"/>
      <c r="C757" s="45" t="n"/>
      <c r="D757" s="45" t="n"/>
      <c r="E757" s="45" t="n"/>
    </row>
    <row r="758">
      <c r="A758" s="45" t="n"/>
      <c r="B758" s="45" t="n"/>
      <c r="C758" s="45" t="n"/>
      <c r="D758" s="45" t="n"/>
      <c r="E758" s="45" t="n"/>
    </row>
    <row r="759">
      <c r="A759" s="45" t="n"/>
      <c r="B759" s="45" t="n"/>
      <c r="C759" s="45" t="n"/>
      <c r="D759" s="45" t="n"/>
      <c r="E759" s="45" t="n"/>
    </row>
    <row r="760">
      <c r="A760" s="45" t="n"/>
      <c r="B760" s="45" t="n"/>
      <c r="C760" s="45" t="n"/>
      <c r="D760" s="45" t="n"/>
      <c r="E760" s="45" t="n"/>
    </row>
    <row r="761">
      <c r="A761" s="45" t="n"/>
      <c r="B761" s="45" t="n"/>
      <c r="C761" s="45" t="n"/>
      <c r="D761" s="45" t="n"/>
      <c r="E761" s="45" t="n"/>
    </row>
    <row r="762">
      <c r="A762" s="45" t="n"/>
      <c r="B762" s="45" t="n"/>
      <c r="C762" s="45" t="n"/>
      <c r="D762" s="45" t="n"/>
      <c r="E762" s="45" t="n"/>
    </row>
    <row r="763">
      <c r="A763" s="45" t="n"/>
      <c r="B763" s="45" t="n"/>
      <c r="C763" s="45" t="n"/>
      <c r="D763" s="45" t="n"/>
      <c r="E763" s="45" t="n"/>
    </row>
    <row r="764">
      <c r="A764" s="45" t="n"/>
      <c r="B764" s="45" t="n"/>
      <c r="C764" s="45" t="n"/>
      <c r="D764" s="45" t="n"/>
      <c r="E764" s="45" t="n"/>
    </row>
    <row r="765">
      <c r="A765" s="45" t="n"/>
      <c r="B765" s="45" t="n"/>
      <c r="C765" s="45" t="n"/>
      <c r="D765" s="45" t="n"/>
      <c r="E765" s="45" t="n"/>
    </row>
    <row r="766">
      <c r="A766" s="45" t="n"/>
      <c r="B766" s="45" t="n"/>
      <c r="C766" s="45" t="n"/>
      <c r="D766" s="45" t="n"/>
      <c r="E766" s="45" t="n"/>
    </row>
    <row r="767">
      <c r="A767" s="45" t="n"/>
      <c r="B767" s="45" t="n"/>
      <c r="C767" s="45" t="n"/>
      <c r="D767" s="45" t="n"/>
      <c r="E767" s="45" t="n"/>
    </row>
    <row r="768">
      <c r="A768" s="45" t="n"/>
      <c r="B768" s="45" t="n"/>
      <c r="C768" s="45" t="n"/>
      <c r="D768" s="45" t="n"/>
      <c r="E768" s="45" t="n"/>
    </row>
    <row r="769">
      <c r="A769" s="45" t="n"/>
      <c r="B769" s="45" t="n"/>
      <c r="C769" s="45" t="n"/>
      <c r="D769" s="45" t="n"/>
      <c r="E769" s="45" t="n"/>
    </row>
    <row r="770">
      <c r="A770" s="45" t="n"/>
      <c r="B770" s="45" t="n"/>
      <c r="C770" s="45" t="n"/>
      <c r="D770" s="45" t="n"/>
      <c r="E770" s="45" t="n"/>
    </row>
    <row r="771">
      <c r="A771" s="45" t="n"/>
      <c r="B771" s="45" t="n"/>
      <c r="C771" s="45" t="n"/>
      <c r="D771" s="45" t="n"/>
      <c r="E771" s="45" t="n"/>
    </row>
    <row r="772">
      <c r="A772" s="45" t="n"/>
      <c r="B772" s="45" t="n"/>
      <c r="C772" s="45" t="n"/>
      <c r="D772" s="45" t="n"/>
      <c r="E772" s="45" t="n"/>
    </row>
    <row r="773">
      <c r="A773" s="45" t="n"/>
      <c r="B773" s="45" t="n"/>
      <c r="C773" s="45" t="n"/>
      <c r="D773" s="45" t="n"/>
      <c r="E773" s="45" t="n"/>
    </row>
    <row r="774">
      <c r="A774" s="45" t="n"/>
      <c r="B774" s="45" t="n"/>
      <c r="C774" s="45" t="n"/>
      <c r="D774" s="45" t="n"/>
      <c r="E774" s="45" t="n"/>
    </row>
    <row r="775">
      <c r="A775" s="45" t="n"/>
      <c r="B775" s="45" t="n"/>
      <c r="C775" s="45" t="n"/>
      <c r="D775" s="45" t="n"/>
      <c r="E775" s="45" t="n"/>
    </row>
    <row r="776">
      <c r="A776" s="45" t="n"/>
      <c r="B776" s="45" t="n"/>
      <c r="C776" s="45" t="n"/>
      <c r="D776" s="45" t="n"/>
      <c r="E776" s="45" t="n"/>
    </row>
    <row r="777">
      <c r="A777" s="45" t="n"/>
      <c r="B777" s="45" t="n"/>
      <c r="C777" s="45" t="n"/>
      <c r="D777" s="45" t="n"/>
      <c r="E777" s="45" t="n"/>
    </row>
    <row r="778">
      <c r="A778" s="45" t="n"/>
      <c r="B778" s="45" t="n"/>
      <c r="C778" s="45" t="n"/>
      <c r="D778" s="45" t="n"/>
      <c r="E778" s="45" t="n"/>
    </row>
    <row r="779">
      <c r="A779" s="45" t="n"/>
      <c r="B779" s="45" t="n"/>
      <c r="C779" s="45" t="n"/>
      <c r="D779" s="45" t="n"/>
      <c r="E779" s="45" t="n"/>
    </row>
    <row r="780">
      <c r="A780" s="45" t="n"/>
      <c r="B780" s="45" t="n"/>
      <c r="C780" s="45" t="n"/>
      <c r="D780" s="45" t="n"/>
      <c r="E780" s="45" t="n"/>
    </row>
    <row r="781">
      <c r="A781" s="45" t="n"/>
      <c r="B781" s="45" t="n"/>
      <c r="C781" s="45" t="n"/>
      <c r="D781" s="45" t="n"/>
      <c r="E781" s="45" t="n"/>
    </row>
    <row r="782">
      <c r="A782" s="45" t="n"/>
      <c r="B782" s="45" t="n"/>
      <c r="C782" s="45" t="n"/>
      <c r="D782" s="45" t="n"/>
      <c r="E782" s="45" t="n"/>
    </row>
    <row r="783">
      <c r="A783" s="45" t="n"/>
      <c r="B783" s="45" t="n"/>
      <c r="C783" s="45" t="n"/>
      <c r="D783" s="45" t="n"/>
      <c r="E783" s="45" t="n"/>
    </row>
    <row r="784">
      <c r="A784" s="45" t="n"/>
      <c r="B784" s="45" t="n"/>
      <c r="C784" s="45" t="n"/>
      <c r="D784" s="45" t="n"/>
      <c r="E784" s="45" t="n"/>
    </row>
    <row r="785">
      <c r="A785" s="45" t="n"/>
      <c r="B785" s="45" t="n"/>
      <c r="C785" s="45" t="n"/>
      <c r="D785" s="45" t="n"/>
      <c r="E785" s="45" t="n"/>
    </row>
    <row r="786">
      <c r="A786" s="45" t="n"/>
      <c r="B786" s="45" t="n"/>
      <c r="C786" s="45" t="n"/>
      <c r="D786" s="45" t="n"/>
      <c r="E786" s="45" t="n"/>
    </row>
    <row r="787">
      <c r="A787" s="45" t="n"/>
      <c r="B787" s="45" t="n"/>
      <c r="C787" s="45" t="n"/>
      <c r="D787" s="45" t="n"/>
      <c r="E787" s="45" t="n"/>
    </row>
    <row r="788">
      <c r="A788" s="45" t="n"/>
      <c r="B788" s="45" t="n"/>
      <c r="C788" s="45" t="n"/>
      <c r="D788" s="45" t="n"/>
      <c r="E788" s="45" t="n"/>
    </row>
    <row r="789">
      <c r="A789" s="45" t="n"/>
      <c r="B789" s="45" t="n"/>
      <c r="C789" s="45" t="n"/>
      <c r="D789" s="45" t="n"/>
      <c r="E789" s="45" t="n"/>
    </row>
    <row r="790">
      <c r="A790" s="45" t="n"/>
      <c r="B790" s="45" t="n"/>
      <c r="C790" s="45" t="n"/>
      <c r="D790" s="45" t="n"/>
      <c r="E790" s="45" t="n"/>
    </row>
    <row r="791">
      <c r="A791" s="45" t="n"/>
      <c r="B791" s="45" t="n"/>
      <c r="C791" s="45" t="n"/>
      <c r="D791" s="45" t="n"/>
      <c r="E791" s="45" t="n"/>
    </row>
    <row r="792">
      <c r="A792" s="45" t="n"/>
      <c r="B792" s="45" t="n"/>
      <c r="C792" s="45" t="n"/>
      <c r="D792" s="45" t="n"/>
      <c r="E792" s="45" t="n"/>
    </row>
    <row r="793">
      <c r="A793" s="45" t="n"/>
      <c r="B793" s="45" t="n"/>
      <c r="C793" s="45" t="n"/>
      <c r="D793" s="45" t="n"/>
      <c r="E793" s="45" t="n"/>
    </row>
    <row r="794">
      <c r="A794" s="45" t="n"/>
      <c r="B794" s="45" t="n"/>
      <c r="C794" s="45" t="n"/>
      <c r="D794" s="45" t="n"/>
      <c r="E794" s="45" t="n"/>
    </row>
    <row r="795">
      <c r="A795" s="45" t="n"/>
      <c r="B795" s="45" t="n"/>
      <c r="C795" s="45" t="n"/>
      <c r="D795" s="45" t="n"/>
      <c r="E795" s="45" t="n"/>
    </row>
    <row r="796">
      <c r="A796" s="45" t="n"/>
      <c r="B796" s="45" t="n"/>
      <c r="C796" s="45" t="n"/>
      <c r="D796" s="45" t="n"/>
      <c r="E796" s="45" t="n"/>
    </row>
    <row r="797">
      <c r="A797" s="45" t="n"/>
      <c r="B797" s="45" t="n"/>
      <c r="C797" s="45" t="n"/>
      <c r="D797" s="45" t="n"/>
      <c r="E797" s="45" t="n"/>
    </row>
    <row r="798">
      <c r="A798" s="45" t="n"/>
      <c r="B798" s="45" t="n"/>
      <c r="C798" s="45" t="n"/>
      <c r="D798" s="45" t="n"/>
      <c r="E798" s="45" t="n"/>
    </row>
    <row r="799">
      <c r="A799" s="45" t="n"/>
      <c r="B799" s="45" t="n"/>
      <c r="C799" s="45" t="n"/>
      <c r="D799" s="45" t="n"/>
      <c r="E799" s="45" t="n"/>
    </row>
    <row r="800">
      <c r="A800" s="45" t="n"/>
      <c r="B800" s="45" t="n"/>
      <c r="C800" s="45" t="n"/>
      <c r="D800" s="45" t="n"/>
      <c r="E800" s="45" t="n"/>
    </row>
    <row r="801">
      <c r="A801" s="45" t="n"/>
      <c r="B801" s="45" t="n"/>
      <c r="C801" s="45" t="n"/>
      <c r="D801" s="45" t="n"/>
      <c r="E801" s="45" t="n"/>
    </row>
    <row r="802">
      <c r="A802" s="45" t="n"/>
      <c r="B802" s="45" t="n"/>
      <c r="C802" s="45" t="n"/>
      <c r="D802" s="45" t="n"/>
      <c r="E802" s="45" t="n"/>
    </row>
    <row r="803">
      <c r="A803" s="45" t="n"/>
      <c r="B803" s="45" t="n"/>
      <c r="C803" s="45" t="n"/>
      <c r="D803" s="45" t="n"/>
      <c r="E803" s="45" t="n"/>
    </row>
    <row r="804">
      <c r="A804" s="45" t="n"/>
      <c r="B804" s="45" t="n"/>
      <c r="C804" s="45" t="n"/>
      <c r="D804" s="45" t="n"/>
      <c r="E804" s="45" t="n"/>
    </row>
    <row r="805">
      <c r="A805" s="45" t="n"/>
      <c r="B805" s="45" t="n"/>
      <c r="C805" s="45" t="n"/>
      <c r="D805" s="45" t="n"/>
      <c r="E805" s="45" t="n"/>
    </row>
    <row r="806">
      <c r="A806" s="45" t="n"/>
      <c r="B806" s="45" t="n"/>
      <c r="C806" s="45" t="n"/>
      <c r="D806" s="45" t="n"/>
      <c r="E806" s="45" t="n"/>
    </row>
    <row r="807">
      <c r="A807" s="45" t="n"/>
      <c r="B807" s="45" t="n"/>
      <c r="C807" s="45" t="n"/>
      <c r="D807" s="45" t="n"/>
      <c r="E807" s="45" t="n"/>
    </row>
    <row r="808">
      <c r="A808" s="45" t="n"/>
      <c r="B808" s="45" t="n"/>
      <c r="C808" s="45" t="n"/>
      <c r="D808" s="45" t="n"/>
      <c r="E808" s="45" t="n"/>
    </row>
    <row r="809">
      <c r="A809" s="45" t="n"/>
      <c r="B809" s="45" t="n"/>
      <c r="C809" s="45" t="n"/>
      <c r="D809" s="45" t="n"/>
      <c r="E809" s="45" t="n"/>
    </row>
    <row r="810">
      <c r="A810" s="45" t="n"/>
      <c r="B810" s="45" t="n"/>
      <c r="C810" s="45" t="n"/>
      <c r="D810" s="45" t="n"/>
      <c r="E810" s="45" t="n"/>
    </row>
    <row r="811">
      <c r="A811" s="45" t="n"/>
      <c r="B811" s="45" t="n"/>
      <c r="C811" s="45" t="n"/>
      <c r="D811" s="45" t="n"/>
      <c r="E811" s="45" t="n"/>
    </row>
    <row r="812">
      <c r="A812" s="45" t="n"/>
      <c r="B812" s="45" t="n"/>
      <c r="C812" s="45" t="n"/>
      <c r="D812" s="45" t="n"/>
      <c r="E812" s="45" t="n"/>
    </row>
    <row r="813">
      <c r="A813" s="45" t="n"/>
      <c r="B813" s="45" t="n"/>
      <c r="C813" s="45" t="n"/>
      <c r="D813" s="45" t="n"/>
      <c r="E813" s="45" t="n"/>
    </row>
    <row r="814">
      <c r="A814" s="45" t="n"/>
      <c r="B814" s="45" t="n"/>
      <c r="C814" s="45" t="n"/>
      <c r="D814" s="45" t="n"/>
      <c r="E814" s="45" t="n"/>
    </row>
    <row r="815">
      <c r="A815" s="45" t="n"/>
      <c r="B815" s="45" t="n"/>
      <c r="C815" s="45" t="n"/>
      <c r="D815" s="45" t="n"/>
      <c r="E815" s="45" t="n"/>
    </row>
    <row r="816">
      <c r="A816" s="45" t="n"/>
      <c r="B816" s="45" t="n"/>
      <c r="C816" s="45" t="n"/>
      <c r="D816" s="45" t="n"/>
      <c r="E816" s="45" t="n"/>
    </row>
    <row r="817">
      <c r="A817" s="45" t="n"/>
      <c r="B817" s="45" t="n"/>
      <c r="C817" s="45" t="n"/>
      <c r="D817" s="45" t="n"/>
      <c r="E817" s="45" t="n"/>
    </row>
    <row r="818">
      <c r="A818" s="45" t="n"/>
      <c r="B818" s="45" t="n"/>
      <c r="C818" s="45" t="n"/>
      <c r="D818" s="45" t="n"/>
      <c r="E818" s="45" t="n"/>
    </row>
    <row r="819">
      <c r="A819" s="45" t="n"/>
      <c r="B819" s="45" t="n"/>
      <c r="C819" s="45" t="n"/>
      <c r="D819" s="45" t="n"/>
      <c r="E819" s="45" t="n"/>
    </row>
    <row r="820">
      <c r="A820" s="45" t="n"/>
      <c r="B820" s="45" t="n"/>
      <c r="C820" s="45" t="n"/>
      <c r="D820" s="45" t="n"/>
      <c r="E820" s="45" t="n"/>
    </row>
    <row r="821">
      <c r="A821" s="45" t="n"/>
      <c r="B821" s="45" t="n"/>
      <c r="C821" s="45" t="n"/>
      <c r="D821" s="45" t="n"/>
      <c r="E821" s="45" t="n"/>
    </row>
    <row r="822">
      <c r="A822" s="45" t="n"/>
      <c r="B822" s="45" t="n"/>
      <c r="C822" s="45" t="n"/>
      <c r="D822" s="45" t="n"/>
      <c r="E822" s="45" t="n"/>
    </row>
    <row r="823">
      <c r="A823" s="45" t="n"/>
      <c r="B823" s="45" t="n"/>
      <c r="C823" s="45" t="n"/>
      <c r="D823" s="45" t="n"/>
      <c r="E823" s="45" t="n"/>
    </row>
    <row r="824">
      <c r="A824" s="45" t="n"/>
      <c r="B824" s="45" t="n"/>
      <c r="C824" s="45" t="n"/>
      <c r="D824" s="45" t="n"/>
      <c r="E824" s="45" t="n"/>
    </row>
    <row r="825">
      <c r="A825" s="45" t="n"/>
      <c r="B825" s="45" t="n"/>
      <c r="C825" s="45" t="n"/>
      <c r="D825" s="45" t="n"/>
      <c r="E825" s="45" t="n"/>
    </row>
    <row r="826">
      <c r="A826" s="45" t="n"/>
      <c r="B826" s="45" t="n"/>
      <c r="C826" s="45" t="n"/>
      <c r="D826" s="45" t="n"/>
      <c r="E826" s="45" t="n"/>
    </row>
    <row r="827">
      <c r="A827" s="45" t="n"/>
      <c r="B827" s="45" t="n"/>
      <c r="C827" s="45" t="n"/>
      <c r="D827" s="45" t="n"/>
      <c r="E827" s="45" t="n"/>
    </row>
    <row r="828">
      <c r="A828" s="45" t="n"/>
      <c r="B828" s="45" t="n"/>
      <c r="C828" s="45" t="n"/>
      <c r="D828" s="45" t="n"/>
      <c r="E828" s="45" t="n"/>
    </row>
    <row r="829">
      <c r="A829" s="45" t="n"/>
      <c r="B829" s="45" t="n"/>
      <c r="C829" s="45" t="n"/>
      <c r="D829" s="45" t="n"/>
      <c r="E829" s="45" t="n"/>
    </row>
    <row r="830">
      <c r="A830" s="45" t="n"/>
      <c r="B830" s="45" t="n"/>
      <c r="C830" s="45" t="n"/>
      <c r="D830" s="45" t="n"/>
      <c r="E830" s="45" t="n"/>
    </row>
    <row r="831">
      <c r="A831" s="45" t="n"/>
      <c r="B831" s="45" t="n"/>
      <c r="C831" s="45" t="n"/>
      <c r="D831" s="45" t="n"/>
      <c r="E831" s="45" t="n"/>
    </row>
    <row r="832">
      <c r="A832" s="45" t="n"/>
      <c r="B832" s="45" t="n"/>
      <c r="C832" s="45" t="n"/>
      <c r="D832" s="45" t="n"/>
      <c r="E832" s="45" t="n"/>
    </row>
    <row r="833">
      <c r="A833" s="45" t="n"/>
      <c r="B833" s="45" t="n"/>
      <c r="C833" s="45" t="n"/>
      <c r="D833" s="45" t="n"/>
      <c r="E833" s="45" t="n"/>
    </row>
    <row r="834">
      <c r="A834" s="45" t="n"/>
      <c r="B834" s="45" t="n"/>
      <c r="C834" s="45" t="n"/>
      <c r="D834" s="45" t="n"/>
      <c r="E834" s="45" t="n"/>
    </row>
    <row r="835">
      <c r="A835" s="45" t="n"/>
      <c r="B835" s="45" t="n"/>
      <c r="C835" s="45" t="n"/>
      <c r="D835" s="45" t="n"/>
      <c r="E835" s="45" t="n"/>
    </row>
    <row r="836">
      <c r="A836" s="45" t="n"/>
      <c r="B836" s="45" t="n"/>
      <c r="C836" s="45" t="n"/>
      <c r="D836" s="45" t="n"/>
      <c r="E836" s="45" t="n"/>
    </row>
    <row r="837">
      <c r="A837" s="45" t="n"/>
      <c r="B837" s="45" t="n"/>
      <c r="C837" s="45" t="n"/>
      <c r="D837" s="45" t="n"/>
      <c r="E837" s="45" t="n"/>
    </row>
    <row r="838">
      <c r="A838" s="45" t="n"/>
      <c r="B838" s="45" t="n"/>
      <c r="C838" s="45" t="n"/>
      <c r="D838" s="45" t="n"/>
      <c r="E838" s="45" t="n"/>
    </row>
    <row r="839">
      <c r="A839" s="45" t="n"/>
      <c r="B839" s="45" t="n"/>
      <c r="C839" s="45" t="n"/>
      <c r="D839" s="45" t="n"/>
      <c r="E839" s="45" t="n"/>
    </row>
    <row r="840">
      <c r="A840" s="45" t="n"/>
      <c r="B840" s="45" t="n"/>
      <c r="C840" s="45" t="n"/>
      <c r="D840" s="45" t="n"/>
      <c r="E840" s="45" t="n"/>
    </row>
    <row r="841">
      <c r="A841" s="45" t="n"/>
      <c r="B841" s="45" t="n"/>
      <c r="C841" s="45" t="n"/>
      <c r="D841" s="45" t="n"/>
      <c r="E841" s="45" t="n"/>
    </row>
    <row r="842">
      <c r="A842" s="45" t="n"/>
      <c r="B842" s="45" t="n"/>
      <c r="C842" s="45" t="n"/>
      <c r="D842" s="45" t="n"/>
      <c r="E842" s="45" t="n"/>
    </row>
    <row r="843">
      <c r="A843" s="45" t="n"/>
      <c r="B843" s="45" t="n"/>
      <c r="C843" s="45" t="n"/>
      <c r="D843" s="45" t="n"/>
      <c r="E843" s="45" t="n"/>
    </row>
    <row r="844">
      <c r="A844" s="45" t="n"/>
      <c r="B844" s="45" t="n"/>
      <c r="C844" s="45" t="n"/>
      <c r="D844" s="45" t="n"/>
      <c r="E844" s="45" t="n"/>
    </row>
    <row r="845">
      <c r="A845" s="45" t="n"/>
      <c r="B845" s="45" t="n"/>
      <c r="C845" s="45" t="n"/>
      <c r="D845" s="45" t="n"/>
      <c r="E845" s="45" t="n"/>
    </row>
    <row r="846">
      <c r="A846" s="45" t="n"/>
      <c r="B846" s="45" t="n"/>
      <c r="C846" s="45" t="n"/>
      <c r="D846" s="45" t="n"/>
      <c r="E846" s="45" t="n"/>
    </row>
    <row r="847">
      <c r="A847" s="45" t="n"/>
      <c r="B847" s="45" t="n"/>
      <c r="C847" s="45" t="n"/>
      <c r="D847" s="45" t="n"/>
      <c r="E847" s="45" t="n"/>
    </row>
    <row r="848">
      <c r="A848" s="45" t="n"/>
      <c r="B848" s="45" t="n"/>
      <c r="C848" s="45" t="n"/>
      <c r="D848" s="45" t="n"/>
      <c r="E848" s="45" t="n"/>
    </row>
    <row r="849">
      <c r="A849" s="45" t="n"/>
      <c r="B849" s="45" t="n"/>
      <c r="C849" s="45" t="n"/>
      <c r="D849" s="45" t="n"/>
      <c r="E849" s="45" t="n"/>
    </row>
    <row r="850">
      <c r="A850" s="45" t="n"/>
      <c r="B850" s="45" t="n"/>
      <c r="C850" s="45" t="n"/>
      <c r="D850" s="45" t="n"/>
      <c r="E850" s="45" t="n"/>
    </row>
    <row r="851">
      <c r="A851" s="45" t="n"/>
      <c r="B851" s="45" t="n"/>
      <c r="C851" s="45" t="n"/>
      <c r="D851" s="45" t="n"/>
      <c r="E851" s="45" t="n"/>
    </row>
    <row r="852">
      <c r="A852" s="45" t="n"/>
      <c r="B852" s="45" t="n"/>
      <c r="C852" s="45" t="n"/>
      <c r="D852" s="45" t="n"/>
      <c r="E852" s="45" t="n"/>
    </row>
    <row r="853">
      <c r="A853" s="45" t="n"/>
      <c r="B853" s="45" t="n"/>
      <c r="C853" s="45" t="n"/>
      <c r="D853" s="45" t="n"/>
      <c r="E853" s="45" t="n"/>
    </row>
    <row r="854">
      <c r="A854" s="45" t="n"/>
      <c r="B854" s="45" t="n"/>
      <c r="C854" s="45" t="n"/>
      <c r="D854" s="45" t="n"/>
      <c r="E854" s="45" t="n"/>
    </row>
    <row r="855">
      <c r="A855" s="45" t="n"/>
      <c r="B855" s="45" t="n"/>
      <c r="C855" s="45" t="n"/>
      <c r="D855" s="45" t="n"/>
      <c r="E855" s="45" t="n"/>
    </row>
    <row r="856">
      <c r="A856" s="45" t="n"/>
      <c r="B856" s="45" t="n"/>
      <c r="C856" s="45" t="n"/>
      <c r="D856" s="45" t="n"/>
      <c r="E856" s="45" t="n"/>
    </row>
    <row r="857">
      <c r="A857" s="45" t="n"/>
      <c r="B857" s="45" t="n"/>
      <c r="C857" s="45" t="n"/>
      <c r="D857" s="45" t="n"/>
      <c r="E857" s="45" t="n"/>
    </row>
    <row r="858">
      <c r="A858" s="45" t="n"/>
      <c r="B858" s="45" t="n"/>
      <c r="C858" s="45" t="n"/>
      <c r="D858" s="45" t="n"/>
      <c r="E858" s="45" t="n"/>
    </row>
    <row r="859">
      <c r="A859" s="45" t="n"/>
      <c r="B859" s="45" t="n"/>
      <c r="C859" s="45" t="n"/>
      <c r="D859" s="45" t="n"/>
      <c r="E859" s="45" t="n"/>
    </row>
    <row r="860">
      <c r="A860" s="45" t="n"/>
      <c r="B860" s="45" t="n"/>
      <c r="C860" s="45" t="n"/>
      <c r="D860" s="45" t="n"/>
      <c r="E860" s="45" t="n"/>
    </row>
    <row r="861">
      <c r="A861" s="45" t="n"/>
      <c r="B861" s="45" t="n"/>
      <c r="C861" s="45" t="n"/>
      <c r="D861" s="45" t="n"/>
      <c r="E861" s="45" t="n"/>
    </row>
    <row r="862">
      <c r="A862" s="45" t="n"/>
      <c r="B862" s="45" t="n"/>
      <c r="C862" s="45" t="n"/>
      <c r="D862" s="45" t="n"/>
      <c r="E862" s="45" t="n"/>
    </row>
    <row r="863">
      <c r="A863" s="45" t="n"/>
      <c r="B863" s="45" t="n"/>
      <c r="C863" s="45" t="n"/>
      <c r="D863" s="45" t="n"/>
      <c r="E863" s="45" t="n"/>
    </row>
    <row r="864">
      <c r="A864" s="45" t="n"/>
      <c r="B864" s="45" t="n"/>
      <c r="C864" s="45" t="n"/>
      <c r="D864" s="45" t="n"/>
      <c r="E864" s="45" t="n"/>
    </row>
    <row r="865">
      <c r="A865" s="45" t="n"/>
      <c r="B865" s="45" t="n"/>
      <c r="C865" s="45" t="n"/>
      <c r="D865" s="45" t="n"/>
      <c r="E865" s="45" t="n"/>
    </row>
    <row r="866">
      <c r="A866" s="45" t="n"/>
      <c r="B866" s="45" t="n"/>
      <c r="C866" s="45" t="n"/>
      <c r="D866" s="45" t="n"/>
      <c r="E866" s="45" t="n"/>
    </row>
    <row r="867">
      <c r="A867" s="45" t="n"/>
      <c r="B867" s="45" t="n"/>
      <c r="C867" s="45" t="n"/>
      <c r="D867" s="45" t="n"/>
      <c r="E867" s="45" t="n"/>
    </row>
    <row r="868">
      <c r="A868" s="45" t="n"/>
      <c r="B868" s="45" t="n"/>
      <c r="C868" s="45" t="n"/>
      <c r="D868" s="45" t="n"/>
      <c r="E868" s="45" t="n"/>
    </row>
    <row r="869">
      <c r="A869" s="45" t="n"/>
      <c r="B869" s="45" t="n"/>
      <c r="C869" s="45" t="n"/>
      <c r="D869" s="45" t="n"/>
      <c r="E869" s="45" t="n"/>
    </row>
    <row r="870">
      <c r="A870" s="45" t="n"/>
      <c r="B870" s="45" t="n"/>
      <c r="C870" s="45" t="n"/>
      <c r="D870" s="45" t="n"/>
      <c r="E870" s="45" t="n"/>
    </row>
    <row r="871">
      <c r="A871" s="45" t="n"/>
      <c r="B871" s="45" t="n"/>
      <c r="C871" s="45" t="n"/>
      <c r="D871" s="45" t="n"/>
      <c r="E871" s="45" t="n"/>
    </row>
    <row r="872">
      <c r="A872" s="45" t="n"/>
      <c r="B872" s="45" t="n"/>
      <c r="C872" s="45" t="n"/>
      <c r="D872" s="45" t="n"/>
      <c r="E872" s="45" t="n"/>
    </row>
    <row r="873">
      <c r="A873" s="45" t="n"/>
      <c r="B873" s="45" t="n"/>
      <c r="C873" s="45" t="n"/>
      <c r="D873" s="45" t="n"/>
      <c r="E873" s="45" t="n"/>
    </row>
    <row r="874">
      <c r="A874" s="45" t="n"/>
      <c r="B874" s="45" t="n"/>
      <c r="C874" s="45" t="n"/>
      <c r="D874" s="45" t="n"/>
      <c r="E874" s="45" t="n"/>
    </row>
    <row r="875">
      <c r="A875" s="45" t="n"/>
      <c r="B875" s="45" t="n"/>
      <c r="C875" s="45" t="n"/>
      <c r="D875" s="45" t="n"/>
      <c r="E875" s="45" t="n"/>
    </row>
    <row r="876">
      <c r="A876" s="45" t="n"/>
      <c r="B876" s="45" t="n"/>
      <c r="C876" s="45" t="n"/>
      <c r="D876" s="45" t="n"/>
      <c r="E876" s="45" t="n"/>
    </row>
    <row r="877">
      <c r="A877" s="45" t="n"/>
      <c r="B877" s="45" t="n"/>
      <c r="C877" s="45" t="n"/>
      <c r="D877" s="45" t="n"/>
      <c r="E877" s="45" t="n"/>
    </row>
    <row r="878">
      <c r="A878" s="45" t="n"/>
      <c r="B878" s="45" t="n"/>
      <c r="C878" s="45" t="n"/>
      <c r="D878" s="45" t="n"/>
      <c r="E878" s="45" t="n"/>
    </row>
    <row r="879">
      <c r="A879" s="45" t="n"/>
      <c r="B879" s="45" t="n"/>
      <c r="C879" s="45" t="n"/>
      <c r="D879" s="45" t="n"/>
      <c r="E879" s="45" t="n"/>
    </row>
    <row r="880">
      <c r="A880" s="45" t="n"/>
      <c r="B880" s="45" t="n"/>
      <c r="C880" s="45" t="n"/>
      <c r="D880" s="45" t="n"/>
      <c r="E880" s="45" t="n"/>
    </row>
    <row r="881">
      <c r="A881" s="45" t="n"/>
      <c r="B881" s="45" t="n"/>
      <c r="C881" s="45" t="n"/>
      <c r="D881" s="45" t="n"/>
      <c r="E881" s="45" t="n"/>
    </row>
    <row r="882">
      <c r="A882" s="45" t="n"/>
      <c r="B882" s="45" t="n"/>
      <c r="C882" s="45" t="n"/>
      <c r="D882" s="45" t="n"/>
      <c r="E882" s="45" t="n"/>
    </row>
    <row r="883">
      <c r="A883" s="45" t="n"/>
      <c r="B883" s="45" t="n"/>
      <c r="C883" s="45" t="n"/>
      <c r="D883" s="45" t="n"/>
      <c r="E883" s="45" t="n"/>
    </row>
    <row r="884">
      <c r="A884" s="45" t="n"/>
      <c r="B884" s="45" t="n"/>
      <c r="C884" s="45" t="n"/>
      <c r="D884" s="45" t="n"/>
      <c r="E884" s="45" t="n"/>
    </row>
    <row r="885">
      <c r="A885" s="45" t="n"/>
      <c r="B885" s="45" t="n"/>
      <c r="C885" s="45" t="n"/>
      <c r="D885" s="45" t="n"/>
      <c r="E885" s="45" t="n"/>
    </row>
    <row r="886">
      <c r="A886" s="45" t="n"/>
      <c r="B886" s="45" t="n"/>
      <c r="C886" s="45" t="n"/>
      <c r="D886" s="45" t="n"/>
      <c r="E886" s="45" t="n"/>
    </row>
    <row r="887">
      <c r="A887" s="45" t="n"/>
      <c r="B887" s="45" t="n"/>
      <c r="C887" s="45" t="n"/>
      <c r="D887" s="45" t="n"/>
      <c r="E887" s="45" t="n"/>
    </row>
    <row r="888">
      <c r="A888" s="45" t="n"/>
      <c r="B888" s="45" t="n"/>
      <c r="C888" s="45" t="n"/>
      <c r="D888" s="45" t="n"/>
      <c r="E888" s="45" t="n"/>
    </row>
    <row r="889">
      <c r="A889" s="45" t="n"/>
      <c r="B889" s="45" t="n"/>
      <c r="C889" s="45" t="n"/>
      <c r="D889" s="45" t="n"/>
      <c r="E889" s="45" t="n"/>
    </row>
    <row r="890">
      <c r="A890" s="45" t="n"/>
      <c r="B890" s="45" t="n"/>
      <c r="C890" s="45" t="n"/>
      <c r="D890" s="45" t="n"/>
      <c r="E890" s="45" t="n"/>
    </row>
    <row r="891">
      <c r="A891" s="45" t="n"/>
      <c r="B891" s="45" t="n"/>
      <c r="C891" s="45" t="n"/>
      <c r="D891" s="45" t="n"/>
      <c r="E891" s="45" t="n"/>
    </row>
    <row r="892">
      <c r="A892" s="45" t="n"/>
      <c r="B892" s="45" t="n"/>
      <c r="C892" s="45" t="n"/>
      <c r="D892" s="45" t="n"/>
      <c r="E892" s="45" t="n"/>
    </row>
    <row r="893">
      <c r="A893" s="45" t="n"/>
      <c r="B893" s="45" t="n"/>
      <c r="C893" s="45" t="n"/>
      <c r="D893" s="45" t="n"/>
      <c r="E893" s="45" t="n"/>
    </row>
    <row r="894">
      <c r="A894" s="45" t="n"/>
      <c r="B894" s="45" t="n"/>
      <c r="C894" s="45" t="n"/>
      <c r="D894" s="45" t="n"/>
      <c r="E894" s="45" t="n"/>
    </row>
    <row r="895">
      <c r="A895" s="45" t="n"/>
      <c r="B895" s="45" t="n"/>
      <c r="C895" s="45" t="n"/>
      <c r="D895" s="45" t="n"/>
      <c r="E895" s="45" t="n"/>
    </row>
    <row r="896">
      <c r="A896" s="45" t="n"/>
      <c r="B896" s="45" t="n"/>
      <c r="C896" s="45" t="n"/>
      <c r="D896" s="45" t="n"/>
      <c r="E896" s="45" t="n"/>
    </row>
    <row r="897">
      <c r="A897" s="45" t="n"/>
      <c r="B897" s="45" t="n"/>
      <c r="C897" s="45" t="n"/>
      <c r="D897" s="45" t="n"/>
      <c r="E897" s="45" t="n"/>
    </row>
    <row r="898">
      <c r="A898" s="45" t="n"/>
      <c r="B898" s="45" t="n"/>
      <c r="C898" s="45" t="n"/>
      <c r="D898" s="45" t="n"/>
      <c r="E898" s="45" t="n"/>
    </row>
    <row r="899">
      <c r="A899" s="45" t="n"/>
      <c r="B899" s="45" t="n"/>
      <c r="C899" s="45" t="n"/>
      <c r="D899" s="45" t="n"/>
      <c r="E899" s="45" t="n"/>
    </row>
    <row r="900">
      <c r="A900" s="45" t="n"/>
      <c r="B900" s="45" t="n"/>
      <c r="C900" s="45" t="n"/>
      <c r="D900" s="45" t="n"/>
      <c r="E900" s="45" t="n"/>
    </row>
    <row r="901">
      <c r="A901" s="45" t="n"/>
      <c r="B901" s="45" t="n"/>
      <c r="C901" s="45" t="n"/>
      <c r="D901" s="45" t="n"/>
      <c r="E901" s="45" t="n"/>
    </row>
    <row r="902">
      <c r="A902" s="45" t="n"/>
      <c r="B902" s="45" t="n"/>
      <c r="C902" s="45" t="n"/>
      <c r="D902" s="45" t="n"/>
      <c r="E902" s="45" t="n"/>
    </row>
    <row r="903">
      <c r="A903" s="45" t="n"/>
      <c r="B903" s="45" t="n"/>
      <c r="C903" s="45" t="n"/>
      <c r="D903" s="45" t="n"/>
      <c r="E903" s="45" t="n"/>
    </row>
    <row r="904">
      <c r="A904" s="45" t="n"/>
      <c r="B904" s="45" t="n"/>
      <c r="C904" s="45" t="n"/>
      <c r="D904" s="45" t="n"/>
      <c r="E904" s="45" t="n"/>
    </row>
    <row r="905">
      <c r="A905" s="45" t="n"/>
      <c r="B905" s="45" t="n"/>
      <c r="C905" s="45" t="n"/>
      <c r="D905" s="45" t="n"/>
      <c r="E905" s="45" t="n"/>
    </row>
    <row r="906">
      <c r="A906" s="45" t="n"/>
      <c r="B906" s="45" t="n"/>
      <c r="C906" s="45" t="n"/>
      <c r="D906" s="45" t="n"/>
      <c r="E906" s="45" t="n"/>
    </row>
    <row r="907">
      <c r="A907" s="45" t="n"/>
      <c r="B907" s="45" t="n"/>
      <c r="C907" s="45" t="n"/>
      <c r="D907" s="45" t="n"/>
      <c r="E907" s="45" t="n"/>
    </row>
    <row r="908">
      <c r="A908" s="45" t="n"/>
      <c r="B908" s="45" t="n"/>
      <c r="C908" s="45" t="n"/>
      <c r="D908" s="45" t="n"/>
      <c r="E908" s="45" t="n"/>
    </row>
    <row r="909">
      <c r="A909" s="45" t="n"/>
      <c r="B909" s="45" t="n"/>
      <c r="C909" s="45" t="n"/>
      <c r="D909" s="45" t="n"/>
      <c r="E909" s="45" t="n"/>
    </row>
    <row r="910">
      <c r="A910" s="45" t="n"/>
      <c r="B910" s="45" t="n"/>
      <c r="C910" s="45" t="n"/>
      <c r="D910" s="45" t="n"/>
      <c r="E910" s="45" t="n"/>
    </row>
    <row r="911">
      <c r="A911" s="45" t="n"/>
      <c r="B911" s="45" t="n"/>
      <c r="C911" s="45" t="n"/>
      <c r="D911" s="45" t="n"/>
      <c r="E911" s="45" t="n"/>
    </row>
    <row r="912">
      <c r="A912" s="45" t="n"/>
      <c r="B912" s="45" t="n"/>
      <c r="C912" s="45" t="n"/>
      <c r="D912" s="45" t="n"/>
      <c r="E912" s="45" t="n"/>
    </row>
    <row r="913">
      <c r="A913" s="45" t="n"/>
      <c r="B913" s="45" t="n"/>
      <c r="C913" s="45" t="n"/>
      <c r="D913" s="45" t="n"/>
      <c r="E913" s="45" t="n"/>
    </row>
    <row r="914">
      <c r="A914" s="45" t="n"/>
      <c r="B914" s="45" t="n"/>
      <c r="C914" s="45" t="n"/>
      <c r="D914" s="45" t="n"/>
      <c r="E914" s="45" t="n"/>
    </row>
    <row r="915">
      <c r="A915" s="45" t="n"/>
      <c r="B915" s="45" t="n"/>
      <c r="C915" s="45" t="n"/>
      <c r="D915" s="45" t="n"/>
      <c r="E915" s="45" t="n"/>
    </row>
    <row r="916">
      <c r="A916" s="45" t="n"/>
      <c r="B916" s="45" t="n"/>
      <c r="C916" s="45" t="n"/>
      <c r="D916" s="45" t="n"/>
      <c r="E916" s="45" t="n"/>
    </row>
    <row r="917">
      <c r="A917" s="45" t="n"/>
      <c r="B917" s="45" t="n"/>
      <c r="C917" s="45" t="n"/>
      <c r="D917" s="45" t="n"/>
      <c r="E917" s="45" t="n"/>
    </row>
    <row r="918">
      <c r="A918" s="45" t="n"/>
      <c r="B918" s="45" t="n"/>
      <c r="C918" s="45" t="n"/>
      <c r="D918" s="45" t="n"/>
      <c r="E918" s="45" t="n"/>
    </row>
    <row r="919">
      <c r="A919" s="45" t="n"/>
      <c r="B919" s="45" t="n"/>
      <c r="C919" s="45" t="n"/>
      <c r="D919" s="45" t="n"/>
      <c r="E919" s="45" t="n"/>
    </row>
    <row r="920">
      <c r="A920" s="45" t="n"/>
      <c r="B920" s="45" t="n"/>
      <c r="C920" s="45" t="n"/>
      <c r="D920" s="45" t="n"/>
      <c r="E920" s="45" t="n"/>
    </row>
    <row r="921">
      <c r="A921" s="45" t="n"/>
      <c r="B921" s="45" t="n"/>
      <c r="C921" s="45" t="n"/>
      <c r="D921" s="45" t="n"/>
      <c r="E921" s="45" t="n"/>
    </row>
    <row r="922">
      <c r="A922" s="45" t="n"/>
      <c r="B922" s="45" t="n"/>
      <c r="C922" s="45" t="n"/>
      <c r="D922" s="45" t="n"/>
      <c r="E922" s="45" t="n"/>
    </row>
    <row r="923">
      <c r="A923" s="45" t="n"/>
      <c r="B923" s="45" t="n"/>
      <c r="C923" s="45" t="n"/>
      <c r="D923" s="45" t="n"/>
      <c r="E923" s="45" t="n"/>
    </row>
    <row r="924">
      <c r="A924" s="45" t="n"/>
      <c r="B924" s="45" t="n"/>
      <c r="C924" s="45" t="n"/>
      <c r="D924" s="45" t="n"/>
      <c r="E924" s="45" t="n"/>
    </row>
    <row r="925">
      <c r="A925" s="45" t="n"/>
      <c r="B925" s="45" t="n"/>
      <c r="C925" s="45" t="n"/>
      <c r="D925" s="45" t="n"/>
      <c r="E925" s="45" t="n"/>
    </row>
    <row r="926">
      <c r="A926" s="45" t="n"/>
      <c r="B926" s="45" t="n"/>
      <c r="C926" s="45" t="n"/>
      <c r="D926" s="45" t="n"/>
      <c r="E926" s="45" t="n"/>
    </row>
    <row r="927">
      <c r="A927" s="45" t="n"/>
      <c r="B927" s="45" t="n"/>
      <c r="C927" s="45" t="n"/>
      <c r="D927" s="45" t="n"/>
      <c r="E927" s="45" t="n"/>
    </row>
    <row r="928">
      <c r="A928" s="45" t="n"/>
      <c r="B928" s="45" t="n"/>
      <c r="C928" s="45" t="n"/>
      <c r="D928" s="45" t="n"/>
      <c r="E928" s="45" t="n"/>
    </row>
    <row r="929">
      <c r="A929" s="45" t="n"/>
      <c r="B929" s="45" t="n"/>
      <c r="C929" s="45" t="n"/>
      <c r="D929" s="45" t="n"/>
      <c r="E929" s="45" t="n"/>
    </row>
    <row r="930">
      <c r="A930" s="45" t="n"/>
      <c r="B930" s="45" t="n"/>
      <c r="C930" s="45" t="n"/>
      <c r="D930" s="45" t="n"/>
      <c r="E930" s="45" t="n"/>
    </row>
    <row r="931">
      <c r="A931" s="45" t="n"/>
      <c r="B931" s="45" t="n"/>
      <c r="C931" s="45" t="n"/>
      <c r="D931" s="45" t="n"/>
      <c r="E931" s="45" t="n"/>
    </row>
    <row r="932">
      <c r="A932" s="45" t="n"/>
      <c r="B932" s="45" t="n"/>
      <c r="C932" s="45" t="n"/>
      <c r="D932" s="45" t="n"/>
      <c r="E932" s="45" t="n"/>
    </row>
    <row r="933">
      <c r="A933" s="45" t="n"/>
      <c r="B933" s="45" t="n"/>
      <c r="C933" s="45" t="n"/>
      <c r="D933" s="45" t="n"/>
      <c r="E933" s="45" t="n"/>
    </row>
    <row r="934">
      <c r="A934" s="45" t="n"/>
      <c r="B934" s="45" t="n"/>
      <c r="C934" s="45" t="n"/>
      <c r="D934" s="45" t="n"/>
      <c r="E934" s="45" t="n"/>
    </row>
    <row r="935">
      <c r="A935" s="45" t="n"/>
      <c r="B935" s="45" t="n"/>
      <c r="C935" s="45" t="n"/>
      <c r="D935" s="45" t="n"/>
      <c r="E935" s="45" t="n"/>
    </row>
    <row r="936">
      <c r="A936" s="45" t="n"/>
      <c r="B936" s="45" t="n"/>
      <c r="C936" s="45" t="n"/>
      <c r="D936" s="45" t="n"/>
      <c r="E936" s="45" t="n"/>
    </row>
    <row r="937">
      <c r="A937" s="45" t="n"/>
      <c r="B937" s="45" t="n"/>
      <c r="C937" s="45" t="n"/>
      <c r="D937" s="45" t="n"/>
      <c r="E937" s="45" t="n"/>
    </row>
    <row r="938">
      <c r="A938" s="45" t="n"/>
      <c r="B938" s="45" t="n"/>
      <c r="C938" s="45" t="n"/>
      <c r="D938" s="45" t="n"/>
      <c r="E938" s="45" t="n"/>
    </row>
    <row r="939">
      <c r="A939" s="45" t="n"/>
      <c r="B939" s="45" t="n"/>
      <c r="C939" s="45" t="n"/>
      <c r="D939" s="45" t="n"/>
      <c r="E939" s="45" t="n"/>
    </row>
    <row r="940">
      <c r="A940" s="45" t="n"/>
      <c r="B940" s="45" t="n"/>
      <c r="C940" s="45" t="n"/>
      <c r="D940" s="45" t="n"/>
      <c r="E940" s="45" t="n"/>
    </row>
    <row r="941">
      <c r="A941" s="45" t="n"/>
      <c r="B941" s="45" t="n"/>
      <c r="C941" s="45" t="n"/>
      <c r="D941" s="45" t="n"/>
      <c r="E941" s="45" t="n"/>
    </row>
    <row r="942">
      <c r="A942" s="45" t="n"/>
      <c r="B942" s="45" t="n"/>
      <c r="C942" s="45" t="n"/>
      <c r="D942" s="45" t="n"/>
      <c r="E942" s="45" t="n"/>
    </row>
    <row r="943">
      <c r="A943" s="45" t="n"/>
      <c r="B943" s="45" t="n"/>
      <c r="C943" s="45" t="n"/>
      <c r="D943" s="45" t="n"/>
      <c r="E943" s="45" t="n"/>
    </row>
    <row r="944">
      <c r="A944" s="45" t="n"/>
      <c r="B944" s="45" t="n"/>
      <c r="C944" s="45" t="n"/>
      <c r="D944" s="45" t="n"/>
      <c r="E944" s="45" t="n"/>
    </row>
    <row r="945">
      <c r="A945" s="45" t="n"/>
      <c r="B945" s="45" t="n"/>
      <c r="C945" s="45" t="n"/>
      <c r="D945" s="45" t="n"/>
      <c r="E945" s="45" t="n"/>
    </row>
    <row r="946">
      <c r="A946" s="45" t="n"/>
      <c r="B946" s="45" t="n"/>
      <c r="C946" s="45" t="n"/>
      <c r="D946" s="45" t="n"/>
      <c r="E946" s="45" t="n"/>
    </row>
    <row r="947">
      <c r="A947" s="45" t="n"/>
      <c r="B947" s="45" t="n"/>
      <c r="C947" s="45" t="n"/>
      <c r="D947" s="45" t="n"/>
      <c r="E947" s="45" t="n"/>
    </row>
    <row r="948">
      <c r="A948" s="45" t="n"/>
      <c r="B948" s="45" t="n"/>
      <c r="C948" s="45" t="n"/>
      <c r="D948" s="45" t="n"/>
      <c r="E948" s="45" t="n"/>
    </row>
    <row r="949">
      <c r="A949" s="45" t="n"/>
      <c r="B949" s="45" t="n"/>
      <c r="C949" s="45" t="n"/>
      <c r="D949" s="45" t="n"/>
      <c r="E949" s="45" t="n"/>
    </row>
    <row r="950">
      <c r="A950" s="45" t="n"/>
      <c r="B950" s="45" t="n"/>
      <c r="C950" s="45" t="n"/>
      <c r="D950" s="45" t="n"/>
      <c r="E950" s="45" t="n"/>
    </row>
    <row r="951">
      <c r="A951" s="45" t="n"/>
      <c r="B951" s="45" t="n"/>
      <c r="C951" s="45" t="n"/>
      <c r="D951" s="45" t="n"/>
      <c r="E951" s="45" t="n"/>
    </row>
    <row r="952">
      <c r="A952" s="45" t="n"/>
      <c r="B952" s="45" t="n"/>
      <c r="C952" s="45" t="n"/>
      <c r="D952" s="45" t="n"/>
      <c r="E952" s="45" t="n"/>
    </row>
    <row r="953">
      <c r="A953" s="45" t="n"/>
      <c r="B953" s="45" t="n"/>
      <c r="C953" s="45" t="n"/>
      <c r="D953" s="45" t="n"/>
      <c r="E953" s="45" t="n"/>
    </row>
    <row r="954">
      <c r="A954" s="45" t="n"/>
      <c r="B954" s="45" t="n"/>
      <c r="C954" s="45" t="n"/>
      <c r="D954" s="45" t="n"/>
      <c r="E954" s="45" t="n"/>
    </row>
    <row r="955">
      <c r="A955" s="45" t="n"/>
      <c r="B955" s="45" t="n"/>
      <c r="C955" s="45" t="n"/>
      <c r="D955" s="45" t="n"/>
      <c r="E955" s="45" t="n"/>
    </row>
    <row r="956">
      <c r="A956" s="45" t="n"/>
      <c r="B956" s="45" t="n"/>
      <c r="C956" s="45" t="n"/>
      <c r="D956" s="45" t="n"/>
      <c r="E956" s="45" t="n"/>
    </row>
    <row r="957">
      <c r="A957" s="45" t="n"/>
      <c r="B957" s="45" t="n"/>
      <c r="C957" s="45" t="n"/>
      <c r="D957" s="45" t="n"/>
      <c r="E957" s="45" t="n"/>
    </row>
    <row r="958">
      <c r="A958" s="45" t="n"/>
      <c r="B958" s="45" t="n"/>
      <c r="C958" s="45" t="n"/>
      <c r="D958" s="45" t="n"/>
      <c r="E958" s="45" t="n"/>
    </row>
    <row r="959">
      <c r="A959" s="45" t="n"/>
      <c r="B959" s="45" t="n"/>
      <c r="C959" s="45" t="n"/>
      <c r="D959" s="45" t="n"/>
      <c r="E959" s="45" t="n"/>
    </row>
    <row r="960">
      <c r="A960" s="45" t="n"/>
      <c r="B960" s="45" t="n"/>
      <c r="C960" s="45" t="n"/>
      <c r="D960" s="45" t="n"/>
      <c r="E960" s="45" t="n"/>
    </row>
    <row r="961">
      <c r="A961" s="45" t="n"/>
      <c r="B961" s="45" t="n"/>
      <c r="C961" s="45" t="n"/>
      <c r="D961" s="45" t="n"/>
      <c r="E961" s="45" t="n"/>
    </row>
    <row r="962">
      <c r="A962" s="45" t="n"/>
      <c r="B962" s="45" t="n"/>
      <c r="C962" s="45" t="n"/>
      <c r="D962" s="45" t="n"/>
      <c r="E962" s="45" t="n"/>
    </row>
    <row r="963">
      <c r="A963" s="45" t="n"/>
      <c r="B963" s="45" t="n"/>
      <c r="C963" s="45" t="n"/>
      <c r="D963" s="45" t="n"/>
      <c r="E963" s="45" t="n"/>
    </row>
    <row r="964">
      <c r="A964" s="45" t="n"/>
      <c r="B964" s="45" t="n"/>
      <c r="C964" s="45" t="n"/>
      <c r="D964" s="45" t="n"/>
      <c r="E964" s="45" t="n"/>
    </row>
    <row r="965">
      <c r="A965" s="45" t="n"/>
      <c r="B965" s="45" t="n"/>
      <c r="C965" s="45" t="n"/>
      <c r="D965" s="45" t="n"/>
      <c r="E965" s="45" t="n"/>
    </row>
    <row r="966">
      <c r="A966" s="45" t="n"/>
      <c r="B966" s="45" t="n"/>
      <c r="C966" s="45" t="n"/>
      <c r="D966" s="45" t="n"/>
      <c r="E966" s="45" t="n"/>
    </row>
    <row r="967">
      <c r="A967" s="45" t="n"/>
      <c r="B967" s="45" t="n"/>
      <c r="C967" s="45" t="n"/>
      <c r="D967" s="45" t="n"/>
      <c r="E967" s="45" t="n"/>
    </row>
    <row r="968">
      <c r="A968" s="45" t="n"/>
      <c r="B968" s="45" t="n"/>
      <c r="C968" s="45" t="n"/>
      <c r="D968" s="45" t="n"/>
      <c r="E968" s="45" t="n"/>
    </row>
    <row r="969">
      <c r="A969" s="45" t="n"/>
      <c r="B969" s="45" t="n"/>
      <c r="C969" s="45" t="n"/>
      <c r="D969" s="45" t="n"/>
      <c r="E969" s="45" t="n"/>
    </row>
    <row r="970">
      <c r="A970" s="45" t="n"/>
      <c r="B970" s="45" t="n"/>
      <c r="C970" s="45" t="n"/>
      <c r="D970" s="45" t="n"/>
      <c r="E970" s="45" t="n"/>
    </row>
    <row r="971">
      <c r="A971" s="45" t="n"/>
      <c r="B971" s="45" t="n"/>
      <c r="C971" s="45" t="n"/>
      <c r="D971" s="45" t="n"/>
      <c r="E971" s="45" t="n"/>
    </row>
    <row r="972">
      <c r="A972" s="45" t="n"/>
      <c r="B972" s="45" t="n"/>
      <c r="C972" s="45" t="n"/>
      <c r="D972" s="45" t="n"/>
      <c r="E972" s="45" t="n"/>
    </row>
    <row r="973">
      <c r="A973" s="45" t="n"/>
      <c r="B973" s="45" t="n"/>
      <c r="C973" s="45" t="n"/>
      <c r="D973" s="45" t="n"/>
      <c r="E973" s="45" t="n"/>
    </row>
    <row r="974">
      <c r="A974" s="45" t="n"/>
      <c r="B974" s="45" t="n"/>
      <c r="C974" s="45" t="n"/>
      <c r="D974" s="45" t="n"/>
      <c r="E974" s="45" t="n"/>
    </row>
    <row r="975">
      <c r="A975" s="45" t="n"/>
      <c r="B975" s="45" t="n"/>
      <c r="C975" s="45" t="n"/>
      <c r="D975" s="45" t="n"/>
      <c r="E975" s="45" t="n"/>
    </row>
    <row r="976">
      <c r="A976" s="45" t="n"/>
      <c r="B976" s="45" t="n"/>
      <c r="C976" s="45" t="n"/>
      <c r="D976" s="45" t="n"/>
      <c r="E976" s="45" t="n"/>
    </row>
    <row r="977">
      <c r="A977" s="45" t="n"/>
      <c r="B977" s="45" t="n"/>
      <c r="C977" s="45" t="n"/>
      <c r="D977" s="45" t="n"/>
      <c r="E977" s="45" t="n"/>
    </row>
    <row r="978">
      <c r="A978" s="45" t="n"/>
      <c r="B978" s="45" t="n"/>
      <c r="C978" s="45" t="n"/>
      <c r="D978" s="45" t="n"/>
      <c r="E978" s="45" t="n"/>
    </row>
    <row r="979">
      <c r="A979" s="45" t="n"/>
      <c r="B979" s="45" t="n"/>
      <c r="C979" s="45" t="n"/>
      <c r="D979" s="45" t="n"/>
      <c r="E979" s="45" t="n"/>
    </row>
    <row r="980">
      <c r="A980" s="45" t="n"/>
      <c r="B980" s="45" t="n"/>
      <c r="C980" s="45" t="n"/>
      <c r="D980" s="45" t="n"/>
      <c r="E980" s="45" t="n"/>
    </row>
    <row r="981">
      <c r="A981" s="45" t="n"/>
      <c r="B981" s="45" t="n"/>
      <c r="C981" s="45" t="n"/>
      <c r="D981" s="45" t="n"/>
      <c r="E981" s="45" t="n"/>
    </row>
    <row r="982">
      <c r="A982" s="45" t="n"/>
      <c r="B982" s="45" t="n"/>
      <c r="C982" s="45" t="n"/>
      <c r="D982" s="45" t="n"/>
      <c r="E982" s="45" t="n"/>
    </row>
    <row r="983">
      <c r="A983" s="45" t="n"/>
      <c r="B983" s="45" t="n"/>
      <c r="C983" s="45" t="n"/>
      <c r="D983" s="45" t="n"/>
      <c r="E983" s="45" t="n"/>
    </row>
    <row r="984">
      <c r="A984" s="45" t="n"/>
      <c r="B984" s="45" t="n"/>
      <c r="C984" s="45" t="n"/>
      <c r="D984" s="45" t="n"/>
      <c r="E984" s="45" t="n"/>
    </row>
    <row r="985">
      <c r="A985" s="45" t="n"/>
      <c r="B985" s="45" t="n"/>
      <c r="C985" s="45" t="n"/>
      <c r="D985" s="45" t="n"/>
      <c r="E985" s="45" t="n"/>
    </row>
    <row r="986">
      <c r="A986" s="45" t="n"/>
      <c r="B986" s="45" t="n"/>
      <c r="C986" s="45" t="n"/>
      <c r="D986" s="45" t="n"/>
      <c r="E986" s="45" t="n"/>
    </row>
    <row r="987">
      <c r="A987" s="45" t="n"/>
      <c r="B987" s="45" t="n"/>
      <c r="C987" s="45" t="n"/>
      <c r="D987" s="45" t="n"/>
      <c r="E987" s="45" t="n"/>
    </row>
    <row r="988">
      <c r="A988" s="45" t="n"/>
      <c r="B988" s="45" t="n"/>
      <c r="C988" s="45" t="n"/>
      <c r="D988" s="45" t="n"/>
      <c r="E988" s="45" t="n"/>
    </row>
    <row r="989">
      <c r="A989" s="45" t="n"/>
      <c r="B989" s="45" t="n"/>
      <c r="C989" s="45" t="n"/>
      <c r="D989" s="45" t="n"/>
      <c r="E989" s="45" t="n"/>
    </row>
    <row r="990">
      <c r="A990" s="45" t="n"/>
      <c r="B990" s="45" t="n"/>
      <c r="C990" s="45" t="n"/>
      <c r="D990" s="45" t="n"/>
      <c r="E990" s="45" t="n"/>
    </row>
    <row r="991">
      <c r="A991" s="45" t="n"/>
      <c r="B991" s="45" t="n"/>
      <c r="C991" s="45" t="n"/>
      <c r="D991" s="45" t="n"/>
      <c r="E991" s="45" t="n"/>
    </row>
    <row r="992">
      <c r="A992" s="45" t="n"/>
      <c r="B992" s="45" t="n"/>
      <c r="C992" s="45" t="n"/>
      <c r="D992" s="45" t="n"/>
      <c r="E992" s="45" t="n"/>
    </row>
    <row r="993">
      <c r="A993" s="45" t="n"/>
      <c r="B993" s="45" t="n"/>
      <c r="C993" s="45" t="n"/>
      <c r="D993" s="45" t="n"/>
      <c r="E993" s="45" t="n"/>
    </row>
    <row r="994">
      <c r="A994" s="45" t="n"/>
      <c r="B994" s="45" t="n"/>
      <c r="C994" s="45" t="n"/>
      <c r="D994" s="45" t="n"/>
      <c r="E994" s="45" t="n"/>
    </row>
    <row r="995">
      <c r="A995" s="45" t="n"/>
      <c r="B995" s="45" t="n"/>
      <c r="C995" s="45" t="n"/>
      <c r="D995" s="45" t="n"/>
      <c r="E995" s="45" t="n"/>
    </row>
    <row r="996">
      <c r="A996" s="45" t="n"/>
      <c r="B996" s="45" t="n"/>
      <c r="C996" s="45" t="n"/>
      <c r="D996" s="45" t="n"/>
      <c r="E996" s="45" t="n"/>
    </row>
    <row r="997">
      <c r="A997" s="45" t="n"/>
      <c r="B997" s="45" t="n"/>
      <c r="C997" s="45" t="n"/>
      <c r="D997" s="45" t="n"/>
      <c r="E997" s="45" t="n"/>
    </row>
    <row r="998">
      <c r="A998" s="45" t="n"/>
      <c r="B998" s="45" t="n"/>
      <c r="C998" s="45" t="n"/>
      <c r="D998" s="45" t="n"/>
      <c r="E998" s="45" t="n"/>
    </row>
    <row r="999">
      <c r="A999" s="45" t="n"/>
      <c r="B999" s="45" t="n"/>
      <c r="C999" s="45" t="n"/>
      <c r="D999" s="45" t="n"/>
      <c r="E999" s="45" t="n"/>
    </row>
    <row r="1000">
      <c r="A1000" s="45" t="n"/>
      <c r="B1000" s="45" t="n"/>
      <c r="C1000" s="45" t="n"/>
      <c r="D1000" s="45" t="n"/>
      <c r="E1000" s="45" t="n"/>
    </row>
  </sheetData>
  <autoFilter ref="$A$1:$E$77"/>
  <pageMargins left="0.75" right="0.75" top="1" bottom="1" header="0.5" footer="0.5"/>
</worksheet>
</file>

<file path=xl/worksheets/sheet40.xml><?xml version="1.0" encoding="utf-8"?>
<worksheet xmlns:r="http://schemas.openxmlformats.org/officeDocument/2006/relationships" xmlns="http://schemas.openxmlformats.org/spreadsheetml/2006/main">
  <sheetPr>
    <tabColor rgb="FFD9E6E0"/>
    <outlinePr summaryBelow="1" summaryRight="1"/>
    <pageSetUpPr/>
  </sheetPr>
  <dimension ref="A1:Z385"/>
  <sheetViews>
    <sheetView workbookViewId="0">
      <selection activeCell="A1" sqref="A1"/>
    </sheetView>
  </sheetViews>
  <sheetFormatPr baseColWidth="8" defaultColWidth="12.63" defaultRowHeight="15" customHeight="1"/>
  <cols>
    <col width="21.75" customWidth="1" style="198" min="1" max="1"/>
    <col width="19.75" customWidth="1" style="198" min="2" max="2"/>
    <col width="12.13" customWidth="1" style="198" min="3" max="3"/>
    <col width="12.88" customWidth="1" style="198" min="4" max="4"/>
    <col width="14.13" customWidth="1" style="198" min="5" max="6"/>
    <col width="59.13" customWidth="1" style="198" min="7" max="7"/>
    <col width="12.88" customWidth="1" style="198" min="8" max="8"/>
    <col width="14.13" customWidth="1" style="198" min="9" max="9"/>
    <col width="13.38" customWidth="1" style="198" min="10" max="10"/>
    <col width="14.13" customWidth="1" style="198" min="11" max="11"/>
    <col width="15.25" customWidth="1" style="198" min="12" max="12"/>
    <col width="8.630000000000001" customWidth="1" style="198" min="13" max="26"/>
  </cols>
  <sheetData>
    <row r="1" ht="39" customHeight="1" s="198">
      <c r="A1" s="197" t="inlineStr">
        <is>
          <t>Source list for sequestration rates found in academic studies.</t>
        </is>
      </c>
      <c r="B1" s="197" t="n"/>
      <c r="C1" s="197" t="n"/>
      <c r="D1" s="197" t="n"/>
      <c r="E1" s="197" t="n"/>
      <c r="F1" s="197" t="n"/>
      <c r="G1" s="197" t="n"/>
      <c r="H1" s="197" t="n"/>
      <c r="I1" s="197" t="n"/>
      <c r="J1" s="197" t="n"/>
      <c r="K1" s="197" t="n"/>
      <c r="L1" s="197" t="n"/>
      <c r="M1" s="197" t="n"/>
      <c r="N1" s="197" t="n"/>
      <c r="O1" s="197" t="n"/>
      <c r="P1" s="197" t="n"/>
      <c r="Q1" s="197" t="n"/>
      <c r="R1" s="197" t="n"/>
      <c r="S1" s="197" t="n"/>
      <c r="T1" s="197" t="n"/>
      <c r="U1" s="197" t="n"/>
      <c r="V1" s="197" t="n"/>
      <c r="W1" s="197" t="n"/>
      <c r="X1" s="197" t="n"/>
      <c r="Y1" s="197" t="n"/>
      <c r="Z1" s="197" t="n"/>
    </row>
    <row r="2" ht="9.75" customHeight="1" s="198">
      <c r="A2" s="114" t="n"/>
      <c r="B2" s="197" t="n"/>
      <c r="C2" s="197" t="n"/>
      <c r="D2" s="197" t="n"/>
      <c r="E2" s="197" t="n"/>
      <c r="F2" s="197" t="n"/>
      <c r="G2" s="197" t="n"/>
      <c r="H2" s="197" t="n"/>
      <c r="I2" s="197" t="n"/>
      <c r="J2" s="197" t="n"/>
      <c r="K2" s="197" t="n"/>
      <c r="L2" s="197" t="n"/>
      <c r="M2" s="197" t="n"/>
      <c r="N2" s="197" t="n"/>
      <c r="O2" s="197" t="n"/>
      <c r="P2" s="197" t="n"/>
      <c r="Q2" s="197" t="n"/>
      <c r="R2" s="197" t="n"/>
      <c r="S2" s="197" t="n"/>
      <c r="T2" s="197" t="n"/>
      <c r="U2" s="197" t="n"/>
      <c r="V2" s="197" t="n"/>
      <c r="W2" s="197" t="n"/>
      <c r="X2" s="197" t="n"/>
      <c r="Y2" s="197" t="n"/>
      <c r="Z2" s="197" t="n"/>
    </row>
    <row r="3" ht="12.75" customHeight="1" s="198">
      <c r="A3" s="115" t="inlineStr">
        <is>
          <t>Conversions</t>
        </is>
      </c>
      <c r="B3" s="116" t="inlineStr">
        <is>
          <t>g in a ton conversion</t>
        </is>
      </c>
      <c r="C3" s="117" t="n">
        <v>1000000</v>
      </c>
      <c r="D3" s="197" t="n"/>
      <c r="E3" s="197" t="n"/>
      <c r="F3" s="197" t="n"/>
      <c r="G3" s="197" t="n"/>
      <c r="H3" s="197" t="n"/>
      <c r="I3" s="197" t="n"/>
      <c r="J3" s="197" t="n"/>
      <c r="K3" s="197" t="n"/>
      <c r="L3" s="197" t="n"/>
      <c r="M3" s="197" t="n"/>
      <c r="N3" s="197" t="n"/>
      <c r="O3" s="197" t="n"/>
      <c r="P3" s="197" t="n"/>
      <c r="Q3" s="197" t="n"/>
      <c r="R3" s="197" t="n"/>
      <c r="S3" s="197" t="n"/>
      <c r="T3" s="197" t="n"/>
      <c r="U3" s="197" t="n"/>
      <c r="V3" s="197" t="n"/>
      <c r="W3" s="197" t="n"/>
      <c r="X3" s="197" t="n"/>
      <c r="Y3" s="197" t="n"/>
      <c r="Z3" s="197" t="n"/>
    </row>
    <row r="4" ht="14.25" customHeight="1" s="198">
      <c r="A4" s="118" t="n"/>
      <c r="B4" s="119" t="inlineStr">
        <is>
          <t>C to CO2 factor</t>
        </is>
      </c>
      <c r="C4" s="120" t="n">
        <v>3.66666666666666</v>
      </c>
      <c r="D4" s="197" t="n"/>
      <c r="E4" s="197" t="n"/>
      <c r="F4" s="197" t="n"/>
      <c r="G4" s="197" t="n"/>
      <c r="H4" s="197" t="n"/>
      <c r="I4" s="197" t="n"/>
      <c r="J4" s="197" t="n"/>
      <c r="K4" s="197" t="n"/>
      <c r="L4" s="197" t="n"/>
      <c r="M4" s="197" t="n"/>
      <c r="N4" s="197" t="n"/>
      <c r="O4" s="197" t="n"/>
      <c r="P4" s="197" t="n"/>
      <c r="Q4" s="197" t="n"/>
      <c r="R4" s="197" t="n"/>
      <c r="S4" s="197" t="n"/>
      <c r="T4" s="197" t="n"/>
      <c r="U4" s="197" t="n"/>
      <c r="V4" s="197" t="n"/>
      <c r="W4" s="197" t="n"/>
      <c r="X4" s="197" t="n"/>
      <c r="Y4" s="197" t="n"/>
      <c r="Z4" s="197" t="n"/>
    </row>
    <row r="5" ht="14.25" customHeight="1" s="198">
      <c r="A5" s="197" t="n"/>
      <c r="B5" s="13" t="n"/>
      <c r="C5" s="37" t="n"/>
      <c r="D5" s="197" t="n"/>
      <c r="E5" s="197" t="n"/>
      <c r="F5" s="197" t="n"/>
      <c r="G5" s="197" t="n"/>
      <c r="H5" s="197" t="n"/>
      <c r="I5" s="197" t="n"/>
      <c r="J5" s="197" t="n"/>
      <c r="K5" s="197" t="n"/>
      <c r="L5" s="197" t="n"/>
      <c r="M5" s="197" t="n"/>
      <c r="N5" s="197" t="n"/>
      <c r="O5" s="197" t="n"/>
      <c r="P5" s="197" t="n"/>
      <c r="Q5" s="197" t="n"/>
      <c r="R5" s="197" t="n"/>
      <c r="S5" s="197" t="n"/>
      <c r="T5" s="197" t="n"/>
      <c r="U5" s="197" t="n"/>
      <c r="V5" s="197" t="n"/>
      <c r="W5" s="197" t="n"/>
      <c r="X5" s="197" t="n"/>
      <c r="Y5" s="197" t="n"/>
      <c r="Z5" s="197" t="n"/>
    </row>
    <row r="6" ht="22.5" customHeight="1" s="198">
      <c r="A6" s="121" t="n"/>
      <c r="B6" s="122" t="inlineStr">
        <is>
          <t>Unit</t>
        </is>
      </c>
      <c r="C6" s="122" t="inlineStr">
        <is>
          <t>Mangrove</t>
        </is>
      </c>
      <c r="D6" s="122" t="inlineStr">
        <is>
          <t>Seagrass</t>
        </is>
      </c>
      <c r="E6" s="122" t="inlineStr">
        <is>
          <t>Salt marsh</t>
        </is>
      </c>
      <c r="F6" s="122" t="inlineStr">
        <is>
          <t>Scope</t>
        </is>
      </c>
      <c r="G6" s="123" t="inlineStr">
        <is>
          <t>Notes</t>
        </is>
      </c>
    </row>
    <row r="7" ht="12.75" customHeight="1" s="198">
      <c r="A7" s="124" t="inlineStr">
        <is>
          <t>McLeod, 2011</t>
        </is>
      </c>
      <c r="B7" s="125" t="inlineStr">
        <is>
          <t>gC/m^2/yr</t>
        </is>
      </c>
      <c r="C7" s="125" t="n">
        <v>226</v>
      </c>
      <c r="D7" s="125" t="n">
        <v>138</v>
      </c>
      <c r="E7" s="125" t="n">
        <v>218</v>
      </c>
      <c r="F7" s="125" t="n"/>
      <c r="G7" s="126" t="inlineStr">
        <is>
          <t>Compiled carbon burial measurements from all 3 ecosystems. Using the mean values from each ecosystem in the model.</t>
        </is>
      </c>
    </row>
    <row r="8" ht="12.75" customHeight="1" s="198">
      <c r="A8" s="127" t="n"/>
      <c r="B8" s="197" t="inlineStr">
        <is>
          <t>gC/ha/yr</t>
        </is>
      </c>
      <c r="C8" s="197">
        <f>C7*10000</f>
        <v/>
      </c>
      <c r="D8" s="197">
        <f>D7*10000</f>
        <v/>
      </c>
      <c r="E8" s="197">
        <f>E7*10000</f>
        <v/>
      </c>
      <c r="F8" s="197" t="n"/>
      <c r="G8" s="128" t="inlineStr">
        <is>
          <t>*10,000</t>
        </is>
      </c>
      <c r="H8" s="197" t="n"/>
      <c r="I8" s="197" t="n"/>
      <c r="J8" s="197" t="n"/>
      <c r="K8" s="197" t="n"/>
      <c r="L8" s="197" t="n"/>
      <c r="M8" s="197" t="n"/>
      <c r="O8" s="197" t="n"/>
      <c r="P8" s="197" t="n"/>
      <c r="Q8" s="197" t="n"/>
      <c r="R8" s="197" t="n"/>
      <c r="S8" s="197" t="n"/>
      <c r="T8" s="197" t="n"/>
      <c r="U8" s="197" t="n"/>
      <c r="V8" s="197" t="n"/>
      <c r="W8" s="197" t="n"/>
      <c r="X8" s="197" t="n"/>
      <c r="Y8" s="197" t="n"/>
      <c r="Z8" s="197" t="n"/>
    </row>
    <row r="9" ht="12.75" customHeight="1" s="198">
      <c r="A9" s="127" t="n"/>
      <c r="B9" s="197" t="inlineStr">
        <is>
          <t>tC/ha/yr</t>
        </is>
      </c>
      <c r="C9" s="197">
        <f>C8/$C$3</f>
        <v/>
      </c>
      <c r="D9" s="197">
        <f>D8/$C$3</f>
        <v/>
      </c>
      <c r="E9" s="197">
        <f>E8/$C$3</f>
        <v/>
      </c>
      <c r="F9" s="197" t="n"/>
      <c r="G9" s="128" t="inlineStr">
        <is>
          <t>/1,000,000</t>
        </is>
      </c>
      <c r="H9" s="197" t="n"/>
      <c r="I9" s="197" t="n"/>
      <c r="J9" s="197" t="n"/>
      <c r="K9" s="197" t="n"/>
      <c r="L9" s="197" t="n"/>
      <c r="M9" s="197" t="n"/>
      <c r="O9" s="197" t="n"/>
      <c r="R9" s="197" t="n"/>
      <c r="S9" s="197" t="n"/>
      <c r="T9" s="197" t="n"/>
      <c r="U9" s="197" t="n"/>
      <c r="V9" s="197" t="n"/>
      <c r="W9" s="197" t="n"/>
      <c r="X9" s="197" t="n"/>
      <c r="Y9" s="197" t="n"/>
      <c r="Z9" s="197" t="n"/>
    </row>
    <row r="10" ht="12.75" customHeight="1" s="198">
      <c r="A10" s="127" t="n"/>
      <c r="B10" s="197" t="inlineStr">
        <is>
          <t>tCO2e/ha/yr</t>
        </is>
      </c>
      <c r="C10" s="129">
        <f>C9*3.66</f>
        <v/>
      </c>
      <c r="D10" s="129">
        <f>D9*3.66</f>
        <v/>
      </c>
      <c r="E10" s="129">
        <f>E9*3.66</f>
        <v/>
      </c>
      <c r="F10" s="129" t="inlineStr">
        <is>
          <t>Global</t>
        </is>
      </c>
      <c r="G10" s="128" t="inlineStr">
        <is>
          <t>*3.66</t>
        </is>
      </c>
      <c r="H10" s="197" t="n"/>
      <c r="I10" s="197" t="n"/>
      <c r="J10" s="197" t="n"/>
      <c r="K10" s="197" t="n"/>
      <c r="L10" s="197" t="n"/>
      <c r="M10" s="197" t="n"/>
      <c r="O10" s="197" t="n"/>
      <c r="Q10" s="197" t="n"/>
      <c r="R10" s="197" t="n"/>
      <c r="S10" s="197" t="n"/>
      <c r="T10" s="197" t="n"/>
      <c r="U10" s="197" t="n"/>
      <c r="V10" s="197" t="n"/>
      <c r="W10" s="197" t="n"/>
      <c r="X10" s="197" t="n"/>
      <c r="Y10" s="197" t="n"/>
      <c r="Z10" s="197" t="n"/>
    </row>
    <row r="11" ht="12.75" customHeight="1" s="198">
      <c r="A11" s="115" t="inlineStr">
        <is>
          <t>Blue Wealth of Nations ecosystem extent and potential dataset</t>
        </is>
      </c>
      <c r="B11" s="125" t="n"/>
      <c r="C11" s="125" t="n"/>
      <c r="D11" s="125" t="n"/>
      <c r="E11" s="125" t="n"/>
      <c r="F11" s="125" t="n"/>
      <c r="G11" s="126" t="inlineStr">
        <is>
          <t>Sequestration rates from Blue Wealth of Nations dataset of all extents and ecosystem carbon potentials by country</t>
        </is>
      </c>
    </row>
    <row r="12" ht="12.75" customHeight="1" s="198">
      <c r="A12" s="127" t="n"/>
      <c r="B12" s="197" t="inlineStr">
        <is>
          <t>tC/m^2/yr</t>
        </is>
      </c>
      <c r="C12" s="100" t="n">
        <v>174</v>
      </c>
      <c r="D12" s="100" t="n">
        <v>138</v>
      </c>
      <c r="E12" s="100" t="n">
        <v>245</v>
      </c>
      <c r="F12" s="100" t="inlineStr">
        <is>
          <t>Global</t>
        </is>
      </c>
      <c r="G12" s="128" t="n"/>
      <c r="H12" s="197" t="n"/>
      <c r="I12" s="197" t="n"/>
      <c r="J12" s="197" t="n"/>
      <c r="K12" s="197" t="n"/>
      <c r="L12" s="197" t="n"/>
      <c r="M12" s="197" t="n"/>
      <c r="N12" s="197" t="n"/>
      <c r="O12" s="197" t="n"/>
      <c r="P12" s="197" t="n"/>
      <c r="Q12" s="197" t="n"/>
      <c r="R12" s="197" t="n"/>
      <c r="S12" s="197" t="n"/>
      <c r="T12" s="197" t="n"/>
      <c r="U12" s="197" t="n"/>
      <c r="V12" s="197" t="n"/>
      <c r="W12" s="197" t="n"/>
      <c r="X12" s="197" t="n"/>
      <c r="Y12" s="197" t="n"/>
      <c r="Z12" s="197" t="n"/>
    </row>
    <row r="13" ht="12.75" customHeight="1" s="198">
      <c r="A13" s="127" t="n"/>
      <c r="B13" s="197" t="inlineStr">
        <is>
          <t>tC/m2/yr</t>
        </is>
      </c>
      <c r="C13" s="197" t="n">
        <v>0.000174</v>
      </c>
      <c r="D13" s="197" t="n">
        <v>0.000138</v>
      </c>
      <c r="E13" s="197" t="n">
        <v>0.000245</v>
      </c>
      <c r="F13" s="197" t="n"/>
      <c r="G13" s="128" t="n"/>
    </row>
    <row r="14" ht="12.75" customHeight="1" s="198">
      <c r="A14" s="127" t="n"/>
      <c r="B14" s="197" t="inlineStr">
        <is>
          <t>tC/ha/yr</t>
        </is>
      </c>
      <c r="C14" s="197" t="n">
        <v>1.74</v>
      </c>
      <c r="D14" s="197" t="n">
        <v>1.38</v>
      </c>
      <c r="E14" s="197" t="n">
        <v>0.245</v>
      </c>
      <c r="F14" s="197" t="n"/>
      <c r="G14" s="128" t="n"/>
    </row>
    <row r="15" ht="12.75" customHeight="1" s="198">
      <c r="A15" s="127" t="n"/>
      <c r="B15" s="197" t="inlineStr">
        <is>
          <t>tCO2/ha/yr</t>
        </is>
      </c>
      <c r="C15" s="197">
        <f>C14*3.66</f>
        <v/>
      </c>
      <c r="D15" s="197">
        <f>D14*3.66</f>
        <v/>
      </c>
      <c r="E15" s="197">
        <f>E14*3.66</f>
        <v/>
      </c>
      <c r="F15" s="197" t="n"/>
      <c r="G15" s="128" t="n"/>
      <c r="H15" s="197" t="n"/>
      <c r="I15" s="197" t="n"/>
      <c r="J15" s="197" t="n"/>
      <c r="K15" s="197" t="n"/>
      <c r="L15" s="197" t="n"/>
      <c r="M15" s="197" t="n"/>
      <c r="N15" s="197" t="n"/>
      <c r="O15" s="197" t="n"/>
      <c r="P15" s="197" t="n"/>
      <c r="Q15" s="197" t="n"/>
      <c r="R15" s="197" t="n"/>
      <c r="S15" s="197" t="n"/>
      <c r="T15" s="197" t="n"/>
      <c r="U15" s="197" t="n"/>
      <c r="V15" s="197" t="n"/>
      <c r="W15" s="197" t="n"/>
      <c r="X15" s="197" t="n"/>
      <c r="Y15" s="197" t="n"/>
      <c r="Z15" s="197" t="n"/>
    </row>
    <row r="16" ht="12.75" customHeight="1" s="198">
      <c r="A16" s="127" t="n"/>
      <c r="B16" s="197" t="n"/>
      <c r="C16" s="197" t="n"/>
      <c r="D16" s="197" t="n"/>
      <c r="E16" s="197" t="n"/>
      <c r="F16" s="197" t="n"/>
      <c r="G16" s="128" t="n"/>
    </row>
    <row r="17" ht="12.75" customHeight="1" s="198">
      <c r="A17" s="115" t="inlineStr">
        <is>
          <t>VCS default values for blue carbon sequestration</t>
        </is>
      </c>
      <c r="B17" s="125" t="n"/>
      <c r="C17" s="125" t="n"/>
      <c r="D17" s="125" t="n"/>
      <c r="E17" s="125" t="n"/>
      <c r="F17" s="125" t="n"/>
      <c r="G17" s="126" t="inlineStr">
        <is>
          <t>Can be used as a very conservative sequestration rate, considered the default Tier 1 assumption for VCS projects when project specific data is unavailable.</t>
        </is>
      </c>
      <c r="H17" s="197" t="n"/>
      <c r="I17" s="197" t="n"/>
      <c r="J17" s="197" t="n"/>
      <c r="K17" s="197" t="n"/>
      <c r="L17" s="197" t="n"/>
      <c r="M17" s="197" t="n"/>
      <c r="N17" s="197" t="n"/>
      <c r="O17" s="197" t="n"/>
      <c r="P17" s="197" t="n"/>
      <c r="Q17" s="197" t="n"/>
      <c r="R17" s="197" t="n"/>
      <c r="S17" s="197" t="n"/>
      <c r="T17" s="197" t="n"/>
      <c r="U17" s="197" t="n"/>
      <c r="V17" s="197" t="n"/>
      <c r="W17" s="197" t="n"/>
      <c r="X17" s="197" t="n"/>
      <c r="Y17" s="197" t="n"/>
      <c r="Z17" s="197" t="n"/>
    </row>
    <row r="18" ht="12.75" customHeight="1" s="198">
      <c r="A18" s="127" t="n"/>
      <c r="B18" s="197" t="inlineStr">
        <is>
          <t>tC/ha/yr</t>
        </is>
      </c>
      <c r="C18" s="197" t="n">
        <v>1.46</v>
      </c>
      <c r="D18" s="197" t="n"/>
      <c r="E18" s="197" t="n">
        <v>1.46</v>
      </c>
      <c r="F18" s="197" t="inlineStr">
        <is>
          <t>Global</t>
        </is>
      </c>
      <c r="G18" s="128" t="inlineStr">
        <is>
          <t>VCS default value</t>
        </is>
      </c>
      <c r="H18" s="197" t="n"/>
      <c r="I18" s="197" t="n"/>
      <c r="J18" s="197" t="n"/>
      <c r="K18" s="197" t="n"/>
      <c r="L18" s="197" t="n"/>
      <c r="M18" s="197" t="n"/>
      <c r="N18" s="197" t="n"/>
      <c r="O18" s="197" t="n"/>
      <c r="P18" s="197" t="n"/>
      <c r="Q18" s="197" t="n"/>
      <c r="R18" s="197" t="n"/>
      <c r="S18" s="197" t="n"/>
      <c r="T18" s="197" t="n"/>
      <c r="U18" s="197" t="n"/>
      <c r="V18" s="197" t="n"/>
      <c r="W18" s="197" t="n"/>
      <c r="X18" s="197" t="n"/>
      <c r="Y18" s="197" t="n"/>
      <c r="Z18" s="197" t="n"/>
    </row>
    <row r="19" ht="12.75" customHeight="1" s="198">
      <c r="A19" s="127" t="inlineStr">
        <is>
          <t> </t>
        </is>
      </c>
      <c r="B19" s="197" t="inlineStr">
        <is>
          <t>tCO2/ha/yr</t>
        </is>
      </c>
      <c r="C19" s="197">
        <f>C18*3.66</f>
        <v/>
      </c>
      <c r="D19" s="197" t="n"/>
      <c r="E19" s="197">
        <f>E18*3.66</f>
        <v/>
      </c>
      <c r="F19" s="197" t="n"/>
      <c r="G19" s="128" t="inlineStr">
        <is>
          <t>Converted to CO2e</t>
        </is>
      </c>
    </row>
    <row r="20" ht="12.75" customHeight="1" s="198">
      <c r="A20" s="127" t="n"/>
      <c r="B20" s="197" t="n"/>
      <c r="C20" s="197" t="n"/>
      <c r="D20" s="197" t="n"/>
      <c r="E20" s="197" t="n"/>
      <c r="F20" s="197" t="n"/>
      <c r="G20" s="128" t="n"/>
      <c r="H20" s="197" t="n"/>
      <c r="I20" s="197" t="n"/>
      <c r="J20" s="197" t="n"/>
      <c r="K20" s="197" t="n"/>
      <c r="L20" s="197" t="n"/>
      <c r="M20" s="197" t="n"/>
      <c r="N20" s="197" t="n"/>
      <c r="O20" s="197" t="n"/>
      <c r="P20" s="197" t="n"/>
      <c r="Q20" s="197" t="n"/>
      <c r="R20" s="197" t="n"/>
      <c r="S20" s="197" t="n"/>
      <c r="T20" s="197" t="n"/>
      <c r="U20" s="197" t="n"/>
      <c r="V20" s="197" t="n"/>
      <c r="W20" s="197" t="n"/>
      <c r="X20" s="197" t="n"/>
      <c r="Y20" s="197" t="n"/>
      <c r="Z20" s="197" t="n"/>
    </row>
    <row r="21" ht="12.75" customHeight="1" s="198">
      <c r="A21" s="115" t="inlineStr">
        <is>
          <t>IPCC supplement, 2014</t>
        </is>
      </c>
      <c r="B21" s="116" t="inlineStr">
        <is>
          <t>MgC/ha/yr</t>
        </is>
      </c>
      <c r="C21" s="116" t="n">
        <v>1.62</v>
      </c>
      <c r="D21" s="116" t="n">
        <v>0.43</v>
      </c>
      <c r="E21" s="116" t="n">
        <v>0.91</v>
      </c>
      <c r="F21" s="116" t="n"/>
      <c r="G21" s="130" t="inlineStr">
        <is>
          <t>Annual emission factors associated with restoration or creation on organic and mineral soils</t>
        </is>
      </c>
      <c r="H21" s="197" t="n"/>
      <c r="I21" s="197" t="n"/>
      <c r="J21" s="197" t="n"/>
      <c r="K21" s="197" t="n"/>
      <c r="L21" s="197" t="n"/>
      <c r="M21" s="197" t="n"/>
      <c r="N21" s="197" t="n"/>
      <c r="O21" s="197" t="n"/>
      <c r="P21" s="197" t="n"/>
      <c r="Q21" s="197" t="n"/>
      <c r="R21" s="197" t="n"/>
      <c r="S21" s="197" t="n"/>
      <c r="T21" s="197" t="n"/>
      <c r="U21" s="197" t="n"/>
      <c r="V21" s="197" t="n"/>
      <c r="W21" s="197" t="n"/>
      <c r="X21" s="197" t="n"/>
      <c r="Y21" s="197" t="n"/>
      <c r="Z21" s="197" t="n"/>
    </row>
    <row r="22" ht="12.75" customHeight="1" s="198">
      <c r="A22" s="131" t="inlineStr">
        <is>
          <t>https://www.ipcc-nggip.iges.or.jp/public/wetlands/draft/SOD_Wetlands_Supplement/Chp_4_SOD_Wetlands_Supplement.pdf</t>
        </is>
      </c>
      <c r="B22" s="13" t="inlineStr">
        <is>
          <t>tCO2e/ha/yr</t>
        </is>
      </c>
      <c r="C22" s="132">
        <f>C21*$C$4</f>
        <v/>
      </c>
      <c r="D22" s="132">
        <f>D21*$C$4</f>
        <v/>
      </c>
      <c r="E22" s="132">
        <f>E21*$C$4</f>
        <v/>
      </c>
      <c r="F22" s="13" t="inlineStr">
        <is>
          <t>Global</t>
        </is>
      </c>
      <c r="G22" s="133" t="n"/>
      <c r="H22" s="197" t="n"/>
      <c r="I22" s="197" t="n"/>
      <c r="J22" s="197" t="n"/>
      <c r="K22" s="197" t="n"/>
      <c r="L22" s="197" t="n"/>
      <c r="M22" s="197" t="n"/>
      <c r="N22" s="197" t="n"/>
      <c r="O22" s="197" t="n"/>
      <c r="P22" s="197" t="n"/>
      <c r="Q22" s="197" t="n"/>
      <c r="R22" s="197" t="n"/>
      <c r="S22" s="197" t="n"/>
      <c r="T22" s="197" t="n"/>
      <c r="U22" s="197" t="n"/>
      <c r="V22" s="197" t="n"/>
      <c r="W22" s="197" t="n"/>
      <c r="X22" s="197" t="n"/>
      <c r="Y22" s="197" t="n"/>
      <c r="Z22" s="197" t="n"/>
    </row>
    <row r="23" ht="12.75" customHeight="1" s="198">
      <c r="A23" s="127" t="n"/>
      <c r="B23" s="197" t="n"/>
      <c r="C23" s="197" t="n"/>
      <c r="D23" s="197" t="n"/>
      <c r="E23" s="197" t="n"/>
      <c r="F23" s="197" t="n"/>
      <c r="G23" s="128" t="n"/>
    </row>
    <row r="24" ht="12.75" customHeight="1" s="198">
      <c r="A24" s="115" t="inlineStr">
        <is>
          <t>McKinsey blue carbon potentials</t>
        </is>
      </c>
      <c r="B24" s="125" t="inlineStr">
        <is>
          <t>restoration</t>
        </is>
      </c>
      <c r="C24" s="125" t="n"/>
      <c r="D24" s="125" t="n"/>
      <c r="E24" s="125" t="n"/>
      <c r="F24" s="125" t="n"/>
      <c r="G24" s="126" t="inlineStr">
        <is>
          <t>Used for rough estimation of annual sequestration potential from restored and avoided loss mangroves at a country level</t>
        </is>
      </c>
      <c r="H24" s="197" t="n"/>
      <c r="I24" s="197" t="n"/>
      <c r="J24" s="197" t="n"/>
      <c r="K24" s="197" t="n"/>
      <c r="L24" s="197" t="n"/>
      <c r="M24" s="197" t="n"/>
      <c r="N24" s="197" t="n"/>
      <c r="O24" s="197" t="n"/>
      <c r="P24" s="197" t="n"/>
      <c r="Q24" s="197" t="n"/>
      <c r="R24" s="197" t="n"/>
      <c r="S24" s="197" t="n"/>
      <c r="T24" s="197" t="n"/>
      <c r="U24" s="197" t="n"/>
      <c r="V24" s="197" t="n"/>
      <c r="W24" s="197" t="n"/>
      <c r="X24" s="197" t="n"/>
      <c r="Y24" s="197" t="n"/>
      <c r="Z24" s="197" t="n"/>
    </row>
    <row r="25" ht="12.75" customHeight="1" s="198">
      <c r="A25" s="127" t="n"/>
      <c r="B25" s="197" t="inlineStr">
        <is>
          <t>tCO2/ha/yr</t>
        </is>
      </c>
      <c r="C25" s="197" t="inlineStr">
        <is>
          <t>23.5tCO2/ha/yr</t>
        </is>
      </c>
      <c r="D25" s="197" t="n"/>
      <c r="E25" s="197" t="n"/>
      <c r="F25" s="197" t="n"/>
      <c r="G25" s="128" t="inlineStr">
        <is>
          <t>Sequestration rate for restored mangroves</t>
        </is>
      </c>
      <c r="H25" s="197" t="n"/>
      <c r="I25" s="197" t="n"/>
      <c r="J25" s="197" t="n"/>
      <c r="K25" s="197" t="n"/>
      <c r="L25" s="197" t="n"/>
    </row>
    <row r="26" ht="12.75" customHeight="1" s="198">
      <c r="A26" s="127" t="n"/>
      <c r="B26" s="197" t="inlineStr">
        <is>
          <t>tCO2/ha/yr</t>
        </is>
      </c>
      <c r="C26" s="197" t="inlineStr">
        <is>
          <t>42.9tCO2/ha/yr</t>
        </is>
      </c>
      <c r="D26" s="197" t="n"/>
      <c r="E26" s="197" t="n"/>
      <c r="F26" s="197" t="n"/>
      <c r="G26" s="128" t="inlineStr">
        <is>
          <t>Sequestration rate for avoided loss mangroves</t>
        </is>
      </c>
      <c r="H26" s="197" t="n"/>
      <c r="I26" s="197" t="n"/>
      <c r="J26" s="197" t="n"/>
      <c r="K26" s="197" t="n"/>
      <c r="L26" s="197" t="n"/>
    </row>
    <row r="27" ht="12.75" customHeight="1" s="198">
      <c r="A27" s="127" t="n"/>
      <c r="B27" s="197" t="n"/>
      <c r="C27" s="197" t="n"/>
      <c r="D27" s="197" t="n"/>
      <c r="E27" s="197" t="n"/>
      <c r="F27" s="197" t="n"/>
      <c r="G27" s="128" t="n"/>
      <c r="H27" s="197" t="n"/>
      <c r="I27" s="197" t="n"/>
      <c r="J27" s="197" t="n"/>
      <c r="K27" s="197" t="n"/>
      <c r="L27" s="197" t="n"/>
      <c r="M27" s="197" t="n"/>
      <c r="N27" s="197" t="n"/>
      <c r="O27" s="197" t="n"/>
      <c r="P27" s="197" t="n"/>
      <c r="Q27" s="197" t="n"/>
      <c r="R27" s="197" t="n"/>
      <c r="S27" s="197" t="n"/>
      <c r="T27" s="197" t="n"/>
      <c r="U27" s="197" t="n"/>
      <c r="V27" s="197" t="n"/>
      <c r="W27" s="197" t="n"/>
      <c r="X27" s="197" t="n"/>
      <c r="Y27" s="197" t="n"/>
      <c r="Z27" s="197" t="n"/>
    </row>
    <row r="28" ht="12.75" customHeight="1" s="198">
      <c r="A28" s="134" t="inlineStr">
        <is>
          <t>Jill T. Griner et al., 2013</t>
        </is>
      </c>
      <c r="B28" s="125" t="n"/>
      <c r="C28" s="125" t="n"/>
      <c r="D28" s="125" t="n"/>
      <c r="E28" s="125" t="n"/>
      <c r="F28" s="125" t="n"/>
      <c r="G28" s="126" t="n"/>
      <c r="H28" s="197" t="n"/>
      <c r="I28" s="197" t="n"/>
      <c r="J28" s="197" t="n"/>
      <c r="K28" s="197" t="n"/>
      <c r="L28" s="197" t="n"/>
      <c r="M28" s="197" t="n"/>
      <c r="N28" s="197" t="n"/>
      <c r="O28" s="197" t="n"/>
      <c r="P28" s="197" t="n"/>
      <c r="Q28" s="197" t="n"/>
      <c r="R28" s="197" t="n"/>
      <c r="S28" s="197" t="n"/>
      <c r="T28" s="197" t="n"/>
      <c r="U28" s="197" t="n"/>
      <c r="V28" s="197" t="n"/>
      <c r="W28" s="197" t="n"/>
      <c r="X28" s="197" t="n"/>
      <c r="Y28" s="197" t="n"/>
      <c r="Z28" s="197" t="n"/>
    </row>
    <row r="29" ht="12.75" customHeight="1" s="198">
      <c r="A29" s="127" t="n"/>
      <c r="B29" s="197" t="n"/>
      <c r="C29" s="197" t="n"/>
      <c r="D29" s="197" t="n"/>
      <c r="E29" s="197" t="n"/>
      <c r="F29" s="197" t="n"/>
      <c r="G29" s="128" t="n"/>
      <c r="H29" s="197" t="n"/>
      <c r="I29" s="197" t="n"/>
      <c r="J29" s="197" t="n"/>
      <c r="K29" s="197" t="n"/>
      <c r="L29" s="197" t="n"/>
    </row>
    <row r="30" ht="12.75" customHeight="1" s="198">
      <c r="A30" s="127" t="n"/>
      <c r="B30" s="197" t="inlineStr">
        <is>
          <t>gCm^2/yr</t>
        </is>
      </c>
      <c r="C30" s="197" t="n"/>
      <c r="D30" s="197" t="n">
        <v>36.68</v>
      </c>
      <c r="E30" s="197" t="n"/>
      <c r="F30" s="197" t="n"/>
      <c r="G30" s="128" t="inlineStr">
        <is>
          <t>Seagrass restoration</t>
        </is>
      </c>
      <c r="H30" s="197" t="n"/>
      <c r="I30" s="197" t="n"/>
      <c r="J30" s="197" t="n"/>
      <c r="K30" s="197" t="n"/>
      <c r="L30" s="197" t="n"/>
    </row>
    <row r="31" ht="12.75" customHeight="1" s="198">
      <c r="A31" s="127" t="n"/>
      <c r="B31" s="197" t="inlineStr">
        <is>
          <t>gCm^2/yr</t>
        </is>
      </c>
      <c r="C31" s="197" t="n"/>
      <c r="D31" s="197" t="n">
        <v>45</v>
      </c>
      <c r="E31" s="197" t="n"/>
      <c r="F31" s="197" t="n"/>
      <c r="G31" s="128" t="inlineStr">
        <is>
          <t>Seagrass natural burial rate low</t>
        </is>
      </c>
      <c r="H31" s="197" t="n"/>
      <c r="I31" s="197" t="n"/>
      <c r="J31" s="197" t="n"/>
      <c r="K31" s="197" t="n"/>
      <c r="L31" s="197" t="n"/>
    </row>
    <row r="32" ht="12.75" customHeight="1" s="198">
      <c r="A32" s="127" t="n"/>
      <c r="B32" s="197" t="inlineStr">
        <is>
          <t>gCm^2/yr</t>
        </is>
      </c>
      <c r="C32" s="197" t="n"/>
      <c r="D32" s="197" t="n">
        <v>190</v>
      </c>
      <c r="E32" s="197" t="n"/>
      <c r="F32" s="197" t="n"/>
      <c r="G32" s="128" t="inlineStr">
        <is>
          <t>Seagrass natural burial rate high</t>
        </is>
      </c>
      <c r="H32" s="197" t="n"/>
      <c r="I32" s="197" t="n"/>
      <c r="J32" s="197" t="n"/>
      <c r="K32" s="197" t="n"/>
      <c r="L32" s="197" t="n"/>
    </row>
    <row r="33" ht="12.75" customHeight="1" s="198">
      <c r="A33" s="127" t="n"/>
      <c r="B33" s="197" t="inlineStr">
        <is>
          <t>gC/ha/yr</t>
        </is>
      </c>
      <c r="C33" s="197" t="n"/>
      <c r="D33" s="197">
        <f>D30*10000</f>
        <v/>
      </c>
      <c r="E33" s="197" t="inlineStr">
        <is>
          <t>m^2 to ha conversion</t>
        </is>
      </c>
      <c r="F33" s="197" t="n"/>
      <c r="G33" s="128" t="inlineStr">
        <is>
          <t>Seagrass restoration</t>
        </is>
      </c>
      <c r="H33" s="197" t="n"/>
      <c r="I33" s="197" t="n"/>
      <c r="J33" s="197" t="n"/>
      <c r="K33" s="197" t="n"/>
      <c r="L33" s="197" t="n"/>
      <c r="M33" s="197" t="n"/>
      <c r="N33" s="197" t="n"/>
      <c r="O33" s="197" t="n"/>
      <c r="P33" s="197" t="n"/>
      <c r="Q33" s="197" t="n"/>
      <c r="R33" s="197" t="n"/>
      <c r="S33" s="197" t="n"/>
      <c r="T33" s="197" t="n"/>
      <c r="U33" s="197" t="n"/>
      <c r="V33" s="197" t="n"/>
      <c r="W33" s="197" t="n"/>
      <c r="X33" s="197" t="n"/>
      <c r="Y33" s="197" t="n"/>
      <c r="Z33" s="197" t="n"/>
    </row>
    <row r="34" ht="12.75" customHeight="1" s="198">
      <c r="A34" s="127" t="n"/>
      <c r="B34" s="197" t="inlineStr">
        <is>
          <t>gC/ha/yr</t>
        </is>
      </c>
      <c r="C34" s="197" t="n"/>
      <c r="D34" s="197">
        <f>D31*10000</f>
        <v/>
      </c>
      <c r="E34" s="197" t="inlineStr">
        <is>
          <t>m^2 to ha conversion</t>
        </is>
      </c>
      <c r="F34" s="197" t="n"/>
      <c r="G34" s="128" t="inlineStr">
        <is>
          <t>Seagrass natural burial rate low</t>
        </is>
      </c>
      <c r="H34" s="197" t="n"/>
      <c r="I34" s="197" t="n"/>
      <c r="J34" s="197" t="n"/>
      <c r="K34" s="197" t="n"/>
      <c r="L34" s="197" t="n"/>
      <c r="M34" s="197" t="n"/>
      <c r="N34" s="197" t="n"/>
      <c r="O34" s="197" t="n"/>
      <c r="P34" s="197" t="n"/>
      <c r="Q34" s="197" t="n"/>
      <c r="R34" s="197" t="n"/>
      <c r="S34" s="197" t="n"/>
      <c r="T34" s="197" t="n"/>
      <c r="U34" s="197" t="n"/>
      <c r="V34" s="197" t="n"/>
      <c r="W34" s="197" t="n"/>
      <c r="X34" s="197" t="n"/>
      <c r="Y34" s="197" t="n"/>
      <c r="Z34" s="197" t="n"/>
    </row>
    <row r="35" ht="12.75" customHeight="1" s="198">
      <c r="A35" s="127" t="n"/>
      <c r="B35" s="197" t="inlineStr">
        <is>
          <t>gC/ha/yr</t>
        </is>
      </c>
      <c r="C35" s="197" t="n"/>
      <c r="D35" s="197">
        <f>D32*10000</f>
        <v/>
      </c>
      <c r="E35" s="197" t="inlineStr">
        <is>
          <t>m^2 to ha conversion</t>
        </is>
      </c>
      <c r="F35" s="197" t="n"/>
      <c r="G35" s="128" t="inlineStr">
        <is>
          <t>Seagrass natural burial rate high</t>
        </is>
      </c>
      <c r="H35" s="197" t="n"/>
      <c r="I35" s="197" t="n"/>
      <c r="J35" s="197" t="n"/>
      <c r="K35" s="197" t="n"/>
      <c r="L35" s="197" t="n"/>
      <c r="M35" s="197" t="n"/>
      <c r="N35" s="197" t="n"/>
      <c r="O35" s="197" t="n"/>
      <c r="P35" s="197" t="n"/>
      <c r="Q35" s="197" t="n"/>
      <c r="R35" s="197" t="n"/>
      <c r="S35" s="197" t="n"/>
      <c r="T35" s="197" t="n"/>
      <c r="U35" s="197" t="n"/>
      <c r="V35" s="197" t="n"/>
      <c r="W35" s="197" t="n"/>
      <c r="X35" s="197" t="n"/>
      <c r="Y35" s="197" t="n"/>
      <c r="Z35" s="197" t="n"/>
    </row>
    <row r="36" ht="12.75" customHeight="1" s="198">
      <c r="A36" s="127" t="n"/>
      <c r="B36" s="197" t="inlineStr">
        <is>
          <t>tC/ha/yr</t>
        </is>
      </c>
      <c r="C36" s="197" t="n"/>
      <c r="D36" s="197">
        <f>D33/$C$3</f>
        <v/>
      </c>
      <c r="E36" s="197" t="inlineStr">
        <is>
          <t>gram to ton conversion</t>
        </is>
      </c>
      <c r="F36" s="197" t="n"/>
      <c r="G36" s="128" t="inlineStr">
        <is>
          <t>Seagrass restoration</t>
        </is>
      </c>
      <c r="H36" s="197" t="n"/>
      <c r="I36" s="197" t="n"/>
      <c r="J36" s="197" t="n"/>
      <c r="K36" s="197" t="n"/>
      <c r="L36" s="197" t="n"/>
      <c r="M36" s="197" t="n"/>
      <c r="N36" s="197" t="n"/>
      <c r="O36" s="197" t="n"/>
      <c r="P36" s="197" t="n"/>
      <c r="Q36" s="197" t="n"/>
      <c r="R36" s="197" t="n"/>
      <c r="S36" s="197" t="n"/>
      <c r="T36" s="197" t="n"/>
      <c r="U36" s="197" t="n"/>
      <c r="V36" s="197" t="n"/>
      <c r="W36" s="197" t="n"/>
      <c r="X36" s="197" t="n"/>
      <c r="Y36" s="197" t="n"/>
      <c r="Z36" s="197" t="n"/>
    </row>
    <row r="37" ht="12.75" customHeight="1" s="198">
      <c r="A37" s="127" t="n"/>
      <c r="B37" s="197" t="inlineStr">
        <is>
          <t>tC/ha/yr</t>
        </is>
      </c>
      <c r="C37" s="197" t="n"/>
      <c r="D37" s="197">
        <f>D34/$C$3</f>
        <v/>
      </c>
      <c r="E37" s="197" t="inlineStr">
        <is>
          <t>gram to ton conversion</t>
        </is>
      </c>
      <c r="F37" s="197" t="n"/>
      <c r="G37" s="128" t="inlineStr">
        <is>
          <t>Seagrass natural burial rate low</t>
        </is>
      </c>
      <c r="H37" s="197" t="n"/>
      <c r="I37" s="197" t="n"/>
      <c r="J37" s="197" t="n"/>
      <c r="K37" s="197" t="n"/>
      <c r="L37" s="197" t="n"/>
      <c r="M37" s="197" t="n"/>
      <c r="N37" s="197" t="n"/>
      <c r="O37" s="197" t="n"/>
      <c r="P37" s="197" t="n"/>
      <c r="Q37" s="197" t="n"/>
      <c r="R37" s="197" t="n"/>
      <c r="S37" s="197" t="n"/>
      <c r="T37" s="197" t="n"/>
      <c r="U37" s="197" t="n"/>
      <c r="V37" s="197" t="n"/>
      <c r="W37" s="197" t="n"/>
      <c r="X37" s="197" t="n"/>
      <c r="Y37" s="197" t="n"/>
      <c r="Z37" s="197" t="n"/>
    </row>
    <row r="38" ht="12.75" customHeight="1" s="198">
      <c r="A38" s="127" t="n"/>
      <c r="B38" s="197" t="inlineStr">
        <is>
          <t>tC/ha/yr</t>
        </is>
      </c>
      <c r="C38" s="197" t="n"/>
      <c r="D38" s="197">
        <f>D35/$C$3</f>
        <v/>
      </c>
      <c r="E38" s="197" t="inlineStr">
        <is>
          <t>gram to ton conversion</t>
        </is>
      </c>
      <c r="F38" s="197" t="n"/>
      <c r="G38" s="128" t="inlineStr">
        <is>
          <t>Seagrass natural burial rate high</t>
        </is>
      </c>
      <c r="H38" s="197" t="n"/>
      <c r="I38" s="197" t="n"/>
      <c r="J38" s="197" t="n"/>
      <c r="K38" s="197" t="n"/>
      <c r="L38" s="197" t="n"/>
      <c r="M38" s="197" t="n"/>
      <c r="N38" s="197" t="n"/>
      <c r="O38" s="197" t="n"/>
      <c r="P38" s="197" t="n"/>
      <c r="Q38" s="197" t="n"/>
      <c r="R38" s="197" t="n"/>
      <c r="S38" s="197" t="n"/>
      <c r="T38" s="197" t="n"/>
      <c r="U38" s="197" t="n"/>
      <c r="V38" s="197" t="n"/>
      <c r="W38" s="197" t="n"/>
      <c r="X38" s="197" t="n"/>
      <c r="Y38" s="197" t="n"/>
      <c r="Z38" s="197" t="n"/>
    </row>
    <row r="39" ht="12.75" customHeight="1" s="198">
      <c r="A39" s="127" t="n"/>
      <c r="B39" s="197" t="inlineStr">
        <is>
          <t>tCO2/ha/yr</t>
        </is>
      </c>
      <c r="C39" s="197" t="n"/>
      <c r="D39" s="197">
        <f>D36*$C$4</f>
        <v/>
      </c>
      <c r="E39" s="197" t="inlineStr">
        <is>
          <t>C to CO2e conversion</t>
        </is>
      </c>
      <c r="F39" s="197" t="n"/>
      <c r="G39" s="128" t="inlineStr">
        <is>
          <t>Seagrass restoration</t>
        </is>
      </c>
      <c r="H39" s="197" t="n"/>
      <c r="I39" s="197" t="n"/>
      <c r="J39" s="197" t="n"/>
      <c r="K39" s="197" t="n"/>
      <c r="L39" s="197" t="n"/>
      <c r="M39" s="197" t="n"/>
      <c r="N39" s="197" t="n"/>
      <c r="O39" s="197" t="n"/>
      <c r="P39" s="197" t="n"/>
      <c r="Q39" s="197" t="n"/>
      <c r="R39" s="197" t="n"/>
      <c r="S39" s="197" t="n"/>
      <c r="T39" s="197" t="n"/>
      <c r="U39" s="197" t="n"/>
      <c r="V39" s="197" t="n"/>
      <c r="W39" s="197" t="n"/>
      <c r="X39" s="197" t="n"/>
      <c r="Y39" s="197" t="n"/>
      <c r="Z39" s="197" t="n"/>
    </row>
    <row r="40" ht="12.75" customHeight="1" s="198">
      <c r="A40" s="127" t="n"/>
      <c r="B40" s="197" t="inlineStr">
        <is>
          <t>tCO2/ha/yr</t>
        </is>
      </c>
      <c r="C40" s="197" t="n"/>
      <c r="D40" s="197">
        <f>D37*$C$4</f>
        <v/>
      </c>
      <c r="E40" s="197" t="inlineStr">
        <is>
          <t>C to CO2e conversion</t>
        </is>
      </c>
      <c r="F40" s="197" t="n"/>
      <c r="G40" s="128" t="inlineStr">
        <is>
          <t>Seagrass natural burial rate low</t>
        </is>
      </c>
      <c r="H40" s="197" t="n"/>
      <c r="I40" s="197" t="n"/>
      <c r="J40" s="197" t="n"/>
      <c r="K40" s="197" t="n"/>
      <c r="L40" s="197" t="n"/>
      <c r="M40" s="197" t="n"/>
      <c r="N40" s="197" t="n"/>
      <c r="O40" s="197" t="n"/>
      <c r="P40" s="197" t="n"/>
      <c r="Q40" s="197" t="n"/>
      <c r="R40" s="197" t="n"/>
      <c r="S40" s="197" t="n"/>
      <c r="T40" s="197" t="n"/>
      <c r="U40" s="197" t="n"/>
      <c r="V40" s="197" t="n"/>
      <c r="W40" s="197" t="n"/>
      <c r="X40" s="197" t="n"/>
      <c r="Y40" s="197" t="n"/>
      <c r="Z40" s="197" t="n"/>
    </row>
    <row r="41" ht="12.75" customHeight="1" s="198">
      <c r="A41" s="127" t="n"/>
      <c r="B41" s="197" t="inlineStr">
        <is>
          <t>tCO2/ha/yr</t>
        </is>
      </c>
      <c r="C41" s="197" t="n"/>
      <c r="D41" s="197">
        <f>D38*$C$4</f>
        <v/>
      </c>
      <c r="E41" s="197" t="inlineStr">
        <is>
          <t>C to CO2e conversion</t>
        </is>
      </c>
      <c r="F41" s="197" t="n"/>
      <c r="G41" s="128" t="inlineStr">
        <is>
          <t>Seagrass natural burial rate high</t>
        </is>
      </c>
      <c r="H41" s="197" t="n"/>
      <c r="I41" s="197" t="n"/>
      <c r="J41" s="197" t="n"/>
      <c r="K41" s="197" t="n"/>
      <c r="L41" s="197" t="n"/>
      <c r="M41" s="197" t="n"/>
      <c r="N41" s="197" t="n"/>
      <c r="O41" s="197" t="n"/>
      <c r="P41" s="197" t="n"/>
      <c r="Q41" s="197" t="n"/>
      <c r="R41" s="197" t="n"/>
      <c r="S41" s="197" t="n"/>
      <c r="T41" s="197" t="n"/>
      <c r="U41" s="197" t="n"/>
      <c r="V41" s="197" t="n"/>
      <c r="W41" s="197" t="n"/>
      <c r="X41" s="197" t="n"/>
      <c r="Y41" s="197" t="n"/>
      <c r="Z41" s="197" t="n"/>
    </row>
    <row r="42" ht="12.75" customHeight="1" s="198">
      <c r="A42" s="127" t="n"/>
      <c r="B42" s="197" t="inlineStr">
        <is>
          <t>gCm^2/yr</t>
        </is>
      </c>
      <c r="C42" s="197" t="n"/>
      <c r="D42" s="197" t="inlineStr">
        <is>
          <t>138+-38</t>
        </is>
      </c>
      <c r="E42" s="197" t="n"/>
      <c r="F42" s="197" t="n"/>
      <c r="G42" s="128" t="inlineStr">
        <is>
          <t>Seagrass burial rate</t>
        </is>
      </c>
      <c r="H42" s="197" t="n"/>
    </row>
    <row r="43" ht="12.75" customHeight="1" s="198">
      <c r="A43" s="127" t="n"/>
      <c r="B43" s="197" t="n"/>
      <c r="C43" s="197" t="n"/>
      <c r="D43" s="197" t="inlineStr">
        <is>
          <t>0.4-2.6%</t>
        </is>
      </c>
      <c r="E43" s="197" t="n"/>
      <c r="F43" s="197" t="n"/>
      <c r="G43" s="128" t="inlineStr">
        <is>
          <t>global seagrass habitat loss due to land-use change</t>
        </is>
      </c>
    </row>
    <row r="44" ht="12.75" customHeight="1" s="198">
      <c r="A44" s="127" t="n"/>
      <c r="B44" s="197" t="inlineStr">
        <is>
          <t>PgC2/yr</t>
        </is>
      </c>
      <c r="C44" s="197" t="n"/>
      <c r="D44" s="197" t="inlineStr">
        <is>
          <t>0.05-0.33</t>
        </is>
      </c>
      <c r="E44" s="197" t="n"/>
      <c r="F44" s="197" t="n"/>
      <c r="G44" s="128" t="inlineStr">
        <is>
          <t>Total carbon emissions from loss</t>
        </is>
      </c>
      <c r="H44" s="197" t="n"/>
      <c r="I44" s="197" t="n"/>
      <c r="J44" s="197" t="n"/>
      <c r="K44" s="197" t="n"/>
    </row>
    <row r="45" ht="12.75" customHeight="1" s="198">
      <c r="A45" s="127" t="n"/>
      <c r="B45" s="197" t="inlineStr">
        <is>
          <t>TgC/yr</t>
        </is>
      </c>
      <c r="C45" s="197" t="n"/>
      <c r="D45" s="197" t="n">
        <v>299</v>
      </c>
      <c r="E45" s="197" t="n"/>
      <c r="F45" s="197" t="n"/>
      <c r="G45" s="128" t="inlineStr">
        <is>
          <t xml:space="preserve">current rates of seagrass decline could lead to </t>
        </is>
      </c>
    </row>
    <row r="46" ht="12.75" customHeight="1" s="198">
      <c r="A46" s="127" t="n"/>
      <c r="B46" s="197" t="n"/>
      <c r="C46" s="197" t="n"/>
      <c r="D46" s="197" t="n"/>
      <c r="E46" s="197" t="n"/>
      <c r="F46" s="197" t="n"/>
      <c r="G46" s="128" t="n"/>
    </row>
    <row r="47" ht="12.75" customHeight="1" s="198">
      <c r="A47" s="127" t="n"/>
      <c r="B47" s="197" t="inlineStr">
        <is>
          <t>gCm^2/yr</t>
        </is>
      </c>
      <c r="C47" s="197" t="n"/>
      <c r="D47" s="197" t="n">
        <v>47.07</v>
      </c>
      <c r="E47" s="197" t="n"/>
      <c r="F47" s="197" t="n"/>
      <c r="G47" s="128" t="inlineStr">
        <is>
          <t>Seagrass sequestration rate grows linearly to this value by 12 years</t>
        </is>
      </c>
    </row>
    <row r="48" ht="12.75" customHeight="1" s="198">
      <c r="A48" s="135" t="n"/>
      <c r="B48" s="136" t="n"/>
      <c r="C48" s="136" t="n"/>
      <c r="D48" s="136" t="n"/>
      <c r="E48" s="136" t="n"/>
      <c r="F48" s="136" t="n"/>
      <c r="G48" s="137" t="n"/>
    </row>
    <row r="49" ht="12.75" customHeight="1" s="198">
      <c r="A49" s="127" t="inlineStr">
        <is>
          <t>NZ feasibility study</t>
        </is>
      </c>
      <c r="B49" s="197" t="n"/>
      <c r="C49" s="197" t="n"/>
      <c r="D49" s="197" t="n"/>
      <c r="E49" s="197" t="n"/>
      <c r="F49" s="197" t="n"/>
      <c r="G49" s="128" t="n"/>
    </row>
    <row r="50" ht="12.75" customHeight="1" s="198">
      <c r="A50" s="127" t="n"/>
      <c r="B50" s="197" t="inlineStr">
        <is>
          <t>tC/ha</t>
        </is>
      </c>
      <c r="C50" s="197" t="n"/>
      <c r="D50" s="197" t="n"/>
      <c r="E50" s="197" t="n">
        <v>3</v>
      </c>
      <c r="F50" s="197" t="n"/>
      <c r="G50" s="128" t="inlineStr">
        <is>
          <t>aboveground biomass stock</t>
        </is>
      </c>
    </row>
    <row r="51" ht="12.75" customHeight="1" s="198">
      <c r="A51" s="127" t="n"/>
      <c r="B51" s="197" t="inlineStr">
        <is>
          <t>tCha</t>
        </is>
      </c>
      <c r="C51" s="197" t="n"/>
      <c r="D51" s="197" t="n"/>
      <c r="E51" s="197" t="n">
        <v>87</v>
      </c>
      <c r="F51" s="197" t="n"/>
      <c r="G51" s="128" t="inlineStr">
        <is>
          <t>soil carbon stock</t>
        </is>
      </c>
    </row>
    <row r="52" ht="12.75" customHeight="1" s="198">
      <c r="A52" s="127" t="n"/>
      <c r="B52" s="197" t="inlineStr">
        <is>
          <t>tCO2e/ha/yr</t>
        </is>
      </c>
      <c r="C52" s="197" t="n"/>
      <c r="D52" s="197" t="n"/>
      <c r="E52" s="197" t="inlineStr">
        <is>
          <t>&gt;200</t>
        </is>
      </c>
      <c r="F52" s="197" t="n"/>
      <c r="G52" s="128" t="inlineStr">
        <is>
          <t>degraded tidal salt marsh ecosystem emissions in the first 5 years since disturbance</t>
        </is>
      </c>
    </row>
    <row r="53" ht="12.75" customHeight="1" s="198">
      <c r="A53" s="127" t="n"/>
      <c r="B53" s="197" t="inlineStr">
        <is>
          <t>tCO2e/ha/yr</t>
        </is>
      </c>
      <c r="C53" s="197" t="n"/>
      <c r="D53" s="197" t="n"/>
      <c r="E53" s="197" t="inlineStr">
        <is>
          <t>&lt;50</t>
        </is>
      </c>
      <c r="F53" s="197" t="n"/>
      <c r="G53" s="128" t="inlineStr">
        <is>
          <t>years 10-20</t>
        </is>
      </c>
    </row>
    <row r="54" ht="12.75" customHeight="1" s="198">
      <c r="A54" s="127" t="n"/>
      <c r="B54" s="197" t="inlineStr">
        <is>
          <t>tCO2e/ha/yr</t>
        </is>
      </c>
      <c r="C54" s="197" t="n"/>
      <c r="D54" s="197" t="n"/>
      <c r="E54" s="197" t="inlineStr">
        <is>
          <t>~5</t>
        </is>
      </c>
      <c r="F54" s="197" t="n"/>
      <c r="G54" s="128" t="inlineStr">
        <is>
          <t>after 30 years</t>
        </is>
      </c>
    </row>
    <row r="55" ht="12.75" customHeight="1" s="198">
      <c r="A55" s="127" t="n"/>
      <c r="B55" s="197" t="inlineStr">
        <is>
          <t>tCO2e/ha/yr</t>
        </is>
      </c>
      <c r="C55" s="197" t="n"/>
      <c r="D55" s="197" t="n"/>
      <c r="E55" s="197" t="n">
        <v>5</v>
      </c>
      <c r="F55" s="197" t="n"/>
      <c r="G55" s="128" t="inlineStr">
        <is>
          <t>NZ assumed conversion of tidal marsh was &gt;30 years prior to project, decreased emissions by 0.99 per year</t>
        </is>
      </c>
    </row>
    <row r="56" ht="12.75" customHeight="1" s="198">
      <c r="A56" s="127" t="n"/>
      <c r="B56" s="197" t="n"/>
      <c r="C56" s="197" t="n"/>
      <c r="D56" s="197" t="n"/>
      <c r="E56" s="197" t="n"/>
      <c r="F56" s="197" t="n"/>
      <c r="G56" s="128" t="n"/>
      <c r="H56" s="197" t="n"/>
      <c r="I56" s="197" t="n"/>
      <c r="J56" s="197" t="n"/>
      <c r="K56" s="197" t="n"/>
      <c r="L56" s="197" t="n"/>
      <c r="M56" s="197" t="n"/>
      <c r="N56" s="197" t="n"/>
      <c r="O56" s="197" t="n"/>
      <c r="P56" s="197" t="n"/>
      <c r="Q56" s="197" t="n"/>
      <c r="R56" s="197" t="n"/>
      <c r="S56" s="197" t="n"/>
      <c r="T56" s="197" t="n"/>
      <c r="U56" s="197" t="n"/>
      <c r="V56" s="197" t="n"/>
      <c r="W56" s="197" t="n"/>
      <c r="X56" s="197" t="n"/>
      <c r="Y56" s="197" t="n"/>
      <c r="Z56" s="197" t="n"/>
    </row>
    <row r="57" ht="12.75" customHeight="1" s="198">
      <c r="A57" s="115" t="inlineStr">
        <is>
          <t>Oreska, 2020</t>
        </is>
      </c>
      <c r="B57" s="125" t="inlineStr">
        <is>
          <t>tC/ha/yr</t>
        </is>
      </c>
      <c r="C57" s="125" t="n"/>
      <c r="D57" s="125" t="n">
        <v>0.43</v>
      </c>
      <c r="E57" s="125" t="n"/>
      <c r="F57" s="125" t="n"/>
      <c r="G57" s="126" t="inlineStr">
        <is>
          <t>seagrass soil carbon sequestration</t>
        </is>
      </c>
      <c r="J57" s="197" t="n"/>
      <c r="K57" s="197" t="n"/>
    </row>
    <row r="58" ht="12.75" customHeight="1" s="198">
      <c r="A58" s="127" t="n"/>
      <c r="B58" s="197" t="inlineStr">
        <is>
          <t>TgC/yr</t>
        </is>
      </c>
      <c r="C58" s="197" t="n"/>
      <c r="D58" s="197" t="inlineStr">
        <is>
          <t>48-112</t>
        </is>
      </c>
      <c r="E58" s="197" t="n"/>
      <c r="F58" s="197" t="n"/>
      <c r="G58" s="128" t="inlineStr">
        <is>
          <t>Seagrass global rates range</t>
        </is>
      </c>
      <c r="J58" s="197" t="n"/>
      <c r="K58" s="197" t="n"/>
    </row>
    <row r="59" ht="12.75" customHeight="1" s="198">
      <c r="A59" s="135" t="n"/>
      <c r="B59" s="136" t="n"/>
      <c r="C59" s="136" t="n"/>
      <c r="D59" s="136" t="n"/>
      <c r="E59" s="136" t="n"/>
      <c r="F59" s="136" t="n"/>
      <c r="G59" s="137" t="n"/>
      <c r="H59" s="197" t="n"/>
      <c r="I59" s="197" t="n"/>
      <c r="J59" s="197" t="n"/>
      <c r="K59" s="197" t="n"/>
      <c r="L59" s="197" t="n"/>
      <c r="M59" s="197" t="n"/>
      <c r="N59" s="197" t="n"/>
      <c r="O59" s="197" t="n"/>
      <c r="P59" s="197" t="n"/>
      <c r="Q59" s="197" t="n"/>
      <c r="R59" s="197" t="n"/>
      <c r="S59" s="197" t="n"/>
      <c r="T59" s="197" t="n"/>
      <c r="U59" s="197" t="n"/>
      <c r="V59" s="197" t="n"/>
      <c r="W59" s="197" t="n"/>
      <c r="X59" s="197" t="n"/>
      <c r="Y59" s="197" t="n"/>
      <c r="Z59" s="197" t="n"/>
    </row>
    <row r="60" ht="12.75" customHeight="1" s="198">
      <c r="A60" s="127" t="inlineStr">
        <is>
          <t>Caribbean mangrove rates</t>
        </is>
      </c>
      <c r="B60" s="197" t="n"/>
      <c r="C60" s="197" t="n"/>
      <c r="D60" s="197" t="n"/>
      <c r="E60" s="197" t="n"/>
      <c r="F60" s="197" t="n"/>
      <c r="G60" s="128" t="n"/>
      <c r="J60" s="197" t="n"/>
      <c r="K60" s="197" t="n"/>
    </row>
    <row r="61" ht="12.75" customHeight="1" s="198">
      <c r="A61" s="127" t="n"/>
      <c r="B61" s="197" t="inlineStr">
        <is>
          <t>tCO2e/ha/yr</t>
        </is>
      </c>
      <c r="C61" s="197" t="n">
        <v>2.9</v>
      </c>
      <c r="D61" s="197" t="n"/>
      <c r="E61" s="197" t="n"/>
      <c r="F61" s="197" t="n"/>
      <c r="G61" s="128" t="inlineStr">
        <is>
          <t>Dwarf mangrove biomass rate Caribbean</t>
        </is>
      </c>
      <c r="J61" s="197" t="n"/>
      <c r="K61" s="197" t="n"/>
    </row>
    <row r="62" ht="12.75" customHeight="1" s="198">
      <c r="A62" s="127" t="n"/>
      <c r="B62" s="197" t="inlineStr">
        <is>
          <t>tCO2e/ha/yr</t>
        </is>
      </c>
      <c r="C62" s="197" t="n">
        <v>7.5</v>
      </c>
      <c r="D62" s="197" t="n"/>
      <c r="E62" s="197" t="n"/>
      <c r="F62" s="197" t="n"/>
      <c r="G62" s="128" t="inlineStr">
        <is>
          <t>Fringe</t>
        </is>
      </c>
      <c r="J62" s="197" t="n"/>
      <c r="K62" s="197" t="n"/>
    </row>
    <row r="63" ht="12.75" customHeight="1" s="198">
      <c r="A63" s="127" t="n"/>
      <c r="B63" s="197" t="inlineStr">
        <is>
          <t>tCO2e/ha/yr</t>
        </is>
      </c>
      <c r="C63" s="197" t="n">
        <v>1.9</v>
      </c>
      <c r="D63" s="197" t="n"/>
      <c r="E63" s="197" t="n"/>
      <c r="F63" s="197" t="n"/>
      <c r="G63" s="128" t="inlineStr">
        <is>
          <t>Dwarf mangrove soil gain rate in Caribbean</t>
        </is>
      </c>
      <c r="J63" s="197" t="n"/>
      <c r="K63" s="197" t="n"/>
    </row>
    <row r="64" ht="12.75" customHeight="1" s="198">
      <c r="A64" s="127" t="n"/>
      <c r="B64" s="197" t="inlineStr">
        <is>
          <t>tCO2e/ha/yr</t>
        </is>
      </c>
      <c r="C64" s="197" t="n">
        <v>2.7</v>
      </c>
      <c r="D64" s="197" t="n"/>
      <c r="E64" s="197" t="n"/>
      <c r="F64" s="197" t="n"/>
      <c r="G64" s="128" t="inlineStr">
        <is>
          <t>Fringe</t>
        </is>
      </c>
      <c r="J64" s="197" t="n"/>
      <c r="K64" s="197" t="n"/>
    </row>
    <row r="65" ht="12.75" customHeight="1" s="198">
      <c r="A65" s="127" t="n"/>
      <c r="B65" s="197" t="inlineStr">
        <is>
          <t>tCO2e/ha/yr</t>
        </is>
      </c>
      <c r="C65" s="197">
        <f>SUM(C61,C63)</f>
        <v/>
      </c>
      <c r="D65" s="197" t="n"/>
      <c r="E65" s="197" t="n"/>
      <c r="F65" s="197" t="n"/>
      <c r="G65" s="128" t="inlineStr">
        <is>
          <t>Dwarf mangrove total rate Caribbean, 251K over 20 years</t>
        </is>
      </c>
      <c r="J65" s="197" t="n"/>
      <c r="K65" s="197" t="n"/>
    </row>
    <row r="66" ht="12.75" customHeight="1" s="198">
      <c r="A66" s="127" t="n"/>
      <c r="B66" s="197" t="inlineStr">
        <is>
          <t>tCO2e/ha/yr</t>
        </is>
      </c>
      <c r="C66" s="197">
        <f>SUM(C62,C64)</f>
        <v/>
      </c>
      <c r="D66" s="197" t="n"/>
      <c r="E66" s="197" t="n"/>
      <c r="F66" s="197" t="n"/>
      <c r="G66" s="128" t="inlineStr">
        <is>
          <t>Fringe 395K over 20 years</t>
        </is>
      </c>
      <c r="J66" s="197" t="n"/>
      <c r="K66" s="197" t="n"/>
    </row>
    <row r="67" ht="12.75" customHeight="1" s="198">
      <c r="A67" s="127" t="n"/>
      <c r="B67" s="197" t="n"/>
      <c r="C67" s="197">
        <f>AVERAGE(C65:C66)</f>
        <v/>
      </c>
      <c r="D67" s="197" t="n"/>
      <c r="E67" s="197" t="n"/>
      <c r="F67" s="197" t="n"/>
      <c r="G67" s="128" t="n"/>
      <c r="J67" s="197" t="n"/>
      <c r="K67" s="197" t="n"/>
    </row>
    <row r="68" ht="12.75" customHeight="1" s="198">
      <c r="A68" s="134" t="inlineStr">
        <is>
          <t>Burden, 2019</t>
        </is>
      </c>
      <c r="B68" s="125" t="n"/>
      <c r="C68" s="125" t="n"/>
      <c r="D68" s="125" t="n"/>
      <c r="E68" s="125" t="n"/>
      <c r="F68" s="125" t="n"/>
      <c r="G68" s="126" t="n"/>
      <c r="J68" s="197" t="n"/>
      <c r="K68" s="197" t="n"/>
    </row>
    <row r="69" ht="12.75" customHeight="1" s="198">
      <c r="A69" s="127" t="n"/>
      <c r="B69" s="197" t="inlineStr">
        <is>
          <t>tC/ha/yr</t>
        </is>
      </c>
      <c r="C69" s="197" t="n"/>
      <c r="D69" s="197" t="n"/>
      <c r="E69" s="197" t="inlineStr">
        <is>
          <t>2.42 (±0.26)</t>
        </is>
      </c>
      <c r="F69" s="197" t="n"/>
      <c r="G69" s="128" t="inlineStr">
        <is>
          <t>Global average carbon accumulation rate in salt marsh sediments</t>
        </is>
      </c>
      <c r="J69" s="197" t="n"/>
      <c r="K69" s="197" t="n"/>
    </row>
    <row r="70" ht="12.75" customHeight="1" s="198">
      <c r="A70" s="127" t="n"/>
      <c r="B70" s="197" t="n"/>
      <c r="C70" s="197" t="n"/>
      <c r="D70" s="197" t="n"/>
      <c r="E70" s="197">
        <f>2.42*C4</f>
        <v/>
      </c>
      <c r="F70" s="197" t="n"/>
      <c r="G70" s="128" t="n"/>
      <c r="H70" s="197" t="n"/>
      <c r="I70" s="197" t="n"/>
      <c r="J70" s="197" t="n"/>
      <c r="K70" s="197" t="n"/>
      <c r="L70" s="197" t="n"/>
      <c r="M70" s="197" t="n"/>
      <c r="N70" s="197" t="n"/>
      <c r="O70" s="197" t="n"/>
      <c r="P70" s="197" t="n"/>
      <c r="Q70" s="197" t="n"/>
      <c r="R70" s="197" t="n"/>
      <c r="S70" s="197" t="n"/>
      <c r="T70" s="197" t="n"/>
      <c r="U70" s="197" t="n"/>
      <c r="V70" s="197" t="n"/>
      <c r="W70" s="197" t="n"/>
      <c r="X70" s="197" t="n"/>
      <c r="Y70" s="197" t="n"/>
      <c r="Z70" s="197" t="n"/>
    </row>
    <row r="71" ht="12.75" customHeight="1" s="198">
      <c r="A71" s="127" t="n"/>
      <c r="B71" s="197" t="n"/>
      <c r="C71" s="197" t="n"/>
      <c r="D71" s="197" t="n"/>
      <c r="E71" s="197" t="n"/>
      <c r="F71" s="197" t="n"/>
      <c r="G71" s="128" t="n"/>
      <c r="J71" s="197" t="n"/>
      <c r="K71" s="197" t="n"/>
    </row>
    <row r="72" ht="12.75" customHeight="1" s="198">
      <c r="A72" s="124" t="inlineStr">
        <is>
          <t>Suprayogi, 2022</t>
        </is>
      </c>
      <c r="B72" s="125" t="inlineStr">
        <is>
          <t>MgCO2e/ha/yr</t>
        </is>
      </c>
      <c r="C72" s="125" t="n">
        <v>29.5</v>
      </c>
      <c r="D72" s="125" t="n"/>
      <c r="E72" s="125" t="n"/>
      <c r="F72" s="125" t="n"/>
      <c r="G72" s="126" t="inlineStr">
        <is>
          <t>Northern Sumatra Coast, Indonesia</t>
        </is>
      </c>
      <c r="J72" s="197" t="n"/>
      <c r="K72" s="197" t="n"/>
    </row>
    <row r="73" ht="12.75" customHeight="1" s="198">
      <c r="A73" s="127" t="n"/>
      <c r="B73" s="197" t="inlineStr">
        <is>
          <t>MgCO2e/ha/yr</t>
        </is>
      </c>
      <c r="C73" s="197" t="n">
        <v>12.08</v>
      </c>
      <c r="D73" s="197" t="n"/>
      <c r="E73" s="197" t="n"/>
      <c r="F73" s="197" t="n"/>
      <c r="G73" s="128" t="inlineStr">
        <is>
          <t>Mumbai, India</t>
        </is>
      </c>
      <c r="J73" s="197" t="n"/>
      <c r="K73" s="197" t="n"/>
    </row>
    <row r="74" ht="12.75" customHeight="1" s="198">
      <c r="A74" s="127" t="n"/>
      <c r="B74" s="197" t="inlineStr">
        <is>
          <t>MgC/ha/yr</t>
        </is>
      </c>
      <c r="C74" s="197" t="n">
        <v>1.81</v>
      </c>
      <c r="D74" s="197" t="n"/>
      <c r="E74" s="197" t="n"/>
      <c r="F74" s="197" t="n"/>
      <c r="G74" s="128" t="inlineStr">
        <is>
          <t>Average soil carbon sequestration rate based on Sei Meran and Tanjung Rejo clustering system</t>
        </is>
      </c>
      <c r="H74" s="197" t="n"/>
      <c r="I74" s="197" t="n"/>
      <c r="J74" s="197" t="n"/>
      <c r="K74" s="197" t="n"/>
      <c r="L74" s="197" t="n"/>
      <c r="M74" s="197" t="n"/>
      <c r="N74" s="197" t="n"/>
      <c r="O74" s="197" t="n"/>
      <c r="P74" s="197" t="n"/>
      <c r="Q74" s="197" t="n"/>
      <c r="R74" s="197" t="n"/>
      <c r="S74" s="197" t="n"/>
      <c r="T74" s="197" t="n"/>
      <c r="U74" s="197" t="n"/>
      <c r="V74" s="197" t="n"/>
      <c r="W74" s="197" t="n"/>
      <c r="X74" s="197" t="n"/>
      <c r="Y74" s="197" t="n"/>
      <c r="Z74" s="197" t="n"/>
    </row>
    <row r="75" ht="12.75" customHeight="1" s="198">
      <c r="A75" s="127" t="n"/>
      <c r="B75" s="197" t="inlineStr">
        <is>
          <t>MgCO2e/ha/yr</t>
        </is>
      </c>
      <c r="C75" s="37">
        <f>C74*C4</f>
        <v/>
      </c>
      <c r="D75" s="197" t="n"/>
      <c r="E75" s="197" t="n"/>
      <c r="F75" s="197" t="n"/>
      <c r="G75" s="128" t="n"/>
      <c r="H75" s="197" t="n"/>
      <c r="I75" s="197" t="n"/>
      <c r="J75" s="197" t="n"/>
      <c r="K75" s="197" t="n"/>
      <c r="L75" s="197" t="n"/>
      <c r="M75" s="197" t="n"/>
      <c r="N75" s="197" t="n"/>
      <c r="O75" s="197" t="n"/>
      <c r="P75" s="197" t="n"/>
      <c r="Q75" s="197" t="n"/>
      <c r="R75" s="197" t="n"/>
      <c r="S75" s="197" t="n"/>
      <c r="T75" s="197" t="n"/>
      <c r="U75" s="197" t="n"/>
      <c r="V75" s="197" t="n"/>
      <c r="W75" s="197" t="n"/>
      <c r="X75" s="197" t="n"/>
      <c r="Y75" s="197" t="n"/>
      <c r="Z75" s="197" t="n"/>
    </row>
    <row r="76" ht="12.75" customHeight="1" s="198">
      <c r="A76" s="127" t="n"/>
      <c r="B76" s="197" t="n"/>
      <c r="C76" s="197" t="n"/>
      <c r="D76" s="197" t="n"/>
      <c r="E76" s="197" t="n"/>
      <c r="F76" s="197" t="n"/>
      <c r="G76" s="128" t="n"/>
      <c r="H76" s="197" t="n"/>
      <c r="I76" s="197" t="n"/>
      <c r="J76" s="197" t="n"/>
      <c r="K76" s="197" t="n"/>
      <c r="L76" s="197" t="n"/>
      <c r="M76" s="197" t="n"/>
      <c r="N76" s="197" t="n"/>
      <c r="O76" s="197" t="n"/>
      <c r="P76" s="197" t="n"/>
      <c r="Q76" s="197" t="n"/>
      <c r="R76" s="197" t="n"/>
      <c r="S76" s="197" t="n"/>
      <c r="T76" s="197" t="n"/>
      <c r="U76" s="197" t="n"/>
      <c r="V76" s="197" t="n"/>
      <c r="W76" s="197" t="n"/>
      <c r="X76" s="197" t="n"/>
      <c r="Y76" s="197" t="n"/>
      <c r="Z76" s="197" t="n"/>
    </row>
    <row r="77" ht="12.75" customHeight="1" s="198">
      <c r="A77" s="127" t="n"/>
      <c r="B77" s="197" t="n"/>
      <c r="C77" s="197" t="n"/>
      <c r="D77" s="197" t="n"/>
      <c r="E77" s="197" t="n"/>
      <c r="F77" s="197" t="n"/>
      <c r="G77" s="128" t="n"/>
      <c r="H77" s="197" t="n"/>
      <c r="I77" s="197" t="n"/>
      <c r="J77" s="197" t="n"/>
      <c r="K77" s="197" t="n"/>
      <c r="L77" s="197" t="n"/>
      <c r="M77" s="197" t="n"/>
      <c r="N77" s="197" t="n"/>
      <c r="O77" s="197" t="n"/>
      <c r="P77" s="197" t="n"/>
      <c r="Q77" s="197" t="n"/>
      <c r="R77" s="197" t="n"/>
      <c r="S77" s="197" t="n"/>
      <c r="T77" s="197" t="n"/>
      <c r="U77" s="197" t="n"/>
      <c r="V77" s="197" t="n"/>
      <c r="W77" s="197" t="n"/>
      <c r="X77" s="197" t="n"/>
      <c r="Y77" s="197" t="n"/>
      <c r="Z77" s="197" t="n"/>
    </row>
    <row r="78" ht="12.75" customHeight="1" s="198">
      <c r="A78" s="135" t="n"/>
      <c r="B78" s="136" t="n"/>
      <c r="C78" s="136" t="n"/>
      <c r="D78" s="136" t="n"/>
      <c r="E78" s="136" t="n"/>
      <c r="F78" s="136" t="n"/>
      <c r="G78" s="137" t="n"/>
      <c r="J78" s="197" t="n"/>
      <c r="K78" s="197" t="n"/>
    </row>
    <row r="79" ht="12.75" customHeight="1" s="198">
      <c r="A79" s="131" t="inlineStr">
        <is>
          <t>https://link.springer.com/article/10.1007/s12237-013-9702-4</t>
        </is>
      </c>
      <c r="B79" s="197" t="inlineStr">
        <is>
          <t>gC/m/yr</t>
        </is>
      </c>
      <c r="C79" s="197" t="n">
        <v>76</v>
      </c>
      <c r="D79" s="197" t="n"/>
      <c r="E79" s="197" t="n"/>
      <c r="F79" s="197" t="n"/>
      <c r="G79" s="128" t="inlineStr">
        <is>
          <t>Queensland, Australia</t>
        </is>
      </c>
      <c r="J79" s="197" t="n"/>
      <c r="K79" s="197" t="n"/>
    </row>
    <row r="80" ht="12.75" customHeight="1" s="198">
      <c r="A80" s="127" t="inlineStr">
        <is>
          <t>Lovelock et al., 2013</t>
        </is>
      </c>
      <c r="B80" s="197" t="inlineStr">
        <is>
          <t>gC/ha/yr</t>
        </is>
      </c>
      <c r="C80" s="197">
        <f>C79*10000</f>
        <v/>
      </c>
      <c r="D80" s="197" t="n"/>
      <c r="E80" s="197" t="n"/>
      <c r="F80" s="197" t="n"/>
      <c r="G80" s="128" t="n"/>
      <c r="J80" s="197" t="n"/>
      <c r="K80" s="197" t="n"/>
    </row>
    <row r="81" ht="12.75" customHeight="1" s="198">
      <c r="A81" s="127" t="n"/>
      <c r="B81" s="197" t="inlineStr">
        <is>
          <t>tC/ha/yr</t>
        </is>
      </c>
      <c r="C81" s="197">
        <f>C80/$C$3</f>
        <v/>
      </c>
      <c r="D81" s="197" t="n"/>
      <c r="E81" s="197" t="n"/>
      <c r="F81" s="197" t="n"/>
      <c r="G81" s="128" t="n"/>
      <c r="J81" s="197" t="n"/>
      <c r="K81" s="197" t="n"/>
    </row>
    <row r="82" ht="12.75" customHeight="1" s="198">
      <c r="A82" s="127" t="n"/>
      <c r="B82" s="197" t="inlineStr">
        <is>
          <t>tCO2/ha/yr</t>
        </is>
      </c>
      <c r="C82" s="197">
        <f>C81*$C$4</f>
        <v/>
      </c>
      <c r="D82" s="197" t="n"/>
      <c r="E82" s="197" t="n"/>
      <c r="F82" s="197" t="n"/>
      <c r="G82" s="128" t="n"/>
      <c r="J82" s="197" t="n"/>
      <c r="K82" s="197" t="n"/>
    </row>
    <row r="83" ht="12.75" customHeight="1" s="198">
      <c r="A83" s="127" t="n"/>
      <c r="B83" s="197" t="n"/>
      <c r="C83" s="197" t="n"/>
      <c r="D83" s="197" t="n"/>
      <c r="E83" s="197" t="n"/>
      <c r="F83" s="197" t="n"/>
      <c r="G83" s="128" t="n"/>
      <c r="J83" s="197" t="n"/>
      <c r="K83" s="197" t="n"/>
    </row>
    <row r="84" ht="12.75" customHeight="1" s="198">
      <c r="A84" s="124" t="inlineStr">
        <is>
          <t>https://link.springer.com/article/10.1007/s12237-020-00733-0</t>
        </is>
      </c>
      <c r="B84" s="125" t="inlineStr">
        <is>
          <t>MgC/ha/yr</t>
        </is>
      </c>
      <c r="C84" s="125" t="n">
        <v>4.7</v>
      </c>
      <c r="D84" s="125" t="n"/>
      <c r="E84" s="125" t="n"/>
      <c r="F84" s="125" t="n"/>
      <c r="G84" s="117" t="n"/>
      <c r="J84" s="197" t="n"/>
      <c r="K84" s="197" t="n"/>
    </row>
    <row r="85" ht="12.75" customHeight="1" s="198">
      <c r="A85" s="138" t="inlineStr">
        <is>
          <t>Dontis et al., 2020</t>
        </is>
      </c>
      <c r="B85" s="197" t="inlineStr">
        <is>
          <t>tCO2e/ha/yr</t>
        </is>
      </c>
      <c r="C85" s="197">
        <f>C84*$C$4</f>
        <v/>
      </c>
      <c r="D85" s="197" t="n"/>
      <c r="E85" s="197" t="n"/>
      <c r="F85" s="197" t="n"/>
      <c r="G85" s="128" t="inlineStr">
        <is>
          <t>Tampa Bay, Florida</t>
        </is>
      </c>
      <c r="J85" s="197" t="n"/>
      <c r="K85" s="197" t="n"/>
    </row>
    <row r="86" ht="12.75" customHeight="1" s="198">
      <c r="A86" s="138" t="n"/>
      <c r="B86" s="197" t="inlineStr">
        <is>
          <t>MgC/ha/yr</t>
        </is>
      </c>
      <c r="C86" s="197" t="n">
        <v>1.62</v>
      </c>
      <c r="D86" s="197" t="n"/>
      <c r="E86" s="197" t="n"/>
      <c r="F86" s="197" t="n"/>
      <c r="G86" s="128" t="n"/>
      <c r="J86" s="197" t="n"/>
      <c r="K86" s="197" t="n"/>
    </row>
    <row r="87" ht="12.75" customHeight="1" s="198">
      <c r="A87" s="138" t="n"/>
      <c r="B87" s="197" t="inlineStr">
        <is>
          <t>tCO2e/ha/yr</t>
        </is>
      </c>
      <c r="C87" s="197">
        <f>C86*$C$4</f>
        <v/>
      </c>
      <c r="D87" s="197" t="n"/>
      <c r="E87" s="197" t="n"/>
      <c r="F87" s="197" t="n"/>
      <c r="G87" s="128" t="inlineStr">
        <is>
          <t>Belowground organic carbon sequestration Naples, Florida</t>
        </is>
      </c>
      <c r="H87" s="197" t="n"/>
      <c r="I87" s="197" t="n"/>
      <c r="J87" s="197" t="n"/>
      <c r="K87" s="197" t="n"/>
      <c r="L87" s="197" t="n"/>
      <c r="M87" s="197" t="n"/>
      <c r="N87" s="197" t="n"/>
      <c r="O87" s="197" t="n"/>
      <c r="P87" s="197" t="n"/>
      <c r="Q87" s="197" t="n"/>
      <c r="R87" s="197" t="n"/>
      <c r="S87" s="197" t="n"/>
      <c r="T87" s="197" t="n"/>
      <c r="U87" s="197" t="n"/>
      <c r="V87" s="197" t="n"/>
      <c r="W87" s="197" t="n"/>
      <c r="X87" s="197" t="n"/>
      <c r="Y87" s="197" t="n"/>
      <c r="Z87" s="197" t="n"/>
    </row>
    <row r="88" ht="12.75" customHeight="1" s="198">
      <c r="A88" s="118" t="n"/>
      <c r="B88" s="136" t="n"/>
      <c r="C88" s="136" t="n"/>
      <c r="D88" s="136" t="n"/>
      <c r="E88" s="136" t="n"/>
      <c r="F88" s="136" t="n"/>
      <c r="G88" s="137" t="n"/>
      <c r="H88" s="197" t="n"/>
      <c r="I88" s="197" t="n"/>
      <c r="J88" s="197" t="n"/>
      <c r="K88" s="197" t="n"/>
      <c r="L88" s="197" t="n"/>
      <c r="M88" s="197" t="n"/>
      <c r="N88" s="197" t="n"/>
      <c r="O88" s="197" t="n"/>
      <c r="P88" s="197" t="n"/>
      <c r="Q88" s="197" t="n"/>
      <c r="R88" s="197" t="n"/>
      <c r="S88" s="197" t="n"/>
      <c r="T88" s="197" t="n"/>
      <c r="U88" s="197" t="n"/>
      <c r="V88" s="197" t="n"/>
      <c r="W88" s="197" t="n"/>
      <c r="X88" s="197" t="n"/>
      <c r="Y88" s="197" t="n"/>
      <c r="Z88" s="197" t="n"/>
    </row>
    <row r="89" ht="12.75" customHeight="1" s="198">
      <c r="A89" s="138" t="inlineStr">
        <is>
          <t>Mikoko Pamoja PDD</t>
        </is>
      </c>
      <c r="B89" s="197" t="inlineStr">
        <is>
          <t>tCO2e/ha/yr</t>
        </is>
      </c>
      <c r="C89" s="197" t="n">
        <v>16.5</v>
      </c>
      <c r="D89" s="197" t="n"/>
      <c r="E89" s="197" t="n"/>
      <c r="F89" s="197" t="n"/>
      <c r="G89" s="128" t="inlineStr">
        <is>
          <t>Aboveground carbon sequestration rate, Kenya</t>
        </is>
      </c>
      <c r="J89" s="197" t="n"/>
      <c r="K89" s="197" t="n"/>
    </row>
    <row r="90" ht="12.75" customHeight="1" s="198">
      <c r="A90" s="138" t="n"/>
      <c r="B90" s="197" t="inlineStr">
        <is>
          <t>tCO2e/ha/yr</t>
        </is>
      </c>
      <c r="C90" s="197" t="n">
        <v>2.5</v>
      </c>
      <c r="D90" s="197" t="n"/>
      <c r="E90" s="197" t="n"/>
      <c r="F90" s="197" t="n"/>
      <c r="G90" s="128" t="inlineStr">
        <is>
          <t>Belowground carbon sequestration rate, Kenya</t>
        </is>
      </c>
      <c r="J90" s="197" t="n"/>
      <c r="K90" s="197" t="n"/>
    </row>
    <row r="91" ht="12.75" customHeight="1" s="198">
      <c r="A91" s="138" t="n"/>
      <c r="B91" s="197" t="inlineStr">
        <is>
          <t>tCO2e/ha/yr</t>
        </is>
      </c>
      <c r="C91" s="197">
        <f>SUM(C89:C90)</f>
        <v/>
      </c>
      <c r="D91" s="197" t="n"/>
      <c r="E91" s="197" t="n"/>
      <c r="F91" s="197" t="n"/>
      <c r="G91" s="128" t="inlineStr">
        <is>
          <t xml:space="preserve">Total carbon sequestration rate, Kenya </t>
        </is>
      </c>
      <c r="J91" s="197" t="n"/>
      <c r="K91" s="197" t="n"/>
    </row>
    <row r="92" ht="12.75" customHeight="1" s="198">
      <c r="A92" s="138" t="n"/>
      <c r="B92" s="197" t="n"/>
      <c r="C92" s="197" t="n"/>
      <c r="D92" s="197" t="n"/>
      <c r="E92" s="197" t="n"/>
      <c r="F92" s="197" t="n"/>
      <c r="G92" s="128" t="n"/>
      <c r="J92" s="197" t="n"/>
      <c r="K92" s="197" t="n"/>
    </row>
    <row r="93" ht="12.75" customHeight="1" s="198">
      <c r="A93" s="139" t="inlineStr">
        <is>
          <t>https://www.sciencedirect.com/science/article/abs/pii/S0964569118300619?via%3Dihub</t>
        </is>
      </c>
      <c r="B93" s="125" t="inlineStr">
        <is>
          <t>MgC/ha/yr</t>
        </is>
      </c>
      <c r="C93" s="125" t="n">
        <v>9.5</v>
      </c>
      <c r="D93" s="125" t="n"/>
      <c r="E93" s="125" t="n"/>
      <c r="F93" s="125" t="n"/>
      <c r="G93" s="126" t="inlineStr">
        <is>
          <t>C accumulation of replanted mangroves in the first 10 years in Matang Mangrove Forest Reserve in Malaysia, one of the most C dense forests in the world</t>
        </is>
      </c>
    </row>
    <row r="94" ht="12.75" customHeight="1" s="198">
      <c r="A94" s="138" t="inlineStr">
        <is>
          <t>Adame et al., 2018</t>
        </is>
      </c>
      <c r="B94" s="197" t="inlineStr">
        <is>
          <t>tCO2e/ha/yr</t>
        </is>
      </c>
      <c r="C94" s="197">
        <f>C93*$C$4</f>
        <v/>
      </c>
      <c r="D94" s="197" t="n"/>
      <c r="E94" s="197" t="n"/>
      <c r="F94" s="197" t="n"/>
      <c r="G94" s="128" t="n"/>
    </row>
    <row r="95" ht="12.75" customHeight="1" s="198">
      <c r="A95" s="138" t="n"/>
      <c r="B95" s="197" t="inlineStr">
        <is>
          <t>MgC/ha/yr</t>
        </is>
      </c>
      <c r="C95" s="197" t="n">
        <v>2.8</v>
      </c>
      <c r="D95" s="197" t="n"/>
      <c r="E95" s="197" t="n"/>
      <c r="F95" s="197" t="n"/>
      <c r="G95" s="128" t="inlineStr">
        <is>
          <t>After 10 years</t>
        </is>
      </c>
    </row>
    <row r="96" ht="12.75" customHeight="1" s="198">
      <c r="A96" s="138" t="n"/>
      <c r="B96" s="197" t="inlineStr">
        <is>
          <t>tCO2e/ha/yr</t>
        </is>
      </c>
      <c r="C96" s="197">
        <f>C95*$C$4</f>
        <v/>
      </c>
      <c r="D96" s="197" t="n"/>
      <c r="E96" s="197" t="n"/>
      <c r="F96" s="197" t="n"/>
      <c r="G96" s="128" t="n"/>
    </row>
    <row r="97" ht="12.75" customHeight="1" s="198">
      <c r="A97" s="118" t="n"/>
      <c r="B97" s="136" t="n"/>
      <c r="C97" s="136" t="n"/>
      <c r="D97" s="136" t="n"/>
      <c r="E97" s="136" t="n"/>
      <c r="F97" s="136" t="n"/>
      <c r="G97" s="137" t="n"/>
    </row>
    <row r="98" ht="12.75" customHeight="1" s="198">
      <c r="A98" s="131" t="inlineStr">
        <is>
          <t>https://www.nature.com/articles/s41467-019-12176-8</t>
        </is>
      </c>
      <c r="B98" s="197" t="inlineStr">
        <is>
          <t>MgC/ha/yr</t>
        </is>
      </c>
      <c r="C98" s="197" t="n">
        <v>1.26</v>
      </c>
      <c r="D98" s="197" t="n">
        <v>0.36</v>
      </c>
      <c r="E98" s="197" t="n">
        <v>0.39</v>
      </c>
      <c r="F98" s="197" t="n"/>
      <c r="G98" s="128" t="inlineStr">
        <is>
          <t>Mean soil sequestration rate</t>
        </is>
      </c>
    </row>
    <row r="99" ht="12.75" customHeight="1" s="198">
      <c r="A99" s="138" t="inlineStr">
        <is>
          <t>Serrano et al., 2019</t>
        </is>
      </c>
      <c r="B99" s="197" t="inlineStr">
        <is>
          <t>tCO2e/ha/yr</t>
        </is>
      </c>
      <c r="C99" s="197">
        <f>C98*$C$4</f>
        <v/>
      </c>
      <c r="D99" s="197">
        <f>D98*$C$4</f>
        <v/>
      </c>
      <c r="E99" s="197">
        <f>E98*$C$4</f>
        <v/>
      </c>
      <c r="F99" s="197" t="n"/>
      <c r="G99" s="128" t="n"/>
    </row>
    <row r="100" ht="12.75" customHeight="1" s="198">
      <c r="A100" s="138" t="inlineStr">
        <is>
          <t>Kelleway et al., 2017</t>
        </is>
      </c>
      <c r="B100" s="197" t="inlineStr">
        <is>
          <t>MgC/ha</t>
        </is>
      </c>
      <c r="C100" s="197" t="n">
        <v>125</v>
      </c>
      <c r="D100" s="197" t="n">
        <v>1.9</v>
      </c>
      <c r="E100" s="197" t="n">
        <v>7.5</v>
      </c>
      <c r="F100" s="197" t="n"/>
      <c r="G100" s="128" t="inlineStr">
        <is>
          <t>Aboveground biomass stock</t>
        </is>
      </c>
    </row>
    <row r="101" ht="12.75" customHeight="1" s="198">
      <c r="A101" s="138" t="n"/>
      <c r="B101" s="197" t="inlineStr">
        <is>
          <t>MgC/ha</t>
        </is>
      </c>
      <c r="C101" s="197" t="n">
        <v>251</v>
      </c>
      <c r="D101" s="197" t="n">
        <v>112</v>
      </c>
      <c r="E101" s="197" t="n">
        <v>168</v>
      </c>
      <c r="F101" s="197" t="n"/>
      <c r="G101" s="128" t="inlineStr">
        <is>
          <t>Soil carbon stock</t>
        </is>
      </c>
    </row>
    <row r="102" ht="12.75" customHeight="1" s="198">
      <c r="A102" s="138" t="n"/>
      <c r="B102" s="197" t="inlineStr">
        <is>
          <t>MgC/ha/yr</t>
        </is>
      </c>
      <c r="C102" s="197" t="n">
        <v>1.5</v>
      </c>
      <c r="D102" s="197" t="n"/>
      <c r="E102" s="197" t="n"/>
      <c r="F102" s="197" t="n"/>
      <c r="G102" s="128" t="n"/>
    </row>
    <row r="103" ht="12.75" customHeight="1" s="198">
      <c r="A103" s="138" t="n"/>
      <c r="B103" s="197" t="inlineStr">
        <is>
          <t>tCO2e/ha/yr</t>
        </is>
      </c>
      <c r="C103" s="197">
        <f>C102*C4</f>
        <v/>
      </c>
      <c r="D103" s="197" t="n"/>
      <c r="E103" s="197" t="n"/>
      <c r="F103" s="197" t="n"/>
      <c r="G103" s="128" t="inlineStr">
        <is>
          <t>Mean tropical mangrove sequestration rate</t>
        </is>
      </c>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c r="Z103" s="197" t="n"/>
    </row>
    <row r="104" ht="12.75" customHeight="1" s="198">
      <c r="A104" s="138" t="n"/>
      <c r="B104" s="197" t="n"/>
      <c r="C104" s="197" t="n"/>
      <c r="D104" s="197" t="n"/>
      <c r="E104" s="197" t="n"/>
      <c r="F104" s="197" t="n"/>
      <c r="G104" s="128"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c r="Z104" s="197" t="n"/>
    </row>
    <row r="105" ht="12.75" customHeight="1" s="198">
      <c r="A105" s="138" t="n"/>
      <c r="B105" s="197" t="n"/>
      <c r="C105" s="197" t="n"/>
      <c r="D105" s="197" t="n"/>
      <c r="E105" s="197" t="n"/>
      <c r="F105" s="197" t="n"/>
      <c r="G105" s="128"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c r="Z105" s="197" t="n"/>
    </row>
    <row r="106" ht="12.75" customHeight="1" s="198">
      <c r="A106" s="140" t="inlineStr">
        <is>
          <t>https://link.springer.com/article/10.1007/s10021-019-00408-3</t>
        </is>
      </c>
      <c r="B106" s="141" t="inlineStr">
        <is>
          <t>MgC/ha/yr</t>
        </is>
      </c>
      <c r="C106" s="141" t="n">
        <v>4.3</v>
      </c>
      <c r="D106" s="141" t="n"/>
      <c r="E106" s="141" t="n"/>
      <c r="F106" s="141" t="n"/>
      <c r="G106" s="142" t="inlineStr">
        <is>
          <t>Surface soil carbon accumulation rates for tall mangroves from NSW, Australia</t>
        </is>
      </c>
    </row>
    <row r="107" ht="12.75" customHeight="1" s="198">
      <c r="A107" s="138" t="inlineStr">
        <is>
          <t>Lamont et al., 2019</t>
        </is>
      </c>
      <c r="B107" s="197" t="inlineStr">
        <is>
          <t>MgC/ha/yr</t>
        </is>
      </c>
      <c r="C107" s="197" t="n">
        <v>2.2</v>
      </c>
      <c r="D107" s="197" t="n"/>
      <c r="E107" s="197" t="n"/>
      <c r="F107" s="197" t="n"/>
      <c r="G107" s="128" t="inlineStr">
        <is>
          <t>Surface soil carbon accumulation rates for dwarf mangroves from NSW, Australia</t>
        </is>
      </c>
    </row>
    <row r="108" ht="12.75" customHeight="1" s="198">
      <c r="A108" s="138" t="n"/>
      <c r="B108" s="197" t="inlineStr">
        <is>
          <t>tCO2e/ha/yr</t>
        </is>
      </c>
      <c r="C108" s="197">
        <f>C106*$C$4</f>
        <v/>
      </c>
      <c r="D108" s="197" t="n"/>
      <c r="E108" s="197" t="n"/>
      <c r="F108" s="197" t="inlineStr">
        <is>
          <t>Australia</t>
        </is>
      </c>
      <c r="G108" s="128" t="n"/>
    </row>
    <row r="109" ht="12.75" customHeight="1" s="198">
      <c r="A109" s="138" t="n"/>
      <c r="B109" s="197" t="inlineStr">
        <is>
          <t>tCO2e/ha/yr</t>
        </is>
      </c>
      <c r="C109" s="197">
        <f>C107*$C$4</f>
        <v/>
      </c>
      <c r="D109" s="197" t="n"/>
      <c r="E109" s="197" t="n"/>
      <c r="F109" s="197" t="inlineStr">
        <is>
          <t>Australia</t>
        </is>
      </c>
      <c r="G109" s="128" t="n"/>
    </row>
    <row r="110" ht="12.75" customHeight="1" s="198">
      <c r="A110" s="138" t="n"/>
      <c r="B110" s="197" t="n"/>
      <c r="C110" s="197" t="n"/>
      <c r="D110" s="197" t="n"/>
      <c r="E110" s="197" t="n"/>
      <c r="F110" s="197" t="n"/>
      <c r="G110" s="128" t="n"/>
    </row>
    <row r="111" ht="12.75" customHeight="1" s="198">
      <c r="A111" s="139" t="inlineStr">
        <is>
          <t>https://link.springer.com/content/pdf/10.1007/s10021-012-9551-1.pdf</t>
        </is>
      </c>
      <c r="B111" s="125" t="inlineStr">
        <is>
          <t>MgC/ha/yr</t>
        </is>
      </c>
      <c r="C111" s="125" t="n">
        <v>2.18</v>
      </c>
      <c r="D111" s="125" t="n"/>
      <c r="E111" s="125" t="n"/>
      <c r="F111" s="125" t="inlineStr">
        <is>
          <t>Florida</t>
        </is>
      </c>
      <c r="G111" s="126" t="inlineStr">
        <is>
          <t>Florida mangrove-encroached salt marsh</t>
        </is>
      </c>
    </row>
    <row r="112" ht="12.75" customHeight="1" s="198">
      <c r="A112" s="138" t="inlineStr">
        <is>
          <t>Osland et al., 2012</t>
        </is>
      </c>
      <c r="B112" s="197" t="n"/>
      <c r="C112" s="197">
        <f>C111*$C$4</f>
        <v/>
      </c>
      <c r="D112" s="197" t="n"/>
      <c r="E112" s="197" t="n"/>
      <c r="F112" s="197" t="n"/>
      <c r="G112" s="128" t="n"/>
    </row>
    <row r="113" ht="12.75" customHeight="1" s="198">
      <c r="A113" s="118" t="n"/>
      <c r="B113" s="136" t="n"/>
      <c r="C113" s="136" t="n"/>
      <c r="D113" s="136" t="n"/>
      <c r="E113" s="136" t="n"/>
      <c r="F113" s="136" t="n"/>
      <c r="G113" s="13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c r="Z113" s="197" t="n"/>
    </row>
    <row r="114" ht="12.75" customHeight="1" s="198">
      <c r="A114" s="138" t="inlineStr">
        <is>
          <t>https://www.sciencedirect.com/science/article/abs/pii/S003807171400128X</t>
        </is>
      </c>
      <c r="B114" s="197" t="inlineStr">
        <is>
          <t>MgC/ha/yr</t>
        </is>
      </c>
      <c r="C114" s="197" t="n">
        <v>1.55</v>
      </c>
      <c r="D114" s="197" t="n"/>
      <c r="E114" s="197" t="n"/>
      <c r="F114" s="197" t="inlineStr">
        <is>
          <t>China</t>
        </is>
      </c>
      <c r="G114" s="128" t="inlineStr">
        <is>
          <t>China</t>
        </is>
      </c>
    </row>
    <row r="115" ht="12.75" customHeight="1" s="198">
      <c r="A115" s="138" t="inlineStr">
        <is>
          <t>Lunstrum and Chen, 2014</t>
        </is>
      </c>
      <c r="B115" s="197" t="n"/>
      <c r="C115" s="197">
        <f>C114*$C$4</f>
        <v/>
      </c>
      <c r="D115" s="197" t="n"/>
      <c r="E115" s="197" t="n"/>
      <c r="F115" s="197" t="n"/>
      <c r="G115" s="128" t="n"/>
    </row>
    <row r="116" ht="12.75" customHeight="1" s="198">
      <c r="A116" s="138" t="n"/>
      <c r="B116" s="197" t="n"/>
      <c r="C116" s="197" t="n"/>
      <c r="D116" s="197" t="n"/>
      <c r="E116" s="197" t="n"/>
      <c r="F116" s="197" t="n"/>
      <c r="G116" s="128" t="n"/>
    </row>
    <row r="117" ht="12.75" customHeight="1" s="198">
      <c r="A117" s="139" t="inlineStr">
        <is>
          <t>https://www.sciencedirect.com/science/article/abs/pii/S0378112716307940</t>
        </is>
      </c>
      <c r="B117" s="125" t="inlineStr">
        <is>
          <t>MgC/ha/yr</t>
        </is>
      </c>
      <c r="C117" s="125" t="n">
        <v>2.3</v>
      </c>
      <c r="D117" s="125" t="n"/>
      <c r="E117" s="125" t="n"/>
      <c r="F117" s="125" t="inlineStr">
        <is>
          <t>French Guiana</t>
        </is>
      </c>
      <c r="G117" s="126" t="inlineStr">
        <is>
          <t>French Guiana</t>
        </is>
      </c>
    </row>
    <row r="118" ht="12.75" customHeight="1" s="198">
      <c r="A118" s="138" t="inlineStr">
        <is>
          <t>Marchand, 2017</t>
        </is>
      </c>
      <c r="B118" s="197" t="n"/>
      <c r="C118" s="197">
        <f>C117*$C$4</f>
        <v/>
      </c>
      <c r="D118" s="197" t="n"/>
      <c r="E118" s="197" t="n"/>
      <c r="F118" s="197" t="n"/>
      <c r="G118" s="128" t="n"/>
    </row>
    <row r="119" ht="12.75" customHeight="1" s="198">
      <c r="A119" s="118" t="n"/>
      <c r="B119" s="136" t="n"/>
      <c r="C119" s="136" t="n"/>
      <c r="D119" s="136" t="n"/>
      <c r="E119" s="136" t="n"/>
      <c r="F119" s="136" t="n"/>
      <c r="G119" s="137" t="n"/>
    </row>
    <row r="120" ht="12.75" customHeight="1" s="198">
      <c r="A120" s="138" t="inlineStr">
        <is>
          <t>https://www.sciencedirect.com/science/article/abs/pii/S0272771413002333?via%3Dihub</t>
        </is>
      </c>
      <c r="B120" s="197" t="inlineStr">
        <is>
          <t>MgC/ha/yr</t>
        </is>
      </c>
      <c r="C120" s="197" t="n">
        <v>2.5</v>
      </c>
      <c r="D120" s="197" t="n"/>
      <c r="E120" s="197" t="n"/>
      <c r="F120" s="197" t="inlineStr">
        <is>
          <t>Australia</t>
        </is>
      </c>
      <c r="G120" s="128" t="inlineStr">
        <is>
          <t>Southeast Australia, short-term accumulation rates likely an overestimate relative to longer-term radiometric approaches</t>
        </is>
      </c>
    </row>
    <row r="121" ht="12.75" customHeight="1" s="198">
      <c r="A121" s="138" t="inlineStr">
        <is>
          <t>Saintilan, 2013</t>
        </is>
      </c>
      <c r="B121" s="197" t="n"/>
      <c r="C121" s="197">
        <f>C120*$C$4</f>
        <v/>
      </c>
      <c r="D121" s="197" t="n"/>
      <c r="E121" s="197" t="n"/>
      <c r="F121" s="197" t="n"/>
      <c r="G121" s="128" t="n"/>
    </row>
    <row r="122" ht="12.75" customHeight="1" s="198">
      <c r="A122" s="138" t="n"/>
      <c r="B122" s="197" t="n"/>
      <c r="C122" s="197" t="n"/>
      <c r="D122" s="197" t="n"/>
      <c r="E122" s="197" t="n"/>
      <c r="F122" s="197" t="n"/>
      <c r="G122" s="128" t="n"/>
    </row>
    <row r="123" ht="12.75" customHeight="1" s="198">
      <c r="A123" s="124" t="inlineStr">
        <is>
          <t>https://www.mdpi.com/2413-4155/2/3/67/htm</t>
        </is>
      </c>
      <c r="B123" s="125" t="inlineStr">
        <is>
          <t>gC/m/yr</t>
        </is>
      </c>
      <c r="C123" s="125" t="n">
        <v>179.6</v>
      </c>
      <c r="D123" s="125" t="n"/>
      <c r="E123" s="125" t="n"/>
      <c r="F123" s="125" t="n"/>
      <c r="G123" s="126" t="n"/>
    </row>
    <row r="124" ht="12.75" customHeight="1" s="198">
      <c r="A124" s="138" t="inlineStr">
        <is>
          <t>Alongi, 2020</t>
        </is>
      </c>
      <c r="B124" s="197" t="inlineStr">
        <is>
          <t>gC/ha/yr</t>
        </is>
      </c>
      <c r="C124" s="197">
        <f>C123*10000</f>
        <v/>
      </c>
      <c r="D124" s="197" t="n"/>
      <c r="E124" s="197" t="n"/>
      <c r="F124" s="197" t="n"/>
      <c r="G124" s="128" t="n"/>
    </row>
    <row r="125" ht="12.75" customHeight="1" s="198">
      <c r="A125" s="138" t="n"/>
      <c r="B125" s="197" t="inlineStr">
        <is>
          <t>tC/ha/yr</t>
        </is>
      </c>
      <c r="C125" s="197">
        <f>C124/C3</f>
        <v/>
      </c>
      <c r="D125" s="197" t="n"/>
      <c r="E125" s="197" t="n"/>
      <c r="F125" s="197" t="n"/>
      <c r="G125" s="128" t="n"/>
    </row>
    <row r="126" ht="12.75" customHeight="1" s="198">
      <c r="A126" s="138" t="n"/>
      <c r="B126" s="197" t="inlineStr">
        <is>
          <t>tCO2e/ha/yr</t>
        </is>
      </c>
      <c r="C126" s="197">
        <f>C125*C4</f>
        <v/>
      </c>
      <c r="D126" s="197" t="n"/>
      <c r="E126" s="197" t="n"/>
      <c r="F126" s="197" t="inlineStr">
        <is>
          <t>Global</t>
        </is>
      </c>
      <c r="G126" s="128" t="n"/>
    </row>
    <row r="127" ht="12.75" customHeight="1" s="198">
      <c r="A127" s="118" t="n"/>
      <c r="B127" s="136" t="n"/>
      <c r="C127" s="136" t="n"/>
      <c r="D127" s="136" t="n"/>
      <c r="E127" s="136" t="n"/>
      <c r="F127" s="136" t="n"/>
      <c r="G127" s="137" t="n"/>
    </row>
    <row r="128" ht="12.75" customHeight="1" s="198">
      <c r="A128" s="138" t="inlineStr">
        <is>
          <t>https://agupubs.onlinelibrary.wiley.com/doi/full/10.1029/2012GB004375</t>
        </is>
      </c>
      <c r="B128" s="197" t="inlineStr">
        <is>
          <t>gC/m/yr</t>
        </is>
      </c>
      <c r="C128" s="197" t="n">
        <v>163</v>
      </c>
      <c r="D128" s="197" t="n"/>
      <c r="E128" s="197" t="n"/>
      <c r="F128" s="197" t="inlineStr">
        <is>
          <t>Global</t>
        </is>
      </c>
      <c r="G128" s="128" t="inlineStr">
        <is>
          <t>Global mangrove carbon burial rate</t>
        </is>
      </c>
    </row>
    <row r="129" ht="12.75" customHeight="1" s="198">
      <c r="A129" s="138" t="inlineStr">
        <is>
          <t>Breithaupt et al., 2012</t>
        </is>
      </c>
      <c r="B129" s="197" t="inlineStr">
        <is>
          <t>gC/ha/yr</t>
        </is>
      </c>
      <c r="C129" s="197">
        <f>C128*10000</f>
        <v/>
      </c>
      <c r="D129" s="197" t="n"/>
      <c r="E129" s="197" t="n"/>
      <c r="F129" s="197" t="n"/>
      <c r="G129" s="128" t="n"/>
    </row>
    <row r="130" ht="12.75" customHeight="1" s="198">
      <c r="A130" s="138" t="n"/>
      <c r="B130" s="197" t="inlineStr">
        <is>
          <t>tC/ha/yr</t>
        </is>
      </c>
      <c r="C130" s="197">
        <f>C129/$C$3</f>
        <v/>
      </c>
      <c r="D130" s="197" t="n"/>
      <c r="E130" s="197" t="n"/>
      <c r="F130" s="197" t="n"/>
      <c r="G130" s="128" t="n"/>
    </row>
    <row r="131" ht="12.75" customHeight="1" s="198">
      <c r="A131" s="138" t="n"/>
      <c r="B131" s="197" t="inlineStr">
        <is>
          <t>tCO2e/ha/yr</t>
        </is>
      </c>
      <c r="C131" s="197">
        <f>C130*$C$4</f>
        <v/>
      </c>
      <c r="D131" s="197" t="n"/>
      <c r="E131" s="197" t="n"/>
      <c r="F131" s="197" t="n"/>
      <c r="G131" s="128"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c r="Z131" s="197" t="n"/>
    </row>
    <row r="132" ht="12.75" customHeight="1" s="198">
      <c r="A132" s="138" t="n"/>
      <c r="B132" s="197" t="n"/>
      <c r="C132" s="197" t="n"/>
      <c r="D132" s="197" t="n"/>
      <c r="E132" s="197" t="n"/>
      <c r="F132" s="197" t="n"/>
      <c r="G132" s="128" t="n"/>
    </row>
    <row r="133" ht="12.75" customHeight="1" s="198">
      <c r="A133" s="139" t="inlineStr">
        <is>
          <t>https://www.science.org/doi/full/10.1126/sciadv.aao4985</t>
        </is>
      </c>
      <c r="B133" s="125" t="inlineStr">
        <is>
          <t>gC/m/yr</t>
        </is>
      </c>
      <c r="C133" s="125" t="n">
        <v>269.2</v>
      </c>
      <c r="D133" s="125" t="n"/>
      <c r="E133" s="125" t="n"/>
      <c r="F133" s="125" t="inlineStr">
        <is>
          <t>Global</t>
        </is>
      </c>
      <c r="G133" s="126" t="inlineStr">
        <is>
          <t>Meta-analysis of global mangrove carbon burial rate</t>
        </is>
      </c>
    </row>
    <row r="134" ht="12.75" customHeight="1" s="198">
      <c r="A134" s="138" t="inlineStr">
        <is>
          <t>Rosentreter et al., 2018</t>
        </is>
      </c>
      <c r="B134" s="197" t="inlineStr">
        <is>
          <t>gC/ha/yr</t>
        </is>
      </c>
      <c r="C134" s="197">
        <f>C133*10000</f>
        <v/>
      </c>
      <c r="D134" s="197" t="n"/>
      <c r="E134" s="197" t="n"/>
      <c r="F134" s="197" t="n"/>
      <c r="G134" s="128" t="n"/>
    </row>
    <row r="135" ht="12.75" customHeight="1" s="198">
      <c r="A135" s="138" t="n"/>
      <c r="B135" s="197" t="inlineStr">
        <is>
          <t>tC/ha/yr</t>
        </is>
      </c>
      <c r="C135" s="197">
        <f>C134/$C$3</f>
        <v/>
      </c>
      <c r="D135" s="197" t="n"/>
      <c r="E135" s="197" t="n"/>
      <c r="F135" s="197" t="n"/>
      <c r="G135" s="128" t="n"/>
    </row>
    <row r="136" ht="12.75" customHeight="1" s="198">
      <c r="A136" s="118" t="n"/>
      <c r="B136" s="136" t="inlineStr">
        <is>
          <t>tCO2e/ha/yr</t>
        </is>
      </c>
      <c r="C136" s="136">
        <f>C135*$C$4</f>
        <v/>
      </c>
      <c r="D136" s="136" t="n"/>
      <c r="E136" s="136" t="n"/>
      <c r="F136" s="136" t="n"/>
      <c r="G136" s="137" t="n"/>
    </row>
    <row r="137" ht="12.75" customHeight="1" s="198">
      <c r="A137" s="138" t="inlineStr">
        <is>
          <t>Latitude:</t>
        </is>
      </c>
      <c r="B137" s="197" t="n"/>
      <c r="C137" s="197" t="n"/>
      <c r="D137" s="197" t="n"/>
      <c r="E137" s="197" t="n"/>
      <c r="F137" s="197" t="n"/>
      <c r="G137" s="128"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c r="Z137" s="197" t="n"/>
    </row>
    <row r="138" ht="12.75" customHeight="1" s="198">
      <c r="A138" s="138" t="inlineStr">
        <is>
          <t>0-5</t>
        </is>
      </c>
      <c r="B138" s="197" t="inlineStr">
        <is>
          <t>gC/m/yr</t>
        </is>
      </c>
      <c r="C138" s="197" t="n">
        <v>396.6</v>
      </c>
      <c r="D138" s="197" t="n"/>
      <c r="E138" s="197" t="n"/>
      <c r="F138" s="197" t="n"/>
      <c r="G138" s="128" t="n"/>
    </row>
    <row r="139" ht="12.75" customHeight="1" s="198">
      <c r="A139" s="143" t="inlineStr">
        <is>
          <t>5-10</t>
        </is>
      </c>
      <c r="B139" s="197" t="inlineStr">
        <is>
          <t>gC/m/yr</t>
        </is>
      </c>
      <c r="C139" s="197" t="n">
        <v>651</v>
      </c>
      <c r="D139" s="197" t="n"/>
      <c r="E139" s="197" t="n"/>
      <c r="F139" s="197" t="n"/>
      <c r="G139" s="128" t="n"/>
    </row>
    <row r="140" ht="12.75" customHeight="1" s="198">
      <c r="A140" s="138" t="inlineStr">
        <is>
          <t>10-15</t>
        </is>
      </c>
      <c r="B140" s="197" t="inlineStr">
        <is>
          <t>gC/m/yr</t>
        </is>
      </c>
      <c r="C140" s="197" t="n">
        <v>286.8</v>
      </c>
      <c r="D140" s="197" t="n"/>
      <c r="E140" s="197" t="n"/>
      <c r="F140" s="197" t="n"/>
      <c r="G140" s="128" t="n"/>
    </row>
    <row r="141" ht="12.75" customHeight="1" s="198">
      <c r="A141" s="138" t="inlineStr">
        <is>
          <t>15-20</t>
        </is>
      </c>
      <c r="B141" s="197" t="inlineStr">
        <is>
          <t>gC/m/yr</t>
        </is>
      </c>
      <c r="C141" s="197" t="n">
        <v>104.4</v>
      </c>
      <c r="D141" s="197" t="n"/>
      <c r="E141" s="197" t="n"/>
      <c r="F141" s="197" t="n"/>
      <c r="G141" s="128" t="n"/>
    </row>
    <row r="142" ht="12.75" customHeight="1" s="198">
      <c r="A142" s="138" t="inlineStr">
        <is>
          <t>20-25</t>
        </is>
      </c>
      <c r="B142" s="197" t="inlineStr">
        <is>
          <t>gC/m/yr</t>
        </is>
      </c>
      <c r="C142" s="197" t="n">
        <v>166.6</v>
      </c>
      <c r="D142" s="197" t="n"/>
      <c r="E142" s="197" t="n"/>
      <c r="F142" s="197" t="n"/>
      <c r="G142" s="128" t="n"/>
    </row>
    <row r="143" ht="12.75" customHeight="1" s="198">
      <c r="A143" s="138" t="inlineStr">
        <is>
          <t>25-30</t>
        </is>
      </c>
      <c r="B143" s="197" t="inlineStr">
        <is>
          <t>gC/m/yr</t>
        </is>
      </c>
      <c r="C143" s="197" t="n">
        <v>182.8</v>
      </c>
      <c r="D143" s="197" t="n"/>
      <c r="E143" s="197" t="n"/>
      <c r="F143" s="197" t="n"/>
      <c r="G143" s="128" t="n"/>
    </row>
    <row r="144" ht="12.75" customHeight="1" s="198">
      <c r="A144" s="138" t="inlineStr">
        <is>
          <t>30-35</t>
        </is>
      </c>
      <c r="B144" s="197" t="inlineStr">
        <is>
          <t>gC/m/yr</t>
        </is>
      </c>
      <c r="C144" s="197" t="n">
        <v>182.8</v>
      </c>
      <c r="D144" s="197" t="n"/>
      <c r="E144" s="197" t="n"/>
      <c r="F144" s="197" t="n"/>
      <c r="G144" s="128" t="n"/>
    </row>
    <row r="145" ht="12.75" customHeight="1" s="198">
      <c r="A145" s="138" t="inlineStr">
        <is>
          <t>35-40</t>
        </is>
      </c>
      <c r="B145" s="197" t="inlineStr">
        <is>
          <t>gC/m/yr</t>
        </is>
      </c>
      <c r="C145" s="197" t="n">
        <v>182.8</v>
      </c>
      <c r="D145" s="197" t="n"/>
      <c r="E145" s="197" t="n"/>
      <c r="F145" s="197" t="n"/>
      <c r="G145" s="128" t="n"/>
    </row>
    <row r="146" ht="12.75" customHeight="1" s="198">
      <c r="A146" s="138" t="inlineStr">
        <is>
          <t>0-5</t>
        </is>
      </c>
      <c r="B146" s="197" t="inlineStr">
        <is>
          <t>gC/ha/yr</t>
        </is>
      </c>
      <c r="C146" s="197">
        <f>C138*10000</f>
        <v/>
      </c>
      <c r="D146" s="197" t="n"/>
      <c r="E146" s="197" t="n"/>
      <c r="F146" s="197" t="n"/>
      <c r="G146" s="128" t="n"/>
    </row>
    <row r="147" ht="12.75" customHeight="1" s="198">
      <c r="A147" s="143" t="inlineStr">
        <is>
          <t>5-10</t>
        </is>
      </c>
      <c r="B147" s="197" t="inlineStr">
        <is>
          <t>gC/ha/yr</t>
        </is>
      </c>
      <c r="C147" s="197">
        <f>C139*10000</f>
        <v/>
      </c>
      <c r="D147" s="197" t="n"/>
      <c r="E147" s="197" t="n"/>
      <c r="F147" s="197" t="n"/>
      <c r="G147" s="128" t="n"/>
    </row>
    <row r="148" ht="12.75" customHeight="1" s="198">
      <c r="A148" s="138" t="inlineStr">
        <is>
          <t>10-15</t>
        </is>
      </c>
      <c r="B148" s="197" t="inlineStr">
        <is>
          <t>gC/ha/yr</t>
        </is>
      </c>
      <c r="C148" s="197">
        <f>C140*10000</f>
        <v/>
      </c>
      <c r="D148" s="197" t="n"/>
      <c r="E148" s="197" t="n"/>
      <c r="F148" s="197" t="n"/>
      <c r="G148" s="128" t="n"/>
    </row>
    <row r="149" ht="12.75" customHeight="1" s="198">
      <c r="A149" s="138" t="inlineStr">
        <is>
          <t>15-20</t>
        </is>
      </c>
      <c r="B149" s="197" t="inlineStr">
        <is>
          <t>gC/ha/yr</t>
        </is>
      </c>
      <c r="C149" s="197">
        <f>C141*10000</f>
        <v/>
      </c>
      <c r="D149" s="197" t="n"/>
      <c r="E149" s="197" t="n"/>
      <c r="F149" s="197" t="n"/>
      <c r="G149" s="128" t="n"/>
    </row>
    <row r="150" ht="12.75" customHeight="1" s="198">
      <c r="A150" s="138" t="inlineStr">
        <is>
          <t>20-25</t>
        </is>
      </c>
      <c r="B150" s="197" t="inlineStr">
        <is>
          <t>gC/ha/yr</t>
        </is>
      </c>
      <c r="C150" s="197">
        <f>C142*10000</f>
        <v/>
      </c>
      <c r="D150" s="197" t="n"/>
      <c r="E150" s="197" t="n"/>
      <c r="F150" s="197" t="n"/>
      <c r="G150" s="128" t="n"/>
    </row>
    <row r="151" ht="12.75" customHeight="1" s="198">
      <c r="A151" s="138" t="inlineStr">
        <is>
          <t>25-30</t>
        </is>
      </c>
      <c r="B151" s="197" t="inlineStr">
        <is>
          <t>gC/ha/yr</t>
        </is>
      </c>
      <c r="C151" s="197">
        <f>C143*10000</f>
        <v/>
      </c>
      <c r="D151" s="197" t="n"/>
      <c r="E151" s="197" t="n"/>
      <c r="F151" s="197" t="n"/>
      <c r="G151" s="128" t="n"/>
    </row>
    <row r="152" ht="12.75" customHeight="1" s="198">
      <c r="A152" s="138" t="inlineStr">
        <is>
          <t>30-35</t>
        </is>
      </c>
      <c r="B152" s="197" t="inlineStr">
        <is>
          <t>gC/ha/yr</t>
        </is>
      </c>
      <c r="C152" s="197">
        <f>C144*10000</f>
        <v/>
      </c>
      <c r="D152" s="197" t="n"/>
      <c r="E152" s="197" t="n"/>
      <c r="F152" s="197" t="n"/>
      <c r="G152" s="128" t="n"/>
    </row>
    <row r="153" ht="12.75" customHeight="1" s="198">
      <c r="A153" s="138" t="inlineStr">
        <is>
          <t>35-40</t>
        </is>
      </c>
      <c r="B153" s="197" t="inlineStr">
        <is>
          <t>gC/ha/yr</t>
        </is>
      </c>
      <c r="C153" s="197">
        <f>C145*10000</f>
        <v/>
      </c>
      <c r="D153" s="197" t="n"/>
      <c r="E153" s="197" t="n"/>
      <c r="F153" s="197" t="n"/>
      <c r="G153" s="128" t="n"/>
    </row>
    <row r="154" ht="12.75" customHeight="1" s="198">
      <c r="A154" s="138" t="inlineStr">
        <is>
          <t>0-5</t>
        </is>
      </c>
      <c r="B154" s="197" t="inlineStr">
        <is>
          <t>tC/ha/yr</t>
        </is>
      </c>
      <c r="C154" s="197">
        <f>C146/$C$3</f>
        <v/>
      </c>
      <c r="D154" s="197" t="n"/>
      <c r="E154" s="197" t="n"/>
      <c r="F154" s="197" t="n"/>
      <c r="G154" s="128" t="n"/>
    </row>
    <row r="155" ht="12.75" customHeight="1" s="198">
      <c r="A155" s="143" t="inlineStr">
        <is>
          <t>5-10</t>
        </is>
      </c>
      <c r="B155" s="197" t="inlineStr">
        <is>
          <t>tC/ha/yr</t>
        </is>
      </c>
      <c r="C155" s="197">
        <f>C147/$C$3</f>
        <v/>
      </c>
      <c r="D155" s="197" t="n"/>
      <c r="E155" s="197" t="n"/>
      <c r="F155" s="197" t="n"/>
      <c r="G155" s="128" t="n"/>
    </row>
    <row r="156" ht="12.75" customHeight="1" s="198">
      <c r="A156" s="138" t="inlineStr">
        <is>
          <t>10-15</t>
        </is>
      </c>
      <c r="B156" s="197" t="inlineStr">
        <is>
          <t>tC/ha/yr</t>
        </is>
      </c>
      <c r="C156" s="197">
        <f>C148/$C$3</f>
        <v/>
      </c>
      <c r="D156" s="197" t="n"/>
      <c r="E156" s="197" t="n"/>
      <c r="F156" s="197" t="n"/>
      <c r="G156" s="128" t="n"/>
    </row>
    <row r="157" ht="12.75" customHeight="1" s="198">
      <c r="A157" s="138" t="inlineStr">
        <is>
          <t>15-20</t>
        </is>
      </c>
      <c r="B157" s="197" t="inlineStr">
        <is>
          <t>tC/ha/yr</t>
        </is>
      </c>
      <c r="C157" s="197">
        <f>C149/$C$3</f>
        <v/>
      </c>
      <c r="D157" s="197" t="n"/>
      <c r="E157" s="197" t="n"/>
      <c r="F157" s="197" t="n"/>
      <c r="G157" s="128" t="n"/>
    </row>
    <row r="158" ht="12.75" customHeight="1" s="198">
      <c r="A158" s="138" t="inlineStr">
        <is>
          <t>20-25</t>
        </is>
      </c>
      <c r="B158" s="197" t="inlineStr">
        <is>
          <t>tC/ha/yr</t>
        </is>
      </c>
      <c r="C158" s="197">
        <f>C150/$C$3</f>
        <v/>
      </c>
      <c r="D158" s="197" t="n"/>
      <c r="E158" s="197" t="n"/>
      <c r="F158" s="197" t="n"/>
      <c r="G158" s="128" t="n"/>
    </row>
    <row r="159" ht="12.75" customHeight="1" s="198">
      <c r="A159" s="138" t="inlineStr">
        <is>
          <t>25-30</t>
        </is>
      </c>
      <c r="B159" s="197" t="inlineStr">
        <is>
          <t>tC/ha/yr</t>
        </is>
      </c>
      <c r="C159" s="197">
        <f>C151/$C$3</f>
        <v/>
      </c>
      <c r="D159" s="197" t="n"/>
      <c r="E159" s="197" t="n"/>
      <c r="F159" s="197" t="n"/>
      <c r="G159" s="128" t="n"/>
    </row>
    <row r="160" ht="12.75" customHeight="1" s="198">
      <c r="A160" s="138" t="inlineStr">
        <is>
          <t>30-35</t>
        </is>
      </c>
      <c r="B160" s="197" t="inlineStr">
        <is>
          <t>tC/ha/yr</t>
        </is>
      </c>
      <c r="C160" s="197">
        <f>C152/$C$3</f>
        <v/>
      </c>
      <c r="D160" s="197" t="n"/>
      <c r="E160" s="197" t="n"/>
      <c r="F160" s="197" t="n"/>
      <c r="G160" s="128" t="n"/>
    </row>
    <row r="161" ht="12.75" customHeight="1" s="198">
      <c r="A161" s="138" t="inlineStr">
        <is>
          <t>35-40</t>
        </is>
      </c>
      <c r="B161" s="197" t="inlineStr">
        <is>
          <t>tC/ha/yr</t>
        </is>
      </c>
      <c r="C161" s="197">
        <f>C153/$C$3</f>
        <v/>
      </c>
      <c r="D161" s="197" t="n"/>
      <c r="E161" s="197" t="n"/>
      <c r="F161" s="197" t="n"/>
      <c r="G161" s="128" t="n"/>
    </row>
    <row r="162" ht="12.75" customHeight="1" s="198">
      <c r="A162" s="138" t="inlineStr">
        <is>
          <t>0-5</t>
        </is>
      </c>
      <c r="B162" s="197" t="inlineStr">
        <is>
          <t>tCO2e/ha/yr</t>
        </is>
      </c>
      <c r="C162" s="197">
        <f>C154*$C$4</f>
        <v/>
      </c>
      <c r="D162" s="197" t="n"/>
      <c r="E162" s="197" t="n"/>
      <c r="F162" s="197" t="n"/>
      <c r="G162" s="128" t="n"/>
    </row>
    <row r="163" ht="12.75" customHeight="1" s="198">
      <c r="A163" s="143" t="inlineStr">
        <is>
          <t>5-10</t>
        </is>
      </c>
      <c r="B163" s="197" t="inlineStr">
        <is>
          <t>tCO2e/ha/yr</t>
        </is>
      </c>
      <c r="C163" s="197">
        <f>C155*$C$4</f>
        <v/>
      </c>
      <c r="D163" s="197" t="n"/>
      <c r="E163" s="197" t="n"/>
      <c r="F163" s="197" t="n"/>
      <c r="G163" s="128" t="n"/>
    </row>
    <row r="164" ht="12.75" customHeight="1" s="198">
      <c r="A164" s="138" t="inlineStr">
        <is>
          <t>10-15</t>
        </is>
      </c>
      <c r="B164" s="197" t="inlineStr">
        <is>
          <t>tCO2e/ha/yr</t>
        </is>
      </c>
      <c r="C164" s="197">
        <f>C156*$C$4</f>
        <v/>
      </c>
      <c r="D164" s="197" t="n"/>
      <c r="E164" s="197" t="n"/>
      <c r="F164" s="197" t="n"/>
      <c r="G164" s="128" t="n"/>
    </row>
    <row r="165" ht="12.75" customHeight="1" s="198">
      <c r="A165" s="138" t="inlineStr">
        <is>
          <t>15-20</t>
        </is>
      </c>
      <c r="B165" s="197" t="inlineStr">
        <is>
          <t>tCO2e/ha/yr</t>
        </is>
      </c>
      <c r="C165" s="197">
        <f>C157*$C$4</f>
        <v/>
      </c>
      <c r="D165" s="197" t="n"/>
      <c r="E165" s="197" t="n"/>
      <c r="F165" s="197" t="n"/>
      <c r="G165" s="128" t="n"/>
    </row>
    <row r="166" ht="12.75" customHeight="1" s="198">
      <c r="A166" s="138" t="inlineStr">
        <is>
          <t>20-25</t>
        </is>
      </c>
      <c r="B166" s="197" t="inlineStr">
        <is>
          <t>tCO2e/ha/yr</t>
        </is>
      </c>
      <c r="C166" s="197">
        <f>C158*$C$4</f>
        <v/>
      </c>
      <c r="D166" s="197" t="n"/>
      <c r="E166" s="197" t="n"/>
      <c r="F166" s="197" t="n"/>
      <c r="G166" s="128" t="n"/>
    </row>
    <row r="167" ht="12.75" customHeight="1" s="198">
      <c r="A167" s="138" t="inlineStr">
        <is>
          <t>25-30</t>
        </is>
      </c>
      <c r="B167" s="197" t="inlineStr">
        <is>
          <t>tCO2e/ha/yr</t>
        </is>
      </c>
      <c r="C167" s="197">
        <f>C159*$C$4</f>
        <v/>
      </c>
      <c r="D167" s="197" t="n"/>
      <c r="E167" s="197" t="n"/>
      <c r="F167" s="197" t="n"/>
      <c r="G167" s="128" t="n"/>
    </row>
    <row r="168" ht="12.75" customHeight="1" s="198">
      <c r="A168" s="138" t="inlineStr">
        <is>
          <t>30-35</t>
        </is>
      </c>
      <c r="B168" s="197" t="inlineStr">
        <is>
          <t>tCO2e/ha/yr</t>
        </is>
      </c>
      <c r="C168" s="197">
        <f>C160*$C$4</f>
        <v/>
      </c>
      <c r="D168" s="197" t="n"/>
      <c r="E168" s="197" t="n"/>
      <c r="F168" s="197" t="n"/>
      <c r="G168" s="128" t="n"/>
    </row>
    <row r="169" ht="12.75" customHeight="1" s="198">
      <c r="A169" s="138" t="inlineStr">
        <is>
          <t>35-40</t>
        </is>
      </c>
      <c r="B169" s="197" t="inlineStr">
        <is>
          <t>tCO2e/ha/yr</t>
        </is>
      </c>
      <c r="C169" s="197">
        <f>C161*$C$4</f>
        <v/>
      </c>
      <c r="D169" s="197" t="n"/>
      <c r="E169" s="197" t="n"/>
      <c r="F169" s="197" t="n"/>
      <c r="G169" s="128" t="n"/>
    </row>
    <row r="170" ht="12.75" customHeight="1" s="198">
      <c r="A170" s="138" t="n"/>
      <c r="B170" s="197" t="n"/>
      <c r="C170" s="197" t="n"/>
      <c r="D170" s="197" t="n"/>
      <c r="E170" s="197" t="n"/>
      <c r="F170" s="197" t="n"/>
      <c r="G170" s="128" t="n"/>
    </row>
    <row r="171" ht="12.75" customHeight="1" s="198">
      <c r="A171" s="138" t="n"/>
      <c r="B171" s="197" t="n"/>
      <c r="C171" s="197" t="n"/>
      <c r="D171" s="197" t="n"/>
      <c r="E171" s="197" t="n"/>
      <c r="F171" s="197" t="n"/>
      <c r="G171" s="128" t="n"/>
    </row>
    <row r="172" ht="12.75" customHeight="1" s="198">
      <c r="A172" s="139" t="inlineStr">
        <is>
          <t>TNC Australia</t>
        </is>
      </c>
      <c r="B172" s="125" t="n"/>
      <c r="C172" s="125" t="n"/>
      <c r="D172" s="125" t="n"/>
      <c r="E172" s="125" t="n"/>
      <c r="F172" s="125" t="n"/>
      <c r="G172" s="126" t="n"/>
    </row>
    <row r="173" ht="12.75" customHeight="1" s="198">
      <c r="A173" s="138" t="n"/>
      <c r="B173" s="144" t="inlineStr">
        <is>
          <t>tCO2e/ha/yr</t>
        </is>
      </c>
      <c r="C173" s="144" t="n">
        <v>7.48</v>
      </c>
      <c r="D173" s="197" t="n"/>
      <c r="E173" s="197" t="n"/>
      <c r="F173" s="197" t="n"/>
      <c r="G173" s="145" t="inlineStr">
        <is>
          <t>Blue Heart Planned Pilot Sites, South East Queensland; biomass accumulation and burial rate</t>
        </is>
      </c>
    </row>
    <row r="174" ht="12.75" customHeight="1" s="198">
      <c r="A174" s="138" t="n"/>
      <c r="B174" s="144" t="inlineStr">
        <is>
          <t>tCO2e/ha/yr</t>
        </is>
      </c>
      <c r="C174" s="144" t="n">
        <v>7.09</v>
      </c>
      <c r="D174" s="197" t="n"/>
      <c r="E174" s="197" t="n"/>
      <c r="F174" s="197" t="n"/>
      <c r="G174" s="128" t="n"/>
    </row>
    <row r="175" ht="12.75" customHeight="1" s="198">
      <c r="A175" s="138" t="n"/>
      <c r="B175" s="144" t="inlineStr">
        <is>
          <t>tCO2e/ha/yr</t>
        </is>
      </c>
      <c r="C175" s="144" t="n">
        <v>2.5</v>
      </c>
      <c r="D175" s="197" t="n"/>
      <c r="E175" s="197" t="n"/>
      <c r="F175" s="197" t="n"/>
      <c r="G175" s="128" t="n"/>
    </row>
    <row r="176" ht="12.75" customHeight="1" s="198">
      <c r="A176" s="138" t="n"/>
      <c r="B176" s="144" t="inlineStr">
        <is>
          <t>tCO2e/ha/yr</t>
        </is>
      </c>
      <c r="C176" s="144" t="n">
        <v>2.66</v>
      </c>
      <c r="D176" s="197" t="n"/>
      <c r="E176" s="197" t="n"/>
      <c r="F176" s="197" t="n"/>
      <c r="G176" s="128" t="n"/>
    </row>
    <row r="177" ht="12.75" customHeight="1" s="198">
      <c r="A177" s="138" t="n"/>
      <c r="B177" s="144" t="inlineStr">
        <is>
          <t>tCO2e/ha/yr</t>
        </is>
      </c>
      <c r="C177" s="144" t="n">
        <v>5</v>
      </c>
      <c r="D177" s="197" t="n"/>
      <c r="E177" s="197" t="n"/>
      <c r="F177" s="197" t="n"/>
      <c r="G177" s="128" t="n"/>
    </row>
    <row r="178" ht="12.75" customHeight="1" s="198">
      <c r="A178" s="138" t="n"/>
      <c r="B178" s="144" t="inlineStr">
        <is>
          <t>tCO2e/ha/yr</t>
        </is>
      </c>
      <c r="C178" s="197">
        <f>AVERAGE(C173:C174)</f>
        <v/>
      </c>
      <c r="D178" s="197" t="n"/>
      <c r="E178" s="197" t="n"/>
      <c r="F178" s="197" t="n"/>
      <c r="G178" s="128" t="inlineStr">
        <is>
          <t>Average from blue heart</t>
        </is>
      </c>
    </row>
    <row r="179" ht="12.75" customHeight="1" s="198">
      <c r="A179" s="118" t="n"/>
      <c r="B179" s="136" t="n"/>
      <c r="C179" s="136" t="n"/>
      <c r="D179" s="136" t="n"/>
      <c r="E179" s="136" t="n"/>
      <c r="F179" s="136" t="n"/>
      <c r="G179" s="146" t="n"/>
    </row>
    <row r="180" ht="12.75" customHeight="1" s="198">
      <c r="A180" s="138" t="inlineStr">
        <is>
          <t>TNC Mexico</t>
        </is>
      </c>
      <c r="B180" s="144" t="inlineStr">
        <is>
          <t>Mg./ha/yr</t>
        </is>
      </c>
      <c r="C180" s="144" t="n">
        <v>2.5</v>
      </c>
      <c r="D180" s="197" t="n"/>
      <c r="E180" s="197" t="n"/>
      <c r="F180" s="197" t="n"/>
      <c r="G180" s="147" t="inlineStr">
        <is>
          <t>Rate of carbon capture (Captura de carbono)</t>
        </is>
      </c>
    </row>
    <row r="181" ht="12.75" customHeight="1" s="198">
      <c r="A181" s="138" t="n"/>
      <c r="B181" s="197" t="n"/>
      <c r="C181" s="197" t="n">
        <v>7.5</v>
      </c>
      <c r="D181" s="197" t="n"/>
      <c r="E181" s="197" t="n"/>
      <c r="F181" s="197" t="n"/>
      <c r="G181" s="147" t="n"/>
    </row>
    <row r="182" ht="12.75" customHeight="1" s="198">
      <c r="A182" s="138" t="n"/>
      <c r="B182" s="197" t="n"/>
      <c r="C182" s="197">
        <f>AVERAGE(C180:C181)</f>
        <v/>
      </c>
      <c r="D182" s="197" t="n"/>
      <c r="E182" s="197" t="n"/>
      <c r="F182" s="197" t="n"/>
      <c r="G182" s="147" t="n"/>
    </row>
    <row r="183" ht="12.75" customHeight="1" s="198">
      <c r="A183" s="138" t="n"/>
      <c r="B183" s="197" t="n"/>
      <c r="C183" s="197">
        <f>C180*$C$4</f>
        <v/>
      </c>
      <c r="D183" s="197" t="n"/>
      <c r="E183" s="197" t="n"/>
      <c r="F183" s="197" t="n"/>
      <c r="G183" s="147" t="n"/>
    </row>
    <row r="184" ht="12.75" customHeight="1" s="198">
      <c r="A184" s="138" t="n"/>
      <c r="B184" s="197" t="n"/>
      <c r="C184" s="197">
        <f>C181*$C$4</f>
        <v/>
      </c>
      <c r="D184" s="197" t="n"/>
      <c r="E184" s="197" t="n"/>
      <c r="F184" s="197" t="n"/>
      <c r="G184" s="147" t="n"/>
    </row>
    <row r="185" ht="12.75" customHeight="1" s="198">
      <c r="A185" s="118" t="n"/>
      <c r="B185" s="136" t="n"/>
      <c r="C185" s="136">
        <f>C182*$C$4</f>
        <v/>
      </c>
      <c r="D185" s="136" t="n"/>
      <c r="E185" s="136" t="n"/>
      <c r="F185" s="136" t="n"/>
      <c r="G185" s="146" t="n"/>
    </row>
    <row r="186" ht="12.75" customHeight="1" s="198">
      <c r="A186" s="197" t="n"/>
      <c r="F186" s="197" t="n"/>
    </row>
    <row r="187" ht="12.75" customHeight="1" s="198">
      <c r="A187" s="197" t="n"/>
      <c r="F187" s="197" t="n"/>
    </row>
    <row r="188" ht="12.75" customHeight="1" s="198">
      <c r="A188" s="197" t="n"/>
      <c r="F188" s="197" t="n"/>
    </row>
    <row r="189" ht="12.75" customHeight="1" s="198">
      <c r="A189" s="197" t="n"/>
      <c r="F189" s="197" t="n"/>
    </row>
    <row r="190" ht="12.75" customHeight="1" s="198">
      <c r="A190" s="197" t="n"/>
      <c r="F190" s="197" t="n"/>
    </row>
    <row r="191" ht="12.75" customHeight="1" s="198">
      <c r="A191" s="197" t="n"/>
      <c r="F191" s="197" t="n"/>
    </row>
    <row r="192" ht="12.75" customHeight="1" s="198">
      <c r="A192" s="197" t="n"/>
      <c r="F192" s="197" t="n"/>
    </row>
    <row r="193" ht="12.75" customHeight="1" s="198">
      <c r="A193" s="197" t="n"/>
      <c r="F193" s="197" t="n"/>
    </row>
    <row r="194" ht="12.75" customHeight="1" s="198">
      <c r="A194" s="197" t="n"/>
      <c r="F194" s="197" t="n"/>
    </row>
    <row r="195" ht="12.75" customHeight="1" s="198">
      <c r="A195" s="197" t="n"/>
      <c r="F195" s="197" t="n"/>
    </row>
    <row r="196" ht="12.75" customHeight="1" s="198">
      <c r="A196" s="197" t="n"/>
      <c r="F196" s="197" t="n"/>
    </row>
    <row r="197" ht="12.75" customHeight="1" s="198">
      <c r="A197" s="197" t="n"/>
      <c r="F197" s="197" t="n"/>
    </row>
    <row r="198" ht="12.75" customHeight="1" s="198">
      <c r="A198" s="197" t="n"/>
      <c r="F198" s="197" t="n"/>
    </row>
    <row r="199" ht="12.75" customHeight="1" s="198">
      <c r="A199" s="197" t="n"/>
      <c r="F199" s="197" t="n"/>
    </row>
    <row r="200" ht="12.75" customHeight="1" s="198">
      <c r="A200" s="197" t="n"/>
      <c r="F200" s="197" t="n"/>
    </row>
    <row r="201" ht="12.75" customHeight="1" s="198">
      <c r="A201" s="197" t="n"/>
      <c r="F201" s="197" t="n"/>
    </row>
    <row r="202" ht="12.75" customHeight="1" s="198">
      <c r="A202" s="197" t="n"/>
      <c r="F202" s="197" t="n"/>
    </row>
    <row r="203" ht="12.75" customHeight="1" s="198">
      <c r="A203" s="197" t="n"/>
      <c r="F203" s="197" t="n"/>
    </row>
    <row r="204" ht="12.75" customHeight="1" s="198">
      <c r="A204" s="197" t="n"/>
      <c r="F204" s="197" t="n"/>
    </row>
    <row r="205" ht="12.75" customHeight="1" s="198">
      <c r="A205" s="197" t="n"/>
      <c r="F205" s="197" t="n"/>
    </row>
    <row r="206" ht="12.75" customHeight="1" s="198">
      <c r="A206" s="197" t="n"/>
      <c r="F206" s="197" t="n"/>
    </row>
    <row r="207" ht="12.75" customHeight="1" s="198">
      <c r="A207" s="197" t="n"/>
      <c r="F207" s="197" t="n"/>
    </row>
    <row r="208" ht="12.75" customHeight="1" s="198">
      <c r="A208" s="197" t="n"/>
      <c r="F208" s="197" t="n"/>
    </row>
    <row r="209" ht="12.75" customHeight="1" s="198">
      <c r="A209" s="197" t="n"/>
      <c r="F209" s="197" t="n"/>
    </row>
    <row r="210" ht="12.75" customHeight="1" s="198">
      <c r="A210" s="197" t="n"/>
      <c r="F210" s="197" t="n"/>
    </row>
    <row r="211" ht="12.75" customHeight="1" s="198">
      <c r="A211" s="197" t="n"/>
      <c r="F211" s="197" t="n"/>
    </row>
    <row r="212" ht="12.75" customHeight="1" s="198">
      <c r="A212" s="197" t="n"/>
      <c r="F212" s="197" t="n"/>
    </row>
    <row r="213" ht="12.75" customHeight="1" s="198">
      <c r="A213" s="197" t="n"/>
      <c r="F213" s="197" t="n"/>
    </row>
    <row r="214" ht="12.75" customHeight="1" s="198">
      <c r="A214" s="197" t="n"/>
      <c r="F214" s="197" t="n"/>
    </row>
    <row r="215" ht="12.75" customHeight="1" s="198">
      <c r="A215" s="197" t="n"/>
      <c r="F215" s="197" t="n"/>
    </row>
    <row r="216" ht="12.75" customHeight="1" s="198">
      <c r="A216" s="197" t="n"/>
      <c r="F216" s="197" t="n"/>
    </row>
    <row r="217" ht="12.75" customHeight="1" s="198">
      <c r="A217" s="197" t="n"/>
      <c r="F217" s="197" t="n"/>
    </row>
    <row r="218" ht="12.75" customHeight="1" s="198">
      <c r="A218" s="197" t="n"/>
      <c r="F218" s="197" t="n"/>
    </row>
    <row r="219" ht="12.75" customHeight="1" s="198">
      <c r="A219" s="197" t="n"/>
      <c r="F219" s="197" t="n"/>
    </row>
    <row r="220" ht="12.75" customHeight="1" s="198">
      <c r="A220" s="197" t="n"/>
      <c r="F220" s="197" t="n"/>
    </row>
    <row r="221" ht="12.75" customHeight="1" s="198">
      <c r="A221" s="197" t="n"/>
      <c r="F221" s="197" t="n"/>
    </row>
    <row r="222" ht="12.75" customHeight="1" s="198">
      <c r="A222" s="197" t="n"/>
      <c r="F222" s="197" t="n"/>
    </row>
    <row r="223" ht="12.75" customHeight="1" s="198">
      <c r="A223" s="197" t="n"/>
      <c r="F223" s="197" t="n"/>
    </row>
    <row r="224" ht="12.75" customHeight="1" s="198">
      <c r="A224" s="197" t="n"/>
      <c r="F224" s="197" t="n"/>
    </row>
    <row r="225" ht="12.75" customHeight="1" s="198">
      <c r="A225" s="197" t="n"/>
      <c r="F225" s="197" t="n"/>
    </row>
    <row r="226" ht="12.75" customHeight="1" s="198">
      <c r="A226" s="197" t="n"/>
      <c r="F226" s="197" t="n"/>
    </row>
    <row r="227" ht="12.75" customHeight="1" s="198">
      <c r="A227" s="197" t="n"/>
      <c r="F227" s="197" t="n"/>
    </row>
    <row r="228" ht="12.75" customHeight="1" s="198">
      <c r="A228" s="197" t="n"/>
      <c r="F228" s="197" t="n"/>
    </row>
    <row r="229" ht="12.75" customHeight="1" s="198">
      <c r="A229" s="197" t="n"/>
      <c r="F229" s="197" t="n"/>
    </row>
    <row r="230" ht="12.75" customHeight="1" s="198">
      <c r="A230" s="197" t="n"/>
      <c r="F230" s="197" t="n"/>
    </row>
    <row r="231" ht="12.75" customHeight="1" s="198">
      <c r="A231" s="197" t="n"/>
      <c r="F231" s="197" t="n"/>
    </row>
    <row r="232" ht="12.75" customHeight="1" s="198">
      <c r="A232" s="197" t="n"/>
      <c r="F232" s="197" t="n"/>
    </row>
    <row r="233" ht="12.75" customHeight="1" s="198">
      <c r="A233" s="197" t="n"/>
      <c r="F233" s="197" t="n"/>
    </row>
    <row r="234" ht="12.75" customHeight="1" s="198">
      <c r="A234" s="197" t="n"/>
      <c r="F234" s="197" t="n"/>
    </row>
    <row r="235" ht="12.75" customHeight="1" s="198">
      <c r="A235" s="197" t="n"/>
      <c r="F235" s="197" t="n"/>
    </row>
    <row r="236" ht="12.75" customHeight="1" s="198">
      <c r="A236" s="197" t="n"/>
      <c r="F236" s="197" t="n"/>
    </row>
    <row r="237" ht="12.75" customHeight="1" s="198">
      <c r="A237" s="197" t="n"/>
      <c r="F237" s="197" t="n"/>
    </row>
    <row r="238" ht="12.75" customHeight="1" s="198">
      <c r="A238" s="197" t="n"/>
      <c r="F238" s="197" t="n"/>
    </row>
    <row r="239" ht="12.75" customHeight="1" s="198">
      <c r="A239" s="197" t="n"/>
      <c r="F239" s="197" t="n"/>
    </row>
    <row r="240" ht="12.75" customHeight="1" s="198">
      <c r="A240" s="197" t="n"/>
      <c r="F240" s="197" t="n"/>
    </row>
    <row r="241" ht="12.75" customHeight="1" s="198">
      <c r="A241" s="197" t="n"/>
      <c r="F241" s="197" t="n"/>
    </row>
    <row r="242" ht="12.75" customHeight="1" s="198">
      <c r="A242" s="197" t="n"/>
      <c r="F242" s="197" t="n"/>
    </row>
    <row r="243" ht="12.75" customHeight="1" s="198">
      <c r="A243" s="197" t="n"/>
      <c r="F243" s="197" t="n"/>
    </row>
    <row r="244" ht="12.75" customHeight="1" s="198">
      <c r="A244" s="197" t="n"/>
      <c r="F244" s="197" t="n"/>
    </row>
    <row r="245" ht="12.75" customHeight="1" s="198">
      <c r="A245" s="197" t="n"/>
      <c r="F245" s="197" t="n"/>
    </row>
    <row r="246" ht="12.75" customHeight="1" s="198">
      <c r="A246" s="197" t="n"/>
      <c r="F246" s="197" t="n"/>
    </row>
    <row r="247" ht="12.75" customHeight="1" s="198">
      <c r="A247" s="197" t="n"/>
      <c r="F247" s="197" t="n"/>
    </row>
    <row r="248" ht="12.75" customHeight="1" s="198">
      <c r="A248" s="197" t="n"/>
      <c r="F248" s="197" t="n"/>
    </row>
    <row r="249" ht="12.75" customHeight="1" s="198">
      <c r="A249" s="197" t="n"/>
      <c r="F249" s="197" t="n"/>
    </row>
    <row r="250" ht="12.75" customHeight="1" s="198">
      <c r="A250" s="197" t="n"/>
      <c r="F250" s="197" t="n"/>
    </row>
    <row r="251" ht="12.75" customHeight="1" s="198">
      <c r="A251" s="197" t="n"/>
      <c r="F251" s="197" t="n"/>
    </row>
    <row r="252" ht="12.75" customHeight="1" s="198">
      <c r="A252" s="197" t="n"/>
      <c r="F252" s="197" t="n"/>
    </row>
    <row r="253" ht="12.75" customHeight="1" s="198">
      <c r="A253" s="197" t="n"/>
      <c r="F253" s="197" t="n"/>
    </row>
    <row r="254" ht="12.75" customHeight="1" s="198">
      <c r="A254" s="197" t="n"/>
      <c r="F254" s="197" t="n"/>
    </row>
    <row r="255" ht="12.75" customHeight="1" s="198">
      <c r="A255" s="197" t="n"/>
      <c r="F255" s="197" t="n"/>
    </row>
    <row r="256" ht="12.75" customHeight="1" s="198">
      <c r="A256" s="197" t="n"/>
      <c r="F256" s="197" t="n"/>
    </row>
    <row r="257" ht="12.75" customHeight="1" s="198">
      <c r="A257" s="197" t="n"/>
      <c r="F257" s="197" t="n"/>
    </row>
    <row r="258" ht="12.75" customHeight="1" s="198">
      <c r="A258" s="197" t="n"/>
      <c r="F258" s="197" t="n"/>
    </row>
    <row r="259" ht="12.75" customHeight="1" s="198">
      <c r="A259" s="197" t="n"/>
      <c r="F259" s="197" t="n"/>
    </row>
    <row r="260" ht="12.75" customHeight="1" s="198">
      <c r="A260" s="197" t="n"/>
      <c r="F260" s="197" t="n"/>
    </row>
    <row r="261" ht="12.75" customHeight="1" s="198">
      <c r="A261" s="197" t="n"/>
      <c r="F261" s="197" t="n"/>
    </row>
    <row r="262" ht="12.75" customHeight="1" s="198">
      <c r="A262" s="197" t="n"/>
      <c r="F262" s="197" t="n"/>
    </row>
    <row r="263" ht="12.75" customHeight="1" s="198">
      <c r="A263" s="197" t="n"/>
      <c r="F263" s="197" t="n"/>
    </row>
    <row r="264" ht="12.75" customHeight="1" s="198">
      <c r="A264" s="197" t="n"/>
      <c r="F264" s="197" t="n"/>
    </row>
    <row r="265" ht="12.75" customHeight="1" s="198">
      <c r="A265" s="197" t="n"/>
      <c r="F265" s="197" t="n"/>
    </row>
    <row r="266" ht="12.75" customHeight="1" s="198">
      <c r="A266" s="197" t="n"/>
      <c r="F266" s="197" t="n"/>
    </row>
    <row r="267" ht="12.75" customHeight="1" s="198">
      <c r="A267" s="197" t="n"/>
      <c r="F267" s="197" t="n"/>
    </row>
    <row r="268" ht="12.75" customHeight="1" s="198">
      <c r="A268" s="197" t="n"/>
      <c r="F268" s="197" t="n"/>
    </row>
    <row r="269" ht="12.75" customHeight="1" s="198">
      <c r="A269" s="197" t="n"/>
      <c r="F269" s="197" t="n"/>
    </row>
    <row r="270" ht="12.75" customHeight="1" s="198">
      <c r="A270" s="197" t="n"/>
      <c r="F270" s="197" t="n"/>
    </row>
    <row r="271" ht="12.75" customHeight="1" s="198">
      <c r="A271" s="197" t="n"/>
      <c r="F271" s="197" t="n"/>
    </row>
    <row r="272" ht="12.75" customHeight="1" s="198">
      <c r="A272" s="197" t="n"/>
      <c r="F272" s="197" t="n"/>
    </row>
    <row r="273" ht="12.75" customHeight="1" s="198">
      <c r="A273" s="197" t="n"/>
      <c r="F273" s="197" t="n"/>
    </row>
    <row r="274" ht="12.75" customHeight="1" s="198">
      <c r="A274" s="197" t="n"/>
      <c r="F274" s="197" t="n"/>
    </row>
    <row r="275" ht="12.75" customHeight="1" s="198">
      <c r="A275" s="197" t="n"/>
      <c r="F275" s="197" t="n"/>
    </row>
    <row r="276" ht="12.75" customHeight="1" s="198">
      <c r="A276" s="197" t="n"/>
      <c r="F276" s="197" t="n"/>
    </row>
    <row r="277" ht="12.75" customHeight="1" s="198">
      <c r="A277" s="197" t="n"/>
      <c r="F277" s="197" t="n"/>
    </row>
    <row r="278" ht="12.75" customHeight="1" s="198">
      <c r="A278" s="197" t="n"/>
      <c r="F278" s="197" t="n"/>
    </row>
    <row r="279" ht="12.75" customHeight="1" s="198">
      <c r="A279" s="197" t="n"/>
      <c r="F279" s="197" t="n"/>
    </row>
    <row r="280" ht="12.75" customHeight="1" s="198">
      <c r="A280" s="197" t="n"/>
      <c r="F280" s="197" t="n"/>
    </row>
    <row r="281" ht="12.75" customHeight="1" s="198">
      <c r="A281" s="197" t="n"/>
      <c r="F281" s="197" t="n"/>
    </row>
    <row r="282" ht="12.75" customHeight="1" s="198">
      <c r="A282" s="197" t="n"/>
      <c r="F282" s="197" t="n"/>
    </row>
    <row r="283" ht="12.75" customHeight="1" s="198">
      <c r="A283" s="197" t="n"/>
      <c r="F283" s="197" t="n"/>
    </row>
    <row r="284" ht="12.75" customHeight="1" s="198">
      <c r="A284" s="197" t="n"/>
      <c r="F284" s="197" t="n"/>
    </row>
    <row r="285" ht="12.75" customHeight="1" s="198">
      <c r="A285" s="197" t="n"/>
      <c r="F285" s="197" t="n"/>
    </row>
    <row r="286" ht="12.75" customHeight="1" s="198">
      <c r="A286" s="197" t="n"/>
      <c r="F286" s="197" t="n"/>
    </row>
    <row r="287" ht="12.75" customHeight="1" s="198">
      <c r="A287" s="197" t="n"/>
      <c r="F287" s="197" t="n"/>
    </row>
    <row r="288" ht="12.75" customHeight="1" s="198">
      <c r="A288" s="197" t="n"/>
      <c r="F288" s="197" t="n"/>
    </row>
    <row r="289" ht="12.75" customHeight="1" s="198">
      <c r="A289" s="197" t="n"/>
      <c r="F289" s="197" t="n"/>
    </row>
    <row r="290" ht="12.75" customHeight="1" s="198">
      <c r="A290" s="197" t="n"/>
      <c r="F290" s="197" t="n"/>
    </row>
    <row r="291" ht="12.75" customHeight="1" s="198">
      <c r="A291" s="197" t="n"/>
      <c r="F291" s="197" t="n"/>
    </row>
    <row r="292" ht="12.75" customHeight="1" s="198">
      <c r="A292" s="197" t="n"/>
      <c r="F292" s="197" t="n"/>
    </row>
    <row r="293" ht="12.75" customHeight="1" s="198">
      <c r="A293" s="197" t="n"/>
      <c r="F293" s="197" t="n"/>
    </row>
    <row r="294" ht="12.75" customHeight="1" s="198">
      <c r="A294" s="197" t="n"/>
      <c r="F294" s="197" t="n"/>
    </row>
    <row r="295" ht="12.75" customHeight="1" s="198">
      <c r="A295" s="197" t="n"/>
      <c r="F295" s="197" t="n"/>
    </row>
    <row r="296" ht="12.75" customHeight="1" s="198">
      <c r="A296" s="197" t="n"/>
      <c r="F296" s="197" t="n"/>
    </row>
    <row r="297" ht="12.75" customHeight="1" s="198">
      <c r="A297" s="197" t="n"/>
      <c r="F297" s="197" t="n"/>
    </row>
    <row r="298" ht="12.75" customHeight="1" s="198">
      <c r="A298" s="197" t="n"/>
      <c r="F298" s="197" t="n"/>
    </row>
    <row r="299" ht="12.75" customHeight="1" s="198">
      <c r="A299" s="197" t="n"/>
      <c r="F299" s="197" t="n"/>
    </row>
    <row r="300" ht="12.75" customHeight="1" s="198">
      <c r="A300" s="197" t="n"/>
      <c r="F300" s="197" t="n"/>
    </row>
    <row r="301" ht="12.75" customHeight="1" s="198">
      <c r="A301" s="197" t="n"/>
      <c r="F301" s="197" t="n"/>
    </row>
    <row r="302" ht="12.75" customHeight="1" s="198">
      <c r="A302" s="197" t="n"/>
      <c r="F302" s="197" t="n"/>
    </row>
    <row r="303" ht="12.75" customHeight="1" s="198">
      <c r="A303" s="197" t="n"/>
      <c r="F303" s="197" t="n"/>
    </row>
    <row r="304" ht="12.75" customHeight="1" s="198">
      <c r="A304" s="197" t="n"/>
      <c r="F304" s="197" t="n"/>
    </row>
    <row r="305" ht="12.75" customHeight="1" s="198">
      <c r="A305" s="197" t="n"/>
      <c r="F305" s="197" t="n"/>
    </row>
    <row r="306" ht="12.75" customHeight="1" s="198">
      <c r="A306" s="197" t="n"/>
      <c r="F306" s="197" t="n"/>
    </row>
    <row r="307" ht="12.75" customHeight="1" s="198">
      <c r="A307" s="197" t="n"/>
      <c r="F307" s="197" t="n"/>
    </row>
    <row r="308" ht="12.75" customHeight="1" s="198">
      <c r="A308" s="197" t="n"/>
      <c r="F308" s="197" t="n"/>
    </row>
    <row r="309" ht="12.75" customHeight="1" s="198">
      <c r="A309" s="197" t="n"/>
      <c r="F309" s="197" t="n"/>
    </row>
    <row r="310" ht="12.75" customHeight="1" s="198">
      <c r="A310" s="197" t="n"/>
      <c r="F310" s="197" t="n"/>
    </row>
    <row r="311" ht="12.75" customHeight="1" s="198">
      <c r="A311" s="197" t="n"/>
      <c r="F311" s="197" t="n"/>
    </row>
    <row r="312" ht="12.75" customHeight="1" s="198">
      <c r="A312" s="197" t="n"/>
      <c r="F312" s="197" t="n"/>
    </row>
    <row r="313" ht="12.75" customHeight="1" s="198">
      <c r="A313" s="197" t="n"/>
      <c r="F313" s="197" t="n"/>
    </row>
    <row r="314" ht="12.75" customHeight="1" s="198">
      <c r="A314" s="197" t="n"/>
      <c r="F314" s="197" t="n"/>
    </row>
    <row r="315" ht="12.75" customHeight="1" s="198">
      <c r="A315" s="197" t="n"/>
      <c r="F315" s="197" t="n"/>
    </row>
    <row r="316" ht="12.75" customHeight="1" s="198">
      <c r="A316" s="197" t="n"/>
      <c r="F316" s="197" t="n"/>
    </row>
    <row r="317" ht="12.75" customHeight="1" s="198">
      <c r="A317" s="197" t="n"/>
      <c r="F317" s="197" t="n"/>
    </row>
    <row r="318" ht="12.75" customHeight="1" s="198">
      <c r="A318" s="197" t="n"/>
      <c r="F318" s="197" t="n"/>
    </row>
    <row r="319" ht="12.75" customHeight="1" s="198">
      <c r="A319" s="197" t="n"/>
      <c r="F319" s="197" t="n"/>
    </row>
    <row r="320" ht="12.75" customHeight="1" s="198">
      <c r="A320" s="197" t="n"/>
      <c r="F320" s="197" t="n"/>
    </row>
    <row r="321" ht="12.75" customHeight="1" s="198">
      <c r="A321" s="197" t="n"/>
      <c r="F321" s="197" t="n"/>
    </row>
    <row r="322" ht="12.75" customHeight="1" s="198">
      <c r="A322" s="197" t="n"/>
      <c r="F322" s="197" t="n"/>
    </row>
    <row r="323" ht="12.75" customHeight="1" s="198">
      <c r="A323" s="197" t="n"/>
      <c r="F323" s="197" t="n"/>
    </row>
    <row r="324" ht="12.75" customHeight="1" s="198">
      <c r="A324" s="197" t="n"/>
      <c r="F324" s="197" t="n"/>
    </row>
    <row r="325" ht="12.75" customHeight="1" s="198">
      <c r="A325" s="197" t="n"/>
      <c r="F325" s="197" t="n"/>
    </row>
    <row r="326" ht="12.75" customHeight="1" s="198">
      <c r="A326" s="197" t="n"/>
      <c r="F326" s="197" t="n"/>
    </row>
    <row r="327" ht="12.75" customHeight="1" s="198">
      <c r="A327" s="197" t="n"/>
      <c r="F327" s="197" t="n"/>
    </row>
    <row r="328" ht="12.75" customHeight="1" s="198">
      <c r="A328" s="197" t="n"/>
      <c r="F328" s="197" t="n"/>
    </row>
    <row r="329" ht="12.75" customHeight="1" s="198">
      <c r="A329" s="197" t="n"/>
      <c r="F329" s="197" t="n"/>
    </row>
    <row r="330" ht="12.75" customHeight="1" s="198">
      <c r="A330" s="197" t="n"/>
      <c r="F330" s="197" t="n"/>
    </row>
    <row r="331" ht="12.75" customHeight="1" s="198">
      <c r="A331" s="197" t="n"/>
      <c r="F331" s="197" t="n"/>
    </row>
    <row r="332" ht="12.75" customHeight="1" s="198">
      <c r="A332" s="197" t="n"/>
      <c r="F332" s="197" t="n"/>
    </row>
    <row r="333" ht="12.75" customHeight="1" s="198">
      <c r="A333" s="197" t="n"/>
      <c r="F333" s="197" t="n"/>
    </row>
    <row r="334" ht="12.75" customHeight="1" s="198">
      <c r="A334" s="197" t="n"/>
      <c r="F334" s="197" t="n"/>
    </row>
    <row r="335" ht="12.75" customHeight="1" s="198">
      <c r="A335" s="197" t="n"/>
      <c r="F335" s="197" t="n"/>
    </row>
    <row r="336" ht="12.75" customHeight="1" s="198">
      <c r="A336" s="197" t="n"/>
      <c r="F336" s="197" t="n"/>
    </row>
    <row r="337" ht="12.75" customHeight="1" s="198">
      <c r="A337" s="197" t="n"/>
      <c r="F337" s="197" t="n"/>
    </row>
    <row r="338" ht="12.75" customHeight="1" s="198">
      <c r="A338" s="197" t="n"/>
      <c r="F338" s="197" t="n"/>
    </row>
    <row r="339" ht="12.75" customHeight="1" s="198">
      <c r="A339" s="197" t="n"/>
      <c r="F339" s="197" t="n"/>
    </row>
    <row r="340" ht="12.75" customHeight="1" s="198">
      <c r="A340" s="197" t="n"/>
      <c r="F340" s="197" t="n"/>
    </row>
    <row r="341" ht="12.75" customHeight="1" s="198">
      <c r="A341" s="197" t="n"/>
      <c r="F341" s="197" t="n"/>
    </row>
    <row r="342" ht="12.75" customHeight="1" s="198">
      <c r="A342" s="197" t="n"/>
      <c r="F342" s="197" t="n"/>
    </row>
    <row r="343" ht="12.75" customHeight="1" s="198">
      <c r="A343" s="197" t="n"/>
      <c r="F343" s="197" t="n"/>
    </row>
    <row r="344" ht="12.75" customHeight="1" s="198">
      <c r="A344" s="197" t="n"/>
      <c r="F344" s="197" t="n"/>
    </row>
    <row r="345" ht="12.75" customHeight="1" s="198">
      <c r="A345" s="197" t="n"/>
      <c r="F345" s="197" t="n"/>
    </row>
    <row r="346" ht="12.75" customHeight="1" s="198">
      <c r="A346" s="197" t="n"/>
      <c r="F346" s="197" t="n"/>
    </row>
    <row r="347" ht="12.75" customHeight="1" s="198">
      <c r="A347" s="197" t="n"/>
      <c r="F347" s="197" t="n"/>
    </row>
    <row r="348" ht="12.75" customHeight="1" s="198">
      <c r="A348" s="197" t="n"/>
      <c r="F348" s="197" t="n"/>
    </row>
    <row r="349" ht="12.75" customHeight="1" s="198">
      <c r="A349" s="197" t="n"/>
      <c r="F349" s="197" t="n"/>
    </row>
    <row r="350" ht="12.75" customHeight="1" s="198">
      <c r="A350" s="197" t="n"/>
      <c r="F350" s="197" t="n"/>
    </row>
    <row r="351" ht="12.75" customHeight="1" s="198">
      <c r="A351" s="197" t="n"/>
      <c r="F351" s="197" t="n"/>
    </row>
    <row r="352" ht="12.75" customHeight="1" s="198">
      <c r="A352" s="197" t="n"/>
      <c r="F352" s="197" t="n"/>
    </row>
    <row r="353" ht="12.75" customHeight="1" s="198">
      <c r="A353" s="197" t="n"/>
      <c r="F353" s="197" t="n"/>
    </row>
    <row r="354" ht="12.75" customHeight="1" s="198">
      <c r="A354" s="197" t="n"/>
      <c r="F354" s="197" t="n"/>
    </row>
    <row r="355" ht="12.75" customHeight="1" s="198">
      <c r="A355" s="197" t="n"/>
      <c r="F355" s="197" t="n"/>
    </row>
    <row r="356" ht="12.75" customHeight="1" s="198">
      <c r="A356" s="197" t="n"/>
      <c r="F356" s="197" t="n"/>
    </row>
    <row r="357" ht="12.75" customHeight="1" s="198">
      <c r="A357" s="197" t="n"/>
      <c r="F357" s="197" t="n"/>
    </row>
    <row r="358" ht="12.75" customHeight="1" s="198">
      <c r="A358" s="197" t="n"/>
      <c r="F358" s="197" t="n"/>
    </row>
    <row r="359" ht="12.75" customHeight="1" s="198">
      <c r="A359" s="197" t="n"/>
      <c r="F359" s="197" t="n"/>
    </row>
    <row r="360" ht="12.75" customHeight="1" s="198">
      <c r="A360" s="197" t="n"/>
      <c r="F360" s="197" t="n"/>
    </row>
    <row r="361" ht="12.75" customHeight="1" s="198">
      <c r="A361" s="197" t="n"/>
      <c r="F361" s="197" t="n"/>
    </row>
    <row r="362" ht="12.75" customHeight="1" s="198">
      <c r="A362" s="197" t="n"/>
      <c r="F362" s="197" t="n"/>
    </row>
    <row r="363" ht="12.75" customHeight="1" s="198">
      <c r="A363" s="197" t="n"/>
      <c r="F363" s="197" t="n"/>
    </row>
    <row r="364" ht="12.75" customHeight="1" s="198">
      <c r="A364" s="197" t="n"/>
      <c r="F364" s="197" t="n"/>
    </row>
    <row r="365" ht="12.75" customHeight="1" s="198">
      <c r="A365" s="197" t="n"/>
      <c r="F365" s="197" t="n"/>
    </row>
    <row r="366" ht="12.75" customHeight="1" s="198">
      <c r="A366" s="197" t="n"/>
      <c r="F366" s="197" t="n"/>
    </row>
    <row r="367" ht="12.75" customHeight="1" s="198">
      <c r="A367" s="197" t="n"/>
      <c r="F367" s="197" t="n"/>
    </row>
    <row r="368" ht="12.75" customHeight="1" s="198">
      <c r="A368" s="197" t="n"/>
      <c r="F368" s="197" t="n"/>
    </row>
    <row r="369" ht="12.75" customHeight="1" s="198">
      <c r="A369" s="197" t="n"/>
      <c r="F369" s="197" t="n"/>
    </row>
    <row r="370" ht="12.75" customHeight="1" s="198">
      <c r="A370" s="197" t="n"/>
      <c r="F370" s="197" t="n"/>
    </row>
    <row r="371" ht="12.75" customHeight="1" s="198">
      <c r="A371" s="197" t="n"/>
      <c r="F371" s="197" t="n"/>
    </row>
    <row r="372" ht="12.75" customHeight="1" s="198">
      <c r="A372" s="197" t="n"/>
      <c r="F372" s="197" t="n"/>
    </row>
    <row r="373" ht="12.75" customHeight="1" s="198">
      <c r="A373" s="197" t="n"/>
      <c r="F373" s="197" t="n"/>
    </row>
    <row r="374" ht="12.75" customHeight="1" s="198">
      <c r="A374" s="197" t="n"/>
      <c r="F374" s="197" t="n"/>
    </row>
    <row r="375" ht="12.75" customHeight="1" s="198">
      <c r="A375" s="197" t="n"/>
      <c r="F375" s="197" t="n"/>
    </row>
    <row r="376" ht="12.75" customHeight="1" s="198">
      <c r="A376" s="197" t="n"/>
      <c r="F376" s="197" t="n"/>
    </row>
    <row r="377" ht="12.75" customHeight="1" s="198">
      <c r="A377" s="197" t="n"/>
      <c r="F377" s="197" t="n"/>
    </row>
    <row r="378" ht="12.75" customHeight="1" s="198">
      <c r="A378" s="197" t="n"/>
      <c r="F378" s="197" t="n"/>
    </row>
    <row r="379" ht="12.75" customHeight="1" s="198">
      <c r="A379" s="197" t="n"/>
      <c r="F379" s="197" t="n"/>
    </row>
    <row r="380" ht="12.75" customHeight="1" s="198">
      <c r="A380" s="197" t="n"/>
      <c r="F380" s="197" t="n"/>
    </row>
    <row r="381" ht="12.75" customHeight="1" s="198">
      <c r="A381" s="197" t="n"/>
      <c r="F381" s="197" t="n"/>
    </row>
    <row r="382" ht="12.75" customHeight="1" s="198">
      <c r="A382" s="197" t="n"/>
      <c r="F382" s="197" t="n"/>
    </row>
    <row r="383" ht="12.75" customHeight="1" s="198">
      <c r="A383" s="197" t="n"/>
      <c r="F383" s="197" t="n"/>
    </row>
    <row r="384" ht="12.75" customHeight="1" s="198">
      <c r="A384" s="197" t="n"/>
      <c r="F384" s="197" t="n"/>
    </row>
    <row r="385" ht="12.75" customHeight="1" s="198">
      <c r="A385" s="197" t="n"/>
      <c r="F385" s="197" t="n"/>
    </row>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hyperlinks>
    <hyperlink ref="A7" r:id="rId1"/>
    <hyperlink ref="A22" r:id="rId2"/>
    <hyperlink ref="A28" r:id="rId3"/>
    <hyperlink ref="A68" r:id="rId4"/>
    <hyperlink ref="A72" r:id="rId5"/>
    <hyperlink ref="A79" r:id="rId6"/>
    <hyperlink ref="A84" r:id="rId7"/>
    <hyperlink ref="A98" r:id="rId8"/>
    <hyperlink ref="A123" r:id="rId9"/>
  </hyperlinks>
  <pageMargins left="0.236111111111111" right="0.236111111111111" top="0.75" bottom="0.75" header="0" footer="0"/>
  <pageSetup orientation="landscape"/>
  <headerFooter>
    <oddHeader/>
    <oddFooter>&amp;CPage &amp;P of</oddFooter>
    <evenHeader/>
    <evenFooter/>
    <firstHeader/>
    <firstFooter/>
  </headerFooter>
</worksheet>
</file>

<file path=xl/worksheets/sheet41.xml><?xml version="1.0" encoding="utf-8"?>
<worksheet xmlns="http://schemas.openxmlformats.org/spreadsheetml/2006/main">
  <sheetPr>
    <tabColor rgb="FFD9E6E0"/>
    <outlinePr summaryBelow="1" summaryRight="1"/>
    <pageSetUpPr/>
  </sheetPr>
  <dimension ref="A1:Z220"/>
  <sheetViews>
    <sheetView workbookViewId="0">
      <selection activeCell="A1" sqref="A1"/>
    </sheetView>
  </sheetViews>
  <sheetFormatPr baseColWidth="8" defaultColWidth="12.63" defaultRowHeight="15" customHeight="1"/>
  <cols>
    <col width="39.63" customWidth="1" style="198" min="1" max="2"/>
    <col width="17.63" customWidth="1" style="198" min="3" max="6"/>
    <col width="56.63" customWidth="1" style="198" min="7" max="7"/>
    <col width="9.130000000000001" customWidth="1" style="198" min="8" max="26"/>
  </cols>
  <sheetData>
    <row r="1" ht="36.75" customHeight="1" s="198">
      <c r="A1" s="197" t="inlineStr">
        <is>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is>
      </c>
      <c r="B1" s="197" t="n"/>
      <c r="C1" s="197" t="n"/>
      <c r="D1" s="197" t="n"/>
      <c r="E1" s="197" t="n"/>
      <c r="F1" s="197" t="n"/>
      <c r="G1" s="197" t="n"/>
      <c r="H1" s="197" t="n"/>
      <c r="I1" s="197" t="n"/>
      <c r="J1" s="197" t="n"/>
      <c r="K1" s="197" t="n"/>
      <c r="L1" s="197" t="n"/>
      <c r="M1" s="197" t="n"/>
      <c r="N1" s="197" t="n"/>
      <c r="O1" s="197" t="n"/>
      <c r="P1" s="197" t="n"/>
      <c r="Q1" s="197" t="n"/>
      <c r="R1" s="197" t="n"/>
      <c r="S1" s="197" t="n"/>
      <c r="T1" s="197" t="n"/>
      <c r="U1" s="197" t="n"/>
      <c r="V1" s="197" t="n"/>
      <c r="W1" s="197" t="n"/>
      <c r="X1" s="197" t="n"/>
      <c r="Y1" s="197" t="n"/>
      <c r="Z1" s="197" t="n"/>
    </row>
    <row r="2" ht="29.25" customHeight="1" s="198">
      <c r="A2" s="148" t="inlineStr">
        <is>
          <t xml:space="preserve">Variables </t>
        </is>
      </c>
      <c r="B2" s="149" t="inlineStr">
        <is>
          <t xml:space="preserve">Source </t>
        </is>
      </c>
      <c r="C2" s="149" t="inlineStr">
        <is>
          <t>Unit</t>
        </is>
      </c>
      <c r="D2" s="149" t="inlineStr">
        <is>
          <t>Mangrove</t>
        </is>
      </c>
      <c r="E2" s="149" t="inlineStr">
        <is>
          <t>Seagrass</t>
        </is>
      </c>
      <c r="F2" s="149" t="inlineStr">
        <is>
          <t>Salt marsh</t>
        </is>
      </c>
      <c r="G2" s="150" t="inlineStr">
        <is>
          <t>Note</t>
        </is>
      </c>
      <c r="H2" s="197" t="n"/>
      <c r="I2" s="197" t="n"/>
      <c r="J2" s="197" t="n"/>
      <c r="K2" s="197" t="n"/>
      <c r="L2" s="197" t="n"/>
      <c r="M2" s="197" t="n"/>
      <c r="N2" s="197" t="n"/>
      <c r="O2" s="197" t="n"/>
      <c r="P2" s="197" t="n"/>
      <c r="Q2" s="197" t="n"/>
      <c r="R2" s="197" t="n"/>
      <c r="S2" s="197" t="n"/>
      <c r="T2" s="197" t="n"/>
      <c r="U2" s="197" t="n"/>
      <c r="V2" s="197" t="n"/>
      <c r="W2" s="197" t="n"/>
      <c r="X2" s="197" t="n"/>
      <c r="Y2" s="197" t="n"/>
      <c r="Z2" s="197" t="n"/>
    </row>
    <row r="3" ht="12.75" customHeight="1" s="198">
      <c r="A3" s="139" t="inlineStr">
        <is>
          <t xml:space="preserve">AGB </t>
        </is>
      </c>
      <c r="B3" s="125" t="inlineStr">
        <is>
          <t xml:space="preserve">Simard et al., 2019 </t>
        </is>
      </c>
      <c r="C3" s="125" t="inlineStr">
        <is>
          <t>MgC/ha</t>
        </is>
      </c>
      <c r="D3" s="151" t="inlineStr">
        <is>
          <t>X</t>
        </is>
      </c>
      <c r="E3" s="151" t="n"/>
      <c r="F3" s="151" t="n"/>
      <c r="G3" s="126" t="inlineStr">
        <is>
          <t xml:space="preserve">Mean aboveground carbon estimated from remote sensing summarized at the country level. </t>
        </is>
      </c>
      <c r="H3" s="197" t="n"/>
      <c r="I3" s="197" t="n"/>
      <c r="J3" s="197" t="n"/>
      <c r="K3" s="197" t="n"/>
      <c r="L3" s="197" t="n"/>
      <c r="M3" s="197" t="n"/>
      <c r="N3" s="197" t="n"/>
      <c r="O3" s="197" t="n"/>
      <c r="P3" s="197" t="n"/>
      <c r="Q3" s="197" t="n"/>
      <c r="R3" s="197" t="n"/>
      <c r="S3" s="197" t="n"/>
      <c r="T3" s="197" t="n"/>
      <c r="U3" s="197" t="n"/>
      <c r="V3" s="197" t="n"/>
      <c r="W3" s="197" t="n"/>
      <c r="X3" s="197" t="n"/>
      <c r="Y3" s="197" t="n"/>
      <c r="Z3" s="197" t="n"/>
    </row>
    <row r="4" ht="12.75" customHeight="1" s="198">
      <c r="A4" s="138" t="inlineStr">
        <is>
          <t xml:space="preserve">SOC </t>
        </is>
      </c>
      <c r="B4" s="197" t="inlineStr">
        <is>
          <t xml:space="preserve">Sanderman et al., 2018  </t>
        </is>
      </c>
      <c r="C4" s="197" t="inlineStr">
        <is>
          <t xml:space="preserve">MgC/ha </t>
        </is>
      </c>
      <c r="D4" s="152" t="inlineStr">
        <is>
          <t>X</t>
        </is>
      </c>
      <c r="E4" s="153" t="n"/>
      <c r="F4" s="153" t="n"/>
      <c r="G4" s="128" t="inlineStr">
        <is>
          <t xml:space="preserve">Mean soil organic carbon estimated from geospatial modeling summarized at the country level </t>
        </is>
      </c>
      <c r="H4" s="197" t="n"/>
      <c r="I4" s="197" t="n"/>
      <c r="J4" s="197" t="n"/>
      <c r="K4" s="197" t="n"/>
      <c r="L4" s="197" t="n"/>
      <c r="M4" s="197" t="n"/>
      <c r="N4" s="197" t="n"/>
      <c r="O4" s="197" t="n"/>
      <c r="P4" s="197" t="n"/>
      <c r="Q4" s="197" t="n"/>
      <c r="R4" s="197" t="n"/>
      <c r="S4" s="197" t="n"/>
      <c r="T4" s="197" t="n"/>
      <c r="U4" s="197" t="n"/>
      <c r="V4" s="197" t="n"/>
      <c r="W4" s="197" t="n"/>
      <c r="X4" s="197" t="n"/>
      <c r="Y4" s="197" t="n"/>
      <c r="Z4" s="197" t="n"/>
    </row>
    <row r="5" ht="12.75" customHeight="1" s="198">
      <c r="A5" s="138" t="inlineStr">
        <is>
          <t xml:space="preserve">Emissions Factors </t>
        </is>
      </c>
      <c r="B5" s="197" t="inlineStr">
        <is>
          <t xml:space="preserve">Sasmito et al., 2019; Adame et al., 2021 </t>
        </is>
      </c>
      <c r="C5" s="197" t="inlineStr">
        <is>
          <t xml:space="preserve">Proportion </t>
        </is>
      </c>
      <c r="D5" s="152" t="inlineStr">
        <is>
          <t>X</t>
        </is>
      </c>
      <c r="E5" s="152" t="n"/>
      <c r="F5" s="152" t="n"/>
      <c r="G5" s="128" t="inlineStr">
        <is>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is>
      </c>
      <c r="H5" s="197" t="n"/>
      <c r="I5" s="197" t="n"/>
      <c r="J5" s="197" t="n"/>
      <c r="K5" s="197" t="n"/>
      <c r="L5" s="197" t="n"/>
      <c r="M5" s="197" t="n"/>
      <c r="N5" s="197" t="n"/>
      <c r="O5" s="197" t="n"/>
      <c r="P5" s="197" t="n"/>
      <c r="Q5" s="197" t="n"/>
      <c r="R5" s="197" t="n"/>
      <c r="S5" s="197" t="n"/>
      <c r="T5" s="197" t="n"/>
      <c r="U5" s="197" t="n"/>
      <c r="V5" s="197" t="n"/>
      <c r="W5" s="197" t="n"/>
      <c r="X5" s="197" t="n"/>
      <c r="Y5" s="197" t="n"/>
      <c r="Z5" s="197" t="n"/>
    </row>
    <row r="6" ht="12.75" customHeight="1" s="198">
      <c r="A6" s="138" t="inlineStr">
        <is>
          <t xml:space="preserve">AGB </t>
        </is>
      </c>
      <c r="B6" s="197" t="inlineStr">
        <is>
          <t>Fourqurean 2012 Nature Geoscience 5(7): 505-509 and Goldstein et al. 2020 Nature Climate Change, 10(4), pp.287-295</t>
        </is>
      </c>
      <c r="C6" s="197" t="inlineStr">
        <is>
          <t>MgC/ha</t>
        </is>
      </c>
      <c r="D6" s="152" t="n"/>
      <c r="E6" s="152" t="inlineStr">
        <is>
          <t>X</t>
        </is>
      </c>
      <c r="F6" s="152" t="n"/>
      <c r="G6" s="128" t="inlineStr">
        <is>
          <t xml:space="preserve">Global average </t>
        </is>
      </c>
      <c r="H6" s="197" t="n"/>
      <c r="I6" s="197" t="n"/>
      <c r="J6" s="197" t="n"/>
      <c r="K6" s="197" t="n"/>
      <c r="L6" s="197" t="n"/>
      <c r="M6" s="197" t="n"/>
      <c r="N6" s="197" t="n"/>
      <c r="O6" s="197" t="n"/>
      <c r="P6" s="197" t="n"/>
      <c r="Q6" s="197" t="n"/>
      <c r="R6" s="197" t="n"/>
      <c r="S6" s="197" t="n"/>
      <c r="T6" s="197" t="n"/>
      <c r="U6" s="197" t="n"/>
      <c r="V6" s="197" t="n"/>
      <c r="W6" s="197" t="n"/>
      <c r="X6" s="197" t="n"/>
      <c r="Y6" s="197" t="n"/>
      <c r="Z6" s="197" t="n"/>
    </row>
    <row r="7" ht="12.75" customHeight="1" s="198">
      <c r="A7" s="138" t="inlineStr">
        <is>
          <t xml:space="preserve">SOC </t>
        </is>
      </c>
      <c r="B7" s="197" t="inlineStr">
        <is>
          <t xml:space="preserve">Lovelock et al., 2017 </t>
        </is>
      </c>
      <c r="C7" s="197" t="inlineStr">
        <is>
          <t>MgC/ha/yr</t>
        </is>
      </c>
      <c r="D7" s="152" t="n"/>
      <c r="E7" s="152" t="inlineStr">
        <is>
          <t>X</t>
        </is>
      </c>
      <c r="F7" s="152" t="inlineStr">
        <is>
          <t>X</t>
        </is>
      </c>
      <c r="G7" s="128" t="inlineStr">
        <is>
          <t xml:space="preserve">Estimates of soil organic carbon loss from disturbance are from a supplementary table in Lovelock et al. 2017 (here). We used a single global value for saltmarsh of 2.75 tC/ha/yr and seagrass of 0.92 tC/ha/yr). This is estimated based on a 30 year time horizon. </t>
        </is>
      </c>
      <c r="H7" s="197" t="n"/>
      <c r="I7" s="197" t="n"/>
      <c r="J7" s="197" t="n"/>
      <c r="K7" s="197" t="n"/>
      <c r="L7" s="197" t="n"/>
      <c r="M7" s="197" t="n"/>
      <c r="N7" s="197" t="n"/>
      <c r="O7" s="197" t="n"/>
      <c r="P7" s="197" t="n"/>
      <c r="Q7" s="197" t="n"/>
      <c r="R7" s="197" t="n"/>
      <c r="S7" s="197" t="n"/>
      <c r="T7" s="197" t="n"/>
      <c r="U7" s="197" t="n"/>
      <c r="V7" s="197" t="n"/>
      <c r="W7" s="197" t="n"/>
      <c r="X7" s="197" t="n"/>
      <c r="Y7" s="197" t="n"/>
      <c r="Z7" s="197" t="n"/>
    </row>
    <row r="8" ht="12.75" customHeight="1" s="198">
      <c r="A8" s="118" t="inlineStr">
        <is>
          <t xml:space="preserve">AGB </t>
        </is>
      </c>
      <c r="B8" s="136" t="inlineStr">
        <is>
          <t>Byrd et al. 2018 ISPRS Journal of Photogrammetry and Remote Sensing, 139, pp.255-271</t>
        </is>
      </c>
      <c r="C8" s="136" t="inlineStr">
        <is>
          <t>MgC/ha</t>
        </is>
      </c>
      <c r="D8" s="154" t="n"/>
      <c r="E8" s="154" t="n"/>
      <c r="F8" s="154" t="inlineStr">
        <is>
          <t>X</t>
        </is>
      </c>
      <c r="G8" s="155" t="inlineStr">
        <is>
          <t xml:space="preserve">Global average </t>
        </is>
      </c>
      <c r="H8" s="197" t="n"/>
      <c r="I8" s="197" t="n"/>
      <c r="J8" s="197" t="n"/>
      <c r="K8" s="197" t="n"/>
      <c r="L8" s="197" t="n"/>
      <c r="M8" s="197" t="n"/>
      <c r="N8" s="197" t="n"/>
      <c r="O8" s="197" t="n"/>
      <c r="P8" s="197" t="n"/>
      <c r="Q8" s="197" t="n"/>
      <c r="R8" s="197" t="n"/>
      <c r="S8" s="197" t="n"/>
      <c r="T8" s="197" t="n"/>
      <c r="U8" s="197" t="n"/>
      <c r="V8" s="197" t="n"/>
      <c r="W8" s="197" t="n"/>
      <c r="X8" s="197" t="n"/>
      <c r="Y8" s="197" t="n"/>
      <c r="Z8" s="197" t="n"/>
    </row>
    <row r="9" ht="12.75" customHeight="1" s="198">
      <c r="A9" s="197" t="n"/>
      <c r="B9" s="197" t="n"/>
      <c r="C9" s="197" t="n"/>
      <c r="D9" s="197" t="n"/>
      <c r="E9" s="197" t="n"/>
      <c r="F9" s="197" t="n"/>
      <c r="G9" s="100" t="n"/>
      <c r="H9" s="197" t="n"/>
      <c r="I9" s="197" t="n"/>
      <c r="J9" s="197" t="n"/>
      <c r="K9" s="197" t="n"/>
      <c r="L9" s="197" t="n"/>
      <c r="M9" s="197" t="n"/>
      <c r="N9" s="197" t="n"/>
      <c r="O9" s="197" t="n"/>
      <c r="P9" s="197" t="n"/>
      <c r="Q9" s="197" t="n"/>
      <c r="R9" s="197" t="n"/>
      <c r="S9" s="197" t="n"/>
      <c r="T9" s="197" t="n"/>
      <c r="U9" s="197" t="n"/>
      <c r="V9" s="197" t="n"/>
      <c r="W9" s="197" t="n"/>
      <c r="X9" s="197" t="n"/>
      <c r="Y9" s="197" t="n"/>
      <c r="Z9" s="197" t="n"/>
    </row>
    <row r="10" ht="12.75" customHeight="1" s="198">
      <c r="A10" s="197" t="n"/>
      <c r="B10" s="197" t="n"/>
      <c r="C10" s="197" t="n"/>
      <c r="D10" s="13">
        <f>D2</f>
        <v/>
      </c>
      <c r="E10" s="13">
        <f>E2</f>
        <v/>
      </c>
      <c r="F10" s="13">
        <f>F2</f>
        <v/>
      </c>
      <c r="G10" s="100" t="n"/>
      <c r="H10" s="197" t="n"/>
      <c r="I10" s="197" t="n"/>
      <c r="J10" s="197" t="n"/>
      <c r="K10" s="197" t="n"/>
      <c r="L10" s="197" t="n"/>
      <c r="M10" s="197" t="n"/>
      <c r="N10" s="197" t="n"/>
      <c r="O10" s="197" t="n"/>
      <c r="P10" s="197" t="n"/>
      <c r="Q10" s="197" t="n"/>
      <c r="R10" s="197" t="n"/>
      <c r="S10" s="197" t="n"/>
      <c r="T10" s="197" t="n"/>
      <c r="U10" s="197" t="n"/>
      <c r="V10" s="197" t="n"/>
      <c r="W10" s="197" t="n"/>
      <c r="X10" s="197" t="n"/>
      <c r="Y10" s="197" t="n"/>
      <c r="Z10" s="197" t="n"/>
    </row>
    <row r="11" ht="12.75" customHeight="1" s="198">
      <c r="A11" s="13" t="n"/>
      <c r="B11" s="13" t="inlineStr">
        <is>
          <t>AGB</t>
        </is>
      </c>
      <c r="C11" s="197" t="n"/>
      <c r="D11" s="156" t="inlineStr">
        <is>
          <t>Defined on country level - see excel sheet</t>
        </is>
      </c>
      <c r="E11" s="197">
        <f>2.52*44/12</f>
        <v/>
      </c>
      <c r="F11" s="197" t="n"/>
      <c r="G11" s="100" t="inlineStr">
        <is>
          <t>tCO2e/ ha</t>
        </is>
      </c>
      <c r="H11" s="197" t="n"/>
      <c r="I11" s="197" t="n"/>
      <c r="J11" s="197" t="n"/>
      <c r="K11" s="197" t="n"/>
      <c r="L11" s="197" t="n"/>
      <c r="M11" s="197" t="n"/>
      <c r="N11" s="197" t="n"/>
      <c r="O11" s="197" t="n"/>
      <c r="P11" s="197" t="n"/>
      <c r="Q11" s="197" t="n"/>
      <c r="R11" s="197" t="n"/>
      <c r="S11" s="197" t="n"/>
      <c r="T11" s="197" t="n"/>
      <c r="U11" s="197" t="n"/>
      <c r="V11" s="197" t="n"/>
      <c r="W11" s="197" t="n"/>
      <c r="X11" s="197" t="n"/>
      <c r="Y11" s="197" t="n"/>
      <c r="Z11" s="197" t="n"/>
    </row>
    <row r="12" ht="12.75" customHeight="1" s="198">
      <c r="A12" s="157" t="n"/>
      <c r="B12" s="13" t="inlineStr">
        <is>
          <t>SOC</t>
        </is>
      </c>
      <c r="C12" s="197" t="n"/>
      <c r="D12" s="156" t="inlineStr">
        <is>
          <t>Defined on country level - see excel sheet</t>
        </is>
      </c>
      <c r="E12" s="197">
        <f>0.92*44/12</f>
        <v/>
      </c>
      <c r="F12" s="197">
        <f>2.75*44/12</f>
        <v/>
      </c>
      <c r="G12" s="100" t="inlineStr">
        <is>
          <t xml:space="preserve">tCO2e/ha/year, on a 30 year estimate </t>
        </is>
      </c>
      <c r="H12" s="197" t="n"/>
      <c r="I12" s="197" t="n"/>
      <c r="J12" s="197" t="n"/>
      <c r="K12" s="197" t="n"/>
      <c r="L12" s="197" t="n"/>
      <c r="M12" s="197" t="n"/>
      <c r="N12" s="197" t="n"/>
      <c r="O12" s="197" t="n"/>
      <c r="P12" s="197" t="n"/>
      <c r="Q12" s="197" t="n"/>
      <c r="R12" s="197" t="n"/>
      <c r="S12" s="197" t="n"/>
      <c r="T12" s="197" t="n"/>
      <c r="U12" s="197" t="n"/>
      <c r="V12" s="197" t="n"/>
      <c r="W12" s="197" t="n"/>
      <c r="X12" s="197" t="n"/>
      <c r="Y12" s="197" t="n"/>
      <c r="Z12" s="197" t="n"/>
    </row>
    <row r="13" ht="12.75" customHeight="1" s="198">
      <c r="A13" s="157" t="n"/>
      <c r="B13" s="157" t="n"/>
      <c r="C13" s="197" t="n"/>
      <c r="D13" s="197" t="n"/>
      <c r="E13" s="197" t="n"/>
      <c r="F13" s="197" t="n"/>
      <c r="G13" s="100" t="n"/>
      <c r="H13" s="197" t="n"/>
      <c r="I13" s="197" t="n"/>
      <c r="J13" s="197" t="n"/>
      <c r="K13" s="197" t="n"/>
      <c r="L13" s="197" t="n"/>
      <c r="M13" s="197" t="n"/>
      <c r="N13" s="197" t="n"/>
      <c r="O13" s="197" t="n"/>
      <c r="P13" s="197" t="n"/>
      <c r="Q13" s="197" t="n"/>
      <c r="R13" s="197" t="n"/>
      <c r="S13" s="197" t="n"/>
      <c r="T13" s="197" t="n"/>
      <c r="U13" s="197" t="n"/>
      <c r="V13" s="197" t="n"/>
      <c r="W13" s="197" t="n"/>
      <c r="X13" s="197" t="n"/>
      <c r="Y13" s="197" t="n"/>
      <c r="Z13" s="197" t="n"/>
    </row>
    <row r="14" ht="12.75" customHeight="1" s="198">
      <c r="A14" s="197" t="n"/>
      <c r="B14" s="197" t="n"/>
      <c r="C14" s="197" t="n"/>
      <c r="D14" s="197" t="n"/>
      <c r="F14" s="197" t="n"/>
      <c r="G14" s="100" t="n"/>
      <c r="H14" s="197" t="n"/>
      <c r="I14" s="197" t="n"/>
      <c r="J14" s="197" t="n"/>
      <c r="K14" s="197" t="n"/>
      <c r="L14" s="197" t="n"/>
      <c r="M14" s="197" t="n"/>
      <c r="N14" s="197" t="n"/>
      <c r="O14" s="197" t="n"/>
      <c r="P14" s="197" t="n"/>
      <c r="Q14" s="197" t="n"/>
      <c r="R14" s="197" t="n"/>
      <c r="S14" s="197" t="n"/>
      <c r="T14" s="197" t="n"/>
      <c r="U14" s="197" t="n"/>
      <c r="V14" s="197" t="n"/>
      <c r="W14" s="197" t="n"/>
      <c r="X14" s="197" t="n"/>
      <c r="Y14" s="197" t="n"/>
      <c r="Z14" s="197" t="n"/>
    </row>
    <row r="15" ht="12.75" customHeight="1" s="198">
      <c r="A15" s="13" t="n"/>
      <c r="B15" s="13" t="n"/>
      <c r="C15" s="197" t="n"/>
      <c r="D15" s="197" t="n"/>
      <c r="E15" s="197" t="n"/>
      <c r="F15" s="197" t="n"/>
      <c r="G15" s="100" t="n"/>
      <c r="H15" s="197" t="n"/>
      <c r="I15" s="197" t="n"/>
      <c r="J15" s="197" t="n"/>
      <c r="K15" s="197" t="n"/>
      <c r="L15" s="197" t="n"/>
      <c r="M15" s="197" t="n"/>
      <c r="N15" s="197" t="n"/>
      <c r="O15" s="197" t="n"/>
      <c r="P15" s="197" t="n"/>
      <c r="Q15" s="197" t="n"/>
      <c r="R15" s="197" t="n"/>
      <c r="S15" s="197" t="n"/>
      <c r="T15" s="197" t="n"/>
      <c r="U15" s="197" t="n"/>
      <c r="V15" s="197" t="n"/>
      <c r="W15" s="197" t="n"/>
      <c r="X15" s="197" t="n"/>
      <c r="Y15" s="197" t="n"/>
      <c r="Z15" s="197" t="n"/>
    </row>
    <row r="16" ht="12.75" customHeight="1" s="198">
      <c r="A16" s="157" t="n"/>
      <c r="B16" s="157" t="n"/>
      <c r="C16" s="197" t="n"/>
      <c r="D16" s="197" t="n"/>
      <c r="E16" s="197" t="n"/>
      <c r="F16" s="197" t="n"/>
      <c r="G16" s="100" t="n"/>
      <c r="H16" s="197" t="n"/>
      <c r="I16" s="197" t="n"/>
      <c r="J16" s="197" t="n"/>
      <c r="K16" s="197" t="n"/>
      <c r="L16" s="197" t="n"/>
      <c r="M16" s="197" t="n"/>
      <c r="N16" s="197" t="n"/>
      <c r="O16" s="197" t="n"/>
      <c r="P16" s="197" t="n"/>
      <c r="Q16" s="197" t="n"/>
      <c r="R16" s="197" t="n"/>
      <c r="S16" s="197" t="n"/>
      <c r="T16" s="197" t="n"/>
      <c r="U16" s="197" t="n"/>
      <c r="V16" s="197" t="n"/>
      <c r="W16" s="197" t="n"/>
      <c r="X16" s="197" t="n"/>
      <c r="Y16" s="197" t="n"/>
      <c r="Z16" s="197" t="n"/>
    </row>
    <row r="17" ht="12.75" customHeight="1" s="198">
      <c r="A17" s="197" t="n"/>
      <c r="B17" s="197" t="n"/>
      <c r="C17" s="197" t="n"/>
      <c r="D17" s="197" t="n"/>
      <c r="E17" s="197" t="n"/>
      <c r="F17" s="197" t="n"/>
      <c r="G17" s="100" t="n"/>
      <c r="H17" s="197" t="n"/>
      <c r="I17" s="197" t="n"/>
      <c r="J17" s="197" t="n"/>
      <c r="K17" s="197" t="n"/>
      <c r="L17" s="197" t="n"/>
      <c r="M17" s="197" t="n"/>
      <c r="N17" s="197" t="n"/>
      <c r="O17" s="197" t="n"/>
      <c r="P17" s="197" t="n"/>
      <c r="Q17" s="197" t="n"/>
      <c r="R17" s="197" t="n"/>
      <c r="S17" s="197" t="n"/>
      <c r="T17" s="197" t="n"/>
      <c r="U17" s="197" t="n"/>
      <c r="V17" s="197" t="n"/>
      <c r="W17" s="197" t="n"/>
      <c r="X17" s="197" t="n"/>
      <c r="Y17" s="197" t="n"/>
      <c r="Z17" s="197" t="n"/>
    </row>
    <row r="18" ht="12.75" customHeight="1" s="198">
      <c r="A18" s="197" t="n"/>
      <c r="B18" s="197" t="n"/>
      <c r="C18" s="197" t="n"/>
      <c r="D18" s="197" t="n"/>
      <c r="E18" s="197" t="n"/>
      <c r="F18" s="197" t="n"/>
      <c r="G18" s="100" t="n"/>
      <c r="H18" s="197" t="n"/>
      <c r="I18" s="197" t="n"/>
      <c r="J18" s="197" t="n"/>
      <c r="K18" s="197" t="n"/>
      <c r="L18" s="197" t="n"/>
      <c r="M18" s="197" t="n"/>
      <c r="N18" s="197" t="n"/>
      <c r="O18" s="197" t="n"/>
      <c r="P18" s="197" t="n"/>
      <c r="Q18" s="197" t="n"/>
      <c r="R18" s="197" t="n"/>
      <c r="S18" s="197" t="n"/>
      <c r="T18" s="197" t="n"/>
      <c r="U18" s="197" t="n"/>
      <c r="V18" s="197" t="n"/>
      <c r="W18" s="197" t="n"/>
      <c r="X18" s="197" t="n"/>
      <c r="Y18" s="197" t="n"/>
      <c r="Z18" s="197" t="n"/>
    </row>
    <row r="19" ht="12.75" customHeight="1" s="198">
      <c r="A19" s="13" t="n"/>
      <c r="B19" s="13" t="n"/>
      <c r="C19" s="197" t="n"/>
      <c r="D19" s="158" t="n"/>
      <c r="E19" s="158" t="n"/>
      <c r="F19" s="197" t="n"/>
      <c r="G19" s="100" t="n"/>
      <c r="H19" s="197" t="n"/>
      <c r="I19" s="197" t="n"/>
      <c r="J19" s="197" t="n"/>
      <c r="K19" s="197" t="n"/>
      <c r="L19" s="197" t="n"/>
      <c r="M19" s="197" t="n"/>
      <c r="N19" s="197" t="n"/>
      <c r="O19" s="197" t="n"/>
      <c r="P19" s="197" t="n"/>
      <c r="Q19" s="197" t="n"/>
      <c r="R19" s="197" t="n"/>
      <c r="S19" s="197" t="n"/>
      <c r="T19" s="197" t="n"/>
      <c r="U19" s="197" t="n"/>
      <c r="V19" s="197" t="n"/>
      <c r="W19" s="197" t="n"/>
      <c r="X19" s="197" t="n"/>
      <c r="Y19" s="197" t="n"/>
      <c r="Z19" s="197" t="n"/>
    </row>
    <row r="20" ht="12.75" customHeight="1" s="198">
      <c r="A20" s="197" t="n"/>
      <c r="B20" s="197" t="n"/>
      <c r="C20" s="197" t="n"/>
      <c r="D20" s="197" t="n"/>
      <c r="E20" s="197" t="n"/>
      <c r="F20" s="197" t="n"/>
      <c r="G20" s="100" t="n"/>
      <c r="H20" s="197" t="n"/>
      <c r="I20" s="197" t="n"/>
      <c r="J20" s="197" t="n"/>
      <c r="K20" s="197" t="n"/>
      <c r="L20" s="197" t="n"/>
      <c r="M20" s="197" t="n"/>
      <c r="N20" s="197" t="n"/>
      <c r="O20" s="197" t="n"/>
      <c r="P20" s="197" t="n"/>
      <c r="Q20" s="197" t="n"/>
      <c r="R20" s="197" t="n"/>
      <c r="S20" s="197" t="n"/>
      <c r="T20" s="197" t="n"/>
      <c r="U20" s="197" t="n"/>
      <c r="V20" s="197" t="n"/>
      <c r="W20" s="197" t="n"/>
      <c r="X20" s="197" t="n"/>
      <c r="Y20" s="197" t="n"/>
      <c r="Z20" s="197" t="n"/>
    </row>
    <row r="21" ht="12.75" customHeight="1" s="198">
      <c r="A21" s="197" t="n"/>
      <c r="B21" s="197" t="n"/>
      <c r="C21" s="197" t="n"/>
      <c r="D21" s="197" t="n"/>
      <c r="E21" s="197" t="n"/>
      <c r="F21" s="197" t="n"/>
      <c r="G21" s="100" t="n"/>
      <c r="H21" s="197" t="n"/>
      <c r="I21" s="197" t="n"/>
      <c r="J21" s="197" t="n"/>
      <c r="K21" s="197" t="n"/>
      <c r="L21" s="197" t="n"/>
      <c r="M21" s="197" t="n"/>
      <c r="N21" s="197" t="n"/>
      <c r="O21" s="197" t="n"/>
      <c r="P21" s="197" t="n"/>
      <c r="Q21" s="197" t="n"/>
      <c r="R21" s="197" t="n"/>
      <c r="S21" s="197" t="n"/>
      <c r="T21" s="197" t="n"/>
      <c r="U21" s="197" t="n"/>
      <c r="V21" s="197" t="n"/>
      <c r="W21" s="197" t="n"/>
      <c r="X21" s="197" t="n"/>
      <c r="Y21" s="197" t="n"/>
      <c r="Z21" s="197" t="n"/>
    </row>
    <row r="22" ht="12.75" customHeight="1" s="198">
      <c r="A22" s="197" t="n"/>
      <c r="B22" s="197" t="n"/>
      <c r="C22" s="197" t="n"/>
      <c r="D22" s="197" t="n"/>
      <c r="E22" s="197" t="n"/>
      <c r="F22" s="197" t="n"/>
      <c r="G22" s="100" t="n"/>
      <c r="H22" s="197" t="n"/>
      <c r="I22" s="197" t="n"/>
      <c r="J22" s="197" t="n"/>
      <c r="K22" s="197" t="n"/>
      <c r="L22" s="197" t="n"/>
      <c r="M22" s="197" t="n"/>
      <c r="N22" s="197" t="n"/>
      <c r="O22" s="197" t="n"/>
      <c r="P22" s="197" t="n"/>
      <c r="Q22" s="197" t="n"/>
      <c r="R22" s="197" t="n"/>
      <c r="S22" s="197" t="n"/>
      <c r="T22" s="197" t="n"/>
      <c r="U22" s="197" t="n"/>
      <c r="V22" s="197" t="n"/>
      <c r="W22" s="197" t="n"/>
      <c r="X22" s="197" t="n"/>
      <c r="Y22" s="197" t="n"/>
      <c r="Z22" s="197" t="n"/>
    </row>
    <row r="23" ht="12.75" customHeight="1" s="198">
      <c r="A23" s="197" t="n"/>
      <c r="B23" s="197" t="n"/>
      <c r="C23" s="197" t="n"/>
      <c r="D23" s="197" t="n"/>
      <c r="E23" s="197" t="n"/>
      <c r="F23" s="197" t="n"/>
      <c r="G23" s="197" t="n"/>
      <c r="H23" s="197" t="n"/>
      <c r="I23" s="197" t="n"/>
      <c r="J23" s="197" t="n"/>
      <c r="K23" s="197" t="n"/>
      <c r="L23" s="197" t="n"/>
      <c r="M23" s="197" t="n"/>
      <c r="N23" s="197" t="n"/>
      <c r="O23" s="197" t="n"/>
      <c r="P23" s="197" t="n"/>
      <c r="Q23" s="197" t="n"/>
      <c r="R23" s="197" t="n"/>
      <c r="S23" s="197" t="n"/>
      <c r="T23" s="197" t="n"/>
      <c r="U23" s="197" t="n"/>
      <c r="V23" s="197" t="n"/>
      <c r="W23" s="197" t="n"/>
      <c r="X23" s="197" t="n"/>
      <c r="Y23" s="197" t="n"/>
      <c r="Z23" s="197" t="n"/>
    </row>
    <row r="24" ht="12.75" customHeight="1" s="198">
      <c r="A24" s="197" t="n"/>
      <c r="B24" s="197" t="n"/>
      <c r="C24" s="197" t="n"/>
      <c r="D24" s="197" t="n"/>
      <c r="E24" s="197" t="n"/>
      <c r="F24" s="197" t="n"/>
      <c r="G24" s="197" t="n"/>
      <c r="H24" s="197" t="n"/>
      <c r="I24" s="197" t="n"/>
      <c r="J24" s="197" t="n"/>
      <c r="K24" s="197" t="n"/>
      <c r="L24" s="197" t="n"/>
      <c r="M24" s="197" t="n"/>
      <c r="N24" s="197" t="n"/>
      <c r="O24" s="197" t="n"/>
      <c r="P24" s="197" t="n"/>
      <c r="Q24" s="197" t="n"/>
      <c r="R24" s="197" t="n"/>
      <c r="S24" s="197" t="n"/>
      <c r="T24" s="197" t="n"/>
      <c r="U24" s="197" t="n"/>
      <c r="V24" s="197" t="n"/>
      <c r="W24" s="197" t="n"/>
      <c r="X24" s="197" t="n"/>
      <c r="Y24" s="197" t="n"/>
      <c r="Z24" s="197" t="n"/>
    </row>
    <row r="25" ht="12.75" customHeight="1" s="198">
      <c r="A25" s="197" t="n"/>
      <c r="B25" s="197" t="n"/>
      <c r="C25" s="197" t="n"/>
      <c r="D25" s="197" t="n"/>
      <c r="E25" s="197" t="n"/>
      <c r="F25" s="197" t="n"/>
      <c r="G25" s="197" t="n"/>
      <c r="H25" s="197" t="n"/>
      <c r="I25" s="197" t="n"/>
      <c r="J25" s="197" t="n"/>
      <c r="K25" s="197" t="n"/>
      <c r="L25" s="197" t="n"/>
      <c r="M25" s="197" t="n"/>
      <c r="N25" s="197" t="n"/>
      <c r="O25" s="197" t="n"/>
      <c r="P25" s="197" t="n"/>
      <c r="Q25" s="197" t="n"/>
      <c r="R25" s="197" t="n"/>
      <c r="S25" s="197" t="n"/>
      <c r="T25" s="197" t="n"/>
      <c r="U25" s="197" t="n"/>
      <c r="V25" s="197" t="n"/>
      <c r="W25" s="197" t="n"/>
      <c r="X25" s="197" t="n"/>
      <c r="Y25" s="197" t="n"/>
      <c r="Z25" s="197" t="n"/>
    </row>
    <row r="26" ht="12.75" customHeight="1" s="198">
      <c r="A26" s="197" t="n"/>
      <c r="B26" s="197" t="n"/>
      <c r="C26" s="197" t="n"/>
      <c r="D26" s="197" t="n"/>
      <c r="E26" s="197" t="n"/>
      <c r="F26" s="197" t="n"/>
      <c r="G26" s="197" t="n"/>
      <c r="H26" s="197" t="n"/>
      <c r="I26" s="197" t="n"/>
      <c r="J26" s="197" t="n"/>
      <c r="K26" s="197" t="n"/>
      <c r="L26" s="197" t="n"/>
      <c r="M26" s="197" t="n"/>
      <c r="N26" s="197" t="n"/>
      <c r="O26" s="197" t="n"/>
      <c r="P26" s="197" t="n"/>
      <c r="Q26" s="197" t="n"/>
      <c r="R26" s="197" t="n"/>
      <c r="S26" s="197" t="n"/>
      <c r="T26" s="197" t="n"/>
      <c r="U26" s="197" t="n"/>
      <c r="V26" s="197" t="n"/>
      <c r="W26" s="197" t="n"/>
      <c r="X26" s="197" t="n"/>
      <c r="Y26" s="197" t="n"/>
      <c r="Z26" s="197" t="n"/>
    </row>
    <row r="27" ht="12.75" customHeight="1" s="198">
      <c r="A27" s="197" t="n"/>
      <c r="B27" s="197" t="n"/>
      <c r="C27" s="197" t="n"/>
      <c r="D27" s="197" t="n"/>
      <c r="E27" s="197" t="n"/>
      <c r="F27" s="197" t="n"/>
      <c r="G27" s="197" t="n"/>
      <c r="H27" s="197" t="n"/>
      <c r="I27" s="197" t="n"/>
      <c r="J27" s="197" t="n"/>
      <c r="K27" s="197" t="n"/>
      <c r="L27" s="197" t="n"/>
      <c r="M27" s="197" t="n"/>
      <c r="N27" s="197" t="n"/>
      <c r="O27" s="197" t="n"/>
      <c r="P27" s="197" t="n"/>
      <c r="Q27" s="197" t="n"/>
      <c r="R27" s="197" t="n"/>
      <c r="S27" s="197" t="n"/>
      <c r="T27" s="197" t="n"/>
      <c r="U27" s="197" t="n"/>
      <c r="V27" s="197" t="n"/>
      <c r="W27" s="197" t="n"/>
      <c r="X27" s="197" t="n"/>
      <c r="Y27" s="197" t="n"/>
      <c r="Z27" s="197" t="n"/>
    </row>
    <row r="28" ht="12.75" customHeight="1" s="198">
      <c r="A28" s="197" t="n"/>
      <c r="B28" s="197" t="n"/>
      <c r="C28" s="197" t="n"/>
      <c r="D28" s="197" t="n"/>
      <c r="E28" s="197" t="n"/>
      <c r="F28" s="197" t="n"/>
      <c r="G28" s="197" t="n"/>
      <c r="H28" s="197" t="n"/>
      <c r="I28" s="197" t="n"/>
      <c r="J28" s="197" t="n"/>
      <c r="K28" s="197" t="n"/>
      <c r="L28" s="197" t="n"/>
      <c r="M28" s="197" t="n"/>
      <c r="N28" s="197" t="n"/>
      <c r="O28" s="197" t="n"/>
      <c r="P28" s="197" t="n"/>
      <c r="Q28" s="197" t="n"/>
      <c r="R28" s="197" t="n"/>
      <c r="S28" s="197" t="n"/>
      <c r="T28" s="197" t="n"/>
      <c r="U28" s="197" t="n"/>
      <c r="V28" s="197" t="n"/>
      <c r="W28" s="197" t="n"/>
      <c r="X28" s="197" t="n"/>
      <c r="Y28" s="197" t="n"/>
      <c r="Z28" s="197" t="n"/>
    </row>
    <row r="29" ht="12.75" customHeight="1" s="198">
      <c r="A29" s="197" t="n"/>
      <c r="B29" s="197" t="n"/>
      <c r="C29" s="197" t="n"/>
      <c r="D29" s="197" t="n"/>
      <c r="E29" s="197" t="n"/>
      <c r="F29" s="197" t="n"/>
      <c r="G29" s="197" t="n"/>
      <c r="H29" s="197" t="n"/>
      <c r="I29" s="197" t="n"/>
      <c r="J29" s="197" t="n"/>
      <c r="K29" s="197" t="n"/>
      <c r="L29" s="197" t="n"/>
      <c r="M29" s="197" t="n"/>
      <c r="N29" s="197" t="n"/>
      <c r="O29" s="197" t="n"/>
      <c r="P29" s="197" t="n"/>
      <c r="Q29" s="197" t="n"/>
      <c r="R29" s="197" t="n"/>
      <c r="S29" s="197" t="n"/>
      <c r="T29" s="197" t="n"/>
      <c r="U29" s="197" t="n"/>
      <c r="V29" s="197" t="n"/>
      <c r="W29" s="197" t="n"/>
      <c r="X29" s="197" t="n"/>
      <c r="Y29" s="197" t="n"/>
      <c r="Z29" s="197" t="n"/>
    </row>
    <row r="30" ht="12.75" customHeight="1" s="198">
      <c r="A30" s="197" t="n"/>
      <c r="B30" s="197" t="n"/>
      <c r="C30" s="197" t="n"/>
      <c r="D30" s="197" t="n"/>
      <c r="E30" s="197" t="n"/>
      <c r="F30" s="197" t="n"/>
      <c r="G30" s="197" t="n"/>
      <c r="H30" s="197" t="n"/>
      <c r="I30" s="197" t="n"/>
      <c r="J30" s="197" t="n"/>
      <c r="K30" s="197" t="n"/>
      <c r="L30" s="197" t="n"/>
      <c r="M30" s="197" t="n"/>
      <c r="N30" s="197" t="n"/>
      <c r="O30" s="197" t="n"/>
      <c r="P30" s="197" t="n"/>
      <c r="Q30" s="197" t="n"/>
      <c r="R30" s="197" t="n"/>
      <c r="S30" s="197" t="n"/>
      <c r="T30" s="197" t="n"/>
      <c r="U30" s="197" t="n"/>
      <c r="V30" s="197" t="n"/>
      <c r="W30" s="197" t="n"/>
      <c r="X30" s="197" t="n"/>
      <c r="Y30" s="197" t="n"/>
      <c r="Z30" s="197" t="n"/>
    </row>
    <row r="31" ht="12.75" customHeight="1" s="198">
      <c r="A31" s="197" t="n"/>
      <c r="B31" s="197" t="n"/>
      <c r="C31" s="197" t="n"/>
      <c r="D31" s="197" t="n"/>
      <c r="E31" s="197" t="n"/>
      <c r="F31" s="197" t="n"/>
      <c r="G31" s="197" t="n"/>
      <c r="H31" s="197" t="n"/>
      <c r="I31" s="197" t="n"/>
      <c r="J31" s="197" t="n"/>
      <c r="K31" s="197" t="n"/>
      <c r="L31" s="197" t="n"/>
      <c r="M31" s="197" t="n"/>
      <c r="N31" s="197" t="n"/>
      <c r="O31" s="197" t="n"/>
      <c r="P31" s="197" t="n"/>
      <c r="Q31" s="197" t="n"/>
      <c r="R31" s="197" t="n"/>
      <c r="S31" s="197" t="n"/>
      <c r="T31" s="197" t="n"/>
      <c r="U31" s="197" t="n"/>
      <c r="V31" s="197" t="n"/>
      <c r="W31" s="197" t="n"/>
      <c r="X31" s="197" t="n"/>
      <c r="Y31" s="197" t="n"/>
      <c r="Z31" s="197" t="n"/>
    </row>
    <row r="32" ht="12.75" customHeight="1" s="198">
      <c r="A32" s="197" t="n"/>
      <c r="B32" s="197" t="n"/>
      <c r="C32" s="197" t="n"/>
      <c r="D32" s="197" t="n"/>
      <c r="E32" s="197" t="n"/>
      <c r="F32" s="197" t="n"/>
      <c r="G32" s="197" t="n"/>
      <c r="H32" s="197" t="n"/>
      <c r="I32" s="197" t="n"/>
      <c r="J32" s="197" t="n"/>
      <c r="K32" s="197" t="n"/>
      <c r="L32" s="197" t="n"/>
      <c r="M32" s="197" t="n"/>
      <c r="N32" s="197" t="n"/>
      <c r="O32" s="197" t="n"/>
      <c r="P32" s="197" t="n"/>
      <c r="Q32" s="197" t="n"/>
      <c r="R32" s="197" t="n"/>
      <c r="S32" s="197" t="n"/>
      <c r="T32" s="197" t="n"/>
      <c r="U32" s="197" t="n"/>
      <c r="V32" s="197" t="n"/>
      <c r="W32" s="197" t="n"/>
      <c r="X32" s="197" t="n"/>
      <c r="Y32" s="197" t="n"/>
      <c r="Z32" s="197" t="n"/>
    </row>
    <row r="33" ht="12.75" customHeight="1" s="198">
      <c r="A33" s="197" t="n"/>
      <c r="B33" s="197" t="n"/>
      <c r="C33" s="197" t="n"/>
      <c r="D33" s="197" t="n"/>
      <c r="E33" s="197" t="n"/>
      <c r="F33" s="197" t="n"/>
      <c r="G33" s="197" t="n"/>
      <c r="H33" s="197" t="n"/>
      <c r="I33" s="197" t="n"/>
      <c r="J33" s="197" t="n"/>
      <c r="K33" s="197" t="n"/>
      <c r="L33" s="197" t="n"/>
      <c r="M33" s="197" t="n"/>
      <c r="N33" s="197" t="n"/>
      <c r="O33" s="197" t="n"/>
      <c r="P33" s="197" t="n"/>
      <c r="Q33" s="197" t="n"/>
      <c r="R33" s="197" t="n"/>
      <c r="S33" s="197" t="n"/>
      <c r="T33" s="197" t="n"/>
      <c r="U33" s="197" t="n"/>
      <c r="V33" s="197" t="n"/>
      <c r="W33" s="197" t="n"/>
      <c r="X33" s="197" t="n"/>
      <c r="Y33" s="197" t="n"/>
      <c r="Z33" s="197" t="n"/>
    </row>
    <row r="34" ht="12.75" customHeight="1" s="198">
      <c r="A34" s="197" t="n"/>
      <c r="B34" s="197" t="n"/>
      <c r="C34" s="197" t="n"/>
      <c r="D34" s="197" t="n"/>
      <c r="E34" s="197" t="n"/>
      <c r="F34" s="197" t="n"/>
      <c r="G34" s="197" t="n"/>
      <c r="H34" s="197" t="n"/>
      <c r="I34" s="197" t="n"/>
      <c r="J34" s="197" t="n"/>
      <c r="K34" s="197" t="n"/>
      <c r="L34" s="197" t="n"/>
      <c r="M34" s="197" t="n"/>
      <c r="N34" s="197" t="n"/>
      <c r="O34" s="197" t="n"/>
      <c r="P34" s="197" t="n"/>
      <c r="Q34" s="197" t="n"/>
      <c r="R34" s="197" t="n"/>
      <c r="S34" s="197" t="n"/>
      <c r="T34" s="197" t="n"/>
      <c r="U34" s="197" t="n"/>
      <c r="V34" s="197" t="n"/>
      <c r="W34" s="197" t="n"/>
      <c r="X34" s="197" t="n"/>
      <c r="Y34" s="197" t="n"/>
      <c r="Z34" s="197" t="n"/>
    </row>
    <row r="35" ht="12.75" customHeight="1" s="198">
      <c r="A35" s="197" t="n"/>
      <c r="B35" s="197" t="n"/>
      <c r="C35" s="197" t="n"/>
      <c r="D35" s="197" t="n"/>
      <c r="E35" s="197" t="n"/>
      <c r="F35" s="197" t="n"/>
      <c r="G35" s="197" t="n"/>
      <c r="H35" s="197" t="n"/>
      <c r="I35" s="197" t="n"/>
      <c r="J35" s="197" t="n"/>
      <c r="K35" s="197" t="n"/>
      <c r="L35" s="197" t="n"/>
      <c r="M35" s="197" t="n"/>
      <c r="N35" s="197" t="n"/>
      <c r="O35" s="197" t="n"/>
      <c r="P35" s="197" t="n"/>
      <c r="Q35" s="197" t="n"/>
      <c r="R35" s="197" t="n"/>
      <c r="S35" s="197" t="n"/>
      <c r="T35" s="197" t="n"/>
      <c r="U35" s="197" t="n"/>
      <c r="V35" s="197" t="n"/>
      <c r="W35" s="197" t="n"/>
      <c r="X35" s="197" t="n"/>
      <c r="Y35" s="197" t="n"/>
      <c r="Z35" s="197" t="n"/>
    </row>
    <row r="36" ht="12.75" customHeight="1" s="198">
      <c r="A36" s="197" t="n"/>
      <c r="B36" s="197" t="n"/>
      <c r="C36" s="197" t="n"/>
      <c r="D36" s="197" t="n"/>
      <c r="E36" s="197" t="n"/>
      <c r="F36" s="197" t="n"/>
      <c r="G36" s="197" t="n"/>
      <c r="H36" s="197" t="n"/>
      <c r="I36" s="197" t="n"/>
      <c r="J36" s="197" t="n"/>
      <c r="K36" s="197" t="n"/>
      <c r="L36" s="197" t="n"/>
      <c r="M36" s="197" t="n"/>
      <c r="N36" s="197" t="n"/>
      <c r="O36" s="197" t="n"/>
      <c r="P36" s="197" t="n"/>
      <c r="Q36" s="197" t="n"/>
      <c r="R36" s="197" t="n"/>
      <c r="S36" s="197" t="n"/>
      <c r="T36" s="197" t="n"/>
      <c r="U36" s="197" t="n"/>
      <c r="V36" s="197" t="n"/>
      <c r="W36" s="197" t="n"/>
      <c r="X36" s="197" t="n"/>
      <c r="Y36" s="197" t="n"/>
      <c r="Z36" s="197" t="n"/>
    </row>
    <row r="37" ht="12.75" customHeight="1" s="198">
      <c r="A37" s="197" t="n"/>
      <c r="B37" s="197" t="n"/>
      <c r="C37" s="197" t="n"/>
      <c r="D37" s="197" t="n"/>
      <c r="E37" s="197" t="n"/>
      <c r="F37" s="197" t="n"/>
      <c r="G37" s="197" t="n"/>
      <c r="H37" s="197" t="n"/>
      <c r="I37" s="197" t="n"/>
      <c r="J37" s="197" t="n"/>
      <c r="K37" s="197" t="n"/>
      <c r="L37" s="197" t="n"/>
      <c r="M37" s="197" t="n"/>
      <c r="N37" s="197" t="n"/>
      <c r="O37" s="197" t="n"/>
      <c r="P37" s="197" t="n"/>
      <c r="Q37" s="197" t="n"/>
      <c r="R37" s="197" t="n"/>
      <c r="S37" s="197" t="n"/>
      <c r="T37" s="197" t="n"/>
      <c r="U37" s="197" t="n"/>
      <c r="V37" s="197" t="n"/>
      <c r="W37" s="197" t="n"/>
      <c r="X37" s="197" t="n"/>
      <c r="Y37" s="197" t="n"/>
      <c r="Z37" s="197" t="n"/>
    </row>
    <row r="38" ht="12.75" customHeight="1" s="198">
      <c r="A38" s="197" t="n"/>
      <c r="B38" s="197" t="n"/>
      <c r="C38" s="197" t="n"/>
      <c r="D38" s="197" t="n"/>
      <c r="E38" s="197" t="n"/>
      <c r="F38" s="197" t="n"/>
      <c r="G38" s="197" t="n"/>
      <c r="H38" s="197" t="n"/>
      <c r="I38" s="197" t="n"/>
      <c r="J38" s="197" t="n"/>
      <c r="K38" s="197" t="n"/>
      <c r="L38" s="197" t="n"/>
      <c r="M38" s="197" t="n"/>
      <c r="N38" s="197" t="n"/>
      <c r="O38" s="197" t="n"/>
      <c r="P38" s="197" t="n"/>
      <c r="Q38" s="197" t="n"/>
      <c r="R38" s="197" t="n"/>
      <c r="S38" s="197" t="n"/>
      <c r="T38" s="197" t="n"/>
      <c r="U38" s="197" t="n"/>
      <c r="V38" s="197" t="n"/>
      <c r="W38" s="197" t="n"/>
      <c r="X38" s="197" t="n"/>
      <c r="Y38" s="197" t="n"/>
      <c r="Z38" s="197" t="n"/>
    </row>
    <row r="39" ht="12.75" customHeight="1" s="198">
      <c r="A39" s="197" t="n"/>
      <c r="B39" s="197" t="n"/>
      <c r="C39" s="197" t="n"/>
      <c r="D39" s="197" t="n"/>
      <c r="E39" s="197" t="n"/>
      <c r="F39" s="197" t="n"/>
      <c r="G39" s="197" t="n"/>
      <c r="H39" s="197" t="n"/>
      <c r="I39" s="197" t="n"/>
      <c r="J39" s="197" t="n"/>
      <c r="K39" s="197" t="n"/>
      <c r="L39" s="197" t="n"/>
      <c r="M39" s="197" t="n"/>
      <c r="N39" s="197" t="n"/>
      <c r="O39" s="197" t="n"/>
      <c r="P39" s="197" t="n"/>
      <c r="Q39" s="197" t="n"/>
      <c r="R39" s="197" t="n"/>
      <c r="S39" s="197" t="n"/>
      <c r="T39" s="197" t="n"/>
      <c r="U39" s="197" t="n"/>
      <c r="V39" s="197" t="n"/>
      <c r="W39" s="197" t="n"/>
      <c r="X39" s="197" t="n"/>
      <c r="Y39" s="197" t="n"/>
      <c r="Z39" s="197" t="n"/>
    </row>
    <row r="40" ht="12.75" customHeight="1" s="198">
      <c r="A40" s="197" t="n"/>
      <c r="B40" s="197" t="n"/>
      <c r="C40" s="197" t="n"/>
      <c r="D40" s="197" t="n"/>
      <c r="E40" s="197" t="n"/>
      <c r="F40" s="197" t="n"/>
      <c r="G40" s="197" t="n"/>
      <c r="H40" s="197" t="n"/>
      <c r="I40" s="197" t="n"/>
      <c r="J40" s="197" t="n"/>
      <c r="K40" s="197" t="n"/>
      <c r="L40" s="197" t="n"/>
      <c r="M40" s="197" t="n"/>
      <c r="N40" s="197" t="n"/>
      <c r="O40" s="197" t="n"/>
      <c r="P40" s="197" t="n"/>
      <c r="Q40" s="197" t="n"/>
      <c r="R40" s="197" t="n"/>
      <c r="S40" s="197" t="n"/>
      <c r="T40" s="197" t="n"/>
      <c r="U40" s="197" t="n"/>
      <c r="V40" s="197" t="n"/>
      <c r="W40" s="197" t="n"/>
      <c r="X40" s="197" t="n"/>
      <c r="Y40" s="197" t="n"/>
      <c r="Z40" s="197" t="n"/>
    </row>
    <row r="41" ht="12.75" customHeight="1" s="198">
      <c r="A41" s="197" t="n"/>
      <c r="B41" s="197" t="n"/>
      <c r="C41" s="197" t="n"/>
      <c r="D41" s="197" t="n"/>
      <c r="E41" s="197" t="n"/>
      <c r="F41" s="197" t="n"/>
      <c r="G41" s="197" t="n"/>
      <c r="H41" s="197" t="n"/>
      <c r="I41" s="197" t="n"/>
      <c r="J41" s="197" t="n"/>
      <c r="K41" s="197" t="n"/>
      <c r="L41" s="197" t="n"/>
      <c r="M41" s="197" t="n"/>
      <c r="N41" s="197" t="n"/>
      <c r="O41" s="197" t="n"/>
      <c r="P41" s="197" t="n"/>
      <c r="Q41" s="197" t="n"/>
      <c r="R41" s="197" t="n"/>
      <c r="S41" s="197" t="n"/>
      <c r="T41" s="197" t="n"/>
      <c r="U41" s="197" t="n"/>
      <c r="V41" s="197" t="n"/>
      <c r="W41" s="197" t="n"/>
      <c r="X41" s="197" t="n"/>
      <c r="Y41" s="197" t="n"/>
      <c r="Z41" s="197" t="n"/>
    </row>
    <row r="42" ht="12.75" customHeight="1" s="198">
      <c r="A42" s="197" t="n"/>
      <c r="B42" s="197" t="n"/>
      <c r="C42" s="197" t="n"/>
      <c r="D42" s="197" t="n"/>
      <c r="E42" s="197" t="n"/>
      <c r="F42" s="197" t="n"/>
      <c r="G42" s="197" t="n"/>
      <c r="H42" s="197" t="n"/>
      <c r="I42" s="197" t="n"/>
      <c r="J42" s="197" t="n"/>
      <c r="K42" s="197" t="n"/>
      <c r="L42" s="197" t="n"/>
      <c r="M42" s="197" t="n"/>
      <c r="N42" s="197" t="n"/>
      <c r="O42" s="197" t="n"/>
      <c r="P42" s="197" t="n"/>
      <c r="Q42" s="197" t="n"/>
      <c r="R42" s="197" t="n"/>
      <c r="S42" s="197" t="n"/>
      <c r="T42" s="197" t="n"/>
      <c r="U42" s="197" t="n"/>
      <c r="V42" s="197" t="n"/>
      <c r="W42" s="197" t="n"/>
      <c r="X42" s="197" t="n"/>
      <c r="Y42" s="197" t="n"/>
      <c r="Z42" s="197" t="n"/>
    </row>
    <row r="43" ht="12.75" customHeight="1" s="198">
      <c r="A43" s="197" t="n"/>
      <c r="B43" s="197" t="n"/>
      <c r="C43" s="197" t="n"/>
      <c r="D43" s="197" t="n"/>
      <c r="E43" s="197" t="n"/>
      <c r="F43" s="197" t="n"/>
      <c r="G43" s="197" t="n"/>
      <c r="H43" s="197" t="n"/>
      <c r="I43" s="197" t="n"/>
      <c r="J43" s="197" t="n"/>
      <c r="K43" s="197" t="n"/>
      <c r="L43" s="197" t="n"/>
      <c r="M43" s="197" t="n"/>
      <c r="N43" s="197" t="n"/>
      <c r="O43" s="197" t="n"/>
      <c r="P43" s="197" t="n"/>
      <c r="Q43" s="197" t="n"/>
      <c r="R43" s="197" t="n"/>
      <c r="S43" s="197" t="n"/>
      <c r="T43" s="197" t="n"/>
      <c r="U43" s="197" t="n"/>
      <c r="V43" s="197" t="n"/>
      <c r="W43" s="197" t="n"/>
      <c r="X43" s="197" t="n"/>
      <c r="Y43" s="197" t="n"/>
      <c r="Z43" s="197" t="n"/>
    </row>
    <row r="44" ht="12.75" customHeight="1" s="198">
      <c r="A44" s="197" t="n"/>
      <c r="B44" s="197" t="n"/>
      <c r="C44" s="197" t="n"/>
      <c r="D44" s="197" t="n"/>
      <c r="E44" s="197" t="n"/>
      <c r="F44" s="197" t="n"/>
      <c r="G44" s="197" t="n"/>
      <c r="H44" s="197" t="n"/>
      <c r="I44" s="197" t="n"/>
      <c r="J44" s="197" t="n"/>
      <c r="K44" s="197" t="n"/>
      <c r="L44" s="197" t="n"/>
      <c r="M44" s="197" t="n"/>
      <c r="N44" s="197" t="n"/>
      <c r="O44" s="197" t="n"/>
      <c r="P44" s="197" t="n"/>
      <c r="Q44" s="197" t="n"/>
      <c r="R44" s="197" t="n"/>
      <c r="S44" s="197" t="n"/>
      <c r="T44" s="197" t="n"/>
      <c r="U44" s="197" t="n"/>
      <c r="V44" s="197" t="n"/>
      <c r="W44" s="197" t="n"/>
      <c r="X44" s="197" t="n"/>
      <c r="Y44" s="197" t="n"/>
      <c r="Z44" s="197" t="n"/>
    </row>
    <row r="45" ht="12.75" customHeight="1" s="198">
      <c r="A45" s="197" t="n"/>
      <c r="B45" s="197" t="n"/>
      <c r="C45" s="197" t="n"/>
      <c r="D45" s="197" t="n"/>
      <c r="E45" s="197" t="n"/>
      <c r="F45" s="197" t="n"/>
      <c r="G45" s="197" t="n"/>
      <c r="H45" s="197" t="n"/>
      <c r="I45" s="197" t="n"/>
      <c r="J45" s="197" t="n"/>
      <c r="K45" s="197" t="n"/>
      <c r="L45" s="197" t="n"/>
      <c r="M45" s="197" t="n"/>
      <c r="N45" s="197" t="n"/>
      <c r="O45" s="197" t="n"/>
      <c r="P45" s="197" t="n"/>
      <c r="Q45" s="197" t="n"/>
      <c r="R45" s="197" t="n"/>
      <c r="S45" s="197" t="n"/>
      <c r="T45" s="197" t="n"/>
      <c r="U45" s="197" t="n"/>
      <c r="V45" s="197" t="n"/>
      <c r="W45" s="197" t="n"/>
      <c r="X45" s="197" t="n"/>
      <c r="Y45" s="197" t="n"/>
      <c r="Z45" s="197" t="n"/>
    </row>
    <row r="46" ht="12.75" customHeight="1" s="198">
      <c r="A46" s="197" t="n"/>
      <c r="B46" s="197" t="n"/>
      <c r="C46" s="197" t="n"/>
      <c r="D46" s="197" t="n"/>
      <c r="E46" s="197" t="n"/>
      <c r="F46" s="197" t="n"/>
      <c r="G46" s="197" t="n"/>
      <c r="H46" s="197" t="n"/>
      <c r="I46" s="197" t="n"/>
      <c r="J46" s="197" t="n"/>
      <c r="K46" s="197" t="n"/>
      <c r="L46" s="197" t="n"/>
      <c r="M46" s="197" t="n"/>
      <c r="N46" s="197" t="n"/>
      <c r="O46" s="197" t="n"/>
      <c r="P46" s="197" t="n"/>
      <c r="Q46" s="197" t="n"/>
      <c r="R46" s="197" t="n"/>
      <c r="S46" s="197" t="n"/>
      <c r="T46" s="197" t="n"/>
      <c r="U46" s="197" t="n"/>
      <c r="V46" s="197" t="n"/>
      <c r="W46" s="197" t="n"/>
      <c r="X46" s="197" t="n"/>
      <c r="Y46" s="197" t="n"/>
      <c r="Z46" s="197" t="n"/>
    </row>
    <row r="47" ht="12.75" customHeight="1" s="198">
      <c r="A47" s="197" t="n"/>
      <c r="B47" s="197" t="n"/>
      <c r="C47" s="197" t="n"/>
      <c r="D47" s="197" t="n"/>
      <c r="E47" s="197" t="n"/>
      <c r="F47" s="197" t="n"/>
      <c r="G47" s="197" t="n"/>
      <c r="H47" s="197" t="n"/>
      <c r="I47" s="197" t="n"/>
      <c r="J47" s="197" t="n"/>
      <c r="K47" s="197" t="n"/>
      <c r="L47" s="197" t="n"/>
      <c r="M47" s="197" t="n"/>
      <c r="N47" s="197" t="n"/>
      <c r="O47" s="197" t="n"/>
      <c r="P47" s="197" t="n"/>
      <c r="Q47" s="197" t="n"/>
      <c r="R47" s="197" t="n"/>
      <c r="S47" s="197" t="n"/>
      <c r="T47" s="197" t="n"/>
      <c r="U47" s="197" t="n"/>
      <c r="V47" s="197" t="n"/>
      <c r="W47" s="197" t="n"/>
      <c r="X47" s="197" t="n"/>
      <c r="Y47" s="197" t="n"/>
      <c r="Z47" s="197" t="n"/>
    </row>
    <row r="48" ht="12.75" customHeight="1" s="198">
      <c r="A48" s="197" t="n"/>
      <c r="B48" s="197" t="n"/>
      <c r="C48" s="197" t="n"/>
      <c r="D48" s="197" t="n"/>
      <c r="E48" s="197" t="n"/>
      <c r="F48" s="197" t="n"/>
      <c r="G48" s="197" t="n"/>
      <c r="H48" s="197" t="n"/>
      <c r="I48" s="197" t="n"/>
      <c r="J48" s="197" t="n"/>
      <c r="K48" s="197" t="n"/>
      <c r="L48" s="197" t="n"/>
      <c r="M48" s="197" t="n"/>
      <c r="N48" s="197" t="n"/>
      <c r="O48" s="197" t="n"/>
      <c r="P48" s="197" t="n"/>
      <c r="Q48" s="197" t="n"/>
      <c r="R48" s="197" t="n"/>
      <c r="S48" s="197" t="n"/>
      <c r="T48" s="197" t="n"/>
      <c r="U48" s="197" t="n"/>
      <c r="V48" s="197" t="n"/>
      <c r="W48" s="197" t="n"/>
      <c r="X48" s="197" t="n"/>
      <c r="Y48" s="197" t="n"/>
      <c r="Z48" s="197" t="n"/>
    </row>
    <row r="49" ht="12.75" customHeight="1" s="198">
      <c r="A49" s="197" t="n"/>
      <c r="B49" s="197" t="n"/>
      <c r="C49" s="197" t="n"/>
      <c r="D49" s="197" t="n"/>
      <c r="E49" s="197" t="n"/>
      <c r="F49" s="197" t="n"/>
      <c r="G49" s="197" t="n"/>
      <c r="H49" s="197" t="n"/>
      <c r="I49" s="197" t="n"/>
      <c r="J49" s="197" t="n"/>
      <c r="K49" s="197" t="n"/>
      <c r="L49" s="197" t="n"/>
      <c r="M49" s="197" t="n"/>
      <c r="N49" s="197" t="n"/>
      <c r="O49" s="197" t="n"/>
      <c r="P49" s="197" t="n"/>
      <c r="Q49" s="197" t="n"/>
      <c r="R49" s="197" t="n"/>
      <c r="S49" s="197" t="n"/>
      <c r="T49" s="197" t="n"/>
      <c r="U49" s="197" t="n"/>
      <c r="V49" s="197" t="n"/>
      <c r="W49" s="197" t="n"/>
      <c r="X49" s="197" t="n"/>
      <c r="Y49" s="197" t="n"/>
      <c r="Z49" s="197" t="n"/>
    </row>
    <row r="50" ht="12.75" customHeight="1" s="198">
      <c r="A50" s="197" t="n"/>
      <c r="B50" s="197" t="n"/>
      <c r="C50" s="197" t="n"/>
      <c r="D50" s="197" t="n"/>
      <c r="E50" s="197" t="n"/>
      <c r="F50" s="197" t="n"/>
      <c r="G50" s="197" t="n"/>
      <c r="H50" s="197" t="n"/>
      <c r="I50" s="197" t="n"/>
      <c r="J50" s="197" t="n"/>
      <c r="K50" s="197" t="n"/>
      <c r="L50" s="197" t="n"/>
      <c r="M50" s="197" t="n"/>
      <c r="N50" s="197" t="n"/>
      <c r="O50" s="197" t="n"/>
      <c r="P50" s="197" t="n"/>
      <c r="Q50" s="197" t="n"/>
      <c r="R50" s="197" t="n"/>
      <c r="S50" s="197" t="n"/>
      <c r="T50" s="197" t="n"/>
      <c r="U50" s="197" t="n"/>
      <c r="V50" s="197" t="n"/>
      <c r="W50" s="197" t="n"/>
      <c r="X50" s="197" t="n"/>
      <c r="Y50" s="197" t="n"/>
      <c r="Z50" s="197" t="n"/>
    </row>
    <row r="51" ht="12.75" customHeight="1" s="198">
      <c r="A51" s="197" t="n"/>
      <c r="B51" s="197" t="n"/>
      <c r="C51" s="197" t="n"/>
      <c r="D51" s="197" t="n"/>
      <c r="E51" s="197" t="n"/>
      <c r="F51" s="197" t="n"/>
      <c r="G51" s="197" t="n"/>
      <c r="H51" s="197" t="n"/>
      <c r="I51" s="197" t="n"/>
      <c r="J51" s="197" t="n"/>
      <c r="K51" s="197" t="n"/>
      <c r="L51" s="197" t="n"/>
      <c r="M51" s="197" t="n"/>
      <c r="N51" s="197" t="n"/>
      <c r="O51" s="197" t="n"/>
      <c r="P51" s="197" t="n"/>
      <c r="Q51" s="197" t="n"/>
      <c r="R51" s="197" t="n"/>
      <c r="S51" s="197" t="n"/>
      <c r="T51" s="197" t="n"/>
      <c r="U51" s="197" t="n"/>
      <c r="V51" s="197" t="n"/>
      <c r="W51" s="197" t="n"/>
      <c r="X51" s="197" t="n"/>
      <c r="Y51" s="197" t="n"/>
      <c r="Z51" s="197" t="n"/>
    </row>
    <row r="52" ht="12.75" customHeight="1" s="198">
      <c r="A52" s="197" t="n"/>
      <c r="B52" s="197" t="n"/>
      <c r="C52" s="197" t="n"/>
      <c r="D52" s="197" t="n"/>
      <c r="E52" s="197" t="n"/>
      <c r="F52" s="197" t="n"/>
      <c r="G52" s="197" t="n"/>
      <c r="H52" s="197" t="n"/>
      <c r="I52" s="197" t="n"/>
      <c r="J52" s="197" t="n"/>
      <c r="K52" s="197" t="n"/>
      <c r="L52" s="197" t="n"/>
      <c r="M52" s="197" t="n"/>
      <c r="N52" s="197" t="n"/>
      <c r="O52" s="197" t="n"/>
      <c r="P52" s="197" t="n"/>
      <c r="Q52" s="197" t="n"/>
      <c r="R52" s="197" t="n"/>
      <c r="S52" s="197" t="n"/>
      <c r="T52" s="197" t="n"/>
      <c r="U52" s="197" t="n"/>
      <c r="V52" s="197" t="n"/>
      <c r="W52" s="197" t="n"/>
      <c r="X52" s="197" t="n"/>
      <c r="Y52" s="197" t="n"/>
      <c r="Z52" s="197" t="n"/>
    </row>
    <row r="53" ht="12.75" customHeight="1" s="198">
      <c r="A53" s="197" t="n"/>
      <c r="B53" s="197" t="n"/>
      <c r="C53" s="197" t="n"/>
      <c r="D53" s="197" t="n"/>
      <c r="E53" s="197" t="n"/>
      <c r="F53" s="197" t="n"/>
      <c r="G53" s="197" t="n"/>
      <c r="H53" s="197" t="n"/>
      <c r="I53" s="197" t="n"/>
      <c r="J53" s="197" t="n"/>
      <c r="K53" s="197" t="n"/>
      <c r="L53" s="197" t="n"/>
      <c r="M53" s="197" t="n"/>
      <c r="N53" s="197" t="n"/>
      <c r="O53" s="197" t="n"/>
      <c r="P53" s="197" t="n"/>
      <c r="Q53" s="197" t="n"/>
      <c r="R53" s="197" t="n"/>
      <c r="S53" s="197" t="n"/>
      <c r="T53" s="197" t="n"/>
      <c r="U53" s="197" t="n"/>
      <c r="V53" s="197" t="n"/>
      <c r="W53" s="197" t="n"/>
      <c r="X53" s="197" t="n"/>
      <c r="Y53" s="197" t="n"/>
      <c r="Z53" s="197" t="n"/>
    </row>
    <row r="54" ht="12.75" customHeight="1" s="198">
      <c r="A54" s="197" t="n"/>
      <c r="B54" s="197" t="n"/>
      <c r="C54" s="197" t="n"/>
      <c r="D54" s="197" t="n"/>
      <c r="E54" s="197" t="n"/>
      <c r="F54" s="197" t="n"/>
      <c r="G54" s="197" t="n"/>
      <c r="H54" s="197" t="n"/>
      <c r="I54" s="197" t="n"/>
      <c r="J54" s="197" t="n"/>
      <c r="K54" s="197" t="n"/>
      <c r="L54" s="197" t="n"/>
      <c r="M54" s="197" t="n"/>
      <c r="N54" s="197" t="n"/>
      <c r="O54" s="197" t="n"/>
      <c r="P54" s="197" t="n"/>
      <c r="Q54" s="197" t="n"/>
      <c r="R54" s="197" t="n"/>
      <c r="S54" s="197" t="n"/>
      <c r="T54" s="197" t="n"/>
      <c r="U54" s="197" t="n"/>
      <c r="V54" s="197" t="n"/>
      <c r="W54" s="197" t="n"/>
      <c r="X54" s="197" t="n"/>
      <c r="Y54" s="197" t="n"/>
      <c r="Z54" s="197" t="n"/>
    </row>
    <row r="55" ht="12.75" customHeight="1" s="198">
      <c r="A55" s="197" t="n"/>
      <c r="B55" s="197" t="n"/>
      <c r="C55" s="197" t="n"/>
      <c r="D55" s="197" t="n"/>
      <c r="E55" s="197" t="n"/>
      <c r="F55" s="197" t="n"/>
      <c r="G55" s="197" t="n"/>
      <c r="H55" s="197" t="n"/>
      <c r="I55" s="197" t="n"/>
      <c r="J55" s="197" t="n"/>
      <c r="K55" s="197" t="n"/>
      <c r="L55" s="197" t="n"/>
      <c r="M55" s="197" t="n"/>
      <c r="N55" s="197" t="n"/>
      <c r="O55" s="197" t="n"/>
      <c r="P55" s="197" t="n"/>
      <c r="Q55" s="197" t="n"/>
      <c r="R55" s="197" t="n"/>
      <c r="S55" s="197" t="n"/>
      <c r="T55" s="197" t="n"/>
      <c r="U55" s="197" t="n"/>
      <c r="V55" s="197" t="n"/>
      <c r="W55" s="197" t="n"/>
      <c r="X55" s="197" t="n"/>
      <c r="Y55" s="197" t="n"/>
      <c r="Z55" s="197" t="n"/>
    </row>
    <row r="56" ht="12.75" customHeight="1" s="198">
      <c r="A56" s="197" t="n"/>
      <c r="B56" s="197" t="n"/>
      <c r="C56" s="197" t="n"/>
      <c r="D56" s="197" t="n"/>
      <c r="E56" s="197" t="n"/>
      <c r="F56" s="197" t="n"/>
      <c r="G56" s="197" t="n"/>
      <c r="H56" s="197" t="n"/>
      <c r="I56" s="197" t="n"/>
      <c r="J56" s="197" t="n"/>
      <c r="K56" s="197" t="n"/>
      <c r="L56" s="197" t="n"/>
      <c r="M56" s="197" t="n"/>
      <c r="N56" s="197" t="n"/>
      <c r="O56" s="197" t="n"/>
      <c r="P56" s="197" t="n"/>
      <c r="Q56" s="197" t="n"/>
      <c r="R56" s="197" t="n"/>
      <c r="S56" s="197" t="n"/>
      <c r="T56" s="197" t="n"/>
      <c r="U56" s="197" t="n"/>
      <c r="V56" s="197" t="n"/>
      <c r="W56" s="197" t="n"/>
      <c r="X56" s="197" t="n"/>
      <c r="Y56" s="197" t="n"/>
      <c r="Z56" s="197" t="n"/>
    </row>
    <row r="57" ht="12.75" customHeight="1" s="198">
      <c r="A57" s="197" t="n"/>
      <c r="B57" s="197" t="n"/>
      <c r="C57" s="197" t="n"/>
      <c r="D57" s="197" t="n"/>
      <c r="E57" s="197" t="n"/>
      <c r="F57" s="197" t="n"/>
      <c r="G57" s="197" t="n"/>
      <c r="H57" s="197" t="n"/>
      <c r="I57" s="197" t="n"/>
      <c r="J57" s="197" t="n"/>
      <c r="K57" s="197" t="n"/>
      <c r="L57" s="197" t="n"/>
      <c r="M57" s="197" t="n"/>
      <c r="N57" s="197" t="n"/>
      <c r="O57" s="197" t="n"/>
      <c r="P57" s="197" t="n"/>
      <c r="Q57" s="197" t="n"/>
      <c r="R57" s="197" t="n"/>
      <c r="S57" s="197" t="n"/>
      <c r="T57" s="197" t="n"/>
      <c r="U57" s="197" t="n"/>
      <c r="V57" s="197" t="n"/>
      <c r="W57" s="197" t="n"/>
      <c r="X57" s="197" t="n"/>
      <c r="Y57" s="197" t="n"/>
      <c r="Z57" s="197" t="n"/>
    </row>
    <row r="58" ht="12.75" customHeight="1" s="198">
      <c r="A58" s="197" t="n"/>
      <c r="B58" s="197" t="n"/>
      <c r="C58" s="197" t="n"/>
      <c r="D58" s="197" t="n"/>
      <c r="E58" s="197" t="n"/>
      <c r="F58" s="197" t="n"/>
      <c r="G58" s="197" t="n"/>
      <c r="H58" s="197" t="n"/>
      <c r="I58" s="197" t="n"/>
      <c r="J58" s="197" t="n"/>
      <c r="K58" s="197" t="n"/>
      <c r="L58" s="197" t="n"/>
      <c r="M58" s="197" t="n"/>
      <c r="N58" s="197" t="n"/>
      <c r="O58" s="197" t="n"/>
      <c r="P58" s="197" t="n"/>
      <c r="Q58" s="197" t="n"/>
      <c r="R58" s="197" t="n"/>
      <c r="S58" s="197" t="n"/>
      <c r="T58" s="197" t="n"/>
      <c r="U58" s="197" t="n"/>
      <c r="V58" s="197" t="n"/>
      <c r="W58" s="197" t="n"/>
      <c r="X58" s="197" t="n"/>
      <c r="Y58" s="197" t="n"/>
      <c r="Z58" s="197" t="n"/>
    </row>
    <row r="59" ht="12.75" customHeight="1" s="198">
      <c r="A59" s="197" t="n"/>
      <c r="B59" s="197" t="n"/>
      <c r="C59" s="197" t="n"/>
      <c r="D59" s="197" t="n"/>
      <c r="E59" s="197" t="n"/>
      <c r="F59" s="197" t="n"/>
      <c r="G59" s="197" t="n"/>
      <c r="H59" s="197" t="n"/>
      <c r="I59" s="197" t="n"/>
      <c r="J59" s="197" t="n"/>
      <c r="K59" s="197" t="n"/>
      <c r="L59" s="197" t="n"/>
      <c r="M59" s="197" t="n"/>
      <c r="N59" s="197" t="n"/>
      <c r="O59" s="197" t="n"/>
      <c r="P59" s="197" t="n"/>
      <c r="Q59" s="197" t="n"/>
      <c r="R59" s="197" t="n"/>
      <c r="S59" s="197" t="n"/>
      <c r="T59" s="197" t="n"/>
      <c r="U59" s="197" t="n"/>
      <c r="V59" s="197" t="n"/>
      <c r="W59" s="197" t="n"/>
      <c r="X59" s="197" t="n"/>
      <c r="Y59" s="197" t="n"/>
      <c r="Z59" s="197" t="n"/>
    </row>
    <row r="60" ht="12.75" customHeight="1" s="198">
      <c r="A60" s="197" t="n"/>
      <c r="B60" s="197" t="n"/>
      <c r="C60" s="197" t="n"/>
      <c r="D60" s="197" t="n"/>
      <c r="E60" s="197" t="n"/>
      <c r="F60" s="197" t="n"/>
      <c r="G60" s="197" t="n"/>
      <c r="H60" s="197" t="n"/>
      <c r="I60" s="197" t="n"/>
      <c r="J60" s="197" t="n"/>
      <c r="K60" s="197" t="n"/>
      <c r="L60" s="197" t="n"/>
      <c r="M60" s="197" t="n"/>
      <c r="N60" s="197" t="n"/>
      <c r="O60" s="197" t="n"/>
      <c r="P60" s="197" t="n"/>
      <c r="Q60" s="197" t="n"/>
      <c r="R60" s="197" t="n"/>
      <c r="S60" s="197" t="n"/>
      <c r="T60" s="197" t="n"/>
      <c r="U60" s="197" t="n"/>
      <c r="V60" s="197" t="n"/>
      <c r="W60" s="197" t="n"/>
      <c r="X60" s="197" t="n"/>
      <c r="Y60" s="197" t="n"/>
      <c r="Z60" s="197" t="n"/>
    </row>
    <row r="61" ht="12.75" customHeight="1" s="198">
      <c r="A61" s="197" t="n"/>
      <c r="B61" s="197" t="n"/>
      <c r="C61" s="197" t="n"/>
      <c r="D61" s="197" t="n"/>
      <c r="E61" s="197" t="n"/>
      <c r="F61" s="197" t="n"/>
      <c r="G61" s="197" t="n"/>
      <c r="H61" s="197" t="n"/>
      <c r="I61" s="197" t="n"/>
      <c r="J61" s="197" t="n"/>
      <c r="K61" s="197" t="n"/>
      <c r="L61" s="197" t="n"/>
      <c r="M61" s="197" t="n"/>
      <c r="N61" s="197" t="n"/>
      <c r="O61" s="197" t="n"/>
      <c r="P61" s="197" t="n"/>
      <c r="Q61" s="197" t="n"/>
      <c r="R61" s="197" t="n"/>
      <c r="S61" s="197" t="n"/>
      <c r="T61" s="197" t="n"/>
      <c r="U61" s="197" t="n"/>
      <c r="V61" s="197" t="n"/>
      <c r="W61" s="197" t="n"/>
      <c r="X61" s="197" t="n"/>
      <c r="Y61" s="197" t="n"/>
      <c r="Z61" s="197" t="n"/>
    </row>
    <row r="62" ht="12.75" customHeight="1" s="198">
      <c r="A62" s="197" t="n"/>
      <c r="B62" s="197" t="n"/>
      <c r="C62" s="197" t="n"/>
      <c r="D62" s="197" t="n"/>
      <c r="E62" s="197" t="n"/>
      <c r="F62" s="197" t="n"/>
      <c r="G62" s="197" t="n"/>
      <c r="H62" s="197" t="n"/>
      <c r="I62" s="197" t="n"/>
      <c r="J62" s="197" t="n"/>
      <c r="K62" s="197" t="n"/>
      <c r="L62" s="197" t="n"/>
      <c r="M62" s="197" t="n"/>
      <c r="N62" s="197" t="n"/>
      <c r="O62" s="197" t="n"/>
      <c r="P62" s="197" t="n"/>
      <c r="Q62" s="197" t="n"/>
      <c r="R62" s="197" t="n"/>
      <c r="S62" s="197" t="n"/>
      <c r="T62" s="197" t="n"/>
      <c r="U62" s="197" t="n"/>
      <c r="V62" s="197" t="n"/>
      <c r="W62" s="197" t="n"/>
      <c r="X62" s="197" t="n"/>
      <c r="Y62" s="197" t="n"/>
      <c r="Z62" s="197" t="n"/>
    </row>
    <row r="63" ht="12.75" customHeight="1" s="198">
      <c r="A63" s="197" t="n"/>
      <c r="B63" s="197" t="n"/>
      <c r="C63" s="197" t="n"/>
      <c r="D63" s="197" t="n"/>
      <c r="E63" s="197" t="n"/>
      <c r="F63" s="197" t="n"/>
      <c r="G63" s="197" t="n"/>
      <c r="H63" s="197" t="n"/>
      <c r="I63" s="197" t="n"/>
      <c r="J63" s="197" t="n"/>
      <c r="K63" s="197" t="n"/>
      <c r="L63" s="197" t="n"/>
      <c r="M63" s="197" t="n"/>
      <c r="N63" s="197" t="n"/>
      <c r="O63" s="197" t="n"/>
      <c r="P63" s="197" t="n"/>
      <c r="Q63" s="197" t="n"/>
      <c r="R63" s="197" t="n"/>
      <c r="S63" s="197" t="n"/>
      <c r="T63" s="197" t="n"/>
      <c r="U63" s="197" t="n"/>
      <c r="V63" s="197" t="n"/>
      <c r="W63" s="197" t="n"/>
      <c r="X63" s="197" t="n"/>
      <c r="Y63" s="197" t="n"/>
      <c r="Z63" s="197" t="n"/>
    </row>
    <row r="64" ht="12.75" customHeight="1" s="198">
      <c r="A64" s="197" t="n"/>
      <c r="B64" s="197" t="n"/>
      <c r="C64" s="197" t="n"/>
      <c r="D64" s="197" t="n"/>
      <c r="E64" s="197" t="n"/>
      <c r="F64" s="197" t="n"/>
      <c r="G64" s="197" t="n"/>
      <c r="H64" s="197" t="n"/>
      <c r="I64" s="197" t="n"/>
      <c r="J64" s="197" t="n"/>
      <c r="K64" s="197" t="n"/>
      <c r="L64" s="197" t="n"/>
      <c r="M64" s="197" t="n"/>
      <c r="N64" s="197" t="n"/>
      <c r="O64" s="197" t="n"/>
      <c r="P64" s="197" t="n"/>
      <c r="Q64" s="197" t="n"/>
      <c r="R64" s="197" t="n"/>
      <c r="S64" s="197" t="n"/>
      <c r="T64" s="197" t="n"/>
      <c r="U64" s="197" t="n"/>
      <c r="V64" s="197" t="n"/>
      <c r="W64" s="197" t="n"/>
      <c r="X64" s="197" t="n"/>
      <c r="Y64" s="197" t="n"/>
      <c r="Z64" s="197" t="n"/>
    </row>
    <row r="65" ht="12.75" customHeight="1" s="198">
      <c r="A65" s="197" t="n"/>
      <c r="B65" s="197" t="n"/>
      <c r="C65" s="197" t="n"/>
      <c r="D65" s="197" t="n"/>
      <c r="E65" s="197" t="n"/>
      <c r="F65" s="197" t="n"/>
      <c r="G65" s="197" t="n"/>
      <c r="H65" s="197" t="n"/>
      <c r="I65" s="197" t="n"/>
      <c r="J65" s="197" t="n"/>
      <c r="K65" s="197" t="n"/>
      <c r="L65" s="197" t="n"/>
      <c r="M65" s="197" t="n"/>
      <c r="N65" s="197" t="n"/>
      <c r="O65" s="197" t="n"/>
      <c r="P65" s="197" t="n"/>
      <c r="Q65" s="197" t="n"/>
      <c r="R65" s="197" t="n"/>
      <c r="S65" s="197" t="n"/>
      <c r="T65" s="197" t="n"/>
      <c r="U65" s="197" t="n"/>
      <c r="V65" s="197" t="n"/>
      <c r="W65" s="197" t="n"/>
      <c r="X65" s="197" t="n"/>
      <c r="Y65" s="197" t="n"/>
      <c r="Z65" s="197" t="n"/>
    </row>
    <row r="66" ht="12.75" customHeight="1" s="198">
      <c r="A66" s="197" t="n"/>
      <c r="B66" s="197" t="n"/>
      <c r="C66" s="197" t="n"/>
      <c r="D66" s="197" t="n"/>
      <c r="E66" s="197" t="n"/>
      <c r="F66" s="197" t="n"/>
      <c r="G66" s="197" t="n"/>
      <c r="H66" s="197" t="n"/>
      <c r="I66" s="197" t="n"/>
      <c r="J66" s="197" t="n"/>
      <c r="K66" s="197" t="n"/>
      <c r="L66" s="197" t="n"/>
      <c r="M66" s="197" t="n"/>
      <c r="N66" s="197" t="n"/>
      <c r="O66" s="197" t="n"/>
      <c r="P66" s="197" t="n"/>
      <c r="Q66" s="197" t="n"/>
      <c r="R66" s="197" t="n"/>
      <c r="S66" s="197" t="n"/>
      <c r="T66" s="197" t="n"/>
      <c r="U66" s="197" t="n"/>
      <c r="V66" s="197" t="n"/>
      <c r="W66" s="197" t="n"/>
      <c r="X66" s="197" t="n"/>
      <c r="Y66" s="197" t="n"/>
      <c r="Z66" s="197" t="n"/>
    </row>
    <row r="67" ht="12.75" customHeight="1" s="198">
      <c r="A67" s="197" t="n"/>
      <c r="B67" s="197" t="n"/>
      <c r="C67" s="197" t="n"/>
      <c r="D67" s="197" t="n"/>
      <c r="E67" s="197" t="n"/>
      <c r="F67" s="197" t="n"/>
      <c r="G67" s="197" t="n"/>
      <c r="H67" s="197" t="n"/>
      <c r="I67" s="197" t="n"/>
      <c r="J67" s="197" t="n"/>
      <c r="K67" s="197" t="n"/>
      <c r="L67" s="197" t="n"/>
      <c r="M67" s="197" t="n"/>
      <c r="N67" s="197" t="n"/>
      <c r="O67" s="197" t="n"/>
      <c r="P67" s="197" t="n"/>
      <c r="Q67" s="197" t="n"/>
      <c r="R67" s="197" t="n"/>
      <c r="S67" s="197" t="n"/>
      <c r="T67" s="197" t="n"/>
      <c r="U67" s="197" t="n"/>
      <c r="V67" s="197" t="n"/>
      <c r="W67" s="197" t="n"/>
      <c r="X67" s="197" t="n"/>
      <c r="Y67" s="197" t="n"/>
      <c r="Z67" s="197" t="n"/>
    </row>
    <row r="68" ht="12.75" customHeight="1" s="198">
      <c r="A68" s="197" t="n"/>
      <c r="B68" s="197" t="n"/>
      <c r="C68" s="197" t="n"/>
      <c r="D68" s="197" t="n"/>
      <c r="E68" s="197" t="n"/>
      <c r="F68" s="197" t="n"/>
      <c r="G68" s="197" t="n"/>
      <c r="H68" s="197" t="n"/>
      <c r="I68" s="197" t="n"/>
      <c r="J68" s="197" t="n"/>
      <c r="K68" s="197" t="n"/>
      <c r="L68" s="197" t="n"/>
      <c r="M68" s="197" t="n"/>
      <c r="N68" s="197" t="n"/>
      <c r="O68" s="197" t="n"/>
      <c r="P68" s="197" t="n"/>
      <c r="Q68" s="197" t="n"/>
      <c r="R68" s="197" t="n"/>
      <c r="S68" s="197" t="n"/>
      <c r="T68" s="197" t="n"/>
      <c r="U68" s="197" t="n"/>
      <c r="V68" s="197" t="n"/>
      <c r="W68" s="197" t="n"/>
      <c r="X68" s="197" t="n"/>
      <c r="Y68" s="197" t="n"/>
      <c r="Z68" s="197" t="n"/>
    </row>
    <row r="69" ht="12.75" customHeight="1" s="198">
      <c r="A69" s="197" t="n"/>
      <c r="B69" s="197" t="n"/>
      <c r="C69" s="197" t="n"/>
      <c r="D69" s="197" t="n"/>
      <c r="E69" s="197" t="n"/>
      <c r="F69" s="197" t="n"/>
      <c r="G69" s="197" t="n"/>
      <c r="H69" s="197" t="n"/>
      <c r="I69" s="197" t="n"/>
      <c r="J69" s="197" t="n"/>
      <c r="K69" s="197" t="n"/>
      <c r="L69" s="197" t="n"/>
      <c r="M69" s="197" t="n"/>
      <c r="N69" s="197" t="n"/>
      <c r="O69" s="197" t="n"/>
      <c r="P69" s="197" t="n"/>
      <c r="Q69" s="197" t="n"/>
      <c r="R69" s="197" t="n"/>
      <c r="S69" s="197" t="n"/>
      <c r="T69" s="197" t="n"/>
      <c r="U69" s="197" t="n"/>
      <c r="V69" s="197" t="n"/>
      <c r="W69" s="197" t="n"/>
      <c r="X69" s="197" t="n"/>
      <c r="Y69" s="197" t="n"/>
      <c r="Z69" s="197" t="n"/>
    </row>
    <row r="70" ht="12.75" customHeight="1" s="198">
      <c r="A70" s="197" t="n"/>
      <c r="B70" s="197" t="n"/>
      <c r="C70" s="197" t="n"/>
      <c r="D70" s="197" t="n"/>
      <c r="E70" s="197" t="n"/>
      <c r="F70" s="197" t="n"/>
      <c r="G70" s="197" t="n"/>
      <c r="H70" s="197" t="n"/>
      <c r="I70" s="197" t="n"/>
      <c r="J70" s="197" t="n"/>
      <c r="K70" s="197" t="n"/>
      <c r="L70" s="197" t="n"/>
      <c r="M70" s="197" t="n"/>
      <c r="N70" s="197" t="n"/>
      <c r="O70" s="197" t="n"/>
      <c r="P70" s="197" t="n"/>
      <c r="Q70" s="197" t="n"/>
      <c r="R70" s="197" t="n"/>
      <c r="S70" s="197" t="n"/>
      <c r="T70" s="197" t="n"/>
      <c r="U70" s="197" t="n"/>
      <c r="V70" s="197" t="n"/>
      <c r="W70" s="197" t="n"/>
      <c r="X70" s="197" t="n"/>
      <c r="Y70" s="197" t="n"/>
      <c r="Z70" s="197" t="n"/>
    </row>
    <row r="71" ht="12.75" customHeight="1" s="198">
      <c r="A71" s="197" t="n"/>
      <c r="B71" s="197" t="n"/>
      <c r="C71" s="197" t="n"/>
      <c r="D71" s="197" t="n"/>
      <c r="E71" s="197" t="n"/>
      <c r="F71" s="197" t="n"/>
      <c r="G71" s="197" t="n"/>
      <c r="H71" s="197" t="n"/>
      <c r="I71" s="197" t="n"/>
      <c r="J71" s="197" t="n"/>
      <c r="K71" s="197" t="n"/>
      <c r="L71" s="197" t="n"/>
      <c r="M71" s="197" t="n"/>
      <c r="N71" s="197" t="n"/>
      <c r="O71" s="197" t="n"/>
      <c r="P71" s="197" t="n"/>
      <c r="Q71" s="197" t="n"/>
      <c r="R71" s="197" t="n"/>
      <c r="S71" s="197" t="n"/>
      <c r="T71" s="197" t="n"/>
      <c r="U71" s="197" t="n"/>
      <c r="V71" s="197" t="n"/>
      <c r="W71" s="197" t="n"/>
      <c r="X71" s="197" t="n"/>
      <c r="Y71" s="197" t="n"/>
      <c r="Z71" s="197" t="n"/>
    </row>
    <row r="72" ht="12.75" customHeight="1" s="198">
      <c r="A72" s="197" t="n"/>
      <c r="B72" s="197" t="n"/>
      <c r="C72" s="197" t="n"/>
      <c r="D72" s="197" t="n"/>
      <c r="E72" s="197" t="n"/>
      <c r="F72" s="197" t="n"/>
      <c r="G72" s="197" t="n"/>
      <c r="H72" s="197" t="n"/>
      <c r="I72" s="197" t="n"/>
      <c r="J72" s="197" t="n"/>
      <c r="K72" s="197" t="n"/>
      <c r="L72" s="197" t="n"/>
      <c r="M72" s="197" t="n"/>
      <c r="N72" s="197" t="n"/>
      <c r="O72" s="197" t="n"/>
      <c r="P72" s="197" t="n"/>
      <c r="Q72" s="197" t="n"/>
      <c r="R72" s="197" t="n"/>
      <c r="S72" s="197" t="n"/>
      <c r="T72" s="197" t="n"/>
      <c r="U72" s="197" t="n"/>
      <c r="V72" s="197" t="n"/>
      <c r="W72" s="197" t="n"/>
      <c r="X72" s="197" t="n"/>
      <c r="Y72" s="197" t="n"/>
      <c r="Z72" s="197" t="n"/>
    </row>
    <row r="73" ht="12.75" customHeight="1" s="198">
      <c r="A73" s="197" t="n"/>
      <c r="B73" s="197" t="n"/>
      <c r="C73" s="197" t="n"/>
      <c r="D73" s="197" t="n"/>
      <c r="E73" s="197" t="n"/>
      <c r="F73" s="197" t="n"/>
      <c r="G73" s="197" t="n"/>
      <c r="H73" s="197" t="n"/>
      <c r="I73" s="197" t="n"/>
      <c r="J73" s="197" t="n"/>
      <c r="K73" s="197" t="n"/>
      <c r="L73" s="197" t="n"/>
      <c r="M73" s="197" t="n"/>
      <c r="N73" s="197" t="n"/>
      <c r="O73" s="197" t="n"/>
      <c r="P73" s="197" t="n"/>
      <c r="Q73" s="197" t="n"/>
      <c r="R73" s="197" t="n"/>
      <c r="S73" s="197" t="n"/>
      <c r="T73" s="197" t="n"/>
      <c r="U73" s="197" t="n"/>
      <c r="V73" s="197" t="n"/>
      <c r="W73" s="197" t="n"/>
      <c r="X73" s="197" t="n"/>
      <c r="Y73" s="197" t="n"/>
      <c r="Z73" s="197" t="n"/>
    </row>
    <row r="74" ht="12.75" customHeight="1" s="198">
      <c r="A74" s="197" t="n"/>
      <c r="B74" s="197" t="n"/>
      <c r="C74" s="197" t="n"/>
      <c r="D74" s="197" t="n"/>
      <c r="E74" s="197" t="n"/>
      <c r="F74" s="197" t="n"/>
      <c r="G74" s="197" t="n"/>
      <c r="H74" s="197" t="n"/>
      <c r="I74" s="197" t="n"/>
      <c r="J74" s="197" t="n"/>
      <c r="K74" s="197" t="n"/>
      <c r="L74" s="197" t="n"/>
      <c r="M74" s="197" t="n"/>
      <c r="N74" s="197" t="n"/>
      <c r="O74" s="197" t="n"/>
      <c r="P74" s="197" t="n"/>
      <c r="Q74" s="197" t="n"/>
      <c r="R74" s="197" t="n"/>
      <c r="S74" s="197" t="n"/>
      <c r="T74" s="197" t="n"/>
      <c r="U74" s="197" t="n"/>
      <c r="V74" s="197" t="n"/>
      <c r="W74" s="197" t="n"/>
      <c r="X74" s="197" t="n"/>
      <c r="Y74" s="197" t="n"/>
      <c r="Z74" s="197" t="n"/>
    </row>
    <row r="75" ht="12.75" customHeight="1" s="198">
      <c r="A75" s="197" t="n"/>
      <c r="B75" s="197" t="n"/>
      <c r="C75" s="197" t="n"/>
      <c r="D75" s="197" t="n"/>
      <c r="E75" s="197" t="n"/>
      <c r="F75" s="197" t="n"/>
      <c r="G75" s="197" t="n"/>
      <c r="H75" s="197" t="n"/>
      <c r="I75" s="197" t="n"/>
      <c r="J75" s="197" t="n"/>
      <c r="K75" s="197" t="n"/>
      <c r="L75" s="197" t="n"/>
      <c r="M75" s="197" t="n"/>
      <c r="N75" s="197" t="n"/>
      <c r="O75" s="197" t="n"/>
      <c r="P75" s="197" t="n"/>
      <c r="Q75" s="197" t="n"/>
      <c r="R75" s="197" t="n"/>
      <c r="S75" s="197" t="n"/>
      <c r="T75" s="197" t="n"/>
      <c r="U75" s="197" t="n"/>
      <c r="V75" s="197" t="n"/>
      <c r="W75" s="197" t="n"/>
      <c r="X75" s="197" t="n"/>
      <c r="Y75" s="197" t="n"/>
      <c r="Z75" s="197" t="n"/>
    </row>
    <row r="76" ht="12.75" customHeight="1" s="198">
      <c r="A76" s="197" t="n"/>
      <c r="B76" s="197" t="n"/>
      <c r="C76" s="197" t="n"/>
      <c r="D76" s="197" t="n"/>
      <c r="E76" s="197" t="n"/>
      <c r="F76" s="197" t="n"/>
      <c r="G76" s="197" t="n"/>
      <c r="H76" s="197" t="n"/>
      <c r="I76" s="197" t="n"/>
      <c r="J76" s="197" t="n"/>
      <c r="K76" s="197" t="n"/>
      <c r="L76" s="197" t="n"/>
      <c r="M76" s="197" t="n"/>
      <c r="N76" s="197" t="n"/>
      <c r="O76" s="197" t="n"/>
      <c r="P76" s="197" t="n"/>
      <c r="Q76" s="197" t="n"/>
      <c r="R76" s="197" t="n"/>
      <c r="S76" s="197" t="n"/>
      <c r="T76" s="197" t="n"/>
      <c r="U76" s="197" t="n"/>
      <c r="V76" s="197" t="n"/>
      <c r="W76" s="197" t="n"/>
      <c r="X76" s="197" t="n"/>
      <c r="Y76" s="197" t="n"/>
      <c r="Z76" s="197" t="n"/>
    </row>
    <row r="77" ht="12.75" customHeight="1" s="198">
      <c r="A77" s="197" t="n"/>
      <c r="B77" s="197" t="n"/>
      <c r="C77" s="197" t="n"/>
      <c r="D77" s="197" t="n"/>
      <c r="E77" s="197" t="n"/>
      <c r="F77" s="197" t="n"/>
      <c r="G77" s="197" t="n"/>
      <c r="H77" s="197" t="n"/>
      <c r="I77" s="197" t="n"/>
      <c r="J77" s="197" t="n"/>
      <c r="K77" s="197" t="n"/>
      <c r="L77" s="197" t="n"/>
      <c r="M77" s="197" t="n"/>
      <c r="N77" s="197" t="n"/>
      <c r="O77" s="197" t="n"/>
      <c r="P77" s="197" t="n"/>
      <c r="Q77" s="197" t="n"/>
      <c r="R77" s="197" t="n"/>
      <c r="S77" s="197" t="n"/>
      <c r="T77" s="197" t="n"/>
      <c r="U77" s="197" t="n"/>
      <c r="V77" s="197" t="n"/>
      <c r="W77" s="197" t="n"/>
      <c r="X77" s="197" t="n"/>
      <c r="Y77" s="197" t="n"/>
      <c r="Z77" s="197" t="n"/>
    </row>
    <row r="78" ht="12.75" customHeight="1" s="198">
      <c r="A78" s="197" t="n"/>
      <c r="B78" s="197" t="n"/>
      <c r="C78" s="197" t="n"/>
      <c r="D78" s="197" t="n"/>
      <c r="E78" s="197" t="n"/>
      <c r="F78" s="197" t="n"/>
      <c r="G78" s="197" t="n"/>
      <c r="H78" s="197" t="n"/>
      <c r="I78" s="197" t="n"/>
      <c r="J78" s="197" t="n"/>
      <c r="K78" s="197" t="n"/>
      <c r="L78" s="197" t="n"/>
      <c r="M78" s="197" t="n"/>
      <c r="N78" s="197" t="n"/>
      <c r="O78" s="197" t="n"/>
      <c r="P78" s="197" t="n"/>
      <c r="Q78" s="197" t="n"/>
      <c r="R78" s="197" t="n"/>
      <c r="S78" s="197" t="n"/>
      <c r="T78" s="197" t="n"/>
      <c r="U78" s="197" t="n"/>
      <c r="V78" s="197" t="n"/>
      <c r="W78" s="197" t="n"/>
      <c r="X78" s="197" t="n"/>
      <c r="Y78" s="197" t="n"/>
      <c r="Z78" s="197" t="n"/>
    </row>
    <row r="79" ht="12.75" customHeight="1" s="198">
      <c r="A79" s="197" t="n"/>
      <c r="B79" s="197" t="n"/>
      <c r="C79" s="197" t="n"/>
      <c r="D79" s="197" t="n"/>
      <c r="E79" s="197" t="n"/>
      <c r="F79" s="197" t="n"/>
      <c r="G79" s="197" t="n"/>
      <c r="H79" s="197" t="n"/>
      <c r="I79" s="197" t="n"/>
      <c r="J79" s="197" t="n"/>
      <c r="K79" s="197" t="n"/>
      <c r="L79" s="197" t="n"/>
      <c r="M79" s="197" t="n"/>
      <c r="N79" s="197" t="n"/>
      <c r="O79" s="197" t="n"/>
      <c r="P79" s="197" t="n"/>
      <c r="Q79" s="197" t="n"/>
      <c r="R79" s="197" t="n"/>
      <c r="S79" s="197" t="n"/>
      <c r="T79" s="197" t="n"/>
      <c r="U79" s="197" t="n"/>
      <c r="V79" s="197" t="n"/>
      <c r="W79" s="197" t="n"/>
      <c r="X79" s="197" t="n"/>
      <c r="Y79" s="197" t="n"/>
      <c r="Z79" s="197" t="n"/>
    </row>
    <row r="80" ht="12.75" customHeight="1" s="198">
      <c r="A80" s="197" t="n"/>
      <c r="B80" s="197" t="n"/>
      <c r="C80" s="197" t="n"/>
      <c r="D80" s="197" t="n"/>
      <c r="E80" s="197" t="n"/>
      <c r="F80" s="197" t="n"/>
      <c r="G80" s="197" t="n"/>
      <c r="H80" s="197" t="n"/>
      <c r="I80" s="197" t="n"/>
      <c r="J80" s="197" t="n"/>
      <c r="K80" s="197" t="n"/>
      <c r="L80" s="197" t="n"/>
      <c r="M80" s="197" t="n"/>
      <c r="N80" s="197" t="n"/>
      <c r="O80" s="197" t="n"/>
      <c r="P80" s="197" t="n"/>
      <c r="Q80" s="197" t="n"/>
      <c r="R80" s="197" t="n"/>
      <c r="S80" s="197" t="n"/>
      <c r="T80" s="197" t="n"/>
      <c r="U80" s="197" t="n"/>
      <c r="V80" s="197" t="n"/>
      <c r="W80" s="197" t="n"/>
      <c r="X80" s="197" t="n"/>
      <c r="Y80" s="197" t="n"/>
      <c r="Z80" s="197" t="n"/>
    </row>
    <row r="81" ht="12.75" customHeight="1" s="198">
      <c r="A81" s="197" t="n"/>
      <c r="B81" s="197" t="n"/>
      <c r="C81" s="197" t="n"/>
      <c r="D81" s="197" t="n"/>
      <c r="E81" s="197" t="n"/>
      <c r="F81" s="197" t="n"/>
      <c r="G81" s="197" t="n"/>
      <c r="H81" s="197" t="n"/>
      <c r="I81" s="197" t="n"/>
      <c r="J81" s="197" t="n"/>
      <c r="K81" s="197" t="n"/>
      <c r="L81" s="197" t="n"/>
      <c r="M81" s="197" t="n"/>
      <c r="N81" s="197" t="n"/>
      <c r="O81" s="197" t="n"/>
      <c r="P81" s="197" t="n"/>
      <c r="Q81" s="197" t="n"/>
      <c r="R81" s="197" t="n"/>
      <c r="S81" s="197" t="n"/>
      <c r="T81" s="197" t="n"/>
      <c r="U81" s="197" t="n"/>
      <c r="V81" s="197" t="n"/>
      <c r="W81" s="197" t="n"/>
      <c r="X81" s="197" t="n"/>
      <c r="Y81" s="197" t="n"/>
      <c r="Z81" s="197" t="n"/>
    </row>
    <row r="82" ht="12.75" customHeight="1" s="198">
      <c r="A82" s="197" t="n"/>
      <c r="B82" s="197" t="n"/>
      <c r="C82" s="197" t="n"/>
      <c r="D82" s="197" t="n"/>
      <c r="E82" s="197" t="n"/>
      <c r="F82" s="197" t="n"/>
      <c r="G82" s="197" t="n"/>
      <c r="H82" s="197" t="n"/>
      <c r="I82" s="197" t="n"/>
      <c r="J82" s="197" t="n"/>
      <c r="K82" s="197" t="n"/>
      <c r="L82" s="197" t="n"/>
      <c r="M82" s="197" t="n"/>
      <c r="N82" s="197" t="n"/>
      <c r="O82" s="197" t="n"/>
      <c r="P82" s="197" t="n"/>
      <c r="Q82" s="197" t="n"/>
      <c r="R82" s="197" t="n"/>
      <c r="S82" s="197" t="n"/>
      <c r="T82" s="197" t="n"/>
      <c r="U82" s="197" t="n"/>
      <c r="V82" s="197" t="n"/>
      <c r="W82" s="197" t="n"/>
      <c r="X82" s="197" t="n"/>
      <c r="Y82" s="197" t="n"/>
      <c r="Z82" s="197" t="n"/>
    </row>
    <row r="83" ht="12.75" customHeight="1" s="198">
      <c r="A83" s="197" t="n"/>
      <c r="B83" s="197" t="n"/>
      <c r="C83" s="197" t="n"/>
      <c r="D83" s="197" t="n"/>
      <c r="E83" s="197" t="n"/>
      <c r="F83" s="197" t="n"/>
      <c r="G83" s="197" t="n"/>
      <c r="H83" s="197" t="n"/>
      <c r="I83" s="197" t="n"/>
      <c r="J83" s="197" t="n"/>
      <c r="K83" s="197" t="n"/>
      <c r="L83" s="197" t="n"/>
      <c r="M83" s="197" t="n"/>
      <c r="N83" s="197" t="n"/>
      <c r="O83" s="197" t="n"/>
      <c r="P83" s="197" t="n"/>
      <c r="Q83" s="197" t="n"/>
      <c r="R83" s="197" t="n"/>
      <c r="S83" s="197" t="n"/>
      <c r="T83" s="197" t="n"/>
      <c r="U83" s="197" t="n"/>
      <c r="V83" s="197" t="n"/>
      <c r="W83" s="197" t="n"/>
      <c r="X83" s="197" t="n"/>
      <c r="Y83" s="197" t="n"/>
      <c r="Z83" s="197" t="n"/>
    </row>
    <row r="84" ht="12.75" customHeight="1" s="198">
      <c r="A84" s="197" t="n"/>
      <c r="B84" s="197" t="n"/>
      <c r="C84" s="197" t="n"/>
      <c r="D84" s="197" t="n"/>
      <c r="E84" s="197" t="n"/>
      <c r="F84" s="197" t="n"/>
      <c r="G84" s="197" t="n"/>
      <c r="H84" s="197" t="n"/>
      <c r="I84" s="197" t="n"/>
      <c r="J84" s="197" t="n"/>
      <c r="K84" s="197" t="n"/>
      <c r="L84" s="197" t="n"/>
      <c r="M84" s="197" t="n"/>
      <c r="N84" s="197" t="n"/>
      <c r="O84" s="197" t="n"/>
      <c r="P84" s="197" t="n"/>
      <c r="Q84" s="197" t="n"/>
      <c r="R84" s="197" t="n"/>
      <c r="S84" s="197" t="n"/>
      <c r="T84" s="197" t="n"/>
      <c r="U84" s="197" t="n"/>
      <c r="V84" s="197" t="n"/>
      <c r="W84" s="197" t="n"/>
      <c r="X84" s="197" t="n"/>
      <c r="Y84" s="197" t="n"/>
      <c r="Z84" s="197" t="n"/>
    </row>
    <row r="85" ht="12.75" customHeight="1" s="198">
      <c r="A85" s="197" t="n"/>
      <c r="B85" s="197" t="n"/>
      <c r="C85" s="197" t="n"/>
      <c r="D85" s="197" t="n"/>
      <c r="E85" s="197" t="n"/>
      <c r="F85" s="197" t="n"/>
      <c r="G85" s="197" t="n"/>
      <c r="H85" s="197" t="n"/>
      <c r="I85" s="197" t="n"/>
      <c r="J85" s="197" t="n"/>
      <c r="K85" s="197" t="n"/>
      <c r="L85" s="197" t="n"/>
      <c r="M85" s="197" t="n"/>
      <c r="N85" s="197" t="n"/>
      <c r="O85" s="197" t="n"/>
      <c r="P85" s="197" t="n"/>
      <c r="Q85" s="197" t="n"/>
      <c r="R85" s="197" t="n"/>
      <c r="S85" s="197" t="n"/>
      <c r="T85" s="197" t="n"/>
      <c r="U85" s="197" t="n"/>
      <c r="V85" s="197" t="n"/>
      <c r="W85" s="197" t="n"/>
      <c r="X85" s="197" t="n"/>
      <c r="Y85" s="197" t="n"/>
      <c r="Z85" s="197" t="n"/>
    </row>
    <row r="86" ht="12.75" customHeight="1" s="198">
      <c r="A86" s="197" t="n"/>
      <c r="B86" s="197" t="n"/>
      <c r="C86" s="197" t="n"/>
      <c r="D86" s="197" t="n"/>
      <c r="E86" s="197" t="n"/>
      <c r="F86" s="197" t="n"/>
      <c r="G86" s="197" t="n"/>
      <c r="H86" s="197" t="n"/>
      <c r="I86" s="197" t="n"/>
      <c r="J86" s="197" t="n"/>
      <c r="K86" s="197" t="n"/>
      <c r="L86" s="197" t="n"/>
      <c r="M86" s="197" t="n"/>
      <c r="N86" s="197" t="n"/>
      <c r="O86" s="197" t="n"/>
      <c r="P86" s="197" t="n"/>
      <c r="Q86" s="197" t="n"/>
      <c r="R86" s="197" t="n"/>
      <c r="S86" s="197" t="n"/>
      <c r="T86" s="197" t="n"/>
      <c r="U86" s="197" t="n"/>
      <c r="V86" s="197" t="n"/>
      <c r="W86" s="197" t="n"/>
      <c r="X86" s="197" t="n"/>
      <c r="Y86" s="197" t="n"/>
      <c r="Z86" s="197" t="n"/>
    </row>
    <row r="87" ht="12.75" customHeight="1" s="198">
      <c r="A87" s="197" t="n"/>
      <c r="B87" s="197" t="n"/>
      <c r="C87" s="197" t="n"/>
      <c r="D87" s="197" t="n"/>
      <c r="E87" s="197" t="n"/>
      <c r="F87" s="197" t="n"/>
      <c r="G87" s="197" t="n"/>
      <c r="H87" s="197" t="n"/>
      <c r="I87" s="197" t="n"/>
      <c r="J87" s="197" t="n"/>
      <c r="K87" s="197" t="n"/>
      <c r="L87" s="197" t="n"/>
      <c r="M87" s="197" t="n"/>
      <c r="N87" s="197" t="n"/>
      <c r="O87" s="197" t="n"/>
      <c r="P87" s="197" t="n"/>
      <c r="Q87" s="197" t="n"/>
      <c r="R87" s="197" t="n"/>
      <c r="S87" s="197" t="n"/>
      <c r="T87" s="197" t="n"/>
      <c r="U87" s="197" t="n"/>
      <c r="V87" s="197" t="n"/>
      <c r="W87" s="197" t="n"/>
      <c r="X87" s="197" t="n"/>
      <c r="Y87" s="197" t="n"/>
      <c r="Z87" s="197" t="n"/>
    </row>
    <row r="88" ht="12.75" customHeight="1" s="198">
      <c r="A88" s="197" t="n"/>
      <c r="B88" s="197" t="n"/>
      <c r="C88" s="197" t="n"/>
      <c r="D88" s="197" t="n"/>
      <c r="E88" s="197" t="n"/>
      <c r="F88" s="197" t="n"/>
      <c r="G88" s="197" t="n"/>
      <c r="H88" s="197" t="n"/>
      <c r="I88" s="197" t="n"/>
      <c r="J88" s="197" t="n"/>
      <c r="K88" s="197" t="n"/>
      <c r="L88" s="197" t="n"/>
      <c r="M88" s="197" t="n"/>
      <c r="N88" s="197" t="n"/>
      <c r="O88" s="197" t="n"/>
      <c r="P88" s="197" t="n"/>
      <c r="Q88" s="197" t="n"/>
      <c r="R88" s="197" t="n"/>
      <c r="S88" s="197" t="n"/>
      <c r="T88" s="197" t="n"/>
      <c r="U88" s="197" t="n"/>
      <c r="V88" s="197" t="n"/>
      <c r="W88" s="197" t="n"/>
      <c r="X88" s="197" t="n"/>
      <c r="Y88" s="197" t="n"/>
      <c r="Z88" s="197" t="n"/>
    </row>
    <row r="89" ht="12.75" customHeight="1" s="198">
      <c r="A89" s="197" t="n"/>
      <c r="B89" s="197" t="n"/>
      <c r="C89" s="197" t="n"/>
      <c r="D89" s="197" t="n"/>
      <c r="E89" s="197" t="n"/>
      <c r="F89" s="197" t="n"/>
      <c r="G89" s="197" t="n"/>
      <c r="H89" s="197" t="n"/>
      <c r="I89" s="197" t="n"/>
      <c r="J89" s="197" t="n"/>
      <c r="K89" s="197" t="n"/>
      <c r="L89" s="197" t="n"/>
      <c r="M89" s="197" t="n"/>
      <c r="N89" s="197" t="n"/>
      <c r="O89" s="197" t="n"/>
      <c r="P89" s="197" t="n"/>
      <c r="Q89" s="197" t="n"/>
      <c r="R89" s="197" t="n"/>
      <c r="S89" s="197" t="n"/>
      <c r="T89" s="197" t="n"/>
      <c r="U89" s="197" t="n"/>
      <c r="V89" s="197" t="n"/>
      <c r="W89" s="197" t="n"/>
      <c r="X89" s="197" t="n"/>
      <c r="Y89" s="197" t="n"/>
      <c r="Z89" s="197" t="n"/>
    </row>
    <row r="90" ht="12.75" customHeight="1" s="198">
      <c r="A90" s="197" t="n"/>
      <c r="B90" s="197" t="n"/>
      <c r="C90" s="197" t="n"/>
      <c r="D90" s="197" t="n"/>
      <c r="E90" s="197" t="n"/>
      <c r="F90" s="197" t="n"/>
      <c r="G90" s="197" t="n"/>
      <c r="H90" s="197" t="n"/>
      <c r="I90" s="197" t="n"/>
      <c r="J90" s="197" t="n"/>
      <c r="K90" s="197" t="n"/>
      <c r="L90" s="197" t="n"/>
      <c r="M90" s="197" t="n"/>
      <c r="N90" s="197" t="n"/>
      <c r="O90" s="197" t="n"/>
      <c r="P90" s="197" t="n"/>
      <c r="Q90" s="197" t="n"/>
      <c r="R90" s="197" t="n"/>
      <c r="S90" s="197" t="n"/>
      <c r="T90" s="197" t="n"/>
      <c r="U90" s="197" t="n"/>
      <c r="V90" s="197" t="n"/>
      <c r="W90" s="197" t="n"/>
      <c r="X90" s="197" t="n"/>
      <c r="Y90" s="197" t="n"/>
      <c r="Z90" s="197" t="n"/>
    </row>
    <row r="91" ht="12.75" customHeight="1" s="198">
      <c r="A91" s="197" t="n"/>
      <c r="B91" s="197" t="n"/>
      <c r="C91" s="197" t="n"/>
      <c r="D91" s="197" t="n"/>
      <c r="E91" s="197" t="n"/>
      <c r="F91" s="197" t="n"/>
      <c r="G91" s="197" t="n"/>
      <c r="H91" s="197" t="n"/>
      <c r="I91" s="197" t="n"/>
      <c r="J91" s="197" t="n"/>
      <c r="K91" s="197" t="n"/>
      <c r="L91" s="197" t="n"/>
      <c r="M91" s="197" t="n"/>
      <c r="N91" s="197" t="n"/>
      <c r="O91" s="197" t="n"/>
      <c r="P91" s="197" t="n"/>
      <c r="Q91" s="197" t="n"/>
      <c r="R91" s="197" t="n"/>
      <c r="S91" s="197" t="n"/>
      <c r="T91" s="197" t="n"/>
      <c r="U91" s="197" t="n"/>
      <c r="V91" s="197" t="n"/>
      <c r="W91" s="197" t="n"/>
      <c r="X91" s="197" t="n"/>
      <c r="Y91" s="197" t="n"/>
      <c r="Z91" s="197" t="n"/>
    </row>
    <row r="92" ht="12.75" customHeight="1" s="198">
      <c r="A92" s="197" t="n"/>
      <c r="B92" s="197" t="n"/>
      <c r="C92" s="197" t="n"/>
      <c r="D92" s="197" t="n"/>
      <c r="E92" s="197" t="n"/>
      <c r="F92" s="197" t="n"/>
      <c r="G92" s="197" t="n"/>
      <c r="H92" s="197" t="n"/>
      <c r="I92" s="197" t="n"/>
      <c r="J92" s="197" t="n"/>
      <c r="K92" s="197" t="n"/>
      <c r="L92" s="197" t="n"/>
      <c r="M92" s="197" t="n"/>
      <c r="N92" s="197" t="n"/>
      <c r="O92" s="197" t="n"/>
      <c r="P92" s="197" t="n"/>
      <c r="Q92" s="197" t="n"/>
      <c r="R92" s="197" t="n"/>
      <c r="S92" s="197" t="n"/>
      <c r="T92" s="197" t="n"/>
      <c r="U92" s="197" t="n"/>
      <c r="V92" s="197" t="n"/>
      <c r="W92" s="197" t="n"/>
      <c r="X92" s="197" t="n"/>
      <c r="Y92" s="197" t="n"/>
      <c r="Z92" s="197" t="n"/>
    </row>
    <row r="93" ht="12.75" customHeight="1" s="198">
      <c r="A93" s="197" t="n"/>
      <c r="B93" s="197" t="n"/>
      <c r="C93" s="197" t="n"/>
      <c r="D93" s="197" t="n"/>
      <c r="E93" s="197" t="n"/>
      <c r="F93" s="197" t="n"/>
      <c r="G93" s="197" t="n"/>
      <c r="H93" s="197" t="n"/>
      <c r="I93" s="197" t="n"/>
      <c r="J93" s="197" t="n"/>
      <c r="K93" s="197" t="n"/>
      <c r="L93" s="197" t="n"/>
      <c r="M93" s="197" t="n"/>
      <c r="N93" s="197" t="n"/>
      <c r="O93" s="197" t="n"/>
      <c r="P93" s="197" t="n"/>
      <c r="Q93" s="197" t="n"/>
      <c r="R93" s="197" t="n"/>
      <c r="S93" s="197" t="n"/>
      <c r="T93" s="197" t="n"/>
      <c r="U93" s="197" t="n"/>
      <c r="V93" s="197" t="n"/>
      <c r="W93" s="197" t="n"/>
      <c r="X93" s="197" t="n"/>
      <c r="Y93" s="197" t="n"/>
      <c r="Z93" s="197" t="n"/>
    </row>
    <row r="94" ht="12.75" customHeight="1" s="198">
      <c r="A94" s="197" t="n"/>
      <c r="B94" s="197" t="n"/>
      <c r="C94" s="197" t="n"/>
      <c r="D94" s="197" t="n"/>
      <c r="E94" s="197" t="n"/>
      <c r="F94" s="197" t="n"/>
      <c r="G94" s="197" t="n"/>
      <c r="H94" s="197" t="n"/>
      <c r="I94" s="197" t="n"/>
      <c r="J94" s="197" t="n"/>
      <c r="K94" s="197" t="n"/>
      <c r="L94" s="197" t="n"/>
      <c r="M94" s="197" t="n"/>
      <c r="N94" s="197" t="n"/>
      <c r="O94" s="197" t="n"/>
      <c r="P94" s="197" t="n"/>
      <c r="Q94" s="197" t="n"/>
      <c r="R94" s="197" t="n"/>
      <c r="S94" s="197" t="n"/>
      <c r="T94" s="197" t="n"/>
      <c r="U94" s="197" t="n"/>
      <c r="V94" s="197" t="n"/>
      <c r="W94" s="197" t="n"/>
      <c r="X94" s="197" t="n"/>
      <c r="Y94" s="197" t="n"/>
      <c r="Z94" s="197" t="n"/>
    </row>
    <row r="95" ht="12.75" customHeight="1" s="198">
      <c r="A95" s="197" t="n"/>
      <c r="B95" s="197" t="n"/>
      <c r="C95" s="197" t="n"/>
      <c r="D95" s="197" t="n"/>
      <c r="E95" s="197" t="n"/>
      <c r="F95" s="197" t="n"/>
      <c r="G95" s="197" t="n"/>
      <c r="H95" s="197" t="n"/>
      <c r="I95" s="197" t="n"/>
      <c r="J95" s="197" t="n"/>
      <c r="K95" s="197" t="n"/>
      <c r="L95" s="197" t="n"/>
      <c r="M95" s="197" t="n"/>
      <c r="N95" s="197" t="n"/>
      <c r="O95" s="197" t="n"/>
      <c r="P95" s="197" t="n"/>
      <c r="Q95" s="197" t="n"/>
      <c r="R95" s="197" t="n"/>
      <c r="S95" s="197" t="n"/>
      <c r="T95" s="197" t="n"/>
      <c r="U95" s="197" t="n"/>
      <c r="V95" s="197" t="n"/>
      <c r="W95" s="197" t="n"/>
      <c r="X95" s="197" t="n"/>
      <c r="Y95" s="197" t="n"/>
      <c r="Z95" s="197" t="n"/>
    </row>
    <row r="96" ht="12.75" customHeight="1" s="198">
      <c r="A96" s="197" t="n"/>
      <c r="B96" s="197" t="n"/>
      <c r="C96" s="197" t="n"/>
      <c r="D96" s="197" t="n"/>
      <c r="E96" s="197" t="n"/>
      <c r="F96" s="197" t="n"/>
      <c r="G96" s="197" t="n"/>
      <c r="H96" s="197" t="n"/>
      <c r="I96" s="197" t="n"/>
      <c r="J96" s="197" t="n"/>
      <c r="K96" s="197" t="n"/>
      <c r="L96" s="197" t="n"/>
      <c r="M96" s="197" t="n"/>
      <c r="N96" s="197" t="n"/>
      <c r="O96" s="197" t="n"/>
      <c r="P96" s="197" t="n"/>
      <c r="Q96" s="197" t="n"/>
      <c r="R96" s="197" t="n"/>
      <c r="S96" s="197" t="n"/>
      <c r="T96" s="197" t="n"/>
      <c r="U96" s="197" t="n"/>
      <c r="V96" s="197" t="n"/>
      <c r="W96" s="197" t="n"/>
      <c r="X96" s="197" t="n"/>
      <c r="Y96" s="197" t="n"/>
      <c r="Z96" s="197" t="n"/>
    </row>
    <row r="97" ht="12.75" customHeight="1" s="198">
      <c r="A97" s="197" t="n"/>
      <c r="B97" s="197" t="n"/>
      <c r="C97" s="197" t="n"/>
      <c r="D97" s="197" t="n"/>
      <c r="E97" s="197" t="n"/>
      <c r="F97" s="197" t="n"/>
      <c r="G97" s="197" t="n"/>
      <c r="H97" s="197" t="n"/>
      <c r="I97" s="197" t="n"/>
      <c r="J97" s="197" t="n"/>
      <c r="K97" s="197" t="n"/>
      <c r="L97" s="197" t="n"/>
      <c r="M97" s="197" t="n"/>
      <c r="N97" s="197" t="n"/>
      <c r="O97" s="197" t="n"/>
      <c r="P97" s="197" t="n"/>
      <c r="Q97" s="197" t="n"/>
      <c r="R97" s="197" t="n"/>
      <c r="S97" s="197" t="n"/>
      <c r="T97" s="197" t="n"/>
      <c r="U97" s="197" t="n"/>
      <c r="V97" s="197" t="n"/>
      <c r="W97" s="197" t="n"/>
      <c r="X97" s="197" t="n"/>
      <c r="Y97" s="197" t="n"/>
      <c r="Z97" s="197" t="n"/>
    </row>
    <row r="98" ht="12.75" customHeight="1" s="198">
      <c r="A98" s="197" t="n"/>
      <c r="B98" s="197" t="n"/>
      <c r="C98" s="197" t="n"/>
      <c r="D98" s="197" t="n"/>
      <c r="E98" s="197" t="n"/>
      <c r="F98" s="197" t="n"/>
      <c r="G98" s="197" t="n"/>
      <c r="H98" s="197" t="n"/>
      <c r="I98" s="197" t="n"/>
      <c r="J98" s="197" t="n"/>
      <c r="K98" s="197" t="n"/>
      <c r="L98" s="197" t="n"/>
      <c r="M98" s="197" t="n"/>
      <c r="N98" s="197" t="n"/>
      <c r="O98" s="197" t="n"/>
      <c r="P98" s="197" t="n"/>
      <c r="Q98" s="197" t="n"/>
      <c r="R98" s="197" t="n"/>
      <c r="S98" s="197" t="n"/>
      <c r="T98" s="197" t="n"/>
      <c r="U98" s="197" t="n"/>
      <c r="V98" s="197" t="n"/>
      <c r="W98" s="197" t="n"/>
      <c r="X98" s="197" t="n"/>
      <c r="Y98" s="197" t="n"/>
      <c r="Z98" s="197" t="n"/>
    </row>
    <row r="99" ht="12.75" customHeight="1" s="198">
      <c r="A99" s="197" t="n"/>
      <c r="B99" s="197" t="n"/>
      <c r="C99" s="197" t="n"/>
      <c r="D99" s="197" t="n"/>
      <c r="E99" s="197" t="n"/>
      <c r="F99" s="197" t="n"/>
      <c r="G99" s="197" t="n"/>
      <c r="H99" s="197" t="n"/>
      <c r="I99" s="197" t="n"/>
      <c r="J99" s="197" t="n"/>
      <c r="K99" s="197" t="n"/>
      <c r="L99" s="197" t="n"/>
      <c r="M99" s="197" t="n"/>
      <c r="N99" s="197" t="n"/>
      <c r="O99" s="197" t="n"/>
      <c r="P99" s="197" t="n"/>
      <c r="Q99" s="197" t="n"/>
      <c r="R99" s="197" t="n"/>
      <c r="S99" s="197" t="n"/>
      <c r="T99" s="197" t="n"/>
      <c r="U99" s="197" t="n"/>
      <c r="V99" s="197" t="n"/>
      <c r="W99" s="197" t="n"/>
      <c r="X99" s="197" t="n"/>
      <c r="Y99" s="197" t="n"/>
      <c r="Z99" s="197" t="n"/>
    </row>
    <row r="100" ht="12.75" customHeight="1" s="198">
      <c r="A100" s="197" t="n"/>
      <c r="B100" s="197" t="n"/>
      <c r="C100" s="197" t="n"/>
      <c r="D100" s="197" t="n"/>
      <c r="E100" s="197" t="n"/>
      <c r="F100" s="197" t="n"/>
      <c r="G100" s="197" t="n"/>
      <c r="H100" s="197" t="n"/>
      <c r="I100" s="197" t="n"/>
      <c r="J100" s="197" t="n"/>
      <c r="K100" s="197" t="n"/>
      <c r="L100" s="197" t="n"/>
      <c r="M100" s="197" t="n"/>
      <c r="N100" s="197" t="n"/>
      <c r="O100" s="197" t="n"/>
      <c r="P100" s="197" t="n"/>
      <c r="Q100" s="197" t="n"/>
      <c r="R100" s="197" t="n"/>
      <c r="S100" s="197" t="n"/>
      <c r="T100" s="197" t="n"/>
      <c r="U100" s="197" t="n"/>
      <c r="V100" s="197" t="n"/>
      <c r="W100" s="197" t="n"/>
      <c r="X100" s="197" t="n"/>
      <c r="Y100" s="197" t="n"/>
      <c r="Z100" s="197" t="n"/>
    </row>
    <row r="101" ht="12.75" customHeight="1" s="198">
      <c r="A101" s="197" t="n"/>
      <c r="B101" s="197" t="n"/>
      <c r="C101" s="197" t="n"/>
      <c r="D101" s="197" t="n"/>
      <c r="E101" s="197" t="n"/>
      <c r="F101" s="197" t="n"/>
      <c r="G101" s="197" t="n"/>
      <c r="H101" s="197" t="n"/>
      <c r="I101" s="197" t="n"/>
      <c r="J101" s="197" t="n"/>
      <c r="K101" s="197" t="n"/>
      <c r="L101" s="197" t="n"/>
      <c r="M101" s="197" t="n"/>
      <c r="N101" s="197" t="n"/>
      <c r="O101" s="197" t="n"/>
      <c r="P101" s="197" t="n"/>
      <c r="Q101" s="197" t="n"/>
      <c r="R101" s="197" t="n"/>
      <c r="S101" s="197" t="n"/>
      <c r="T101" s="197" t="n"/>
      <c r="U101" s="197" t="n"/>
      <c r="V101" s="197" t="n"/>
      <c r="W101" s="197" t="n"/>
      <c r="X101" s="197" t="n"/>
      <c r="Y101" s="197" t="n"/>
      <c r="Z101" s="197" t="n"/>
    </row>
    <row r="102" ht="12.75" customHeight="1" s="198">
      <c r="A102" s="197" t="n"/>
      <c r="B102" s="197" t="n"/>
      <c r="C102" s="197" t="n"/>
      <c r="D102" s="197" t="n"/>
      <c r="E102" s="197" t="n"/>
      <c r="F102" s="197" t="n"/>
      <c r="G102" s="197" t="n"/>
      <c r="H102" s="197" t="n"/>
      <c r="I102" s="197" t="n"/>
      <c r="J102" s="197" t="n"/>
      <c r="K102" s="197" t="n"/>
      <c r="L102" s="197" t="n"/>
      <c r="M102" s="197" t="n"/>
      <c r="N102" s="197" t="n"/>
      <c r="O102" s="197" t="n"/>
      <c r="P102" s="197" t="n"/>
      <c r="Q102" s="197" t="n"/>
      <c r="R102" s="197" t="n"/>
      <c r="S102" s="197" t="n"/>
      <c r="T102" s="197" t="n"/>
      <c r="U102" s="197" t="n"/>
      <c r="V102" s="197" t="n"/>
      <c r="W102" s="197" t="n"/>
      <c r="X102" s="197" t="n"/>
      <c r="Y102" s="197" t="n"/>
      <c r="Z102" s="197" t="n"/>
    </row>
    <row r="103" ht="12.75" customHeight="1" s="198">
      <c r="A103" s="197" t="n"/>
      <c r="B103" s="197" t="n"/>
      <c r="C103" s="197" t="n"/>
      <c r="D103" s="197" t="n"/>
      <c r="E103" s="197" t="n"/>
      <c r="F103" s="197" t="n"/>
      <c r="G103" s="197" t="n"/>
      <c r="H103" s="197" t="n"/>
      <c r="I103" s="197" t="n"/>
      <c r="J103" s="197" t="n"/>
      <c r="K103" s="197" t="n"/>
      <c r="L103" s="197" t="n"/>
      <c r="M103" s="197" t="n"/>
      <c r="N103" s="197" t="n"/>
      <c r="O103" s="197" t="n"/>
      <c r="P103" s="197" t="n"/>
      <c r="Q103" s="197" t="n"/>
      <c r="R103" s="197" t="n"/>
      <c r="S103" s="197" t="n"/>
      <c r="T103" s="197" t="n"/>
      <c r="U103" s="197" t="n"/>
      <c r="V103" s="197" t="n"/>
      <c r="W103" s="197" t="n"/>
      <c r="X103" s="197" t="n"/>
      <c r="Y103" s="197" t="n"/>
      <c r="Z103" s="197" t="n"/>
    </row>
    <row r="104" ht="12.75" customHeight="1" s="198">
      <c r="A104" s="197" t="n"/>
      <c r="B104" s="197" t="n"/>
      <c r="C104" s="197" t="n"/>
      <c r="D104" s="197" t="n"/>
      <c r="E104" s="197" t="n"/>
      <c r="F104" s="197" t="n"/>
      <c r="G104" s="197" t="n"/>
      <c r="H104" s="197" t="n"/>
      <c r="I104" s="197" t="n"/>
      <c r="J104" s="197" t="n"/>
      <c r="K104" s="197" t="n"/>
      <c r="L104" s="197" t="n"/>
      <c r="M104" s="197" t="n"/>
      <c r="N104" s="197" t="n"/>
      <c r="O104" s="197" t="n"/>
      <c r="P104" s="197" t="n"/>
      <c r="Q104" s="197" t="n"/>
      <c r="R104" s="197" t="n"/>
      <c r="S104" s="197" t="n"/>
      <c r="T104" s="197" t="n"/>
      <c r="U104" s="197" t="n"/>
      <c r="V104" s="197" t="n"/>
      <c r="W104" s="197" t="n"/>
      <c r="X104" s="197" t="n"/>
      <c r="Y104" s="197" t="n"/>
      <c r="Z104" s="197" t="n"/>
    </row>
    <row r="105" ht="12.75" customHeight="1" s="198">
      <c r="A105" s="197" t="n"/>
      <c r="B105" s="197" t="n"/>
      <c r="C105" s="197" t="n"/>
      <c r="D105" s="197" t="n"/>
      <c r="E105" s="197" t="n"/>
      <c r="F105" s="197" t="n"/>
      <c r="G105" s="197" t="n"/>
      <c r="H105" s="197" t="n"/>
      <c r="I105" s="197" t="n"/>
      <c r="J105" s="197" t="n"/>
      <c r="K105" s="197" t="n"/>
      <c r="L105" s="197" t="n"/>
      <c r="M105" s="197" t="n"/>
      <c r="N105" s="197" t="n"/>
      <c r="O105" s="197" t="n"/>
      <c r="P105" s="197" t="n"/>
      <c r="Q105" s="197" t="n"/>
      <c r="R105" s="197" t="n"/>
      <c r="S105" s="197" t="n"/>
      <c r="T105" s="197" t="n"/>
      <c r="U105" s="197" t="n"/>
      <c r="V105" s="197" t="n"/>
      <c r="W105" s="197" t="n"/>
      <c r="X105" s="197" t="n"/>
      <c r="Y105" s="197" t="n"/>
      <c r="Z105" s="197" t="n"/>
    </row>
    <row r="106" ht="12.75" customHeight="1" s="198">
      <c r="A106" s="197" t="n"/>
      <c r="B106" s="197" t="n"/>
      <c r="C106" s="197" t="n"/>
      <c r="D106" s="197" t="n"/>
      <c r="E106" s="197" t="n"/>
      <c r="F106" s="197" t="n"/>
      <c r="G106" s="197" t="n"/>
      <c r="H106" s="197" t="n"/>
      <c r="I106" s="197" t="n"/>
      <c r="J106" s="197" t="n"/>
      <c r="K106" s="197" t="n"/>
      <c r="L106" s="197" t="n"/>
      <c r="M106" s="197" t="n"/>
      <c r="N106" s="197" t="n"/>
      <c r="O106" s="197" t="n"/>
      <c r="P106" s="197" t="n"/>
      <c r="Q106" s="197" t="n"/>
      <c r="R106" s="197" t="n"/>
      <c r="S106" s="197" t="n"/>
      <c r="T106" s="197" t="n"/>
      <c r="U106" s="197" t="n"/>
      <c r="V106" s="197" t="n"/>
      <c r="W106" s="197" t="n"/>
      <c r="X106" s="197" t="n"/>
      <c r="Y106" s="197" t="n"/>
      <c r="Z106" s="197" t="n"/>
    </row>
    <row r="107" ht="12.75" customHeight="1" s="198">
      <c r="A107" s="197" t="n"/>
      <c r="B107" s="197" t="n"/>
      <c r="C107" s="197" t="n"/>
      <c r="D107" s="197" t="n"/>
      <c r="E107" s="197" t="n"/>
      <c r="F107" s="197" t="n"/>
      <c r="G107" s="197" t="n"/>
      <c r="H107" s="197" t="n"/>
      <c r="I107" s="197" t="n"/>
      <c r="J107" s="197" t="n"/>
      <c r="K107" s="197" t="n"/>
      <c r="L107" s="197" t="n"/>
      <c r="M107" s="197" t="n"/>
      <c r="N107" s="197" t="n"/>
      <c r="O107" s="197" t="n"/>
      <c r="P107" s="197" t="n"/>
      <c r="Q107" s="197" t="n"/>
      <c r="R107" s="197" t="n"/>
      <c r="S107" s="197" t="n"/>
      <c r="T107" s="197" t="n"/>
      <c r="U107" s="197" t="n"/>
      <c r="V107" s="197" t="n"/>
      <c r="W107" s="197" t="n"/>
      <c r="X107" s="197" t="n"/>
      <c r="Y107" s="197" t="n"/>
      <c r="Z107" s="197" t="n"/>
    </row>
    <row r="108" ht="12.75" customHeight="1" s="198">
      <c r="A108" s="197" t="n"/>
      <c r="B108" s="197" t="n"/>
      <c r="C108" s="197" t="n"/>
      <c r="D108" s="197" t="n"/>
      <c r="E108" s="197" t="n"/>
      <c r="F108" s="197" t="n"/>
      <c r="G108" s="197" t="n"/>
      <c r="H108" s="197" t="n"/>
      <c r="I108" s="197" t="n"/>
      <c r="J108" s="197" t="n"/>
      <c r="K108" s="197" t="n"/>
      <c r="L108" s="197" t="n"/>
      <c r="M108" s="197" t="n"/>
      <c r="N108" s="197" t="n"/>
      <c r="O108" s="197" t="n"/>
      <c r="P108" s="197" t="n"/>
      <c r="Q108" s="197" t="n"/>
      <c r="R108" s="197" t="n"/>
      <c r="S108" s="197" t="n"/>
      <c r="T108" s="197" t="n"/>
      <c r="U108" s="197" t="n"/>
      <c r="V108" s="197" t="n"/>
      <c r="W108" s="197" t="n"/>
      <c r="X108" s="197" t="n"/>
      <c r="Y108" s="197" t="n"/>
      <c r="Z108" s="197" t="n"/>
    </row>
    <row r="109" ht="12.75" customHeight="1" s="198">
      <c r="A109" s="197" t="n"/>
      <c r="B109" s="197" t="n"/>
      <c r="C109" s="197" t="n"/>
      <c r="D109" s="197" t="n"/>
      <c r="E109" s="197" t="n"/>
      <c r="F109" s="197" t="n"/>
      <c r="G109" s="197" t="n"/>
      <c r="H109" s="197" t="n"/>
      <c r="I109" s="197" t="n"/>
      <c r="J109" s="197" t="n"/>
      <c r="K109" s="197" t="n"/>
      <c r="L109" s="197" t="n"/>
      <c r="M109" s="197" t="n"/>
      <c r="N109" s="197" t="n"/>
      <c r="O109" s="197" t="n"/>
      <c r="P109" s="197" t="n"/>
      <c r="Q109" s="197" t="n"/>
      <c r="R109" s="197" t="n"/>
      <c r="S109" s="197" t="n"/>
      <c r="T109" s="197" t="n"/>
      <c r="U109" s="197" t="n"/>
      <c r="V109" s="197" t="n"/>
      <c r="W109" s="197" t="n"/>
      <c r="X109" s="197" t="n"/>
      <c r="Y109" s="197" t="n"/>
      <c r="Z109" s="197" t="n"/>
    </row>
    <row r="110" ht="12.75" customHeight="1" s="198">
      <c r="A110" s="197" t="n"/>
      <c r="B110" s="197" t="n"/>
      <c r="C110" s="197" t="n"/>
      <c r="D110" s="197" t="n"/>
      <c r="E110" s="197" t="n"/>
      <c r="F110" s="197" t="n"/>
      <c r="G110" s="197" t="n"/>
      <c r="H110" s="197" t="n"/>
      <c r="I110" s="197" t="n"/>
      <c r="J110" s="197" t="n"/>
      <c r="K110" s="197" t="n"/>
      <c r="L110" s="197" t="n"/>
      <c r="M110" s="197" t="n"/>
      <c r="N110" s="197" t="n"/>
      <c r="O110" s="197" t="n"/>
      <c r="P110" s="197" t="n"/>
      <c r="Q110" s="197" t="n"/>
      <c r="R110" s="197" t="n"/>
      <c r="S110" s="197" t="n"/>
      <c r="T110" s="197" t="n"/>
      <c r="U110" s="197" t="n"/>
      <c r="V110" s="197" t="n"/>
      <c r="W110" s="197" t="n"/>
      <c r="X110" s="197" t="n"/>
      <c r="Y110" s="197" t="n"/>
      <c r="Z110" s="197" t="n"/>
    </row>
    <row r="111" ht="12.75" customHeight="1" s="198">
      <c r="A111" s="197" t="n"/>
      <c r="B111" s="197" t="n"/>
      <c r="C111" s="197" t="n"/>
      <c r="D111" s="197" t="n"/>
      <c r="E111" s="197" t="n"/>
      <c r="F111" s="197" t="n"/>
      <c r="G111" s="197" t="n"/>
      <c r="H111" s="197" t="n"/>
      <c r="I111" s="197" t="n"/>
      <c r="J111" s="197" t="n"/>
      <c r="K111" s="197" t="n"/>
      <c r="L111" s="197" t="n"/>
      <c r="M111" s="197" t="n"/>
      <c r="N111" s="197" t="n"/>
      <c r="O111" s="197" t="n"/>
      <c r="P111" s="197" t="n"/>
      <c r="Q111" s="197" t="n"/>
      <c r="R111" s="197" t="n"/>
      <c r="S111" s="197" t="n"/>
      <c r="T111" s="197" t="n"/>
      <c r="U111" s="197" t="n"/>
      <c r="V111" s="197" t="n"/>
      <c r="W111" s="197" t="n"/>
      <c r="X111" s="197" t="n"/>
      <c r="Y111" s="197" t="n"/>
      <c r="Z111" s="197" t="n"/>
    </row>
    <row r="112" ht="12.75" customHeight="1" s="198">
      <c r="A112" s="197" t="n"/>
      <c r="B112" s="197" t="n"/>
      <c r="C112" s="197" t="n"/>
      <c r="D112" s="197" t="n"/>
      <c r="E112" s="197" t="n"/>
      <c r="F112" s="197" t="n"/>
      <c r="G112" s="197" t="n"/>
      <c r="H112" s="197" t="n"/>
      <c r="I112" s="197" t="n"/>
      <c r="J112" s="197" t="n"/>
      <c r="K112" s="197" t="n"/>
      <c r="L112" s="197" t="n"/>
      <c r="M112" s="197" t="n"/>
      <c r="N112" s="197" t="n"/>
      <c r="O112" s="197" t="n"/>
      <c r="P112" s="197" t="n"/>
      <c r="Q112" s="197" t="n"/>
      <c r="R112" s="197" t="n"/>
      <c r="S112" s="197" t="n"/>
      <c r="T112" s="197" t="n"/>
      <c r="U112" s="197" t="n"/>
      <c r="V112" s="197" t="n"/>
      <c r="W112" s="197" t="n"/>
      <c r="X112" s="197" t="n"/>
      <c r="Y112" s="197" t="n"/>
      <c r="Z112" s="197" t="n"/>
    </row>
    <row r="113" ht="12.75" customHeight="1" s="198">
      <c r="A113" s="197" t="n"/>
      <c r="B113" s="197" t="n"/>
      <c r="C113" s="197" t="n"/>
      <c r="D113" s="197" t="n"/>
      <c r="E113" s="197" t="n"/>
      <c r="F113" s="197" t="n"/>
      <c r="G113" s="197" t="n"/>
      <c r="H113" s="197" t="n"/>
      <c r="I113" s="197" t="n"/>
      <c r="J113" s="197" t="n"/>
      <c r="K113" s="197" t="n"/>
      <c r="L113" s="197" t="n"/>
      <c r="M113" s="197" t="n"/>
      <c r="N113" s="197" t="n"/>
      <c r="O113" s="197" t="n"/>
      <c r="P113" s="197" t="n"/>
      <c r="Q113" s="197" t="n"/>
      <c r="R113" s="197" t="n"/>
      <c r="S113" s="197" t="n"/>
      <c r="T113" s="197" t="n"/>
      <c r="U113" s="197" t="n"/>
      <c r="V113" s="197" t="n"/>
      <c r="W113" s="197" t="n"/>
      <c r="X113" s="197" t="n"/>
      <c r="Y113" s="197" t="n"/>
      <c r="Z113" s="197" t="n"/>
    </row>
    <row r="114" ht="12.75" customHeight="1" s="198">
      <c r="A114" s="197" t="n"/>
      <c r="B114" s="197" t="n"/>
      <c r="C114" s="197" t="n"/>
      <c r="D114" s="197" t="n"/>
      <c r="E114" s="197" t="n"/>
      <c r="F114" s="197" t="n"/>
      <c r="G114" s="197" t="n"/>
      <c r="H114" s="197" t="n"/>
      <c r="I114" s="197" t="n"/>
      <c r="J114" s="197" t="n"/>
      <c r="K114" s="197" t="n"/>
      <c r="L114" s="197" t="n"/>
      <c r="M114" s="197" t="n"/>
      <c r="N114" s="197" t="n"/>
      <c r="O114" s="197" t="n"/>
      <c r="P114" s="197" t="n"/>
      <c r="Q114" s="197" t="n"/>
      <c r="R114" s="197" t="n"/>
      <c r="S114" s="197" t="n"/>
      <c r="T114" s="197" t="n"/>
      <c r="U114" s="197" t="n"/>
      <c r="V114" s="197" t="n"/>
      <c r="W114" s="197" t="n"/>
      <c r="X114" s="197" t="n"/>
      <c r="Y114" s="197" t="n"/>
      <c r="Z114" s="197" t="n"/>
    </row>
    <row r="115" ht="12.75" customHeight="1" s="198">
      <c r="A115" s="197" t="n"/>
      <c r="B115" s="197" t="n"/>
      <c r="C115" s="197" t="n"/>
      <c r="D115" s="197" t="n"/>
      <c r="E115" s="197" t="n"/>
      <c r="F115" s="197" t="n"/>
      <c r="G115" s="197" t="n"/>
      <c r="H115" s="197" t="n"/>
      <c r="I115" s="197" t="n"/>
      <c r="J115" s="197" t="n"/>
      <c r="K115" s="197" t="n"/>
      <c r="L115" s="197" t="n"/>
      <c r="M115" s="197" t="n"/>
      <c r="N115" s="197" t="n"/>
      <c r="O115" s="197" t="n"/>
      <c r="P115" s="197" t="n"/>
      <c r="Q115" s="197" t="n"/>
      <c r="R115" s="197" t="n"/>
      <c r="S115" s="197" t="n"/>
      <c r="T115" s="197" t="n"/>
      <c r="U115" s="197" t="n"/>
      <c r="V115" s="197" t="n"/>
      <c r="W115" s="197" t="n"/>
      <c r="X115" s="197" t="n"/>
      <c r="Y115" s="197" t="n"/>
      <c r="Z115" s="197" t="n"/>
    </row>
    <row r="116" ht="12.75" customHeight="1" s="198">
      <c r="A116" s="197" t="n"/>
      <c r="B116" s="197" t="n"/>
      <c r="C116" s="197" t="n"/>
      <c r="D116" s="197" t="n"/>
      <c r="E116" s="197" t="n"/>
      <c r="F116" s="197" t="n"/>
      <c r="G116" s="197" t="n"/>
      <c r="H116" s="197" t="n"/>
      <c r="I116" s="197" t="n"/>
      <c r="J116" s="197" t="n"/>
      <c r="K116" s="197" t="n"/>
      <c r="L116" s="197" t="n"/>
      <c r="M116" s="197" t="n"/>
      <c r="N116" s="197" t="n"/>
      <c r="O116" s="197" t="n"/>
      <c r="P116" s="197" t="n"/>
      <c r="Q116" s="197" t="n"/>
      <c r="R116" s="197" t="n"/>
      <c r="S116" s="197" t="n"/>
      <c r="T116" s="197" t="n"/>
      <c r="U116" s="197" t="n"/>
      <c r="V116" s="197" t="n"/>
      <c r="W116" s="197" t="n"/>
      <c r="X116" s="197" t="n"/>
      <c r="Y116" s="197" t="n"/>
      <c r="Z116" s="197" t="n"/>
    </row>
    <row r="117" ht="12.75" customHeight="1" s="198">
      <c r="A117" s="197" t="n"/>
      <c r="B117" s="197" t="n"/>
      <c r="C117" s="197" t="n"/>
      <c r="D117" s="197" t="n"/>
      <c r="E117" s="197" t="n"/>
      <c r="F117" s="197" t="n"/>
      <c r="G117" s="197" t="n"/>
      <c r="H117" s="197" t="n"/>
      <c r="I117" s="197" t="n"/>
      <c r="J117" s="197" t="n"/>
      <c r="K117" s="197" t="n"/>
      <c r="L117" s="197" t="n"/>
      <c r="M117" s="197" t="n"/>
      <c r="N117" s="197" t="n"/>
      <c r="O117" s="197" t="n"/>
      <c r="P117" s="197" t="n"/>
      <c r="Q117" s="197" t="n"/>
      <c r="R117" s="197" t="n"/>
      <c r="S117" s="197" t="n"/>
      <c r="T117" s="197" t="n"/>
      <c r="U117" s="197" t="n"/>
      <c r="V117" s="197" t="n"/>
      <c r="W117" s="197" t="n"/>
      <c r="X117" s="197" t="n"/>
      <c r="Y117" s="197" t="n"/>
      <c r="Z117" s="197" t="n"/>
    </row>
    <row r="118" ht="12.75" customHeight="1" s="198">
      <c r="A118" s="197" t="n"/>
      <c r="B118" s="197" t="n"/>
      <c r="C118" s="197" t="n"/>
      <c r="D118" s="197" t="n"/>
      <c r="E118" s="197" t="n"/>
      <c r="F118" s="197" t="n"/>
      <c r="G118" s="197" t="n"/>
      <c r="H118" s="197" t="n"/>
      <c r="I118" s="197" t="n"/>
      <c r="J118" s="197" t="n"/>
      <c r="K118" s="197" t="n"/>
      <c r="L118" s="197" t="n"/>
      <c r="M118" s="197" t="n"/>
      <c r="N118" s="197" t="n"/>
      <c r="O118" s="197" t="n"/>
      <c r="P118" s="197" t="n"/>
      <c r="Q118" s="197" t="n"/>
      <c r="R118" s="197" t="n"/>
      <c r="S118" s="197" t="n"/>
      <c r="T118" s="197" t="n"/>
      <c r="U118" s="197" t="n"/>
      <c r="V118" s="197" t="n"/>
      <c r="W118" s="197" t="n"/>
      <c r="X118" s="197" t="n"/>
      <c r="Y118" s="197" t="n"/>
      <c r="Z118" s="197" t="n"/>
    </row>
    <row r="119" ht="12.75" customHeight="1" s="198">
      <c r="A119" s="197" t="n"/>
      <c r="B119" s="197" t="n"/>
      <c r="C119" s="197" t="n"/>
      <c r="D119" s="197" t="n"/>
      <c r="E119" s="197" t="n"/>
      <c r="F119" s="197" t="n"/>
      <c r="G119" s="197" t="n"/>
      <c r="H119" s="197" t="n"/>
      <c r="I119" s="197" t="n"/>
      <c r="J119" s="197" t="n"/>
      <c r="K119" s="197" t="n"/>
      <c r="L119" s="197" t="n"/>
      <c r="M119" s="197" t="n"/>
      <c r="N119" s="197" t="n"/>
      <c r="O119" s="197" t="n"/>
      <c r="P119" s="197" t="n"/>
      <c r="Q119" s="197" t="n"/>
      <c r="R119" s="197" t="n"/>
      <c r="S119" s="197" t="n"/>
      <c r="T119" s="197" t="n"/>
      <c r="U119" s="197" t="n"/>
      <c r="V119" s="197" t="n"/>
      <c r="W119" s="197" t="n"/>
      <c r="X119" s="197" t="n"/>
      <c r="Y119" s="197" t="n"/>
      <c r="Z119" s="197" t="n"/>
    </row>
    <row r="120" ht="12.75" customHeight="1" s="198">
      <c r="A120" s="197" t="n"/>
      <c r="B120" s="197" t="n"/>
      <c r="C120" s="197" t="n"/>
      <c r="D120" s="197" t="n"/>
      <c r="E120" s="197" t="n"/>
      <c r="F120" s="197" t="n"/>
      <c r="G120" s="197" t="n"/>
      <c r="H120" s="197" t="n"/>
      <c r="I120" s="197" t="n"/>
      <c r="J120" s="197" t="n"/>
      <c r="K120" s="197" t="n"/>
      <c r="L120" s="197" t="n"/>
      <c r="M120" s="197" t="n"/>
      <c r="N120" s="197" t="n"/>
      <c r="O120" s="197" t="n"/>
      <c r="P120" s="197" t="n"/>
      <c r="Q120" s="197" t="n"/>
      <c r="R120" s="197" t="n"/>
      <c r="S120" s="197" t="n"/>
      <c r="T120" s="197" t="n"/>
      <c r="U120" s="197" t="n"/>
      <c r="V120" s="197" t="n"/>
      <c r="W120" s="197" t="n"/>
      <c r="X120" s="197" t="n"/>
      <c r="Y120" s="197" t="n"/>
      <c r="Z120" s="197" t="n"/>
    </row>
    <row r="121" ht="12.75" customHeight="1" s="198">
      <c r="A121" s="197" t="n"/>
      <c r="B121" s="197" t="n"/>
      <c r="C121" s="197" t="n"/>
      <c r="D121" s="197" t="n"/>
      <c r="E121" s="197" t="n"/>
      <c r="F121" s="197" t="n"/>
      <c r="G121" s="197" t="n"/>
      <c r="H121" s="197" t="n"/>
      <c r="I121" s="197" t="n"/>
      <c r="J121" s="197" t="n"/>
      <c r="K121" s="197" t="n"/>
      <c r="L121" s="197" t="n"/>
      <c r="M121" s="197" t="n"/>
      <c r="N121" s="197" t="n"/>
      <c r="O121" s="197" t="n"/>
      <c r="P121" s="197" t="n"/>
      <c r="Q121" s="197" t="n"/>
      <c r="R121" s="197" t="n"/>
      <c r="S121" s="197" t="n"/>
      <c r="T121" s="197" t="n"/>
      <c r="U121" s="197" t="n"/>
      <c r="V121" s="197" t="n"/>
      <c r="W121" s="197" t="n"/>
      <c r="X121" s="197" t="n"/>
      <c r="Y121" s="197" t="n"/>
      <c r="Z121" s="197" t="n"/>
    </row>
    <row r="122" ht="12.75" customHeight="1" s="198">
      <c r="A122" s="197" t="n"/>
      <c r="B122" s="197" t="n"/>
      <c r="C122" s="197" t="n"/>
      <c r="D122" s="197" t="n"/>
      <c r="E122" s="197" t="n"/>
      <c r="F122" s="197" t="n"/>
      <c r="G122" s="197" t="n"/>
      <c r="H122" s="197" t="n"/>
      <c r="I122" s="197" t="n"/>
      <c r="J122" s="197" t="n"/>
      <c r="K122" s="197" t="n"/>
      <c r="L122" s="197" t="n"/>
      <c r="M122" s="197" t="n"/>
      <c r="N122" s="197" t="n"/>
      <c r="O122" s="197" t="n"/>
      <c r="P122" s="197" t="n"/>
      <c r="Q122" s="197" t="n"/>
      <c r="R122" s="197" t="n"/>
      <c r="S122" s="197" t="n"/>
      <c r="T122" s="197" t="n"/>
      <c r="U122" s="197" t="n"/>
      <c r="V122" s="197" t="n"/>
      <c r="W122" s="197" t="n"/>
      <c r="X122" s="197" t="n"/>
      <c r="Y122" s="197" t="n"/>
      <c r="Z122" s="197" t="n"/>
    </row>
    <row r="123" ht="12.75" customHeight="1" s="198">
      <c r="A123" s="197" t="n"/>
      <c r="B123" s="197" t="n"/>
      <c r="C123" s="197" t="n"/>
      <c r="D123" s="197" t="n"/>
      <c r="E123" s="197" t="n"/>
      <c r="F123" s="197" t="n"/>
      <c r="G123" s="197" t="n"/>
      <c r="H123" s="197" t="n"/>
      <c r="I123" s="197" t="n"/>
      <c r="J123" s="197" t="n"/>
      <c r="K123" s="197" t="n"/>
      <c r="L123" s="197" t="n"/>
      <c r="M123" s="197" t="n"/>
      <c r="N123" s="197" t="n"/>
      <c r="O123" s="197" t="n"/>
      <c r="P123" s="197" t="n"/>
      <c r="Q123" s="197" t="n"/>
      <c r="R123" s="197" t="n"/>
      <c r="S123" s="197" t="n"/>
      <c r="T123" s="197" t="n"/>
      <c r="U123" s="197" t="n"/>
      <c r="V123" s="197" t="n"/>
      <c r="W123" s="197" t="n"/>
      <c r="X123" s="197" t="n"/>
      <c r="Y123" s="197" t="n"/>
      <c r="Z123" s="197" t="n"/>
    </row>
    <row r="124" ht="12.75" customHeight="1" s="198">
      <c r="A124" s="197" t="n"/>
      <c r="B124" s="197" t="n"/>
      <c r="C124" s="197" t="n"/>
      <c r="D124" s="197" t="n"/>
      <c r="E124" s="197" t="n"/>
      <c r="F124" s="197" t="n"/>
      <c r="G124" s="197" t="n"/>
      <c r="H124" s="197" t="n"/>
      <c r="I124" s="197" t="n"/>
      <c r="J124" s="197" t="n"/>
      <c r="K124" s="197" t="n"/>
      <c r="L124" s="197" t="n"/>
      <c r="M124" s="197" t="n"/>
      <c r="N124" s="197" t="n"/>
      <c r="O124" s="197" t="n"/>
      <c r="P124" s="197" t="n"/>
      <c r="Q124" s="197" t="n"/>
      <c r="R124" s="197" t="n"/>
      <c r="S124" s="197" t="n"/>
      <c r="T124" s="197" t="n"/>
      <c r="U124" s="197" t="n"/>
      <c r="V124" s="197" t="n"/>
      <c r="W124" s="197" t="n"/>
      <c r="X124" s="197" t="n"/>
      <c r="Y124" s="197" t="n"/>
      <c r="Z124" s="197" t="n"/>
    </row>
    <row r="125" ht="12.75" customHeight="1" s="198">
      <c r="A125" s="197" t="n"/>
      <c r="B125" s="197" t="n"/>
      <c r="C125" s="197" t="n"/>
      <c r="D125" s="197" t="n"/>
      <c r="E125" s="197" t="n"/>
      <c r="F125" s="197" t="n"/>
      <c r="G125" s="197" t="n"/>
      <c r="H125" s="197" t="n"/>
      <c r="I125" s="197" t="n"/>
      <c r="J125" s="197" t="n"/>
      <c r="K125" s="197" t="n"/>
      <c r="L125" s="197" t="n"/>
      <c r="M125" s="197" t="n"/>
      <c r="N125" s="197" t="n"/>
      <c r="O125" s="197" t="n"/>
      <c r="P125" s="197" t="n"/>
      <c r="Q125" s="197" t="n"/>
      <c r="R125" s="197" t="n"/>
      <c r="S125" s="197" t="n"/>
      <c r="T125" s="197" t="n"/>
      <c r="U125" s="197" t="n"/>
      <c r="V125" s="197" t="n"/>
      <c r="W125" s="197" t="n"/>
      <c r="X125" s="197" t="n"/>
      <c r="Y125" s="197" t="n"/>
      <c r="Z125" s="197" t="n"/>
    </row>
    <row r="126" ht="12.75" customHeight="1" s="198">
      <c r="A126" s="197" t="n"/>
      <c r="B126" s="197" t="n"/>
      <c r="C126" s="197" t="n"/>
      <c r="D126" s="197" t="n"/>
      <c r="E126" s="197" t="n"/>
      <c r="F126" s="197" t="n"/>
      <c r="G126" s="197" t="n"/>
      <c r="H126" s="197" t="n"/>
      <c r="I126" s="197" t="n"/>
      <c r="J126" s="197" t="n"/>
      <c r="K126" s="197" t="n"/>
      <c r="L126" s="197" t="n"/>
      <c r="M126" s="197" t="n"/>
      <c r="N126" s="197" t="n"/>
      <c r="O126" s="197" t="n"/>
      <c r="P126" s="197" t="n"/>
      <c r="Q126" s="197" t="n"/>
      <c r="R126" s="197" t="n"/>
      <c r="S126" s="197" t="n"/>
      <c r="T126" s="197" t="n"/>
      <c r="U126" s="197" t="n"/>
      <c r="V126" s="197" t="n"/>
      <c r="W126" s="197" t="n"/>
      <c r="X126" s="197" t="n"/>
      <c r="Y126" s="197" t="n"/>
      <c r="Z126" s="197" t="n"/>
    </row>
    <row r="127" ht="12.75" customHeight="1" s="198">
      <c r="A127" s="197" t="n"/>
      <c r="B127" s="197" t="n"/>
      <c r="C127" s="197" t="n"/>
      <c r="D127" s="197" t="n"/>
      <c r="E127" s="197" t="n"/>
      <c r="F127" s="197" t="n"/>
      <c r="G127" s="197" t="n"/>
      <c r="H127" s="197" t="n"/>
      <c r="I127" s="197" t="n"/>
      <c r="J127" s="197" t="n"/>
      <c r="K127" s="197" t="n"/>
      <c r="L127" s="197" t="n"/>
      <c r="M127" s="197" t="n"/>
      <c r="N127" s="197" t="n"/>
      <c r="O127" s="197" t="n"/>
      <c r="P127" s="197" t="n"/>
      <c r="Q127" s="197" t="n"/>
      <c r="R127" s="197" t="n"/>
      <c r="S127" s="197" t="n"/>
      <c r="T127" s="197" t="n"/>
      <c r="U127" s="197" t="n"/>
      <c r="V127" s="197" t="n"/>
      <c r="W127" s="197" t="n"/>
      <c r="X127" s="197" t="n"/>
      <c r="Y127" s="197" t="n"/>
      <c r="Z127" s="197" t="n"/>
    </row>
    <row r="128" ht="12.75" customHeight="1" s="198">
      <c r="A128" s="197" t="n"/>
      <c r="B128" s="197" t="n"/>
      <c r="C128" s="197" t="n"/>
      <c r="D128" s="197" t="n"/>
      <c r="E128" s="197" t="n"/>
      <c r="F128" s="197" t="n"/>
      <c r="G128" s="197" t="n"/>
      <c r="H128" s="197" t="n"/>
      <c r="I128" s="197" t="n"/>
      <c r="J128" s="197" t="n"/>
      <c r="K128" s="197" t="n"/>
      <c r="L128" s="197" t="n"/>
      <c r="M128" s="197" t="n"/>
      <c r="N128" s="197" t="n"/>
      <c r="O128" s="197" t="n"/>
      <c r="P128" s="197" t="n"/>
      <c r="Q128" s="197" t="n"/>
      <c r="R128" s="197" t="n"/>
      <c r="S128" s="197" t="n"/>
      <c r="T128" s="197" t="n"/>
      <c r="U128" s="197" t="n"/>
      <c r="V128" s="197" t="n"/>
      <c r="W128" s="197" t="n"/>
      <c r="X128" s="197" t="n"/>
      <c r="Y128" s="197" t="n"/>
      <c r="Z128" s="197" t="n"/>
    </row>
    <row r="129" ht="12.75" customHeight="1" s="198">
      <c r="A129" s="197" t="n"/>
      <c r="B129" s="197" t="n"/>
      <c r="C129" s="197" t="n"/>
      <c r="D129" s="197" t="n"/>
      <c r="E129" s="197" t="n"/>
      <c r="F129" s="197" t="n"/>
      <c r="G129" s="197" t="n"/>
      <c r="H129" s="197" t="n"/>
      <c r="I129" s="197" t="n"/>
      <c r="J129" s="197" t="n"/>
      <c r="K129" s="197" t="n"/>
      <c r="L129" s="197" t="n"/>
      <c r="M129" s="197" t="n"/>
      <c r="N129" s="197" t="n"/>
      <c r="O129" s="197" t="n"/>
      <c r="P129" s="197" t="n"/>
      <c r="Q129" s="197" t="n"/>
      <c r="R129" s="197" t="n"/>
      <c r="S129" s="197" t="n"/>
      <c r="T129" s="197" t="n"/>
      <c r="U129" s="197" t="n"/>
      <c r="V129" s="197" t="n"/>
      <c r="W129" s="197" t="n"/>
      <c r="X129" s="197" t="n"/>
      <c r="Y129" s="197" t="n"/>
      <c r="Z129" s="197" t="n"/>
    </row>
    <row r="130" ht="12.75" customHeight="1" s="198">
      <c r="A130" s="197" t="n"/>
      <c r="B130" s="197" t="n"/>
      <c r="C130" s="197" t="n"/>
      <c r="D130" s="197" t="n"/>
      <c r="E130" s="197" t="n"/>
      <c r="F130" s="197" t="n"/>
      <c r="G130" s="197" t="n"/>
      <c r="H130" s="197" t="n"/>
      <c r="I130" s="197" t="n"/>
      <c r="J130" s="197" t="n"/>
      <c r="K130" s="197" t="n"/>
      <c r="L130" s="197" t="n"/>
      <c r="M130" s="197" t="n"/>
      <c r="N130" s="197" t="n"/>
      <c r="O130" s="197" t="n"/>
      <c r="P130" s="197" t="n"/>
      <c r="Q130" s="197" t="n"/>
      <c r="R130" s="197" t="n"/>
      <c r="S130" s="197" t="n"/>
      <c r="T130" s="197" t="n"/>
      <c r="U130" s="197" t="n"/>
      <c r="V130" s="197" t="n"/>
      <c r="W130" s="197" t="n"/>
      <c r="X130" s="197" t="n"/>
      <c r="Y130" s="197" t="n"/>
      <c r="Z130" s="197" t="n"/>
    </row>
    <row r="131" ht="12.75" customHeight="1" s="198">
      <c r="A131" s="197" t="n"/>
      <c r="B131" s="197" t="n"/>
      <c r="C131" s="197" t="n"/>
      <c r="D131" s="197" t="n"/>
      <c r="E131" s="197" t="n"/>
      <c r="F131" s="197" t="n"/>
      <c r="G131" s="197" t="n"/>
      <c r="H131" s="197" t="n"/>
      <c r="I131" s="197" t="n"/>
      <c r="J131" s="197" t="n"/>
      <c r="K131" s="197" t="n"/>
      <c r="L131" s="197" t="n"/>
      <c r="M131" s="197" t="n"/>
      <c r="N131" s="197" t="n"/>
      <c r="O131" s="197" t="n"/>
      <c r="P131" s="197" t="n"/>
      <c r="Q131" s="197" t="n"/>
      <c r="R131" s="197" t="n"/>
      <c r="S131" s="197" t="n"/>
      <c r="T131" s="197" t="n"/>
      <c r="U131" s="197" t="n"/>
      <c r="V131" s="197" t="n"/>
      <c r="W131" s="197" t="n"/>
      <c r="X131" s="197" t="n"/>
      <c r="Y131" s="197" t="n"/>
      <c r="Z131" s="197" t="n"/>
    </row>
    <row r="132" ht="12.75" customHeight="1" s="198">
      <c r="A132" s="197" t="n"/>
      <c r="B132" s="197" t="n"/>
      <c r="C132" s="197" t="n"/>
      <c r="D132" s="197" t="n"/>
      <c r="E132" s="197" t="n"/>
      <c r="F132" s="197" t="n"/>
      <c r="G132" s="197" t="n"/>
      <c r="H132" s="197" t="n"/>
      <c r="I132" s="197" t="n"/>
      <c r="J132" s="197" t="n"/>
      <c r="K132" s="197" t="n"/>
      <c r="L132" s="197" t="n"/>
      <c r="M132" s="197" t="n"/>
      <c r="N132" s="197" t="n"/>
      <c r="O132" s="197" t="n"/>
      <c r="P132" s="197" t="n"/>
      <c r="Q132" s="197" t="n"/>
      <c r="R132" s="197" t="n"/>
      <c r="S132" s="197" t="n"/>
      <c r="T132" s="197" t="n"/>
      <c r="U132" s="197" t="n"/>
      <c r="V132" s="197" t="n"/>
      <c r="W132" s="197" t="n"/>
      <c r="X132" s="197" t="n"/>
      <c r="Y132" s="197" t="n"/>
      <c r="Z132" s="197" t="n"/>
    </row>
    <row r="133" ht="12.75" customHeight="1" s="198">
      <c r="A133" s="197" t="n"/>
      <c r="B133" s="197" t="n"/>
      <c r="C133" s="197" t="n"/>
      <c r="D133" s="197" t="n"/>
      <c r="E133" s="197" t="n"/>
      <c r="F133" s="197" t="n"/>
      <c r="G133" s="197" t="n"/>
      <c r="H133" s="197" t="n"/>
      <c r="I133" s="197" t="n"/>
      <c r="J133" s="197" t="n"/>
      <c r="K133" s="197" t="n"/>
      <c r="L133" s="197" t="n"/>
      <c r="M133" s="197" t="n"/>
      <c r="N133" s="197" t="n"/>
      <c r="O133" s="197" t="n"/>
      <c r="P133" s="197" t="n"/>
      <c r="Q133" s="197" t="n"/>
      <c r="R133" s="197" t="n"/>
      <c r="S133" s="197" t="n"/>
      <c r="T133" s="197" t="n"/>
      <c r="U133" s="197" t="n"/>
      <c r="V133" s="197" t="n"/>
      <c r="W133" s="197" t="n"/>
      <c r="X133" s="197" t="n"/>
      <c r="Y133" s="197" t="n"/>
      <c r="Z133" s="197" t="n"/>
    </row>
    <row r="134" ht="12.75" customHeight="1" s="198">
      <c r="A134" s="197" t="n"/>
      <c r="B134" s="197" t="n"/>
      <c r="C134" s="197" t="n"/>
      <c r="D134" s="197" t="n"/>
      <c r="E134" s="197" t="n"/>
      <c r="F134" s="197" t="n"/>
      <c r="G134" s="197" t="n"/>
      <c r="H134" s="197" t="n"/>
      <c r="I134" s="197" t="n"/>
      <c r="J134" s="197" t="n"/>
      <c r="K134" s="197" t="n"/>
      <c r="L134" s="197" t="n"/>
      <c r="M134" s="197" t="n"/>
      <c r="N134" s="197" t="n"/>
      <c r="O134" s="197" t="n"/>
      <c r="P134" s="197" t="n"/>
      <c r="Q134" s="197" t="n"/>
      <c r="R134" s="197" t="n"/>
      <c r="S134" s="197" t="n"/>
      <c r="T134" s="197" t="n"/>
      <c r="U134" s="197" t="n"/>
      <c r="V134" s="197" t="n"/>
      <c r="W134" s="197" t="n"/>
      <c r="X134" s="197" t="n"/>
      <c r="Y134" s="197" t="n"/>
      <c r="Z134" s="197" t="n"/>
    </row>
    <row r="135" ht="12.75" customHeight="1" s="198">
      <c r="A135" s="197" t="n"/>
      <c r="B135" s="197" t="n"/>
      <c r="C135" s="197" t="n"/>
      <c r="D135" s="197" t="n"/>
      <c r="E135" s="197" t="n"/>
      <c r="F135" s="197" t="n"/>
      <c r="G135" s="197" t="n"/>
      <c r="H135" s="197" t="n"/>
      <c r="I135" s="197" t="n"/>
      <c r="J135" s="197" t="n"/>
      <c r="K135" s="197" t="n"/>
      <c r="L135" s="197" t="n"/>
      <c r="M135" s="197" t="n"/>
      <c r="N135" s="197" t="n"/>
      <c r="O135" s="197" t="n"/>
      <c r="P135" s="197" t="n"/>
      <c r="Q135" s="197" t="n"/>
      <c r="R135" s="197" t="n"/>
      <c r="S135" s="197" t="n"/>
      <c r="T135" s="197" t="n"/>
      <c r="U135" s="197" t="n"/>
      <c r="V135" s="197" t="n"/>
      <c r="W135" s="197" t="n"/>
      <c r="X135" s="197" t="n"/>
      <c r="Y135" s="197" t="n"/>
      <c r="Z135" s="197" t="n"/>
    </row>
    <row r="136" ht="12.75" customHeight="1" s="198">
      <c r="A136" s="197" t="n"/>
      <c r="B136" s="197" t="n"/>
      <c r="C136" s="197" t="n"/>
      <c r="D136" s="197" t="n"/>
      <c r="E136" s="197" t="n"/>
      <c r="F136" s="197" t="n"/>
      <c r="G136" s="197" t="n"/>
      <c r="H136" s="197" t="n"/>
      <c r="I136" s="197" t="n"/>
      <c r="J136" s="197" t="n"/>
      <c r="K136" s="197" t="n"/>
      <c r="L136" s="197" t="n"/>
      <c r="M136" s="197" t="n"/>
      <c r="N136" s="197" t="n"/>
      <c r="O136" s="197" t="n"/>
      <c r="P136" s="197" t="n"/>
      <c r="Q136" s="197" t="n"/>
      <c r="R136" s="197" t="n"/>
      <c r="S136" s="197" t="n"/>
      <c r="T136" s="197" t="n"/>
      <c r="U136" s="197" t="n"/>
      <c r="V136" s="197" t="n"/>
      <c r="W136" s="197" t="n"/>
      <c r="X136" s="197" t="n"/>
      <c r="Y136" s="197" t="n"/>
      <c r="Z136" s="197" t="n"/>
    </row>
    <row r="137" ht="12.75" customHeight="1" s="198">
      <c r="A137" s="197" t="n"/>
      <c r="B137" s="197" t="n"/>
      <c r="C137" s="197" t="n"/>
      <c r="D137" s="197" t="n"/>
      <c r="E137" s="197" t="n"/>
      <c r="F137" s="197" t="n"/>
      <c r="G137" s="197" t="n"/>
      <c r="H137" s="197" t="n"/>
      <c r="I137" s="197" t="n"/>
      <c r="J137" s="197" t="n"/>
      <c r="K137" s="197" t="n"/>
      <c r="L137" s="197" t="n"/>
      <c r="M137" s="197" t="n"/>
      <c r="N137" s="197" t="n"/>
      <c r="O137" s="197" t="n"/>
      <c r="P137" s="197" t="n"/>
      <c r="Q137" s="197" t="n"/>
      <c r="R137" s="197" t="n"/>
      <c r="S137" s="197" t="n"/>
      <c r="T137" s="197" t="n"/>
      <c r="U137" s="197" t="n"/>
      <c r="V137" s="197" t="n"/>
      <c r="W137" s="197" t="n"/>
      <c r="X137" s="197" t="n"/>
      <c r="Y137" s="197" t="n"/>
      <c r="Z137" s="197" t="n"/>
    </row>
    <row r="138" ht="12.75" customHeight="1" s="198">
      <c r="A138" s="197" t="n"/>
      <c r="B138" s="197" t="n"/>
      <c r="C138" s="197" t="n"/>
      <c r="D138" s="197" t="n"/>
      <c r="E138" s="197" t="n"/>
      <c r="F138" s="197" t="n"/>
      <c r="G138" s="197" t="n"/>
      <c r="H138" s="197" t="n"/>
      <c r="I138" s="197" t="n"/>
      <c r="J138" s="197" t="n"/>
      <c r="K138" s="197" t="n"/>
      <c r="L138" s="197" t="n"/>
      <c r="M138" s="197" t="n"/>
      <c r="N138" s="197" t="n"/>
      <c r="O138" s="197" t="n"/>
      <c r="P138" s="197" t="n"/>
      <c r="Q138" s="197" t="n"/>
      <c r="R138" s="197" t="n"/>
      <c r="S138" s="197" t="n"/>
      <c r="T138" s="197" t="n"/>
      <c r="U138" s="197" t="n"/>
      <c r="V138" s="197" t="n"/>
      <c r="W138" s="197" t="n"/>
      <c r="X138" s="197" t="n"/>
      <c r="Y138" s="197" t="n"/>
      <c r="Z138" s="197" t="n"/>
    </row>
    <row r="139" ht="12.75" customHeight="1" s="198">
      <c r="A139" s="197" t="n"/>
      <c r="B139" s="197" t="n"/>
      <c r="C139" s="197" t="n"/>
      <c r="D139" s="197" t="n"/>
      <c r="E139" s="197" t="n"/>
      <c r="F139" s="197" t="n"/>
      <c r="G139" s="197" t="n"/>
      <c r="H139" s="197" t="n"/>
      <c r="I139" s="197" t="n"/>
      <c r="J139" s="197" t="n"/>
      <c r="K139" s="197" t="n"/>
      <c r="L139" s="197" t="n"/>
      <c r="M139" s="197" t="n"/>
      <c r="N139" s="197" t="n"/>
      <c r="O139" s="197" t="n"/>
      <c r="P139" s="197" t="n"/>
      <c r="Q139" s="197" t="n"/>
      <c r="R139" s="197" t="n"/>
      <c r="S139" s="197" t="n"/>
      <c r="T139" s="197" t="n"/>
      <c r="U139" s="197" t="n"/>
      <c r="V139" s="197" t="n"/>
      <c r="W139" s="197" t="n"/>
      <c r="X139" s="197" t="n"/>
      <c r="Y139" s="197" t="n"/>
      <c r="Z139" s="197" t="n"/>
    </row>
    <row r="140" ht="12.75" customHeight="1" s="198">
      <c r="A140" s="197" t="n"/>
      <c r="B140" s="197" t="n"/>
      <c r="C140" s="197" t="n"/>
      <c r="D140" s="197" t="n"/>
      <c r="E140" s="197" t="n"/>
      <c r="F140" s="197" t="n"/>
      <c r="G140" s="197" t="n"/>
      <c r="H140" s="197" t="n"/>
      <c r="I140" s="197" t="n"/>
      <c r="J140" s="197" t="n"/>
      <c r="K140" s="197" t="n"/>
      <c r="L140" s="197" t="n"/>
      <c r="M140" s="197" t="n"/>
      <c r="N140" s="197" t="n"/>
      <c r="O140" s="197" t="n"/>
      <c r="P140" s="197" t="n"/>
      <c r="Q140" s="197" t="n"/>
      <c r="R140" s="197" t="n"/>
      <c r="S140" s="197" t="n"/>
      <c r="T140" s="197" t="n"/>
      <c r="U140" s="197" t="n"/>
      <c r="V140" s="197" t="n"/>
      <c r="W140" s="197" t="n"/>
      <c r="X140" s="197" t="n"/>
      <c r="Y140" s="197" t="n"/>
      <c r="Z140" s="197" t="n"/>
    </row>
    <row r="141" ht="12.75" customHeight="1" s="198">
      <c r="A141" s="197" t="n"/>
      <c r="B141" s="197" t="n"/>
      <c r="C141" s="197" t="n"/>
      <c r="D141" s="197" t="n"/>
      <c r="E141" s="197" t="n"/>
      <c r="F141" s="197" t="n"/>
      <c r="G141" s="197" t="n"/>
      <c r="H141" s="197" t="n"/>
      <c r="I141" s="197" t="n"/>
      <c r="J141" s="197" t="n"/>
      <c r="K141" s="197" t="n"/>
      <c r="L141" s="197" t="n"/>
      <c r="M141" s="197" t="n"/>
      <c r="N141" s="197" t="n"/>
      <c r="O141" s="197" t="n"/>
      <c r="P141" s="197" t="n"/>
      <c r="Q141" s="197" t="n"/>
      <c r="R141" s="197" t="n"/>
      <c r="S141" s="197" t="n"/>
      <c r="T141" s="197" t="n"/>
      <c r="U141" s="197" t="n"/>
      <c r="V141" s="197" t="n"/>
      <c r="W141" s="197" t="n"/>
      <c r="X141" s="197" t="n"/>
      <c r="Y141" s="197" t="n"/>
      <c r="Z141" s="197" t="n"/>
    </row>
    <row r="142" ht="12.75" customHeight="1" s="198">
      <c r="A142" s="197" t="n"/>
      <c r="B142" s="197" t="n"/>
      <c r="C142" s="197" t="n"/>
      <c r="D142" s="197" t="n"/>
      <c r="E142" s="197" t="n"/>
      <c r="F142" s="197" t="n"/>
      <c r="G142" s="197" t="n"/>
      <c r="H142" s="197" t="n"/>
      <c r="I142" s="197" t="n"/>
      <c r="J142" s="197" t="n"/>
      <c r="K142" s="197" t="n"/>
      <c r="L142" s="197" t="n"/>
      <c r="M142" s="197" t="n"/>
      <c r="N142" s="197" t="n"/>
      <c r="O142" s="197" t="n"/>
      <c r="P142" s="197" t="n"/>
      <c r="Q142" s="197" t="n"/>
      <c r="R142" s="197" t="n"/>
      <c r="S142" s="197" t="n"/>
      <c r="T142" s="197" t="n"/>
      <c r="U142" s="197" t="n"/>
      <c r="V142" s="197" t="n"/>
      <c r="W142" s="197" t="n"/>
      <c r="X142" s="197" t="n"/>
      <c r="Y142" s="197" t="n"/>
      <c r="Z142" s="197" t="n"/>
    </row>
    <row r="143" ht="12.75" customHeight="1" s="198">
      <c r="A143" s="197" t="n"/>
      <c r="B143" s="197" t="n"/>
      <c r="C143" s="197" t="n"/>
      <c r="D143" s="197" t="n"/>
      <c r="E143" s="197" t="n"/>
      <c r="F143" s="197" t="n"/>
      <c r="G143" s="197" t="n"/>
      <c r="H143" s="197" t="n"/>
      <c r="I143" s="197" t="n"/>
      <c r="J143" s="197" t="n"/>
      <c r="K143" s="197" t="n"/>
      <c r="L143" s="197" t="n"/>
      <c r="M143" s="197" t="n"/>
      <c r="N143" s="197" t="n"/>
      <c r="O143" s="197" t="n"/>
      <c r="P143" s="197" t="n"/>
      <c r="Q143" s="197" t="n"/>
      <c r="R143" s="197" t="n"/>
      <c r="S143" s="197" t="n"/>
      <c r="T143" s="197" t="n"/>
      <c r="U143" s="197" t="n"/>
      <c r="V143" s="197" t="n"/>
      <c r="W143" s="197" t="n"/>
      <c r="X143" s="197" t="n"/>
      <c r="Y143" s="197" t="n"/>
      <c r="Z143" s="197" t="n"/>
    </row>
    <row r="144" ht="12.75" customHeight="1" s="198">
      <c r="A144" s="197" t="n"/>
      <c r="B144" s="197" t="n"/>
      <c r="C144" s="197" t="n"/>
      <c r="D144" s="197" t="n"/>
      <c r="E144" s="197" t="n"/>
      <c r="F144" s="197" t="n"/>
      <c r="G144" s="197" t="n"/>
      <c r="H144" s="197" t="n"/>
      <c r="I144" s="197" t="n"/>
      <c r="J144" s="197" t="n"/>
      <c r="K144" s="197" t="n"/>
      <c r="L144" s="197" t="n"/>
      <c r="M144" s="197" t="n"/>
      <c r="N144" s="197" t="n"/>
      <c r="O144" s="197" t="n"/>
      <c r="P144" s="197" t="n"/>
      <c r="Q144" s="197" t="n"/>
      <c r="R144" s="197" t="n"/>
      <c r="S144" s="197" t="n"/>
      <c r="T144" s="197" t="n"/>
      <c r="U144" s="197" t="n"/>
      <c r="V144" s="197" t="n"/>
      <c r="W144" s="197" t="n"/>
      <c r="X144" s="197" t="n"/>
      <c r="Y144" s="197" t="n"/>
      <c r="Z144" s="197" t="n"/>
    </row>
    <row r="145" ht="12.75" customHeight="1" s="198">
      <c r="A145" s="197" t="n"/>
      <c r="B145" s="197" t="n"/>
      <c r="C145" s="197" t="n"/>
      <c r="D145" s="197" t="n"/>
      <c r="E145" s="197" t="n"/>
      <c r="F145" s="197" t="n"/>
      <c r="G145" s="197" t="n"/>
      <c r="H145" s="197" t="n"/>
      <c r="I145" s="197" t="n"/>
      <c r="J145" s="197" t="n"/>
      <c r="K145" s="197" t="n"/>
      <c r="L145" s="197" t="n"/>
      <c r="M145" s="197" t="n"/>
      <c r="N145" s="197" t="n"/>
      <c r="O145" s="197" t="n"/>
      <c r="P145" s="197" t="n"/>
      <c r="Q145" s="197" t="n"/>
      <c r="R145" s="197" t="n"/>
      <c r="S145" s="197" t="n"/>
      <c r="T145" s="197" t="n"/>
      <c r="U145" s="197" t="n"/>
      <c r="V145" s="197" t="n"/>
      <c r="W145" s="197" t="n"/>
      <c r="X145" s="197" t="n"/>
      <c r="Y145" s="197" t="n"/>
      <c r="Z145" s="197" t="n"/>
    </row>
    <row r="146" ht="12.75" customHeight="1" s="198">
      <c r="A146" s="197" t="n"/>
      <c r="B146" s="197" t="n"/>
      <c r="C146" s="197" t="n"/>
      <c r="D146" s="197" t="n"/>
      <c r="E146" s="197" t="n"/>
      <c r="F146" s="197" t="n"/>
      <c r="G146" s="197" t="n"/>
      <c r="H146" s="197" t="n"/>
      <c r="I146" s="197" t="n"/>
      <c r="J146" s="197" t="n"/>
      <c r="K146" s="197" t="n"/>
      <c r="L146" s="197" t="n"/>
      <c r="M146" s="197" t="n"/>
      <c r="N146" s="197" t="n"/>
      <c r="O146" s="197" t="n"/>
      <c r="P146" s="197" t="n"/>
      <c r="Q146" s="197" t="n"/>
      <c r="R146" s="197" t="n"/>
      <c r="S146" s="197" t="n"/>
      <c r="T146" s="197" t="n"/>
      <c r="U146" s="197" t="n"/>
      <c r="V146" s="197" t="n"/>
      <c r="W146" s="197" t="n"/>
      <c r="X146" s="197" t="n"/>
      <c r="Y146" s="197" t="n"/>
      <c r="Z146" s="197" t="n"/>
    </row>
    <row r="147" ht="12.75" customHeight="1" s="198">
      <c r="A147" s="197" t="n"/>
      <c r="B147" s="197" t="n"/>
      <c r="C147" s="197" t="n"/>
      <c r="D147" s="197" t="n"/>
      <c r="E147" s="197" t="n"/>
      <c r="F147" s="197" t="n"/>
      <c r="G147" s="197" t="n"/>
      <c r="H147" s="197" t="n"/>
      <c r="I147" s="197" t="n"/>
      <c r="J147" s="197" t="n"/>
      <c r="K147" s="197" t="n"/>
      <c r="L147" s="197" t="n"/>
      <c r="M147" s="197" t="n"/>
      <c r="N147" s="197" t="n"/>
      <c r="O147" s="197" t="n"/>
      <c r="P147" s="197" t="n"/>
      <c r="Q147" s="197" t="n"/>
      <c r="R147" s="197" t="n"/>
      <c r="S147" s="197" t="n"/>
      <c r="T147" s="197" t="n"/>
      <c r="U147" s="197" t="n"/>
      <c r="V147" s="197" t="n"/>
      <c r="W147" s="197" t="n"/>
      <c r="X147" s="197" t="n"/>
      <c r="Y147" s="197" t="n"/>
      <c r="Z147" s="197" t="n"/>
    </row>
    <row r="148" ht="12.75" customHeight="1" s="198">
      <c r="A148" s="197" t="n"/>
      <c r="B148" s="197" t="n"/>
      <c r="C148" s="197" t="n"/>
      <c r="D148" s="197" t="n"/>
      <c r="E148" s="197" t="n"/>
      <c r="F148" s="197" t="n"/>
      <c r="G148" s="197" t="n"/>
      <c r="H148" s="197" t="n"/>
      <c r="I148" s="197" t="n"/>
      <c r="J148" s="197" t="n"/>
      <c r="K148" s="197" t="n"/>
      <c r="L148" s="197" t="n"/>
      <c r="M148" s="197" t="n"/>
      <c r="N148" s="197" t="n"/>
      <c r="O148" s="197" t="n"/>
      <c r="P148" s="197" t="n"/>
      <c r="Q148" s="197" t="n"/>
      <c r="R148" s="197" t="n"/>
      <c r="S148" s="197" t="n"/>
      <c r="T148" s="197" t="n"/>
      <c r="U148" s="197" t="n"/>
      <c r="V148" s="197" t="n"/>
      <c r="W148" s="197" t="n"/>
      <c r="X148" s="197" t="n"/>
      <c r="Y148" s="197" t="n"/>
      <c r="Z148" s="197" t="n"/>
    </row>
    <row r="149" ht="12.75" customHeight="1" s="198">
      <c r="A149" s="197" t="n"/>
      <c r="B149" s="197" t="n"/>
      <c r="C149" s="197" t="n"/>
      <c r="D149" s="197" t="n"/>
      <c r="E149" s="197" t="n"/>
      <c r="F149" s="197" t="n"/>
      <c r="G149" s="197" t="n"/>
      <c r="H149" s="197" t="n"/>
      <c r="I149" s="197" t="n"/>
      <c r="J149" s="197" t="n"/>
      <c r="K149" s="197" t="n"/>
      <c r="L149" s="197" t="n"/>
      <c r="M149" s="197" t="n"/>
      <c r="N149" s="197" t="n"/>
      <c r="O149" s="197" t="n"/>
      <c r="P149" s="197" t="n"/>
      <c r="Q149" s="197" t="n"/>
      <c r="R149" s="197" t="n"/>
      <c r="S149" s="197" t="n"/>
      <c r="T149" s="197" t="n"/>
      <c r="U149" s="197" t="n"/>
      <c r="V149" s="197" t="n"/>
      <c r="W149" s="197" t="n"/>
      <c r="X149" s="197" t="n"/>
      <c r="Y149" s="197" t="n"/>
      <c r="Z149" s="197" t="n"/>
    </row>
    <row r="150" ht="12.75" customHeight="1" s="198">
      <c r="A150" s="197" t="n"/>
      <c r="B150" s="197" t="n"/>
      <c r="C150" s="197" t="n"/>
      <c r="D150" s="197" t="n"/>
      <c r="E150" s="197" t="n"/>
      <c r="F150" s="197" t="n"/>
      <c r="G150" s="197" t="n"/>
      <c r="H150" s="197" t="n"/>
      <c r="I150" s="197" t="n"/>
      <c r="J150" s="197" t="n"/>
      <c r="K150" s="197" t="n"/>
      <c r="L150" s="197" t="n"/>
      <c r="M150" s="197" t="n"/>
      <c r="N150" s="197" t="n"/>
      <c r="O150" s="197" t="n"/>
      <c r="P150" s="197" t="n"/>
      <c r="Q150" s="197" t="n"/>
      <c r="R150" s="197" t="n"/>
      <c r="S150" s="197" t="n"/>
      <c r="T150" s="197" t="n"/>
      <c r="U150" s="197" t="n"/>
      <c r="V150" s="197" t="n"/>
      <c r="W150" s="197" t="n"/>
      <c r="X150" s="197" t="n"/>
      <c r="Y150" s="197" t="n"/>
      <c r="Z150" s="197" t="n"/>
    </row>
    <row r="151" ht="12.75" customHeight="1" s="198">
      <c r="A151" s="197" t="n"/>
      <c r="B151" s="197" t="n"/>
      <c r="C151" s="197" t="n"/>
      <c r="D151" s="197" t="n"/>
      <c r="E151" s="197" t="n"/>
      <c r="F151" s="197" t="n"/>
      <c r="G151" s="197" t="n"/>
      <c r="H151" s="197" t="n"/>
      <c r="I151" s="197" t="n"/>
      <c r="J151" s="197" t="n"/>
      <c r="K151" s="197" t="n"/>
      <c r="L151" s="197" t="n"/>
      <c r="M151" s="197" t="n"/>
      <c r="N151" s="197" t="n"/>
      <c r="O151" s="197" t="n"/>
      <c r="P151" s="197" t="n"/>
      <c r="Q151" s="197" t="n"/>
      <c r="R151" s="197" t="n"/>
      <c r="S151" s="197" t="n"/>
      <c r="T151" s="197" t="n"/>
      <c r="U151" s="197" t="n"/>
      <c r="V151" s="197" t="n"/>
      <c r="W151" s="197" t="n"/>
      <c r="X151" s="197" t="n"/>
      <c r="Y151" s="197" t="n"/>
      <c r="Z151" s="197" t="n"/>
    </row>
    <row r="152" ht="12.75" customHeight="1" s="198">
      <c r="A152" s="197" t="n"/>
      <c r="B152" s="197" t="n"/>
      <c r="C152" s="197" t="n"/>
      <c r="D152" s="197" t="n"/>
      <c r="E152" s="197" t="n"/>
      <c r="F152" s="197" t="n"/>
      <c r="G152" s="197" t="n"/>
      <c r="H152" s="197" t="n"/>
      <c r="I152" s="197" t="n"/>
      <c r="J152" s="197" t="n"/>
      <c r="K152" s="197" t="n"/>
      <c r="L152" s="197" t="n"/>
      <c r="M152" s="197" t="n"/>
      <c r="N152" s="197" t="n"/>
      <c r="O152" s="197" t="n"/>
      <c r="P152" s="197" t="n"/>
      <c r="Q152" s="197" t="n"/>
      <c r="R152" s="197" t="n"/>
      <c r="S152" s="197" t="n"/>
      <c r="T152" s="197" t="n"/>
      <c r="U152" s="197" t="n"/>
      <c r="V152" s="197" t="n"/>
      <c r="W152" s="197" t="n"/>
      <c r="X152" s="197" t="n"/>
      <c r="Y152" s="197" t="n"/>
      <c r="Z152" s="197" t="n"/>
    </row>
    <row r="153" ht="12.75" customHeight="1" s="198">
      <c r="A153" s="197" t="n"/>
      <c r="B153" s="197" t="n"/>
      <c r="C153" s="197" t="n"/>
      <c r="D153" s="197" t="n"/>
      <c r="E153" s="197" t="n"/>
      <c r="F153" s="197" t="n"/>
      <c r="G153" s="197" t="n"/>
      <c r="H153" s="197" t="n"/>
      <c r="I153" s="197" t="n"/>
      <c r="J153" s="197" t="n"/>
      <c r="K153" s="197" t="n"/>
      <c r="L153" s="197" t="n"/>
      <c r="M153" s="197" t="n"/>
      <c r="N153" s="197" t="n"/>
      <c r="O153" s="197" t="n"/>
      <c r="P153" s="197" t="n"/>
      <c r="Q153" s="197" t="n"/>
      <c r="R153" s="197" t="n"/>
      <c r="S153" s="197" t="n"/>
      <c r="T153" s="197" t="n"/>
      <c r="U153" s="197" t="n"/>
      <c r="V153" s="197" t="n"/>
      <c r="W153" s="197" t="n"/>
      <c r="X153" s="197" t="n"/>
      <c r="Y153" s="197" t="n"/>
      <c r="Z153" s="197" t="n"/>
    </row>
    <row r="154" ht="12.75" customHeight="1" s="198">
      <c r="A154" s="197" t="n"/>
      <c r="B154" s="197" t="n"/>
      <c r="C154" s="197" t="n"/>
      <c r="D154" s="197" t="n"/>
      <c r="E154" s="197" t="n"/>
      <c r="F154" s="197" t="n"/>
      <c r="G154" s="197" t="n"/>
      <c r="H154" s="197" t="n"/>
      <c r="I154" s="197" t="n"/>
      <c r="J154" s="197" t="n"/>
      <c r="K154" s="197" t="n"/>
      <c r="L154" s="197" t="n"/>
      <c r="M154" s="197" t="n"/>
      <c r="N154" s="197" t="n"/>
      <c r="O154" s="197" t="n"/>
      <c r="P154" s="197" t="n"/>
      <c r="Q154" s="197" t="n"/>
      <c r="R154" s="197" t="n"/>
      <c r="S154" s="197" t="n"/>
      <c r="T154" s="197" t="n"/>
      <c r="U154" s="197" t="n"/>
      <c r="V154" s="197" t="n"/>
      <c r="W154" s="197" t="n"/>
      <c r="X154" s="197" t="n"/>
      <c r="Y154" s="197" t="n"/>
      <c r="Z154" s="197" t="n"/>
    </row>
    <row r="155" ht="12.75" customHeight="1" s="198">
      <c r="A155" s="197" t="n"/>
      <c r="B155" s="197" t="n"/>
      <c r="C155" s="197" t="n"/>
      <c r="D155" s="197" t="n"/>
      <c r="E155" s="197" t="n"/>
      <c r="F155" s="197" t="n"/>
      <c r="G155" s="197" t="n"/>
      <c r="H155" s="197" t="n"/>
      <c r="I155" s="197" t="n"/>
      <c r="J155" s="197" t="n"/>
      <c r="K155" s="197" t="n"/>
      <c r="L155" s="197" t="n"/>
      <c r="M155" s="197" t="n"/>
      <c r="N155" s="197" t="n"/>
      <c r="O155" s="197" t="n"/>
      <c r="P155" s="197" t="n"/>
      <c r="Q155" s="197" t="n"/>
      <c r="R155" s="197" t="n"/>
      <c r="S155" s="197" t="n"/>
      <c r="T155" s="197" t="n"/>
      <c r="U155" s="197" t="n"/>
      <c r="V155" s="197" t="n"/>
      <c r="W155" s="197" t="n"/>
      <c r="X155" s="197" t="n"/>
      <c r="Y155" s="197" t="n"/>
      <c r="Z155" s="197" t="n"/>
    </row>
    <row r="156" ht="12.75" customHeight="1" s="198">
      <c r="A156" s="197" t="n"/>
      <c r="B156" s="197" t="n"/>
      <c r="C156" s="197" t="n"/>
      <c r="D156" s="197" t="n"/>
      <c r="E156" s="197" t="n"/>
      <c r="F156" s="197" t="n"/>
      <c r="G156" s="197" t="n"/>
      <c r="H156" s="197" t="n"/>
      <c r="I156" s="197" t="n"/>
      <c r="J156" s="197" t="n"/>
      <c r="K156" s="197" t="n"/>
      <c r="L156" s="197" t="n"/>
      <c r="M156" s="197" t="n"/>
      <c r="N156" s="197" t="n"/>
      <c r="O156" s="197" t="n"/>
      <c r="P156" s="197" t="n"/>
      <c r="Q156" s="197" t="n"/>
      <c r="R156" s="197" t="n"/>
      <c r="S156" s="197" t="n"/>
      <c r="T156" s="197" t="n"/>
      <c r="U156" s="197" t="n"/>
      <c r="V156" s="197" t="n"/>
      <c r="W156" s="197" t="n"/>
      <c r="X156" s="197" t="n"/>
      <c r="Y156" s="197" t="n"/>
      <c r="Z156" s="197" t="n"/>
    </row>
    <row r="157" ht="12.75" customHeight="1" s="198">
      <c r="A157" s="197" t="n"/>
      <c r="B157" s="197" t="n"/>
      <c r="C157" s="197" t="n"/>
      <c r="D157" s="197" t="n"/>
      <c r="E157" s="197" t="n"/>
      <c r="F157" s="197" t="n"/>
      <c r="G157" s="197" t="n"/>
      <c r="H157" s="197" t="n"/>
      <c r="I157" s="197" t="n"/>
      <c r="J157" s="197" t="n"/>
      <c r="K157" s="197" t="n"/>
      <c r="L157" s="197" t="n"/>
      <c r="M157" s="197" t="n"/>
      <c r="N157" s="197" t="n"/>
      <c r="O157" s="197" t="n"/>
      <c r="P157" s="197" t="n"/>
      <c r="Q157" s="197" t="n"/>
      <c r="R157" s="197" t="n"/>
      <c r="S157" s="197" t="n"/>
      <c r="T157" s="197" t="n"/>
      <c r="U157" s="197" t="n"/>
      <c r="V157" s="197" t="n"/>
      <c r="W157" s="197" t="n"/>
      <c r="X157" s="197" t="n"/>
      <c r="Y157" s="197" t="n"/>
      <c r="Z157" s="197" t="n"/>
    </row>
    <row r="158" ht="12.75" customHeight="1" s="198">
      <c r="A158" s="197" t="n"/>
      <c r="B158" s="197" t="n"/>
      <c r="C158" s="197" t="n"/>
      <c r="D158" s="197" t="n"/>
      <c r="E158" s="197" t="n"/>
      <c r="F158" s="197" t="n"/>
      <c r="G158" s="197" t="n"/>
      <c r="H158" s="197" t="n"/>
      <c r="I158" s="197" t="n"/>
      <c r="J158" s="197" t="n"/>
      <c r="K158" s="197" t="n"/>
      <c r="L158" s="197" t="n"/>
      <c r="M158" s="197" t="n"/>
      <c r="N158" s="197" t="n"/>
      <c r="O158" s="197" t="n"/>
      <c r="P158" s="197" t="n"/>
      <c r="Q158" s="197" t="n"/>
      <c r="R158" s="197" t="n"/>
      <c r="S158" s="197" t="n"/>
      <c r="T158" s="197" t="n"/>
      <c r="U158" s="197" t="n"/>
      <c r="V158" s="197" t="n"/>
      <c r="W158" s="197" t="n"/>
      <c r="X158" s="197" t="n"/>
      <c r="Y158" s="197" t="n"/>
      <c r="Z158" s="197" t="n"/>
    </row>
    <row r="159" ht="12.75" customHeight="1" s="198">
      <c r="A159" s="197" t="n"/>
      <c r="B159" s="197" t="n"/>
      <c r="C159" s="197" t="n"/>
      <c r="D159" s="197" t="n"/>
      <c r="E159" s="197" t="n"/>
      <c r="F159" s="197" t="n"/>
      <c r="G159" s="197" t="n"/>
      <c r="H159" s="197" t="n"/>
      <c r="I159" s="197" t="n"/>
      <c r="J159" s="197" t="n"/>
      <c r="K159" s="197" t="n"/>
      <c r="L159" s="197" t="n"/>
      <c r="M159" s="197" t="n"/>
      <c r="N159" s="197" t="n"/>
      <c r="O159" s="197" t="n"/>
      <c r="P159" s="197" t="n"/>
      <c r="Q159" s="197" t="n"/>
      <c r="R159" s="197" t="n"/>
      <c r="S159" s="197" t="n"/>
      <c r="T159" s="197" t="n"/>
      <c r="U159" s="197" t="n"/>
      <c r="V159" s="197" t="n"/>
      <c r="W159" s="197" t="n"/>
      <c r="X159" s="197" t="n"/>
      <c r="Y159" s="197" t="n"/>
      <c r="Z159" s="197" t="n"/>
    </row>
    <row r="160" ht="12.75" customHeight="1" s="198">
      <c r="A160" s="197" t="n"/>
      <c r="B160" s="197" t="n"/>
      <c r="C160" s="197" t="n"/>
      <c r="D160" s="197" t="n"/>
      <c r="E160" s="197" t="n"/>
      <c r="F160" s="197" t="n"/>
      <c r="G160" s="197" t="n"/>
      <c r="H160" s="197" t="n"/>
      <c r="I160" s="197" t="n"/>
      <c r="J160" s="197" t="n"/>
      <c r="K160" s="197" t="n"/>
      <c r="L160" s="197" t="n"/>
      <c r="M160" s="197" t="n"/>
      <c r="N160" s="197" t="n"/>
      <c r="O160" s="197" t="n"/>
      <c r="P160" s="197" t="n"/>
      <c r="Q160" s="197" t="n"/>
      <c r="R160" s="197" t="n"/>
      <c r="S160" s="197" t="n"/>
      <c r="T160" s="197" t="n"/>
      <c r="U160" s="197" t="n"/>
      <c r="V160" s="197" t="n"/>
      <c r="W160" s="197" t="n"/>
      <c r="X160" s="197" t="n"/>
      <c r="Y160" s="197" t="n"/>
      <c r="Z160" s="197" t="n"/>
    </row>
    <row r="161" ht="12.75" customHeight="1" s="198">
      <c r="A161" s="197" t="n"/>
      <c r="B161" s="197" t="n"/>
      <c r="C161" s="197" t="n"/>
      <c r="D161" s="197" t="n"/>
      <c r="E161" s="197" t="n"/>
      <c r="F161" s="197" t="n"/>
      <c r="G161" s="197" t="n"/>
      <c r="H161" s="197" t="n"/>
      <c r="I161" s="197" t="n"/>
      <c r="J161" s="197" t="n"/>
      <c r="K161" s="197" t="n"/>
      <c r="L161" s="197" t="n"/>
      <c r="M161" s="197" t="n"/>
      <c r="N161" s="197" t="n"/>
      <c r="O161" s="197" t="n"/>
      <c r="P161" s="197" t="n"/>
      <c r="Q161" s="197" t="n"/>
      <c r="R161" s="197" t="n"/>
      <c r="S161" s="197" t="n"/>
      <c r="T161" s="197" t="n"/>
      <c r="U161" s="197" t="n"/>
      <c r="V161" s="197" t="n"/>
      <c r="W161" s="197" t="n"/>
      <c r="X161" s="197" t="n"/>
      <c r="Y161" s="197" t="n"/>
      <c r="Z161" s="197" t="n"/>
    </row>
    <row r="162" ht="12.75" customHeight="1" s="198">
      <c r="A162" s="197" t="n"/>
      <c r="B162" s="197" t="n"/>
      <c r="C162" s="197" t="n"/>
      <c r="D162" s="197" t="n"/>
      <c r="E162" s="197" t="n"/>
      <c r="F162" s="197" t="n"/>
      <c r="G162" s="197" t="n"/>
      <c r="H162" s="197" t="n"/>
      <c r="I162" s="197" t="n"/>
      <c r="J162" s="197" t="n"/>
      <c r="K162" s="197" t="n"/>
      <c r="L162" s="197" t="n"/>
      <c r="M162" s="197" t="n"/>
      <c r="N162" s="197" t="n"/>
      <c r="O162" s="197" t="n"/>
      <c r="P162" s="197" t="n"/>
      <c r="Q162" s="197" t="n"/>
      <c r="R162" s="197" t="n"/>
      <c r="S162" s="197" t="n"/>
      <c r="T162" s="197" t="n"/>
      <c r="U162" s="197" t="n"/>
      <c r="V162" s="197" t="n"/>
      <c r="W162" s="197" t="n"/>
      <c r="X162" s="197" t="n"/>
      <c r="Y162" s="197" t="n"/>
      <c r="Z162" s="197" t="n"/>
    </row>
    <row r="163" ht="12.75" customHeight="1" s="198">
      <c r="A163" s="197" t="n"/>
      <c r="B163" s="197" t="n"/>
      <c r="C163" s="197" t="n"/>
      <c r="D163" s="197" t="n"/>
      <c r="E163" s="197" t="n"/>
      <c r="F163" s="197" t="n"/>
      <c r="G163" s="197" t="n"/>
      <c r="H163" s="197" t="n"/>
      <c r="I163" s="197" t="n"/>
      <c r="J163" s="197" t="n"/>
      <c r="K163" s="197" t="n"/>
      <c r="L163" s="197" t="n"/>
      <c r="M163" s="197" t="n"/>
      <c r="N163" s="197" t="n"/>
      <c r="O163" s="197" t="n"/>
      <c r="P163" s="197" t="n"/>
      <c r="Q163" s="197" t="n"/>
      <c r="R163" s="197" t="n"/>
      <c r="S163" s="197" t="n"/>
      <c r="T163" s="197" t="n"/>
      <c r="U163" s="197" t="n"/>
      <c r="V163" s="197" t="n"/>
      <c r="W163" s="197" t="n"/>
      <c r="X163" s="197" t="n"/>
      <c r="Y163" s="197" t="n"/>
      <c r="Z163" s="197" t="n"/>
    </row>
    <row r="164" ht="12.75" customHeight="1" s="198">
      <c r="A164" s="197" t="n"/>
      <c r="B164" s="197" t="n"/>
      <c r="C164" s="197" t="n"/>
      <c r="D164" s="197" t="n"/>
      <c r="E164" s="197" t="n"/>
      <c r="F164" s="197" t="n"/>
      <c r="G164" s="197" t="n"/>
      <c r="H164" s="197" t="n"/>
      <c r="I164" s="197" t="n"/>
      <c r="J164" s="197" t="n"/>
      <c r="K164" s="197" t="n"/>
      <c r="L164" s="197" t="n"/>
      <c r="M164" s="197" t="n"/>
      <c r="N164" s="197" t="n"/>
      <c r="O164" s="197" t="n"/>
      <c r="P164" s="197" t="n"/>
      <c r="Q164" s="197" t="n"/>
      <c r="R164" s="197" t="n"/>
      <c r="S164" s="197" t="n"/>
      <c r="T164" s="197" t="n"/>
      <c r="U164" s="197" t="n"/>
      <c r="V164" s="197" t="n"/>
      <c r="W164" s="197" t="n"/>
      <c r="X164" s="197" t="n"/>
      <c r="Y164" s="197" t="n"/>
      <c r="Z164" s="197" t="n"/>
    </row>
    <row r="165" ht="12.75" customHeight="1" s="198">
      <c r="A165" s="197" t="n"/>
      <c r="B165" s="197" t="n"/>
      <c r="C165" s="197" t="n"/>
      <c r="D165" s="197" t="n"/>
      <c r="E165" s="197" t="n"/>
      <c r="F165" s="197" t="n"/>
      <c r="G165" s="197" t="n"/>
      <c r="H165" s="197" t="n"/>
      <c r="I165" s="197" t="n"/>
      <c r="J165" s="197" t="n"/>
      <c r="K165" s="197" t="n"/>
      <c r="L165" s="197" t="n"/>
      <c r="M165" s="197" t="n"/>
      <c r="N165" s="197" t="n"/>
      <c r="O165" s="197" t="n"/>
      <c r="P165" s="197" t="n"/>
      <c r="Q165" s="197" t="n"/>
      <c r="R165" s="197" t="n"/>
      <c r="S165" s="197" t="n"/>
      <c r="T165" s="197" t="n"/>
      <c r="U165" s="197" t="n"/>
      <c r="V165" s="197" t="n"/>
      <c r="W165" s="197" t="n"/>
      <c r="X165" s="197" t="n"/>
      <c r="Y165" s="197" t="n"/>
      <c r="Z165" s="197" t="n"/>
    </row>
    <row r="166" ht="12.75" customHeight="1" s="198">
      <c r="A166" s="197" t="n"/>
      <c r="B166" s="197" t="n"/>
      <c r="C166" s="197" t="n"/>
      <c r="D166" s="197" t="n"/>
      <c r="E166" s="197" t="n"/>
      <c r="F166" s="197" t="n"/>
      <c r="G166" s="197" t="n"/>
      <c r="H166" s="197" t="n"/>
      <c r="I166" s="197" t="n"/>
      <c r="J166" s="197" t="n"/>
      <c r="K166" s="197" t="n"/>
      <c r="L166" s="197" t="n"/>
      <c r="M166" s="197" t="n"/>
      <c r="N166" s="197" t="n"/>
      <c r="O166" s="197" t="n"/>
      <c r="P166" s="197" t="n"/>
      <c r="Q166" s="197" t="n"/>
      <c r="R166" s="197" t="n"/>
      <c r="S166" s="197" t="n"/>
      <c r="T166" s="197" t="n"/>
      <c r="U166" s="197" t="n"/>
      <c r="V166" s="197" t="n"/>
      <c r="W166" s="197" t="n"/>
      <c r="X166" s="197" t="n"/>
      <c r="Y166" s="197" t="n"/>
      <c r="Z166" s="197" t="n"/>
    </row>
    <row r="167" ht="12.75" customHeight="1" s="198">
      <c r="A167" s="197" t="n"/>
      <c r="B167" s="197" t="n"/>
      <c r="C167" s="197" t="n"/>
      <c r="D167" s="197" t="n"/>
      <c r="E167" s="197" t="n"/>
      <c r="F167" s="197" t="n"/>
      <c r="G167" s="197" t="n"/>
      <c r="H167" s="197" t="n"/>
      <c r="I167" s="197" t="n"/>
      <c r="J167" s="197" t="n"/>
      <c r="K167" s="197" t="n"/>
      <c r="L167" s="197" t="n"/>
      <c r="M167" s="197" t="n"/>
      <c r="N167" s="197" t="n"/>
      <c r="O167" s="197" t="n"/>
      <c r="P167" s="197" t="n"/>
      <c r="Q167" s="197" t="n"/>
      <c r="R167" s="197" t="n"/>
      <c r="S167" s="197" t="n"/>
      <c r="T167" s="197" t="n"/>
      <c r="U167" s="197" t="n"/>
      <c r="V167" s="197" t="n"/>
      <c r="W167" s="197" t="n"/>
      <c r="X167" s="197" t="n"/>
      <c r="Y167" s="197" t="n"/>
      <c r="Z167" s="197" t="n"/>
    </row>
    <row r="168" ht="12.75" customHeight="1" s="198">
      <c r="A168" s="197" t="n"/>
      <c r="B168" s="197" t="n"/>
      <c r="C168" s="197" t="n"/>
      <c r="D168" s="197" t="n"/>
      <c r="E168" s="197" t="n"/>
      <c r="F168" s="197" t="n"/>
      <c r="G168" s="197" t="n"/>
      <c r="H168" s="197" t="n"/>
      <c r="I168" s="197" t="n"/>
      <c r="J168" s="197" t="n"/>
      <c r="K168" s="197" t="n"/>
      <c r="L168" s="197" t="n"/>
      <c r="M168" s="197" t="n"/>
      <c r="N168" s="197" t="n"/>
      <c r="O168" s="197" t="n"/>
      <c r="P168" s="197" t="n"/>
      <c r="Q168" s="197" t="n"/>
      <c r="R168" s="197" t="n"/>
      <c r="S168" s="197" t="n"/>
      <c r="T168" s="197" t="n"/>
      <c r="U168" s="197" t="n"/>
      <c r="V168" s="197" t="n"/>
      <c r="W168" s="197" t="n"/>
      <c r="X168" s="197" t="n"/>
      <c r="Y168" s="197" t="n"/>
      <c r="Z168" s="197" t="n"/>
    </row>
    <row r="169" ht="12.75" customHeight="1" s="198">
      <c r="A169" s="197" t="n"/>
      <c r="B169" s="197" t="n"/>
      <c r="C169" s="197" t="n"/>
      <c r="D169" s="197" t="n"/>
      <c r="E169" s="197" t="n"/>
      <c r="F169" s="197" t="n"/>
      <c r="G169" s="197" t="n"/>
      <c r="H169" s="197" t="n"/>
      <c r="I169" s="197" t="n"/>
      <c r="J169" s="197" t="n"/>
      <c r="K169" s="197" t="n"/>
      <c r="L169" s="197" t="n"/>
      <c r="M169" s="197" t="n"/>
      <c r="N169" s="197" t="n"/>
      <c r="O169" s="197" t="n"/>
      <c r="P169" s="197" t="n"/>
      <c r="Q169" s="197" t="n"/>
      <c r="R169" s="197" t="n"/>
      <c r="S169" s="197" t="n"/>
      <c r="T169" s="197" t="n"/>
      <c r="U169" s="197" t="n"/>
      <c r="V169" s="197" t="n"/>
      <c r="W169" s="197" t="n"/>
      <c r="X169" s="197" t="n"/>
      <c r="Y169" s="197" t="n"/>
      <c r="Z169" s="197" t="n"/>
    </row>
    <row r="170" ht="12.75" customHeight="1" s="198">
      <c r="A170" s="197" t="n"/>
      <c r="B170" s="197" t="n"/>
      <c r="C170" s="197" t="n"/>
      <c r="D170" s="197" t="n"/>
      <c r="E170" s="197" t="n"/>
      <c r="F170" s="197" t="n"/>
      <c r="G170" s="197" t="n"/>
      <c r="H170" s="197" t="n"/>
      <c r="I170" s="197" t="n"/>
      <c r="J170" s="197" t="n"/>
      <c r="K170" s="197" t="n"/>
      <c r="L170" s="197" t="n"/>
      <c r="M170" s="197" t="n"/>
      <c r="N170" s="197" t="n"/>
      <c r="O170" s="197" t="n"/>
      <c r="P170" s="197" t="n"/>
      <c r="Q170" s="197" t="n"/>
      <c r="R170" s="197" t="n"/>
      <c r="S170" s="197" t="n"/>
      <c r="T170" s="197" t="n"/>
      <c r="U170" s="197" t="n"/>
      <c r="V170" s="197" t="n"/>
      <c r="W170" s="197" t="n"/>
      <c r="X170" s="197" t="n"/>
      <c r="Y170" s="197" t="n"/>
      <c r="Z170" s="197" t="n"/>
    </row>
    <row r="171" ht="12.75" customHeight="1" s="198">
      <c r="A171" s="197" t="n"/>
      <c r="B171" s="197" t="n"/>
      <c r="C171" s="197" t="n"/>
      <c r="D171" s="197" t="n"/>
      <c r="E171" s="197" t="n"/>
      <c r="F171" s="197" t="n"/>
      <c r="G171" s="197" t="n"/>
      <c r="H171" s="197" t="n"/>
      <c r="I171" s="197" t="n"/>
      <c r="J171" s="197" t="n"/>
      <c r="K171" s="197" t="n"/>
      <c r="L171" s="197" t="n"/>
      <c r="M171" s="197" t="n"/>
      <c r="N171" s="197" t="n"/>
      <c r="O171" s="197" t="n"/>
      <c r="P171" s="197" t="n"/>
      <c r="Q171" s="197" t="n"/>
      <c r="R171" s="197" t="n"/>
      <c r="S171" s="197" t="n"/>
      <c r="T171" s="197" t="n"/>
      <c r="U171" s="197" t="n"/>
      <c r="V171" s="197" t="n"/>
      <c r="W171" s="197" t="n"/>
      <c r="X171" s="197" t="n"/>
      <c r="Y171" s="197" t="n"/>
      <c r="Z171" s="197" t="n"/>
    </row>
    <row r="172" ht="12.75" customHeight="1" s="198">
      <c r="A172" s="197" t="n"/>
      <c r="B172" s="197" t="n"/>
      <c r="C172" s="197" t="n"/>
      <c r="D172" s="197" t="n"/>
      <c r="E172" s="197" t="n"/>
      <c r="F172" s="197" t="n"/>
      <c r="G172" s="197" t="n"/>
      <c r="H172" s="197" t="n"/>
      <c r="I172" s="197" t="n"/>
      <c r="J172" s="197" t="n"/>
      <c r="K172" s="197" t="n"/>
      <c r="L172" s="197" t="n"/>
      <c r="M172" s="197" t="n"/>
      <c r="N172" s="197" t="n"/>
      <c r="O172" s="197" t="n"/>
      <c r="P172" s="197" t="n"/>
      <c r="Q172" s="197" t="n"/>
      <c r="R172" s="197" t="n"/>
      <c r="S172" s="197" t="n"/>
      <c r="T172" s="197" t="n"/>
      <c r="U172" s="197" t="n"/>
      <c r="V172" s="197" t="n"/>
      <c r="W172" s="197" t="n"/>
      <c r="X172" s="197" t="n"/>
      <c r="Y172" s="197" t="n"/>
      <c r="Z172" s="197" t="n"/>
    </row>
    <row r="173" ht="12.75" customHeight="1" s="198">
      <c r="A173" s="197" t="n"/>
      <c r="B173" s="197" t="n"/>
      <c r="C173" s="197" t="n"/>
      <c r="D173" s="197" t="n"/>
      <c r="E173" s="197" t="n"/>
      <c r="F173" s="197" t="n"/>
      <c r="G173" s="197" t="n"/>
      <c r="H173" s="197" t="n"/>
      <c r="I173" s="197" t="n"/>
      <c r="J173" s="197" t="n"/>
      <c r="K173" s="197" t="n"/>
      <c r="L173" s="197" t="n"/>
      <c r="M173" s="197" t="n"/>
      <c r="N173" s="197" t="n"/>
      <c r="O173" s="197" t="n"/>
      <c r="P173" s="197" t="n"/>
      <c r="Q173" s="197" t="n"/>
      <c r="R173" s="197" t="n"/>
      <c r="S173" s="197" t="n"/>
      <c r="T173" s="197" t="n"/>
      <c r="U173" s="197" t="n"/>
      <c r="V173" s="197" t="n"/>
      <c r="W173" s="197" t="n"/>
      <c r="X173" s="197" t="n"/>
      <c r="Y173" s="197" t="n"/>
      <c r="Z173" s="197" t="n"/>
    </row>
    <row r="174" ht="12.75" customHeight="1" s="198">
      <c r="A174" s="197" t="n"/>
      <c r="B174" s="197" t="n"/>
      <c r="C174" s="197" t="n"/>
      <c r="D174" s="197" t="n"/>
      <c r="E174" s="197" t="n"/>
      <c r="F174" s="197" t="n"/>
      <c r="G174" s="197" t="n"/>
      <c r="H174" s="197" t="n"/>
      <c r="I174" s="197" t="n"/>
      <c r="J174" s="197" t="n"/>
      <c r="K174" s="197" t="n"/>
      <c r="L174" s="197" t="n"/>
      <c r="M174" s="197" t="n"/>
      <c r="N174" s="197" t="n"/>
      <c r="O174" s="197" t="n"/>
      <c r="P174" s="197" t="n"/>
      <c r="Q174" s="197" t="n"/>
      <c r="R174" s="197" t="n"/>
      <c r="S174" s="197" t="n"/>
      <c r="T174" s="197" t="n"/>
      <c r="U174" s="197" t="n"/>
      <c r="V174" s="197" t="n"/>
      <c r="W174" s="197" t="n"/>
      <c r="X174" s="197" t="n"/>
      <c r="Y174" s="197" t="n"/>
      <c r="Z174" s="197" t="n"/>
    </row>
    <row r="175" ht="12.75" customHeight="1" s="198">
      <c r="A175" s="197" t="n"/>
      <c r="B175" s="197" t="n"/>
      <c r="C175" s="197" t="n"/>
      <c r="D175" s="197" t="n"/>
      <c r="E175" s="197" t="n"/>
      <c r="F175" s="197" t="n"/>
      <c r="G175" s="197" t="n"/>
      <c r="H175" s="197" t="n"/>
      <c r="I175" s="197" t="n"/>
      <c r="J175" s="197" t="n"/>
      <c r="K175" s="197" t="n"/>
      <c r="L175" s="197" t="n"/>
      <c r="M175" s="197" t="n"/>
      <c r="N175" s="197" t="n"/>
      <c r="O175" s="197" t="n"/>
      <c r="P175" s="197" t="n"/>
      <c r="Q175" s="197" t="n"/>
      <c r="R175" s="197" t="n"/>
      <c r="S175" s="197" t="n"/>
      <c r="T175" s="197" t="n"/>
      <c r="U175" s="197" t="n"/>
      <c r="V175" s="197" t="n"/>
      <c r="W175" s="197" t="n"/>
      <c r="X175" s="197" t="n"/>
      <c r="Y175" s="197" t="n"/>
      <c r="Z175" s="197" t="n"/>
    </row>
    <row r="176" ht="12.75" customHeight="1" s="198">
      <c r="A176" s="197" t="n"/>
      <c r="B176" s="197" t="n"/>
      <c r="C176" s="197" t="n"/>
      <c r="D176" s="197" t="n"/>
      <c r="E176" s="197" t="n"/>
      <c r="F176" s="197" t="n"/>
      <c r="G176" s="197" t="n"/>
      <c r="H176" s="197" t="n"/>
      <c r="I176" s="197" t="n"/>
      <c r="J176" s="197" t="n"/>
      <c r="K176" s="197" t="n"/>
      <c r="L176" s="197" t="n"/>
      <c r="M176" s="197" t="n"/>
      <c r="N176" s="197" t="n"/>
      <c r="O176" s="197" t="n"/>
      <c r="P176" s="197" t="n"/>
      <c r="Q176" s="197" t="n"/>
      <c r="R176" s="197" t="n"/>
      <c r="S176" s="197" t="n"/>
      <c r="T176" s="197" t="n"/>
      <c r="U176" s="197" t="n"/>
      <c r="V176" s="197" t="n"/>
      <c r="W176" s="197" t="n"/>
      <c r="X176" s="197" t="n"/>
      <c r="Y176" s="197" t="n"/>
      <c r="Z176" s="197" t="n"/>
    </row>
    <row r="177" ht="12.75" customHeight="1" s="198">
      <c r="A177" s="197" t="n"/>
      <c r="B177" s="197" t="n"/>
      <c r="C177" s="197" t="n"/>
      <c r="D177" s="197" t="n"/>
      <c r="E177" s="197" t="n"/>
      <c r="F177" s="197" t="n"/>
      <c r="G177" s="197" t="n"/>
      <c r="H177" s="197" t="n"/>
      <c r="I177" s="197" t="n"/>
      <c r="J177" s="197" t="n"/>
      <c r="K177" s="197" t="n"/>
      <c r="L177" s="197" t="n"/>
      <c r="M177" s="197" t="n"/>
      <c r="N177" s="197" t="n"/>
      <c r="O177" s="197" t="n"/>
      <c r="P177" s="197" t="n"/>
      <c r="Q177" s="197" t="n"/>
      <c r="R177" s="197" t="n"/>
      <c r="S177" s="197" t="n"/>
      <c r="T177" s="197" t="n"/>
      <c r="U177" s="197" t="n"/>
      <c r="V177" s="197" t="n"/>
      <c r="W177" s="197" t="n"/>
      <c r="X177" s="197" t="n"/>
      <c r="Y177" s="197" t="n"/>
      <c r="Z177" s="197" t="n"/>
    </row>
    <row r="178" ht="12.75" customHeight="1" s="198">
      <c r="A178" s="197" t="n"/>
      <c r="B178" s="197" t="n"/>
      <c r="C178" s="197" t="n"/>
      <c r="D178" s="197" t="n"/>
      <c r="E178" s="197" t="n"/>
      <c r="F178" s="197" t="n"/>
      <c r="G178" s="197" t="n"/>
      <c r="H178" s="197" t="n"/>
      <c r="I178" s="197" t="n"/>
      <c r="J178" s="197" t="n"/>
      <c r="K178" s="197" t="n"/>
      <c r="L178" s="197" t="n"/>
      <c r="M178" s="197" t="n"/>
      <c r="N178" s="197" t="n"/>
      <c r="O178" s="197" t="n"/>
      <c r="P178" s="197" t="n"/>
      <c r="Q178" s="197" t="n"/>
      <c r="R178" s="197" t="n"/>
      <c r="S178" s="197" t="n"/>
      <c r="T178" s="197" t="n"/>
      <c r="U178" s="197" t="n"/>
      <c r="V178" s="197" t="n"/>
      <c r="W178" s="197" t="n"/>
      <c r="X178" s="197" t="n"/>
      <c r="Y178" s="197" t="n"/>
      <c r="Z178" s="197" t="n"/>
    </row>
    <row r="179" ht="12.75" customHeight="1" s="198">
      <c r="A179" s="197" t="n"/>
      <c r="B179" s="197" t="n"/>
      <c r="C179" s="197" t="n"/>
      <c r="D179" s="197" t="n"/>
      <c r="E179" s="197" t="n"/>
      <c r="F179" s="197" t="n"/>
      <c r="G179" s="197" t="n"/>
      <c r="H179" s="197" t="n"/>
      <c r="I179" s="197" t="n"/>
      <c r="J179" s="197" t="n"/>
      <c r="K179" s="197" t="n"/>
      <c r="L179" s="197" t="n"/>
      <c r="M179" s="197" t="n"/>
      <c r="N179" s="197" t="n"/>
      <c r="O179" s="197" t="n"/>
      <c r="P179" s="197" t="n"/>
      <c r="Q179" s="197" t="n"/>
      <c r="R179" s="197" t="n"/>
      <c r="S179" s="197" t="n"/>
      <c r="T179" s="197" t="n"/>
      <c r="U179" s="197" t="n"/>
      <c r="V179" s="197" t="n"/>
      <c r="W179" s="197" t="n"/>
      <c r="X179" s="197" t="n"/>
      <c r="Y179" s="197" t="n"/>
      <c r="Z179" s="197" t="n"/>
    </row>
    <row r="180" ht="12.75" customHeight="1" s="198">
      <c r="A180" s="197" t="n"/>
      <c r="B180" s="197" t="n"/>
      <c r="C180" s="197" t="n"/>
      <c r="D180" s="197" t="n"/>
      <c r="E180" s="197" t="n"/>
      <c r="F180" s="197" t="n"/>
      <c r="G180" s="197" t="n"/>
      <c r="H180" s="197" t="n"/>
      <c r="I180" s="197" t="n"/>
      <c r="J180" s="197" t="n"/>
      <c r="K180" s="197" t="n"/>
      <c r="L180" s="197" t="n"/>
      <c r="M180" s="197" t="n"/>
      <c r="N180" s="197" t="n"/>
      <c r="O180" s="197" t="n"/>
      <c r="P180" s="197" t="n"/>
      <c r="Q180" s="197" t="n"/>
      <c r="R180" s="197" t="n"/>
      <c r="S180" s="197" t="n"/>
      <c r="T180" s="197" t="n"/>
      <c r="U180" s="197" t="n"/>
      <c r="V180" s="197" t="n"/>
      <c r="W180" s="197" t="n"/>
      <c r="X180" s="197" t="n"/>
      <c r="Y180" s="197" t="n"/>
      <c r="Z180" s="197" t="n"/>
    </row>
    <row r="181" ht="12.75" customHeight="1" s="198">
      <c r="A181" s="197" t="n"/>
      <c r="B181" s="197" t="n"/>
      <c r="C181" s="197" t="n"/>
      <c r="D181" s="197" t="n"/>
      <c r="E181" s="197" t="n"/>
      <c r="F181" s="197" t="n"/>
      <c r="G181" s="197" t="n"/>
      <c r="H181" s="197" t="n"/>
      <c r="I181" s="197" t="n"/>
      <c r="J181" s="197" t="n"/>
      <c r="K181" s="197" t="n"/>
      <c r="L181" s="197" t="n"/>
      <c r="M181" s="197" t="n"/>
      <c r="N181" s="197" t="n"/>
      <c r="O181" s="197" t="n"/>
      <c r="P181" s="197" t="n"/>
      <c r="Q181" s="197" t="n"/>
      <c r="R181" s="197" t="n"/>
      <c r="S181" s="197" t="n"/>
      <c r="T181" s="197" t="n"/>
      <c r="U181" s="197" t="n"/>
      <c r="V181" s="197" t="n"/>
      <c r="W181" s="197" t="n"/>
      <c r="X181" s="197" t="n"/>
      <c r="Y181" s="197" t="n"/>
      <c r="Z181" s="197" t="n"/>
    </row>
    <row r="182" ht="12.75" customHeight="1" s="198">
      <c r="A182" s="197" t="n"/>
      <c r="B182" s="197" t="n"/>
      <c r="C182" s="197" t="n"/>
      <c r="D182" s="197" t="n"/>
      <c r="E182" s="197" t="n"/>
      <c r="F182" s="197" t="n"/>
      <c r="G182" s="197" t="n"/>
      <c r="H182" s="197" t="n"/>
      <c r="I182" s="197" t="n"/>
      <c r="J182" s="197" t="n"/>
      <c r="K182" s="197" t="n"/>
      <c r="L182" s="197" t="n"/>
      <c r="M182" s="197" t="n"/>
      <c r="N182" s="197" t="n"/>
      <c r="O182" s="197" t="n"/>
      <c r="P182" s="197" t="n"/>
      <c r="Q182" s="197" t="n"/>
      <c r="R182" s="197" t="n"/>
      <c r="S182" s="197" t="n"/>
      <c r="T182" s="197" t="n"/>
      <c r="U182" s="197" t="n"/>
      <c r="V182" s="197" t="n"/>
      <c r="W182" s="197" t="n"/>
      <c r="X182" s="197" t="n"/>
      <c r="Y182" s="197" t="n"/>
      <c r="Z182" s="197" t="n"/>
    </row>
    <row r="183" ht="12.75" customHeight="1" s="198">
      <c r="A183" s="197" t="n"/>
      <c r="B183" s="197" t="n"/>
      <c r="C183" s="197" t="n"/>
      <c r="D183" s="197" t="n"/>
      <c r="E183" s="197" t="n"/>
      <c r="F183" s="197" t="n"/>
      <c r="G183" s="197" t="n"/>
      <c r="H183" s="197" t="n"/>
      <c r="I183" s="197" t="n"/>
      <c r="J183" s="197" t="n"/>
      <c r="K183" s="197" t="n"/>
      <c r="L183" s="197" t="n"/>
      <c r="M183" s="197" t="n"/>
      <c r="N183" s="197" t="n"/>
      <c r="O183" s="197" t="n"/>
      <c r="P183" s="197" t="n"/>
      <c r="Q183" s="197" t="n"/>
      <c r="R183" s="197" t="n"/>
      <c r="S183" s="197" t="n"/>
      <c r="T183" s="197" t="n"/>
      <c r="U183" s="197" t="n"/>
      <c r="V183" s="197" t="n"/>
      <c r="W183" s="197" t="n"/>
      <c r="X183" s="197" t="n"/>
      <c r="Y183" s="197" t="n"/>
      <c r="Z183" s="197" t="n"/>
    </row>
    <row r="184" ht="12.75" customHeight="1" s="198">
      <c r="A184" s="197" t="n"/>
      <c r="B184" s="197" t="n"/>
      <c r="C184" s="197" t="n"/>
      <c r="D184" s="197" t="n"/>
      <c r="E184" s="197" t="n"/>
      <c r="F184" s="197" t="n"/>
      <c r="G184" s="197" t="n"/>
      <c r="H184" s="197" t="n"/>
      <c r="I184" s="197" t="n"/>
      <c r="J184" s="197" t="n"/>
      <c r="K184" s="197" t="n"/>
      <c r="L184" s="197" t="n"/>
      <c r="M184" s="197" t="n"/>
      <c r="N184" s="197" t="n"/>
      <c r="O184" s="197" t="n"/>
      <c r="P184" s="197" t="n"/>
      <c r="Q184" s="197" t="n"/>
      <c r="R184" s="197" t="n"/>
      <c r="S184" s="197" t="n"/>
      <c r="T184" s="197" t="n"/>
      <c r="U184" s="197" t="n"/>
      <c r="V184" s="197" t="n"/>
      <c r="W184" s="197" t="n"/>
      <c r="X184" s="197" t="n"/>
      <c r="Y184" s="197" t="n"/>
      <c r="Z184" s="197" t="n"/>
    </row>
    <row r="185" ht="12.75" customHeight="1" s="198">
      <c r="A185" s="197" t="n"/>
      <c r="B185" s="197" t="n"/>
      <c r="C185" s="197" t="n"/>
      <c r="D185" s="197" t="n"/>
      <c r="E185" s="197" t="n"/>
      <c r="F185" s="197" t="n"/>
      <c r="G185" s="197" t="n"/>
      <c r="H185" s="197" t="n"/>
      <c r="I185" s="197" t="n"/>
      <c r="J185" s="197" t="n"/>
      <c r="K185" s="197" t="n"/>
      <c r="L185" s="197" t="n"/>
      <c r="M185" s="197" t="n"/>
      <c r="N185" s="197" t="n"/>
      <c r="O185" s="197" t="n"/>
      <c r="P185" s="197" t="n"/>
      <c r="Q185" s="197" t="n"/>
      <c r="R185" s="197" t="n"/>
      <c r="S185" s="197" t="n"/>
      <c r="T185" s="197" t="n"/>
      <c r="U185" s="197" t="n"/>
      <c r="V185" s="197" t="n"/>
      <c r="W185" s="197" t="n"/>
      <c r="X185" s="197" t="n"/>
      <c r="Y185" s="197" t="n"/>
      <c r="Z185" s="197" t="n"/>
    </row>
    <row r="186" ht="12.75" customHeight="1" s="198">
      <c r="A186" s="197" t="n"/>
      <c r="B186" s="197" t="n"/>
      <c r="C186" s="197" t="n"/>
      <c r="D186" s="197" t="n"/>
      <c r="E186" s="197" t="n"/>
      <c r="F186" s="197" t="n"/>
      <c r="G186" s="197" t="n"/>
      <c r="H186" s="197" t="n"/>
      <c r="I186" s="197" t="n"/>
      <c r="J186" s="197" t="n"/>
      <c r="K186" s="197" t="n"/>
      <c r="L186" s="197" t="n"/>
      <c r="M186" s="197" t="n"/>
      <c r="N186" s="197" t="n"/>
      <c r="O186" s="197" t="n"/>
      <c r="P186" s="197" t="n"/>
      <c r="Q186" s="197" t="n"/>
      <c r="R186" s="197" t="n"/>
      <c r="S186" s="197" t="n"/>
      <c r="T186" s="197" t="n"/>
      <c r="U186" s="197" t="n"/>
      <c r="V186" s="197" t="n"/>
      <c r="W186" s="197" t="n"/>
      <c r="X186" s="197" t="n"/>
      <c r="Y186" s="197" t="n"/>
      <c r="Z186" s="197" t="n"/>
    </row>
    <row r="187" ht="12.75" customHeight="1" s="198">
      <c r="A187" s="197" t="n"/>
      <c r="B187" s="197" t="n"/>
      <c r="C187" s="197" t="n"/>
      <c r="D187" s="197" t="n"/>
      <c r="E187" s="197" t="n"/>
      <c r="F187" s="197" t="n"/>
      <c r="G187" s="197" t="n"/>
      <c r="H187" s="197" t="n"/>
      <c r="I187" s="197" t="n"/>
      <c r="J187" s="197" t="n"/>
      <c r="K187" s="197" t="n"/>
      <c r="L187" s="197" t="n"/>
      <c r="M187" s="197" t="n"/>
      <c r="N187" s="197" t="n"/>
      <c r="O187" s="197" t="n"/>
      <c r="P187" s="197" t="n"/>
      <c r="Q187" s="197" t="n"/>
      <c r="R187" s="197" t="n"/>
      <c r="S187" s="197" t="n"/>
      <c r="T187" s="197" t="n"/>
      <c r="U187" s="197" t="n"/>
      <c r="V187" s="197" t="n"/>
      <c r="W187" s="197" t="n"/>
      <c r="X187" s="197" t="n"/>
      <c r="Y187" s="197" t="n"/>
      <c r="Z187" s="197" t="n"/>
    </row>
    <row r="188" ht="12.75" customHeight="1" s="198">
      <c r="A188" s="197" t="n"/>
      <c r="B188" s="197" t="n"/>
      <c r="C188" s="197" t="n"/>
      <c r="D188" s="197" t="n"/>
      <c r="E188" s="197" t="n"/>
      <c r="F188" s="197" t="n"/>
      <c r="G188" s="197" t="n"/>
      <c r="H188" s="197" t="n"/>
      <c r="I188" s="197" t="n"/>
      <c r="J188" s="197" t="n"/>
      <c r="K188" s="197" t="n"/>
      <c r="L188" s="197" t="n"/>
      <c r="M188" s="197" t="n"/>
      <c r="N188" s="197" t="n"/>
      <c r="O188" s="197" t="n"/>
      <c r="P188" s="197" t="n"/>
      <c r="Q188" s="197" t="n"/>
      <c r="R188" s="197" t="n"/>
      <c r="S188" s="197" t="n"/>
      <c r="T188" s="197" t="n"/>
      <c r="U188" s="197" t="n"/>
      <c r="V188" s="197" t="n"/>
      <c r="W188" s="197" t="n"/>
      <c r="X188" s="197" t="n"/>
      <c r="Y188" s="197" t="n"/>
      <c r="Z188" s="197" t="n"/>
    </row>
    <row r="189" ht="12.75" customHeight="1" s="198">
      <c r="A189" s="197" t="n"/>
      <c r="B189" s="197" t="n"/>
      <c r="C189" s="197" t="n"/>
      <c r="D189" s="197" t="n"/>
      <c r="E189" s="197" t="n"/>
      <c r="F189" s="197" t="n"/>
      <c r="G189" s="197" t="n"/>
      <c r="H189" s="197" t="n"/>
      <c r="I189" s="197" t="n"/>
      <c r="J189" s="197" t="n"/>
      <c r="K189" s="197" t="n"/>
      <c r="L189" s="197" t="n"/>
      <c r="M189" s="197" t="n"/>
      <c r="N189" s="197" t="n"/>
      <c r="O189" s="197" t="n"/>
      <c r="P189" s="197" t="n"/>
      <c r="Q189" s="197" t="n"/>
      <c r="R189" s="197" t="n"/>
      <c r="S189" s="197" t="n"/>
      <c r="T189" s="197" t="n"/>
      <c r="U189" s="197" t="n"/>
      <c r="V189" s="197" t="n"/>
      <c r="W189" s="197" t="n"/>
      <c r="X189" s="197" t="n"/>
      <c r="Y189" s="197" t="n"/>
      <c r="Z189" s="197" t="n"/>
    </row>
    <row r="190" ht="12.75" customHeight="1" s="198">
      <c r="A190" s="197" t="n"/>
      <c r="B190" s="197" t="n"/>
      <c r="C190" s="197" t="n"/>
      <c r="D190" s="197" t="n"/>
      <c r="E190" s="197" t="n"/>
      <c r="F190" s="197" t="n"/>
      <c r="G190" s="197" t="n"/>
      <c r="H190" s="197" t="n"/>
      <c r="I190" s="197" t="n"/>
      <c r="J190" s="197" t="n"/>
      <c r="K190" s="197" t="n"/>
      <c r="L190" s="197" t="n"/>
      <c r="M190" s="197" t="n"/>
      <c r="N190" s="197" t="n"/>
      <c r="O190" s="197" t="n"/>
      <c r="P190" s="197" t="n"/>
      <c r="Q190" s="197" t="n"/>
      <c r="R190" s="197" t="n"/>
      <c r="S190" s="197" t="n"/>
      <c r="T190" s="197" t="n"/>
      <c r="U190" s="197" t="n"/>
      <c r="V190" s="197" t="n"/>
      <c r="W190" s="197" t="n"/>
      <c r="X190" s="197" t="n"/>
      <c r="Y190" s="197" t="n"/>
      <c r="Z190" s="197" t="n"/>
    </row>
    <row r="191" ht="12.75" customHeight="1" s="198">
      <c r="A191" s="197" t="n"/>
      <c r="B191" s="197" t="n"/>
      <c r="C191" s="197" t="n"/>
      <c r="D191" s="197" t="n"/>
      <c r="E191" s="197" t="n"/>
      <c r="F191" s="197" t="n"/>
      <c r="G191" s="197" t="n"/>
      <c r="H191" s="197" t="n"/>
      <c r="I191" s="197" t="n"/>
      <c r="J191" s="197" t="n"/>
      <c r="K191" s="197" t="n"/>
      <c r="L191" s="197" t="n"/>
      <c r="M191" s="197" t="n"/>
      <c r="N191" s="197" t="n"/>
      <c r="O191" s="197" t="n"/>
      <c r="P191" s="197" t="n"/>
      <c r="Q191" s="197" t="n"/>
      <c r="R191" s="197" t="n"/>
      <c r="S191" s="197" t="n"/>
      <c r="T191" s="197" t="n"/>
      <c r="U191" s="197" t="n"/>
      <c r="V191" s="197" t="n"/>
      <c r="W191" s="197" t="n"/>
      <c r="X191" s="197" t="n"/>
      <c r="Y191" s="197" t="n"/>
      <c r="Z191" s="197" t="n"/>
    </row>
    <row r="192" ht="12.75" customHeight="1" s="198">
      <c r="A192" s="197" t="n"/>
      <c r="B192" s="197" t="n"/>
      <c r="C192" s="197" t="n"/>
      <c r="D192" s="197" t="n"/>
      <c r="E192" s="197" t="n"/>
      <c r="F192" s="197" t="n"/>
      <c r="G192" s="197" t="n"/>
      <c r="H192" s="197" t="n"/>
      <c r="I192" s="197" t="n"/>
      <c r="J192" s="197" t="n"/>
      <c r="K192" s="197" t="n"/>
      <c r="L192" s="197" t="n"/>
      <c r="M192" s="197" t="n"/>
      <c r="N192" s="197" t="n"/>
      <c r="O192" s="197" t="n"/>
      <c r="P192" s="197" t="n"/>
      <c r="Q192" s="197" t="n"/>
      <c r="R192" s="197" t="n"/>
      <c r="S192" s="197" t="n"/>
      <c r="T192" s="197" t="n"/>
      <c r="U192" s="197" t="n"/>
      <c r="V192" s="197" t="n"/>
      <c r="W192" s="197" t="n"/>
      <c r="X192" s="197" t="n"/>
      <c r="Y192" s="197" t="n"/>
      <c r="Z192" s="197" t="n"/>
    </row>
    <row r="193" ht="12.75" customHeight="1" s="198">
      <c r="A193" s="197" t="n"/>
      <c r="B193" s="197" t="n"/>
      <c r="C193" s="197" t="n"/>
      <c r="D193" s="197" t="n"/>
      <c r="E193" s="197" t="n"/>
      <c r="F193" s="197" t="n"/>
      <c r="G193" s="197" t="n"/>
      <c r="H193" s="197" t="n"/>
      <c r="I193" s="197" t="n"/>
      <c r="J193" s="197" t="n"/>
      <c r="K193" s="197" t="n"/>
      <c r="L193" s="197" t="n"/>
      <c r="M193" s="197" t="n"/>
      <c r="N193" s="197" t="n"/>
      <c r="O193" s="197" t="n"/>
      <c r="P193" s="197" t="n"/>
      <c r="Q193" s="197" t="n"/>
      <c r="R193" s="197" t="n"/>
      <c r="S193" s="197" t="n"/>
      <c r="T193" s="197" t="n"/>
      <c r="U193" s="197" t="n"/>
      <c r="V193" s="197" t="n"/>
      <c r="W193" s="197" t="n"/>
      <c r="X193" s="197" t="n"/>
      <c r="Y193" s="197" t="n"/>
      <c r="Z193" s="197" t="n"/>
    </row>
    <row r="194" ht="12.75" customHeight="1" s="198">
      <c r="A194" s="197" t="n"/>
      <c r="B194" s="197" t="n"/>
      <c r="C194" s="197" t="n"/>
      <c r="D194" s="197" t="n"/>
      <c r="E194" s="197" t="n"/>
      <c r="F194" s="197" t="n"/>
      <c r="G194" s="197" t="n"/>
      <c r="H194" s="197" t="n"/>
      <c r="I194" s="197" t="n"/>
      <c r="J194" s="197" t="n"/>
      <c r="K194" s="197" t="n"/>
      <c r="L194" s="197" t="n"/>
      <c r="M194" s="197" t="n"/>
      <c r="N194" s="197" t="n"/>
      <c r="O194" s="197" t="n"/>
      <c r="P194" s="197" t="n"/>
      <c r="Q194" s="197" t="n"/>
      <c r="R194" s="197" t="n"/>
      <c r="S194" s="197" t="n"/>
      <c r="T194" s="197" t="n"/>
      <c r="U194" s="197" t="n"/>
      <c r="V194" s="197" t="n"/>
      <c r="W194" s="197" t="n"/>
      <c r="X194" s="197" t="n"/>
      <c r="Y194" s="197" t="n"/>
      <c r="Z194" s="197" t="n"/>
    </row>
    <row r="195" ht="12.75" customHeight="1" s="198">
      <c r="A195" s="197" t="n"/>
      <c r="B195" s="197" t="n"/>
      <c r="C195" s="197" t="n"/>
      <c r="D195" s="197" t="n"/>
      <c r="E195" s="197" t="n"/>
      <c r="F195" s="197" t="n"/>
      <c r="G195" s="197" t="n"/>
      <c r="H195" s="197" t="n"/>
      <c r="I195" s="197" t="n"/>
      <c r="J195" s="197" t="n"/>
      <c r="K195" s="197" t="n"/>
      <c r="L195" s="197" t="n"/>
      <c r="M195" s="197" t="n"/>
      <c r="N195" s="197" t="n"/>
      <c r="O195" s="197" t="n"/>
      <c r="P195" s="197" t="n"/>
      <c r="Q195" s="197" t="n"/>
      <c r="R195" s="197" t="n"/>
      <c r="S195" s="197" t="n"/>
      <c r="T195" s="197" t="n"/>
      <c r="U195" s="197" t="n"/>
      <c r="V195" s="197" t="n"/>
      <c r="W195" s="197" t="n"/>
      <c r="X195" s="197" t="n"/>
      <c r="Y195" s="197" t="n"/>
      <c r="Z195" s="197" t="n"/>
    </row>
    <row r="196" ht="12.75" customHeight="1" s="198">
      <c r="A196" s="197" t="n"/>
      <c r="B196" s="197" t="n"/>
      <c r="C196" s="197" t="n"/>
      <c r="D196" s="197" t="n"/>
      <c r="E196" s="197" t="n"/>
      <c r="F196" s="197" t="n"/>
      <c r="G196" s="197" t="n"/>
      <c r="H196" s="197" t="n"/>
      <c r="I196" s="197" t="n"/>
      <c r="J196" s="197" t="n"/>
      <c r="K196" s="197" t="n"/>
      <c r="L196" s="197" t="n"/>
      <c r="M196" s="197" t="n"/>
      <c r="N196" s="197" t="n"/>
      <c r="O196" s="197" t="n"/>
      <c r="P196" s="197" t="n"/>
      <c r="Q196" s="197" t="n"/>
      <c r="R196" s="197" t="n"/>
      <c r="S196" s="197" t="n"/>
      <c r="T196" s="197" t="n"/>
      <c r="U196" s="197" t="n"/>
      <c r="V196" s="197" t="n"/>
      <c r="W196" s="197" t="n"/>
      <c r="X196" s="197" t="n"/>
      <c r="Y196" s="197" t="n"/>
      <c r="Z196" s="197" t="n"/>
    </row>
    <row r="197" ht="12.75" customHeight="1" s="198">
      <c r="A197" s="197" t="n"/>
      <c r="B197" s="197" t="n"/>
      <c r="C197" s="197" t="n"/>
      <c r="D197" s="197" t="n"/>
      <c r="E197" s="197" t="n"/>
      <c r="F197" s="197" t="n"/>
      <c r="G197" s="197" t="n"/>
      <c r="H197" s="197" t="n"/>
      <c r="I197" s="197" t="n"/>
      <c r="J197" s="197" t="n"/>
      <c r="K197" s="197" t="n"/>
      <c r="L197" s="197" t="n"/>
      <c r="M197" s="197" t="n"/>
      <c r="N197" s="197" t="n"/>
      <c r="O197" s="197" t="n"/>
      <c r="P197" s="197" t="n"/>
      <c r="Q197" s="197" t="n"/>
      <c r="R197" s="197" t="n"/>
      <c r="S197" s="197" t="n"/>
      <c r="T197" s="197" t="n"/>
      <c r="U197" s="197" t="n"/>
      <c r="V197" s="197" t="n"/>
      <c r="W197" s="197" t="n"/>
      <c r="X197" s="197" t="n"/>
      <c r="Y197" s="197" t="n"/>
      <c r="Z197" s="197" t="n"/>
    </row>
    <row r="198" ht="12.75" customHeight="1" s="198">
      <c r="A198" s="197" t="n"/>
      <c r="B198" s="197" t="n"/>
      <c r="C198" s="197" t="n"/>
      <c r="D198" s="197" t="n"/>
      <c r="E198" s="197" t="n"/>
      <c r="F198" s="197" t="n"/>
      <c r="G198" s="197" t="n"/>
      <c r="H198" s="197" t="n"/>
      <c r="I198" s="197" t="n"/>
      <c r="J198" s="197" t="n"/>
      <c r="K198" s="197" t="n"/>
      <c r="L198" s="197" t="n"/>
      <c r="M198" s="197" t="n"/>
      <c r="N198" s="197" t="n"/>
      <c r="O198" s="197" t="n"/>
      <c r="P198" s="197" t="n"/>
      <c r="Q198" s="197" t="n"/>
      <c r="R198" s="197" t="n"/>
      <c r="S198" s="197" t="n"/>
      <c r="T198" s="197" t="n"/>
      <c r="U198" s="197" t="n"/>
      <c r="V198" s="197" t="n"/>
      <c r="W198" s="197" t="n"/>
      <c r="X198" s="197" t="n"/>
      <c r="Y198" s="197" t="n"/>
      <c r="Z198" s="197" t="n"/>
    </row>
    <row r="199" ht="12.75" customHeight="1" s="198">
      <c r="A199" s="197" t="n"/>
      <c r="B199" s="197" t="n"/>
      <c r="C199" s="197" t="n"/>
      <c r="D199" s="197" t="n"/>
      <c r="E199" s="197" t="n"/>
      <c r="F199" s="197" t="n"/>
      <c r="G199" s="197" t="n"/>
      <c r="H199" s="197" t="n"/>
      <c r="I199" s="197" t="n"/>
      <c r="J199" s="197" t="n"/>
      <c r="K199" s="197" t="n"/>
      <c r="L199" s="197" t="n"/>
      <c r="M199" s="197" t="n"/>
      <c r="N199" s="197" t="n"/>
      <c r="O199" s="197" t="n"/>
      <c r="P199" s="197" t="n"/>
      <c r="Q199" s="197" t="n"/>
      <c r="R199" s="197" t="n"/>
      <c r="S199" s="197" t="n"/>
      <c r="T199" s="197" t="n"/>
      <c r="U199" s="197" t="n"/>
      <c r="V199" s="197" t="n"/>
      <c r="W199" s="197" t="n"/>
      <c r="X199" s="197" t="n"/>
      <c r="Y199" s="197" t="n"/>
      <c r="Z199" s="197" t="n"/>
    </row>
    <row r="200" ht="12.75" customHeight="1" s="198">
      <c r="A200" s="197" t="n"/>
      <c r="B200" s="197" t="n"/>
      <c r="C200" s="197" t="n"/>
      <c r="D200" s="197" t="n"/>
      <c r="E200" s="197" t="n"/>
      <c r="F200" s="197" t="n"/>
      <c r="G200" s="197" t="n"/>
      <c r="H200" s="197" t="n"/>
      <c r="I200" s="197" t="n"/>
      <c r="J200" s="197" t="n"/>
      <c r="K200" s="197" t="n"/>
      <c r="L200" s="197" t="n"/>
      <c r="M200" s="197" t="n"/>
      <c r="N200" s="197" t="n"/>
      <c r="O200" s="197" t="n"/>
      <c r="P200" s="197" t="n"/>
      <c r="Q200" s="197" t="n"/>
      <c r="R200" s="197" t="n"/>
      <c r="S200" s="197" t="n"/>
      <c r="T200" s="197" t="n"/>
      <c r="U200" s="197" t="n"/>
      <c r="V200" s="197" t="n"/>
      <c r="W200" s="197" t="n"/>
      <c r="X200" s="197" t="n"/>
      <c r="Y200" s="197" t="n"/>
      <c r="Z200" s="197" t="n"/>
    </row>
    <row r="201" ht="12.75" customHeight="1" s="198">
      <c r="A201" s="197" t="n"/>
      <c r="B201" s="197" t="n"/>
      <c r="C201" s="197" t="n"/>
      <c r="D201" s="197" t="n"/>
      <c r="E201" s="197" t="n"/>
      <c r="F201" s="197" t="n"/>
      <c r="G201" s="197" t="n"/>
      <c r="H201" s="197" t="n"/>
      <c r="I201" s="197" t="n"/>
      <c r="J201" s="197" t="n"/>
      <c r="K201" s="197" t="n"/>
      <c r="L201" s="197" t="n"/>
      <c r="M201" s="197" t="n"/>
      <c r="N201" s="197" t="n"/>
      <c r="O201" s="197" t="n"/>
      <c r="P201" s="197" t="n"/>
      <c r="Q201" s="197" t="n"/>
      <c r="R201" s="197" t="n"/>
      <c r="S201" s="197" t="n"/>
      <c r="T201" s="197" t="n"/>
      <c r="U201" s="197" t="n"/>
      <c r="V201" s="197" t="n"/>
      <c r="W201" s="197" t="n"/>
      <c r="X201" s="197" t="n"/>
      <c r="Y201" s="197" t="n"/>
      <c r="Z201" s="197" t="n"/>
    </row>
    <row r="202" ht="12.75" customHeight="1" s="198">
      <c r="A202" s="197" t="n"/>
      <c r="B202" s="197" t="n"/>
      <c r="C202" s="197" t="n"/>
      <c r="D202" s="197" t="n"/>
      <c r="E202" s="197" t="n"/>
      <c r="F202" s="197" t="n"/>
      <c r="G202" s="197" t="n"/>
      <c r="H202" s="197" t="n"/>
      <c r="I202" s="197" t="n"/>
      <c r="J202" s="197" t="n"/>
      <c r="K202" s="197" t="n"/>
      <c r="L202" s="197" t="n"/>
      <c r="M202" s="197" t="n"/>
      <c r="N202" s="197" t="n"/>
      <c r="O202" s="197" t="n"/>
      <c r="P202" s="197" t="n"/>
      <c r="Q202" s="197" t="n"/>
      <c r="R202" s="197" t="n"/>
      <c r="S202" s="197" t="n"/>
      <c r="T202" s="197" t="n"/>
      <c r="U202" s="197" t="n"/>
      <c r="V202" s="197" t="n"/>
      <c r="W202" s="197" t="n"/>
      <c r="X202" s="197" t="n"/>
      <c r="Y202" s="197" t="n"/>
      <c r="Z202" s="197" t="n"/>
    </row>
    <row r="203" ht="12.75" customHeight="1" s="198">
      <c r="A203" s="197" t="n"/>
      <c r="B203" s="197" t="n"/>
      <c r="C203" s="197" t="n"/>
      <c r="D203" s="197" t="n"/>
      <c r="E203" s="197" t="n"/>
      <c r="F203" s="197" t="n"/>
      <c r="G203" s="197" t="n"/>
      <c r="H203" s="197" t="n"/>
      <c r="I203" s="197" t="n"/>
      <c r="J203" s="197" t="n"/>
      <c r="K203" s="197" t="n"/>
      <c r="L203" s="197" t="n"/>
      <c r="M203" s="197" t="n"/>
      <c r="N203" s="197" t="n"/>
      <c r="O203" s="197" t="n"/>
      <c r="P203" s="197" t="n"/>
      <c r="Q203" s="197" t="n"/>
      <c r="R203" s="197" t="n"/>
      <c r="S203" s="197" t="n"/>
      <c r="T203" s="197" t="n"/>
      <c r="U203" s="197" t="n"/>
      <c r="V203" s="197" t="n"/>
      <c r="W203" s="197" t="n"/>
      <c r="X203" s="197" t="n"/>
      <c r="Y203" s="197" t="n"/>
      <c r="Z203" s="197" t="n"/>
    </row>
    <row r="204" ht="12.75" customHeight="1" s="198">
      <c r="A204" s="197" t="n"/>
      <c r="B204" s="197" t="n"/>
      <c r="C204" s="197" t="n"/>
      <c r="D204" s="197" t="n"/>
      <c r="E204" s="197" t="n"/>
      <c r="F204" s="197" t="n"/>
      <c r="G204" s="197" t="n"/>
      <c r="H204" s="197" t="n"/>
      <c r="I204" s="197" t="n"/>
      <c r="J204" s="197" t="n"/>
      <c r="K204" s="197" t="n"/>
      <c r="L204" s="197" t="n"/>
      <c r="M204" s="197" t="n"/>
      <c r="N204" s="197" t="n"/>
      <c r="O204" s="197" t="n"/>
      <c r="P204" s="197" t="n"/>
      <c r="Q204" s="197" t="n"/>
      <c r="R204" s="197" t="n"/>
      <c r="S204" s="197" t="n"/>
      <c r="T204" s="197" t="n"/>
      <c r="U204" s="197" t="n"/>
      <c r="V204" s="197" t="n"/>
      <c r="W204" s="197" t="n"/>
      <c r="X204" s="197" t="n"/>
      <c r="Y204" s="197" t="n"/>
      <c r="Z204" s="197" t="n"/>
    </row>
    <row r="205" ht="12.75" customHeight="1" s="198">
      <c r="A205" s="197" t="n"/>
      <c r="B205" s="197" t="n"/>
      <c r="C205" s="197" t="n"/>
      <c r="D205" s="197" t="n"/>
      <c r="E205" s="197" t="n"/>
      <c r="F205" s="197" t="n"/>
      <c r="G205" s="197" t="n"/>
      <c r="H205" s="197" t="n"/>
      <c r="I205" s="197" t="n"/>
      <c r="J205" s="197" t="n"/>
      <c r="K205" s="197" t="n"/>
      <c r="L205" s="197" t="n"/>
      <c r="M205" s="197" t="n"/>
      <c r="N205" s="197" t="n"/>
      <c r="O205" s="197" t="n"/>
      <c r="P205" s="197" t="n"/>
      <c r="Q205" s="197" t="n"/>
      <c r="R205" s="197" t="n"/>
      <c r="S205" s="197" t="n"/>
      <c r="T205" s="197" t="n"/>
      <c r="U205" s="197" t="n"/>
      <c r="V205" s="197" t="n"/>
      <c r="W205" s="197" t="n"/>
      <c r="X205" s="197" t="n"/>
      <c r="Y205" s="197" t="n"/>
      <c r="Z205" s="197" t="n"/>
    </row>
    <row r="206" ht="12.75" customHeight="1" s="198">
      <c r="A206" s="197" t="n"/>
      <c r="B206" s="197" t="n"/>
      <c r="C206" s="197" t="n"/>
      <c r="D206" s="197" t="n"/>
      <c r="E206" s="197" t="n"/>
      <c r="F206" s="197" t="n"/>
      <c r="G206" s="197" t="n"/>
      <c r="H206" s="197" t="n"/>
      <c r="I206" s="197" t="n"/>
      <c r="J206" s="197" t="n"/>
      <c r="K206" s="197" t="n"/>
      <c r="L206" s="197" t="n"/>
      <c r="M206" s="197" t="n"/>
      <c r="N206" s="197" t="n"/>
      <c r="O206" s="197" t="n"/>
      <c r="P206" s="197" t="n"/>
      <c r="Q206" s="197" t="n"/>
      <c r="R206" s="197" t="n"/>
      <c r="S206" s="197" t="n"/>
      <c r="T206" s="197" t="n"/>
      <c r="U206" s="197" t="n"/>
      <c r="V206" s="197" t="n"/>
      <c r="W206" s="197" t="n"/>
      <c r="X206" s="197" t="n"/>
      <c r="Y206" s="197" t="n"/>
      <c r="Z206" s="197" t="n"/>
    </row>
    <row r="207" ht="12.75" customHeight="1" s="198">
      <c r="A207" s="197" t="n"/>
      <c r="B207" s="197" t="n"/>
      <c r="C207" s="197" t="n"/>
      <c r="D207" s="197" t="n"/>
      <c r="E207" s="197" t="n"/>
      <c r="F207" s="197" t="n"/>
      <c r="G207" s="197" t="n"/>
      <c r="H207" s="197" t="n"/>
      <c r="I207" s="197" t="n"/>
      <c r="J207" s="197" t="n"/>
      <c r="K207" s="197" t="n"/>
      <c r="L207" s="197" t="n"/>
      <c r="M207" s="197" t="n"/>
      <c r="N207" s="197" t="n"/>
      <c r="O207" s="197" t="n"/>
      <c r="P207" s="197" t="n"/>
      <c r="Q207" s="197" t="n"/>
      <c r="R207" s="197" t="n"/>
      <c r="S207" s="197" t="n"/>
      <c r="T207" s="197" t="n"/>
      <c r="U207" s="197" t="n"/>
      <c r="V207" s="197" t="n"/>
      <c r="W207" s="197" t="n"/>
      <c r="X207" s="197" t="n"/>
      <c r="Y207" s="197" t="n"/>
      <c r="Z207" s="197" t="n"/>
    </row>
    <row r="208" ht="12.75" customHeight="1" s="198">
      <c r="A208" s="197" t="n"/>
      <c r="B208" s="197" t="n"/>
      <c r="C208" s="197" t="n"/>
      <c r="D208" s="197" t="n"/>
      <c r="E208" s="197" t="n"/>
      <c r="F208" s="197" t="n"/>
      <c r="G208" s="197" t="n"/>
      <c r="H208" s="197" t="n"/>
      <c r="I208" s="197" t="n"/>
      <c r="J208" s="197" t="n"/>
      <c r="K208" s="197" t="n"/>
      <c r="L208" s="197" t="n"/>
      <c r="M208" s="197" t="n"/>
      <c r="N208" s="197" t="n"/>
      <c r="O208" s="197" t="n"/>
      <c r="P208" s="197" t="n"/>
      <c r="Q208" s="197" t="n"/>
      <c r="R208" s="197" t="n"/>
      <c r="S208" s="197" t="n"/>
      <c r="T208" s="197" t="n"/>
      <c r="U208" s="197" t="n"/>
      <c r="V208" s="197" t="n"/>
      <c r="W208" s="197" t="n"/>
      <c r="X208" s="197" t="n"/>
      <c r="Y208" s="197" t="n"/>
      <c r="Z208" s="197" t="n"/>
    </row>
    <row r="209" ht="12.75" customHeight="1" s="198">
      <c r="A209" s="197" t="n"/>
      <c r="B209" s="197" t="n"/>
      <c r="C209" s="197" t="n"/>
      <c r="D209" s="197" t="n"/>
      <c r="E209" s="197" t="n"/>
      <c r="F209" s="197" t="n"/>
      <c r="G209" s="197" t="n"/>
      <c r="H209" s="197" t="n"/>
      <c r="I209" s="197" t="n"/>
      <c r="J209" s="197" t="n"/>
      <c r="K209" s="197" t="n"/>
      <c r="L209" s="197" t="n"/>
      <c r="M209" s="197" t="n"/>
      <c r="N209" s="197" t="n"/>
      <c r="O209" s="197" t="n"/>
      <c r="P209" s="197" t="n"/>
      <c r="Q209" s="197" t="n"/>
      <c r="R209" s="197" t="n"/>
      <c r="S209" s="197" t="n"/>
      <c r="T209" s="197" t="n"/>
      <c r="U209" s="197" t="n"/>
      <c r="V209" s="197" t="n"/>
      <c r="W209" s="197" t="n"/>
      <c r="X209" s="197" t="n"/>
      <c r="Y209" s="197" t="n"/>
      <c r="Z209" s="197" t="n"/>
    </row>
    <row r="210" ht="12.75" customHeight="1" s="198">
      <c r="A210" s="197" t="n"/>
      <c r="B210" s="197" t="n"/>
      <c r="C210" s="197" t="n"/>
      <c r="D210" s="197" t="n"/>
      <c r="E210" s="197" t="n"/>
      <c r="F210" s="197" t="n"/>
      <c r="G210" s="197" t="n"/>
      <c r="H210" s="197" t="n"/>
      <c r="I210" s="197" t="n"/>
      <c r="J210" s="197" t="n"/>
      <c r="K210" s="197" t="n"/>
      <c r="L210" s="197" t="n"/>
      <c r="M210" s="197" t="n"/>
      <c r="N210" s="197" t="n"/>
      <c r="O210" s="197" t="n"/>
      <c r="P210" s="197" t="n"/>
      <c r="Q210" s="197" t="n"/>
      <c r="R210" s="197" t="n"/>
      <c r="S210" s="197" t="n"/>
      <c r="T210" s="197" t="n"/>
      <c r="U210" s="197" t="n"/>
      <c r="V210" s="197" t="n"/>
      <c r="W210" s="197" t="n"/>
      <c r="X210" s="197" t="n"/>
      <c r="Y210" s="197" t="n"/>
      <c r="Z210" s="197" t="n"/>
    </row>
    <row r="211" ht="12.75" customHeight="1" s="198">
      <c r="A211" s="197" t="n"/>
      <c r="B211" s="197" t="n"/>
      <c r="C211" s="197" t="n"/>
      <c r="D211" s="197" t="n"/>
      <c r="E211" s="197" t="n"/>
      <c r="F211" s="197" t="n"/>
      <c r="G211" s="197" t="n"/>
      <c r="H211" s="197" t="n"/>
      <c r="I211" s="197" t="n"/>
      <c r="J211" s="197" t="n"/>
      <c r="K211" s="197" t="n"/>
      <c r="L211" s="197" t="n"/>
      <c r="M211" s="197" t="n"/>
      <c r="N211" s="197" t="n"/>
      <c r="O211" s="197" t="n"/>
      <c r="P211" s="197" t="n"/>
      <c r="Q211" s="197" t="n"/>
      <c r="R211" s="197" t="n"/>
      <c r="S211" s="197" t="n"/>
      <c r="T211" s="197" t="n"/>
      <c r="U211" s="197" t="n"/>
      <c r="V211" s="197" t="n"/>
      <c r="W211" s="197" t="n"/>
      <c r="X211" s="197" t="n"/>
      <c r="Y211" s="197" t="n"/>
      <c r="Z211" s="197" t="n"/>
    </row>
    <row r="212" ht="12.75" customHeight="1" s="198">
      <c r="A212" s="197" t="n"/>
      <c r="B212" s="197" t="n"/>
      <c r="C212" s="197" t="n"/>
      <c r="D212" s="197" t="n"/>
      <c r="E212" s="197" t="n"/>
      <c r="F212" s="197" t="n"/>
      <c r="G212" s="197" t="n"/>
      <c r="H212" s="197" t="n"/>
      <c r="I212" s="197" t="n"/>
      <c r="J212" s="197" t="n"/>
      <c r="K212" s="197" t="n"/>
      <c r="L212" s="197" t="n"/>
      <c r="M212" s="197" t="n"/>
      <c r="N212" s="197" t="n"/>
      <c r="O212" s="197" t="n"/>
      <c r="P212" s="197" t="n"/>
      <c r="Q212" s="197" t="n"/>
      <c r="R212" s="197" t="n"/>
      <c r="S212" s="197" t="n"/>
      <c r="T212" s="197" t="n"/>
      <c r="U212" s="197" t="n"/>
      <c r="V212" s="197" t="n"/>
      <c r="W212" s="197" t="n"/>
      <c r="X212" s="197" t="n"/>
      <c r="Y212" s="197" t="n"/>
      <c r="Z212" s="197" t="n"/>
    </row>
    <row r="213" ht="12.75" customHeight="1" s="198">
      <c r="A213" s="197" t="n"/>
      <c r="B213" s="197" t="n"/>
      <c r="C213" s="197" t="n"/>
      <c r="D213" s="197" t="n"/>
      <c r="E213" s="197" t="n"/>
      <c r="F213" s="197" t="n"/>
      <c r="G213" s="197" t="n"/>
      <c r="H213" s="197" t="n"/>
      <c r="I213" s="197" t="n"/>
      <c r="J213" s="197" t="n"/>
      <c r="K213" s="197" t="n"/>
      <c r="L213" s="197" t="n"/>
      <c r="M213" s="197" t="n"/>
      <c r="N213" s="197" t="n"/>
      <c r="O213" s="197" t="n"/>
      <c r="P213" s="197" t="n"/>
      <c r="Q213" s="197" t="n"/>
      <c r="R213" s="197" t="n"/>
      <c r="S213" s="197" t="n"/>
      <c r="T213" s="197" t="n"/>
      <c r="U213" s="197" t="n"/>
      <c r="V213" s="197" t="n"/>
      <c r="W213" s="197" t="n"/>
      <c r="X213" s="197" t="n"/>
      <c r="Y213" s="197" t="n"/>
      <c r="Z213" s="197" t="n"/>
    </row>
    <row r="214" ht="12.75" customHeight="1" s="198">
      <c r="A214" s="197" t="n"/>
      <c r="B214" s="197" t="n"/>
      <c r="C214" s="197" t="n"/>
      <c r="D214" s="197" t="n"/>
      <c r="E214" s="197" t="n"/>
      <c r="F214" s="197" t="n"/>
      <c r="G214" s="197" t="n"/>
      <c r="H214" s="197" t="n"/>
      <c r="I214" s="197" t="n"/>
      <c r="J214" s="197" t="n"/>
      <c r="K214" s="197" t="n"/>
      <c r="L214" s="197" t="n"/>
      <c r="M214" s="197" t="n"/>
      <c r="N214" s="197" t="n"/>
      <c r="O214" s="197" t="n"/>
      <c r="P214" s="197" t="n"/>
      <c r="Q214" s="197" t="n"/>
      <c r="R214" s="197" t="n"/>
      <c r="S214" s="197" t="n"/>
      <c r="T214" s="197" t="n"/>
      <c r="U214" s="197" t="n"/>
      <c r="V214" s="197" t="n"/>
      <c r="W214" s="197" t="n"/>
      <c r="X214" s="197" t="n"/>
      <c r="Y214" s="197" t="n"/>
      <c r="Z214" s="197" t="n"/>
    </row>
    <row r="215" ht="12.75" customHeight="1" s="198">
      <c r="A215" s="197" t="n"/>
      <c r="B215" s="197" t="n"/>
      <c r="C215" s="197" t="n"/>
      <c r="D215" s="197" t="n"/>
      <c r="E215" s="197" t="n"/>
      <c r="F215" s="197" t="n"/>
      <c r="G215" s="197" t="n"/>
      <c r="H215" s="197" t="n"/>
      <c r="I215" s="197" t="n"/>
      <c r="J215" s="197" t="n"/>
      <c r="K215" s="197" t="n"/>
      <c r="L215" s="197" t="n"/>
      <c r="M215" s="197" t="n"/>
      <c r="N215" s="197" t="n"/>
      <c r="O215" s="197" t="n"/>
      <c r="P215" s="197" t="n"/>
      <c r="Q215" s="197" t="n"/>
      <c r="R215" s="197" t="n"/>
      <c r="S215" s="197" t="n"/>
      <c r="T215" s="197" t="n"/>
      <c r="U215" s="197" t="n"/>
      <c r="V215" s="197" t="n"/>
      <c r="W215" s="197" t="n"/>
      <c r="X215" s="197" t="n"/>
      <c r="Y215" s="197" t="n"/>
      <c r="Z215" s="197" t="n"/>
    </row>
    <row r="216" ht="12.75" customHeight="1" s="198">
      <c r="A216" s="197" t="n"/>
      <c r="B216" s="197" t="n"/>
      <c r="C216" s="197" t="n"/>
      <c r="D216" s="197" t="n"/>
      <c r="E216" s="197" t="n"/>
      <c r="F216" s="197" t="n"/>
      <c r="G216" s="197" t="n"/>
      <c r="H216" s="197" t="n"/>
      <c r="I216" s="197" t="n"/>
      <c r="J216" s="197" t="n"/>
      <c r="K216" s="197" t="n"/>
      <c r="L216" s="197" t="n"/>
      <c r="M216" s="197" t="n"/>
      <c r="N216" s="197" t="n"/>
      <c r="O216" s="197" t="n"/>
      <c r="P216" s="197" t="n"/>
      <c r="Q216" s="197" t="n"/>
      <c r="R216" s="197" t="n"/>
      <c r="S216" s="197" t="n"/>
      <c r="T216" s="197" t="n"/>
      <c r="U216" s="197" t="n"/>
      <c r="V216" s="197" t="n"/>
      <c r="W216" s="197" t="n"/>
      <c r="X216" s="197" t="n"/>
      <c r="Y216" s="197" t="n"/>
      <c r="Z216" s="197" t="n"/>
    </row>
    <row r="217" ht="12.75" customHeight="1" s="198">
      <c r="A217" s="197" t="n"/>
      <c r="B217" s="197" t="n"/>
      <c r="C217" s="197" t="n"/>
      <c r="D217" s="197" t="n"/>
      <c r="E217" s="197" t="n"/>
      <c r="F217" s="197" t="n"/>
      <c r="G217" s="197" t="n"/>
      <c r="H217" s="197" t="n"/>
      <c r="I217" s="197" t="n"/>
      <c r="J217" s="197" t="n"/>
      <c r="K217" s="197" t="n"/>
      <c r="L217" s="197" t="n"/>
      <c r="M217" s="197" t="n"/>
      <c r="N217" s="197" t="n"/>
      <c r="O217" s="197" t="n"/>
      <c r="P217" s="197" t="n"/>
      <c r="Q217" s="197" t="n"/>
      <c r="R217" s="197" t="n"/>
      <c r="S217" s="197" t="n"/>
      <c r="T217" s="197" t="n"/>
      <c r="U217" s="197" t="n"/>
      <c r="V217" s="197" t="n"/>
      <c r="W217" s="197" t="n"/>
      <c r="X217" s="197" t="n"/>
      <c r="Y217" s="197" t="n"/>
      <c r="Z217" s="197" t="n"/>
    </row>
    <row r="218" ht="12.75" customHeight="1" s="198">
      <c r="A218" s="197" t="n"/>
      <c r="B218" s="197" t="n"/>
      <c r="C218" s="197" t="n"/>
      <c r="D218" s="197" t="n"/>
      <c r="E218" s="197" t="n"/>
      <c r="F218" s="197" t="n"/>
      <c r="G218" s="197" t="n"/>
      <c r="H218" s="197" t="n"/>
      <c r="I218" s="197" t="n"/>
      <c r="J218" s="197" t="n"/>
      <c r="K218" s="197" t="n"/>
      <c r="L218" s="197" t="n"/>
      <c r="M218" s="197" t="n"/>
      <c r="N218" s="197" t="n"/>
      <c r="O218" s="197" t="n"/>
      <c r="P218" s="197" t="n"/>
      <c r="Q218" s="197" t="n"/>
      <c r="R218" s="197" t="n"/>
      <c r="S218" s="197" t="n"/>
      <c r="T218" s="197" t="n"/>
      <c r="U218" s="197" t="n"/>
      <c r="V218" s="197" t="n"/>
      <c r="W218" s="197" t="n"/>
      <c r="X218" s="197" t="n"/>
      <c r="Y218" s="197" t="n"/>
      <c r="Z218" s="197" t="n"/>
    </row>
    <row r="219" ht="12.75" customHeight="1" s="198">
      <c r="A219" s="197" t="n"/>
      <c r="B219" s="197" t="n"/>
      <c r="C219" s="197" t="n"/>
      <c r="D219" s="197" t="n"/>
      <c r="E219" s="197" t="n"/>
      <c r="F219" s="197" t="n"/>
      <c r="G219" s="197" t="n"/>
      <c r="H219" s="197" t="n"/>
      <c r="I219" s="197" t="n"/>
      <c r="J219" s="197" t="n"/>
      <c r="K219" s="197" t="n"/>
      <c r="L219" s="197" t="n"/>
      <c r="M219" s="197" t="n"/>
      <c r="N219" s="197" t="n"/>
      <c r="O219" s="197" t="n"/>
      <c r="P219" s="197" t="n"/>
      <c r="Q219" s="197" t="n"/>
      <c r="R219" s="197" t="n"/>
      <c r="S219" s="197" t="n"/>
      <c r="T219" s="197" t="n"/>
      <c r="U219" s="197" t="n"/>
      <c r="V219" s="197" t="n"/>
      <c r="W219" s="197" t="n"/>
      <c r="X219" s="197" t="n"/>
      <c r="Y219" s="197" t="n"/>
      <c r="Z219" s="197" t="n"/>
    </row>
    <row r="220" ht="12.75" customHeight="1" s="198">
      <c r="A220" s="197" t="n"/>
      <c r="B220" s="197" t="n"/>
      <c r="C220" s="197" t="n"/>
      <c r="D220" s="197" t="n"/>
      <c r="E220" s="197" t="n"/>
      <c r="F220" s="197" t="n"/>
      <c r="G220" s="197" t="n"/>
      <c r="H220" s="197" t="n"/>
      <c r="I220" s="197" t="n"/>
      <c r="J220" s="197" t="n"/>
      <c r="K220" s="197" t="n"/>
      <c r="L220" s="197" t="n"/>
      <c r="M220" s="197" t="n"/>
      <c r="N220" s="197" t="n"/>
      <c r="O220" s="197" t="n"/>
      <c r="P220" s="197" t="n"/>
      <c r="Q220" s="197" t="n"/>
      <c r="R220" s="197" t="n"/>
      <c r="S220" s="197" t="n"/>
      <c r="T220" s="197" t="n"/>
      <c r="U220" s="197" t="n"/>
      <c r="V220" s="197" t="n"/>
      <c r="W220" s="197" t="n"/>
      <c r="X220" s="197" t="n"/>
      <c r="Y220" s="197" t="n"/>
      <c r="Z220" s="197" t="n"/>
    </row>
    <row r="221" ht="15.75" customHeight="1" s="198"/>
    <row r="222" ht="15.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pageMargins left="0.236111111111111" right="0.236111111111111" top="0.75" bottom="0.75" header="0" footer="0"/>
  <pageSetup orientation="landscape"/>
  <headerFooter>
    <oddHeader/>
    <oddFooter>&amp;CPage &amp;P of</oddFooter>
    <evenHeader/>
    <evenFooter/>
    <firstHeader/>
    <firstFooter/>
  </headerFooter>
</worksheet>
</file>

<file path=xl/worksheets/sheet42.xml><?xml version="1.0" encoding="utf-8"?>
<worksheet xmlns="http://schemas.openxmlformats.org/spreadsheetml/2006/main">
  <sheetPr>
    <tabColor rgb="FFD9E6E0"/>
    <outlinePr summaryBelow="1" summaryRight="1"/>
    <pageSetUpPr/>
  </sheetPr>
  <dimension ref="A1:L436"/>
  <sheetViews>
    <sheetView workbookViewId="0">
      <selection activeCell="A1" sqref="A1"/>
    </sheetView>
  </sheetViews>
  <sheetFormatPr baseColWidth="8" defaultColWidth="12.63" defaultRowHeight="15" customHeight="1"/>
  <cols>
    <col width="26.25" customWidth="1" style="198" min="1" max="1"/>
    <col width="14.25" customWidth="1" style="198" min="2" max="2"/>
    <col width="31.75" customWidth="1" style="198" min="3" max="3"/>
    <col width="36.25" customWidth="1" style="198" min="4" max="5"/>
    <col width="24" customWidth="1" style="198" min="6" max="6"/>
    <col width="32.88" customWidth="1" style="198" min="7" max="7"/>
    <col width="26.88" customWidth="1" style="198" min="8" max="8"/>
    <col width="8.630000000000001" customWidth="1" style="198" min="9" max="10"/>
    <col width="12.75" customWidth="1" style="198" min="11" max="26"/>
  </cols>
  <sheetData>
    <row r="1" ht="12.75" customHeight="1" s="198">
      <c r="A1" s="91" t="inlineStr">
        <is>
          <t>Country</t>
        </is>
      </c>
      <c r="B1" s="91" t="inlineStr">
        <is>
          <t>Country code</t>
        </is>
      </c>
      <c r="C1" s="91" t="inlineStr">
        <is>
          <t>Mangrove extent</t>
        </is>
      </c>
      <c r="D1" s="91" t="inlineStr">
        <is>
          <t>Mangrove Biomass (MgCha-1)</t>
        </is>
      </c>
      <c r="E1" s="91" t="inlineStr">
        <is>
          <t>Mangrove AGB Emissions Factor (%)</t>
        </is>
      </c>
      <c r="F1" s="91" t="inlineStr">
        <is>
          <t>Mangrove SOC (MgCha-1)</t>
        </is>
      </c>
      <c r="G1" s="91" t="inlineStr">
        <is>
          <t>Mangrove SOC Emissions Factor (%)</t>
        </is>
      </c>
      <c r="H1" s="91" t="inlineStr">
        <is>
          <t>Total Emissions (MgCO2e/ha</t>
        </is>
      </c>
    </row>
    <row r="2" ht="12.75" customHeight="1" s="198">
      <c r="A2" s="101" t="inlineStr">
        <is>
          <t>United States</t>
        </is>
      </c>
      <c r="B2" s="62">
        <f t="array" ref="B2">INDEX(Countries!$D$2:$D$255, MATCH(A2, Countries!$B$2:$B$255, 0))
</f>
        <v/>
      </c>
      <c r="C2" s="95" t="n">
        <v>231505.448222201</v>
      </c>
      <c r="D2" s="95" t="n">
        <v>15.0895107325975</v>
      </c>
      <c r="E2" s="95" t="n">
        <v>1</v>
      </c>
      <c r="F2" s="95" t="n">
        <v>293.473391657402</v>
      </c>
      <c r="G2" s="95" t="n">
        <v>0.54</v>
      </c>
      <c r="H2" s="95" t="n">
        <v>635.248420552997</v>
      </c>
      <c r="J2" s="36" t="n"/>
      <c r="K2" s="107" t="n"/>
      <c r="L2" s="107" t="n"/>
    </row>
    <row r="3" ht="12.75" customHeight="1" s="198">
      <c r="A3" s="101" t="inlineStr">
        <is>
          <t>Indonesia</t>
        </is>
      </c>
      <c r="B3" s="62">
        <f t="array" ref="B3">INDEX(Countries!$D$2:$D$255, MATCH(A3, Countries!$B$2:$B$255, 0))
</f>
        <v/>
      </c>
      <c r="C3" s="95" t="n">
        <v>2901690.30720387</v>
      </c>
      <c r="D3" s="95" t="n">
        <v>97.103386274648</v>
      </c>
      <c r="E3" s="95" t="n">
        <v>1</v>
      </c>
      <c r="F3" s="95" t="n">
        <v>363.674568030654</v>
      </c>
      <c r="G3" s="95" t="n">
        <v>0.54</v>
      </c>
      <c r="H3" s="95" t="n">
        <v>1074.164810021</v>
      </c>
      <c r="K3" s="107" t="n"/>
      <c r="L3" s="107" t="n"/>
    </row>
    <row r="4" ht="12.75" customHeight="1" s="198">
      <c r="A4" s="101" t="inlineStr">
        <is>
          <t>Australia</t>
        </is>
      </c>
      <c r="B4" s="62">
        <f t="array" ref="B4">INDEX(Countries!$D$2:$D$255, MATCH(A4, Countries!$B$2:$B$255, 0))
</f>
        <v/>
      </c>
      <c r="C4" s="95" t="n">
        <v>1004148.84587316</v>
      </c>
      <c r="D4" s="95" t="n">
        <v>54.0658766065035</v>
      </c>
      <c r="E4" s="95" t="n">
        <v>1</v>
      </c>
      <c r="F4" s="95" t="n">
        <v>302.378513172833</v>
      </c>
      <c r="G4" s="95" t="n">
        <v>0.54</v>
      </c>
      <c r="H4" s="95" t="n">
        <v>795.50200181459</v>
      </c>
      <c r="K4" s="107" t="n"/>
      <c r="L4" s="107" t="n"/>
    </row>
    <row r="5" ht="12.75" customHeight="1" s="198">
      <c r="A5" s="101" t="inlineStr">
        <is>
          <t>The Bahamas</t>
        </is>
      </c>
      <c r="B5" s="62">
        <f t="array" ref="B5">INDEX(Countries!$D$2:$D$255, MATCH(A5, Countries!$B$2:$B$255, 0))
</f>
        <v/>
      </c>
      <c r="C5" s="95" t="n">
        <v>150839.082512586</v>
      </c>
      <c r="D5" s="95" t="n">
        <v>5.96474917176267</v>
      </c>
      <c r="E5" s="95" t="n">
        <v>1</v>
      </c>
      <c r="F5" s="95" t="n">
        <v>546.177535195683</v>
      </c>
      <c r="G5" s="95" t="n">
        <v>0.54</v>
      </c>
      <c r="H5" s="95" t="n">
        <v>1101.2962625294</v>
      </c>
      <c r="K5" s="107" t="n"/>
      <c r="L5" s="107" t="n"/>
    </row>
    <row r="6" ht="12.75" customHeight="1" s="198">
      <c r="A6" s="101" t="inlineStr">
        <is>
          <t>Kenya</t>
        </is>
      </c>
      <c r="B6" s="62">
        <f t="array" ref="B6">INDEX(Countries!$D$2:$D$255, MATCH(A6, Countries!$B$2:$B$255, 0))
</f>
        <v/>
      </c>
      <c r="C6" s="95" t="n">
        <v>54121.5005759613</v>
      </c>
      <c r="D6" s="95" t="n">
        <v>25.0764525993884</v>
      </c>
      <c r="E6" s="95" t="n">
        <v>1</v>
      </c>
      <c r="F6" s="95" t="n">
        <v>399.919327913784</v>
      </c>
      <c r="G6" s="95" t="n">
        <v>0.54</v>
      </c>
      <c r="H6" s="95" t="n">
        <v>882.180376202564</v>
      </c>
      <c r="K6" s="107" t="n"/>
      <c r="L6" s="107" t="n"/>
    </row>
    <row r="7" ht="12.75" customHeight="1" s="198">
      <c r="A7" s="101" t="inlineStr">
        <is>
          <t>Mexico</t>
        </is>
      </c>
      <c r="B7" s="62">
        <f t="array" ref="B7">INDEX(Countries!$D$2:$D$255, MATCH(A7, Countries!$B$2:$B$255, 0))
</f>
        <v/>
      </c>
      <c r="C7" s="95" t="n">
        <v>991795.505255617</v>
      </c>
      <c r="D7" s="95" t="n">
        <v>17.2657614023283</v>
      </c>
      <c r="E7" s="95" t="n">
        <v>1</v>
      </c>
      <c r="F7" s="95" t="n">
        <v>379.020717867511</v>
      </c>
      <c r="G7" s="95" t="n">
        <v>0.54</v>
      </c>
      <c r="H7" s="95" t="n">
        <v>812.2892335258711</v>
      </c>
      <c r="K7" s="107" t="n"/>
      <c r="L7" s="107" t="n"/>
    </row>
    <row r="8" ht="12.75" customHeight="1" s="198">
      <c r="A8" s="101" t="inlineStr">
        <is>
          <t>Colombia</t>
        </is>
      </c>
      <c r="B8" s="62">
        <f t="array" ref="B8">INDEX(Countries!$D$2:$D$255, MATCH(A8, Countries!$B$2:$B$255, 0))
</f>
        <v/>
      </c>
      <c r="C8" s="95" t="n">
        <v>278965.054058376</v>
      </c>
      <c r="D8" s="95" t="n">
        <v>58.4689466270915</v>
      </c>
      <c r="E8" s="95" t="n">
        <v>1</v>
      </c>
      <c r="F8" s="95" t="n">
        <v>228.195679679397</v>
      </c>
      <c r="G8" s="95" t="n">
        <v>0.54</v>
      </c>
      <c r="H8" s="95" t="n">
        <v>665.002285973515</v>
      </c>
      <c r="K8" s="107" t="n"/>
      <c r="L8" s="107" t="n"/>
    </row>
    <row r="9" ht="12.75" customHeight="1" s="198">
      <c r="A9" s="101" t="inlineStr">
        <is>
          <t>India</t>
        </is>
      </c>
      <c r="B9" s="62">
        <f t="array" ref="B9">INDEX(Countries!$D$2:$D$255, MATCH(A9, Countries!$B$2:$B$255, 0))
</f>
        <v/>
      </c>
      <c r="C9" s="95" t="n">
        <v>399901.524306087</v>
      </c>
      <c r="D9" s="95" t="n">
        <v>18.5055609545406</v>
      </c>
      <c r="E9" s="95" t="n">
        <v>1</v>
      </c>
      <c r="F9" s="95" t="n">
        <v>432.408157533079</v>
      </c>
      <c r="G9" s="95" t="n">
        <v>0.54</v>
      </c>
      <c r="H9" s="95" t="n">
        <v>922.341835641995</v>
      </c>
      <c r="K9" s="107" t="n"/>
      <c r="L9" s="107" t="n"/>
    </row>
    <row r="10" ht="12.75" customHeight="1" s="198">
      <c r="A10" s="101" t="inlineStr">
        <is>
          <t>China</t>
        </is>
      </c>
      <c r="B10" s="62">
        <f t="array" ref="B10">INDEX(Countries!$D$2:$D$255, MATCH(A10, Countries!$B$2:$B$255, 0))
</f>
        <v/>
      </c>
      <c r="C10" s="95" t="n">
        <v>21612.9787570856</v>
      </c>
      <c r="D10" s="95" t="n">
        <v>37.7819306611677</v>
      </c>
      <c r="E10" s="95" t="n">
        <v>1</v>
      </c>
      <c r="F10" s="95" t="n">
        <v>558.275960498555</v>
      </c>
      <c r="G10" s="95" t="n">
        <v>0.54</v>
      </c>
      <c r="H10" s="95" t="n">
        <v>1241.65847454922</v>
      </c>
      <c r="K10" s="107" t="n"/>
      <c r="L10" s="107" t="n"/>
    </row>
    <row r="11" ht="12.75" customHeight="1" s="198">
      <c r="A11" s="101" t="inlineStr">
        <is>
          <t>American Samoa</t>
        </is>
      </c>
      <c r="B11" s="62">
        <f t="array" ref="B11">INDEX(Countries!$D$2:$D$255, MATCH(A11, Countries!$B$2:$B$255, 0))
</f>
        <v/>
      </c>
      <c r="C11" s="95" t="n">
        <v>31.8329713780601</v>
      </c>
      <c r="D11" s="95">
        <f>#N/A</f>
        <v/>
      </c>
      <c r="E11" s="95" t="n">
        <v>1</v>
      </c>
      <c r="F11" s="95">
        <f>#N/A</f>
        <v/>
      </c>
      <c r="G11" s="95" t="n">
        <v>0.54</v>
      </c>
      <c r="H11" s="95">
        <f>#N/A</f>
        <v/>
      </c>
      <c r="K11" s="107" t="n"/>
      <c r="L11" s="107" t="n"/>
    </row>
    <row r="12" ht="12.75" customHeight="1" s="198">
      <c r="A12" s="101" t="inlineStr">
        <is>
          <t>Angola</t>
        </is>
      </c>
      <c r="B12" s="62">
        <f t="array" ref="B12">INDEX(Countries!$D$2:$D$255, MATCH(A12, Countries!$B$2:$B$255, 0))
</f>
        <v/>
      </c>
      <c r="C12" s="95" t="n">
        <v>28061.1970062258</v>
      </c>
      <c r="D12" s="95" t="n">
        <v>62.3137533141641</v>
      </c>
      <c r="E12" s="95" t="n">
        <v>1</v>
      </c>
      <c r="F12" s="95" t="n">
        <v>334.444413707251</v>
      </c>
      <c r="G12" s="95" t="n">
        <v>0.54</v>
      </c>
      <c r="H12" s="95" t="n">
        <v>889.064276380852</v>
      </c>
      <c r="K12" s="107" t="n"/>
      <c r="L12" s="107" t="n"/>
    </row>
    <row r="13" ht="12.75" customHeight="1" s="198">
      <c r="A13" s="101" t="inlineStr">
        <is>
          <t>Anguilla</t>
        </is>
      </c>
      <c r="B13" s="62">
        <f t="array" ref="B13">INDEX(Countries!$D$2:$D$255, MATCH(A13, Countries!$B$2:$B$255, 0))
</f>
        <v/>
      </c>
      <c r="C13" s="95" t="n">
        <v>3.70067520399747</v>
      </c>
      <c r="D13" s="95" t="n">
        <v>22.55</v>
      </c>
      <c r="E13" s="95" t="n">
        <v>1</v>
      </c>
      <c r="F13" s="95" t="n">
        <v>321</v>
      </c>
      <c r="G13" s="95" t="n">
        <v>0.54</v>
      </c>
      <c r="H13" s="95" t="n">
        <v>716.9574</v>
      </c>
      <c r="K13" s="107" t="n"/>
      <c r="L13" s="107" t="n"/>
    </row>
    <row r="14" ht="12.75" customHeight="1" s="198">
      <c r="A14" s="101" t="inlineStr">
        <is>
          <t>Antigua and Barbuda</t>
        </is>
      </c>
      <c r="B14" s="62">
        <f t="array" ref="B14">INDEX(Countries!$D$2:$D$255, MATCH(A14, Countries!$B$2:$B$255, 0))
</f>
        <v/>
      </c>
      <c r="C14" s="95" t="n">
        <v>872.898111942155</v>
      </c>
      <c r="D14" s="95" t="n">
        <v>10.0557413600892</v>
      </c>
      <c r="E14" s="95" t="n">
        <v>1</v>
      </c>
      <c r="F14" s="95" t="n">
        <v>432.42354648681</v>
      </c>
      <c r="G14" s="95" t="n">
        <v>0.54</v>
      </c>
      <c r="H14" s="95" t="n">
        <v>891.445910654457</v>
      </c>
      <c r="K14" s="107" t="n"/>
      <c r="L14" s="107" t="n"/>
    </row>
    <row r="15" ht="12.75" customHeight="1" s="198">
      <c r="A15" s="101" t="inlineStr">
        <is>
          <t>Aruba</t>
        </is>
      </c>
      <c r="B15" s="62">
        <f t="array" ref="B15">INDEX(Countries!$D$2:$D$255, MATCH(A15, Countries!$B$2:$B$255, 0))
</f>
        <v/>
      </c>
      <c r="C15" s="95" t="n">
        <v>45.1351123176257</v>
      </c>
      <c r="D15" s="95" t="n">
        <v>9.298969072164949</v>
      </c>
      <c r="E15" s="95" t="n">
        <v>1</v>
      </c>
      <c r="F15" s="95" t="n">
        <v>477.692513368984</v>
      </c>
      <c r="G15" s="95" t="n">
        <v>0.54</v>
      </c>
      <c r="H15" s="95" t="n">
        <v>978.145710226584</v>
      </c>
      <c r="K15" s="107" t="n"/>
      <c r="L15" s="107" t="n"/>
    </row>
    <row r="16" ht="12.75" customHeight="1" s="198">
      <c r="A16" s="101" t="inlineStr">
        <is>
          <t>Bahrain</t>
        </is>
      </c>
      <c r="B16" s="62">
        <f t="array" ref="B16">INDEX(Countries!$D$2:$D$255, MATCH(A16, Countries!$B$2:$B$255, 0))
</f>
        <v/>
      </c>
      <c r="C16" s="95" t="n">
        <v>3.88472219326363</v>
      </c>
      <c r="D16" s="95" t="n">
        <v>1.85342465753425</v>
      </c>
      <c r="E16" s="95" t="n">
        <v>1</v>
      </c>
      <c r="F16" s="95" t="n">
        <v>294.148462354189</v>
      </c>
      <c r="G16" s="95" t="n">
        <v>0.54</v>
      </c>
      <c r="H16" s="95" t="n">
        <v>588.138555243394</v>
      </c>
      <c r="K16" s="107" t="n"/>
      <c r="L16" s="107" t="n"/>
    </row>
    <row r="17" ht="12.75" customHeight="1" s="198">
      <c r="A17" s="101" t="inlineStr">
        <is>
          <t>Bangladesh</t>
        </is>
      </c>
      <c r="B17" s="62">
        <f t="array" ref="B17">INDEX(Countries!$D$2:$D$255, MATCH(A17, Countries!$B$2:$B$255, 0))
</f>
        <v/>
      </c>
      <c r="C17" s="95" t="n">
        <v>447670.462907531</v>
      </c>
      <c r="D17" s="95" t="n">
        <v>77.39981003560089</v>
      </c>
      <c r="E17" s="95" t="n">
        <v>1</v>
      </c>
      <c r="F17" s="95" t="n">
        <v>129.069570596578</v>
      </c>
      <c r="G17" s="95" t="n">
        <v>0.54</v>
      </c>
      <c r="H17" s="95" t="n">
        <v>538.376404057376</v>
      </c>
      <c r="K17" s="107" t="n"/>
      <c r="L17" s="107" t="n"/>
    </row>
    <row r="18" ht="12.75" customHeight="1" s="198">
      <c r="A18" s="101" t="inlineStr">
        <is>
          <t>Barbados</t>
        </is>
      </c>
      <c r="B18" s="62">
        <f t="array" ref="B18">INDEX(Countries!$D$2:$D$255, MATCH(A18, Countries!$B$2:$B$255, 0))
</f>
        <v/>
      </c>
      <c r="C18" s="95" t="n">
        <v>11.0207845843208</v>
      </c>
      <c r="D18" s="95" t="n">
        <v>25.0555555555556</v>
      </c>
      <c r="E18" s="95" t="n">
        <v>1</v>
      </c>
      <c r="F18" s="95" t="n">
        <v>320.071856287425</v>
      </c>
      <c r="G18" s="95" t="n">
        <v>0.54</v>
      </c>
      <c r="H18" s="95" t="n">
        <v>724.293350099801</v>
      </c>
      <c r="K18" s="107" t="n"/>
      <c r="L18" s="107" t="n"/>
    </row>
    <row r="19" ht="12.75" customHeight="1" s="198">
      <c r="A19" s="101" t="inlineStr">
        <is>
          <t>Belize</t>
        </is>
      </c>
      <c r="B19" s="62">
        <f t="array" ref="B19">INDEX(Countries!$D$2:$D$255, MATCH(A19, Countries!$B$2:$B$255, 0))
</f>
        <v/>
      </c>
      <c r="C19" s="95" t="n">
        <v>52296.1938215282</v>
      </c>
      <c r="D19" s="95" t="n">
        <v>11.3491749649495</v>
      </c>
      <c r="E19" s="95" t="n">
        <v>1</v>
      </c>
      <c r="F19" s="95" t="n">
        <v>364.681625272104</v>
      </c>
      <c r="G19" s="95" t="n">
        <v>0.54</v>
      </c>
      <c r="H19" s="95" t="n">
        <v>762.294744559502</v>
      </c>
      <c r="K19" s="107" t="n"/>
      <c r="L19" s="107" t="n"/>
    </row>
    <row r="20" ht="12.75" customHeight="1" s="198">
      <c r="A20" s="101" t="inlineStr">
        <is>
          <t>Benin</t>
        </is>
      </c>
      <c r="B20" s="62">
        <f t="array" ref="B20">INDEX(Countries!$D$2:$D$255, MATCH(A20, Countries!$B$2:$B$255, 0))
</f>
        <v/>
      </c>
      <c r="C20" s="95" t="n">
        <v>2876.69626914715</v>
      </c>
      <c r="D20" s="95" t="n">
        <v>4.76844998942694</v>
      </c>
      <c r="E20" s="95" t="n">
        <v>1</v>
      </c>
      <c r="F20" s="95" t="n">
        <v>294.327832783278</v>
      </c>
      <c r="G20" s="95" t="n">
        <v>0.54</v>
      </c>
      <c r="H20" s="95" t="n">
        <v>599.162055674174</v>
      </c>
      <c r="K20" s="107" t="n"/>
      <c r="L20" s="107" t="n"/>
    </row>
    <row r="21" ht="12.75" customHeight="1" s="198">
      <c r="A21" s="101" t="inlineStr">
        <is>
          <t>Bermuda</t>
        </is>
      </c>
      <c r="B21" s="62">
        <f t="array" ref="B21">INDEX(Countries!$D$2:$D$255, MATCH(A21, Countries!$B$2:$B$255, 0))
</f>
        <v/>
      </c>
      <c r="C21" s="95" t="n">
        <v>20.9411986172305</v>
      </c>
      <c r="D21" s="95">
        <f>#N/A</f>
        <v/>
      </c>
      <c r="E21" s="95" t="n">
        <v>1</v>
      </c>
      <c r="F21" s="95">
        <f>#N/A</f>
        <v/>
      </c>
      <c r="G21" s="95" t="n">
        <v>0.54</v>
      </c>
      <c r="H21" s="95">
        <f>#N/A</f>
        <v/>
      </c>
      <c r="K21" s="107" t="n"/>
      <c r="L21" s="107" t="n"/>
    </row>
    <row r="22" ht="12.75" customHeight="1" s="198">
      <c r="A22" s="101" t="inlineStr">
        <is>
          <t>Bonaire, Sint Eustatius and Saba</t>
        </is>
      </c>
      <c r="B22" s="62">
        <f t="array" ref="B22">INDEX(Countries!$D$2:$D$255, MATCH(A22, Countries!$B$2:$B$255, 0))
</f>
        <v/>
      </c>
      <c r="C22" s="95" t="n">
        <v>185.954608453669</v>
      </c>
      <c r="D22" s="95">
        <f>#N/A</f>
        <v/>
      </c>
      <c r="E22" s="95" t="n">
        <v>1</v>
      </c>
      <c r="F22" s="95">
        <f>#N/A</f>
        <v/>
      </c>
      <c r="G22" s="95" t="n">
        <v>0.54</v>
      </c>
      <c r="H22" s="95">
        <f>#N/A</f>
        <v/>
      </c>
      <c r="K22" s="107" t="n"/>
      <c r="L22" s="107" t="n"/>
    </row>
    <row r="23" ht="12.75" customHeight="1" s="198">
      <c r="A23" s="101" t="inlineStr">
        <is>
          <t>Brazil</t>
        </is>
      </c>
      <c r="B23" s="62">
        <f t="array" ref="B23">INDEX(Countries!$D$2:$D$255, MATCH(A23, Countries!$B$2:$B$255, 0))
</f>
        <v/>
      </c>
      <c r="C23" s="95" t="n">
        <v>1135465.60771387</v>
      </c>
      <c r="D23" s="95" t="n">
        <v>41.9577186647439</v>
      </c>
      <c r="E23" s="95" t="n">
        <v>1</v>
      </c>
      <c r="F23" s="95" t="n">
        <v>571.041800643087</v>
      </c>
      <c r="G23" s="95" t="n">
        <v>0.54</v>
      </c>
      <c r="H23" s="95" t="n">
        <v>1282.17226510396</v>
      </c>
      <c r="K23" s="107" t="n"/>
      <c r="L23" s="107" t="n"/>
    </row>
    <row r="24" ht="12.75" customHeight="1" s="198">
      <c r="A24" s="101" t="inlineStr">
        <is>
          <t>British virgin islands</t>
        </is>
      </c>
      <c r="B24" s="62">
        <f t="array" ref="B24">INDEX(Countries!$D$2:$D$255, MATCH(A24, Countries!$B$2:$B$255, 0))
</f>
        <v/>
      </c>
      <c r="C24" s="95" t="n">
        <v>100.357301765891</v>
      </c>
      <c r="D24" s="95" t="n">
        <v>5.85714285714286</v>
      </c>
      <c r="E24" s="95" t="n">
        <v>1</v>
      </c>
      <c r="F24" s="95">
        <f>#N/A</f>
        <v/>
      </c>
      <c r="G24" s="95" t="n">
        <v>0.54</v>
      </c>
      <c r="H24" s="95">
        <f>#N/A</f>
        <v/>
      </c>
      <c r="K24" s="107" t="n"/>
      <c r="L24" s="107" t="n"/>
    </row>
    <row r="25" ht="12.75" customHeight="1" s="198">
      <c r="A25" s="101" t="inlineStr">
        <is>
          <t>Brunei Darussalam</t>
        </is>
      </c>
      <c r="B25" s="62">
        <f t="array" ref="B25">INDEX(Countries!$D$2:$D$255, MATCH(A25, Countries!$B$2:$B$255, 0))
</f>
        <v/>
      </c>
      <c r="C25" s="95" t="n">
        <v>11487.4772107793</v>
      </c>
      <c r="D25" s="95" t="n">
        <v>107.726228755168</v>
      </c>
      <c r="E25" s="95" t="n">
        <v>1</v>
      </c>
      <c r="F25" s="95" t="n">
        <v>459.172147001934</v>
      </c>
      <c r="G25" s="95" t="n">
        <v>0.54</v>
      </c>
      <c r="H25" s="95" t="n">
        <v>1301.78582857854</v>
      </c>
      <c r="K25" s="107" t="n"/>
      <c r="L25" s="107" t="n"/>
    </row>
    <row r="26" ht="12.75" customHeight="1" s="198">
      <c r="A26" s="101" t="inlineStr">
        <is>
          <t>Cambodia</t>
        </is>
      </c>
      <c r="B26" s="62">
        <f t="array" ref="B26">INDEX(Countries!$D$2:$D$255, MATCH(A26, Countries!$B$2:$B$255, 0))
</f>
        <v/>
      </c>
      <c r="C26" s="95" t="n">
        <v>62281.1757631778</v>
      </c>
      <c r="D26" s="95" t="n">
        <v>48.2947350529044</v>
      </c>
      <c r="E26" s="95" t="n">
        <v>1</v>
      </c>
      <c r="F26" s="95" t="n">
        <v>286.499122072449</v>
      </c>
      <c r="G26" s="95" t="n">
        <v>0.54</v>
      </c>
      <c r="H26" s="95" t="n">
        <v>742.9955951576191</v>
      </c>
      <c r="K26" s="107" t="n"/>
      <c r="L26" s="107" t="n"/>
    </row>
    <row r="27" ht="12.75" customHeight="1" s="198">
      <c r="A27" s="101" t="inlineStr">
        <is>
          <t>Cameroon</t>
        </is>
      </c>
      <c r="B27" s="62">
        <f t="array" ref="B27">INDEX(Countries!$D$2:$D$255, MATCH(A27, Countries!$B$2:$B$255, 0))
</f>
        <v/>
      </c>
      <c r="C27" s="95" t="n">
        <v>196766.477494345</v>
      </c>
      <c r="D27" s="95" t="n">
        <v>94.13606418368011</v>
      </c>
      <c r="E27" s="95" t="n">
        <v>1</v>
      </c>
      <c r="F27" s="95" t="n">
        <v>280.212387610571</v>
      </c>
      <c r="G27" s="95" t="n">
        <v>0.54</v>
      </c>
      <c r="H27" s="95" t="n">
        <v>898.349757785802</v>
      </c>
      <c r="K27" s="107" t="n"/>
      <c r="L27" s="107" t="n"/>
    </row>
    <row r="28" ht="12.75" customHeight="1" s="198">
      <c r="A28" s="101" t="inlineStr">
        <is>
          <t>Cayman Islands</t>
        </is>
      </c>
      <c r="B28" s="62">
        <f t="array" ref="B28">INDEX(Countries!$D$2:$D$255, MATCH(A28, Countries!$B$2:$B$255, 0))
</f>
        <v/>
      </c>
      <c r="C28" s="95" t="n">
        <v>4439.39895420298</v>
      </c>
      <c r="D28" s="95" t="n">
        <v>11.9565217391304</v>
      </c>
      <c r="E28" s="95" t="n">
        <v>1</v>
      </c>
      <c r="F28" s="95">
        <f>#N/A</f>
        <v/>
      </c>
      <c r="G28" s="95" t="n">
        <v>0.54</v>
      </c>
      <c r="H28" s="95">
        <f>#N/A</f>
        <v/>
      </c>
      <c r="K28" s="107" t="n"/>
      <c r="L28" s="107" t="n"/>
    </row>
    <row r="29" ht="12.75" customHeight="1" s="198">
      <c r="A29" s="101" t="inlineStr">
        <is>
          <t>Comoros</t>
        </is>
      </c>
      <c r="B29" s="62">
        <f t="array" ref="B29">INDEX(Countries!$D$2:$D$255, MATCH(A29, Countries!$B$2:$B$255, 0))
</f>
        <v/>
      </c>
      <c r="C29" s="95" t="n">
        <v>96.8748799206294</v>
      </c>
      <c r="D29" s="95" t="n">
        <v>124.128440366972</v>
      </c>
      <c r="E29" s="95" t="n">
        <v>1</v>
      </c>
      <c r="F29" s="95">
        <f>#N/A</f>
        <v/>
      </c>
      <c r="G29" s="95" t="n">
        <v>0.54</v>
      </c>
      <c r="H29" s="95">
        <f>#N/A</f>
        <v/>
      </c>
      <c r="K29" s="107" t="n"/>
      <c r="L29" s="107" t="n"/>
    </row>
    <row r="30" ht="12.75" customHeight="1" s="198">
      <c r="A30" s="101" t="inlineStr">
        <is>
          <t>Cook Islands</t>
        </is>
      </c>
      <c r="B30" s="62">
        <f t="array" ref="B30">INDEX(Countries!$D$2:$D$255, MATCH(A30, Countries!$B$2:$B$255, 0))
</f>
        <v/>
      </c>
      <c r="C30" s="95" t="n">
        <v>3.27153754745739</v>
      </c>
      <c r="D30" s="95">
        <f>#N/A</f>
        <v/>
      </c>
      <c r="E30" s="95" t="n">
        <v>1</v>
      </c>
      <c r="F30" s="95">
        <f>#N/A</f>
        <v/>
      </c>
      <c r="G30" s="95" t="n">
        <v>0.54</v>
      </c>
      <c r="H30" s="95">
        <f>#N/A</f>
        <v/>
      </c>
      <c r="K30" s="107" t="n"/>
      <c r="L30" s="107" t="n"/>
    </row>
    <row r="31" ht="12.75" customHeight="1" s="198">
      <c r="A31" s="101" t="inlineStr">
        <is>
          <t>Costa Rica</t>
        </is>
      </c>
      <c r="B31" s="62">
        <f t="array" ref="B31">INDEX(Countries!$D$2:$D$255, MATCH(A31, Countries!$B$2:$B$255, 0))
</f>
        <v/>
      </c>
      <c r="C31" s="95" t="n">
        <v>36425.1448184068</v>
      </c>
      <c r="D31" s="95" t="n">
        <v>52.3714905037159</v>
      </c>
      <c r="E31" s="95" t="n">
        <v>1</v>
      </c>
      <c r="F31" s="95" t="n">
        <v>405.383561643836</v>
      </c>
      <c r="G31" s="95" t="n">
        <v>0.54</v>
      </c>
      <c r="H31" s="95" t="n">
        <v>992.879726476477</v>
      </c>
      <c r="K31" s="107" t="n"/>
      <c r="L31" s="107" t="n"/>
    </row>
    <row r="32" ht="12.75" customHeight="1" s="198">
      <c r="A32" s="101" t="inlineStr">
        <is>
          <t>Côte d'Ivoire</t>
        </is>
      </c>
      <c r="B32" s="62">
        <f t="array" ref="B32">INDEX(Countries!$D$2:$D$255, MATCH(A32, Countries!$B$2:$B$255, 0))
</f>
        <v/>
      </c>
      <c r="C32" s="95" t="n">
        <v>5374.21112107902</v>
      </c>
      <c r="D32" s="95" t="n">
        <v>47.2004186289901</v>
      </c>
      <c r="E32" s="95" t="n">
        <v>1</v>
      </c>
      <c r="F32" s="95">
        <f>#N/A</f>
        <v/>
      </c>
      <c r="G32" s="95" t="n">
        <v>0.54</v>
      </c>
      <c r="H32" s="95">
        <f>#N/A</f>
        <v/>
      </c>
      <c r="K32" s="107" t="n"/>
      <c r="L32" s="107" t="n"/>
    </row>
    <row r="33" ht="12.75" customHeight="1" s="198">
      <c r="A33" s="101" t="inlineStr">
        <is>
          <t>Cuba</t>
        </is>
      </c>
      <c r="B33" s="62">
        <f t="array" ref="B33">INDEX(Countries!$D$2:$D$255, MATCH(A33, Countries!$B$2:$B$255, 0))
</f>
        <v/>
      </c>
      <c r="C33" s="95" t="n">
        <v>351402.956568908</v>
      </c>
      <c r="D33" s="95" t="n">
        <v>13.6370938022659</v>
      </c>
      <c r="E33" s="95" t="n">
        <v>1</v>
      </c>
      <c r="F33" s="95" t="n">
        <v>323.477660010046</v>
      </c>
      <c r="G33" s="95" t="n">
        <v>0.54</v>
      </c>
      <c r="H33" s="95" t="n">
        <v>689.233010560149</v>
      </c>
      <c r="K33" s="107" t="n"/>
      <c r="L33" s="107" t="n"/>
    </row>
    <row r="34" ht="12.75" customHeight="1" s="198">
      <c r="A34" s="101" t="inlineStr">
        <is>
          <t>Curaçao</t>
        </is>
      </c>
      <c r="B34" s="62">
        <f t="array" ref="B34">INDEX(Countries!$D$2:$D$255, MATCH(A34, Countries!$B$2:$B$255, 0))
</f>
        <v/>
      </c>
      <c r="C34" s="95" t="n">
        <v>44.5338516352664</v>
      </c>
      <c r="D34" s="95">
        <f>#N/A</f>
        <v/>
      </c>
      <c r="E34" s="95" t="n">
        <v>1</v>
      </c>
      <c r="F34" s="95">
        <f>#N/A</f>
        <v/>
      </c>
      <c r="G34" s="95" t="n">
        <v>0.54</v>
      </c>
      <c r="H34" s="95">
        <f>#N/A</f>
        <v/>
      </c>
      <c r="K34" s="107" t="n"/>
      <c r="L34" s="107" t="n"/>
    </row>
    <row r="35" ht="12.75" customHeight="1" s="198">
      <c r="A35" s="101" t="inlineStr">
        <is>
          <t>Democratic republic of the congo</t>
        </is>
      </c>
      <c r="B35" s="62">
        <f t="array" ref="B35">INDEX(Countries!$D$2:$D$255, MATCH(A35, Countries!$B$2:$B$255, 0))
</f>
        <v/>
      </c>
      <c r="C35" s="95" t="n">
        <v>23558.2248078502</v>
      </c>
      <c r="D35" s="95" t="n">
        <v>31.0973207249803</v>
      </c>
      <c r="E35" s="95" t="n">
        <v>1</v>
      </c>
      <c r="F35" s="95" t="n">
        <v>467.115849907108</v>
      </c>
      <c r="G35" s="95" t="n">
        <v>0.54</v>
      </c>
      <c r="H35" s="95" t="n">
        <v>1037.02395960984</v>
      </c>
      <c r="K35" s="107" t="n"/>
      <c r="L35" s="107" t="n"/>
    </row>
    <row r="36" ht="12.75" customHeight="1" s="198">
      <c r="A36" s="101" t="inlineStr">
        <is>
          <t>Djibouti</t>
        </is>
      </c>
      <c r="B36" s="62">
        <f t="array" ref="B36">INDEX(Countries!$D$2:$D$255, MATCH(A36, Countries!$B$2:$B$255, 0))
</f>
        <v/>
      </c>
      <c r="C36" s="95" t="n">
        <v>715.42499837001</v>
      </c>
      <c r="D36" s="95" t="n">
        <v>41.3761467889908</v>
      </c>
      <c r="E36" s="95" t="n">
        <v>1</v>
      </c>
      <c r="F36" s="95" t="n">
        <v>336.981818181818</v>
      </c>
      <c r="G36" s="95" t="n">
        <v>0.54</v>
      </c>
      <c r="H36" s="95" t="n">
        <v>817.447562702252</v>
      </c>
      <c r="K36" s="107" t="n"/>
      <c r="L36" s="107" t="n"/>
    </row>
    <row r="37" ht="12.75" customHeight="1" s="198">
      <c r="A37" s="101" t="inlineStr">
        <is>
          <t>Dominica</t>
        </is>
      </c>
      <c r="B37" s="62">
        <f t="array" ref="B37">INDEX(Countries!$D$2:$D$255, MATCH(A37, Countries!$B$2:$B$255, 0))
</f>
        <v/>
      </c>
      <c r="C37" s="95" t="n">
        <v>1.46515043542027</v>
      </c>
      <c r="D37" s="95">
        <f>#N/A</f>
        <v/>
      </c>
      <c r="E37" s="95" t="n">
        <v>1</v>
      </c>
      <c r="F37" s="95">
        <f>#N/A</f>
        <v/>
      </c>
      <c r="G37" s="95" t="n">
        <v>0.54</v>
      </c>
      <c r="H37" s="95">
        <f>#N/A</f>
        <v/>
      </c>
      <c r="K37" s="107" t="n"/>
      <c r="L37" s="107" t="n"/>
    </row>
    <row r="38" ht="12.75" customHeight="1" s="198">
      <c r="A38" s="101" t="inlineStr">
        <is>
          <t>Dominican Republic</t>
        </is>
      </c>
      <c r="B38" s="62">
        <f t="array" ref="B38">INDEX(Countries!$D$2:$D$255, MATCH(A38, Countries!$B$2:$B$255, 0))
</f>
        <v/>
      </c>
      <c r="C38" s="95" t="n">
        <v>19078.7526644811</v>
      </c>
      <c r="D38" s="95" t="n">
        <v>20.399163227229</v>
      </c>
      <c r="E38" s="95" t="n">
        <v>1</v>
      </c>
      <c r="F38" s="95" t="n">
        <v>415.000067360954</v>
      </c>
      <c r="G38" s="95" t="n">
        <v>0.54</v>
      </c>
      <c r="H38" s="95" t="n">
        <v>894.867070543849</v>
      </c>
      <c r="K38" s="107" t="n"/>
      <c r="L38" s="107" t="n"/>
    </row>
    <row r="39" ht="12.75" customHeight="1" s="198">
      <c r="A39" s="101" t="inlineStr">
        <is>
          <t>Ecuador</t>
        </is>
      </c>
      <c r="B39" s="62">
        <f t="array" ref="B39">INDEX(Countries!$D$2:$D$255, MATCH(A39, Countries!$B$2:$B$255, 0))
</f>
        <v/>
      </c>
      <c r="C39" s="95" t="n">
        <v>152236.21170876</v>
      </c>
      <c r="D39" s="95" t="n">
        <v>39.7323632386782</v>
      </c>
      <c r="E39" s="95" t="n">
        <v>1</v>
      </c>
      <c r="F39" s="95" t="n">
        <v>413.222222222222</v>
      </c>
      <c r="G39" s="95" t="n">
        <v>0.54</v>
      </c>
      <c r="H39" s="95" t="n">
        <v>962.112849453562</v>
      </c>
      <c r="K39" s="107" t="n"/>
      <c r="L39" s="107" t="n"/>
    </row>
    <row r="40" ht="12.75" customHeight="1" s="198">
      <c r="A40" s="101" t="inlineStr">
        <is>
          <t>Egypt</t>
        </is>
      </c>
      <c r="B40" s="62">
        <f t="array" ref="B40">INDEX(Countries!$D$2:$D$255, MATCH(A40, Countries!$B$2:$B$255, 0))
</f>
        <v/>
      </c>
      <c r="C40" s="95" t="n">
        <v>206.809126094568</v>
      </c>
      <c r="D40" s="95" t="n">
        <v>21.0747663551402</v>
      </c>
      <c r="E40" s="95" t="n">
        <v>1</v>
      </c>
      <c r="F40" s="95" t="n">
        <v>415.632300343263</v>
      </c>
      <c r="G40" s="95" t="n">
        <v>0.54</v>
      </c>
      <c r="H40" s="95" t="n">
        <v>898.589323258238</v>
      </c>
      <c r="K40" s="107" t="n"/>
      <c r="L40" s="107" t="n"/>
    </row>
    <row r="41" ht="12.75" customHeight="1" s="198">
      <c r="A41" s="101" t="inlineStr">
        <is>
          <t>El Salvador</t>
        </is>
      </c>
      <c r="B41" s="62">
        <f t="array" ref="B41">INDEX(Countries!$D$2:$D$255, MATCH(A41, Countries!$B$2:$B$255, 0))
</f>
        <v/>
      </c>
      <c r="C41" s="95" t="n">
        <v>37086.2083977033</v>
      </c>
      <c r="D41" s="95" t="n">
        <v>33.5785335636429</v>
      </c>
      <c r="E41" s="95" t="n">
        <v>1</v>
      </c>
      <c r="F41" s="95" t="n">
        <v>327.468701095462</v>
      </c>
      <c r="G41" s="95" t="n">
        <v>0.54</v>
      </c>
      <c r="H41" s="95" t="n">
        <v>770.106573688003</v>
      </c>
      <c r="K41" s="107" t="n"/>
      <c r="L41" s="107" t="n"/>
    </row>
    <row r="42" ht="12.75" customHeight="1" s="198">
      <c r="A42" s="101" t="inlineStr">
        <is>
          <t>Equatorial Guinea</t>
        </is>
      </c>
      <c r="B42" s="62">
        <f t="array" ref="B42">INDEX(Countries!$D$2:$D$255, MATCH(A42, Countries!$B$2:$B$255, 0))
</f>
        <v/>
      </c>
      <c r="C42" s="95" t="n">
        <v>25535.4175815422</v>
      </c>
      <c r="D42" s="95" t="n">
        <v>92.967573138825</v>
      </c>
      <c r="E42" s="95" t="n">
        <v>1</v>
      </c>
      <c r="F42" s="95" t="n">
        <v>380.296212852698</v>
      </c>
      <c r="G42" s="95" t="n">
        <v>0.54</v>
      </c>
      <c r="H42" s="95" t="n">
        <v>1091.87875277017</v>
      </c>
      <c r="K42" s="107" t="n"/>
      <c r="L42" s="107" t="n"/>
    </row>
    <row r="43" ht="12.75" customHeight="1" s="198">
      <c r="A43" s="101" t="inlineStr">
        <is>
          <t>Eritrea</t>
        </is>
      </c>
      <c r="B43" s="62">
        <f t="array" ref="B43">INDEX(Countries!$D$2:$D$255, MATCH(A43, Countries!$B$2:$B$255, 0))
</f>
        <v/>
      </c>
      <c r="C43" s="95" t="n">
        <v>7395.49754034065</v>
      </c>
      <c r="D43" s="95" t="n">
        <v>23.3396584440228</v>
      </c>
      <c r="E43" s="95" t="n">
        <v>1</v>
      </c>
      <c r="F43" s="95" t="n">
        <v>255.551502145923</v>
      </c>
      <c r="G43" s="95" t="n">
        <v>0.54</v>
      </c>
      <c r="H43" s="95" t="n">
        <v>590.495138746325</v>
      </c>
      <c r="K43" s="107" t="n"/>
      <c r="L43" s="107" t="n"/>
    </row>
    <row r="44" ht="12.75" customHeight="1" s="198">
      <c r="A44" s="101" t="inlineStr">
        <is>
          <t>Fiji</t>
        </is>
      </c>
      <c r="B44" s="62">
        <f t="array" ref="B44">INDEX(Countries!$D$2:$D$255, MATCH(A44, Countries!$B$2:$B$255, 0))
</f>
        <v/>
      </c>
      <c r="C44" s="95" t="n">
        <v>48904.2226718718</v>
      </c>
      <c r="D44" s="95" t="n">
        <v>37.4113014451618</v>
      </c>
      <c r="E44" s="95" t="n">
        <v>1</v>
      </c>
      <c r="F44" s="95" t="n">
        <v>288.557682093905</v>
      </c>
      <c r="G44" s="95" t="n">
        <v>0.54</v>
      </c>
      <c r="H44" s="95" t="n">
        <v>707.230766179687</v>
      </c>
      <c r="K44" s="107" t="n"/>
      <c r="L44" s="107" t="n"/>
    </row>
    <row r="45" ht="12.75" customHeight="1" s="198">
      <c r="A45" s="101" t="inlineStr">
        <is>
          <t>French Guiana</t>
        </is>
      </c>
      <c r="B45" s="62">
        <f t="array" ref="B45">INDEX(Countries!$D$2:$D$255, MATCH(A45, Countries!$B$2:$B$255, 0))
</f>
        <v/>
      </c>
      <c r="C45" s="95" t="n">
        <v>63634.0688157886</v>
      </c>
      <c r="D45" s="95" t="n">
        <v>58.328729281768</v>
      </c>
      <c r="E45" s="95" t="n">
        <v>1</v>
      </c>
      <c r="F45" s="95" t="n">
        <v>391.153974423739</v>
      </c>
      <c r="G45" s="95" t="n">
        <v>0.54</v>
      </c>
      <c r="H45" s="95" t="n">
        <v>986.559864222348</v>
      </c>
      <c r="K45" s="107" t="n"/>
      <c r="L45" s="107" t="n"/>
    </row>
    <row r="46" ht="12.75" customHeight="1" s="198">
      <c r="A46" s="101" t="inlineStr">
        <is>
          <t>French Polynesia</t>
        </is>
      </c>
      <c r="B46" s="62">
        <f t="array" ref="B46">INDEX(Countries!$D$2:$D$255, MATCH(A46, Countries!$B$2:$B$255, 0))
</f>
        <v/>
      </c>
      <c r="C46" s="95" t="n">
        <v>128.829633674891</v>
      </c>
      <c r="D46" s="95" t="n">
        <v>90.2</v>
      </c>
      <c r="E46" s="95" t="n">
        <v>1</v>
      </c>
      <c r="F46" s="95">
        <f>#N/A</f>
        <v/>
      </c>
      <c r="G46" s="95" t="n">
        <v>0.54</v>
      </c>
      <c r="H46" s="95">
        <f>#N/A</f>
        <v/>
      </c>
      <c r="K46" s="107" t="n"/>
      <c r="L46" s="107" t="n"/>
    </row>
    <row r="47" ht="12.75" customHeight="1" s="198">
      <c r="A47" s="101" t="inlineStr">
        <is>
          <t>French Southern Territories</t>
        </is>
      </c>
      <c r="B47" s="62">
        <f t="array" ref="B47">INDEX(Countries!$D$2:$D$255, MATCH(A47, Countries!$B$2:$B$255, 0))
</f>
        <v/>
      </c>
      <c r="C47" s="95" t="n">
        <v>672.301757623393</v>
      </c>
      <c r="D47" s="95">
        <f>#N/A</f>
        <v/>
      </c>
      <c r="E47" s="95" t="n">
        <v>1</v>
      </c>
      <c r="F47" s="95">
        <f>#N/A</f>
        <v/>
      </c>
      <c r="G47" s="95" t="n">
        <v>0.54</v>
      </c>
      <c r="H47" s="95">
        <f>#N/A</f>
        <v/>
      </c>
      <c r="K47" s="107" t="n"/>
      <c r="L47" s="107" t="n"/>
    </row>
    <row r="48" ht="12.75" customHeight="1" s="198">
      <c r="A48" s="101" t="inlineStr">
        <is>
          <t>Gabon</t>
        </is>
      </c>
      <c r="B48" s="62">
        <f t="array" ref="B48">INDEX(Countries!$D$2:$D$255, MATCH(A48, Countries!$B$2:$B$255, 0))
</f>
        <v/>
      </c>
      <c r="C48" s="95" t="n">
        <v>174092.659175179</v>
      </c>
      <c r="D48" s="95" t="n">
        <v>110.130308073577</v>
      </c>
      <c r="E48" s="95" t="n">
        <v>1</v>
      </c>
      <c r="F48" s="95" t="n">
        <v>341.462701810043</v>
      </c>
      <c r="G48" s="95" t="n">
        <v>0.54</v>
      </c>
      <c r="H48" s="95" t="n">
        <v>1077.94381140666</v>
      </c>
      <c r="K48" s="107" t="n"/>
      <c r="L48" s="107" t="n"/>
    </row>
    <row r="49" ht="12.75" customHeight="1" s="198">
      <c r="A49" s="101" t="inlineStr">
        <is>
          <t>Gambia</t>
        </is>
      </c>
      <c r="B49" s="62">
        <f t="array" ref="B49">INDEX(Countries!$D$2:$D$255, MATCH(A49, Countries!$B$2:$B$255, 0))
</f>
        <v/>
      </c>
      <c r="C49" s="95" t="n">
        <v>60827.640776401</v>
      </c>
      <c r="D49" s="95" t="n">
        <v>18.7265542223877</v>
      </c>
      <c r="E49" s="95" t="n">
        <v>1</v>
      </c>
      <c r="F49" s="95" t="n">
        <v>435.222696877174</v>
      </c>
      <c r="G49" s="95" t="n">
        <v>0.54</v>
      </c>
      <c r="H49" s="95" t="n">
        <v>928.713326561986</v>
      </c>
      <c r="K49" s="107" t="n"/>
      <c r="L49" s="107" t="n"/>
    </row>
    <row r="50" ht="12.75" customHeight="1" s="198">
      <c r="A50" s="101" t="inlineStr">
        <is>
          <t>Ghana</t>
        </is>
      </c>
      <c r="B50" s="62">
        <f t="array" ref="B50">INDEX(Countries!$D$2:$D$255, MATCH(A50, Countries!$B$2:$B$255, 0))
</f>
        <v/>
      </c>
      <c r="C50" s="95" t="n">
        <v>17723.6033663649</v>
      </c>
      <c r="D50" s="95" t="n">
        <v>27.397379154734</v>
      </c>
      <c r="E50" s="95" t="n">
        <v>1</v>
      </c>
      <c r="F50" s="95" t="n">
        <v>232.427072052633</v>
      </c>
      <c r="G50" s="95" t="n">
        <v>0.54</v>
      </c>
      <c r="H50" s="95" t="n">
        <v>559.64327291115</v>
      </c>
      <c r="K50" s="107" t="n"/>
      <c r="L50" s="107" t="n"/>
    </row>
    <row r="51" ht="12.75" customHeight="1" s="198">
      <c r="A51" s="101" t="inlineStr">
        <is>
          <t>Grenada</t>
        </is>
      </c>
      <c r="B51" s="62">
        <f t="array" ref="B51">INDEX(Countries!$D$2:$D$255, MATCH(A51, Countries!$B$2:$B$255, 0))
</f>
        <v/>
      </c>
      <c r="C51" s="95" t="n">
        <v>194.336359063913</v>
      </c>
      <c r="D51" s="95" t="n">
        <v>21.6826923076923</v>
      </c>
      <c r="E51" s="95" t="n">
        <v>1</v>
      </c>
      <c r="F51" s="95" t="n">
        <v>441.945644602906</v>
      </c>
      <c r="G51" s="95" t="n">
        <v>0.54</v>
      </c>
      <c r="H51" s="95" t="n">
        <v>952.8200258393369</v>
      </c>
      <c r="K51" s="107" t="n"/>
      <c r="L51" s="107" t="n"/>
    </row>
    <row r="52" ht="12.75" customHeight="1" s="198">
      <c r="A52" s="101" t="inlineStr">
        <is>
          <t>Guadeloupe</t>
        </is>
      </c>
      <c r="B52" s="62">
        <f t="array" ref="B52">INDEX(Countries!$D$2:$D$255, MATCH(A52, Countries!$B$2:$B$255, 0))
</f>
        <v/>
      </c>
      <c r="C52" s="95" t="n">
        <v>3419.3016035761</v>
      </c>
      <c r="D52" s="95" t="n">
        <v>15.1393084927828</v>
      </c>
      <c r="E52" s="95" t="n">
        <v>1</v>
      </c>
      <c r="F52" s="95">
        <f>#N/A</f>
        <v/>
      </c>
      <c r="G52" s="95" t="n">
        <v>0.54</v>
      </c>
      <c r="H52" s="95">
        <f>#N/A</f>
        <v/>
      </c>
      <c r="K52" s="107" t="n"/>
      <c r="L52" s="107" t="n"/>
    </row>
    <row r="53" ht="12.75" customHeight="1" s="198">
      <c r="A53" s="101" t="inlineStr">
        <is>
          <t>Guam</t>
        </is>
      </c>
      <c r="B53" s="62">
        <f t="array" ref="B53">INDEX(Countries!$D$2:$D$255, MATCH(A53, Countries!$B$2:$B$255, 0))
</f>
        <v/>
      </c>
      <c r="C53" s="95" t="n">
        <v>53.2542860314674</v>
      </c>
      <c r="D53" s="95">
        <f>#N/A</f>
        <v/>
      </c>
      <c r="E53" s="95" t="n">
        <v>1</v>
      </c>
      <c r="F53" s="95">
        <f>#N/A</f>
        <v/>
      </c>
      <c r="G53" s="95" t="n">
        <v>0.54</v>
      </c>
      <c r="H53" s="95">
        <f>#N/A</f>
        <v/>
      </c>
      <c r="K53" s="107" t="n"/>
      <c r="L53" s="107" t="n"/>
    </row>
    <row r="54" ht="12.75" customHeight="1" s="198">
      <c r="A54" s="101" t="inlineStr">
        <is>
          <t>Guatemala</t>
        </is>
      </c>
      <c r="B54" s="62">
        <f t="array" ref="B54">INDEX(Countries!$D$2:$D$255, MATCH(A54, Countries!$B$2:$B$255, 0))
</f>
        <v/>
      </c>
      <c r="C54" s="95" t="n">
        <v>24961.7259939762</v>
      </c>
      <c r="D54" s="95" t="n">
        <v>53.5924412369939</v>
      </c>
      <c r="E54" s="95" t="n">
        <v>1</v>
      </c>
      <c r="F54" s="95" t="n">
        <v>259.221480497561</v>
      </c>
      <c r="G54" s="95" t="n">
        <v>0.54</v>
      </c>
      <c r="H54" s="95" t="n">
        <v>708.473668982777</v>
      </c>
      <c r="K54" s="107" t="n"/>
      <c r="L54" s="107" t="n"/>
    </row>
    <row r="55" ht="12.75" customHeight="1" s="198">
      <c r="A55" s="101" t="inlineStr">
        <is>
          <t>Guinea</t>
        </is>
      </c>
      <c r="B55" s="62">
        <f t="array" ref="B55">INDEX(Countries!$D$2:$D$255, MATCH(A55, Countries!$B$2:$B$255, 0))
</f>
        <v/>
      </c>
      <c r="C55" s="95" t="n">
        <v>218099.86128691</v>
      </c>
      <c r="D55" s="95" t="n">
        <v>27.2572535121512</v>
      </c>
      <c r="E55" s="95" t="n">
        <v>1</v>
      </c>
      <c r="F55" s="95" t="n">
        <v>360.957302474062</v>
      </c>
      <c r="G55" s="95" t="n">
        <v>0.54</v>
      </c>
      <c r="H55" s="95" t="n">
        <v>813.15756046421</v>
      </c>
      <c r="K55" s="107" t="n"/>
      <c r="L55" s="107" t="n"/>
    </row>
    <row r="56" ht="12.75" customHeight="1" s="198">
      <c r="A56" s="101" t="inlineStr">
        <is>
          <t>Guinea-Bissau</t>
        </is>
      </c>
      <c r="B56" s="62">
        <f t="array" ref="B56">INDEX(Countries!$D$2:$D$255, MATCH(A56, Countries!$B$2:$B$255, 0))
</f>
        <v/>
      </c>
      <c r="C56" s="95" t="n">
        <v>266648.535658995</v>
      </c>
      <c r="D56" s="95" t="n">
        <v>32.3246102047599</v>
      </c>
      <c r="E56" s="95" t="n">
        <v>1</v>
      </c>
      <c r="F56" s="95">
        <f>#N/A</f>
        <v/>
      </c>
      <c r="G56" s="95" t="n">
        <v>0.54</v>
      </c>
      <c r="H56" s="95">
        <f>#N/A</f>
        <v/>
      </c>
      <c r="K56" s="107" t="n"/>
      <c r="L56" s="107" t="n"/>
    </row>
    <row r="57" ht="12.75" customHeight="1" s="198">
      <c r="A57" s="101" t="inlineStr">
        <is>
          <t>Guyana</t>
        </is>
      </c>
      <c r="B57" s="62">
        <f t="array" ref="B57">INDEX(Countries!$D$2:$D$255, MATCH(A57, Countries!$B$2:$B$255, 0))
</f>
        <v/>
      </c>
      <c r="C57" s="95" t="n">
        <v>28189.5568811373</v>
      </c>
      <c r="D57" s="95" t="n">
        <v>57.4626865671642</v>
      </c>
      <c r="E57" s="95" t="n">
        <v>1</v>
      </c>
      <c r="F57" s="95" t="n">
        <v>273.355194690215</v>
      </c>
      <c r="G57" s="95" t="n">
        <v>0.54</v>
      </c>
      <c r="H57" s="95" t="n">
        <v>750.572639621562</v>
      </c>
      <c r="K57" s="107" t="n"/>
      <c r="L57" s="107" t="n"/>
    </row>
    <row r="58" ht="12.75" customHeight="1" s="198">
      <c r="A58" s="101" t="inlineStr">
        <is>
          <t>Haiti</t>
        </is>
      </c>
      <c r="B58" s="62">
        <f t="array" ref="B58">INDEX(Countries!$D$2:$D$255, MATCH(A58, Countries!$B$2:$B$255, 0))
</f>
        <v/>
      </c>
      <c r="C58" s="95" t="n">
        <v>15044.9494186593</v>
      </c>
      <c r="D58" s="95" t="n">
        <v>9.328461114175401</v>
      </c>
      <c r="E58" s="95" t="n">
        <v>1</v>
      </c>
      <c r="F58" s="95" t="n">
        <v>239.740195483631</v>
      </c>
      <c r="G58" s="95" t="n">
        <v>0.54</v>
      </c>
      <c r="H58" s="95" t="n">
        <v>507.96469003173</v>
      </c>
      <c r="K58" s="107" t="n"/>
      <c r="L58" s="107" t="n"/>
    </row>
    <row r="59" ht="12.75" customHeight="1" s="198">
      <c r="A59" s="101" t="inlineStr">
        <is>
          <t>Honduras</t>
        </is>
      </c>
      <c r="B59" s="62">
        <f t="array" ref="B59">INDEX(Countries!$D$2:$D$255, MATCH(A59, Countries!$B$2:$B$255, 0))
</f>
        <v/>
      </c>
      <c r="C59" s="95" t="n">
        <v>60006.0792316315</v>
      </c>
      <c r="D59" s="95" t="n">
        <v>30.517879161529</v>
      </c>
      <c r="E59" s="95" t="n">
        <v>1</v>
      </c>
      <c r="F59" s="95" t="n">
        <v>334.712862918235</v>
      </c>
      <c r="G59" s="95" t="n">
        <v>0.54</v>
      </c>
      <c r="H59" s="95" t="n">
        <v>773.221940002795</v>
      </c>
      <c r="K59" s="107" t="n"/>
      <c r="L59" s="107" t="n"/>
    </row>
    <row r="60" ht="12.75" customHeight="1" s="198">
      <c r="A60" s="101" t="inlineStr">
        <is>
          <t>Iran (Islamic Republic of)</t>
        </is>
      </c>
      <c r="B60" s="62">
        <f t="array" ref="B60">INDEX(Countries!$D$2:$D$255, MATCH(A60, Countries!$B$2:$B$255, 0))
</f>
        <v/>
      </c>
      <c r="C60" s="95" t="n">
        <v>10342.6143496676</v>
      </c>
      <c r="D60" s="95" t="n">
        <v>10.971456373662</v>
      </c>
      <c r="E60" s="95" t="n">
        <v>1</v>
      </c>
      <c r="F60" s="95" t="n">
        <v>233.47332557753</v>
      </c>
      <c r="G60" s="95" t="n">
        <v>0.54</v>
      </c>
      <c r="H60" s="95" t="n">
        <v>501.592210999034</v>
      </c>
      <c r="K60" s="107" t="n"/>
      <c r="L60" s="107" t="n"/>
    </row>
    <row r="61" ht="12.75" customHeight="1" s="198">
      <c r="A61" s="101" t="inlineStr">
        <is>
          <t>Jamaica</t>
        </is>
      </c>
      <c r="B61" s="62">
        <f t="array" ref="B61">INDEX(Countries!$D$2:$D$255, MATCH(A61, Countries!$B$2:$B$255, 0))
</f>
        <v/>
      </c>
      <c r="C61" s="95" t="n">
        <v>9765.75373702316</v>
      </c>
      <c r="D61" s="95" t="n">
        <v>14.7982062780269</v>
      </c>
      <c r="E61" s="95" t="n">
        <v>1</v>
      </c>
      <c r="F61" s="95" t="n">
        <v>488.025661989705</v>
      </c>
      <c r="G61" s="95" t="n">
        <v>0.54</v>
      </c>
      <c r="H61" s="95" t="n">
        <v>1018.69535333403</v>
      </c>
      <c r="K61" s="107" t="n"/>
      <c r="L61" s="107" t="n"/>
    </row>
    <row r="62" ht="12.75" customHeight="1" s="198">
      <c r="A62" s="101" t="inlineStr">
        <is>
          <t>Japan</t>
        </is>
      </c>
      <c r="B62" s="62">
        <f t="array" ref="B62">INDEX(Countries!$D$2:$D$255, MATCH(A62, Countries!$B$2:$B$255, 0))
</f>
        <v/>
      </c>
      <c r="C62" s="95" t="n">
        <v>1040.8220552317</v>
      </c>
      <c r="D62" s="95" t="n">
        <v>57.4522292993631</v>
      </c>
      <c r="E62" s="95" t="n">
        <v>1</v>
      </c>
      <c r="F62" s="95" t="n">
        <v>349.131487644268</v>
      </c>
      <c r="G62" s="95" t="n">
        <v>0.54</v>
      </c>
      <c r="H62" s="95" t="n">
        <v>900.298631415801</v>
      </c>
      <c r="K62" s="107" t="n"/>
      <c r="L62" s="107" t="n"/>
    </row>
    <row r="63" ht="12.75" customHeight="1" s="198">
      <c r="A63" s="101" t="inlineStr">
        <is>
          <t>Kiribati</t>
        </is>
      </c>
      <c r="B63" s="62">
        <f t="array" ref="B63">INDEX(Countries!$D$2:$D$255, MATCH(A63, Countries!$B$2:$B$255, 0))
</f>
        <v/>
      </c>
      <c r="C63" s="95" t="n">
        <v>146.482619017108</v>
      </c>
      <c r="D63" s="95" t="n">
        <v>26.5294117647059</v>
      </c>
      <c r="E63" s="95" t="n">
        <v>1</v>
      </c>
      <c r="F63" s="95">
        <f>#N/A</f>
        <v/>
      </c>
      <c r="G63" s="95" t="n">
        <v>0.54</v>
      </c>
      <c r="H63" s="95">
        <f>#N/A</f>
        <v/>
      </c>
      <c r="K63" s="107" t="n"/>
      <c r="L63" s="107" t="n"/>
    </row>
    <row r="64" ht="12.75" customHeight="1" s="198">
      <c r="A64" s="101" t="inlineStr">
        <is>
          <t>Liberia</t>
        </is>
      </c>
      <c r="B64" s="62">
        <f t="array" ref="B64">INDEX(Countries!$D$2:$D$255, MATCH(A64, Countries!$B$2:$B$255, 0))
</f>
        <v/>
      </c>
      <c r="C64" s="95" t="n">
        <v>18059.8364511568</v>
      </c>
      <c r="D64" s="95" t="n">
        <v>42.2906898861353</v>
      </c>
      <c r="E64" s="95" t="n">
        <v>1</v>
      </c>
      <c r="F64" s="95" t="n">
        <v>376.984567453992</v>
      </c>
      <c r="G64" s="95" t="n">
        <v>0.54</v>
      </c>
      <c r="H64" s="95" t="n">
        <v>899.856224099325</v>
      </c>
      <c r="K64" s="107" t="n"/>
      <c r="L64" s="107" t="n"/>
    </row>
    <row r="65" ht="12.75" customHeight="1" s="198">
      <c r="A65" s="101" t="inlineStr">
        <is>
          <t>Madagascar</t>
        </is>
      </c>
      <c r="B65" s="62">
        <f t="array" ref="B65">INDEX(Countries!$D$2:$D$255, MATCH(A65, Countries!$B$2:$B$255, 0))
</f>
        <v/>
      </c>
      <c r="C65" s="95" t="n">
        <v>276192.511439597</v>
      </c>
      <c r="D65" s="95" t="n">
        <v>66.47015475313189</v>
      </c>
      <c r="E65" s="95" t="n">
        <v>1</v>
      </c>
      <c r="F65" s="95" t="n">
        <v>363.813632062135</v>
      </c>
      <c r="G65" s="95" t="n">
        <v>0.54</v>
      </c>
      <c r="H65" s="95" t="n">
        <v>962.322028804066</v>
      </c>
      <c r="K65" s="107" t="n"/>
      <c r="L65" s="107" t="n"/>
    </row>
    <row r="66" ht="12.75" customHeight="1" s="198">
      <c r="A66" s="101" t="inlineStr">
        <is>
          <t>Malaysia</t>
        </is>
      </c>
      <c r="B66" s="62">
        <f t="array" ref="B66">INDEX(Countries!$D$2:$D$255, MATCH(A66, Countries!$B$2:$B$255, 0))
</f>
        <v/>
      </c>
      <c r="C66" s="95" t="n">
        <v>521617.794052728</v>
      </c>
      <c r="D66" s="95" t="n">
        <v>78.00326011640171</v>
      </c>
      <c r="E66" s="95" t="n">
        <v>1</v>
      </c>
      <c r="F66" s="95" t="n">
        <v>278.879457346478</v>
      </c>
      <c r="G66" s="95" t="n">
        <v>0.54</v>
      </c>
      <c r="H66" s="95" t="n">
        <v>836.669291525609</v>
      </c>
      <c r="K66" s="107" t="n"/>
      <c r="L66" s="107" t="n"/>
    </row>
    <row r="67" ht="12.75" customHeight="1" s="198">
      <c r="A67" s="101" t="inlineStr">
        <is>
          <t>Maldives</t>
        </is>
      </c>
      <c r="B67" s="62">
        <f t="array" ref="B67">INDEX(Countries!$D$2:$D$255, MATCH(A67, Countries!$B$2:$B$255, 0))
</f>
        <v/>
      </c>
      <c r="C67" s="95" t="n">
        <v>97.34406656011311</v>
      </c>
      <c r="D67" s="95">
        <f>#N/A</f>
        <v/>
      </c>
      <c r="E67" s="95" t="n">
        <v>1</v>
      </c>
      <c r="F67" s="95" t="n">
        <v>245.530210853725</v>
      </c>
      <c r="G67" s="95" t="n">
        <v>0.54</v>
      </c>
      <c r="H67" s="95">
        <f>#N/A</f>
        <v/>
      </c>
      <c r="K67" s="107" t="n"/>
      <c r="L67" s="107" t="n"/>
    </row>
    <row r="68" ht="12.75" customHeight="1" s="198">
      <c r="A68" s="101" t="inlineStr">
        <is>
          <t>Marshall Islands</t>
        </is>
      </c>
      <c r="B68" s="62">
        <f t="array" ref="B68">INDEX(Countries!$D$2:$D$255, MATCH(A68, Countries!$B$2:$B$255, 0))
</f>
        <v/>
      </c>
      <c r="C68" s="95" t="n">
        <v>32.5446447060772</v>
      </c>
      <c r="D68" s="95" t="n">
        <v>45.1</v>
      </c>
      <c r="E68" s="95" t="n">
        <v>1</v>
      </c>
      <c r="F68" s="95">
        <f>#N/A</f>
        <v/>
      </c>
      <c r="G68" s="95" t="n">
        <v>0.54</v>
      </c>
      <c r="H68" s="95">
        <f>#N/A</f>
        <v/>
      </c>
      <c r="K68" s="107" t="n"/>
      <c r="L68" s="107" t="n"/>
    </row>
    <row r="69" ht="12.75" customHeight="1" s="198">
      <c r="A69" s="101" t="inlineStr">
        <is>
          <t>Martinique</t>
        </is>
      </c>
      <c r="B69" s="62">
        <f t="array" ref="B69">INDEX(Countries!$D$2:$D$255, MATCH(A69, Countries!$B$2:$B$255, 0))
</f>
        <v/>
      </c>
      <c r="C69" s="95" t="n">
        <v>1957.00461167507</v>
      </c>
      <c r="D69" s="95" t="n">
        <v>25.2190121155638</v>
      </c>
      <c r="E69" s="95" t="n">
        <v>1</v>
      </c>
      <c r="F69" s="95" t="n">
        <v>438.896835386137</v>
      </c>
      <c r="G69" s="95" t="n">
        <v>0.54</v>
      </c>
      <c r="H69" s="95" t="n">
        <v>959.737289800125</v>
      </c>
      <c r="K69" s="107" t="n"/>
      <c r="L69" s="107" t="n"/>
    </row>
    <row r="70" ht="12.75" customHeight="1" s="198">
      <c r="A70" s="101" t="inlineStr">
        <is>
          <t>Mauritania</t>
        </is>
      </c>
      <c r="B70" s="62">
        <f t="array" ref="B70">INDEX(Countries!$D$2:$D$255, MATCH(A70, Countries!$B$2:$B$255, 0))
</f>
        <v/>
      </c>
      <c r="C70" s="95" t="n">
        <v>356.311429787909</v>
      </c>
      <c r="D70" s="95" t="n">
        <v>16.1071428571429</v>
      </c>
      <c r="E70" s="95" t="n">
        <v>1</v>
      </c>
      <c r="F70" s="95">
        <f>#N/A</f>
        <v/>
      </c>
      <c r="G70" s="95" t="n">
        <v>0.54</v>
      </c>
      <c r="H70" s="95">
        <f>#N/A</f>
        <v/>
      </c>
      <c r="K70" s="107" t="n"/>
      <c r="L70" s="107" t="n"/>
    </row>
    <row r="71" ht="12.75" customHeight="1" s="198">
      <c r="A71" s="101" t="inlineStr">
        <is>
          <t>Mauritius</t>
        </is>
      </c>
      <c r="B71" s="62">
        <f t="array" ref="B71">INDEX(Countries!$D$2:$D$255, MATCH(A71, Countries!$B$2:$B$255, 0))
</f>
        <v/>
      </c>
      <c r="C71" s="95" t="n">
        <v>415.556512365117</v>
      </c>
      <c r="D71" s="95">
        <f>#N/A</f>
        <v/>
      </c>
      <c r="E71" s="95" t="n">
        <v>1</v>
      </c>
      <c r="F71" s="95">
        <f>#N/A</f>
        <v/>
      </c>
      <c r="G71" s="95" t="n">
        <v>0.54</v>
      </c>
      <c r="H71" s="95">
        <f>#N/A</f>
        <v/>
      </c>
      <c r="K71" s="107" t="n"/>
      <c r="L71" s="107" t="n"/>
    </row>
    <row r="72" ht="12.75" customHeight="1" s="198">
      <c r="A72" s="101" t="inlineStr">
        <is>
          <t>Mayotte</t>
        </is>
      </c>
      <c r="B72" s="62">
        <f t="array" ref="B72">INDEX(Countries!$D$2:$D$255, MATCH(A72, Countries!$B$2:$B$255, 0))
</f>
        <v/>
      </c>
      <c r="C72" s="95" t="n">
        <v>678.358183143493</v>
      </c>
      <c r="D72" s="95" t="n">
        <v>70.1945525291829</v>
      </c>
      <c r="E72" s="95" t="n">
        <v>1</v>
      </c>
      <c r="F72" s="95" t="n">
        <v>331.047317924117</v>
      </c>
      <c r="G72" s="95" t="n">
        <v>0.54</v>
      </c>
      <c r="H72" s="95" t="n">
        <v>911.193981402034</v>
      </c>
      <c r="K72" s="107" t="n"/>
      <c r="L72" s="107" t="n"/>
    </row>
    <row r="73" ht="12.75" customHeight="1" s="198">
      <c r="A73" s="101" t="inlineStr">
        <is>
          <t>Micronesia (Federated States of)</t>
        </is>
      </c>
      <c r="B73" s="62">
        <f t="array" ref="B73">INDEX(Countries!$D$2:$D$255, MATCH(A73, Countries!$B$2:$B$255, 0))
</f>
        <v/>
      </c>
      <c r="C73" s="95" t="n">
        <v>8703.3395686902</v>
      </c>
      <c r="D73" s="95" t="n">
        <v>83.406965991986</v>
      </c>
      <c r="E73" s="95" t="n">
        <v>1</v>
      </c>
      <c r="F73" s="95" t="n">
        <v>303.675171865429</v>
      </c>
      <c r="G73" s="95" t="n">
        <v>0.54</v>
      </c>
      <c r="H73" s="95" t="n">
        <v>905.453105205503</v>
      </c>
      <c r="K73" s="107" t="n"/>
      <c r="L73" s="107" t="n"/>
    </row>
    <row r="74" ht="12.75" customHeight="1" s="198">
      <c r="A74" s="101" t="inlineStr">
        <is>
          <t>Mozambique</t>
        </is>
      </c>
      <c r="B74" s="62">
        <f t="array" ref="B74">INDEX(Countries!$D$2:$D$255, MATCH(A74, Countries!$B$2:$B$255, 0))
</f>
        <v/>
      </c>
      <c r="C74" s="95" t="n">
        <v>295290.179948744</v>
      </c>
      <c r="D74" s="95" t="n">
        <v>33.3631117505634</v>
      </c>
      <c r="E74" s="95" t="n">
        <v>1</v>
      </c>
      <c r="F74" s="95" t="n">
        <v>223.042091331679</v>
      </c>
      <c r="G74" s="95" t="n">
        <v>0.54</v>
      </c>
      <c r="H74" s="95" t="n">
        <v>562.929378314993</v>
      </c>
      <c r="K74" s="107" t="n"/>
      <c r="L74" s="107" t="n"/>
    </row>
    <row r="75" ht="12.75" customHeight="1" s="198">
      <c r="A75" s="101" t="inlineStr">
        <is>
          <t>Myanmar</t>
        </is>
      </c>
      <c r="B75" s="62">
        <f t="array" ref="B75">INDEX(Countries!$D$2:$D$255, MATCH(A75, Countries!$B$2:$B$255, 0))
</f>
        <v/>
      </c>
      <c r="C75" s="95" t="n">
        <v>531436.415235332</v>
      </c>
      <c r="D75" s="95" t="n">
        <v>59.2219520666898</v>
      </c>
      <c r="E75" s="95" t="n">
        <v>1</v>
      </c>
      <c r="F75" s="95" t="n">
        <v>267.144022147513</v>
      </c>
      <c r="G75" s="95" t="n">
        <v>0.54</v>
      </c>
      <c r="H75" s="95" t="n">
        <v>744.73578993643</v>
      </c>
      <c r="K75" s="107" t="n"/>
      <c r="L75" s="107" t="n"/>
    </row>
    <row r="76" ht="12.75" customHeight="1" s="198">
      <c r="A76" s="101" t="inlineStr">
        <is>
          <t>New Caledonia</t>
        </is>
      </c>
      <c r="B76" s="62">
        <f t="array" ref="B76">INDEX(Countries!$D$2:$D$255, MATCH(A76, Countries!$B$2:$B$255, 0))
</f>
        <v/>
      </c>
      <c r="C76" s="95" t="n">
        <v>33706.6653315617</v>
      </c>
      <c r="D76" s="95" t="n">
        <v>41.5598559101952</v>
      </c>
      <c r="E76" s="95" t="n">
        <v>1</v>
      </c>
      <c r="F76" s="95" t="n">
        <v>350.124929805572</v>
      </c>
      <c r="G76" s="95" t="n">
        <v>0.54</v>
      </c>
      <c r="H76" s="95" t="n">
        <v>844.095983899046</v>
      </c>
      <c r="K76" s="107" t="n"/>
      <c r="L76" s="107" t="n"/>
    </row>
    <row r="77" ht="12.75" customHeight="1" s="198">
      <c r="A77" s="101" t="inlineStr">
        <is>
          <t>New Zealand</t>
        </is>
      </c>
      <c r="B77" s="62">
        <f t="array" ref="B77">INDEX(Countries!$D$2:$D$255, MATCH(A77, Countries!$B$2:$B$255, 0))
</f>
        <v/>
      </c>
      <c r="C77" s="95" t="n">
        <v>29625.6422659122</v>
      </c>
      <c r="D77" s="95" t="n">
        <v>53.8846551278739</v>
      </c>
      <c r="E77" s="95" t="n">
        <v>1</v>
      </c>
      <c r="F77" s="95" t="n">
        <v>345.535614369991</v>
      </c>
      <c r="G77" s="95" t="n">
        <v>0.54</v>
      </c>
      <c r="H77" s="95" t="n">
        <v>880.134426008869</v>
      </c>
      <c r="K77" s="107" t="n"/>
      <c r="L77" s="107" t="n"/>
    </row>
    <row r="78" ht="12.75" customHeight="1" s="198">
      <c r="A78" s="101" t="inlineStr">
        <is>
          <t>Nicaragua</t>
        </is>
      </c>
      <c r="B78" s="62">
        <f t="array" ref="B78">INDEX(Countries!$D$2:$D$255, MATCH(A78, Countries!$B$2:$B$255, 0))
</f>
        <v/>
      </c>
      <c r="C78" s="95" t="n">
        <v>74182.6747566854</v>
      </c>
      <c r="D78" s="95" t="n">
        <v>24.7174076865109</v>
      </c>
      <c r="E78" s="95" t="n">
        <v>1</v>
      </c>
      <c r="F78" s="95" t="n">
        <v>408.647775335677</v>
      </c>
      <c r="G78" s="95" t="n">
        <v>0.54</v>
      </c>
      <c r="H78" s="95" t="n">
        <v>898.117175306063</v>
      </c>
      <c r="K78" s="107" t="n"/>
      <c r="L78" s="107" t="n"/>
    </row>
    <row r="79" ht="12.75" customHeight="1" s="198">
      <c r="A79" s="101" t="inlineStr">
        <is>
          <t>Nigeria</t>
        </is>
      </c>
      <c r="B79" s="62">
        <f t="array" ref="B79">INDEX(Countries!$D$2:$D$255, MATCH(A79, Countries!$B$2:$B$255, 0))
</f>
        <v/>
      </c>
      <c r="C79" s="95" t="n">
        <v>838431.044845641</v>
      </c>
      <c r="D79" s="95" t="n">
        <v>43.5367189509614</v>
      </c>
      <c r="E79" s="95" t="n">
        <v>1</v>
      </c>
      <c r="F79" s="95" t="n">
        <v>288.200268817204</v>
      </c>
      <c r="G79" s="95" t="n">
        <v>0.54</v>
      </c>
      <c r="H79" s="95" t="n">
        <v>728.943402650841</v>
      </c>
      <c r="K79" s="107" t="n"/>
      <c r="L79" s="107" t="n"/>
    </row>
    <row r="80" ht="12.75" customHeight="1" s="198">
      <c r="A80" s="101" t="inlineStr">
        <is>
          <t>Oman</t>
        </is>
      </c>
      <c r="B80" s="62">
        <f t="array" ref="B80">INDEX(Countries!$D$2:$D$255, MATCH(A80, Countries!$B$2:$B$255, 0))
</f>
        <v/>
      </c>
      <c r="C80" s="95" t="n">
        <v>141.328485933267</v>
      </c>
      <c r="D80" s="95" t="n">
        <v>15.6869565217391</v>
      </c>
      <c r="E80" s="95" t="n">
        <v>1</v>
      </c>
      <c r="F80" s="95" t="n">
        <v>254.909761207116</v>
      </c>
      <c r="G80" s="95" t="n">
        <v>0.54</v>
      </c>
      <c r="H80" s="95" t="n">
        <v>561.217912919309</v>
      </c>
      <c r="K80" s="107" t="n"/>
      <c r="L80" s="107" t="n"/>
    </row>
    <row r="81" ht="12.75" customHeight="1" s="198">
      <c r="A81" s="101" t="inlineStr">
        <is>
          <t>Pakistan</t>
        </is>
      </c>
      <c r="B81" s="62">
        <f t="array" ref="B81">INDEX(Countries!$D$2:$D$255, MATCH(A81, Countries!$B$2:$B$255, 0))
</f>
        <v/>
      </c>
      <c r="C81" s="95" t="n">
        <v>77159.6518599104</v>
      </c>
      <c r="D81" s="95" t="n">
        <v>8.39851024208566</v>
      </c>
      <c r="E81" s="95" t="n">
        <v>1</v>
      </c>
      <c r="F81" s="95" t="n">
        <v>599.645940713221</v>
      </c>
      <c r="G81" s="95" t="n">
        <v>0.54</v>
      </c>
      <c r="H81" s="95" t="n">
        <v>1215.87878471164</v>
      </c>
      <c r="K81" s="107" t="n"/>
      <c r="L81" s="107" t="n"/>
    </row>
    <row r="82" ht="12.75" customHeight="1" s="198">
      <c r="A82" s="101" t="inlineStr">
        <is>
          <t>Palau</t>
        </is>
      </c>
      <c r="B82" s="62">
        <f t="array" ref="B82">INDEX(Countries!$D$2:$D$255, MATCH(A82, Countries!$B$2:$B$255, 0))
</f>
        <v/>
      </c>
      <c r="C82" s="95" t="n">
        <v>5689.66585032273</v>
      </c>
      <c r="D82" s="95" t="n">
        <v>67.22981366459631</v>
      </c>
      <c r="E82" s="95" t="n">
        <v>1</v>
      </c>
      <c r="F82" s="95" t="n">
        <v>378.473010842865</v>
      </c>
      <c r="G82" s="95" t="n">
        <v>0.54</v>
      </c>
      <c r="H82" s="95" t="n">
        <v>994.075176642261</v>
      </c>
      <c r="K82" s="107" t="n"/>
      <c r="L82" s="107" t="n"/>
    </row>
    <row r="83" ht="12.75" customHeight="1" s="198">
      <c r="A83" s="101" t="inlineStr">
        <is>
          <t>Panama</t>
        </is>
      </c>
      <c r="B83" s="62">
        <f t="array" ref="B83">INDEX(Countries!$D$2:$D$255, MATCH(A83, Countries!$B$2:$B$255, 0))
</f>
        <v/>
      </c>
      <c r="C83" s="95" t="n">
        <v>152312.30603412</v>
      </c>
      <c r="D83" s="95" t="n">
        <v>70.2330654646525</v>
      </c>
      <c r="E83" s="95" t="n">
        <v>1</v>
      </c>
      <c r="F83" s="95" t="n">
        <v>422.059394435587</v>
      </c>
      <c r="G83" s="95" t="n">
        <v>0.54</v>
      </c>
      <c r="H83" s="95" t="n">
        <v>1091.21120676312</v>
      </c>
      <c r="K83" s="107" t="n"/>
      <c r="L83" s="107" t="n"/>
    </row>
    <row r="84" ht="12.75" customHeight="1" s="198">
      <c r="A84" s="101" t="inlineStr">
        <is>
          <t>Papua New Guinea</t>
        </is>
      </c>
      <c r="B84" s="62">
        <f t="array" ref="B84">INDEX(Countries!$D$2:$D$255, MATCH(A84, Countries!$B$2:$B$255, 0))
</f>
        <v/>
      </c>
      <c r="C84" s="95" t="n">
        <v>450312.94185846</v>
      </c>
      <c r="D84" s="95" t="n">
        <v>109.299485300532</v>
      </c>
      <c r="E84" s="95" t="n">
        <v>1</v>
      </c>
      <c r="F84" s="95" t="n">
        <v>439.492310656615</v>
      </c>
      <c r="G84" s="95" t="n">
        <v>0.54</v>
      </c>
      <c r="H84" s="95" t="n">
        <v>1268.64871898168</v>
      </c>
      <c r="K84" s="107" t="n"/>
      <c r="L84" s="107" t="n"/>
    </row>
    <row r="85" ht="12.75" customHeight="1" s="198">
      <c r="A85" s="101" t="inlineStr">
        <is>
          <t>Peru</t>
        </is>
      </c>
      <c r="B85" s="62">
        <f t="array" ref="B85">INDEX(Countries!$D$2:$D$255, MATCH(A85, Countries!$B$2:$B$255, 0))
</f>
        <v/>
      </c>
      <c r="C85" s="95" t="n">
        <v>5454.62278167308</v>
      </c>
      <c r="D85" s="95" t="n">
        <v>22.2441430332922</v>
      </c>
      <c r="E85" s="95" t="n">
        <v>1</v>
      </c>
      <c r="F85" s="95" t="n">
        <v>405.607542847446</v>
      </c>
      <c r="G85" s="95" t="n">
        <v>0.54</v>
      </c>
      <c r="H85" s="95" t="n">
        <v>883.056311185542</v>
      </c>
      <c r="K85" s="107" t="n"/>
      <c r="L85" s="107" t="n"/>
    </row>
    <row r="86" ht="12.75" customHeight="1" s="198">
      <c r="A86" s="101" t="inlineStr">
        <is>
          <t>Philippines</t>
        </is>
      </c>
      <c r="B86" s="62">
        <f t="array" ref="B86">INDEX(Countries!$D$2:$D$255, MATCH(A86, Countries!$B$2:$B$255, 0))
</f>
        <v/>
      </c>
      <c r="C86" s="95" t="n">
        <v>283247.578383818</v>
      </c>
      <c r="D86" s="95" t="n">
        <v>49.7814157926595</v>
      </c>
      <c r="E86" s="95" t="n">
        <v>1</v>
      </c>
      <c r="F86" s="95" t="n">
        <v>326.747283024644</v>
      </c>
      <c r="G86" s="95" t="n">
        <v>0.54</v>
      </c>
      <c r="H86" s="95" t="n">
        <v>827.983311971041</v>
      </c>
      <c r="K86" s="107" t="n"/>
      <c r="L86" s="107" t="n"/>
    </row>
    <row r="87" ht="12.75" customHeight="1" s="198">
      <c r="A87" s="101" t="inlineStr">
        <is>
          <t>Puerto Rico</t>
        </is>
      </c>
      <c r="B87" s="62">
        <f t="array" ref="B87">INDEX(Countries!$D$2:$D$255, MATCH(A87, Countries!$B$2:$B$255, 0))
</f>
        <v/>
      </c>
      <c r="C87" s="95" t="n">
        <v>8204.18678714443</v>
      </c>
      <c r="D87" s="95" t="n">
        <v>11.5051020408163</v>
      </c>
      <c r="E87" s="95" t="n">
        <v>1</v>
      </c>
      <c r="F87" s="95" t="n">
        <v>334.496202531646</v>
      </c>
      <c r="G87" s="95" t="n">
        <v>0.54</v>
      </c>
      <c r="H87" s="95" t="n">
        <v>703.2069681529319</v>
      </c>
      <c r="K87" s="107" t="n"/>
      <c r="L87" s="107" t="n"/>
    </row>
    <row r="88" ht="12.75" customHeight="1" s="198">
      <c r="A88" s="101" t="inlineStr">
        <is>
          <t>Qatar</t>
        </is>
      </c>
      <c r="B88" s="62">
        <f t="array" ref="B88">INDEX(Countries!$D$2:$D$255, MATCH(A88, Countries!$B$2:$B$255, 0))
</f>
        <v/>
      </c>
      <c r="C88" s="95" t="n">
        <v>62.5027421263995</v>
      </c>
      <c r="D88" s="95" t="n">
        <v>8.264397905759161</v>
      </c>
      <c r="E88" s="95" t="n">
        <v>1</v>
      </c>
      <c r="F88" s="95" t="n">
        <v>412.518946395564</v>
      </c>
      <c r="G88" s="95" t="n">
        <v>0.54</v>
      </c>
      <c r="H88" s="95" t="n">
        <v>845.5501419912709</v>
      </c>
      <c r="K88" s="107" t="n"/>
      <c r="L88" s="107" t="n"/>
    </row>
    <row r="89" ht="12.75" customHeight="1" s="198">
      <c r="A89" s="101" t="inlineStr">
        <is>
          <t>Republic of Congo</t>
        </is>
      </c>
      <c r="B89" s="62">
        <f t="array" ref="B89">INDEX(Countries!$D$2:$D$255, MATCH(A89, Countries!$B$2:$B$255, 0))
</f>
        <v/>
      </c>
      <c r="C89" s="95" t="n">
        <v>2017.39760688577</v>
      </c>
      <c r="D89" s="95" t="n">
        <v>0.511048158640227</v>
      </c>
      <c r="E89" s="95" t="n">
        <v>1</v>
      </c>
      <c r="F89" s="95">
        <f>#N/A</f>
        <v/>
      </c>
      <c r="G89" s="95" t="n">
        <v>0.54</v>
      </c>
      <c r="H89" s="95">
        <f>#N/A</f>
        <v/>
      </c>
      <c r="K89" s="107" t="n"/>
      <c r="L89" s="107" t="n"/>
    </row>
    <row r="90" ht="12.75" customHeight="1" s="198">
      <c r="A90" s="101" t="inlineStr">
        <is>
          <t>Saint Kitts and Nevis</t>
        </is>
      </c>
      <c r="B90" s="62">
        <f t="array" ref="B90">INDEX(Countries!$D$2:$D$255, MATCH(A90, Countries!$B$2:$B$255, 0))
</f>
        <v/>
      </c>
      <c r="C90" s="95" t="n">
        <v>34.6871546945357</v>
      </c>
      <c r="D90" s="95" t="n">
        <v>17.3461538461538</v>
      </c>
      <c r="E90" s="95" t="n">
        <v>1</v>
      </c>
      <c r="F90" s="95" t="n">
        <v>334.940446650124</v>
      </c>
      <c r="G90" s="95" t="n">
        <v>0.54</v>
      </c>
      <c r="H90" s="95" t="n">
        <v>725.4632218362279</v>
      </c>
      <c r="K90" s="107" t="n"/>
      <c r="L90" s="107" t="n"/>
    </row>
    <row r="91" ht="12.75" customHeight="1" s="198">
      <c r="A91" s="101" t="inlineStr">
        <is>
          <t>Saint Lucia</t>
        </is>
      </c>
      <c r="B91" s="62">
        <f t="array" ref="B91">INDEX(Countries!$D$2:$D$255, MATCH(A91, Countries!$B$2:$B$255, 0))
</f>
        <v/>
      </c>
      <c r="C91" s="95" t="n">
        <v>162.567170338566</v>
      </c>
      <c r="D91" s="95" t="n">
        <v>32.6811594202899</v>
      </c>
      <c r="E91" s="95" t="n">
        <v>1</v>
      </c>
      <c r="F91" s="95" t="n">
        <v>297.849246231156</v>
      </c>
      <c r="G91" s="95" t="n">
        <v>0.54</v>
      </c>
      <c r="H91" s="95" t="n">
        <v>708.2822937295171</v>
      </c>
      <c r="K91" s="107" t="n"/>
      <c r="L91" s="107" t="n"/>
    </row>
    <row r="92" ht="12.75" customHeight="1" s="198">
      <c r="A92" s="101" t="inlineStr">
        <is>
          <t>Saint Vincent and the Grenadines</t>
        </is>
      </c>
      <c r="B92" s="62">
        <f t="array" ref="B92">INDEX(Countries!$D$2:$D$255, MATCH(A92, Countries!$B$2:$B$255, 0))
</f>
        <v/>
      </c>
      <c r="C92" s="95" t="n">
        <v>33.0307946085153</v>
      </c>
      <c r="D92" s="95" t="n">
        <v>22.55</v>
      </c>
      <c r="E92" s="95" t="n">
        <v>1</v>
      </c>
      <c r="F92" s="95" t="n">
        <v>293.154688879082</v>
      </c>
      <c r="G92" s="95" t="n">
        <v>0.54</v>
      </c>
      <c r="H92" s="95" t="n">
        <v>661.923927100618</v>
      </c>
      <c r="K92" s="107" t="n"/>
      <c r="L92" s="107" t="n"/>
    </row>
    <row r="93" ht="12.75" customHeight="1" s="198">
      <c r="A93" s="101" t="inlineStr">
        <is>
          <t>Saint Martin (French Part)</t>
        </is>
      </c>
      <c r="B93" s="62">
        <f t="array" ref="B93">INDEX(Countries!$D$2:$D$255, MATCH(A93, Countries!$B$2:$B$255, 0))
</f>
        <v/>
      </c>
      <c r="C93" s="95" t="n">
        <v>1.04145509162298</v>
      </c>
      <c r="D93" s="95">
        <f>#N/A</f>
        <v/>
      </c>
      <c r="E93" s="95" t="n">
        <v>1</v>
      </c>
      <c r="F93" s="95">
        <f>#N/A</f>
        <v/>
      </c>
      <c r="G93" s="95" t="n">
        <v>0.54</v>
      </c>
      <c r="H93" s="95">
        <f>#N/A</f>
        <v/>
      </c>
      <c r="K93" s="107" t="n"/>
      <c r="L93" s="107" t="n"/>
    </row>
    <row r="94" ht="12.75" customHeight="1" s="198">
      <c r="A94" s="101" t="inlineStr">
        <is>
          <t>Samoa</t>
        </is>
      </c>
      <c r="B94" s="62">
        <f t="array" ref="B94">INDEX(Countries!$D$2:$D$255, MATCH(A94, Countries!$B$2:$B$255, 0))
</f>
        <v/>
      </c>
      <c r="C94" s="95" t="n">
        <v>235.137994920777</v>
      </c>
      <c r="D94" s="95" t="n">
        <v>62.4221453287197</v>
      </c>
      <c r="E94" s="95" t="n">
        <v>1</v>
      </c>
      <c r="F94" s="95">
        <f>#N/A</f>
        <v/>
      </c>
      <c r="G94" s="95" t="n">
        <v>0.54</v>
      </c>
      <c r="H94" s="95">
        <f>#N/A</f>
        <v/>
      </c>
      <c r="K94" s="107" t="n"/>
      <c r="L94" s="107" t="n"/>
    </row>
    <row r="95" ht="12.75" customHeight="1" s="198">
      <c r="A95" s="101" t="inlineStr">
        <is>
          <t>Sao Tome and Principe</t>
        </is>
      </c>
      <c r="B95" s="62">
        <f t="array" ref="B95">INDEX(Countries!$D$2:$D$255, MATCH(A95, Countries!$B$2:$B$255, 0))
</f>
        <v/>
      </c>
      <c r="C95" s="95" t="n">
        <v>48.3852066009718</v>
      </c>
      <c r="D95" s="95">
        <f>#N/A</f>
        <v/>
      </c>
      <c r="E95" s="95" t="n">
        <v>1</v>
      </c>
      <c r="F95" s="95">
        <f>#N/A</f>
        <v/>
      </c>
      <c r="G95" s="95" t="n">
        <v>0.54</v>
      </c>
      <c r="H95" s="95">
        <f>#N/A</f>
        <v/>
      </c>
      <c r="K95" s="107" t="n"/>
      <c r="L95" s="107" t="n"/>
    </row>
    <row r="96" ht="12.75" customHeight="1" s="198">
      <c r="A96" s="101" t="inlineStr">
        <is>
          <t>Saudi Arabia</t>
        </is>
      </c>
      <c r="B96" s="62">
        <f t="array" ref="B96">INDEX(Countries!$D$2:$D$255, MATCH(A96, Countries!$B$2:$B$255, 0))
</f>
        <v/>
      </c>
      <c r="C96" s="95" t="n">
        <v>6270.01891204629</v>
      </c>
      <c r="D96" s="95" t="n">
        <v>7.51780572814063</v>
      </c>
      <c r="E96" s="95" t="n">
        <v>1</v>
      </c>
      <c r="F96" s="95" t="n">
        <v>295.251220271127</v>
      </c>
      <c r="G96" s="95" t="n">
        <v>0.54</v>
      </c>
      <c r="H96" s="95" t="n">
        <v>611.049680708851</v>
      </c>
      <c r="K96" s="107" t="n"/>
      <c r="L96" s="107" t="n"/>
    </row>
    <row r="97" ht="12.75" customHeight="1" s="198">
      <c r="A97" s="101" t="inlineStr">
        <is>
          <t>Senegal</t>
        </is>
      </c>
      <c r="B97" s="62">
        <f t="array" ref="B97">INDEX(Countries!$D$2:$D$255, MATCH(A97, Countries!$B$2:$B$255, 0))
</f>
        <v/>
      </c>
      <c r="C97" s="95" t="n">
        <v>126329.755378675</v>
      </c>
      <c r="D97" s="95" t="n">
        <v>12.8604726127601</v>
      </c>
      <c r="E97" s="95" t="n">
        <v>1</v>
      </c>
      <c r="F97" s="95" t="n">
        <v>270.662312423751</v>
      </c>
      <c r="G97" s="95" t="n">
        <v>0.54</v>
      </c>
      <c r="H97" s="95" t="n">
        <v>582.006324037003</v>
      </c>
      <c r="K97" s="107" t="n"/>
      <c r="L97" s="107" t="n"/>
    </row>
    <row r="98" ht="12.75" customHeight="1" s="198">
      <c r="A98" s="101" t="inlineStr">
        <is>
          <t>Seychelles</t>
        </is>
      </c>
      <c r="B98" s="62">
        <f t="array" ref="B98">INDEX(Countries!$D$2:$D$255, MATCH(A98, Countries!$B$2:$B$255, 0))
</f>
        <v/>
      </c>
      <c r="C98" s="95" t="n">
        <v>384.496152388445</v>
      </c>
      <c r="D98" s="95" t="n">
        <v>41.4903403863845</v>
      </c>
      <c r="E98" s="95" t="n">
        <v>1</v>
      </c>
      <c r="F98" s="95" t="n">
        <v>599.26026026026</v>
      </c>
      <c r="G98" s="95" t="n">
        <v>0.54</v>
      </c>
      <c r="H98" s="95" t="n">
        <v>1336.23262419255</v>
      </c>
      <c r="K98" s="107" t="n"/>
      <c r="L98" s="107" t="n"/>
    </row>
    <row r="99" ht="12.75" customHeight="1" s="198">
      <c r="A99" s="101" t="inlineStr">
        <is>
          <t>Sierra Leone</t>
        </is>
      </c>
      <c r="B99" s="62">
        <f t="array" ref="B99">INDEX(Countries!$D$2:$D$255, MATCH(A99, Countries!$B$2:$B$255, 0))
</f>
        <v/>
      </c>
      <c r="C99" s="95" t="n">
        <v>149581.13101614</v>
      </c>
      <c r="D99" s="95" t="n">
        <v>33.6777677078414</v>
      </c>
      <c r="E99" s="95" t="n">
        <v>1</v>
      </c>
      <c r="F99" s="95" t="n">
        <v>488.692691426682</v>
      </c>
      <c r="G99" s="95" t="n">
        <v>0.54</v>
      </c>
      <c r="H99" s="95" t="n">
        <v>1089.11286514639</v>
      </c>
      <c r="K99" s="107" t="n"/>
      <c r="L99" s="107" t="n"/>
    </row>
    <row r="100" ht="12.75" customHeight="1" s="198">
      <c r="A100" s="101" t="inlineStr">
        <is>
          <t>Singapore</t>
        </is>
      </c>
      <c r="B100" s="62">
        <f t="array" ref="B100">INDEX(Countries!$D$2:$D$255, MATCH(A100, Countries!$B$2:$B$255, 0))
</f>
        <v/>
      </c>
      <c r="C100" s="95" t="n">
        <v>705.705072042378</v>
      </c>
      <c r="D100" s="95" t="n">
        <v>71.5873015873016</v>
      </c>
      <c r="E100" s="95" t="n">
        <v>1</v>
      </c>
      <c r="F100" s="95" t="n">
        <v>295.202836004932</v>
      </c>
      <c r="G100" s="95" t="n">
        <v>0.54</v>
      </c>
      <c r="H100" s="95" t="n">
        <v>845.448408889672</v>
      </c>
      <c r="K100" s="107" t="n"/>
      <c r="L100" s="107" t="n"/>
    </row>
    <row r="101" ht="12.75" customHeight="1" s="198">
      <c r="A101" s="101" t="inlineStr">
        <is>
          <t>Sint Maarten (Dutch part)</t>
        </is>
      </c>
      <c r="B101" s="62">
        <f t="array" ref="B101">INDEX(Countries!$D$2:$D$255, MATCH(A101, Countries!$B$2:$B$255, 0))
</f>
        <v/>
      </c>
      <c r="C101" s="95" t="n">
        <v>5.38228058452193</v>
      </c>
      <c r="D101" s="95">
        <f>#N/A</f>
        <v/>
      </c>
      <c r="E101" s="95" t="n">
        <v>1</v>
      </c>
      <c r="F101" s="95">
        <f>#N/A</f>
        <v/>
      </c>
      <c r="G101" s="95" t="n">
        <v>0.54</v>
      </c>
      <c r="H101" s="95">
        <f>#N/A</f>
        <v/>
      </c>
      <c r="K101" s="107" t="n"/>
      <c r="L101" s="107" t="n"/>
    </row>
    <row r="102" ht="12.75" customHeight="1" s="198">
      <c r="A102" s="101" t="inlineStr">
        <is>
          <t>Solomon Islands</t>
        </is>
      </c>
      <c r="B102" s="62">
        <f t="array" ref="B102">INDEX(Countries!$D$2:$D$255, MATCH(A102, Countries!$B$2:$B$255, 0))
</f>
        <v/>
      </c>
      <c r="C102" s="95" t="n">
        <v>52757.1682936497</v>
      </c>
      <c r="D102" s="95" t="n">
        <v>61.769015161167</v>
      </c>
      <c r="E102" s="95" t="n">
        <v>1</v>
      </c>
      <c r="F102" s="95" t="n">
        <v>269.10838618362</v>
      </c>
      <c r="G102" s="95" t="n">
        <v>0.54</v>
      </c>
      <c r="H102" s="95" t="n">
        <v>757.940409943177</v>
      </c>
      <c r="K102" s="107" t="n"/>
      <c r="L102" s="107" t="n"/>
    </row>
    <row r="103" ht="12.75" customHeight="1" s="198">
      <c r="A103" s="101" t="inlineStr">
        <is>
          <t>Somalia</t>
        </is>
      </c>
      <c r="B103" s="62">
        <f t="array" ref="B103">INDEX(Countries!$D$2:$D$255, MATCH(A103, Countries!$B$2:$B$255, 0))
</f>
        <v/>
      </c>
      <c r="C103" s="95" t="n">
        <v>3463.67827414912</v>
      </c>
      <c r="D103" s="95" t="n">
        <v>14.0992575224697</v>
      </c>
      <c r="E103" s="95" t="n">
        <v>1</v>
      </c>
      <c r="F103" s="95" t="n">
        <v>346.257147103805</v>
      </c>
      <c r="G103" s="95" t="n">
        <v>0.54</v>
      </c>
      <c r="H103" s="95" t="n">
        <v>735.9459080681989</v>
      </c>
      <c r="K103" s="107" t="n"/>
      <c r="L103" s="107" t="n"/>
    </row>
    <row r="104" ht="12.75" customHeight="1" s="198">
      <c r="A104" s="101" t="inlineStr">
        <is>
          <t>South Africa</t>
        </is>
      </c>
      <c r="B104" s="62">
        <f t="array" ref="B104">INDEX(Countries!$D$2:$D$255, MATCH(A104, Countries!$B$2:$B$255, 0))
</f>
        <v/>
      </c>
      <c r="C104" s="95" t="n">
        <v>2670.18740802475</v>
      </c>
      <c r="D104" s="95" t="n">
        <v>73.5152374202693</v>
      </c>
      <c r="E104" s="95" t="n">
        <v>1</v>
      </c>
      <c r="F104" s="95" t="n">
        <v>310.315452091768</v>
      </c>
      <c r="G104" s="95" t="n">
        <v>0.54</v>
      </c>
      <c r="H104" s="95" t="n">
        <v>882.373228472356</v>
      </c>
      <c r="K104" s="107" t="n"/>
      <c r="L104" s="107" t="n"/>
    </row>
    <row r="105" ht="12.75" customHeight="1" s="198">
      <c r="A105" s="101" t="inlineStr">
        <is>
          <t>Sri Lanka</t>
        </is>
      </c>
      <c r="B105" s="62">
        <f t="array" ref="B105">INDEX(Countries!$D$2:$D$255, MATCH(A105, Countries!$B$2:$B$255, 0))
</f>
        <v/>
      </c>
      <c r="C105" s="95" t="n">
        <v>18378.4525377632</v>
      </c>
      <c r="D105" s="95" t="n">
        <v>19.5786011839509</v>
      </c>
      <c r="E105" s="95" t="n">
        <v>1</v>
      </c>
      <c r="F105" s="95" t="n">
        <v>279.956113631313</v>
      </c>
      <c r="G105" s="95" t="n">
        <v>0.54</v>
      </c>
      <c r="H105" s="95" t="n">
        <v>624.962943314187</v>
      </c>
      <c r="K105" s="107" t="n"/>
      <c r="L105" s="107" t="n"/>
    </row>
    <row r="106" ht="12.75" customHeight="1" s="198">
      <c r="A106" s="101" t="inlineStr">
        <is>
          <t>Sudan</t>
        </is>
      </c>
      <c r="B106" s="62">
        <f t="array" ref="B106">INDEX(Countries!$D$2:$D$255, MATCH(A106, Countries!$B$2:$B$255, 0))
</f>
        <v/>
      </c>
      <c r="C106" s="95" t="n">
        <v>723.955963634603</v>
      </c>
      <c r="D106" s="95" t="n">
        <v>5.58513931888545</v>
      </c>
      <c r="E106" s="95" t="n">
        <v>1</v>
      </c>
      <c r="F106" s="95" t="n">
        <v>294.456312960986</v>
      </c>
      <c r="G106" s="95" t="n">
        <v>0.54</v>
      </c>
      <c r="H106" s="95" t="n">
        <v>602.405066843213</v>
      </c>
      <c r="K106" s="107" t="n"/>
      <c r="L106" s="107" t="n"/>
    </row>
    <row r="107" ht="12.75" customHeight="1" s="198">
      <c r="A107" s="101" t="inlineStr">
        <is>
          <t>Suriname</t>
        </is>
      </c>
      <c r="B107" s="62">
        <f t="array" ref="B107">INDEX(Countries!$D$2:$D$255, MATCH(A107, Countries!$B$2:$B$255, 0))
</f>
        <v/>
      </c>
      <c r="C107" s="95" t="n">
        <v>80361.4731830277</v>
      </c>
      <c r="D107" s="95" t="n">
        <v>36.1844629713608</v>
      </c>
      <c r="E107" s="95" t="n">
        <v>1</v>
      </c>
      <c r="F107" s="95" t="n">
        <v>287.445823457707</v>
      </c>
      <c r="G107" s="95" t="n">
        <v>0.54</v>
      </c>
      <c r="H107" s="95" t="n">
        <v>700.543059956993</v>
      </c>
      <c r="K107" s="107" t="n"/>
      <c r="L107" s="107" t="n"/>
    </row>
    <row r="108" ht="12.75" customHeight="1" s="198">
      <c r="A108" s="101" t="inlineStr">
        <is>
          <t>Taiwan</t>
        </is>
      </c>
      <c r="B108" s="62">
        <f t="array" ref="B108">INDEX(Countries!$D$2:$D$255, MATCH(A108, Countries!$B$2:$B$255, 0))
</f>
        <v/>
      </c>
      <c r="C108" s="95" t="n">
        <v>161.287614578355</v>
      </c>
      <c r="D108" s="95" t="n">
        <v>43.4296296296296</v>
      </c>
      <c r="E108" s="95" t="n">
        <v>1</v>
      </c>
      <c r="F108" s="95" t="n">
        <v>351.656519489479</v>
      </c>
      <c r="G108" s="95" t="n">
        <v>0.54</v>
      </c>
      <c r="H108" s="95" t="n">
        <v>853.966389563451</v>
      </c>
      <c r="K108" s="107" t="n"/>
      <c r="L108" s="107" t="n"/>
    </row>
    <row r="109" ht="12.75" customHeight="1" s="198">
      <c r="A109" s="101" t="inlineStr">
        <is>
          <t>Tanzania, United Republic of</t>
        </is>
      </c>
      <c r="B109" s="62">
        <f t="array" ref="B109">INDEX(Countries!$D$2:$D$255, MATCH(A109, Countries!$B$2:$B$255, 0))
</f>
        <v/>
      </c>
      <c r="C109" s="95" t="n">
        <v>109619.894396156</v>
      </c>
      <c r="D109" s="95" t="n">
        <v>81.97573656845761</v>
      </c>
      <c r="E109" s="95" t="n">
        <v>1</v>
      </c>
      <c r="F109" s="95" t="n">
        <v>522.692906372471</v>
      </c>
      <c r="G109" s="95" t="n">
        <v>0.54</v>
      </c>
      <c r="H109" s="95" t="n">
        <v>1333.08145599511</v>
      </c>
      <c r="K109" s="107" t="n"/>
      <c r="L109" s="107" t="n"/>
    </row>
    <row r="110" ht="12.75" customHeight="1" s="198">
      <c r="A110" s="101" t="inlineStr">
        <is>
          <t>Thailand</t>
        </is>
      </c>
      <c r="B110" s="62">
        <f t="array" ref="B110">INDEX(Countries!$D$2:$D$255, MATCH(A110, Countries!$B$2:$B$255, 0))
</f>
        <v/>
      </c>
      <c r="C110" s="95" t="n">
        <v>251665.595886225</v>
      </c>
      <c r="D110" s="95" t="n">
        <v>56.8623585699912</v>
      </c>
      <c r="E110" s="95" t="n">
        <v>1</v>
      </c>
      <c r="F110" s="95" t="n">
        <v>330.291421571011</v>
      </c>
      <c r="G110" s="95" t="n">
        <v>0.54</v>
      </c>
      <c r="H110" s="95" t="n">
        <v>860.904197959113</v>
      </c>
      <c r="K110" s="107" t="n"/>
      <c r="L110" s="107" t="n"/>
    </row>
    <row r="111" ht="12.75" customHeight="1" s="198">
      <c r="A111" s="101" t="inlineStr">
        <is>
          <t>Timor-Leste</t>
        </is>
      </c>
      <c r="B111" s="62">
        <f t="array" ref="B111">INDEX(Countries!$D$2:$D$255, MATCH(A111, Countries!$B$2:$B$255, 0))
</f>
        <v/>
      </c>
      <c r="C111" s="95" t="n">
        <v>1054.10165279591</v>
      </c>
      <c r="D111" s="95" t="n">
        <v>75.1666666666667</v>
      </c>
      <c r="E111" s="95" t="n">
        <v>1</v>
      </c>
      <c r="F111" s="95" t="n">
        <v>303.234123947972</v>
      </c>
      <c r="G111" s="95" t="n">
        <v>0.54</v>
      </c>
      <c r="H111" s="95" t="n">
        <v>874.4219225707729</v>
      </c>
      <c r="K111" s="107" t="n"/>
      <c r="L111" s="107" t="n"/>
    </row>
    <row r="112" ht="12.75" customHeight="1" s="198">
      <c r="A112" s="101" t="inlineStr">
        <is>
          <t>Togo</t>
        </is>
      </c>
      <c r="B112" s="62">
        <f t="array" ref="B112">INDEX(Countries!$D$2:$D$255, MATCH(A112, Countries!$B$2:$B$255, 0))
</f>
        <v/>
      </c>
      <c r="C112" s="95" t="n">
        <v>53.3014930897418</v>
      </c>
      <c r="D112" s="95" t="n">
        <v>18.04</v>
      </c>
      <c r="E112" s="95" t="n">
        <v>1</v>
      </c>
      <c r="F112" s="95" t="n">
        <v>414.353727642996</v>
      </c>
      <c r="G112" s="95" t="n">
        <v>0.54</v>
      </c>
      <c r="H112" s="95" t="n">
        <v>884.955107313618</v>
      </c>
      <c r="K112" s="107" t="n"/>
      <c r="L112" s="107" t="n"/>
    </row>
    <row r="113" ht="12.75" customHeight="1" s="198">
      <c r="A113" s="101" t="inlineStr">
        <is>
          <t>Tonga</t>
        </is>
      </c>
      <c r="B113" s="62">
        <f t="array" ref="B113">INDEX(Countries!$D$2:$D$255, MATCH(A113, Countries!$B$2:$B$255, 0))
</f>
        <v/>
      </c>
      <c r="C113" s="95" t="n">
        <v>1046.26878520934</v>
      </c>
      <c r="D113" s="95" t="n">
        <v>40.94682230869</v>
      </c>
      <c r="E113" s="95" t="n">
        <v>1</v>
      </c>
      <c r="F113" s="95">
        <f>#N/A</f>
        <v/>
      </c>
      <c r="G113" s="95" t="n">
        <v>0.54</v>
      </c>
      <c r="H113" s="95">
        <f>#N/A</f>
        <v/>
      </c>
      <c r="K113" s="107" t="n"/>
      <c r="L113" s="107" t="n"/>
    </row>
    <row r="114" ht="12.75" customHeight="1" s="198">
      <c r="A114" s="101" t="inlineStr">
        <is>
          <t>Trinidad and Tobago</t>
        </is>
      </c>
      <c r="B114" s="62">
        <f t="array" ref="B114">INDEX(Countries!$D$2:$D$255, MATCH(A114, Countries!$B$2:$B$255, 0))
</f>
        <v/>
      </c>
      <c r="C114" s="95" t="n">
        <v>8146.60367354172</v>
      </c>
      <c r="D114" s="95" t="n">
        <v>35.7199429748139</v>
      </c>
      <c r="E114" s="95" t="n">
        <v>1</v>
      </c>
      <c r="F114" s="95" t="n">
        <v>324.818944788296</v>
      </c>
      <c r="G114" s="95" t="n">
        <v>0.54</v>
      </c>
      <c r="H114" s="95" t="n">
        <v>772.707153767407</v>
      </c>
      <c r="K114" s="107" t="n"/>
      <c r="L114" s="107" t="n"/>
    </row>
    <row r="115" ht="12.75" customHeight="1" s="198">
      <c r="A115" s="101" t="inlineStr">
        <is>
          <t>Turks and Caicos Islands</t>
        </is>
      </c>
      <c r="B115" s="62">
        <f t="array" ref="B115">INDEX(Countries!$D$2:$D$255, MATCH(A115, Countries!$B$2:$B$255, 0))
</f>
        <v/>
      </c>
      <c r="C115" s="95" t="n">
        <v>15318.526160457</v>
      </c>
      <c r="D115" s="95" t="n">
        <v>7.95087265675501</v>
      </c>
      <c r="E115" s="95" t="n">
        <v>1</v>
      </c>
      <c r="F115" s="95">
        <f>#N/A</f>
        <v/>
      </c>
      <c r="G115" s="95" t="n">
        <v>0.54</v>
      </c>
      <c r="H115" s="95">
        <f>#N/A</f>
        <v/>
      </c>
      <c r="K115" s="107" t="n"/>
      <c r="L115" s="107" t="n"/>
    </row>
    <row r="116" ht="12.75" customHeight="1" s="198">
      <c r="A116" s="101" t="inlineStr">
        <is>
          <t>Tuvalu</t>
        </is>
      </c>
      <c r="B116" s="62">
        <f t="array" ref="B116">INDEX(Countries!$D$2:$D$255, MATCH(A116, Countries!$B$2:$B$255, 0))
</f>
        <v/>
      </c>
      <c r="C116" s="95" t="n">
        <v>8.91171500260011</v>
      </c>
      <c r="D116" s="95" t="n">
        <v>56.375</v>
      </c>
      <c r="E116" s="95" t="n">
        <v>1</v>
      </c>
      <c r="F116" s="95">
        <f>#N/A</f>
        <v/>
      </c>
      <c r="G116" s="95" t="n">
        <v>0.54</v>
      </c>
      <c r="H116" s="95">
        <f>#N/A</f>
        <v/>
      </c>
      <c r="K116" s="107" t="n"/>
      <c r="L116" s="107" t="n"/>
    </row>
    <row r="117" ht="12.75" customHeight="1" s="198">
      <c r="A117" s="101" t="inlineStr">
        <is>
          <t>United Arab Emirates</t>
        </is>
      </c>
      <c r="B117" s="62">
        <f t="array" ref="B117">INDEX(Countries!$D$2:$D$255, MATCH(A117, Countries!$B$2:$B$255, 0))
</f>
        <v/>
      </c>
      <c r="C117" s="95" t="n">
        <v>2055.54460097474</v>
      </c>
      <c r="D117" s="95" t="n">
        <v>3.82041507835663</v>
      </c>
      <c r="E117" s="95" t="n">
        <v>1</v>
      </c>
      <c r="F117" s="95" t="n">
        <v>394.310200985969</v>
      </c>
      <c r="G117" s="95" t="n">
        <v>0.54</v>
      </c>
      <c r="H117" s="95" t="n">
        <v>793.297400415454</v>
      </c>
      <c r="K117" s="107" t="n"/>
      <c r="L117" s="107" t="n"/>
    </row>
    <row r="118" ht="12.75" customHeight="1" s="198">
      <c r="A118" s="101" t="inlineStr">
        <is>
          <t>Vanuatu</t>
        </is>
      </c>
      <c r="B118" s="62">
        <f t="array" ref="B118">INDEX(Countries!$D$2:$D$255, MATCH(A118, Countries!$B$2:$B$255, 0))
</f>
        <v/>
      </c>
      <c r="C118" s="95" t="n">
        <v>1571.76863045337</v>
      </c>
      <c r="D118" s="95" t="n">
        <v>66.42120765832109</v>
      </c>
      <c r="E118" s="95" t="n">
        <v>1</v>
      </c>
      <c r="F118" s="95" t="n">
        <v>0</v>
      </c>
      <c r="G118" s="95" t="n">
        <v>0.54</v>
      </c>
      <c r="H118" s="95" t="n">
        <v>243.101620029455</v>
      </c>
      <c r="K118" s="107" t="n"/>
      <c r="L118" s="107" t="n"/>
    </row>
    <row r="119" ht="12.75" customHeight="1" s="198">
      <c r="A119" s="101" t="inlineStr">
        <is>
          <t>Venezuela (Bolivarian Republic of)</t>
        </is>
      </c>
      <c r="B119" s="62">
        <f t="array" ref="B119">INDEX(Countries!$D$2:$D$255, MATCH(A119, Countries!$B$2:$B$255, 0))
</f>
        <v/>
      </c>
      <c r="C119" s="95" t="n">
        <v>284392.096306692</v>
      </c>
      <c r="D119" s="95" t="n">
        <v>82.9942730493585</v>
      </c>
      <c r="E119" s="95" t="n">
        <v>1</v>
      </c>
      <c r="F119" s="95" t="n">
        <v>0</v>
      </c>
      <c r="G119" s="95" t="n">
        <v>0.54</v>
      </c>
      <c r="H119" s="95" t="n">
        <v>303.759039360652</v>
      </c>
      <c r="K119" s="107" t="n"/>
      <c r="L119" s="107" t="n"/>
    </row>
    <row r="120" ht="12.75" customHeight="1" s="198">
      <c r="A120" s="101" t="inlineStr">
        <is>
          <t>Viet Nam</t>
        </is>
      </c>
      <c r="B120" s="62">
        <f t="array" ref="B120">INDEX(Countries!$D$2:$D$255, MATCH(A120, Countries!$B$2:$B$255, 0))
</f>
        <v/>
      </c>
      <c r="C120" s="95" t="n">
        <v>184654.886200489</v>
      </c>
      <c r="D120" s="95" t="n">
        <v>39.354668209107</v>
      </c>
      <c r="E120" s="95" t="n">
        <v>1</v>
      </c>
      <c r="F120" s="95" t="n">
        <v>0</v>
      </c>
      <c r="G120" s="95" t="n">
        <v>0.54</v>
      </c>
      <c r="H120" s="95" t="n">
        <v>144.038085645332</v>
      </c>
      <c r="K120" s="107" t="n"/>
      <c r="L120" s="107" t="n"/>
    </row>
    <row r="121" ht="12.75" customHeight="1" s="198">
      <c r="A121" s="101" t="inlineStr">
        <is>
          <t>Virgin islands, U.s.</t>
        </is>
      </c>
      <c r="B121" s="62">
        <f t="array" ref="B121">INDEX(Countries!$D$2:$D$255, MATCH(A121, Countries!$B$2:$B$255, 0))
</f>
        <v/>
      </c>
      <c r="C121" s="95" t="n">
        <v>263.144199110191</v>
      </c>
      <c r="D121" s="95" t="n">
        <v>22.4254143646409</v>
      </c>
      <c r="E121" s="95" t="n">
        <v>1</v>
      </c>
      <c r="F121" s="95">
        <f>#N/A</f>
        <v/>
      </c>
      <c r="G121" s="95" t="n">
        <v>0.54</v>
      </c>
      <c r="H121" s="95">
        <f>#N/A</f>
        <v/>
      </c>
      <c r="K121" s="107" t="n"/>
      <c r="L121" s="107" t="n"/>
    </row>
    <row r="122" ht="12.75" customHeight="1" s="198">
      <c r="A122" s="101" t="inlineStr">
        <is>
          <t>Wallis and futuna</t>
        </is>
      </c>
      <c r="B122" s="62">
        <f t="array" ref="B122">INDEX(Countries!$D$2:$D$255, MATCH(A122, Countries!$B$2:$B$255, 0))
</f>
        <v/>
      </c>
      <c r="C122" s="95" t="n">
        <v>29.3624138209446</v>
      </c>
      <c r="D122" s="95" t="n">
        <v>64.4285714285714</v>
      </c>
      <c r="E122" s="95" t="n">
        <v>1</v>
      </c>
      <c r="F122" s="95">
        <f>#N/A</f>
        <v/>
      </c>
      <c r="G122" s="95" t="n">
        <v>0.54</v>
      </c>
      <c r="H122" s="95">
        <f>#N/A</f>
        <v/>
      </c>
      <c r="K122" s="107" t="n"/>
      <c r="L122" s="107" t="n"/>
    </row>
    <row r="123" ht="12.75" customHeight="1" s="198">
      <c r="A123" s="101" t="inlineStr">
        <is>
          <t>Yemen</t>
        </is>
      </c>
      <c r="B123" s="62">
        <f t="array" ref="B123">INDEX(Countries!$D$2:$D$255, MATCH(A123, Countries!$B$2:$B$255, 0))
</f>
        <v/>
      </c>
      <c r="C123" s="95" t="n">
        <v>1465.37863413311</v>
      </c>
      <c r="D123" s="95" t="n">
        <v>17.2962607861937</v>
      </c>
      <c r="E123" s="95" t="n">
        <v>1</v>
      </c>
      <c r="F123" s="95" t="n">
        <v>0</v>
      </c>
      <c r="G123" s="95" t="n">
        <v>0.54</v>
      </c>
      <c r="H123" s="95" t="n">
        <v>63.3043144774689</v>
      </c>
      <c r="K123" s="107" t="n"/>
      <c r="L123" s="107" t="n"/>
    </row>
    <row r="124" ht="12.75" customHeight="1" s="198">
      <c r="A124" s="101" t="inlineStr">
        <is>
          <t>Italy</t>
        </is>
      </c>
      <c r="B124" s="62">
        <f t="array" ref="B124">INDEX(Countries!$D$2:$D$255, MATCH(A124, Countries!$B$2:$B$255, 0))
</f>
        <v/>
      </c>
      <c r="C124" s="95">
        <f>#N/A</f>
        <v/>
      </c>
      <c r="D124" s="95">
        <f>#N/A</f>
        <v/>
      </c>
      <c r="E124" s="95" t="n">
        <v>1</v>
      </c>
      <c r="F124" s="95">
        <f>#N/A</f>
        <v/>
      </c>
      <c r="G124" s="95" t="n">
        <v>0.54</v>
      </c>
      <c r="H124" s="95">
        <f>#N/A</f>
        <v/>
      </c>
      <c r="K124" s="107" t="n"/>
      <c r="L124" s="107" t="n"/>
    </row>
    <row r="125" ht="12.75" customHeight="1" s="198">
      <c r="A125" s="101" t="inlineStr">
        <is>
          <t>Ukraine</t>
        </is>
      </c>
      <c r="B125" s="62">
        <f t="array" ref="B125">INDEX(Countries!$D$2:$D$255, MATCH(A125, Countries!$B$2:$B$255, 0))
</f>
        <v/>
      </c>
      <c r="C125" s="95">
        <f>#N/A</f>
        <v/>
      </c>
      <c r="D125" s="95">
        <f>#N/A</f>
        <v/>
      </c>
      <c r="E125" s="95" t="n">
        <v>1</v>
      </c>
      <c r="F125" s="95">
        <f>#N/A</f>
        <v/>
      </c>
      <c r="G125" s="95" t="n">
        <v>0.54</v>
      </c>
      <c r="H125" s="95">
        <f>#N/A</f>
        <v/>
      </c>
      <c r="K125" s="107" t="n"/>
      <c r="L125" s="107" t="n"/>
    </row>
    <row r="126" ht="12.75" customHeight="1" s="198">
      <c r="A126" s="101" t="inlineStr">
        <is>
          <t>Tunisia</t>
        </is>
      </c>
      <c r="B126" s="62">
        <f t="array" ref="B126">INDEX(Countries!$D$2:$D$255, MATCH(A126, Countries!$B$2:$B$255, 0))
</f>
        <v/>
      </c>
      <c r="C126" s="95">
        <f>#N/A</f>
        <v/>
      </c>
      <c r="D126" s="95">
        <f>#N/A</f>
        <v/>
      </c>
      <c r="E126" s="95" t="n">
        <v>1</v>
      </c>
      <c r="F126" s="95">
        <f>#N/A</f>
        <v/>
      </c>
      <c r="G126" s="95" t="n">
        <v>0.54</v>
      </c>
      <c r="H126" s="95">
        <f>#N/A</f>
        <v/>
      </c>
      <c r="K126" s="107" t="n"/>
      <c r="L126" s="107" t="n"/>
    </row>
    <row r="127" ht="12.75" customHeight="1" s="198">
      <c r="A127" s="101" t="inlineStr">
        <is>
          <t>Spain</t>
        </is>
      </c>
      <c r="B127" s="62">
        <f t="array" ref="B127">INDEX(Countries!$D$2:$D$255, MATCH(A127, Countries!$B$2:$B$255, 0))
</f>
        <v/>
      </c>
      <c r="C127" s="95">
        <f>#N/A</f>
        <v/>
      </c>
      <c r="D127" s="95">
        <f>#N/A</f>
        <v/>
      </c>
      <c r="E127" s="95" t="n">
        <v>1</v>
      </c>
      <c r="F127" s="95">
        <f>#N/A</f>
        <v/>
      </c>
      <c r="G127" s="95" t="n">
        <v>0.54</v>
      </c>
      <c r="H127" s="95">
        <f>#N/A</f>
        <v/>
      </c>
      <c r="K127" s="107" t="n"/>
      <c r="L127" s="107" t="n"/>
    </row>
    <row r="128" ht="12.75" customHeight="1" s="198">
      <c r="A128" s="101" t="inlineStr">
        <is>
          <t>Kuwait</t>
        </is>
      </c>
      <c r="B128" s="62">
        <f t="array" ref="B128">INDEX(Countries!$D$2:$D$255, MATCH(A128, Countries!$B$2:$B$255, 0))
</f>
        <v/>
      </c>
      <c r="C128" s="95">
        <f>#N/A</f>
        <v/>
      </c>
      <c r="D128" s="95">
        <f>#N/A</f>
        <v/>
      </c>
      <c r="E128" s="95" t="n">
        <v>1</v>
      </c>
      <c r="F128" s="95">
        <f>#N/A</f>
        <v/>
      </c>
      <c r="G128" s="95" t="n">
        <v>0.54</v>
      </c>
      <c r="H128" s="95">
        <f>#N/A</f>
        <v/>
      </c>
      <c r="K128" s="107" t="n"/>
      <c r="L128" s="107" t="n"/>
    </row>
    <row r="129" ht="12.75" customHeight="1" s="198">
      <c r="A129" s="101" t="inlineStr">
        <is>
          <t>Denmark</t>
        </is>
      </c>
      <c r="B129" s="62">
        <f t="array" ref="B129">INDEX(Countries!$D$2:$D$255, MATCH(A129, Countries!$B$2:$B$255, 0))
</f>
        <v/>
      </c>
      <c r="C129" s="95">
        <f>#N/A</f>
        <v/>
      </c>
      <c r="D129" s="95">
        <f>#N/A</f>
        <v/>
      </c>
      <c r="E129" s="95" t="n">
        <v>1</v>
      </c>
      <c r="F129" s="95">
        <f>#N/A</f>
        <v/>
      </c>
      <c r="G129" s="95" t="n">
        <v>0.54</v>
      </c>
      <c r="H129" s="95">
        <f>#N/A</f>
        <v/>
      </c>
      <c r="K129" s="107" t="n"/>
      <c r="L129" s="107" t="n"/>
    </row>
    <row r="130" ht="12.75" customHeight="1" s="198">
      <c r="A130" s="101" t="inlineStr">
        <is>
          <t>France</t>
        </is>
      </c>
      <c r="B130" s="62">
        <f t="array" ref="B130">INDEX(Countries!$D$2:$D$255, MATCH(A130, Countries!$B$2:$B$255, 0))
</f>
        <v/>
      </c>
      <c r="C130" s="95">
        <f>#N/A</f>
        <v/>
      </c>
      <c r="D130" s="95">
        <f>#N/A</f>
        <v/>
      </c>
      <c r="E130" s="95" t="n">
        <v>1</v>
      </c>
      <c r="F130" s="95">
        <f>#N/A</f>
        <v/>
      </c>
      <c r="G130" s="95" t="n">
        <v>0.54</v>
      </c>
      <c r="H130" s="95">
        <f>#N/A</f>
        <v/>
      </c>
      <c r="K130" s="107" t="n"/>
      <c r="L130" s="107" t="n"/>
    </row>
    <row r="131" ht="12.75" customHeight="1" s="198">
      <c r="A131" s="101" t="inlineStr">
        <is>
          <t>Russia</t>
        </is>
      </c>
      <c r="B131" s="62">
        <f t="array" ref="B131">INDEX(Countries!$D$2:$D$255, MATCH(A131, Countries!$B$2:$B$255, 0))
</f>
        <v/>
      </c>
      <c r="C131" s="95">
        <f>#N/A</f>
        <v/>
      </c>
      <c r="D131" s="95">
        <f>#N/A</f>
        <v/>
      </c>
      <c r="E131" s="95" t="n">
        <v>1</v>
      </c>
      <c r="F131" s="95">
        <f>#N/A</f>
        <v/>
      </c>
      <c r="G131" s="95" t="n">
        <v>0.54</v>
      </c>
      <c r="H131" s="95">
        <f>#N/A</f>
        <v/>
      </c>
      <c r="K131" s="107" t="n"/>
      <c r="L131" s="107" t="n"/>
    </row>
    <row r="132" ht="12.75" customHeight="1" s="198">
      <c r="A132" s="101" t="inlineStr">
        <is>
          <t>United States Minor Outlying Islands</t>
        </is>
      </c>
      <c r="B132" s="62">
        <f t="array" ref="B132">INDEX(Countries!$D$2:$D$255, MATCH(A132, Countries!$B$2:$B$255, 0))
</f>
        <v/>
      </c>
      <c r="C132" s="95">
        <f>#N/A</f>
        <v/>
      </c>
      <c r="D132" s="95">
        <f>#N/A</f>
        <v/>
      </c>
      <c r="E132" s="95" t="n">
        <v>1</v>
      </c>
      <c r="F132" s="95">
        <f>#N/A</f>
        <v/>
      </c>
      <c r="G132" s="95" t="n">
        <v>0.54</v>
      </c>
      <c r="H132" s="95">
        <f>#N/A</f>
        <v/>
      </c>
      <c r="K132" s="107" t="n"/>
      <c r="L132" s="107" t="n"/>
    </row>
    <row r="133" ht="12.75" customHeight="1" s="198">
      <c r="A133" s="101" t="inlineStr">
        <is>
          <t>Greece</t>
        </is>
      </c>
      <c r="B133" s="62">
        <f t="array" ref="B133">INDEX(Countries!$D$2:$D$255, MATCH(A133, Countries!$B$2:$B$255, 0))
</f>
        <v/>
      </c>
      <c r="C133" s="95">
        <f>#N/A</f>
        <v/>
      </c>
      <c r="D133" s="95">
        <f>#N/A</f>
        <v/>
      </c>
      <c r="E133" s="95" t="n">
        <v>1</v>
      </c>
      <c r="F133" s="95">
        <f>#N/A</f>
        <v/>
      </c>
      <c r="G133" s="95" t="n">
        <v>0.54</v>
      </c>
      <c r="H133" s="95">
        <f>#N/A</f>
        <v/>
      </c>
      <c r="K133" s="107" t="n"/>
      <c r="L133" s="107" t="n"/>
    </row>
    <row r="134" ht="12.75" customHeight="1" s="198">
      <c r="A134" s="101" t="inlineStr">
        <is>
          <t>Canada</t>
        </is>
      </c>
      <c r="B134" s="62">
        <f t="array" ref="B134">INDEX(Countries!$D$2:$D$255, MATCH(A134, Countries!$B$2:$B$255, 0))
</f>
        <v/>
      </c>
      <c r="C134" s="95">
        <f>#N/A</f>
        <v/>
      </c>
      <c r="D134" s="95">
        <f>#N/A</f>
        <v/>
      </c>
      <c r="E134" s="95" t="n">
        <v>1</v>
      </c>
      <c r="F134" s="95">
        <f>#N/A</f>
        <v/>
      </c>
      <c r="G134" s="95" t="n">
        <v>0.54</v>
      </c>
      <c r="H134" s="95">
        <f>#N/A</f>
        <v/>
      </c>
      <c r="K134" s="107" t="n"/>
      <c r="L134" s="107" t="n"/>
    </row>
    <row r="135" ht="12.75" customHeight="1" s="198">
      <c r="A135" s="101" t="inlineStr">
        <is>
          <t>Germany</t>
        </is>
      </c>
      <c r="B135" s="62">
        <f t="array" ref="B135">INDEX(Countries!$D$2:$D$255, MATCH(A135, Countries!$B$2:$B$255, 0))
</f>
        <v/>
      </c>
      <c r="C135" s="95">
        <f>#N/A</f>
        <v/>
      </c>
      <c r="D135" s="95">
        <f>#N/A</f>
        <v/>
      </c>
      <c r="E135" s="95" t="n">
        <v>1</v>
      </c>
      <c r="F135" s="95">
        <f>#N/A</f>
        <v/>
      </c>
      <c r="G135" s="95" t="n">
        <v>0.54</v>
      </c>
      <c r="H135" s="95">
        <f>#N/A</f>
        <v/>
      </c>
      <c r="K135" s="107" t="n"/>
      <c r="L135" s="107" t="n"/>
    </row>
    <row r="136" ht="12.75" customHeight="1" s="198">
      <c r="A136" s="101" t="inlineStr">
        <is>
          <t>Croatia</t>
        </is>
      </c>
      <c r="B136" s="62">
        <f t="array" ref="B136">INDEX(Countries!$D$2:$D$255, MATCH(A136, Countries!$B$2:$B$255, 0))
</f>
        <v/>
      </c>
      <c r="C136" s="95">
        <f>#N/A</f>
        <v/>
      </c>
      <c r="D136" s="95">
        <f>#N/A</f>
        <v/>
      </c>
      <c r="E136" s="95" t="n">
        <v>1</v>
      </c>
      <c r="F136" s="95">
        <f>#N/A</f>
        <v/>
      </c>
      <c r="G136" s="95" t="n">
        <v>0.54</v>
      </c>
      <c r="H136" s="95">
        <f>#N/A</f>
        <v/>
      </c>
      <c r="K136" s="107" t="n"/>
      <c r="L136" s="107" t="n"/>
    </row>
    <row r="137" ht="12.75" customHeight="1" s="198">
      <c r="A137" s="101" t="inlineStr">
        <is>
          <t>United Kingdom</t>
        </is>
      </c>
      <c r="B137" s="62">
        <f t="array" ref="B137">INDEX(Countries!$D$2:$D$255, MATCH(A137, Countries!$B$2:$B$255, 0))
</f>
        <v/>
      </c>
      <c r="C137" s="95">
        <f>#N/A</f>
        <v/>
      </c>
      <c r="D137" s="95">
        <f>#N/A</f>
        <v/>
      </c>
      <c r="E137" s="95" t="n">
        <v>1</v>
      </c>
      <c r="F137" s="95">
        <f>#N/A</f>
        <v/>
      </c>
      <c r="G137" s="95" t="n">
        <v>0.54</v>
      </c>
      <c r="H137" s="95">
        <f>#N/A</f>
        <v/>
      </c>
      <c r="K137" s="107" t="n"/>
      <c r="L137" s="107" t="n"/>
    </row>
    <row r="138" ht="12.75" customHeight="1" s="198">
      <c r="A138" s="101" t="inlineStr">
        <is>
          <t>Malta</t>
        </is>
      </c>
      <c r="B138" s="62">
        <f t="array" ref="B138">INDEX(Countries!$D$2:$D$255, MATCH(A138, Countries!$B$2:$B$255, 0))
</f>
        <v/>
      </c>
      <c r="C138" s="95">
        <f>#N/A</f>
        <v/>
      </c>
      <c r="D138" s="95">
        <f>#N/A</f>
        <v/>
      </c>
      <c r="E138" s="95" t="n">
        <v>1</v>
      </c>
      <c r="F138" s="95">
        <f>#N/A</f>
        <v/>
      </c>
      <c r="G138" s="95" t="n">
        <v>0.54</v>
      </c>
      <c r="H138" s="95">
        <f>#N/A</f>
        <v/>
      </c>
      <c r="K138" s="107" t="n"/>
      <c r="L138" s="107" t="n"/>
    </row>
    <row r="139" ht="12.75" customHeight="1" s="198">
      <c r="A139" s="101" t="inlineStr">
        <is>
          <t>Cyprus</t>
        </is>
      </c>
      <c r="B139" s="62">
        <f t="array" ref="B139">INDEX(Countries!$D$2:$D$255, MATCH(A139, Countries!$B$2:$B$255, 0))
</f>
        <v/>
      </c>
      <c r="C139" s="95">
        <f>#N/A</f>
        <v/>
      </c>
      <c r="D139" s="95">
        <f>#N/A</f>
        <v/>
      </c>
      <c r="E139" s="95" t="n">
        <v>1</v>
      </c>
      <c r="F139" s="95">
        <f>#N/A</f>
        <v/>
      </c>
      <c r="G139" s="95" t="n">
        <v>0.54</v>
      </c>
      <c r="H139" s="95">
        <f>#N/A</f>
        <v/>
      </c>
      <c r="K139" s="107" t="n"/>
      <c r="L139" s="107" t="n"/>
    </row>
    <row r="140" ht="12.75" customHeight="1" s="198">
      <c r="A140" s="101" t="inlineStr">
        <is>
          <t>Norway</t>
        </is>
      </c>
      <c r="B140" s="62">
        <f t="array" ref="B140">INDEX(Countries!$D$2:$D$255, MATCH(A140, Countries!$B$2:$B$255, 0))
</f>
        <v/>
      </c>
      <c r="C140" s="95">
        <f>#N/A</f>
        <v/>
      </c>
      <c r="D140" s="95">
        <f>#N/A</f>
        <v/>
      </c>
      <c r="E140" s="95" t="n">
        <v>1</v>
      </c>
      <c r="F140" s="95">
        <f>#N/A</f>
        <v/>
      </c>
      <c r="G140" s="95" t="n">
        <v>0.54</v>
      </c>
      <c r="H140" s="95">
        <f>#N/A</f>
        <v/>
      </c>
      <c r="K140" s="107" t="n"/>
      <c r="L140" s="107" t="n"/>
    </row>
    <row r="141" ht="12.75" customHeight="1" s="198">
      <c r="A141" s="101" t="inlineStr">
        <is>
          <t>Albania</t>
        </is>
      </c>
      <c r="B141" s="62">
        <f t="array" ref="B141">INDEX(Countries!$D$2:$D$255, MATCH(A141, Countries!$B$2:$B$255, 0))
</f>
        <v/>
      </c>
      <c r="C141" s="95">
        <f>#N/A</f>
        <v/>
      </c>
      <c r="D141" s="95">
        <f>#N/A</f>
        <v/>
      </c>
      <c r="E141" s="95" t="n">
        <v>1</v>
      </c>
      <c r="F141" s="95">
        <f>#N/A</f>
        <v/>
      </c>
      <c r="G141" s="95" t="n">
        <v>0.54</v>
      </c>
      <c r="H141" s="95">
        <f>#N/A</f>
        <v/>
      </c>
      <c r="K141" s="107" t="n"/>
      <c r="L141" s="107" t="n"/>
    </row>
    <row r="142" ht="12.75" customHeight="1" s="198">
      <c r="A142" s="101" t="inlineStr">
        <is>
          <t>Algeria</t>
        </is>
      </c>
      <c r="B142" s="62">
        <f t="array" ref="B142">INDEX(Countries!$D$2:$D$255, MATCH(A142, Countries!$B$2:$B$255, 0))
</f>
        <v/>
      </c>
      <c r="C142" s="95">
        <f>#N/A</f>
        <v/>
      </c>
      <c r="D142" s="95">
        <f>#N/A</f>
        <v/>
      </c>
      <c r="E142" s="95" t="n">
        <v>1</v>
      </c>
      <c r="F142" s="95">
        <f>#N/A</f>
        <v/>
      </c>
      <c r="G142" s="95" t="n">
        <v>0.54</v>
      </c>
      <c r="H142" s="95">
        <f>#N/A</f>
        <v/>
      </c>
      <c r="K142" s="107" t="n"/>
      <c r="L142" s="107" t="n"/>
    </row>
    <row r="143" ht="12.75" customHeight="1" s="198">
      <c r="A143" s="101" t="inlineStr">
        <is>
          <t>Sweden</t>
        </is>
      </c>
      <c r="B143" s="62">
        <f t="array" ref="B143">INDEX(Countries!$D$2:$D$255, MATCH(A143, Countries!$B$2:$B$255, 0))
</f>
        <v/>
      </c>
      <c r="C143" s="95">
        <f>#N/A</f>
        <v/>
      </c>
      <c r="D143" s="95">
        <f>#N/A</f>
        <v/>
      </c>
      <c r="E143" s="95" t="n">
        <v>1</v>
      </c>
      <c r="F143" s="95">
        <f>#N/A</f>
        <v/>
      </c>
      <c r="G143" s="95" t="n">
        <v>0.54</v>
      </c>
      <c r="H143" s="95">
        <f>#N/A</f>
        <v/>
      </c>
      <c r="K143" s="107" t="n"/>
      <c r="L143" s="107" t="n"/>
    </row>
    <row r="144" ht="12.75" customHeight="1" s="198">
      <c r="A144" s="101" t="inlineStr">
        <is>
          <t>Israel</t>
        </is>
      </c>
      <c r="B144" s="62">
        <f t="array" ref="B144">INDEX(Countries!$D$2:$D$255, MATCH(A144, Countries!$B$2:$B$255, 0))
</f>
        <v/>
      </c>
      <c r="C144" s="95">
        <f>#N/A</f>
        <v/>
      </c>
      <c r="D144" s="95">
        <f>#N/A</f>
        <v/>
      </c>
      <c r="E144" s="95" t="n">
        <v>1</v>
      </c>
      <c r="F144" s="95">
        <f>#N/A</f>
        <v/>
      </c>
      <c r="G144" s="95" t="n">
        <v>0.54</v>
      </c>
      <c r="H144" s="95">
        <f>#N/A</f>
        <v/>
      </c>
      <c r="K144" s="107" t="n"/>
      <c r="L144" s="107" t="n"/>
    </row>
    <row r="145" ht="12.75" customHeight="1" s="198">
      <c r="A145" s="101" t="inlineStr">
        <is>
          <t>Montserrat</t>
        </is>
      </c>
      <c r="B145" s="62">
        <f t="array" ref="B145">INDEX(Countries!$D$2:$D$255, MATCH(A145, Countries!$B$2:$B$255, 0))
</f>
        <v/>
      </c>
      <c r="C145" s="95">
        <f>#N/A</f>
        <v/>
      </c>
      <c r="D145" s="95">
        <f>#N/A</f>
        <v/>
      </c>
      <c r="E145" s="95" t="n">
        <v>1</v>
      </c>
      <c r="F145" s="95">
        <f>#N/A</f>
        <v/>
      </c>
      <c r="G145" s="95" t="n">
        <v>0.54</v>
      </c>
      <c r="H145" s="95">
        <f>#N/A</f>
        <v/>
      </c>
      <c r="K145" s="107" t="n"/>
      <c r="L145" s="107" t="n"/>
    </row>
    <row r="146" ht="12.75" customHeight="1" s="198">
      <c r="A146" s="101" t="inlineStr">
        <is>
          <t>Libya</t>
        </is>
      </c>
      <c r="B146" s="62">
        <f t="array" ref="B146">INDEX(Countries!$D$2:$D$255, MATCH(A146, Countries!$B$2:$B$255, 0))
</f>
        <v/>
      </c>
      <c r="C146" s="95">
        <f>#N/A</f>
        <v/>
      </c>
      <c r="D146" s="95">
        <f>#N/A</f>
        <v/>
      </c>
      <c r="E146" s="95" t="n">
        <v>1</v>
      </c>
      <c r="F146" s="95">
        <f>#N/A</f>
        <v/>
      </c>
      <c r="G146" s="95" t="n">
        <v>0.54</v>
      </c>
      <c r="H146" s="95">
        <f>#N/A</f>
        <v/>
      </c>
      <c r="K146" s="107" t="n"/>
      <c r="L146" s="107" t="n"/>
    </row>
    <row r="147" ht="12.75" customHeight="1" s="198">
      <c r="A147" s="101" t="inlineStr">
        <is>
          <t>Netherlands</t>
        </is>
      </c>
      <c r="B147" s="62">
        <f t="array" ref="B147">INDEX(Countries!$D$2:$D$255, MATCH(A147, Countries!$B$2:$B$255, 0))
</f>
        <v/>
      </c>
      <c r="C147" s="95">
        <f>#N/A</f>
        <v/>
      </c>
      <c r="D147" s="95">
        <f>#N/A</f>
        <v/>
      </c>
      <c r="E147" s="95" t="n">
        <v>1</v>
      </c>
      <c r="F147" s="95">
        <f>#N/A</f>
        <v/>
      </c>
      <c r="G147" s="95" t="n">
        <v>0.54</v>
      </c>
      <c r="H147" s="95">
        <f>#N/A</f>
        <v/>
      </c>
      <c r="K147" s="107" t="n"/>
      <c r="L147" s="107" t="n"/>
    </row>
    <row r="148" ht="12.75" customHeight="1" s="198">
      <c r="A148" s="101" t="inlineStr">
        <is>
          <t>Poland</t>
        </is>
      </c>
      <c r="B148" s="62">
        <f t="array" ref="B148">INDEX(Countries!$D$2:$D$255, MATCH(A148, Countries!$B$2:$B$255, 0))
</f>
        <v/>
      </c>
      <c r="C148" s="95">
        <f>#N/A</f>
        <v/>
      </c>
      <c r="D148" s="95">
        <f>#N/A</f>
        <v/>
      </c>
      <c r="E148" s="95" t="n">
        <v>1</v>
      </c>
      <c r="F148" s="95">
        <f>#N/A</f>
        <v/>
      </c>
      <c r="G148" s="95" t="n">
        <v>0.54</v>
      </c>
      <c r="H148" s="95">
        <f>#N/A</f>
        <v/>
      </c>
      <c r="K148" s="107" t="n"/>
      <c r="L148" s="107" t="n"/>
    </row>
    <row r="149" ht="12.75" customHeight="1" s="198">
      <c r="A149" s="101" t="inlineStr">
        <is>
          <t>Turkey</t>
        </is>
      </c>
      <c r="B149" s="62">
        <f t="array" ref="B149">INDEX(Countries!$D$2:$D$255, MATCH(A149, Countries!$B$2:$B$255, 0))
</f>
        <v/>
      </c>
      <c r="C149" s="95">
        <f>#N/A</f>
        <v/>
      </c>
      <c r="D149" s="95">
        <f>#N/A</f>
        <v/>
      </c>
      <c r="E149" s="95" t="n">
        <v>1</v>
      </c>
      <c r="F149" s="95">
        <f>#N/A</f>
        <v/>
      </c>
      <c r="G149" s="95" t="n">
        <v>0.54</v>
      </c>
      <c r="H149" s="95">
        <f>#N/A</f>
        <v/>
      </c>
      <c r="K149" s="107" t="n"/>
      <c r="L149" s="107" t="n"/>
    </row>
    <row r="150" ht="12.75" customHeight="1" s="198">
      <c r="A150" s="101" t="inlineStr">
        <is>
          <t>Jordan</t>
        </is>
      </c>
      <c r="B150" s="62">
        <f t="array" ref="B150">INDEX(Countries!$D$2:$D$255, MATCH(A150, Countries!$B$2:$B$255, 0))
</f>
        <v/>
      </c>
      <c r="C150" s="95">
        <f>#N/A</f>
        <v/>
      </c>
      <c r="D150" s="95">
        <f>#N/A</f>
        <v/>
      </c>
      <c r="E150" s="95" t="n">
        <v>1</v>
      </c>
      <c r="F150" s="95">
        <f>#N/A</f>
        <v/>
      </c>
      <c r="G150" s="95" t="n">
        <v>0.54</v>
      </c>
      <c r="H150" s="95">
        <f>#N/A</f>
        <v/>
      </c>
      <c r="K150" s="107" t="n"/>
      <c r="L150" s="107" t="n"/>
    </row>
    <row r="151" ht="12.75" customHeight="1" s="198">
      <c r="A151" s="101" t="inlineStr">
        <is>
          <t>Hong Kong</t>
        </is>
      </c>
      <c r="B151" s="62">
        <f t="array" ref="B151">INDEX(Countries!$D$2:$D$255, MATCH(A151, Countries!$B$2:$B$255, 0))
</f>
        <v/>
      </c>
      <c r="C151" s="95">
        <f>#N/A</f>
        <v/>
      </c>
      <c r="D151" s="95" t="n">
        <v>39.1493055555556</v>
      </c>
      <c r="E151" s="95" t="n">
        <v>1</v>
      </c>
      <c r="F151" s="95">
        <f>#N/A</f>
        <v/>
      </c>
      <c r="G151" s="95" t="n">
        <v>0.54</v>
      </c>
      <c r="H151" s="95">
        <f>#N/A</f>
        <v/>
      </c>
      <c r="K151" s="107" t="n"/>
      <c r="L151" s="107" t="n"/>
    </row>
    <row r="152" ht="12.75" customHeight="1" s="198">
      <c r="A152" s="101" t="inlineStr">
        <is>
          <t>Slovenia</t>
        </is>
      </c>
      <c r="B152" s="62">
        <f t="array" ref="B152">INDEX(Countries!$D$2:$D$255, MATCH(A152, Countries!$B$2:$B$255, 0))
</f>
        <v/>
      </c>
      <c r="C152" s="95">
        <f>#N/A</f>
        <v/>
      </c>
      <c r="D152" s="95">
        <f>#N/A</f>
        <v/>
      </c>
      <c r="E152" s="95" t="n">
        <v>1</v>
      </c>
      <c r="F152" s="95">
        <f>#N/A</f>
        <v/>
      </c>
      <c r="G152" s="95" t="n">
        <v>0.54</v>
      </c>
      <c r="H152" s="95">
        <f>#N/A</f>
        <v/>
      </c>
      <c r="K152" s="107" t="n"/>
      <c r="L152" s="107" t="n"/>
    </row>
    <row r="153" ht="12.75" customHeight="1" s="198">
      <c r="A153" s="101" t="inlineStr">
        <is>
          <t>Argentina</t>
        </is>
      </c>
      <c r="B153" s="62">
        <f t="array" ref="B153">INDEX(Countries!$D$2:$D$255, MATCH(A153, Countries!$B$2:$B$255, 0))
</f>
        <v/>
      </c>
      <c r="C153" s="95">
        <f>#N/A</f>
        <v/>
      </c>
      <c r="D153" s="95">
        <f>#N/A</f>
        <v/>
      </c>
      <c r="E153" s="95" t="n">
        <v>1</v>
      </c>
      <c r="F153" s="95">
        <f>#N/A</f>
        <v/>
      </c>
      <c r="G153" s="95" t="n">
        <v>0.54</v>
      </c>
      <c r="H153" s="95">
        <f>#N/A</f>
        <v/>
      </c>
      <c r="K153" s="107" t="n"/>
      <c r="L153" s="107" t="n"/>
    </row>
    <row r="154" ht="12.75" customHeight="1" s="198">
      <c r="A154" s="101" t="inlineStr">
        <is>
          <t>Azerbaijan</t>
        </is>
      </c>
      <c r="B154" s="62">
        <f t="array" ref="B154">INDEX(Countries!$D$2:$D$255, MATCH(A154, Countries!$B$2:$B$255, 0))
</f>
        <v/>
      </c>
      <c r="C154" s="95">
        <f>#N/A</f>
        <v/>
      </c>
      <c r="D154" s="95">
        <f>#N/A</f>
        <v/>
      </c>
      <c r="E154" s="95" t="n">
        <v>1</v>
      </c>
      <c r="F154" s="95">
        <f>#N/A</f>
        <v/>
      </c>
      <c r="G154" s="95" t="n">
        <v>0.54</v>
      </c>
      <c r="H154" s="95">
        <f>#N/A</f>
        <v/>
      </c>
      <c r="K154" s="107" t="n"/>
      <c r="L154" s="107" t="n"/>
    </row>
    <row r="155" ht="12.75" customHeight="1" s="198">
      <c r="A155" s="101" t="inlineStr">
        <is>
          <t>Belgium</t>
        </is>
      </c>
      <c r="B155" s="62">
        <f t="array" ref="B155">INDEX(Countries!$D$2:$D$255, MATCH(A155, Countries!$B$2:$B$255, 0))
</f>
        <v/>
      </c>
      <c r="C155" s="95">
        <f>#N/A</f>
        <v/>
      </c>
      <c r="D155" s="95">
        <f>#N/A</f>
        <v/>
      </c>
      <c r="E155" s="95" t="n">
        <v>1</v>
      </c>
      <c r="F155" s="95">
        <f>#N/A</f>
        <v/>
      </c>
      <c r="G155" s="95" t="n">
        <v>0.54</v>
      </c>
      <c r="H155" s="95">
        <f>#N/A</f>
        <v/>
      </c>
      <c r="K155" s="107" t="n"/>
      <c r="L155" s="107" t="n"/>
    </row>
    <row r="156" ht="12.75" customHeight="1" s="198">
      <c r="A156" s="101" t="inlineStr">
        <is>
          <t>Bosnia and Herzegovina</t>
        </is>
      </c>
      <c r="B156" s="62">
        <f t="array" ref="B156">INDEX(Countries!$D$2:$D$255, MATCH(A156, Countries!$B$2:$B$255, 0))
</f>
        <v/>
      </c>
      <c r="C156" s="95">
        <f>#N/A</f>
        <v/>
      </c>
      <c r="D156" s="95">
        <f>#N/A</f>
        <v/>
      </c>
      <c r="E156" s="95" t="n">
        <v>1</v>
      </c>
      <c r="F156" s="95">
        <f>#N/A</f>
        <v/>
      </c>
      <c r="G156" s="95" t="n">
        <v>0.54</v>
      </c>
      <c r="H156" s="95">
        <f>#N/A</f>
        <v/>
      </c>
      <c r="K156" s="107" t="n"/>
      <c r="L156" s="107" t="n"/>
    </row>
    <row r="157" ht="12.75" customHeight="1" s="198">
      <c r="A157" s="101" t="inlineStr">
        <is>
          <t>British Indian Ocean Territory</t>
        </is>
      </c>
      <c r="B157" s="62">
        <f t="array" ref="B157">INDEX(Countries!$D$2:$D$255, MATCH(A157, Countries!$B$2:$B$255, 0))
</f>
        <v/>
      </c>
      <c r="C157" s="95">
        <f>#N/A</f>
        <v/>
      </c>
      <c r="D157" s="95">
        <f>#N/A</f>
        <v/>
      </c>
      <c r="E157" s="95" t="n">
        <v>1</v>
      </c>
      <c r="F157" s="95">
        <f>#N/A</f>
        <v/>
      </c>
      <c r="G157" s="95" t="n">
        <v>0.54</v>
      </c>
      <c r="H157" s="95">
        <f>#N/A</f>
        <v/>
      </c>
      <c r="K157" s="107" t="n"/>
      <c r="L157" s="107" t="n"/>
    </row>
    <row r="158" ht="12.75" customHeight="1" s="198">
      <c r="A158" s="101" t="inlineStr">
        <is>
          <t>Bulgaria</t>
        </is>
      </c>
      <c r="B158" s="62">
        <f t="array" ref="B158">INDEX(Countries!$D$2:$D$255, MATCH(A158, Countries!$B$2:$B$255, 0))
</f>
        <v/>
      </c>
      <c r="C158" s="95">
        <f>#N/A</f>
        <v/>
      </c>
      <c r="D158" s="95">
        <f>#N/A</f>
        <v/>
      </c>
      <c r="E158" s="95" t="n">
        <v>1</v>
      </c>
      <c r="F158" s="95">
        <f>#N/A</f>
        <v/>
      </c>
      <c r="G158" s="95" t="n">
        <v>0.54</v>
      </c>
      <c r="H158" s="95">
        <f>#N/A</f>
        <v/>
      </c>
      <c r="K158" s="107" t="n"/>
      <c r="L158" s="107" t="n"/>
    </row>
    <row r="159" ht="12.75" customHeight="1" s="198">
      <c r="A159" s="101" t="inlineStr">
        <is>
          <t>Cabo Verde</t>
        </is>
      </c>
      <c r="B159" s="62">
        <f t="array" ref="B159">INDEX(Countries!$D$2:$D$255, MATCH(A159, Countries!$B$2:$B$255, 0))
</f>
        <v/>
      </c>
      <c r="C159" s="95">
        <f>#N/A</f>
        <v/>
      </c>
      <c r="D159" s="95">
        <f>#N/A</f>
        <v/>
      </c>
      <c r="E159" s="95" t="n">
        <v>1</v>
      </c>
      <c r="F159" s="95">
        <f>#N/A</f>
        <v/>
      </c>
      <c r="G159" s="95" t="n">
        <v>0.54</v>
      </c>
      <c r="H159" s="95">
        <f>#N/A</f>
        <v/>
      </c>
      <c r="K159" s="107" t="n"/>
      <c r="L159" s="107" t="n"/>
    </row>
    <row r="160" ht="12.75" customHeight="1" s="198">
      <c r="A160" s="101" t="inlineStr">
        <is>
          <t>Chile</t>
        </is>
      </c>
      <c r="B160" s="62">
        <f t="array" ref="B160">INDEX(Countries!$D$2:$D$255, MATCH(A160, Countries!$B$2:$B$255, 0))
</f>
        <v/>
      </c>
      <c r="C160" s="95">
        <f>#N/A</f>
        <v/>
      </c>
      <c r="D160" s="95">
        <f>#N/A</f>
        <v/>
      </c>
      <c r="E160" s="95" t="n">
        <v>1</v>
      </c>
      <c r="F160" s="95">
        <f>#N/A</f>
        <v/>
      </c>
      <c r="G160" s="95" t="n">
        <v>0.54</v>
      </c>
      <c r="H160" s="95">
        <f>#N/A</f>
        <v/>
      </c>
      <c r="K160" s="107" t="n"/>
      <c r="L160" s="107" t="n"/>
    </row>
    <row r="161" ht="12.75" customHeight="1" s="198">
      <c r="A161" s="101" t="inlineStr">
        <is>
          <t>Estonia</t>
        </is>
      </c>
      <c r="B161" s="62">
        <f t="array" ref="B161">INDEX(Countries!$D$2:$D$255, MATCH(A161, Countries!$B$2:$B$255, 0))
</f>
        <v/>
      </c>
      <c r="C161" s="95">
        <f>#N/A</f>
        <v/>
      </c>
      <c r="D161" s="95">
        <f>#N/A</f>
        <v/>
      </c>
      <c r="E161" s="95" t="n">
        <v>1</v>
      </c>
      <c r="F161" s="95">
        <f>#N/A</f>
        <v/>
      </c>
      <c r="G161" s="95" t="n">
        <v>0.54</v>
      </c>
      <c r="H161" s="95">
        <f>#N/A</f>
        <v/>
      </c>
      <c r="K161" s="107" t="n"/>
      <c r="L161" s="107" t="n"/>
    </row>
    <row r="162" ht="12.75" customHeight="1" s="198">
      <c r="A162" s="101" t="inlineStr">
        <is>
          <t>Falkland Islands</t>
        </is>
      </c>
      <c r="B162" s="62">
        <f t="array" ref="B162">INDEX(Countries!$D$2:$D$255, MATCH(A162, Countries!$B$2:$B$255, 0))
</f>
        <v/>
      </c>
      <c r="C162" s="95">
        <f>#N/A</f>
        <v/>
      </c>
      <c r="D162" s="95">
        <f>#N/A</f>
        <v/>
      </c>
      <c r="E162" s="95" t="n">
        <v>1</v>
      </c>
      <c r="F162" s="95">
        <f>#N/A</f>
        <v/>
      </c>
      <c r="G162" s="95" t="n">
        <v>0.54</v>
      </c>
      <c r="H162" s="95">
        <f>#N/A</f>
        <v/>
      </c>
      <c r="K162" s="107" t="n"/>
      <c r="L162" s="107" t="n"/>
    </row>
    <row r="163" ht="12.75" customHeight="1" s="198">
      <c r="A163" s="101" t="inlineStr">
        <is>
          <t>Faroe Islands</t>
        </is>
      </c>
      <c r="B163" s="62">
        <f t="array" ref="B163">INDEX(Countries!$D$2:$D$255, MATCH(A163, Countries!$B$2:$B$255, 0))
</f>
        <v/>
      </c>
      <c r="C163" s="95">
        <f>#N/A</f>
        <v/>
      </c>
      <c r="D163" s="95">
        <f>#N/A</f>
        <v/>
      </c>
      <c r="E163" s="95" t="n">
        <v>1</v>
      </c>
      <c r="F163" s="95">
        <f>#N/A</f>
        <v/>
      </c>
      <c r="G163" s="95" t="n">
        <v>0.54</v>
      </c>
      <c r="H163" s="95">
        <f>#N/A</f>
        <v/>
      </c>
      <c r="K163" s="107" t="n"/>
      <c r="L163" s="107" t="n"/>
    </row>
    <row r="164" ht="12.75" customHeight="1" s="198">
      <c r="A164" s="101" t="inlineStr">
        <is>
          <t>Finland</t>
        </is>
      </c>
      <c r="B164" s="62">
        <f t="array" ref="B164">INDEX(Countries!$D$2:$D$255, MATCH(A164, Countries!$B$2:$B$255, 0))
</f>
        <v/>
      </c>
      <c r="C164" s="95">
        <f>#N/A</f>
        <v/>
      </c>
      <c r="D164" s="95">
        <f>#N/A</f>
        <v/>
      </c>
      <c r="E164" s="95" t="n">
        <v>1</v>
      </c>
      <c r="F164" s="95">
        <f>#N/A</f>
        <v/>
      </c>
      <c r="G164" s="95" t="n">
        <v>0.54</v>
      </c>
      <c r="H164" s="95">
        <f>#N/A</f>
        <v/>
      </c>
      <c r="K164" s="107" t="n"/>
      <c r="L164" s="107" t="n"/>
    </row>
    <row r="165" ht="12.75" customHeight="1" s="198">
      <c r="A165" s="101" t="inlineStr">
        <is>
          <t>Georgia</t>
        </is>
      </c>
      <c r="B165" s="62">
        <f t="array" ref="B165">INDEX(Countries!$D$2:$D$255, MATCH(A165, Countries!$B$2:$B$255, 0))
</f>
        <v/>
      </c>
      <c r="C165" s="95">
        <f>#N/A</f>
        <v/>
      </c>
      <c r="D165" s="95">
        <f>#N/A</f>
        <v/>
      </c>
      <c r="E165" s="95" t="n">
        <v>1</v>
      </c>
      <c r="F165" s="95">
        <f>#N/A</f>
        <v/>
      </c>
      <c r="G165" s="95" t="n">
        <v>0.54</v>
      </c>
      <c r="H165" s="95">
        <f>#N/A</f>
        <v/>
      </c>
      <c r="K165" s="107" t="n"/>
      <c r="L165" s="107" t="n"/>
    </row>
    <row r="166" ht="12.75" customHeight="1" s="198">
      <c r="A166" s="101" t="inlineStr">
        <is>
          <t>Gibraltar</t>
        </is>
      </c>
      <c r="B166" s="62">
        <f t="array" ref="B166">INDEX(Countries!$D$2:$D$255, MATCH(A166, Countries!$B$2:$B$255, 0))
</f>
        <v/>
      </c>
      <c r="C166" s="95">
        <f>#N/A</f>
        <v/>
      </c>
      <c r="D166" s="95">
        <f>#N/A</f>
        <v/>
      </c>
      <c r="E166" s="95" t="n">
        <v>1</v>
      </c>
      <c r="F166" s="95">
        <f>#N/A</f>
        <v/>
      </c>
      <c r="G166" s="95" t="n">
        <v>0.54</v>
      </c>
      <c r="H166" s="95">
        <f>#N/A</f>
        <v/>
      </c>
      <c r="K166" s="107" t="n"/>
      <c r="L166" s="107" t="n"/>
    </row>
    <row r="167" ht="12.75" customHeight="1" s="198">
      <c r="A167" s="101" t="inlineStr">
        <is>
          <t>Greenland</t>
        </is>
      </c>
      <c r="B167" s="62">
        <f t="array" ref="B167">INDEX(Countries!$D$2:$D$255, MATCH(A167, Countries!$B$2:$B$255, 0))
</f>
        <v/>
      </c>
      <c r="C167" s="95">
        <f>#N/A</f>
        <v/>
      </c>
      <c r="D167" s="95">
        <f>#N/A</f>
        <v/>
      </c>
      <c r="E167" s="95" t="n">
        <v>1</v>
      </c>
      <c r="F167" s="95">
        <f>#N/A</f>
        <v/>
      </c>
      <c r="G167" s="95" t="n">
        <v>0.54</v>
      </c>
      <c r="H167" s="95">
        <f>#N/A</f>
        <v/>
      </c>
      <c r="K167" s="107" t="n"/>
      <c r="L167" s="107" t="n"/>
    </row>
    <row r="168" ht="12.75" customHeight="1" s="198">
      <c r="A168" s="101" t="inlineStr">
        <is>
          <t>Guernsey</t>
        </is>
      </c>
      <c r="B168" s="62">
        <f t="array" ref="B168">INDEX(Countries!$D$2:$D$255, MATCH(A168, Countries!$B$2:$B$255, 0))
</f>
        <v/>
      </c>
      <c r="C168" s="95">
        <f>#N/A</f>
        <v/>
      </c>
      <c r="D168" s="95">
        <f>#N/A</f>
        <v/>
      </c>
      <c r="E168" s="95" t="n">
        <v>1</v>
      </c>
      <c r="F168" s="95">
        <f>#N/A</f>
        <v/>
      </c>
      <c r="G168" s="95" t="n">
        <v>0.54</v>
      </c>
      <c r="H168" s="95">
        <f>#N/A</f>
        <v/>
      </c>
      <c r="K168" s="107" t="n"/>
      <c r="L168" s="107" t="n"/>
    </row>
    <row r="169" ht="12.75" customHeight="1" s="198">
      <c r="A169" s="101" t="inlineStr">
        <is>
          <t>Iceland</t>
        </is>
      </c>
      <c r="B169" s="62">
        <f t="array" ref="B169">INDEX(Countries!$D$2:$D$255, MATCH(A169, Countries!$B$2:$B$255, 0))
</f>
        <v/>
      </c>
      <c r="C169" s="95">
        <f>#N/A</f>
        <v/>
      </c>
      <c r="D169" s="95">
        <f>#N/A</f>
        <v/>
      </c>
      <c r="E169" s="95" t="n">
        <v>1</v>
      </c>
      <c r="F169" s="95">
        <f>#N/A</f>
        <v/>
      </c>
      <c r="G169" s="95" t="n">
        <v>0.54</v>
      </c>
      <c r="H169" s="95">
        <f>#N/A</f>
        <v/>
      </c>
      <c r="K169" s="107" t="n"/>
      <c r="L169" s="107" t="n"/>
    </row>
    <row r="170" ht="12.75" customHeight="1" s="198">
      <c r="A170" s="101" t="inlineStr">
        <is>
          <t>Iraq</t>
        </is>
      </c>
      <c r="B170" s="62">
        <f t="array" ref="B170">INDEX(Countries!$D$2:$D$255, MATCH(A170, Countries!$B$2:$B$255, 0))
</f>
        <v/>
      </c>
      <c r="C170" s="95">
        <f>#N/A</f>
        <v/>
      </c>
      <c r="D170" s="95">
        <f>#N/A</f>
        <v/>
      </c>
      <c r="E170" s="95" t="n">
        <v>1</v>
      </c>
      <c r="F170" s="95">
        <f>#N/A</f>
        <v/>
      </c>
      <c r="G170" s="95" t="n">
        <v>0.54</v>
      </c>
      <c r="H170" s="95">
        <f>#N/A</f>
        <v/>
      </c>
      <c r="K170" s="107" t="n"/>
      <c r="L170" s="107" t="n"/>
    </row>
    <row r="171" ht="12.75" customHeight="1" s="198">
      <c r="A171" s="101" t="inlineStr">
        <is>
          <t>Ireland</t>
        </is>
      </c>
      <c r="B171" s="62">
        <f t="array" ref="B171">INDEX(Countries!$D$2:$D$255, MATCH(A171, Countries!$B$2:$B$255, 0))
</f>
        <v/>
      </c>
      <c r="C171" s="95">
        <f>#N/A</f>
        <v/>
      </c>
      <c r="D171" s="95">
        <f>#N/A</f>
        <v/>
      </c>
      <c r="E171" s="95" t="n">
        <v>1</v>
      </c>
      <c r="F171" s="95">
        <f>#N/A</f>
        <v/>
      </c>
      <c r="G171" s="95" t="n">
        <v>0.54</v>
      </c>
      <c r="H171" s="95">
        <f>#N/A</f>
        <v/>
      </c>
      <c r="K171" s="107" t="n"/>
      <c r="L171" s="107" t="n"/>
    </row>
    <row r="172" ht="12.75" customHeight="1" s="198">
      <c r="A172" s="101" t="inlineStr">
        <is>
          <t>Isle of Man</t>
        </is>
      </c>
      <c r="B172" s="62">
        <f t="array" ref="B172">INDEX(Countries!$D$2:$D$255, MATCH(A172, Countries!$B$2:$B$255, 0))
</f>
        <v/>
      </c>
      <c r="C172" s="95">
        <f>#N/A</f>
        <v/>
      </c>
      <c r="D172" s="95">
        <f>#N/A</f>
        <v/>
      </c>
      <c r="E172" s="95" t="n">
        <v>1</v>
      </c>
      <c r="F172" s="95">
        <f>#N/A</f>
        <v/>
      </c>
      <c r="G172" s="95" t="n">
        <v>0.54</v>
      </c>
      <c r="H172" s="95">
        <f>#N/A</f>
        <v/>
      </c>
      <c r="K172" s="107" t="n"/>
      <c r="L172" s="107" t="n"/>
    </row>
    <row r="173" ht="12.75" customHeight="1" s="198">
      <c r="A173" s="101" t="inlineStr">
        <is>
          <t>Jersey</t>
        </is>
      </c>
      <c r="B173" s="62">
        <f t="array" ref="B173">INDEX(Countries!$D$2:$D$255, MATCH(A173, Countries!$B$2:$B$255, 0))
</f>
        <v/>
      </c>
      <c r="C173" s="95">
        <f>#N/A</f>
        <v/>
      </c>
      <c r="D173" s="95">
        <f>#N/A</f>
        <v/>
      </c>
      <c r="E173" s="95" t="n">
        <v>1</v>
      </c>
      <c r="F173" s="95">
        <f>#N/A</f>
        <v/>
      </c>
      <c r="G173" s="95" t="n">
        <v>0.54</v>
      </c>
      <c r="H173" s="95">
        <f>#N/A</f>
        <v/>
      </c>
      <c r="K173" s="107" t="n"/>
      <c r="L173" s="107" t="n"/>
    </row>
    <row r="174" ht="12.75" customHeight="1" s="198">
      <c r="A174" s="101" t="inlineStr">
        <is>
          <t>Kazakhstan</t>
        </is>
      </c>
      <c r="B174" s="62">
        <f t="array" ref="B174">INDEX(Countries!$D$2:$D$255, MATCH(A174, Countries!$B$2:$B$255, 0))
</f>
        <v/>
      </c>
      <c r="C174" s="95">
        <f>#N/A</f>
        <v/>
      </c>
      <c r="D174" s="95">
        <f>#N/A</f>
        <v/>
      </c>
      <c r="E174" s="95" t="n">
        <v>1</v>
      </c>
      <c r="F174" s="95">
        <f>#N/A</f>
        <v/>
      </c>
      <c r="G174" s="95" t="n">
        <v>0.54</v>
      </c>
      <c r="H174" s="95">
        <f>#N/A</f>
        <v/>
      </c>
      <c r="K174" s="107" t="n"/>
      <c r="L174" s="107" t="n"/>
    </row>
    <row r="175" ht="12.75" customHeight="1" s="198">
      <c r="A175" s="101" t="inlineStr">
        <is>
          <t>North Korea</t>
        </is>
      </c>
      <c r="B175" s="62">
        <f t="array" ref="B175">INDEX(Countries!$D$2:$D$255, MATCH(A175, Countries!$B$2:$B$255, 0))
</f>
        <v/>
      </c>
      <c r="C175" s="95">
        <f>#N/A</f>
        <v/>
      </c>
      <c r="D175" s="95">
        <f>#N/A</f>
        <v/>
      </c>
      <c r="E175" s="95" t="n">
        <v>1</v>
      </c>
      <c r="F175" s="95">
        <f>#N/A</f>
        <v/>
      </c>
      <c r="G175" s="95" t="n">
        <v>0.54</v>
      </c>
      <c r="H175" s="95">
        <f>#N/A</f>
        <v/>
      </c>
      <c r="K175" s="107" t="n"/>
      <c r="L175" s="107" t="n"/>
    </row>
    <row r="176" ht="12.75" customHeight="1" s="198">
      <c r="A176" s="101" t="inlineStr">
        <is>
          <t>South Korea</t>
        </is>
      </c>
      <c r="B176" s="62">
        <f t="array" ref="B176">INDEX(Countries!$D$2:$D$255, MATCH(A176, Countries!$B$2:$B$255, 0))
</f>
        <v/>
      </c>
      <c r="C176" s="95">
        <f>#N/A</f>
        <v/>
      </c>
      <c r="D176" s="95">
        <f>#N/A</f>
        <v/>
      </c>
      <c r="E176" s="95" t="n">
        <v>1</v>
      </c>
      <c r="F176" s="95">
        <f>#N/A</f>
        <v/>
      </c>
      <c r="G176" s="95" t="n">
        <v>0.54</v>
      </c>
      <c r="H176" s="95">
        <f>#N/A</f>
        <v/>
      </c>
      <c r="K176" s="107" t="n"/>
      <c r="L176" s="107" t="n"/>
    </row>
    <row r="177" ht="12.75" customHeight="1" s="198">
      <c r="A177" s="101" t="inlineStr">
        <is>
          <t>Latvia</t>
        </is>
      </c>
      <c r="B177" s="62">
        <f t="array" ref="B177">INDEX(Countries!$D$2:$D$255, MATCH(A177, Countries!$B$2:$B$255, 0))
</f>
        <v/>
      </c>
      <c r="C177" s="95">
        <f>#N/A</f>
        <v/>
      </c>
      <c r="D177" s="95">
        <f>#N/A</f>
        <v/>
      </c>
      <c r="E177" s="95" t="n">
        <v>1</v>
      </c>
      <c r="F177" s="95">
        <f>#N/A</f>
        <v/>
      </c>
      <c r="G177" s="95" t="n">
        <v>0.54</v>
      </c>
      <c r="H177" s="95">
        <f>#N/A</f>
        <v/>
      </c>
      <c r="K177" s="107" t="n"/>
      <c r="L177" s="107" t="n"/>
    </row>
    <row r="178" ht="12.75" customHeight="1" s="198">
      <c r="A178" s="101" t="inlineStr">
        <is>
          <t>Lebanon</t>
        </is>
      </c>
      <c r="B178" s="62">
        <f t="array" ref="B178">INDEX(Countries!$D$2:$D$255, MATCH(A178, Countries!$B$2:$B$255, 0))
</f>
        <v/>
      </c>
      <c r="C178" s="95">
        <f>#N/A</f>
        <v/>
      </c>
      <c r="D178" s="95">
        <f>#N/A</f>
        <v/>
      </c>
      <c r="E178" s="95" t="n">
        <v>1</v>
      </c>
      <c r="F178" s="95">
        <f>#N/A</f>
        <v/>
      </c>
      <c r="G178" s="95" t="n">
        <v>0.54</v>
      </c>
      <c r="H178" s="95">
        <f>#N/A</f>
        <v/>
      </c>
      <c r="K178" s="107" t="n"/>
      <c r="L178" s="107" t="n"/>
    </row>
    <row r="179" ht="12.75" customHeight="1" s="198">
      <c r="A179" s="101" t="inlineStr">
        <is>
          <t>Lithuania</t>
        </is>
      </c>
      <c r="B179" s="62">
        <f t="array" ref="B179">INDEX(Countries!$D$2:$D$255, MATCH(A179, Countries!$B$2:$B$255, 0))
</f>
        <v/>
      </c>
      <c r="C179" s="95">
        <f>#N/A</f>
        <v/>
      </c>
      <c r="D179" s="95">
        <f>#N/A</f>
        <v/>
      </c>
      <c r="E179" s="95" t="n">
        <v>1</v>
      </c>
      <c r="F179" s="95">
        <f>#N/A</f>
        <v/>
      </c>
      <c r="G179" s="95" t="n">
        <v>0.54</v>
      </c>
      <c r="H179" s="95">
        <f>#N/A</f>
        <v/>
      </c>
      <c r="K179" s="107" t="n"/>
      <c r="L179" s="107" t="n"/>
    </row>
    <row r="180" ht="12.75" customHeight="1" s="198">
      <c r="A180" s="101" t="inlineStr">
        <is>
          <t>Monaco</t>
        </is>
      </c>
      <c r="B180" s="62">
        <f t="array" ref="B180">INDEX(Countries!$D$2:$D$255, MATCH(A180, Countries!$B$2:$B$255, 0))
</f>
        <v/>
      </c>
      <c r="C180" s="95">
        <f>#N/A</f>
        <v/>
      </c>
      <c r="D180" s="95">
        <f>#N/A</f>
        <v/>
      </c>
      <c r="E180" s="95" t="n">
        <v>1</v>
      </c>
      <c r="F180" s="95">
        <f>#N/A</f>
        <v/>
      </c>
      <c r="G180" s="95" t="n">
        <v>0.54</v>
      </c>
      <c r="H180" s="95">
        <f>#N/A</f>
        <v/>
      </c>
      <c r="K180" s="107" t="n"/>
      <c r="L180" s="107" t="n"/>
    </row>
    <row r="181" ht="12.75" customHeight="1" s="198">
      <c r="A181" s="101" t="inlineStr">
        <is>
          <t>Montenegro</t>
        </is>
      </c>
      <c r="B181" s="62">
        <f t="array" ref="B181">INDEX(Countries!$D$2:$D$255, MATCH(A181, Countries!$B$2:$B$255, 0))
</f>
        <v/>
      </c>
      <c r="C181" s="95">
        <f>#N/A</f>
        <v/>
      </c>
      <c r="D181" s="95">
        <f>#N/A</f>
        <v/>
      </c>
      <c r="E181" s="95" t="n">
        <v>1</v>
      </c>
      <c r="F181" s="95">
        <f>#N/A</f>
        <v/>
      </c>
      <c r="G181" s="95" t="n">
        <v>0.54</v>
      </c>
      <c r="H181" s="95">
        <f>#N/A</f>
        <v/>
      </c>
      <c r="K181" s="107" t="n"/>
      <c r="L181" s="107" t="n"/>
    </row>
    <row r="182" ht="12.75" customHeight="1" s="198">
      <c r="A182" s="101" t="inlineStr">
        <is>
          <t>Morocco</t>
        </is>
      </c>
      <c r="B182" s="62">
        <f t="array" ref="B182">INDEX(Countries!$D$2:$D$255, MATCH(A182, Countries!$B$2:$B$255, 0))
</f>
        <v/>
      </c>
      <c r="C182" s="95">
        <f>#N/A</f>
        <v/>
      </c>
      <c r="D182" s="95">
        <f>#N/A</f>
        <v/>
      </c>
      <c r="E182" s="95" t="n">
        <v>1</v>
      </c>
      <c r="F182" s="95" t="n">
        <v>519.0874640230249</v>
      </c>
      <c r="G182" s="95" t="n">
        <v>0.54</v>
      </c>
      <c r="H182" s="95">
        <f>#N/A</f>
        <v/>
      </c>
      <c r="K182" s="107" t="n"/>
      <c r="L182" s="107" t="n"/>
    </row>
    <row r="183" ht="12.75" customHeight="1" s="198">
      <c r="A183" s="101" t="inlineStr">
        <is>
          <t>Namibia</t>
        </is>
      </c>
      <c r="B183" s="62">
        <f t="array" ref="B183">INDEX(Countries!$D$2:$D$255, MATCH(A183, Countries!$B$2:$B$255, 0))
</f>
        <v/>
      </c>
      <c r="C183" s="95">
        <f>#N/A</f>
        <v/>
      </c>
      <c r="D183" s="95">
        <f>#N/A</f>
        <v/>
      </c>
      <c r="E183" s="95" t="n">
        <v>1</v>
      </c>
      <c r="F183" s="95">
        <f>#N/A</f>
        <v/>
      </c>
      <c r="G183" s="95" t="n">
        <v>0.54</v>
      </c>
      <c r="H183" s="95">
        <f>#N/A</f>
        <v/>
      </c>
      <c r="K183" s="107" t="n"/>
      <c r="L183" s="107" t="n"/>
    </row>
    <row r="184" ht="12.75" customHeight="1" s="198">
      <c r="A184" s="101" t="inlineStr">
        <is>
          <t>Nauru</t>
        </is>
      </c>
      <c r="B184" s="62">
        <f t="array" ref="B184">INDEX(Countries!$D$2:$D$255, MATCH(A184, Countries!$B$2:$B$255, 0))
</f>
        <v/>
      </c>
      <c r="C184" s="95">
        <f>#N/A</f>
        <v/>
      </c>
      <c r="D184" s="95">
        <f>#N/A</f>
        <v/>
      </c>
      <c r="E184" s="95" t="n">
        <v>1</v>
      </c>
      <c r="F184" s="95">
        <f>#N/A</f>
        <v/>
      </c>
      <c r="G184" s="95" t="n">
        <v>0.54</v>
      </c>
      <c r="H184" s="95">
        <f>#N/A</f>
        <v/>
      </c>
      <c r="K184" s="107" t="n"/>
      <c r="L184" s="107" t="n"/>
    </row>
    <row r="185" ht="12.75" customHeight="1" s="198">
      <c r="A185" s="101" t="inlineStr">
        <is>
          <t>Niue</t>
        </is>
      </c>
      <c r="B185" s="62">
        <f t="array" ref="B185">INDEX(Countries!$D$2:$D$255, MATCH(A185, Countries!$B$2:$B$255, 0))
</f>
        <v/>
      </c>
      <c r="C185" s="95">
        <f>#N/A</f>
        <v/>
      </c>
      <c r="D185" s="95">
        <f>#N/A</f>
        <v/>
      </c>
      <c r="E185" s="95" t="n">
        <v>1</v>
      </c>
      <c r="F185" s="95">
        <f>#N/A</f>
        <v/>
      </c>
      <c r="G185" s="95" t="n">
        <v>0.54</v>
      </c>
      <c r="H185" s="95">
        <f>#N/A</f>
        <v/>
      </c>
      <c r="K185" s="107" t="n"/>
      <c r="L185" s="107" t="n"/>
    </row>
    <row r="186" ht="12.75" customHeight="1" s="198">
      <c r="A186" s="101" t="inlineStr">
        <is>
          <t>Northern Mariana Islands</t>
        </is>
      </c>
      <c r="B186" s="62">
        <f t="array" ref="B186">INDEX(Countries!$D$2:$D$255, MATCH(A186, Countries!$B$2:$B$255, 0))
</f>
        <v/>
      </c>
      <c r="C186" s="95">
        <f>#N/A</f>
        <v/>
      </c>
      <c r="D186" s="95" t="n">
        <v>45.1</v>
      </c>
      <c r="E186" s="95" t="n">
        <v>1</v>
      </c>
      <c r="F186" s="95">
        <f>#N/A</f>
        <v/>
      </c>
      <c r="G186" s="95" t="n">
        <v>0.54</v>
      </c>
      <c r="H186" s="95">
        <f>#N/A</f>
        <v/>
      </c>
      <c r="K186" s="107" t="n"/>
      <c r="L186" s="107" t="n"/>
    </row>
    <row r="187" ht="12.75" customHeight="1" s="198">
      <c r="A187" s="101" t="inlineStr">
        <is>
          <t>Pitcairn</t>
        </is>
      </c>
      <c r="B187" s="62">
        <f t="array" ref="B187">INDEX(Countries!$D$2:$D$255, MATCH(A187, Countries!$B$2:$B$255, 0))
</f>
        <v/>
      </c>
      <c r="C187" s="95">
        <f>#N/A</f>
        <v/>
      </c>
      <c r="D187" s="95">
        <f>#N/A</f>
        <v/>
      </c>
      <c r="E187" s="95" t="n">
        <v>1</v>
      </c>
      <c r="F187" s="95">
        <f>#N/A</f>
        <v/>
      </c>
      <c r="G187" s="95" t="n">
        <v>0.54</v>
      </c>
      <c r="H187" s="95">
        <f>#N/A</f>
        <v/>
      </c>
      <c r="K187" s="107" t="n"/>
      <c r="L187" s="107" t="n"/>
    </row>
    <row r="188" ht="12.75" customHeight="1" s="198">
      <c r="A188" s="101" t="inlineStr">
        <is>
          <t>Portugal</t>
        </is>
      </c>
      <c r="B188" s="62">
        <f t="array" ref="B188">INDEX(Countries!$D$2:$D$255, MATCH(A188, Countries!$B$2:$B$255, 0))
</f>
        <v/>
      </c>
      <c r="C188" s="95">
        <f>#N/A</f>
        <v/>
      </c>
      <c r="D188" s="95">
        <f>#N/A</f>
        <v/>
      </c>
      <c r="E188" s="95" t="n">
        <v>1</v>
      </c>
      <c r="F188" s="95">
        <f>#N/A</f>
        <v/>
      </c>
      <c r="G188" s="95" t="n">
        <v>0.54</v>
      </c>
      <c r="H188" s="95">
        <f>#N/A</f>
        <v/>
      </c>
      <c r="K188" s="107" t="n"/>
      <c r="L188" s="107" t="n"/>
    </row>
    <row r="189" ht="12.75" customHeight="1" s="198">
      <c r="A189" s="101" t="inlineStr">
        <is>
          <t>Réunion</t>
        </is>
      </c>
      <c r="B189" s="62">
        <f t="array" ref="B189">INDEX(Countries!$D$2:$D$255, MATCH(A189, Countries!$B$2:$B$255, 0))
</f>
        <v/>
      </c>
      <c r="C189" s="95">
        <f>#N/A</f>
        <v/>
      </c>
      <c r="D189" s="95">
        <f>#N/A</f>
        <v/>
      </c>
      <c r="E189" s="95" t="n">
        <v>1</v>
      </c>
      <c r="F189" s="95">
        <f>#N/A</f>
        <v/>
      </c>
      <c r="G189" s="95" t="n">
        <v>0.54</v>
      </c>
      <c r="H189" s="95">
        <f>#N/A</f>
        <v/>
      </c>
      <c r="K189" s="107" t="n"/>
      <c r="L189" s="107" t="n"/>
    </row>
    <row r="190" ht="12.75" customHeight="1" s="198">
      <c r="A190" s="101" t="inlineStr">
        <is>
          <t>Romania</t>
        </is>
      </c>
      <c r="B190" s="62">
        <f t="array" ref="B190">INDEX(Countries!$D$2:$D$255, MATCH(A190, Countries!$B$2:$B$255, 0))
</f>
        <v/>
      </c>
      <c r="C190" s="95">
        <f>#N/A</f>
        <v/>
      </c>
      <c r="D190" s="95">
        <f>#N/A</f>
        <v/>
      </c>
      <c r="E190" s="95" t="n">
        <v>1</v>
      </c>
      <c r="F190" s="95">
        <f>#N/A</f>
        <v/>
      </c>
      <c r="G190" s="95" t="n">
        <v>0.54</v>
      </c>
      <c r="H190" s="95">
        <f>#N/A</f>
        <v/>
      </c>
      <c r="K190" s="107" t="n"/>
      <c r="L190" s="107" t="n"/>
    </row>
    <row r="191" ht="12.75" customHeight="1" s="198">
      <c r="A191" s="101" t="inlineStr">
        <is>
          <t>Saint Helena</t>
        </is>
      </c>
      <c r="B191" s="62">
        <f t="array" ref="B191">INDEX(Countries!$D$2:$D$255, MATCH(A191, Countries!$B$2:$B$255, 0))
</f>
        <v/>
      </c>
      <c r="C191" s="95">
        <f>#N/A</f>
        <v/>
      </c>
      <c r="D191" s="95">
        <f>#N/A</f>
        <v/>
      </c>
      <c r="E191" s="95" t="n">
        <v>1</v>
      </c>
      <c r="F191" s="95">
        <f>#N/A</f>
        <v/>
      </c>
      <c r="G191" s="95" t="n">
        <v>0.54</v>
      </c>
      <c r="H191" s="95">
        <f>#N/A</f>
        <v/>
      </c>
      <c r="K191" s="107" t="n"/>
      <c r="L191" s="107" t="n"/>
    </row>
    <row r="192" ht="12.75" customHeight="1" s="198">
      <c r="A192" s="101" t="inlineStr">
        <is>
          <t>Saint Pierre and Miquelon</t>
        </is>
      </c>
      <c r="B192" s="62">
        <f t="array" ref="B192">INDEX(Countries!$D$2:$D$255, MATCH(A192, Countries!$B$2:$B$255, 0))
</f>
        <v/>
      </c>
      <c r="C192" s="95">
        <f>#N/A</f>
        <v/>
      </c>
      <c r="D192" s="95">
        <f>#N/A</f>
        <v/>
      </c>
      <c r="E192" s="95" t="n">
        <v>1</v>
      </c>
      <c r="F192" s="95">
        <f>#N/A</f>
        <v/>
      </c>
      <c r="G192" s="95" t="n">
        <v>0.54</v>
      </c>
      <c r="H192" s="95">
        <f>#N/A</f>
        <v/>
      </c>
      <c r="K192" s="107" t="n"/>
      <c r="L192" s="107" t="n"/>
    </row>
    <row r="193" ht="12.75" customHeight="1" s="198">
      <c r="A193" s="101" t="inlineStr">
        <is>
          <t>Syrian Arab Republic</t>
        </is>
      </c>
      <c r="B193" s="62">
        <f t="array" ref="B193">INDEX(Countries!$D$2:$D$255, MATCH(A193, Countries!$B$2:$B$255, 0))
</f>
        <v/>
      </c>
      <c r="C193" s="95">
        <f>#N/A</f>
        <v/>
      </c>
      <c r="D193" s="95">
        <f>#N/A</f>
        <v/>
      </c>
      <c r="E193" s="95" t="n">
        <v>1</v>
      </c>
      <c r="F193" s="95">
        <f>#N/A</f>
        <v/>
      </c>
      <c r="G193" s="95" t="n">
        <v>0.54</v>
      </c>
      <c r="H193" s="95">
        <f>#N/A</f>
        <v/>
      </c>
      <c r="K193" s="107" t="n"/>
      <c r="L193" s="107" t="n"/>
    </row>
    <row r="194" ht="12.75" customHeight="1" s="198">
      <c r="A194" s="101" t="inlineStr">
        <is>
          <t>Tokelau</t>
        </is>
      </c>
      <c r="B194" s="62">
        <f t="array" ref="B194">INDEX(Countries!$D$2:$D$255, MATCH(A194, Countries!$B$2:$B$255, 0))
</f>
        <v/>
      </c>
      <c r="C194" s="95">
        <f>#N/A</f>
        <v/>
      </c>
      <c r="D194" s="95">
        <f>#N/A</f>
        <v/>
      </c>
      <c r="E194" s="95" t="n">
        <v>1</v>
      </c>
      <c r="F194" s="95">
        <f>#N/A</f>
        <v/>
      </c>
      <c r="G194" s="95" t="n">
        <v>0.54</v>
      </c>
      <c r="H194" s="95">
        <f>#N/A</f>
        <v/>
      </c>
      <c r="K194" s="107" t="n"/>
      <c r="L194" s="107" t="n"/>
    </row>
    <row r="195" ht="12.75" customHeight="1" s="198">
      <c r="A195" s="101" t="inlineStr">
        <is>
          <t>Turkmenistan</t>
        </is>
      </c>
      <c r="B195" s="62">
        <f t="array" ref="B195">INDEX(Countries!$D$2:$D$255, MATCH(A195, Countries!$B$2:$B$255, 0))
</f>
        <v/>
      </c>
      <c r="C195" s="95">
        <f>#N/A</f>
        <v/>
      </c>
      <c r="D195" s="95">
        <f>#N/A</f>
        <v/>
      </c>
      <c r="E195" s="95" t="n">
        <v>1</v>
      </c>
      <c r="F195" s="95">
        <f>#N/A</f>
        <v/>
      </c>
      <c r="G195" s="95" t="n">
        <v>0.54</v>
      </c>
      <c r="H195" s="95">
        <f>#N/A</f>
        <v/>
      </c>
      <c r="K195" s="107" t="n"/>
      <c r="L195" s="107" t="n"/>
    </row>
    <row r="196" ht="12.75" customHeight="1" s="198">
      <c r="A196" s="101" t="inlineStr">
        <is>
          <t>Uruguay</t>
        </is>
      </c>
      <c r="B196" s="62">
        <f t="array" ref="B196">INDEX(Countries!$D$2:$D$255, MATCH(A196, Countries!$B$2:$B$255, 0))
</f>
        <v/>
      </c>
      <c r="C196" s="95">
        <f>#N/A</f>
        <v/>
      </c>
      <c r="D196" s="95">
        <f>#N/A</f>
        <v/>
      </c>
      <c r="E196" s="95" t="n">
        <v>1</v>
      </c>
      <c r="F196" s="95">
        <f>#N/A</f>
        <v/>
      </c>
      <c r="G196" s="95" t="n">
        <v>0.54</v>
      </c>
      <c r="H196" s="95">
        <f>#N/A</f>
        <v/>
      </c>
      <c r="K196" s="107" t="n"/>
      <c r="L196" s="107" t="n"/>
    </row>
    <row r="197" ht="12.75" customHeight="1" s="198">
      <c r="A197" s="101" t="inlineStr">
        <is>
          <t>Western Sahara</t>
        </is>
      </c>
      <c r="B197" s="62">
        <f t="array" ref="B197">INDEX(Countries!$D$2:$D$255, MATCH(A197, Countries!$B$2:$B$255, 0))
</f>
        <v/>
      </c>
      <c r="C197" s="95">
        <f>#N/A</f>
        <v/>
      </c>
      <c r="D197" s="95">
        <f>#N/A</f>
        <v/>
      </c>
      <c r="E197" s="95" t="n">
        <v>1</v>
      </c>
      <c r="F197" s="95">
        <f>#N/A</f>
        <v/>
      </c>
      <c r="G197" s="95" t="n">
        <v>0.54</v>
      </c>
      <c r="H197" s="95">
        <f>#N/A</f>
        <v/>
      </c>
      <c r="K197" s="107" t="n"/>
      <c r="L197" s="107" t="n"/>
    </row>
    <row r="198" ht="12.75" customHeight="1" s="198">
      <c r="A198" s="101" t="inlineStr">
        <is>
          <t>Afghanistan</t>
        </is>
      </c>
      <c r="B198" s="62">
        <f t="array" ref="B198">INDEX(Countries!$D$2:$D$255, MATCH(A198, Countries!$B$2:$B$255, 0))
</f>
        <v/>
      </c>
      <c r="C198" s="95">
        <f>#N/A</f>
        <v/>
      </c>
      <c r="D198" s="95">
        <f>#N/A</f>
        <v/>
      </c>
      <c r="E198" s="95" t="n">
        <v>1</v>
      </c>
      <c r="F198" s="95">
        <f>#N/A</f>
        <v/>
      </c>
      <c r="G198" s="95" t="n">
        <v>0.54</v>
      </c>
      <c r="H198" s="95">
        <f>#N/A</f>
        <v/>
      </c>
      <c r="K198" s="107" t="n"/>
      <c r="L198" s="107" t="n"/>
    </row>
    <row r="199" ht="12.75" customHeight="1" s="198">
      <c r="A199" s="101" t="inlineStr">
        <is>
          <t>Armenia</t>
        </is>
      </c>
      <c r="B199" s="62">
        <f t="array" ref="B199">INDEX(Countries!$D$2:$D$255, MATCH(A199, Countries!$B$2:$B$255, 0))
</f>
        <v/>
      </c>
      <c r="C199" s="95">
        <f>#N/A</f>
        <v/>
      </c>
      <c r="D199" s="95">
        <f>#N/A</f>
        <v/>
      </c>
      <c r="E199" s="95" t="n">
        <v>1</v>
      </c>
      <c r="F199" s="95">
        <f>#N/A</f>
        <v/>
      </c>
      <c r="G199" s="95" t="n">
        <v>0.54</v>
      </c>
      <c r="H199" s="95">
        <f>#N/A</f>
        <v/>
      </c>
      <c r="K199" s="107" t="n"/>
      <c r="L199" s="107" t="n"/>
    </row>
    <row r="200" ht="12.75" customHeight="1" s="198">
      <c r="A200" s="101" t="inlineStr">
        <is>
          <t>Austria</t>
        </is>
      </c>
      <c r="B200" s="62">
        <f t="array" ref="B200">INDEX(Countries!$D$2:$D$255, MATCH(A200, Countries!$B$2:$B$255, 0))
</f>
        <v/>
      </c>
      <c r="C200" s="95">
        <f>#N/A</f>
        <v/>
      </c>
      <c r="D200" s="95">
        <f>#N/A</f>
        <v/>
      </c>
      <c r="E200" s="95" t="n">
        <v>1</v>
      </c>
      <c r="F200" s="95">
        <f>#N/A</f>
        <v/>
      </c>
      <c r="G200" s="95" t="n">
        <v>0.54</v>
      </c>
      <c r="H200" s="95">
        <f>#N/A</f>
        <v/>
      </c>
      <c r="K200" s="107" t="n"/>
      <c r="L200" s="107" t="n"/>
    </row>
    <row r="201" ht="12.75" customHeight="1" s="198">
      <c r="A201" s="101" t="inlineStr">
        <is>
          <t>Burundi</t>
        </is>
      </c>
      <c r="B201" s="62">
        <f t="array" ref="B201">INDEX(Countries!$D$2:$D$255, MATCH(A201, Countries!$B$2:$B$255, 0))
</f>
        <v/>
      </c>
      <c r="C201" s="95">
        <f>#N/A</f>
        <v/>
      </c>
      <c r="D201" s="95">
        <f>#N/A</f>
        <v/>
      </c>
      <c r="E201" s="95" t="n">
        <v>1</v>
      </c>
      <c r="F201" s="95">
        <f>#N/A</f>
        <v/>
      </c>
      <c r="G201" s="95" t="n">
        <v>0.54</v>
      </c>
      <c r="H201" s="95">
        <f>#N/A</f>
        <v/>
      </c>
      <c r="K201" s="107" t="n"/>
      <c r="L201" s="107" t="n"/>
    </row>
    <row r="202" ht="12.75" customHeight="1" s="198">
      <c r="A202" s="101" t="inlineStr">
        <is>
          <t>Burkina Faso</t>
        </is>
      </c>
      <c r="B202" s="62">
        <f t="array" ref="B202">INDEX(Countries!$D$2:$D$255, MATCH(A202, Countries!$B$2:$B$255, 0))
</f>
        <v/>
      </c>
      <c r="C202" s="95">
        <f>#N/A</f>
        <v/>
      </c>
      <c r="D202" s="95">
        <f>#N/A</f>
        <v/>
      </c>
      <c r="E202" s="95" t="n">
        <v>1</v>
      </c>
      <c r="F202" s="95">
        <f>#N/A</f>
        <v/>
      </c>
      <c r="G202" s="95" t="n">
        <v>0.54</v>
      </c>
      <c r="H202" s="95">
        <f>#N/A</f>
        <v/>
      </c>
      <c r="K202" s="107" t="n"/>
      <c r="L202" s="107" t="n"/>
    </row>
    <row r="203" ht="12.75" customHeight="1" s="198">
      <c r="A203" s="101" t="inlineStr">
        <is>
          <t>Belarus</t>
        </is>
      </c>
      <c r="B203" s="62">
        <f t="array" ref="B203">INDEX(Countries!$D$2:$D$255, MATCH(A203, Countries!$B$2:$B$255, 0))
</f>
        <v/>
      </c>
      <c r="C203" s="95">
        <f>#N/A</f>
        <v/>
      </c>
      <c r="D203" s="95">
        <f>#N/A</f>
        <v/>
      </c>
      <c r="E203" s="95" t="n">
        <v>1</v>
      </c>
      <c r="F203" s="95">
        <f>#N/A</f>
        <v/>
      </c>
      <c r="G203" s="95" t="n">
        <v>0.54</v>
      </c>
      <c r="H203" s="95">
        <f>#N/A</f>
        <v/>
      </c>
      <c r="K203" s="107" t="n"/>
      <c r="L203" s="107" t="n"/>
    </row>
    <row r="204" ht="12.75" customHeight="1" s="198">
      <c r="A204" s="101" t="inlineStr">
        <is>
          <t>Bolivia (Plurinational State of)</t>
        </is>
      </c>
      <c r="B204" s="62">
        <f t="array" ref="B204">INDEX(Countries!$D$2:$D$255, MATCH(A204, Countries!$B$2:$B$255, 0))
</f>
        <v/>
      </c>
      <c r="C204" s="95">
        <f>#N/A</f>
        <v/>
      </c>
      <c r="D204" s="95">
        <f>#N/A</f>
        <v/>
      </c>
      <c r="E204" s="95" t="n">
        <v>1</v>
      </c>
      <c r="F204" s="95">
        <f>#N/A</f>
        <v/>
      </c>
      <c r="G204" s="95" t="n">
        <v>0.54</v>
      </c>
      <c r="H204" s="95">
        <f>#N/A</f>
        <v/>
      </c>
      <c r="K204" s="107" t="n"/>
      <c r="L204" s="107" t="n"/>
    </row>
    <row r="205" ht="12.75" customHeight="1" s="198">
      <c r="A205" s="101" t="inlineStr">
        <is>
          <t>Bhutan</t>
        </is>
      </c>
      <c r="B205" s="62">
        <f t="array" ref="B205">INDEX(Countries!$D$2:$D$255, MATCH(A205, Countries!$B$2:$B$255, 0))
</f>
        <v/>
      </c>
      <c r="C205" s="95">
        <f>#N/A</f>
        <v/>
      </c>
      <c r="D205" s="95">
        <f>#N/A</f>
        <v/>
      </c>
      <c r="E205" s="95" t="n">
        <v>1</v>
      </c>
      <c r="F205" s="95">
        <f>#N/A</f>
        <v/>
      </c>
      <c r="G205" s="95" t="n">
        <v>0.54</v>
      </c>
      <c r="H205" s="95">
        <f>#N/A</f>
        <v/>
      </c>
      <c r="K205" s="107" t="n"/>
      <c r="L205" s="107" t="n"/>
    </row>
    <row r="206" ht="12.75" customHeight="1" s="198">
      <c r="A206" s="101" t="inlineStr">
        <is>
          <t>Botswana</t>
        </is>
      </c>
      <c r="B206" s="62">
        <f t="array" ref="B206">INDEX(Countries!$D$2:$D$255, MATCH(A206, Countries!$B$2:$B$255, 0))
</f>
        <v/>
      </c>
      <c r="C206" s="95">
        <f>#N/A</f>
        <v/>
      </c>
      <c r="D206" s="95">
        <f>#N/A</f>
        <v/>
      </c>
      <c r="E206" s="95" t="n">
        <v>1</v>
      </c>
      <c r="F206" s="95">
        <f>#N/A</f>
        <v/>
      </c>
      <c r="G206" s="95" t="n">
        <v>0.54</v>
      </c>
      <c r="H206" s="95">
        <f>#N/A</f>
        <v/>
      </c>
      <c r="K206" s="107" t="n"/>
      <c r="L206" s="107" t="n"/>
    </row>
    <row r="207" ht="12.75" customHeight="1" s="198">
      <c r="A207" s="101" t="inlineStr">
        <is>
          <t>Central African Republic</t>
        </is>
      </c>
      <c r="B207" s="62">
        <f t="array" ref="B207">INDEX(Countries!$D$2:$D$255, MATCH(A207, Countries!$B$2:$B$255, 0))
</f>
        <v/>
      </c>
      <c r="C207" s="95">
        <f>#N/A</f>
        <v/>
      </c>
      <c r="D207" s="95">
        <f>#N/A</f>
        <v/>
      </c>
      <c r="E207" s="95" t="n">
        <v>1</v>
      </c>
      <c r="F207" s="95">
        <f>#N/A</f>
        <v/>
      </c>
      <c r="G207" s="95" t="n">
        <v>0.54</v>
      </c>
      <c r="H207" s="95">
        <f>#N/A</f>
        <v/>
      </c>
      <c r="K207" s="107" t="n"/>
      <c r="L207" s="107" t="n"/>
    </row>
    <row r="208" ht="12.75" customHeight="1" s="198">
      <c r="A208" s="101" t="inlineStr">
        <is>
          <t>Switzerland</t>
        </is>
      </c>
      <c r="B208" s="62">
        <f t="array" ref="B208">INDEX(Countries!$D$2:$D$255, MATCH(A208, Countries!$B$2:$B$255, 0))
</f>
        <v/>
      </c>
      <c r="C208" s="95">
        <f>#N/A</f>
        <v/>
      </c>
      <c r="D208" s="95">
        <f>#N/A</f>
        <v/>
      </c>
      <c r="E208" s="95" t="n">
        <v>1</v>
      </c>
      <c r="F208" s="95">
        <f>#N/A</f>
        <v/>
      </c>
      <c r="G208" s="95" t="n">
        <v>0.54</v>
      </c>
      <c r="H208" s="95">
        <f>#N/A</f>
        <v/>
      </c>
      <c r="K208" s="107" t="n"/>
      <c r="L208" s="107" t="n"/>
    </row>
    <row r="209" ht="12.75" customHeight="1" s="198">
      <c r="A209" s="101" t="inlineStr">
        <is>
          <t>Czechia</t>
        </is>
      </c>
      <c r="B209" s="62">
        <f t="array" ref="B209">INDEX(Countries!$D$2:$D$255, MATCH(A209, Countries!$B$2:$B$255, 0))
</f>
        <v/>
      </c>
      <c r="C209" s="95">
        <f>#N/A</f>
        <v/>
      </c>
      <c r="D209" s="95">
        <f>#N/A</f>
        <v/>
      </c>
      <c r="E209" s="95" t="n">
        <v>1</v>
      </c>
      <c r="F209" s="95">
        <f>#N/A</f>
        <v/>
      </c>
      <c r="G209" s="95" t="n">
        <v>0.54</v>
      </c>
      <c r="H209" s="95">
        <f>#N/A</f>
        <v/>
      </c>
      <c r="K209" s="107" t="n"/>
      <c r="L209" s="107" t="n"/>
    </row>
    <row r="210" ht="12.75" customHeight="1" s="198">
      <c r="A210" s="101" t="inlineStr">
        <is>
          <t>Ethiopia</t>
        </is>
      </c>
      <c r="B210" s="62">
        <f t="array" ref="B210">INDEX(Countries!$D$2:$D$255, MATCH(A210, Countries!$B$2:$B$255, 0))
</f>
        <v/>
      </c>
      <c r="C210" s="95">
        <f>#N/A</f>
        <v/>
      </c>
      <c r="D210" s="95">
        <f>#N/A</f>
        <v/>
      </c>
      <c r="E210" s="95" t="n">
        <v>1</v>
      </c>
      <c r="F210" s="95">
        <f>#N/A</f>
        <v/>
      </c>
      <c r="G210" s="95" t="n">
        <v>0.54</v>
      </c>
      <c r="H210" s="95">
        <f>#N/A</f>
        <v/>
      </c>
      <c r="K210" s="107" t="n"/>
      <c r="L210" s="107" t="n"/>
    </row>
    <row r="211" ht="12.75" customHeight="1" s="198">
      <c r="A211" s="101" t="inlineStr">
        <is>
          <t>Hungary</t>
        </is>
      </c>
      <c r="B211" s="62">
        <f t="array" ref="B211">INDEX(Countries!$D$2:$D$255, MATCH(A211, Countries!$B$2:$B$255, 0))
</f>
        <v/>
      </c>
      <c r="C211" s="95">
        <f>#N/A</f>
        <v/>
      </c>
      <c r="D211" s="95">
        <f>#N/A</f>
        <v/>
      </c>
      <c r="E211" s="95" t="n">
        <v>1</v>
      </c>
      <c r="F211" s="95">
        <f>#N/A</f>
        <v/>
      </c>
      <c r="G211" s="95" t="n">
        <v>0.54</v>
      </c>
      <c r="H211" s="95">
        <f>#N/A</f>
        <v/>
      </c>
      <c r="K211" s="107" t="n"/>
      <c r="L211" s="107" t="n"/>
    </row>
    <row r="212" ht="12.75" customHeight="1" s="198">
      <c r="A212" s="101" t="inlineStr">
        <is>
          <t>Kyrgyzstan</t>
        </is>
      </c>
      <c r="B212" s="62">
        <f t="array" ref="B212">INDEX(Countries!$D$2:$D$255, MATCH(A212, Countries!$B$2:$B$255, 0))
</f>
        <v/>
      </c>
      <c r="C212" s="95">
        <f>#N/A</f>
        <v/>
      </c>
      <c r="D212" s="95">
        <f>#N/A</f>
        <v/>
      </c>
      <c r="E212" s="95" t="n">
        <v>1</v>
      </c>
      <c r="F212" s="95">
        <f>#N/A</f>
        <v/>
      </c>
      <c r="G212" s="95" t="n">
        <v>0.54</v>
      </c>
      <c r="H212" s="95">
        <f>#N/A</f>
        <v/>
      </c>
      <c r="K212" s="107" t="n"/>
      <c r="L212" s="107" t="n"/>
    </row>
    <row r="213" ht="12.75" customHeight="1" s="198">
      <c r="A213" s="101" t="inlineStr">
        <is>
          <t>Laos</t>
        </is>
      </c>
      <c r="B213" s="62">
        <f t="array" ref="B213">INDEX(Countries!$D$2:$D$255, MATCH(A213, Countries!$B$2:$B$255, 0))
</f>
        <v/>
      </c>
      <c r="C213" s="95">
        <f>#N/A</f>
        <v/>
      </c>
      <c r="D213" s="95">
        <f>#N/A</f>
        <v/>
      </c>
      <c r="E213" s="95" t="n">
        <v>1</v>
      </c>
      <c r="F213" s="95">
        <f>#N/A</f>
        <v/>
      </c>
      <c r="G213" s="95" t="n">
        <v>0.54</v>
      </c>
      <c r="H213" s="95">
        <f>#N/A</f>
        <v/>
      </c>
      <c r="K213" s="107" t="n"/>
      <c r="L213" s="107" t="n"/>
    </row>
    <row r="214" ht="12.75" customHeight="1" s="198">
      <c r="A214" s="101" t="inlineStr">
        <is>
          <t>Lesotho</t>
        </is>
      </c>
      <c r="B214" s="62">
        <f t="array" ref="B214">INDEX(Countries!$D$2:$D$255, MATCH(A214, Countries!$B$2:$B$255, 0))
</f>
        <v/>
      </c>
      <c r="C214" s="95">
        <f>#N/A</f>
        <v/>
      </c>
      <c r="D214" s="95">
        <f>#N/A</f>
        <v/>
      </c>
      <c r="E214" s="95" t="n">
        <v>1</v>
      </c>
      <c r="F214" s="95">
        <f>#N/A</f>
        <v/>
      </c>
      <c r="G214" s="95" t="n">
        <v>0.54</v>
      </c>
      <c r="H214" s="95">
        <f>#N/A</f>
        <v/>
      </c>
      <c r="K214" s="107" t="n"/>
      <c r="L214" s="107" t="n"/>
    </row>
    <row r="215" ht="12.75" customHeight="1" s="198">
      <c r="A215" s="101" t="inlineStr">
        <is>
          <t>Luxembourg</t>
        </is>
      </c>
      <c r="B215" s="62">
        <f t="array" ref="B215">INDEX(Countries!$D$2:$D$255, MATCH(A215, Countries!$B$2:$B$255, 0))
</f>
        <v/>
      </c>
      <c r="C215" s="95">
        <f>#N/A</f>
        <v/>
      </c>
      <c r="D215" s="95">
        <f>#N/A</f>
        <v/>
      </c>
      <c r="E215" s="95" t="n">
        <v>1</v>
      </c>
      <c r="F215" s="95">
        <f>#N/A</f>
        <v/>
      </c>
      <c r="G215" s="95" t="n">
        <v>0.54</v>
      </c>
      <c r="H215" s="95">
        <f>#N/A</f>
        <v/>
      </c>
      <c r="K215" s="107" t="n"/>
      <c r="L215" s="107" t="n"/>
    </row>
    <row r="216" ht="12.75" customHeight="1" s="198">
      <c r="A216" s="101" t="inlineStr">
        <is>
          <t>Moldova</t>
        </is>
      </c>
      <c r="B216" s="62">
        <f t="array" ref="B216">INDEX(Countries!$D$2:$D$255, MATCH(A216, Countries!$B$2:$B$255, 0))
</f>
        <v/>
      </c>
      <c r="C216" s="95">
        <f>#N/A</f>
        <v/>
      </c>
      <c r="D216" s="95">
        <f>#N/A</f>
        <v/>
      </c>
      <c r="E216" s="95" t="n">
        <v>1</v>
      </c>
      <c r="F216" s="95">
        <f>#N/A</f>
        <v/>
      </c>
      <c r="G216" s="95" t="n">
        <v>0.54</v>
      </c>
      <c r="H216" s="95">
        <f>#N/A</f>
        <v/>
      </c>
      <c r="K216" s="107" t="n"/>
      <c r="L216" s="107" t="n"/>
    </row>
    <row r="217" ht="12.75" customHeight="1" s="198">
      <c r="A217" s="101" t="inlineStr">
        <is>
          <t>Macedonia</t>
        </is>
      </c>
      <c r="B217" s="62">
        <f t="array" ref="B217">INDEX(Countries!$D$2:$D$255, MATCH(A217, Countries!$B$2:$B$255, 0))
</f>
        <v/>
      </c>
      <c r="C217" s="95">
        <f>#N/A</f>
        <v/>
      </c>
      <c r="D217" s="95">
        <f>#N/A</f>
        <v/>
      </c>
      <c r="E217" s="95" t="n">
        <v>1</v>
      </c>
      <c r="F217" s="95">
        <f>#N/A</f>
        <v/>
      </c>
      <c r="G217" s="95" t="n">
        <v>0.54</v>
      </c>
      <c r="H217" s="95">
        <f>#N/A</f>
        <v/>
      </c>
      <c r="K217" s="107" t="n"/>
      <c r="L217" s="107" t="n"/>
    </row>
    <row r="218" ht="12.75" customHeight="1" s="198">
      <c r="A218" s="101" t="inlineStr">
        <is>
          <t>Mali</t>
        </is>
      </c>
      <c r="B218" s="62">
        <f t="array" ref="B218">INDEX(Countries!$D$2:$D$255, MATCH(A218, Countries!$B$2:$B$255, 0))
</f>
        <v/>
      </c>
      <c r="C218" s="95">
        <f>#N/A</f>
        <v/>
      </c>
      <c r="D218" s="95">
        <f>#N/A</f>
        <v/>
      </c>
      <c r="E218" s="95" t="n">
        <v>1</v>
      </c>
      <c r="F218" s="95">
        <f>#N/A</f>
        <v/>
      </c>
      <c r="G218" s="95" t="n">
        <v>0.54</v>
      </c>
      <c r="H218" s="95">
        <f>#N/A</f>
        <v/>
      </c>
      <c r="K218" s="107" t="n"/>
      <c r="L218" s="107" t="n"/>
    </row>
    <row r="219" ht="12.75" customHeight="1" s="198">
      <c r="A219" s="101" t="inlineStr">
        <is>
          <t>Mongolia</t>
        </is>
      </c>
      <c r="B219" s="62">
        <f t="array" ref="B219">INDEX(Countries!$D$2:$D$255, MATCH(A219, Countries!$B$2:$B$255, 0))
</f>
        <v/>
      </c>
      <c r="C219" s="95">
        <f>#N/A</f>
        <v/>
      </c>
      <c r="D219" s="95">
        <f>#N/A</f>
        <v/>
      </c>
      <c r="E219" s="95" t="n">
        <v>1</v>
      </c>
      <c r="F219" s="95">
        <f>#N/A</f>
        <v/>
      </c>
      <c r="G219" s="95" t="n">
        <v>0.54</v>
      </c>
      <c r="H219" s="95">
        <f>#N/A</f>
        <v/>
      </c>
      <c r="K219" s="107" t="n"/>
      <c r="L219" s="107" t="n"/>
    </row>
    <row r="220" ht="12.75" customHeight="1" s="198">
      <c r="A220" s="101" t="inlineStr">
        <is>
          <t>Malawi</t>
        </is>
      </c>
      <c r="B220" s="62">
        <f t="array" ref="B220">INDEX(Countries!$D$2:$D$255, MATCH(A220, Countries!$B$2:$B$255, 0))
</f>
        <v/>
      </c>
      <c r="C220" s="95">
        <f>#N/A</f>
        <v/>
      </c>
      <c r="D220" s="95">
        <f>#N/A</f>
        <v/>
      </c>
      <c r="E220" s="95" t="n">
        <v>1</v>
      </c>
      <c r="F220" s="95">
        <f>#N/A</f>
        <v/>
      </c>
      <c r="G220" s="95" t="n">
        <v>0.54</v>
      </c>
      <c r="H220" s="95">
        <f>#N/A</f>
        <v/>
      </c>
      <c r="K220" s="107" t="n"/>
      <c r="L220" s="107" t="n"/>
    </row>
    <row r="221" ht="12.75" customHeight="1" s="198">
      <c r="A221" s="101" t="inlineStr">
        <is>
          <t>Niger</t>
        </is>
      </c>
      <c r="B221" s="62">
        <f t="array" ref="B221">INDEX(Countries!$D$2:$D$255, MATCH(A221, Countries!$B$2:$B$255, 0))
</f>
        <v/>
      </c>
      <c r="C221" s="95">
        <f>#N/A</f>
        <v/>
      </c>
      <c r="D221" s="95">
        <f>#N/A</f>
        <v/>
      </c>
      <c r="E221" s="95" t="n">
        <v>1</v>
      </c>
      <c r="F221" s="95">
        <f>#N/A</f>
        <v/>
      </c>
      <c r="G221" s="95" t="n">
        <v>0.54</v>
      </c>
      <c r="H221" s="95">
        <f>#N/A</f>
        <v/>
      </c>
      <c r="K221" s="107" t="n"/>
      <c r="L221" s="107" t="n"/>
    </row>
    <row r="222" ht="12.75" customHeight="1" s="198">
      <c r="A222" s="101" t="inlineStr">
        <is>
          <t>Nepal</t>
        </is>
      </c>
      <c r="B222" s="62">
        <f t="array" ref="B222">INDEX(Countries!$D$2:$D$255, MATCH(A222, Countries!$B$2:$B$255, 0))
</f>
        <v/>
      </c>
      <c r="C222" s="95">
        <f>#N/A</f>
        <v/>
      </c>
      <c r="D222" s="95">
        <f>#N/A</f>
        <v/>
      </c>
      <c r="E222" s="95" t="n">
        <v>1</v>
      </c>
      <c r="F222" s="95">
        <f>#N/A</f>
        <v/>
      </c>
      <c r="G222" s="95" t="n">
        <v>0.54</v>
      </c>
      <c r="H222" s="95">
        <f>#N/A</f>
        <v/>
      </c>
      <c r="K222" s="107" t="n"/>
      <c r="L222" s="107" t="n"/>
    </row>
    <row r="223" ht="12.75" customHeight="1" s="198">
      <c r="A223" s="101" t="inlineStr">
        <is>
          <t>Paraguay</t>
        </is>
      </c>
      <c r="B223" s="62">
        <f t="array" ref="B223">INDEX(Countries!$D$2:$D$255, MATCH(A223, Countries!$B$2:$B$255, 0))
</f>
        <v/>
      </c>
      <c r="C223" s="95">
        <f>#N/A</f>
        <v/>
      </c>
      <c r="D223" s="95">
        <f>#N/A</f>
        <v/>
      </c>
      <c r="E223" s="95" t="n">
        <v>1</v>
      </c>
      <c r="F223" s="95">
        <f>#N/A</f>
        <v/>
      </c>
      <c r="G223" s="95" t="n">
        <v>0.54</v>
      </c>
      <c r="H223" s="95">
        <f>#N/A</f>
        <v/>
      </c>
      <c r="K223" s="107" t="n"/>
      <c r="L223" s="107" t="n"/>
    </row>
    <row r="224" ht="12.75" customHeight="1" s="198">
      <c r="A224" s="101" t="inlineStr">
        <is>
          <t>Rwanda</t>
        </is>
      </c>
      <c r="B224" s="62">
        <f t="array" ref="B224">INDEX(Countries!$D$2:$D$255, MATCH(A224, Countries!$B$2:$B$255, 0))
</f>
        <v/>
      </c>
      <c r="C224" s="95">
        <f>#N/A</f>
        <v/>
      </c>
      <c r="D224" s="95">
        <f>#N/A</f>
        <v/>
      </c>
      <c r="E224" s="95" t="n">
        <v>1</v>
      </c>
      <c r="F224" s="95">
        <f>#N/A</f>
        <v/>
      </c>
      <c r="G224" s="95" t="n">
        <v>0.54</v>
      </c>
      <c r="H224" s="95">
        <f>#N/A</f>
        <v/>
      </c>
      <c r="K224" s="107" t="n"/>
      <c r="L224" s="107" t="n"/>
    </row>
    <row r="225" ht="12.75" customHeight="1" s="198">
      <c r="A225" s="101" t="inlineStr">
        <is>
          <t>Serbia</t>
        </is>
      </c>
      <c r="B225" s="62">
        <f t="array" ref="B225">INDEX(Countries!$D$2:$D$255, MATCH(A225, Countries!$B$2:$B$255, 0))
</f>
        <v/>
      </c>
      <c r="C225" s="95">
        <f>#N/A</f>
        <v/>
      </c>
      <c r="D225" s="95">
        <f>#N/A</f>
        <v/>
      </c>
      <c r="E225" s="95" t="n">
        <v>1</v>
      </c>
      <c r="F225" s="95">
        <f>#N/A</f>
        <v/>
      </c>
      <c r="G225" s="95" t="n">
        <v>0.54</v>
      </c>
      <c r="H225" s="95">
        <f>#N/A</f>
        <v/>
      </c>
      <c r="K225" s="107" t="n"/>
      <c r="L225" s="107" t="n"/>
    </row>
    <row r="226" ht="12.75" customHeight="1" s="198">
      <c r="A226" s="101" t="inlineStr">
        <is>
          <t>Slovakia</t>
        </is>
      </c>
      <c r="B226" s="62">
        <f t="array" ref="B226">INDEX(Countries!$D$2:$D$255, MATCH(A226, Countries!$B$2:$B$255, 0))
</f>
        <v/>
      </c>
      <c r="C226" s="95">
        <f>#N/A</f>
        <v/>
      </c>
      <c r="D226" s="95">
        <f>#N/A</f>
        <v/>
      </c>
      <c r="E226" s="95" t="n">
        <v>1</v>
      </c>
      <c r="F226" s="95">
        <f>#N/A</f>
        <v/>
      </c>
      <c r="G226" s="95" t="n">
        <v>0.54</v>
      </c>
      <c r="H226" s="95">
        <f>#N/A</f>
        <v/>
      </c>
      <c r="K226" s="107" t="n"/>
      <c r="L226" s="107" t="n"/>
    </row>
    <row r="227" ht="12.75" customHeight="1" s="198">
      <c r="A227" s="101" t="inlineStr">
        <is>
          <t>Eswatini</t>
        </is>
      </c>
      <c r="B227" s="62">
        <f t="array" ref="B227">INDEX(Countries!$D$2:$D$255, MATCH(A227, Countries!$B$2:$B$255, 0))
</f>
        <v/>
      </c>
      <c r="C227" s="95">
        <f>#N/A</f>
        <v/>
      </c>
      <c r="D227" s="95">
        <f>#N/A</f>
        <v/>
      </c>
      <c r="E227" s="95" t="n">
        <v>1</v>
      </c>
      <c r="F227" s="95">
        <f>#N/A</f>
        <v/>
      </c>
      <c r="G227" s="95" t="n">
        <v>0.54</v>
      </c>
      <c r="H227" s="95">
        <f>#N/A</f>
        <v/>
      </c>
      <c r="K227" s="107" t="n"/>
      <c r="L227" s="107" t="n"/>
    </row>
    <row r="228" ht="12.75" customHeight="1" s="198">
      <c r="A228" s="101" t="inlineStr">
        <is>
          <t>Chad</t>
        </is>
      </c>
      <c r="B228" s="62">
        <f t="array" ref="B228">INDEX(Countries!$D$2:$D$255, MATCH(A228, Countries!$B$2:$B$255, 0))
</f>
        <v/>
      </c>
      <c r="C228" s="95">
        <f>#N/A</f>
        <v/>
      </c>
      <c r="D228" s="95">
        <f>#N/A</f>
        <v/>
      </c>
      <c r="E228" s="95" t="n">
        <v>1</v>
      </c>
      <c r="F228" s="95">
        <f>#N/A</f>
        <v/>
      </c>
      <c r="G228" s="95" t="n">
        <v>0.54</v>
      </c>
      <c r="H228" s="95">
        <f>#N/A</f>
        <v/>
      </c>
      <c r="K228" s="107" t="n"/>
      <c r="L228" s="107" t="n"/>
    </row>
    <row r="229" ht="12.75" customHeight="1" s="198">
      <c r="A229" s="101" t="inlineStr">
        <is>
          <t>Tajikistan</t>
        </is>
      </c>
      <c r="B229" s="62">
        <f t="array" ref="B229">INDEX(Countries!$D$2:$D$255, MATCH(A229, Countries!$B$2:$B$255, 0))
</f>
        <v/>
      </c>
      <c r="C229" s="95">
        <f>#N/A</f>
        <v/>
      </c>
      <c r="D229" s="95">
        <f>#N/A</f>
        <v/>
      </c>
      <c r="E229" s="95" t="n">
        <v>1</v>
      </c>
      <c r="F229" s="95">
        <f>#N/A</f>
        <v/>
      </c>
      <c r="G229" s="95" t="n">
        <v>0.54</v>
      </c>
      <c r="H229" s="95">
        <f>#N/A</f>
        <v/>
      </c>
      <c r="K229" s="107" t="n"/>
      <c r="L229" s="107" t="n"/>
    </row>
    <row r="230" ht="12.75" customHeight="1" s="198">
      <c r="A230" s="101" t="inlineStr">
        <is>
          <t>Uganda</t>
        </is>
      </c>
      <c r="B230" s="62">
        <f t="array" ref="B230">INDEX(Countries!$D$2:$D$255, MATCH(A230, Countries!$B$2:$B$255, 0))
</f>
        <v/>
      </c>
      <c r="C230" s="95">
        <f>#N/A</f>
        <v/>
      </c>
      <c r="D230" s="95">
        <f>#N/A</f>
        <v/>
      </c>
      <c r="E230" s="95" t="n">
        <v>1</v>
      </c>
      <c r="F230" s="95">
        <f>#N/A</f>
        <v/>
      </c>
      <c r="G230" s="95" t="n">
        <v>0.54</v>
      </c>
      <c r="H230" s="95">
        <f>#N/A</f>
        <v/>
      </c>
      <c r="K230" s="107" t="n"/>
      <c r="L230" s="107" t="n"/>
    </row>
    <row r="231" ht="12.75" customHeight="1" s="198">
      <c r="A231" s="101" t="inlineStr">
        <is>
          <t>Uzbekistan</t>
        </is>
      </c>
      <c r="B231" s="62">
        <f t="array" ref="B231">INDEX(Countries!$D$2:$D$255, MATCH(A231, Countries!$B$2:$B$255, 0))
</f>
        <v/>
      </c>
      <c r="C231" s="95">
        <f>#N/A</f>
        <v/>
      </c>
      <c r="D231" s="95">
        <f>#N/A</f>
        <v/>
      </c>
      <c r="E231" s="95" t="n">
        <v>1</v>
      </c>
      <c r="F231" s="95">
        <f>#N/A</f>
        <v/>
      </c>
      <c r="G231" s="95" t="n">
        <v>0.54</v>
      </c>
      <c r="H231" s="95">
        <f>#N/A</f>
        <v/>
      </c>
      <c r="K231" s="107" t="n"/>
      <c r="L231" s="107" t="n"/>
    </row>
    <row r="232" ht="12.75" customHeight="1" s="198">
      <c r="A232" s="101" t="inlineStr">
        <is>
          <t>Zambia</t>
        </is>
      </c>
      <c r="B232" s="62">
        <f t="array" ref="B232">INDEX(Countries!$D$2:$D$255, MATCH(A232, Countries!$B$2:$B$255, 0))
</f>
        <v/>
      </c>
      <c r="C232" s="95">
        <f>#N/A</f>
        <v/>
      </c>
      <c r="D232" s="95">
        <f>#N/A</f>
        <v/>
      </c>
      <c r="E232" s="95" t="n">
        <v>1</v>
      </c>
      <c r="F232" s="95">
        <f>#N/A</f>
        <v/>
      </c>
      <c r="G232" s="95" t="n">
        <v>0.54</v>
      </c>
      <c r="H232" s="95">
        <f>#N/A</f>
        <v/>
      </c>
      <c r="K232" s="107" t="n"/>
      <c r="L232" s="107" t="n"/>
    </row>
    <row r="233" ht="12.75" customHeight="1" s="198">
      <c r="A233" s="101" t="inlineStr">
        <is>
          <t>Zimbabwe</t>
        </is>
      </c>
      <c r="B233" s="62">
        <f t="array" ref="B233">INDEX(Countries!$D$2:$D$255, MATCH(A233, Countries!$B$2:$B$255, 0))
</f>
        <v/>
      </c>
      <c r="C233" s="95">
        <f>#N/A</f>
        <v/>
      </c>
      <c r="D233" s="95">
        <f>#N/A</f>
        <v/>
      </c>
      <c r="E233" s="95" t="n">
        <v>1</v>
      </c>
      <c r="F233" s="95">
        <f>#N/A</f>
        <v/>
      </c>
      <c r="G233" s="95" t="n">
        <v>0.54</v>
      </c>
      <c r="H233" s="95">
        <f>#N/A</f>
        <v/>
      </c>
      <c r="K233" s="107" t="n"/>
      <c r="L233" s="107" t="n"/>
    </row>
    <row r="234" ht="12.75" customHeight="1" s="198">
      <c r="A234" s="101" t="inlineStr">
        <is>
          <t>Saint Barthélemy</t>
        </is>
      </c>
      <c r="B234" s="62">
        <f t="array" ref="B234">INDEX(Countries!$D$2:$D$255, MATCH(A234, Countries!$B$2:$B$255, 0))
</f>
        <v/>
      </c>
      <c r="C234" s="95">
        <f>#N/A</f>
        <v/>
      </c>
      <c r="D234" s="95">
        <f>#N/A</f>
        <v/>
      </c>
      <c r="E234" s="95" t="n">
        <v>1</v>
      </c>
      <c r="F234" s="95">
        <f>#N/A</f>
        <v/>
      </c>
      <c r="G234" s="95" t="n">
        <v>0.54</v>
      </c>
      <c r="H234" s="95">
        <f>#N/A</f>
        <v/>
      </c>
      <c r="K234" s="107" t="n"/>
      <c r="L234" s="107" t="n"/>
    </row>
    <row r="235" ht="12.75" customHeight="1" s="198">
      <c r="A235" s="101" t="inlineStr">
        <is>
          <t>Cocos Islands</t>
        </is>
      </c>
      <c r="B235" s="62">
        <f t="array" ref="B235">INDEX(Countries!$D$2:$D$255, MATCH(A235, Countries!$B$2:$B$255, 0))
</f>
        <v/>
      </c>
      <c r="C235" s="95">
        <f>#N/A</f>
        <v/>
      </c>
      <c r="D235" s="95">
        <f>#N/A</f>
        <v/>
      </c>
      <c r="E235" s="95" t="n">
        <v>1</v>
      </c>
      <c r="F235" s="95">
        <f>#N/A</f>
        <v/>
      </c>
      <c r="G235" s="95" t="n">
        <v>0.54</v>
      </c>
      <c r="H235" s="95">
        <f>#N/A</f>
        <v/>
      </c>
      <c r="K235" s="107" t="n"/>
      <c r="L235" s="107" t="n"/>
    </row>
    <row r="236" ht="12.75" customHeight="1" s="198">
      <c r="A236" s="101" t="inlineStr">
        <is>
          <t>Christmas Island</t>
        </is>
      </c>
      <c r="B236" s="62">
        <f t="array" ref="B236">INDEX(Countries!$D$2:$D$255, MATCH(A236, Countries!$B$2:$B$255, 0))
</f>
        <v/>
      </c>
      <c r="C236" s="95">
        <f>#N/A</f>
        <v/>
      </c>
      <c r="D236" s="95">
        <f>#N/A</f>
        <v/>
      </c>
      <c r="E236" s="95" t="n">
        <v>1</v>
      </c>
      <c r="F236" s="95">
        <f>#N/A</f>
        <v/>
      </c>
      <c r="G236" s="95" t="n">
        <v>0.54</v>
      </c>
      <c r="H236" s="95">
        <f>#N/A</f>
        <v/>
      </c>
      <c r="K236" s="107" t="n"/>
      <c r="L236" s="107" t="n"/>
    </row>
    <row r="237" ht="12.75" customHeight="1" s="198">
      <c r="A237" s="197" t="n"/>
      <c r="B237" s="197" t="n"/>
      <c r="C237" s="197" t="n"/>
      <c r="D237" s="197" t="n"/>
      <c r="E237" s="197" t="n"/>
      <c r="F237" s="197" t="n"/>
      <c r="G237" s="197" t="n"/>
      <c r="H237" s="197" t="n"/>
    </row>
    <row r="238" ht="12.75" customHeight="1" s="198">
      <c r="A238" s="197" t="n"/>
      <c r="B238" s="197" t="n"/>
      <c r="C238" s="197" t="n"/>
      <c r="D238" s="197" t="n"/>
      <c r="E238" s="197" t="n"/>
      <c r="F238" s="197" t="n"/>
      <c r="G238" s="197" t="n"/>
      <c r="H238" s="197" t="n"/>
    </row>
    <row r="239" ht="12.75" customHeight="1" s="198">
      <c r="A239" s="197" t="n"/>
      <c r="B239" s="197" t="n"/>
      <c r="C239" s="197" t="n"/>
      <c r="D239" s="197" t="n"/>
      <c r="E239" s="197" t="n"/>
      <c r="F239" s="197" t="n"/>
      <c r="G239" s="197" t="n"/>
      <c r="H239" s="197" t="n"/>
    </row>
    <row r="240" ht="12.75" customHeight="1" s="198">
      <c r="A240" s="197" t="n"/>
      <c r="B240" s="197" t="n"/>
      <c r="C240" s="197" t="n"/>
      <c r="D240" s="197" t="n"/>
      <c r="E240" s="197" t="n"/>
      <c r="F240" s="197" t="n"/>
      <c r="G240" s="197" t="n"/>
      <c r="H240" s="197" t="n"/>
    </row>
    <row r="241" ht="12.75" customHeight="1" s="198">
      <c r="A241" s="197" t="n"/>
      <c r="B241" s="197" t="n"/>
      <c r="C241" s="197" t="n"/>
      <c r="D241" s="197" t="n"/>
      <c r="E241" s="197" t="n"/>
      <c r="F241" s="197" t="n"/>
      <c r="G241" s="197" t="n"/>
      <c r="H241" s="197" t="n"/>
    </row>
    <row r="242" ht="12.75" customHeight="1" s="198">
      <c r="A242" s="197" t="n"/>
      <c r="B242" s="197" t="n"/>
      <c r="C242" s="197" t="n"/>
      <c r="D242" s="197" t="n"/>
      <c r="E242" s="197" t="n"/>
      <c r="F242" s="197" t="n"/>
      <c r="G242" s="197" t="n"/>
      <c r="H242" s="197" t="n"/>
    </row>
    <row r="243" ht="12.75" customHeight="1" s="198">
      <c r="A243" s="197" t="n"/>
      <c r="B243" s="197" t="n"/>
      <c r="C243" s="197" t="n"/>
      <c r="D243" s="197" t="n"/>
      <c r="E243" s="197" t="n"/>
      <c r="F243" s="197" t="n"/>
      <c r="G243" s="197" t="n"/>
      <c r="H243" s="197" t="n"/>
    </row>
    <row r="244" ht="12.75" customHeight="1" s="198">
      <c r="A244" s="197" t="n"/>
      <c r="B244" s="197" t="n"/>
      <c r="C244" s="197" t="n"/>
      <c r="D244" s="197" t="n"/>
      <c r="E244" s="197" t="n"/>
      <c r="F244" s="197" t="n"/>
      <c r="G244" s="197" t="n"/>
      <c r="H244" s="197" t="n"/>
    </row>
    <row r="245" ht="12.75" customHeight="1" s="198">
      <c r="A245" s="197" t="n"/>
      <c r="B245" s="197" t="n"/>
      <c r="C245" s="197" t="n"/>
      <c r="D245" s="197" t="n"/>
      <c r="E245" s="197" t="n"/>
      <c r="F245" s="197" t="n"/>
      <c r="G245" s="197" t="n"/>
      <c r="H245" s="197" t="n"/>
    </row>
    <row r="246" ht="12.75" customHeight="1" s="198">
      <c r="A246" s="197" t="n"/>
      <c r="B246" s="197" t="n"/>
      <c r="C246" s="197" t="n"/>
      <c r="D246" s="197" t="n"/>
      <c r="E246" s="197" t="n"/>
      <c r="F246" s="197" t="n"/>
      <c r="G246" s="197" t="n"/>
      <c r="H246" s="197" t="n"/>
    </row>
    <row r="247" ht="12.75" customHeight="1" s="198">
      <c r="A247" s="197" t="n"/>
      <c r="B247" s="197" t="n"/>
      <c r="C247" s="197" t="n"/>
      <c r="D247" s="197" t="n"/>
      <c r="E247" s="197" t="n"/>
      <c r="F247" s="197" t="n"/>
      <c r="G247" s="197" t="n"/>
      <c r="H247" s="197" t="n"/>
    </row>
    <row r="248" ht="12.75" customHeight="1" s="198">
      <c r="A248" s="197" t="n"/>
      <c r="B248" s="197" t="n"/>
      <c r="C248" s="197" t="n"/>
      <c r="D248" s="197" t="n"/>
      <c r="E248" s="197" t="n"/>
      <c r="F248" s="197" t="n"/>
      <c r="G248" s="197" t="n"/>
      <c r="H248" s="197" t="n"/>
    </row>
    <row r="249" ht="12.75" customHeight="1" s="198">
      <c r="A249" s="197" t="n"/>
      <c r="B249" s="197" t="n"/>
      <c r="C249" s="197" t="n"/>
      <c r="D249" s="197" t="n"/>
      <c r="E249" s="197" t="n"/>
      <c r="F249" s="197" t="n"/>
      <c r="G249" s="197" t="n"/>
      <c r="H249" s="197" t="n"/>
    </row>
    <row r="250" ht="12.75" customHeight="1" s="198">
      <c r="A250" s="197" t="n"/>
      <c r="B250" s="197" t="n"/>
      <c r="C250" s="197" t="n"/>
      <c r="D250" s="197" t="n"/>
      <c r="E250" s="197" t="n"/>
      <c r="F250" s="197" t="n"/>
      <c r="G250" s="197" t="n"/>
      <c r="H250" s="197" t="n"/>
    </row>
    <row r="251" ht="12.75" customHeight="1" s="198">
      <c r="A251" s="197" t="n"/>
      <c r="B251" s="197" t="n"/>
      <c r="C251" s="197" t="n"/>
      <c r="D251" s="197" t="n"/>
      <c r="E251" s="197" t="n"/>
      <c r="F251" s="197" t="n"/>
      <c r="G251" s="197" t="n"/>
      <c r="H251" s="197" t="n"/>
    </row>
    <row r="252" ht="12.75" customHeight="1" s="198">
      <c r="A252" s="197" t="n"/>
      <c r="B252" s="197" t="n"/>
      <c r="C252" s="197" t="n"/>
      <c r="D252" s="197" t="n"/>
      <c r="E252" s="197" t="n"/>
      <c r="F252" s="197" t="n"/>
      <c r="G252" s="197" t="n"/>
      <c r="H252" s="197" t="n"/>
    </row>
    <row r="253" ht="12.75" customHeight="1" s="198">
      <c r="A253" s="197" t="n"/>
      <c r="B253" s="197" t="n"/>
      <c r="C253" s="197" t="n"/>
      <c r="D253" s="197" t="n"/>
      <c r="E253" s="197" t="n"/>
      <c r="F253" s="197" t="n"/>
      <c r="G253" s="197" t="n"/>
      <c r="H253" s="197" t="n"/>
    </row>
    <row r="254" ht="12.75" customHeight="1" s="198">
      <c r="A254" s="197" t="n"/>
      <c r="B254" s="197" t="n"/>
      <c r="C254" s="197" t="n"/>
      <c r="D254" s="197" t="n"/>
      <c r="E254" s="197" t="n"/>
      <c r="F254" s="197" t="n"/>
      <c r="G254" s="197" t="n"/>
      <c r="H254" s="197" t="n"/>
    </row>
    <row r="255" ht="12.75" customHeight="1" s="198">
      <c r="A255" s="197" t="n"/>
      <c r="B255" s="197" t="n"/>
      <c r="C255" s="197" t="n"/>
      <c r="D255" s="197" t="n"/>
      <c r="E255" s="197" t="n"/>
      <c r="F255" s="197" t="n"/>
      <c r="G255" s="197" t="n"/>
      <c r="H255" s="197" t="n"/>
    </row>
    <row r="256" ht="12.75" customHeight="1" s="198">
      <c r="A256" s="197" t="n"/>
      <c r="B256" s="197" t="n"/>
      <c r="C256" s="197" t="n"/>
      <c r="D256" s="197" t="n"/>
      <c r="E256" s="197" t="n"/>
      <c r="F256" s="197" t="n"/>
      <c r="G256" s="197" t="n"/>
      <c r="H256" s="197" t="n"/>
    </row>
    <row r="257" ht="12.75" customHeight="1" s="198">
      <c r="A257" s="197" t="n"/>
      <c r="B257" s="197" t="n"/>
      <c r="C257" s="197" t="n"/>
      <c r="D257" s="197" t="n"/>
      <c r="E257" s="197" t="n"/>
      <c r="F257" s="197" t="n"/>
      <c r="G257" s="197" t="n"/>
      <c r="H257" s="197" t="n"/>
    </row>
    <row r="258" ht="12.75" customHeight="1" s="198">
      <c r="A258" s="197" t="n"/>
      <c r="B258" s="197" t="n"/>
      <c r="C258" s="197" t="n"/>
      <c r="D258" s="197" t="n"/>
      <c r="E258" s="197" t="n"/>
      <c r="F258" s="197" t="n"/>
      <c r="G258" s="197" t="n"/>
      <c r="H258" s="197" t="n"/>
    </row>
    <row r="259" ht="12.75" customHeight="1" s="198">
      <c r="A259" s="197" t="n"/>
      <c r="B259" s="197" t="n"/>
      <c r="C259" s="197" t="n"/>
      <c r="D259" s="197" t="n"/>
      <c r="E259" s="197" t="n"/>
      <c r="F259" s="197" t="n"/>
      <c r="G259" s="197" t="n"/>
      <c r="H259" s="197" t="n"/>
    </row>
    <row r="260" ht="12.75" customHeight="1" s="198">
      <c r="A260" s="197" t="n"/>
      <c r="B260" s="197" t="n"/>
      <c r="C260" s="197" t="n"/>
      <c r="D260" s="197" t="n"/>
      <c r="E260" s="197" t="n"/>
      <c r="F260" s="197" t="n"/>
      <c r="G260" s="197" t="n"/>
      <c r="H260" s="197" t="n"/>
    </row>
    <row r="261" ht="12.75" customHeight="1" s="198">
      <c r="A261" s="197" t="n"/>
      <c r="B261" s="197" t="n"/>
      <c r="C261" s="197" t="n"/>
      <c r="D261" s="197" t="n"/>
      <c r="E261" s="197" t="n"/>
      <c r="F261" s="197" t="n"/>
      <c r="G261" s="197" t="n"/>
      <c r="H261" s="197" t="n"/>
    </row>
    <row r="262" ht="12.75" customHeight="1" s="198">
      <c r="A262" s="197" t="n"/>
      <c r="B262" s="197" t="n"/>
      <c r="C262" s="197" t="n"/>
      <c r="D262" s="197" t="n"/>
      <c r="E262" s="197" t="n"/>
      <c r="F262" s="197" t="n"/>
      <c r="G262" s="197" t="n"/>
      <c r="H262" s="197" t="n"/>
    </row>
    <row r="263" ht="12.75" customHeight="1" s="198">
      <c r="A263" s="197" t="n"/>
      <c r="B263" s="197" t="n"/>
      <c r="C263" s="197" t="n"/>
      <c r="D263" s="197" t="n"/>
      <c r="E263" s="197" t="n"/>
      <c r="F263" s="197" t="n"/>
      <c r="G263" s="197" t="n"/>
      <c r="H263" s="197" t="n"/>
    </row>
    <row r="264" ht="12.75" customHeight="1" s="198">
      <c r="A264" s="197" t="n"/>
      <c r="B264" s="197" t="n"/>
      <c r="C264" s="197" t="n"/>
      <c r="D264" s="197" t="n"/>
      <c r="E264" s="197" t="n"/>
      <c r="F264" s="197" t="n"/>
      <c r="G264" s="197" t="n"/>
      <c r="H264" s="197" t="n"/>
    </row>
    <row r="265" ht="12.75" customHeight="1" s="198">
      <c r="A265" s="197" t="n"/>
      <c r="B265" s="197" t="n"/>
      <c r="C265" s="197" t="n"/>
      <c r="D265" s="197" t="n"/>
      <c r="E265" s="197" t="n"/>
      <c r="F265" s="197" t="n"/>
      <c r="G265" s="197" t="n"/>
      <c r="H265" s="197" t="n"/>
    </row>
    <row r="266" ht="12.75" customHeight="1" s="198">
      <c r="A266" s="197" t="n"/>
      <c r="B266" s="197" t="n"/>
      <c r="C266" s="197" t="n"/>
      <c r="D266" s="197" t="n"/>
      <c r="E266" s="197" t="n"/>
      <c r="F266" s="197" t="n"/>
      <c r="G266" s="197" t="n"/>
      <c r="H266" s="197" t="n"/>
    </row>
    <row r="267" ht="12.75" customHeight="1" s="198">
      <c r="A267" s="197" t="n"/>
      <c r="B267" s="197" t="n"/>
      <c r="C267" s="197" t="n"/>
      <c r="D267" s="197" t="n"/>
      <c r="E267" s="197" t="n"/>
      <c r="F267" s="197" t="n"/>
      <c r="G267" s="197" t="n"/>
      <c r="H267" s="197" t="n"/>
    </row>
    <row r="268" ht="12.75" customHeight="1" s="198">
      <c r="A268" s="197" t="n"/>
      <c r="B268" s="197" t="n"/>
      <c r="C268" s="197" t="n"/>
      <c r="D268" s="197" t="n"/>
      <c r="E268" s="197" t="n"/>
      <c r="F268" s="197" t="n"/>
      <c r="G268" s="197" t="n"/>
      <c r="H268" s="197" t="n"/>
    </row>
    <row r="269" ht="12.75" customHeight="1" s="198">
      <c r="A269" s="197" t="n"/>
      <c r="B269" s="197" t="n"/>
      <c r="C269" s="197" t="n"/>
      <c r="D269" s="197" t="n"/>
      <c r="E269" s="197" t="n"/>
      <c r="F269" s="197" t="n"/>
      <c r="G269" s="197" t="n"/>
      <c r="H269" s="197" t="n"/>
    </row>
    <row r="270" ht="12.75" customHeight="1" s="198">
      <c r="A270" s="197" t="n"/>
      <c r="B270" s="197" t="n"/>
      <c r="C270" s="197" t="n"/>
      <c r="D270" s="197" t="n"/>
      <c r="E270" s="197" t="n"/>
      <c r="F270" s="197" t="n"/>
      <c r="G270" s="197" t="n"/>
      <c r="H270" s="197" t="n"/>
    </row>
    <row r="271" ht="12.75" customHeight="1" s="198">
      <c r="A271" s="197" t="n"/>
      <c r="B271" s="197" t="n"/>
      <c r="C271" s="197" t="n"/>
      <c r="D271" s="197" t="n"/>
      <c r="E271" s="197" t="n"/>
      <c r="F271" s="197" t="n"/>
      <c r="G271" s="197" t="n"/>
      <c r="H271" s="197" t="n"/>
    </row>
    <row r="272" ht="12.75" customHeight="1" s="198">
      <c r="A272" s="197" t="n"/>
      <c r="B272" s="197" t="n"/>
      <c r="C272" s="197" t="n"/>
      <c r="D272" s="197" t="n"/>
      <c r="E272" s="197" t="n"/>
      <c r="F272" s="197" t="n"/>
      <c r="G272" s="197" t="n"/>
      <c r="H272" s="197" t="n"/>
    </row>
    <row r="273" ht="12.75" customHeight="1" s="198">
      <c r="A273" s="197" t="n"/>
      <c r="B273" s="197" t="n"/>
      <c r="C273" s="197" t="n"/>
      <c r="D273" s="197" t="n"/>
      <c r="E273" s="197" t="n"/>
      <c r="F273" s="197" t="n"/>
      <c r="G273" s="197" t="n"/>
      <c r="H273" s="197" t="n"/>
    </row>
    <row r="274" ht="12.75" customHeight="1" s="198">
      <c r="A274" s="197" t="n"/>
      <c r="B274" s="197" t="n"/>
      <c r="C274" s="197" t="n"/>
      <c r="D274" s="197" t="n"/>
      <c r="E274" s="197" t="n"/>
      <c r="F274" s="197" t="n"/>
      <c r="G274" s="197" t="n"/>
      <c r="H274" s="197" t="n"/>
    </row>
    <row r="275" ht="12.75" customHeight="1" s="198">
      <c r="A275" s="197" t="n"/>
      <c r="B275" s="197" t="n"/>
      <c r="C275" s="197" t="n"/>
      <c r="D275" s="197" t="n"/>
      <c r="E275" s="197" t="n"/>
      <c r="F275" s="197" t="n"/>
      <c r="G275" s="197" t="n"/>
      <c r="H275" s="197" t="n"/>
    </row>
    <row r="276" ht="12.75" customHeight="1" s="198">
      <c r="A276" s="197" t="n"/>
      <c r="B276" s="197" t="n"/>
      <c r="C276" s="197" t="n"/>
      <c r="D276" s="197" t="n"/>
      <c r="E276" s="197" t="n"/>
      <c r="F276" s="197" t="n"/>
      <c r="G276" s="197" t="n"/>
      <c r="H276" s="197" t="n"/>
    </row>
    <row r="277" ht="12.75" customHeight="1" s="198">
      <c r="A277" s="197" t="n"/>
      <c r="B277" s="197" t="n"/>
      <c r="C277" s="197" t="n"/>
      <c r="D277" s="197" t="n"/>
      <c r="E277" s="197" t="n"/>
      <c r="F277" s="197" t="n"/>
      <c r="G277" s="197" t="n"/>
      <c r="H277" s="197" t="n"/>
    </row>
    <row r="278" ht="12.75" customHeight="1" s="198">
      <c r="A278" s="197" t="n"/>
      <c r="B278" s="197" t="n"/>
      <c r="C278" s="197" t="n"/>
      <c r="D278" s="197" t="n"/>
      <c r="E278" s="197" t="n"/>
      <c r="F278" s="197" t="n"/>
      <c r="G278" s="197" t="n"/>
      <c r="H278" s="197" t="n"/>
    </row>
    <row r="279" ht="12.75" customHeight="1" s="198">
      <c r="A279" s="197" t="n"/>
      <c r="B279" s="197" t="n"/>
      <c r="C279" s="197" t="n"/>
      <c r="D279" s="197" t="n"/>
      <c r="E279" s="197" t="n"/>
      <c r="F279" s="197" t="n"/>
      <c r="G279" s="197" t="n"/>
      <c r="H279" s="197" t="n"/>
    </row>
    <row r="280" ht="12.75" customHeight="1" s="198">
      <c r="A280" s="197" t="n"/>
      <c r="B280" s="197" t="n"/>
      <c r="C280" s="197" t="n"/>
      <c r="D280" s="197" t="n"/>
      <c r="E280" s="197" t="n"/>
      <c r="F280" s="197" t="n"/>
      <c r="G280" s="197" t="n"/>
      <c r="H280" s="197" t="n"/>
    </row>
    <row r="281" ht="12.75" customHeight="1" s="198">
      <c r="A281" s="197" t="n"/>
      <c r="B281" s="197" t="n"/>
      <c r="C281" s="197" t="n"/>
      <c r="D281" s="197" t="n"/>
      <c r="E281" s="197" t="n"/>
      <c r="F281" s="197" t="n"/>
      <c r="G281" s="197" t="n"/>
      <c r="H281" s="197" t="n"/>
    </row>
    <row r="282" ht="12.75" customHeight="1" s="198">
      <c r="A282" s="197" t="n"/>
      <c r="B282" s="197" t="n"/>
      <c r="C282" s="197" t="n"/>
      <c r="D282" s="197" t="n"/>
      <c r="E282" s="197" t="n"/>
      <c r="F282" s="197" t="n"/>
      <c r="G282" s="197" t="n"/>
      <c r="H282" s="197" t="n"/>
    </row>
    <row r="283" ht="12.75" customHeight="1" s="198">
      <c r="A283" s="197" t="n"/>
      <c r="B283" s="197" t="n"/>
      <c r="C283" s="197" t="n"/>
      <c r="D283" s="197" t="n"/>
      <c r="E283" s="197" t="n"/>
      <c r="F283" s="197" t="n"/>
      <c r="G283" s="197" t="n"/>
      <c r="H283" s="197" t="n"/>
    </row>
    <row r="284" ht="12.75" customHeight="1" s="198">
      <c r="A284" s="197" t="n"/>
      <c r="B284" s="197" t="n"/>
      <c r="C284" s="197" t="n"/>
      <c r="D284" s="197" t="n"/>
      <c r="E284" s="197" t="n"/>
      <c r="F284" s="197" t="n"/>
      <c r="G284" s="197" t="n"/>
      <c r="H284" s="197" t="n"/>
    </row>
    <row r="285" ht="12.75" customHeight="1" s="198">
      <c r="A285" s="197" t="n"/>
      <c r="B285" s="197" t="n"/>
      <c r="C285" s="197" t="n"/>
      <c r="D285" s="197" t="n"/>
      <c r="E285" s="197" t="n"/>
      <c r="F285" s="197" t="n"/>
      <c r="G285" s="197" t="n"/>
      <c r="H285" s="197" t="n"/>
    </row>
    <row r="286" ht="12.75" customHeight="1" s="198">
      <c r="A286" s="197" t="n"/>
      <c r="B286" s="197" t="n"/>
      <c r="C286" s="197" t="n"/>
      <c r="D286" s="197" t="n"/>
      <c r="E286" s="197" t="n"/>
      <c r="F286" s="197" t="n"/>
      <c r="G286" s="197" t="n"/>
      <c r="H286" s="197" t="n"/>
    </row>
    <row r="287" ht="12.75" customHeight="1" s="198">
      <c r="A287" s="197" t="n"/>
      <c r="B287" s="197" t="n"/>
      <c r="C287" s="197" t="n"/>
      <c r="D287" s="197" t="n"/>
      <c r="E287" s="197" t="n"/>
      <c r="F287" s="197" t="n"/>
      <c r="G287" s="197" t="n"/>
      <c r="H287" s="197" t="n"/>
    </row>
    <row r="288" ht="12.75" customHeight="1" s="198">
      <c r="A288" s="197" t="n"/>
      <c r="B288" s="197" t="n"/>
      <c r="C288" s="197" t="n"/>
      <c r="D288" s="197" t="n"/>
      <c r="E288" s="197" t="n"/>
      <c r="F288" s="197" t="n"/>
      <c r="G288" s="197" t="n"/>
      <c r="H288" s="197" t="n"/>
    </row>
    <row r="289" ht="12.75" customHeight="1" s="198">
      <c r="A289" s="197" t="n"/>
      <c r="B289" s="197" t="n"/>
      <c r="C289" s="197" t="n"/>
      <c r="D289" s="197" t="n"/>
      <c r="E289" s="197" t="n"/>
      <c r="F289" s="197" t="n"/>
      <c r="G289" s="197" t="n"/>
      <c r="H289" s="197" t="n"/>
    </row>
    <row r="290" ht="12.75" customHeight="1" s="198">
      <c r="A290" s="197" t="n"/>
      <c r="B290" s="197" t="n"/>
      <c r="C290" s="197" t="n"/>
      <c r="D290" s="197" t="n"/>
      <c r="E290" s="197" t="n"/>
      <c r="F290" s="197" t="n"/>
      <c r="G290" s="197" t="n"/>
      <c r="H290" s="197" t="n"/>
    </row>
    <row r="291" ht="12.75" customHeight="1" s="198">
      <c r="A291" s="197" t="n"/>
      <c r="B291" s="197" t="n"/>
      <c r="C291" s="197" t="n"/>
      <c r="D291" s="197" t="n"/>
      <c r="E291" s="197" t="n"/>
      <c r="F291" s="197" t="n"/>
      <c r="G291" s="197" t="n"/>
      <c r="H291" s="197" t="n"/>
    </row>
    <row r="292" ht="12.75" customHeight="1" s="198">
      <c r="A292" s="197" t="n"/>
      <c r="B292" s="197" t="n"/>
      <c r="C292" s="197" t="n"/>
      <c r="D292" s="197" t="n"/>
      <c r="E292" s="197" t="n"/>
      <c r="F292" s="197" t="n"/>
      <c r="G292" s="197" t="n"/>
      <c r="H292" s="197" t="n"/>
    </row>
    <row r="293" ht="12.75" customHeight="1" s="198">
      <c r="A293" s="197" t="n"/>
      <c r="B293" s="197" t="n"/>
      <c r="C293" s="197" t="n"/>
      <c r="D293" s="197" t="n"/>
      <c r="E293" s="197" t="n"/>
      <c r="F293" s="197" t="n"/>
      <c r="G293" s="197" t="n"/>
      <c r="H293" s="197" t="n"/>
    </row>
    <row r="294" ht="12.75" customHeight="1" s="198">
      <c r="A294" s="197" t="n"/>
      <c r="B294" s="197" t="n"/>
      <c r="C294" s="197" t="n"/>
      <c r="D294" s="197" t="n"/>
      <c r="E294" s="197" t="n"/>
      <c r="F294" s="197" t="n"/>
      <c r="G294" s="197" t="n"/>
      <c r="H294" s="197" t="n"/>
    </row>
    <row r="295" ht="12.75" customHeight="1" s="198">
      <c r="A295" s="197" t="n"/>
      <c r="B295" s="197" t="n"/>
      <c r="C295" s="197" t="n"/>
      <c r="D295" s="197" t="n"/>
      <c r="E295" s="197" t="n"/>
      <c r="F295" s="197" t="n"/>
      <c r="G295" s="197" t="n"/>
      <c r="H295" s="197" t="n"/>
    </row>
    <row r="296" ht="12.75" customHeight="1" s="198">
      <c r="A296" s="197" t="n"/>
      <c r="B296" s="197" t="n"/>
      <c r="C296" s="197" t="n"/>
      <c r="D296" s="197" t="n"/>
      <c r="E296" s="197" t="n"/>
      <c r="F296" s="197" t="n"/>
      <c r="G296" s="197" t="n"/>
      <c r="H296" s="197" t="n"/>
    </row>
    <row r="297" ht="12.75" customHeight="1" s="198">
      <c r="A297" s="197" t="n"/>
      <c r="B297" s="197" t="n"/>
      <c r="C297" s="197" t="n"/>
      <c r="D297" s="197" t="n"/>
      <c r="E297" s="197" t="n"/>
      <c r="F297" s="197" t="n"/>
      <c r="G297" s="197" t="n"/>
      <c r="H297" s="197" t="n"/>
    </row>
    <row r="298" ht="12.75" customHeight="1" s="198">
      <c r="A298" s="197" t="n"/>
      <c r="B298" s="197" t="n"/>
      <c r="C298" s="197" t="n"/>
      <c r="D298" s="197" t="n"/>
      <c r="E298" s="197" t="n"/>
      <c r="F298" s="197" t="n"/>
      <c r="G298" s="197" t="n"/>
      <c r="H298" s="197" t="n"/>
    </row>
    <row r="299" ht="12.75" customHeight="1" s="198">
      <c r="A299" s="197" t="n"/>
      <c r="B299" s="197" t="n"/>
      <c r="C299" s="197" t="n"/>
      <c r="D299" s="197" t="n"/>
      <c r="E299" s="197" t="n"/>
      <c r="F299" s="197" t="n"/>
      <c r="G299" s="197" t="n"/>
      <c r="H299" s="197" t="n"/>
    </row>
    <row r="300" ht="12.75" customHeight="1" s="198">
      <c r="A300" s="197" t="n"/>
      <c r="B300" s="197" t="n"/>
      <c r="C300" s="197" t="n"/>
      <c r="D300" s="197" t="n"/>
      <c r="E300" s="197" t="n"/>
      <c r="F300" s="197" t="n"/>
      <c r="G300" s="197" t="n"/>
      <c r="H300" s="197" t="n"/>
    </row>
    <row r="301" ht="12.75" customHeight="1" s="198">
      <c r="A301" s="197" t="n"/>
      <c r="B301" s="197" t="n"/>
      <c r="C301" s="197" t="n"/>
      <c r="D301" s="197" t="n"/>
      <c r="E301" s="197" t="n"/>
      <c r="F301" s="197" t="n"/>
      <c r="G301" s="197" t="n"/>
      <c r="H301" s="197" t="n"/>
    </row>
    <row r="302" ht="12.75" customHeight="1" s="198">
      <c r="A302" s="197" t="n"/>
      <c r="B302" s="197" t="n"/>
      <c r="C302" s="197" t="n"/>
      <c r="D302" s="197" t="n"/>
      <c r="E302" s="197" t="n"/>
      <c r="F302" s="197" t="n"/>
      <c r="G302" s="197" t="n"/>
      <c r="H302" s="197" t="n"/>
    </row>
    <row r="303" ht="12.75" customHeight="1" s="198">
      <c r="A303" s="197" t="n"/>
      <c r="B303" s="197" t="n"/>
      <c r="C303" s="197" t="n"/>
      <c r="D303" s="197" t="n"/>
      <c r="E303" s="197" t="n"/>
      <c r="F303" s="197" t="n"/>
      <c r="G303" s="197" t="n"/>
      <c r="H303" s="197" t="n"/>
    </row>
    <row r="304" ht="12.75" customHeight="1" s="198">
      <c r="A304" s="197" t="n"/>
      <c r="B304" s="197" t="n"/>
      <c r="C304" s="197" t="n"/>
      <c r="D304" s="197" t="n"/>
      <c r="E304" s="197" t="n"/>
      <c r="F304" s="197" t="n"/>
      <c r="G304" s="197" t="n"/>
      <c r="H304" s="197" t="n"/>
    </row>
    <row r="305" ht="12.75" customHeight="1" s="198">
      <c r="A305" s="197" t="n"/>
      <c r="B305" s="197" t="n"/>
      <c r="C305" s="197" t="n"/>
      <c r="D305" s="197" t="n"/>
      <c r="E305" s="197" t="n"/>
      <c r="F305" s="197" t="n"/>
      <c r="G305" s="197" t="n"/>
      <c r="H305" s="197" t="n"/>
    </row>
    <row r="306" ht="12.75" customHeight="1" s="198">
      <c r="A306" s="197" t="n"/>
      <c r="B306" s="197" t="n"/>
      <c r="C306" s="197" t="n"/>
      <c r="D306" s="197" t="n"/>
      <c r="E306" s="197" t="n"/>
      <c r="F306" s="197" t="n"/>
      <c r="G306" s="197" t="n"/>
      <c r="H306" s="197" t="n"/>
    </row>
    <row r="307" ht="12.75" customHeight="1" s="198">
      <c r="A307" s="197" t="n"/>
      <c r="B307" s="197" t="n"/>
      <c r="C307" s="197" t="n"/>
      <c r="D307" s="197" t="n"/>
      <c r="E307" s="197" t="n"/>
      <c r="F307" s="197" t="n"/>
      <c r="G307" s="197" t="n"/>
      <c r="H307" s="197" t="n"/>
    </row>
    <row r="308" ht="12.75" customHeight="1" s="198">
      <c r="A308" s="197" t="n"/>
      <c r="B308" s="197" t="n"/>
      <c r="C308" s="197" t="n"/>
      <c r="D308" s="197" t="n"/>
      <c r="E308" s="197" t="n"/>
      <c r="F308" s="197" t="n"/>
      <c r="G308" s="197" t="n"/>
      <c r="H308" s="197" t="n"/>
    </row>
    <row r="309" ht="12.75" customHeight="1" s="198">
      <c r="A309" s="197" t="n"/>
      <c r="B309" s="197" t="n"/>
      <c r="C309" s="197" t="n"/>
      <c r="D309" s="197" t="n"/>
      <c r="E309" s="197" t="n"/>
      <c r="F309" s="197" t="n"/>
      <c r="G309" s="197" t="n"/>
      <c r="H309" s="197" t="n"/>
    </row>
    <row r="310" ht="12.75" customHeight="1" s="198">
      <c r="A310" s="197" t="n"/>
      <c r="B310" s="197" t="n"/>
      <c r="C310" s="197" t="n"/>
      <c r="D310" s="197" t="n"/>
      <c r="E310" s="197" t="n"/>
      <c r="F310" s="197" t="n"/>
      <c r="G310" s="197" t="n"/>
      <c r="H310" s="197" t="n"/>
    </row>
    <row r="311" ht="12.75" customHeight="1" s="198">
      <c r="A311" s="197" t="n"/>
      <c r="B311" s="197" t="n"/>
      <c r="C311" s="197" t="n"/>
      <c r="D311" s="197" t="n"/>
      <c r="E311" s="197" t="n"/>
      <c r="F311" s="197" t="n"/>
      <c r="G311" s="197" t="n"/>
      <c r="H311" s="197" t="n"/>
    </row>
    <row r="312" ht="12.75" customHeight="1" s="198">
      <c r="A312" s="197" t="n"/>
      <c r="B312" s="197" t="n"/>
      <c r="C312" s="197" t="n"/>
      <c r="D312" s="197" t="n"/>
      <c r="E312" s="197" t="n"/>
      <c r="F312" s="197" t="n"/>
      <c r="G312" s="197" t="n"/>
      <c r="H312" s="197" t="n"/>
    </row>
    <row r="313" ht="12.75" customHeight="1" s="198">
      <c r="A313" s="197" t="n"/>
      <c r="B313" s="197" t="n"/>
      <c r="C313" s="197" t="n"/>
      <c r="D313" s="197" t="n"/>
      <c r="E313" s="197" t="n"/>
      <c r="F313" s="197" t="n"/>
      <c r="G313" s="197" t="n"/>
      <c r="H313" s="197" t="n"/>
    </row>
    <row r="314" ht="12.75" customHeight="1" s="198">
      <c r="A314" s="197" t="n"/>
      <c r="B314" s="197" t="n"/>
      <c r="C314" s="197" t="n"/>
      <c r="D314" s="197" t="n"/>
      <c r="E314" s="197" t="n"/>
      <c r="F314" s="197" t="n"/>
      <c r="G314" s="197" t="n"/>
      <c r="H314" s="197" t="n"/>
    </row>
    <row r="315" ht="12.75" customHeight="1" s="198">
      <c r="A315" s="197" t="n"/>
      <c r="B315" s="197" t="n"/>
      <c r="C315" s="197" t="n"/>
      <c r="D315" s="197" t="n"/>
      <c r="E315" s="197" t="n"/>
      <c r="F315" s="197" t="n"/>
      <c r="G315" s="197" t="n"/>
      <c r="H315" s="197" t="n"/>
    </row>
    <row r="316" ht="12.75" customHeight="1" s="198">
      <c r="A316" s="197" t="n"/>
      <c r="B316" s="197" t="n"/>
      <c r="C316" s="197" t="n"/>
      <c r="D316" s="197" t="n"/>
      <c r="E316" s="197" t="n"/>
      <c r="F316" s="197" t="n"/>
      <c r="G316" s="197" t="n"/>
      <c r="H316" s="197" t="n"/>
    </row>
    <row r="317" ht="12.75" customHeight="1" s="198">
      <c r="A317" s="197" t="n"/>
      <c r="B317" s="197" t="n"/>
      <c r="C317" s="197" t="n"/>
      <c r="D317" s="197" t="n"/>
      <c r="E317" s="197" t="n"/>
      <c r="F317" s="197" t="n"/>
      <c r="G317" s="197" t="n"/>
      <c r="H317" s="197" t="n"/>
    </row>
    <row r="318" ht="12.75" customHeight="1" s="198">
      <c r="A318" s="197" t="n"/>
      <c r="B318" s="197" t="n"/>
      <c r="C318" s="197" t="n"/>
      <c r="D318" s="197" t="n"/>
      <c r="E318" s="197" t="n"/>
      <c r="F318" s="197" t="n"/>
      <c r="G318" s="197" t="n"/>
      <c r="H318" s="197" t="n"/>
    </row>
    <row r="319" ht="12.75" customHeight="1" s="198">
      <c r="A319" s="197" t="n"/>
      <c r="B319" s="197" t="n"/>
      <c r="C319" s="197" t="n"/>
      <c r="D319" s="197" t="n"/>
      <c r="E319" s="197" t="n"/>
      <c r="F319" s="197" t="n"/>
      <c r="G319" s="197" t="n"/>
      <c r="H319" s="197" t="n"/>
    </row>
    <row r="320" ht="12.75" customHeight="1" s="198">
      <c r="A320" s="197" t="n"/>
      <c r="B320" s="197" t="n"/>
      <c r="C320" s="197" t="n"/>
      <c r="D320" s="197" t="n"/>
      <c r="E320" s="197" t="n"/>
      <c r="F320" s="197" t="n"/>
      <c r="G320" s="197" t="n"/>
      <c r="H320" s="197" t="n"/>
    </row>
    <row r="321" ht="12.75" customHeight="1" s="198">
      <c r="A321" s="197" t="n"/>
      <c r="B321" s="197" t="n"/>
      <c r="C321" s="197" t="n"/>
      <c r="D321" s="197" t="n"/>
      <c r="E321" s="197" t="n"/>
      <c r="F321" s="197" t="n"/>
      <c r="G321" s="197" t="n"/>
      <c r="H321" s="197" t="n"/>
    </row>
    <row r="322" ht="12.75" customHeight="1" s="198">
      <c r="A322" s="197" t="n"/>
      <c r="B322" s="197" t="n"/>
      <c r="C322" s="197" t="n"/>
      <c r="D322" s="197" t="n"/>
      <c r="E322" s="197" t="n"/>
      <c r="F322" s="197" t="n"/>
      <c r="G322" s="197" t="n"/>
      <c r="H322" s="197" t="n"/>
    </row>
    <row r="323" ht="12.75" customHeight="1" s="198">
      <c r="A323" s="197" t="n"/>
      <c r="B323" s="197" t="n"/>
      <c r="C323" s="197" t="n"/>
      <c r="D323" s="197" t="n"/>
      <c r="E323" s="197" t="n"/>
      <c r="F323" s="197" t="n"/>
      <c r="G323" s="197" t="n"/>
      <c r="H323" s="197" t="n"/>
    </row>
    <row r="324" ht="12.75" customHeight="1" s="198">
      <c r="A324" s="197" t="n"/>
      <c r="B324" s="197" t="n"/>
      <c r="C324" s="197" t="n"/>
      <c r="D324" s="197" t="n"/>
      <c r="E324" s="197" t="n"/>
      <c r="F324" s="197" t="n"/>
      <c r="G324" s="197" t="n"/>
      <c r="H324" s="197" t="n"/>
    </row>
    <row r="325" ht="12.75" customHeight="1" s="198">
      <c r="A325" s="197" t="n"/>
      <c r="B325" s="197" t="n"/>
      <c r="C325" s="197" t="n"/>
      <c r="D325" s="197" t="n"/>
      <c r="E325" s="197" t="n"/>
      <c r="F325" s="197" t="n"/>
      <c r="G325" s="197" t="n"/>
      <c r="H325" s="197" t="n"/>
    </row>
    <row r="326" ht="12.75" customHeight="1" s="198">
      <c r="A326" s="197" t="n"/>
      <c r="B326" s="197" t="n"/>
      <c r="C326" s="197" t="n"/>
      <c r="D326" s="197" t="n"/>
      <c r="E326" s="197" t="n"/>
      <c r="F326" s="197" t="n"/>
      <c r="G326" s="197" t="n"/>
      <c r="H326" s="197" t="n"/>
    </row>
    <row r="327" ht="12.75" customHeight="1" s="198">
      <c r="A327" s="197" t="n"/>
      <c r="B327" s="197" t="n"/>
      <c r="C327" s="197" t="n"/>
      <c r="D327" s="197" t="n"/>
      <c r="E327" s="197" t="n"/>
      <c r="F327" s="197" t="n"/>
      <c r="G327" s="197" t="n"/>
      <c r="H327" s="197" t="n"/>
    </row>
    <row r="328" ht="12.75" customHeight="1" s="198">
      <c r="A328" s="197" t="n"/>
      <c r="B328" s="197" t="n"/>
      <c r="C328" s="197" t="n"/>
      <c r="D328" s="197" t="n"/>
      <c r="E328" s="197" t="n"/>
      <c r="F328" s="197" t="n"/>
      <c r="G328" s="197" t="n"/>
      <c r="H328" s="197" t="n"/>
    </row>
    <row r="329" ht="12.75" customHeight="1" s="198">
      <c r="A329" s="197" t="n"/>
      <c r="B329" s="197" t="n"/>
      <c r="C329" s="197" t="n"/>
      <c r="D329" s="197" t="n"/>
      <c r="E329" s="197" t="n"/>
      <c r="F329" s="197" t="n"/>
      <c r="G329" s="197" t="n"/>
      <c r="H329" s="197" t="n"/>
    </row>
    <row r="330" ht="12.75" customHeight="1" s="198">
      <c r="A330" s="197" t="n"/>
      <c r="B330" s="197" t="n"/>
      <c r="C330" s="197" t="n"/>
      <c r="D330" s="197" t="n"/>
      <c r="E330" s="197" t="n"/>
      <c r="F330" s="197" t="n"/>
      <c r="G330" s="197" t="n"/>
      <c r="H330" s="197" t="n"/>
    </row>
    <row r="331" ht="12.75" customHeight="1" s="198">
      <c r="A331" s="197" t="n"/>
      <c r="B331" s="197" t="n"/>
      <c r="C331" s="197" t="n"/>
      <c r="D331" s="197" t="n"/>
      <c r="E331" s="197" t="n"/>
      <c r="F331" s="197" t="n"/>
      <c r="G331" s="197" t="n"/>
      <c r="H331" s="197" t="n"/>
    </row>
    <row r="332" ht="12.75" customHeight="1" s="198">
      <c r="A332" s="197" t="n"/>
      <c r="B332" s="197" t="n"/>
      <c r="C332" s="197" t="n"/>
      <c r="D332" s="197" t="n"/>
      <c r="E332" s="197" t="n"/>
      <c r="F332" s="197" t="n"/>
      <c r="G332" s="197" t="n"/>
      <c r="H332" s="197" t="n"/>
    </row>
    <row r="333" ht="12.75" customHeight="1" s="198">
      <c r="A333" s="197" t="n"/>
      <c r="B333" s="197" t="n"/>
      <c r="C333" s="197" t="n"/>
      <c r="D333" s="197" t="n"/>
      <c r="E333" s="197" t="n"/>
      <c r="F333" s="197" t="n"/>
      <c r="G333" s="197" t="n"/>
      <c r="H333" s="197" t="n"/>
    </row>
    <row r="334" ht="12.75" customHeight="1" s="198">
      <c r="A334" s="197" t="n"/>
      <c r="B334" s="197" t="n"/>
      <c r="C334" s="197" t="n"/>
      <c r="D334" s="197" t="n"/>
      <c r="E334" s="197" t="n"/>
      <c r="F334" s="197" t="n"/>
      <c r="G334" s="197" t="n"/>
      <c r="H334" s="197" t="n"/>
    </row>
    <row r="335" ht="12.75" customHeight="1" s="198">
      <c r="A335" s="197" t="n"/>
      <c r="B335" s="197" t="n"/>
      <c r="C335" s="197" t="n"/>
      <c r="D335" s="197" t="n"/>
      <c r="E335" s="197" t="n"/>
      <c r="F335" s="197" t="n"/>
      <c r="G335" s="197" t="n"/>
      <c r="H335" s="197" t="n"/>
    </row>
    <row r="336" ht="12.75" customHeight="1" s="198">
      <c r="A336" s="197" t="n"/>
      <c r="B336" s="197" t="n"/>
      <c r="C336" s="197" t="n"/>
      <c r="D336" s="197" t="n"/>
      <c r="E336" s="197" t="n"/>
      <c r="F336" s="197" t="n"/>
      <c r="G336" s="197" t="n"/>
      <c r="H336" s="197" t="n"/>
    </row>
    <row r="337" ht="12.75" customHeight="1" s="198">
      <c r="A337" s="197" t="n"/>
      <c r="B337" s="197" t="n"/>
      <c r="C337" s="197" t="n"/>
      <c r="D337" s="197" t="n"/>
      <c r="E337" s="197" t="n"/>
      <c r="F337" s="197" t="n"/>
      <c r="G337" s="197" t="n"/>
      <c r="H337" s="197" t="n"/>
    </row>
    <row r="338" ht="12.75" customHeight="1" s="198">
      <c r="A338" s="197" t="n"/>
      <c r="B338" s="197" t="n"/>
      <c r="C338" s="197" t="n"/>
      <c r="D338" s="197" t="n"/>
      <c r="E338" s="197" t="n"/>
      <c r="F338" s="197" t="n"/>
      <c r="G338" s="197" t="n"/>
      <c r="H338" s="197" t="n"/>
    </row>
    <row r="339" ht="12.75" customHeight="1" s="198">
      <c r="A339" s="197" t="n"/>
      <c r="B339" s="197" t="n"/>
      <c r="C339" s="197" t="n"/>
      <c r="D339" s="197" t="n"/>
      <c r="E339" s="197" t="n"/>
      <c r="F339" s="197" t="n"/>
      <c r="G339" s="197" t="n"/>
      <c r="H339" s="197" t="n"/>
    </row>
    <row r="340" ht="12.75" customHeight="1" s="198">
      <c r="A340" s="197" t="n"/>
      <c r="B340" s="197" t="n"/>
      <c r="C340" s="197" t="n"/>
      <c r="D340" s="197" t="n"/>
      <c r="E340" s="197" t="n"/>
      <c r="F340" s="197" t="n"/>
      <c r="G340" s="197" t="n"/>
      <c r="H340" s="197" t="n"/>
    </row>
    <row r="341" ht="12.75" customHeight="1" s="198">
      <c r="A341" s="197" t="n"/>
      <c r="B341" s="197" t="n"/>
      <c r="C341" s="197" t="n"/>
      <c r="D341" s="197" t="n"/>
      <c r="E341" s="197" t="n"/>
      <c r="F341" s="197" t="n"/>
      <c r="G341" s="197" t="n"/>
      <c r="H341" s="197" t="n"/>
    </row>
    <row r="342" ht="12.75" customHeight="1" s="198">
      <c r="A342" s="197" t="n"/>
      <c r="B342" s="197" t="n"/>
      <c r="C342" s="197" t="n"/>
      <c r="D342" s="197" t="n"/>
      <c r="E342" s="197" t="n"/>
      <c r="F342" s="197" t="n"/>
      <c r="G342" s="197" t="n"/>
      <c r="H342" s="197" t="n"/>
    </row>
    <row r="343" ht="12.75" customHeight="1" s="198">
      <c r="A343" s="197" t="n"/>
      <c r="B343" s="197" t="n"/>
      <c r="C343" s="197" t="n"/>
      <c r="D343" s="197" t="n"/>
      <c r="E343" s="197" t="n"/>
      <c r="F343" s="197" t="n"/>
      <c r="G343" s="197" t="n"/>
      <c r="H343" s="197" t="n"/>
    </row>
    <row r="344" ht="12.75" customHeight="1" s="198">
      <c r="A344" s="197" t="n"/>
      <c r="B344" s="197" t="n"/>
      <c r="C344" s="197" t="n"/>
      <c r="D344" s="197" t="n"/>
      <c r="E344" s="197" t="n"/>
      <c r="F344" s="197" t="n"/>
      <c r="G344" s="197" t="n"/>
      <c r="H344" s="197" t="n"/>
    </row>
    <row r="345" ht="12.75" customHeight="1" s="198">
      <c r="A345" s="197" t="n"/>
      <c r="B345" s="197" t="n"/>
      <c r="C345" s="197" t="n"/>
      <c r="D345" s="197" t="n"/>
      <c r="E345" s="197" t="n"/>
      <c r="F345" s="197" t="n"/>
      <c r="G345" s="197" t="n"/>
      <c r="H345" s="197" t="n"/>
    </row>
    <row r="346" ht="12.75" customHeight="1" s="198">
      <c r="A346" s="197" t="n"/>
      <c r="B346" s="197" t="n"/>
      <c r="C346" s="197" t="n"/>
      <c r="D346" s="197" t="n"/>
      <c r="E346" s="197" t="n"/>
      <c r="F346" s="197" t="n"/>
      <c r="G346" s="197" t="n"/>
      <c r="H346" s="197" t="n"/>
    </row>
    <row r="347" ht="12.75" customHeight="1" s="198">
      <c r="A347" s="197" t="n"/>
      <c r="B347" s="197" t="n"/>
      <c r="C347" s="197" t="n"/>
      <c r="D347" s="197" t="n"/>
      <c r="E347" s="197" t="n"/>
      <c r="F347" s="197" t="n"/>
      <c r="G347" s="197" t="n"/>
      <c r="H347" s="197" t="n"/>
    </row>
    <row r="348" ht="12.75" customHeight="1" s="198">
      <c r="A348" s="197" t="n"/>
      <c r="B348" s="197" t="n"/>
      <c r="C348" s="197" t="n"/>
      <c r="D348" s="197" t="n"/>
      <c r="E348" s="197" t="n"/>
      <c r="F348" s="197" t="n"/>
      <c r="G348" s="197" t="n"/>
      <c r="H348" s="197" t="n"/>
    </row>
    <row r="349" ht="12.75" customHeight="1" s="198">
      <c r="A349" s="197" t="n"/>
      <c r="B349" s="197" t="n"/>
      <c r="C349" s="197" t="n"/>
      <c r="D349" s="197" t="n"/>
      <c r="E349" s="197" t="n"/>
      <c r="F349" s="197" t="n"/>
      <c r="G349" s="197" t="n"/>
      <c r="H349" s="197" t="n"/>
    </row>
    <row r="350" ht="12.75" customHeight="1" s="198">
      <c r="A350" s="197" t="n"/>
      <c r="B350" s="197" t="n"/>
      <c r="C350" s="197" t="n"/>
      <c r="D350" s="197" t="n"/>
      <c r="E350" s="197" t="n"/>
      <c r="F350" s="197" t="n"/>
      <c r="G350" s="197" t="n"/>
      <c r="H350" s="197" t="n"/>
    </row>
    <row r="351" ht="12.75" customHeight="1" s="198">
      <c r="A351" s="197" t="n"/>
      <c r="B351" s="197" t="n"/>
      <c r="C351" s="197" t="n"/>
      <c r="D351" s="197" t="n"/>
      <c r="E351" s="197" t="n"/>
      <c r="F351" s="197" t="n"/>
      <c r="G351" s="197" t="n"/>
      <c r="H351" s="197" t="n"/>
    </row>
    <row r="352" ht="12.75" customHeight="1" s="198">
      <c r="A352" s="197" t="n"/>
      <c r="B352" s="197" t="n"/>
      <c r="C352" s="197" t="n"/>
      <c r="D352" s="197" t="n"/>
      <c r="E352" s="197" t="n"/>
      <c r="F352" s="197" t="n"/>
      <c r="G352" s="197" t="n"/>
      <c r="H352" s="197" t="n"/>
    </row>
    <row r="353" ht="12.75" customHeight="1" s="198">
      <c r="A353" s="197" t="n"/>
      <c r="B353" s="197" t="n"/>
      <c r="C353" s="197" t="n"/>
      <c r="D353" s="197" t="n"/>
      <c r="E353" s="197" t="n"/>
      <c r="F353" s="197" t="n"/>
      <c r="G353" s="197" t="n"/>
      <c r="H353" s="197" t="n"/>
    </row>
    <row r="354" ht="12.75" customHeight="1" s="198">
      <c r="A354" s="197" t="n"/>
      <c r="B354" s="197" t="n"/>
      <c r="C354" s="197" t="n"/>
      <c r="D354" s="197" t="n"/>
      <c r="E354" s="197" t="n"/>
      <c r="F354" s="197" t="n"/>
      <c r="G354" s="197" t="n"/>
      <c r="H354" s="197" t="n"/>
    </row>
    <row r="355" ht="12.75" customHeight="1" s="198">
      <c r="A355" s="197" t="n"/>
      <c r="B355" s="197" t="n"/>
      <c r="C355" s="197" t="n"/>
      <c r="D355" s="197" t="n"/>
      <c r="E355" s="197" t="n"/>
      <c r="F355" s="197" t="n"/>
      <c r="G355" s="197" t="n"/>
      <c r="H355" s="197" t="n"/>
    </row>
    <row r="356" ht="12.75" customHeight="1" s="198">
      <c r="A356" s="197" t="n"/>
      <c r="B356" s="197" t="n"/>
      <c r="C356" s="197" t="n"/>
      <c r="D356" s="197" t="n"/>
      <c r="E356" s="197" t="n"/>
      <c r="F356" s="197" t="n"/>
      <c r="G356" s="197" t="n"/>
      <c r="H356" s="197" t="n"/>
    </row>
    <row r="357" ht="12.75" customHeight="1" s="198">
      <c r="A357" s="197" t="n"/>
      <c r="B357" s="197" t="n"/>
      <c r="C357" s="197" t="n"/>
      <c r="D357" s="197" t="n"/>
      <c r="E357" s="197" t="n"/>
      <c r="F357" s="197" t="n"/>
      <c r="G357" s="197" t="n"/>
      <c r="H357" s="197" t="n"/>
    </row>
    <row r="358" ht="12.75" customHeight="1" s="198">
      <c r="A358" s="197" t="n"/>
      <c r="B358" s="197" t="n"/>
      <c r="C358" s="197" t="n"/>
      <c r="D358" s="197" t="n"/>
      <c r="E358" s="197" t="n"/>
      <c r="F358" s="197" t="n"/>
      <c r="G358" s="197" t="n"/>
      <c r="H358" s="197" t="n"/>
    </row>
    <row r="359" ht="12.75" customHeight="1" s="198">
      <c r="A359" s="197" t="n"/>
      <c r="B359" s="197" t="n"/>
      <c r="C359" s="197" t="n"/>
      <c r="D359" s="197" t="n"/>
      <c r="E359" s="197" t="n"/>
      <c r="F359" s="197" t="n"/>
      <c r="G359" s="197" t="n"/>
      <c r="H359" s="197" t="n"/>
    </row>
    <row r="360" ht="12.75" customHeight="1" s="198">
      <c r="A360" s="197" t="n"/>
      <c r="B360" s="197" t="n"/>
      <c r="C360" s="197" t="n"/>
      <c r="D360" s="197" t="n"/>
      <c r="E360" s="197" t="n"/>
      <c r="F360" s="197" t="n"/>
      <c r="G360" s="197" t="n"/>
      <c r="H360" s="197" t="n"/>
    </row>
    <row r="361" ht="12.75" customHeight="1" s="198">
      <c r="A361" s="197" t="n"/>
      <c r="B361" s="197" t="n"/>
      <c r="C361" s="197" t="n"/>
      <c r="D361" s="197" t="n"/>
      <c r="E361" s="197" t="n"/>
      <c r="F361" s="197" t="n"/>
      <c r="G361" s="197" t="n"/>
      <c r="H361" s="197" t="n"/>
    </row>
    <row r="362" ht="12.75" customHeight="1" s="198">
      <c r="A362" s="197" t="n"/>
      <c r="B362" s="197" t="n"/>
      <c r="C362" s="197" t="n"/>
      <c r="D362" s="197" t="n"/>
      <c r="E362" s="197" t="n"/>
      <c r="F362" s="197" t="n"/>
      <c r="G362" s="197" t="n"/>
      <c r="H362" s="197" t="n"/>
    </row>
    <row r="363" ht="12.75" customHeight="1" s="198">
      <c r="A363" s="197" t="n"/>
      <c r="B363" s="197" t="n"/>
      <c r="C363" s="197" t="n"/>
      <c r="D363" s="197" t="n"/>
      <c r="E363" s="197" t="n"/>
      <c r="F363" s="197" t="n"/>
      <c r="G363" s="197" t="n"/>
      <c r="H363" s="197" t="n"/>
    </row>
    <row r="364" ht="12.75" customHeight="1" s="198">
      <c r="A364" s="197" t="n"/>
      <c r="B364" s="197" t="n"/>
      <c r="C364" s="197" t="n"/>
      <c r="D364" s="197" t="n"/>
      <c r="E364" s="197" t="n"/>
      <c r="F364" s="197" t="n"/>
      <c r="G364" s="197" t="n"/>
      <c r="H364" s="197" t="n"/>
    </row>
    <row r="365" ht="12.75" customHeight="1" s="198">
      <c r="A365" s="197" t="n"/>
      <c r="B365" s="197" t="n"/>
      <c r="C365" s="197" t="n"/>
      <c r="D365" s="197" t="n"/>
      <c r="E365" s="197" t="n"/>
      <c r="F365" s="197" t="n"/>
      <c r="G365" s="197" t="n"/>
      <c r="H365" s="197" t="n"/>
    </row>
    <row r="366" ht="12.75" customHeight="1" s="198">
      <c r="A366" s="197" t="n"/>
      <c r="B366" s="197" t="n"/>
      <c r="C366" s="197" t="n"/>
      <c r="D366" s="197" t="n"/>
      <c r="E366" s="197" t="n"/>
      <c r="F366" s="197" t="n"/>
      <c r="G366" s="197" t="n"/>
      <c r="H366" s="197" t="n"/>
    </row>
    <row r="367" ht="12.75" customHeight="1" s="198">
      <c r="A367" s="197" t="n"/>
      <c r="B367" s="197" t="n"/>
      <c r="C367" s="197" t="n"/>
      <c r="D367" s="197" t="n"/>
      <c r="E367" s="197" t="n"/>
      <c r="F367" s="197" t="n"/>
      <c r="G367" s="197" t="n"/>
      <c r="H367" s="197" t="n"/>
    </row>
    <row r="368" ht="12.75" customHeight="1" s="198">
      <c r="A368" s="197" t="n"/>
      <c r="B368" s="197" t="n"/>
      <c r="C368" s="197" t="n"/>
      <c r="D368" s="197" t="n"/>
      <c r="E368" s="197" t="n"/>
      <c r="F368" s="197" t="n"/>
      <c r="G368" s="197" t="n"/>
      <c r="H368" s="197" t="n"/>
    </row>
    <row r="369" ht="12.75" customHeight="1" s="198">
      <c r="A369" s="197" t="n"/>
      <c r="B369" s="197" t="n"/>
      <c r="C369" s="197" t="n"/>
      <c r="D369" s="197" t="n"/>
      <c r="E369" s="197" t="n"/>
      <c r="F369" s="197" t="n"/>
      <c r="G369" s="197" t="n"/>
      <c r="H369" s="197" t="n"/>
    </row>
    <row r="370" ht="12.75" customHeight="1" s="198">
      <c r="A370" s="197" t="n"/>
      <c r="B370" s="197" t="n"/>
      <c r="C370" s="197" t="n"/>
      <c r="D370" s="197" t="n"/>
      <c r="E370" s="197" t="n"/>
      <c r="F370" s="197" t="n"/>
      <c r="G370" s="197" t="n"/>
      <c r="H370" s="197" t="n"/>
    </row>
    <row r="371" ht="12.75" customHeight="1" s="198">
      <c r="A371" s="197" t="n"/>
      <c r="B371" s="197" t="n"/>
      <c r="C371" s="197" t="n"/>
      <c r="D371" s="197" t="n"/>
      <c r="E371" s="197" t="n"/>
      <c r="F371" s="197" t="n"/>
      <c r="G371" s="197" t="n"/>
      <c r="H371" s="197" t="n"/>
    </row>
    <row r="372" ht="12.75" customHeight="1" s="198">
      <c r="A372" s="197" t="n"/>
      <c r="B372" s="197" t="n"/>
      <c r="C372" s="197" t="n"/>
      <c r="D372" s="197" t="n"/>
      <c r="E372" s="197" t="n"/>
      <c r="F372" s="197" t="n"/>
      <c r="G372" s="197" t="n"/>
      <c r="H372" s="197" t="n"/>
    </row>
    <row r="373" ht="12.75" customHeight="1" s="198">
      <c r="A373" s="197" t="n"/>
      <c r="B373" s="197" t="n"/>
      <c r="C373" s="197" t="n"/>
      <c r="D373" s="197" t="n"/>
      <c r="E373" s="197" t="n"/>
      <c r="F373" s="197" t="n"/>
      <c r="G373" s="197" t="n"/>
      <c r="H373" s="197" t="n"/>
    </row>
    <row r="374" ht="12.75" customHeight="1" s="198">
      <c r="A374" s="197" t="n"/>
      <c r="B374" s="197" t="n"/>
      <c r="C374" s="197" t="n"/>
      <c r="D374" s="197" t="n"/>
      <c r="E374" s="197" t="n"/>
      <c r="F374" s="197" t="n"/>
      <c r="G374" s="197" t="n"/>
      <c r="H374" s="197" t="n"/>
    </row>
    <row r="375" ht="12.75" customHeight="1" s="198">
      <c r="A375" s="197" t="n"/>
      <c r="B375" s="197" t="n"/>
      <c r="C375" s="197" t="n"/>
      <c r="D375" s="197" t="n"/>
      <c r="E375" s="197" t="n"/>
      <c r="F375" s="197" t="n"/>
      <c r="G375" s="197" t="n"/>
      <c r="H375" s="197" t="n"/>
    </row>
    <row r="376" ht="12.75" customHeight="1" s="198">
      <c r="A376" s="197" t="n"/>
      <c r="B376" s="197" t="n"/>
      <c r="C376" s="197" t="n"/>
      <c r="D376" s="197" t="n"/>
      <c r="E376" s="197" t="n"/>
      <c r="F376" s="197" t="n"/>
      <c r="G376" s="197" t="n"/>
      <c r="H376" s="197" t="n"/>
    </row>
    <row r="377" ht="12.75" customHeight="1" s="198">
      <c r="A377" s="197" t="n"/>
      <c r="B377" s="197" t="n"/>
      <c r="C377" s="197" t="n"/>
      <c r="D377" s="197" t="n"/>
      <c r="E377" s="197" t="n"/>
      <c r="F377" s="197" t="n"/>
      <c r="G377" s="197" t="n"/>
      <c r="H377" s="197" t="n"/>
    </row>
    <row r="378" ht="12.75" customHeight="1" s="198">
      <c r="A378" s="197" t="n"/>
      <c r="B378" s="197" t="n"/>
      <c r="C378" s="197" t="n"/>
      <c r="D378" s="197" t="n"/>
      <c r="E378" s="197" t="n"/>
      <c r="F378" s="197" t="n"/>
      <c r="G378" s="197" t="n"/>
      <c r="H378" s="197" t="n"/>
    </row>
    <row r="379" ht="12.75" customHeight="1" s="198">
      <c r="A379" s="197" t="n"/>
      <c r="B379" s="197" t="n"/>
      <c r="C379" s="197" t="n"/>
      <c r="D379" s="197" t="n"/>
      <c r="E379" s="197" t="n"/>
      <c r="F379" s="197" t="n"/>
      <c r="G379" s="197" t="n"/>
      <c r="H379" s="197" t="n"/>
    </row>
    <row r="380" ht="12.75" customHeight="1" s="198">
      <c r="A380" s="197" t="n"/>
      <c r="B380" s="197" t="n"/>
      <c r="C380" s="197" t="n"/>
      <c r="D380" s="197" t="n"/>
      <c r="E380" s="197" t="n"/>
      <c r="F380" s="197" t="n"/>
      <c r="G380" s="197" t="n"/>
      <c r="H380" s="197" t="n"/>
    </row>
    <row r="381" ht="12.75" customHeight="1" s="198">
      <c r="A381" s="197" t="n"/>
      <c r="B381" s="197" t="n"/>
      <c r="C381" s="197" t="n"/>
      <c r="D381" s="197" t="n"/>
      <c r="E381" s="197" t="n"/>
      <c r="F381" s="197" t="n"/>
      <c r="G381" s="197" t="n"/>
      <c r="H381" s="197" t="n"/>
    </row>
    <row r="382" ht="12.75" customHeight="1" s="198">
      <c r="A382" s="197" t="n"/>
      <c r="B382" s="197" t="n"/>
      <c r="C382" s="197" t="n"/>
      <c r="D382" s="197" t="n"/>
      <c r="E382" s="197" t="n"/>
      <c r="F382" s="197" t="n"/>
      <c r="G382" s="197" t="n"/>
      <c r="H382" s="197" t="n"/>
    </row>
    <row r="383" ht="12.75" customHeight="1" s="198">
      <c r="A383" s="197" t="n"/>
      <c r="B383" s="197" t="n"/>
      <c r="C383" s="197" t="n"/>
      <c r="D383" s="197" t="n"/>
      <c r="E383" s="197" t="n"/>
      <c r="F383" s="197" t="n"/>
      <c r="G383" s="197" t="n"/>
      <c r="H383" s="197" t="n"/>
    </row>
    <row r="384" ht="12.75" customHeight="1" s="198">
      <c r="A384" s="197" t="n"/>
      <c r="B384" s="197" t="n"/>
      <c r="C384" s="197" t="n"/>
      <c r="D384" s="197" t="n"/>
      <c r="E384" s="197" t="n"/>
      <c r="F384" s="197" t="n"/>
      <c r="G384" s="197" t="n"/>
      <c r="H384" s="197" t="n"/>
    </row>
    <row r="385" ht="12.75" customHeight="1" s="198">
      <c r="A385" s="197" t="n"/>
      <c r="B385" s="197" t="n"/>
      <c r="C385" s="197" t="n"/>
      <c r="D385" s="197" t="n"/>
      <c r="E385" s="197" t="n"/>
      <c r="F385" s="197" t="n"/>
      <c r="G385" s="197" t="n"/>
      <c r="H385" s="197" t="n"/>
    </row>
    <row r="386" ht="12.75" customHeight="1" s="198">
      <c r="A386" s="197" t="n"/>
      <c r="B386" s="197" t="n"/>
      <c r="C386" s="197" t="n"/>
      <c r="D386" s="197" t="n"/>
      <c r="E386" s="197" t="n"/>
      <c r="F386" s="197" t="n"/>
      <c r="G386" s="197" t="n"/>
      <c r="H386" s="197" t="n"/>
    </row>
    <row r="387" ht="12.75" customHeight="1" s="198">
      <c r="A387" s="197" t="n"/>
      <c r="B387" s="197" t="n"/>
      <c r="C387" s="197" t="n"/>
      <c r="D387" s="197" t="n"/>
      <c r="E387" s="197" t="n"/>
      <c r="F387" s="197" t="n"/>
      <c r="G387" s="197" t="n"/>
      <c r="H387" s="197" t="n"/>
    </row>
    <row r="388" ht="12.75" customHeight="1" s="198">
      <c r="A388" s="197" t="n"/>
      <c r="B388" s="197" t="n"/>
      <c r="C388" s="197" t="n"/>
      <c r="D388" s="197" t="n"/>
      <c r="E388" s="197" t="n"/>
      <c r="F388" s="197" t="n"/>
      <c r="G388" s="197" t="n"/>
      <c r="H388" s="197" t="n"/>
    </row>
    <row r="389" ht="12.75" customHeight="1" s="198">
      <c r="A389" s="197" t="n"/>
      <c r="B389" s="197" t="n"/>
      <c r="C389" s="197" t="n"/>
      <c r="D389" s="197" t="n"/>
      <c r="E389" s="197" t="n"/>
      <c r="F389" s="197" t="n"/>
      <c r="G389" s="197" t="n"/>
      <c r="H389" s="197" t="n"/>
    </row>
    <row r="390" ht="12.75" customHeight="1" s="198">
      <c r="A390" s="197" t="n"/>
      <c r="B390" s="197" t="n"/>
      <c r="C390" s="197" t="n"/>
      <c r="D390" s="197" t="n"/>
      <c r="E390" s="197" t="n"/>
      <c r="F390" s="197" t="n"/>
      <c r="G390" s="197" t="n"/>
      <c r="H390" s="197" t="n"/>
    </row>
    <row r="391" ht="12.75" customHeight="1" s="198">
      <c r="A391" s="197" t="n"/>
      <c r="B391" s="197" t="n"/>
      <c r="C391" s="197" t="n"/>
      <c r="D391" s="197" t="n"/>
      <c r="E391" s="197" t="n"/>
      <c r="F391" s="197" t="n"/>
      <c r="G391" s="197" t="n"/>
      <c r="H391" s="197" t="n"/>
    </row>
    <row r="392" ht="12.75" customHeight="1" s="198">
      <c r="A392" s="197" t="n"/>
      <c r="B392" s="197" t="n"/>
      <c r="C392" s="197" t="n"/>
      <c r="D392" s="197" t="n"/>
      <c r="E392" s="197" t="n"/>
      <c r="F392" s="197" t="n"/>
      <c r="G392" s="197" t="n"/>
      <c r="H392" s="197" t="n"/>
    </row>
    <row r="393" ht="12.75" customHeight="1" s="198">
      <c r="A393" s="197" t="n"/>
      <c r="B393" s="197" t="n"/>
      <c r="C393" s="197" t="n"/>
      <c r="D393" s="197" t="n"/>
      <c r="E393" s="197" t="n"/>
      <c r="F393" s="197" t="n"/>
      <c r="G393" s="197" t="n"/>
      <c r="H393" s="197" t="n"/>
    </row>
    <row r="394" ht="12.75" customHeight="1" s="198">
      <c r="A394" s="197" t="n"/>
      <c r="B394" s="197" t="n"/>
      <c r="C394" s="197" t="n"/>
      <c r="D394" s="197" t="n"/>
      <c r="E394" s="197" t="n"/>
      <c r="F394" s="197" t="n"/>
      <c r="G394" s="197" t="n"/>
      <c r="H394" s="197" t="n"/>
    </row>
    <row r="395" ht="12.75" customHeight="1" s="198">
      <c r="A395" s="197" t="n"/>
      <c r="B395" s="197" t="n"/>
      <c r="C395" s="197" t="n"/>
      <c r="D395" s="197" t="n"/>
      <c r="E395" s="197" t="n"/>
      <c r="F395" s="197" t="n"/>
      <c r="G395" s="197" t="n"/>
      <c r="H395" s="197" t="n"/>
    </row>
    <row r="396" ht="12.75" customHeight="1" s="198">
      <c r="A396" s="197" t="n"/>
      <c r="B396" s="197" t="n"/>
      <c r="C396" s="197" t="n"/>
      <c r="D396" s="197" t="n"/>
      <c r="E396" s="197" t="n"/>
      <c r="F396" s="197" t="n"/>
      <c r="G396" s="197" t="n"/>
      <c r="H396" s="197" t="n"/>
    </row>
    <row r="397" ht="12.75" customHeight="1" s="198">
      <c r="A397" s="197" t="n"/>
      <c r="B397" s="197" t="n"/>
      <c r="C397" s="197" t="n"/>
      <c r="D397" s="197" t="n"/>
      <c r="E397" s="197" t="n"/>
      <c r="F397" s="197" t="n"/>
      <c r="G397" s="197" t="n"/>
      <c r="H397" s="197" t="n"/>
    </row>
    <row r="398" ht="12.75" customHeight="1" s="198">
      <c r="A398" s="197" t="n"/>
      <c r="B398" s="197" t="n"/>
      <c r="C398" s="197" t="n"/>
      <c r="D398" s="197" t="n"/>
      <c r="E398" s="197" t="n"/>
      <c r="F398" s="197" t="n"/>
      <c r="G398" s="197" t="n"/>
      <c r="H398" s="197" t="n"/>
    </row>
    <row r="399" ht="12.75" customHeight="1" s="198">
      <c r="A399" s="197" t="n"/>
      <c r="B399" s="197" t="n"/>
      <c r="C399" s="197" t="n"/>
      <c r="D399" s="197" t="n"/>
      <c r="E399" s="197" t="n"/>
      <c r="F399" s="197" t="n"/>
      <c r="G399" s="197" t="n"/>
      <c r="H399" s="197" t="n"/>
    </row>
    <row r="400" ht="12.75" customHeight="1" s="198">
      <c r="A400" s="197" t="n"/>
      <c r="B400" s="197" t="n"/>
      <c r="C400" s="197" t="n"/>
      <c r="D400" s="197" t="n"/>
      <c r="E400" s="197" t="n"/>
      <c r="F400" s="197" t="n"/>
      <c r="G400" s="197" t="n"/>
      <c r="H400" s="197" t="n"/>
    </row>
    <row r="401" ht="12.75" customHeight="1" s="198">
      <c r="A401" s="197" t="n"/>
      <c r="B401" s="197" t="n"/>
      <c r="C401" s="197" t="n"/>
      <c r="D401" s="197" t="n"/>
      <c r="E401" s="197" t="n"/>
      <c r="F401" s="197" t="n"/>
      <c r="G401" s="197" t="n"/>
      <c r="H401" s="197" t="n"/>
    </row>
    <row r="402" ht="12.75" customHeight="1" s="198">
      <c r="A402" s="197" t="n"/>
      <c r="B402" s="197" t="n"/>
      <c r="C402" s="197" t="n"/>
      <c r="D402" s="197" t="n"/>
      <c r="E402" s="197" t="n"/>
      <c r="F402" s="197" t="n"/>
      <c r="G402" s="197" t="n"/>
      <c r="H402" s="197" t="n"/>
    </row>
    <row r="403" ht="12.75" customHeight="1" s="198">
      <c r="A403" s="197" t="n"/>
      <c r="B403" s="197" t="n"/>
      <c r="C403" s="197" t="n"/>
      <c r="D403" s="197" t="n"/>
      <c r="E403" s="197" t="n"/>
      <c r="F403" s="197" t="n"/>
      <c r="G403" s="197" t="n"/>
      <c r="H403" s="197" t="n"/>
    </row>
    <row r="404" ht="12.75" customHeight="1" s="198">
      <c r="A404" s="197" t="n"/>
      <c r="B404" s="197" t="n"/>
      <c r="C404" s="197" t="n"/>
      <c r="D404" s="197" t="n"/>
      <c r="E404" s="197" t="n"/>
      <c r="F404" s="197" t="n"/>
      <c r="G404" s="197" t="n"/>
      <c r="H404" s="197" t="n"/>
    </row>
    <row r="405" ht="12.75" customHeight="1" s="198">
      <c r="A405" s="197" t="n"/>
      <c r="B405" s="197" t="n"/>
      <c r="C405" s="197" t="n"/>
      <c r="D405" s="197" t="n"/>
      <c r="E405" s="197" t="n"/>
      <c r="F405" s="197" t="n"/>
      <c r="G405" s="197" t="n"/>
      <c r="H405" s="197" t="n"/>
    </row>
    <row r="406" ht="12.75" customHeight="1" s="198">
      <c r="A406" s="197" t="n"/>
      <c r="B406" s="197" t="n"/>
      <c r="C406" s="197" t="n"/>
      <c r="D406" s="197" t="n"/>
      <c r="E406" s="197" t="n"/>
      <c r="F406" s="197" t="n"/>
      <c r="G406" s="197" t="n"/>
      <c r="H406" s="197" t="n"/>
    </row>
    <row r="407" ht="12.75" customHeight="1" s="198">
      <c r="A407" s="197" t="n"/>
      <c r="B407" s="197" t="n"/>
      <c r="C407" s="197" t="n"/>
      <c r="D407" s="197" t="n"/>
      <c r="E407" s="197" t="n"/>
      <c r="F407" s="197" t="n"/>
      <c r="G407" s="197" t="n"/>
      <c r="H407" s="197" t="n"/>
    </row>
    <row r="408" ht="12.75" customHeight="1" s="198">
      <c r="A408" s="197" t="n"/>
      <c r="B408" s="197" t="n"/>
      <c r="C408" s="197" t="n"/>
      <c r="D408" s="197" t="n"/>
      <c r="E408" s="197" t="n"/>
      <c r="F408" s="197" t="n"/>
      <c r="G408" s="197" t="n"/>
      <c r="H408" s="197" t="n"/>
    </row>
    <row r="409" ht="12.75" customHeight="1" s="198">
      <c r="A409" s="197" t="n"/>
      <c r="B409" s="197" t="n"/>
      <c r="C409" s="197" t="n"/>
      <c r="D409" s="197" t="n"/>
      <c r="E409" s="197" t="n"/>
      <c r="F409" s="197" t="n"/>
      <c r="G409" s="197" t="n"/>
      <c r="H409" s="197" t="n"/>
    </row>
    <row r="410" ht="12.75" customHeight="1" s="198">
      <c r="A410" s="197" t="n"/>
      <c r="B410" s="197" t="n"/>
      <c r="C410" s="197" t="n"/>
      <c r="D410" s="197" t="n"/>
      <c r="E410" s="197" t="n"/>
      <c r="F410" s="197" t="n"/>
      <c r="G410" s="197" t="n"/>
      <c r="H410" s="197" t="n"/>
    </row>
    <row r="411" ht="12.75" customHeight="1" s="198">
      <c r="A411" s="197" t="n"/>
      <c r="B411" s="197" t="n"/>
      <c r="C411" s="197" t="n"/>
      <c r="D411" s="197" t="n"/>
      <c r="E411" s="197" t="n"/>
      <c r="F411" s="197" t="n"/>
      <c r="G411" s="197" t="n"/>
      <c r="H411" s="197" t="n"/>
    </row>
    <row r="412" ht="12.75" customHeight="1" s="198">
      <c r="A412" s="197" t="n"/>
      <c r="B412" s="197" t="n"/>
      <c r="C412" s="197" t="n"/>
      <c r="D412" s="197" t="n"/>
      <c r="E412" s="197" t="n"/>
      <c r="F412" s="197" t="n"/>
      <c r="G412" s="197" t="n"/>
      <c r="H412" s="197" t="n"/>
    </row>
    <row r="413" ht="12.75" customHeight="1" s="198">
      <c r="A413" s="197" t="n"/>
      <c r="B413" s="197" t="n"/>
      <c r="C413" s="197" t="n"/>
      <c r="D413" s="197" t="n"/>
      <c r="E413" s="197" t="n"/>
      <c r="F413" s="197" t="n"/>
      <c r="G413" s="197" t="n"/>
      <c r="H413" s="197" t="n"/>
    </row>
    <row r="414" ht="12.75" customHeight="1" s="198">
      <c r="A414" s="197" t="n"/>
      <c r="B414" s="197" t="n"/>
      <c r="C414" s="197" t="n"/>
      <c r="D414" s="197" t="n"/>
      <c r="E414" s="197" t="n"/>
      <c r="F414" s="197" t="n"/>
      <c r="G414" s="197" t="n"/>
      <c r="H414" s="197" t="n"/>
    </row>
    <row r="415" ht="12.75" customHeight="1" s="198">
      <c r="A415" s="197" t="n"/>
      <c r="B415" s="197" t="n"/>
      <c r="C415" s="197" t="n"/>
      <c r="D415" s="197" t="n"/>
      <c r="E415" s="197" t="n"/>
      <c r="F415" s="197" t="n"/>
      <c r="G415" s="197" t="n"/>
      <c r="H415" s="197" t="n"/>
    </row>
    <row r="416" ht="12.75" customHeight="1" s="198">
      <c r="A416" s="197" t="n"/>
      <c r="B416" s="197" t="n"/>
      <c r="C416" s="197" t="n"/>
      <c r="D416" s="197" t="n"/>
      <c r="E416" s="197" t="n"/>
      <c r="F416" s="197" t="n"/>
      <c r="G416" s="197" t="n"/>
      <c r="H416" s="197" t="n"/>
    </row>
    <row r="417" ht="12.75" customHeight="1" s="198">
      <c r="A417" s="197" t="n"/>
      <c r="B417" s="197" t="n"/>
      <c r="C417" s="197" t="n"/>
      <c r="D417" s="197" t="n"/>
      <c r="E417" s="197" t="n"/>
      <c r="F417" s="197" t="n"/>
      <c r="G417" s="197" t="n"/>
      <c r="H417" s="197" t="n"/>
    </row>
    <row r="418" ht="12.75" customHeight="1" s="198">
      <c r="A418" s="197" t="n"/>
      <c r="B418" s="197" t="n"/>
      <c r="C418" s="197" t="n"/>
      <c r="D418" s="197" t="n"/>
      <c r="E418" s="197" t="n"/>
      <c r="F418" s="197" t="n"/>
      <c r="G418" s="197" t="n"/>
      <c r="H418" s="197" t="n"/>
    </row>
    <row r="419" ht="12.75" customHeight="1" s="198">
      <c r="A419" s="197" t="n"/>
      <c r="B419" s="197" t="n"/>
      <c r="C419" s="197" t="n"/>
      <c r="D419" s="197" t="n"/>
      <c r="E419" s="197" t="n"/>
      <c r="F419" s="197" t="n"/>
      <c r="G419" s="197" t="n"/>
      <c r="H419" s="197" t="n"/>
    </row>
    <row r="420" ht="12.75" customHeight="1" s="198">
      <c r="A420" s="197" t="n"/>
      <c r="B420" s="197" t="n"/>
      <c r="C420" s="197" t="n"/>
      <c r="D420" s="197" t="n"/>
      <c r="E420" s="197" t="n"/>
      <c r="F420" s="197" t="n"/>
      <c r="G420" s="197" t="n"/>
      <c r="H420" s="197" t="n"/>
    </row>
    <row r="421" ht="12.75" customHeight="1" s="198">
      <c r="A421" s="197" t="n"/>
      <c r="B421" s="197" t="n"/>
      <c r="C421" s="197" t="n"/>
      <c r="D421" s="197" t="n"/>
      <c r="E421" s="197" t="n"/>
      <c r="F421" s="197" t="n"/>
      <c r="G421" s="197" t="n"/>
      <c r="H421" s="197" t="n"/>
    </row>
    <row r="422" ht="12.75" customHeight="1" s="198">
      <c r="A422" s="197" t="n"/>
      <c r="B422" s="197" t="n"/>
      <c r="C422" s="197" t="n"/>
      <c r="D422" s="197" t="n"/>
      <c r="E422" s="197" t="n"/>
      <c r="F422" s="197" t="n"/>
      <c r="G422" s="197" t="n"/>
      <c r="H422" s="197" t="n"/>
    </row>
    <row r="423" ht="12.75" customHeight="1" s="198">
      <c r="A423" s="197" t="n"/>
      <c r="B423" s="197" t="n"/>
      <c r="C423" s="197" t="n"/>
      <c r="D423" s="197" t="n"/>
      <c r="E423" s="197" t="n"/>
      <c r="F423" s="197" t="n"/>
      <c r="G423" s="197" t="n"/>
      <c r="H423" s="197" t="n"/>
    </row>
    <row r="424" ht="12.75" customHeight="1" s="198">
      <c r="A424" s="197" t="n"/>
      <c r="B424" s="197" t="n"/>
      <c r="C424" s="197" t="n"/>
      <c r="D424" s="197" t="n"/>
      <c r="E424" s="197" t="n"/>
      <c r="F424" s="197" t="n"/>
      <c r="G424" s="197" t="n"/>
      <c r="H424" s="197" t="n"/>
    </row>
    <row r="425" ht="12.75" customHeight="1" s="198">
      <c r="A425" s="197" t="n"/>
      <c r="B425" s="197" t="n"/>
      <c r="C425" s="197" t="n"/>
      <c r="D425" s="197" t="n"/>
      <c r="E425" s="197" t="n"/>
      <c r="F425" s="197" t="n"/>
      <c r="G425" s="197" t="n"/>
      <c r="H425" s="197" t="n"/>
    </row>
    <row r="426" ht="12.75" customHeight="1" s="198">
      <c r="A426" s="197" t="n"/>
      <c r="B426" s="197" t="n"/>
      <c r="C426" s="197" t="n"/>
      <c r="D426" s="197" t="n"/>
      <c r="E426" s="197" t="n"/>
      <c r="F426" s="197" t="n"/>
      <c r="G426" s="197" t="n"/>
      <c r="H426" s="197" t="n"/>
    </row>
    <row r="427" ht="12.75" customHeight="1" s="198">
      <c r="A427" s="197" t="n"/>
      <c r="B427" s="197" t="n"/>
      <c r="C427" s="197" t="n"/>
      <c r="D427" s="197" t="n"/>
      <c r="E427" s="197" t="n"/>
      <c r="F427" s="197" t="n"/>
      <c r="G427" s="197" t="n"/>
      <c r="H427" s="197" t="n"/>
    </row>
    <row r="428" ht="12.75" customHeight="1" s="198">
      <c r="A428" s="197" t="n"/>
      <c r="B428" s="197" t="n"/>
      <c r="C428" s="197" t="n"/>
      <c r="D428" s="197" t="n"/>
      <c r="E428" s="197" t="n"/>
      <c r="F428" s="197" t="n"/>
      <c r="G428" s="197" t="n"/>
      <c r="H428" s="197" t="n"/>
    </row>
    <row r="429" ht="12.75" customHeight="1" s="198">
      <c r="A429" s="197" t="n"/>
      <c r="B429" s="197" t="n"/>
      <c r="C429" s="197" t="n"/>
      <c r="D429" s="197" t="n"/>
      <c r="E429" s="197" t="n"/>
      <c r="F429" s="197" t="n"/>
      <c r="G429" s="197" t="n"/>
      <c r="H429" s="197" t="n"/>
    </row>
    <row r="430" ht="12.75" customHeight="1" s="198">
      <c r="A430" s="197" t="n"/>
      <c r="B430" s="197" t="n"/>
      <c r="C430" s="197" t="n"/>
      <c r="D430" s="197" t="n"/>
      <c r="E430" s="197" t="n"/>
      <c r="F430" s="197" t="n"/>
      <c r="G430" s="197" t="n"/>
      <c r="H430" s="197" t="n"/>
    </row>
    <row r="431" ht="12.75" customHeight="1" s="198">
      <c r="A431" s="197" t="n"/>
      <c r="B431" s="197" t="n"/>
      <c r="C431" s="197" t="n"/>
      <c r="D431" s="197" t="n"/>
      <c r="E431" s="197" t="n"/>
      <c r="F431" s="197" t="n"/>
      <c r="G431" s="197" t="n"/>
      <c r="H431" s="197" t="n"/>
    </row>
    <row r="432" ht="12.75" customHeight="1" s="198">
      <c r="A432" s="197" t="n"/>
      <c r="B432" s="197" t="n"/>
      <c r="C432" s="197" t="n"/>
      <c r="D432" s="197" t="n"/>
      <c r="E432" s="197" t="n"/>
      <c r="F432" s="197" t="n"/>
      <c r="G432" s="197" t="n"/>
      <c r="H432" s="197" t="n"/>
    </row>
    <row r="433" ht="12.75" customHeight="1" s="198">
      <c r="A433" s="197" t="n"/>
      <c r="B433" s="197" t="n"/>
      <c r="C433" s="197" t="n"/>
      <c r="D433" s="197" t="n"/>
      <c r="E433" s="197" t="n"/>
      <c r="F433" s="197" t="n"/>
      <c r="G433" s="197" t="n"/>
      <c r="H433" s="197" t="n"/>
    </row>
    <row r="434" ht="12.75" customHeight="1" s="198">
      <c r="A434" s="197" t="n"/>
      <c r="B434" s="197" t="n"/>
      <c r="C434" s="197" t="n"/>
      <c r="D434" s="197" t="n"/>
      <c r="E434" s="197" t="n"/>
      <c r="F434" s="197" t="n"/>
      <c r="G434" s="197" t="n"/>
      <c r="H434" s="197" t="n"/>
    </row>
    <row r="435" ht="12.75" customHeight="1" s="198">
      <c r="A435" s="197" t="n"/>
      <c r="B435" s="197" t="n"/>
      <c r="C435" s="197" t="n"/>
      <c r="D435" s="197" t="n"/>
      <c r="E435" s="197" t="n"/>
      <c r="F435" s="197" t="n"/>
      <c r="G435" s="197" t="n"/>
      <c r="H435" s="197" t="n"/>
    </row>
    <row r="436" ht="12.75" customHeight="1" s="198">
      <c r="A436" s="197" t="n"/>
      <c r="B436" s="197" t="n"/>
      <c r="C436" s="197" t="n"/>
      <c r="D436" s="197" t="n"/>
      <c r="E436" s="197" t="n"/>
      <c r="F436" s="197" t="n"/>
      <c r="G436" s="197" t="n"/>
      <c r="H436" s="197" t="n"/>
    </row>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sheetData>
  <dataValidations count="1">
    <dataValidation sqref="A2:A236" showDropDown="0" showInputMessage="0" showErrorMessage="0" allowBlank="1" type="list">
      <formula1>CountryList</formula1>
    </dataValidation>
  </dataValidations>
  <pageMargins left="0.7" right="0.7" top="0.75" bottom="0.75" header="0" footer="0"/>
  <pageSetup orientation="portrait"/>
</worksheet>
</file>

<file path=xl/worksheets/sheet43.xml><?xml version="1.0" encoding="utf-8"?>
<worksheet xmlns:r="http://schemas.openxmlformats.org/officeDocument/2006/relationships" xmlns="http://schemas.openxmlformats.org/spreadsheetml/2006/main">
  <sheetPr>
    <tabColor rgb="FFD9E6E0"/>
    <outlinePr summaryBelow="1" summaryRight="1"/>
    <pageSetUpPr/>
  </sheetPr>
  <dimension ref="A1:Z22"/>
  <sheetViews>
    <sheetView workbookViewId="0">
      <selection activeCell="A1" sqref="A1"/>
    </sheetView>
  </sheetViews>
  <sheetFormatPr baseColWidth="8" defaultColWidth="12.63" defaultRowHeight="15" customHeight="1"/>
  <cols>
    <col width="25" customWidth="1" style="198" min="1" max="1"/>
    <col width="22.88" customWidth="1" style="198" min="2" max="2"/>
    <col width="11.25" customWidth="1" style="198" min="3" max="3"/>
    <col width="10.75" customWidth="1" style="198" min="4" max="4"/>
    <col width="11" customWidth="1" style="198" min="5" max="5"/>
    <col width="38.88" customWidth="1" style="198" min="6" max="6"/>
    <col width="8.630000000000001" customWidth="1" style="198" min="7" max="26"/>
  </cols>
  <sheetData>
    <row r="1" ht="12.75" customHeight="1" s="198">
      <c r="A1" s="197" t="inlineStr">
        <is>
          <t>Source list for loss rates and restorable land from academic studies.</t>
        </is>
      </c>
    </row>
    <row r="3" ht="12.75" customHeight="1" s="198">
      <c r="A3" s="159" t="inlineStr">
        <is>
          <t>Loss rate</t>
        </is>
      </c>
      <c r="B3" s="160" t="inlineStr">
        <is>
          <t>Unit</t>
        </is>
      </c>
      <c r="C3" s="160" t="inlineStr">
        <is>
          <t>Mangrove</t>
        </is>
      </c>
      <c r="D3" s="160" t="inlineStr">
        <is>
          <t>Seagrass</t>
        </is>
      </c>
      <c r="E3" s="160" t="inlineStr">
        <is>
          <t>Salt marsh</t>
        </is>
      </c>
      <c r="F3" s="161" t="inlineStr">
        <is>
          <t>Notes</t>
        </is>
      </c>
    </row>
    <row r="4" ht="12.75" customHeight="1" s="198">
      <c r="A4" s="162" t="inlineStr">
        <is>
          <t>Jill T. Griner et al., 2013</t>
        </is>
      </c>
      <c r="B4" s="197" t="inlineStr">
        <is>
          <t>%</t>
        </is>
      </c>
      <c r="C4" s="197" t="n"/>
      <c r="D4" s="197" t="inlineStr">
        <is>
          <t>0.4-2.6</t>
        </is>
      </c>
      <c r="E4" s="197" t="n"/>
      <c r="F4" s="128" t="inlineStr">
        <is>
          <t>global seagrass habitat loss due to land-use change</t>
        </is>
      </c>
    </row>
    <row r="5" ht="12.75" customHeight="1" s="198">
      <c r="A5" s="138" t="n"/>
      <c r="B5" s="197" t="n"/>
      <c r="C5" s="197" t="n"/>
      <c r="D5" s="197">
        <f>(0.4+2.6)/2</f>
        <v/>
      </c>
      <c r="E5" s="197" t="n"/>
      <c r="F5" s="128" t="n"/>
    </row>
    <row r="6" ht="12.75" customHeight="1" s="198">
      <c r="A6" s="134" t="inlineStr">
        <is>
          <t>McLeod et al, 2011</t>
        </is>
      </c>
      <c r="B6" s="125" t="inlineStr">
        <is>
          <t>%</t>
        </is>
      </c>
      <c r="C6" s="125" t="inlineStr">
        <is>
          <t>0.7-3</t>
        </is>
      </c>
      <c r="D6" s="125" t="n">
        <v>7</v>
      </c>
      <c r="E6" s="163">
        <f>"1-2"</f>
        <v/>
      </c>
      <c r="F6" s="126" t="inlineStr">
        <is>
          <t>global average loss rates</t>
        </is>
      </c>
    </row>
    <row r="7" ht="12.75" customHeight="1" s="198">
      <c r="A7" s="127" t="n"/>
      <c r="B7" s="13" t="inlineStr">
        <is>
          <t>%</t>
        </is>
      </c>
      <c r="C7" s="13">
        <f>(0.7+3)/2</f>
        <v/>
      </c>
      <c r="D7" s="13" t="n">
        <v>7</v>
      </c>
      <c r="E7" s="132" t="n">
        <v>1.5</v>
      </c>
      <c r="F7" s="133" t="inlineStr">
        <is>
          <t>mean</t>
        </is>
      </c>
    </row>
    <row r="8" ht="20.25" customHeight="1" s="198">
      <c r="A8" s="118" t="n"/>
      <c r="B8" s="136" t="n"/>
      <c r="C8" s="136" t="n"/>
      <c r="D8" s="136" t="n"/>
      <c r="E8" s="136" t="n"/>
      <c r="F8" s="137" t="n"/>
    </row>
    <row r="9" ht="12.75" customHeight="1" s="198">
      <c r="A9" s="131" t="inlineStr">
        <is>
          <t>Waycott, Duarte, 2009</t>
        </is>
      </c>
      <c r="B9" s="197" t="inlineStr">
        <is>
          <t>%</t>
        </is>
      </c>
      <c r="C9" s="164">
        <f>"1-3"</f>
        <v/>
      </c>
      <c r="D9" s="164">
        <f>"2-5"</f>
        <v/>
      </c>
      <c r="E9" s="164">
        <f>"1-2"</f>
        <v/>
      </c>
      <c r="F9" s="128" t="n"/>
    </row>
    <row r="10" ht="12.75" customHeight="1" s="198">
      <c r="A10" s="131" t="n"/>
      <c r="B10" s="197" t="n"/>
      <c r="C10" s="164" t="n"/>
      <c r="D10" s="197" t="n">
        <v>0.9</v>
      </c>
      <c r="E10" s="164" t="n"/>
      <c r="F10" s="128" t="inlineStr">
        <is>
          <t>before 1940</t>
        </is>
      </c>
      <c r="G10" s="197" t="n"/>
      <c r="H10" s="197" t="n"/>
      <c r="I10" s="197" t="n"/>
      <c r="J10" s="197" t="n"/>
      <c r="K10" s="197" t="n"/>
      <c r="L10" s="197" t="n"/>
      <c r="M10" s="197" t="n"/>
      <c r="N10" s="197" t="n"/>
      <c r="O10" s="197" t="n"/>
      <c r="P10" s="197" t="n"/>
      <c r="Q10" s="197" t="n"/>
      <c r="R10" s="197" t="n"/>
      <c r="S10" s="197" t="n"/>
      <c r="T10" s="197" t="n"/>
      <c r="U10" s="197" t="n"/>
      <c r="V10" s="197" t="n"/>
      <c r="W10" s="197" t="n"/>
      <c r="X10" s="197" t="n"/>
      <c r="Y10" s="197" t="n"/>
      <c r="Z10" s="197" t="n"/>
    </row>
    <row r="11" ht="12.75" customHeight="1" s="198">
      <c r="A11" s="131" t="n"/>
      <c r="B11" s="197" t="n"/>
      <c r="C11" s="164" t="n"/>
      <c r="D11" s="197" t="n">
        <v>7</v>
      </c>
      <c r="E11" s="164" t="n"/>
      <c r="F11" s="128" t="inlineStr">
        <is>
          <t>since 1990</t>
        </is>
      </c>
      <c r="G11" s="197" t="n"/>
      <c r="H11" s="197" t="n"/>
      <c r="I11" s="197" t="n"/>
      <c r="J11" s="197" t="n"/>
      <c r="K11" s="197" t="n"/>
      <c r="L11" s="197" t="n"/>
      <c r="M11" s="197" t="n"/>
      <c r="N11" s="197" t="n"/>
      <c r="O11" s="197" t="n"/>
      <c r="P11" s="197" t="n"/>
      <c r="Q11" s="197" t="n"/>
      <c r="R11" s="197" t="n"/>
      <c r="S11" s="197" t="n"/>
      <c r="T11" s="197" t="n"/>
      <c r="U11" s="197" t="n"/>
      <c r="V11" s="197" t="n"/>
      <c r="W11" s="197" t="n"/>
      <c r="X11" s="197" t="n"/>
      <c r="Y11" s="197" t="n"/>
      <c r="Z11" s="197" t="n"/>
    </row>
    <row r="12" ht="12.75" customHeight="1" s="198">
      <c r="A12" s="131" t="n"/>
      <c r="B12" s="197" t="n"/>
      <c r="C12" s="164" t="n"/>
      <c r="D12" s="197" t="n"/>
      <c r="E12" s="164" t="n"/>
      <c r="F12" s="128" t="n"/>
      <c r="G12" s="197" t="n"/>
      <c r="H12" s="197" t="n"/>
      <c r="I12" s="197" t="n"/>
      <c r="J12" s="197" t="n"/>
      <c r="K12" s="197" t="n"/>
      <c r="L12" s="197" t="n"/>
      <c r="M12" s="197" t="n"/>
      <c r="N12" s="197" t="n"/>
      <c r="O12" s="197" t="n"/>
      <c r="P12" s="197" t="n"/>
      <c r="Q12" s="197" t="n"/>
      <c r="R12" s="197" t="n"/>
      <c r="S12" s="197" t="n"/>
      <c r="T12" s="197" t="n"/>
      <c r="U12" s="197" t="n"/>
      <c r="V12" s="197" t="n"/>
      <c r="W12" s="197" t="n"/>
      <c r="X12" s="197" t="n"/>
      <c r="Y12" s="197" t="n"/>
      <c r="Z12" s="197" t="n"/>
    </row>
    <row r="13" ht="12.75" customHeight="1" s="198">
      <c r="A13" s="124" t="inlineStr">
        <is>
          <t>Fourqurean, 2012</t>
        </is>
      </c>
      <c r="B13" s="125" t="inlineStr">
        <is>
          <t>%</t>
        </is>
      </c>
      <c r="C13" s="165" t="n"/>
      <c r="D13" s="163" t="n">
        <v>1.5</v>
      </c>
      <c r="E13" s="165" t="n"/>
      <c r="F13" s="126" t="inlineStr">
        <is>
          <t>beginning of the twentieth century and accelerating in recent decades</t>
        </is>
      </c>
      <c r="G13" s="197" t="n"/>
      <c r="H13" s="197" t="n"/>
      <c r="I13" s="197" t="n"/>
      <c r="J13" s="197" t="n"/>
      <c r="K13" s="197" t="n"/>
      <c r="L13" s="197" t="n"/>
      <c r="M13" s="197" t="n"/>
      <c r="N13" s="197" t="n"/>
      <c r="O13" s="197" t="n"/>
      <c r="P13" s="197" t="n"/>
      <c r="Q13" s="197" t="n"/>
      <c r="R13" s="197" t="n"/>
      <c r="S13" s="197" t="n"/>
      <c r="T13" s="197" t="n"/>
      <c r="U13" s="197" t="n"/>
      <c r="V13" s="197" t="n"/>
      <c r="W13" s="197" t="n"/>
      <c r="X13" s="197" t="n"/>
      <c r="Y13" s="197" t="n"/>
      <c r="Z13" s="197" t="n"/>
    </row>
    <row r="14" ht="12.75" customHeight="1" s="198">
      <c r="A14" s="131" t="n"/>
      <c r="B14" s="197" t="n"/>
      <c r="C14" s="164" t="n"/>
      <c r="D14" s="164" t="n"/>
      <c r="E14" s="164" t="n"/>
      <c r="F14" s="128" t="n"/>
      <c r="G14" s="197" t="n"/>
      <c r="H14" s="197" t="n"/>
      <c r="I14" s="197" t="n"/>
      <c r="J14" s="197" t="n"/>
      <c r="K14" s="197" t="n"/>
      <c r="L14" s="197" t="n"/>
      <c r="M14" s="197" t="n"/>
      <c r="N14" s="197" t="n"/>
      <c r="O14" s="197" t="n"/>
      <c r="P14" s="197" t="n"/>
      <c r="Q14" s="197" t="n"/>
      <c r="R14" s="197" t="n"/>
      <c r="S14" s="197" t="n"/>
      <c r="T14" s="197" t="n"/>
      <c r="U14" s="197" t="n"/>
      <c r="V14" s="197" t="n"/>
      <c r="W14" s="197" t="n"/>
      <c r="X14" s="197" t="n"/>
      <c r="Y14" s="197" t="n"/>
      <c r="Z14" s="197" t="n"/>
    </row>
    <row r="15" ht="12.75" customHeight="1" s="198">
      <c r="A15" s="138" t="n"/>
      <c r="B15" s="197" t="n"/>
      <c r="C15" s="197" t="n"/>
      <c r="D15" s="197" t="n"/>
      <c r="E15" s="197" t="n"/>
      <c r="F15" s="128" t="n"/>
    </row>
    <row r="16" ht="12.75" customHeight="1" s="198">
      <c r="A16" s="159" t="inlineStr">
        <is>
          <t>Restorable land</t>
        </is>
      </c>
      <c r="B16" s="160" t="inlineStr">
        <is>
          <t>Unit</t>
        </is>
      </c>
      <c r="C16" s="160" t="inlineStr">
        <is>
          <t>Mangrove</t>
        </is>
      </c>
      <c r="D16" s="160" t="inlineStr">
        <is>
          <t>Seagrass</t>
        </is>
      </c>
      <c r="E16" s="160" t="inlineStr">
        <is>
          <t>Salt marsh</t>
        </is>
      </c>
      <c r="F16" s="166" t="inlineStr">
        <is>
          <t>Notes</t>
        </is>
      </c>
      <c r="G16" s="197" t="n"/>
      <c r="H16" s="197" t="n"/>
      <c r="I16" s="197" t="n"/>
      <c r="J16" s="197" t="n"/>
      <c r="K16" s="197" t="n"/>
      <c r="L16" s="197" t="n"/>
      <c r="M16" s="197" t="n"/>
      <c r="N16" s="197" t="n"/>
      <c r="O16" s="197" t="n"/>
      <c r="P16" s="197" t="n"/>
      <c r="Q16" s="197" t="n"/>
      <c r="R16" s="197" t="n"/>
      <c r="S16" s="197" t="n"/>
      <c r="T16" s="197" t="n"/>
      <c r="U16" s="197" t="n"/>
      <c r="V16" s="197" t="n"/>
      <c r="W16" s="197" t="n"/>
      <c r="X16" s="197" t="n"/>
      <c r="Y16" s="197" t="n"/>
      <c r="Z16" s="197" t="n"/>
    </row>
    <row r="17" ht="12.75" customHeight="1" s="198">
      <c r="A17" s="162" t="inlineStr">
        <is>
          <t>Buelow et al., 2022</t>
        </is>
      </c>
      <c r="B17" s="197" t="inlineStr">
        <is>
          <t>% of total observed extent</t>
        </is>
      </c>
      <c r="C17" s="197" t="n">
        <v>0.8</v>
      </c>
      <c r="D17" s="197" t="n">
        <v>4.6</v>
      </c>
      <c r="E17" s="197" t="n"/>
      <c r="F17" s="128" t="inlineStr">
        <is>
          <t>Intermediate restoration scenario modeled to 2030</t>
        </is>
      </c>
    </row>
    <row r="18" ht="12.75" customHeight="1" s="198">
      <c r="A18" s="138" t="n"/>
      <c r="B18" s="197" t="inlineStr">
        <is>
          <t>% of total observed extent</t>
        </is>
      </c>
      <c r="C18" s="197" t="n">
        <v>2.8</v>
      </c>
      <c r="D18" s="197" t="n">
        <v>15.4</v>
      </c>
      <c r="E18" s="197" t="n"/>
      <c r="F18" s="128" t="inlineStr">
        <is>
          <t>Intermediate restoration scenario modeled to 2050</t>
        </is>
      </c>
    </row>
    <row r="19" ht="12.75" customHeight="1" s="198">
      <c r="A19" s="138" t="n"/>
      <c r="B19" s="197" t="inlineStr">
        <is>
          <t>% of total observed extent</t>
        </is>
      </c>
      <c r="C19" s="197" t="n">
        <v>5.3</v>
      </c>
      <c r="D19" s="197" t="n">
        <v>27.6</v>
      </c>
      <c r="E19" s="197" t="n"/>
      <c r="F19" s="128" t="inlineStr">
        <is>
          <t>Ambitious restoration scenario modeled to 2050</t>
        </is>
      </c>
    </row>
    <row r="20" ht="12.75" customHeight="1" s="198">
      <c r="A20" s="138" t="n"/>
      <c r="B20" s="197" t="n"/>
      <c r="C20" s="197" t="n"/>
      <c r="D20" s="197" t="n"/>
      <c r="E20" s="197">
        <f>SUM(C17:D17)/2</f>
        <v/>
      </c>
      <c r="F20" s="128" t="n"/>
    </row>
    <row r="21" ht="12.75" customHeight="1" s="198">
      <c r="A21" s="138" t="n"/>
      <c r="B21" s="197" t="n"/>
      <c r="C21" s="197" t="n"/>
      <c r="D21" s="197" t="n"/>
      <c r="E21" s="197">
        <f>SUM(C18:D18)/2</f>
        <v/>
      </c>
      <c r="F21" s="147" t="n"/>
    </row>
    <row r="22" ht="12.75" customHeight="1" s="198">
      <c r="A22" s="118" t="n"/>
      <c r="B22" s="136" t="n"/>
      <c r="C22" s="136" t="n"/>
      <c r="D22" s="136" t="n"/>
      <c r="E22" s="136">
        <f>SUM(C19:D19)/2</f>
        <v/>
      </c>
      <c r="F22" s="146" t="n"/>
    </row>
    <row r="23" ht="12.75" customHeight="1" s="198"/>
    <row r="24" ht="12.75" customHeight="1" s="198"/>
    <row r="25" ht="12.75" customHeight="1" s="198"/>
    <row r="26" ht="12.75" customHeight="1" s="198"/>
    <row r="27" ht="12.75" customHeight="1" s="198"/>
    <row r="28" ht="12.75" customHeight="1" s="198"/>
    <row r="29" ht="12.75" customHeight="1" s="198"/>
    <row r="30" ht="12.75" customHeight="1" s="198"/>
    <row r="31" ht="12.75" customHeight="1" s="198"/>
    <row r="32" ht="12.75" customHeight="1" s="198"/>
    <row r="33" ht="12.75" customHeight="1" s="198"/>
    <row r="34" ht="12.75" customHeight="1" s="198"/>
    <row r="35" ht="12.75" customHeight="1" s="198"/>
    <row r="36" ht="12.75" customHeight="1" s="198"/>
    <row r="37" ht="12.75" customHeight="1" s="198"/>
    <row r="38" ht="12.75" customHeight="1" s="198"/>
    <row r="39" ht="12.75" customHeight="1" s="198"/>
    <row r="40" ht="12.75" customHeight="1" s="198"/>
    <row r="41" ht="12.75" customHeight="1" s="198"/>
    <row r="42" ht="12.75" customHeight="1" s="198"/>
    <row r="43" ht="12.75" customHeight="1" s="198"/>
    <row r="44" ht="12.75" customHeight="1" s="198"/>
    <row r="45" ht="12.75" customHeight="1" s="198"/>
    <row r="46" ht="12.75" customHeight="1" s="198"/>
    <row r="47" ht="12.75" customHeight="1" s="198"/>
    <row r="48" ht="12.75" customHeight="1" s="198"/>
    <row r="49" ht="12.75" customHeight="1" s="198"/>
    <row r="50" ht="12.75" customHeight="1" s="198"/>
    <row r="51" ht="12.75" customHeight="1" s="198"/>
    <row r="52" ht="12.75" customHeight="1" s="198"/>
    <row r="53" ht="12.75" customHeight="1" s="198"/>
    <row r="54" ht="12.75" customHeight="1" s="198"/>
    <row r="55" ht="12.75" customHeight="1" s="198"/>
    <row r="56" ht="12.75" customHeight="1" s="198"/>
    <row r="57" ht="12.75" customHeight="1" s="198"/>
    <row r="58" ht="12.75" customHeight="1" s="198"/>
    <row r="59" ht="12.75" customHeight="1" s="198"/>
    <row r="60" ht="12.75" customHeight="1" s="198"/>
    <row r="61" ht="12.75" customHeight="1" s="198"/>
    <row r="62" ht="12.75" customHeight="1" s="198"/>
    <row r="63" ht="12.75" customHeight="1" s="198"/>
    <row r="64" ht="12.75" customHeight="1" s="198"/>
    <row r="65" ht="12.75" customHeight="1" s="198"/>
    <row r="66" ht="12.75" customHeight="1" s="198"/>
    <row r="67" ht="12.75" customHeight="1" s="198"/>
    <row r="68" ht="12.75" customHeight="1" s="198"/>
    <row r="69" ht="12.75" customHeight="1" s="198"/>
    <row r="70" ht="12.75" customHeight="1" s="198"/>
    <row r="71" ht="12.75" customHeight="1" s="198"/>
    <row r="72" ht="12.75" customHeight="1" s="198"/>
    <row r="73" ht="12.75" customHeight="1" s="198"/>
    <row r="74" ht="12.75" customHeight="1" s="198"/>
    <row r="75" ht="12.75" customHeight="1" s="198"/>
    <row r="76" ht="12.75" customHeight="1" s="198"/>
    <row r="77" ht="12.75" customHeight="1" s="198"/>
    <row r="78" ht="12.75" customHeight="1" s="198"/>
    <row r="79" ht="12.75" customHeight="1" s="198"/>
    <row r="80" ht="12.75" customHeight="1" s="198"/>
    <row r="81" ht="12.75" customHeight="1" s="198"/>
    <row r="82" ht="12.75" customHeight="1" s="198"/>
    <row r="83" ht="12.75" customHeight="1" s="198"/>
    <row r="84" ht="12.75" customHeight="1" s="198"/>
    <row r="85" ht="12.75" customHeight="1" s="198"/>
    <row r="86" ht="12.75" customHeight="1" s="198"/>
    <row r="87" ht="12.75" customHeight="1" s="198"/>
    <row r="88" ht="12.75" customHeight="1" s="198"/>
    <row r="89" ht="12.75" customHeight="1" s="198"/>
    <row r="90" ht="12.75" customHeight="1" s="198"/>
    <row r="91" ht="12.75" customHeight="1" s="198"/>
    <row r="92" ht="12.75" customHeight="1" s="198"/>
    <row r="93" ht="12.75" customHeight="1" s="198"/>
    <row r="94" ht="12.75" customHeight="1" s="198"/>
    <row r="95" ht="12.75" customHeight="1" s="198"/>
    <row r="96" ht="12.75" customHeight="1" s="198"/>
    <row r="97" ht="12.75" customHeight="1" s="198"/>
    <row r="98" ht="12.75" customHeight="1" s="198"/>
    <row r="99" ht="12.75" customHeight="1" s="198"/>
    <row r="100" ht="12.75" customHeight="1" s="198"/>
    <row r="101" ht="12.75" customHeight="1" s="198"/>
    <row r="102" ht="12.75" customHeight="1" s="198"/>
    <row r="103" ht="12.75" customHeight="1" s="198"/>
    <row r="104" ht="12.75" customHeight="1" s="198"/>
    <row r="105" ht="12.75" customHeight="1" s="198"/>
    <row r="106" ht="12.75" customHeight="1" s="198"/>
    <row r="107" ht="12.75" customHeight="1" s="198"/>
    <row r="108" ht="12.75" customHeight="1" s="198"/>
    <row r="109" ht="12.75" customHeight="1" s="198"/>
    <row r="110" ht="12.75" customHeight="1" s="198"/>
    <row r="111" ht="12.75" customHeight="1" s="198"/>
    <row r="112" ht="12.75" customHeight="1" s="198"/>
    <row r="113" ht="12.75" customHeight="1" s="198"/>
    <row r="114" ht="12.75" customHeight="1" s="198"/>
    <row r="115" ht="12.75" customHeight="1" s="198"/>
    <row r="116" ht="12.75" customHeight="1" s="198"/>
    <row r="117" ht="12.75" customHeight="1" s="198"/>
    <row r="118" ht="12.75" customHeight="1" s="198"/>
    <row r="119" ht="12.75" customHeight="1" s="198"/>
    <row r="120" ht="12.75" customHeight="1" s="198"/>
    <row r="121" ht="12.75" customHeight="1" s="198"/>
    <row r="122" ht="12.75" customHeight="1" s="198"/>
    <row r="123" ht="12.75" customHeight="1" s="198"/>
    <row r="124" ht="12.75" customHeight="1" s="198"/>
    <row r="125" ht="12.75" customHeight="1" s="198"/>
    <row r="126" ht="12.75" customHeight="1" s="198"/>
    <row r="127" ht="12.75" customHeight="1" s="198"/>
    <row r="128" ht="12.75" customHeight="1" s="198"/>
    <row r="129" ht="12.75" customHeight="1" s="198"/>
    <row r="130" ht="12.75" customHeight="1" s="198"/>
    <row r="131" ht="12.75" customHeight="1" s="198"/>
    <row r="132" ht="12.75" customHeight="1" s="198"/>
    <row r="133" ht="12.75" customHeight="1" s="198"/>
    <row r="134" ht="12.75" customHeight="1" s="198"/>
    <row r="135" ht="12.75" customHeight="1" s="198"/>
    <row r="136" ht="12.75" customHeight="1" s="198"/>
    <row r="137" ht="12.75" customHeight="1" s="198"/>
    <row r="138" ht="12.75" customHeight="1" s="198"/>
    <row r="139" ht="12.75" customHeight="1" s="198"/>
    <row r="140" ht="12.75" customHeight="1" s="198"/>
    <row r="141" ht="12.75" customHeight="1" s="198"/>
    <row r="142" ht="12.75" customHeight="1" s="198"/>
    <row r="143" ht="12.75" customHeight="1" s="198"/>
    <row r="144" ht="12.75" customHeight="1" s="198"/>
    <row r="145" ht="12.75" customHeight="1" s="198"/>
    <row r="146" ht="12.75" customHeight="1" s="198"/>
    <row r="147" ht="12.75" customHeight="1" s="198"/>
    <row r="148" ht="12.75" customHeight="1" s="198"/>
    <row r="149" ht="12.75" customHeight="1" s="198"/>
    <row r="150" ht="12.75" customHeight="1" s="198"/>
    <row r="151" ht="12.75" customHeight="1" s="198"/>
    <row r="152" ht="12.75" customHeight="1" s="198"/>
    <row r="153" ht="12.75" customHeight="1" s="198"/>
    <row r="154" ht="12.75" customHeight="1" s="198"/>
    <row r="155" ht="12.75" customHeight="1" s="198"/>
    <row r="156" ht="12.75" customHeight="1" s="198"/>
    <row r="157" ht="12.75" customHeight="1" s="198"/>
    <row r="158" ht="12.75" customHeight="1" s="198"/>
    <row r="159" ht="12.75" customHeight="1" s="198"/>
    <row r="160" ht="12.75" customHeight="1" s="198"/>
    <row r="161" ht="12.75" customHeight="1" s="198"/>
    <row r="162" ht="12.75" customHeight="1" s="198"/>
    <row r="163" ht="12.75" customHeight="1" s="198"/>
    <row r="164" ht="12.75" customHeight="1" s="198"/>
    <row r="165" ht="12.75" customHeight="1" s="198"/>
    <row r="166" ht="12.75" customHeight="1" s="198"/>
    <row r="167" ht="12.75" customHeight="1" s="198"/>
    <row r="168" ht="12.75" customHeight="1" s="198"/>
    <row r="169" ht="12.75" customHeight="1" s="198"/>
    <row r="170" ht="12.75" customHeight="1" s="198"/>
    <row r="171" ht="12.75" customHeight="1" s="198"/>
    <row r="172" ht="12.75" customHeight="1" s="198"/>
    <row r="173" ht="12.75" customHeight="1" s="198"/>
    <row r="174" ht="12.75" customHeight="1" s="198"/>
    <row r="175" ht="12.75" customHeight="1" s="198"/>
    <row r="176" ht="12.75" customHeight="1" s="198"/>
    <row r="177" ht="12.75" customHeight="1" s="198"/>
    <row r="178" ht="12.75" customHeight="1" s="198"/>
    <row r="179" ht="12.75" customHeight="1" s="198"/>
    <row r="180" ht="12.75" customHeight="1" s="198"/>
    <row r="181" ht="12.75" customHeight="1" s="198"/>
    <row r="182" ht="12.75" customHeight="1" s="198"/>
    <row r="183" ht="12.75" customHeight="1" s="198"/>
    <row r="184" ht="12.75" customHeight="1" s="198"/>
    <row r="185" ht="12.75" customHeight="1" s="198"/>
    <row r="186" ht="12.75" customHeight="1" s="198"/>
    <row r="187" ht="12.75" customHeight="1" s="198"/>
    <row r="188" ht="12.75" customHeight="1" s="198"/>
    <row r="189" ht="12.75" customHeight="1" s="198"/>
    <row r="190" ht="12.75" customHeight="1" s="198"/>
    <row r="191" ht="12.75" customHeight="1" s="198"/>
    <row r="192" ht="12.75" customHeight="1" s="198"/>
    <row r="193" ht="12.75" customHeight="1" s="198"/>
    <row r="194" ht="12.75" customHeight="1" s="198"/>
    <row r="195" ht="12.75" customHeight="1" s="198"/>
    <row r="196" ht="12.75" customHeight="1" s="198"/>
    <row r="197" ht="12.75" customHeight="1" s="198"/>
    <row r="198" ht="12.75" customHeight="1" s="198"/>
    <row r="199" ht="12.75" customHeight="1" s="198"/>
    <row r="200" ht="12.75" customHeight="1" s="198"/>
    <row r="201" ht="12.75" customHeight="1" s="198"/>
    <row r="202" ht="12.75" customHeight="1" s="198"/>
    <row r="203" ht="12.75" customHeight="1" s="198"/>
    <row r="204" ht="12.75" customHeight="1" s="198"/>
    <row r="205" ht="12.75" customHeight="1" s="198"/>
    <row r="206" ht="12.75" customHeight="1" s="198"/>
    <row r="207" ht="12.75" customHeight="1" s="198"/>
    <row r="208" ht="12.75" customHeight="1" s="198"/>
    <row r="209" ht="12.75" customHeight="1" s="198"/>
    <row r="210" ht="12.75" customHeight="1" s="198"/>
    <row r="211" ht="12.75" customHeight="1" s="198"/>
    <row r="212" ht="12.75" customHeight="1" s="198"/>
    <row r="213" ht="12.75" customHeight="1" s="198"/>
    <row r="214" ht="12.75" customHeight="1" s="198"/>
    <row r="215" ht="12.75" customHeight="1" s="198"/>
    <row r="216" ht="12.75" customHeight="1" s="198"/>
    <row r="217" ht="12.75" customHeight="1" s="198"/>
    <row r="218" ht="12.75" customHeight="1" s="198"/>
    <row r="219" ht="12.75" customHeight="1" s="198"/>
    <row r="220" ht="12.75" customHeight="1" s="198"/>
    <row r="221" ht="12.75" customHeight="1" s="198"/>
    <row r="222" ht="12.75" customHeight="1" s="198"/>
    <row r="223" ht="15.75" customHeight="1" s="198"/>
    <row r="224" ht="15.75" customHeight="1" s="198"/>
    <row r="225" ht="15.75" customHeight="1" s="198"/>
    <row r="226" ht="15.75" customHeight="1" s="198"/>
    <row r="227" ht="15.75" customHeight="1" s="198"/>
    <row r="228" ht="15.75" customHeight="1" s="198"/>
    <row r="229" ht="15.75" customHeight="1" s="198"/>
    <row r="230" ht="15.75" customHeight="1" s="198"/>
    <row r="231" ht="15.75" customHeight="1" s="198"/>
    <row r="232" ht="15.75" customHeight="1" s="198"/>
    <row r="233" ht="15.75" customHeight="1" s="198"/>
    <row r="234" ht="15.75" customHeight="1" s="198"/>
    <row r="235" ht="15.75" customHeight="1" s="198"/>
    <row r="236" ht="15.75" customHeight="1" s="198"/>
    <row r="237" ht="15.75" customHeight="1" s="198"/>
    <row r="238" ht="15.75" customHeight="1" s="198"/>
    <row r="239" ht="15.75" customHeight="1" s="198"/>
    <row r="240" ht="15.75" customHeight="1" s="198"/>
    <row r="241" ht="15.75" customHeight="1" s="198"/>
    <row r="242" ht="15.75" customHeight="1" s="198"/>
    <row r="243" ht="15.75" customHeight="1" s="198"/>
    <row r="244" ht="15.75" customHeight="1" s="198"/>
    <row r="245" ht="15.75" customHeight="1" s="198"/>
    <row r="246" ht="15.75" customHeight="1" s="198"/>
    <row r="247" ht="15.75" customHeight="1" s="198"/>
    <row r="248" ht="15.75" customHeight="1" s="198"/>
    <row r="249" ht="15.75" customHeight="1" s="198"/>
    <row r="250" ht="15.75" customHeight="1" s="198"/>
    <row r="251" ht="15.75" customHeight="1" s="198"/>
    <row r="252" ht="15.75" customHeight="1" s="198"/>
    <row r="253" ht="15.75" customHeight="1" s="198"/>
    <row r="254" ht="15.75" customHeight="1" s="198"/>
    <row r="255" ht="15.75" customHeight="1" s="198"/>
    <row r="256" ht="15.75" customHeight="1" s="198"/>
    <row r="257" ht="15.75" customHeight="1" s="198"/>
    <row r="258" ht="15.75" customHeight="1" s="198"/>
    <row r="259" ht="15.75" customHeight="1" s="198"/>
    <row r="260" ht="15.75" customHeight="1" s="198"/>
    <row r="261" ht="15.75" customHeight="1" s="198"/>
    <row r="262" ht="15.75" customHeight="1" s="198"/>
    <row r="263" ht="15.75" customHeight="1" s="198"/>
    <row r="264" ht="15.75" customHeight="1" s="198"/>
    <row r="265" ht="15.75" customHeight="1" s="198"/>
    <row r="266" ht="15.75" customHeight="1" s="198"/>
    <row r="267" ht="15.75" customHeight="1" s="198"/>
    <row r="268" ht="15.75" customHeight="1" s="198"/>
    <row r="269" ht="15.75" customHeight="1" s="198"/>
    <row r="270" ht="15.75" customHeight="1" s="198"/>
    <row r="271" ht="15.75" customHeight="1" s="198"/>
    <row r="272" ht="15.75" customHeight="1" s="198"/>
    <row r="273" ht="15.75" customHeight="1" s="198"/>
    <row r="274" ht="15.75" customHeight="1" s="198"/>
    <row r="275" ht="15.75" customHeight="1" s="198"/>
    <row r="276" ht="15.75" customHeight="1" s="198"/>
    <row r="277" ht="15.75" customHeight="1" s="198"/>
    <row r="278" ht="15.75" customHeight="1" s="198"/>
    <row r="279" ht="15.75" customHeight="1" s="198"/>
    <row r="280" ht="15.75" customHeight="1" s="198"/>
    <row r="281" ht="15.75" customHeight="1" s="198"/>
    <row r="282" ht="15.75" customHeight="1" s="198"/>
    <row r="283" ht="15.75" customHeight="1" s="198"/>
    <row r="284" ht="15.75" customHeight="1" s="198"/>
    <row r="285" ht="15.75" customHeight="1" s="198"/>
    <row r="286" ht="15.75" customHeight="1" s="198"/>
    <row r="287" ht="15.75" customHeight="1" s="198"/>
    <row r="288" ht="15.75" customHeight="1" s="198"/>
    <row r="289" ht="15.75" customHeight="1" s="198"/>
    <row r="290" ht="15.75" customHeight="1" s="198"/>
    <row r="291" ht="15.75" customHeight="1" s="198"/>
    <row r="292" ht="15.75" customHeight="1" s="198"/>
    <row r="293" ht="15.75" customHeight="1" s="198"/>
    <row r="294" ht="15.75" customHeight="1" s="198"/>
    <row r="295" ht="15.75" customHeight="1" s="198"/>
    <row r="296" ht="15.75" customHeight="1" s="198"/>
    <row r="297" ht="15.75" customHeight="1" s="198"/>
    <row r="298" ht="15.75" customHeight="1" s="198"/>
    <row r="299" ht="15.75" customHeight="1" s="198"/>
    <row r="300" ht="15.75" customHeight="1" s="198"/>
    <row r="301" ht="15.75" customHeight="1" s="198"/>
    <row r="302" ht="15.75" customHeight="1" s="198"/>
    <row r="303" ht="15.75" customHeight="1" s="198"/>
    <row r="304" ht="15.75" customHeight="1" s="198"/>
    <row r="305" ht="15.75" customHeight="1" s="198"/>
    <row r="306" ht="15.75" customHeight="1" s="198"/>
    <row r="307" ht="15.75" customHeight="1" s="198"/>
    <row r="308" ht="15.75" customHeight="1" s="198"/>
    <row r="309" ht="15.75" customHeight="1" s="198"/>
    <row r="310" ht="15.75" customHeight="1" s="198"/>
    <row r="311" ht="15.75" customHeight="1" s="198"/>
    <row r="312" ht="15.75" customHeight="1" s="198"/>
    <row r="313" ht="15.75" customHeight="1" s="198"/>
    <row r="314" ht="15.75" customHeight="1" s="198"/>
    <row r="315" ht="15.75" customHeight="1" s="198"/>
    <row r="316" ht="15.75" customHeight="1" s="198"/>
    <row r="317" ht="15.75" customHeight="1" s="198"/>
    <row r="318" ht="15.75" customHeight="1" s="198"/>
    <row r="319" ht="15.75" customHeight="1" s="198"/>
    <row r="320" ht="15.75" customHeight="1" s="198"/>
    <row r="321" ht="15.75" customHeight="1" s="198"/>
    <row r="322" ht="15.75" customHeight="1" s="198"/>
    <row r="323" ht="15.75" customHeight="1" s="198"/>
    <row r="324" ht="15.75" customHeight="1" s="198"/>
    <row r="325" ht="15.75" customHeight="1" s="198"/>
    <row r="326" ht="15.75" customHeight="1" s="198"/>
    <row r="327" ht="15.75" customHeight="1" s="198"/>
    <row r="328" ht="15.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sheetData>
  <hyperlinks>
    <hyperlink ref="A4" r:id="rId1"/>
    <hyperlink ref="A6" r:id="rId2"/>
    <hyperlink ref="A9" r:id="rId3"/>
    <hyperlink ref="A13" r:id="rId4"/>
    <hyperlink ref="A17" r:id="rId5"/>
  </hyperlinks>
  <pageMargins left="0.236111111111111" right="0.236111111111111" top="0.75" bottom="0.75" header="0" footer="0"/>
  <pageSetup orientation="landscape"/>
  <headerFooter>
    <oddHeader/>
    <oddFooter>&amp;CPage &amp;P of</oddFooter>
    <evenHeader/>
    <evenFooter/>
    <firstHeader/>
    <firstFooter/>
  </headerFooter>
</worksheet>
</file>

<file path=xl/worksheets/sheet44.xml><?xml version="1.0" encoding="utf-8"?>
<worksheet xmlns="http://schemas.openxmlformats.org/spreadsheetml/2006/main">
  <sheetPr>
    <tabColor rgb="FFD9E6E0"/>
    <outlinePr summaryBelow="1" summaryRight="1"/>
    <pageSetUpPr/>
  </sheetPr>
  <dimension ref="A1:AA240"/>
  <sheetViews>
    <sheetView workbookViewId="0">
      <selection activeCell="A1" sqref="A1"/>
    </sheetView>
  </sheetViews>
  <sheetFormatPr baseColWidth="8" defaultColWidth="12.63" defaultRowHeight="15" customHeight="1"/>
  <cols>
    <col width="17.63" customWidth="1" style="198" min="1" max="1"/>
    <col width="16.38" customWidth="1" style="198" min="2" max="2"/>
    <col width="12.38" customWidth="1" style="198" min="3" max="13"/>
    <col width="11.13" customWidth="1" style="198" min="14" max="24"/>
    <col width="20.25" customWidth="1" style="198" min="25" max="25"/>
    <col width="22" customWidth="1" style="198" min="26" max="26"/>
    <col width="21.13" customWidth="1" style="198" min="27" max="27"/>
  </cols>
  <sheetData>
    <row r="1" ht="24.75" customHeight="1" s="198">
      <c r="A1" s="168" t="inlineStr">
        <is>
          <t>Function: Global Mangrove Watch dataset for mangrove extent v4</t>
        </is>
      </c>
      <c r="I1" s="197" t="n"/>
      <c r="J1" s="197" t="n"/>
      <c r="K1" s="197" t="n"/>
      <c r="L1" s="197" t="n"/>
      <c r="M1" s="197" t="n"/>
      <c r="N1" s="197" t="n"/>
      <c r="O1" s="197" t="n"/>
      <c r="P1" s="197" t="n"/>
      <c r="Q1" s="197" t="n"/>
      <c r="R1" s="197" t="n"/>
      <c r="S1" s="197" t="n"/>
      <c r="T1" s="197" t="n"/>
      <c r="U1" s="197" t="n"/>
      <c r="V1" s="197" t="n"/>
      <c r="W1" s="197" t="n"/>
      <c r="X1" s="197" t="n"/>
      <c r="Y1" s="197" t="n"/>
      <c r="Z1" s="197" t="n"/>
      <c r="AA1" s="197" t="n"/>
    </row>
    <row r="2" ht="51" customHeight="1" s="198">
      <c r="A2" s="168"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197" t="n"/>
      <c r="J2" s="197" t="n"/>
      <c r="K2" s="197" t="n"/>
      <c r="L2" s="197" t="n"/>
      <c r="M2" s="197" t="n"/>
      <c r="N2" s="197" t="n"/>
      <c r="O2" s="197" t="n"/>
      <c r="P2" s="197" t="n"/>
      <c r="Q2" s="197" t="n"/>
      <c r="R2" s="197" t="n"/>
      <c r="S2" s="197" t="n"/>
      <c r="T2" s="197" t="n"/>
      <c r="U2" s="197" t="n"/>
      <c r="V2" s="197" t="n"/>
      <c r="W2" s="197" t="n"/>
      <c r="X2" s="197" t="n"/>
      <c r="Y2" s="197" t="n"/>
      <c r="Z2" s="197" t="n"/>
      <c r="AA2" s="197" t="n"/>
    </row>
    <row r="3" ht="51" customHeight="1" s="198">
      <c r="A3" s="168" t="n"/>
      <c r="B3" s="176" t="inlineStr">
        <is>
          <t>Extent</t>
        </is>
      </c>
      <c r="C3" s="176" t="inlineStr">
        <is>
          <t>Extend historic</t>
        </is>
      </c>
      <c r="D3" s="100" t="n"/>
      <c r="E3" s="100" t="n"/>
      <c r="F3" s="100" t="n"/>
      <c r="G3" s="100" t="n"/>
      <c r="H3" s="100" t="n"/>
      <c r="I3" s="197" t="n"/>
      <c r="J3" s="197" t="n"/>
      <c r="K3" s="197" t="n"/>
      <c r="L3" s="197" t="n"/>
      <c r="M3" s="197" t="n"/>
      <c r="N3" s="197" t="n"/>
      <c r="O3" s="197" t="n"/>
      <c r="P3" s="197" t="n"/>
      <c r="Q3" s="197" t="n"/>
      <c r="R3" s="197" t="n"/>
      <c r="S3" s="197" t="n"/>
      <c r="T3" s="197" t="n"/>
      <c r="U3" s="197" t="n"/>
      <c r="V3" s="197" t="n"/>
      <c r="W3" s="197" t="n"/>
      <c r="X3" s="197" t="n"/>
      <c r="Y3" s="197" t="n"/>
      <c r="Z3" s="197" t="n"/>
      <c r="AA3" s="197" t="n"/>
    </row>
    <row r="4" ht="51" customHeight="1" s="198">
      <c r="A4" s="176" t="inlineStr">
        <is>
          <t>Columns being referenced:</t>
        </is>
      </c>
      <c r="B4" s="169" t="inlineStr">
        <is>
          <t>2020_area</t>
        </is>
      </c>
      <c r="C4" s="169" t="inlineStr">
        <is>
          <t>2010_area</t>
        </is>
      </c>
      <c r="D4" s="170" t="n"/>
      <c r="E4" s="170" t="n"/>
      <c r="F4" s="170" t="n"/>
      <c r="G4" s="170" t="n"/>
      <c r="H4" s="170" t="n"/>
      <c r="I4" s="197" t="n"/>
      <c r="J4" s="197" t="n"/>
      <c r="K4" s="197" t="n"/>
      <c r="L4" s="197" t="n"/>
      <c r="M4" s="197" t="n"/>
      <c r="N4" s="197" t="n"/>
      <c r="O4" s="197" t="n"/>
      <c r="P4" s="197" t="n"/>
      <c r="Q4" s="197" t="n"/>
      <c r="R4" s="197" t="n"/>
      <c r="S4" s="197" t="n"/>
      <c r="T4" s="197" t="n"/>
      <c r="U4" s="197" t="n"/>
      <c r="V4" s="197" t="n"/>
      <c r="W4" s="197" t="n"/>
      <c r="X4" s="197" t="n"/>
      <c r="Y4" s="197" t="n"/>
      <c r="Z4" s="197" t="n"/>
      <c r="AA4" s="197" t="n"/>
    </row>
    <row r="5" ht="18" customHeight="1" s="198">
      <c r="A5" s="91" t="inlineStr">
        <is>
          <t>Country</t>
        </is>
      </c>
      <c r="B5" s="91" t="inlineStr">
        <is>
          <t>Country code</t>
        </is>
      </c>
      <c r="C5" s="91" t="inlineStr">
        <is>
          <t>1996_count</t>
        </is>
      </c>
      <c r="D5" s="91" t="inlineStr">
        <is>
          <t>2007_count</t>
        </is>
      </c>
      <c r="E5" s="91" t="inlineStr">
        <is>
          <t>2008_count</t>
        </is>
      </c>
      <c r="F5" s="91" t="inlineStr">
        <is>
          <t>2009_count</t>
        </is>
      </c>
      <c r="G5" s="91" t="inlineStr">
        <is>
          <t>2010_count</t>
        </is>
      </c>
      <c r="H5" s="91" t="inlineStr">
        <is>
          <t>2015_count</t>
        </is>
      </c>
      <c r="I5" s="91" t="inlineStr">
        <is>
          <t>2016_count</t>
        </is>
      </c>
      <c r="J5" s="91" t="inlineStr">
        <is>
          <t>2017_count</t>
        </is>
      </c>
      <c r="K5" s="91" t="inlineStr">
        <is>
          <t>2018_count</t>
        </is>
      </c>
      <c r="L5" s="91" t="inlineStr">
        <is>
          <t>2019_count</t>
        </is>
      </c>
      <c r="M5" s="91" t="inlineStr">
        <is>
          <t>2020_count</t>
        </is>
      </c>
      <c r="N5" s="91" t="inlineStr">
        <is>
          <t>1996_area</t>
        </is>
      </c>
      <c r="O5" s="91" t="inlineStr">
        <is>
          <t>2007_area</t>
        </is>
      </c>
      <c r="P5" s="91" t="inlineStr">
        <is>
          <t>2008_area</t>
        </is>
      </c>
      <c r="Q5" s="91" t="inlineStr">
        <is>
          <t>2009_area</t>
        </is>
      </c>
      <c r="R5" s="91" t="inlineStr">
        <is>
          <t>2010_area</t>
        </is>
      </c>
      <c r="S5" s="91" t="inlineStr">
        <is>
          <t>2015_area</t>
        </is>
      </c>
      <c r="T5" s="91" t="inlineStr">
        <is>
          <t>2016_area</t>
        </is>
      </c>
      <c r="U5" s="91" t="inlineStr">
        <is>
          <t>2017_area</t>
        </is>
      </c>
      <c r="V5" s="91" t="inlineStr">
        <is>
          <t>2018_area</t>
        </is>
      </c>
      <c r="W5" s="91" t="inlineStr">
        <is>
          <t>2019_area</t>
        </is>
      </c>
      <c r="X5" s="91" t="inlineStr">
        <is>
          <t>2020_area</t>
        </is>
      </c>
      <c r="Y5" s="91" t="inlineStr">
        <is>
          <t>Change since 1996</t>
        </is>
      </c>
      <c r="Z5" s="91" t="inlineStr">
        <is>
          <t>Loss rate since 1996</t>
        </is>
      </c>
      <c r="AA5" s="91" t="inlineStr">
        <is>
          <t>loss rate since 2010</t>
        </is>
      </c>
    </row>
    <row r="6" ht="12.75" customHeight="1" s="198">
      <c r="A6" s="101" t="inlineStr">
        <is>
          <t>American Samoa</t>
        </is>
      </c>
      <c r="B6" s="62">
        <f t="array" ref="B6">INDEX(Countries!$D$2:$D$255, MATCH($A6, Countries!$B$2:$B$255, 0))
</f>
        <v/>
      </c>
      <c r="C6" s="95" t="n">
        <v>553</v>
      </c>
      <c r="D6" s="95" t="n">
        <v>550</v>
      </c>
      <c r="E6" s="95" t="n">
        <v>547</v>
      </c>
      <c r="F6" s="95" t="n">
        <v>542</v>
      </c>
      <c r="G6" s="95" t="n">
        <v>546</v>
      </c>
      <c r="H6" s="95" t="n">
        <v>553</v>
      </c>
      <c r="I6" s="95" t="n">
        <v>553</v>
      </c>
      <c r="J6" s="95" t="n">
        <v>553</v>
      </c>
      <c r="K6" s="95" t="n">
        <v>553</v>
      </c>
      <c r="L6" s="95" t="n">
        <v>549</v>
      </c>
      <c r="M6" s="95" t="n">
        <v>540</v>
      </c>
      <c r="N6" s="95" t="n">
        <v>32.5992667641588</v>
      </c>
      <c r="O6" s="95" t="n">
        <v>32.4224262165071</v>
      </c>
      <c r="P6" s="95" t="n">
        <v>32.2455905035365</v>
      </c>
      <c r="Q6" s="95" t="n">
        <v>31.9508569968289</v>
      </c>
      <c r="R6" s="95" t="n">
        <v>32.1866417204178</v>
      </c>
      <c r="S6" s="95" t="n">
        <v>32.5992667641588</v>
      </c>
      <c r="T6" s="95" t="n">
        <v>32.5992667641588</v>
      </c>
      <c r="U6" s="95" t="n">
        <v>32.5992667641588</v>
      </c>
      <c r="V6" s="95" t="n">
        <v>32.5992667641588</v>
      </c>
      <c r="W6" s="95" t="n">
        <v>32.363487618019</v>
      </c>
      <c r="X6" s="95" t="n">
        <v>31.8329713780601</v>
      </c>
      <c r="Y6" s="57">
        <f>N6-X6</f>
        <v/>
      </c>
      <c r="Z6" s="171">
        <f>rri(24,N6,X6)</f>
        <v/>
      </c>
      <c r="AA6" s="171">
        <f>rri(10,R6,X6)</f>
        <v/>
      </c>
    </row>
    <row r="7" ht="12.75" customHeight="1" s="198">
      <c r="A7" s="101" t="inlineStr">
        <is>
          <t>Angola</t>
        </is>
      </c>
      <c r="B7" s="62">
        <f t="array" ref="B7">INDEX(Countries!$D$2:$D$255, MATCH($A7, Countries!$B$2:$B$255, 0))
</f>
        <v/>
      </c>
      <c r="C7" s="95" t="n">
        <v>486422</v>
      </c>
      <c r="D7" s="95" t="n">
        <v>477278</v>
      </c>
      <c r="E7" s="95" t="n">
        <v>473487</v>
      </c>
      <c r="F7" s="95" t="n">
        <v>475356</v>
      </c>
      <c r="G7" s="95" t="n">
        <v>475205</v>
      </c>
      <c r="H7" s="95" t="n">
        <v>474332</v>
      </c>
      <c r="I7" s="95" t="n">
        <v>468034</v>
      </c>
      <c r="J7" s="95" t="n">
        <v>470120</v>
      </c>
      <c r="K7" s="95" t="n">
        <v>464755</v>
      </c>
      <c r="L7" s="95" t="n">
        <v>467847</v>
      </c>
      <c r="M7" s="95" t="n">
        <v>465382</v>
      </c>
      <c r="N7" s="95" t="n">
        <v>29325.12395503</v>
      </c>
      <c r="O7" s="95" t="n">
        <v>28775.2955454197</v>
      </c>
      <c r="P7" s="95" t="n">
        <v>28547.0907218488</v>
      </c>
      <c r="Q7" s="95" t="n">
        <v>28658.6949236212</v>
      </c>
      <c r="R7" s="95" t="n">
        <v>28649.2321723036</v>
      </c>
      <c r="S7" s="95" t="n">
        <v>28596.9485653955</v>
      </c>
      <c r="T7" s="95" t="n">
        <v>28219.2588419786</v>
      </c>
      <c r="U7" s="95" t="n">
        <v>28345.7420442658</v>
      </c>
      <c r="V7" s="95" t="n">
        <v>28023.6626330853</v>
      </c>
      <c r="W7" s="95" t="n">
        <v>28209.3994811511</v>
      </c>
      <c r="X7" s="95" t="n">
        <v>28061.1970062258</v>
      </c>
      <c r="Y7" s="57">
        <f>N7-X7</f>
        <v/>
      </c>
      <c r="Z7" s="171">
        <f>rri(24,N7,X7)</f>
        <v/>
      </c>
      <c r="AA7" s="171">
        <f>rri(10,R7,X7)</f>
        <v/>
      </c>
    </row>
    <row r="8" ht="12.75" customHeight="1" s="198">
      <c r="A8" s="101" t="inlineStr">
        <is>
          <t>Anguilla</t>
        </is>
      </c>
      <c r="B8" s="62">
        <f t="array" ref="B8">INDEX(Countries!$D$2:$D$255, MATCH($A8, Countries!$B$2:$B$255, 0))
</f>
        <v/>
      </c>
      <c r="C8" s="95" t="n">
        <v>74</v>
      </c>
      <c r="D8" s="95" t="n">
        <v>53</v>
      </c>
      <c r="E8" s="95" t="n">
        <v>51</v>
      </c>
      <c r="F8" s="95" t="n">
        <v>58</v>
      </c>
      <c r="G8" s="95" t="n">
        <v>73</v>
      </c>
      <c r="H8" s="95" t="n">
        <v>83</v>
      </c>
      <c r="I8" s="95" t="n">
        <v>84</v>
      </c>
      <c r="J8" s="95" t="n">
        <v>77</v>
      </c>
      <c r="K8" s="95" t="n">
        <v>68</v>
      </c>
      <c r="L8" s="95" t="n">
        <v>61</v>
      </c>
      <c r="M8" s="95" t="n">
        <v>64</v>
      </c>
      <c r="N8" s="95" t="n">
        <v>4.27892268327213</v>
      </c>
      <c r="O8" s="95" t="n">
        <v>3.06459411385048</v>
      </c>
      <c r="P8" s="95" t="n">
        <v>2.94895126404651</v>
      </c>
      <c r="Q8" s="95" t="n">
        <v>3.35370695602609</v>
      </c>
      <c r="R8" s="95" t="n">
        <v>4.22110359882173</v>
      </c>
      <c r="S8" s="95" t="n">
        <v>4.79937704089171</v>
      </c>
      <c r="T8" s="95" t="n">
        <v>4.85720475878124</v>
      </c>
      <c r="U8" s="95" t="n">
        <v>4.4524265536644</v>
      </c>
      <c r="V8" s="95" t="n">
        <v>3.93200334266741</v>
      </c>
      <c r="W8" s="95" t="n">
        <v>3.52719348758808</v>
      </c>
      <c r="X8" s="95" t="n">
        <v>3.70067520399747</v>
      </c>
      <c r="Y8" s="57">
        <f>N8-X8</f>
        <v/>
      </c>
      <c r="Z8" s="171">
        <f>rri(24,N8,X8)</f>
        <v/>
      </c>
      <c r="AA8" s="171">
        <f>rri(10,R8,X8)</f>
        <v/>
      </c>
    </row>
    <row r="9" ht="12.75" customHeight="1" s="198">
      <c r="A9" s="101" t="inlineStr">
        <is>
          <t>Antigua and Barbuda</t>
        </is>
      </c>
      <c r="B9" s="62">
        <f t="array" ref="B9">INDEX(Countries!$D$2:$D$255, MATCH($A9, Countries!$B$2:$B$255, 0))
</f>
        <v/>
      </c>
      <c r="C9" s="95" t="n">
        <v>14818</v>
      </c>
      <c r="D9" s="95" t="n">
        <v>13511</v>
      </c>
      <c r="E9" s="95" t="n">
        <v>13586</v>
      </c>
      <c r="F9" s="95" t="n">
        <v>13833</v>
      </c>
      <c r="G9" s="95" t="n">
        <v>14712</v>
      </c>
      <c r="H9" s="95" t="n">
        <v>14670</v>
      </c>
      <c r="I9" s="95" t="n">
        <v>15075</v>
      </c>
      <c r="J9" s="95" t="n">
        <v>15178</v>
      </c>
      <c r="K9" s="95" t="n">
        <v>15277</v>
      </c>
      <c r="L9" s="95" t="n">
        <v>15248</v>
      </c>
      <c r="M9" s="95" t="n">
        <v>15041</v>
      </c>
      <c r="N9" s="95" t="n">
        <v>859.980296202202</v>
      </c>
      <c r="O9" s="95" t="n">
        <v>784.1609766591999</v>
      </c>
      <c r="P9" s="95" t="n">
        <v>788.5111308587281</v>
      </c>
      <c r="Q9" s="95" t="n">
        <v>802.834309098019</v>
      </c>
      <c r="R9" s="95" t="n">
        <v>853.838092079106</v>
      </c>
      <c r="S9" s="95" t="n">
        <v>851.4068542383729</v>
      </c>
      <c r="T9" s="95" t="n">
        <v>874.896285123026</v>
      </c>
      <c r="U9" s="95" t="n">
        <v>880.859386226064</v>
      </c>
      <c r="V9" s="95" t="n">
        <v>886.5978278082951</v>
      </c>
      <c r="W9" s="95" t="n">
        <v>884.914175299662</v>
      </c>
      <c r="X9" s="95" t="n">
        <v>872.898111942155</v>
      </c>
      <c r="Y9" s="57">
        <f>N9-X9</f>
        <v/>
      </c>
      <c r="Z9" s="171">
        <f>rri(24,N9,X9)</f>
        <v/>
      </c>
      <c r="AA9" s="171">
        <f>rri(10,R9,X9)</f>
        <v/>
      </c>
    </row>
    <row r="10" ht="12.75" customHeight="1" s="198">
      <c r="A10" s="101" t="inlineStr">
        <is>
          <t>Aruba</t>
        </is>
      </c>
      <c r="B10" s="62">
        <f t="array" ref="B10">INDEX(Countries!$D$2:$D$255, MATCH($A10, Countries!$B$2:$B$255, 0))
</f>
        <v/>
      </c>
      <c r="C10" s="95" t="n">
        <v>927</v>
      </c>
      <c r="D10" s="95" t="n">
        <v>777</v>
      </c>
      <c r="E10" s="95" t="n">
        <v>716</v>
      </c>
      <c r="F10" s="95" t="n">
        <v>709</v>
      </c>
      <c r="G10" s="95" t="n">
        <v>719</v>
      </c>
      <c r="H10" s="95" t="n">
        <v>760</v>
      </c>
      <c r="I10" s="95" t="n">
        <v>760</v>
      </c>
      <c r="J10" s="95" t="n">
        <v>760</v>
      </c>
      <c r="K10" s="95" t="n">
        <v>703</v>
      </c>
      <c r="L10" s="95" t="n">
        <v>703</v>
      </c>
      <c r="M10" s="95" t="n">
        <v>760</v>
      </c>
      <c r="N10" s="95" t="n">
        <v>55.0522088617793</v>
      </c>
      <c r="O10" s="95" t="n">
        <v>46.1446449575842</v>
      </c>
      <c r="P10" s="95" t="n">
        <v>42.5222497753451</v>
      </c>
      <c r="Q10" s="95" t="n">
        <v>42.1065758599632</v>
      </c>
      <c r="R10" s="95" t="n">
        <v>42.700416003115</v>
      </c>
      <c r="S10" s="95" t="n">
        <v>45.1351123176257</v>
      </c>
      <c r="T10" s="95" t="n">
        <v>45.1351123176257</v>
      </c>
      <c r="U10" s="95" t="n">
        <v>45.1351123176257</v>
      </c>
      <c r="V10" s="95" t="n">
        <v>41.7502608220282</v>
      </c>
      <c r="W10" s="95" t="n">
        <v>41.7502608220282</v>
      </c>
      <c r="X10" s="95" t="n">
        <v>45.1351123176257</v>
      </c>
      <c r="Y10" s="57">
        <f>N10-X10</f>
        <v/>
      </c>
      <c r="Z10" s="171">
        <f>rri(24,N10,X10)</f>
        <v/>
      </c>
      <c r="AA10" s="171">
        <f>rri(10,R10,X10)</f>
        <v/>
      </c>
    </row>
    <row r="11" ht="12.75" customHeight="1" s="198">
      <c r="A11" s="101" t="inlineStr">
        <is>
          <t>Australia</t>
        </is>
      </c>
      <c r="B11" s="62">
        <f t="array" ref="B11">INDEX(Countries!$D$2:$D$255, MATCH($A11, Countries!$B$2:$B$255, 0))
</f>
        <v/>
      </c>
      <c r="C11" s="95" t="n">
        <v>18320321</v>
      </c>
      <c r="D11" s="95" t="n">
        <v>17820912</v>
      </c>
      <c r="E11" s="95" t="n">
        <v>17507959</v>
      </c>
      <c r="F11" s="95" t="n">
        <v>17565419</v>
      </c>
      <c r="G11" s="95" t="n">
        <v>17439330</v>
      </c>
      <c r="H11" s="95" t="n">
        <v>17249577</v>
      </c>
      <c r="I11" s="95" t="n">
        <v>17132860</v>
      </c>
      <c r="J11" s="95" t="n">
        <v>17237392</v>
      </c>
      <c r="K11" s="95" t="n">
        <v>17368370</v>
      </c>
      <c r="L11" s="95" t="n">
        <v>17420411</v>
      </c>
      <c r="M11" s="95" t="n">
        <v>17280247</v>
      </c>
      <c r="N11" s="95" t="n">
        <v>1065471.83162915</v>
      </c>
      <c r="O11" s="95" t="n">
        <v>1035924.03959763</v>
      </c>
      <c r="P11" s="95" t="n">
        <v>1017572.16423516</v>
      </c>
      <c r="Q11" s="95" t="n">
        <v>1020969.70143129</v>
      </c>
      <c r="R11" s="95" t="n">
        <v>1013552.13574726</v>
      </c>
      <c r="S11" s="95" t="n">
        <v>1002444.88392998</v>
      </c>
      <c r="T11" s="95" t="n">
        <v>995643.1039661421</v>
      </c>
      <c r="U11" s="95" t="n">
        <v>1001690.67751827</v>
      </c>
      <c r="V11" s="95" t="n">
        <v>1009265.09720023</v>
      </c>
      <c r="W11" s="95" t="n">
        <v>1012300.04943426</v>
      </c>
      <c r="X11" s="95" t="n">
        <v>1004148.84587316</v>
      </c>
      <c r="Y11" s="57">
        <f>N11-X11</f>
        <v/>
      </c>
      <c r="Z11" s="171">
        <f>rri(24,N11,X11)</f>
        <v/>
      </c>
      <c r="AA11" s="172">
        <f>rri(10,R11,X11)</f>
        <v/>
      </c>
    </row>
    <row r="12" ht="12.75" customHeight="1" s="198">
      <c r="A12" s="101" t="inlineStr">
        <is>
          <t>The Bahamas</t>
        </is>
      </c>
      <c r="B12" s="62">
        <f t="array" ref="B12">INDEX(Countries!$D$2:$D$255, MATCH($A12, Countries!$B$2:$B$255, 0))
</f>
        <v/>
      </c>
      <c r="C12" s="95" t="n">
        <v>3060125</v>
      </c>
      <c r="D12" s="95" t="n">
        <v>2848602</v>
      </c>
      <c r="E12" s="95" t="n">
        <v>2692903</v>
      </c>
      <c r="F12" s="95" t="n">
        <v>2713427</v>
      </c>
      <c r="G12" s="95" t="n">
        <v>2622312</v>
      </c>
      <c r="H12" s="95" t="n">
        <v>2590607</v>
      </c>
      <c r="I12" s="95" t="n">
        <v>2594129</v>
      </c>
      <c r="J12" s="95" t="n">
        <v>2623398</v>
      </c>
      <c r="K12" s="95" t="n">
        <v>2637495</v>
      </c>
      <c r="L12" s="95" t="n">
        <v>2678255</v>
      </c>
      <c r="M12" s="95" t="n">
        <v>2732571</v>
      </c>
      <c r="N12" s="95" t="n">
        <v>169010.177098477</v>
      </c>
      <c r="O12" s="95" t="n">
        <v>157235.200116429</v>
      </c>
      <c r="P12" s="95" t="n">
        <v>148646.289835174</v>
      </c>
      <c r="Q12" s="95" t="n">
        <v>149792.61086621</v>
      </c>
      <c r="R12" s="95" t="n">
        <v>144788.585220236</v>
      </c>
      <c r="S12" s="95" t="n">
        <v>143005.084371465</v>
      </c>
      <c r="T12" s="95" t="n">
        <v>143201.131709171</v>
      </c>
      <c r="U12" s="95" t="n">
        <v>144781.493270397</v>
      </c>
      <c r="V12" s="95" t="n">
        <v>145572.066659898</v>
      </c>
      <c r="W12" s="95" t="n">
        <v>147819.082296062</v>
      </c>
      <c r="X12" s="95" t="n">
        <v>150839.082512586</v>
      </c>
      <c r="Y12" s="57">
        <f>N12-X12</f>
        <v/>
      </c>
      <c r="Z12" s="171">
        <f>rri(24,N12,X12)</f>
        <v/>
      </c>
      <c r="AA12" s="172">
        <f>rri(10,R12,X12)</f>
        <v/>
      </c>
    </row>
    <row r="13" ht="12.75" customHeight="1" s="198">
      <c r="A13" s="101" t="inlineStr">
        <is>
          <t>Bahrain</t>
        </is>
      </c>
      <c r="B13" s="62">
        <f t="array" ref="B13">INDEX(Countries!$D$2:$D$255, MATCH($A13, Countries!$B$2:$B$255, 0))
</f>
        <v/>
      </c>
      <c r="C13" s="95" t="n">
        <v>170</v>
      </c>
      <c r="D13" s="95" t="n">
        <v>865</v>
      </c>
      <c r="E13" s="95" t="n">
        <v>1013</v>
      </c>
      <c r="F13" s="95" t="n">
        <v>1032</v>
      </c>
      <c r="G13" s="95" t="n">
        <v>736</v>
      </c>
      <c r="H13" s="95" t="n">
        <v>77</v>
      </c>
      <c r="I13" s="95" t="n">
        <v>46</v>
      </c>
      <c r="J13" s="95" t="n">
        <v>55</v>
      </c>
      <c r="K13" s="95" t="n">
        <v>93</v>
      </c>
      <c r="L13" s="95" t="n">
        <v>72</v>
      </c>
      <c r="M13" s="95" t="n">
        <v>71</v>
      </c>
      <c r="N13" s="95" t="n">
        <v>9.31448801555122</v>
      </c>
      <c r="O13" s="95" t="n">
        <v>47.323810131413</v>
      </c>
      <c r="P13" s="95" t="n">
        <v>55.4288159002976</v>
      </c>
      <c r="Q13" s="95" t="n">
        <v>56.4705229012402</v>
      </c>
      <c r="R13" s="95" t="n">
        <v>40.2729444826043</v>
      </c>
      <c r="S13" s="95" t="n">
        <v>4.21626632625992</v>
      </c>
      <c r="T13" s="95" t="n">
        <v>2.51799926174688</v>
      </c>
      <c r="U13" s="95" t="n">
        <v>3.01496779715568</v>
      </c>
      <c r="V13" s="95" t="n">
        <v>5.09854784362253</v>
      </c>
      <c r="W13" s="95" t="n">
        <v>3.9465657720667</v>
      </c>
      <c r="X13" s="95" t="n">
        <v>3.88472219326363</v>
      </c>
      <c r="Y13" s="57">
        <f>N13-X13</f>
        <v/>
      </c>
      <c r="Z13" s="171">
        <f>rri(24,N13,X13)</f>
        <v/>
      </c>
      <c r="AA13" s="172">
        <f>rri(10,R13,X13)</f>
        <v/>
      </c>
    </row>
    <row r="14" ht="12.75" customHeight="1" s="198">
      <c r="A14" s="101" t="inlineStr">
        <is>
          <t>Bangladesh</t>
        </is>
      </c>
      <c r="B14" s="62">
        <f t="array" ref="B14">INDEX(Countries!$D$2:$D$255, MATCH($A14, Countries!$B$2:$B$255, 0))
</f>
        <v/>
      </c>
      <c r="C14" s="95" t="n">
        <v>7879554</v>
      </c>
      <c r="D14" s="95" t="n">
        <v>7965664</v>
      </c>
      <c r="E14" s="95" t="n">
        <v>7948483</v>
      </c>
      <c r="F14" s="95" t="n">
        <v>7932559</v>
      </c>
      <c r="G14" s="95" t="n">
        <v>7927353</v>
      </c>
      <c r="H14" s="95" t="n">
        <v>7894111</v>
      </c>
      <c r="I14" s="95" t="n">
        <v>7908710</v>
      </c>
      <c r="J14" s="95" t="n">
        <v>7886144</v>
      </c>
      <c r="K14" s="95" t="n">
        <v>7939948</v>
      </c>
      <c r="L14" s="95" t="n">
        <v>7921290</v>
      </c>
      <c r="M14" s="95" t="n">
        <v>7931658</v>
      </c>
      <c r="N14" s="95" t="n">
        <v>444717.124308378</v>
      </c>
      <c r="O14" s="95" t="n">
        <v>449567.986012763</v>
      </c>
      <c r="P14" s="95" t="n">
        <v>448596.942884247</v>
      </c>
      <c r="Q14" s="95" t="n">
        <v>447699.321050318</v>
      </c>
      <c r="R14" s="95" t="n">
        <v>447408.975788697</v>
      </c>
      <c r="S14" s="95" t="n">
        <v>445539.005907367</v>
      </c>
      <c r="T14" s="95" t="n">
        <v>446366.446836803</v>
      </c>
      <c r="U14" s="95" t="n">
        <v>445093.688668574</v>
      </c>
      <c r="V14" s="95" t="n">
        <v>448130.201300114</v>
      </c>
      <c r="W14" s="95" t="n">
        <v>447081.719802333</v>
      </c>
      <c r="X14" s="95" t="n">
        <v>447670.462907531</v>
      </c>
      <c r="Y14" s="57">
        <f>N14-X14</f>
        <v/>
      </c>
      <c r="Z14" s="171">
        <f>rri(24,N14,X14)</f>
        <v/>
      </c>
      <c r="AA14" s="171">
        <f>rri(10,R14,X14)</f>
        <v/>
      </c>
    </row>
    <row r="15" ht="12.75" customHeight="1" s="198">
      <c r="A15" s="101" t="inlineStr">
        <is>
          <t>Barbados</t>
        </is>
      </c>
      <c r="B15" s="62">
        <f t="array" ref="B15">INDEX(Countries!$D$2:$D$255, MATCH($A15, Countries!$B$2:$B$255, 0))
</f>
        <v/>
      </c>
      <c r="C15" s="95" t="n">
        <v>165</v>
      </c>
      <c r="D15" s="95" t="n">
        <v>178</v>
      </c>
      <c r="E15" s="95" t="n">
        <v>183</v>
      </c>
      <c r="F15" s="95" t="n">
        <v>184</v>
      </c>
      <c r="G15" s="95" t="n">
        <v>191</v>
      </c>
      <c r="H15" s="95" t="n">
        <v>175</v>
      </c>
      <c r="I15" s="95" t="n">
        <v>164</v>
      </c>
      <c r="J15" s="95" t="n">
        <v>161</v>
      </c>
      <c r="K15" s="95" t="n">
        <v>166</v>
      </c>
      <c r="L15" s="95" t="n">
        <v>174</v>
      </c>
      <c r="M15" s="95" t="n">
        <v>186</v>
      </c>
      <c r="N15" s="95" t="n">
        <v>9.776483079044549</v>
      </c>
      <c r="O15" s="95" t="n">
        <v>10.5467738154789</v>
      </c>
      <c r="P15" s="95" t="n">
        <v>10.8430365766177</v>
      </c>
      <c r="Q15" s="95" t="n">
        <v>10.9022926011069</v>
      </c>
      <c r="R15" s="95" t="n">
        <v>11.3170551430064</v>
      </c>
      <c r="S15" s="95" t="n">
        <v>10.3690052738446</v>
      </c>
      <c r="T15" s="95" t="n">
        <v>9.71722632671559</v>
      </c>
      <c r="U15" s="95" t="n">
        <v>9.53946854543957</v>
      </c>
      <c r="V15" s="95" t="n">
        <v>9.83572995458962</v>
      </c>
      <c r="W15" s="95" t="n">
        <v>10.3097521079537</v>
      </c>
      <c r="X15" s="95" t="n">
        <v>11.0207845843208</v>
      </c>
      <c r="Y15" s="57">
        <f>N15-X15</f>
        <v/>
      </c>
      <c r="Z15" s="171">
        <f>rri(24,N15,X15)</f>
        <v/>
      </c>
      <c r="AA15" s="171">
        <f>rri(10,R15,X15)</f>
        <v/>
      </c>
    </row>
    <row r="16" ht="12.75" customHeight="1" s="198">
      <c r="A16" s="101" t="inlineStr">
        <is>
          <t>Belize</t>
        </is>
      </c>
      <c r="B16" s="62">
        <f t="array" ref="B16">INDEX(Countries!$D$2:$D$255, MATCH($A16, Countries!$B$2:$B$255, 0))
</f>
        <v/>
      </c>
      <c r="C16" s="95" t="n">
        <v>945604</v>
      </c>
      <c r="D16" s="95" t="n">
        <v>914553</v>
      </c>
      <c r="E16" s="95" t="n">
        <v>898924</v>
      </c>
      <c r="F16" s="95" t="n">
        <v>893411</v>
      </c>
      <c r="G16" s="95" t="n">
        <v>888219</v>
      </c>
      <c r="H16" s="95" t="n">
        <v>882448</v>
      </c>
      <c r="I16" s="95" t="n">
        <v>880003</v>
      </c>
      <c r="J16" s="95" t="n">
        <v>886754</v>
      </c>
      <c r="K16" s="95" t="n">
        <v>900612</v>
      </c>
      <c r="L16" s="95" t="n">
        <v>905884</v>
      </c>
      <c r="M16" s="95" t="n">
        <v>900675</v>
      </c>
      <c r="N16" s="95" t="n">
        <v>54901.6349459038</v>
      </c>
      <c r="O16" s="95" t="n">
        <v>53098.9913056194</v>
      </c>
      <c r="P16" s="95" t="n">
        <v>52191.5098048014</v>
      </c>
      <c r="Q16" s="95" t="n">
        <v>51872.1116187035</v>
      </c>
      <c r="R16" s="95" t="n">
        <v>51570.9356136761</v>
      </c>
      <c r="S16" s="95" t="n">
        <v>51235.9457172541</v>
      </c>
      <c r="T16" s="95" t="n">
        <v>51093.5734031623</v>
      </c>
      <c r="U16" s="95" t="n">
        <v>51484.9044930394</v>
      </c>
      <c r="V16" s="95" t="n">
        <v>52290.8849353752</v>
      </c>
      <c r="W16" s="95" t="n">
        <v>52598.4778746258</v>
      </c>
      <c r="X16" s="95" t="n">
        <v>52296.1938215282</v>
      </c>
      <c r="Y16" s="57">
        <f>N16-X16</f>
        <v/>
      </c>
      <c r="Z16" s="171">
        <f>rri(24,N16,X16)</f>
        <v/>
      </c>
      <c r="AA16" s="171">
        <f>rri(10,R16,X16)</f>
        <v/>
      </c>
    </row>
    <row r="17" ht="12.75" customHeight="1" s="198">
      <c r="A17" s="101" t="inlineStr">
        <is>
          <t>Benin</t>
        </is>
      </c>
      <c r="B17" s="62">
        <f t="array" ref="B17">INDEX(Countries!$D$2:$D$255, MATCH($A17, Countries!$B$2:$B$255, 0))
</f>
        <v/>
      </c>
      <c r="C17" s="95" t="n">
        <v>48189</v>
      </c>
      <c r="D17" s="95" t="n">
        <v>36935</v>
      </c>
      <c r="E17" s="95" t="n">
        <v>35184</v>
      </c>
      <c r="F17" s="95" t="n">
        <v>39748</v>
      </c>
      <c r="G17" s="95" t="n">
        <v>45711</v>
      </c>
      <c r="H17" s="95" t="n">
        <v>48548</v>
      </c>
      <c r="I17" s="95" t="n">
        <v>50228</v>
      </c>
      <c r="J17" s="95" t="n">
        <v>49599</v>
      </c>
      <c r="K17" s="95" t="n">
        <v>49200</v>
      </c>
      <c r="L17" s="95" t="n">
        <v>48869</v>
      </c>
      <c r="M17" s="95" t="n">
        <v>47609</v>
      </c>
      <c r="N17" s="95" t="n">
        <v>2911.7420994867</v>
      </c>
      <c r="O17" s="95" t="n">
        <v>2231.74683404232</v>
      </c>
      <c r="P17" s="95" t="n">
        <v>2125.95388630899</v>
      </c>
      <c r="Q17" s="95" t="n">
        <v>2401.73550864517</v>
      </c>
      <c r="R17" s="95" t="n">
        <v>2762.04180557899</v>
      </c>
      <c r="S17" s="95" t="n">
        <v>2933.47462331203</v>
      </c>
      <c r="T17" s="95" t="n">
        <v>3034.9739764907</v>
      </c>
      <c r="U17" s="95" t="n">
        <v>2996.97322031432</v>
      </c>
      <c r="V17" s="95" t="n">
        <v>2972.84362333224</v>
      </c>
      <c r="W17" s="95" t="n">
        <v>2952.84291281019</v>
      </c>
      <c r="X17" s="95" t="n">
        <v>2876.69626914715</v>
      </c>
      <c r="Y17" s="57">
        <f>N17-X17</f>
        <v/>
      </c>
      <c r="Z17" s="171">
        <f>rri(24,N17,X17)</f>
        <v/>
      </c>
      <c r="AA17" s="171">
        <f>rri(10,R17,X17)</f>
        <v/>
      </c>
    </row>
    <row r="18" ht="12.75" customHeight="1" s="198">
      <c r="A18" s="101" t="inlineStr">
        <is>
          <t>Bermuda</t>
        </is>
      </c>
      <c r="B18" s="62">
        <f t="array" ref="B18">INDEX(Countries!$D$2:$D$255, MATCH($A18, Countries!$B$2:$B$255, 0))
</f>
        <v/>
      </c>
      <c r="C18" s="95" t="n">
        <v>406</v>
      </c>
      <c r="D18" s="95" t="n">
        <v>406</v>
      </c>
      <c r="E18" s="95" t="n">
        <v>406</v>
      </c>
      <c r="F18" s="95" t="n">
        <v>406</v>
      </c>
      <c r="G18" s="95" t="n">
        <v>406</v>
      </c>
      <c r="H18" s="95" t="n">
        <v>406</v>
      </c>
      <c r="I18" s="95" t="n">
        <v>406</v>
      </c>
      <c r="J18" s="95" t="n">
        <v>406</v>
      </c>
      <c r="K18" s="95" t="n">
        <v>406</v>
      </c>
      <c r="L18" s="95" t="n">
        <v>406</v>
      </c>
      <c r="M18" s="95" t="n">
        <v>406</v>
      </c>
      <c r="N18" s="95" t="n">
        <v>20.9411986172305</v>
      </c>
      <c r="O18" s="95" t="n">
        <v>20.9411986172305</v>
      </c>
      <c r="P18" s="95" t="n">
        <v>20.9411986172305</v>
      </c>
      <c r="Q18" s="95" t="n">
        <v>20.9411986172305</v>
      </c>
      <c r="R18" s="95" t="n">
        <v>20.9411986172305</v>
      </c>
      <c r="S18" s="95" t="n">
        <v>20.9411986172305</v>
      </c>
      <c r="T18" s="95" t="n">
        <v>20.9411986172305</v>
      </c>
      <c r="U18" s="95" t="n">
        <v>20.9411986172305</v>
      </c>
      <c r="V18" s="95" t="n">
        <v>20.9411986172305</v>
      </c>
      <c r="W18" s="95" t="n">
        <v>20.9411986172305</v>
      </c>
      <c r="X18" s="95" t="n">
        <v>20.9411986172305</v>
      </c>
      <c r="Y18" s="57">
        <f>N18-X18</f>
        <v/>
      </c>
      <c r="Z18" s="171">
        <f>rri(24,N18,X18)</f>
        <v/>
      </c>
      <c r="AA18" s="171">
        <f>rri(10,R18,X18)</f>
        <v/>
      </c>
    </row>
    <row r="19" ht="12.75" customHeight="1" s="198">
      <c r="A19" s="101" t="inlineStr">
        <is>
          <t>Bonaire, Sint Eustatius and Saba</t>
        </is>
      </c>
      <c r="B19" s="62">
        <f t="array" ref="B19">INDEX(Countries!$D$2:$D$255, MATCH($A19, Countries!$B$2:$B$255, 0))
</f>
        <v/>
      </c>
      <c r="C19" s="95" t="n">
        <v>4166</v>
      </c>
      <c r="D19" s="95" t="n">
        <v>3538</v>
      </c>
      <c r="E19" s="95" t="n">
        <v>3347</v>
      </c>
      <c r="F19" s="95" t="n">
        <v>3298</v>
      </c>
      <c r="G19" s="95" t="n">
        <v>3214</v>
      </c>
      <c r="H19" s="95" t="n">
        <v>3141</v>
      </c>
      <c r="I19" s="95" t="n">
        <v>3092</v>
      </c>
      <c r="J19" s="95" t="n">
        <v>3133</v>
      </c>
      <c r="K19" s="95" t="n">
        <v>3098</v>
      </c>
      <c r="L19" s="95" t="n">
        <v>3082</v>
      </c>
      <c r="M19" s="95" t="n">
        <v>3127</v>
      </c>
      <c r="N19" s="95" t="n">
        <v>247.741106666709</v>
      </c>
      <c r="O19" s="95" t="n">
        <v>210.395707585071</v>
      </c>
      <c r="P19" s="95" t="n">
        <v>199.037302313807</v>
      </c>
      <c r="Q19" s="95" t="n">
        <v>196.12341114824</v>
      </c>
      <c r="R19" s="95" t="n">
        <v>191.128183533328</v>
      </c>
      <c r="S19" s="95" t="n">
        <v>186.787142452583</v>
      </c>
      <c r="T19" s="95" t="n">
        <v>183.873274620462</v>
      </c>
      <c r="U19" s="95" t="n">
        <v>186.311384810149</v>
      </c>
      <c r="V19" s="95" t="n">
        <v>184.230005882277</v>
      </c>
      <c r="W19" s="95" t="n">
        <v>183.278554754</v>
      </c>
      <c r="X19" s="95" t="n">
        <v>185.954608453669</v>
      </c>
      <c r="Y19" s="57">
        <f>N19-X19</f>
        <v/>
      </c>
      <c r="Z19" s="171">
        <f>rri(24,N19,X19)</f>
        <v/>
      </c>
      <c r="AA19" s="171">
        <f>rri(10,R19,X19)</f>
        <v/>
      </c>
    </row>
    <row r="20" ht="12.75" customHeight="1" s="198">
      <c r="A20" s="101" t="inlineStr">
        <is>
          <t>Brazil</t>
        </is>
      </c>
      <c r="B20" s="62">
        <f t="array" ref="B20">INDEX(Countries!$D$2:$D$255, MATCH($A20, Countries!$B$2:$B$255, 0))
</f>
        <v/>
      </c>
      <c r="C20" s="95" t="n">
        <v>19067198</v>
      </c>
      <c r="D20" s="95" t="n">
        <v>18843165</v>
      </c>
      <c r="E20" s="95" t="n">
        <v>18748537</v>
      </c>
      <c r="F20" s="95" t="n">
        <v>18767545</v>
      </c>
      <c r="G20" s="95" t="n">
        <v>18684232</v>
      </c>
      <c r="H20" s="95" t="n">
        <v>18603262</v>
      </c>
      <c r="I20" s="95" t="n">
        <v>18689903</v>
      </c>
      <c r="J20" s="95" t="n">
        <v>18855502</v>
      </c>
      <c r="K20" s="95" t="n">
        <v>18894607</v>
      </c>
      <c r="L20" s="95" t="n">
        <v>18893098</v>
      </c>
      <c r="M20" s="95" t="n">
        <v>18865636</v>
      </c>
      <c r="N20" s="95" t="n">
        <v>1147455.99784634</v>
      </c>
      <c r="O20" s="95" t="n">
        <v>1133924.94374502</v>
      </c>
      <c r="P20" s="95" t="n">
        <v>1128233.24417372</v>
      </c>
      <c r="Q20" s="95" t="n">
        <v>1129328.66368854</v>
      </c>
      <c r="R20" s="95" t="n">
        <v>1124294.96339718</v>
      </c>
      <c r="S20" s="95" t="n">
        <v>1119405.2283413</v>
      </c>
      <c r="T20" s="95" t="n">
        <v>1124683.54026087</v>
      </c>
      <c r="U20" s="95" t="n">
        <v>1134729.90156847</v>
      </c>
      <c r="V20" s="95" t="n">
        <v>1137130.55874184</v>
      </c>
      <c r="W20" s="95" t="n">
        <v>1137122.26357405</v>
      </c>
      <c r="X20" s="95" t="n">
        <v>1135465.60771387</v>
      </c>
      <c r="Y20" s="57">
        <f>N20-X20</f>
        <v/>
      </c>
      <c r="Z20" s="171">
        <f>rri(24,N20,X20)</f>
        <v/>
      </c>
      <c r="AA20" s="171">
        <f>rri(10,R20,X20)</f>
        <v/>
      </c>
    </row>
    <row r="21" ht="12.75" customHeight="1" s="198">
      <c r="A21" s="101" t="inlineStr">
        <is>
          <t>British Virgin Islands</t>
        </is>
      </c>
      <c r="B21" s="62">
        <f t="array" ref="B21">INDEX(Countries!$D$2:$D$255, MATCH($A21, Countries!$B$2:$B$255, 0))
</f>
        <v/>
      </c>
      <c r="C21" s="95" t="n">
        <v>1594</v>
      </c>
      <c r="D21" s="95" t="n">
        <v>1472</v>
      </c>
      <c r="E21" s="95" t="n">
        <v>1474</v>
      </c>
      <c r="F21" s="95" t="n">
        <v>1567</v>
      </c>
      <c r="G21" s="95" t="n">
        <v>1621</v>
      </c>
      <c r="H21" s="95" t="n">
        <v>1660</v>
      </c>
      <c r="I21" s="95" t="n">
        <v>1698</v>
      </c>
      <c r="J21" s="95" t="n">
        <v>1711</v>
      </c>
      <c r="K21" s="95" t="n">
        <v>1737</v>
      </c>
      <c r="L21" s="95" t="n">
        <v>1668</v>
      </c>
      <c r="M21" s="95" t="n">
        <v>1740</v>
      </c>
      <c r="N21" s="95" t="n">
        <v>91.94134726180999</v>
      </c>
      <c r="O21" s="95" t="n">
        <v>84.90746016672701</v>
      </c>
      <c r="P21" s="95" t="n">
        <v>85.0225824572084</v>
      </c>
      <c r="Q21" s="95" t="n">
        <v>90.387385109802</v>
      </c>
      <c r="R21" s="95" t="n">
        <v>93.50219284907649</v>
      </c>
      <c r="S21" s="95" t="n">
        <v>95.7513482437123</v>
      </c>
      <c r="T21" s="95" t="n">
        <v>97.94097098907289</v>
      </c>
      <c r="U21" s="95" t="n">
        <v>98.6875876200275</v>
      </c>
      <c r="V21" s="95" t="n">
        <v>100.18640006072</v>
      </c>
      <c r="W21" s="95" t="n">
        <v>96.2072516406339</v>
      </c>
      <c r="X21" s="95" t="n">
        <v>100.357301765891</v>
      </c>
      <c r="Y21" s="57">
        <f>N21-X21</f>
        <v/>
      </c>
      <c r="Z21" s="171">
        <f>rri(24,N21,X21)</f>
        <v/>
      </c>
      <c r="AA21" s="171">
        <f>rri(10,R21,X21)</f>
        <v/>
      </c>
    </row>
    <row r="22" ht="12.75" customHeight="1" s="198">
      <c r="A22" s="101" t="inlineStr">
        <is>
          <t>Brunei Darussalam</t>
        </is>
      </c>
      <c r="B22" s="62">
        <f t="array" ref="B22">INDEX(Countries!$D$2:$D$255, MATCH($A22, Countries!$B$2:$B$255, 0))
</f>
        <v/>
      </c>
      <c r="C22" s="95" t="n">
        <v>189224</v>
      </c>
      <c r="D22" s="95" t="n">
        <v>189288</v>
      </c>
      <c r="E22" s="95" t="n">
        <v>188936</v>
      </c>
      <c r="F22" s="95" t="n">
        <v>189833</v>
      </c>
      <c r="G22" s="95" t="n">
        <v>189412</v>
      </c>
      <c r="H22" s="95" t="n">
        <v>188641</v>
      </c>
      <c r="I22" s="95" t="n">
        <v>187882</v>
      </c>
      <c r="J22" s="95" t="n">
        <v>187997</v>
      </c>
      <c r="K22" s="95" t="n">
        <v>189106</v>
      </c>
      <c r="L22" s="95" t="n">
        <v>190504</v>
      </c>
      <c r="M22" s="95" t="n">
        <v>189642</v>
      </c>
      <c r="N22" s="95" t="n">
        <v>11462.1565514193</v>
      </c>
      <c r="O22" s="95" t="n">
        <v>11466.0334203444</v>
      </c>
      <c r="P22" s="95" t="n">
        <v>11444.7129347148</v>
      </c>
      <c r="Q22" s="95" t="n">
        <v>11499.0489969903</v>
      </c>
      <c r="R22" s="95" t="n">
        <v>11473.5477051623</v>
      </c>
      <c r="S22" s="95" t="n">
        <v>11426.8421351701</v>
      </c>
      <c r="T22" s="95" t="n">
        <v>11380.8646714072</v>
      </c>
      <c r="U22" s="95" t="n">
        <v>11387.8305837346</v>
      </c>
      <c r="V22" s="95" t="n">
        <v>11455.0072660442</v>
      </c>
      <c r="W22" s="95" t="n">
        <v>11539.6918993912</v>
      </c>
      <c r="X22" s="95" t="n">
        <v>11487.4772107793</v>
      </c>
      <c r="Y22" s="57">
        <f>N22-X22</f>
        <v/>
      </c>
      <c r="Z22" s="171">
        <f>rri(24,N22,X22)</f>
        <v/>
      </c>
      <c r="AA22" s="171">
        <f>rri(10,R22,X22)</f>
        <v/>
      </c>
    </row>
    <row r="23" ht="12.75" customHeight="1" s="198">
      <c r="A23" s="101" t="inlineStr">
        <is>
          <t>Cambodia</t>
        </is>
      </c>
      <c r="B23" s="62">
        <f t="array" ref="B23">INDEX(Countries!$D$2:$D$255, MATCH($A23, Countries!$B$2:$B$255, 0))
</f>
        <v/>
      </c>
      <c r="C23" s="95" t="n">
        <v>1083507</v>
      </c>
      <c r="D23" s="95" t="n">
        <v>1044322</v>
      </c>
      <c r="E23" s="95" t="n">
        <v>1030684</v>
      </c>
      <c r="F23" s="95" t="n">
        <v>1028562</v>
      </c>
      <c r="G23" s="95" t="n">
        <v>1027804</v>
      </c>
      <c r="H23" s="95" t="n">
        <v>1018927</v>
      </c>
      <c r="I23" s="95" t="n">
        <v>1019038</v>
      </c>
      <c r="J23" s="95" t="n">
        <v>1021825</v>
      </c>
      <c r="K23" s="95" t="n">
        <v>1025947</v>
      </c>
      <c r="L23" s="95" t="n">
        <v>1033081</v>
      </c>
      <c r="M23" s="95" t="n">
        <v>1043718</v>
      </c>
      <c r="N23" s="95" t="n">
        <v>64655.7738698532</v>
      </c>
      <c r="O23" s="95" t="n">
        <v>62315.9675940017</v>
      </c>
      <c r="P23" s="95" t="n">
        <v>61501.8811269575</v>
      </c>
      <c r="Q23" s="95" t="n">
        <v>61375.389317131</v>
      </c>
      <c r="R23" s="95" t="n">
        <v>61330.445258856</v>
      </c>
      <c r="S23" s="95" t="n">
        <v>60800.8402820547</v>
      </c>
      <c r="T23" s="95" t="n">
        <v>60807.7138431212</v>
      </c>
      <c r="U23" s="95" t="n">
        <v>60973.969779221</v>
      </c>
      <c r="V23" s="95" t="n">
        <v>61220.1996717936</v>
      </c>
      <c r="W23" s="95" t="n">
        <v>61646.0559015186</v>
      </c>
      <c r="X23" s="95" t="n">
        <v>62281.1757631778</v>
      </c>
      <c r="Y23" s="57">
        <f>N23-X23</f>
        <v/>
      </c>
      <c r="Z23" s="171">
        <f>rri(24,N23,X23)</f>
        <v/>
      </c>
      <c r="AA23" s="171">
        <f>rri(10,R23,X23)</f>
        <v/>
      </c>
    </row>
    <row r="24" ht="12.75" customHeight="1" s="198">
      <c r="A24" s="101" t="inlineStr">
        <is>
          <t>Cameroon</t>
        </is>
      </c>
      <c r="B24" s="62">
        <f t="array" ref="B24">INDEX(Countries!$D$2:$D$255, MATCH($A24, Countries!$B$2:$B$255, 0))
</f>
        <v/>
      </c>
      <c r="C24" s="95" t="n">
        <v>3239222</v>
      </c>
      <c r="D24" s="95" t="n">
        <v>3253803</v>
      </c>
      <c r="E24" s="95" t="n">
        <v>3248265</v>
      </c>
      <c r="F24" s="95" t="n">
        <v>3248229</v>
      </c>
      <c r="G24" s="95" t="n">
        <v>3251756</v>
      </c>
      <c r="H24" s="95" t="n">
        <v>3260228</v>
      </c>
      <c r="I24" s="95" t="n">
        <v>3248352</v>
      </c>
      <c r="J24" s="95" t="n">
        <v>3242245</v>
      </c>
      <c r="K24" s="95" t="n">
        <v>3243793</v>
      </c>
      <c r="L24" s="95" t="n">
        <v>3254490</v>
      </c>
      <c r="M24" s="95" t="n">
        <v>3245990</v>
      </c>
      <c r="N24" s="95" t="n">
        <v>196355.88082577</v>
      </c>
      <c r="O24" s="95" t="n">
        <v>197239.669261064</v>
      </c>
      <c r="P24" s="95" t="n">
        <v>196904.063025179</v>
      </c>
      <c r="Q24" s="95" t="n">
        <v>196901.946359364</v>
      </c>
      <c r="R24" s="95" t="n">
        <v>197115.961882156</v>
      </c>
      <c r="S24" s="95" t="n">
        <v>197629.53076094</v>
      </c>
      <c r="T24" s="95" t="n">
        <v>196909.669566968</v>
      </c>
      <c r="U24" s="95" t="n">
        <v>196539.424761171</v>
      </c>
      <c r="V24" s="95" t="n">
        <v>196633.00689602</v>
      </c>
      <c r="W24" s="95" t="n">
        <v>197281.385499367</v>
      </c>
      <c r="X24" s="95" t="n">
        <v>196766.477494345</v>
      </c>
      <c r="Y24" s="57">
        <f>N24-X24</f>
        <v/>
      </c>
      <c r="Z24" s="171">
        <f>rri(24,N24,X24)</f>
        <v/>
      </c>
      <c r="AA24" s="171">
        <f>rri(10,R24,X24)</f>
        <v/>
      </c>
    </row>
    <row r="25" ht="12.75" customHeight="1" s="198">
      <c r="A25" s="101" t="inlineStr">
        <is>
          <t>Cayman Islands</t>
        </is>
      </c>
      <c r="B25" s="62">
        <f t="array" ref="B25">INDEX(Countries!$D$2:$D$255, MATCH($A25, Countries!$B$2:$B$255, 0))
</f>
        <v/>
      </c>
      <c r="C25" s="95" t="n">
        <v>81533</v>
      </c>
      <c r="D25" s="95" t="n">
        <v>78728</v>
      </c>
      <c r="E25" s="95" t="n">
        <v>77850</v>
      </c>
      <c r="F25" s="95" t="n">
        <v>77827</v>
      </c>
      <c r="G25" s="95" t="n">
        <v>77638</v>
      </c>
      <c r="H25" s="95" t="n">
        <v>77148</v>
      </c>
      <c r="I25" s="95" t="n">
        <v>76937</v>
      </c>
      <c r="J25" s="95" t="n">
        <v>77021</v>
      </c>
      <c r="K25" s="95" t="n">
        <v>77237</v>
      </c>
      <c r="L25" s="95" t="n">
        <v>77437</v>
      </c>
      <c r="M25" s="95" t="n">
        <v>77281</v>
      </c>
      <c r="N25" s="95" t="n">
        <v>4683.59074633189</v>
      </c>
      <c r="O25" s="95" t="n">
        <v>4522.50099262504</v>
      </c>
      <c r="P25" s="95" t="n">
        <v>4472.07060595913</v>
      </c>
      <c r="Q25" s="95" t="n">
        <v>4470.75266203923</v>
      </c>
      <c r="R25" s="95" t="n">
        <v>4459.90062739286</v>
      </c>
      <c r="S25" s="95" t="n">
        <v>4431.75632749536</v>
      </c>
      <c r="T25" s="95" t="n">
        <v>4419.63605841851</v>
      </c>
      <c r="U25" s="95" t="n">
        <v>4424.46522726117</v>
      </c>
      <c r="V25" s="95" t="n">
        <v>4436.87430904046</v>
      </c>
      <c r="W25" s="95" t="n">
        <v>4448.3633883447</v>
      </c>
      <c r="X25" s="95" t="n">
        <v>4439.39895420298</v>
      </c>
      <c r="Y25" s="57">
        <f>N25-X25</f>
        <v/>
      </c>
      <c r="Z25" s="171">
        <f>rri(24,N25,X25)</f>
        <v/>
      </c>
      <c r="AA25" s="171">
        <f>rri(10,R25,X25)</f>
        <v/>
      </c>
    </row>
    <row r="26" ht="12.75" customHeight="1" s="198">
      <c r="A26" s="101" t="inlineStr">
        <is>
          <t>China</t>
        </is>
      </c>
      <c r="B26" s="62">
        <f t="array" ref="B26">INDEX(Countries!$D$2:$D$255, MATCH($A26, Countries!$B$2:$B$255, 0))
</f>
        <v/>
      </c>
      <c r="C26" s="95" t="n">
        <v>449511</v>
      </c>
      <c r="D26" s="95" t="n">
        <v>390649</v>
      </c>
      <c r="E26" s="95" t="n">
        <v>380628</v>
      </c>
      <c r="F26" s="95" t="n">
        <v>368443</v>
      </c>
      <c r="G26" s="95" t="n">
        <v>363196</v>
      </c>
      <c r="H26" s="95" t="n">
        <v>376831</v>
      </c>
      <c r="I26" s="95" t="n">
        <v>389650</v>
      </c>
      <c r="J26" s="95" t="n">
        <v>392228</v>
      </c>
      <c r="K26" s="95" t="n">
        <v>384859</v>
      </c>
      <c r="L26" s="95" t="n">
        <v>384390</v>
      </c>
      <c r="M26" s="95" t="n">
        <v>381015</v>
      </c>
      <c r="N26" s="95" t="n">
        <v>25480.2395823277</v>
      </c>
      <c r="O26" s="95" t="n">
        <v>22150.4132184796</v>
      </c>
      <c r="P26" s="95" t="n">
        <v>21568.8516427822</v>
      </c>
      <c r="Q26" s="95" t="n">
        <v>20886.6995999072</v>
      </c>
      <c r="R26" s="95" t="n">
        <v>20602.8803757899</v>
      </c>
      <c r="S26" s="95" t="n">
        <v>21389.825549988</v>
      </c>
      <c r="T26" s="95" t="n">
        <v>22117.2884803668</v>
      </c>
      <c r="U26" s="95" t="n">
        <v>22261.3049844438</v>
      </c>
      <c r="V26" s="95" t="n">
        <v>21839.9071580495</v>
      </c>
      <c r="W26" s="95" t="n">
        <v>21815.4022316917</v>
      </c>
      <c r="X26" s="95" t="n">
        <v>21612.9787570856</v>
      </c>
      <c r="Y26" s="57">
        <f>N26-X26</f>
        <v/>
      </c>
      <c r="Z26" s="171">
        <f>rri(24,N26,X26)</f>
        <v/>
      </c>
      <c r="AA26" s="172">
        <f>rri(10,R26,X26)</f>
        <v/>
      </c>
    </row>
    <row r="27" ht="12.75" customHeight="1" s="198">
      <c r="A27" s="101" t="inlineStr">
        <is>
          <t>Colombia</t>
        </is>
      </c>
      <c r="B27" s="62">
        <f t="array" ref="B27">INDEX(Countries!$D$2:$D$255, MATCH($A27, Countries!$B$2:$B$255, 0))
</f>
        <v/>
      </c>
      <c r="C27" s="95" t="n">
        <v>4766622</v>
      </c>
      <c r="D27" s="95" t="n">
        <v>4574788</v>
      </c>
      <c r="E27" s="95" t="n">
        <v>4547090</v>
      </c>
      <c r="F27" s="95" t="n">
        <v>4579639</v>
      </c>
      <c r="G27" s="95" t="n">
        <v>4598234</v>
      </c>
      <c r="H27" s="95" t="n">
        <v>4571711</v>
      </c>
      <c r="I27" s="95" t="n">
        <v>4557975</v>
      </c>
      <c r="J27" s="95" t="n">
        <v>4559827</v>
      </c>
      <c r="K27" s="95" t="n">
        <v>4601015</v>
      </c>
      <c r="L27" s="95" t="n">
        <v>4626388</v>
      </c>
      <c r="M27" s="95" t="n">
        <v>4615482</v>
      </c>
      <c r="N27" s="95" t="n">
        <v>288023.586906584</v>
      </c>
      <c r="O27" s="95" t="n">
        <v>276548.5326116</v>
      </c>
      <c r="P27" s="95" t="n">
        <v>274884.217466984</v>
      </c>
      <c r="Q27" s="95" t="n">
        <v>276841.225869961</v>
      </c>
      <c r="R27" s="95" t="n">
        <v>277948.783831254</v>
      </c>
      <c r="S27" s="95" t="n">
        <v>276361.841784969</v>
      </c>
      <c r="T27" s="95" t="n">
        <v>275530.995817934</v>
      </c>
      <c r="U27" s="95" t="n">
        <v>275650.233989729</v>
      </c>
      <c r="V27" s="95" t="n">
        <v>278126.849129024</v>
      </c>
      <c r="W27" s="95" t="n">
        <v>279644.589154891</v>
      </c>
      <c r="X27" s="95" t="n">
        <v>278965.054058376</v>
      </c>
      <c r="Y27" s="57">
        <f>N27-X27</f>
        <v/>
      </c>
      <c r="Z27" s="171">
        <f>rri(24,N27,X27)</f>
        <v/>
      </c>
      <c r="AA27" s="172">
        <f>rri(10,R27,X27)</f>
        <v/>
      </c>
    </row>
    <row r="28" ht="12.75" customHeight="1" s="198">
      <c r="A28" s="101" t="inlineStr">
        <is>
          <t>Comoros</t>
        </is>
      </c>
      <c r="B28" s="62">
        <f t="array" ref="B28">INDEX(Countries!$D$2:$D$255, MATCH($A28, Countries!$B$2:$B$255, 0))
</f>
        <v/>
      </c>
      <c r="C28" s="95" t="n">
        <v>1627</v>
      </c>
      <c r="D28" s="95" t="n">
        <v>1651</v>
      </c>
      <c r="E28" s="95" t="n">
        <v>1663</v>
      </c>
      <c r="F28" s="95" t="n">
        <v>1667</v>
      </c>
      <c r="G28" s="95" t="n">
        <v>1643</v>
      </c>
      <c r="H28" s="95" t="n">
        <v>1602</v>
      </c>
      <c r="I28" s="95" t="n">
        <v>1590</v>
      </c>
      <c r="J28" s="95" t="n">
        <v>1618</v>
      </c>
      <c r="K28" s="95" t="n">
        <v>1655</v>
      </c>
      <c r="L28" s="95" t="n">
        <v>1656</v>
      </c>
      <c r="M28" s="95" t="n">
        <v>1630</v>
      </c>
      <c r="N28" s="95" t="n">
        <v>96.6965305470175</v>
      </c>
      <c r="O28" s="95" t="n">
        <v>98.1225277164116</v>
      </c>
      <c r="P28" s="95" t="n">
        <v>98.8357680872662</v>
      </c>
      <c r="Q28" s="95" t="n">
        <v>99.07391112632079</v>
      </c>
      <c r="R28" s="95" t="n">
        <v>97.64765125721119</v>
      </c>
      <c r="S28" s="95" t="n">
        <v>95.2108556857368</v>
      </c>
      <c r="T28" s="95" t="n">
        <v>94.4973916785633</v>
      </c>
      <c r="U28" s="95" t="n">
        <v>96.1611925514898</v>
      </c>
      <c r="V28" s="95" t="n">
        <v>98.3604868534089</v>
      </c>
      <c r="W28" s="95" t="n">
        <v>98.41985567656231</v>
      </c>
      <c r="X28" s="95" t="n">
        <v>96.8748799206294</v>
      </c>
      <c r="Y28" s="57">
        <f>N28-X28</f>
        <v/>
      </c>
      <c r="Z28" s="171">
        <f>rri(24,N28,X28)</f>
        <v/>
      </c>
      <c r="AA28" s="171">
        <f>rri(10,R28,X28)</f>
        <v/>
      </c>
    </row>
    <row r="29" ht="12.75" customHeight="1" s="198">
      <c r="A29" s="101" t="inlineStr">
        <is>
          <t>Cook Islands</t>
        </is>
      </c>
      <c r="B29" s="62">
        <f t="array" ref="B29">INDEX(Countries!$D$2:$D$255, MATCH($A29, Countries!$B$2:$B$255, 0))
</f>
        <v/>
      </c>
      <c r="C29" s="95" t="n">
        <v>57</v>
      </c>
      <c r="D29" s="95" t="n">
        <v>57</v>
      </c>
      <c r="E29" s="95" t="n">
        <v>57</v>
      </c>
      <c r="F29" s="95" t="n">
        <v>57</v>
      </c>
      <c r="G29" s="95" t="n">
        <v>57</v>
      </c>
      <c r="H29" s="95" t="n">
        <v>57</v>
      </c>
      <c r="I29" s="95" t="n">
        <v>57</v>
      </c>
      <c r="J29" s="95" t="n">
        <v>57</v>
      </c>
      <c r="K29" s="95" t="n">
        <v>57</v>
      </c>
      <c r="L29" s="95" t="n">
        <v>57</v>
      </c>
      <c r="M29" s="95" t="n">
        <v>57</v>
      </c>
      <c r="N29" s="95" t="n">
        <v>3.27153754745739</v>
      </c>
      <c r="O29" s="95" t="n">
        <v>3.27153754745739</v>
      </c>
      <c r="P29" s="95" t="n">
        <v>3.27153754745739</v>
      </c>
      <c r="Q29" s="95" t="n">
        <v>3.27153754745739</v>
      </c>
      <c r="R29" s="95" t="n">
        <v>3.27153754745739</v>
      </c>
      <c r="S29" s="95" t="n">
        <v>3.27153754745739</v>
      </c>
      <c r="T29" s="95" t="n">
        <v>3.27153754745739</v>
      </c>
      <c r="U29" s="95" t="n">
        <v>3.27153754745739</v>
      </c>
      <c r="V29" s="95" t="n">
        <v>3.27153754745739</v>
      </c>
      <c r="W29" s="95" t="n">
        <v>3.27153754745739</v>
      </c>
      <c r="X29" s="95" t="n">
        <v>3.27153754745739</v>
      </c>
      <c r="Y29" s="57">
        <f>N29-X29</f>
        <v/>
      </c>
      <c r="Z29" s="171">
        <f>rri(24,N29,X29)</f>
        <v/>
      </c>
      <c r="AA29" s="171">
        <f>rri(10,R29,X29)</f>
        <v/>
      </c>
    </row>
    <row r="30" ht="12.75" customHeight="1" s="198">
      <c r="A30" s="101" t="inlineStr">
        <is>
          <t>Costa Rica</t>
        </is>
      </c>
      <c r="B30" s="62">
        <f t="array" ref="B30">INDEX(Countries!$D$2:$D$255, MATCH($A30, Countries!$B$2:$B$255, 0))
</f>
        <v/>
      </c>
      <c r="C30" s="95" t="n">
        <v>632560</v>
      </c>
      <c r="D30" s="95" t="n">
        <v>639215</v>
      </c>
      <c r="E30" s="95" t="n">
        <v>638337</v>
      </c>
      <c r="F30" s="95" t="n">
        <v>639075</v>
      </c>
      <c r="G30" s="95" t="n">
        <v>638047</v>
      </c>
      <c r="H30" s="95" t="n">
        <v>635655</v>
      </c>
      <c r="I30" s="95" t="n">
        <v>635221</v>
      </c>
      <c r="J30" s="95" t="n">
        <v>635563</v>
      </c>
      <c r="K30" s="95" t="n">
        <v>630333</v>
      </c>
      <c r="L30" s="95" t="n">
        <v>618646</v>
      </c>
      <c r="M30" s="95" t="n">
        <v>607283</v>
      </c>
      <c r="N30" s="95" t="n">
        <v>37939.1324082629</v>
      </c>
      <c r="O30" s="95" t="n">
        <v>38338.703274143</v>
      </c>
      <c r="P30" s="95" t="n">
        <v>38286.2610043824</v>
      </c>
      <c r="Q30" s="95" t="n">
        <v>38330.6491345219</v>
      </c>
      <c r="R30" s="95" t="n">
        <v>38268.9701210557</v>
      </c>
      <c r="S30" s="95" t="n">
        <v>38125.3824480855</v>
      </c>
      <c r="T30" s="95" t="n">
        <v>38099.3556296371</v>
      </c>
      <c r="U30" s="95" t="n">
        <v>38119.8991588358</v>
      </c>
      <c r="V30" s="95" t="n">
        <v>37806.2804587343</v>
      </c>
      <c r="W30" s="95" t="n">
        <v>37105.8136581206</v>
      </c>
      <c r="X30" s="95" t="n">
        <v>36425.1448184068</v>
      </c>
      <c r="Y30" s="57">
        <f>N30-X30</f>
        <v/>
      </c>
      <c r="Z30" s="171">
        <f>rri(24,N30,X30)</f>
        <v/>
      </c>
      <c r="AA30" s="171">
        <f>rri(10,R30,X30)</f>
        <v/>
      </c>
    </row>
    <row r="31" ht="12.75" customHeight="1" s="198">
      <c r="A31" s="101" t="inlineStr">
        <is>
          <t>Côte d'Ivoire</t>
        </is>
      </c>
      <c r="B31" s="62">
        <f t="array" ref="B31">INDEX(Countries!$D$2:$D$255, MATCH($A31, Countries!$B$2:$B$255, 0))
</f>
        <v/>
      </c>
      <c r="C31" s="95" t="n">
        <v>95509</v>
      </c>
      <c r="D31" s="95" t="n">
        <v>95495</v>
      </c>
      <c r="E31" s="95" t="n">
        <v>95500</v>
      </c>
      <c r="F31" s="95" t="n">
        <v>95750</v>
      </c>
      <c r="G31" s="95" t="n">
        <v>94973</v>
      </c>
      <c r="H31" s="95" t="n">
        <v>90281</v>
      </c>
      <c r="I31" s="95" t="n">
        <v>87817</v>
      </c>
      <c r="J31" s="95" t="n">
        <v>87163</v>
      </c>
      <c r="K31" s="95" t="n">
        <v>87964</v>
      </c>
      <c r="L31" s="95" t="n">
        <v>88535</v>
      </c>
      <c r="M31" s="95" t="n">
        <v>88733</v>
      </c>
      <c r="N31" s="95" t="n">
        <v>5784.5653143017</v>
      </c>
      <c r="O31" s="95" t="n">
        <v>5783.68619865445</v>
      </c>
      <c r="P31" s="95" t="n">
        <v>5783.97728623169</v>
      </c>
      <c r="Q31" s="95" t="n">
        <v>5799.14121036767</v>
      </c>
      <c r="R31" s="95" t="n">
        <v>5752.09381519062</v>
      </c>
      <c r="S31" s="95" t="n">
        <v>5467.95025488451</v>
      </c>
      <c r="T31" s="95" t="n">
        <v>5318.7241655813</v>
      </c>
      <c r="U31" s="95" t="n">
        <v>5279.1171224084</v>
      </c>
      <c r="V31" s="95" t="n">
        <v>5327.63154019686</v>
      </c>
      <c r="W31" s="95" t="n">
        <v>5362.21347948759</v>
      </c>
      <c r="X31" s="95" t="n">
        <v>5374.21112107902</v>
      </c>
      <c r="Y31" s="57">
        <f>N31-X31</f>
        <v/>
      </c>
      <c r="Z31" s="171">
        <f>rri(24,N31,X31)</f>
        <v/>
      </c>
      <c r="AA31" s="171">
        <f>rri(10,R31,X31)</f>
        <v/>
      </c>
    </row>
    <row r="32" ht="12.75" customHeight="1" s="198">
      <c r="A32" s="101" t="inlineStr">
        <is>
          <t>Cuba</t>
        </is>
      </c>
      <c r="B32" s="62">
        <f t="array" ref="B32">INDEX(Countries!$D$2:$D$255, MATCH($A32, Countries!$B$2:$B$255, 0))
</f>
        <v/>
      </c>
      <c r="C32" s="95" t="n">
        <v>6885441</v>
      </c>
      <c r="D32" s="95" t="n">
        <v>6504821</v>
      </c>
      <c r="E32" s="95" t="n">
        <v>6382315</v>
      </c>
      <c r="F32" s="95" t="n">
        <v>6408747</v>
      </c>
      <c r="G32" s="95" t="n">
        <v>6345620</v>
      </c>
      <c r="H32" s="95" t="n">
        <v>6176494</v>
      </c>
      <c r="I32" s="95" t="n">
        <v>6117689</v>
      </c>
      <c r="J32" s="95" t="n">
        <v>6158996</v>
      </c>
      <c r="K32" s="95" t="n">
        <v>6226619</v>
      </c>
      <c r="L32" s="95" t="n">
        <v>6237490</v>
      </c>
      <c r="M32" s="95" t="n">
        <v>6223303</v>
      </c>
      <c r="N32" s="95" t="n">
        <v>388882.385353785</v>
      </c>
      <c r="O32" s="95" t="n">
        <v>367361.84806503</v>
      </c>
      <c r="P32" s="95" t="n">
        <v>360434.032295627</v>
      </c>
      <c r="Q32" s="95" t="n">
        <v>361917.098546683</v>
      </c>
      <c r="R32" s="95" t="n">
        <v>358342.05230516</v>
      </c>
      <c r="S32" s="95" t="n">
        <v>348774.324686459</v>
      </c>
      <c r="T32" s="95" t="n">
        <v>345445.076227588</v>
      </c>
      <c r="U32" s="95" t="n">
        <v>347770.264060333</v>
      </c>
      <c r="V32" s="95" t="n">
        <v>351584.297674232</v>
      </c>
      <c r="W32" s="95" t="n">
        <v>352198.866218447</v>
      </c>
      <c r="X32" s="95" t="n">
        <v>351402.956568908</v>
      </c>
      <c r="Y32" s="57">
        <f>N32-X32</f>
        <v/>
      </c>
      <c r="Z32" s="171">
        <f>rri(24,N32,X32)</f>
        <v/>
      </c>
      <c r="AA32" s="171">
        <f>rri(10,R32,X32)</f>
        <v/>
      </c>
    </row>
    <row r="33" ht="12.75" customHeight="1" s="198">
      <c r="A33" s="101" t="inlineStr">
        <is>
          <t>Curaçao</t>
        </is>
      </c>
      <c r="B33" s="62">
        <f t="array" ref="B33">INDEX(Countries!$D$2:$D$255, MATCH($A33, Countries!$B$2:$B$255, 0))
</f>
        <v/>
      </c>
      <c r="C33" s="95" t="n">
        <v>749</v>
      </c>
      <c r="D33" s="95" t="n">
        <v>747</v>
      </c>
      <c r="E33" s="95" t="n">
        <v>747</v>
      </c>
      <c r="F33" s="95" t="n">
        <v>747</v>
      </c>
      <c r="G33" s="95" t="n">
        <v>746</v>
      </c>
      <c r="H33" s="95" t="n">
        <v>746</v>
      </c>
      <c r="I33" s="95" t="n">
        <v>745</v>
      </c>
      <c r="J33" s="95" t="n">
        <v>747</v>
      </c>
      <c r="K33" s="95" t="n">
        <v>748</v>
      </c>
      <c r="L33" s="95" t="n">
        <v>749</v>
      </c>
      <c r="M33" s="95" t="n">
        <v>749</v>
      </c>
      <c r="N33" s="95" t="n">
        <v>44.5338516352664</v>
      </c>
      <c r="O33" s="95" t="n">
        <v>44.4149015904182</v>
      </c>
      <c r="P33" s="95" t="n">
        <v>44.4149015904182</v>
      </c>
      <c r="Q33" s="95" t="n">
        <v>44.4149029373436</v>
      </c>
      <c r="R33" s="95" t="n">
        <v>44.3554291415935</v>
      </c>
      <c r="S33" s="95" t="n">
        <v>44.3554291415935</v>
      </c>
      <c r="T33" s="95" t="n">
        <v>44.2959529405889</v>
      </c>
      <c r="U33" s="95" t="n">
        <v>44.4149029854354</v>
      </c>
      <c r="V33" s="95" t="n">
        <v>44.4743766368882</v>
      </c>
      <c r="W33" s="95" t="n">
        <v>44.5338516352664</v>
      </c>
      <c r="X33" s="95" t="n">
        <v>44.5338516352664</v>
      </c>
      <c r="Y33" s="57">
        <f>N33-X33</f>
        <v/>
      </c>
      <c r="Z33" s="171">
        <f>rri(24,N33,X33)</f>
        <v/>
      </c>
      <c r="AA33" s="171">
        <f>rri(10,R33,X33)</f>
        <v/>
      </c>
    </row>
    <row r="34" ht="12.75" customHeight="1" s="198">
      <c r="A34" s="101" t="inlineStr">
        <is>
          <t>Democratic Republic of the Congo</t>
        </is>
      </c>
      <c r="B34" s="62">
        <f t="array" ref="B34">INDEX(Countries!$D$2:$D$255, MATCH($A34, Countries!$B$2:$B$255, 0))
</f>
        <v/>
      </c>
      <c r="C34" s="95" t="n">
        <v>393620</v>
      </c>
      <c r="D34" s="95" t="n">
        <v>392413</v>
      </c>
      <c r="E34" s="95" t="n">
        <v>390378</v>
      </c>
      <c r="F34" s="95" t="n">
        <v>390660</v>
      </c>
      <c r="G34" s="95" t="n">
        <v>388885</v>
      </c>
      <c r="H34" s="95" t="n">
        <v>388793</v>
      </c>
      <c r="I34" s="95" t="n">
        <v>388209</v>
      </c>
      <c r="J34" s="95" t="n">
        <v>388880</v>
      </c>
      <c r="K34" s="95" t="n">
        <v>389460</v>
      </c>
      <c r="L34" s="95" t="n">
        <v>390843</v>
      </c>
      <c r="M34" s="95" t="n">
        <v>389626</v>
      </c>
      <c r="N34" s="95" t="n">
        <v>23799.7174342978</v>
      </c>
      <c r="O34" s="95" t="n">
        <v>23726.7353399577</v>
      </c>
      <c r="P34" s="95" t="n">
        <v>23603.6886427559</v>
      </c>
      <c r="Q34" s="95" t="n">
        <v>23620.7392492739</v>
      </c>
      <c r="R34" s="95" t="n">
        <v>23513.414706042</v>
      </c>
      <c r="S34" s="95" t="n">
        <v>23507.8538894354</v>
      </c>
      <c r="T34" s="95" t="n">
        <v>23472.5430218859</v>
      </c>
      <c r="U34" s="95" t="n">
        <v>23513.1128567824</v>
      </c>
      <c r="V34" s="95" t="n">
        <v>23548.182771383</v>
      </c>
      <c r="W34" s="95" t="n">
        <v>23631.8065463667</v>
      </c>
      <c r="X34" s="95" t="n">
        <v>23558.2248078502</v>
      </c>
      <c r="Y34" s="57">
        <f>N34-X34</f>
        <v/>
      </c>
      <c r="Z34" s="171">
        <f>rri(24,N34,X34)</f>
        <v/>
      </c>
      <c r="AA34" s="171">
        <f>rri(10,R34,X34)</f>
        <v/>
      </c>
    </row>
    <row r="35" ht="12.75" customHeight="1" s="198">
      <c r="A35" s="101" t="inlineStr">
        <is>
          <t>Djibouti</t>
        </is>
      </c>
      <c r="B35" s="62">
        <f t="array" ref="B35">INDEX(Countries!$D$2:$D$255, MATCH($A35, Countries!$B$2:$B$255, 0))
</f>
        <v/>
      </c>
      <c r="C35" s="95" t="n">
        <v>14943</v>
      </c>
      <c r="D35" s="95" t="n">
        <v>11647</v>
      </c>
      <c r="E35" s="95" t="n">
        <v>10579</v>
      </c>
      <c r="F35" s="95" t="n">
        <v>10420</v>
      </c>
      <c r="G35" s="95" t="n">
        <v>10603</v>
      </c>
      <c r="H35" s="95" t="n">
        <v>11360</v>
      </c>
      <c r="I35" s="95" t="n">
        <v>11775</v>
      </c>
      <c r="J35" s="95" t="n">
        <v>11657</v>
      </c>
      <c r="K35" s="95" t="n">
        <v>11785</v>
      </c>
      <c r="L35" s="95" t="n">
        <v>11887</v>
      </c>
      <c r="M35" s="95" t="n">
        <v>12027</v>
      </c>
      <c r="N35" s="95" t="n">
        <v>888.813367072163</v>
      </c>
      <c r="O35" s="95" t="n">
        <v>692.624461903495</v>
      </c>
      <c r="P35" s="95" t="n">
        <v>629.107189647572</v>
      </c>
      <c r="Q35" s="95" t="n">
        <v>619.670115062759</v>
      </c>
      <c r="R35" s="95" t="n">
        <v>630.583031441258</v>
      </c>
      <c r="S35" s="95" t="n">
        <v>675.678831949154</v>
      </c>
      <c r="T35" s="95" t="n">
        <v>700.4151644365789</v>
      </c>
      <c r="U35" s="95" t="n">
        <v>693.410467031246</v>
      </c>
      <c r="V35" s="95" t="n">
        <v>701.03288849081</v>
      </c>
      <c r="W35" s="95" t="n">
        <v>707.097681279006</v>
      </c>
      <c r="X35" s="95" t="n">
        <v>715.42499837001</v>
      </c>
      <c r="Y35" s="57">
        <f>N35-X35</f>
        <v/>
      </c>
      <c r="Z35" s="171">
        <f>rri(24,N35,X35)</f>
        <v/>
      </c>
      <c r="AA35" s="171">
        <f>rri(10,R35,X35)</f>
        <v/>
      </c>
    </row>
    <row r="36" ht="12.75" customHeight="1" s="198">
      <c r="A36" s="101" t="inlineStr">
        <is>
          <t>Dominica</t>
        </is>
      </c>
      <c r="B36" s="62">
        <f t="array" ref="B36">INDEX(Countries!$D$2:$D$255, MATCH($A36, Countries!$B$2:$B$255, 0))
</f>
        <v/>
      </c>
      <c r="C36" s="95" t="n">
        <v>22</v>
      </c>
      <c r="D36" s="95" t="n">
        <v>21</v>
      </c>
      <c r="E36" s="95" t="n">
        <v>20</v>
      </c>
      <c r="F36" s="95" t="n">
        <v>21</v>
      </c>
      <c r="G36" s="95" t="n">
        <v>20</v>
      </c>
      <c r="H36" s="95" t="n">
        <v>21</v>
      </c>
      <c r="I36" s="95" t="n">
        <v>24</v>
      </c>
      <c r="J36" s="95" t="n">
        <v>23</v>
      </c>
      <c r="K36" s="95" t="n">
        <v>23</v>
      </c>
      <c r="L36" s="95" t="n">
        <v>24</v>
      </c>
      <c r="M36" s="95" t="n">
        <v>25</v>
      </c>
      <c r="N36" s="95" t="n">
        <v>1.28933291749457</v>
      </c>
      <c r="O36" s="95" t="n">
        <v>1.23072707818601</v>
      </c>
      <c r="P36" s="95" t="n">
        <v>1.17212123887744</v>
      </c>
      <c r="Q36" s="95" t="n">
        <v>1.23072707818601</v>
      </c>
      <c r="R36" s="95" t="n">
        <v>1.17212123887744</v>
      </c>
      <c r="S36" s="95" t="n">
        <v>1.23072707818601</v>
      </c>
      <c r="T36" s="95" t="n">
        <v>1.40654453426572</v>
      </c>
      <c r="U36" s="95" t="n">
        <v>1.34793869495715</v>
      </c>
      <c r="V36" s="95" t="n">
        <v>1.34793875680314</v>
      </c>
      <c r="W36" s="95" t="n">
        <v>1.4065445961117</v>
      </c>
      <c r="X36" s="95" t="n">
        <v>1.46515043542027</v>
      </c>
      <c r="Y36" s="57">
        <f>N36-X36</f>
        <v/>
      </c>
      <c r="Z36" s="171">
        <f>rri(24,N36,X36)</f>
        <v/>
      </c>
      <c r="AA36" s="171">
        <f>rri(10,R36,X36)</f>
        <v/>
      </c>
    </row>
    <row r="37" ht="12.75" customHeight="1" s="198">
      <c r="A37" s="101" t="inlineStr">
        <is>
          <t>Dominican Republic</t>
        </is>
      </c>
      <c r="B37" s="62">
        <f t="array" ref="B37">INDEX(Countries!$D$2:$D$255, MATCH($A37, Countries!$B$2:$B$255, 0))
</f>
        <v/>
      </c>
      <c r="C37" s="95" t="n">
        <v>341538</v>
      </c>
      <c r="D37" s="95" t="n">
        <v>340442</v>
      </c>
      <c r="E37" s="95" t="n">
        <v>337396</v>
      </c>
      <c r="F37" s="95" t="n">
        <v>337033</v>
      </c>
      <c r="G37" s="95" t="n">
        <v>332441</v>
      </c>
      <c r="H37" s="95" t="n">
        <v>328925</v>
      </c>
      <c r="I37" s="95" t="n">
        <v>326423</v>
      </c>
      <c r="J37" s="95" t="n">
        <v>327149</v>
      </c>
      <c r="K37" s="95" t="n">
        <v>329210</v>
      </c>
      <c r="L37" s="95" t="n">
        <v>331084</v>
      </c>
      <c r="M37" s="95" t="n">
        <v>331750</v>
      </c>
      <c r="N37" s="95" t="n">
        <v>19641.5020646035</v>
      </c>
      <c r="O37" s="95" t="n">
        <v>19578.0108761102</v>
      </c>
      <c r="P37" s="95" t="n">
        <v>19402.6065200448</v>
      </c>
      <c r="Q37" s="95" t="n">
        <v>19381.9778040183</v>
      </c>
      <c r="R37" s="95" t="n">
        <v>19118.3682371205</v>
      </c>
      <c r="S37" s="95" t="n">
        <v>18916.5404768448</v>
      </c>
      <c r="T37" s="95" t="n">
        <v>18772.777056351</v>
      </c>
      <c r="U37" s="95" t="n">
        <v>18814.686964862</v>
      </c>
      <c r="V37" s="95" t="n">
        <v>18932.9902843281</v>
      </c>
      <c r="W37" s="95" t="n">
        <v>19040.5808334982</v>
      </c>
      <c r="X37" s="95" t="n">
        <v>19078.7526644811</v>
      </c>
      <c r="Y37" s="57">
        <f>N37-X37</f>
        <v/>
      </c>
      <c r="Z37" s="171">
        <f>rri(24,N37,X37)</f>
        <v/>
      </c>
      <c r="AA37" s="171">
        <f>rri(10,R37,X37)</f>
        <v/>
      </c>
    </row>
    <row r="38" ht="12.75" customHeight="1" s="198">
      <c r="A38" s="101" t="inlineStr">
        <is>
          <t>Ecuador</t>
        </is>
      </c>
      <c r="B38" s="62">
        <f t="array" ref="B38">INDEX(Countries!$D$2:$D$255, MATCH($A38, Countries!$B$2:$B$255, 0))
</f>
        <v/>
      </c>
      <c r="C38" s="95" t="n">
        <v>2624696</v>
      </c>
      <c r="D38" s="95" t="n">
        <v>2521448</v>
      </c>
      <c r="E38" s="95" t="n">
        <v>2472087</v>
      </c>
      <c r="F38" s="95" t="n">
        <v>2463847</v>
      </c>
      <c r="G38" s="95" t="n">
        <v>2460542</v>
      </c>
      <c r="H38" s="95" t="n">
        <v>2480205</v>
      </c>
      <c r="I38" s="95" t="n">
        <v>2483828</v>
      </c>
      <c r="J38" s="95" t="n">
        <v>2484969</v>
      </c>
      <c r="K38" s="95" t="n">
        <v>2490579</v>
      </c>
      <c r="L38" s="95" t="n">
        <v>2509314</v>
      </c>
      <c r="M38" s="95" t="n">
        <v>2506686</v>
      </c>
      <c r="N38" s="95" t="n">
        <v>159400.573808307</v>
      </c>
      <c r="O38" s="95" t="n">
        <v>153132.120683484</v>
      </c>
      <c r="P38" s="95" t="n">
        <v>150135.056521456</v>
      </c>
      <c r="Q38" s="95" t="n">
        <v>149634.784746103</v>
      </c>
      <c r="R38" s="95" t="n">
        <v>149434.27298878</v>
      </c>
      <c r="S38" s="95" t="n">
        <v>150628.430299561</v>
      </c>
      <c r="T38" s="95" t="n">
        <v>150848.101116809</v>
      </c>
      <c r="U38" s="95" t="n">
        <v>150917.31463913</v>
      </c>
      <c r="V38" s="95" t="n">
        <v>151257.880313375</v>
      </c>
      <c r="W38" s="95" t="n">
        <v>152395.785212091</v>
      </c>
      <c r="X38" s="95" t="n">
        <v>152236.21170876</v>
      </c>
      <c r="Y38" s="57">
        <f>N38-X38</f>
        <v/>
      </c>
      <c r="Z38" s="171">
        <f>rri(24,N38,X38)</f>
        <v/>
      </c>
      <c r="AA38" s="171">
        <f>rri(10,R38,X38)</f>
        <v/>
      </c>
    </row>
    <row r="39" ht="12.75" customHeight="1" s="198">
      <c r="A39" s="101" t="inlineStr">
        <is>
          <t>Egypt</t>
        </is>
      </c>
      <c r="B39" s="62">
        <f t="array" ref="B39">INDEX(Countries!$D$2:$D$255, MATCH($A39, Countries!$B$2:$B$255, 0))
</f>
        <v/>
      </c>
      <c r="C39" s="95" t="n">
        <v>5350</v>
      </c>
      <c r="D39" s="95" t="n">
        <v>3547</v>
      </c>
      <c r="E39" s="95" t="n">
        <v>3204</v>
      </c>
      <c r="F39" s="95" t="n">
        <v>3245</v>
      </c>
      <c r="G39" s="95" t="n">
        <v>3246</v>
      </c>
      <c r="H39" s="95" t="n">
        <v>3189</v>
      </c>
      <c r="I39" s="95" t="n">
        <v>3267</v>
      </c>
      <c r="J39" s="95" t="n">
        <v>3304</v>
      </c>
      <c r="K39" s="95" t="n">
        <v>3375</v>
      </c>
      <c r="L39" s="95" t="n">
        <v>3424</v>
      </c>
      <c r="M39" s="95" t="n">
        <v>3772</v>
      </c>
      <c r="N39" s="95" t="n">
        <v>293.913499013763</v>
      </c>
      <c r="O39" s="95" t="n">
        <v>194.239380778241</v>
      </c>
      <c r="P39" s="95" t="n">
        <v>175.304535373857</v>
      </c>
      <c r="Q39" s="95" t="n">
        <v>177.551848099762</v>
      </c>
      <c r="R39" s="95" t="n">
        <v>177.61369505941</v>
      </c>
      <c r="S39" s="95" t="n">
        <v>174.451342117047</v>
      </c>
      <c r="T39" s="95" t="n">
        <v>178.789638387587</v>
      </c>
      <c r="U39" s="95" t="n">
        <v>180.848421246834</v>
      </c>
      <c r="V39" s="95" t="n">
        <v>184.778159078233</v>
      </c>
      <c r="W39" s="95" t="n">
        <v>187.49023179812</v>
      </c>
      <c r="X39" s="95" t="n">
        <v>206.809126094568</v>
      </c>
      <c r="Y39" s="57">
        <f>N39-X39</f>
        <v/>
      </c>
      <c r="Z39" s="171">
        <f>rri(24,N39,X39)</f>
        <v/>
      </c>
      <c r="AA39" s="171">
        <f>rri(10,R39,X39)</f>
        <v/>
      </c>
    </row>
    <row r="40" ht="12.75" customHeight="1" s="198">
      <c r="A40" s="101" t="inlineStr">
        <is>
          <t>El Salvador</t>
        </is>
      </c>
      <c r="B40" s="62">
        <f t="array" ref="B40">INDEX(Countries!$D$2:$D$255, MATCH($A40, Countries!$B$2:$B$255, 0))
</f>
        <v/>
      </c>
      <c r="C40" s="95" t="n">
        <v>635857</v>
      </c>
      <c r="D40" s="95" t="n">
        <v>640279</v>
      </c>
      <c r="E40" s="95" t="n">
        <v>642808</v>
      </c>
      <c r="F40" s="95" t="n">
        <v>642861</v>
      </c>
      <c r="G40" s="95" t="n">
        <v>639720</v>
      </c>
      <c r="H40" s="95" t="n">
        <v>633442</v>
      </c>
      <c r="I40" s="95" t="n">
        <v>632047</v>
      </c>
      <c r="J40" s="95" t="n">
        <v>636362</v>
      </c>
      <c r="K40" s="95" t="n">
        <v>636174</v>
      </c>
      <c r="L40" s="95" t="n">
        <v>631172</v>
      </c>
      <c r="M40" s="95" t="n">
        <v>626535</v>
      </c>
      <c r="N40" s="95" t="n">
        <v>37637.9127459781</v>
      </c>
      <c r="O40" s="95" t="n">
        <v>37899.7142303471</v>
      </c>
      <c r="P40" s="95" t="n">
        <v>38049.4228964674</v>
      </c>
      <c r="Q40" s="95" t="n">
        <v>38052.5392986242</v>
      </c>
      <c r="R40" s="95" t="n">
        <v>37866.6030097965</v>
      </c>
      <c r="S40" s="95" t="n">
        <v>37494.9674751789</v>
      </c>
      <c r="T40" s="95" t="n">
        <v>37412.3848331739</v>
      </c>
      <c r="U40" s="95" t="n">
        <v>37667.8360890131</v>
      </c>
      <c r="V40" s="95" t="n">
        <v>37656.7044358764</v>
      </c>
      <c r="W40" s="95" t="n">
        <v>37360.6018653111</v>
      </c>
      <c r="X40" s="95" t="n">
        <v>37086.2083977033</v>
      </c>
      <c r="Y40" s="57">
        <f>N40-X40</f>
        <v/>
      </c>
      <c r="Z40" s="171">
        <f>rri(24,N40,X40)</f>
        <v/>
      </c>
      <c r="AA40" s="171">
        <f>rri(10,R40,X40)</f>
        <v/>
      </c>
    </row>
    <row r="41" ht="12.75" customHeight="1" s="198">
      <c r="A41" s="101" t="inlineStr">
        <is>
          <t>Equatorial Guinea</t>
        </is>
      </c>
      <c r="B41" s="62">
        <f t="array" ref="B41">INDEX(Countries!$D$2:$D$255, MATCH($A41, Countries!$B$2:$B$255, 0))
</f>
        <v/>
      </c>
      <c r="C41" s="95" t="n">
        <v>421810</v>
      </c>
      <c r="D41" s="95" t="n">
        <v>421906</v>
      </c>
      <c r="E41" s="95" t="n">
        <v>420845</v>
      </c>
      <c r="F41" s="95" t="n">
        <v>422677</v>
      </c>
      <c r="G41" s="95" t="n">
        <v>422637</v>
      </c>
      <c r="H41" s="95" t="n">
        <v>421976</v>
      </c>
      <c r="I41" s="95" t="n">
        <v>418843</v>
      </c>
      <c r="J41" s="95" t="n">
        <v>418451</v>
      </c>
      <c r="K41" s="95" t="n">
        <v>418367</v>
      </c>
      <c r="L41" s="95" t="n">
        <v>419808</v>
      </c>
      <c r="M41" s="95" t="n">
        <v>420192</v>
      </c>
      <c r="N41" s="95" t="n">
        <v>25633.7306489339</v>
      </c>
      <c r="O41" s="95" t="n">
        <v>25639.5681818653</v>
      </c>
      <c r="P41" s="95" t="n">
        <v>25575.0933544972</v>
      </c>
      <c r="Q41" s="95" t="n">
        <v>25686.4283799724</v>
      </c>
      <c r="R41" s="95" t="n">
        <v>25683.9984675652</v>
      </c>
      <c r="S41" s="95" t="n">
        <v>25643.8294312813</v>
      </c>
      <c r="T41" s="95" t="n">
        <v>25453.433926456</v>
      </c>
      <c r="U41" s="95" t="n">
        <v>25429.6108093483</v>
      </c>
      <c r="V41" s="95" t="n">
        <v>25424.5045488794</v>
      </c>
      <c r="W41" s="95" t="n">
        <v>25512.0771480166</v>
      </c>
      <c r="X41" s="95" t="n">
        <v>25535.4175815422</v>
      </c>
      <c r="Y41" s="57">
        <f>N41-X41</f>
        <v/>
      </c>
      <c r="Z41" s="171">
        <f>rri(24,N41,X41)</f>
        <v/>
      </c>
      <c r="AA41" s="171">
        <f>rri(10,R41,X41)</f>
        <v/>
      </c>
    </row>
    <row r="42" ht="12.75" customHeight="1" s="198">
      <c r="A42" s="101" t="inlineStr">
        <is>
          <t>Eritrea</t>
        </is>
      </c>
      <c r="B42" s="62">
        <f t="array" ref="B42">INDEX(Countries!$D$2:$D$255, MATCH($A42, Countries!$B$2:$B$255, 0))
</f>
        <v/>
      </c>
      <c r="C42" s="95" t="n">
        <v>158646</v>
      </c>
      <c r="D42" s="95" t="n">
        <v>133048</v>
      </c>
      <c r="E42" s="95" t="n">
        <v>122745</v>
      </c>
      <c r="F42" s="95" t="n">
        <v>125920</v>
      </c>
      <c r="G42" s="95" t="n">
        <v>126033</v>
      </c>
      <c r="H42" s="95" t="n">
        <v>127234</v>
      </c>
      <c r="I42" s="95" t="n">
        <v>126472</v>
      </c>
      <c r="J42" s="95" t="n">
        <v>128845</v>
      </c>
      <c r="K42" s="95" t="n">
        <v>129411</v>
      </c>
      <c r="L42" s="95" t="n">
        <v>127282</v>
      </c>
      <c r="M42" s="95" t="n">
        <v>125648</v>
      </c>
      <c r="N42" s="95" t="n">
        <v>9336.638148017821</v>
      </c>
      <c r="O42" s="95" t="n">
        <v>7831.07932639885</v>
      </c>
      <c r="P42" s="95" t="n">
        <v>7224.39636672211</v>
      </c>
      <c r="Q42" s="95" t="n">
        <v>7410.92694511881</v>
      </c>
      <c r="R42" s="95" t="n">
        <v>7417.25850006606</v>
      </c>
      <c r="S42" s="95" t="n">
        <v>7488.45828459563</v>
      </c>
      <c r="T42" s="95" t="n">
        <v>7443.52381744056</v>
      </c>
      <c r="U42" s="95" t="n">
        <v>7582.99461658444</v>
      </c>
      <c r="V42" s="95" t="n">
        <v>7616.09763752423</v>
      </c>
      <c r="W42" s="95" t="n">
        <v>7491.46028710825</v>
      </c>
      <c r="X42" s="95" t="n">
        <v>7395.49754034065</v>
      </c>
      <c r="Y42" s="57">
        <f>N42-X42</f>
        <v/>
      </c>
      <c r="Z42" s="171">
        <f>rri(24,N42,X42)</f>
        <v/>
      </c>
      <c r="AA42" s="171">
        <f>rri(10,R42,X42)</f>
        <v/>
      </c>
    </row>
    <row r="43" ht="12.75" customHeight="1" s="198">
      <c r="A43" s="101" t="inlineStr">
        <is>
          <t>Fiji</t>
        </is>
      </c>
      <c r="B43" s="62">
        <f t="array" ref="B43">INDEX(Countries!$D$2:$D$255, MATCH($A43, Countries!$B$2:$B$255, 0))
</f>
        <v/>
      </c>
      <c r="C43" s="95" t="n">
        <v>835734</v>
      </c>
      <c r="D43" s="95" t="n">
        <v>836256</v>
      </c>
      <c r="E43" s="95" t="n">
        <v>839591</v>
      </c>
      <c r="F43" s="95" t="n">
        <v>842057</v>
      </c>
      <c r="G43" s="95" t="n">
        <v>841827</v>
      </c>
      <c r="H43" s="95" t="n">
        <v>846350</v>
      </c>
      <c r="I43" s="95" t="n">
        <v>841332</v>
      </c>
      <c r="J43" s="95" t="n">
        <v>842107</v>
      </c>
      <c r="K43" s="95" t="n">
        <v>840292</v>
      </c>
      <c r="L43" s="95" t="n">
        <v>843873</v>
      </c>
      <c r="M43" s="95" t="n">
        <v>841431</v>
      </c>
      <c r="N43" s="95" t="n">
        <v>48572.4026840235</v>
      </c>
      <c r="O43" s="95" t="n">
        <v>48602.6630685683</v>
      </c>
      <c r="P43" s="95" t="n">
        <v>48796.8994203501</v>
      </c>
      <c r="Q43" s="95" t="n">
        <v>48941.0645535946</v>
      </c>
      <c r="R43" s="95" t="n">
        <v>48927.7797104072</v>
      </c>
      <c r="S43" s="95" t="n">
        <v>49191.1849085916</v>
      </c>
      <c r="T43" s="95" t="n">
        <v>48898.3564128229</v>
      </c>
      <c r="U43" s="95" t="n">
        <v>48941.9710567591</v>
      </c>
      <c r="V43" s="95" t="n">
        <v>48836.0564559066</v>
      </c>
      <c r="W43" s="95" t="n">
        <v>49045.5531072313</v>
      </c>
      <c r="X43" s="95" t="n">
        <v>48904.2226718718</v>
      </c>
      <c r="Y43" s="57">
        <f>N43-X43</f>
        <v/>
      </c>
      <c r="Z43" s="171">
        <f>rri(24,N43,X43)</f>
        <v/>
      </c>
      <c r="AA43" s="171">
        <f>rri(10,R43,X43)</f>
        <v/>
      </c>
    </row>
    <row r="44" ht="12.75" customHeight="1" s="198">
      <c r="A44" s="101" t="inlineStr">
        <is>
          <t>French Guiana</t>
        </is>
      </c>
      <c r="B44" s="62">
        <f t="array" ref="B44">INDEX(Countries!$D$2:$D$255, MATCH($A44, Countries!$B$2:$B$255, 0))
</f>
        <v/>
      </c>
      <c r="C44" s="95" t="n">
        <v>981838</v>
      </c>
      <c r="D44" s="95" t="n">
        <v>961927</v>
      </c>
      <c r="E44" s="95" t="n">
        <v>971229</v>
      </c>
      <c r="F44" s="95" t="n">
        <v>985298</v>
      </c>
      <c r="G44" s="95" t="n">
        <v>991201</v>
      </c>
      <c r="H44" s="95" t="n">
        <v>1025837</v>
      </c>
      <c r="I44" s="95" t="n">
        <v>1042529</v>
      </c>
      <c r="J44" s="95" t="n">
        <v>1052592</v>
      </c>
      <c r="K44" s="95" t="n">
        <v>1050423</v>
      </c>
      <c r="L44" s="95" t="n">
        <v>1043173</v>
      </c>
      <c r="M44" s="95" t="n">
        <v>1051041</v>
      </c>
      <c r="N44" s="95" t="n">
        <v>59444.0490102562</v>
      </c>
      <c r="O44" s="95" t="n">
        <v>58240.1548707737</v>
      </c>
      <c r="P44" s="95" t="n">
        <v>58803.3285924776</v>
      </c>
      <c r="Q44" s="95" t="n">
        <v>59654.7389333882</v>
      </c>
      <c r="R44" s="95" t="n">
        <v>60011.6704645753</v>
      </c>
      <c r="S44" s="95" t="n">
        <v>62107.9866393537</v>
      </c>
      <c r="T44" s="95" t="n">
        <v>63118.5698854803</v>
      </c>
      <c r="U44" s="95" t="n">
        <v>63728.2836406856</v>
      </c>
      <c r="V44" s="95" t="n">
        <v>63597.1040539427</v>
      </c>
      <c r="W44" s="95" t="n">
        <v>63157.8172610595</v>
      </c>
      <c r="X44" s="95" t="n">
        <v>63634.0688157886</v>
      </c>
      <c r="Y44" s="57">
        <f>N44-X44</f>
        <v/>
      </c>
      <c r="Z44" s="171">
        <f>rri(24,N44,X44)</f>
        <v/>
      </c>
      <c r="AA44" s="171">
        <f>rri(10,R44,X44)</f>
        <v/>
      </c>
    </row>
    <row r="45" ht="12.75" customHeight="1" s="198">
      <c r="A45" s="101" t="inlineStr">
        <is>
          <t>French Polynesia</t>
        </is>
      </c>
      <c r="B45" s="62">
        <f t="array" ref="B45">INDEX(Countries!$D$2:$D$255, MATCH($A45, Countries!$B$2:$B$255, 0))
</f>
        <v/>
      </c>
      <c r="C45" s="95" t="n">
        <v>2100</v>
      </c>
      <c r="D45" s="95" t="n">
        <v>2086</v>
      </c>
      <c r="E45" s="95" t="n">
        <v>2084</v>
      </c>
      <c r="F45" s="95" t="n">
        <v>2079</v>
      </c>
      <c r="G45" s="95" t="n">
        <v>2061</v>
      </c>
      <c r="H45" s="95" t="n">
        <v>2085</v>
      </c>
      <c r="I45" s="95" t="n">
        <v>2094</v>
      </c>
      <c r="J45" s="95" t="n">
        <v>2101</v>
      </c>
      <c r="K45" s="95" t="n">
        <v>2120</v>
      </c>
      <c r="L45" s="95" t="n">
        <v>2200</v>
      </c>
      <c r="M45" s="95" t="n">
        <v>2214</v>
      </c>
      <c r="N45" s="95" t="n">
        <v>122.217147573287</v>
      </c>
      <c r="O45" s="95" t="n">
        <v>121.405070051077</v>
      </c>
      <c r="P45" s="95" t="n">
        <v>121.288764346466</v>
      </c>
      <c r="Q45" s="95" t="n">
        <v>120.999107531273</v>
      </c>
      <c r="R45" s="95" t="n">
        <v>119.955271426456</v>
      </c>
      <c r="S45" s="95" t="n">
        <v>121.347312794058</v>
      </c>
      <c r="T45" s="95" t="n">
        <v>121.869524378427</v>
      </c>
      <c r="U45" s="95" t="n">
        <v>122.276557634784</v>
      </c>
      <c r="V45" s="95" t="n">
        <v>123.378356159355</v>
      </c>
      <c r="W45" s="95" t="n">
        <v>128.017729234862</v>
      </c>
      <c r="X45" s="95" t="n">
        <v>128.829633674891</v>
      </c>
      <c r="Y45" s="57">
        <f>N45-X45</f>
        <v/>
      </c>
      <c r="Z45" s="171">
        <f>rri(24,N45,X45)</f>
        <v/>
      </c>
      <c r="AA45" s="171">
        <f>rri(10,R45,X45)</f>
        <v/>
      </c>
    </row>
    <row r="46" ht="12.75" customHeight="1" s="198">
      <c r="A46" s="101" t="inlineStr">
        <is>
          <t>French Southern Territories</t>
        </is>
      </c>
      <c r="B46" s="62">
        <f t="array" ref="B46">INDEX(Countries!$D$2:$D$255, MATCH($A46, Countries!$B$2:$B$255, 0))
</f>
        <v/>
      </c>
      <c r="C46" s="95" t="n">
        <v>11937</v>
      </c>
      <c r="D46" s="95" t="n">
        <v>11937</v>
      </c>
      <c r="E46" s="95" t="n">
        <v>11937</v>
      </c>
      <c r="F46" s="95" t="n">
        <v>11937</v>
      </c>
      <c r="G46" s="95" t="n">
        <v>11937</v>
      </c>
      <c r="H46" s="95" t="n">
        <v>11937</v>
      </c>
      <c r="I46" s="95" t="n">
        <v>11937</v>
      </c>
      <c r="J46" s="95" t="n">
        <v>11937</v>
      </c>
      <c r="K46" s="95" t="n">
        <v>11937</v>
      </c>
      <c r="L46" s="95" t="n">
        <v>11937</v>
      </c>
      <c r="M46" s="95" t="n">
        <v>11937</v>
      </c>
      <c r="N46" s="95" t="n">
        <v>672.301757623393</v>
      </c>
      <c r="O46" s="95" t="n">
        <v>672.301757623393</v>
      </c>
      <c r="P46" s="95" t="n">
        <v>672.301757623393</v>
      </c>
      <c r="Q46" s="95" t="n">
        <v>672.301757623393</v>
      </c>
      <c r="R46" s="95" t="n">
        <v>672.301757623393</v>
      </c>
      <c r="S46" s="95" t="n">
        <v>672.301757623393</v>
      </c>
      <c r="T46" s="95" t="n">
        <v>672.301757623393</v>
      </c>
      <c r="U46" s="95" t="n">
        <v>672.301757623393</v>
      </c>
      <c r="V46" s="95" t="n">
        <v>672.301757623393</v>
      </c>
      <c r="W46" s="95" t="n">
        <v>672.301757623393</v>
      </c>
      <c r="X46" s="95" t="n">
        <v>672.301757623393</v>
      </c>
      <c r="Y46" s="57">
        <f>N46-X46</f>
        <v/>
      </c>
      <c r="Z46" s="171">
        <f>rri(24,N46,X46)</f>
        <v/>
      </c>
      <c r="AA46" s="171">
        <f>rri(10,R46,X46)</f>
        <v/>
      </c>
    </row>
    <row r="47" ht="12.75" customHeight="1" s="198">
      <c r="A47" s="101" t="inlineStr">
        <is>
          <t>Gabon</t>
        </is>
      </c>
      <c r="B47" s="62">
        <f t="array" ref="B47">INDEX(Countries!$D$2:$D$255, MATCH($A47, Countries!$B$2:$B$255, 0))
</f>
        <v/>
      </c>
      <c r="C47" s="95" t="n">
        <v>2894746</v>
      </c>
      <c r="D47" s="95" t="n">
        <v>2884672</v>
      </c>
      <c r="E47" s="95" t="n">
        <v>2877030</v>
      </c>
      <c r="F47" s="95" t="n">
        <v>2883047</v>
      </c>
      <c r="G47" s="95" t="n">
        <v>2880420</v>
      </c>
      <c r="H47" s="95" t="n">
        <v>2875217</v>
      </c>
      <c r="I47" s="95" t="n">
        <v>2863504</v>
      </c>
      <c r="J47" s="95" t="n">
        <v>2867562</v>
      </c>
      <c r="K47" s="95" t="n">
        <v>2870292</v>
      </c>
      <c r="L47" s="95" t="n">
        <v>2872672</v>
      </c>
      <c r="M47" s="95" t="n">
        <v>2864260</v>
      </c>
      <c r="N47" s="95" t="n">
        <v>175945.575875324</v>
      </c>
      <c r="O47" s="95" t="n">
        <v>175333.283715909</v>
      </c>
      <c r="P47" s="95" t="n">
        <v>174868.813353022</v>
      </c>
      <c r="Q47" s="95" t="n">
        <v>175234.552672163</v>
      </c>
      <c r="R47" s="95" t="n">
        <v>175074.892745058</v>
      </c>
      <c r="S47" s="95" t="n">
        <v>174758.63162886</v>
      </c>
      <c r="T47" s="95" t="n">
        <v>174046.711834</v>
      </c>
      <c r="U47" s="95" t="n">
        <v>174293.332572662</v>
      </c>
      <c r="V47" s="95" t="n">
        <v>174459.280175752</v>
      </c>
      <c r="W47" s="95" t="n">
        <v>174603.934209197</v>
      </c>
      <c r="X47" s="95" t="n">
        <v>174092.659175179</v>
      </c>
      <c r="Y47" s="57">
        <f>N47-X47</f>
        <v/>
      </c>
      <c r="Z47" s="171">
        <f>rri(24,N47,X47)</f>
        <v/>
      </c>
      <c r="AA47" s="171">
        <f>rri(10,R47,X47)</f>
        <v/>
      </c>
    </row>
    <row r="48" ht="12.75" customHeight="1" s="198">
      <c r="A48" s="101" t="inlineStr">
        <is>
          <t>Gambia</t>
        </is>
      </c>
      <c r="B48" s="62">
        <f t="array" ref="B48">INDEX(Countries!$D$2:$D$255, MATCH($A48, Countries!$B$2:$B$255, 0))
</f>
        <v/>
      </c>
      <c r="C48" s="95" t="n">
        <v>1027042</v>
      </c>
      <c r="D48" s="95" t="n">
        <v>1040325</v>
      </c>
      <c r="E48" s="95" t="n">
        <v>1036807</v>
      </c>
      <c r="F48" s="95" t="n">
        <v>1039982</v>
      </c>
      <c r="G48" s="95" t="n">
        <v>1037027</v>
      </c>
      <c r="H48" s="95" t="n">
        <v>1026418</v>
      </c>
      <c r="I48" s="95" t="n">
        <v>1017094</v>
      </c>
      <c r="J48" s="95" t="n">
        <v>1025109</v>
      </c>
      <c r="K48" s="95" t="n">
        <v>1034025</v>
      </c>
      <c r="L48" s="95" t="n">
        <v>1036772</v>
      </c>
      <c r="M48" s="95" t="n">
        <v>1027982</v>
      </c>
      <c r="N48" s="95" t="n">
        <v>60772.0779581003</v>
      </c>
      <c r="O48" s="95" t="n">
        <v>61557.9148407289</v>
      </c>
      <c r="P48" s="95" t="n">
        <v>61349.6956572978</v>
      </c>
      <c r="Q48" s="95" t="n">
        <v>61537.5299413977</v>
      </c>
      <c r="R48" s="95" t="n">
        <v>61362.6761564311</v>
      </c>
      <c r="S48" s="95" t="n">
        <v>60735.0717012185</v>
      </c>
      <c r="T48" s="95" t="n">
        <v>60183.3889713459</v>
      </c>
      <c r="U48" s="95" t="n">
        <v>60657.5608275953</v>
      </c>
      <c r="V48" s="95" t="n">
        <v>61185.0946618046</v>
      </c>
      <c r="W48" s="95" t="n">
        <v>61347.7386822897</v>
      </c>
      <c r="X48" s="95" t="n">
        <v>60827.640776401</v>
      </c>
      <c r="Y48" s="57">
        <f>N48-X48</f>
        <v/>
      </c>
      <c r="Z48" s="171">
        <f>rri(24,N48,X48)</f>
        <v/>
      </c>
      <c r="AA48" s="171">
        <f>rri(10,R48,X48)</f>
        <v/>
      </c>
    </row>
    <row r="49" ht="12.75" customHeight="1" s="198">
      <c r="A49" s="101" t="inlineStr">
        <is>
          <t>Ghana</t>
        </is>
      </c>
      <c r="B49" s="62">
        <f t="array" ref="B49">INDEX(Countries!$D$2:$D$255, MATCH($A49, Countries!$B$2:$B$255, 0))
</f>
        <v/>
      </c>
      <c r="C49" s="95" t="n">
        <v>298629</v>
      </c>
      <c r="D49" s="95" t="n">
        <v>238680</v>
      </c>
      <c r="E49" s="95" t="n">
        <v>245584</v>
      </c>
      <c r="F49" s="95" t="n">
        <v>264483</v>
      </c>
      <c r="G49" s="95" t="n">
        <v>290331</v>
      </c>
      <c r="H49" s="95" t="n">
        <v>301039</v>
      </c>
      <c r="I49" s="95" t="n">
        <v>301135</v>
      </c>
      <c r="J49" s="95" t="n">
        <v>296639</v>
      </c>
      <c r="K49" s="95" t="n">
        <v>291366</v>
      </c>
      <c r="L49" s="95" t="n">
        <v>292978</v>
      </c>
      <c r="M49" s="95" t="n">
        <v>292952</v>
      </c>
      <c r="N49" s="95" t="n">
        <v>18067.1238600191</v>
      </c>
      <c r="O49" s="95" t="n">
        <v>14441.3493315186</v>
      </c>
      <c r="P49" s="95" t="n">
        <v>14858.8652065928</v>
      </c>
      <c r="Q49" s="95" t="n">
        <v>16001.951436249</v>
      </c>
      <c r="R49" s="95" t="n">
        <v>17565.2439215032</v>
      </c>
      <c r="S49" s="95" t="n">
        <v>18212.7994721359</v>
      </c>
      <c r="T49" s="95" t="n">
        <v>18218.5167010205</v>
      </c>
      <c r="U49" s="95" t="n">
        <v>17946.621771087</v>
      </c>
      <c r="V49" s="95" t="n">
        <v>17627.7533308626</v>
      </c>
      <c r="W49" s="95" t="n">
        <v>17725.2456122846</v>
      </c>
      <c r="X49" s="95" t="n">
        <v>17723.6033663649</v>
      </c>
      <c r="Y49" s="57">
        <f>N49-X49</f>
        <v/>
      </c>
      <c r="Z49" s="171">
        <f>rri(24,N49,X49)</f>
        <v/>
      </c>
      <c r="AA49" s="171">
        <f>rri(10,R49,X49)</f>
        <v/>
      </c>
    </row>
    <row r="50" ht="12.75" customHeight="1" s="198">
      <c r="A50" s="101" t="inlineStr">
        <is>
          <t>Grenada</t>
        </is>
      </c>
      <c r="B50" s="62">
        <f t="array" ref="B50">INDEX(Countries!$D$2:$D$255, MATCH($A50, Countries!$B$2:$B$255, 0))
</f>
        <v/>
      </c>
      <c r="C50" s="95" t="n">
        <v>3261</v>
      </c>
      <c r="D50" s="95" t="n">
        <v>3282</v>
      </c>
      <c r="E50" s="95" t="n">
        <v>3287</v>
      </c>
      <c r="F50" s="95" t="n">
        <v>3273</v>
      </c>
      <c r="G50" s="95" t="n">
        <v>3276</v>
      </c>
      <c r="H50" s="95" t="n">
        <v>3254</v>
      </c>
      <c r="I50" s="95" t="n">
        <v>3230</v>
      </c>
      <c r="J50" s="95" t="n">
        <v>3215</v>
      </c>
      <c r="K50" s="95" t="n">
        <v>3258</v>
      </c>
      <c r="L50" s="95" t="n">
        <v>3284</v>
      </c>
      <c r="M50" s="95" t="n">
        <v>3270</v>
      </c>
      <c r="N50" s="95" t="n">
        <v>193.80015542622</v>
      </c>
      <c r="O50" s="95" t="n">
        <v>195.047109078173</v>
      </c>
      <c r="P50" s="95" t="n">
        <v>195.345075401459</v>
      </c>
      <c r="Q50" s="95" t="n">
        <v>194.513624654408</v>
      </c>
      <c r="R50" s="95" t="n">
        <v>194.692262192543</v>
      </c>
      <c r="S50" s="95" t="n">
        <v>193.384907953552</v>
      </c>
      <c r="T50" s="95" t="n">
        <v>191.958630925677</v>
      </c>
      <c r="U50" s="95" t="n">
        <v>191.068469689591</v>
      </c>
      <c r="V50" s="95" t="n">
        <v>193.623633619624</v>
      </c>
      <c r="W50" s="95" t="n">
        <v>195.169028291563</v>
      </c>
      <c r="X50" s="95" t="n">
        <v>194.336359063913</v>
      </c>
      <c r="Y50" s="57">
        <f>N50-X50</f>
        <v/>
      </c>
      <c r="Z50" s="171">
        <f>rri(24,N50,X50)</f>
        <v/>
      </c>
      <c r="AA50" s="171">
        <f>rri(10,R50,X50)</f>
        <v/>
      </c>
    </row>
    <row r="51" ht="12.75" customHeight="1" s="198">
      <c r="A51" s="101" t="inlineStr">
        <is>
          <t>Guadeloupe</t>
        </is>
      </c>
      <c r="B51" s="62">
        <f t="array" ref="B51">INDEX(Countries!$D$2:$D$255, MATCH($A51, Countries!$B$2:$B$255, 0))
</f>
        <v/>
      </c>
      <c r="C51" s="95" t="n">
        <v>58507</v>
      </c>
      <c r="D51" s="95" t="n">
        <v>58630</v>
      </c>
      <c r="E51" s="95" t="n">
        <v>58711</v>
      </c>
      <c r="F51" s="95" t="n">
        <v>59032</v>
      </c>
      <c r="G51" s="95" t="n">
        <v>58799</v>
      </c>
      <c r="H51" s="95" t="n">
        <v>58721</v>
      </c>
      <c r="I51" s="95" t="n">
        <v>58799</v>
      </c>
      <c r="J51" s="95" t="n">
        <v>58766</v>
      </c>
      <c r="K51" s="95" t="n">
        <v>58858</v>
      </c>
      <c r="L51" s="95" t="n">
        <v>58721</v>
      </c>
      <c r="M51" s="95" t="n">
        <v>58550</v>
      </c>
      <c r="N51" s="95" t="n">
        <v>3416.78730705275</v>
      </c>
      <c r="O51" s="95" t="n">
        <v>3423.97068899483</v>
      </c>
      <c r="P51" s="95" t="n">
        <v>3428.70175271191</v>
      </c>
      <c r="Q51" s="95" t="n">
        <v>3447.44850294606</v>
      </c>
      <c r="R51" s="95" t="n">
        <v>3433.84093373569</v>
      </c>
      <c r="S51" s="95" t="n">
        <v>3429.27967382219</v>
      </c>
      <c r="T51" s="95" t="n">
        <v>3433.83147411896</v>
      </c>
      <c r="U51" s="95" t="n">
        <v>3431.90547931545</v>
      </c>
      <c r="V51" s="95" t="n">
        <v>3437.28182290062</v>
      </c>
      <c r="W51" s="95" t="n">
        <v>3429.2863168437</v>
      </c>
      <c r="X51" s="95" t="n">
        <v>3419.3016035761</v>
      </c>
      <c r="Y51" s="57">
        <f>N51-X51</f>
        <v/>
      </c>
      <c r="Z51" s="171">
        <f>rri(24,N51,X51)</f>
        <v/>
      </c>
      <c r="AA51" s="171">
        <f>rri(10,R51,X51)</f>
        <v/>
      </c>
    </row>
    <row r="52" ht="12.75" customHeight="1" s="198">
      <c r="A52" s="101" t="inlineStr">
        <is>
          <t>Guam</t>
        </is>
      </c>
      <c r="B52" s="62">
        <f t="array" ref="B52">INDEX(Countries!$D$2:$D$255, MATCH($A52, Countries!$B$2:$B$255, 0))
</f>
        <v/>
      </c>
      <c r="C52" s="95" t="n">
        <v>876</v>
      </c>
      <c r="D52" s="95" t="n">
        <v>876</v>
      </c>
      <c r="E52" s="95" t="n">
        <v>876</v>
      </c>
      <c r="F52" s="95" t="n">
        <v>876</v>
      </c>
      <c r="G52" s="95" t="n">
        <v>876</v>
      </c>
      <c r="H52" s="95" t="n">
        <v>883</v>
      </c>
      <c r="I52" s="95" t="n">
        <v>887</v>
      </c>
      <c r="J52" s="95" t="n">
        <v>860</v>
      </c>
      <c r="K52" s="95" t="n">
        <v>873</v>
      </c>
      <c r="L52" s="95" t="n">
        <v>897</v>
      </c>
      <c r="M52" s="95" t="n">
        <v>900</v>
      </c>
      <c r="N52" s="95" t="n">
        <v>51.8335945390847</v>
      </c>
      <c r="O52" s="95" t="n">
        <v>51.8335945390847</v>
      </c>
      <c r="P52" s="95" t="n">
        <v>51.8335945390847</v>
      </c>
      <c r="Q52" s="95" t="n">
        <v>51.8335945390847</v>
      </c>
      <c r="R52" s="95" t="n">
        <v>51.8335945390847</v>
      </c>
      <c r="S52" s="95" t="n">
        <v>52.2476750609861</v>
      </c>
      <c r="T52" s="95" t="n">
        <v>52.484326118582</v>
      </c>
      <c r="U52" s="95" t="n">
        <v>50.8871341100433</v>
      </c>
      <c r="V52" s="95" t="n">
        <v>51.656459303278</v>
      </c>
      <c r="W52" s="95" t="n">
        <v>53.0766329229422</v>
      </c>
      <c r="X52" s="95" t="n">
        <v>53.2542860314674</v>
      </c>
      <c r="Y52" s="57">
        <f>N52-X52</f>
        <v/>
      </c>
      <c r="Z52" s="171">
        <f>rri(24,N52,X52)</f>
        <v/>
      </c>
      <c r="AA52" s="171">
        <f>rri(10,R52,X52)</f>
        <v/>
      </c>
    </row>
    <row r="53" ht="12.75" customHeight="1" s="198">
      <c r="A53" s="101" t="inlineStr">
        <is>
          <t>Guatemala</t>
        </is>
      </c>
      <c r="B53" s="62">
        <f t="array" ref="B53">INDEX(Countries!$D$2:$D$255, MATCH($A53, Countries!$B$2:$B$255, 0))
</f>
        <v/>
      </c>
      <c r="C53" s="95" t="n">
        <v>423898</v>
      </c>
      <c r="D53" s="95" t="n">
        <v>413722</v>
      </c>
      <c r="E53" s="95" t="n">
        <v>413808</v>
      </c>
      <c r="F53" s="95" t="n">
        <v>418261</v>
      </c>
      <c r="G53" s="95" t="n">
        <v>418734</v>
      </c>
      <c r="H53" s="95" t="n">
        <v>417337</v>
      </c>
      <c r="I53" s="95" t="n">
        <v>418728</v>
      </c>
      <c r="J53" s="95" t="n">
        <v>422280</v>
      </c>
      <c r="K53" s="95" t="n">
        <v>424297</v>
      </c>
      <c r="L53" s="95" t="n">
        <v>423488</v>
      </c>
      <c r="M53" s="95" t="n">
        <v>423256</v>
      </c>
      <c r="N53" s="95" t="n">
        <v>25000.0486526583</v>
      </c>
      <c r="O53" s="95" t="n">
        <v>24399.9653091008</v>
      </c>
      <c r="P53" s="95" t="n">
        <v>24405.1075879831</v>
      </c>
      <c r="Q53" s="95" t="n">
        <v>24667.9540560698</v>
      </c>
      <c r="R53" s="95" t="n">
        <v>24695.8299198057</v>
      </c>
      <c r="S53" s="95" t="n">
        <v>24613.2214619546</v>
      </c>
      <c r="T53" s="95" t="n">
        <v>24695.3059140677</v>
      </c>
      <c r="U53" s="95" t="n">
        <v>24904.8227115496</v>
      </c>
      <c r="V53" s="95" t="n">
        <v>25023.5377630824</v>
      </c>
      <c r="W53" s="95" t="n">
        <v>24975.4746321939</v>
      </c>
      <c r="X53" s="95" t="n">
        <v>24961.7259939762</v>
      </c>
      <c r="Y53" s="57">
        <f>N53-X53</f>
        <v/>
      </c>
      <c r="Z53" s="171">
        <f>rri(24,N53,X53)</f>
        <v/>
      </c>
      <c r="AA53" s="171">
        <f>rri(10,R53,X53)</f>
        <v/>
      </c>
    </row>
    <row r="54" ht="12.75" customHeight="1" s="198">
      <c r="A54" s="101" t="inlineStr">
        <is>
          <t>Guinea</t>
        </is>
      </c>
      <c r="B54" s="62">
        <f t="array" ref="B54">INDEX(Countries!$D$2:$D$255, MATCH($A54, Countries!$B$2:$B$255, 0))
</f>
        <v/>
      </c>
      <c r="C54" s="95" t="n">
        <v>3806415</v>
      </c>
      <c r="D54" s="95" t="n">
        <v>3795177</v>
      </c>
      <c r="E54" s="95" t="n">
        <v>3739545</v>
      </c>
      <c r="F54" s="95" t="n">
        <v>3768206</v>
      </c>
      <c r="G54" s="95" t="n">
        <v>3746907</v>
      </c>
      <c r="H54" s="95" t="n">
        <v>3730606</v>
      </c>
      <c r="I54" s="95" t="n">
        <v>3687320</v>
      </c>
      <c r="J54" s="95" t="n">
        <v>3698272</v>
      </c>
      <c r="K54" s="95" t="n">
        <v>3691004</v>
      </c>
      <c r="L54" s="95" t="n">
        <v>3669539</v>
      </c>
      <c r="M54" s="95" t="n">
        <v>3643289</v>
      </c>
      <c r="N54" s="95" t="n">
        <v>227875.176745862</v>
      </c>
      <c r="O54" s="95" t="n">
        <v>227201.194785137</v>
      </c>
      <c r="P54" s="95" t="n">
        <v>223869.521422946</v>
      </c>
      <c r="Q54" s="95" t="n">
        <v>225587.688119011</v>
      </c>
      <c r="R54" s="95" t="n">
        <v>224310.761965799</v>
      </c>
      <c r="S54" s="95" t="n">
        <v>223333.830912703</v>
      </c>
      <c r="T54" s="95" t="n">
        <v>220740.332877388</v>
      </c>
      <c r="U54" s="95" t="n">
        <v>221397.822180215</v>
      </c>
      <c r="V54" s="95" t="n">
        <v>220960.97832686</v>
      </c>
      <c r="W54" s="95" t="n">
        <v>219673.313227723</v>
      </c>
      <c r="X54" s="95" t="n">
        <v>218099.86128691</v>
      </c>
      <c r="Y54" s="57">
        <f>N54-X54</f>
        <v/>
      </c>
      <c r="Z54" s="171">
        <f>rri(24,N54,X54)</f>
        <v/>
      </c>
      <c r="AA54" s="171">
        <f>rri(10,R54,X54)</f>
        <v/>
      </c>
    </row>
    <row r="55" ht="12.75" customHeight="1" s="198">
      <c r="A55" s="101" t="inlineStr">
        <is>
          <t>Guinea-Bissau</t>
        </is>
      </c>
      <c r="B55" s="62">
        <f t="array" ref="B55">INDEX(Countries!$D$2:$D$255, MATCH($A55, Countries!$B$2:$B$255, 0))
</f>
        <v/>
      </c>
      <c r="C55" s="95" t="n">
        <v>4606352</v>
      </c>
      <c r="D55" s="95" t="n">
        <v>4609850</v>
      </c>
      <c r="E55" s="95" t="n">
        <v>4544343</v>
      </c>
      <c r="F55" s="95" t="n">
        <v>4527284</v>
      </c>
      <c r="G55" s="95" t="n">
        <v>4526849</v>
      </c>
      <c r="H55" s="95" t="n">
        <v>4534586</v>
      </c>
      <c r="I55" s="95" t="n">
        <v>4496675</v>
      </c>
      <c r="J55" s="95" t="n">
        <v>4480844</v>
      </c>
      <c r="K55" s="95" t="n">
        <v>4507716</v>
      </c>
      <c r="L55" s="95" t="n">
        <v>4532327</v>
      </c>
      <c r="M55" s="95" t="n">
        <v>4478068</v>
      </c>
      <c r="N55" s="95" t="n">
        <v>274292.261336341</v>
      </c>
      <c r="O55" s="95" t="n">
        <v>274497.674098547</v>
      </c>
      <c r="P55" s="95" t="n">
        <v>270597.003102247</v>
      </c>
      <c r="Q55" s="95" t="n">
        <v>269581.514575121</v>
      </c>
      <c r="R55" s="95" t="n">
        <v>269555.612296768</v>
      </c>
      <c r="S55" s="95" t="n">
        <v>270016.416778185</v>
      </c>
      <c r="T55" s="95" t="n">
        <v>267759.008065617</v>
      </c>
      <c r="U55" s="95" t="n">
        <v>266815.37532033</v>
      </c>
      <c r="V55" s="95" t="n">
        <v>268416.086215294</v>
      </c>
      <c r="W55" s="95" t="n">
        <v>269880.744642432</v>
      </c>
      <c r="X55" s="95" t="n">
        <v>266648.535658995</v>
      </c>
      <c r="Y55" s="57">
        <f>N55-X55</f>
        <v/>
      </c>
      <c r="Z55" s="171">
        <f>rri(24,N55,X55)</f>
        <v/>
      </c>
      <c r="AA55" s="171">
        <f>rri(10,R55,X55)</f>
        <v/>
      </c>
    </row>
    <row r="56" ht="12.75" customHeight="1" s="198">
      <c r="A56" s="101" t="inlineStr">
        <is>
          <t>Guyana</t>
        </is>
      </c>
      <c r="B56" s="62">
        <f t="array" ref="B56">INDEX(Countries!$D$2:$D$255, MATCH($A56, Countries!$B$2:$B$255, 0))
</f>
        <v/>
      </c>
      <c r="C56" s="95" t="n">
        <v>511445</v>
      </c>
      <c r="D56" s="95" t="n">
        <v>501990</v>
      </c>
      <c r="E56" s="95" t="n">
        <v>497664</v>
      </c>
      <c r="F56" s="95" t="n">
        <v>495171</v>
      </c>
      <c r="G56" s="95" t="n">
        <v>494362</v>
      </c>
      <c r="H56" s="95" t="n">
        <v>484719</v>
      </c>
      <c r="I56" s="95" t="n">
        <v>485648</v>
      </c>
      <c r="J56" s="95" t="n">
        <v>483180</v>
      </c>
      <c r="K56" s="95" t="n">
        <v>477982</v>
      </c>
      <c r="L56" s="95" t="n">
        <v>473084</v>
      </c>
      <c r="M56" s="95" t="n">
        <v>468012</v>
      </c>
      <c r="N56" s="95" t="n">
        <v>30807.8265051246</v>
      </c>
      <c r="O56" s="95" t="n">
        <v>30237.2702217121</v>
      </c>
      <c r="P56" s="95" t="n">
        <v>29975.9974586899</v>
      </c>
      <c r="Q56" s="95" t="n">
        <v>29825.4920296571</v>
      </c>
      <c r="R56" s="95" t="n">
        <v>29776.7428163231</v>
      </c>
      <c r="S56" s="95" t="n">
        <v>29196.7008116121</v>
      </c>
      <c r="T56" s="95" t="n">
        <v>29253.2389384191</v>
      </c>
      <c r="U56" s="95" t="n">
        <v>29104.5164019443</v>
      </c>
      <c r="V56" s="95" t="n">
        <v>28791.0378811539</v>
      </c>
      <c r="W56" s="95" t="n">
        <v>28495.6397812095</v>
      </c>
      <c r="X56" s="95" t="n">
        <v>28189.5568811373</v>
      </c>
      <c r="Y56" s="57">
        <f>N56-X56</f>
        <v/>
      </c>
      <c r="Z56" s="171">
        <f>rri(24,N56,X56)</f>
        <v/>
      </c>
      <c r="AA56" s="171">
        <f>rri(10,R56,X56)</f>
        <v/>
      </c>
    </row>
    <row r="57" ht="12.75" customHeight="1" s="198">
      <c r="A57" s="101" t="inlineStr">
        <is>
          <t>Haiti</t>
        </is>
      </c>
      <c r="B57" s="62">
        <f t="array" ref="B57">INDEX(Countries!$D$2:$D$255, MATCH($A57, Countries!$B$2:$B$255, 0))
</f>
        <v/>
      </c>
      <c r="C57" s="95" t="n">
        <v>290225</v>
      </c>
      <c r="D57" s="95" t="n">
        <v>270545</v>
      </c>
      <c r="E57" s="95" t="n">
        <v>265969</v>
      </c>
      <c r="F57" s="95" t="n">
        <v>267344</v>
      </c>
      <c r="G57" s="95" t="n">
        <v>262762</v>
      </c>
      <c r="H57" s="95" t="n">
        <v>256059</v>
      </c>
      <c r="I57" s="95" t="n">
        <v>252616</v>
      </c>
      <c r="J57" s="95" t="n">
        <v>255146</v>
      </c>
      <c r="K57" s="95" t="n">
        <v>260208</v>
      </c>
      <c r="L57" s="95" t="n">
        <v>262330</v>
      </c>
      <c r="M57" s="95" t="n">
        <v>261812</v>
      </c>
      <c r="N57" s="95" t="n">
        <v>16680.5482986096</v>
      </c>
      <c r="O57" s="95" t="n">
        <v>15548.7820930771</v>
      </c>
      <c r="P57" s="95" t="n">
        <v>15285.7277229772</v>
      </c>
      <c r="Q57" s="95" t="n">
        <v>15364.7724068799</v>
      </c>
      <c r="R57" s="95" t="n">
        <v>15101.0153834789</v>
      </c>
      <c r="S57" s="95" t="n">
        <v>14715.2196550014</v>
      </c>
      <c r="T57" s="95" t="n">
        <v>14517.1698349569</v>
      </c>
      <c r="U57" s="95" t="n">
        <v>14662.3268663886</v>
      </c>
      <c r="V57" s="95" t="n">
        <v>14953.2197115245</v>
      </c>
      <c r="W57" s="95" t="n">
        <v>15074.8986410661</v>
      </c>
      <c r="X57" s="95" t="n">
        <v>15044.9494186593</v>
      </c>
      <c r="Y57" s="57">
        <f>N57-X57</f>
        <v/>
      </c>
      <c r="Z57" s="171">
        <f>rri(24,N57,X57)</f>
        <v/>
      </c>
      <c r="AA57" s="171">
        <f>rri(10,R57,X57)</f>
        <v/>
      </c>
    </row>
    <row r="58" ht="12.75" customHeight="1" s="198">
      <c r="A58" s="101" t="inlineStr">
        <is>
          <t>Honduras</t>
        </is>
      </c>
      <c r="B58" s="62">
        <f t="array" ref="B58">INDEX(Countries!$D$2:$D$255, MATCH($A58, Countries!$B$2:$B$255, 0))
</f>
        <v/>
      </c>
      <c r="C58" s="95" t="n">
        <v>1058632</v>
      </c>
      <c r="D58" s="95" t="n">
        <v>1078646</v>
      </c>
      <c r="E58" s="95" t="n">
        <v>1085689</v>
      </c>
      <c r="F58" s="95" t="n">
        <v>1094496</v>
      </c>
      <c r="G58" s="95" t="n">
        <v>1088221</v>
      </c>
      <c r="H58" s="95" t="n">
        <v>1053112</v>
      </c>
      <c r="I58" s="95" t="n">
        <v>1041307</v>
      </c>
      <c r="J58" s="95" t="n">
        <v>1052242</v>
      </c>
      <c r="K58" s="95" t="n">
        <v>1054436</v>
      </c>
      <c r="L58" s="95" t="n">
        <v>1035243</v>
      </c>
      <c r="M58" s="95" t="n">
        <v>1017878</v>
      </c>
      <c r="N58" s="95" t="n">
        <v>62417.0637949925</v>
      </c>
      <c r="O58" s="95" t="n">
        <v>63607.0054155968</v>
      </c>
      <c r="P58" s="95" t="n">
        <v>64026.7173431019</v>
      </c>
      <c r="Q58" s="95" t="n">
        <v>64548.1773296659</v>
      </c>
      <c r="R58" s="95" t="n">
        <v>64177.2134816563</v>
      </c>
      <c r="S58" s="95" t="n">
        <v>62098.1110861487</v>
      </c>
      <c r="T58" s="95" t="n">
        <v>61398.7936977521</v>
      </c>
      <c r="U58" s="95" t="n">
        <v>62042.743248335</v>
      </c>
      <c r="V58" s="95" t="n">
        <v>62167.3022300567</v>
      </c>
      <c r="W58" s="95" t="n">
        <v>61030.4306940371</v>
      </c>
      <c r="X58" s="95" t="n">
        <v>60006.0792316315</v>
      </c>
      <c r="Y58" s="57">
        <f>N58-X58</f>
        <v/>
      </c>
      <c r="Z58" s="171">
        <f>rri(24,N58,X58)</f>
        <v/>
      </c>
      <c r="AA58" s="171">
        <f>rri(10,R58,X58)</f>
        <v/>
      </c>
    </row>
    <row r="59" ht="12.75" customHeight="1" s="198">
      <c r="A59" s="101" t="inlineStr">
        <is>
          <t>India</t>
        </is>
      </c>
      <c r="B59" s="62">
        <f t="array" ref="B59">INDEX(Countries!$D$2:$D$255, MATCH($A59, Countries!$B$2:$B$255, 0))
</f>
        <v/>
      </c>
      <c r="C59" s="95" t="n">
        <v>7180190</v>
      </c>
      <c r="D59" s="95" t="n">
        <v>7042456</v>
      </c>
      <c r="E59" s="95" t="n">
        <v>6970293</v>
      </c>
      <c r="F59" s="95" t="n">
        <v>6994107</v>
      </c>
      <c r="G59" s="95" t="n">
        <v>6976797</v>
      </c>
      <c r="H59" s="95" t="n">
        <v>7066242</v>
      </c>
      <c r="I59" s="95" t="n">
        <v>7103081</v>
      </c>
      <c r="J59" s="95" t="n">
        <v>7122243</v>
      </c>
      <c r="K59" s="95" t="n">
        <v>7137539</v>
      </c>
      <c r="L59" s="95" t="n">
        <v>7102065</v>
      </c>
      <c r="M59" s="95" t="n">
        <v>6987714</v>
      </c>
      <c r="N59" s="95" t="n">
        <v>411118.557680332</v>
      </c>
      <c r="O59" s="95" t="n">
        <v>403036.60584982</v>
      </c>
      <c r="P59" s="95" t="n">
        <v>398817.81676943</v>
      </c>
      <c r="Q59" s="95" t="n">
        <v>400115.495554873</v>
      </c>
      <c r="R59" s="95" t="n">
        <v>399155.482001968</v>
      </c>
      <c r="S59" s="95" t="n">
        <v>404277.583464295</v>
      </c>
      <c r="T59" s="95" t="n">
        <v>406443.174378046</v>
      </c>
      <c r="U59" s="95" t="n">
        <v>407537.435193767</v>
      </c>
      <c r="V59" s="95" t="n">
        <v>408483.458181496</v>
      </c>
      <c r="W59" s="95" t="n">
        <v>406449.591514256</v>
      </c>
      <c r="X59" s="95" t="n">
        <v>399901.524306087</v>
      </c>
      <c r="Y59" s="57">
        <f>N59-X59</f>
        <v/>
      </c>
      <c r="Z59" s="171">
        <f>rri(24,N59,X59)</f>
        <v/>
      </c>
      <c r="AA59" s="172">
        <f>rri(10,R59,X59)</f>
        <v/>
      </c>
    </row>
    <row r="60" ht="12.75" customHeight="1" s="198">
      <c r="A60" s="101" t="inlineStr">
        <is>
          <t>Indonesia</t>
        </is>
      </c>
      <c r="B60" s="62">
        <f t="array" ref="B60">INDEX(Countries!$D$2:$D$255, MATCH($A60, Countries!$B$2:$B$255, 0))
</f>
        <v/>
      </c>
      <c r="C60" s="95" t="n">
        <v>51581216</v>
      </c>
      <c r="D60" s="95" t="n">
        <v>49386419</v>
      </c>
      <c r="E60" s="95" t="n">
        <v>48522466</v>
      </c>
      <c r="F60" s="95" t="n">
        <v>48441630</v>
      </c>
      <c r="G60" s="95" t="n">
        <v>48337569</v>
      </c>
      <c r="H60" s="95" t="n">
        <v>47957345</v>
      </c>
      <c r="I60" s="95" t="n">
        <v>47743111</v>
      </c>
      <c r="J60" s="95" t="n">
        <v>47661544</v>
      </c>
      <c r="K60" s="95" t="n">
        <v>47708087</v>
      </c>
      <c r="L60" s="95" t="n">
        <v>47752991</v>
      </c>
      <c r="M60" s="95" t="n">
        <v>47863270</v>
      </c>
      <c r="N60" s="95" t="n">
        <v>3127302.25923462</v>
      </c>
      <c r="O60" s="95" t="n">
        <v>2994160.68786589</v>
      </c>
      <c r="P60" s="95" t="n">
        <v>2941750.64605337</v>
      </c>
      <c r="Q60" s="95" t="n">
        <v>2936837.69681706</v>
      </c>
      <c r="R60" s="95" t="n">
        <v>2930508.08603362</v>
      </c>
      <c r="S60" s="95" t="n">
        <v>2907416.06511631</v>
      </c>
      <c r="T60" s="95" t="n">
        <v>2894391.98022206</v>
      </c>
      <c r="U60" s="95" t="n">
        <v>2889431.1841818</v>
      </c>
      <c r="V60" s="95" t="n">
        <v>2892242.13516647</v>
      </c>
      <c r="W60" s="95" t="n">
        <v>2894962.57701323</v>
      </c>
      <c r="X60" s="95" t="n">
        <v>2901690.30720387</v>
      </c>
      <c r="Y60" s="57">
        <f>N60-X60</f>
        <v/>
      </c>
      <c r="Z60" s="171">
        <f>rri(24,N60,X60)</f>
        <v/>
      </c>
      <c r="AA60" s="172">
        <f>rri(10,R60,X60)</f>
        <v/>
      </c>
    </row>
    <row r="61" ht="12.75" customHeight="1" s="198">
      <c r="A61" s="101" t="inlineStr">
        <is>
          <t>Iran (Islamic Republic of)</t>
        </is>
      </c>
      <c r="B61" s="62">
        <f t="array" ref="B61">INDEX(Countries!$D$2:$D$255, MATCH($A61, Countries!$B$2:$B$255, 0))
</f>
        <v/>
      </c>
      <c r="C61" s="95" t="n">
        <v>262103</v>
      </c>
      <c r="D61" s="95" t="n">
        <v>212588</v>
      </c>
      <c r="E61" s="95" t="n">
        <v>189340</v>
      </c>
      <c r="F61" s="95" t="n">
        <v>195525</v>
      </c>
      <c r="G61" s="95" t="n">
        <v>199121</v>
      </c>
      <c r="H61" s="95" t="n">
        <v>205482</v>
      </c>
      <c r="I61" s="95" t="n">
        <v>193060</v>
      </c>
      <c r="J61" s="95" t="n">
        <v>192338</v>
      </c>
      <c r="K61" s="95" t="n">
        <v>194871</v>
      </c>
      <c r="L61" s="95" t="n">
        <v>203134</v>
      </c>
      <c r="M61" s="95" t="n">
        <v>189959</v>
      </c>
      <c r="N61" s="95" t="n">
        <v>14269.076523208</v>
      </c>
      <c r="O61" s="95" t="n">
        <v>11572.3949510676</v>
      </c>
      <c r="P61" s="95" t="n">
        <v>10307.4101240254</v>
      </c>
      <c r="Q61" s="95" t="n">
        <v>10643.729742356</v>
      </c>
      <c r="R61" s="95" t="n">
        <v>10839.4697648283</v>
      </c>
      <c r="S61" s="95" t="n">
        <v>11186.1120556769</v>
      </c>
      <c r="T61" s="95" t="n">
        <v>10511.106184165</v>
      </c>
      <c r="U61" s="95" t="n">
        <v>10472.6188734674</v>
      </c>
      <c r="V61" s="95" t="n">
        <v>10610.8234766738</v>
      </c>
      <c r="W61" s="95" t="n">
        <v>11059.6198998362</v>
      </c>
      <c r="X61" s="95" t="n">
        <v>10342.6143496676</v>
      </c>
      <c r="Y61" s="57">
        <f>N61-X61</f>
        <v/>
      </c>
      <c r="Z61" s="171">
        <f>rri(24,N61,X61)</f>
        <v/>
      </c>
      <c r="AA61" s="171">
        <f>rri(10,R61,X61)</f>
        <v/>
      </c>
    </row>
    <row r="62" ht="12.75" customHeight="1" s="198">
      <c r="A62" s="101" t="inlineStr">
        <is>
          <t>Jamaica</t>
        </is>
      </c>
      <c r="B62" s="62">
        <f t="array" ref="B62">INDEX(Countries!$D$2:$D$255, MATCH($A62, Countries!$B$2:$B$255, 0))
</f>
        <v/>
      </c>
      <c r="C62" s="95" t="n">
        <v>182238</v>
      </c>
      <c r="D62" s="95" t="n">
        <v>189576</v>
      </c>
      <c r="E62" s="95" t="n">
        <v>189641</v>
      </c>
      <c r="F62" s="95" t="n">
        <v>188109</v>
      </c>
      <c r="G62" s="95" t="n">
        <v>182319</v>
      </c>
      <c r="H62" s="95" t="n">
        <v>171650</v>
      </c>
      <c r="I62" s="95" t="n">
        <v>167504</v>
      </c>
      <c r="J62" s="95" t="n">
        <v>167166</v>
      </c>
      <c r="K62" s="95" t="n">
        <v>168429</v>
      </c>
      <c r="L62" s="95" t="n">
        <v>168849</v>
      </c>
      <c r="M62" s="95" t="n">
        <v>168686</v>
      </c>
      <c r="N62" s="95" t="n">
        <v>10550.8423989501</v>
      </c>
      <c r="O62" s="95" t="n">
        <v>10975.8417689196</v>
      </c>
      <c r="P62" s="95" t="n">
        <v>10979.5988759981</v>
      </c>
      <c r="Q62" s="95" t="n">
        <v>10890.9326743063</v>
      </c>
      <c r="R62" s="95" t="n">
        <v>10555.5750280989</v>
      </c>
      <c r="S62" s="95" t="n">
        <v>9937.55668613888</v>
      </c>
      <c r="T62" s="95" t="n">
        <v>9697.399520913959</v>
      </c>
      <c r="U62" s="95" t="n">
        <v>9677.77626996791</v>
      </c>
      <c r="V62" s="95" t="n">
        <v>9750.89984911683</v>
      </c>
      <c r="W62" s="95" t="n">
        <v>9775.19567218512</v>
      </c>
      <c r="X62" s="95" t="n">
        <v>9765.75373702316</v>
      </c>
      <c r="Y62" s="57">
        <f>N62-X62</f>
        <v/>
      </c>
      <c r="Z62" s="171">
        <f>rri(24,N62,X62)</f>
        <v/>
      </c>
      <c r="AA62" s="171">
        <f>rri(10,R62,X62)</f>
        <v/>
      </c>
    </row>
    <row r="63" ht="12.75" customHeight="1" s="198">
      <c r="A63" s="101" t="inlineStr">
        <is>
          <t>Japan</t>
        </is>
      </c>
      <c r="B63" s="62">
        <f t="array" ref="B63">INDEX(Countries!$D$2:$D$255, MATCH($A63, Countries!$B$2:$B$255, 0))
</f>
        <v/>
      </c>
      <c r="C63" s="95" t="n">
        <v>18722</v>
      </c>
      <c r="D63" s="95" t="n">
        <v>18650</v>
      </c>
      <c r="E63" s="95" t="n">
        <v>18549</v>
      </c>
      <c r="F63" s="95" t="n">
        <v>18509</v>
      </c>
      <c r="G63" s="95" t="n">
        <v>18424</v>
      </c>
      <c r="H63" s="95" t="n">
        <v>18319</v>
      </c>
      <c r="I63" s="95" t="n">
        <v>18208</v>
      </c>
      <c r="J63" s="95" t="n">
        <v>18199</v>
      </c>
      <c r="K63" s="95" t="n">
        <v>18512</v>
      </c>
      <c r="L63" s="95" t="n">
        <v>18806</v>
      </c>
      <c r="M63" s="95" t="n">
        <v>18805</v>
      </c>
      <c r="N63" s="95" t="n">
        <v>1036.0042712306</v>
      </c>
      <c r="O63" s="95" t="n">
        <v>1032.04270330359</v>
      </c>
      <c r="P63" s="95" t="n">
        <v>1026.48755473447</v>
      </c>
      <c r="Q63" s="95" t="n">
        <v>1024.28565232735</v>
      </c>
      <c r="R63" s="95" t="n">
        <v>1019.62928416507</v>
      </c>
      <c r="S63" s="95" t="n">
        <v>1013.91837443625</v>
      </c>
      <c r="T63" s="95" t="n">
        <v>1007.88671119867</v>
      </c>
      <c r="U63" s="95" t="n">
        <v>1007.33105296545</v>
      </c>
      <c r="V63" s="95" t="n">
        <v>1024.61956355813</v>
      </c>
      <c r="W63" s="95" t="n">
        <v>1040.88133461507</v>
      </c>
      <c r="X63" s="95" t="n">
        <v>1040.8220552317</v>
      </c>
      <c r="Y63" s="57">
        <f>N63-X63</f>
        <v/>
      </c>
      <c r="Z63" s="171">
        <f>rri(24,N63,X63)</f>
        <v/>
      </c>
      <c r="AA63" s="171">
        <f>rri(10,R63,X63)</f>
        <v/>
      </c>
    </row>
    <row r="64" ht="12.75" customHeight="1" s="198">
      <c r="A64" s="101" t="inlineStr">
        <is>
          <t>Kenya</t>
        </is>
      </c>
      <c r="B64" s="62">
        <f t="array" ref="B64">INDEX(Countries!$D$2:$D$255, MATCH($A64, Countries!$B$2:$B$255, 0))
</f>
        <v/>
      </c>
      <c r="C64" s="95" t="n">
        <v>905777</v>
      </c>
      <c r="D64" s="95" t="n">
        <v>888791</v>
      </c>
      <c r="E64" s="95" t="n">
        <v>880761</v>
      </c>
      <c r="F64" s="95" t="n">
        <v>889693</v>
      </c>
      <c r="G64" s="95" t="n">
        <v>890774</v>
      </c>
      <c r="H64" s="95" t="n">
        <v>883968</v>
      </c>
      <c r="I64" s="95" t="n">
        <v>877364</v>
      </c>
      <c r="J64" s="95" t="n">
        <v>881619</v>
      </c>
      <c r="K64" s="95" t="n">
        <v>890795</v>
      </c>
      <c r="L64" s="95" t="n">
        <v>894775</v>
      </c>
      <c r="M64" s="95" t="n">
        <v>891455</v>
      </c>
      <c r="N64" s="95" t="n">
        <v>54990.4480985768</v>
      </c>
      <c r="O64" s="95" t="n">
        <v>53959.7329357181</v>
      </c>
      <c r="P64" s="95" t="n">
        <v>53472.37157697</v>
      </c>
      <c r="Q64" s="95" t="n">
        <v>54014.7932072538</v>
      </c>
      <c r="R64" s="95" t="n">
        <v>54080.0103143494</v>
      </c>
      <c r="S64" s="95" t="n">
        <v>53667.0848370337</v>
      </c>
      <c r="T64" s="95" t="n">
        <v>53266.2356697749</v>
      </c>
      <c r="U64" s="95" t="n">
        <v>53524.7065452084</v>
      </c>
      <c r="V64" s="95" t="n">
        <v>54081.4429636873</v>
      </c>
      <c r="W64" s="95" t="n">
        <v>54322.9617690761</v>
      </c>
      <c r="X64" s="95" t="n">
        <v>54121.5005759613</v>
      </c>
      <c r="Y64" s="57">
        <f>N64-X64</f>
        <v/>
      </c>
      <c r="Z64" s="171">
        <f>rri(24,N64,X64)</f>
        <v/>
      </c>
      <c r="AA64" s="172">
        <f>rri(10,R64,X64)</f>
        <v/>
      </c>
    </row>
    <row r="65" ht="12.75" customHeight="1" s="198">
      <c r="A65" s="101" t="inlineStr">
        <is>
          <t>Kiribati</t>
        </is>
      </c>
      <c r="B65" s="62">
        <f t="array" ref="B65">INDEX(Countries!$D$2:$D$255, MATCH($A65, Countries!$B$2:$B$255, 0))
</f>
        <v/>
      </c>
      <c r="C65" s="95" t="n">
        <v>2413</v>
      </c>
      <c r="D65" s="95" t="n">
        <v>2413</v>
      </c>
      <c r="E65" s="95" t="n">
        <v>2413</v>
      </c>
      <c r="F65" s="95" t="n">
        <v>2413</v>
      </c>
      <c r="G65" s="95" t="n">
        <v>2413</v>
      </c>
      <c r="H65" s="95" t="n">
        <v>2413</v>
      </c>
      <c r="I65" s="95" t="n">
        <v>2413</v>
      </c>
      <c r="J65" s="95" t="n">
        <v>2413</v>
      </c>
      <c r="K65" s="95" t="n">
        <v>2413</v>
      </c>
      <c r="L65" s="95" t="n">
        <v>2413</v>
      </c>
      <c r="M65" s="95" t="n">
        <v>2413</v>
      </c>
      <c r="N65" s="95" t="n">
        <v>146.482619017108</v>
      </c>
      <c r="O65" s="95" t="n">
        <v>146.482619017108</v>
      </c>
      <c r="P65" s="95" t="n">
        <v>146.482619017108</v>
      </c>
      <c r="Q65" s="95" t="n">
        <v>146.482619017108</v>
      </c>
      <c r="R65" s="95" t="n">
        <v>146.482619017108</v>
      </c>
      <c r="S65" s="95" t="n">
        <v>146.482619017108</v>
      </c>
      <c r="T65" s="95" t="n">
        <v>146.482619017108</v>
      </c>
      <c r="U65" s="95" t="n">
        <v>146.482619017108</v>
      </c>
      <c r="V65" s="95" t="n">
        <v>146.482619017108</v>
      </c>
      <c r="W65" s="95" t="n">
        <v>146.482619017108</v>
      </c>
      <c r="X65" s="95" t="n">
        <v>146.482619017108</v>
      </c>
      <c r="Y65" s="57">
        <f>N65-X65</f>
        <v/>
      </c>
      <c r="Z65" s="171">
        <f>rri(24,N65,X65)</f>
        <v/>
      </c>
      <c r="AA65" s="171">
        <f>rri(10,R65,X65)</f>
        <v/>
      </c>
    </row>
    <row r="66" ht="12.75" customHeight="1" s="198">
      <c r="A66" s="101" t="inlineStr">
        <is>
          <t>Liberia</t>
        </is>
      </c>
      <c r="B66" s="62">
        <f t="array" ref="B66">INDEX(Countries!$D$2:$D$255, MATCH($A66, Countries!$B$2:$B$255, 0))
</f>
        <v/>
      </c>
      <c r="C66" s="95" t="n">
        <v>308817</v>
      </c>
      <c r="D66" s="95" t="n">
        <v>311536</v>
      </c>
      <c r="E66" s="95" t="n">
        <v>310876</v>
      </c>
      <c r="F66" s="95" t="n">
        <v>311657</v>
      </c>
      <c r="G66" s="95" t="n">
        <v>311913</v>
      </c>
      <c r="H66" s="95" t="n">
        <v>310505</v>
      </c>
      <c r="I66" s="95" t="n">
        <v>308017</v>
      </c>
      <c r="J66" s="95" t="n">
        <v>309197</v>
      </c>
      <c r="K66" s="95" t="n">
        <v>307500</v>
      </c>
      <c r="L66" s="95" t="n">
        <v>305482</v>
      </c>
      <c r="M66" s="95" t="n">
        <v>298533</v>
      </c>
      <c r="N66" s="95" t="n">
        <v>18681.7554377544</v>
      </c>
      <c r="O66" s="95" t="n">
        <v>18846.1622722337</v>
      </c>
      <c r="P66" s="95" t="n">
        <v>18806.237917821</v>
      </c>
      <c r="Q66" s="95" t="n">
        <v>18853.4460091362</v>
      </c>
      <c r="R66" s="95" t="n">
        <v>18868.8827768528</v>
      </c>
      <c r="S66" s="95" t="n">
        <v>18783.6868651394</v>
      </c>
      <c r="T66" s="95" t="n">
        <v>18633.1681573421</v>
      </c>
      <c r="U66" s="95" t="n">
        <v>18704.4878464652</v>
      </c>
      <c r="V66" s="95" t="n">
        <v>18601.9350545359</v>
      </c>
      <c r="W66" s="95" t="n">
        <v>18479.9970358356</v>
      </c>
      <c r="X66" s="95" t="n">
        <v>18059.8364511568</v>
      </c>
      <c r="Y66" s="57">
        <f>N66-X66</f>
        <v/>
      </c>
      <c r="Z66" s="171">
        <f>rri(24,N66,X66)</f>
        <v/>
      </c>
      <c r="AA66" s="171">
        <f>rri(10,R66,X66)</f>
        <v/>
      </c>
    </row>
    <row r="67" ht="12.75" customHeight="1" s="198">
      <c r="A67" s="101" t="inlineStr">
        <is>
          <t>Madagascar</t>
        </is>
      </c>
      <c r="B67" s="62">
        <f t="array" ref="B67">INDEX(Countries!$D$2:$D$255, MATCH($A67, Countries!$B$2:$B$255, 0))
</f>
        <v/>
      </c>
      <c r="C67" s="95" t="n">
        <v>4847164</v>
      </c>
      <c r="D67" s="95" t="n">
        <v>4756251</v>
      </c>
      <c r="E67" s="95" t="n">
        <v>4717919</v>
      </c>
      <c r="F67" s="95" t="n">
        <v>4725081</v>
      </c>
      <c r="G67" s="95" t="n">
        <v>4716423</v>
      </c>
      <c r="H67" s="95" t="n">
        <v>4710951</v>
      </c>
      <c r="I67" s="95" t="n">
        <v>4693125</v>
      </c>
      <c r="J67" s="95" t="n">
        <v>4701753</v>
      </c>
      <c r="K67" s="95" t="n">
        <v>4728209</v>
      </c>
      <c r="L67" s="95" t="n">
        <v>4747641</v>
      </c>
      <c r="M67" s="95" t="n">
        <v>4734747</v>
      </c>
      <c r="N67" s="95" t="n">
        <v>282644.238458444</v>
      </c>
      <c r="O67" s="95" t="n">
        <v>277405.603846722</v>
      </c>
      <c r="P67" s="95" t="n">
        <v>275192.626425084</v>
      </c>
      <c r="Q67" s="95" t="n">
        <v>275614.826844636</v>
      </c>
      <c r="R67" s="95" t="n">
        <v>275106.60672472</v>
      </c>
      <c r="S67" s="95" t="n">
        <v>274786.728047077</v>
      </c>
      <c r="T67" s="95" t="n">
        <v>273747.385552443</v>
      </c>
      <c r="U67" s="95" t="n">
        <v>274253.491960355</v>
      </c>
      <c r="V67" s="95" t="n">
        <v>275803.961228446</v>
      </c>
      <c r="W67" s="95" t="n">
        <v>276939.143619062</v>
      </c>
      <c r="X67" s="95" t="n">
        <v>276192.511439597</v>
      </c>
      <c r="Y67" s="57">
        <f>N67-X67</f>
        <v/>
      </c>
      <c r="Z67" s="171">
        <f>rri(24,N67,X67)</f>
        <v/>
      </c>
      <c r="AA67" s="171">
        <f>rri(10,R67,X67)</f>
        <v/>
      </c>
    </row>
    <row r="68" ht="12.75" customHeight="1" s="198">
      <c r="A68" s="101" t="inlineStr">
        <is>
          <t>Malaysia</t>
        </is>
      </c>
      <c r="B68" s="62">
        <f t="array" ref="B68">INDEX(Countries!$D$2:$D$255, MATCH($A68, Countries!$B$2:$B$255, 0))
</f>
        <v/>
      </c>
      <c r="C68" s="95" t="n">
        <v>8773168</v>
      </c>
      <c r="D68" s="95" t="n">
        <v>8720344</v>
      </c>
      <c r="E68" s="95" t="n">
        <v>8676531</v>
      </c>
      <c r="F68" s="95" t="n">
        <v>8695292</v>
      </c>
      <c r="G68" s="95" t="n">
        <v>8686485</v>
      </c>
      <c r="H68" s="95" t="n">
        <v>8637016</v>
      </c>
      <c r="I68" s="95" t="n">
        <v>8600945</v>
      </c>
      <c r="J68" s="95" t="n">
        <v>8610997</v>
      </c>
      <c r="K68" s="95" t="n">
        <v>8633227</v>
      </c>
      <c r="L68" s="95" t="n">
        <v>8642904</v>
      </c>
      <c r="M68" s="95" t="n">
        <v>8610729</v>
      </c>
      <c r="N68" s="95" t="n">
        <v>531481.701373604</v>
      </c>
      <c r="O68" s="95" t="n">
        <v>528270.37924772</v>
      </c>
      <c r="P68" s="95" t="n">
        <v>525612.7962191839</v>
      </c>
      <c r="Q68" s="95" t="n">
        <v>526749.658437376</v>
      </c>
      <c r="R68" s="95" t="n">
        <v>526216.475896096</v>
      </c>
      <c r="S68" s="95" t="n">
        <v>523216.022726482</v>
      </c>
      <c r="T68" s="95" t="n">
        <v>521030.400387252</v>
      </c>
      <c r="U68" s="95" t="n">
        <v>521638.95083402</v>
      </c>
      <c r="V68" s="95" t="n">
        <v>522983.295177173</v>
      </c>
      <c r="W68" s="95" t="n">
        <v>523566.630912873</v>
      </c>
      <c r="X68" s="95" t="n">
        <v>521617.794052728</v>
      </c>
      <c r="Y68" s="57">
        <f>N68-X68</f>
        <v/>
      </c>
      <c r="Z68" s="171">
        <f>rri(24,N68,X68)</f>
        <v/>
      </c>
      <c r="AA68" s="171">
        <f>rri(10,R68,X68)</f>
        <v/>
      </c>
    </row>
    <row r="69" ht="12.75" customHeight="1" s="198">
      <c r="A69" s="101" t="inlineStr">
        <is>
          <t>Maldives</t>
        </is>
      </c>
      <c r="B69" s="62">
        <f t="array" ref="B69">INDEX(Countries!$D$2:$D$255, MATCH($A69, Countries!$B$2:$B$255, 0))
</f>
        <v/>
      </c>
      <c r="C69" s="95" t="n">
        <v>1610</v>
      </c>
      <c r="D69" s="95" t="n">
        <v>1610</v>
      </c>
      <c r="E69" s="95" t="n">
        <v>1610</v>
      </c>
      <c r="F69" s="95" t="n">
        <v>1610</v>
      </c>
      <c r="G69" s="95" t="n">
        <v>1610</v>
      </c>
      <c r="H69" s="95" t="n">
        <v>1610</v>
      </c>
      <c r="I69" s="95" t="n">
        <v>1610</v>
      </c>
      <c r="J69" s="95" t="n">
        <v>1610</v>
      </c>
      <c r="K69" s="95" t="n">
        <v>1610</v>
      </c>
      <c r="L69" s="95" t="n">
        <v>1610</v>
      </c>
      <c r="M69" s="95" t="n">
        <v>1610</v>
      </c>
      <c r="N69" s="95" t="n">
        <v>97.34406656011311</v>
      </c>
      <c r="O69" s="95" t="n">
        <v>97.34406656011311</v>
      </c>
      <c r="P69" s="95" t="n">
        <v>97.34406656011311</v>
      </c>
      <c r="Q69" s="95" t="n">
        <v>97.34406656011311</v>
      </c>
      <c r="R69" s="95" t="n">
        <v>97.34406656011311</v>
      </c>
      <c r="S69" s="95" t="n">
        <v>97.34406656011311</v>
      </c>
      <c r="T69" s="95" t="n">
        <v>97.34406656011311</v>
      </c>
      <c r="U69" s="95" t="n">
        <v>97.34406656011311</v>
      </c>
      <c r="V69" s="95" t="n">
        <v>97.34406656011311</v>
      </c>
      <c r="W69" s="95" t="n">
        <v>97.34406656011311</v>
      </c>
      <c r="X69" s="95" t="n">
        <v>97.34406656011311</v>
      </c>
      <c r="Y69" s="57">
        <f>N69-X69</f>
        <v/>
      </c>
      <c r="Z69" s="171">
        <f>rri(24,N69,X69)</f>
        <v/>
      </c>
      <c r="AA69" s="171">
        <f>rri(10,R69,X69)</f>
        <v/>
      </c>
    </row>
    <row r="70" ht="12.75" customHeight="1" s="198">
      <c r="A70" s="101" t="inlineStr">
        <is>
          <t>Marshall Islands</t>
        </is>
      </c>
      <c r="B70" s="62">
        <f t="array" ref="B70">INDEX(Countries!$D$2:$D$255, MATCH($A70, Countries!$B$2:$B$255, 0))
</f>
        <v/>
      </c>
      <c r="C70" s="95" t="n">
        <v>538</v>
      </c>
      <c r="D70" s="95" t="n">
        <v>538</v>
      </c>
      <c r="E70" s="95" t="n">
        <v>538</v>
      </c>
      <c r="F70" s="95" t="n">
        <v>538</v>
      </c>
      <c r="G70" s="95" t="n">
        <v>538</v>
      </c>
      <c r="H70" s="95" t="n">
        <v>538</v>
      </c>
      <c r="I70" s="95" t="n">
        <v>538</v>
      </c>
      <c r="J70" s="95" t="n">
        <v>538</v>
      </c>
      <c r="K70" s="95" t="n">
        <v>538</v>
      </c>
      <c r="L70" s="95" t="n">
        <v>538</v>
      </c>
      <c r="M70" s="95" t="n">
        <v>538</v>
      </c>
      <c r="N70" s="95" t="n">
        <v>32.5446447060772</v>
      </c>
      <c r="O70" s="95" t="n">
        <v>32.5446447060772</v>
      </c>
      <c r="P70" s="95" t="n">
        <v>32.5446447060772</v>
      </c>
      <c r="Q70" s="95" t="n">
        <v>32.5446447060772</v>
      </c>
      <c r="R70" s="95" t="n">
        <v>32.5446447060772</v>
      </c>
      <c r="S70" s="95" t="n">
        <v>32.5446447060772</v>
      </c>
      <c r="T70" s="95" t="n">
        <v>32.5446447060772</v>
      </c>
      <c r="U70" s="95" t="n">
        <v>32.5446447060772</v>
      </c>
      <c r="V70" s="95" t="n">
        <v>32.5446447060772</v>
      </c>
      <c r="W70" s="95" t="n">
        <v>32.5446447060772</v>
      </c>
      <c r="X70" s="95" t="n">
        <v>32.5446447060772</v>
      </c>
      <c r="Y70" s="57">
        <f>N70-X70</f>
        <v/>
      </c>
      <c r="Z70" s="171">
        <f>rri(24,N70,X70)</f>
        <v/>
      </c>
      <c r="AA70" s="171">
        <f>rri(10,R70,X70)</f>
        <v/>
      </c>
    </row>
    <row r="71" ht="12.75" customHeight="1" s="198">
      <c r="A71" s="101" t="inlineStr">
        <is>
          <t>Martinique</t>
        </is>
      </c>
      <c r="B71" s="62">
        <f t="array" ref="B71">INDEX(Countries!$D$2:$D$255, MATCH($A71, Countries!$B$2:$B$255, 0))
</f>
        <v/>
      </c>
      <c r="C71" s="95" t="n">
        <v>32623</v>
      </c>
      <c r="D71" s="95" t="n">
        <v>32672</v>
      </c>
      <c r="E71" s="95" t="n">
        <v>32680</v>
      </c>
      <c r="F71" s="95" t="n">
        <v>32959</v>
      </c>
      <c r="G71" s="95" t="n">
        <v>32856</v>
      </c>
      <c r="H71" s="95" t="n">
        <v>32909</v>
      </c>
      <c r="I71" s="95" t="n">
        <v>32434</v>
      </c>
      <c r="J71" s="95" t="n">
        <v>32512</v>
      </c>
      <c r="K71" s="95" t="n">
        <v>32735</v>
      </c>
      <c r="L71" s="95" t="n">
        <v>33297</v>
      </c>
      <c r="M71" s="95" t="n">
        <v>33235</v>
      </c>
      <c r="N71" s="95" t="n">
        <v>1920.97209729858</v>
      </c>
      <c r="O71" s="95" t="n">
        <v>1923.85693559921</v>
      </c>
      <c r="P71" s="95" t="n">
        <v>1924.32665103595</v>
      </c>
      <c r="Q71" s="95" t="n">
        <v>1940.75718116045</v>
      </c>
      <c r="R71" s="95" t="n">
        <v>1934.69200178517</v>
      </c>
      <c r="S71" s="95" t="n">
        <v>1937.81255022203</v>
      </c>
      <c r="T71" s="95" t="n">
        <v>1909.84103911475</v>
      </c>
      <c r="U71" s="95" t="n">
        <v>1914.43336332872</v>
      </c>
      <c r="V71" s="95" t="n">
        <v>1927.56350583531</v>
      </c>
      <c r="W71" s="95" t="n">
        <v>1960.65474842007</v>
      </c>
      <c r="X71" s="95" t="n">
        <v>1957.00461167507</v>
      </c>
      <c r="Y71" s="57">
        <f>N71-X71</f>
        <v/>
      </c>
      <c r="Z71" s="171">
        <f>rri(24,N71,X71)</f>
        <v/>
      </c>
      <c r="AA71" s="171">
        <f>rri(10,R71,X71)</f>
        <v/>
      </c>
    </row>
    <row r="72" ht="12.75" customHeight="1" s="198">
      <c r="A72" s="101" t="inlineStr">
        <is>
          <t>Mauritania</t>
        </is>
      </c>
      <c r="B72" s="62">
        <f t="array" ref="B72">INDEX(Countries!$D$2:$D$255, MATCH($A72, Countries!$B$2:$B$255, 0))
</f>
        <v/>
      </c>
      <c r="C72" s="95" t="n">
        <v>5567</v>
      </c>
      <c r="D72" s="95" t="n">
        <v>5447</v>
      </c>
      <c r="E72" s="95" t="n">
        <v>5291</v>
      </c>
      <c r="F72" s="95" t="n">
        <v>5170</v>
      </c>
      <c r="G72" s="95" t="n">
        <v>4964</v>
      </c>
      <c r="H72" s="95" t="n">
        <v>5411</v>
      </c>
      <c r="I72" s="95" t="n">
        <v>5022</v>
      </c>
      <c r="J72" s="95" t="n">
        <v>4895</v>
      </c>
      <c r="K72" s="95" t="n">
        <v>4737</v>
      </c>
      <c r="L72" s="95" t="n">
        <v>5551</v>
      </c>
      <c r="M72" s="95" t="n">
        <v>6096</v>
      </c>
      <c r="N72" s="95" t="n">
        <v>325.37157907373</v>
      </c>
      <c r="O72" s="95" t="n">
        <v>318.344871160141</v>
      </c>
      <c r="P72" s="95" t="n">
        <v>309.224760321374</v>
      </c>
      <c r="Q72" s="95" t="n">
        <v>302.155924838578</v>
      </c>
      <c r="R72" s="95" t="n">
        <v>290.116621959252</v>
      </c>
      <c r="S72" s="95" t="n">
        <v>316.248358202036</v>
      </c>
      <c r="T72" s="95" t="n">
        <v>293.507734862033</v>
      </c>
      <c r="U72" s="95" t="n">
        <v>286.082201978785</v>
      </c>
      <c r="V72" s="95" t="n">
        <v>276.871451798394</v>
      </c>
      <c r="W72" s="95" t="n">
        <v>324.475707733857</v>
      </c>
      <c r="X72" s="95" t="n">
        <v>356.311429787909</v>
      </c>
      <c r="Y72" s="57">
        <f>N72-X72</f>
        <v/>
      </c>
      <c r="Z72" s="171">
        <f>rri(24,N72,X72)</f>
        <v/>
      </c>
      <c r="AA72" s="171">
        <f>rri(10,R72,X72)</f>
        <v/>
      </c>
    </row>
    <row r="73" ht="12.75" customHeight="1" s="198">
      <c r="A73" s="101" t="inlineStr">
        <is>
          <t>Mauritius</t>
        </is>
      </c>
      <c r="B73" s="62">
        <f t="array" ref="B73">INDEX(Countries!$D$2:$D$255, MATCH($A73, Countries!$B$2:$B$255, 0))
</f>
        <v/>
      </c>
      <c r="C73" s="95" t="n">
        <v>9680</v>
      </c>
      <c r="D73" s="95" t="n">
        <v>7497</v>
      </c>
      <c r="E73" s="95" t="n">
        <v>7143</v>
      </c>
      <c r="F73" s="95" t="n">
        <v>7065</v>
      </c>
      <c r="G73" s="95" t="n">
        <v>7006</v>
      </c>
      <c r="H73" s="95" t="n">
        <v>7010</v>
      </c>
      <c r="I73" s="95" t="n">
        <v>6984</v>
      </c>
      <c r="J73" s="95" t="n">
        <v>6778</v>
      </c>
      <c r="K73" s="95" t="n">
        <v>6912</v>
      </c>
      <c r="L73" s="95" t="n">
        <v>7173</v>
      </c>
      <c r="M73" s="95" t="n">
        <v>7275</v>
      </c>
      <c r="N73" s="95" t="n">
        <v>552.933216373977</v>
      </c>
      <c r="O73" s="95" t="n">
        <v>428.251122755714</v>
      </c>
      <c r="P73" s="95" t="n">
        <v>408.029990308676</v>
      </c>
      <c r="Q73" s="95" t="n">
        <v>403.574391107678</v>
      </c>
      <c r="R73" s="95" t="n">
        <v>400.198670587286</v>
      </c>
      <c r="S73" s="95" t="n">
        <v>400.421571444605</v>
      </c>
      <c r="T73" s="95" t="n">
        <v>398.933879026374</v>
      </c>
      <c r="U73" s="95" t="n">
        <v>387.175381512153</v>
      </c>
      <c r="V73" s="95" t="n">
        <v>394.828723726342</v>
      </c>
      <c r="W73" s="95" t="n">
        <v>409.731810809342</v>
      </c>
      <c r="X73" s="95" t="n">
        <v>415.556512365117</v>
      </c>
      <c r="Y73" s="57">
        <f>N73-X73</f>
        <v/>
      </c>
      <c r="Z73" s="171">
        <f>rri(24,N73,X73)</f>
        <v/>
      </c>
      <c r="AA73" s="171">
        <f>rri(10,R73,X73)</f>
        <v/>
      </c>
    </row>
    <row r="74" ht="12.75" customHeight="1" s="198">
      <c r="A74" s="101" t="inlineStr">
        <is>
          <t>Mayotte</t>
        </is>
      </c>
      <c r="B74" s="62">
        <f t="array" ref="B74">INDEX(Countries!$D$2:$D$255, MATCH($A74, Countries!$B$2:$B$255, 0))
</f>
        <v/>
      </c>
      <c r="C74" s="95" t="n">
        <v>11411</v>
      </c>
      <c r="D74" s="95" t="n">
        <v>11690</v>
      </c>
      <c r="E74" s="95" t="n">
        <v>11827</v>
      </c>
      <c r="F74" s="95" t="n">
        <v>11791</v>
      </c>
      <c r="G74" s="95" t="n">
        <v>11707</v>
      </c>
      <c r="H74" s="95" t="n">
        <v>11495</v>
      </c>
      <c r="I74" s="95" t="n">
        <v>11386</v>
      </c>
      <c r="J74" s="95" t="n">
        <v>11419</v>
      </c>
      <c r="K74" s="95" t="n">
        <v>11601</v>
      </c>
      <c r="L74" s="95" t="n">
        <v>11640</v>
      </c>
      <c r="M74" s="95" t="n">
        <v>11438</v>
      </c>
      <c r="N74" s="95" t="n">
        <v>676.752720998933</v>
      </c>
      <c r="O74" s="95" t="n">
        <v>693.293758071065</v>
      </c>
      <c r="P74" s="95" t="n">
        <v>701.417804053545</v>
      </c>
      <c r="Q74" s="95" t="n">
        <v>699.283922946668</v>
      </c>
      <c r="R74" s="95" t="n">
        <v>694.30442215976</v>
      </c>
      <c r="S74" s="95" t="n">
        <v>681.73580588641</v>
      </c>
      <c r="T74" s="95" t="n">
        <v>675.2726578561879</v>
      </c>
      <c r="U74" s="95" t="n">
        <v>677.228021197075</v>
      </c>
      <c r="V74" s="95" t="n">
        <v>688.021149666373</v>
      </c>
      <c r="W74" s="95" t="n">
        <v>690.335851513709</v>
      </c>
      <c r="X74" s="95" t="n">
        <v>678.358183143493</v>
      </c>
      <c r="Y74" s="57">
        <f>N74-X74</f>
        <v/>
      </c>
      <c r="Z74" s="171">
        <f>rri(24,N74,X74)</f>
        <v/>
      </c>
      <c r="AA74" s="171">
        <f>rri(10,R74,X74)</f>
        <v/>
      </c>
    </row>
    <row r="75" ht="12.75" customHeight="1" s="198">
      <c r="A75" s="101" t="inlineStr">
        <is>
          <t>Mexico</t>
        </is>
      </c>
      <c r="B75" s="62">
        <f t="array" ref="B75">INDEX(Countries!$D$2:$D$255, MATCH($A75, Countries!$B$2:$B$255, 0))
</f>
        <v/>
      </c>
      <c r="C75" s="95" t="n">
        <v>18414632</v>
      </c>
      <c r="D75" s="95" t="n">
        <v>17849023</v>
      </c>
      <c r="E75" s="95" t="n">
        <v>17538884</v>
      </c>
      <c r="F75" s="95" t="n">
        <v>17378797</v>
      </c>
      <c r="G75" s="95" t="n">
        <v>17324371</v>
      </c>
      <c r="H75" s="95" t="n">
        <v>17224288</v>
      </c>
      <c r="I75" s="95" t="n">
        <v>17243863</v>
      </c>
      <c r="J75" s="95" t="n">
        <v>17369586</v>
      </c>
      <c r="K75" s="95" t="n">
        <v>17588953</v>
      </c>
      <c r="L75" s="95" t="n">
        <v>17616476</v>
      </c>
      <c r="M75" s="95" t="n">
        <v>17385870</v>
      </c>
      <c r="N75" s="95" t="n">
        <v>1050306.21072538</v>
      </c>
      <c r="O75" s="95" t="n">
        <v>1018484.95649534</v>
      </c>
      <c r="P75" s="95" t="n">
        <v>1000915.34826274</v>
      </c>
      <c r="Q75" s="95" t="n">
        <v>991789.588220558</v>
      </c>
      <c r="R75" s="95" t="n">
        <v>988644.555843777</v>
      </c>
      <c r="S75" s="95" t="n">
        <v>982901.32204745</v>
      </c>
      <c r="T75" s="95" t="n">
        <v>984000.669795301</v>
      </c>
      <c r="U75" s="95" t="n">
        <v>991128.5526170291</v>
      </c>
      <c r="V75" s="95" t="n">
        <v>1003539.54124269</v>
      </c>
      <c r="W75" s="95" t="n">
        <v>1005055.93782916</v>
      </c>
      <c r="X75" s="95" t="n">
        <v>991795.505255617</v>
      </c>
      <c r="Y75" s="57">
        <f>N75-X75</f>
        <v/>
      </c>
      <c r="Z75" s="171">
        <f>rri(24,N75,X75)</f>
        <v/>
      </c>
      <c r="AA75" s="172">
        <f>rri(10,R75,X75)</f>
        <v/>
      </c>
    </row>
    <row r="76" ht="12.75" customHeight="1" s="198">
      <c r="A76" s="101" t="inlineStr">
        <is>
          <t>Micronesia (Federated States of)</t>
        </is>
      </c>
      <c r="B76" s="62">
        <f t="array" ref="B76">INDEX(Countries!$D$2:$D$255, MATCH($A76, Countries!$B$2:$B$255, 0))
</f>
        <v/>
      </c>
      <c r="C76" s="95" t="n">
        <v>150562</v>
      </c>
      <c r="D76" s="95" t="n">
        <v>144703</v>
      </c>
      <c r="E76" s="95" t="n">
        <v>144360</v>
      </c>
      <c r="F76" s="95" t="n">
        <v>144300</v>
      </c>
      <c r="G76" s="95" t="n">
        <v>149481</v>
      </c>
      <c r="H76" s="95" t="n">
        <v>150562</v>
      </c>
      <c r="I76" s="95" t="n">
        <v>150562</v>
      </c>
      <c r="J76" s="95" t="n">
        <v>150562</v>
      </c>
      <c r="K76" s="95" t="n">
        <v>150562</v>
      </c>
      <c r="L76" s="95" t="n">
        <v>145009</v>
      </c>
      <c r="M76" s="95" t="n">
        <v>144261</v>
      </c>
      <c r="N76" s="95" t="n">
        <v>9083.575795910379</v>
      </c>
      <c r="O76" s="95" t="n">
        <v>8730.493577451331</v>
      </c>
      <c r="P76" s="95" t="n">
        <v>8709.92506540355</v>
      </c>
      <c r="Q76" s="95" t="n">
        <v>8706.24323992135</v>
      </c>
      <c r="R76" s="95" t="n">
        <v>9018.752345562019</v>
      </c>
      <c r="S76" s="95" t="n">
        <v>9083.575795910379</v>
      </c>
      <c r="T76" s="95" t="n">
        <v>9083.575795910379</v>
      </c>
      <c r="U76" s="95" t="n">
        <v>9083.575795910379</v>
      </c>
      <c r="V76" s="95" t="n">
        <v>9083.575795910379</v>
      </c>
      <c r="W76" s="95" t="n">
        <v>8748.479757402491</v>
      </c>
      <c r="X76" s="95" t="n">
        <v>8703.3395686902</v>
      </c>
      <c r="Y76" s="57">
        <f>N76-X76</f>
        <v/>
      </c>
      <c r="Z76" s="171">
        <f>rri(24,N76,X76)</f>
        <v/>
      </c>
      <c r="AA76" s="171">
        <f>rri(10,R76,X76)</f>
        <v/>
      </c>
    </row>
    <row r="77" ht="12.75" customHeight="1" s="198">
      <c r="A77" s="101" t="inlineStr">
        <is>
          <t>Mozambique</t>
        </is>
      </c>
      <c r="B77" s="62">
        <f t="array" ref="B77">INDEX(Countries!$D$2:$D$255, MATCH($A77, Countries!$B$2:$B$255, 0))
</f>
        <v/>
      </c>
      <c r="C77" s="95" t="n">
        <v>5512104</v>
      </c>
      <c r="D77" s="95" t="n">
        <v>5444943</v>
      </c>
      <c r="E77" s="95" t="n">
        <v>5322643</v>
      </c>
      <c r="F77" s="95" t="n">
        <v>5290751</v>
      </c>
      <c r="G77" s="95" t="n">
        <v>5286504</v>
      </c>
      <c r="H77" s="95" t="n">
        <v>5292083</v>
      </c>
      <c r="I77" s="95" t="n">
        <v>5283696</v>
      </c>
      <c r="J77" s="95" t="n">
        <v>5303524</v>
      </c>
      <c r="K77" s="95" t="n">
        <v>5292346</v>
      </c>
      <c r="L77" s="95" t="n">
        <v>5224014</v>
      </c>
      <c r="M77" s="95" t="n">
        <v>5106779</v>
      </c>
      <c r="N77" s="95" t="n">
        <v>318644.687674461</v>
      </c>
      <c r="O77" s="95" t="n">
        <v>314768.033068857</v>
      </c>
      <c r="P77" s="95" t="n">
        <v>307717.518882438</v>
      </c>
      <c r="Q77" s="95" t="n">
        <v>305885.933573926</v>
      </c>
      <c r="R77" s="95" t="n">
        <v>305644.304369347</v>
      </c>
      <c r="S77" s="95" t="n">
        <v>305960.878269248</v>
      </c>
      <c r="T77" s="95" t="n">
        <v>305469.084159609</v>
      </c>
      <c r="U77" s="95" t="n">
        <v>306615.884668819</v>
      </c>
      <c r="V77" s="95" t="n">
        <v>306005.762359063</v>
      </c>
      <c r="W77" s="95" t="n">
        <v>302061.899392281</v>
      </c>
      <c r="X77" s="95" t="n">
        <v>295290.179948744</v>
      </c>
      <c r="Y77" s="57">
        <f>N77-X77</f>
        <v/>
      </c>
      <c r="Z77" s="171">
        <f>rri(24,N77,X77)</f>
        <v/>
      </c>
      <c r="AA77" s="171">
        <f>rri(10,R77,X77)</f>
        <v/>
      </c>
    </row>
    <row r="78" ht="12.75" customHeight="1" s="198">
      <c r="A78" s="101" t="inlineStr">
        <is>
          <t>Myanmar</t>
        </is>
      </c>
      <c r="B78" s="62">
        <f t="array" ref="B78">INDEX(Countries!$D$2:$D$255, MATCH($A78, Countries!$B$2:$B$255, 0))
</f>
        <v/>
      </c>
      <c r="C78" s="95" t="n">
        <v>9956356</v>
      </c>
      <c r="D78" s="95" t="n">
        <v>9354074</v>
      </c>
      <c r="E78" s="95" t="n">
        <v>9190491</v>
      </c>
      <c r="F78" s="95" t="n">
        <v>9278061</v>
      </c>
      <c r="G78" s="95" t="n">
        <v>9178718</v>
      </c>
      <c r="H78" s="95" t="n">
        <v>8932414</v>
      </c>
      <c r="I78" s="95" t="n">
        <v>8903136</v>
      </c>
      <c r="J78" s="95" t="n">
        <v>8974356</v>
      </c>
      <c r="K78" s="95" t="n">
        <v>8967569</v>
      </c>
      <c r="L78" s="95" t="n">
        <v>8962611</v>
      </c>
      <c r="M78" s="95" t="n">
        <v>9077823</v>
      </c>
      <c r="N78" s="95" t="n">
        <v>582120.461610422</v>
      </c>
      <c r="O78" s="95" t="n">
        <v>547646.460041135</v>
      </c>
      <c r="P78" s="95" t="n">
        <v>538218.649763598</v>
      </c>
      <c r="Q78" s="95" t="n">
        <v>543248.27369217</v>
      </c>
      <c r="R78" s="95" t="n">
        <v>537504.876309215</v>
      </c>
      <c r="S78" s="95" t="n">
        <v>523246.968338248</v>
      </c>
      <c r="T78" s="95" t="n">
        <v>521546.094754128</v>
      </c>
      <c r="U78" s="95" t="n">
        <v>525653.24786417</v>
      </c>
      <c r="V78" s="95" t="n">
        <v>525228.430323514</v>
      </c>
      <c r="W78" s="95" t="n">
        <v>524883.450682067</v>
      </c>
      <c r="X78" s="95" t="n">
        <v>531436.415235332</v>
      </c>
      <c r="Y78" s="57">
        <f>N78-X78</f>
        <v/>
      </c>
      <c r="Z78" s="171">
        <f>rri(24,N78,X78)</f>
        <v/>
      </c>
      <c r="AA78" s="171">
        <f>rri(10,R78,X78)</f>
        <v/>
      </c>
    </row>
    <row r="79" ht="12.75" customHeight="1" s="198">
      <c r="A79" s="101" t="inlineStr">
        <is>
          <t>New Caledonia</t>
        </is>
      </c>
      <c r="B79" s="62">
        <f t="array" ref="B79">INDEX(Countries!$D$2:$D$255, MATCH($A79, Countries!$B$2:$B$255, 0))
</f>
        <v/>
      </c>
      <c r="C79" s="95" t="n">
        <v>581439</v>
      </c>
      <c r="D79" s="95" t="n">
        <v>572780</v>
      </c>
      <c r="E79" s="95" t="n">
        <v>571185</v>
      </c>
      <c r="F79" s="95" t="n">
        <v>567596</v>
      </c>
      <c r="G79" s="95" t="n">
        <v>568357</v>
      </c>
      <c r="H79" s="95" t="n">
        <v>567252</v>
      </c>
      <c r="I79" s="95" t="n">
        <v>570982</v>
      </c>
      <c r="J79" s="95" t="n">
        <v>572709</v>
      </c>
      <c r="K79" s="95" t="n">
        <v>580798</v>
      </c>
      <c r="L79" s="95" t="n">
        <v>591505</v>
      </c>
      <c r="M79" s="95" t="n">
        <v>593768</v>
      </c>
      <c r="N79" s="95" t="n">
        <v>33007.9947883527</v>
      </c>
      <c r="O79" s="95" t="n">
        <v>32518.5030884799</v>
      </c>
      <c r="P79" s="95" t="n">
        <v>32427.7455013956</v>
      </c>
      <c r="Q79" s="95" t="n">
        <v>32220.7648535307</v>
      </c>
      <c r="R79" s="95" t="n">
        <v>32262.8083762116</v>
      </c>
      <c r="S79" s="95" t="n">
        <v>32200.9761671113</v>
      </c>
      <c r="T79" s="95" t="n">
        <v>32413.5236363923</v>
      </c>
      <c r="U79" s="95" t="n">
        <v>32512.1404056477</v>
      </c>
      <c r="V79" s="95" t="n">
        <v>32971.4549196453</v>
      </c>
      <c r="W79" s="95" t="n">
        <v>33578.7357764993</v>
      </c>
      <c r="X79" s="95" t="n">
        <v>33706.6653315617</v>
      </c>
      <c r="Y79" s="57">
        <f>N79-X79</f>
        <v/>
      </c>
      <c r="Z79" s="171">
        <f>rri(24,N79,X79)</f>
        <v/>
      </c>
      <c r="AA79" s="171">
        <f>rri(10,R79,X79)</f>
        <v/>
      </c>
    </row>
    <row r="80" ht="12.75" customHeight="1" s="198">
      <c r="A80" s="101" t="inlineStr">
        <is>
          <t>New Zealand</t>
        </is>
      </c>
      <c r="B80" s="62">
        <f t="array" ref="B80">INDEX(Countries!$D$2:$D$255, MATCH($A80, Countries!$B$2:$B$255, 0))
</f>
        <v/>
      </c>
      <c r="C80" s="95" t="n">
        <v>588130</v>
      </c>
      <c r="D80" s="95" t="n">
        <v>608355</v>
      </c>
      <c r="E80" s="95" t="n">
        <v>607225</v>
      </c>
      <c r="F80" s="95" t="n">
        <v>611820</v>
      </c>
      <c r="G80" s="95" t="n">
        <v>611669</v>
      </c>
      <c r="H80" s="95" t="n">
        <v>612795</v>
      </c>
      <c r="I80" s="95" t="n">
        <v>610724</v>
      </c>
      <c r="J80" s="95" t="n">
        <v>612199</v>
      </c>
      <c r="K80" s="95" t="n">
        <v>613735</v>
      </c>
      <c r="L80" s="95" t="n">
        <v>610799</v>
      </c>
      <c r="M80" s="95" t="n">
        <v>600364</v>
      </c>
      <c r="N80" s="95" t="n">
        <v>29027.3116777489</v>
      </c>
      <c r="O80" s="95" t="n">
        <v>30025.9014674311</v>
      </c>
      <c r="P80" s="95" t="n">
        <v>29967.6666713408</v>
      </c>
      <c r="Q80" s="95" t="n">
        <v>30190.721857462</v>
      </c>
      <c r="R80" s="95" t="n">
        <v>30181.2661095125</v>
      </c>
      <c r="S80" s="95" t="n">
        <v>30239.4725151205</v>
      </c>
      <c r="T80" s="95" t="n">
        <v>30141.0363565614</v>
      </c>
      <c r="U80" s="95" t="n">
        <v>30214.5593141688</v>
      </c>
      <c r="V80" s="95" t="n">
        <v>30293.1607225505</v>
      </c>
      <c r="W80" s="95" t="n">
        <v>30145.6449051968</v>
      </c>
      <c r="X80" s="95" t="n">
        <v>29625.6422659122</v>
      </c>
      <c r="Y80" s="57">
        <f>N80-X80</f>
        <v/>
      </c>
      <c r="Z80" s="171">
        <f>rri(24,N80,X80)</f>
        <v/>
      </c>
      <c r="AA80" s="171">
        <f>rri(10,R80,X80)</f>
        <v/>
      </c>
    </row>
    <row r="81" ht="12.75" customHeight="1" s="198">
      <c r="A81" s="101" t="inlineStr">
        <is>
          <t>Nicaragua</t>
        </is>
      </c>
      <c r="B81" s="62">
        <f t="array" ref="B81">INDEX(Countries!$D$2:$D$255, MATCH($A81, Countries!$B$2:$B$255, 0))
</f>
        <v/>
      </c>
      <c r="C81" s="95" t="n">
        <v>1289312</v>
      </c>
      <c r="D81" s="95" t="n">
        <v>1303886</v>
      </c>
      <c r="E81" s="95" t="n">
        <v>1308727</v>
      </c>
      <c r="F81" s="95" t="n">
        <v>1320791</v>
      </c>
      <c r="G81" s="95" t="n">
        <v>1313346</v>
      </c>
      <c r="H81" s="95" t="n">
        <v>1285261</v>
      </c>
      <c r="I81" s="95" t="n">
        <v>1274248</v>
      </c>
      <c r="J81" s="95" t="n">
        <v>1282449</v>
      </c>
      <c r="K81" s="95" t="n">
        <v>1287062</v>
      </c>
      <c r="L81" s="95" t="n">
        <v>1272502</v>
      </c>
      <c r="M81" s="95" t="n">
        <v>1253493</v>
      </c>
      <c r="N81" s="95" t="n">
        <v>76303.700527152</v>
      </c>
      <c r="O81" s="95" t="n">
        <v>77168.4824003434</v>
      </c>
      <c r="P81" s="95" t="n">
        <v>77456.0512183667</v>
      </c>
      <c r="Q81" s="95" t="n">
        <v>78171.09105169331</v>
      </c>
      <c r="R81" s="95" t="n">
        <v>77730.8781312833</v>
      </c>
      <c r="S81" s="95" t="n">
        <v>76066.91448401719</v>
      </c>
      <c r="T81" s="95" t="n">
        <v>75414.6670162736</v>
      </c>
      <c r="U81" s="95" t="n">
        <v>75900.0045042126</v>
      </c>
      <c r="V81" s="95" t="n">
        <v>76171.16552842611</v>
      </c>
      <c r="W81" s="95" t="n">
        <v>75307.03223468301</v>
      </c>
      <c r="X81" s="95" t="n">
        <v>74182.6747566854</v>
      </c>
      <c r="Y81" s="57">
        <f>N81-X81</f>
        <v/>
      </c>
      <c r="Z81" s="171">
        <f>rri(24,N81,X81)</f>
        <v/>
      </c>
      <c r="AA81" s="171">
        <f>rri(10,R81,X81)</f>
        <v/>
      </c>
    </row>
    <row r="82" ht="12.75" customHeight="1" s="198">
      <c r="A82" s="101" t="inlineStr">
        <is>
          <t>Nigeria</t>
        </is>
      </c>
      <c r="B82" s="62">
        <f t="array" ref="B82">INDEX(Countries!$D$2:$D$255, MATCH($A82, Countries!$B$2:$B$255, 0))
</f>
        <v/>
      </c>
      <c r="C82" s="95" t="n">
        <v>14207637</v>
      </c>
      <c r="D82" s="95" t="n">
        <v>14062746</v>
      </c>
      <c r="E82" s="95" t="n">
        <v>13986074</v>
      </c>
      <c r="F82" s="95" t="n">
        <v>13987374</v>
      </c>
      <c r="G82" s="95" t="n">
        <v>13963682</v>
      </c>
      <c r="H82" s="95" t="n">
        <v>13911347</v>
      </c>
      <c r="I82" s="95" t="n">
        <v>13842148</v>
      </c>
      <c r="J82" s="95" t="n">
        <v>13866836</v>
      </c>
      <c r="K82" s="95" t="n">
        <v>13862354</v>
      </c>
      <c r="L82" s="95" t="n">
        <v>13887322</v>
      </c>
      <c r="M82" s="95" t="n">
        <v>13844242</v>
      </c>
      <c r="N82" s="95" t="n">
        <v>860432.662075763</v>
      </c>
      <c r="O82" s="95" t="n">
        <v>851665.7927235171</v>
      </c>
      <c r="P82" s="95" t="n">
        <v>847024.713427342</v>
      </c>
      <c r="Q82" s="95" t="n">
        <v>847102.618248079</v>
      </c>
      <c r="R82" s="95" t="n">
        <v>845664.716820571</v>
      </c>
      <c r="S82" s="95" t="n">
        <v>842493.896158854</v>
      </c>
      <c r="T82" s="95" t="n">
        <v>838302.240961272</v>
      </c>
      <c r="U82" s="95" t="n">
        <v>839797.138645915</v>
      </c>
      <c r="V82" s="95" t="n">
        <v>839524.527445228</v>
      </c>
      <c r="W82" s="95" t="n">
        <v>841036.452330553</v>
      </c>
      <c r="X82" s="95" t="n">
        <v>838431.044845641</v>
      </c>
      <c r="Y82" s="57">
        <f>N82-X82</f>
        <v/>
      </c>
      <c r="Z82" s="171">
        <f>rri(24,N82,X82)</f>
        <v/>
      </c>
      <c r="AA82" s="171">
        <f>rri(10,R82,X82)</f>
        <v/>
      </c>
    </row>
    <row r="83" ht="12.75" customHeight="1" s="198">
      <c r="A83" s="101" t="inlineStr">
        <is>
          <t>Oman</t>
        </is>
      </c>
      <c r="B83" s="62">
        <f t="array" ref="B83">INDEX(Countries!$D$2:$D$255, MATCH($A83, Countries!$B$2:$B$255, 0))
</f>
        <v/>
      </c>
      <c r="C83" s="95" t="n">
        <v>2995</v>
      </c>
      <c r="D83" s="95" t="n">
        <v>2498</v>
      </c>
      <c r="E83" s="95" t="n">
        <v>2281</v>
      </c>
      <c r="F83" s="95" t="n">
        <v>2436</v>
      </c>
      <c r="G83" s="95" t="n">
        <v>2486</v>
      </c>
      <c r="H83" s="95" t="n">
        <v>2495</v>
      </c>
      <c r="I83" s="95" t="n">
        <v>2422</v>
      </c>
      <c r="J83" s="95" t="n">
        <v>2261</v>
      </c>
      <c r="K83" s="95" t="n">
        <v>2271</v>
      </c>
      <c r="L83" s="95" t="n">
        <v>2378</v>
      </c>
      <c r="M83" s="95" t="n">
        <v>2519</v>
      </c>
      <c r="N83" s="95" t="n">
        <v>168.35870155866</v>
      </c>
      <c r="O83" s="95" t="n">
        <v>140.533963903105</v>
      </c>
      <c r="P83" s="95" t="n">
        <v>128.582307794502</v>
      </c>
      <c r="Q83" s="95" t="n">
        <v>137.491254010909</v>
      </c>
      <c r="R83" s="95" t="n">
        <v>140.347465810628</v>
      </c>
      <c r="S83" s="95" t="n">
        <v>140.544053594004</v>
      </c>
      <c r="T83" s="95" t="n">
        <v>136.235703990429</v>
      </c>
      <c r="U83" s="95" t="n">
        <v>126.888384847066</v>
      </c>
      <c r="V83" s="95" t="n">
        <v>127.291715575816</v>
      </c>
      <c r="W83" s="95" t="n">
        <v>133.293438814757</v>
      </c>
      <c r="X83" s="95" t="n">
        <v>141.328485933267</v>
      </c>
      <c r="Y83" s="57">
        <f>N83-X83</f>
        <v/>
      </c>
      <c r="Z83" s="171">
        <f>rri(24,N83,X83)</f>
        <v/>
      </c>
      <c r="AA83" s="171">
        <f>rri(10,R83,X83)</f>
        <v/>
      </c>
    </row>
    <row r="84" ht="12.75" customHeight="1" s="198">
      <c r="A84" s="101" t="inlineStr">
        <is>
          <t>Pakistan</t>
        </is>
      </c>
      <c r="B84" s="62">
        <f t="array" ref="B84">INDEX(Countries!$D$2:$D$255, MATCH($A84, Countries!$B$2:$B$255, 0))
</f>
        <v/>
      </c>
      <c r="C84" s="95" t="n">
        <v>1802497</v>
      </c>
      <c r="D84" s="95" t="n">
        <v>1642957</v>
      </c>
      <c r="E84" s="95" t="n">
        <v>1592928</v>
      </c>
      <c r="F84" s="95" t="n">
        <v>1581194</v>
      </c>
      <c r="G84" s="95" t="n">
        <v>1551737</v>
      </c>
      <c r="H84" s="95" t="n">
        <v>1537446</v>
      </c>
      <c r="I84" s="95" t="n">
        <v>1571403</v>
      </c>
      <c r="J84" s="95" t="n">
        <v>1626052</v>
      </c>
      <c r="K84" s="95" t="n">
        <v>1640970</v>
      </c>
      <c r="L84" s="95" t="n">
        <v>1565308</v>
      </c>
      <c r="M84" s="95" t="n">
        <v>1391481</v>
      </c>
      <c r="N84" s="95" t="n">
        <v>100002.19203535</v>
      </c>
      <c r="O84" s="95" t="n">
        <v>91145.3210219012</v>
      </c>
      <c r="P84" s="95" t="n">
        <v>88367.1350416658</v>
      </c>
      <c r="Q84" s="95" t="n">
        <v>87711.3344827361</v>
      </c>
      <c r="R84" s="95" t="n">
        <v>86070.60465759991</v>
      </c>
      <c r="S84" s="95" t="n">
        <v>85273.3220293676</v>
      </c>
      <c r="T84" s="95" t="n">
        <v>87159.02856716279</v>
      </c>
      <c r="U84" s="95" t="n">
        <v>90192.56956376429</v>
      </c>
      <c r="V84" s="95" t="n">
        <v>91018.74294568961</v>
      </c>
      <c r="W84" s="95" t="n">
        <v>86814.38014440361</v>
      </c>
      <c r="X84" s="95" t="n">
        <v>77159.6518599104</v>
      </c>
      <c r="Y84" s="57">
        <f>N84-X84</f>
        <v/>
      </c>
      <c r="Z84" s="171">
        <f>rri(24,N84,X84)</f>
        <v/>
      </c>
      <c r="AA84" s="171">
        <f>rri(10,R84,X84)</f>
        <v/>
      </c>
    </row>
    <row r="85" ht="12.75" customHeight="1" s="198">
      <c r="A85" s="101" t="inlineStr">
        <is>
          <t>Palau</t>
        </is>
      </c>
      <c r="B85" s="62">
        <f t="array" ref="B85">INDEX(Countries!$D$2:$D$255, MATCH($A85, Countries!$B$2:$B$255, 0))
</f>
        <v/>
      </c>
      <c r="C85" s="95" t="n">
        <v>93912</v>
      </c>
      <c r="D85" s="95" t="n">
        <v>94739</v>
      </c>
      <c r="E85" s="95" t="n">
        <v>94881</v>
      </c>
      <c r="F85" s="95" t="n">
        <v>94603</v>
      </c>
      <c r="G85" s="95" t="n">
        <v>94639</v>
      </c>
      <c r="H85" s="95" t="n">
        <v>94680</v>
      </c>
      <c r="I85" s="95" t="n">
        <v>94732</v>
      </c>
      <c r="J85" s="95" t="n">
        <v>95507</v>
      </c>
      <c r="K85" s="95" t="n">
        <v>95511</v>
      </c>
      <c r="L85" s="95" t="n">
        <v>94824</v>
      </c>
      <c r="M85" s="95" t="n">
        <v>94374</v>
      </c>
      <c r="N85" s="95" t="n">
        <v>5661.80182370935</v>
      </c>
      <c r="O85" s="95" t="n">
        <v>5711.63817698252</v>
      </c>
      <c r="P85" s="95" t="n">
        <v>5720.20068520121</v>
      </c>
      <c r="Q85" s="95" t="n">
        <v>5703.45869926267</v>
      </c>
      <c r="R85" s="95" t="n">
        <v>5705.62690660788</v>
      </c>
      <c r="S85" s="95" t="n">
        <v>5708.09921898241</v>
      </c>
      <c r="T85" s="95" t="n">
        <v>5711.23133274126</v>
      </c>
      <c r="U85" s="95" t="n">
        <v>5757.94998211837</v>
      </c>
      <c r="V85" s="95" t="n">
        <v>5758.19312402404</v>
      </c>
      <c r="W85" s="95" t="n">
        <v>5716.78820088862</v>
      </c>
      <c r="X85" s="95" t="n">
        <v>5689.66585032273</v>
      </c>
      <c r="Y85" s="57">
        <f>N85-X85</f>
        <v/>
      </c>
      <c r="Z85" s="171">
        <f>rri(24,N85,X85)</f>
        <v/>
      </c>
      <c r="AA85" s="171">
        <f>rri(10,R85,X85)</f>
        <v/>
      </c>
    </row>
    <row r="86" ht="12.75" customHeight="1" s="198">
      <c r="A86" s="101" t="inlineStr">
        <is>
          <t>Panama</t>
        </is>
      </c>
      <c r="B86" s="62">
        <f t="array" ref="B86">INDEX(Countries!$D$2:$D$255, MATCH($A86, Countries!$B$2:$B$255, 0))
</f>
        <v/>
      </c>
      <c r="C86" s="95" t="n">
        <v>2590200</v>
      </c>
      <c r="D86" s="95" t="n">
        <v>2602298</v>
      </c>
      <c r="E86" s="95" t="n">
        <v>2598030</v>
      </c>
      <c r="F86" s="95" t="n">
        <v>2601760</v>
      </c>
      <c r="G86" s="95" t="n">
        <v>2596188</v>
      </c>
      <c r="H86" s="95" t="n">
        <v>2591064</v>
      </c>
      <c r="I86" s="95" t="n">
        <v>2584528</v>
      </c>
      <c r="J86" s="95" t="n">
        <v>2584359</v>
      </c>
      <c r="K86" s="95" t="n">
        <v>2576287</v>
      </c>
      <c r="L86" s="95" t="n">
        <v>2559030</v>
      </c>
      <c r="M86" s="95" t="n">
        <v>2531862</v>
      </c>
      <c r="N86" s="95" t="n">
        <v>155821.904743171</v>
      </c>
      <c r="O86" s="95" t="n">
        <v>156548.942089805</v>
      </c>
      <c r="P86" s="95" t="n">
        <v>156292.016230699</v>
      </c>
      <c r="Q86" s="95" t="n">
        <v>156516.165251462</v>
      </c>
      <c r="R86" s="95" t="n">
        <v>156181.045917646</v>
      </c>
      <c r="S86" s="95" t="n">
        <v>155873.000872139</v>
      </c>
      <c r="T86" s="95" t="n">
        <v>155480.025286654</v>
      </c>
      <c r="U86" s="95" t="n">
        <v>155469.655262186</v>
      </c>
      <c r="V86" s="95" t="n">
        <v>154983.941692254</v>
      </c>
      <c r="W86" s="95" t="n">
        <v>153945.954407147</v>
      </c>
      <c r="X86" s="95" t="n">
        <v>152312.30603412</v>
      </c>
      <c r="Y86" s="57">
        <f>N86-X86</f>
        <v/>
      </c>
      <c r="Z86" s="171">
        <f>rri(24,N86,X86)</f>
        <v/>
      </c>
      <c r="AA86" s="171">
        <f>rri(10,R86,X86)</f>
        <v/>
      </c>
    </row>
    <row r="87" ht="12.75" customHeight="1" s="198">
      <c r="A87" s="101" t="inlineStr">
        <is>
          <t>Papua New Guinea</t>
        </is>
      </c>
      <c r="B87" s="62">
        <f t="array" ref="B87">INDEX(Countries!$D$2:$D$255, MATCH($A87, Countries!$B$2:$B$255, 0))
</f>
        <v/>
      </c>
      <c r="C87" s="95" t="n">
        <v>7596299</v>
      </c>
      <c r="D87" s="95" t="n">
        <v>7613372</v>
      </c>
      <c r="E87" s="95" t="n">
        <v>7600044</v>
      </c>
      <c r="F87" s="95" t="n">
        <v>7599481</v>
      </c>
      <c r="G87" s="95" t="n">
        <v>7579597</v>
      </c>
      <c r="H87" s="95" t="n">
        <v>7546239</v>
      </c>
      <c r="I87" s="95" t="n">
        <v>7526204</v>
      </c>
      <c r="J87" s="95" t="n">
        <v>7528621</v>
      </c>
      <c r="K87" s="95" t="n">
        <v>7528594</v>
      </c>
      <c r="L87" s="95" t="n">
        <v>7511790</v>
      </c>
      <c r="M87" s="95" t="n">
        <v>7479246</v>
      </c>
      <c r="N87" s="95" t="n">
        <v>457347.649404622</v>
      </c>
      <c r="O87" s="95" t="n">
        <v>458382.686976154</v>
      </c>
      <c r="P87" s="95" t="n">
        <v>457581.893305611</v>
      </c>
      <c r="Q87" s="95" t="n">
        <v>457547.113618931</v>
      </c>
      <c r="R87" s="95" t="n">
        <v>456349.37476142</v>
      </c>
      <c r="S87" s="95" t="n">
        <v>454342.086816559</v>
      </c>
      <c r="T87" s="95" t="n">
        <v>453136.520276247</v>
      </c>
      <c r="U87" s="95" t="n">
        <v>453283.151980719</v>
      </c>
      <c r="V87" s="95" t="n">
        <v>453283.688271349</v>
      </c>
      <c r="W87" s="95" t="n">
        <v>452272.221270636</v>
      </c>
      <c r="X87" s="95" t="n">
        <v>450312.94185846</v>
      </c>
      <c r="Y87" s="57">
        <f>N87-X87</f>
        <v/>
      </c>
      <c r="Z87" s="171">
        <f>rri(24,N87,X87)</f>
        <v/>
      </c>
      <c r="AA87" s="171">
        <f>rri(10,R87,X87)</f>
        <v/>
      </c>
    </row>
    <row r="88" ht="12.75" customHeight="1" s="198">
      <c r="A88" s="101" t="inlineStr">
        <is>
          <t>Peru</t>
        </is>
      </c>
      <c r="B88" s="62">
        <f t="array" ref="B88">INDEX(Countries!$D$2:$D$255, MATCH($A88, Countries!$B$2:$B$255, 0))
</f>
        <v/>
      </c>
      <c r="C88" s="95" t="n">
        <v>93541</v>
      </c>
      <c r="D88" s="95" t="n">
        <v>85554</v>
      </c>
      <c r="E88" s="95" t="n">
        <v>83160</v>
      </c>
      <c r="F88" s="95" t="n">
        <v>84184</v>
      </c>
      <c r="G88" s="95" t="n">
        <v>84893</v>
      </c>
      <c r="H88" s="95" t="n">
        <v>85116</v>
      </c>
      <c r="I88" s="95" t="n">
        <v>85809</v>
      </c>
      <c r="J88" s="95" t="n">
        <v>87484</v>
      </c>
      <c r="K88" s="95" t="n">
        <v>89980</v>
      </c>
      <c r="L88" s="95" t="n">
        <v>90578</v>
      </c>
      <c r="M88" s="95" t="n">
        <v>89899</v>
      </c>
      <c r="N88" s="95" t="n">
        <v>5675.61139538431</v>
      </c>
      <c r="O88" s="95" t="n">
        <v>5191.03211410518</v>
      </c>
      <c r="P88" s="95" t="n">
        <v>5045.76578734577</v>
      </c>
      <c r="Q88" s="95" t="n">
        <v>5107.87369844126</v>
      </c>
      <c r="R88" s="95" t="n">
        <v>5150.89935784342</v>
      </c>
      <c r="S88" s="95" t="n">
        <v>5164.42101454935</v>
      </c>
      <c r="T88" s="95" t="n">
        <v>5206.45521400629</v>
      </c>
      <c r="U88" s="95" t="n">
        <v>5308.06184851561</v>
      </c>
      <c r="V88" s="95" t="n">
        <v>5459.47931094933</v>
      </c>
      <c r="W88" s="95" t="n">
        <v>5495.77703362925</v>
      </c>
      <c r="X88" s="95" t="n">
        <v>5454.62278167308</v>
      </c>
      <c r="Y88" s="57">
        <f>N88-X88</f>
        <v/>
      </c>
      <c r="Z88" s="171">
        <f>rri(24,N88,X88)</f>
        <v/>
      </c>
      <c r="AA88" s="171">
        <f>rri(10,R88,X88)</f>
        <v/>
      </c>
    </row>
    <row r="89" ht="12.75" customHeight="1" s="198">
      <c r="A89" s="101" t="inlineStr">
        <is>
          <t>Philippines</t>
        </is>
      </c>
      <c r="B89" s="62">
        <f t="array" ref="B89">INDEX(Countries!$D$2:$D$255, MATCH($A89, Countries!$B$2:$B$255, 0))
</f>
        <v/>
      </c>
      <c r="C89" s="95" t="n">
        <v>4897595</v>
      </c>
      <c r="D89" s="95" t="n">
        <v>4749061</v>
      </c>
      <c r="E89" s="95" t="n">
        <v>4665419</v>
      </c>
      <c r="F89" s="95" t="n">
        <v>4664194</v>
      </c>
      <c r="G89" s="95" t="n">
        <v>4658108</v>
      </c>
      <c r="H89" s="95" t="n">
        <v>4659097</v>
      </c>
      <c r="I89" s="95" t="n">
        <v>4659050</v>
      </c>
      <c r="J89" s="95" t="n">
        <v>4670235</v>
      </c>
      <c r="K89" s="95" t="n">
        <v>4721226</v>
      </c>
      <c r="L89" s="95" t="n">
        <v>4753098</v>
      </c>
      <c r="M89" s="95" t="n">
        <v>4739127</v>
      </c>
      <c r="N89" s="95" t="n">
        <v>292732.200619759</v>
      </c>
      <c r="O89" s="95" t="n">
        <v>283843.175887603</v>
      </c>
      <c r="P89" s="95" t="n">
        <v>278843.132510017</v>
      </c>
      <c r="Q89" s="95" t="n">
        <v>278765.480130021</v>
      </c>
      <c r="R89" s="95" t="n">
        <v>278410.234165579</v>
      </c>
      <c r="S89" s="95" t="n">
        <v>278478.952847736</v>
      </c>
      <c r="T89" s="95" t="n">
        <v>278479.749742539</v>
      </c>
      <c r="U89" s="95" t="n">
        <v>279146.327200725</v>
      </c>
      <c r="V89" s="95" t="n">
        <v>282191.836979169</v>
      </c>
      <c r="W89" s="95" t="n">
        <v>284088.880467508</v>
      </c>
      <c r="X89" s="95" t="n">
        <v>283247.578383818</v>
      </c>
      <c r="Y89" s="57">
        <f>N89-X89</f>
        <v/>
      </c>
      <c r="Z89" s="171">
        <f>rri(24,N89,X89)</f>
        <v/>
      </c>
      <c r="AA89" s="171">
        <f>rri(10,R89,X89)</f>
        <v/>
      </c>
    </row>
    <row r="90" ht="12.75" customHeight="1" s="198">
      <c r="A90" s="101" t="inlineStr">
        <is>
          <t>Puerto Rico</t>
        </is>
      </c>
      <c r="B90" s="62">
        <f t="array" ref="B90">INDEX(Countries!$D$2:$D$255, MATCH($A90, Countries!$B$2:$B$255, 0))
</f>
        <v/>
      </c>
      <c r="C90" s="95" t="n">
        <v>147884</v>
      </c>
      <c r="D90" s="95" t="n">
        <v>154111</v>
      </c>
      <c r="E90" s="95" t="n">
        <v>154482</v>
      </c>
      <c r="F90" s="95" t="n">
        <v>150535</v>
      </c>
      <c r="G90" s="95" t="n">
        <v>148862</v>
      </c>
      <c r="H90" s="95" t="n">
        <v>147947</v>
      </c>
      <c r="I90" s="95" t="n">
        <v>148264</v>
      </c>
      <c r="J90" s="95" t="n">
        <v>149136</v>
      </c>
      <c r="K90" s="95" t="n">
        <v>148533</v>
      </c>
      <c r="L90" s="95" t="n">
        <v>145354</v>
      </c>
      <c r="M90" s="95" t="n">
        <v>141906</v>
      </c>
      <c r="N90" s="95" t="n">
        <v>8549.91169996319</v>
      </c>
      <c r="O90" s="95" t="n">
        <v>8909.908459041721</v>
      </c>
      <c r="P90" s="95" t="n">
        <v>8931.39162599548</v>
      </c>
      <c r="Q90" s="95" t="n">
        <v>8703.346342384921</v>
      </c>
      <c r="R90" s="95" t="n">
        <v>8606.64690363416</v>
      </c>
      <c r="S90" s="95" t="n">
        <v>8553.708824931769</v>
      </c>
      <c r="T90" s="95" t="n">
        <v>8572.02187083721</v>
      </c>
      <c r="U90" s="95" t="n">
        <v>8622.46538003052</v>
      </c>
      <c r="V90" s="95" t="n">
        <v>8587.68532506504</v>
      </c>
      <c r="W90" s="95" t="n">
        <v>8403.762496334941</v>
      </c>
      <c r="X90" s="95" t="n">
        <v>8204.18678714443</v>
      </c>
      <c r="Y90" s="57">
        <f>N90-X90</f>
        <v/>
      </c>
      <c r="Z90" s="171">
        <f>rri(24,N90,X90)</f>
        <v/>
      </c>
      <c r="AA90" s="171">
        <f>rri(10,R90,X90)</f>
        <v/>
      </c>
    </row>
    <row r="91" ht="12.75" customHeight="1" s="198">
      <c r="A91" s="101" t="inlineStr">
        <is>
          <t>Qatar</t>
        </is>
      </c>
      <c r="B91" s="62">
        <f t="array" ref="B91">INDEX(Countries!$D$2:$D$255, MATCH($A91, Countries!$B$2:$B$255, 0))
</f>
        <v/>
      </c>
      <c r="C91" s="95" t="n">
        <v>274</v>
      </c>
      <c r="D91" s="95" t="n">
        <v>615</v>
      </c>
      <c r="E91" s="95" t="n">
        <v>847</v>
      </c>
      <c r="F91" s="95" t="n">
        <v>601</v>
      </c>
      <c r="G91" s="95" t="n">
        <v>552</v>
      </c>
      <c r="H91" s="95" t="n">
        <v>426</v>
      </c>
      <c r="I91" s="95" t="n">
        <v>692</v>
      </c>
      <c r="J91" s="95" t="n">
        <v>699</v>
      </c>
      <c r="K91" s="95" t="n">
        <v>1120</v>
      </c>
      <c r="L91" s="95" t="n">
        <v>1177</v>
      </c>
      <c r="M91" s="95" t="n">
        <v>1138</v>
      </c>
      <c r="N91" s="95" t="n">
        <v>15.0471733902603</v>
      </c>
      <c r="O91" s="95" t="n">
        <v>33.7632995036706</v>
      </c>
      <c r="P91" s="95" t="n">
        <v>46.5033935007094</v>
      </c>
      <c r="Q91" s="95" t="n">
        <v>33.0118286513707</v>
      </c>
      <c r="R91" s="95" t="n">
        <v>30.3274361218823</v>
      </c>
      <c r="S91" s="95" t="n">
        <v>23.3920414930893</v>
      </c>
      <c r="T91" s="95" t="n">
        <v>38.0100507077654</v>
      </c>
      <c r="U91" s="95" t="n">
        <v>38.3579089620127</v>
      </c>
      <c r="V91" s="95" t="n">
        <v>61.5038367763993</v>
      </c>
      <c r="W91" s="95" t="n">
        <v>64.6331111642718</v>
      </c>
      <c r="X91" s="95" t="n">
        <v>62.5027421263995</v>
      </c>
      <c r="Y91" s="57">
        <f>N91-X91</f>
        <v/>
      </c>
      <c r="Z91" s="171">
        <f>rri(24,N91,X91)</f>
        <v/>
      </c>
      <c r="AA91" s="171">
        <f>rri(10,R91,X91)</f>
        <v/>
      </c>
    </row>
    <row r="92" ht="12.75" customHeight="1" s="198">
      <c r="A92" s="101" t="inlineStr">
        <is>
          <t>Republic of Congo</t>
        </is>
      </c>
      <c r="B92" s="62">
        <f t="array" ref="B92">INDEX(Countries!$D$2:$D$255, MATCH($A92, Countries!$B$2:$B$255, 0))
</f>
        <v/>
      </c>
      <c r="C92" s="95" t="n">
        <v>33285</v>
      </c>
      <c r="D92" s="95" t="n">
        <v>33351</v>
      </c>
      <c r="E92" s="95" t="n">
        <v>33241</v>
      </c>
      <c r="F92" s="95" t="n">
        <v>33318</v>
      </c>
      <c r="G92" s="95" t="n">
        <v>33199</v>
      </c>
      <c r="H92" s="95" t="n">
        <v>32951</v>
      </c>
      <c r="I92" s="95" t="n">
        <v>32844</v>
      </c>
      <c r="J92" s="95" t="n">
        <v>32900</v>
      </c>
      <c r="K92" s="95" t="n">
        <v>33104</v>
      </c>
      <c r="L92" s="95" t="n">
        <v>33311</v>
      </c>
      <c r="M92" s="95" t="n">
        <v>33282</v>
      </c>
      <c r="N92" s="95" t="n">
        <v>2017.57135455443</v>
      </c>
      <c r="O92" s="95" t="n">
        <v>2021.57238571946</v>
      </c>
      <c r="P92" s="95" t="n">
        <v>2014.90499029347</v>
      </c>
      <c r="Q92" s="95" t="n">
        <v>2019.57395512488</v>
      </c>
      <c r="R92" s="95" t="n">
        <v>2012.362443569</v>
      </c>
      <c r="S92" s="95" t="n">
        <v>1997.32935555377</v>
      </c>
      <c r="T92" s="95" t="n">
        <v>1990.84343738982</v>
      </c>
      <c r="U92" s="95" t="n">
        <v>1994.2382679215</v>
      </c>
      <c r="V92" s="95" t="n">
        <v>2006.60513611969</v>
      </c>
      <c r="W92" s="95" t="n">
        <v>2019.15421151083</v>
      </c>
      <c r="X92" s="95" t="n">
        <v>2017.39760688577</v>
      </c>
      <c r="Y92" s="57">
        <f>N92-X92</f>
        <v/>
      </c>
      <c r="Z92" s="171">
        <f>rri(24,N92,X92)</f>
        <v/>
      </c>
      <c r="AA92" s="171">
        <f>rri(10,R92,X92)</f>
        <v/>
      </c>
    </row>
    <row r="93" ht="12.75" customHeight="1" s="198">
      <c r="A93" s="101" t="inlineStr">
        <is>
          <t>Saint Kitts and Nevis</t>
        </is>
      </c>
      <c r="B93" s="62">
        <f t="array" ref="B93">INDEX(Countries!$D$2:$D$255, MATCH($A93, Countries!$B$2:$B$255, 0))
</f>
        <v/>
      </c>
      <c r="C93" s="95" t="n">
        <v>581</v>
      </c>
      <c r="D93" s="95" t="n">
        <v>612</v>
      </c>
      <c r="E93" s="95" t="n">
        <v>630</v>
      </c>
      <c r="F93" s="95" t="n">
        <v>621</v>
      </c>
      <c r="G93" s="95" t="n">
        <v>608</v>
      </c>
      <c r="H93" s="95" t="n">
        <v>580</v>
      </c>
      <c r="I93" s="95" t="n">
        <v>564</v>
      </c>
      <c r="J93" s="95" t="n">
        <v>563</v>
      </c>
      <c r="K93" s="95" t="n">
        <v>578</v>
      </c>
      <c r="L93" s="95" t="n">
        <v>596</v>
      </c>
      <c r="M93" s="95" t="n">
        <v>597</v>
      </c>
      <c r="N93" s="95" t="n">
        <v>33.7573268494942</v>
      </c>
      <c r="O93" s="95" t="n">
        <v>35.5583395438472</v>
      </c>
      <c r="P93" s="95" t="n">
        <v>36.604012600522</v>
      </c>
      <c r="Q93" s="95" t="n">
        <v>36.0811266078503</v>
      </c>
      <c r="R93" s="95" t="n">
        <v>35.3258210739465</v>
      </c>
      <c r="S93" s="95" t="n">
        <v>33.6991194301281</v>
      </c>
      <c r="T93" s="95" t="n">
        <v>32.7695717441237</v>
      </c>
      <c r="U93" s="95" t="n">
        <v>32.7114484339684</v>
      </c>
      <c r="V93" s="95" t="n">
        <v>33.5829603451177</v>
      </c>
      <c r="W93" s="95" t="n">
        <v>34.6289712156602</v>
      </c>
      <c r="X93" s="95" t="n">
        <v>34.6871546945357</v>
      </c>
      <c r="Y93" s="57">
        <f>N93-X93</f>
        <v/>
      </c>
      <c r="Z93" s="171">
        <f>rri(24,N93,X93)</f>
        <v/>
      </c>
      <c r="AA93" s="171">
        <f>rri(10,R93,X93)</f>
        <v/>
      </c>
    </row>
    <row r="94" ht="12.75" customHeight="1" s="198">
      <c r="A94" s="101" t="inlineStr">
        <is>
          <t>Saint Lucia</t>
        </is>
      </c>
      <c r="B94" s="62">
        <f t="array" ref="B94">INDEX(Countries!$D$2:$D$255, MATCH($A94, Countries!$B$2:$B$255, 0))
</f>
        <v/>
      </c>
      <c r="C94" s="95" t="n">
        <v>2759</v>
      </c>
      <c r="D94" s="95" t="n">
        <v>2768</v>
      </c>
      <c r="E94" s="95" t="n">
        <v>2755</v>
      </c>
      <c r="F94" s="95" t="n">
        <v>2747</v>
      </c>
      <c r="G94" s="95" t="n">
        <v>2749</v>
      </c>
      <c r="H94" s="95" t="n">
        <v>2744</v>
      </c>
      <c r="I94" s="95" t="n">
        <v>2730</v>
      </c>
      <c r="J94" s="95" t="n">
        <v>2716</v>
      </c>
      <c r="K94" s="95" t="n">
        <v>2738</v>
      </c>
      <c r="L94" s="95" t="n">
        <v>2766</v>
      </c>
      <c r="M94" s="95" t="n">
        <v>2752</v>
      </c>
      <c r="N94" s="95" t="n">
        <v>162.980698162084</v>
      </c>
      <c r="O94" s="95" t="n">
        <v>163.51258384739</v>
      </c>
      <c r="P94" s="95" t="n">
        <v>162.744665435082</v>
      </c>
      <c r="Q94" s="95" t="n">
        <v>162.272062265821</v>
      </c>
      <c r="R94" s="95" t="n">
        <v>162.390155172553</v>
      </c>
      <c r="S94" s="95" t="n">
        <v>162.094708270917</v>
      </c>
      <c r="T94" s="95" t="n">
        <v>161.26720531857</v>
      </c>
      <c r="U94" s="95" t="n">
        <v>160.440092507506</v>
      </c>
      <c r="V94" s="95" t="n">
        <v>161.739855272857</v>
      </c>
      <c r="W94" s="95" t="n">
        <v>163.394223497778</v>
      </c>
      <c r="X94" s="95" t="n">
        <v>162.567170338566</v>
      </c>
      <c r="Y94" s="57">
        <f>N94-X94</f>
        <v/>
      </c>
      <c r="Z94" s="171">
        <f>rri(24,N94,X94)</f>
        <v/>
      </c>
      <c r="AA94" s="171">
        <f>rri(10,R94,X94)</f>
        <v/>
      </c>
    </row>
    <row r="95" ht="12.75" customHeight="1" s="198">
      <c r="A95" s="101" t="inlineStr">
        <is>
          <t>Saint Vincent and the Grenadines</t>
        </is>
      </c>
      <c r="B95" s="62">
        <f t="array" ref="B95">INDEX(Countries!$D$2:$D$255, MATCH($A95, Countries!$B$2:$B$255, 0))
</f>
        <v/>
      </c>
      <c r="C95" s="95" t="n">
        <v>542</v>
      </c>
      <c r="D95" s="95" t="n">
        <v>528</v>
      </c>
      <c r="E95" s="95" t="n">
        <v>536</v>
      </c>
      <c r="F95" s="95" t="n">
        <v>550</v>
      </c>
      <c r="G95" s="95" t="n">
        <v>546</v>
      </c>
      <c r="H95" s="95" t="n">
        <v>542</v>
      </c>
      <c r="I95" s="95" t="n">
        <v>522</v>
      </c>
      <c r="J95" s="95" t="n">
        <v>535</v>
      </c>
      <c r="K95" s="95" t="n">
        <v>541</v>
      </c>
      <c r="L95" s="95" t="n">
        <v>554</v>
      </c>
      <c r="M95" s="95" t="n">
        <v>557</v>
      </c>
      <c r="N95" s="95" t="n">
        <v>32.1421355045222</v>
      </c>
      <c r="O95" s="95" t="n">
        <v>31.3115091774054</v>
      </c>
      <c r="P95" s="95" t="n">
        <v>31.7861523964381</v>
      </c>
      <c r="Q95" s="95" t="n">
        <v>32.6161490257065</v>
      </c>
      <c r="R95" s="95" t="n">
        <v>32.379601550212</v>
      </c>
      <c r="S95" s="95" t="n">
        <v>32.1421773160597</v>
      </c>
      <c r="T95" s="95" t="n">
        <v>30.955354252756</v>
      </c>
      <c r="U95" s="95" t="n">
        <v>31.7271864098643</v>
      </c>
      <c r="V95" s="95" t="n">
        <v>32.0830620128908</v>
      </c>
      <c r="W95" s="95" t="n">
        <v>32.8539339537605</v>
      </c>
      <c r="X95" s="95" t="n">
        <v>33.0307946085153</v>
      </c>
      <c r="Y95" s="57">
        <f>N95-X95</f>
        <v/>
      </c>
      <c r="Z95" s="171">
        <f>rri(24,N95,X95)</f>
        <v/>
      </c>
      <c r="AA95" s="171">
        <f>rri(10,R95,X95)</f>
        <v/>
      </c>
    </row>
    <row r="96" ht="12.75" customHeight="1" s="198">
      <c r="A96" s="101" t="inlineStr">
        <is>
          <t>Saint Martin (French part)</t>
        </is>
      </c>
      <c r="B96" s="62">
        <f t="array" ref="B96">INDEX(Countries!$D$2:$D$255, MATCH($A96, Countries!$B$2:$B$255, 0))
</f>
        <v/>
      </c>
      <c r="C96" s="95" t="n">
        <v>21</v>
      </c>
      <c r="D96" s="95" t="n">
        <v>23</v>
      </c>
      <c r="E96" s="95" t="n">
        <v>24</v>
      </c>
      <c r="F96" s="95" t="n">
        <v>28</v>
      </c>
      <c r="G96" s="95" t="n">
        <v>27</v>
      </c>
      <c r="H96" s="95" t="n">
        <v>26</v>
      </c>
      <c r="I96" s="95" t="n">
        <v>26</v>
      </c>
      <c r="J96" s="95" t="n">
        <v>26</v>
      </c>
      <c r="K96" s="95" t="n">
        <v>23</v>
      </c>
      <c r="L96" s="95" t="n">
        <v>20</v>
      </c>
      <c r="M96" s="95" t="n">
        <v>18</v>
      </c>
      <c r="N96" s="95" t="n">
        <v>1.21502841627381</v>
      </c>
      <c r="O96" s="95" t="n">
        <v>1.33074427586556</v>
      </c>
      <c r="P96" s="95" t="n">
        <v>1.38860238440767</v>
      </c>
      <c r="Q96" s="95" t="n">
        <v>1.62003388909568</v>
      </c>
      <c r="R96" s="95" t="n">
        <v>1.5621759235497</v>
      </c>
      <c r="S96" s="95" t="n">
        <v>1.50431802950222</v>
      </c>
      <c r="T96" s="95" t="n">
        <v>1.50431802950222</v>
      </c>
      <c r="U96" s="95" t="n">
        <v>1.5043178865078</v>
      </c>
      <c r="V96" s="95" t="n">
        <v>1.33074434736234</v>
      </c>
      <c r="W96" s="95" t="n">
        <v>1.15717095121473</v>
      </c>
      <c r="X96" s="95" t="n">
        <v>1.04145509162298</v>
      </c>
      <c r="Y96" s="57">
        <f>N96-X96</f>
        <v/>
      </c>
      <c r="Z96" s="171">
        <f>rri(24,N96,X96)</f>
        <v/>
      </c>
      <c r="AA96" s="171">
        <f>rri(10,R96,X96)</f>
        <v/>
      </c>
    </row>
    <row r="97" ht="12.75" customHeight="1" s="198">
      <c r="A97" s="101" t="inlineStr">
        <is>
          <t>Samoa</t>
        </is>
      </c>
      <c r="B97" s="62">
        <f t="array" ref="B97">INDEX(Countries!$D$2:$D$255, MATCH($A97, Countries!$B$2:$B$255, 0))
</f>
        <v/>
      </c>
      <c r="C97" s="95" t="n">
        <v>3962</v>
      </c>
      <c r="D97" s="95" t="n">
        <v>4094</v>
      </c>
      <c r="E97" s="95" t="n">
        <v>4170</v>
      </c>
      <c r="F97" s="95" t="n">
        <v>4154</v>
      </c>
      <c r="G97" s="95" t="n">
        <v>4091</v>
      </c>
      <c r="H97" s="95" t="n">
        <v>4039</v>
      </c>
      <c r="I97" s="95" t="n">
        <v>4003</v>
      </c>
      <c r="J97" s="95" t="n">
        <v>3955</v>
      </c>
      <c r="K97" s="95" t="n">
        <v>3918</v>
      </c>
      <c r="L97" s="95" t="n">
        <v>3975</v>
      </c>
      <c r="M97" s="95" t="n">
        <v>3982</v>
      </c>
      <c r="N97" s="95" t="n">
        <v>233.951067341055</v>
      </c>
      <c r="O97" s="95" t="n">
        <v>241.745960875506</v>
      </c>
      <c r="P97" s="95" t="n">
        <v>246.234552651227</v>
      </c>
      <c r="Q97" s="95" t="n">
        <v>245.289243061668</v>
      </c>
      <c r="R97" s="95" t="n">
        <v>241.569397778659</v>
      </c>
      <c r="S97" s="95" t="n">
        <v>238.49676792687</v>
      </c>
      <c r="T97" s="95" t="n">
        <v>236.370371913522</v>
      </c>
      <c r="U97" s="95" t="n">
        <v>233.536165245165</v>
      </c>
      <c r="V97" s="95" t="n">
        <v>231.354341747285</v>
      </c>
      <c r="W97" s="95" t="n">
        <v>234.724476918225</v>
      </c>
      <c r="X97" s="95" t="n">
        <v>235.137994920777</v>
      </c>
      <c r="Y97" s="57">
        <f>N97-X97</f>
        <v/>
      </c>
      <c r="Z97" s="171">
        <f>rri(24,N97,X97)</f>
        <v/>
      </c>
      <c r="AA97" s="171">
        <f>rri(10,R97,X97)</f>
        <v/>
      </c>
    </row>
    <row r="98" ht="12.75" customHeight="1" s="198">
      <c r="A98" s="101" t="inlineStr">
        <is>
          <t>Sao Tome and Principe</t>
        </is>
      </c>
      <c r="B98" s="62">
        <f t="array" ref="B98">INDEX(Countries!$D$2:$D$255, MATCH($A98, Countries!$B$2:$B$255, 0))
</f>
        <v/>
      </c>
      <c r="C98" s="95" t="n">
        <v>796</v>
      </c>
      <c r="D98" s="95" t="n">
        <v>796</v>
      </c>
      <c r="E98" s="95" t="n">
        <v>796</v>
      </c>
      <c r="F98" s="95" t="n">
        <v>796</v>
      </c>
      <c r="G98" s="95" t="n">
        <v>796</v>
      </c>
      <c r="H98" s="95" t="n">
        <v>796</v>
      </c>
      <c r="I98" s="95" t="n">
        <v>796</v>
      </c>
      <c r="J98" s="95" t="n">
        <v>796</v>
      </c>
      <c r="K98" s="95" t="n">
        <v>796</v>
      </c>
      <c r="L98" s="95" t="n">
        <v>796</v>
      </c>
      <c r="M98" s="95" t="n">
        <v>796</v>
      </c>
      <c r="N98" s="95" t="n">
        <v>48.3852066009718</v>
      </c>
      <c r="O98" s="95" t="n">
        <v>48.3852066009718</v>
      </c>
      <c r="P98" s="95" t="n">
        <v>48.3852066009718</v>
      </c>
      <c r="Q98" s="95" t="n">
        <v>48.3852066009718</v>
      </c>
      <c r="R98" s="95" t="n">
        <v>48.3852066009718</v>
      </c>
      <c r="S98" s="95" t="n">
        <v>48.3852066009718</v>
      </c>
      <c r="T98" s="95" t="n">
        <v>48.3852066009718</v>
      </c>
      <c r="U98" s="95" t="n">
        <v>48.3852066009718</v>
      </c>
      <c r="V98" s="95" t="n">
        <v>48.3852066009718</v>
      </c>
      <c r="W98" s="95" t="n">
        <v>48.3852066009718</v>
      </c>
      <c r="X98" s="95" t="n">
        <v>48.3852066009718</v>
      </c>
      <c r="Y98" s="57">
        <f>N98-X98</f>
        <v/>
      </c>
      <c r="Z98" s="171">
        <f>rri(24,N98,X98)</f>
        <v/>
      </c>
      <c r="AA98" s="171">
        <f>rri(10,R98,X98)</f>
        <v/>
      </c>
    </row>
    <row r="99" ht="12.75" customHeight="1" s="198">
      <c r="A99" s="101" t="inlineStr">
        <is>
          <t>Saudi Arabia</t>
        </is>
      </c>
      <c r="B99" s="62">
        <f t="array" ref="B99">INDEX(Countries!$D$2:$D$255, MATCH($A99, Countries!$B$2:$B$255, 0))
</f>
        <v/>
      </c>
      <c r="C99" s="95" t="n">
        <v>160502</v>
      </c>
      <c r="D99" s="95" t="n">
        <v>191005</v>
      </c>
      <c r="E99" s="95" t="n">
        <v>191213</v>
      </c>
      <c r="F99" s="95" t="n">
        <v>183273</v>
      </c>
      <c r="G99" s="95" t="n">
        <v>146881</v>
      </c>
      <c r="H99" s="95" t="n">
        <v>114461</v>
      </c>
      <c r="I99" s="95" t="n">
        <v>108406</v>
      </c>
      <c r="J99" s="95" t="n">
        <v>111743</v>
      </c>
      <c r="K99" s="95" t="n">
        <v>109992</v>
      </c>
      <c r="L99" s="95" t="n">
        <v>109269</v>
      </c>
      <c r="M99" s="95" t="n">
        <v>110397</v>
      </c>
      <c r="N99" s="95" t="n">
        <v>9147.969672427491</v>
      </c>
      <c r="O99" s="95" t="n">
        <v>10741.6841254974</v>
      </c>
      <c r="P99" s="95" t="n">
        <v>10711.6430338557</v>
      </c>
      <c r="Q99" s="95" t="n">
        <v>10286.4195723108</v>
      </c>
      <c r="R99" s="95" t="n">
        <v>8283.26288515275</v>
      </c>
      <c r="S99" s="95" t="n">
        <v>6492.8291798038</v>
      </c>
      <c r="T99" s="95" t="n">
        <v>6149.74951921477</v>
      </c>
      <c r="U99" s="95" t="n">
        <v>6338.06644963132</v>
      </c>
      <c r="V99" s="95" t="n">
        <v>6242.46274122417</v>
      </c>
      <c r="W99" s="95" t="n">
        <v>6203.63020449804</v>
      </c>
      <c r="X99" s="95" t="n">
        <v>6270.01891204629</v>
      </c>
      <c r="Y99" s="57">
        <f>N99-X99</f>
        <v/>
      </c>
      <c r="Z99" s="171">
        <f>rri(24,N99,X99)</f>
        <v/>
      </c>
      <c r="AA99" s="171">
        <f>rri(10,R99,X99)</f>
        <v/>
      </c>
    </row>
    <row r="100" ht="12.75" customHeight="1" s="198">
      <c r="A100" s="101" t="inlineStr">
        <is>
          <t>Senegal</t>
        </is>
      </c>
      <c r="B100" s="62">
        <f t="array" ref="B100">INDEX(Countries!$D$2:$D$255, MATCH($A100, Countries!$B$2:$B$255, 0))
</f>
        <v/>
      </c>
      <c r="C100" s="95" t="n">
        <v>2138254</v>
      </c>
      <c r="D100" s="95" t="n">
        <v>2180489</v>
      </c>
      <c r="E100" s="95" t="n">
        <v>2170379</v>
      </c>
      <c r="F100" s="95" t="n">
        <v>2170860</v>
      </c>
      <c r="G100" s="95" t="n">
        <v>2155108</v>
      </c>
      <c r="H100" s="95" t="n">
        <v>2145401</v>
      </c>
      <c r="I100" s="95" t="n">
        <v>2129199</v>
      </c>
      <c r="J100" s="95" t="n">
        <v>2134702</v>
      </c>
      <c r="K100" s="95" t="n">
        <v>2142481</v>
      </c>
      <c r="L100" s="95" t="n">
        <v>2151204</v>
      </c>
      <c r="M100" s="95" t="n">
        <v>2133726</v>
      </c>
      <c r="N100" s="95" t="n">
        <v>126602.833807934</v>
      </c>
      <c r="O100" s="95" t="n">
        <v>129099.699105143</v>
      </c>
      <c r="P100" s="95" t="n">
        <v>128500.69023054</v>
      </c>
      <c r="Q100" s="95" t="n">
        <v>128529.737934111</v>
      </c>
      <c r="R100" s="95" t="n">
        <v>127597.062927508</v>
      </c>
      <c r="S100" s="95" t="n">
        <v>127021.054173661</v>
      </c>
      <c r="T100" s="95" t="n">
        <v>126061.823852671</v>
      </c>
      <c r="U100" s="95" t="n">
        <v>126387.866281857</v>
      </c>
      <c r="V100" s="95" t="n">
        <v>126848.273630761</v>
      </c>
      <c r="W100" s="95" t="n">
        <v>127364.621370401</v>
      </c>
      <c r="X100" s="95" t="n">
        <v>126329.755378675</v>
      </c>
      <c r="Y100" s="57">
        <f>N100-X100</f>
        <v/>
      </c>
      <c r="Z100" s="171">
        <f>rri(24,N100,X100)</f>
        <v/>
      </c>
      <c r="AA100" s="171">
        <f>rri(10,R100,X100)</f>
        <v/>
      </c>
    </row>
    <row r="101" ht="12.75" customHeight="1" s="198">
      <c r="A101" s="101" t="inlineStr">
        <is>
          <t>Seychelles</t>
        </is>
      </c>
      <c r="B101" s="62">
        <f t="array" ref="B101">INDEX(Countries!$D$2:$D$255, MATCH($A101, Countries!$B$2:$B$255, 0))
</f>
        <v/>
      </c>
      <c r="C101" s="95" t="n">
        <v>6375</v>
      </c>
      <c r="D101" s="95" t="n">
        <v>6406</v>
      </c>
      <c r="E101" s="95" t="n">
        <v>6406</v>
      </c>
      <c r="F101" s="95" t="n">
        <v>6406</v>
      </c>
      <c r="G101" s="95" t="n">
        <v>6395</v>
      </c>
      <c r="H101" s="95" t="n">
        <v>6382</v>
      </c>
      <c r="I101" s="95" t="n">
        <v>6355</v>
      </c>
      <c r="J101" s="95" t="n">
        <v>6360</v>
      </c>
      <c r="K101" s="95" t="n">
        <v>6373</v>
      </c>
      <c r="L101" s="95" t="n">
        <v>6396</v>
      </c>
      <c r="M101" s="95" t="n">
        <v>6397</v>
      </c>
      <c r="N101" s="95" t="n">
        <v>383.163352687792</v>
      </c>
      <c r="O101" s="95" t="n">
        <v>385.04150421873</v>
      </c>
      <c r="P101" s="95" t="n">
        <v>385.04150421873</v>
      </c>
      <c r="Q101" s="95" t="n">
        <v>385.041534529759</v>
      </c>
      <c r="R101" s="95" t="n">
        <v>384.375205956123</v>
      </c>
      <c r="S101" s="95" t="n">
        <v>383.587643510733</v>
      </c>
      <c r="T101" s="95" t="n">
        <v>381.951513226183</v>
      </c>
      <c r="U101" s="95" t="n">
        <v>382.25426528062</v>
      </c>
      <c r="V101" s="95" t="n">
        <v>383.041790309676</v>
      </c>
      <c r="W101" s="95" t="n">
        <v>384.435560195381</v>
      </c>
      <c r="X101" s="95" t="n">
        <v>384.496152388445</v>
      </c>
      <c r="Y101" s="57">
        <f>N101-X101</f>
        <v/>
      </c>
      <c r="Z101" s="171">
        <f>rri(24,N101,X101)</f>
        <v/>
      </c>
      <c r="AA101" s="171">
        <f>rri(10,R101,X101)</f>
        <v/>
      </c>
    </row>
    <row r="102" ht="12.75" customHeight="1" s="198">
      <c r="A102" s="101" t="inlineStr">
        <is>
          <t>Sierra Leone</t>
        </is>
      </c>
      <c r="B102" s="62">
        <f t="array" ref="B102">INDEX(Countries!$D$2:$D$255, MATCH($A102, Countries!$B$2:$B$255, 0))
</f>
        <v/>
      </c>
      <c r="C102" s="95" t="n">
        <v>2658238</v>
      </c>
      <c r="D102" s="95" t="n">
        <v>2642902</v>
      </c>
      <c r="E102" s="95" t="n">
        <v>2605088</v>
      </c>
      <c r="F102" s="95" t="n">
        <v>2622424</v>
      </c>
      <c r="G102" s="95" t="n">
        <v>2613472</v>
      </c>
      <c r="H102" s="95" t="n">
        <v>2621715</v>
      </c>
      <c r="I102" s="95" t="n">
        <v>2609992</v>
      </c>
      <c r="J102" s="95" t="n">
        <v>2618601</v>
      </c>
      <c r="K102" s="95" t="n">
        <v>2596617</v>
      </c>
      <c r="L102" s="95" t="n">
        <v>2538968</v>
      </c>
      <c r="M102" s="95" t="n">
        <v>2484380</v>
      </c>
      <c r="N102" s="95" t="n">
        <v>160047.044418802</v>
      </c>
      <c r="O102" s="95" t="n">
        <v>159123.77288863</v>
      </c>
      <c r="P102" s="95" t="n">
        <v>156848.092149163</v>
      </c>
      <c r="Q102" s="95" t="n">
        <v>157890.223725265</v>
      </c>
      <c r="R102" s="95" t="n">
        <v>157351.556152473</v>
      </c>
      <c r="S102" s="95" t="n">
        <v>157846.900054078</v>
      </c>
      <c r="T102" s="95" t="n">
        <v>157141.783574965</v>
      </c>
      <c r="U102" s="95" t="n">
        <v>157659.298277598</v>
      </c>
      <c r="V102" s="95" t="n">
        <v>156336.809858544</v>
      </c>
      <c r="W102" s="95" t="n">
        <v>152867.84821591</v>
      </c>
      <c r="X102" s="95" t="n">
        <v>149581.13101614</v>
      </c>
      <c r="Y102" s="57">
        <f>N102-X102</f>
        <v/>
      </c>
      <c r="Z102" s="171">
        <f>rri(24,N102,X102)</f>
        <v/>
      </c>
      <c r="AA102" s="171">
        <f>rri(10,R102,X102)</f>
        <v/>
      </c>
    </row>
    <row r="103" ht="12.75" customHeight="1" s="198">
      <c r="A103" s="101" t="inlineStr">
        <is>
          <t>Singapore</t>
        </is>
      </c>
      <c r="B103" s="62">
        <f t="array" ref="B103">INDEX(Countries!$D$2:$D$255, MATCH($A103, Countries!$B$2:$B$255, 0))
</f>
        <v/>
      </c>
      <c r="C103" s="95" t="n">
        <v>13829</v>
      </c>
      <c r="D103" s="95" t="n">
        <v>12534</v>
      </c>
      <c r="E103" s="95" t="n">
        <v>11951</v>
      </c>
      <c r="F103" s="95" t="n">
        <v>12301</v>
      </c>
      <c r="G103" s="95" t="n">
        <v>12438</v>
      </c>
      <c r="H103" s="95" t="n">
        <v>12039</v>
      </c>
      <c r="I103" s="95" t="n">
        <v>11679</v>
      </c>
      <c r="J103" s="95" t="n">
        <v>11550</v>
      </c>
      <c r="K103" s="95" t="n">
        <v>11627</v>
      </c>
      <c r="L103" s="95" t="n">
        <v>11625</v>
      </c>
      <c r="M103" s="95" t="n">
        <v>11613</v>
      </c>
      <c r="N103" s="95" t="n">
        <v>840.367339059013</v>
      </c>
      <c r="O103" s="95" t="n">
        <v>761.6717895782421</v>
      </c>
      <c r="P103" s="95" t="n">
        <v>726.243167629111</v>
      </c>
      <c r="Q103" s="95" t="n">
        <v>747.512293920838</v>
      </c>
      <c r="R103" s="95" t="n">
        <v>755.838261008519</v>
      </c>
      <c r="S103" s="95" t="n">
        <v>731.59237732266</v>
      </c>
      <c r="T103" s="95" t="n">
        <v>709.7157410462351</v>
      </c>
      <c r="U103" s="95" t="n">
        <v>701.87651324157</v>
      </c>
      <c r="V103" s="95" t="n">
        <v>706.555815934155</v>
      </c>
      <c r="W103" s="95" t="n">
        <v>706.4344702245</v>
      </c>
      <c r="X103" s="95" t="n">
        <v>705.705072042378</v>
      </c>
      <c r="Y103" s="57">
        <f>N103-X103</f>
        <v/>
      </c>
      <c r="Z103" s="171">
        <f>rri(24,N103,X103)</f>
        <v/>
      </c>
      <c r="AA103" s="171">
        <f>rri(10,R103,X103)</f>
        <v/>
      </c>
    </row>
    <row r="104" ht="12.75" customHeight="1" s="198">
      <c r="A104" s="101" t="inlineStr">
        <is>
          <t>Sint Maarten (Dutch part)</t>
        </is>
      </c>
      <c r="B104" s="62">
        <f t="array" ref="B104">INDEX(Countries!$D$2:$D$255, MATCH($A104, Countries!$B$2:$B$255, 0))
</f>
        <v/>
      </c>
      <c r="C104" s="95" t="n">
        <v>93</v>
      </c>
      <c r="D104" s="95" t="n">
        <v>93</v>
      </c>
      <c r="E104" s="95" t="n">
        <v>93</v>
      </c>
      <c r="F104" s="95" t="n">
        <v>93</v>
      </c>
      <c r="G104" s="95" t="n">
        <v>93</v>
      </c>
      <c r="H104" s="95" t="n">
        <v>93</v>
      </c>
      <c r="I104" s="95" t="n">
        <v>93</v>
      </c>
      <c r="J104" s="95" t="n">
        <v>93</v>
      </c>
      <c r="K104" s="95" t="n">
        <v>93</v>
      </c>
      <c r="L104" s="95" t="n">
        <v>93</v>
      </c>
      <c r="M104" s="95" t="n">
        <v>93</v>
      </c>
      <c r="N104" s="95" t="n">
        <v>5.38228058452193</v>
      </c>
      <c r="O104" s="95" t="n">
        <v>5.38228058452193</v>
      </c>
      <c r="P104" s="95" t="n">
        <v>5.38228058452193</v>
      </c>
      <c r="Q104" s="95" t="n">
        <v>5.38228058452193</v>
      </c>
      <c r="R104" s="95" t="n">
        <v>5.38228058452193</v>
      </c>
      <c r="S104" s="95" t="n">
        <v>5.38228058452193</v>
      </c>
      <c r="T104" s="95" t="n">
        <v>5.38228058452193</v>
      </c>
      <c r="U104" s="95" t="n">
        <v>5.38228058452193</v>
      </c>
      <c r="V104" s="95" t="n">
        <v>5.38228058452193</v>
      </c>
      <c r="W104" s="95" t="n">
        <v>5.38228058452193</v>
      </c>
      <c r="X104" s="95" t="n">
        <v>5.38228058452193</v>
      </c>
      <c r="Y104" s="57">
        <f>N104-X104</f>
        <v/>
      </c>
      <c r="Z104" s="171">
        <f>rri(24,N104,X104)</f>
        <v/>
      </c>
      <c r="AA104" s="171">
        <f>rri(10,R104,X104)</f>
        <v/>
      </c>
    </row>
    <row r="105" ht="12.75" customHeight="1" s="198">
      <c r="A105" s="101" t="inlineStr">
        <is>
          <t>Solomon Islands</t>
        </is>
      </c>
      <c r="B105" s="62">
        <f t="array" ref="B105">INDEX(Countries!$D$2:$D$255, MATCH($A105, Countries!$B$2:$B$255, 0))
</f>
        <v/>
      </c>
      <c r="C105" s="95" t="n">
        <v>876753</v>
      </c>
      <c r="D105" s="95" t="n">
        <v>882846</v>
      </c>
      <c r="E105" s="95" t="n">
        <v>883925</v>
      </c>
      <c r="F105" s="95" t="n">
        <v>885764</v>
      </c>
      <c r="G105" s="95" t="n">
        <v>880270</v>
      </c>
      <c r="H105" s="95" t="n">
        <v>872870</v>
      </c>
      <c r="I105" s="95" t="n">
        <v>869466</v>
      </c>
      <c r="J105" s="95" t="n">
        <v>867625</v>
      </c>
      <c r="K105" s="95" t="n">
        <v>875137</v>
      </c>
      <c r="L105" s="95" t="n">
        <v>880404</v>
      </c>
      <c r="M105" s="95" t="n">
        <v>877195</v>
      </c>
      <c r="N105" s="95" t="n">
        <v>52730.5215220719</v>
      </c>
      <c r="O105" s="95" t="n">
        <v>53097.4514632603</v>
      </c>
      <c r="P105" s="95" t="n">
        <v>53162.3165833254</v>
      </c>
      <c r="Q105" s="95" t="n">
        <v>53272.6506958074</v>
      </c>
      <c r="R105" s="95" t="n">
        <v>52941.8373046553</v>
      </c>
      <c r="S105" s="95" t="n">
        <v>52496.6650270522</v>
      </c>
      <c r="T105" s="95" t="n">
        <v>52291.9529788294</v>
      </c>
      <c r="U105" s="95" t="n">
        <v>52181.1093326487</v>
      </c>
      <c r="V105" s="95" t="n">
        <v>52632.8877333526</v>
      </c>
      <c r="W105" s="95" t="n">
        <v>52949.9949519856</v>
      </c>
      <c r="X105" s="95" t="n">
        <v>52757.1682936497</v>
      </c>
      <c r="Y105" s="57">
        <f>N105-X105</f>
        <v/>
      </c>
      <c r="Z105" s="171">
        <f>rri(24,N105,X105)</f>
        <v/>
      </c>
      <c r="AA105" s="171">
        <f>rri(10,R105,X105)</f>
        <v/>
      </c>
    </row>
    <row r="106" ht="12.75" customHeight="1" s="198">
      <c r="A106" s="101" t="inlineStr">
        <is>
          <t>Somalia</t>
        </is>
      </c>
      <c r="B106" s="62">
        <f t="array" ref="B106">INDEX(Countries!$D$2:$D$255, MATCH($A106, Countries!$B$2:$B$255, 0))
</f>
        <v/>
      </c>
      <c r="C106" s="95" t="n">
        <v>60861</v>
      </c>
      <c r="D106" s="95" t="n">
        <v>59049</v>
      </c>
      <c r="E106" s="95" t="n">
        <v>58444</v>
      </c>
      <c r="F106" s="95" t="n">
        <v>58636</v>
      </c>
      <c r="G106" s="95" t="n">
        <v>58541</v>
      </c>
      <c r="H106" s="95" t="n">
        <v>58284</v>
      </c>
      <c r="I106" s="95" t="n">
        <v>58267</v>
      </c>
      <c r="J106" s="95" t="n">
        <v>58289</v>
      </c>
      <c r="K106" s="95" t="n">
        <v>58349</v>
      </c>
      <c r="L106" s="95" t="n">
        <v>57893</v>
      </c>
      <c r="M106" s="95" t="n">
        <v>57270</v>
      </c>
      <c r="N106" s="95" t="n">
        <v>3679.39406360961</v>
      </c>
      <c r="O106" s="95" t="n">
        <v>3570.76750715821</v>
      </c>
      <c r="P106" s="95" t="n">
        <v>3534.44575418965</v>
      </c>
      <c r="Q106" s="95" t="n">
        <v>3546.14668115713</v>
      </c>
      <c r="R106" s="95" t="n">
        <v>3540.46258013543</v>
      </c>
      <c r="S106" s="95" t="n">
        <v>3525.07983059848</v>
      </c>
      <c r="T106" s="95" t="n">
        <v>3523.9264698463</v>
      </c>
      <c r="U106" s="95" t="n">
        <v>3525.34747216151</v>
      </c>
      <c r="V106" s="95" t="n">
        <v>3528.89800831558</v>
      </c>
      <c r="W106" s="95" t="n">
        <v>3501.38417994697</v>
      </c>
      <c r="X106" s="95" t="n">
        <v>3463.67827414912</v>
      </c>
      <c r="Y106" s="57">
        <f>N106-X106</f>
        <v/>
      </c>
      <c r="Z106" s="171">
        <f>rri(24,N106,X106)</f>
        <v/>
      </c>
      <c r="AA106" s="171">
        <f>rri(10,R106,X106)</f>
        <v/>
      </c>
    </row>
    <row r="107" ht="12.75" customHeight="1" s="198">
      <c r="A107" s="101" t="inlineStr">
        <is>
          <t>South Africa</t>
        </is>
      </c>
      <c r="B107" s="62">
        <f t="array" ref="B107">INDEX(Countries!$D$2:$D$255, MATCH($A107, Countries!$B$2:$B$255, 0))
</f>
        <v/>
      </c>
      <c r="C107" s="95" t="n">
        <v>48411</v>
      </c>
      <c r="D107" s="95" t="n">
        <v>49570</v>
      </c>
      <c r="E107" s="95" t="n">
        <v>49117</v>
      </c>
      <c r="F107" s="95" t="n">
        <v>49192</v>
      </c>
      <c r="G107" s="95" t="n">
        <v>49537</v>
      </c>
      <c r="H107" s="95" t="n">
        <v>50250</v>
      </c>
      <c r="I107" s="95" t="n">
        <v>49800</v>
      </c>
      <c r="J107" s="95" t="n">
        <v>50191</v>
      </c>
      <c r="K107" s="95" t="n">
        <v>50451</v>
      </c>
      <c r="L107" s="95" t="n">
        <v>50866</v>
      </c>
      <c r="M107" s="95" t="n">
        <v>50340</v>
      </c>
      <c r="N107" s="95" t="n">
        <v>2565.97759236102</v>
      </c>
      <c r="O107" s="95" t="n">
        <v>2627.94795126336</v>
      </c>
      <c r="P107" s="95" t="n">
        <v>2603.8104552225</v>
      </c>
      <c r="Q107" s="95" t="n">
        <v>2607.83519170871</v>
      </c>
      <c r="R107" s="95" t="n">
        <v>2625.94882544854</v>
      </c>
      <c r="S107" s="95" t="n">
        <v>2664.30137909387</v>
      </c>
      <c r="T107" s="95" t="n">
        <v>2640.6765760528</v>
      </c>
      <c r="U107" s="95" t="n">
        <v>2662.43468910052</v>
      </c>
      <c r="V107" s="95" t="n">
        <v>2676.70461033397</v>
      </c>
      <c r="W107" s="95" t="n">
        <v>2698.57421597959</v>
      </c>
      <c r="X107" s="95" t="n">
        <v>2670.18740802475</v>
      </c>
      <c r="Y107" s="57">
        <f>N107-X107</f>
        <v/>
      </c>
      <c r="Z107" s="171">
        <f>rri(24,N107,X107)</f>
        <v/>
      </c>
      <c r="AA107" s="171">
        <f>rri(10,R107,X107)</f>
        <v/>
      </c>
    </row>
    <row r="108" ht="12.75" customHeight="1" s="198">
      <c r="A108" s="101" t="inlineStr">
        <is>
          <t>Sri Lanka</t>
        </is>
      </c>
      <c r="B108" s="62">
        <f t="array" ref="B108">INDEX(Countries!$D$2:$D$255, MATCH($A108, Countries!$B$2:$B$255, 0))
</f>
        <v/>
      </c>
      <c r="C108" s="95" t="n">
        <v>430164</v>
      </c>
      <c r="D108" s="95" t="n">
        <v>376561</v>
      </c>
      <c r="E108" s="95" t="n">
        <v>327609</v>
      </c>
      <c r="F108" s="95" t="n">
        <v>303650</v>
      </c>
      <c r="G108" s="95" t="n">
        <v>300698</v>
      </c>
      <c r="H108" s="95" t="n">
        <v>317943</v>
      </c>
      <c r="I108" s="95" t="n">
        <v>333176</v>
      </c>
      <c r="J108" s="95" t="n">
        <v>337601</v>
      </c>
      <c r="K108" s="95" t="n">
        <v>332699</v>
      </c>
      <c r="L108" s="95" t="n">
        <v>316007</v>
      </c>
      <c r="M108" s="95" t="n">
        <v>305677</v>
      </c>
      <c r="N108" s="95" t="n">
        <v>25861.2453731854</v>
      </c>
      <c r="O108" s="95" t="n">
        <v>22640.8698715392</v>
      </c>
      <c r="P108" s="95" t="n">
        <v>19700.3842842626</v>
      </c>
      <c r="Q108" s="95" t="n">
        <v>18259.9872140217</v>
      </c>
      <c r="R108" s="95" t="n">
        <v>18082.2707227583</v>
      </c>
      <c r="S108" s="95" t="n">
        <v>19117.7553441743</v>
      </c>
      <c r="T108" s="95" t="n">
        <v>20034.2565831227</v>
      </c>
      <c r="U108" s="95" t="n">
        <v>20300.4655461533</v>
      </c>
      <c r="V108" s="95" t="n">
        <v>20005.5303029411</v>
      </c>
      <c r="W108" s="95" t="n">
        <v>18999.9106201875</v>
      </c>
      <c r="X108" s="95" t="n">
        <v>18378.4525377632</v>
      </c>
      <c r="Y108" s="57">
        <f>N108-X108</f>
        <v/>
      </c>
      <c r="Z108" s="171">
        <f>rri(24,N108,X108)</f>
        <v/>
      </c>
      <c r="AA108" s="171">
        <f>rri(10,R108,X108)</f>
        <v/>
      </c>
    </row>
    <row r="109" ht="12.75" customHeight="1" s="198">
      <c r="A109" s="101" t="inlineStr">
        <is>
          <t>Sudan</t>
        </is>
      </c>
      <c r="B109" s="62">
        <f t="array" ref="B109">INDEX(Countries!$D$2:$D$255, MATCH($A109, Countries!$B$2:$B$255, 0))
</f>
        <v/>
      </c>
      <c r="C109" s="95" t="n">
        <v>30879</v>
      </c>
      <c r="D109" s="95" t="n">
        <v>20951</v>
      </c>
      <c r="E109" s="95" t="n">
        <v>17447</v>
      </c>
      <c r="F109" s="95" t="n">
        <v>16910</v>
      </c>
      <c r="G109" s="95" t="n">
        <v>15611</v>
      </c>
      <c r="H109" s="95" t="n">
        <v>13800</v>
      </c>
      <c r="I109" s="95" t="n">
        <v>12998</v>
      </c>
      <c r="J109" s="95" t="n">
        <v>14000</v>
      </c>
      <c r="K109" s="95" t="n">
        <v>13817</v>
      </c>
      <c r="L109" s="95" t="n">
        <v>12778</v>
      </c>
      <c r="M109" s="95" t="n">
        <v>12587</v>
      </c>
      <c r="N109" s="95" t="n">
        <v>1770.47298818745</v>
      </c>
      <c r="O109" s="95" t="n">
        <v>1201.7397422467</v>
      </c>
      <c r="P109" s="95" t="n">
        <v>1001.3116726099</v>
      </c>
      <c r="Q109" s="95" t="n">
        <v>970.914805883687</v>
      </c>
      <c r="R109" s="95" t="n">
        <v>897.19674971605</v>
      </c>
      <c r="S109" s="95" t="n">
        <v>793.46316184594</v>
      </c>
      <c r="T109" s="95" t="n">
        <v>747.555655275857</v>
      </c>
      <c r="U109" s="95" t="n">
        <v>805.263036279248</v>
      </c>
      <c r="V109" s="95" t="n">
        <v>794.608797389957</v>
      </c>
      <c r="W109" s="95" t="n">
        <v>734.986799075954</v>
      </c>
      <c r="X109" s="95" t="n">
        <v>723.955963634603</v>
      </c>
      <c r="Y109" s="57">
        <f>N109-X109</f>
        <v/>
      </c>
      <c r="Z109" s="171">
        <f>rri(24,N109,X109)</f>
        <v/>
      </c>
      <c r="AA109" s="171">
        <f>rri(10,R109,X109)</f>
        <v/>
      </c>
    </row>
    <row r="110" ht="12.75" customHeight="1" s="198">
      <c r="A110" s="101" t="inlineStr">
        <is>
          <t>Suriname</t>
        </is>
      </c>
      <c r="B110" s="62">
        <f t="array" ref="B110">INDEX(Countries!$D$2:$D$255, MATCH($A110, Countries!$B$2:$B$255, 0))
</f>
        <v/>
      </c>
      <c r="C110" s="95" t="n">
        <v>1256614</v>
      </c>
      <c r="D110" s="95" t="n">
        <v>1248238</v>
      </c>
      <c r="E110" s="95" t="n">
        <v>1266816</v>
      </c>
      <c r="F110" s="95" t="n">
        <v>1277007</v>
      </c>
      <c r="G110" s="95" t="n">
        <v>1314286</v>
      </c>
      <c r="H110" s="95" t="n">
        <v>1361961</v>
      </c>
      <c r="I110" s="95" t="n">
        <v>1374303</v>
      </c>
      <c r="J110" s="95" t="n">
        <v>1358563</v>
      </c>
      <c r="K110" s="95" t="n">
        <v>1355231</v>
      </c>
      <c r="L110" s="95" t="n">
        <v>1351718</v>
      </c>
      <c r="M110" s="95" t="n">
        <v>1328987</v>
      </c>
      <c r="N110" s="95" t="n">
        <v>75985.2906927951</v>
      </c>
      <c r="O110" s="95" t="n">
        <v>75478.8711005347</v>
      </c>
      <c r="P110" s="95" t="n">
        <v>76602.231983159</v>
      </c>
      <c r="Q110" s="95" t="n">
        <v>77218.4789422067</v>
      </c>
      <c r="R110" s="95" t="n">
        <v>79472.6397456394</v>
      </c>
      <c r="S110" s="95" t="n">
        <v>82355.4444067945</v>
      </c>
      <c r="T110" s="95" t="n">
        <v>83101.69923273459</v>
      </c>
      <c r="U110" s="95" t="n">
        <v>82149.86030384951</v>
      </c>
      <c r="V110" s="95" t="n">
        <v>81948.34715062731</v>
      </c>
      <c r="W110" s="95" t="n">
        <v>81735.9081026823</v>
      </c>
      <c r="X110" s="95" t="n">
        <v>80361.4731830277</v>
      </c>
      <c r="Y110" s="57">
        <f>N110-X110</f>
        <v/>
      </c>
      <c r="Z110" s="171">
        <f>rri(24,N110,X110)</f>
        <v/>
      </c>
      <c r="AA110" s="171">
        <f>rri(10,R110,X110)</f>
        <v/>
      </c>
    </row>
    <row r="111" ht="12.75" customHeight="1" s="198">
      <c r="A111" s="101" t="inlineStr">
        <is>
          <t>Taiwan</t>
        </is>
      </c>
      <c r="B111" s="62">
        <f t="array" ref="B111">INDEX(Countries!$D$2:$D$255, MATCH($A111, Countries!$B$2:$B$255, 0))
</f>
        <v/>
      </c>
      <c r="C111" s="95" t="n">
        <v>3347</v>
      </c>
      <c r="D111" s="95" t="n">
        <v>3734</v>
      </c>
      <c r="E111" s="95" t="n">
        <v>3843</v>
      </c>
      <c r="F111" s="95" t="n">
        <v>3797</v>
      </c>
      <c r="G111" s="95" t="n">
        <v>3915</v>
      </c>
      <c r="H111" s="95" t="n">
        <v>3885</v>
      </c>
      <c r="I111" s="95" t="n">
        <v>3540</v>
      </c>
      <c r="J111" s="95" t="n">
        <v>3305</v>
      </c>
      <c r="K111" s="95" t="n">
        <v>3048</v>
      </c>
      <c r="L111" s="95" t="n">
        <v>2879</v>
      </c>
      <c r="M111" s="95" t="n">
        <v>2918</v>
      </c>
      <c r="N111" s="95" t="n">
        <v>185.103856884256</v>
      </c>
      <c r="O111" s="95" t="n">
        <v>206.656898907517</v>
      </c>
      <c r="P111" s="95" t="n">
        <v>212.73113598467</v>
      </c>
      <c r="Q111" s="95" t="n">
        <v>210.177451234166</v>
      </c>
      <c r="R111" s="95" t="n">
        <v>216.659399724432</v>
      </c>
      <c r="S111" s="95" t="n">
        <v>215.002686413815</v>
      </c>
      <c r="T111" s="95" t="n">
        <v>195.864000834597</v>
      </c>
      <c r="U111" s="95" t="n">
        <v>182.851536184561</v>
      </c>
      <c r="V111" s="95" t="n">
        <v>168.591250240464</v>
      </c>
      <c r="W111" s="95" t="n">
        <v>159.180806410663</v>
      </c>
      <c r="X111" s="95" t="n">
        <v>161.287614578355</v>
      </c>
      <c r="Y111" s="57">
        <f>N111-X111</f>
        <v/>
      </c>
      <c r="Z111" s="171">
        <f>rri(24,N111,X111)</f>
        <v/>
      </c>
      <c r="AA111" s="171">
        <f>rri(10,R111,X111)</f>
        <v/>
      </c>
    </row>
    <row r="112" ht="12.75" customHeight="1" s="198">
      <c r="A112" s="101" t="inlineStr">
        <is>
          <t>Tanzania, United Republic of</t>
        </is>
      </c>
      <c r="B112" s="62">
        <f t="array" ref="B112">INDEX(Countries!$D$2:$D$255, MATCH($A112, Countries!$B$2:$B$255, 0))
</f>
        <v/>
      </c>
      <c r="C112" s="95" t="n">
        <v>1887949</v>
      </c>
      <c r="D112" s="95" t="n">
        <v>1853825</v>
      </c>
      <c r="E112" s="95" t="n">
        <v>1833444</v>
      </c>
      <c r="F112" s="95" t="n">
        <v>1846343</v>
      </c>
      <c r="G112" s="95" t="n">
        <v>1840372</v>
      </c>
      <c r="H112" s="95" t="n">
        <v>1835434</v>
      </c>
      <c r="I112" s="95" t="n">
        <v>1824060</v>
      </c>
      <c r="J112" s="95" t="n">
        <v>1825587</v>
      </c>
      <c r="K112" s="95" t="n">
        <v>1843121</v>
      </c>
      <c r="L112" s="95" t="n">
        <v>1847550</v>
      </c>
      <c r="M112" s="95" t="n">
        <v>1820324</v>
      </c>
      <c r="N112" s="95" t="n">
        <v>113695.557834029</v>
      </c>
      <c r="O112" s="95" t="n">
        <v>111638.71137711</v>
      </c>
      <c r="P112" s="95" t="n">
        <v>110410.883139406</v>
      </c>
      <c r="Q112" s="95" t="n">
        <v>111187.273448282</v>
      </c>
      <c r="R112" s="95" t="n">
        <v>110828.530558535</v>
      </c>
      <c r="S112" s="95" t="n">
        <v>110530.022600262</v>
      </c>
      <c r="T112" s="95" t="n">
        <v>109845.540678404</v>
      </c>
      <c r="U112" s="95" t="n">
        <v>109937.313637026</v>
      </c>
      <c r="V112" s="95" t="n">
        <v>110993.426564701</v>
      </c>
      <c r="W112" s="95" t="n">
        <v>111259.891052292</v>
      </c>
      <c r="X112" s="95" t="n">
        <v>109619.894396156</v>
      </c>
      <c r="Y112" s="57">
        <f>N112-X112</f>
        <v/>
      </c>
      <c r="Z112" s="171">
        <f>rri(24,N112,X112)</f>
        <v/>
      </c>
      <c r="AA112" s="171">
        <f>rri(10,R112,X112)</f>
        <v/>
      </c>
    </row>
    <row r="113" ht="12.75" customHeight="1" s="198">
      <c r="A113" s="101" t="inlineStr">
        <is>
          <t>Thailand</t>
        </is>
      </c>
      <c r="B113" s="62">
        <f t="array" ref="B113">INDEX(Countries!$D$2:$D$255, MATCH($A113, Countries!$B$2:$B$255, 0))
</f>
        <v/>
      </c>
      <c r="C113" s="95" t="n">
        <v>4331321</v>
      </c>
      <c r="D113" s="95" t="n">
        <v>4164146</v>
      </c>
      <c r="E113" s="95" t="n">
        <v>4068641</v>
      </c>
      <c r="F113" s="95" t="n">
        <v>4065120</v>
      </c>
      <c r="G113" s="95" t="n">
        <v>4081883</v>
      </c>
      <c r="H113" s="95" t="n">
        <v>4087290</v>
      </c>
      <c r="I113" s="95" t="n">
        <v>4092803</v>
      </c>
      <c r="J113" s="95" t="n">
        <v>4122784</v>
      </c>
      <c r="K113" s="95" t="n">
        <v>4112495</v>
      </c>
      <c r="L113" s="95" t="n">
        <v>4148375</v>
      </c>
      <c r="M113" s="95" t="n">
        <v>4194520</v>
      </c>
      <c r="N113" s="95" t="n">
        <v>259818.620920129</v>
      </c>
      <c r="O113" s="95" t="n">
        <v>249870.90076825</v>
      </c>
      <c r="P113" s="95" t="n">
        <v>244172.771711535</v>
      </c>
      <c r="Q113" s="95" t="n">
        <v>243961.91726767</v>
      </c>
      <c r="R113" s="95" t="n">
        <v>244959.135426675</v>
      </c>
      <c r="S113" s="95" t="n">
        <v>245278.974394618</v>
      </c>
      <c r="T113" s="95" t="n">
        <v>245601.101156999</v>
      </c>
      <c r="U113" s="95" t="n">
        <v>247389.273848418</v>
      </c>
      <c r="V113" s="95" t="n">
        <v>246794.691262305</v>
      </c>
      <c r="W113" s="95" t="n">
        <v>248932.941326196</v>
      </c>
      <c r="X113" s="95" t="n">
        <v>251665.595886225</v>
      </c>
      <c r="Y113" s="57">
        <f>N113-X113</f>
        <v/>
      </c>
      <c r="Z113" s="171">
        <f>rri(24,N113,X113)</f>
        <v/>
      </c>
      <c r="AA113" s="171">
        <f>rri(10,R113,X113)</f>
        <v/>
      </c>
    </row>
    <row r="114" ht="12.75" customHeight="1" s="198">
      <c r="A114" s="101" t="inlineStr">
        <is>
          <t>Timor-Leste</t>
        </is>
      </c>
      <c r="B114" s="62">
        <f t="array" ref="B114">INDEX(Countries!$D$2:$D$255, MATCH($A114, Countries!$B$2:$B$255, 0))
</f>
        <v/>
      </c>
      <c r="C114" s="95" t="n">
        <v>17417</v>
      </c>
      <c r="D114" s="95" t="n">
        <v>17544</v>
      </c>
      <c r="E114" s="95" t="n">
        <v>17328</v>
      </c>
      <c r="F114" s="95" t="n">
        <v>17373</v>
      </c>
      <c r="G114" s="95" t="n">
        <v>17322</v>
      </c>
      <c r="H114" s="95" t="n">
        <v>17526</v>
      </c>
      <c r="I114" s="95" t="n">
        <v>17428</v>
      </c>
      <c r="J114" s="95" t="n">
        <v>17551</v>
      </c>
      <c r="K114" s="95" t="n">
        <v>17496</v>
      </c>
      <c r="L114" s="95" t="n">
        <v>17617</v>
      </c>
      <c r="M114" s="95" t="n">
        <v>17542</v>
      </c>
      <c r="N114" s="95" t="n">
        <v>1046.55871285039</v>
      </c>
      <c r="O114" s="95" t="n">
        <v>1054.21503682682</v>
      </c>
      <c r="P114" s="95" t="n">
        <v>1041.23466806832</v>
      </c>
      <c r="Q114" s="95" t="n">
        <v>1043.93936712968</v>
      </c>
      <c r="R114" s="95" t="n">
        <v>1040.8785558527</v>
      </c>
      <c r="S114" s="95" t="n">
        <v>1053.14492778155</v>
      </c>
      <c r="T114" s="95" t="n">
        <v>1047.25363285261</v>
      </c>
      <c r="U114" s="95" t="n">
        <v>1054.64783566109</v>
      </c>
      <c r="V114" s="95" t="n">
        <v>1051.33781366168</v>
      </c>
      <c r="W114" s="95" t="n">
        <v>1058.60966494209</v>
      </c>
      <c r="X114" s="95" t="n">
        <v>1054.10165279591</v>
      </c>
      <c r="Y114" s="57">
        <f>N114-X114</f>
        <v/>
      </c>
      <c r="Z114" s="171">
        <f>rri(24,N114,X114)</f>
        <v/>
      </c>
      <c r="AA114" s="171">
        <f>rri(10,R114,X114)</f>
        <v/>
      </c>
    </row>
    <row r="115" ht="12.75" customHeight="1" s="198">
      <c r="A115" s="101" t="inlineStr">
        <is>
          <t>Togo</t>
        </is>
      </c>
      <c r="B115" s="62">
        <f t="array" ref="B115">INDEX(Countries!$D$2:$D$255, MATCH($A115, Countries!$B$2:$B$255, 0))
</f>
        <v/>
      </c>
      <c r="C115" s="95" t="n">
        <v>883</v>
      </c>
      <c r="D115" s="95" t="n">
        <v>703</v>
      </c>
      <c r="E115" s="95" t="n">
        <v>627</v>
      </c>
      <c r="F115" s="95" t="n">
        <v>666</v>
      </c>
      <c r="G115" s="95" t="n">
        <v>713</v>
      </c>
      <c r="H115" s="95" t="n">
        <v>687</v>
      </c>
      <c r="I115" s="95" t="n">
        <v>681</v>
      </c>
      <c r="J115" s="95" t="n">
        <v>688</v>
      </c>
      <c r="K115" s="95" t="n">
        <v>717</v>
      </c>
      <c r="L115" s="95" t="n">
        <v>805</v>
      </c>
      <c r="M115" s="95" t="n">
        <v>882</v>
      </c>
      <c r="N115" s="95" t="n">
        <v>53.3617453702512</v>
      </c>
      <c r="O115" s="95" t="n">
        <v>42.4839306703431</v>
      </c>
      <c r="P115" s="95" t="n">
        <v>37.8911245137352</v>
      </c>
      <c r="Q115" s="95" t="n">
        <v>40.2479891842685</v>
      </c>
      <c r="R115" s="95" t="n">
        <v>43.0882357036966</v>
      </c>
      <c r="S115" s="95" t="n">
        <v>41.5169627340021</v>
      </c>
      <c r="T115" s="95" t="n">
        <v>41.1544154234673</v>
      </c>
      <c r="U115" s="95" t="n">
        <v>41.577472692156</v>
      </c>
      <c r="V115" s="95" t="n">
        <v>43.3300380891562</v>
      </c>
      <c r="W115" s="95" t="n">
        <v>48.6481390962172</v>
      </c>
      <c r="X115" s="95" t="n">
        <v>53.3014930897418</v>
      </c>
      <c r="Y115" s="57">
        <f>N115-X115</f>
        <v/>
      </c>
      <c r="Z115" s="171">
        <f>rri(24,N115,X115)</f>
        <v/>
      </c>
      <c r="AA115" s="171">
        <f>rri(10,R115,X115)</f>
        <v/>
      </c>
    </row>
    <row r="116" ht="12.75" customHeight="1" s="198">
      <c r="A116" s="101" t="inlineStr">
        <is>
          <t>Tonga</t>
        </is>
      </c>
      <c r="B116" s="62">
        <f t="array" ref="B116">INDEX(Countries!$D$2:$D$255, MATCH($A116, Countries!$B$2:$B$255, 0))
</f>
        <v/>
      </c>
      <c r="C116" s="95" t="n">
        <v>18493</v>
      </c>
      <c r="D116" s="95" t="n">
        <v>18388</v>
      </c>
      <c r="E116" s="95" t="n">
        <v>18607</v>
      </c>
      <c r="F116" s="95" t="n">
        <v>18908</v>
      </c>
      <c r="G116" s="95" t="n">
        <v>18992</v>
      </c>
      <c r="H116" s="95" t="n">
        <v>19251</v>
      </c>
      <c r="I116" s="95" t="n">
        <v>19205</v>
      </c>
      <c r="J116" s="95" t="n">
        <v>19025</v>
      </c>
      <c r="K116" s="95" t="n">
        <v>18863</v>
      </c>
      <c r="L116" s="95" t="n">
        <v>18626</v>
      </c>
      <c r="M116" s="95" t="n">
        <v>18336</v>
      </c>
      <c r="N116" s="95" t="n">
        <v>1055.18597673185</v>
      </c>
      <c r="O116" s="95" t="n">
        <v>1049.26426393719</v>
      </c>
      <c r="P116" s="95" t="n">
        <v>1061.95646298284</v>
      </c>
      <c r="Q116" s="95" t="n">
        <v>1079.04488160856</v>
      </c>
      <c r="R116" s="95" t="n">
        <v>1083.6460302051</v>
      </c>
      <c r="S116" s="95" t="n">
        <v>1098.24602768843</v>
      </c>
      <c r="T116" s="95" t="n">
        <v>1095.60565138314</v>
      </c>
      <c r="U116" s="95" t="n">
        <v>1085.47577119895</v>
      </c>
      <c r="V116" s="95" t="n">
        <v>1076.26583021742</v>
      </c>
      <c r="W116" s="95" t="n">
        <v>1062.81303545961</v>
      </c>
      <c r="X116" s="95" t="n">
        <v>1046.26878520934</v>
      </c>
      <c r="Y116" s="57">
        <f>N116-X116</f>
        <v/>
      </c>
      <c r="Z116" s="171">
        <f>rri(24,N116,X116)</f>
        <v/>
      </c>
      <c r="AA116" s="171">
        <f>rri(10,R116,X116)</f>
        <v/>
      </c>
    </row>
    <row r="117" ht="12.75" customHeight="1" s="198">
      <c r="A117" s="101" t="inlineStr">
        <is>
          <t>Trinidad and Tobago</t>
        </is>
      </c>
      <c r="B117" s="62">
        <f t="array" ref="B117">INDEX(Countries!$D$2:$D$255, MATCH($A117, Countries!$B$2:$B$255, 0))
</f>
        <v/>
      </c>
      <c r="C117" s="95" t="n">
        <v>138910</v>
      </c>
      <c r="D117" s="95" t="n">
        <v>137550</v>
      </c>
      <c r="E117" s="95" t="n">
        <v>136935</v>
      </c>
      <c r="F117" s="95" t="n">
        <v>137049</v>
      </c>
      <c r="G117" s="95" t="n">
        <v>137505</v>
      </c>
      <c r="H117" s="95" t="n">
        <v>137178</v>
      </c>
      <c r="I117" s="95" t="n">
        <v>136731</v>
      </c>
      <c r="J117" s="95" t="n">
        <v>136594</v>
      </c>
      <c r="K117" s="95" t="n">
        <v>138663</v>
      </c>
      <c r="L117" s="95" t="n">
        <v>139168</v>
      </c>
      <c r="M117" s="95" t="n">
        <v>136225</v>
      </c>
      <c r="N117" s="95" t="n">
        <v>8307.31948699639</v>
      </c>
      <c r="O117" s="95" t="n">
        <v>8225.933952447211</v>
      </c>
      <c r="P117" s="95" t="n">
        <v>8189.13562369326</v>
      </c>
      <c r="Q117" s="95" t="n">
        <v>8195.9458979137</v>
      </c>
      <c r="R117" s="95" t="n">
        <v>8223.25102410641</v>
      </c>
      <c r="S117" s="95" t="n">
        <v>8203.710374380151</v>
      </c>
      <c r="T117" s="95" t="n">
        <v>8176.99139714638</v>
      </c>
      <c r="U117" s="95" t="n">
        <v>8168.79320790642</v>
      </c>
      <c r="V117" s="95" t="n">
        <v>8292.504706738209</v>
      </c>
      <c r="W117" s="95" t="n">
        <v>8322.661257593059</v>
      </c>
      <c r="X117" s="95" t="n">
        <v>8146.60367354172</v>
      </c>
      <c r="Y117" s="57">
        <f>N117-X117</f>
        <v/>
      </c>
      <c r="Z117" s="171">
        <f>rri(24,N117,X117)</f>
        <v/>
      </c>
      <c r="AA117" s="171">
        <f>rri(10,R117,X117)</f>
        <v/>
      </c>
    </row>
    <row r="118" ht="12.75" customHeight="1" s="198">
      <c r="A118" s="101" t="inlineStr">
        <is>
          <t>Turks and Caicos Islands</t>
        </is>
      </c>
      <c r="B118" s="62">
        <f t="array" ref="B118">INDEX(Countries!$D$2:$D$255, MATCH($A118, Countries!$B$2:$B$255, 0))
</f>
        <v/>
      </c>
      <c r="C118" s="95" t="n">
        <v>368815</v>
      </c>
      <c r="D118" s="95" t="n">
        <v>255375</v>
      </c>
      <c r="E118" s="95" t="n">
        <v>226507</v>
      </c>
      <c r="F118" s="95" t="n">
        <v>231888</v>
      </c>
      <c r="G118" s="95" t="n">
        <v>222775</v>
      </c>
      <c r="H118" s="95" t="n">
        <v>244485</v>
      </c>
      <c r="I118" s="95" t="n">
        <v>256123</v>
      </c>
      <c r="J118" s="95" t="n">
        <v>266965</v>
      </c>
      <c r="K118" s="95" t="n">
        <v>253934</v>
      </c>
      <c r="L118" s="95" t="n">
        <v>257977</v>
      </c>
      <c r="M118" s="95" t="n">
        <v>270883</v>
      </c>
      <c r="N118" s="95" t="n">
        <v>20858.6464947381</v>
      </c>
      <c r="O118" s="95" t="n">
        <v>14441.6203784816</v>
      </c>
      <c r="P118" s="95" t="n">
        <v>12808.7177178678</v>
      </c>
      <c r="Q118" s="95" t="n">
        <v>13113.1270035279</v>
      </c>
      <c r="R118" s="95" t="n">
        <v>12597.7223797784</v>
      </c>
      <c r="S118" s="95" t="n">
        <v>13825.547891309</v>
      </c>
      <c r="T118" s="95" t="n">
        <v>14483.8246498078</v>
      </c>
      <c r="U118" s="95" t="n">
        <v>15096.9814718858</v>
      </c>
      <c r="V118" s="95" t="n">
        <v>14360.169676991</v>
      </c>
      <c r="W118" s="95" t="n">
        <v>14588.799939555</v>
      </c>
      <c r="X118" s="95" t="n">
        <v>15318.526160457</v>
      </c>
      <c r="Y118" s="57">
        <f>N118-X118</f>
        <v/>
      </c>
      <c r="Z118" s="171">
        <f>rri(24,N118,X118)</f>
        <v/>
      </c>
      <c r="AA118" s="171">
        <f>rri(10,R118,X118)</f>
        <v/>
      </c>
    </row>
    <row r="119" ht="12.75" customHeight="1" s="198">
      <c r="A119" s="101" t="inlineStr">
        <is>
          <t>Tuvalu</t>
        </is>
      </c>
      <c r="B119" s="62">
        <f t="array" ref="B119">INDEX(Countries!$D$2:$D$255, MATCH($A119, Countries!$B$2:$B$255, 0))
</f>
        <v/>
      </c>
      <c r="C119" s="95" t="n">
        <v>148</v>
      </c>
      <c r="D119" s="95" t="n">
        <v>148</v>
      </c>
      <c r="E119" s="95" t="n">
        <v>148</v>
      </c>
      <c r="F119" s="95" t="n">
        <v>148</v>
      </c>
      <c r="G119" s="95" t="n">
        <v>148</v>
      </c>
      <c r="H119" s="95" t="n">
        <v>148</v>
      </c>
      <c r="I119" s="95" t="n">
        <v>148</v>
      </c>
      <c r="J119" s="95" t="n">
        <v>148</v>
      </c>
      <c r="K119" s="95" t="n">
        <v>148</v>
      </c>
      <c r="L119" s="95" t="n">
        <v>148</v>
      </c>
      <c r="M119" s="95" t="n">
        <v>148</v>
      </c>
      <c r="N119" s="95" t="n">
        <v>8.91171500260011</v>
      </c>
      <c r="O119" s="95" t="n">
        <v>8.91171500260011</v>
      </c>
      <c r="P119" s="95" t="n">
        <v>8.91171500260011</v>
      </c>
      <c r="Q119" s="95" t="n">
        <v>8.91171500260011</v>
      </c>
      <c r="R119" s="95" t="n">
        <v>8.91171500260011</v>
      </c>
      <c r="S119" s="95" t="n">
        <v>8.91171500260011</v>
      </c>
      <c r="T119" s="95" t="n">
        <v>8.91171500260011</v>
      </c>
      <c r="U119" s="95" t="n">
        <v>8.91171500260011</v>
      </c>
      <c r="V119" s="95" t="n">
        <v>8.91171500260011</v>
      </c>
      <c r="W119" s="95" t="n">
        <v>8.91171500260011</v>
      </c>
      <c r="X119" s="95" t="n">
        <v>8.91171500260011</v>
      </c>
      <c r="Y119" s="57">
        <f>N119-X119</f>
        <v/>
      </c>
      <c r="Z119" s="171">
        <f>rri(24,N119,X119)</f>
        <v/>
      </c>
      <c r="AA119" s="171">
        <f>rri(10,R119,X119)</f>
        <v/>
      </c>
    </row>
    <row r="120" ht="12.75" customHeight="1" s="198">
      <c r="A120" s="101" t="inlineStr">
        <is>
          <t>United Arab Emirates</t>
        </is>
      </c>
      <c r="B120" s="62">
        <f t="array" ref="B120">INDEX(Countries!$D$2:$D$255, MATCH($A120, Countries!$B$2:$B$255, 0))
</f>
        <v/>
      </c>
      <c r="C120" s="95" t="n">
        <v>37331</v>
      </c>
      <c r="D120" s="95" t="n">
        <v>52844</v>
      </c>
      <c r="E120" s="95" t="n">
        <v>67112</v>
      </c>
      <c r="F120" s="95" t="n">
        <v>59131</v>
      </c>
      <c r="G120" s="95" t="n">
        <v>43304</v>
      </c>
      <c r="H120" s="95" t="n">
        <v>31595</v>
      </c>
      <c r="I120" s="95" t="n">
        <v>29731</v>
      </c>
      <c r="J120" s="95" t="n">
        <v>35392</v>
      </c>
      <c r="K120" s="95" t="n">
        <v>37675</v>
      </c>
      <c r="L120" s="95" t="n">
        <v>37435</v>
      </c>
      <c r="M120" s="95" t="n">
        <v>37288</v>
      </c>
      <c r="N120" s="95" t="n">
        <v>2056.76290852305</v>
      </c>
      <c r="O120" s="95" t="n">
        <v>2919.49606857058</v>
      </c>
      <c r="P120" s="95" t="n">
        <v>3711.80743722039</v>
      </c>
      <c r="Q120" s="95" t="n">
        <v>3267.91153700445</v>
      </c>
      <c r="R120" s="95" t="n">
        <v>2390.23706050868</v>
      </c>
      <c r="S120" s="95" t="n">
        <v>1740.07026537229</v>
      </c>
      <c r="T120" s="95" t="n">
        <v>1636.63890368734</v>
      </c>
      <c r="U120" s="95" t="n">
        <v>1950.34114629808</v>
      </c>
      <c r="V120" s="95" t="n">
        <v>2076.48753636942</v>
      </c>
      <c r="W120" s="95" t="n">
        <v>2062.94296178757</v>
      </c>
      <c r="X120" s="95" t="n">
        <v>2055.54460097474</v>
      </c>
      <c r="Y120" s="57">
        <f>N120-X120</f>
        <v/>
      </c>
      <c r="Z120" s="171">
        <f>rri(24,N120,X120)</f>
        <v/>
      </c>
      <c r="AA120" s="171">
        <f>rri(10,R120,X120)</f>
        <v/>
      </c>
    </row>
    <row r="121" ht="12.75" customHeight="1" s="198">
      <c r="A121" s="101" t="inlineStr">
        <is>
          <t>United States</t>
        </is>
      </c>
      <c r="B121" s="62">
        <f t="array" ref="B121">INDEX(Countries!$D$2:$D$255, MATCH($A121, Countries!$B$2:$B$255, 0))
</f>
        <v/>
      </c>
      <c r="C121" s="95" t="n">
        <v>4372779</v>
      </c>
      <c r="D121" s="95" t="n">
        <v>4327975</v>
      </c>
      <c r="E121" s="95" t="n">
        <v>4269154</v>
      </c>
      <c r="F121" s="95" t="n">
        <v>4282044</v>
      </c>
      <c r="G121" s="95" t="n">
        <v>4214133</v>
      </c>
      <c r="H121" s="95" t="n">
        <v>4145767</v>
      </c>
      <c r="I121" s="95" t="n">
        <v>4124949</v>
      </c>
      <c r="J121" s="95" t="n">
        <v>4127906</v>
      </c>
      <c r="K121" s="95" t="n">
        <v>4153233</v>
      </c>
      <c r="L121" s="95" t="n">
        <v>4195070</v>
      </c>
      <c r="M121" s="95" t="n">
        <v>4217727</v>
      </c>
      <c r="N121" s="95" t="n">
        <v>239990.036903591</v>
      </c>
      <c r="O121" s="95" t="n">
        <v>237513.045634195</v>
      </c>
      <c r="P121" s="95" t="n">
        <v>234277.591095843</v>
      </c>
      <c r="Q121" s="95" t="n">
        <v>234979.477167259</v>
      </c>
      <c r="R121" s="95" t="n">
        <v>231272.524303017</v>
      </c>
      <c r="S121" s="95" t="n">
        <v>227551.47245196</v>
      </c>
      <c r="T121" s="95" t="n">
        <v>226424.916123089</v>
      </c>
      <c r="U121" s="95" t="n">
        <v>226586.016828272</v>
      </c>
      <c r="V121" s="95" t="n">
        <v>227993.264591242</v>
      </c>
      <c r="W121" s="95" t="n">
        <v>230271.894184372</v>
      </c>
      <c r="X121" s="95" t="n">
        <v>231505.448222201</v>
      </c>
      <c r="Y121" s="57">
        <f>N121-X121</f>
        <v/>
      </c>
      <c r="Z121" s="171">
        <f>rri(24,N121,X121)</f>
        <v/>
      </c>
      <c r="AA121" s="172">
        <f>rri(10,R121,X121)</f>
        <v/>
      </c>
    </row>
    <row r="122" ht="12.75" customHeight="1" s="198">
      <c r="A122" s="101" t="inlineStr">
        <is>
          <t>Vanuatu</t>
        </is>
      </c>
      <c r="B122" s="62">
        <f t="array" ref="B122">INDEX(Countries!$D$2:$D$255, MATCH($A122, Countries!$B$2:$B$255, 0))
</f>
        <v/>
      </c>
      <c r="C122" s="95" t="n">
        <v>27805</v>
      </c>
      <c r="D122" s="95" t="n">
        <v>28006</v>
      </c>
      <c r="E122" s="95" t="n">
        <v>28068</v>
      </c>
      <c r="F122" s="95" t="n">
        <v>28244</v>
      </c>
      <c r="G122" s="95" t="n">
        <v>28122</v>
      </c>
      <c r="H122" s="95" t="n">
        <v>28133</v>
      </c>
      <c r="I122" s="95" t="n">
        <v>27902</v>
      </c>
      <c r="J122" s="95" t="n">
        <v>28142</v>
      </c>
      <c r="K122" s="95" t="n">
        <v>28159</v>
      </c>
      <c r="L122" s="95" t="n">
        <v>28128</v>
      </c>
      <c r="M122" s="95" t="n">
        <v>26928</v>
      </c>
      <c r="N122" s="95" t="n">
        <v>1623.02993307314</v>
      </c>
      <c r="O122" s="95" t="n">
        <v>1634.76665241981</v>
      </c>
      <c r="P122" s="95" t="n">
        <v>1638.39840381005</v>
      </c>
      <c r="Q122" s="95" t="n">
        <v>1648.67442899968</v>
      </c>
      <c r="R122" s="95" t="n">
        <v>1641.54637796121</v>
      </c>
      <c r="S122" s="95" t="n">
        <v>1642.19216205833</v>
      </c>
      <c r="T122" s="95" t="n">
        <v>1628.71337226426</v>
      </c>
      <c r="U122" s="95" t="n">
        <v>1642.72242859862</v>
      </c>
      <c r="V122" s="95" t="n">
        <v>1643.66101925916</v>
      </c>
      <c r="W122" s="95" t="n">
        <v>1641.84221249045</v>
      </c>
      <c r="X122" s="95" t="n">
        <v>1571.76863045337</v>
      </c>
      <c r="Y122" s="57">
        <f>N122-X122</f>
        <v/>
      </c>
      <c r="Z122" s="171">
        <f>rri(24,N122,X122)</f>
        <v/>
      </c>
      <c r="AA122" s="171">
        <f>rri(10,R122,X122)</f>
        <v/>
      </c>
    </row>
    <row r="123" ht="12.75" customHeight="1" s="198">
      <c r="A123" s="101" t="inlineStr">
        <is>
          <t>Venezuela (Bolivarian Republic of)</t>
        </is>
      </c>
      <c r="B123" s="62">
        <f t="array" ref="B123">INDEX(Countries!$D$2:$D$255, MATCH($A123, Countries!$B$2:$B$255, 0))
</f>
        <v/>
      </c>
      <c r="C123" s="95" t="n">
        <v>4758018</v>
      </c>
      <c r="D123" s="95" t="n">
        <v>4729859</v>
      </c>
      <c r="E123" s="95" t="n">
        <v>4707631</v>
      </c>
      <c r="F123" s="95" t="n">
        <v>4710129</v>
      </c>
      <c r="G123" s="95" t="n">
        <v>4709564</v>
      </c>
      <c r="H123" s="95" t="n">
        <v>4716281</v>
      </c>
      <c r="I123" s="95" t="n">
        <v>4713569</v>
      </c>
      <c r="J123" s="95" t="n">
        <v>4732193</v>
      </c>
      <c r="K123" s="95" t="n">
        <v>4749031</v>
      </c>
      <c r="L123" s="95" t="n">
        <v>4758738</v>
      </c>
      <c r="M123" s="95" t="n">
        <v>4749679</v>
      </c>
      <c r="N123" s="95" t="n">
        <v>284856.099917578</v>
      </c>
      <c r="O123" s="95" t="n">
        <v>283191.501550484</v>
      </c>
      <c r="P123" s="95" t="n">
        <v>281867.055773218</v>
      </c>
      <c r="Q123" s="95" t="n">
        <v>282017.667348258</v>
      </c>
      <c r="R123" s="95" t="n">
        <v>281984.127032068</v>
      </c>
      <c r="S123" s="95" t="n">
        <v>282387.783545528</v>
      </c>
      <c r="T123" s="95" t="n">
        <v>282226.8507572</v>
      </c>
      <c r="U123" s="95" t="n">
        <v>283343.263961978</v>
      </c>
      <c r="V123" s="95" t="n">
        <v>284352.991232867</v>
      </c>
      <c r="W123" s="95" t="n">
        <v>284934.874341848</v>
      </c>
      <c r="X123" s="95" t="n">
        <v>284392.096306692</v>
      </c>
      <c r="Y123" s="57">
        <f>N123-X123</f>
        <v/>
      </c>
      <c r="Z123" s="171">
        <f>rri(24,N123,X123)</f>
        <v/>
      </c>
      <c r="AA123" s="171">
        <f>rri(10,R123,X123)</f>
        <v/>
      </c>
    </row>
    <row r="124" ht="12.75" customHeight="1" s="198">
      <c r="A124" s="101" t="inlineStr">
        <is>
          <t>Viet Nam</t>
        </is>
      </c>
      <c r="B124" s="62">
        <f t="array" ref="B124">INDEX(Countries!$D$2:$D$255, MATCH($A124, Countries!$B$2:$B$255, 0))
</f>
        <v/>
      </c>
      <c r="C124" s="95" t="n">
        <v>3304860</v>
      </c>
      <c r="D124" s="95" t="n">
        <v>3185344</v>
      </c>
      <c r="E124" s="95" t="n">
        <v>3123770</v>
      </c>
      <c r="F124" s="95" t="n">
        <v>3127003</v>
      </c>
      <c r="G124" s="95" t="n">
        <v>3122121</v>
      </c>
      <c r="H124" s="95" t="n">
        <v>3095209</v>
      </c>
      <c r="I124" s="95" t="n">
        <v>3066121</v>
      </c>
      <c r="J124" s="95" t="n">
        <v>3071589</v>
      </c>
      <c r="K124" s="95" t="n">
        <v>3108974</v>
      </c>
      <c r="L124" s="95" t="n">
        <v>3114304</v>
      </c>
      <c r="M124" s="95" t="n">
        <v>3109122</v>
      </c>
      <c r="N124" s="95" t="n">
        <v>196419.491282376</v>
      </c>
      <c r="O124" s="95" t="n">
        <v>189350.336711619</v>
      </c>
      <c r="P124" s="95" t="n">
        <v>185649.783960661</v>
      </c>
      <c r="Q124" s="95" t="n">
        <v>185810.885926047</v>
      </c>
      <c r="R124" s="95" t="n">
        <v>185513.242604527</v>
      </c>
      <c r="S124" s="95" t="n">
        <v>183902.537666997</v>
      </c>
      <c r="T124" s="95" t="n">
        <v>182160.974152294</v>
      </c>
      <c r="U124" s="95" t="n">
        <v>182506.04596212</v>
      </c>
      <c r="V124" s="95" t="n">
        <v>184807.287495396</v>
      </c>
      <c r="W124" s="95" t="n">
        <v>185103.199044576</v>
      </c>
      <c r="X124" s="95" t="n">
        <v>184654.886200489</v>
      </c>
      <c r="Y124" s="57">
        <f>N124-X124</f>
        <v/>
      </c>
      <c r="Z124" s="171">
        <f>rri(24,N124,X124)</f>
        <v/>
      </c>
      <c r="AA124" s="171">
        <f>rri(10,R124,X124)</f>
        <v/>
      </c>
    </row>
    <row r="125" ht="12.75" customHeight="1" s="198">
      <c r="A125" s="101" t="inlineStr">
        <is>
          <t>Virgin Islands, U.S.</t>
        </is>
      </c>
      <c r="B125" s="62">
        <f t="array" ref="B125">INDEX(Countries!$D$2:$D$255, MATCH($A125, Countries!$B$2:$B$255, 0))
</f>
        <v/>
      </c>
      <c r="C125" s="95" t="n">
        <v>4572</v>
      </c>
      <c r="D125" s="95" t="n">
        <v>4369</v>
      </c>
      <c r="E125" s="95" t="n">
        <v>4375</v>
      </c>
      <c r="F125" s="95" t="n">
        <v>4409</v>
      </c>
      <c r="G125" s="95" t="n">
        <v>4475</v>
      </c>
      <c r="H125" s="95" t="n">
        <v>4654</v>
      </c>
      <c r="I125" s="95" t="n">
        <v>4596</v>
      </c>
      <c r="J125" s="95" t="n">
        <v>4647</v>
      </c>
      <c r="K125" s="95" t="n">
        <v>4598</v>
      </c>
      <c r="L125" s="95" t="n">
        <v>4620</v>
      </c>
      <c r="M125" s="95" t="n">
        <v>4542</v>
      </c>
      <c r="N125" s="95" t="n">
        <v>264.879645767194</v>
      </c>
      <c r="O125" s="95" t="n">
        <v>253.105507908792</v>
      </c>
      <c r="P125" s="95" t="n">
        <v>253.451914652694</v>
      </c>
      <c r="Q125" s="95" t="n">
        <v>255.423453124348</v>
      </c>
      <c r="R125" s="95" t="n">
        <v>259.251495162569</v>
      </c>
      <c r="S125" s="95" t="n">
        <v>269.627739795649</v>
      </c>
      <c r="T125" s="95" t="n">
        <v>266.269034906834</v>
      </c>
      <c r="U125" s="95" t="n">
        <v>269.225266827033</v>
      </c>
      <c r="V125" s="95" t="n">
        <v>266.381847157015</v>
      </c>
      <c r="W125" s="95" t="n">
        <v>267.659658874009</v>
      </c>
      <c r="X125" s="95" t="n">
        <v>263.144199110191</v>
      </c>
      <c r="Y125" s="57">
        <f>N125-X125</f>
        <v/>
      </c>
      <c r="Z125" s="171">
        <f>rri(24,N125,X125)</f>
        <v/>
      </c>
      <c r="AA125" s="171">
        <f>rri(10,R125,X125)</f>
        <v/>
      </c>
    </row>
    <row r="126" ht="12.75" customHeight="1" s="198">
      <c r="A126" s="101" t="inlineStr">
        <is>
          <t>Wallis and Futuna</t>
        </is>
      </c>
      <c r="B126" s="62">
        <f t="array" ref="B126">INDEX(Countries!$D$2:$D$255, MATCH($A126, Countries!$B$2:$B$255, 0))
</f>
        <v/>
      </c>
      <c r="C126" s="95" t="n">
        <v>496</v>
      </c>
      <c r="D126" s="95" t="n">
        <v>496</v>
      </c>
      <c r="E126" s="95" t="n">
        <v>496</v>
      </c>
      <c r="F126" s="95" t="n">
        <v>496</v>
      </c>
      <c r="G126" s="95" t="n">
        <v>496</v>
      </c>
      <c r="H126" s="95" t="n">
        <v>496</v>
      </c>
      <c r="I126" s="95" t="n">
        <v>496</v>
      </c>
      <c r="J126" s="95" t="n">
        <v>496</v>
      </c>
      <c r="K126" s="95" t="n">
        <v>496</v>
      </c>
      <c r="L126" s="95" t="n">
        <v>496</v>
      </c>
      <c r="M126" s="95" t="n">
        <v>496</v>
      </c>
      <c r="N126" s="95" t="n">
        <v>29.3624138209446</v>
      </c>
      <c r="O126" s="95" t="n">
        <v>29.3624138209446</v>
      </c>
      <c r="P126" s="95" t="n">
        <v>29.3624138209446</v>
      </c>
      <c r="Q126" s="95" t="n">
        <v>29.3624138209446</v>
      </c>
      <c r="R126" s="95" t="n">
        <v>29.3624138209446</v>
      </c>
      <c r="S126" s="95" t="n">
        <v>29.3624138209446</v>
      </c>
      <c r="T126" s="95" t="n">
        <v>29.3624138209446</v>
      </c>
      <c r="U126" s="95" t="n">
        <v>29.3624138209446</v>
      </c>
      <c r="V126" s="95" t="n">
        <v>29.3624138209446</v>
      </c>
      <c r="W126" s="95" t="n">
        <v>29.3624138209446</v>
      </c>
      <c r="X126" s="95" t="n">
        <v>29.3624138209446</v>
      </c>
      <c r="Y126" s="57">
        <f>N126-X126</f>
        <v/>
      </c>
      <c r="Z126" s="171">
        <f>rri(24,N126,X126)</f>
        <v/>
      </c>
      <c r="AA126" s="171">
        <f>rri(10,R126,X126)</f>
        <v/>
      </c>
    </row>
    <row r="127" ht="12.75" customHeight="1" s="198">
      <c r="A127" s="101" t="inlineStr">
        <is>
          <t>Yemen</t>
        </is>
      </c>
      <c r="B127" s="62">
        <f t="array" ref="B127">INDEX(Countries!$D$2:$D$255, MATCH($A127, Countries!$B$2:$B$255, 0))
</f>
        <v/>
      </c>
      <c r="C127" s="95" t="n">
        <v>32405</v>
      </c>
      <c r="D127" s="95" t="n">
        <v>28531</v>
      </c>
      <c r="E127" s="95" t="n">
        <v>26658</v>
      </c>
      <c r="F127" s="95" t="n">
        <v>27238</v>
      </c>
      <c r="G127" s="95" t="n">
        <v>27225</v>
      </c>
      <c r="H127" s="95" t="n">
        <v>26902</v>
      </c>
      <c r="I127" s="95" t="n">
        <v>26112</v>
      </c>
      <c r="J127" s="95" t="n">
        <v>26030</v>
      </c>
      <c r="K127" s="95" t="n">
        <v>25597</v>
      </c>
      <c r="L127" s="95" t="n">
        <v>25915</v>
      </c>
      <c r="M127" s="95" t="n">
        <v>25003</v>
      </c>
      <c r="N127" s="95" t="n">
        <v>1899.15630978132</v>
      </c>
      <c r="O127" s="95" t="n">
        <v>1672.15253540063</v>
      </c>
      <c r="P127" s="95" t="n">
        <v>1562.35425750201</v>
      </c>
      <c r="Q127" s="95" t="n">
        <v>1596.36514410005</v>
      </c>
      <c r="R127" s="95" t="n">
        <v>1595.58752502872</v>
      </c>
      <c r="S127" s="95" t="n">
        <v>1576.52889364372</v>
      </c>
      <c r="T127" s="95" t="n">
        <v>1530.22407460214</v>
      </c>
      <c r="U127" s="95" t="n">
        <v>1525.42203949901</v>
      </c>
      <c r="V127" s="95" t="n">
        <v>1500.11229990031</v>
      </c>
      <c r="W127" s="95" t="n">
        <v>1518.92114311935</v>
      </c>
      <c r="X127" s="95" t="n">
        <v>1465.37863413311</v>
      </c>
      <c r="Y127" s="57">
        <f>N127-X127</f>
        <v/>
      </c>
      <c r="Z127" s="171">
        <f>rri(24,N127,X127)</f>
        <v/>
      </c>
      <c r="AA127" s="171">
        <f>rri(10,R127,X127)</f>
        <v/>
      </c>
    </row>
    <row r="128" ht="12.75" customHeight="1" s="198">
      <c r="A128" s="101" t="inlineStr">
        <is>
          <t>Italy</t>
        </is>
      </c>
      <c r="B128" s="62">
        <f t="array" ref="B128">INDEX(Countries!$D$2:$D$255, MATCH($A128, Countries!$B$2:$B$255, 0))
</f>
        <v/>
      </c>
      <c r="C128" s="95" t="inlineStr">
        <is>
          <t>NoData</t>
        </is>
      </c>
      <c r="D128" s="95" t="inlineStr">
        <is>
          <t>NoData</t>
        </is>
      </c>
      <c r="E128" s="95" t="inlineStr">
        <is>
          <t>NoData</t>
        </is>
      </c>
      <c r="F128" s="95" t="inlineStr">
        <is>
          <t>NoData</t>
        </is>
      </c>
      <c r="G128" s="95" t="inlineStr">
        <is>
          <t>NoData</t>
        </is>
      </c>
      <c r="H128" s="95" t="inlineStr">
        <is>
          <t>NoData</t>
        </is>
      </c>
      <c r="I128" s="95" t="inlineStr">
        <is>
          <t>NoData</t>
        </is>
      </c>
      <c r="J128" s="95" t="inlineStr">
        <is>
          <t>NoData</t>
        </is>
      </c>
      <c r="K128" s="95" t="inlineStr">
        <is>
          <t>NoData</t>
        </is>
      </c>
      <c r="L128" s="95" t="inlineStr">
        <is>
          <t>NoData</t>
        </is>
      </c>
      <c r="M128" s="95" t="inlineStr">
        <is>
          <t>NoData</t>
        </is>
      </c>
      <c r="N128" s="95" t="inlineStr">
        <is>
          <t>NoData</t>
        </is>
      </c>
      <c r="O128" s="95" t="inlineStr">
        <is>
          <t>NoData</t>
        </is>
      </c>
      <c r="P128" s="95" t="inlineStr">
        <is>
          <t>NoData</t>
        </is>
      </c>
      <c r="Q128" s="95" t="inlineStr">
        <is>
          <t>NoData</t>
        </is>
      </c>
      <c r="R128" s="95" t="inlineStr">
        <is>
          <t>NoData</t>
        </is>
      </c>
      <c r="S128" s="95" t="inlineStr">
        <is>
          <t>NoData</t>
        </is>
      </c>
      <c r="T128" s="95" t="inlineStr">
        <is>
          <t>NoData</t>
        </is>
      </c>
      <c r="U128" s="95" t="inlineStr">
        <is>
          <t>NoData</t>
        </is>
      </c>
      <c r="V128" s="95" t="inlineStr">
        <is>
          <t>NoData</t>
        </is>
      </c>
      <c r="W128" s="95" t="inlineStr">
        <is>
          <t>NoData</t>
        </is>
      </c>
      <c r="X128" s="95" t="inlineStr">
        <is>
          <t>NoData</t>
        </is>
      </c>
      <c r="Y128" s="173" t="n"/>
      <c r="Z128" s="173" t="n"/>
      <c r="AA128" s="171" t="n"/>
    </row>
    <row r="129" ht="12.75" customHeight="1" s="198">
      <c r="A129" s="101" t="inlineStr">
        <is>
          <t>Ukraine</t>
        </is>
      </c>
      <c r="B129" s="62">
        <f t="array" ref="B129">INDEX(Countries!$D$2:$D$255, MATCH($A129, Countries!$B$2:$B$255, 0))
</f>
        <v/>
      </c>
      <c r="C129" s="95" t="inlineStr">
        <is>
          <t>NoData</t>
        </is>
      </c>
      <c r="D129" s="95" t="inlineStr">
        <is>
          <t>NoData</t>
        </is>
      </c>
      <c r="E129" s="95" t="inlineStr">
        <is>
          <t>NoData</t>
        </is>
      </c>
      <c r="F129" s="95" t="inlineStr">
        <is>
          <t>NoData</t>
        </is>
      </c>
      <c r="G129" s="95" t="inlineStr">
        <is>
          <t>NoData</t>
        </is>
      </c>
      <c r="H129" s="95" t="inlineStr">
        <is>
          <t>NoData</t>
        </is>
      </c>
      <c r="I129" s="95" t="inlineStr">
        <is>
          <t>NoData</t>
        </is>
      </c>
      <c r="J129" s="95" t="inlineStr">
        <is>
          <t>NoData</t>
        </is>
      </c>
      <c r="K129" s="95" t="inlineStr">
        <is>
          <t>NoData</t>
        </is>
      </c>
      <c r="L129" s="95" t="inlineStr">
        <is>
          <t>NoData</t>
        </is>
      </c>
      <c r="M129" s="95" t="inlineStr">
        <is>
          <t>NoData</t>
        </is>
      </c>
      <c r="N129" s="95" t="inlineStr">
        <is>
          <t>NoData</t>
        </is>
      </c>
      <c r="O129" s="95" t="inlineStr">
        <is>
          <t>NoData</t>
        </is>
      </c>
      <c r="P129" s="95" t="inlineStr">
        <is>
          <t>NoData</t>
        </is>
      </c>
      <c r="Q129" s="95" t="inlineStr">
        <is>
          <t>NoData</t>
        </is>
      </c>
      <c r="R129" s="95" t="inlineStr">
        <is>
          <t>NoData</t>
        </is>
      </c>
      <c r="S129" s="95" t="inlineStr">
        <is>
          <t>NoData</t>
        </is>
      </c>
      <c r="T129" s="95" t="inlineStr">
        <is>
          <t>NoData</t>
        </is>
      </c>
      <c r="U129" s="95" t="inlineStr">
        <is>
          <t>NoData</t>
        </is>
      </c>
      <c r="V129" s="95" t="inlineStr">
        <is>
          <t>NoData</t>
        </is>
      </c>
      <c r="W129" s="95" t="inlineStr">
        <is>
          <t>NoData</t>
        </is>
      </c>
      <c r="X129" s="95" t="inlineStr">
        <is>
          <t>NoData</t>
        </is>
      </c>
      <c r="Y129" s="45" t="n"/>
      <c r="Z129" s="45" t="n"/>
      <c r="AA129" s="171">
        <f>AVERAGE(AA6:AA127)</f>
        <v/>
      </c>
    </row>
    <row r="130" ht="12.75" customHeight="1" s="198">
      <c r="A130" s="101" t="inlineStr">
        <is>
          <t>Tunisia</t>
        </is>
      </c>
      <c r="B130" s="62">
        <f t="array" ref="B130">INDEX(Countries!$D$2:$D$255, MATCH($A130, Countries!$B$2:$B$255, 0))
</f>
        <v/>
      </c>
      <c r="C130" s="95" t="inlineStr">
        <is>
          <t>NoData</t>
        </is>
      </c>
      <c r="D130" s="95" t="inlineStr">
        <is>
          <t>NoData</t>
        </is>
      </c>
      <c r="E130" s="95" t="inlineStr">
        <is>
          <t>NoData</t>
        </is>
      </c>
      <c r="F130" s="95" t="inlineStr">
        <is>
          <t>NoData</t>
        </is>
      </c>
      <c r="G130" s="95" t="inlineStr">
        <is>
          <t>NoData</t>
        </is>
      </c>
      <c r="H130" s="95" t="inlineStr">
        <is>
          <t>NoData</t>
        </is>
      </c>
      <c r="I130" s="95" t="inlineStr">
        <is>
          <t>NoData</t>
        </is>
      </c>
      <c r="J130" s="95" t="inlineStr">
        <is>
          <t>NoData</t>
        </is>
      </c>
      <c r="K130" s="95" t="inlineStr">
        <is>
          <t>NoData</t>
        </is>
      </c>
      <c r="L130" s="95" t="inlineStr">
        <is>
          <t>NoData</t>
        </is>
      </c>
      <c r="M130" s="95" t="inlineStr">
        <is>
          <t>NoData</t>
        </is>
      </c>
      <c r="N130" s="95" t="inlineStr">
        <is>
          <t>NoData</t>
        </is>
      </c>
      <c r="O130" s="95" t="inlineStr">
        <is>
          <t>NoData</t>
        </is>
      </c>
      <c r="P130" s="95" t="inlineStr">
        <is>
          <t>NoData</t>
        </is>
      </c>
      <c r="Q130" s="95" t="inlineStr">
        <is>
          <t>NoData</t>
        </is>
      </c>
      <c r="R130" s="95" t="inlineStr">
        <is>
          <t>NoData</t>
        </is>
      </c>
      <c r="S130" s="95" t="inlineStr">
        <is>
          <t>NoData</t>
        </is>
      </c>
      <c r="T130" s="95" t="inlineStr">
        <is>
          <t>NoData</t>
        </is>
      </c>
      <c r="U130" s="95" t="inlineStr">
        <is>
          <t>NoData</t>
        </is>
      </c>
      <c r="V130" s="95" t="inlineStr">
        <is>
          <t>NoData</t>
        </is>
      </c>
      <c r="W130" s="95" t="inlineStr">
        <is>
          <t>NoData</t>
        </is>
      </c>
      <c r="X130" s="95" t="inlineStr">
        <is>
          <t>NoData</t>
        </is>
      </c>
      <c r="Y130" s="45" t="n"/>
      <c r="Z130" s="45" t="n"/>
      <c r="AA130" s="45" t="n"/>
    </row>
    <row r="131" ht="12.75" customHeight="1" s="198">
      <c r="A131" s="101" t="inlineStr">
        <is>
          <t>Spain</t>
        </is>
      </c>
      <c r="B131" s="62">
        <f t="array" ref="B131">INDEX(Countries!$D$2:$D$255, MATCH($A131, Countries!$B$2:$B$255, 0))
</f>
        <v/>
      </c>
      <c r="C131" s="95" t="inlineStr">
        <is>
          <t>NoData</t>
        </is>
      </c>
      <c r="D131" s="95" t="inlineStr">
        <is>
          <t>NoData</t>
        </is>
      </c>
      <c r="E131" s="95" t="inlineStr">
        <is>
          <t>NoData</t>
        </is>
      </c>
      <c r="F131" s="95" t="inlineStr">
        <is>
          <t>NoData</t>
        </is>
      </c>
      <c r="G131" s="95" t="inlineStr">
        <is>
          <t>NoData</t>
        </is>
      </c>
      <c r="H131" s="95" t="inlineStr">
        <is>
          <t>NoData</t>
        </is>
      </c>
      <c r="I131" s="95" t="inlineStr">
        <is>
          <t>NoData</t>
        </is>
      </c>
      <c r="J131" s="95" t="inlineStr">
        <is>
          <t>NoData</t>
        </is>
      </c>
      <c r="K131" s="95" t="inlineStr">
        <is>
          <t>NoData</t>
        </is>
      </c>
      <c r="L131" s="95" t="inlineStr">
        <is>
          <t>NoData</t>
        </is>
      </c>
      <c r="M131" s="95" t="inlineStr">
        <is>
          <t>NoData</t>
        </is>
      </c>
      <c r="N131" s="95" t="inlineStr">
        <is>
          <t>NoData</t>
        </is>
      </c>
      <c r="O131" s="95" t="inlineStr">
        <is>
          <t>NoData</t>
        </is>
      </c>
      <c r="P131" s="95" t="inlineStr">
        <is>
          <t>NoData</t>
        </is>
      </c>
      <c r="Q131" s="95" t="inlineStr">
        <is>
          <t>NoData</t>
        </is>
      </c>
      <c r="R131" s="95" t="inlineStr">
        <is>
          <t>NoData</t>
        </is>
      </c>
      <c r="S131" s="95" t="inlineStr">
        <is>
          <t>NoData</t>
        </is>
      </c>
      <c r="T131" s="95" t="inlineStr">
        <is>
          <t>NoData</t>
        </is>
      </c>
      <c r="U131" s="95" t="inlineStr">
        <is>
          <t>NoData</t>
        </is>
      </c>
      <c r="V131" s="95" t="inlineStr">
        <is>
          <t>NoData</t>
        </is>
      </c>
      <c r="W131" s="95" t="inlineStr">
        <is>
          <t>NoData</t>
        </is>
      </c>
      <c r="X131" s="95" t="inlineStr">
        <is>
          <t>NoData</t>
        </is>
      </c>
      <c r="Y131" s="45" t="n"/>
      <c r="Z131" s="45" t="n"/>
      <c r="AA131" s="45" t="n"/>
    </row>
    <row r="132" ht="12.75" customHeight="1" s="198">
      <c r="A132" s="101" t="inlineStr">
        <is>
          <t>Kuwait</t>
        </is>
      </c>
      <c r="B132" s="62">
        <f t="array" ref="B132">INDEX(Countries!$D$2:$D$255, MATCH($A132, Countries!$B$2:$B$255, 0))
</f>
        <v/>
      </c>
      <c r="C132" s="95" t="inlineStr">
        <is>
          <t>NoData</t>
        </is>
      </c>
      <c r="D132" s="95" t="inlineStr">
        <is>
          <t>NoData</t>
        </is>
      </c>
      <c r="E132" s="95" t="inlineStr">
        <is>
          <t>NoData</t>
        </is>
      </c>
      <c r="F132" s="95" t="inlineStr">
        <is>
          <t>NoData</t>
        </is>
      </c>
      <c r="G132" s="95" t="inlineStr">
        <is>
          <t>NoData</t>
        </is>
      </c>
      <c r="H132" s="95" t="inlineStr">
        <is>
          <t>NoData</t>
        </is>
      </c>
      <c r="I132" s="95" t="inlineStr">
        <is>
          <t>NoData</t>
        </is>
      </c>
      <c r="J132" s="95" t="inlineStr">
        <is>
          <t>NoData</t>
        </is>
      </c>
      <c r="K132" s="95" t="inlineStr">
        <is>
          <t>NoData</t>
        </is>
      </c>
      <c r="L132" s="95" t="inlineStr">
        <is>
          <t>NoData</t>
        </is>
      </c>
      <c r="M132" s="95" t="inlineStr">
        <is>
          <t>NoData</t>
        </is>
      </c>
      <c r="N132" s="95" t="inlineStr">
        <is>
          <t>NoData</t>
        </is>
      </c>
      <c r="O132" s="95" t="inlineStr">
        <is>
          <t>NoData</t>
        </is>
      </c>
      <c r="P132" s="95" t="inlineStr">
        <is>
          <t>NoData</t>
        </is>
      </c>
      <c r="Q132" s="95" t="inlineStr">
        <is>
          <t>NoData</t>
        </is>
      </c>
      <c r="R132" s="95" t="inlineStr">
        <is>
          <t>NoData</t>
        </is>
      </c>
      <c r="S132" s="95" t="inlineStr">
        <is>
          <t>NoData</t>
        </is>
      </c>
      <c r="T132" s="95" t="inlineStr">
        <is>
          <t>NoData</t>
        </is>
      </c>
      <c r="U132" s="95" t="inlineStr">
        <is>
          <t>NoData</t>
        </is>
      </c>
      <c r="V132" s="95" t="inlineStr">
        <is>
          <t>NoData</t>
        </is>
      </c>
      <c r="W132" s="95" t="inlineStr">
        <is>
          <t>NoData</t>
        </is>
      </c>
      <c r="X132" s="95" t="inlineStr">
        <is>
          <t>NoData</t>
        </is>
      </c>
      <c r="Y132" s="45" t="n"/>
      <c r="Z132" s="45" t="n"/>
      <c r="AA132" s="45" t="n"/>
    </row>
    <row r="133" ht="12.75" customHeight="1" s="198">
      <c r="A133" s="101" t="inlineStr">
        <is>
          <t>Denmark</t>
        </is>
      </c>
      <c r="B133" s="62">
        <f t="array" ref="B133">INDEX(Countries!$D$2:$D$255, MATCH($A133, Countries!$B$2:$B$255, 0))
</f>
        <v/>
      </c>
      <c r="C133" s="95" t="inlineStr">
        <is>
          <t>NoData</t>
        </is>
      </c>
      <c r="D133" s="95" t="inlineStr">
        <is>
          <t>NoData</t>
        </is>
      </c>
      <c r="E133" s="95" t="inlineStr">
        <is>
          <t>NoData</t>
        </is>
      </c>
      <c r="F133" s="95" t="inlineStr">
        <is>
          <t>NoData</t>
        </is>
      </c>
      <c r="G133" s="95" t="inlineStr">
        <is>
          <t>NoData</t>
        </is>
      </c>
      <c r="H133" s="95" t="inlineStr">
        <is>
          <t>NoData</t>
        </is>
      </c>
      <c r="I133" s="95" t="inlineStr">
        <is>
          <t>NoData</t>
        </is>
      </c>
      <c r="J133" s="95" t="inlineStr">
        <is>
          <t>NoData</t>
        </is>
      </c>
      <c r="K133" s="95" t="inlineStr">
        <is>
          <t>NoData</t>
        </is>
      </c>
      <c r="L133" s="95" t="inlineStr">
        <is>
          <t>NoData</t>
        </is>
      </c>
      <c r="M133" s="95" t="inlineStr">
        <is>
          <t>NoData</t>
        </is>
      </c>
      <c r="N133" s="95" t="inlineStr">
        <is>
          <t>NoData</t>
        </is>
      </c>
      <c r="O133" s="95" t="inlineStr">
        <is>
          <t>NoData</t>
        </is>
      </c>
      <c r="P133" s="95" t="inlineStr">
        <is>
          <t>NoData</t>
        </is>
      </c>
      <c r="Q133" s="95" t="inlineStr">
        <is>
          <t>NoData</t>
        </is>
      </c>
      <c r="R133" s="95" t="inlineStr">
        <is>
          <t>NoData</t>
        </is>
      </c>
      <c r="S133" s="95" t="inlineStr">
        <is>
          <t>NoData</t>
        </is>
      </c>
      <c r="T133" s="95" t="inlineStr">
        <is>
          <t>NoData</t>
        </is>
      </c>
      <c r="U133" s="95" t="inlineStr">
        <is>
          <t>NoData</t>
        </is>
      </c>
      <c r="V133" s="95" t="inlineStr">
        <is>
          <t>NoData</t>
        </is>
      </c>
      <c r="W133" s="95" t="inlineStr">
        <is>
          <t>NoData</t>
        </is>
      </c>
      <c r="X133" s="95" t="inlineStr">
        <is>
          <t>NoData</t>
        </is>
      </c>
      <c r="Y133" s="45" t="n"/>
      <c r="Z133" s="45" t="n"/>
      <c r="AA133" s="45" t="n"/>
    </row>
    <row r="134" ht="12.75" customHeight="1" s="198">
      <c r="A134" s="101" t="inlineStr">
        <is>
          <t>France</t>
        </is>
      </c>
      <c r="B134" s="62">
        <f t="array" ref="B134">INDEX(Countries!$D$2:$D$255, MATCH($A134, Countries!$B$2:$B$255, 0))
</f>
        <v/>
      </c>
      <c r="C134" s="95" t="inlineStr">
        <is>
          <t>NoData</t>
        </is>
      </c>
      <c r="D134" s="95" t="inlineStr">
        <is>
          <t>NoData</t>
        </is>
      </c>
      <c r="E134" s="95" t="inlineStr">
        <is>
          <t>NoData</t>
        </is>
      </c>
      <c r="F134" s="95" t="inlineStr">
        <is>
          <t>NoData</t>
        </is>
      </c>
      <c r="G134" s="95" t="inlineStr">
        <is>
          <t>NoData</t>
        </is>
      </c>
      <c r="H134" s="95" t="inlineStr">
        <is>
          <t>NoData</t>
        </is>
      </c>
      <c r="I134" s="95" t="inlineStr">
        <is>
          <t>NoData</t>
        </is>
      </c>
      <c r="J134" s="95" t="inlineStr">
        <is>
          <t>NoData</t>
        </is>
      </c>
      <c r="K134" s="95" t="inlineStr">
        <is>
          <t>NoData</t>
        </is>
      </c>
      <c r="L134" s="95" t="inlineStr">
        <is>
          <t>NoData</t>
        </is>
      </c>
      <c r="M134" s="95" t="inlineStr">
        <is>
          <t>NoData</t>
        </is>
      </c>
      <c r="N134" s="95" t="inlineStr">
        <is>
          <t>NoData</t>
        </is>
      </c>
      <c r="O134" s="95" t="inlineStr">
        <is>
          <t>NoData</t>
        </is>
      </c>
      <c r="P134" s="95" t="inlineStr">
        <is>
          <t>NoData</t>
        </is>
      </c>
      <c r="Q134" s="95" t="inlineStr">
        <is>
          <t>NoData</t>
        </is>
      </c>
      <c r="R134" s="95" t="inlineStr">
        <is>
          <t>NoData</t>
        </is>
      </c>
      <c r="S134" s="95" t="inlineStr">
        <is>
          <t>NoData</t>
        </is>
      </c>
      <c r="T134" s="95" t="inlineStr">
        <is>
          <t>NoData</t>
        </is>
      </c>
      <c r="U134" s="95" t="inlineStr">
        <is>
          <t>NoData</t>
        </is>
      </c>
      <c r="V134" s="95" t="inlineStr">
        <is>
          <t>NoData</t>
        </is>
      </c>
      <c r="W134" s="95" t="inlineStr">
        <is>
          <t>NoData</t>
        </is>
      </c>
      <c r="X134" s="95" t="inlineStr">
        <is>
          <t>NoData</t>
        </is>
      </c>
      <c r="Y134" s="45" t="n"/>
      <c r="Z134" s="45" t="n"/>
      <c r="AA134" s="45" t="n"/>
    </row>
    <row r="135" ht="12.75" customHeight="1" s="198">
      <c r="A135" s="101" t="inlineStr">
        <is>
          <t>Russia</t>
        </is>
      </c>
      <c r="B135" s="62">
        <f t="array" ref="B135">INDEX(Countries!$D$2:$D$255, MATCH($A135, Countries!$B$2:$B$255, 0))
</f>
        <v/>
      </c>
      <c r="C135" s="95" t="inlineStr">
        <is>
          <t>NoData</t>
        </is>
      </c>
      <c r="D135" s="95" t="inlineStr">
        <is>
          <t>NoData</t>
        </is>
      </c>
      <c r="E135" s="95" t="inlineStr">
        <is>
          <t>NoData</t>
        </is>
      </c>
      <c r="F135" s="95" t="inlineStr">
        <is>
          <t>NoData</t>
        </is>
      </c>
      <c r="G135" s="95" t="inlineStr">
        <is>
          <t>NoData</t>
        </is>
      </c>
      <c r="H135" s="95" t="inlineStr">
        <is>
          <t>NoData</t>
        </is>
      </c>
      <c r="I135" s="95" t="inlineStr">
        <is>
          <t>NoData</t>
        </is>
      </c>
      <c r="J135" s="95" t="inlineStr">
        <is>
          <t>NoData</t>
        </is>
      </c>
      <c r="K135" s="95" t="inlineStr">
        <is>
          <t>NoData</t>
        </is>
      </c>
      <c r="L135" s="95" t="inlineStr">
        <is>
          <t>NoData</t>
        </is>
      </c>
      <c r="M135" s="95" t="inlineStr">
        <is>
          <t>NoData</t>
        </is>
      </c>
      <c r="N135" s="95" t="inlineStr">
        <is>
          <t>NoData</t>
        </is>
      </c>
      <c r="O135" s="95" t="inlineStr">
        <is>
          <t>NoData</t>
        </is>
      </c>
      <c r="P135" s="95" t="inlineStr">
        <is>
          <t>NoData</t>
        </is>
      </c>
      <c r="Q135" s="95" t="inlineStr">
        <is>
          <t>NoData</t>
        </is>
      </c>
      <c r="R135" s="95" t="inlineStr">
        <is>
          <t>NoData</t>
        </is>
      </c>
      <c r="S135" s="95" t="inlineStr">
        <is>
          <t>NoData</t>
        </is>
      </c>
      <c r="T135" s="95" t="inlineStr">
        <is>
          <t>NoData</t>
        </is>
      </c>
      <c r="U135" s="95" t="inlineStr">
        <is>
          <t>NoData</t>
        </is>
      </c>
      <c r="V135" s="95" t="inlineStr">
        <is>
          <t>NoData</t>
        </is>
      </c>
      <c r="W135" s="95" t="inlineStr">
        <is>
          <t>NoData</t>
        </is>
      </c>
      <c r="X135" s="95" t="inlineStr">
        <is>
          <t>NoData</t>
        </is>
      </c>
      <c r="Y135" s="45" t="n"/>
      <c r="Z135" s="45" t="n"/>
      <c r="AA135" s="45" t="n"/>
    </row>
    <row r="136" ht="12.75" customHeight="1" s="198">
      <c r="A136" s="101" t="inlineStr">
        <is>
          <t>United States Minor Outlying Islands</t>
        </is>
      </c>
      <c r="B136" s="62">
        <f t="array" ref="B136">INDEX(Countries!$D$2:$D$255, MATCH($A136, Countries!$B$2:$B$255, 0))
</f>
        <v/>
      </c>
      <c r="C136" s="95" t="inlineStr">
        <is>
          <t>NoData</t>
        </is>
      </c>
      <c r="D136" s="95" t="inlineStr">
        <is>
          <t>NoData</t>
        </is>
      </c>
      <c r="E136" s="95" t="inlineStr">
        <is>
          <t>NoData</t>
        </is>
      </c>
      <c r="F136" s="95" t="inlineStr">
        <is>
          <t>NoData</t>
        </is>
      </c>
      <c r="G136" s="95" t="inlineStr">
        <is>
          <t>NoData</t>
        </is>
      </c>
      <c r="H136" s="95" t="inlineStr">
        <is>
          <t>NoData</t>
        </is>
      </c>
      <c r="I136" s="95" t="inlineStr">
        <is>
          <t>NoData</t>
        </is>
      </c>
      <c r="J136" s="95" t="inlineStr">
        <is>
          <t>NoData</t>
        </is>
      </c>
      <c r="K136" s="95" t="inlineStr">
        <is>
          <t>NoData</t>
        </is>
      </c>
      <c r="L136" s="95" t="inlineStr">
        <is>
          <t>NoData</t>
        </is>
      </c>
      <c r="M136" s="95" t="inlineStr">
        <is>
          <t>NoData</t>
        </is>
      </c>
      <c r="N136" s="95" t="inlineStr">
        <is>
          <t>NoData</t>
        </is>
      </c>
      <c r="O136" s="95" t="inlineStr">
        <is>
          <t>NoData</t>
        </is>
      </c>
      <c r="P136" s="95" t="inlineStr">
        <is>
          <t>NoData</t>
        </is>
      </c>
      <c r="Q136" s="95" t="inlineStr">
        <is>
          <t>NoData</t>
        </is>
      </c>
      <c r="R136" s="95" t="inlineStr">
        <is>
          <t>NoData</t>
        </is>
      </c>
      <c r="S136" s="95" t="inlineStr">
        <is>
          <t>NoData</t>
        </is>
      </c>
      <c r="T136" s="95" t="inlineStr">
        <is>
          <t>NoData</t>
        </is>
      </c>
      <c r="U136" s="95" t="inlineStr">
        <is>
          <t>NoData</t>
        </is>
      </c>
      <c r="V136" s="95" t="inlineStr">
        <is>
          <t>NoData</t>
        </is>
      </c>
      <c r="W136" s="95" t="inlineStr">
        <is>
          <t>NoData</t>
        </is>
      </c>
      <c r="X136" s="95" t="inlineStr">
        <is>
          <t>NoData</t>
        </is>
      </c>
      <c r="Y136" s="45" t="n"/>
      <c r="Z136" s="45" t="n"/>
      <c r="AA136" s="45" t="n"/>
    </row>
    <row r="137" ht="12.75" customHeight="1" s="198">
      <c r="A137" s="101" t="inlineStr">
        <is>
          <t>Greece</t>
        </is>
      </c>
      <c r="B137" s="62">
        <f t="array" ref="B137">INDEX(Countries!$D$2:$D$255, MATCH($A137, Countries!$B$2:$B$255, 0))
</f>
        <v/>
      </c>
      <c r="C137" s="95" t="inlineStr">
        <is>
          <t>NoData</t>
        </is>
      </c>
      <c r="D137" s="95" t="inlineStr">
        <is>
          <t>NoData</t>
        </is>
      </c>
      <c r="E137" s="95" t="inlineStr">
        <is>
          <t>NoData</t>
        </is>
      </c>
      <c r="F137" s="95" t="inlineStr">
        <is>
          <t>NoData</t>
        </is>
      </c>
      <c r="G137" s="95" t="inlineStr">
        <is>
          <t>NoData</t>
        </is>
      </c>
      <c r="H137" s="95" t="inlineStr">
        <is>
          <t>NoData</t>
        </is>
      </c>
      <c r="I137" s="95" t="inlineStr">
        <is>
          <t>NoData</t>
        </is>
      </c>
      <c r="J137" s="95" t="inlineStr">
        <is>
          <t>NoData</t>
        </is>
      </c>
      <c r="K137" s="95" t="inlineStr">
        <is>
          <t>NoData</t>
        </is>
      </c>
      <c r="L137" s="95" t="inlineStr">
        <is>
          <t>NoData</t>
        </is>
      </c>
      <c r="M137" s="95" t="inlineStr">
        <is>
          <t>NoData</t>
        </is>
      </c>
      <c r="N137" s="95" t="inlineStr">
        <is>
          <t>NoData</t>
        </is>
      </c>
      <c r="O137" s="95" t="inlineStr">
        <is>
          <t>NoData</t>
        </is>
      </c>
      <c r="P137" s="95" t="inlineStr">
        <is>
          <t>NoData</t>
        </is>
      </c>
      <c r="Q137" s="95" t="inlineStr">
        <is>
          <t>NoData</t>
        </is>
      </c>
      <c r="R137" s="95" t="inlineStr">
        <is>
          <t>NoData</t>
        </is>
      </c>
      <c r="S137" s="95" t="inlineStr">
        <is>
          <t>NoData</t>
        </is>
      </c>
      <c r="T137" s="95" t="inlineStr">
        <is>
          <t>NoData</t>
        </is>
      </c>
      <c r="U137" s="95" t="inlineStr">
        <is>
          <t>NoData</t>
        </is>
      </c>
      <c r="V137" s="95" t="inlineStr">
        <is>
          <t>NoData</t>
        </is>
      </c>
      <c r="W137" s="95" t="inlineStr">
        <is>
          <t>NoData</t>
        </is>
      </c>
      <c r="X137" s="95" t="inlineStr">
        <is>
          <t>NoData</t>
        </is>
      </c>
      <c r="Y137" s="45" t="n"/>
      <c r="Z137" s="45" t="n"/>
      <c r="AA137" s="45" t="n"/>
    </row>
    <row r="138" ht="12.75" customHeight="1" s="198">
      <c r="A138" s="101" t="inlineStr">
        <is>
          <t>Canada</t>
        </is>
      </c>
      <c r="B138" s="62">
        <f t="array" ref="B138">INDEX(Countries!$D$2:$D$255, MATCH($A138, Countries!$B$2:$B$255, 0))
</f>
        <v/>
      </c>
      <c r="C138" s="95" t="inlineStr">
        <is>
          <t>NoData</t>
        </is>
      </c>
      <c r="D138" s="95" t="inlineStr">
        <is>
          <t>NoData</t>
        </is>
      </c>
      <c r="E138" s="95" t="inlineStr">
        <is>
          <t>NoData</t>
        </is>
      </c>
      <c r="F138" s="95" t="inlineStr">
        <is>
          <t>NoData</t>
        </is>
      </c>
      <c r="G138" s="95" t="inlineStr">
        <is>
          <t>NoData</t>
        </is>
      </c>
      <c r="H138" s="95" t="inlineStr">
        <is>
          <t>NoData</t>
        </is>
      </c>
      <c r="I138" s="95" t="inlineStr">
        <is>
          <t>NoData</t>
        </is>
      </c>
      <c r="J138" s="95" t="inlineStr">
        <is>
          <t>NoData</t>
        </is>
      </c>
      <c r="K138" s="95" t="inlineStr">
        <is>
          <t>NoData</t>
        </is>
      </c>
      <c r="L138" s="95" t="inlineStr">
        <is>
          <t>NoData</t>
        </is>
      </c>
      <c r="M138" s="95" t="inlineStr">
        <is>
          <t>NoData</t>
        </is>
      </c>
      <c r="N138" s="95" t="inlineStr">
        <is>
          <t>NoData</t>
        </is>
      </c>
      <c r="O138" s="95" t="inlineStr">
        <is>
          <t>NoData</t>
        </is>
      </c>
      <c r="P138" s="95" t="inlineStr">
        <is>
          <t>NoData</t>
        </is>
      </c>
      <c r="Q138" s="95" t="inlineStr">
        <is>
          <t>NoData</t>
        </is>
      </c>
      <c r="R138" s="95" t="inlineStr">
        <is>
          <t>NoData</t>
        </is>
      </c>
      <c r="S138" s="95" t="inlineStr">
        <is>
          <t>NoData</t>
        </is>
      </c>
      <c r="T138" s="95" t="inlineStr">
        <is>
          <t>NoData</t>
        </is>
      </c>
      <c r="U138" s="95" t="inlineStr">
        <is>
          <t>NoData</t>
        </is>
      </c>
      <c r="V138" s="95" t="inlineStr">
        <is>
          <t>NoData</t>
        </is>
      </c>
      <c r="W138" s="95" t="inlineStr">
        <is>
          <t>NoData</t>
        </is>
      </c>
      <c r="X138" s="95" t="inlineStr">
        <is>
          <t>NoData</t>
        </is>
      </c>
      <c r="Y138" s="45" t="n"/>
      <c r="Z138" s="45" t="n"/>
      <c r="AA138" s="45" t="n"/>
    </row>
    <row r="139" ht="12.75" customHeight="1" s="198">
      <c r="A139" s="101" t="inlineStr">
        <is>
          <t>Germany</t>
        </is>
      </c>
      <c r="B139" s="62">
        <f t="array" ref="B139">INDEX(Countries!$D$2:$D$255, MATCH($A139, Countries!$B$2:$B$255, 0))
</f>
        <v/>
      </c>
      <c r="C139" s="95" t="inlineStr">
        <is>
          <t>NoData</t>
        </is>
      </c>
      <c r="D139" s="95" t="inlineStr">
        <is>
          <t>NoData</t>
        </is>
      </c>
      <c r="E139" s="95" t="inlineStr">
        <is>
          <t>NoData</t>
        </is>
      </c>
      <c r="F139" s="95" t="inlineStr">
        <is>
          <t>NoData</t>
        </is>
      </c>
      <c r="G139" s="95" t="inlineStr">
        <is>
          <t>NoData</t>
        </is>
      </c>
      <c r="H139" s="95" t="inlineStr">
        <is>
          <t>NoData</t>
        </is>
      </c>
      <c r="I139" s="95" t="inlineStr">
        <is>
          <t>NoData</t>
        </is>
      </c>
      <c r="J139" s="95" t="inlineStr">
        <is>
          <t>NoData</t>
        </is>
      </c>
      <c r="K139" s="95" t="inlineStr">
        <is>
          <t>NoData</t>
        </is>
      </c>
      <c r="L139" s="95" t="inlineStr">
        <is>
          <t>NoData</t>
        </is>
      </c>
      <c r="M139" s="95" t="inlineStr">
        <is>
          <t>NoData</t>
        </is>
      </c>
      <c r="N139" s="95" t="inlineStr">
        <is>
          <t>NoData</t>
        </is>
      </c>
      <c r="O139" s="95" t="inlineStr">
        <is>
          <t>NoData</t>
        </is>
      </c>
      <c r="P139" s="95" t="inlineStr">
        <is>
          <t>NoData</t>
        </is>
      </c>
      <c r="Q139" s="95" t="inlineStr">
        <is>
          <t>NoData</t>
        </is>
      </c>
      <c r="R139" s="95" t="inlineStr">
        <is>
          <t>NoData</t>
        </is>
      </c>
      <c r="S139" s="95" t="inlineStr">
        <is>
          <t>NoData</t>
        </is>
      </c>
      <c r="T139" s="95" t="inlineStr">
        <is>
          <t>NoData</t>
        </is>
      </c>
      <c r="U139" s="95" t="inlineStr">
        <is>
          <t>NoData</t>
        </is>
      </c>
      <c r="V139" s="95" t="inlineStr">
        <is>
          <t>NoData</t>
        </is>
      </c>
      <c r="W139" s="95" t="inlineStr">
        <is>
          <t>NoData</t>
        </is>
      </c>
      <c r="X139" s="95" t="inlineStr">
        <is>
          <t>NoData</t>
        </is>
      </c>
      <c r="Y139" s="45" t="n"/>
      <c r="Z139" s="45" t="n"/>
      <c r="AA139" s="45" t="n"/>
    </row>
    <row r="140" ht="12.75" customHeight="1" s="198">
      <c r="A140" s="101" t="inlineStr">
        <is>
          <t>Croatia</t>
        </is>
      </c>
      <c r="B140" s="62">
        <f t="array" ref="B140">INDEX(Countries!$D$2:$D$255, MATCH($A140, Countries!$B$2:$B$255, 0))
</f>
        <v/>
      </c>
      <c r="C140" s="95" t="inlineStr">
        <is>
          <t>NoData</t>
        </is>
      </c>
      <c r="D140" s="95" t="inlineStr">
        <is>
          <t>NoData</t>
        </is>
      </c>
      <c r="E140" s="95" t="inlineStr">
        <is>
          <t>NoData</t>
        </is>
      </c>
      <c r="F140" s="95" t="inlineStr">
        <is>
          <t>NoData</t>
        </is>
      </c>
      <c r="G140" s="95" t="inlineStr">
        <is>
          <t>NoData</t>
        </is>
      </c>
      <c r="H140" s="95" t="inlineStr">
        <is>
          <t>NoData</t>
        </is>
      </c>
      <c r="I140" s="95" t="inlineStr">
        <is>
          <t>NoData</t>
        </is>
      </c>
      <c r="J140" s="95" t="inlineStr">
        <is>
          <t>NoData</t>
        </is>
      </c>
      <c r="K140" s="95" t="inlineStr">
        <is>
          <t>NoData</t>
        </is>
      </c>
      <c r="L140" s="95" t="inlineStr">
        <is>
          <t>NoData</t>
        </is>
      </c>
      <c r="M140" s="95" t="inlineStr">
        <is>
          <t>NoData</t>
        </is>
      </c>
      <c r="N140" s="95" t="inlineStr">
        <is>
          <t>NoData</t>
        </is>
      </c>
      <c r="O140" s="95" t="inlineStr">
        <is>
          <t>NoData</t>
        </is>
      </c>
      <c r="P140" s="95" t="inlineStr">
        <is>
          <t>NoData</t>
        </is>
      </c>
      <c r="Q140" s="95" t="inlineStr">
        <is>
          <t>NoData</t>
        </is>
      </c>
      <c r="R140" s="95" t="inlineStr">
        <is>
          <t>NoData</t>
        </is>
      </c>
      <c r="S140" s="95" t="inlineStr">
        <is>
          <t>NoData</t>
        </is>
      </c>
      <c r="T140" s="95" t="inlineStr">
        <is>
          <t>NoData</t>
        </is>
      </c>
      <c r="U140" s="95" t="inlineStr">
        <is>
          <t>NoData</t>
        </is>
      </c>
      <c r="V140" s="95" t="inlineStr">
        <is>
          <t>NoData</t>
        </is>
      </c>
      <c r="W140" s="95" t="inlineStr">
        <is>
          <t>NoData</t>
        </is>
      </c>
      <c r="X140" s="95" t="inlineStr">
        <is>
          <t>NoData</t>
        </is>
      </c>
      <c r="Y140" s="45" t="n"/>
      <c r="Z140" s="45" t="n"/>
      <c r="AA140" s="45" t="n"/>
    </row>
    <row r="141" ht="12.75" customHeight="1" s="198">
      <c r="A141" s="101" t="inlineStr">
        <is>
          <t>United Kingdom</t>
        </is>
      </c>
      <c r="B141" s="62">
        <f t="array" ref="B141">INDEX(Countries!$D$2:$D$255, MATCH($A141, Countries!$B$2:$B$255, 0))
</f>
        <v/>
      </c>
      <c r="C141" s="95" t="inlineStr">
        <is>
          <t>NoData</t>
        </is>
      </c>
      <c r="D141" s="95" t="inlineStr">
        <is>
          <t>NoData</t>
        </is>
      </c>
      <c r="E141" s="95" t="inlineStr">
        <is>
          <t>NoData</t>
        </is>
      </c>
      <c r="F141" s="95" t="inlineStr">
        <is>
          <t>NoData</t>
        </is>
      </c>
      <c r="G141" s="95" t="inlineStr">
        <is>
          <t>NoData</t>
        </is>
      </c>
      <c r="H141" s="95" t="inlineStr">
        <is>
          <t>NoData</t>
        </is>
      </c>
      <c r="I141" s="95" t="inlineStr">
        <is>
          <t>NoData</t>
        </is>
      </c>
      <c r="J141" s="95" t="inlineStr">
        <is>
          <t>NoData</t>
        </is>
      </c>
      <c r="K141" s="95" t="inlineStr">
        <is>
          <t>NoData</t>
        </is>
      </c>
      <c r="L141" s="95" t="inlineStr">
        <is>
          <t>NoData</t>
        </is>
      </c>
      <c r="M141" s="95" t="inlineStr">
        <is>
          <t>NoData</t>
        </is>
      </c>
      <c r="N141" s="95" t="inlineStr">
        <is>
          <t>NoData</t>
        </is>
      </c>
      <c r="O141" s="95" t="inlineStr">
        <is>
          <t>NoData</t>
        </is>
      </c>
      <c r="P141" s="95" t="inlineStr">
        <is>
          <t>NoData</t>
        </is>
      </c>
      <c r="Q141" s="95" t="inlineStr">
        <is>
          <t>NoData</t>
        </is>
      </c>
      <c r="R141" s="95" t="inlineStr">
        <is>
          <t>NoData</t>
        </is>
      </c>
      <c r="S141" s="95" t="inlineStr">
        <is>
          <t>NoData</t>
        </is>
      </c>
      <c r="T141" s="95" t="inlineStr">
        <is>
          <t>NoData</t>
        </is>
      </c>
      <c r="U141" s="95" t="inlineStr">
        <is>
          <t>NoData</t>
        </is>
      </c>
      <c r="V141" s="95" t="inlineStr">
        <is>
          <t>NoData</t>
        </is>
      </c>
      <c r="W141" s="95" t="inlineStr">
        <is>
          <t>NoData</t>
        </is>
      </c>
      <c r="X141" s="95" t="inlineStr">
        <is>
          <t>NoData</t>
        </is>
      </c>
      <c r="Y141" s="45" t="n"/>
      <c r="Z141" s="45" t="n"/>
      <c r="AA141" s="45" t="n"/>
    </row>
    <row r="142" ht="12.75" customHeight="1" s="198">
      <c r="A142" s="101" t="inlineStr">
        <is>
          <t>Malta</t>
        </is>
      </c>
      <c r="B142" s="62">
        <f t="array" ref="B142">INDEX(Countries!$D$2:$D$255, MATCH($A142, Countries!$B$2:$B$255, 0))
</f>
        <v/>
      </c>
      <c r="C142" s="95" t="inlineStr">
        <is>
          <t>NoData</t>
        </is>
      </c>
      <c r="D142" s="95" t="inlineStr">
        <is>
          <t>NoData</t>
        </is>
      </c>
      <c r="E142" s="95" t="inlineStr">
        <is>
          <t>NoData</t>
        </is>
      </c>
      <c r="F142" s="95" t="inlineStr">
        <is>
          <t>NoData</t>
        </is>
      </c>
      <c r="G142" s="95" t="inlineStr">
        <is>
          <t>NoData</t>
        </is>
      </c>
      <c r="H142" s="95" t="inlineStr">
        <is>
          <t>NoData</t>
        </is>
      </c>
      <c r="I142" s="95" t="inlineStr">
        <is>
          <t>NoData</t>
        </is>
      </c>
      <c r="J142" s="95" t="inlineStr">
        <is>
          <t>NoData</t>
        </is>
      </c>
      <c r="K142" s="95" t="inlineStr">
        <is>
          <t>NoData</t>
        </is>
      </c>
      <c r="L142" s="95" t="inlineStr">
        <is>
          <t>NoData</t>
        </is>
      </c>
      <c r="M142" s="95" t="inlineStr">
        <is>
          <t>NoData</t>
        </is>
      </c>
      <c r="N142" s="95" t="inlineStr">
        <is>
          <t>NoData</t>
        </is>
      </c>
      <c r="O142" s="95" t="inlineStr">
        <is>
          <t>NoData</t>
        </is>
      </c>
      <c r="P142" s="95" t="inlineStr">
        <is>
          <t>NoData</t>
        </is>
      </c>
      <c r="Q142" s="95" t="inlineStr">
        <is>
          <t>NoData</t>
        </is>
      </c>
      <c r="R142" s="95" t="inlineStr">
        <is>
          <t>NoData</t>
        </is>
      </c>
      <c r="S142" s="95" t="inlineStr">
        <is>
          <t>NoData</t>
        </is>
      </c>
      <c r="T142" s="95" t="inlineStr">
        <is>
          <t>NoData</t>
        </is>
      </c>
      <c r="U142" s="95" t="inlineStr">
        <is>
          <t>NoData</t>
        </is>
      </c>
      <c r="V142" s="95" t="inlineStr">
        <is>
          <t>NoData</t>
        </is>
      </c>
      <c r="W142" s="95" t="inlineStr">
        <is>
          <t>NoData</t>
        </is>
      </c>
      <c r="X142" s="95" t="inlineStr">
        <is>
          <t>NoData</t>
        </is>
      </c>
      <c r="Y142" s="45" t="n"/>
      <c r="Z142" s="45" t="n"/>
      <c r="AA142" s="45" t="n"/>
    </row>
    <row r="143" ht="12.75" customHeight="1" s="198">
      <c r="A143" s="101" t="inlineStr">
        <is>
          <t>Cyprus</t>
        </is>
      </c>
      <c r="B143" s="62">
        <f t="array" ref="B143">INDEX(Countries!$D$2:$D$255, MATCH($A143, Countries!$B$2:$B$255, 0))
</f>
        <v/>
      </c>
      <c r="C143" s="95" t="inlineStr">
        <is>
          <t>NoData</t>
        </is>
      </c>
      <c r="D143" s="95" t="inlineStr">
        <is>
          <t>NoData</t>
        </is>
      </c>
      <c r="E143" s="95" t="inlineStr">
        <is>
          <t>NoData</t>
        </is>
      </c>
      <c r="F143" s="95" t="inlineStr">
        <is>
          <t>NoData</t>
        </is>
      </c>
      <c r="G143" s="95" t="inlineStr">
        <is>
          <t>NoData</t>
        </is>
      </c>
      <c r="H143" s="95" t="inlineStr">
        <is>
          <t>NoData</t>
        </is>
      </c>
      <c r="I143" s="95" t="inlineStr">
        <is>
          <t>NoData</t>
        </is>
      </c>
      <c r="J143" s="95" t="inlineStr">
        <is>
          <t>NoData</t>
        </is>
      </c>
      <c r="K143" s="95" t="inlineStr">
        <is>
          <t>NoData</t>
        </is>
      </c>
      <c r="L143" s="95" t="inlineStr">
        <is>
          <t>NoData</t>
        </is>
      </c>
      <c r="M143" s="95" t="inlineStr">
        <is>
          <t>NoData</t>
        </is>
      </c>
      <c r="N143" s="95" t="inlineStr">
        <is>
          <t>NoData</t>
        </is>
      </c>
      <c r="O143" s="95" t="inlineStr">
        <is>
          <t>NoData</t>
        </is>
      </c>
      <c r="P143" s="95" t="inlineStr">
        <is>
          <t>NoData</t>
        </is>
      </c>
      <c r="Q143" s="95" t="inlineStr">
        <is>
          <t>NoData</t>
        </is>
      </c>
      <c r="R143" s="95" t="inlineStr">
        <is>
          <t>NoData</t>
        </is>
      </c>
      <c r="S143" s="95" t="inlineStr">
        <is>
          <t>NoData</t>
        </is>
      </c>
      <c r="T143" s="95" t="inlineStr">
        <is>
          <t>NoData</t>
        </is>
      </c>
      <c r="U143" s="95" t="inlineStr">
        <is>
          <t>NoData</t>
        </is>
      </c>
      <c r="V143" s="95" t="inlineStr">
        <is>
          <t>NoData</t>
        </is>
      </c>
      <c r="W143" s="95" t="inlineStr">
        <is>
          <t>NoData</t>
        </is>
      </c>
      <c r="X143" s="95" t="inlineStr">
        <is>
          <t>NoData</t>
        </is>
      </c>
      <c r="Y143" s="45" t="n"/>
      <c r="Z143" s="45" t="n"/>
      <c r="AA143" s="45" t="n"/>
    </row>
    <row r="144" ht="12.75" customHeight="1" s="198">
      <c r="A144" s="101" t="inlineStr">
        <is>
          <t>Norway</t>
        </is>
      </c>
      <c r="B144" s="62">
        <f t="array" ref="B144">INDEX(Countries!$D$2:$D$255, MATCH($A144, Countries!$B$2:$B$255, 0))
</f>
        <v/>
      </c>
      <c r="C144" s="95" t="inlineStr">
        <is>
          <t>NoData</t>
        </is>
      </c>
      <c r="D144" s="95" t="inlineStr">
        <is>
          <t>NoData</t>
        </is>
      </c>
      <c r="E144" s="95" t="inlineStr">
        <is>
          <t>NoData</t>
        </is>
      </c>
      <c r="F144" s="95" t="inlineStr">
        <is>
          <t>NoData</t>
        </is>
      </c>
      <c r="G144" s="95" t="inlineStr">
        <is>
          <t>NoData</t>
        </is>
      </c>
      <c r="H144" s="95" t="inlineStr">
        <is>
          <t>NoData</t>
        </is>
      </c>
      <c r="I144" s="95" t="inlineStr">
        <is>
          <t>NoData</t>
        </is>
      </c>
      <c r="J144" s="95" t="inlineStr">
        <is>
          <t>NoData</t>
        </is>
      </c>
      <c r="K144" s="95" t="inlineStr">
        <is>
          <t>NoData</t>
        </is>
      </c>
      <c r="L144" s="95" t="inlineStr">
        <is>
          <t>NoData</t>
        </is>
      </c>
      <c r="M144" s="95" t="inlineStr">
        <is>
          <t>NoData</t>
        </is>
      </c>
      <c r="N144" s="95" t="inlineStr">
        <is>
          <t>NoData</t>
        </is>
      </c>
      <c r="O144" s="95" t="inlineStr">
        <is>
          <t>NoData</t>
        </is>
      </c>
      <c r="P144" s="95" t="inlineStr">
        <is>
          <t>NoData</t>
        </is>
      </c>
      <c r="Q144" s="95" t="inlineStr">
        <is>
          <t>NoData</t>
        </is>
      </c>
      <c r="R144" s="95" t="inlineStr">
        <is>
          <t>NoData</t>
        </is>
      </c>
      <c r="S144" s="95" t="inlineStr">
        <is>
          <t>NoData</t>
        </is>
      </c>
      <c r="T144" s="95" t="inlineStr">
        <is>
          <t>NoData</t>
        </is>
      </c>
      <c r="U144" s="95" t="inlineStr">
        <is>
          <t>NoData</t>
        </is>
      </c>
      <c r="V144" s="95" t="inlineStr">
        <is>
          <t>NoData</t>
        </is>
      </c>
      <c r="W144" s="95" t="inlineStr">
        <is>
          <t>NoData</t>
        </is>
      </c>
      <c r="X144" s="95" t="inlineStr">
        <is>
          <t>NoData</t>
        </is>
      </c>
      <c r="Y144" s="45" t="n"/>
      <c r="Z144" s="45" t="n"/>
      <c r="AA144" s="45" t="n"/>
    </row>
    <row r="145" ht="12.75" customHeight="1" s="198">
      <c r="A145" s="101" t="inlineStr">
        <is>
          <t>Albania</t>
        </is>
      </c>
      <c r="B145" s="62">
        <f t="array" ref="B145">INDEX(Countries!$D$2:$D$255, MATCH($A145, Countries!$B$2:$B$255, 0))
</f>
        <v/>
      </c>
      <c r="C145" s="95" t="inlineStr">
        <is>
          <t>NoData</t>
        </is>
      </c>
      <c r="D145" s="95" t="inlineStr">
        <is>
          <t>NoData</t>
        </is>
      </c>
      <c r="E145" s="95" t="inlineStr">
        <is>
          <t>NoData</t>
        </is>
      </c>
      <c r="F145" s="95" t="inlineStr">
        <is>
          <t>NoData</t>
        </is>
      </c>
      <c r="G145" s="95" t="inlineStr">
        <is>
          <t>NoData</t>
        </is>
      </c>
      <c r="H145" s="95" t="inlineStr">
        <is>
          <t>NoData</t>
        </is>
      </c>
      <c r="I145" s="95" t="inlineStr">
        <is>
          <t>NoData</t>
        </is>
      </c>
      <c r="J145" s="95" t="inlineStr">
        <is>
          <t>NoData</t>
        </is>
      </c>
      <c r="K145" s="95" t="inlineStr">
        <is>
          <t>NoData</t>
        </is>
      </c>
      <c r="L145" s="95" t="inlineStr">
        <is>
          <t>NoData</t>
        </is>
      </c>
      <c r="M145" s="95" t="inlineStr">
        <is>
          <t>NoData</t>
        </is>
      </c>
      <c r="N145" s="95" t="inlineStr">
        <is>
          <t>NoData</t>
        </is>
      </c>
      <c r="O145" s="95" t="inlineStr">
        <is>
          <t>NoData</t>
        </is>
      </c>
      <c r="P145" s="95" t="inlineStr">
        <is>
          <t>NoData</t>
        </is>
      </c>
      <c r="Q145" s="95" t="inlineStr">
        <is>
          <t>NoData</t>
        </is>
      </c>
      <c r="R145" s="95" t="inlineStr">
        <is>
          <t>NoData</t>
        </is>
      </c>
      <c r="S145" s="95" t="inlineStr">
        <is>
          <t>NoData</t>
        </is>
      </c>
      <c r="T145" s="95" t="inlineStr">
        <is>
          <t>NoData</t>
        </is>
      </c>
      <c r="U145" s="95" t="inlineStr">
        <is>
          <t>NoData</t>
        </is>
      </c>
      <c r="V145" s="95" t="inlineStr">
        <is>
          <t>NoData</t>
        </is>
      </c>
      <c r="W145" s="95" t="inlineStr">
        <is>
          <t>NoData</t>
        </is>
      </c>
      <c r="X145" s="95" t="inlineStr">
        <is>
          <t>NoData</t>
        </is>
      </c>
      <c r="Y145" s="45" t="n"/>
      <c r="Z145" s="45" t="n"/>
      <c r="AA145" s="45" t="n"/>
    </row>
    <row r="146" ht="12.75" customHeight="1" s="198">
      <c r="A146" s="101" t="inlineStr">
        <is>
          <t>Algeria</t>
        </is>
      </c>
      <c r="B146" s="62">
        <f t="array" ref="B146">INDEX(Countries!$D$2:$D$255, MATCH($A146, Countries!$B$2:$B$255, 0))
</f>
        <v/>
      </c>
      <c r="C146" s="95" t="inlineStr">
        <is>
          <t>NoData</t>
        </is>
      </c>
      <c r="D146" s="95" t="inlineStr">
        <is>
          <t>NoData</t>
        </is>
      </c>
      <c r="E146" s="95" t="inlineStr">
        <is>
          <t>NoData</t>
        </is>
      </c>
      <c r="F146" s="95" t="inlineStr">
        <is>
          <t>NoData</t>
        </is>
      </c>
      <c r="G146" s="95" t="inlineStr">
        <is>
          <t>NoData</t>
        </is>
      </c>
      <c r="H146" s="95" t="inlineStr">
        <is>
          <t>NoData</t>
        </is>
      </c>
      <c r="I146" s="95" t="inlineStr">
        <is>
          <t>NoData</t>
        </is>
      </c>
      <c r="J146" s="95" t="inlineStr">
        <is>
          <t>NoData</t>
        </is>
      </c>
      <c r="K146" s="95" t="inlineStr">
        <is>
          <t>NoData</t>
        </is>
      </c>
      <c r="L146" s="95" t="inlineStr">
        <is>
          <t>NoData</t>
        </is>
      </c>
      <c r="M146" s="95" t="inlineStr">
        <is>
          <t>NoData</t>
        </is>
      </c>
      <c r="N146" s="95" t="inlineStr">
        <is>
          <t>NoData</t>
        </is>
      </c>
      <c r="O146" s="95" t="inlineStr">
        <is>
          <t>NoData</t>
        </is>
      </c>
      <c r="P146" s="95" t="inlineStr">
        <is>
          <t>NoData</t>
        </is>
      </c>
      <c r="Q146" s="95" t="inlineStr">
        <is>
          <t>NoData</t>
        </is>
      </c>
      <c r="R146" s="95" t="inlineStr">
        <is>
          <t>NoData</t>
        </is>
      </c>
      <c r="S146" s="95" t="inlineStr">
        <is>
          <t>NoData</t>
        </is>
      </c>
      <c r="T146" s="95" t="inlineStr">
        <is>
          <t>NoData</t>
        </is>
      </c>
      <c r="U146" s="95" t="inlineStr">
        <is>
          <t>NoData</t>
        </is>
      </c>
      <c r="V146" s="95" t="inlineStr">
        <is>
          <t>NoData</t>
        </is>
      </c>
      <c r="W146" s="95" t="inlineStr">
        <is>
          <t>NoData</t>
        </is>
      </c>
      <c r="X146" s="95" t="inlineStr">
        <is>
          <t>NoData</t>
        </is>
      </c>
      <c r="Y146" s="45" t="n"/>
      <c r="Z146" s="45" t="n"/>
      <c r="AA146" s="45" t="n"/>
    </row>
    <row r="147" ht="12.75" customHeight="1" s="198">
      <c r="A147" s="101" t="inlineStr">
        <is>
          <t>Sweden</t>
        </is>
      </c>
      <c r="B147" s="62">
        <f t="array" ref="B147">INDEX(Countries!$D$2:$D$255, MATCH($A147, Countries!$B$2:$B$255, 0))
</f>
        <v/>
      </c>
      <c r="C147" s="95" t="inlineStr">
        <is>
          <t>NoData</t>
        </is>
      </c>
      <c r="D147" s="95" t="inlineStr">
        <is>
          <t>NoData</t>
        </is>
      </c>
      <c r="E147" s="95" t="inlineStr">
        <is>
          <t>NoData</t>
        </is>
      </c>
      <c r="F147" s="95" t="inlineStr">
        <is>
          <t>NoData</t>
        </is>
      </c>
      <c r="G147" s="95" t="inlineStr">
        <is>
          <t>NoData</t>
        </is>
      </c>
      <c r="H147" s="95" t="inlineStr">
        <is>
          <t>NoData</t>
        </is>
      </c>
      <c r="I147" s="95" t="inlineStr">
        <is>
          <t>NoData</t>
        </is>
      </c>
      <c r="J147" s="95" t="inlineStr">
        <is>
          <t>NoData</t>
        </is>
      </c>
      <c r="K147" s="95" t="inlineStr">
        <is>
          <t>NoData</t>
        </is>
      </c>
      <c r="L147" s="95" t="inlineStr">
        <is>
          <t>NoData</t>
        </is>
      </c>
      <c r="M147" s="95" t="inlineStr">
        <is>
          <t>NoData</t>
        </is>
      </c>
      <c r="N147" s="95" t="inlineStr">
        <is>
          <t>NoData</t>
        </is>
      </c>
      <c r="O147" s="95" t="inlineStr">
        <is>
          <t>NoData</t>
        </is>
      </c>
      <c r="P147" s="95" t="inlineStr">
        <is>
          <t>NoData</t>
        </is>
      </c>
      <c r="Q147" s="95" t="inlineStr">
        <is>
          <t>NoData</t>
        </is>
      </c>
      <c r="R147" s="95" t="inlineStr">
        <is>
          <t>NoData</t>
        </is>
      </c>
      <c r="S147" s="95" t="inlineStr">
        <is>
          <t>NoData</t>
        </is>
      </c>
      <c r="T147" s="95" t="inlineStr">
        <is>
          <t>NoData</t>
        </is>
      </c>
      <c r="U147" s="95" t="inlineStr">
        <is>
          <t>NoData</t>
        </is>
      </c>
      <c r="V147" s="95" t="inlineStr">
        <is>
          <t>NoData</t>
        </is>
      </c>
      <c r="W147" s="95" t="inlineStr">
        <is>
          <t>NoData</t>
        </is>
      </c>
      <c r="X147" s="95" t="inlineStr">
        <is>
          <t>NoData</t>
        </is>
      </c>
      <c r="Y147" s="45" t="n"/>
      <c r="Z147" s="45" t="n"/>
      <c r="AA147" s="45" t="n"/>
    </row>
    <row r="148" ht="12.75" customHeight="1" s="198">
      <c r="A148" s="101" t="inlineStr">
        <is>
          <t>Israel</t>
        </is>
      </c>
      <c r="B148" s="62">
        <f t="array" ref="B148">INDEX(Countries!$D$2:$D$255, MATCH($A148, Countries!$B$2:$B$255, 0))
</f>
        <v/>
      </c>
      <c r="C148" s="95" t="inlineStr">
        <is>
          <t>NoData</t>
        </is>
      </c>
      <c r="D148" s="95" t="inlineStr">
        <is>
          <t>NoData</t>
        </is>
      </c>
      <c r="E148" s="95" t="inlineStr">
        <is>
          <t>NoData</t>
        </is>
      </c>
      <c r="F148" s="95" t="inlineStr">
        <is>
          <t>NoData</t>
        </is>
      </c>
      <c r="G148" s="95" t="inlineStr">
        <is>
          <t>NoData</t>
        </is>
      </c>
      <c r="H148" s="95" t="inlineStr">
        <is>
          <t>NoData</t>
        </is>
      </c>
      <c r="I148" s="95" t="inlineStr">
        <is>
          <t>NoData</t>
        </is>
      </c>
      <c r="J148" s="95" t="inlineStr">
        <is>
          <t>NoData</t>
        </is>
      </c>
      <c r="K148" s="95" t="inlineStr">
        <is>
          <t>NoData</t>
        </is>
      </c>
      <c r="L148" s="95" t="inlineStr">
        <is>
          <t>NoData</t>
        </is>
      </c>
      <c r="M148" s="95" t="inlineStr">
        <is>
          <t>NoData</t>
        </is>
      </c>
      <c r="N148" s="95" t="inlineStr">
        <is>
          <t>NoData</t>
        </is>
      </c>
      <c r="O148" s="95" t="inlineStr">
        <is>
          <t>NoData</t>
        </is>
      </c>
      <c r="P148" s="95" t="inlineStr">
        <is>
          <t>NoData</t>
        </is>
      </c>
      <c r="Q148" s="95" t="inlineStr">
        <is>
          <t>NoData</t>
        </is>
      </c>
      <c r="R148" s="95" t="inlineStr">
        <is>
          <t>NoData</t>
        </is>
      </c>
      <c r="S148" s="95" t="inlineStr">
        <is>
          <t>NoData</t>
        </is>
      </c>
      <c r="T148" s="95" t="inlineStr">
        <is>
          <t>NoData</t>
        </is>
      </c>
      <c r="U148" s="95" t="inlineStr">
        <is>
          <t>NoData</t>
        </is>
      </c>
      <c r="V148" s="95" t="inlineStr">
        <is>
          <t>NoData</t>
        </is>
      </c>
      <c r="W148" s="95" t="inlineStr">
        <is>
          <t>NoData</t>
        </is>
      </c>
      <c r="X148" s="95" t="inlineStr">
        <is>
          <t>NoData</t>
        </is>
      </c>
      <c r="Y148" s="45" t="n"/>
      <c r="Z148" s="45" t="n"/>
      <c r="AA148" s="45" t="n"/>
    </row>
    <row r="149" ht="12.75" customHeight="1" s="198">
      <c r="A149" s="101" t="inlineStr">
        <is>
          <t>Montserrat</t>
        </is>
      </c>
      <c r="B149" s="62">
        <f t="array" ref="B149">INDEX(Countries!$D$2:$D$255, MATCH($A149, Countries!$B$2:$B$255, 0))
</f>
        <v/>
      </c>
      <c r="C149" s="95" t="inlineStr">
        <is>
          <t>NoData</t>
        </is>
      </c>
      <c r="D149" s="95" t="inlineStr">
        <is>
          <t>NoData</t>
        </is>
      </c>
      <c r="E149" s="95" t="inlineStr">
        <is>
          <t>NoData</t>
        </is>
      </c>
      <c r="F149" s="95" t="inlineStr">
        <is>
          <t>NoData</t>
        </is>
      </c>
      <c r="G149" s="95" t="inlineStr">
        <is>
          <t>NoData</t>
        </is>
      </c>
      <c r="H149" s="95" t="inlineStr">
        <is>
          <t>NoData</t>
        </is>
      </c>
      <c r="I149" s="95" t="inlineStr">
        <is>
          <t>NoData</t>
        </is>
      </c>
      <c r="J149" s="95" t="inlineStr">
        <is>
          <t>NoData</t>
        </is>
      </c>
      <c r="K149" s="95" t="inlineStr">
        <is>
          <t>NoData</t>
        </is>
      </c>
      <c r="L149" s="95" t="inlineStr">
        <is>
          <t>NoData</t>
        </is>
      </c>
      <c r="M149" s="95" t="inlineStr">
        <is>
          <t>NoData</t>
        </is>
      </c>
      <c r="N149" s="95" t="inlineStr">
        <is>
          <t>NoData</t>
        </is>
      </c>
      <c r="O149" s="95" t="inlineStr">
        <is>
          <t>NoData</t>
        </is>
      </c>
      <c r="P149" s="95" t="inlineStr">
        <is>
          <t>NoData</t>
        </is>
      </c>
      <c r="Q149" s="95" t="inlineStr">
        <is>
          <t>NoData</t>
        </is>
      </c>
      <c r="R149" s="95" t="inlineStr">
        <is>
          <t>NoData</t>
        </is>
      </c>
      <c r="S149" s="95" t="inlineStr">
        <is>
          <t>NoData</t>
        </is>
      </c>
      <c r="T149" s="95" t="inlineStr">
        <is>
          <t>NoData</t>
        </is>
      </c>
      <c r="U149" s="95" t="inlineStr">
        <is>
          <t>NoData</t>
        </is>
      </c>
      <c r="V149" s="95" t="inlineStr">
        <is>
          <t>NoData</t>
        </is>
      </c>
      <c r="W149" s="95" t="inlineStr">
        <is>
          <t>NoData</t>
        </is>
      </c>
      <c r="X149" s="95" t="inlineStr">
        <is>
          <t>NoData</t>
        </is>
      </c>
      <c r="Y149" s="45" t="n"/>
      <c r="Z149" s="45" t="n"/>
      <c r="AA149" s="45" t="n"/>
    </row>
    <row r="150" ht="12.75" customHeight="1" s="198">
      <c r="A150" s="101" t="inlineStr">
        <is>
          <t>Libya</t>
        </is>
      </c>
      <c r="B150" s="62">
        <f t="array" ref="B150">INDEX(Countries!$D$2:$D$255, MATCH($A150, Countries!$B$2:$B$255, 0))
</f>
        <v/>
      </c>
      <c r="C150" s="95" t="inlineStr">
        <is>
          <t>NoData</t>
        </is>
      </c>
      <c r="D150" s="95" t="inlineStr">
        <is>
          <t>NoData</t>
        </is>
      </c>
      <c r="E150" s="95" t="inlineStr">
        <is>
          <t>NoData</t>
        </is>
      </c>
      <c r="F150" s="95" t="inlineStr">
        <is>
          <t>NoData</t>
        </is>
      </c>
      <c r="G150" s="95" t="inlineStr">
        <is>
          <t>NoData</t>
        </is>
      </c>
      <c r="H150" s="95" t="inlineStr">
        <is>
          <t>NoData</t>
        </is>
      </c>
      <c r="I150" s="95" t="inlineStr">
        <is>
          <t>NoData</t>
        </is>
      </c>
      <c r="J150" s="95" t="inlineStr">
        <is>
          <t>NoData</t>
        </is>
      </c>
      <c r="K150" s="95" t="inlineStr">
        <is>
          <t>NoData</t>
        </is>
      </c>
      <c r="L150" s="95" t="inlineStr">
        <is>
          <t>NoData</t>
        </is>
      </c>
      <c r="M150" s="95" t="inlineStr">
        <is>
          <t>NoData</t>
        </is>
      </c>
      <c r="N150" s="95" t="inlineStr">
        <is>
          <t>NoData</t>
        </is>
      </c>
      <c r="O150" s="95" t="inlineStr">
        <is>
          <t>NoData</t>
        </is>
      </c>
      <c r="P150" s="95" t="inlineStr">
        <is>
          <t>NoData</t>
        </is>
      </c>
      <c r="Q150" s="95" t="inlineStr">
        <is>
          <t>NoData</t>
        </is>
      </c>
      <c r="R150" s="95" t="inlineStr">
        <is>
          <t>NoData</t>
        </is>
      </c>
      <c r="S150" s="95" t="inlineStr">
        <is>
          <t>NoData</t>
        </is>
      </c>
      <c r="T150" s="95" t="inlineStr">
        <is>
          <t>NoData</t>
        </is>
      </c>
      <c r="U150" s="95" t="inlineStr">
        <is>
          <t>NoData</t>
        </is>
      </c>
      <c r="V150" s="95" t="inlineStr">
        <is>
          <t>NoData</t>
        </is>
      </c>
      <c r="W150" s="95" t="inlineStr">
        <is>
          <t>NoData</t>
        </is>
      </c>
      <c r="X150" s="95" t="inlineStr">
        <is>
          <t>NoData</t>
        </is>
      </c>
      <c r="Y150" s="45" t="n"/>
      <c r="Z150" s="45" t="n"/>
      <c r="AA150" s="45" t="n"/>
    </row>
    <row r="151" ht="12.75" customHeight="1" s="198">
      <c r="A151" s="101" t="inlineStr">
        <is>
          <t>Netherlands</t>
        </is>
      </c>
      <c r="B151" s="62">
        <f t="array" ref="B151">INDEX(Countries!$D$2:$D$255, MATCH($A151, Countries!$B$2:$B$255, 0))
</f>
        <v/>
      </c>
      <c r="C151" s="95" t="inlineStr">
        <is>
          <t>NoData</t>
        </is>
      </c>
      <c r="D151" s="95" t="inlineStr">
        <is>
          <t>NoData</t>
        </is>
      </c>
      <c r="E151" s="95" t="inlineStr">
        <is>
          <t>NoData</t>
        </is>
      </c>
      <c r="F151" s="95" t="inlineStr">
        <is>
          <t>NoData</t>
        </is>
      </c>
      <c r="G151" s="95" t="inlineStr">
        <is>
          <t>NoData</t>
        </is>
      </c>
      <c r="H151" s="95" t="inlineStr">
        <is>
          <t>NoData</t>
        </is>
      </c>
      <c r="I151" s="95" t="inlineStr">
        <is>
          <t>NoData</t>
        </is>
      </c>
      <c r="J151" s="95" t="inlineStr">
        <is>
          <t>NoData</t>
        </is>
      </c>
      <c r="K151" s="95" t="inlineStr">
        <is>
          <t>NoData</t>
        </is>
      </c>
      <c r="L151" s="95" t="inlineStr">
        <is>
          <t>NoData</t>
        </is>
      </c>
      <c r="M151" s="95" t="inlineStr">
        <is>
          <t>NoData</t>
        </is>
      </c>
      <c r="N151" s="95" t="inlineStr">
        <is>
          <t>NoData</t>
        </is>
      </c>
      <c r="O151" s="95" t="inlineStr">
        <is>
          <t>NoData</t>
        </is>
      </c>
      <c r="P151" s="95" t="inlineStr">
        <is>
          <t>NoData</t>
        </is>
      </c>
      <c r="Q151" s="95" t="inlineStr">
        <is>
          <t>NoData</t>
        </is>
      </c>
      <c r="R151" s="95" t="inlineStr">
        <is>
          <t>NoData</t>
        </is>
      </c>
      <c r="S151" s="95" t="inlineStr">
        <is>
          <t>NoData</t>
        </is>
      </c>
      <c r="T151" s="95" t="inlineStr">
        <is>
          <t>NoData</t>
        </is>
      </c>
      <c r="U151" s="95" t="inlineStr">
        <is>
          <t>NoData</t>
        </is>
      </c>
      <c r="V151" s="95" t="inlineStr">
        <is>
          <t>NoData</t>
        </is>
      </c>
      <c r="W151" s="95" t="inlineStr">
        <is>
          <t>NoData</t>
        </is>
      </c>
      <c r="X151" s="95" t="inlineStr">
        <is>
          <t>NoData</t>
        </is>
      </c>
      <c r="Y151" s="45" t="n"/>
      <c r="Z151" s="45" t="n"/>
      <c r="AA151" s="45" t="n"/>
    </row>
    <row r="152" ht="12.75" customHeight="1" s="198">
      <c r="A152" s="101" t="inlineStr">
        <is>
          <t>Poland</t>
        </is>
      </c>
      <c r="B152" s="62">
        <f t="array" ref="B152">INDEX(Countries!$D$2:$D$255, MATCH($A152, Countries!$B$2:$B$255, 0))
</f>
        <v/>
      </c>
      <c r="C152" s="95" t="inlineStr">
        <is>
          <t>NoData</t>
        </is>
      </c>
      <c r="D152" s="95" t="inlineStr">
        <is>
          <t>NoData</t>
        </is>
      </c>
      <c r="E152" s="95" t="inlineStr">
        <is>
          <t>NoData</t>
        </is>
      </c>
      <c r="F152" s="95" t="inlineStr">
        <is>
          <t>NoData</t>
        </is>
      </c>
      <c r="G152" s="95" t="inlineStr">
        <is>
          <t>NoData</t>
        </is>
      </c>
      <c r="H152" s="95" t="inlineStr">
        <is>
          <t>NoData</t>
        </is>
      </c>
      <c r="I152" s="95" t="inlineStr">
        <is>
          <t>NoData</t>
        </is>
      </c>
      <c r="J152" s="95" t="inlineStr">
        <is>
          <t>NoData</t>
        </is>
      </c>
      <c r="K152" s="95" t="inlineStr">
        <is>
          <t>NoData</t>
        </is>
      </c>
      <c r="L152" s="95" t="inlineStr">
        <is>
          <t>NoData</t>
        </is>
      </c>
      <c r="M152" s="95" t="inlineStr">
        <is>
          <t>NoData</t>
        </is>
      </c>
      <c r="N152" s="95" t="inlineStr">
        <is>
          <t>NoData</t>
        </is>
      </c>
      <c r="O152" s="95" t="inlineStr">
        <is>
          <t>NoData</t>
        </is>
      </c>
      <c r="P152" s="95" t="inlineStr">
        <is>
          <t>NoData</t>
        </is>
      </c>
      <c r="Q152" s="95" t="inlineStr">
        <is>
          <t>NoData</t>
        </is>
      </c>
      <c r="R152" s="95" t="inlineStr">
        <is>
          <t>NoData</t>
        </is>
      </c>
      <c r="S152" s="95" t="inlineStr">
        <is>
          <t>NoData</t>
        </is>
      </c>
      <c r="T152" s="95" t="inlineStr">
        <is>
          <t>NoData</t>
        </is>
      </c>
      <c r="U152" s="95" t="inlineStr">
        <is>
          <t>NoData</t>
        </is>
      </c>
      <c r="V152" s="95" t="inlineStr">
        <is>
          <t>NoData</t>
        </is>
      </c>
      <c r="W152" s="95" t="inlineStr">
        <is>
          <t>NoData</t>
        </is>
      </c>
      <c r="X152" s="95" t="inlineStr">
        <is>
          <t>NoData</t>
        </is>
      </c>
      <c r="Y152" s="45" t="n"/>
      <c r="Z152" s="45" t="n"/>
      <c r="AA152" s="45" t="n"/>
    </row>
    <row r="153" ht="12.75" customHeight="1" s="198">
      <c r="A153" s="101" t="inlineStr">
        <is>
          <t>Turkey</t>
        </is>
      </c>
      <c r="B153" s="62">
        <f t="array" ref="B153">INDEX(Countries!$D$2:$D$255, MATCH($A153, Countries!$B$2:$B$255, 0))
</f>
        <v/>
      </c>
      <c r="C153" s="95" t="inlineStr">
        <is>
          <t>NoData</t>
        </is>
      </c>
      <c r="D153" s="95" t="inlineStr">
        <is>
          <t>NoData</t>
        </is>
      </c>
      <c r="E153" s="95" t="inlineStr">
        <is>
          <t>NoData</t>
        </is>
      </c>
      <c r="F153" s="95" t="inlineStr">
        <is>
          <t>NoData</t>
        </is>
      </c>
      <c r="G153" s="95" t="inlineStr">
        <is>
          <t>NoData</t>
        </is>
      </c>
      <c r="H153" s="95" t="inlineStr">
        <is>
          <t>NoData</t>
        </is>
      </c>
      <c r="I153" s="95" t="inlineStr">
        <is>
          <t>NoData</t>
        </is>
      </c>
      <c r="J153" s="95" t="inlineStr">
        <is>
          <t>NoData</t>
        </is>
      </c>
      <c r="K153" s="95" t="inlineStr">
        <is>
          <t>NoData</t>
        </is>
      </c>
      <c r="L153" s="95" t="inlineStr">
        <is>
          <t>NoData</t>
        </is>
      </c>
      <c r="M153" s="95" t="inlineStr">
        <is>
          <t>NoData</t>
        </is>
      </c>
      <c r="N153" s="95" t="inlineStr">
        <is>
          <t>NoData</t>
        </is>
      </c>
      <c r="O153" s="95" t="inlineStr">
        <is>
          <t>NoData</t>
        </is>
      </c>
      <c r="P153" s="95" t="inlineStr">
        <is>
          <t>NoData</t>
        </is>
      </c>
      <c r="Q153" s="95" t="inlineStr">
        <is>
          <t>NoData</t>
        </is>
      </c>
      <c r="R153" s="95" t="inlineStr">
        <is>
          <t>NoData</t>
        </is>
      </c>
      <c r="S153" s="95" t="inlineStr">
        <is>
          <t>NoData</t>
        </is>
      </c>
      <c r="T153" s="95" t="inlineStr">
        <is>
          <t>NoData</t>
        </is>
      </c>
      <c r="U153" s="95" t="inlineStr">
        <is>
          <t>NoData</t>
        </is>
      </c>
      <c r="V153" s="95" t="inlineStr">
        <is>
          <t>NoData</t>
        </is>
      </c>
      <c r="W153" s="95" t="inlineStr">
        <is>
          <t>NoData</t>
        </is>
      </c>
      <c r="X153" s="95" t="inlineStr">
        <is>
          <t>NoData</t>
        </is>
      </c>
      <c r="Y153" s="45" t="n"/>
      <c r="Z153" s="45" t="n"/>
      <c r="AA153" s="45" t="n"/>
    </row>
    <row r="154" ht="12.75" customHeight="1" s="198">
      <c r="A154" s="101" t="inlineStr">
        <is>
          <t>Jordan</t>
        </is>
      </c>
      <c r="B154" s="62">
        <f t="array" ref="B154">INDEX(Countries!$D$2:$D$255, MATCH($A154, Countries!$B$2:$B$255, 0))
</f>
        <v/>
      </c>
      <c r="C154" s="95" t="inlineStr">
        <is>
          <t>NoData</t>
        </is>
      </c>
      <c r="D154" s="95" t="inlineStr">
        <is>
          <t>NoData</t>
        </is>
      </c>
      <c r="E154" s="95" t="inlineStr">
        <is>
          <t>NoData</t>
        </is>
      </c>
      <c r="F154" s="95" t="inlineStr">
        <is>
          <t>NoData</t>
        </is>
      </c>
      <c r="G154" s="95" t="inlineStr">
        <is>
          <t>NoData</t>
        </is>
      </c>
      <c r="H154" s="95" t="inlineStr">
        <is>
          <t>NoData</t>
        </is>
      </c>
      <c r="I154" s="95" t="inlineStr">
        <is>
          <t>NoData</t>
        </is>
      </c>
      <c r="J154" s="95" t="inlineStr">
        <is>
          <t>NoData</t>
        </is>
      </c>
      <c r="K154" s="95" t="inlineStr">
        <is>
          <t>NoData</t>
        </is>
      </c>
      <c r="L154" s="95" t="inlineStr">
        <is>
          <t>NoData</t>
        </is>
      </c>
      <c r="M154" s="95" t="inlineStr">
        <is>
          <t>NoData</t>
        </is>
      </c>
      <c r="N154" s="95" t="inlineStr">
        <is>
          <t>NoData</t>
        </is>
      </c>
      <c r="O154" s="95" t="inlineStr">
        <is>
          <t>NoData</t>
        </is>
      </c>
      <c r="P154" s="95" t="inlineStr">
        <is>
          <t>NoData</t>
        </is>
      </c>
      <c r="Q154" s="95" t="inlineStr">
        <is>
          <t>NoData</t>
        </is>
      </c>
      <c r="R154" s="95" t="inlineStr">
        <is>
          <t>NoData</t>
        </is>
      </c>
      <c r="S154" s="95" t="inlineStr">
        <is>
          <t>NoData</t>
        </is>
      </c>
      <c r="T154" s="95" t="inlineStr">
        <is>
          <t>NoData</t>
        </is>
      </c>
      <c r="U154" s="95" t="inlineStr">
        <is>
          <t>NoData</t>
        </is>
      </c>
      <c r="V154" s="95" t="inlineStr">
        <is>
          <t>NoData</t>
        </is>
      </c>
      <c r="W154" s="95" t="inlineStr">
        <is>
          <t>NoData</t>
        </is>
      </c>
      <c r="X154" s="95" t="inlineStr">
        <is>
          <t>NoData</t>
        </is>
      </c>
      <c r="Y154" s="45" t="n"/>
      <c r="Z154" s="45" t="n"/>
      <c r="AA154" s="45" t="n"/>
    </row>
    <row r="155" ht="12.75" customHeight="1" s="198">
      <c r="A155" s="101" t="inlineStr">
        <is>
          <t>Slovenia</t>
        </is>
      </c>
      <c r="B155" s="62">
        <f t="array" ref="B155">INDEX(Countries!$D$2:$D$255, MATCH($A155, Countries!$B$2:$B$255, 0))
</f>
        <v/>
      </c>
      <c r="C155" s="95" t="inlineStr">
        <is>
          <t>NoData</t>
        </is>
      </c>
      <c r="D155" s="95" t="inlineStr">
        <is>
          <t>NoData</t>
        </is>
      </c>
      <c r="E155" s="95" t="inlineStr">
        <is>
          <t>NoData</t>
        </is>
      </c>
      <c r="F155" s="95" t="inlineStr">
        <is>
          <t>NoData</t>
        </is>
      </c>
      <c r="G155" s="95" t="inlineStr">
        <is>
          <t>NoData</t>
        </is>
      </c>
      <c r="H155" s="95" t="inlineStr">
        <is>
          <t>NoData</t>
        </is>
      </c>
      <c r="I155" s="95" t="inlineStr">
        <is>
          <t>NoData</t>
        </is>
      </c>
      <c r="J155" s="95" t="inlineStr">
        <is>
          <t>NoData</t>
        </is>
      </c>
      <c r="K155" s="95" t="inlineStr">
        <is>
          <t>NoData</t>
        </is>
      </c>
      <c r="L155" s="95" t="inlineStr">
        <is>
          <t>NoData</t>
        </is>
      </c>
      <c r="M155" s="95" t="inlineStr">
        <is>
          <t>NoData</t>
        </is>
      </c>
      <c r="N155" s="95" t="inlineStr">
        <is>
          <t>NoData</t>
        </is>
      </c>
      <c r="O155" s="95" t="inlineStr">
        <is>
          <t>NoData</t>
        </is>
      </c>
      <c r="P155" s="95" t="inlineStr">
        <is>
          <t>NoData</t>
        </is>
      </c>
      <c r="Q155" s="95" t="inlineStr">
        <is>
          <t>NoData</t>
        </is>
      </c>
      <c r="R155" s="95" t="inlineStr">
        <is>
          <t>NoData</t>
        </is>
      </c>
      <c r="S155" s="95" t="inlineStr">
        <is>
          <t>NoData</t>
        </is>
      </c>
      <c r="T155" s="95" t="inlineStr">
        <is>
          <t>NoData</t>
        </is>
      </c>
      <c r="U155" s="95" t="inlineStr">
        <is>
          <t>NoData</t>
        </is>
      </c>
      <c r="V155" s="95" t="inlineStr">
        <is>
          <t>NoData</t>
        </is>
      </c>
      <c r="W155" s="95" t="inlineStr">
        <is>
          <t>NoData</t>
        </is>
      </c>
      <c r="X155" s="95" t="inlineStr">
        <is>
          <t>NoData</t>
        </is>
      </c>
      <c r="Y155" s="45" t="n"/>
      <c r="Z155" s="45" t="n"/>
      <c r="AA155" s="45" t="n"/>
    </row>
    <row r="156" ht="12.75" customHeight="1" s="198">
      <c r="A156" s="101" t="inlineStr">
        <is>
          <t>Argentina</t>
        </is>
      </c>
      <c r="B156" s="62">
        <f t="array" ref="B156">INDEX(Countries!$D$2:$D$255, MATCH($A156, Countries!$B$2:$B$255, 0))
</f>
        <v/>
      </c>
      <c r="C156" s="95" t="inlineStr">
        <is>
          <t>NoData</t>
        </is>
      </c>
      <c r="D156" s="95" t="inlineStr">
        <is>
          <t>NoData</t>
        </is>
      </c>
      <c r="E156" s="95" t="inlineStr">
        <is>
          <t>NoData</t>
        </is>
      </c>
      <c r="F156" s="95" t="inlineStr">
        <is>
          <t>NoData</t>
        </is>
      </c>
      <c r="G156" s="95" t="inlineStr">
        <is>
          <t>NoData</t>
        </is>
      </c>
      <c r="H156" s="95" t="inlineStr">
        <is>
          <t>NoData</t>
        </is>
      </c>
      <c r="I156" s="95" t="inlineStr">
        <is>
          <t>NoData</t>
        </is>
      </c>
      <c r="J156" s="95" t="inlineStr">
        <is>
          <t>NoData</t>
        </is>
      </c>
      <c r="K156" s="95" t="inlineStr">
        <is>
          <t>NoData</t>
        </is>
      </c>
      <c r="L156" s="95" t="inlineStr">
        <is>
          <t>NoData</t>
        </is>
      </c>
      <c r="M156" s="95" t="inlineStr">
        <is>
          <t>NoData</t>
        </is>
      </c>
      <c r="N156" s="95" t="inlineStr">
        <is>
          <t>NoData</t>
        </is>
      </c>
      <c r="O156" s="95" t="inlineStr">
        <is>
          <t>NoData</t>
        </is>
      </c>
      <c r="P156" s="95" t="inlineStr">
        <is>
          <t>NoData</t>
        </is>
      </c>
      <c r="Q156" s="95" t="inlineStr">
        <is>
          <t>NoData</t>
        </is>
      </c>
      <c r="R156" s="95" t="inlineStr">
        <is>
          <t>NoData</t>
        </is>
      </c>
      <c r="S156" s="95" t="inlineStr">
        <is>
          <t>NoData</t>
        </is>
      </c>
      <c r="T156" s="95" t="inlineStr">
        <is>
          <t>NoData</t>
        </is>
      </c>
      <c r="U156" s="95" t="inlineStr">
        <is>
          <t>NoData</t>
        </is>
      </c>
      <c r="V156" s="95" t="inlineStr">
        <is>
          <t>NoData</t>
        </is>
      </c>
      <c r="W156" s="95" t="inlineStr">
        <is>
          <t>NoData</t>
        </is>
      </c>
      <c r="X156" s="95" t="inlineStr">
        <is>
          <t>NoData</t>
        </is>
      </c>
      <c r="Y156" s="45" t="n"/>
      <c r="Z156" s="45" t="n"/>
      <c r="AA156" s="45" t="n"/>
    </row>
    <row r="157" ht="12.75" customHeight="1" s="198">
      <c r="A157" s="101" t="inlineStr">
        <is>
          <t>Azerbaijan</t>
        </is>
      </c>
      <c r="B157" s="62">
        <f t="array" ref="B157">INDEX(Countries!$D$2:$D$255, MATCH($A157, Countries!$B$2:$B$255, 0))
</f>
        <v/>
      </c>
      <c r="C157" s="95" t="inlineStr">
        <is>
          <t>NoData</t>
        </is>
      </c>
      <c r="D157" s="95" t="inlineStr">
        <is>
          <t>NoData</t>
        </is>
      </c>
      <c r="E157" s="95" t="inlineStr">
        <is>
          <t>NoData</t>
        </is>
      </c>
      <c r="F157" s="95" t="inlineStr">
        <is>
          <t>NoData</t>
        </is>
      </c>
      <c r="G157" s="95" t="inlineStr">
        <is>
          <t>NoData</t>
        </is>
      </c>
      <c r="H157" s="95" t="inlineStr">
        <is>
          <t>NoData</t>
        </is>
      </c>
      <c r="I157" s="95" t="inlineStr">
        <is>
          <t>NoData</t>
        </is>
      </c>
      <c r="J157" s="95" t="inlineStr">
        <is>
          <t>NoData</t>
        </is>
      </c>
      <c r="K157" s="95" t="inlineStr">
        <is>
          <t>NoData</t>
        </is>
      </c>
      <c r="L157" s="95" t="inlineStr">
        <is>
          <t>NoData</t>
        </is>
      </c>
      <c r="M157" s="95" t="inlineStr">
        <is>
          <t>NoData</t>
        </is>
      </c>
      <c r="N157" s="95" t="inlineStr">
        <is>
          <t>NoData</t>
        </is>
      </c>
      <c r="O157" s="95" t="inlineStr">
        <is>
          <t>NoData</t>
        </is>
      </c>
      <c r="P157" s="95" t="inlineStr">
        <is>
          <t>NoData</t>
        </is>
      </c>
      <c r="Q157" s="95" t="inlineStr">
        <is>
          <t>NoData</t>
        </is>
      </c>
      <c r="R157" s="95" t="inlineStr">
        <is>
          <t>NoData</t>
        </is>
      </c>
      <c r="S157" s="95" t="inlineStr">
        <is>
          <t>NoData</t>
        </is>
      </c>
      <c r="T157" s="95" t="inlineStr">
        <is>
          <t>NoData</t>
        </is>
      </c>
      <c r="U157" s="95" t="inlineStr">
        <is>
          <t>NoData</t>
        </is>
      </c>
      <c r="V157" s="95" t="inlineStr">
        <is>
          <t>NoData</t>
        </is>
      </c>
      <c r="W157" s="95" t="inlineStr">
        <is>
          <t>NoData</t>
        </is>
      </c>
      <c r="X157" s="95" t="inlineStr">
        <is>
          <t>NoData</t>
        </is>
      </c>
      <c r="Y157" s="45" t="n"/>
      <c r="Z157" s="45" t="n"/>
      <c r="AA157" s="45" t="n"/>
    </row>
    <row r="158" ht="12.75" customHeight="1" s="198">
      <c r="A158" s="101" t="inlineStr">
        <is>
          <t>Belgium</t>
        </is>
      </c>
      <c r="B158" s="62">
        <f t="array" ref="B158">INDEX(Countries!$D$2:$D$255, MATCH($A158, Countries!$B$2:$B$255, 0))
</f>
        <v/>
      </c>
      <c r="C158" s="95" t="inlineStr">
        <is>
          <t>NoData</t>
        </is>
      </c>
      <c r="D158" s="95" t="inlineStr">
        <is>
          <t>NoData</t>
        </is>
      </c>
      <c r="E158" s="95" t="inlineStr">
        <is>
          <t>NoData</t>
        </is>
      </c>
      <c r="F158" s="95" t="inlineStr">
        <is>
          <t>NoData</t>
        </is>
      </c>
      <c r="G158" s="95" t="inlineStr">
        <is>
          <t>NoData</t>
        </is>
      </c>
      <c r="H158" s="95" t="inlineStr">
        <is>
          <t>NoData</t>
        </is>
      </c>
      <c r="I158" s="95" t="inlineStr">
        <is>
          <t>NoData</t>
        </is>
      </c>
      <c r="J158" s="95" t="inlineStr">
        <is>
          <t>NoData</t>
        </is>
      </c>
      <c r="K158" s="95" t="inlineStr">
        <is>
          <t>NoData</t>
        </is>
      </c>
      <c r="L158" s="95" t="inlineStr">
        <is>
          <t>NoData</t>
        </is>
      </c>
      <c r="M158" s="95" t="inlineStr">
        <is>
          <t>NoData</t>
        </is>
      </c>
      <c r="N158" s="95" t="inlineStr">
        <is>
          <t>NoData</t>
        </is>
      </c>
      <c r="O158" s="95" t="inlineStr">
        <is>
          <t>NoData</t>
        </is>
      </c>
      <c r="P158" s="95" t="inlineStr">
        <is>
          <t>NoData</t>
        </is>
      </c>
      <c r="Q158" s="95" t="inlineStr">
        <is>
          <t>NoData</t>
        </is>
      </c>
      <c r="R158" s="95" t="inlineStr">
        <is>
          <t>NoData</t>
        </is>
      </c>
      <c r="S158" s="95" t="inlineStr">
        <is>
          <t>NoData</t>
        </is>
      </c>
      <c r="T158" s="95" t="inlineStr">
        <is>
          <t>NoData</t>
        </is>
      </c>
      <c r="U158" s="95" t="inlineStr">
        <is>
          <t>NoData</t>
        </is>
      </c>
      <c r="V158" s="95" t="inlineStr">
        <is>
          <t>NoData</t>
        </is>
      </c>
      <c r="W158" s="95" t="inlineStr">
        <is>
          <t>NoData</t>
        </is>
      </c>
      <c r="X158" s="95" t="inlineStr">
        <is>
          <t>NoData</t>
        </is>
      </c>
      <c r="Y158" s="45" t="n"/>
      <c r="Z158" s="45" t="n"/>
      <c r="AA158" s="45" t="n"/>
    </row>
    <row r="159" ht="12.75" customHeight="1" s="198">
      <c r="A159" s="101" t="inlineStr">
        <is>
          <t>Bosnia and Herzegovina</t>
        </is>
      </c>
      <c r="B159" s="62">
        <f t="array" ref="B159">INDEX(Countries!$D$2:$D$255, MATCH($A159, Countries!$B$2:$B$255, 0))
</f>
        <v/>
      </c>
      <c r="C159" s="95" t="inlineStr">
        <is>
          <t>NoData</t>
        </is>
      </c>
      <c r="D159" s="95" t="inlineStr">
        <is>
          <t>NoData</t>
        </is>
      </c>
      <c r="E159" s="95" t="inlineStr">
        <is>
          <t>NoData</t>
        </is>
      </c>
      <c r="F159" s="95" t="inlineStr">
        <is>
          <t>NoData</t>
        </is>
      </c>
      <c r="G159" s="95" t="inlineStr">
        <is>
          <t>NoData</t>
        </is>
      </c>
      <c r="H159" s="95" t="inlineStr">
        <is>
          <t>NoData</t>
        </is>
      </c>
      <c r="I159" s="95" t="inlineStr">
        <is>
          <t>NoData</t>
        </is>
      </c>
      <c r="J159" s="95" t="inlineStr">
        <is>
          <t>NoData</t>
        </is>
      </c>
      <c r="K159" s="95" t="inlineStr">
        <is>
          <t>NoData</t>
        </is>
      </c>
      <c r="L159" s="95" t="inlineStr">
        <is>
          <t>NoData</t>
        </is>
      </c>
      <c r="M159" s="95" t="inlineStr">
        <is>
          <t>NoData</t>
        </is>
      </c>
      <c r="N159" s="95" t="inlineStr">
        <is>
          <t>NoData</t>
        </is>
      </c>
      <c r="O159" s="95" t="inlineStr">
        <is>
          <t>NoData</t>
        </is>
      </c>
      <c r="P159" s="95" t="inlineStr">
        <is>
          <t>NoData</t>
        </is>
      </c>
      <c r="Q159" s="95" t="inlineStr">
        <is>
          <t>NoData</t>
        </is>
      </c>
      <c r="R159" s="95" t="inlineStr">
        <is>
          <t>NoData</t>
        </is>
      </c>
      <c r="S159" s="95" t="inlineStr">
        <is>
          <t>NoData</t>
        </is>
      </c>
      <c r="T159" s="95" t="inlineStr">
        <is>
          <t>NoData</t>
        </is>
      </c>
      <c r="U159" s="95" t="inlineStr">
        <is>
          <t>NoData</t>
        </is>
      </c>
      <c r="V159" s="95" t="inlineStr">
        <is>
          <t>NoData</t>
        </is>
      </c>
      <c r="W159" s="95" t="inlineStr">
        <is>
          <t>NoData</t>
        </is>
      </c>
      <c r="X159" s="95" t="inlineStr">
        <is>
          <t>NoData</t>
        </is>
      </c>
      <c r="Y159" s="45" t="n"/>
      <c r="Z159" s="45" t="n"/>
      <c r="AA159" s="45" t="n"/>
    </row>
    <row r="160" ht="12.75" customHeight="1" s="198">
      <c r="A160" s="101" t="inlineStr">
        <is>
          <t>British Indian Ocean Territory</t>
        </is>
      </c>
      <c r="B160" s="62">
        <f t="array" ref="B160">INDEX(Countries!$D$2:$D$255, MATCH($A160, Countries!$B$2:$B$255, 0))
</f>
        <v/>
      </c>
      <c r="C160" s="95" t="inlineStr">
        <is>
          <t>NoData</t>
        </is>
      </c>
      <c r="D160" s="95" t="inlineStr">
        <is>
          <t>NoData</t>
        </is>
      </c>
      <c r="E160" s="95" t="inlineStr">
        <is>
          <t>NoData</t>
        </is>
      </c>
      <c r="F160" s="95" t="inlineStr">
        <is>
          <t>NoData</t>
        </is>
      </c>
      <c r="G160" s="95" t="inlineStr">
        <is>
          <t>NoData</t>
        </is>
      </c>
      <c r="H160" s="95" t="inlineStr">
        <is>
          <t>NoData</t>
        </is>
      </c>
      <c r="I160" s="95" t="inlineStr">
        <is>
          <t>NoData</t>
        </is>
      </c>
      <c r="J160" s="95" t="inlineStr">
        <is>
          <t>NoData</t>
        </is>
      </c>
      <c r="K160" s="95" t="inlineStr">
        <is>
          <t>NoData</t>
        </is>
      </c>
      <c r="L160" s="95" t="inlineStr">
        <is>
          <t>NoData</t>
        </is>
      </c>
      <c r="M160" s="95" t="inlineStr">
        <is>
          <t>NoData</t>
        </is>
      </c>
      <c r="N160" s="95" t="inlineStr">
        <is>
          <t>NoData</t>
        </is>
      </c>
      <c r="O160" s="95" t="inlineStr">
        <is>
          <t>NoData</t>
        </is>
      </c>
      <c r="P160" s="95" t="inlineStr">
        <is>
          <t>NoData</t>
        </is>
      </c>
      <c r="Q160" s="95" t="inlineStr">
        <is>
          <t>NoData</t>
        </is>
      </c>
      <c r="R160" s="95" t="inlineStr">
        <is>
          <t>NoData</t>
        </is>
      </c>
      <c r="S160" s="95" t="inlineStr">
        <is>
          <t>NoData</t>
        </is>
      </c>
      <c r="T160" s="95" t="inlineStr">
        <is>
          <t>NoData</t>
        </is>
      </c>
      <c r="U160" s="95" t="inlineStr">
        <is>
          <t>NoData</t>
        </is>
      </c>
      <c r="V160" s="95" t="inlineStr">
        <is>
          <t>NoData</t>
        </is>
      </c>
      <c r="W160" s="95" t="inlineStr">
        <is>
          <t>NoData</t>
        </is>
      </c>
      <c r="X160" s="95" t="inlineStr">
        <is>
          <t>NoData</t>
        </is>
      </c>
      <c r="Y160" s="45" t="n"/>
      <c r="Z160" s="45" t="n"/>
      <c r="AA160" s="45" t="n"/>
    </row>
    <row r="161" ht="12.75" customHeight="1" s="198">
      <c r="A161" s="101" t="inlineStr">
        <is>
          <t>Bulgaria</t>
        </is>
      </c>
      <c r="B161" s="62">
        <f t="array" ref="B161">INDEX(Countries!$D$2:$D$255, MATCH($A161, Countries!$B$2:$B$255, 0))
</f>
        <v/>
      </c>
      <c r="C161" s="95" t="inlineStr">
        <is>
          <t>NoData</t>
        </is>
      </c>
      <c r="D161" s="95" t="inlineStr">
        <is>
          <t>NoData</t>
        </is>
      </c>
      <c r="E161" s="95" t="inlineStr">
        <is>
          <t>NoData</t>
        </is>
      </c>
      <c r="F161" s="95" t="inlineStr">
        <is>
          <t>NoData</t>
        </is>
      </c>
      <c r="G161" s="95" t="inlineStr">
        <is>
          <t>NoData</t>
        </is>
      </c>
      <c r="H161" s="95" t="inlineStr">
        <is>
          <t>NoData</t>
        </is>
      </c>
      <c r="I161" s="95" t="inlineStr">
        <is>
          <t>NoData</t>
        </is>
      </c>
      <c r="J161" s="95" t="inlineStr">
        <is>
          <t>NoData</t>
        </is>
      </c>
      <c r="K161" s="95" t="inlineStr">
        <is>
          <t>NoData</t>
        </is>
      </c>
      <c r="L161" s="95" t="inlineStr">
        <is>
          <t>NoData</t>
        </is>
      </c>
      <c r="M161" s="95" t="inlineStr">
        <is>
          <t>NoData</t>
        </is>
      </c>
      <c r="N161" s="95" t="inlineStr">
        <is>
          <t>NoData</t>
        </is>
      </c>
      <c r="O161" s="95" t="inlineStr">
        <is>
          <t>NoData</t>
        </is>
      </c>
      <c r="P161" s="95" t="inlineStr">
        <is>
          <t>NoData</t>
        </is>
      </c>
      <c r="Q161" s="95" t="inlineStr">
        <is>
          <t>NoData</t>
        </is>
      </c>
      <c r="R161" s="95" t="inlineStr">
        <is>
          <t>NoData</t>
        </is>
      </c>
      <c r="S161" s="95" t="inlineStr">
        <is>
          <t>NoData</t>
        </is>
      </c>
      <c r="T161" s="95" t="inlineStr">
        <is>
          <t>NoData</t>
        </is>
      </c>
      <c r="U161" s="95" t="inlineStr">
        <is>
          <t>NoData</t>
        </is>
      </c>
      <c r="V161" s="95" t="inlineStr">
        <is>
          <t>NoData</t>
        </is>
      </c>
      <c r="W161" s="95" t="inlineStr">
        <is>
          <t>NoData</t>
        </is>
      </c>
      <c r="X161" s="95" t="inlineStr">
        <is>
          <t>NoData</t>
        </is>
      </c>
      <c r="Y161" s="45" t="n"/>
      <c r="Z161" s="45" t="n"/>
      <c r="AA161" s="45" t="n"/>
    </row>
    <row r="162" ht="12.75" customHeight="1" s="198">
      <c r="A162" s="101" t="inlineStr">
        <is>
          <t>Cabo Verde</t>
        </is>
      </c>
      <c r="B162" s="62">
        <f t="array" ref="B162">INDEX(Countries!$D$2:$D$255, MATCH($A162, Countries!$B$2:$B$255, 0))
</f>
        <v/>
      </c>
      <c r="C162" s="95" t="inlineStr">
        <is>
          <t>NoData</t>
        </is>
      </c>
      <c r="D162" s="95" t="inlineStr">
        <is>
          <t>NoData</t>
        </is>
      </c>
      <c r="E162" s="95" t="inlineStr">
        <is>
          <t>NoData</t>
        </is>
      </c>
      <c r="F162" s="95" t="inlineStr">
        <is>
          <t>NoData</t>
        </is>
      </c>
      <c r="G162" s="95" t="inlineStr">
        <is>
          <t>NoData</t>
        </is>
      </c>
      <c r="H162" s="95" t="inlineStr">
        <is>
          <t>NoData</t>
        </is>
      </c>
      <c r="I162" s="95" t="inlineStr">
        <is>
          <t>NoData</t>
        </is>
      </c>
      <c r="J162" s="95" t="inlineStr">
        <is>
          <t>NoData</t>
        </is>
      </c>
      <c r="K162" s="95" t="inlineStr">
        <is>
          <t>NoData</t>
        </is>
      </c>
      <c r="L162" s="95" t="inlineStr">
        <is>
          <t>NoData</t>
        </is>
      </c>
      <c r="M162" s="95" t="inlineStr">
        <is>
          <t>NoData</t>
        </is>
      </c>
      <c r="N162" s="95" t="inlineStr">
        <is>
          <t>NoData</t>
        </is>
      </c>
      <c r="O162" s="95" t="inlineStr">
        <is>
          <t>NoData</t>
        </is>
      </c>
      <c r="P162" s="95" t="inlineStr">
        <is>
          <t>NoData</t>
        </is>
      </c>
      <c r="Q162" s="95" t="inlineStr">
        <is>
          <t>NoData</t>
        </is>
      </c>
      <c r="R162" s="95" t="inlineStr">
        <is>
          <t>NoData</t>
        </is>
      </c>
      <c r="S162" s="95" t="inlineStr">
        <is>
          <t>NoData</t>
        </is>
      </c>
      <c r="T162" s="95" t="inlineStr">
        <is>
          <t>NoData</t>
        </is>
      </c>
      <c r="U162" s="95" t="inlineStr">
        <is>
          <t>NoData</t>
        </is>
      </c>
      <c r="V162" s="95" t="inlineStr">
        <is>
          <t>NoData</t>
        </is>
      </c>
      <c r="W162" s="95" t="inlineStr">
        <is>
          <t>NoData</t>
        </is>
      </c>
      <c r="X162" s="95" t="inlineStr">
        <is>
          <t>NoData</t>
        </is>
      </c>
      <c r="Y162" s="45" t="n"/>
      <c r="Z162" s="45" t="n"/>
      <c r="AA162" s="45" t="n"/>
    </row>
    <row r="163" ht="12.75" customHeight="1" s="198">
      <c r="A163" s="101" t="inlineStr">
        <is>
          <t>Chile</t>
        </is>
      </c>
      <c r="B163" s="62">
        <f t="array" ref="B163">INDEX(Countries!$D$2:$D$255, MATCH($A163, Countries!$B$2:$B$255, 0))
</f>
        <v/>
      </c>
      <c r="C163" s="95" t="inlineStr">
        <is>
          <t>NoData</t>
        </is>
      </c>
      <c r="D163" s="95" t="inlineStr">
        <is>
          <t>NoData</t>
        </is>
      </c>
      <c r="E163" s="95" t="inlineStr">
        <is>
          <t>NoData</t>
        </is>
      </c>
      <c r="F163" s="95" t="inlineStr">
        <is>
          <t>NoData</t>
        </is>
      </c>
      <c r="G163" s="95" t="inlineStr">
        <is>
          <t>NoData</t>
        </is>
      </c>
      <c r="H163" s="95" t="inlineStr">
        <is>
          <t>NoData</t>
        </is>
      </c>
      <c r="I163" s="95" t="inlineStr">
        <is>
          <t>NoData</t>
        </is>
      </c>
      <c r="J163" s="95" t="inlineStr">
        <is>
          <t>NoData</t>
        </is>
      </c>
      <c r="K163" s="95" t="inlineStr">
        <is>
          <t>NoData</t>
        </is>
      </c>
      <c r="L163" s="95" t="inlineStr">
        <is>
          <t>NoData</t>
        </is>
      </c>
      <c r="M163" s="95" t="inlineStr">
        <is>
          <t>NoData</t>
        </is>
      </c>
      <c r="N163" s="95" t="inlineStr">
        <is>
          <t>NoData</t>
        </is>
      </c>
      <c r="O163" s="95" t="inlineStr">
        <is>
          <t>NoData</t>
        </is>
      </c>
      <c r="P163" s="95" t="inlineStr">
        <is>
          <t>NoData</t>
        </is>
      </c>
      <c r="Q163" s="95" t="inlineStr">
        <is>
          <t>NoData</t>
        </is>
      </c>
      <c r="R163" s="95" t="inlineStr">
        <is>
          <t>NoData</t>
        </is>
      </c>
      <c r="S163" s="95" t="inlineStr">
        <is>
          <t>NoData</t>
        </is>
      </c>
      <c r="T163" s="95" t="inlineStr">
        <is>
          <t>NoData</t>
        </is>
      </c>
      <c r="U163" s="95" t="inlineStr">
        <is>
          <t>NoData</t>
        </is>
      </c>
      <c r="V163" s="95" t="inlineStr">
        <is>
          <t>NoData</t>
        </is>
      </c>
      <c r="W163" s="95" t="inlineStr">
        <is>
          <t>NoData</t>
        </is>
      </c>
      <c r="X163" s="95" t="inlineStr">
        <is>
          <t>NoData</t>
        </is>
      </c>
      <c r="Y163" s="45" t="n"/>
      <c r="Z163" s="45" t="n"/>
      <c r="AA163" s="45" t="n"/>
    </row>
    <row r="164" ht="12.75" customHeight="1" s="198">
      <c r="A164" s="101" t="inlineStr">
        <is>
          <t>Estonia</t>
        </is>
      </c>
      <c r="B164" s="62">
        <f t="array" ref="B164">INDEX(Countries!$D$2:$D$255, MATCH($A164, Countries!$B$2:$B$255, 0))
</f>
        <v/>
      </c>
      <c r="C164" s="95" t="inlineStr">
        <is>
          <t>NoData</t>
        </is>
      </c>
      <c r="D164" s="95" t="inlineStr">
        <is>
          <t>NoData</t>
        </is>
      </c>
      <c r="E164" s="95" t="inlineStr">
        <is>
          <t>NoData</t>
        </is>
      </c>
      <c r="F164" s="95" t="inlineStr">
        <is>
          <t>NoData</t>
        </is>
      </c>
      <c r="G164" s="95" t="inlineStr">
        <is>
          <t>NoData</t>
        </is>
      </c>
      <c r="H164" s="95" t="inlineStr">
        <is>
          <t>NoData</t>
        </is>
      </c>
      <c r="I164" s="95" t="inlineStr">
        <is>
          <t>NoData</t>
        </is>
      </c>
      <c r="J164" s="95" t="inlineStr">
        <is>
          <t>NoData</t>
        </is>
      </c>
      <c r="K164" s="95" t="inlineStr">
        <is>
          <t>NoData</t>
        </is>
      </c>
      <c r="L164" s="95" t="inlineStr">
        <is>
          <t>NoData</t>
        </is>
      </c>
      <c r="M164" s="95" t="inlineStr">
        <is>
          <t>NoData</t>
        </is>
      </c>
      <c r="N164" s="95" t="inlineStr">
        <is>
          <t>NoData</t>
        </is>
      </c>
      <c r="O164" s="95" t="inlineStr">
        <is>
          <t>NoData</t>
        </is>
      </c>
      <c r="P164" s="95" t="inlineStr">
        <is>
          <t>NoData</t>
        </is>
      </c>
      <c r="Q164" s="95" t="inlineStr">
        <is>
          <t>NoData</t>
        </is>
      </c>
      <c r="R164" s="95" t="inlineStr">
        <is>
          <t>NoData</t>
        </is>
      </c>
      <c r="S164" s="95" t="inlineStr">
        <is>
          <t>NoData</t>
        </is>
      </c>
      <c r="T164" s="95" t="inlineStr">
        <is>
          <t>NoData</t>
        </is>
      </c>
      <c r="U164" s="95" t="inlineStr">
        <is>
          <t>NoData</t>
        </is>
      </c>
      <c r="V164" s="95" t="inlineStr">
        <is>
          <t>NoData</t>
        </is>
      </c>
      <c r="W164" s="95" t="inlineStr">
        <is>
          <t>NoData</t>
        </is>
      </c>
      <c r="X164" s="95" t="inlineStr">
        <is>
          <t>NoData</t>
        </is>
      </c>
      <c r="Y164" s="45" t="n"/>
      <c r="Z164" s="45" t="n"/>
      <c r="AA164" s="45" t="n"/>
    </row>
    <row r="165" ht="12.75" customHeight="1" s="198">
      <c r="A165" s="101" t="inlineStr">
        <is>
          <t>Falkland Islands</t>
        </is>
      </c>
      <c r="B165" s="62">
        <f t="array" ref="B165">INDEX(Countries!$D$2:$D$255, MATCH($A165, Countries!$B$2:$B$255, 0))
</f>
        <v/>
      </c>
      <c r="C165" s="95" t="inlineStr">
        <is>
          <t>NoData</t>
        </is>
      </c>
      <c r="D165" s="95" t="inlineStr">
        <is>
          <t>NoData</t>
        </is>
      </c>
      <c r="E165" s="95" t="inlineStr">
        <is>
          <t>NoData</t>
        </is>
      </c>
      <c r="F165" s="95" t="inlineStr">
        <is>
          <t>NoData</t>
        </is>
      </c>
      <c r="G165" s="95" t="inlineStr">
        <is>
          <t>NoData</t>
        </is>
      </c>
      <c r="H165" s="95" t="inlineStr">
        <is>
          <t>NoData</t>
        </is>
      </c>
      <c r="I165" s="95" t="inlineStr">
        <is>
          <t>NoData</t>
        </is>
      </c>
      <c r="J165" s="95" t="inlineStr">
        <is>
          <t>NoData</t>
        </is>
      </c>
      <c r="K165" s="95" t="inlineStr">
        <is>
          <t>NoData</t>
        </is>
      </c>
      <c r="L165" s="95" t="inlineStr">
        <is>
          <t>NoData</t>
        </is>
      </c>
      <c r="M165" s="95" t="inlineStr">
        <is>
          <t>NoData</t>
        </is>
      </c>
      <c r="N165" s="95" t="inlineStr">
        <is>
          <t>NoData</t>
        </is>
      </c>
      <c r="O165" s="95" t="inlineStr">
        <is>
          <t>NoData</t>
        </is>
      </c>
      <c r="P165" s="95" t="inlineStr">
        <is>
          <t>NoData</t>
        </is>
      </c>
      <c r="Q165" s="95" t="inlineStr">
        <is>
          <t>NoData</t>
        </is>
      </c>
      <c r="R165" s="95" t="inlineStr">
        <is>
          <t>NoData</t>
        </is>
      </c>
      <c r="S165" s="95" t="inlineStr">
        <is>
          <t>NoData</t>
        </is>
      </c>
      <c r="T165" s="95" t="inlineStr">
        <is>
          <t>NoData</t>
        </is>
      </c>
      <c r="U165" s="95" t="inlineStr">
        <is>
          <t>NoData</t>
        </is>
      </c>
      <c r="V165" s="95" t="inlineStr">
        <is>
          <t>NoData</t>
        </is>
      </c>
      <c r="W165" s="95" t="inlineStr">
        <is>
          <t>NoData</t>
        </is>
      </c>
      <c r="X165" s="95" t="inlineStr">
        <is>
          <t>NoData</t>
        </is>
      </c>
      <c r="Y165" s="45" t="n"/>
      <c r="Z165" s="45" t="n"/>
      <c r="AA165" s="45" t="n"/>
    </row>
    <row r="166" ht="12.75" customHeight="1" s="198">
      <c r="A166" s="101" t="inlineStr">
        <is>
          <t>Faroe Islands</t>
        </is>
      </c>
      <c r="B166" s="62">
        <f t="array" ref="B166">INDEX(Countries!$D$2:$D$255, MATCH($A166, Countries!$B$2:$B$255, 0))
</f>
        <v/>
      </c>
      <c r="C166" s="95" t="inlineStr">
        <is>
          <t>NoData</t>
        </is>
      </c>
      <c r="D166" s="95" t="inlineStr">
        <is>
          <t>NoData</t>
        </is>
      </c>
      <c r="E166" s="95" t="inlineStr">
        <is>
          <t>NoData</t>
        </is>
      </c>
      <c r="F166" s="95" t="inlineStr">
        <is>
          <t>NoData</t>
        </is>
      </c>
      <c r="G166" s="95" t="inlineStr">
        <is>
          <t>NoData</t>
        </is>
      </c>
      <c r="H166" s="95" t="inlineStr">
        <is>
          <t>NoData</t>
        </is>
      </c>
      <c r="I166" s="95" t="inlineStr">
        <is>
          <t>NoData</t>
        </is>
      </c>
      <c r="J166" s="95" t="inlineStr">
        <is>
          <t>NoData</t>
        </is>
      </c>
      <c r="K166" s="95" t="inlineStr">
        <is>
          <t>NoData</t>
        </is>
      </c>
      <c r="L166" s="95" t="inlineStr">
        <is>
          <t>NoData</t>
        </is>
      </c>
      <c r="M166" s="95" t="inlineStr">
        <is>
          <t>NoData</t>
        </is>
      </c>
      <c r="N166" s="95" t="inlineStr">
        <is>
          <t>NoData</t>
        </is>
      </c>
      <c r="O166" s="95" t="inlineStr">
        <is>
          <t>NoData</t>
        </is>
      </c>
      <c r="P166" s="95" t="inlineStr">
        <is>
          <t>NoData</t>
        </is>
      </c>
      <c r="Q166" s="95" t="inlineStr">
        <is>
          <t>NoData</t>
        </is>
      </c>
      <c r="R166" s="95" t="inlineStr">
        <is>
          <t>NoData</t>
        </is>
      </c>
      <c r="S166" s="95" t="inlineStr">
        <is>
          <t>NoData</t>
        </is>
      </c>
      <c r="T166" s="95" t="inlineStr">
        <is>
          <t>NoData</t>
        </is>
      </c>
      <c r="U166" s="95" t="inlineStr">
        <is>
          <t>NoData</t>
        </is>
      </c>
      <c r="V166" s="95" t="inlineStr">
        <is>
          <t>NoData</t>
        </is>
      </c>
      <c r="W166" s="95" t="inlineStr">
        <is>
          <t>NoData</t>
        </is>
      </c>
      <c r="X166" s="95" t="inlineStr">
        <is>
          <t>NoData</t>
        </is>
      </c>
      <c r="Y166" s="45" t="n"/>
      <c r="Z166" s="45" t="n"/>
      <c r="AA166" s="45" t="n"/>
    </row>
    <row r="167" ht="12.75" customHeight="1" s="198">
      <c r="A167" s="101" t="inlineStr">
        <is>
          <t>Finland</t>
        </is>
      </c>
      <c r="B167" s="62">
        <f t="array" ref="B167">INDEX(Countries!$D$2:$D$255, MATCH($A167, Countries!$B$2:$B$255, 0))
</f>
        <v/>
      </c>
      <c r="C167" s="95" t="inlineStr">
        <is>
          <t>NoData</t>
        </is>
      </c>
      <c r="D167" s="95" t="inlineStr">
        <is>
          <t>NoData</t>
        </is>
      </c>
      <c r="E167" s="95" t="inlineStr">
        <is>
          <t>NoData</t>
        </is>
      </c>
      <c r="F167" s="95" t="inlineStr">
        <is>
          <t>NoData</t>
        </is>
      </c>
      <c r="G167" s="95" t="inlineStr">
        <is>
          <t>NoData</t>
        </is>
      </c>
      <c r="H167" s="95" t="inlineStr">
        <is>
          <t>NoData</t>
        </is>
      </c>
      <c r="I167" s="95" t="inlineStr">
        <is>
          <t>NoData</t>
        </is>
      </c>
      <c r="J167" s="95" t="inlineStr">
        <is>
          <t>NoData</t>
        </is>
      </c>
      <c r="K167" s="95" t="inlineStr">
        <is>
          <t>NoData</t>
        </is>
      </c>
      <c r="L167" s="95" t="inlineStr">
        <is>
          <t>NoData</t>
        </is>
      </c>
      <c r="M167" s="95" t="inlineStr">
        <is>
          <t>NoData</t>
        </is>
      </c>
      <c r="N167" s="95" t="inlineStr">
        <is>
          <t>NoData</t>
        </is>
      </c>
      <c r="O167" s="95" t="inlineStr">
        <is>
          <t>NoData</t>
        </is>
      </c>
      <c r="P167" s="95" t="inlineStr">
        <is>
          <t>NoData</t>
        </is>
      </c>
      <c r="Q167" s="95" t="inlineStr">
        <is>
          <t>NoData</t>
        </is>
      </c>
      <c r="R167" s="95" t="inlineStr">
        <is>
          <t>NoData</t>
        </is>
      </c>
      <c r="S167" s="95" t="inlineStr">
        <is>
          <t>NoData</t>
        </is>
      </c>
      <c r="T167" s="95" t="inlineStr">
        <is>
          <t>NoData</t>
        </is>
      </c>
      <c r="U167" s="95" t="inlineStr">
        <is>
          <t>NoData</t>
        </is>
      </c>
      <c r="V167" s="95" t="inlineStr">
        <is>
          <t>NoData</t>
        </is>
      </c>
      <c r="W167" s="95" t="inlineStr">
        <is>
          <t>NoData</t>
        </is>
      </c>
      <c r="X167" s="95" t="inlineStr">
        <is>
          <t>NoData</t>
        </is>
      </c>
      <c r="Y167" s="45" t="n"/>
      <c r="Z167" s="45" t="n"/>
      <c r="AA167" s="45" t="n"/>
    </row>
    <row r="168" ht="12.75" customHeight="1" s="198">
      <c r="A168" s="101" t="inlineStr">
        <is>
          <t>Georgia</t>
        </is>
      </c>
      <c r="B168" s="62">
        <f t="array" ref="B168">INDEX(Countries!$D$2:$D$255, MATCH($A168, Countries!$B$2:$B$255, 0))
</f>
        <v/>
      </c>
      <c r="C168" s="95" t="inlineStr">
        <is>
          <t>NoData</t>
        </is>
      </c>
      <c r="D168" s="95" t="inlineStr">
        <is>
          <t>NoData</t>
        </is>
      </c>
      <c r="E168" s="95" t="inlineStr">
        <is>
          <t>NoData</t>
        </is>
      </c>
      <c r="F168" s="95" t="inlineStr">
        <is>
          <t>NoData</t>
        </is>
      </c>
      <c r="G168" s="95" t="inlineStr">
        <is>
          <t>NoData</t>
        </is>
      </c>
      <c r="H168" s="95" t="inlineStr">
        <is>
          <t>NoData</t>
        </is>
      </c>
      <c r="I168" s="95" t="inlineStr">
        <is>
          <t>NoData</t>
        </is>
      </c>
      <c r="J168" s="95" t="inlineStr">
        <is>
          <t>NoData</t>
        </is>
      </c>
      <c r="K168" s="95" t="inlineStr">
        <is>
          <t>NoData</t>
        </is>
      </c>
      <c r="L168" s="95" t="inlineStr">
        <is>
          <t>NoData</t>
        </is>
      </c>
      <c r="M168" s="95" t="inlineStr">
        <is>
          <t>NoData</t>
        </is>
      </c>
      <c r="N168" s="95" t="inlineStr">
        <is>
          <t>NoData</t>
        </is>
      </c>
      <c r="O168" s="95" t="inlineStr">
        <is>
          <t>NoData</t>
        </is>
      </c>
      <c r="P168" s="95" t="inlineStr">
        <is>
          <t>NoData</t>
        </is>
      </c>
      <c r="Q168" s="95" t="inlineStr">
        <is>
          <t>NoData</t>
        </is>
      </c>
      <c r="R168" s="95" t="inlineStr">
        <is>
          <t>NoData</t>
        </is>
      </c>
      <c r="S168" s="95" t="inlineStr">
        <is>
          <t>NoData</t>
        </is>
      </c>
      <c r="T168" s="95" t="inlineStr">
        <is>
          <t>NoData</t>
        </is>
      </c>
      <c r="U168" s="95" t="inlineStr">
        <is>
          <t>NoData</t>
        </is>
      </c>
      <c r="V168" s="95" t="inlineStr">
        <is>
          <t>NoData</t>
        </is>
      </c>
      <c r="W168" s="95" t="inlineStr">
        <is>
          <t>NoData</t>
        </is>
      </c>
      <c r="X168" s="95" t="inlineStr">
        <is>
          <t>NoData</t>
        </is>
      </c>
      <c r="Y168" s="45" t="n"/>
      <c r="Z168" s="45" t="n"/>
      <c r="AA168" s="45" t="n"/>
    </row>
    <row r="169" ht="12.75" customHeight="1" s="198">
      <c r="A169" s="101" t="inlineStr">
        <is>
          <t>Gibraltar</t>
        </is>
      </c>
      <c r="B169" s="62">
        <f t="array" ref="B169">INDEX(Countries!$D$2:$D$255, MATCH($A169, Countries!$B$2:$B$255, 0))
</f>
        <v/>
      </c>
      <c r="C169" s="95" t="inlineStr">
        <is>
          <t>NoData</t>
        </is>
      </c>
      <c r="D169" s="95" t="inlineStr">
        <is>
          <t>NoData</t>
        </is>
      </c>
      <c r="E169" s="95" t="inlineStr">
        <is>
          <t>NoData</t>
        </is>
      </c>
      <c r="F169" s="95" t="inlineStr">
        <is>
          <t>NoData</t>
        </is>
      </c>
      <c r="G169" s="95" t="inlineStr">
        <is>
          <t>NoData</t>
        </is>
      </c>
      <c r="H169" s="95" t="inlineStr">
        <is>
          <t>NoData</t>
        </is>
      </c>
      <c r="I169" s="95" t="inlineStr">
        <is>
          <t>NoData</t>
        </is>
      </c>
      <c r="J169" s="95" t="inlineStr">
        <is>
          <t>NoData</t>
        </is>
      </c>
      <c r="K169" s="95" t="inlineStr">
        <is>
          <t>NoData</t>
        </is>
      </c>
      <c r="L169" s="95" t="inlineStr">
        <is>
          <t>NoData</t>
        </is>
      </c>
      <c r="M169" s="95" t="inlineStr">
        <is>
          <t>NoData</t>
        </is>
      </c>
      <c r="N169" s="95" t="inlineStr">
        <is>
          <t>NoData</t>
        </is>
      </c>
      <c r="O169" s="95" t="inlineStr">
        <is>
          <t>NoData</t>
        </is>
      </c>
      <c r="P169" s="95" t="inlineStr">
        <is>
          <t>NoData</t>
        </is>
      </c>
      <c r="Q169" s="95" t="inlineStr">
        <is>
          <t>NoData</t>
        </is>
      </c>
      <c r="R169" s="95" t="inlineStr">
        <is>
          <t>NoData</t>
        </is>
      </c>
      <c r="S169" s="95" t="inlineStr">
        <is>
          <t>NoData</t>
        </is>
      </c>
      <c r="T169" s="95" t="inlineStr">
        <is>
          <t>NoData</t>
        </is>
      </c>
      <c r="U169" s="95" t="inlineStr">
        <is>
          <t>NoData</t>
        </is>
      </c>
      <c r="V169" s="95" t="inlineStr">
        <is>
          <t>NoData</t>
        </is>
      </c>
      <c r="W169" s="95" t="inlineStr">
        <is>
          <t>NoData</t>
        </is>
      </c>
      <c r="X169" s="95" t="inlineStr">
        <is>
          <t>NoData</t>
        </is>
      </c>
      <c r="Y169" s="45" t="n"/>
      <c r="Z169" s="45" t="n"/>
      <c r="AA169" s="45" t="n"/>
    </row>
    <row r="170" ht="12.75" customHeight="1" s="198">
      <c r="A170" s="101" t="inlineStr">
        <is>
          <t>Greenland</t>
        </is>
      </c>
      <c r="B170" s="62">
        <f t="array" ref="B170">INDEX(Countries!$D$2:$D$255, MATCH($A170, Countries!$B$2:$B$255, 0))
</f>
        <v/>
      </c>
      <c r="C170" s="95" t="inlineStr">
        <is>
          <t>NoData</t>
        </is>
      </c>
      <c r="D170" s="95" t="inlineStr">
        <is>
          <t>NoData</t>
        </is>
      </c>
      <c r="E170" s="95" t="inlineStr">
        <is>
          <t>NoData</t>
        </is>
      </c>
      <c r="F170" s="95" t="inlineStr">
        <is>
          <t>NoData</t>
        </is>
      </c>
      <c r="G170" s="95" t="inlineStr">
        <is>
          <t>NoData</t>
        </is>
      </c>
      <c r="H170" s="95" t="inlineStr">
        <is>
          <t>NoData</t>
        </is>
      </c>
      <c r="I170" s="95" t="inlineStr">
        <is>
          <t>NoData</t>
        </is>
      </c>
      <c r="J170" s="95" t="inlineStr">
        <is>
          <t>NoData</t>
        </is>
      </c>
      <c r="K170" s="95" t="inlineStr">
        <is>
          <t>NoData</t>
        </is>
      </c>
      <c r="L170" s="95" t="inlineStr">
        <is>
          <t>NoData</t>
        </is>
      </c>
      <c r="M170" s="95" t="inlineStr">
        <is>
          <t>NoData</t>
        </is>
      </c>
      <c r="N170" s="95" t="inlineStr">
        <is>
          <t>NoData</t>
        </is>
      </c>
      <c r="O170" s="95" t="inlineStr">
        <is>
          <t>NoData</t>
        </is>
      </c>
      <c r="P170" s="95" t="inlineStr">
        <is>
          <t>NoData</t>
        </is>
      </c>
      <c r="Q170" s="95" t="inlineStr">
        <is>
          <t>NoData</t>
        </is>
      </c>
      <c r="R170" s="95" t="inlineStr">
        <is>
          <t>NoData</t>
        </is>
      </c>
      <c r="S170" s="95" t="inlineStr">
        <is>
          <t>NoData</t>
        </is>
      </c>
      <c r="T170" s="95" t="inlineStr">
        <is>
          <t>NoData</t>
        </is>
      </c>
      <c r="U170" s="95" t="inlineStr">
        <is>
          <t>NoData</t>
        </is>
      </c>
      <c r="V170" s="95" t="inlineStr">
        <is>
          <t>NoData</t>
        </is>
      </c>
      <c r="W170" s="95" t="inlineStr">
        <is>
          <t>NoData</t>
        </is>
      </c>
      <c r="X170" s="95" t="inlineStr">
        <is>
          <t>NoData</t>
        </is>
      </c>
      <c r="Y170" s="45" t="n"/>
      <c r="Z170" s="45" t="n"/>
      <c r="AA170" s="45" t="n"/>
    </row>
    <row r="171" ht="12.75" customHeight="1" s="198">
      <c r="A171" s="101" t="inlineStr">
        <is>
          <t>Guernsey</t>
        </is>
      </c>
      <c r="B171" s="62">
        <f t="array" ref="B171">INDEX(Countries!$D$2:$D$255, MATCH($A171, Countries!$B$2:$B$255, 0))
</f>
        <v/>
      </c>
      <c r="C171" s="95" t="inlineStr">
        <is>
          <t>NoData</t>
        </is>
      </c>
      <c r="D171" s="95" t="inlineStr">
        <is>
          <t>NoData</t>
        </is>
      </c>
      <c r="E171" s="95" t="inlineStr">
        <is>
          <t>NoData</t>
        </is>
      </c>
      <c r="F171" s="95" t="inlineStr">
        <is>
          <t>NoData</t>
        </is>
      </c>
      <c r="G171" s="95" t="inlineStr">
        <is>
          <t>NoData</t>
        </is>
      </c>
      <c r="H171" s="95" t="inlineStr">
        <is>
          <t>NoData</t>
        </is>
      </c>
      <c r="I171" s="95" t="inlineStr">
        <is>
          <t>NoData</t>
        </is>
      </c>
      <c r="J171" s="95" t="inlineStr">
        <is>
          <t>NoData</t>
        </is>
      </c>
      <c r="K171" s="95" t="inlineStr">
        <is>
          <t>NoData</t>
        </is>
      </c>
      <c r="L171" s="95" t="inlineStr">
        <is>
          <t>NoData</t>
        </is>
      </c>
      <c r="M171" s="95" t="inlineStr">
        <is>
          <t>NoData</t>
        </is>
      </c>
      <c r="N171" s="95" t="inlineStr">
        <is>
          <t>NoData</t>
        </is>
      </c>
      <c r="O171" s="95" t="inlineStr">
        <is>
          <t>NoData</t>
        </is>
      </c>
      <c r="P171" s="95" t="inlineStr">
        <is>
          <t>NoData</t>
        </is>
      </c>
      <c r="Q171" s="95" t="inlineStr">
        <is>
          <t>NoData</t>
        </is>
      </c>
      <c r="R171" s="95" t="inlineStr">
        <is>
          <t>NoData</t>
        </is>
      </c>
      <c r="S171" s="95" t="inlineStr">
        <is>
          <t>NoData</t>
        </is>
      </c>
      <c r="T171" s="95" t="inlineStr">
        <is>
          <t>NoData</t>
        </is>
      </c>
      <c r="U171" s="95" t="inlineStr">
        <is>
          <t>NoData</t>
        </is>
      </c>
      <c r="V171" s="95" t="inlineStr">
        <is>
          <t>NoData</t>
        </is>
      </c>
      <c r="W171" s="95" t="inlineStr">
        <is>
          <t>NoData</t>
        </is>
      </c>
      <c r="X171" s="95" t="inlineStr">
        <is>
          <t>NoData</t>
        </is>
      </c>
      <c r="Y171" s="45" t="n"/>
      <c r="Z171" s="45" t="n"/>
      <c r="AA171" s="45" t="n"/>
    </row>
    <row r="172" ht="12.75" customHeight="1" s="198">
      <c r="A172" s="101" t="inlineStr">
        <is>
          <t>Iceland</t>
        </is>
      </c>
      <c r="B172" s="62">
        <f t="array" ref="B172">INDEX(Countries!$D$2:$D$255, MATCH($A172, Countries!$B$2:$B$255, 0))
</f>
        <v/>
      </c>
      <c r="C172" s="95" t="inlineStr">
        <is>
          <t>NoData</t>
        </is>
      </c>
      <c r="D172" s="95" t="inlineStr">
        <is>
          <t>NoData</t>
        </is>
      </c>
      <c r="E172" s="95" t="inlineStr">
        <is>
          <t>NoData</t>
        </is>
      </c>
      <c r="F172" s="95" t="inlineStr">
        <is>
          <t>NoData</t>
        </is>
      </c>
      <c r="G172" s="95" t="inlineStr">
        <is>
          <t>NoData</t>
        </is>
      </c>
      <c r="H172" s="95" t="inlineStr">
        <is>
          <t>NoData</t>
        </is>
      </c>
      <c r="I172" s="95" t="inlineStr">
        <is>
          <t>NoData</t>
        </is>
      </c>
      <c r="J172" s="95" t="inlineStr">
        <is>
          <t>NoData</t>
        </is>
      </c>
      <c r="K172" s="95" t="inlineStr">
        <is>
          <t>NoData</t>
        </is>
      </c>
      <c r="L172" s="95" t="inlineStr">
        <is>
          <t>NoData</t>
        </is>
      </c>
      <c r="M172" s="95" t="inlineStr">
        <is>
          <t>NoData</t>
        </is>
      </c>
      <c r="N172" s="95" t="inlineStr">
        <is>
          <t>NoData</t>
        </is>
      </c>
      <c r="O172" s="95" t="inlineStr">
        <is>
          <t>NoData</t>
        </is>
      </c>
      <c r="P172" s="95" t="inlineStr">
        <is>
          <t>NoData</t>
        </is>
      </c>
      <c r="Q172" s="95" t="inlineStr">
        <is>
          <t>NoData</t>
        </is>
      </c>
      <c r="R172" s="95" t="inlineStr">
        <is>
          <t>NoData</t>
        </is>
      </c>
      <c r="S172" s="95" t="inlineStr">
        <is>
          <t>NoData</t>
        </is>
      </c>
      <c r="T172" s="95" t="inlineStr">
        <is>
          <t>NoData</t>
        </is>
      </c>
      <c r="U172" s="95" t="inlineStr">
        <is>
          <t>NoData</t>
        </is>
      </c>
      <c r="V172" s="95" t="inlineStr">
        <is>
          <t>NoData</t>
        </is>
      </c>
      <c r="W172" s="95" t="inlineStr">
        <is>
          <t>NoData</t>
        </is>
      </c>
      <c r="X172" s="95" t="inlineStr">
        <is>
          <t>NoData</t>
        </is>
      </c>
      <c r="Y172" s="45" t="n"/>
      <c r="Z172" s="45" t="n"/>
      <c r="AA172" s="45" t="n"/>
    </row>
    <row r="173" ht="12.75" customHeight="1" s="198">
      <c r="A173" s="101" t="inlineStr">
        <is>
          <t>Iraq</t>
        </is>
      </c>
      <c r="B173" s="62">
        <f t="array" ref="B173">INDEX(Countries!$D$2:$D$255, MATCH($A173, Countries!$B$2:$B$255, 0))
</f>
        <v/>
      </c>
      <c r="C173" s="95" t="inlineStr">
        <is>
          <t>NoData</t>
        </is>
      </c>
      <c r="D173" s="95" t="inlineStr">
        <is>
          <t>NoData</t>
        </is>
      </c>
      <c r="E173" s="95" t="inlineStr">
        <is>
          <t>NoData</t>
        </is>
      </c>
      <c r="F173" s="95" t="inlineStr">
        <is>
          <t>NoData</t>
        </is>
      </c>
      <c r="G173" s="95" t="inlineStr">
        <is>
          <t>NoData</t>
        </is>
      </c>
      <c r="H173" s="95" t="inlineStr">
        <is>
          <t>NoData</t>
        </is>
      </c>
      <c r="I173" s="95" t="inlineStr">
        <is>
          <t>NoData</t>
        </is>
      </c>
      <c r="J173" s="95" t="inlineStr">
        <is>
          <t>NoData</t>
        </is>
      </c>
      <c r="K173" s="95" t="inlineStr">
        <is>
          <t>NoData</t>
        </is>
      </c>
      <c r="L173" s="95" t="inlineStr">
        <is>
          <t>NoData</t>
        </is>
      </c>
      <c r="M173" s="95" t="inlineStr">
        <is>
          <t>NoData</t>
        </is>
      </c>
      <c r="N173" s="95" t="inlineStr">
        <is>
          <t>NoData</t>
        </is>
      </c>
      <c r="O173" s="95" t="inlineStr">
        <is>
          <t>NoData</t>
        </is>
      </c>
      <c r="P173" s="95" t="inlineStr">
        <is>
          <t>NoData</t>
        </is>
      </c>
      <c r="Q173" s="95" t="inlineStr">
        <is>
          <t>NoData</t>
        </is>
      </c>
      <c r="R173" s="95" t="inlineStr">
        <is>
          <t>NoData</t>
        </is>
      </c>
      <c r="S173" s="95" t="inlineStr">
        <is>
          <t>NoData</t>
        </is>
      </c>
      <c r="T173" s="95" t="inlineStr">
        <is>
          <t>NoData</t>
        </is>
      </c>
      <c r="U173" s="95" t="inlineStr">
        <is>
          <t>NoData</t>
        </is>
      </c>
      <c r="V173" s="95" t="inlineStr">
        <is>
          <t>NoData</t>
        </is>
      </c>
      <c r="W173" s="95" t="inlineStr">
        <is>
          <t>NoData</t>
        </is>
      </c>
      <c r="X173" s="95" t="inlineStr">
        <is>
          <t>NoData</t>
        </is>
      </c>
      <c r="Y173" s="45" t="n"/>
      <c r="Z173" s="45" t="n"/>
      <c r="AA173" s="45" t="n"/>
    </row>
    <row r="174" ht="12.75" customHeight="1" s="198">
      <c r="A174" s="101" t="inlineStr">
        <is>
          <t>Ireland</t>
        </is>
      </c>
      <c r="B174" s="62">
        <f t="array" ref="B174">INDEX(Countries!$D$2:$D$255, MATCH($A174, Countries!$B$2:$B$255, 0))
</f>
        <v/>
      </c>
      <c r="C174" s="95" t="inlineStr">
        <is>
          <t>NoData</t>
        </is>
      </c>
      <c r="D174" s="95" t="inlineStr">
        <is>
          <t>NoData</t>
        </is>
      </c>
      <c r="E174" s="95" t="inlineStr">
        <is>
          <t>NoData</t>
        </is>
      </c>
      <c r="F174" s="95" t="inlineStr">
        <is>
          <t>NoData</t>
        </is>
      </c>
      <c r="G174" s="95" t="inlineStr">
        <is>
          <t>NoData</t>
        </is>
      </c>
      <c r="H174" s="95" t="inlineStr">
        <is>
          <t>NoData</t>
        </is>
      </c>
      <c r="I174" s="95" t="inlineStr">
        <is>
          <t>NoData</t>
        </is>
      </c>
      <c r="J174" s="95" t="inlineStr">
        <is>
          <t>NoData</t>
        </is>
      </c>
      <c r="K174" s="95" t="inlineStr">
        <is>
          <t>NoData</t>
        </is>
      </c>
      <c r="L174" s="95" t="inlineStr">
        <is>
          <t>NoData</t>
        </is>
      </c>
      <c r="M174" s="95" t="inlineStr">
        <is>
          <t>NoData</t>
        </is>
      </c>
      <c r="N174" s="95" t="inlineStr">
        <is>
          <t>NoData</t>
        </is>
      </c>
      <c r="O174" s="95" t="inlineStr">
        <is>
          <t>NoData</t>
        </is>
      </c>
      <c r="P174" s="95" t="inlineStr">
        <is>
          <t>NoData</t>
        </is>
      </c>
      <c r="Q174" s="95" t="inlineStr">
        <is>
          <t>NoData</t>
        </is>
      </c>
      <c r="R174" s="95" t="inlineStr">
        <is>
          <t>NoData</t>
        </is>
      </c>
      <c r="S174" s="95" t="inlineStr">
        <is>
          <t>NoData</t>
        </is>
      </c>
      <c r="T174" s="95" t="inlineStr">
        <is>
          <t>NoData</t>
        </is>
      </c>
      <c r="U174" s="95" t="inlineStr">
        <is>
          <t>NoData</t>
        </is>
      </c>
      <c r="V174" s="95" t="inlineStr">
        <is>
          <t>NoData</t>
        </is>
      </c>
      <c r="W174" s="95" t="inlineStr">
        <is>
          <t>NoData</t>
        </is>
      </c>
      <c r="X174" s="95" t="inlineStr">
        <is>
          <t>NoData</t>
        </is>
      </c>
      <c r="Y174" s="45" t="n"/>
      <c r="Z174" s="45" t="n"/>
      <c r="AA174" s="45" t="n"/>
    </row>
    <row r="175" ht="12.75" customHeight="1" s="198">
      <c r="A175" s="101" t="inlineStr">
        <is>
          <t>Isle of Man</t>
        </is>
      </c>
      <c r="B175" s="62">
        <f t="array" ref="B175">INDEX(Countries!$D$2:$D$255, MATCH($A175, Countries!$B$2:$B$255, 0))
</f>
        <v/>
      </c>
      <c r="C175" s="95" t="inlineStr">
        <is>
          <t>NoData</t>
        </is>
      </c>
      <c r="D175" s="95" t="inlineStr">
        <is>
          <t>NoData</t>
        </is>
      </c>
      <c r="E175" s="95" t="inlineStr">
        <is>
          <t>NoData</t>
        </is>
      </c>
      <c r="F175" s="95" t="inlineStr">
        <is>
          <t>NoData</t>
        </is>
      </c>
      <c r="G175" s="95" t="inlineStr">
        <is>
          <t>NoData</t>
        </is>
      </c>
      <c r="H175" s="95" t="inlineStr">
        <is>
          <t>NoData</t>
        </is>
      </c>
      <c r="I175" s="95" t="inlineStr">
        <is>
          <t>NoData</t>
        </is>
      </c>
      <c r="J175" s="95" t="inlineStr">
        <is>
          <t>NoData</t>
        </is>
      </c>
      <c r="K175" s="95" t="inlineStr">
        <is>
          <t>NoData</t>
        </is>
      </c>
      <c r="L175" s="95" t="inlineStr">
        <is>
          <t>NoData</t>
        </is>
      </c>
      <c r="M175" s="95" t="inlineStr">
        <is>
          <t>NoData</t>
        </is>
      </c>
      <c r="N175" s="95" t="inlineStr">
        <is>
          <t>NoData</t>
        </is>
      </c>
      <c r="O175" s="95" t="inlineStr">
        <is>
          <t>NoData</t>
        </is>
      </c>
      <c r="P175" s="95" t="inlineStr">
        <is>
          <t>NoData</t>
        </is>
      </c>
      <c r="Q175" s="95" t="inlineStr">
        <is>
          <t>NoData</t>
        </is>
      </c>
      <c r="R175" s="95" t="inlineStr">
        <is>
          <t>NoData</t>
        </is>
      </c>
      <c r="S175" s="95" t="inlineStr">
        <is>
          <t>NoData</t>
        </is>
      </c>
      <c r="T175" s="95" t="inlineStr">
        <is>
          <t>NoData</t>
        </is>
      </c>
      <c r="U175" s="95" t="inlineStr">
        <is>
          <t>NoData</t>
        </is>
      </c>
      <c r="V175" s="95" t="inlineStr">
        <is>
          <t>NoData</t>
        </is>
      </c>
      <c r="W175" s="95" t="inlineStr">
        <is>
          <t>NoData</t>
        </is>
      </c>
      <c r="X175" s="95" t="inlineStr">
        <is>
          <t>NoData</t>
        </is>
      </c>
      <c r="Y175" s="45" t="n"/>
      <c r="Z175" s="45" t="n"/>
      <c r="AA175" s="45" t="n"/>
    </row>
    <row r="176" ht="12.75" customHeight="1" s="198">
      <c r="A176" s="101" t="inlineStr">
        <is>
          <t>Jersey</t>
        </is>
      </c>
      <c r="B176" s="62">
        <f t="array" ref="B176">INDEX(Countries!$D$2:$D$255, MATCH($A176, Countries!$B$2:$B$255, 0))
</f>
        <v/>
      </c>
      <c r="C176" s="95" t="inlineStr">
        <is>
          <t>NoData</t>
        </is>
      </c>
      <c r="D176" s="95" t="inlineStr">
        <is>
          <t>NoData</t>
        </is>
      </c>
      <c r="E176" s="95" t="inlineStr">
        <is>
          <t>NoData</t>
        </is>
      </c>
      <c r="F176" s="95" t="inlineStr">
        <is>
          <t>NoData</t>
        </is>
      </c>
      <c r="G176" s="95" t="inlineStr">
        <is>
          <t>NoData</t>
        </is>
      </c>
      <c r="H176" s="95" t="inlineStr">
        <is>
          <t>NoData</t>
        </is>
      </c>
      <c r="I176" s="95" t="inlineStr">
        <is>
          <t>NoData</t>
        </is>
      </c>
      <c r="J176" s="95" t="inlineStr">
        <is>
          <t>NoData</t>
        </is>
      </c>
      <c r="K176" s="95" t="inlineStr">
        <is>
          <t>NoData</t>
        </is>
      </c>
      <c r="L176" s="95" t="inlineStr">
        <is>
          <t>NoData</t>
        </is>
      </c>
      <c r="M176" s="95" t="inlineStr">
        <is>
          <t>NoData</t>
        </is>
      </c>
      <c r="N176" s="95" t="inlineStr">
        <is>
          <t>NoData</t>
        </is>
      </c>
      <c r="O176" s="95" t="inlineStr">
        <is>
          <t>NoData</t>
        </is>
      </c>
      <c r="P176" s="95" t="inlineStr">
        <is>
          <t>NoData</t>
        </is>
      </c>
      <c r="Q176" s="95" t="inlineStr">
        <is>
          <t>NoData</t>
        </is>
      </c>
      <c r="R176" s="95" t="inlineStr">
        <is>
          <t>NoData</t>
        </is>
      </c>
      <c r="S176" s="95" t="inlineStr">
        <is>
          <t>NoData</t>
        </is>
      </c>
      <c r="T176" s="95" t="inlineStr">
        <is>
          <t>NoData</t>
        </is>
      </c>
      <c r="U176" s="95" t="inlineStr">
        <is>
          <t>NoData</t>
        </is>
      </c>
      <c r="V176" s="95" t="inlineStr">
        <is>
          <t>NoData</t>
        </is>
      </c>
      <c r="W176" s="95" t="inlineStr">
        <is>
          <t>NoData</t>
        </is>
      </c>
      <c r="X176" s="95" t="inlineStr">
        <is>
          <t>NoData</t>
        </is>
      </c>
      <c r="Y176" s="45" t="n"/>
      <c r="Z176" s="45" t="n"/>
      <c r="AA176" s="45" t="n"/>
    </row>
    <row r="177" ht="12.75" customHeight="1" s="198">
      <c r="A177" s="101" t="inlineStr">
        <is>
          <t>Kazakhstan</t>
        </is>
      </c>
      <c r="B177" s="62">
        <f t="array" ref="B177">INDEX(Countries!$D$2:$D$255, MATCH($A177, Countries!$B$2:$B$255, 0))
</f>
        <v/>
      </c>
      <c r="C177" s="95" t="inlineStr">
        <is>
          <t>NoData</t>
        </is>
      </c>
      <c r="D177" s="95" t="inlineStr">
        <is>
          <t>NoData</t>
        </is>
      </c>
      <c r="E177" s="95" t="inlineStr">
        <is>
          <t>NoData</t>
        </is>
      </c>
      <c r="F177" s="95" t="inlineStr">
        <is>
          <t>NoData</t>
        </is>
      </c>
      <c r="G177" s="95" t="inlineStr">
        <is>
          <t>NoData</t>
        </is>
      </c>
      <c r="H177" s="95" t="inlineStr">
        <is>
          <t>NoData</t>
        </is>
      </c>
      <c r="I177" s="95" t="inlineStr">
        <is>
          <t>NoData</t>
        </is>
      </c>
      <c r="J177" s="95" t="inlineStr">
        <is>
          <t>NoData</t>
        </is>
      </c>
      <c r="K177" s="95" t="inlineStr">
        <is>
          <t>NoData</t>
        </is>
      </c>
      <c r="L177" s="95" t="inlineStr">
        <is>
          <t>NoData</t>
        </is>
      </c>
      <c r="M177" s="95" t="inlineStr">
        <is>
          <t>NoData</t>
        </is>
      </c>
      <c r="N177" s="95" t="inlineStr">
        <is>
          <t>NoData</t>
        </is>
      </c>
      <c r="O177" s="95" t="inlineStr">
        <is>
          <t>NoData</t>
        </is>
      </c>
      <c r="P177" s="95" t="inlineStr">
        <is>
          <t>NoData</t>
        </is>
      </c>
      <c r="Q177" s="95" t="inlineStr">
        <is>
          <t>NoData</t>
        </is>
      </c>
      <c r="R177" s="95" t="inlineStr">
        <is>
          <t>NoData</t>
        </is>
      </c>
      <c r="S177" s="95" t="inlineStr">
        <is>
          <t>NoData</t>
        </is>
      </c>
      <c r="T177" s="95" t="inlineStr">
        <is>
          <t>NoData</t>
        </is>
      </c>
      <c r="U177" s="95" t="inlineStr">
        <is>
          <t>NoData</t>
        </is>
      </c>
      <c r="V177" s="95" t="inlineStr">
        <is>
          <t>NoData</t>
        </is>
      </c>
      <c r="W177" s="95" t="inlineStr">
        <is>
          <t>NoData</t>
        </is>
      </c>
      <c r="X177" s="95" t="inlineStr">
        <is>
          <t>NoData</t>
        </is>
      </c>
      <c r="Y177" s="45" t="n"/>
      <c r="Z177" s="45" t="n"/>
      <c r="AA177" s="45" t="n"/>
    </row>
    <row r="178" ht="12.75" customHeight="1" s="198">
      <c r="A178" s="101" t="inlineStr">
        <is>
          <t>North Korea</t>
        </is>
      </c>
      <c r="B178" s="62">
        <f t="array" ref="B178">INDEX(Countries!$D$2:$D$255, MATCH($A178, Countries!$B$2:$B$255, 0))
</f>
        <v/>
      </c>
      <c r="C178" s="95" t="inlineStr">
        <is>
          <t>NoData</t>
        </is>
      </c>
      <c r="D178" s="95" t="inlineStr">
        <is>
          <t>NoData</t>
        </is>
      </c>
      <c r="E178" s="95" t="inlineStr">
        <is>
          <t>NoData</t>
        </is>
      </c>
      <c r="F178" s="95" t="inlineStr">
        <is>
          <t>NoData</t>
        </is>
      </c>
      <c r="G178" s="95" t="inlineStr">
        <is>
          <t>NoData</t>
        </is>
      </c>
      <c r="H178" s="95" t="inlineStr">
        <is>
          <t>NoData</t>
        </is>
      </c>
      <c r="I178" s="95" t="inlineStr">
        <is>
          <t>NoData</t>
        </is>
      </c>
      <c r="J178" s="95" t="inlineStr">
        <is>
          <t>NoData</t>
        </is>
      </c>
      <c r="K178" s="95" t="inlineStr">
        <is>
          <t>NoData</t>
        </is>
      </c>
      <c r="L178" s="95" t="inlineStr">
        <is>
          <t>NoData</t>
        </is>
      </c>
      <c r="M178" s="95" t="inlineStr">
        <is>
          <t>NoData</t>
        </is>
      </c>
      <c r="N178" s="95" t="inlineStr">
        <is>
          <t>NoData</t>
        </is>
      </c>
      <c r="O178" s="95" t="inlineStr">
        <is>
          <t>NoData</t>
        </is>
      </c>
      <c r="P178" s="95" t="inlineStr">
        <is>
          <t>NoData</t>
        </is>
      </c>
      <c r="Q178" s="95" t="inlineStr">
        <is>
          <t>NoData</t>
        </is>
      </c>
      <c r="R178" s="95" t="inlineStr">
        <is>
          <t>NoData</t>
        </is>
      </c>
      <c r="S178" s="95" t="inlineStr">
        <is>
          <t>NoData</t>
        </is>
      </c>
      <c r="T178" s="95" t="inlineStr">
        <is>
          <t>NoData</t>
        </is>
      </c>
      <c r="U178" s="95" t="inlineStr">
        <is>
          <t>NoData</t>
        </is>
      </c>
      <c r="V178" s="95" t="inlineStr">
        <is>
          <t>NoData</t>
        </is>
      </c>
      <c r="W178" s="95" t="inlineStr">
        <is>
          <t>NoData</t>
        </is>
      </c>
      <c r="X178" s="95" t="inlineStr">
        <is>
          <t>NoData</t>
        </is>
      </c>
      <c r="Y178" s="45" t="n"/>
      <c r="Z178" s="45" t="n"/>
      <c r="AA178" s="45" t="n"/>
    </row>
    <row r="179" ht="12.75" customHeight="1" s="198">
      <c r="A179" s="101" t="inlineStr">
        <is>
          <t>South Korea</t>
        </is>
      </c>
      <c r="B179" s="62">
        <f t="array" ref="B179">INDEX(Countries!$D$2:$D$255, MATCH($A179, Countries!$B$2:$B$255, 0))
</f>
        <v/>
      </c>
      <c r="C179" s="95" t="inlineStr">
        <is>
          <t>NoData</t>
        </is>
      </c>
      <c r="D179" s="95" t="inlineStr">
        <is>
          <t>NoData</t>
        </is>
      </c>
      <c r="E179" s="95" t="inlineStr">
        <is>
          <t>NoData</t>
        </is>
      </c>
      <c r="F179" s="95" t="inlineStr">
        <is>
          <t>NoData</t>
        </is>
      </c>
      <c r="G179" s="95" t="inlineStr">
        <is>
          <t>NoData</t>
        </is>
      </c>
      <c r="H179" s="95" t="inlineStr">
        <is>
          <t>NoData</t>
        </is>
      </c>
      <c r="I179" s="95" t="inlineStr">
        <is>
          <t>NoData</t>
        </is>
      </c>
      <c r="J179" s="95" t="inlineStr">
        <is>
          <t>NoData</t>
        </is>
      </c>
      <c r="K179" s="95" t="inlineStr">
        <is>
          <t>NoData</t>
        </is>
      </c>
      <c r="L179" s="95" t="inlineStr">
        <is>
          <t>NoData</t>
        </is>
      </c>
      <c r="M179" s="95" t="inlineStr">
        <is>
          <t>NoData</t>
        </is>
      </c>
      <c r="N179" s="95" t="inlineStr">
        <is>
          <t>NoData</t>
        </is>
      </c>
      <c r="O179" s="95" t="inlineStr">
        <is>
          <t>NoData</t>
        </is>
      </c>
      <c r="P179" s="95" t="inlineStr">
        <is>
          <t>NoData</t>
        </is>
      </c>
      <c r="Q179" s="95" t="inlineStr">
        <is>
          <t>NoData</t>
        </is>
      </c>
      <c r="R179" s="95" t="inlineStr">
        <is>
          <t>NoData</t>
        </is>
      </c>
      <c r="S179" s="95" t="inlineStr">
        <is>
          <t>NoData</t>
        </is>
      </c>
      <c r="T179" s="95" t="inlineStr">
        <is>
          <t>NoData</t>
        </is>
      </c>
      <c r="U179" s="95" t="inlineStr">
        <is>
          <t>NoData</t>
        </is>
      </c>
      <c r="V179" s="95" t="inlineStr">
        <is>
          <t>NoData</t>
        </is>
      </c>
      <c r="W179" s="95" t="inlineStr">
        <is>
          <t>NoData</t>
        </is>
      </c>
      <c r="X179" s="95" t="inlineStr">
        <is>
          <t>NoData</t>
        </is>
      </c>
      <c r="Y179" s="45" t="n"/>
      <c r="Z179" s="45" t="n"/>
      <c r="AA179" s="45" t="n"/>
    </row>
    <row r="180" ht="12.75" customHeight="1" s="198">
      <c r="A180" s="101" t="inlineStr">
        <is>
          <t>Latvia</t>
        </is>
      </c>
      <c r="B180" s="62">
        <f t="array" ref="B180">INDEX(Countries!$D$2:$D$255, MATCH($A180, Countries!$B$2:$B$255, 0))
</f>
        <v/>
      </c>
      <c r="C180" s="95" t="inlineStr">
        <is>
          <t>NoData</t>
        </is>
      </c>
      <c r="D180" s="95" t="inlineStr">
        <is>
          <t>NoData</t>
        </is>
      </c>
      <c r="E180" s="95" t="inlineStr">
        <is>
          <t>NoData</t>
        </is>
      </c>
      <c r="F180" s="95" t="inlineStr">
        <is>
          <t>NoData</t>
        </is>
      </c>
      <c r="G180" s="95" t="inlineStr">
        <is>
          <t>NoData</t>
        </is>
      </c>
      <c r="H180" s="95" t="inlineStr">
        <is>
          <t>NoData</t>
        </is>
      </c>
      <c r="I180" s="95" t="inlineStr">
        <is>
          <t>NoData</t>
        </is>
      </c>
      <c r="J180" s="95" t="inlineStr">
        <is>
          <t>NoData</t>
        </is>
      </c>
      <c r="K180" s="95" t="inlineStr">
        <is>
          <t>NoData</t>
        </is>
      </c>
      <c r="L180" s="95" t="inlineStr">
        <is>
          <t>NoData</t>
        </is>
      </c>
      <c r="M180" s="95" t="inlineStr">
        <is>
          <t>NoData</t>
        </is>
      </c>
      <c r="N180" s="95" t="inlineStr">
        <is>
          <t>NoData</t>
        </is>
      </c>
      <c r="O180" s="95" t="inlineStr">
        <is>
          <t>NoData</t>
        </is>
      </c>
      <c r="P180" s="95" t="inlineStr">
        <is>
          <t>NoData</t>
        </is>
      </c>
      <c r="Q180" s="95" t="inlineStr">
        <is>
          <t>NoData</t>
        </is>
      </c>
      <c r="R180" s="95" t="inlineStr">
        <is>
          <t>NoData</t>
        </is>
      </c>
      <c r="S180" s="95" t="inlineStr">
        <is>
          <t>NoData</t>
        </is>
      </c>
      <c r="T180" s="95" t="inlineStr">
        <is>
          <t>NoData</t>
        </is>
      </c>
      <c r="U180" s="95" t="inlineStr">
        <is>
          <t>NoData</t>
        </is>
      </c>
      <c r="V180" s="95" t="inlineStr">
        <is>
          <t>NoData</t>
        </is>
      </c>
      <c r="W180" s="95" t="inlineStr">
        <is>
          <t>NoData</t>
        </is>
      </c>
      <c r="X180" s="95" t="inlineStr">
        <is>
          <t>NoData</t>
        </is>
      </c>
      <c r="Y180" s="45" t="n"/>
      <c r="Z180" s="45" t="n"/>
      <c r="AA180" s="45" t="n"/>
    </row>
    <row r="181" ht="12.75" customHeight="1" s="198">
      <c r="A181" s="101" t="inlineStr">
        <is>
          <t>Lebanon</t>
        </is>
      </c>
      <c r="B181" s="62">
        <f t="array" ref="B181">INDEX(Countries!$D$2:$D$255, MATCH($A181, Countries!$B$2:$B$255, 0))
</f>
        <v/>
      </c>
      <c r="C181" s="95" t="inlineStr">
        <is>
          <t>NoData</t>
        </is>
      </c>
      <c r="D181" s="95" t="inlineStr">
        <is>
          <t>NoData</t>
        </is>
      </c>
      <c r="E181" s="95" t="inlineStr">
        <is>
          <t>NoData</t>
        </is>
      </c>
      <c r="F181" s="95" t="inlineStr">
        <is>
          <t>NoData</t>
        </is>
      </c>
      <c r="G181" s="95" t="inlineStr">
        <is>
          <t>NoData</t>
        </is>
      </c>
      <c r="H181" s="95" t="inlineStr">
        <is>
          <t>NoData</t>
        </is>
      </c>
      <c r="I181" s="95" t="inlineStr">
        <is>
          <t>NoData</t>
        </is>
      </c>
      <c r="J181" s="95" t="inlineStr">
        <is>
          <t>NoData</t>
        </is>
      </c>
      <c r="K181" s="95" t="inlineStr">
        <is>
          <t>NoData</t>
        </is>
      </c>
      <c r="L181" s="95" t="inlineStr">
        <is>
          <t>NoData</t>
        </is>
      </c>
      <c r="M181" s="95" t="inlineStr">
        <is>
          <t>NoData</t>
        </is>
      </c>
      <c r="N181" s="95" t="inlineStr">
        <is>
          <t>NoData</t>
        </is>
      </c>
      <c r="O181" s="95" t="inlineStr">
        <is>
          <t>NoData</t>
        </is>
      </c>
      <c r="P181" s="95" t="inlineStr">
        <is>
          <t>NoData</t>
        </is>
      </c>
      <c r="Q181" s="95" t="inlineStr">
        <is>
          <t>NoData</t>
        </is>
      </c>
      <c r="R181" s="95" t="inlineStr">
        <is>
          <t>NoData</t>
        </is>
      </c>
      <c r="S181" s="95" t="inlineStr">
        <is>
          <t>NoData</t>
        </is>
      </c>
      <c r="T181" s="95" t="inlineStr">
        <is>
          <t>NoData</t>
        </is>
      </c>
      <c r="U181" s="95" t="inlineStr">
        <is>
          <t>NoData</t>
        </is>
      </c>
      <c r="V181" s="95" t="inlineStr">
        <is>
          <t>NoData</t>
        </is>
      </c>
      <c r="W181" s="95" t="inlineStr">
        <is>
          <t>NoData</t>
        </is>
      </c>
      <c r="X181" s="95" t="inlineStr">
        <is>
          <t>NoData</t>
        </is>
      </c>
      <c r="Y181" s="45" t="n"/>
      <c r="Z181" s="45" t="n"/>
      <c r="AA181" s="45" t="n"/>
    </row>
    <row r="182" ht="12.75" customHeight="1" s="198">
      <c r="A182" s="101" t="inlineStr">
        <is>
          <t>Lithuania</t>
        </is>
      </c>
      <c r="B182" s="62">
        <f t="array" ref="B182">INDEX(Countries!$D$2:$D$255, MATCH($A182, Countries!$B$2:$B$255, 0))
</f>
        <v/>
      </c>
      <c r="C182" s="95" t="inlineStr">
        <is>
          <t>NoData</t>
        </is>
      </c>
      <c r="D182" s="95" t="inlineStr">
        <is>
          <t>NoData</t>
        </is>
      </c>
      <c r="E182" s="95" t="inlineStr">
        <is>
          <t>NoData</t>
        </is>
      </c>
      <c r="F182" s="95" t="inlineStr">
        <is>
          <t>NoData</t>
        </is>
      </c>
      <c r="G182" s="95" t="inlineStr">
        <is>
          <t>NoData</t>
        </is>
      </c>
      <c r="H182" s="95" t="inlineStr">
        <is>
          <t>NoData</t>
        </is>
      </c>
      <c r="I182" s="95" t="inlineStr">
        <is>
          <t>NoData</t>
        </is>
      </c>
      <c r="J182" s="95" t="inlineStr">
        <is>
          <t>NoData</t>
        </is>
      </c>
      <c r="K182" s="95" t="inlineStr">
        <is>
          <t>NoData</t>
        </is>
      </c>
      <c r="L182" s="95" t="inlineStr">
        <is>
          <t>NoData</t>
        </is>
      </c>
      <c r="M182" s="95" t="inlineStr">
        <is>
          <t>NoData</t>
        </is>
      </c>
      <c r="N182" s="95" t="inlineStr">
        <is>
          <t>NoData</t>
        </is>
      </c>
      <c r="O182" s="95" t="inlineStr">
        <is>
          <t>NoData</t>
        </is>
      </c>
      <c r="P182" s="95" t="inlineStr">
        <is>
          <t>NoData</t>
        </is>
      </c>
      <c r="Q182" s="95" t="inlineStr">
        <is>
          <t>NoData</t>
        </is>
      </c>
      <c r="R182" s="95" t="inlineStr">
        <is>
          <t>NoData</t>
        </is>
      </c>
      <c r="S182" s="95" t="inlineStr">
        <is>
          <t>NoData</t>
        </is>
      </c>
      <c r="T182" s="95" t="inlineStr">
        <is>
          <t>NoData</t>
        </is>
      </c>
      <c r="U182" s="95" t="inlineStr">
        <is>
          <t>NoData</t>
        </is>
      </c>
      <c r="V182" s="95" t="inlineStr">
        <is>
          <t>NoData</t>
        </is>
      </c>
      <c r="W182" s="95" t="inlineStr">
        <is>
          <t>NoData</t>
        </is>
      </c>
      <c r="X182" s="95" t="inlineStr">
        <is>
          <t>NoData</t>
        </is>
      </c>
      <c r="Y182" s="45" t="n"/>
      <c r="Z182" s="45" t="n"/>
      <c r="AA182" s="45" t="n"/>
    </row>
    <row r="183" ht="12.75" customHeight="1" s="198">
      <c r="A183" s="101" t="inlineStr">
        <is>
          <t>Monaco</t>
        </is>
      </c>
      <c r="B183" s="62">
        <f t="array" ref="B183">INDEX(Countries!$D$2:$D$255, MATCH($A183, Countries!$B$2:$B$255, 0))
</f>
        <v/>
      </c>
      <c r="C183" s="95" t="inlineStr">
        <is>
          <t>NoData</t>
        </is>
      </c>
      <c r="D183" s="95" t="inlineStr">
        <is>
          <t>NoData</t>
        </is>
      </c>
      <c r="E183" s="95" t="inlineStr">
        <is>
          <t>NoData</t>
        </is>
      </c>
      <c r="F183" s="95" t="inlineStr">
        <is>
          <t>NoData</t>
        </is>
      </c>
      <c r="G183" s="95" t="inlineStr">
        <is>
          <t>NoData</t>
        </is>
      </c>
      <c r="H183" s="95" t="inlineStr">
        <is>
          <t>NoData</t>
        </is>
      </c>
      <c r="I183" s="95" t="inlineStr">
        <is>
          <t>NoData</t>
        </is>
      </c>
      <c r="J183" s="95" t="inlineStr">
        <is>
          <t>NoData</t>
        </is>
      </c>
      <c r="K183" s="95" t="inlineStr">
        <is>
          <t>NoData</t>
        </is>
      </c>
      <c r="L183" s="95" t="inlineStr">
        <is>
          <t>NoData</t>
        </is>
      </c>
      <c r="M183" s="95" t="inlineStr">
        <is>
          <t>NoData</t>
        </is>
      </c>
      <c r="N183" s="95" t="inlineStr">
        <is>
          <t>NoData</t>
        </is>
      </c>
      <c r="O183" s="95" t="inlineStr">
        <is>
          <t>NoData</t>
        </is>
      </c>
      <c r="P183" s="95" t="inlineStr">
        <is>
          <t>NoData</t>
        </is>
      </c>
      <c r="Q183" s="95" t="inlineStr">
        <is>
          <t>NoData</t>
        </is>
      </c>
      <c r="R183" s="95" t="inlineStr">
        <is>
          <t>NoData</t>
        </is>
      </c>
      <c r="S183" s="95" t="inlineStr">
        <is>
          <t>NoData</t>
        </is>
      </c>
      <c r="T183" s="95" t="inlineStr">
        <is>
          <t>NoData</t>
        </is>
      </c>
      <c r="U183" s="95" t="inlineStr">
        <is>
          <t>NoData</t>
        </is>
      </c>
      <c r="V183" s="95" t="inlineStr">
        <is>
          <t>NoData</t>
        </is>
      </c>
      <c r="W183" s="95" t="inlineStr">
        <is>
          <t>NoData</t>
        </is>
      </c>
      <c r="X183" s="95" t="inlineStr">
        <is>
          <t>NoData</t>
        </is>
      </c>
      <c r="Y183" s="45" t="n"/>
      <c r="Z183" s="45" t="n"/>
      <c r="AA183" s="45" t="n"/>
    </row>
    <row r="184" ht="12.75" customHeight="1" s="198">
      <c r="A184" s="101" t="inlineStr">
        <is>
          <t>Montenegro</t>
        </is>
      </c>
      <c r="B184" s="62">
        <f t="array" ref="B184">INDEX(Countries!$D$2:$D$255, MATCH($A184, Countries!$B$2:$B$255, 0))
</f>
        <v/>
      </c>
      <c r="C184" s="95" t="inlineStr">
        <is>
          <t>NoData</t>
        </is>
      </c>
      <c r="D184" s="95" t="inlineStr">
        <is>
          <t>NoData</t>
        </is>
      </c>
      <c r="E184" s="95" t="inlineStr">
        <is>
          <t>NoData</t>
        </is>
      </c>
      <c r="F184" s="95" t="inlineStr">
        <is>
          <t>NoData</t>
        </is>
      </c>
      <c r="G184" s="95" t="inlineStr">
        <is>
          <t>NoData</t>
        </is>
      </c>
      <c r="H184" s="95" t="inlineStr">
        <is>
          <t>NoData</t>
        </is>
      </c>
      <c r="I184" s="95" t="inlineStr">
        <is>
          <t>NoData</t>
        </is>
      </c>
      <c r="J184" s="95" t="inlineStr">
        <is>
          <t>NoData</t>
        </is>
      </c>
      <c r="K184" s="95" t="inlineStr">
        <is>
          <t>NoData</t>
        </is>
      </c>
      <c r="L184" s="95" t="inlineStr">
        <is>
          <t>NoData</t>
        </is>
      </c>
      <c r="M184" s="95" t="inlineStr">
        <is>
          <t>NoData</t>
        </is>
      </c>
      <c r="N184" s="95" t="inlineStr">
        <is>
          <t>NoData</t>
        </is>
      </c>
      <c r="O184" s="95" t="inlineStr">
        <is>
          <t>NoData</t>
        </is>
      </c>
      <c r="P184" s="95" t="inlineStr">
        <is>
          <t>NoData</t>
        </is>
      </c>
      <c r="Q184" s="95" t="inlineStr">
        <is>
          <t>NoData</t>
        </is>
      </c>
      <c r="R184" s="95" t="inlineStr">
        <is>
          <t>NoData</t>
        </is>
      </c>
      <c r="S184" s="95" t="inlineStr">
        <is>
          <t>NoData</t>
        </is>
      </c>
      <c r="T184" s="95" t="inlineStr">
        <is>
          <t>NoData</t>
        </is>
      </c>
      <c r="U184" s="95" t="inlineStr">
        <is>
          <t>NoData</t>
        </is>
      </c>
      <c r="V184" s="95" t="inlineStr">
        <is>
          <t>NoData</t>
        </is>
      </c>
      <c r="W184" s="95" t="inlineStr">
        <is>
          <t>NoData</t>
        </is>
      </c>
      <c r="X184" s="95" t="inlineStr">
        <is>
          <t>NoData</t>
        </is>
      </c>
      <c r="Y184" s="45" t="n"/>
      <c r="Z184" s="45" t="n"/>
      <c r="AA184" s="45" t="n"/>
    </row>
    <row r="185" ht="12.75" customHeight="1" s="198">
      <c r="A185" s="101" t="inlineStr">
        <is>
          <t>Morocco</t>
        </is>
      </c>
      <c r="B185" s="62">
        <f t="array" ref="B185">INDEX(Countries!$D$2:$D$255, MATCH($A185, Countries!$B$2:$B$255, 0))
</f>
        <v/>
      </c>
      <c r="C185" s="95" t="inlineStr">
        <is>
          <t>NoData</t>
        </is>
      </c>
      <c r="D185" s="95" t="inlineStr">
        <is>
          <t>NoData</t>
        </is>
      </c>
      <c r="E185" s="95" t="inlineStr">
        <is>
          <t>NoData</t>
        </is>
      </c>
      <c r="F185" s="95" t="inlineStr">
        <is>
          <t>NoData</t>
        </is>
      </c>
      <c r="G185" s="95" t="inlineStr">
        <is>
          <t>NoData</t>
        </is>
      </c>
      <c r="H185" s="95" t="inlineStr">
        <is>
          <t>NoData</t>
        </is>
      </c>
      <c r="I185" s="95" t="inlineStr">
        <is>
          <t>NoData</t>
        </is>
      </c>
      <c r="J185" s="95" t="inlineStr">
        <is>
          <t>NoData</t>
        </is>
      </c>
      <c r="K185" s="95" t="inlineStr">
        <is>
          <t>NoData</t>
        </is>
      </c>
      <c r="L185" s="95" t="inlineStr">
        <is>
          <t>NoData</t>
        </is>
      </c>
      <c r="M185" s="95" t="inlineStr">
        <is>
          <t>NoData</t>
        </is>
      </c>
      <c r="N185" s="95" t="inlineStr">
        <is>
          <t>NoData</t>
        </is>
      </c>
      <c r="O185" s="95" t="inlineStr">
        <is>
          <t>NoData</t>
        </is>
      </c>
      <c r="P185" s="95" t="inlineStr">
        <is>
          <t>NoData</t>
        </is>
      </c>
      <c r="Q185" s="95" t="inlineStr">
        <is>
          <t>NoData</t>
        </is>
      </c>
      <c r="R185" s="95" t="inlineStr">
        <is>
          <t>NoData</t>
        </is>
      </c>
      <c r="S185" s="95" t="inlineStr">
        <is>
          <t>NoData</t>
        </is>
      </c>
      <c r="T185" s="95" t="inlineStr">
        <is>
          <t>NoData</t>
        </is>
      </c>
      <c r="U185" s="95" t="inlineStr">
        <is>
          <t>NoData</t>
        </is>
      </c>
      <c r="V185" s="95" t="inlineStr">
        <is>
          <t>NoData</t>
        </is>
      </c>
      <c r="W185" s="95" t="inlineStr">
        <is>
          <t>NoData</t>
        </is>
      </c>
      <c r="X185" s="95" t="inlineStr">
        <is>
          <t>NoData</t>
        </is>
      </c>
      <c r="Y185" s="45" t="n"/>
      <c r="Z185" s="45" t="n"/>
      <c r="AA185" s="45" t="n"/>
    </row>
    <row r="186" ht="12.75" customHeight="1" s="198">
      <c r="A186" s="101" t="inlineStr">
        <is>
          <t>Namibia</t>
        </is>
      </c>
      <c r="B186" s="62">
        <f t="array" ref="B186">INDEX(Countries!$D$2:$D$255, MATCH($A186, Countries!$B$2:$B$255, 0))
</f>
        <v/>
      </c>
      <c r="C186" s="95" t="inlineStr">
        <is>
          <t>NoData</t>
        </is>
      </c>
      <c r="D186" s="95" t="inlineStr">
        <is>
          <t>NoData</t>
        </is>
      </c>
      <c r="E186" s="95" t="inlineStr">
        <is>
          <t>NoData</t>
        </is>
      </c>
      <c r="F186" s="95" t="inlineStr">
        <is>
          <t>NoData</t>
        </is>
      </c>
      <c r="G186" s="95" t="inlineStr">
        <is>
          <t>NoData</t>
        </is>
      </c>
      <c r="H186" s="95" t="inlineStr">
        <is>
          <t>NoData</t>
        </is>
      </c>
      <c r="I186" s="95" t="inlineStr">
        <is>
          <t>NoData</t>
        </is>
      </c>
      <c r="J186" s="95" t="inlineStr">
        <is>
          <t>NoData</t>
        </is>
      </c>
      <c r="K186" s="95" t="inlineStr">
        <is>
          <t>NoData</t>
        </is>
      </c>
      <c r="L186" s="95" t="inlineStr">
        <is>
          <t>NoData</t>
        </is>
      </c>
      <c r="M186" s="95" t="inlineStr">
        <is>
          <t>NoData</t>
        </is>
      </c>
      <c r="N186" s="95" t="inlineStr">
        <is>
          <t>NoData</t>
        </is>
      </c>
      <c r="O186" s="95" t="inlineStr">
        <is>
          <t>NoData</t>
        </is>
      </c>
      <c r="P186" s="95" t="inlineStr">
        <is>
          <t>NoData</t>
        </is>
      </c>
      <c r="Q186" s="95" t="inlineStr">
        <is>
          <t>NoData</t>
        </is>
      </c>
      <c r="R186" s="95" t="inlineStr">
        <is>
          <t>NoData</t>
        </is>
      </c>
      <c r="S186" s="95" t="inlineStr">
        <is>
          <t>NoData</t>
        </is>
      </c>
      <c r="T186" s="95" t="inlineStr">
        <is>
          <t>NoData</t>
        </is>
      </c>
      <c r="U186" s="95" t="inlineStr">
        <is>
          <t>NoData</t>
        </is>
      </c>
      <c r="V186" s="95" t="inlineStr">
        <is>
          <t>NoData</t>
        </is>
      </c>
      <c r="W186" s="95" t="inlineStr">
        <is>
          <t>NoData</t>
        </is>
      </c>
      <c r="X186" s="95" t="inlineStr">
        <is>
          <t>NoData</t>
        </is>
      </c>
      <c r="Y186" s="45" t="n"/>
      <c r="Z186" s="45" t="n"/>
      <c r="AA186" s="45" t="n"/>
    </row>
    <row r="187" ht="12.75" customHeight="1" s="198">
      <c r="A187" s="101" t="inlineStr">
        <is>
          <t>Nauru</t>
        </is>
      </c>
      <c r="B187" s="62">
        <f t="array" ref="B187">INDEX(Countries!$D$2:$D$255, MATCH($A187, Countries!$B$2:$B$255, 0))
</f>
        <v/>
      </c>
      <c r="C187" s="95" t="inlineStr">
        <is>
          <t>NoData</t>
        </is>
      </c>
      <c r="D187" s="95" t="inlineStr">
        <is>
          <t>NoData</t>
        </is>
      </c>
      <c r="E187" s="95" t="inlineStr">
        <is>
          <t>NoData</t>
        </is>
      </c>
      <c r="F187" s="95" t="inlineStr">
        <is>
          <t>NoData</t>
        </is>
      </c>
      <c r="G187" s="95" t="inlineStr">
        <is>
          <t>NoData</t>
        </is>
      </c>
      <c r="H187" s="95" t="inlineStr">
        <is>
          <t>NoData</t>
        </is>
      </c>
      <c r="I187" s="95" t="inlineStr">
        <is>
          <t>NoData</t>
        </is>
      </c>
      <c r="J187" s="95" t="inlineStr">
        <is>
          <t>NoData</t>
        </is>
      </c>
      <c r="K187" s="95" t="inlineStr">
        <is>
          <t>NoData</t>
        </is>
      </c>
      <c r="L187" s="95" t="inlineStr">
        <is>
          <t>NoData</t>
        </is>
      </c>
      <c r="M187" s="95" t="inlineStr">
        <is>
          <t>NoData</t>
        </is>
      </c>
      <c r="N187" s="95" t="inlineStr">
        <is>
          <t>NoData</t>
        </is>
      </c>
      <c r="O187" s="95" t="inlineStr">
        <is>
          <t>NoData</t>
        </is>
      </c>
      <c r="P187" s="95" t="inlineStr">
        <is>
          <t>NoData</t>
        </is>
      </c>
      <c r="Q187" s="95" t="inlineStr">
        <is>
          <t>NoData</t>
        </is>
      </c>
      <c r="R187" s="95" t="inlineStr">
        <is>
          <t>NoData</t>
        </is>
      </c>
      <c r="S187" s="95" t="inlineStr">
        <is>
          <t>NoData</t>
        </is>
      </c>
      <c r="T187" s="95" t="inlineStr">
        <is>
          <t>NoData</t>
        </is>
      </c>
      <c r="U187" s="95" t="inlineStr">
        <is>
          <t>NoData</t>
        </is>
      </c>
      <c r="V187" s="95" t="inlineStr">
        <is>
          <t>NoData</t>
        </is>
      </c>
      <c r="W187" s="95" t="inlineStr">
        <is>
          <t>NoData</t>
        </is>
      </c>
      <c r="X187" s="95" t="inlineStr">
        <is>
          <t>NoData</t>
        </is>
      </c>
      <c r="Y187" s="45" t="n"/>
      <c r="Z187" s="45" t="n"/>
      <c r="AA187" s="45" t="n"/>
    </row>
    <row r="188" ht="12.75" customHeight="1" s="198">
      <c r="A188" s="101" t="inlineStr">
        <is>
          <t>Niue</t>
        </is>
      </c>
      <c r="B188" s="62">
        <f t="array" ref="B188">INDEX(Countries!$D$2:$D$255, MATCH($A188, Countries!$B$2:$B$255, 0))
</f>
        <v/>
      </c>
      <c r="C188" s="95" t="inlineStr">
        <is>
          <t>NoData</t>
        </is>
      </c>
      <c r="D188" s="95" t="inlineStr">
        <is>
          <t>NoData</t>
        </is>
      </c>
      <c r="E188" s="95" t="inlineStr">
        <is>
          <t>NoData</t>
        </is>
      </c>
      <c r="F188" s="95" t="inlineStr">
        <is>
          <t>NoData</t>
        </is>
      </c>
      <c r="G188" s="95" t="inlineStr">
        <is>
          <t>NoData</t>
        </is>
      </c>
      <c r="H188" s="95" t="inlineStr">
        <is>
          <t>NoData</t>
        </is>
      </c>
      <c r="I188" s="95" t="inlineStr">
        <is>
          <t>NoData</t>
        </is>
      </c>
      <c r="J188" s="95" t="inlineStr">
        <is>
          <t>NoData</t>
        </is>
      </c>
      <c r="K188" s="95" t="inlineStr">
        <is>
          <t>NoData</t>
        </is>
      </c>
      <c r="L188" s="95" t="inlineStr">
        <is>
          <t>NoData</t>
        </is>
      </c>
      <c r="M188" s="95" t="inlineStr">
        <is>
          <t>NoData</t>
        </is>
      </c>
      <c r="N188" s="95" t="inlineStr">
        <is>
          <t>NoData</t>
        </is>
      </c>
      <c r="O188" s="95" t="inlineStr">
        <is>
          <t>NoData</t>
        </is>
      </c>
      <c r="P188" s="95" t="inlineStr">
        <is>
          <t>NoData</t>
        </is>
      </c>
      <c r="Q188" s="95" t="inlineStr">
        <is>
          <t>NoData</t>
        </is>
      </c>
      <c r="R188" s="95" t="inlineStr">
        <is>
          <t>NoData</t>
        </is>
      </c>
      <c r="S188" s="95" t="inlineStr">
        <is>
          <t>NoData</t>
        </is>
      </c>
      <c r="T188" s="95" t="inlineStr">
        <is>
          <t>NoData</t>
        </is>
      </c>
      <c r="U188" s="95" t="inlineStr">
        <is>
          <t>NoData</t>
        </is>
      </c>
      <c r="V188" s="95" t="inlineStr">
        <is>
          <t>NoData</t>
        </is>
      </c>
      <c r="W188" s="95" t="inlineStr">
        <is>
          <t>NoData</t>
        </is>
      </c>
      <c r="X188" s="95" t="inlineStr">
        <is>
          <t>NoData</t>
        </is>
      </c>
      <c r="Y188" s="45" t="n"/>
      <c r="Z188" s="45" t="n"/>
      <c r="AA188" s="45" t="n"/>
    </row>
    <row r="189" ht="12.75" customHeight="1" s="198">
      <c r="A189" s="101" t="inlineStr">
        <is>
          <t>Northern Mariana Islands</t>
        </is>
      </c>
      <c r="B189" s="62">
        <f t="array" ref="B189">INDEX(Countries!$D$2:$D$255, MATCH($A189, Countries!$B$2:$B$255, 0))
</f>
        <v/>
      </c>
      <c r="C189" s="95" t="inlineStr">
        <is>
          <t>NoData</t>
        </is>
      </c>
      <c r="D189" s="95" t="inlineStr">
        <is>
          <t>NoData</t>
        </is>
      </c>
      <c r="E189" s="95" t="inlineStr">
        <is>
          <t>NoData</t>
        </is>
      </c>
      <c r="F189" s="95" t="inlineStr">
        <is>
          <t>NoData</t>
        </is>
      </c>
      <c r="G189" s="95" t="inlineStr">
        <is>
          <t>NoData</t>
        </is>
      </c>
      <c r="H189" s="95" t="inlineStr">
        <is>
          <t>NoData</t>
        </is>
      </c>
      <c r="I189" s="95" t="inlineStr">
        <is>
          <t>NoData</t>
        </is>
      </c>
      <c r="J189" s="95" t="inlineStr">
        <is>
          <t>NoData</t>
        </is>
      </c>
      <c r="K189" s="95" t="inlineStr">
        <is>
          <t>NoData</t>
        </is>
      </c>
      <c r="L189" s="95" t="inlineStr">
        <is>
          <t>NoData</t>
        </is>
      </c>
      <c r="M189" s="95" t="inlineStr">
        <is>
          <t>NoData</t>
        </is>
      </c>
      <c r="N189" s="95" t="inlineStr">
        <is>
          <t>NoData</t>
        </is>
      </c>
      <c r="O189" s="95" t="inlineStr">
        <is>
          <t>NoData</t>
        </is>
      </c>
      <c r="P189" s="95" t="inlineStr">
        <is>
          <t>NoData</t>
        </is>
      </c>
      <c r="Q189" s="95" t="inlineStr">
        <is>
          <t>NoData</t>
        </is>
      </c>
      <c r="R189" s="95" t="inlineStr">
        <is>
          <t>NoData</t>
        </is>
      </c>
      <c r="S189" s="95" t="inlineStr">
        <is>
          <t>NoData</t>
        </is>
      </c>
      <c r="T189" s="95" t="inlineStr">
        <is>
          <t>NoData</t>
        </is>
      </c>
      <c r="U189" s="95" t="inlineStr">
        <is>
          <t>NoData</t>
        </is>
      </c>
      <c r="V189" s="95" t="inlineStr">
        <is>
          <t>NoData</t>
        </is>
      </c>
      <c r="W189" s="95" t="inlineStr">
        <is>
          <t>NoData</t>
        </is>
      </c>
      <c r="X189" s="95" t="inlineStr">
        <is>
          <t>NoData</t>
        </is>
      </c>
      <c r="Y189" s="45" t="n"/>
      <c r="Z189" s="45" t="n"/>
      <c r="AA189" s="45" t="n"/>
    </row>
    <row r="190" ht="12.75" customHeight="1" s="198">
      <c r="A190" s="101" t="inlineStr">
        <is>
          <t>Pitcairn</t>
        </is>
      </c>
      <c r="B190" s="62">
        <f t="array" ref="B190">INDEX(Countries!$D$2:$D$255, MATCH($A190, Countries!$B$2:$B$255, 0))
</f>
        <v/>
      </c>
      <c r="C190" s="95" t="inlineStr">
        <is>
          <t>NoData</t>
        </is>
      </c>
      <c r="D190" s="95" t="inlineStr">
        <is>
          <t>NoData</t>
        </is>
      </c>
      <c r="E190" s="95" t="inlineStr">
        <is>
          <t>NoData</t>
        </is>
      </c>
      <c r="F190" s="95" t="inlineStr">
        <is>
          <t>NoData</t>
        </is>
      </c>
      <c r="G190" s="95" t="inlineStr">
        <is>
          <t>NoData</t>
        </is>
      </c>
      <c r="H190" s="95" t="inlineStr">
        <is>
          <t>NoData</t>
        </is>
      </c>
      <c r="I190" s="95" t="inlineStr">
        <is>
          <t>NoData</t>
        </is>
      </c>
      <c r="J190" s="95" t="inlineStr">
        <is>
          <t>NoData</t>
        </is>
      </c>
      <c r="K190" s="95" t="inlineStr">
        <is>
          <t>NoData</t>
        </is>
      </c>
      <c r="L190" s="95" t="inlineStr">
        <is>
          <t>NoData</t>
        </is>
      </c>
      <c r="M190" s="95" t="inlineStr">
        <is>
          <t>NoData</t>
        </is>
      </c>
      <c r="N190" s="95" t="inlineStr">
        <is>
          <t>NoData</t>
        </is>
      </c>
      <c r="O190" s="95" t="inlineStr">
        <is>
          <t>NoData</t>
        </is>
      </c>
      <c r="P190" s="95" t="inlineStr">
        <is>
          <t>NoData</t>
        </is>
      </c>
      <c r="Q190" s="95" t="inlineStr">
        <is>
          <t>NoData</t>
        </is>
      </c>
      <c r="R190" s="95" t="inlineStr">
        <is>
          <t>NoData</t>
        </is>
      </c>
      <c r="S190" s="95" t="inlineStr">
        <is>
          <t>NoData</t>
        </is>
      </c>
      <c r="T190" s="95" t="inlineStr">
        <is>
          <t>NoData</t>
        </is>
      </c>
      <c r="U190" s="95" t="inlineStr">
        <is>
          <t>NoData</t>
        </is>
      </c>
      <c r="V190" s="95" t="inlineStr">
        <is>
          <t>NoData</t>
        </is>
      </c>
      <c r="W190" s="95" t="inlineStr">
        <is>
          <t>NoData</t>
        </is>
      </c>
      <c r="X190" s="95" t="inlineStr">
        <is>
          <t>NoData</t>
        </is>
      </c>
      <c r="Y190" s="45" t="n"/>
      <c r="Z190" s="45" t="n"/>
      <c r="AA190" s="45" t="n"/>
    </row>
    <row r="191" ht="12.75" customHeight="1" s="198">
      <c r="A191" s="101" t="inlineStr">
        <is>
          <t>Portugal</t>
        </is>
      </c>
      <c r="B191" s="62">
        <f t="array" ref="B191">INDEX(Countries!$D$2:$D$255, MATCH($A191, Countries!$B$2:$B$255, 0))
</f>
        <v/>
      </c>
      <c r="C191" s="95" t="inlineStr">
        <is>
          <t>NoData</t>
        </is>
      </c>
      <c r="D191" s="95" t="inlineStr">
        <is>
          <t>NoData</t>
        </is>
      </c>
      <c r="E191" s="95" t="inlineStr">
        <is>
          <t>NoData</t>
        </is>
      </c>
      <c r="F191" s="95" t="inlineStr">
        <is>
          <t>NoData</t>
        </is>
      </c>
      <c r="G191" s="95" t="inlineStr">
        <is>
          <t>NoData</t>
        </is>
      </c>
      <c r="H191" s="95" t="inlineStr">
        <is>
          <t>NoData</t>
        </is>
      </c>
      <c r="I191" s="95" t="inlineStr">
        <is>
          <t>NoData</t>
        </is>
      </c>
      <c r="J191" s="95" t="inlineStr">
        <is>
          <t>NoData</t>
        </is>
      </c>
      <c r="K191" s="95" t="inlineStr">
        <is>
          <t>NoData</t>
        </is>
      </c>
      <c r="L191" s="95" t="inlineStr">
        <is>
          <t>NoData</t>
        </is>
      </c>
      <c r="M191" s="95" t="inlineStr">
        <is>
          <t>NoData</t>
        </is>
      </c>
      <c r="N191" s="95" t="inlineStr">
        <is>
          <t>NoData</t>
        </is>
      </c>
      <c r="O191" s="95" t="inlineStr">
        <is>
          <t>NoData</t>
        </is>
      </c>
      <c r="P191" s="95" t="inlineStr">
        <is>
          <t>NoData</t>
        </is>
      </c>
      <c r="Q191" s="95" t="inlineStr">
        <is>
          <t>NoData</t>
        </is>
      </c>
      <c r="R191" s="95" t="inlineStr">
        <is>
          <t>NoData</t>
        </is>
      </c>
      <c r="S191" s="95" t="inlineStr">
        <is>
          <t>NoData</t>
        </is>
      </c>
      <c r="T191" s="95" t="inlineStr">
        <is>
          <t>NoData</t>
        </is>
      </c>
      <c r="U191" s="95" t="inlineStr">
        <is>
          <t>NoData</t>
        </is>
      </c>
      <c r="V191" s="95" t="inlineStr">
        <is>
          <t>NoData</t>
        </is>
      </c>
      <c r="W191" s="95" t="inlineStr">
        <is>
          <t>NoData</t>
        </is>
      </c>
      <c r="X191" s="95" t="inlineStr">
        <is>
          <t>NoData</t>
        </is>
      </c>
      <c r="Y191" s="45" t="n"/>
      <c r="Z191" s="45" t="n"/>
      <c r="AA191" s="45" t="n"/>
    </row>
    <row r="192" ht="12.75" customHeight="1" s="198">
      <c r="A192" s="101" t="inlineStr">
        <is>
          <t>Réunion</t>
        </is>
      </c>
      <c r="B192" s="62">
        <f t="array" ref="B192">INDEX(Countries!$D$2:$D$255, MATCH($A192, Countries!$B$2:$B$255, 0))
</f>
        <v/>
      </c>
      <c r="C192" s="95" t="inlineStr">
        <is>
          <t>NoData</t>
        </is>
      </c>
      <c r="D192" s="95" t="inlineStr">
        <is>
          <t>NoData</t>
        </is>
      </c>
      <c r="E192" s="95" t="inlineStr">
        <is>
          <t>NoData</t>
        </is>
      </c>
      <c r="F192" s="95" t="inlineStr">
        <is>
          <t>NoData</t>
        </is>
      </c>
      <c r="G192" s="95" t="inlineStr">
        <is>
          <t>NoData</t>
        </is>
      </c>
      <c r="H192" s="95" t="inlineStr">
        <is>
          <t>NoData</t>
        </is>
      </c>
      <c r="I192" s="95" t="inlineStr">
        <is>
          <t>NoData</t>
        </is>
      </c>
      <c r="J192" s="95" t="inlineStr">
        <is>
          <t>NoData</t>
        </is>
      </c>
      <c r="K192" s="95" t="inlineStr">
        <is>
          <t>NoData</t>
        </is>
      </c>
      <c r="L192" s="95" t="inlineStr">
        <is>
          <t>NoData</t>
        </is>
      </c>
      <c r="M192" s="95" t="inlineStr">
        <is>
          <t>NoData</t>
        </is>
      </c>
      <c r="N192" s="95" t="inlineStr">
        <is>
          <t>NoData</t>
        </is>
      </c>
      <c r="O192" s="95" t="inlineStr">
        <is>
          <t>NoData</t>
        </is>
      </c>
      <c r="P192" s="95" t="inlineStr">
        <is>
          <t>NoData</t>
        </is>
      </c>
      <c r="Q192" s="95" t="inlineStr">
        <is>
          <t>NoData</t>
        </is>
      </c>
      <c r="R192" s="95" t="inlineStr">
        <is>
          <t>NoData</t>
        </is>
      </c>
      <c r="S192" s="95" t="inlineStr">
        <is>
          <t>NoData</t>
        </is>
      </c>
      <c r="T192" s="95" t="inlineStr">
        <is>
          <t>NoData</t>
        </is>
      </c>
      <c r="U192" s="95" t="inlineStr">
        <is>
          <t>NoData</t>
        </is>
      </c>
      <c r="V192" s="95" t="inlineStr">
        <is>
          <t>NoData</t>
        </is>
      </c>
      <c r="W192" s="95" t="inlineStr">
        <is>
          <t>NoData</t>
        </is>
      </c>
      <c r="X192" s="95" t="inlineStr">
        <is>
          <t>NoData</t>
        </is>
      </c>
      <c r="Y192" s="45" t="n"/>
      <c r="Z192" s="45" t="n"/>
      <c r="AA192" s="45" t="n"/>
    </row>
    <row r="193" ht="12.75" customHeight="1" s="198">
      <c r="A193" s="101" t="inlineStr">
        <is>
          <t>Romania</t>
        </is>
      </c>
      <c r="B193" s="62">
        <f t="array" ref="B193">INDEX(Countries!$D$2:$D$255, MATCH($A193, Countries!$B$2:$B$255, 0))
</f>
        <v/>
      </c>
      <c r="C193" s="95" t="inlineStr">
        <is>
          <t>NoData</t>
        </is>
      </c>
      <c r="D193" s="95" t="inlineStr">
        <is>
          <t>NoData</t>
        </is>
      </c>
      <c r="E193" s="95" t="inlineStr">
        <is>
          <t>NoData</t>
        </is>
      </c>
      <c r="F193" s="95" t="inlineStr">
        <is>
          <t>NoData</t>
        </is>
      </c>
      <c r="G193" s="95" t="inlineStr">
        <is>
          <t>NoData</t>
        </is>
      </c>
      <c r="H193" s="95" t="inlineStr">
        <is>
          <t>NoData</t>
        </is>
      </c>
      <c r="I193" s="95" t="inlineStr">
        <is>
          <t>NoData</t>
        </is>
      </c>
      <c r="J193" s="95" t="inlineStr">
        <is>
          <t>NoData</t>
        </is>
      </c>
      <c r="K193" s="95" t="inlineStr">
        <is>
          <t>NoData</t>
        </is>
      </c>
      <c r="L193" s="95" t="inlineStr">
        <is>
          <t>NoData</t>
        </is>
      </c>
      <c r="M193" s="95" t="inlineStr">
        <is>
          <t>NoData</t>
        </is>
      </c>
      <c r="N193" s="95" t="inlineStr">
        <is>
          <t>NoData</t>
        </is>
      </c>
      <c r="O193" s="95" t="inlineStr">
        <is>
          <t>NoData</t>
        </is>
      </c>
      <c r="P193" s="95" t="inlineStr">
        <is>
          <t>NoData</t>
        </is>
      </c>
      <c r="Q193" s="95" t="inlineStr">
        <is>
          <t>NoData</t>
        </is>
      </c>
      <c r="R193" s="95" t="inlineStr">
        <is>
          <t>NoData</t>
        </is>
      </c>
      <c r="S193" s="95" t="inlineStr">
        <is>
          <t>NoData</t>
        </is>
      </c>
      <c r="T193" s="95" t="inlineStr">
        <is>
          <t>NoData</t>
        </is>
      </c>
      <c r="U193" s="95" t="inlineStr">
        <is>
          <t>NoData</t>
        </is>
      </c>
      <c r="V193" s="95" t="inlineStr">
        <is>
          <t>NoData</t>
        </is>
      </c>
      <c r="W193" s="95" t="inlineStr">
        <is>
          <t>NoData</t>
        </is>
      </c>
      <c r="X193" s="95" t="inlineStr">
        <is>
          <t>NoData</t>
        </is>
      </c>
      <c r="Y193" s="45" t="n"/>
      <c r="Z193" s="45" t="n"/>
      <c r="AA193" s="45" t="n"/>
    </row>
    <row r="194" ht="12.75" customHeight="1" s="198">
      <c r="A194" s="101" t="inlineStr">
        <is>
          <t>Saint Helena</t>
        </is>
      </c>
      <c r="B194" s="62">
        <f t="array" ref="B194">INDEX(Countries!$D$2:$D$255, MATCH($A194, Countries!$B$2:$B$255, 0))
</f>
        <v/>
      </c>
      <c r="C194" s="95" t="inlineStr">
        <is>
          <t>NoData</t>
        </is>
      </c>
      <c r="D194" s="95" t="inlineStr">
        <is>
          <t>NoData</t>
        </is>
      </c>
      <c r="E194" s="95" t="inlineStr">
        <is>
          <t>NoData</t>
        </is>
      </c>
      <c r="F194" s="95" t="inlineStr">
        <is>
          <t>NoData</t>
        </is>
      </c>
      <c r="G194" s="95" t="inlineStr">
        <is>
          <t>NoData</t>
        </is>
      </c>
      <c r="H194" s="95" t="inlineStr">
        <is>
          <t>NoData</t>
        </is>
      </c>
      <c r="I194" s="95" t="inlineStr">
        <is>
          <t>NoData</t>
        </is>
      </c>
      <c r="J194" s="95" t="inlineStr">
        <is>
          <t>NoData</t>
        </is>
      </c>
      <c r="K194" s="95" t="inlineStr">
        <is>
          <t>NoData</t>
        </is>
      </c>
      <c r="L194" s="95" t="inlineStr">
        <is>
          <t>NoData</t>
        </is>
      </c>
      <c r="M194" s="95" t="inlineStr">
        <is>
          <t>NoData</t>
        </is>
      </c>
      <c r="N194" s="95" t="inlineStr">
        <is>
          <t>NoData</t>
        </is>
      </c>
      <c r="O194" s="95" t="inlineStr">
        <is>
          <t>NoData</t>
        </is>
      </c>
      <c r="P194" s="95" t="inlineStr">
        <is>
          <t>NoData</t>
        </is>
      </c>
      <c r="Q194" s="95" t="inlineStr">
        <is>
          <t>NoData</t>
        </is>
      </c>
      <c r="R194" s="95" t="inlineStr">
        <is>
          <t>NoData</t>
        </is>
      </c>
      <c r="S194" s="95" t="inlineStr">
        <is>
          <t>NoData</t>
        </is>
      </c>
      <c r="T194" s="95" t="inlineStr">
        <is>
          <t>NoData</t>
        </is>
      </c>
      <c r="U194" s="95" t="inlineStr">
        <is>
          <t>NoData</t>
        </is>
      </c>
      <c r="V194" s="95" t="inlineStr">
        <is>
          <t>NoData</t>
        </is>
      </c>
      <c r="W194" s="95" t="inlineStr">
        <is>
          <t>NoData</t>
        </is>
      </c>
      <c r="X194" s="95" t="inlineStr">
        <is>
          <t>NoData</t>
        </is>
      </c>
      <c r="Y194" s="45" t="n"/>
      <c r="Z194" s="45" t="n"/>
      <c r="AA194" s="45" t="n"/>
    </row>
    <row r="195" ht="12.75" customHeight="1" s="198">
      <c r="A195" s="101" t="inlineStr">
        <is>
          <t>Saint Pierre and Miquelon</t>
        </is>
      </c>
      <c r="B195" s="62">
        <f t="array" ref="B195">INDEX(Countries!$D$2:$D$255, MATCH($A195, Countries!$B$2:$B$255, 0))
</f>
        <v/>
      </c>
      <c r="C195" s="95" t="inlineStr">
        <is>
          <t>NoData</t>
        </is>
      </c>
      <c r="D195" s="95" t="inlineStr">
        <is>
          <t>NoData</t>
        </is>
      </c>
      <c r="E195" s="95" t="inlineStr">
        <is>
          <t>NoData</t>
        </is>
      </c>
      <c r="F195" s="95" t="inlineStr">
        <is>
          <t>NoData</t>
        </is>
      </c>
      <c r="G195" s="95" t="inlineStr">
        <is>
          <t>NoData</t>
        </is>
      </c>
      <c r="H195" s="95" t="inlineStr">
        <is>
          <t>NoData</t>
        </is>
      </c>
      <c r="I195" s="95" t="inlineStr">
        <is>
          <t>NoData</t>
        </is>
      </c>
      <c r="J195" s="95" t="inlineStr">
        <is>
          <t>NoData</t>
        </is>
      </c>
      <c r="K195" s="95" t="inlineStr">
        <is>
          <t>NoData</t>
        </is>
      </c>
      <c r="L195" s="95" t="inlineStr">
        <is>
          <t>NoData</t>
        </is>
      </c>
      <c r="M195" s="95" t="inlineStr">
        <is>
          <t>NoData</t>
        </is>
      </c>
      <c r="N195" s="95" t="inlineStr">
        <is>
          <t>NoData</t>
        </is>
      </c>
      <c r="O195" s="95" t="inlineStr">
        <is>
          <t>NoData</t>
        </is>
      </c>
      <c r="P195" s="95" t="inlineStr">
        <is>
          <t>NoData</t>
        </is>
      </c>
      <c r="Q195" s="95" t="inlineStr">
        <is>
          <t>NoData</t>
        </is>
      </c>
      <c r="R195" s="95" t="inlineStr">
        <is>
          <t>NoData</t>
        </is>
      </c>
      <c r="S195" s="95" t="inlineStr">
        <is>
          <t>NoData</t>
        </is>
      </c>
      <c r="T195" s="95" t="inlineStr">
        <is>
          <t>NoData</t>
        </is>
      </c>
      <c r="U195" s="95" t="inlineStr">
        <is>
          <t>NoData</t>
        </is>
      </c>
      <c r="V195" s="95" t="inlineStr">
        <is>
          <t>NoData</t>
        </is>
      </c>
      <c r="W195" s="95" t="inlineStr">
        <is>
          <t>NoData</t>
        </is>
      </c>
      <c r="X195" s="95" t="inlineStr">
        <is>
          <t>NoData</t>
        </is>
      </c>
      <c r="Y195" s="45" t="n"/>
      <c r="Z195" s="45" t="n"/>
      <c r="AA195" s="45" t="n"/>
    </row>
    <row r="196" ht="12.75" customHeight="1" s="198">
      <c r="A196" s="101" t="inlineStr">
        <is>
          <t>Syrian Arab Republic</t>
        </is>
      </c>
      <c r="B196" s="62">
        <f t="array" ref="B196">INDEX(Countries!$D$2:$D$255, MATCH($A196, Countries!$B$2:$B$255, 0))
</f>
        <v/>
      </c>
      <c r="C196" s="95" t="inlineStr">
        <is>
          <t>NoData</t>
        </is>
      </c>
      <c r="D196" s="95" t="inlineStr">
        <is>
          <t>NoData</t>
        </is>
      </c>
      <c r="E196" s="95" t="inlineStr">
        <is>
          <t>NoData</t>
        </is>
      </c>
      <c r="F196" s="95" t="inlineStr">
        <is>
          <t>NoData</t>
        </is>
      </c>
      <c r="G196" s="95" t="inlineStr">
        <is>
          <t>NoData</t>
        </is>
      </c>
      <c r="H196" s="95" t="inlineStr">
        <is>
          <t>NoData</t>
        </is>
      </c>
      <c r="I196" s="95" t="inlineStr">
        <is>
          <t>NoData</t>
        </is>
      </c>
      <c r="J196" s="95" t="inlineStr">
        <is>
          <t>NoData</t>
        </is>
      </c>
      <c r="K196" s="95" t="inlineStr">
        <is>
          <t>NoData</t>
        </is>
      </c>
      <c r="L196" s="95" t="inlineStr">
        <is>
          <t>NoData</t>
        </is>
      </c>
      <c r="M196" s="95" t="inlineStr">
        <is>
          <t>NoData</t>
        </is>
      </c>
      <c r="N196" s="95" t="inlineStr">
        <is>
          <t>NoData</t>
        </is>
      </c>
      <c r="O196" s="95" t="inlineStr">
        <is>
          <t>NoData</t>
        </is>
      </c>
      <c r="P196" s="95" t="inlineStr">
        <is>
          <t>NoData</t>
        </is>
      </c>
      <c r="Q196" s="95" t="inlineStr">
        <is>
          <t>NoData</t>
        </is>
      </c>
      <c r="R196" s="95" t="inlineStr">
        <is>
          <t>NoData</t>
        </is>
      </c>
      <c r="S196" s="95" t="inlineStr">
        <is>
          <t>NoData</t>
        </is>
      </c>
      <c r="T196" s="95" t="inlineStr">
        <is>
          <t>NoData</t>
        </is>
      </c>
      <c r="U196" s="95" t="inlineStr">
        <is>
          <t>NoData</t>
        </is>
      </c>
      <c r="V196" s="95" t="inlineStr">
        <is>
          <t>NoData</t>
        </is>
      </c>
      <c r="W196" s="95" t="inlineStr">
        <is>
          <t>NoData</t>
        </is>
      </c>
      <c r="X196" s="95" t="inlineStr">
        <is>
          <t>NoData</t>
        </is>
      </c>
      <c r="Y196" s="45" t="n"/>
      <c r="Z196" s="45" t="n"/>
      <c r="AA196" s="45" t="n"/>
    </row>
    <row r="197" ht="12.75" customHeight="1" s="198">
      <c r="A197" s="101" t="inlineStr">
        <is>
          <t>Tokelau</t>
        </is>
      </c>
      <c r="B197" s="62">
        <f t="array" ref="B197">INDEX(Countries!$D$2:$D$255, MATCH($A197, Countries!$B$2:$B$255, 0))
</f>
        <v/>
      </c>
      <c r="C197" s="95" t="inlineStr">
        <is>
          <t>NoData</t>
        </is>
      </c>
      <c r="D197" s="95" t="inlineStr">
        <is>
          <t>NoData</t>
        </is>
      </c>
      <c r="E197" s="95" t="inlineStr">
        <is>
          <t>NoData</t>
        </is>
      </c>
      <c r="F197" s="95" t="inlineStr">
        <is>
          <t>NoData</t>
        </is>
      </c>
      <c r="G197" s="95" t="inlineStr">
        <is>
          <t>NoData</t>
        </is>
      </c>
      <c r="H197" s="95" t="inlineStr">
        <is>
          <t>NoData</t>
        </is>
      </c>
      <c r="I197" s="95" t="inlineStr">
        <is>
          <t>NoData</t>
        </is>
      </c>
      <c r="J197" s="95" t="inlineStr">
        <is>
          <t>NoData</t>
        </is>
      </c>
      <c r="K197" s="95" t="inlineStr">
        <is>
          <t>NoData</t>
        </is>
      </c>
      <c r="L197" s="95" t="inlineStr">
        <is>
          <t>NoData</t>
        </is>
      </c>
      <c r="M197" s="95" t="inlineStr">
        <is>
          <t>NoData</t>
        </is>
      </c>
      <c r="N197" s="95" t="inlineStr">
        <is>
          <t>NoData</t>
        </is>
      </c>
      <c r="O197" s="95" t="inlineStr">
        <is>
          <t>NoData</t>
        </is>
      </c>
      <c r="P197" s="95" t="inlineStr">
        <is>
          <t>NoData</t>
        </is>
      </c>
      <c r="Q197" s="95" t="inlineStr">
        <is>
          <t>NoData</t>
        </is>
      </c>
      <c r="R197" s="95" t="inlineStr">
        <is>
          <t>NoData</t>
        </is>
      </c>
      <c r="S197" s="95" t="inlineStr">
        <is>
          <t>NoData</t>
        </is>
      </c>
      <c r="T197" s="95" t="inlineStr">
        <is>
          <t>NoData</t>
        </is>
      </c>
      <c r="U197" s="95" t="inlineStr">
        <is>
          <t>NoData</t>
        </is>
      </c>
      <c r="V197" s="95" t="inlineStr">
        <is>
          <t>NoData</t>
        </is>
      </c>
      <c r="W197" s="95" t="inlineStr">
        <is>
          <t>NoData</t>
        </is>
      </c>
      <c r="X197" s="95" t="inlineStr">
        <is>
          <t>NoData</t>
        </is>
      </c>
      <c r="Y197" s="45" t="n"/>
      <c r="Z197" s="45" t="n"/>
      <c r="AA197" s="45" t="n"/>
    </row>
    <row r="198" ht="12.75" customHeight="1" s="198">
      <c r="A198" s="101" t="inlineStr">
        <is>
          <t>Turkmenistan</t>
        </is>
      </c>
      <c r="B198" s="62">
        <f t="array" ref="B198">INDEX(Countries!$D$2:$D$255, MATCH($A198, Countries!$B$2:$B$255, 0))
</f>
        <v/>
      </c>
      <c r="C198" s="95" t="inlineStr">
        <is>
          <t>NoData</t>
        </is>
      </c>
      <c r="D198" s="95" t="inlineStr">
        <is>
          <t>NoData</t>
        </is>
      </c>
      <c r="E198" s="95" t="inlineStr">
        <is>
          <t>NoData</t>
        </is>
      </c>
      <c r="F198" s="95" t="inlineStr">
        <is>
          <t>NoData</t>
        </is>
      </c>
      <c r="G198" s="95" t="inlineStr">
        <is>
          <t>NoData</t>
        </is>
      </c>
      <c r="H198" s="95" t="inlineStr">
        <is>
          <t>NoData</t>
        </is>
      </c>
      <c r="I198" s="95" t="inlineStr">
        <is>
          <t>NoData</t>
        </is>
      </c>
      <c r="J198" s="95" t="inlineStr">
        <is>
          <t>NoData</t>
        </is>
      </c>
      <c r="K198" s="95" t="inlineStr">
        <is>
          <t>NoData</t>
        </is>
      </c>
      <c r="L198" s="95" t="inlineStr">
        <is>
          <t>NoData</t>
        </is>
      </c>
      <c r="M198" s="95" t="inlineStr">
        <is>
          <t>NoData</t>
        </is>
      </c>
      <c r="N198" s="95" t="inlineStr">
        <is>
          <t>NoData</t>
        </is>
      </c>
      <c r="O198" s="95" t="inlineStr">
        <is>
          <t>NoData</t>
        </is>
      </c>
      <c r="P198" s="95" t="inlineStr">
        <is>
          <t>NoData</t>
        </is>
      </c>
      <c r="Q198" s="95" t="inlineStr">
        <is>
          <t>NoData</t>
        </is>
      </c>
      <c r="R198" s="95" t="inlineStr">
        <is>
          <t>NoData</t>
        </is>
      </c>
      <c r="S198" s="95" t="inlineStr">
        <is>
          <t>NoData</t>
        </is>
      </c>
      <c r="T198" s="95" t="inlineStr">
        <is>
          <t>NoData</t>
        </is>
      </c>
      <c r="U198" s="95" t="inlineStr">
        <is>
          <t>NoData</t>
        </is>
      </c>
      <c r="V198" s="95" t="inlineStr">
        <is>
          <t>NoData</t>
        </is>
      </c>
      <c r="W198" s="95" t="inlineStr">
        <is>
          <t>NoData</t>
        </is>
      </c>
      <c r="X198" s="95" t="inlineStr">
        <is>
          <t>NoData</t>
        </is>
      </c>
      <c r="Y198" s="45" t="n"/>
      <c r="Z198" s="45" t="n"/>
      <c r="AA198" s="45" t="n"/>
    </row>
    <row r="199" ht="12.75" customHeight="1" s="198">
      <c r="A199" s="101" t="inlineStr">
        <is>
          <t>Uruguay</t>
        </is>
      </c>
      <c r="B199" s="62">
        <f t="array" ref="B199">INDEX(Countries!$D$2:$D$255, MATCH($A199, Countries!$B$2:$B$255, 0))
</f>
        <v/>
      </c>
      <c r="C199" s="95" t="inlineStr">
        <is>
          <t>NoData</t>
        </is>
      </c>
      <c r="D199" s="95" t="inlineStr">
        <is>
          <t>NoData</t>
        </is>
      </c>
      <c r="E199" s="95" t="inlineStr">
        <is>
          <t>NoData</t>
        </is>
      </c>
      <c r="F199" s="95" t="inlineStr">
        <is>
          <t>NoData</t>
        </is>
      </c>
      <c r="G199" s="95" t="inlineStr">
        <is>
          <t>NoData</t>
        </is>
      </c>
      <c r="H199" s="95" t="inlineStr">
        <is>
          <t>NoData</t>
        </is>
      </c>
      <c r="I199" s="95" t="inlineStr">
        <is>
          <t>NoData</t>
        </is>
      </c>
      <c r="J199" s="95" t="inlineStr">
        <is>
          <t>NoData</t>
        </is>
      </c>
      <c r="K199" s="95" t="inlineStr">
        <is>
          <t>NoData</t>
        </is>
      </c>
      <c r="L199" s="95" t="inlineStr">
        <is>
          <t>NoData</t>
        </is>
      </c>
      <c r="M199" s="95" t="inlineStr">
        <is>
          <t>NoData</t>
        </is>
      </c>
      <c r="N199" s="95" t="inlineStr">
        <is>
          <t>NoData</t>
        </is>
      </c>
      <c r="O199" s="95" t="inlineStr">
        <is>
          <t>NoData</t>
        </is>
      </c>
      <c r="P199" s="95" t="inlineStr">
        <is>
          <t>NoData</t>
        </is>
      </c>
      <c r="Q199" s="95" t="inlineStr">
        <is>
          <t>NoData</t>
        </is>
      </c>
      <c r="R199" s="95" t="inlineStr">
        <is>
          <t>NoData</t>
        </is>
      </c>
      <c r="S199" s="95" t="inlineStr">
        <is>
          <t>NoData</t>
        </is>
      </c>
      <c r="T199" s="95" t="inlineStr">
        <is>
          <t>NoData</t>
        </is>
      </c>
      <c r="U199" s="95" t="inlineStr">
        <is>
          <t>NoData</t>
        </is>
      </c>
      <c r="V199" s="95" t="inlineStr">
        <is>
          <t>NoData</t>
        </is>
      </c>
      <c r="W199" s="95" t="inlineStr">
        <is>
          <t>NoData</t>
        </is>
      </c>
      <c r="X199" s="95" t="inlineStr">
        <is>
          <t>NoData</t>
        </is>
      </c>
      <c r="Y199" s="45" t="n"/>
      <c r="Z199" s="45" t="n"/>
      <c r="AA199" s="45" t="n"/>
    </row>
    <row r="200" ht="12.75" customHeight="1" s="198">
      <c r="A200" s="101" t="inlineStr">
        <is>
          <t>Western Sahara</t>
        </is>
      </c>
      <c r="B200" s="62">
        <f t="array" ref="B200">INDEX(Countries!$D$2:$D$255, MATCH($A200, Countries!$B$2:$B$255, 0))
</f>
        <v/>
      </c>
      <c r="C200" s="95" t="inlineStr">
        <is>
          <t>NoData</t>
        </is>
      </c>
      <c r="D200" s="95" t="inlineStr">
        <is>
          <t>NoData</t>
        </is>
      </c>
      <c r="E200" s="95" t="inlineStr">
        <is>
          <t>NoData</t>
        </is>
      </c>
      <c r="F200" s="95" t="inlineStr">
        <is>
          <t>NoData</t>
        </is>
      </c>
      <c r="G200" s="95" t="inlineStr">
        <is>
          <t>NoData</t>
        </is>
      </c>
      <c r="H200" s="95" t="inlineStr">
        <is>
          <t>NoData</t>
        </is>
      </c>
      <c r="I200" s="95" t="inlineStr">
        <is>
          <t>NoData</t>
        </is>
      </c>
      <c r="J200" s="95" t="inlineStr">
        <is>
          <t>NoData</t>
        </is>
      </c>
      <c r="K200" s="95" t="inlineStr">
        <is>
          <t>NoData</t>
        </is>
      </c>
      <c r="L200" s="95" t="inlineStr">
        <is>
          <t>NoData</t>
        </is>
      </c>
      <c r="M200" s="95" t="inlineStr">
        <is>
          <t>NoData</t>
        </is>
      </c>
      <c r="N200" s="95" t="inlineStr">
        <is>
          <t>NoData</t>
        </is>
      </c>
      <c r="O200" s="95" t="inlineStr">
        <is>
          <t>NoData</t>
        </is>
      </c>
      <c r="P200" s="95" t="inlineStr">
        <is>
          <t>NoData</t>
        </is>
      </c>
      <c r="Q200" s="95" t="inlineStr">
        <is>
          <t>NoData</t>
        </is>
      </c>
      <c r="R200" s="95" t="inlineStr">
        <is>
          <t>NoData</t>
        </is>
      </c>
      <c r="S200" s="95" t="inlineStr">
        <is>
          <t>NoData</t>
        </is>
      </c>
      <c r="T200" s="95" t="inlineStr">
        <is>
          <t>NoData</t>
        </is>
      </c>
      <c r="U200" s="95" t="inlineStr">
        <is>
          <t>NoData</t>
        </is>
      </c>
      <c r="V200" s="95" t="inlineStr">
        <is>
          <t>NoData</t>
        </is>
      </c>
      <c r="W200" s="95" t="inlineStr">
        <is>
          <t>NoData</t>
        </is>
      </c>
      <c r="X200" s="95" t="inlineStr">
        <is>
          <t>NoData</t>
        </is>
      </c>
      <c r="Y200" s="45" t="n"/>
      <c r="Z200" s="45" t="n"/>
      <c r="AA200" s="45" t="n"/>
    </row>
    <row r="201" ht="12.75" customHeight="1" s="198">
      <c r="A201" s="101" t="inlineStr">
        <is>
          <t>Afghanistan</t>
        </is>
      </c>
      <c r="B201" s="62">
        <f t="array" ref="B201">INDEX(Countries!$D$2:$D$255, MATCH($A201, Countries!$B$2:$B$255, 0))
</f>
        <v/>
      </c>
      <c r="C201" s="95" t="inlineStr">
        <is>
          <t>NoData</t>
        </is>
      </c>
      <c r="D201" s="95" t="inlineStr">
        <is>
          <t>NoData</t>
        </is>
      </c>
      <c r="E201" s="95" t="inlineStr">
        <is>
          <t>NoData</t>
        </is>
      </c>
      <c r="F201" s="95" t="inlineStr">
        <is>
          <t>NoData</t>
        </is>
      </c>
      <c r="G201" s="95" t="inlineStr">
        <is>
          <t>NoData</t>
        </is>
      </c>
      <c r="H201" s="95" t="inlineStr">
        <is>
          <t>NoData</t>
        </is>
      </c>
      <c r="I201" s="95" t="inlineStr">
        <is>
          <t>NoData</t>
        </is>
      </c>
      <c r="J201" s="95" t="inlineStr">
        <is>
          <t>NoData</t>
        </is>
      </c>
      <c r="K201" s="95" t="inlineStr">
        <is>
          <t>NoData</t>
        </is>
      </c>
      <c r="L201" s="95" t="inlineStr">
        <is>
          <t>NoData</t>
        </is>
      </c>
      <c r="M201" s="95" t="inlineStr">
        <is>
          <t>NoData</t>
        </is>
      </c>
      <c r="N201" s="95" t="inlineStr">
        <is>
          <t>NoData</t>
        </is>
      </c>
      <c r="O201" s="95" t="inlineStr">
        <is>
          <t>NoData</t>
        </is>
      </c>
      <c r="P201" s="95" t="inlineStr">
        <is>
          <t>NoData</t>
        </is>
      </c>
      <c r="Q201" s="95" t="inlineStr">
        <is>
          <t>NoData</t>
        </is>
      </c>
      <c r="R201" s="95" t="inlineStr">
        <is>
          <t>NoData</t>
        </is>
      </c>
      <c r="S201" s="95" t="inlineStr">
        <is>
          <t>NoData</t>
        </is>
      </c>
      <c r="T201" s="95" t="inlineStr">
        <is>
          <t>NoData</t>
        </is>
      </c>
      <c r="U201" s="95" t="inlineStr">
        <is>
          <t>NoData</t>
        </is>
      </c>
      <c r="V201" s="95" t="inlineStr">
        <is>
          <t>NoData</t>
        </is>
      </c>
      <c r="W201" s="95" t="inlineStr">
        <is>
          <t>NoData</t>
        </is>
      </c>
      <c r="X201" s="95" t="inlineStr">
        <is>
          <t>NoData</t>
        </is>
      </c>
      <c r="Y201" s="45" t="n"/>
      <c r="Z201" s="45" t="n"/>
      <c r="AA201" s="45" t="n"/>
    </row>
    <row r="202" ht="12.75" customHeight="1" s="198">
      <c r="A202" s="101" t="inlineStr">
        <is>
          <t>Armenia</t>
        </is>
      </c>
      <c r="B202" s="62">
        <f t="array" ref="B202">INDEX(Countries!$D$2:$D$255, MATCH($A202, Countries!$B$2:$B$255, 0))
</f>
        <v/>
      </c>
      <c r="C202" s="95" t="inlineStr">
        <is>
          <t>NoData</t>
        </is>
      </c>
      <c r="D202" s="95" t="inlineStr">
        <is>
          <t>NoData</t>
        </is>
      </c>
      <c r="E202" s="95" t="inlineStr">
        <is>
          <t>NoData</t>
        </is>
      </c>
      <c r="F202" s="95" t="inlineStr">
        <is>
          <t>NoData</t>
        </is>
      </c>
      <c r="G202" s="95" t="inlineStr">
        <is>
          <t>NoData</t>
        </is>
      </c>
      <c r="H202" s="95" t="inlineStr">
        <is>
          <t>NoData</t>
        </is>
      </c>
      <c r="I202" s="95" t="inlineStr">
        <is>
          <t>NoData</t>
        </is>
      </c>
      <c r="J202" s="95" t="inlineStr">
        <is>
          <t>NoData</t>
        </is>
      </c>
      <c r="K202" s="95" t="inlineStr">
        <is>
          <t>NoData</t>
        </is>
      </c>
      <c r="L202" s="95" t="inlineStr">
        <is>
          <t>NoData</t>
        </is>
      </c>
      <c r="M202" s="95" t="inlineStr">
        <is>
          <t>NoData</t>
        </is>
      </c>
      <c r="N202" s="95" t="inlineStr">
        <is>
          <t>NoData</t>
        </is>
      </c>
      <c r="O202" s="95" t="inlineStr">
        <is>
          <t>NoData</t>
        </is>
      </c>
      <c r="P202" s="95" t="inlineStr">
        <is>
          <t>NoData</t>
        </is>
      </c>
      <c r="Q202" s="95" t="inlineStr">
        <is>
          <t>NoData</t>
        </is>
      </c>
      <c r="R202" s="95" t="inlineStr">
        <is>
          <t>NoData</t>
        </is>
      </c>
      <c r="S202" s="95" t="inlineStr">
        <is>
          <t>NoData</t>
        </is>
      </c>
      <c r="T202" s="95" t="inlineStr">
        <is>
          <t>NoData</t>
        </is>
      </c>
      <c r="U202" s="95" t="inlineStr">
        <is>
          <t>NoData</t>
        </is>
      </c>
      <c r="V202" s="95" t="inlineStr">
        <is>
          <t>NoData</t>
        </is>
      </c>
      <c r="W202" s="95" t="inlineStr">
        <is>
          <t>NoData</t>
        </is>
      </c>
      <c r="X202" s="95" t="inlineStr">
        <is>
          <t>NoData</t>
        </is>
      </c>
      <c r="Y202" s="45" t="n"/>
      <c r="Z202" s="45" t="n"/>
      <c r="AA202" s="45" t="n"/>
    </row>
    <row r="203" ht="12.75" customHeight="1" s="198">
      <c r="A203" s="101" t="inlineStr">
        <is>
          <t>Austria</t>
        </is>
      </c>
      <c r="B203" s="62">
        <f t="array" ref="B203">INDEX(Countries!$D$2:$D$255, MATCH($A203, Countries!$B$2:$B$255, 0))
</f>
        <v/>
      </c>
      <c r="C203" s="95" t="inlineStr">
        <is>
          <t>NoData</t>
        </is>
      </c>
      <c r="D203" s="95" t="inlineStr">
        <is>
          <t>NoData</t>
        </is>
      </c>
      <c r="E203" s="95" t="inlineStr">
        <is>
          <t>NoData</t>
        </is>
      </c>
      <c r="F203" s="95" t="inlineStr">
        <is>
          <t>NoData</t>
        </is>
      </c>
      <c r="G203" s="95" t="inlineStr">
        <is>
          <t>NoData</t>
        </is>
      </c>
      <c r="H203" s="95" t="inlineStr">
        <is>
          <t>NoData</t>
        </is>
      </c>
      <c r="I203" s="95" t="inlineStr">
        <is>
          <t>NoData</t>
        </is>
      </c>
      <c r="J203" s="95" t="inlineStr">
        <is>
          <t>NoData</t>
        </is>
      </c>
      <c r="K203" s="95" t="inlineStr">
        <is>
          <t>NoData</t>
        </is>
      </c>
      <c r="L203" s="95" t="inlineStr">
        <is>
          <t>NoData</t>
        </is>
      </c>
      <c r="M203" s="95" t="inlineStr">
        <is>
          <t>NoData</t>
        </is>
      </c>
      <c r="N203" s="95" t="inlineStr">
        <is>
          <t>NoData</t>
        </is>
      </c>
      <c r="O203" s="95" t="inlineStr">
        <is>
          <t>NoData</t>
        </is>
      </c>
      <c r="P203" s="95" t="inlineStr">
        <is>
          <t>NoData</t>
        </is>
      </c>
      <c r="Q203" s="95" t="inlineStr">
        <is>
          <t>NoData</t>
        </is>
      </c>
      <c r="R203" s="95" t="inlineStr">
        <is>
          <t>NoData</t>
        </is>
      </c>
      <c r="S203" s="95" t="inlineStr">
        <is>
          <t>NoData</t>
        </is>
      </c>
      <c r="T203" s="95" t="inlineStr">
        <is>
          <t>NoData</t>
        </is>
      </c>
      <c r="U203" s="95" t="inlineStr">
        <is>
          <t>NoData</t>
        </is>
      </c>
      <c r="V203" s="95" t="inlineStr">
        <is>
          <t>NoData</t>
        </is>
      </c>
      <c r="W203" s="95" t="inlineStr">
        <is>
          <t>NoData</t>
        </is>
      </c>
      <c r="X203" s="95" t="inlineStr">
        <is>
          <t>NoData</t>
        </is>
      </c>
      <c r="Y203" s="45" t="n"/>
      <c r="Z203" s="45" t="n"/>
      <c r="AA203" s="45" t="n"/>
    </row>
    <row r="204" ht="12.75" customHeight="1" s="198">
      <c r="A204" s="101" t="inlineStr">
        <is>
          <t>Burundi</t>
        </is>
      </c>
      <c r="B204" s="62">
        <f t="array" ref="B204">INDEX(Countries!$D$2:$D$255, MATCH($A204, Countries!$B$2:$B$255, 0))
</f>
        <v/>
      </c>
      <c r="C204" s="95" t="inlineStr">
        <is>
          <t>NoData</t>
        </is>
      </c>
      <c r="D204" s="95" t="inlineStr">
        <is>
          <t>NoData</t>
        </is>
      </c>
      <c r="E204" s="95" t="inlineStr">
        <is>
          <t>NoData</t>
        </is>
      </c>
      <c r="F204" s="95" t="inlineStr">
        <is>
          <t>NoData</t>
        </is>
      </c>
      <c r="G204" s="95" t="inlineStr">
        <is>
          <t>NoData</t>
        </is>
      </c>
      <c r="H204" s="95" t="inlineStr">
        <is>
          <t>NoData</t>
        </is>
      </c>
      <c r="I204" s="95" t="inlineStr">
        <is>
          <t>NoData</t>
        </is>
      </c>
      <c r="J204" s="95" t="inlineStr">
        <is>
          <t>NoData</t>
        </is>
      </c>
      <c r="K204" s="95" t="inlineStr">
        <is>
          <t>NoData</t>
        </is>
      </c>
      <c r="L204" s="95" t="inlineStr">
        <is>
          <t>NoData</t>
        </is>
      </c>
      <c r="M204" s="95" t="inlineStr">
        <is>
          <t>NoData</t>
        </is>
      </c>
      <c r="N204" s="95" t="inlineStr">
        <is>
          <t>NoData</t>
        </is>
      </c>
      <c r="O204" s="95" t="inlineStr">
        <is>
          <t>NoData</t>
        </is>
      </c>
      <c r="P204" s="95" t="inlineStr">
        <is>
          <t>NoData</t>
        </is>
      </c>
      <c r="Q204" s="95" t="inlineStr">
        <is>
          <t>NoData</t>
        </is>
      </c>
      <c r="R204" s="95" t="inlineStr">
        <is>
          <t>NoData</t>
        </is>
      </c>
      <c r="S204" s="95" t="inlineStr">
        <is>
          <t>NoData</t>
        </is>
      </c>
      <c r="T204" s="95" t="inlineStr">
        <is>
          <t>NoData</t>
        </is>
      </c>
      <c r="U204" s="95" t="inlineStr">
        <is>
          <t>NoData</t>
        </is>
      </c>
      <c r="V204" s="95" t="inlineStr">
        <is>
          <t>NoData</t>
        </is>
      </c>
      <c r="W204" s="95" t="inlineStr">
        <is>
          <t>NoData</t>
        </is>
      </c>
      <c r="X204" s="95" t="inlineStr">
        <is>
          <t>NoData</t>
        </is>
      </c>
      <c r="Y204" s="45" t="n"/>
      <c r="Z204" s="45" t="n"/>
      <c r="AA204" s="45" t="n"/>
    </row>
    <row r="205" ht="12.75" customHeight="1" s="198">
      <c r="A205" s="101" t="inlineStr">
        <is>
          <t>Burkina Faso</t>
        </is>
      </c>
      <c r="B205" s="62">
        <f t="array" ref="B205">INDEX(Countries!$D$2:$D$255, MATCH($A205, Countries!$B$2:$B$255, 0))
</f>
        <v/>
      </c>
      <c r="C205" s="95" t="inlineStr">
        <is>
          <t>NoData</t>
        </is>
      </c>
      <c r="D205" s="95" t="inlineStr">
        <is>
          <t>NoData</t>
        </is>
      </c>
      <c r="E205" s="95" t="inlineStr">
        <is>
          <t>NoData</t>
        </is>
      </c>
      <c r="F205" s="95" t="inlineStr">
        <is>
          <t>NoData</t>
        </is>
      </c>
      <c r="G205" s="95" t="inlineStr">
        <is>
          <t>NoData</t>
        </is>
      </c>
      <c r="H205" s="95" t="inlineStr">
        <is>
          <t>NoData</t>
        </is>
      </c>
      <c r="I205" s="95" t="inlineStr">
        <is>
          <t>NoData</t>
        </is>
      </c>
      <c r="J205" s="95" t="inlineStr">
        <is>
          <t>NoData</t>
        </is>
      </c>
      <c r="K205" s="95" t="inlineStr">
        <is>
          <t>NoData</t>
        </is>
      </c>
      <c r="L205" s="95" t="inlineStr">
        <is>
          <t>NoData</t>
        </is>
      </c>
      <c r="M205" s="95" t="inlineStr">
        <is>
          <t>NoData</t>
        </is>
      </c>
      <c r="N205" s="95" t="inlineStr">
        <is>
          <t>NoData</t>
        </is>
      </c>
      <c r="O205" s="95" t="inlineStr">
        <is>
          <t>NoData</t>
        </is>
      </c>
      <c r="P205" s="95" t="inlineStr">
        <is>
          <t>NoData</t>
        </is>
      </c>
      <c r="Q205" s="95" t="inlineStr">
        <is>
          <t>NoData</t>
        </is>
      </c>
      <c r="R205" s="95" t="inlineStr">
        <is>
          <t>NoData</t>
        </is>
      </c>
      <c r="S205" s="95" t="inlineStr">
        <is>
          <t>NoData</t>
        </is>
      </c>
      <c r="T205" s="95" t="inlineStr">
        <is>
          <t>NoData</t>
        </is>
      </c>
      <c r="U205" s="95" t="inlineStr">
        <is>
          <t>NoData</t>
        </is>
      </c>
      <c r="V205" s="95" t="inlineStr">
        <is>
          <t>NoData</t>
        </is>
      </c>
      <c r="W205" s="95" t="inlineStr">
        <is>
          <t>NoData</t>
        </is>
      </c>
      <c r="X205" s="95" t="inlineStr">
        <is>
          <t>NoData</t>
        </is>
      </c>
      <c r="Y205" s="45" t="n"/>
      <c r="Z205" s="45" t="n"/>
      <c r="AA205" s="45" t="n"/>
    </row>
    <row r="206" ht="12.75" customHeight="1" s="198">
      <c r="A206" s="101" t="inlineStr">
        <is>
          <t>Belarus</t>
        </is>
      </c>
      <c r="B206" s="62">
        <f t="array" ref="B206">INDEX(Countries!$D$2:$D$255, MATCH($A206, Countries!$B$2:$B$255, 0))
</f>
        <v/>
      </c>
      <c r="C206" s="95" t="inlineStr">
        <is>
          <t>NoData</t>
        </is>
      </c>
      <c r="D206" s="95" t="inlineStr">
        <is>
          <t>NoData</t>
        </is>
      </c>
      <c r="E206" s="95" t="inlineStr">
        <is>
          <t>NoData</t>
        </is>
      </c>
      <c r="F206" s="95" t="inlineStr">
        <is>
          <t>NoData</t>
        </is>
      </c>
      <c r="G206" s="95" t="inlineStr">
        <is>
          <t>NoData</t>
        </is>
      </c>
      <c r="H206" s="95" t="inlineStr">
        <is>
          <t>NoData</t>
        </is>
      </c>
      <c r="I206" s="95" t="inlineStr">
        <is>
          <t>NoData</t>
        </is>
      </c>
      <c r="J206" s="95" t="inlineStr">
        <is>
          <t>NoData</t>
        </is>
      </c>
      <c r="K206" s="95" t="inlineStr">
        <is>
          <t>NoData</t>
        </is>
      </c>
      <c r="L206" s="95" t="inlineStr">
        <is>
          <t>NoData</t>
        </is>
      </c>
      <c r="M206" s="95" t="inlineStr">
        <is>
          <t>NoData</t>
        </is>
      </c>
      <c r="N206" s="95" t="inlineStr">
        <is>
          <t>NoData</t>
        </is>
      </c>
      <c r="O206" s="95" t="inlineStr">
        <is>
          <t>NoData</t>
        </is>
      </c>
      <c r="P206" s="95" t="inlineStr">
        <is>
          <t>NoData</t>
        </is>
      </c>
      <c r="Q206" s="95" t="inlineStr">
        <is>
          <t>NoData</t>
        </is>
      </c>
      <c r="R206" s="95" t="inlineStr">
        <is>
          <t>NoData</t>
        </is>
      </c>
      <c r="S206" s="95" t="inlineStr">
        <is>
          <t>NoData</t>
        </is>
      </c>
      <c r="T206" s="95" t="inlineStr">
        <is>
          <t>NoData</t>
        </is>
      </c>
      <c r="U206" s="95" t="inlineStr">
        <is>
          <t>NoData</t>
        </is>
      </c>
      <c r="V206" s="95" t="inlineStr">
        <is>
          <t>NoData</t>
        </is>
      </c>
      <c r="W206" s="95" t="inlineStr">
        <is>
          <t>NoData</t>
        </is>
      </c>
      <c r="X206" s="95" t="inlineStr">
        <is>
          <t>NoData</t>
        </is>
      </c>
      <c r="Y206" s="45" t="n"/>
      <c r="Z206" s="45" t="n"/>
      <c r="AA206" s="45" t="n"/>
    </row>
    <row r="207" ht="12.75" customHeight="1" s="198">
      <c r="A207" s="101" t="inlineStr">
        <is>
          <t>Bolivia (Plurinational State of)</t>
        </is>
      </c>
      <c r="B207" s="62">
        <f t="array" ref="B207">INDEX(Countries!$D$2:$D$255, MATCH($A207, Countries!$B$2:$B$255, 0))
</f>
        <v/>
      </c>
      <c r="C207" s="95" t="inlineStr">
        <is>
          <t>NoData</t>
        </is>
      </c>
      <c r="D207" s="95" t="inlineStr">
        <is>
          <t>NoData</t>
        </is>
      </c>
      <c r="E207" s="95" t="inlineStr">
        <is>
          <t>NoData</t>
        </is>
      </c>
      <c r="F207" s="95" t="inlineStr">
        <is>
          <t>NoData</t>
        </is>
      </c>
      <c r="G207" s="95" t="inlineStr">
        <is>
          <t>NoData</t>
        </is>
      </c>
      <c r="H207" s="95" t="inlineStr">
        <is>
          <t>NoData</t>
        </is>
      </c>
      <c r="I207" s="95" t="inlineStr">
        <is>
          <t>NoData</t>
        </is>
      </c>
      <c r="J207" s="95" t="inlineStr">
        <is>
          <t>NoData</t>
        </is>
      </c>
      <c r="K207" s="95" t="inlineStr">
        <is>
          <t>NoData</t>
        </is>
      </c>
      <c r="L207" s="95" t="inlineStr">
        <is>
          <t>NoData</t>
        </is>
      </c>
      <c r="M207" s="95" t="inlineStr">
        <is>
          <t>NoData</t>
        </is>
      </c>
      <c r="N207" s="95" t="inlineStr">
        <is>
          <t>NoData</t>
        </is>
      </c>
      <c r="O207" s="95" t="inlineStr">
        <is>
          <t>NoData</t>
        </is>
      </c>
      <c r="P207" s="95" t="inlineStr">
        <is>
          <t>NoData</t>
        </is>
      </c>
      <c r="Q207" s="95" t="inlineStr">
        <is>
          <t>NoData</t>
        </is>
      </c>
      <c r="R207" s="95" t="inlineStr">
        <is>
          <t>NoData</t>
        </is>
      </c>
      <c r="S207" s="95" t="inlineStr">
        <is>
          <t>NoData</t>
        </is>
      </c>
      <c r="T207" s="95" t="inlineStr">
        <is>
          <t>NoData</t>
        </is>
      </c>
      <c r="U207" s="95" t="inlineStr">
        <is>
          <t>NoData</t>
        </is>
      </c>
      <c r="V207" s="95" t="inlineStr">
        <is>
          <t>NoData</t>
        </is>
      </c>
      <c r="W207" s="95" t="inlineStr">
        <is>
          <t>NoData</t>
        </is>
      </c>
      <c r="X207" s="95" t="inlineStr">
        <is>
          <t>NoData</t>
        </is>
      </c>
      <c r="Y207" s="45" t="n"/>
      <c r="Z207" s="45" t="n"/>
      <c r="AA207" s="45" t="n"/>
    </row>
    <row r="208" ht="12.75" customHeight="1" s="198">
      <c r="A208" s="101" t="inlineStr">
        <is>
          <t>Bhutan</t>
        </is>
      </c>
      <c r="B208" s="62">
        <f t="array" ref="B208">INDEX(Countries!$D$2:$D$255, MATCH($A208, Countries!$B$2:$B$255, 0))
</f>
        <v/>
      </c>
      <c r="C208" s="95" t="inlineStr">
        <is>
          <t>NoData</t>
        </is>
      </c>
      <c r="D208" s="95" t="inlineStr">
        <is>
          <t>NoData</t>
        </is>
      </c>
      <c r="E208" s="95" t="inlineStr">
        <is>
          <t>NoData</t>
        </is>
      </c>
      <c r="F208" s="95" t="inlineStr">
        <is>
          <t>NoData</t>
        </is>
      </c>
      <c r="G208" s="95" t="inlineStr">
        <is>
          <t>NoData</t>
        </is>
      </c>
      <c r="H208" s="95" t="inlineStr">
        <is>
          <t>NoData</t>
        </is>
      </c>
      <c r="I208" s="95" t="inlineStr">
        <is>
          <t>NoData</t>
        </is>
      </c>
      <c r="J208" s="95" t="inlineStr">
        <is>
          <t>NoData</t>
        </is>
      </c>
      <c r="K208" s="95" t="inlineStr">
        <is>
          <t>NoData</t>
        </is>
      </c>
      <c r="L208" s="95" t="inlineStr">
        <is>
          <t>NoData</t>
        </is>
      </c>
      <c r="M208" s="95" t="inlineStr">
        <is>
          <t>NoData</t>
        </is>
      </c>
      <c r="N208" s="95" t="inlineStr">
        <is>
          <t>NoData</t>
        </is>
      </c>
      <c r="O208" s="95" t="inlineStr">
        <is>
          <t>NoData</t>
        </is>
      </c>
      <c r="P208" s="95" t="inlineStr">
        <is>
          <t>NoData</t>
        </is>
      </c>
      <c r="Q208" s="95" t="inlineStr">
        <is>
          <t>NoData</t>
        </is>
      </c>
      <c r="R208" s="95" t="inlineStr">
        <is>
          <t>NoData</t>
        </is>
      </c>
      <c r="S208" s="95" t="inlineStr">
        <is>
          <t>NoData</t>
        </is>
      </c>
      <c r="T208" s="95" t="inlineStr">
        <is>
          <t>NoData</t>
        </is>
      </c>
      <c r="U208" s="95" t="inlineStr">
        <is>
          <t>NoData</t>
        </is>
      </c>
      <c r="V208" s="95" t="inlineStr">
        <is>
          <t>NoData</t>
        </is>
      </c>
      <c r="W208" s="95" t="inlineStr">
        <is>
          <t>NoData</t>
        </is>
      </c>
      <c r="X208" s="95" t="inlineStr">
        <is>
          <t>NoData</t>
        </is>
      </c>
      <c r="Y208" s="45" t="n"/>
      <c r="Z208" s="45" t="n"/>
      <c r="AA208" s="45" t="n"/>
    </row>
    <row r="209" ht="12.75" customHeight="1" s="198">
      <c r="A209" s="101" t="inlineStr">
        <is>
          <t>Botswana</t>
        </is>
      </c>
      <c r="B209" s="62">
        <f t="array" ref="B209">INDEX(Countries!$D$2:$D$255, MATCH($A209, Countries!$B$2:$B$255, 0))
</f>
        <v/>
      </c>
      <c r="C209" s="95" t="inlineStr">
        <is>
          <t>NoData</t>
        </is>
      </c>
      <c r="D209" s="95" t="inlineStr">
        <is>
          <t>NoData</t>
        </is>
      </c>
      <c r="E209" s="95" t="inlineStr">
        <is>
          <t>NoData</t>
        </is>
      </c>
      <c r="F209" s="95" t="inlineStr">
        <is>
          <t>NoData</t>
        </is>
      </c>
      <c r="G209" s="95" t="inlineStr">
        <is>
          <t>NoData</t>
        </is>
      </c>
      <c r="H209" s="95" t="inlineStr">
        <is>
          <t>NoData</t>
        </is>
      </c>
      <c r="I209" s="95" t="inlineStr">
        <is>
          <t>NoData</t>
        </is>
      </c>
      <c r="J209" s="95" t="inlineStr">
        <is>
          <t>NoData</t>
        </is>
      </c>
      <c r="K209" s="95" t="inlineStr">
        <is>
          <t>NoData</t>
        </is>
      </c>
      <c r="L209" s="95" t="inlineStr">
        <is>
          <t>NoData</t>
        </is>
      </c>
      <c r="M209" s="95" t="inlineStr">
        <is>
          <t>NoData</t>
        </is>
      </c>
      <c r="N209" s="95" t="inlineStr">
        <is>
          <t>NoData</t>
        </is>
      </c>
      <c r="O209" s="95" t="inlineStr">
        <is>
          <t>NoData</t>
        </is>
      </c>
      <c r="P209" s="95" t="inlineStr">
        <is>
          <t>NoData</t>
        </is>
      </c>
      <c r="Q209" s="95" t="inlineStr">
        <is>
          <t>NoData</t>
        </is>
      </c>
      <c r="R209" s="95" t="inlineStr">
        <is>
          <t>NoData</t>
        </is>
      </c>
      <c r="S209" s="95" t="inlineStr">
        <is>
          <t>NoData</t>
        </is>
      </c>
      <c r="T209" s="95" t="inlineStr">
        <is>
          <t>NoData</t>
        </is>
      </c>
      <c r="U209" s="95" t="inlineStr">
        <is>
          <t>NoData</t>
        </is>
      </c>
      <c r="V209" s="95" t="inlineStr">
        <is>
          <t>NoData</t>
        </is>
      </c>
      <c r="W209" s="95" t="inlineStr">
        <is>
          <t>NoData</t>
        </is>
      </c>
      <c r="X209" s="95" t="inlineStr">
        <is>
          <t>NoData</t>
        </is>
      </c>
      <c r="Y209" s="45" t="n"/>
      <c r="Z209" s="45" t="n"/>
      <c r="AA209" s="45" t="n"/>
    </row>
    <row r="210" ht="12.75" customHeight="1" s="198">
      <c r="A210" s="101" t="inlineStr">
        <is>
          <t>Central African Republic</t>
        </is>
      </c>
      <c r="B210" s="62">
        <f t="array" ref="B210">INDEX(Countries!$D$2:$D$255, MATCH($A210, Countries!$B$2:$B$255, 0))
</f>
        <v/>
      </c>
      <c r="C210" s="95" t="inlineStr">
        <is>
          <t>NoData</t>
        </is>
      </c>
      <c r="D210" s="95" t="inlineStr">
        <is>
          <t>NoData</t>
        </is>
      </c>
      <c r="E210" s="95" t="inlineStr">
        <is>
          <t>NoData</t>
        </is>
      </c>
      <c r="F210" s="95" t="inlineStr">
        <is>
          <t>NoData</t>
        </is>
      </c>
      <c r="G210" s="95" t="inlineStr">
        <is>
          <t>NoData</t>
        </is>
      </c>
      <c r="H210" s="95" t="inlineStr">
        <is>
          <t>NoData</t>
        </is>
      </c>
      <c r="I210" s="95" t="inlineStr">
        <is>
          <t>NoData</t>
        </is>
      </c>
      <c r="J210" s="95" t="inlineStr">
        <is>
          <t>NoData</t>
        </is>
      </c>
      <c r="K210" s="95" t="inlineStr">
        <is>
          <t>NoData</t>
        </is>
      </c>
      <c r="L210" s="95" t="inlineStr">
        <is>
          <t>NoData</t>
        </is>
      </c>
      <c r="M210" s="95" t="inlineStr">
        <is>
          <t>NoData</t>
        </is>
      </c>
      <c r="N210" s="95" t="inlineStr">
        <is>
          <t>NoData</t>
        </is>
      </c>
      <c r="O210" s="95" t="inlineStr">
        <is>
          <t>NoData</t>
        </is>
      </c>
      <c r="P210" s="95" t="inlineStr">
        <is>
          <t>NoData</t>
        </is>
      </c>
      <c r="Q210" s="95" t="inlineStr">
        <is>
          <t>NoData</t>
        </is>
      </c>
      <c r="R210" s="95" t="inlineStr">
        <is>
          <t>NoData</t>
        </is>
      </c>
      <c r="S210" s="95" t="inlineStr">
        <is>
          <t>NoData</t>
        </is>
      </c>
      <c r="T210" s="95" t="inlineStr">
        <is>
          <t>NoData</t>
        </is>
      </c>
      <c r="U210" s="95" t="inlineStr">
        <is>
          <t>NoData</t>
        </is>
      </c>
      <c r="V210" s="95" t="inlineStr">
        <is>
          <t>NoData</t>
        </is>
      </c>
      <c r="W210" s="95" t="inlineStr">
        <is>
          <t>NoData</t>
        </is>
      </c>
      <c r="X210" s="95" t="inlineStr">
        <is>
          <t>NoData</t>
        </is>
      </c>
      <c r="Y210" s="45" t="n"/>
      <c r="Z210" s="45" t="n"/>
      <c r="AA210" s="45" t="n"/>
    </row>
    <row r="211" ht="12.75" customHeight="1" s="198">
      <c r="A211" s="101" t="inlineStr">
        <is>
          <t>Switzerland</t>
        </is>
      </c>
      <c r="B211" s="62">
        <f t="array" ref="B211">INDEX(Countries!$D$2:$D$255, MATCH($A211, Countries!$B$2:$B$255, 0))
</f>
        <v/>
      </c>
      <c r="C211" s="95" t="inlineStr">
        <is>
          <t>NoData</t>
        </is>
      </c>
      <c r="D211" s="95" t="inlineStr">
        <is>
          <t>NoData</t>
        </is>
      </c>
      <c r="E211" s="95" t="inlineStr">
        <is>
          <t>NoData</t>
        </is>
      </c>
      <c r="F211" s="95" t="inlineStr">
        <is>
          <t>NoData</t>
        </is>
      </c>
      <c r="G211" s="95" t="inlineStr">
        <is>
          <t>NoData</t>
        </is>
      </c>
      <c r="H211" s="95" t="inlineStr">
        <is>
          <t>NoData</t>
        </is>
      </c>
      <c r="I211" s="95" t="inlineStr">
        <is>
          <t>NoData</t>
        </is>
      </c>
      <c r="J211" s="95" t="inlineStr">
        <is>
          <t>NoData</t>
        </is>
      </c>
      <c r="K211" s="95" t="inlineStr">
        <is>
          <t>NoData</t>
        </is>
      </c>
      <c r="L211" s="95" t="inlineStr">
        <is>
          <t>NoData</t>
        </is>
      </c>
      <c r="M211" s="95" t="inlineStr">
        <is>
          <t>NoData</t>
        </is>
      </c>
      <c r="N211" s="95" t="inlineStr">
        <is>
          <t>NoData</t>
        </is>
      </c>
      <c r="O211" s="95" t="inlineStr">
        <is>
          <t>NoData</t>
        </is>
      </c>
      <c r="P211" s="95" t="inlineStr">
        <is>
          <t>NoData</t>
        </is>
      </c>
      <c r="Q211" s="95" t="inlineStr">
        <is>
          <t>NoData</t>
        </is>
      </c>
      <c r="R211" s="95" t="inlineStr">
        <is>
          <t>NoData</t>
        </is>
      </c>
      <c r="S211" s="95" t="inlineStr">
        <is>
          <t>NoData</t>
        </is>
      </c>
      <c r="T211" s="95" t="inlineStr">
        <is>
          <t>NoData</t>
        </is>
      </c>
      <c r="U211" s="95" t="inlineStr">
        <is>
          <t>NoData</t>
        </is>
      </c>
      <c r="V211" s="95" t="inlineStr">
        <is>
          <t>NoData</t>
        </is>
      </c>
      <c r="W211" s="95" t="inlineStr">
        <is>
          <t>NoData</t>
        </is>
      </c>
      <c r="X211" s="95" t="inlineStr">
        <is>
          <t>NoData</t>
        </is>
      </c>
      <c r="Y211" s="45" t="n"/>
      <c r="Z211" s="45" t="n"/>
      <c r="AA211" s="45" t="n"/>
    </row>
    <row r="212" ht="12.75" customHeight="1" s="198">
      <c r="A212" s="101" t="inlineStr">
        <is>
          <t>Czechia</t>
        </is>
      </c>
      <c r="B212" s="62">
        <f t="array" ref="B212">INDEX(Countries!$D$2:$D$255, MATCH($A212, Countries!$B$2:$B$255, 0))
</f>
        <v/>
      </c>
      <c r="C212" s="95" t="inlineStr">
        <is>
          <t>NoData</t>
        </is>
      </c>
      <c r="D212" s="95" t="inlineStr">
        <is>
          <t>NoData</t>
        </is>
      </c>
      <c r="E212" s="95" t="inlineStr">
        <is>
          <t>NoData</t>
        </is>
      </c>
      <c r="F212" s="95" t="inlineStr">
        <is>
          <t>NoData</t>
        </is>
      </c>
      <c r="G212" s="95" t="inlineStr">
        <is>
          <t>NoData</t>
        </is>
      </c>
      <c r="H212" s="95" t="inlineStr">
        <is>
          <t>NoData</t>
        </is>
      </c>
      <c r="I212" s="95" t="inlineStr">
        <is>
          <t>NoData</t>
        </is>
      </c>
      <c r="J212" s="95" t="inlineStr">
        <is>
          <t>NoData</t>
        </is>
      </c>
      <c r="K212" s="95" t="inlineStr">
        <is>
          <t>NoData</t>
        </is>
      </c>
      <c r="L212" s="95" t="inlineStr">
        <is>
          <t>NoData</t>
        </is>
      </c>
      <c r="M212" s="95" t="inlineStr">
        <is>
          <t>NoData</t>
        </is>
      </c>
      <c r="N212" s="95" t="inlineStr">
        <is>
          <t>NoData</t>
        </is>
      </c>
      <c r="O212" s="95" t="inlineStr">
        <is>
          <t>NoData</t>
        </is>
      </c>
      <c r="P212" s="95" t="inlineStr">
        <is>
          <t>NoData</t>
        </is>
      </c>
      <c r="Q212" s="95" t="inlineStr">
        <is>
          <t>NoData</t>
        </is>
      </c>
      <c r="R212" s="95" t="inlineStr">
        <is>
          <t>NoData</t>
        </is>
      </c>
      <c r="S212" s="95" t="inlineStr">
        <is>
          <t>NoData</t>
        </is>
      </c>
      <c r="T212" s="95" t="inlineStr">
        <is>
          <t>NoData</t>
        </is>
      </c>
      <c r="U212" s="95" t="inlineStr">
        <is>
          <t>NoData</t>
        </is>
      </c>
      <c r="V212" s="95" t="inlineStr">
        <is>
          <t>NoData</t>
        </is>
      </c>
      <c r="W212" s="95" t="inlineStr">
        <is>
          <t>NoData</t>
        </is>
      </c>
      <c r="X212" s="95" t="inlineStr">
        <is>
          <t>NoData</t>
        </is>
      </c>
      <c r="Y212" s="45" t="n"/>
      <c r="Z212" s="45" t="n"/>
      <c r="AA212" s="45" t="n"/>
    </row>
    <row r="213" ht="12.75" customHeight="1" s="198">
      <c r="A213" s="101" t="inlineStr">
        <is>
          <t>Ethiopia</t>
        </is>
      </c>
      <c r="B213" s="62">
        <f t="array" ref="B213">INDEX(Countries!$D$2:$D$255, MATCH($A213, Countries!$B$2:$B$255, 0))
</f>
        <v/>
      </c>
      <c r="C213" s="95" t="inlineStr">
        <is>
          <t>NoData</t>
        </is>
      </c>
      <c r="D213" s="95" t="inlineStr">
        <is>
          <t>NoData</t>
        </is>
      </c>
      <c r="E213" s="95" t="inlineStr">
        <is>
          <t>NoData</t>
        </is>
      </c>
      <c r="F213" s="95" t="inlineStr">
        <is>
          <t>NoData</t>
        </is>
      </c>
      <c r="G213" s="95" t="inlineStr">
        <is>
          <t>NoData</t>
        </is>
      </c>
      <c r="H213" s="95" t="inlineStr">
        <is>
          <t>NoData</t>
        </is>
      </c>
      <c r="I213" s="95" t="inlineStr">
        <is>
          <t>NoData</t>
        </is>
      </c>
      <c r="J213" s="95" t="inlineStr">
        <is>
          <t>NoData</t>
        </is>
      </c>
      <c r="K213" s="95" t="inlineStr">
        <is>
          <t>NoData</t>
        </is>
      </c>
      <c r="L213" s="95" t="inlineStr">
        <is>
          <t>NoData</t>
        </is>
      </c>
      <c r="M213" s="95" t="inlineStr">
        <is>
          <t>NoData</t>
        </is>
      </c>
      <c r="N213" s="95" t="inlineStr">
        <is>
          <t>NoData</t>
        </is>
      </c>
      <c r="O213" s="95" t="inlineStr">
        <is>
          <t>NoData</t>
        </is>
      </c>
      <c r="P213" s="95" t="inlineStr">
        <is>
          <t>NoData</t>
        </is>
      </c>
      <c r="Q213" s="95" t="inlineStr">
        <is>
          <t>NoData</t>
        </is>
      </c>
      <c r="R213" s="95" t="inlineStr">
        <is>
          <t>NoData</t>
        </is>
      </c>
      <c r="S213" s="95" t="inlineStr">
        <is>
          <t>NoData</t>
        </is>
      </c>
      <c r="T213" s="95" t="inlineStr">
        <is>
          <t>NoData</t>
        </is>
      </c>
      <c r="U213" s="95" t="inlineStr">
        <is>
          <t>NoData</t>
        </is>
      </c>
      <c r="V213" s="95" t="inlineStr">
        <is>
          <t>NoData</t>
        </is>
      </c>
      <c r="W213" s="95" t="inlineStr">
        <is>
          <t>NoData</t>
        </is>
      </c>
      <c r="X213" s="95" t="inlineStr">
        <is>
          <t>NoData</t>
        </is>
      </c>
      <c r="Y213" s="45" t="n"/>
      <c r="Z213" s="45" t="n"/>
      <c r="AA213" s="45" t="n"/>
    </row>
    <row r="214" ht="12.75" customHeight="1" s="198">
      <c r="A214" s="101" t="inlineStr">
        <is>
          <t>Hungary</t>
        </is>
      </c>
      <c r="B214" s="62">
        <f t="array" ref="B214">INDEX(Countries!$D$2:$D$255, MATCH($A214, Countries!$B$2:$B$255, 0))
</f>
        <v/>
      </c>
      <c r="C214" s="95" t="inlineStr">
        <is>
          <t>NoData</t>
        </is>
      </c>
      <c r="D214" s="95" t="inlineStr">
        <is>
          <t>NoData</t>
        </is>
      </c>
      <c r="E214" s="95" t="inlineStr">
        <is>
          <t>NoData</t>
        </is>
      </c>
      <c r="F214" s="95" t="inlineStr">
        <is>
          <t>NoData</t>
        </is>
      </c>
      <c r="G214" s="95" t="inlineStr">
        <is>
          <t>NoData</t>
        </is>
      </c>
      <c r="H214" s="95" t="inlineStr">
        <is>
          <t>NoData</t>
        </is>
      </c>
      <c r="I214" s="95" t="inlineStr">
        <is>
          <t>NoData</t>
        </is>
      </c>
      <c r="J214" s="95" t="inlineStr">
        <is>
          <t>NoData</t>
        </is>
      </c>
      <c r="K214" s="95" t="inlineStr">
        <is>
          <t>NoData</t>
        </is>
      </c>
      <c r="L214" s="95" t="inlineStr">
        <is>
          <t>NoData</t>
        </is>
      </c>
      <c r="M214" s="95" t="inlineStr">
        <is>
          <t>NoData</t>
        </is>
      </c>
      <c r="N214" s="95" t="inlineStr">
        <is>
          <t>NoData</t>
        </is>
      </c>
      <c r="O214" s="95" t="inlineStr">
        <is>
          <t>NoData</t>
        </is>
      </c>
      <c r="P214" s="95" t="inlineStr">
        <is>
          <t>NoData</t>
        </is>
      </c>
      <c r="Q214" s="95" t="inlineStr">
        <is>
          <t>NoData</t>
        </is>
      </c>
      <c r="R214" s="95" t="inlineStr">
        <is>
          <t>NoData</t>
        </is>
      </c>
      <c r="S214" s="95" t="inlineStr">
        <is>
          <t>NoData</t>
        </is>
      </c>
      <c r="T214" s="95" t="inlineStr">
        <is>
          <t>NoData</t>
        </is>
      </c>
      <c r="U214" s="95" t="inlineStr">
        <is>
          <t>NoData</t>
        </is>
      </c>
      <c r="V214" s="95" t="inlineStr">
        <is>
          <t>NoData</t>
        </is>
      </c>
      <c r="W214" s="95" t="inlineStr">
        <is>
          <t>NoData</t>
        </is>
      </c>
      <c r="X214" s="95" t="inlineStr">
        <is>
          <t>NoData</t>
        </is>
      </c>
      <c r="Y214" s="45" t="n"/>
      <c r="Z214" s="45" t="n"/>
      <c r="AA214" s="45" t="n"/>
    </row>
    <row r="215" ht="12.75" customHeight="1" s="198">
      <c r="A215" s="101" t="inlineStr">
        <is>
          <t>Kyrgyzstan</t>
        </is>
      </c>
      <c r="B215" s="62">
        <f t="array" ref="B215">INDEX(Countries!$D$2:$D$255, MATCH($A215, Countries!$B$2:$B$255, 0))
</f>
        <v/>
      </c>
      <c r="C215" s="95" t="inlineStr">
        <is>
          <t>NoData</t>
        </is>
      </c>
      <c r="D215" s="95" t="inlineStr">
        <is>
          <t>NoData</t>
        </is>
      </c>
      <c r="E215" s="95" t="inlineStr">
        <is>
          <t>NoData</t>
        </is>
      </c>
      <c r="F215" s="95" t="inlineStr">
        <is>
          <t>NoData</t>
        </is>
      </c>
      <c r="G215" s="95" t="inlineStr">
        <is>
          <t>NoData</t>
        </is>
      </c>
      <c r="H215" s="95" t="inlineStr">
        <is>
          <t>NoData</t>
        </is>
      </c>
      <c r="I215" s="95" t="inlineStr">
        <is>
          <t>NoData</t>
        </is>
      </c>
      <c r="J215" s="95" t="inlineStr">
        <is>
          <t>NoData</t>
        </is>
      </c>
      <c r="K215" s="95" t="inlineStr">
        <is>
          <t>NoData</t>
        </is>
      </c>
      <c r="L215" s="95" t="inlineStr">
        <is>
          <t>NoData</t>
        </is>
      </c>
      <c r="M215" s="95" t="inlineStr">
        <is>
          <t>NoData</t>
        </is>
      </c>
      <c r="N215" s="95" t="inlineStr">
        <is>
          <t>NoData</t>
        </is>
      </c>
      <c r="O215" s="95" t="inlineStr">
        <is>
          <t>NoData</t>
        </is>
      </c>
      <c r="P215" s="95" t="inlineStr">
        <is>
          <t>NoData</t>
        </is>
      </c>
      <c r="Q215" s="95" t="inlineStr">
        <is>
          <t>NoData</t>
        </is>
      </c>
      <c r="R215" s="95" t="inlineStr">
        <is>
          <t>NoData</t>
        </is>
      </c>
      <c r="S215" s="95" t="inlineStr">
        <is>
          <t>NoData</t>
        </is>
      </c>
      <c r="T215" s="95" t="inlineStr">
        <is>
          <t>NoData</t>
        </is>
      </c>
      <c r="U215" s="95" t="inlineStr">
        <is>
          <t>NoData</t>
        </is>
      </c>
      <c r="V215" s="95" t="inlineStr">
        <is>
          <t>NoData</t>
        </is>
      </c>
      <c r="W215" s="95" t="inlineStr">
        <is>
          <t>NoData</t>
        </is>
      </c>
      <c r="X215" s="95" t="inlineStr">
        <is>
          <t>NoData</t>
        </is>
      </c>
      <c r="Y215" s="45" t="n"/>
      <c r="Z215" s="45" t="n"/>
      <c r="AA215" s="45" t="n"/>
    </row>
    <row r="216" ht="12.75" customHeight="1" s="198">
      <c r="A216" s="101" t="inlineStr">
        <is>
          <t>Laos</t>
        </is>
      </c>
      <c r="B216" s="62">
        <f t="array" ref="B216">INDEX(Countries!$D$2:$D$255, MATCH($A216, Countries!$B$2:$B$255, 0))
</f>
        <v/>
      </c>
      <c r="C216" s="95" t="inlineStr">
        <is>
          <t>NoData</t>
        </is>
      </c>
      <c r="D216" s="95" t="inlineStr">
        <is>
          <t>NoData</t>
        </is>
      </c>
      <c r="E216" s="95" t="inlineStr">
        <is>
          <t>NoData</t>
        </is>
      </c>
      <c r="F216" s="95" t="inlineStr">
        <is>
          <t>NoData</t>
        </is>
      </c>
      <c r="G216" s="95" t="inlineStr">
        <is>
          <t>NoData</t>
        </is>
      </c>
      <c r="H216" s="95" t="inlineStr">
        <is>
          <t>NoData</t>
        </is>
      </c>
      <c r="I216" s="95" t="inlineStr">
        <is>
          <t>NoData</t>
        </is>
      </c>
      <c r="J216" s="95" t="inlineStr">
        <is>
          <t>NoData</t>
        </is>
      </c>
      <c r="K216" s="95" t="inlineStr">
        <is>
          <t>NoData</t>
        </is>
      </c>
      <c r="L216" s="95" t="inlineStr">
        <is>
          <t>NoData</t>
        </is>
      </c>
      <c r="M216" s="95" t="inlineStr">
        <is>
          <t>NoData</t>
        </is>
      </c>
      <c r="N216" s="95" t="inlineStr">
        <is>
          <t>NoData</t>
        </is>
      </c>
      <c r="O216" s="95" t="inlineStr">
        <is>
          <t>NoData</t>
        </is>
      </c>
      <c r="P216" s="95" t="inlineStr">
        <is>
          <t>NoData</t>
        </is>
      </c>
      <c r="Q216" s="95" t="inlineStr">
        <is>
          <t>NoData</t>
        </is>
      </c>
      <c r="R216" s="95" t="inlineStr">
        <is>
          <t>NoData</t>
        </is>
      </c>
      <c r="S216" s="95" t="inlineStr">
        <is>
          <t>NoData</t>
        </is>
      </c>
      <c r="T216" s="95" t="inlineStr">
        <is>
          <t>NoData</t>
        </is>
      </c>
      <c r="U216" s="95" t="inlineStr">
        <is>
          <t>NoData</t>
        </is>
      </c>
      <c r="V216" s="95" t="inlineStr">
        <is>
          <t>NoData</t>
        </is>
      </c>
      <c r="W216" s="95" t="inlineStr">
        <is>
          <t>NoData</t>
        </is>
      </c>
      <c r="X216" s="95" t="inlineStr">
        <is>
          <t>NoData</t>
        </is>
      </c>
      <c r="Y216" s="45" t="n"/>
      <c r="Z216" s="45" t="n"/>
      <c r="AA216" s="45" t="n"/>
    </row>
    <row r="217" ht="12.75" customHeight="1" s="198">
      <c r="A217" s="101" t="inlineStr">
        <is>
          <t>Lesotho</t>
        </is>
      </c>
      <c r="B217" s="62">
        <f t="array" ref="B217">INDEX(Countries!$D$2:$D$255, MATCH($A217, Countries!$B$2:$B$255, 0))
</f>
        <v/>
      </c>
      <c r="C217" s="95" t="inlineStr">
        <is>
          <t>NoData</t>
        </is>
      </c>
      <c r="D217" s="95" t="inlineStr">
        <is>
          <t>NoData</t>
        </is>
      </c>
      <c r="E217" s="95" t="inlineStr">
        <is>
          <t>NoData</t>
        </is>
      </c>
      <c r="F217" s="95" t="inlineStr">
        <is>
          <t>NoData</t>
        </is>
      </c>
      <c r="G217" s="95" t="inlineStr">
        <is>
          <t>NoData</t>
        </is>
      </c>
      <c r="H217" s="95" t="inlineStr">
        <is>
          <t>NoData</t>
        </is>
      </c>
      <c r="I217" s="95" t="inlineStr">
        <is>
          <t>NoData</t>
        </is>
      </c>
      <c r="J217" s="95" t="inlineStr">
        <is>
          <t>NoData</t>
        </is>
      </c>
      <c r="K217" s="95" t="inlineStr">
        <is>
          <t>NoData</t>
        </is>
      </c>
      <c r="L217" s="95" t="inlineStr">
        <is>
          <t>NoData</t>
        </is>
      </c>
      <c r="M217" s="95" t="inlineStr">
        <is>
          <t>NoData</t>
        </is>
      </c>
      <c r="N217" s="95" t="inlineStr">
        <is>
          <t>NoData</t>
        </is>
      </c>
      <c r="O217" s="95" t="inlineStr">
        <is>
          <t>NoData</t>
        </is>
      </c>
      <c r="P217" s="95" t="inlineStr">
        <is>
          <t>NoData</t>
        </is>
      </c>
      <c r="Q217" s="95" t="inlineStr">
        <is>
          <t>NoData</t>
        </is>
      </c>
      <c r="R217" s="95" t="inlineStr">
        <is>
          <t>NoData</t>
        </is>
      </c>
      <c r="S217" s="95" t="inlineStr">
        <is>
          <t>NoData</t>
        </is>
      </c>
      <c r="T217" s="95" t="inlineStr">
        <is>
          <t>NoData</t>
        </is>
      </c>
      <c r="U217" s="95" t="inlineStr">
        <is>
          <t>NoData</t>
        </is>
      </c>
      <c r="V217" s="95" t="inlineStr">
        <is>
          <t>NoData</t>
        </is>
      </c>
      <c r="W217" s="95" t="inlineStr">
        <is>
          <t>NoData</t>
        </is>
      </c>
      <c r="X217" s="95" t="inlineStr">
        <is>
          <t>NoData</t>
        </is>
      </c>
      <c r="Y217" s="45" t="n"/>
      <c r="Z217" s="45" t="n"/>
      <c r="AA217" s="45" t="n"/>
    </row>
    <row r="218" ht="12.75" customHeight="1" s="198">
      <c r="A218" s="101" t="inlineStr">
        <is>
          <t>Luxembourg</t>
        </is>
      </c>
      <c r="B218" s="62">
        <f t="array" ref="B218">INDEX(Countries!$D$2:$D$255, MATCH($A218, Countries!$B$2:$B$255, 0))
</f>
        <v/>
      </c>
      <c r="C218" s="95" t="inlineStr">
        <is>
          <t>NoData</t>
        </is>
      </c>
      <c r="D218" s="95" t="inlineStr">
        <is>
          <t>NoData</t>
        </is>
      </c>
      <c r="E218" s="95" t="inlineStr">
        <is>
          <t>NoData</t>
        </is>
      </c>
      <c r="F218" s="95" t="inlineStr">
        <is>
          <t>NoData</t>
        </is>
      </c>
      <c r="G218" s="95" t="inlineStr">
        <is>
          <t>NoData</t>
        </is>
      </c>
      <c r="H218" s="95" t="inlineStr">
        <is>
          <t>NoData</t>
        </is>
      </c>
      <c r="I218" s="95" t="inlineStr">
        <is>
          <t>NoData</t>
        </is>
      </c>
      <c r="J218" s="95" t="inlineStr">
        <is>
          <t>NoData</t>
        </is>
      </c>
      <c r="K218" s="95" t="inlineStr">
        <is>
          <t>NoData</t>
        </is>
      </c>
      <c r="L218" s="95" t="inlineStr">
        <is>
          <t>NoData</t>
        </is>
      </c>
      <c r="M218" s="95" t="inlineStr">
        <is>
          <t>NoData</t>
        </is>
      </c>
      <c r="N218" s="95" t="inlineStr">
        <is>
          <t>NoData</t>
        </is>
      </c>
      <c r="O218" s="95" t="inlineStr">
        <is>
          <t>NoData</t>
        </is>
      </c>
      <c r="P218" s="95" t="inlineStr">
        <is>
          <t>NoData</t>
        </is>
      </c>
      <c r="Q218" s="95" t="inlineStr">
        <is>
          <t>NoData</t>
        </is>
      </c>
      <c r="R218" s="95" t="inlineStr">
        <is>
          <t>NoData</t>
        </is>
      </c>
      <c r="S218" s="95" t="inlineStr">
        <is>
          <t>NoData</t>
        </is>
      </c>
      <c r="T218" s="95" t="inlineStr">
        <is>
          <t>NoData</t>
        </is>
      </c>
      <c r="U218" s="95" t="inlineStr">
        <is>
          <t>NoData</t>
        </is>
      </c>
      <c r="V218" s="95" t="inlineStr">
        <is>
          <t>NoData</t>
        </is>
      </c>
      <c r="W218" s="95" t="inlineStr">
        <is>
          <t>NoData</t>
        </is>
      </c>
      <c r="X218" s="95" t="inlineStr">
        <is>
          <t>NoData</t>
        </is>
      </c>
      <c r="Y218" s="45" t="n"/>
      <c r="Z218" s="45" t="n"/>
      <c r="AA218" s="45" t="n"/>
    </row>
    <row r="219" ht="12.75" customHeight="1" s="198">
      <c r="A219" s="101" t="inlineStr">
        <is>
          <t>Moldova</t>
        </is>
      </c>
      <c r="B219" s="62">
        <f t="array" ref="B219">INDEX(Countries!$D$2:$D$255, MATCH($A219, Countries!$B$2:$B$255, 0))
</f>
        <v/>
      </c>
      <c r="C219" s="95" t="inlineStr">
        <is>
          <t>NoData</t>
        </is>
      </c>
      <c r="D219" s="95" t="inlineStr">
        <is>
          <t>NoData</t>
        </is>
      </c>
      <c r="E219" s="95" t="inlineStr">
        <is>
          <t>NoData</t>
        </is>
      </c>
      <c r="F219" s="95" t="inlineStr">
        <is>
          <t>NoData</t>
        </is>
      </c>
      <c r="G219" s="95" t="inlineStr">
        <is>
          <t>NoData</t>
        </is>
      </c>
      <c r="H219" s="95" t="inlineStr">
        <is>
          <t>NoData</t>
        </is>
      </c>
      <c r="I219" s="95" t="inlineStr">
        <is>
          <t>NoData</t>
        </is>
      </c>
      <c r="J219" s="95" t="inlineStr">
        <is>
          <t>NoData</t>
        </is>
      </c>
      <c r="K219" s="95" t="inlineStr">
        <is>
          <t>NoData</t>
        </is>
      </c>
      <c r="L219" s="95" t="inlineStr">
        <is>
          <t>NoData</t>
        </is>
      </c>
      <c r="M219" s="95" t="inlineStr">
        <is>
          <t>NoData</t>
        </is>
      </c>
      <c r="N219" s="95" t="inlineStr">
        <is>
          <t>NoData</t>
        </is>
      </c>
      <c r="O219" s="95" t="inlineStr">
        <is>
          <t>NoData</t>
        </is>
      </c>
      <c r="P219" s="95" t="inlineStr">
        <is>
          <t>NoData</t>
        </is>
      </c>
      <c r="Q219" s="95" t="inlineStr">
        <is>
          <t>NoData</t>
        </is>
      </c>
      <c r="R219" s="95" t="inlineStr">
        <is>
          <t>NoData</t>
        </is>
      </c>
      <c r="S219" s="95" t="inlineStr">
        <is>
          <t>NoData</t>
        </is>
      </c>
      <c r="T219" s="95" t="inlineStr">
        <is>
          <t>NoData</t>
        </is>
      </c>
      <c r="U219" s="95" t="inlineStr">
        <is>
          <t>NoData</t>
        </is>
      </c>
      <c r="V219" s="95" t="inlineStr">
        <is>
          <t>NoData</t>
        </is>
      </c>
      <c r="W219" s="95" t="inlineStr">
        <is>
          <t>NoData</t>
        </is>
      </c>
      <c r="X219" s="95" t="inlineStr">
        <is>
          <t>NoData</t>
        </is>
      </c>
      <c r="Y219" s="45" t="n"/>
      <c r="Z219" s="45" t="n"/>
      <c r="AA219" s="45" t="n"/>
    </row>
    <row r="220" ht="12.75" customHeight="1" s="198">
      <c r="A220" s="101" t="inlineStr">
        <is>
          <t>Macedonia</t>
        </is>
      </c>
      <c r="B220" s="62">
        <f t="array" ref="B220">INDEX(Countries!$D$2:$D$255, MATCH($A220, Countries!$B$2:$B$255, 0))
</f>
        <v/>
      </c>
      <c r="C220" s="95" t="inlineStr">
        <is>
          <t>NoData</t>
        </is>
      </c>
      <c r="D220" s="95" t="inlineStr">
        <is>
          <t>NoData</t>
        </is>
      </c>
      <c r="E220" s="95" t="inlineStr">
        <is>
          <t>NoData</t>
        </is>
      </c>
      <c r="F220" s="95" t="inlineStr">
        <is>
          <t>NoData</t>
        </is>
      </c>
      <c r="G220" s="95" t="inlineStr">
        <is>
          <t>NoData</t>
        </is>
      </c>
      <c r="H220" s="95" t="inlineStr">
        <is>
          <t>NoData</t>
        </is>
      </c>
      <c r="I220" s="95" t="inlineStr">
        <is>
          <t>NoData</t>
        </is>
      </c>
      <c r="J220" s="95" t="inlineStr">
        <is>
          <t>NoData</t>
        </is>
      </c>
      <c r="K220" s="95" t="inlineStr">
        <is>
          <t>NoData</t>
        </is>
      </c>
      <c r="L220" s="95" t="inlineStr">
        <is>
          <t>NoData</t>
        </is>
      </c>
      <c r="M220" s="95" t="inlineStr">
        <is>
          <t>NoData</t>
        </is>
      </c>
      <c r="N220" s="95" t="inlineStr">
        <is>
          <t>NoData</t>
        </is>
      </c>
      <c r="O220" s="95" t="inlineStr">
        <is>
          <t>NoData</t>
        </is>
      </c>
      <c r="P220" s="95" t="inlineStr">
        <is>
          <t>NoData</t>
        </is>
      </c>
      <c r="Q220" s="95" t="inlineStr">
        <is>
          <t>NoData</t>
        </is>
      </c>
      <c r="R220" s="95" t="inlineStr">
        <is>
          <t>NoData</t>
        </is>
      </c>
      <c r="S220" s="95" t="inlineStr">
        <is>
          <t>NoData</t>
        </is>
      </c>
      <c r="T220" s="95" t="inlineStr">
        <is>
          <t>NoData</t>
        </is>
      </c>
      <c r="U220" s="95" t="inlineStr">
        <is>
          <t>NoData</t>
        </is>
      </c>
      <c r="V220" s="95" t="inlineStr">
        <is>
          <t>NoData</t>
        </is>
      </c>
      <c r="W220" s="95" t="inlineStr">
        <is>
          <t>NoData</t>
        </is>
      </c>
      <c r="X220" s="95" t="inlineStr">
        <is>
          <t>NoData</t>
        </is>
      </c>
      <c r="Y220" s="45" t="n"/>
      <c r="Z220" s="45" t="n"/>
      <c r="AA220" s="45" t="n"/>
    </row>
    <row r="221" ht="12.75" customHeight="1" s="198">
      <c r="A221" s="101" t="inlineStr">
        <is>
          <t>Mali</t>
        </is>
      </c>
      <c r="B221" s="62">
        <f t="array" ref="B221">INDEX(Countries!$D$2:$D$255, MATCH($A221, Countries!$B$2:$B$255, 0))
</f>
        <v/>
      </c>
      <c r="C221" s="95" t="inlineStr">
        <is>
          <t>NoData</t>
        </is>
      </c>
      <c r="D221" s="95" t="inlineStr">
        <is>
          <t>NoData</t>
        </is>
      </c>
      <c r="E221" s="95" t="inlineStr">
        <is>
          <t>NoData</t>
        </is>
      </c>
      <c r="F221" s="95" t="inlineStr">
        <is>
          <t>NoData</t>
        </is>
      </c>
      <c r="G221" s="95" t="inlineStr">
        <is>
          <t>NoData</t>
        </is>
      </c>
      <c r="H221" s="95" t="inlineStr">
        <is>
          <t>NoData</t>
        </is>
      </c>
      <c r="I221" s="95" t="inlineStr">
        <is>
          <t>NoData</t>
        </is>
      </c>
      <c r="J221" s="95" t="inlineStr">
        <is>
          <t>NoData</t>
        </is>
      </c>
      <c r="K221" s="95" t="inlineStr">
        <is>
          <t>NoData</t>
        </is>
      </c>
      <c r="L221" s="95" t="inlineStr">
        <is>
          <t>NoData</t>
        </is>
      </c>
      <c r="M221" s="95" t="inlineStr">
        <is>
          <t>NoData</t>
        </is>
      </c>
      <c r="N221" s="95" t="inlineStr">
        <is>
          <t>NoData</t>
        </is>
      </c>
      <c r="O221" s="95" t="inlineStr">
        <is>
          <t>NoData</t>
        </is>
      </c>
      <c r="P221" s="95" t="inlineStr">
        <is>
          <t>NoData</t>
        </is>
      </c>
      <c r="Q221" s="95" t="inlineStr">
        <is>
          <t>NoData</t>
        </is>
      </c>
      <c r="R221" s="95" t="inlineStr">
        <is>
          <t>NoData</t>
        </is>
      </c>
      <c r="S221" s="95" t="inlineStr">
        <is>
          <t>NoData</t>
        </is>
      </c>
      <c r="T221" s="95" t="inlineStr">
        <is>
          <t>NoData</t>
        </is>
      </c>
      <c r="U221" s="95" t="inlineStr">
        <is>
          <t>NoData</t>
        </is>
      </c>
      <c r="V221" s="95" t="inlineStr">
        <is>
          <t>NoData</t>
        </is>
      </c>
      <c r="W221" s="95" t="inlineStr">
        <is>
          <t>NoData</t>
        </is>
      </c>
      <c r="X221" s="95" t="inlineStr">
        <is>
          <t>NoData</t>
        </is>
      </c>
      <c r="Y221" s="45" t="n"/>
      <c r="Z221" s="45" t="n"/>
      <c r="AA221" s="45" t="n"/>
    </row>
    <row r="222" ht="12.75" customHeight="1" s="198">
      <c r="A222" s="101" t="inlineStr">
        <is>
          <t>Mongolia</t>
        </is>
      </c>
      <c r="B222" s="62">
        <f t="array" ref="B222">INDEX(Countries!$D$2:$D$255, MATCH($A222, Countries!$B$2:$B$255, 0))
</f>
        <v/>
      </c>
      <c r="C222" s="95" t="inlineStr">
        <is>
          <t>NoData</t>
        </is>
      </c>
      <c r="D222" s="95" t="inlineStr">
        <is>
          <t>NoData</t>
        </is>
      </c>
      <c r="E222" s="95" t="inlineStr">
        <is>
          <t>NoData</t>
        </is>
      </c>
      <c r="F222" s="95" t="inlineStr">
        <is>
          <t>NoData</t>
        </is>
      </c>
      <c r="G222" s="95" t="inlineStr">
        <is>
          <t>NoData</t>
        </is>
      </c>
      <c r="H222" s="95" t="inlineStr">
        <is>
          <t>NoData</t>
        </is>
      </c>
      <c r="I222" s="95" t="inlineStr">
        <is>
          <t>NoData</t>
        </is>
      </c>
      <c r="J222" s="95" t="inlineStr">
        <is>
          <t>NoData</t>
        </is>
      </c>
      <c r="K222" s="95" t="inlineStr">
        <is>
          <t>NoData</t>
        </is>
      </c>
      <c r="L222" s="95" t="inlineStr">
        <is>
          <t>NoData</t>
        </is>
      </c>
      <c r="M222" s="95" t="inlineStr">
        <is>
          <t>NoData</t>
        </is>
      </c>
      <c r="N222" s="95" t="inlineStr">
        <is>
          <t>NoData</t>
        </is>
      </c>
      <c r="O222" s="95" t="inlineStr">
        <is>
          <t>NoData</t>
        </is>
      </c>
      <c r="P222" s="95" t="inlineStr">
        <is>
          <t>NoData</t>
        </is>
      </c>
      <c r="Q222" s="95" t="inlineStr">
        <is>
          <t>NoData</t>
        </is>
      </c>
      <c r="R222" s="95" t="inlineStr">
        <is>
          <t>NoData</t>
        </is>
      </c>
      <c r="S222" s="95" t="inlineStr">
        <is>
          <t>NoData</t>
        </is>
      </c>
      <c r="T222" s="95" t="inlineStr">
        <is>
          <t>NoData</t>
        </is>
      </c>
      <c r="U222" s="95" t="inlineStr">
        <is>
          <t>NoData</t>
        </is>
      </c>
      <c r="V222" s="95" t="inlineStr">
        <is>
          <t>NoData</t>
        </is>
      </c>
      <c r="W222" s="95" t="inlineStr">
        <is>
          <t>NoData</t>
        </is>
      </c>
      <c r="X222" s="95" t="inlineStr">
        <is>
          <t>NoData</t>
        </is>
      </c>
      <c r="Y222" s="45" t="n"/>
      <c r="Z222" s="45" t="n"/>
      <c r="AA222" s="45" t="n"/>
    </row>
    <row r="223" ht="12.75" customHeight="1" s="198">
      <c r="A223" s="101" t="inlineStr">
        <is>
          <t>Malawi</t>
        </is>
      </c>
      <c r="B223" s="62">
        <f t="array" ref="B223">INDEX(Countries!$D$2:$D$255, MATCH($A223, Countries!$B$2:$B$255, 0))
</f>
        <v/>
      </c>
      <c r="C223" s="95" t="inlineStr">
        <is>
          <t>NoData</t>
        </is>
      </c>
      <c r="D223" s="95" t="inlineStr">
        <is>
          <t>NoData</t>
        </is>
      </c>
      <c r="E223" s="95" t="inlineStr">
        <is>
          <t>NoData</t>
        </is>
      </c>
      <c r="F223" s="95" t="inlineStr">
        <is>
          <t>NoData</t>
        </is>
      </c>
      <c r="G223" s="95" t="inlineStr">
        <is>
          <t>NoData</t>
        </is>
      </c>
      <c r="H223" s="95" t="inlineStr">
        <is>
          <t>NoData</t>
        </is>
      </c>
      <c r="I223" s="95" t="inlineStr">
        <is>
          <t>NoData</t>
        </is>
      </c>
      <c r="J223" s="95" t="inlineStr">
        <is>
          <t>NoData</t>
        </is>
      </c>
      <c r="K223" s="95" t="inlineStr">
        <is>
          <t>NoData</t>
        </is>
      </c>
      <c r="L223" s="95" t="inlineStr">
        <is>
          <t>NoData</t>
        </is>
      </c>
      <c r="M223" s="95" t="inlineStr">
        <is>
          <t>NoData</t>
        </is>
      </c>
      <c r="N223" s="95" t="inlineStr">
        <is>
          <t>NoData</t>
        </is>
      </c>
      <c r="O223" s="95" t="inlineStr">
        <is>
          <t>NoData</t>
        </is>
      </c>
      <c r="P223" s="95" t="inlineStr">
        <is>
          <t>NoData</t>
        </is>
      </c>
      <c r="Q223" s="95" t="inlineStr">
        <is>
          <t>NoData</t>
        </is>
      </c>
      <c r="R223" s="95" t="inlineStr">
        <is>
          <t>NoData</t>
        </is>
      </c>
      <c r="S223" s="95" t="inlineStr">
        <is>
          <t>NoData</t>
        </is>
      </c>
      <c r="T223" s="95" t="inlineStr">
        <is>
          <t>NoData</t>
        </is>
      </c>
      <c r="U223" s="95" t="inlineStr">
        <is>
          <t>NoData</t>
        </is>
      </c>
      <c r="V223" s="95" t="inlineStr">
        <is>
          <t>NoData</t>
        </is>
      </c>
      <c r="W223" s="95" t="inlineStr">
        <is>
          <t>NoData</t>
        </is>
      </c>
      <c r="X223" s="95" t="inlineStr">
        <is>
          <t>NoData</t>
        </is>
      </c>
      <c r="Y223" s="45" t="n"/>
      <c r="Z223" s="45" t="n"/>
      <c r="AA223" s="45" t="n"/>
    </row>
    <row r="224" ht="12.75" customHeight="1" s="198">
      <c r="A224" s="101" t="inlineStr">
        <is>
          <t>Niger</t>
        </is>
      </c>
      <c r="B224" s="62">
        <f t="array" ref="B224">INDEX(Countries!$D$2:$D$255, MATCH($A224, Countries!$B$2:$B$255, 0))
</f>
        <v/>
      </c>
      <c r="C224" s="95" t="inlineStr">
        <is>
          <t>NoData</t>
        </is>
      </c>
      <c r="D224" s="95" t="inlineStr">
        <is>
          <t>NoData</t>
        </is>
      </c>
      <c r="E224" s="95" t="inlineStr">
        <is>
          <t>NoData</t>
        </is>
      </c>
      <c r="F224" s="95" t="inlineStr">
        <is>
          <t>NoData</t>
        </is>
      </c>
      <c r="G224" s="95" t="inlineStr">
        <is>
          <t>NoData</t>
        </is>
      </c>
      <c r="H224" s="95" t="inlineStr">
        <is>
          <t>NoData</t>
        </is>
      </c>
      <c r="I224" s="95" t="inlineStr">
        <is>
          <t>NoData</t>
        </is>
      </c>
      <c r="J224" s="95" t="inlineStr">
        <is>
          <t>NoData</t>
        </is>
      </c>
      <c r="K224" s="95" t="inlineStr">
        <is>
          <t>NoData</t>
        </is>
      </c>
      <c r="L224" s="95" t="inlineStr">
        <is>
          <t>NoData</t>
        </is>
      </c>
      <c r="M224" s="95" t="inlineStr">
        <is>
          <t>NoData</t>
        </is>
      </c>
      <c r="N224" s="95" t="inlineStr">
        <is>
          <t>NoData</t>
        </is>
      </c>
      <c r="O224" s="95" t="inlineStr">
        <is>
          <t>NoData</t>
        </is>
      </c>
      <c r="P224" s="95" t="inlineStr">
        <is>
          <t>NoData</t>
        </is>
      </c>
      <c r="Q224" s="95" t="inlineStr">
        <is>
          <t>NoData</t>
        </is>
      </c>
      <c r="R224" s="95" t="inlineStr">
        <is>
          <t>NoData</t>
        </is>
      </c>
      <c r="S224" s="95" t="inlineStr">
        <is>
          <t>NoData</t>
        </is>
      </c>
      <c r="T224" s="95" t="inlineStr">
        <is>
          <t>NoData</t>
        </is>
      </c>
      <c r="U224" s="95" t="inlineStr">
        <is>
          <t>NoData</t>
        </is>
      </c>
      <c r="V224" s="95" t="inlineStr">
        <is>
          <t>NoData</t>
        </is>
      </c>
      <c r="W224" s="95" t="inlineStr">
        <is>
          <t>NoData</t>
        </is>
      </c>
      <c r="X224" s="95" t="inlineStr">
        <is>
          <t>NoData</t>
        </is>
      </c>
      <c r="Y224" s="45" t="n"/>
      <c r="Z224" s="45" t="n"/>
      <c r="AA224" s="45" t="n"/>
    </row>
    <row r="225" ht="12.75" customHeight="1" s="198">
      <c r="A225" s="101" t="inlineStr">
        <is>
          <t>Nepal</t>
        </is>
      </c>
      <c r="B225" s="62">
        <f t="array" ref="B225">INDEX(Countries!$D$2:$D$255, MATCH($A225, Countries!$B$2:$B$255, 0))
</f>
        <v/>
      </c>
      <c r="C225" s="95" t="inlineStr">
        <is>
          <t>NoData</t>
        </is>
      </c>
      <c r="D225" s="95" t="inlineStr">
        <is>
          <t>NoData</t>
        </is>
      </c>
      <c r="E225" s="95" t="inlineStr">
        <is>
          <t>NoData</t>
        </is>
      </c>
      <c r="F225" s="95" t="inlineStr">
        <is>
          <t>NoData</t>
        </is>
      </c>
      <c r="G225" s="95" t="inlineStr">
        <is>
          <t>NoData</t>
        </is>
      </c>
      <c r="H225" s="95" t="inlineStr">
        <is>
          <t>NoData</t>
        </is>
      </c>
      <c r="I225" s="95" t="inlineStr">
        <is>
          <t>NoData</t>
        </is>
      </c>
      <c r="J225" s="95" t="inlineStr">
        <is>
          <t>NoData</t>
        </is>
      </c>
      <c r="K225" s="95" t="inlineStr">
        <is>
          <t>NoData</t>
        </is>
      </c>
      <c r="L225" s="95" t="inlineStr">
        <is>
          <t>NoData</t>
        </is>
      </c>
      <c r="M225" s="95" t="inlineStr">
        <is>
          <t>NoData</t>
        </is>
      </c>
      <c r="N225" s="95" t="inlineStr">
        <is>
          <t>NoData</t>
        </is>
      </c>
      <c r="O225" s="95" t="inlineStr">
        <is>
          <t>NoData</t>
        </is>
      </c>
      <c r="P225" s="95" t="inlineStr">
        <is>
          <t>NoData</t>
        </is>
      </c>
      <c r="Q225" s="95" t="inlineStr">
        <is>
          <t>NoData</t>
        </is>
      </c>
      <c r="R225" s="95" t="inlineStr">
        <is>
          <t>NoData</t>
        </is>
      </c>
      <c r="S225" s="95" t="inlineStr">
        <is>
          <t>NoData</t>
        </is>
      </c>
      <c r="T225" s="95" t="inlineStr">
        <is>
          <t>NoData</t>
        </is>
      </c>
      <c r="U225" s="95" t="inlineStr">
        <is>
          <t>NoData</t>
        </is>
      </c>
      <c r="V225" s="95" t="inlineStr">
        <is>
          <t>NoData</t>
        </is>
      </c>
      <c r="W225" s="95" t="inlineStr">
        <is>
          <t>NoData</t>
        </is>
      </c>
      <c r="X225" s="95" t="inlineStr">
        <is>
          <t>NoData</t>
        </is>
      </c>
      <c r="Y225" s="45" t="n"/>
      <c r="Z225" s="45" t="n"/>
      <c r="AA225" s="45" t="n"/>
    </row>
    <row r="226" ht="12.75" customHeight="1" s="198">
      <c r="A226" s="101" t="inlineStr">
        <is>
          <t>Paraguay</t>
        </is>
      </c>
      <c r="B226" s="62">
        <f t="array" ref="B226">INDEX(Countries!$D$2:$D$255, MATCH($A226, Countries!$B$2:$B$255, 0))
</f>
        <v/>
      </c>
      <c r="C226" s="95" t="inlineStr">
        <is>
          <t>NoData</t>
        </is>
      </c>
      <c r="D226" s="95" t="inlineStr">
        <is>
          <t>NoData</t>
        </is>
      </c>
      <c r="E226" s="95" t="inlineStr">
        <is>
          <t>NoData</t>
        </is>
      </c>
      <c r="F226" s="95" t="inlineStr">
        <is>
          <t>NoData</t>
        </is>
      </c>
      <c r="G226" s="95" t="inlineStr">
        <is>
          <t>NoData</t>
        </is>
      </c>
      <c r="H226" s="95" t="inlineStr">
        <is>
          <t>NoData</t>
        </is>
      </c>
      <c r="I226" s="95" t="inlineStr">
        <is>
          <t>NoData</t>
        </is>
      </c>
      <c r="J226" s="95" t="inlineStr">
        <is>
          <t>NoData</t>
        </is>
      </c>
      <c r="K226" s="95" t="inlineStr">
        <is>
          <t>NoData</t>
        </is>
      </c>
      <c r="L226" s="95" t="inlineStr">
        <is>
          <t>NoData</t>
        </is>
      </c>
      <c r="M226" s="95" t="inlineStr">
        <is>
          <t>NoData</t>
        </is>
      </c>
      <c r="N226" s="95" t="inlineStr">
        <is>
          <t>NoData</t>
        </is>
      </c>
      <c r="O226" s="95" t="inlineStr">
        <is>
          <t>NoData</t>
        </is>
      </c>
      <c r="P226" s="95" t="inlineStr">
        <is>
          <t>NoData</t>
        </is>
      </c>
      <c r="Q226" s="95" t="inlineStr">
        <is>
          <t>NoData</t>
        </is>
      </c>
      <c r="R226" s="95" t="inlineStr">
        <is>
          <t>NoData</t>
        </is>
      </c>
      <c r="S226" s="95" t="inlineStr">
        <is>
          <t>NoData</t>
        </is>
      </c>
      <c r="T226" s="95" t="inlineStr">
        <is>
          <t>NoData</t>
        </is>
      </c>
      <c r="U226" s="95" t="inlineStr">
        <is>
          <t>NoData</t>
        </is>
      </c>
      <c r="V226" s="95" t="inlineStr">
        <is>
          <t>NoData</t>
        </is>
      </c>
      <c r="W226" s="95" t="inlineStr">
        <is>
          <t>NoData</t>
        </is>
      </c>
      <c r="X226" s="95" t="inlineStr">
        <is>
          <t>NoData</t>
        </is>
      </c>
      <c r="Y226" s="45" t="n"/>
      <c r="Z226" s="45" t="n"/>
      <c r="AA226" s="45" t="n"/>
    </row>
    <row r="227" ht="12.75" customHeight="1" s="198">
      <c r="A227" s="101" t="inlineStr">
        <is>
          <t>Rwanda</t>
        </is>
      </c>
      <c r="B227" s="62">
        <f t="array" ref="B227">INDEX(Countries!$D$2:$D$255, MATCH($A227, Countries!$B$2:$B$255, 0))
</f>
        <v/>
      </c>
      <c r="C227" s="95" t="inlineStr">
        <is>
          <t>NoData</t>
        </is>
      </c>
      <c r="D227" s="95" t="inlineStr">
        <is>
          <t>NoData</t>
        </is>
      </c>
      <c r="E227" s="95" t="inlineStr">
        <is>
          <t>NoData</t>
        </is>
      </c>
      <c r="F227" s="95" t="inlineStr">
        <is>
          <t>NoData</t>
        </is>
      </c>
      <c r="G227" s="95" t="inlineStr">
        <is>
          <t>NoData</t>
        </is>
      </c>
      <c r="H227" s="95" t="inlineStr">
        <is>
          <t>NoData</t>
        </is>
      </c>
      <c r="I227" s="95" t="inlineStr">
        <is>
          <t>NoData</t>
        </is>
      </c>
      <c r="J227" s="95" t="inlineStr">
        <is>
          <t>NoData</t>
        </is>
      </c>
      <c r="K227" s="95" t="inlineStr">
        <is>
          <t>NoData</t>
        </is>
      </c>
      <c r="L227" s="95" t="inlineStr">
        <is>
          <t>NoData</t>
        </is>
      </c>
      <c r="M227" s="95" t="inlineStr">
        <is>
          <t>NoData</t>
        </is>
      </c>
      <c r="N227" s="95" t="inlineStr">
        <is>
          <t>NoData</t>
        </is>
      </c>
      <c r="O227" s="95" t="inlineStr">
        <is>
          <t>NoData</t>
        </is>
      </c>
      <c r="P227" s="95" t="inlineStr">
        <is>
          <t>NoData</t>
        </is>
      </c>
      <c r="Q227" s="95" t="inlineStr">
        <is>
          <t>NoData</t>
        </is>
      </c>
      <c r="R227" s="95" t="inlineStr">
        <is>
          <t>NoData</t>
        </is>
      </c>
      <c r="S227" s="95" t="inlineStr">
        <is>
          <t>NoData</t>
        </is>
      </c>
      <c r="T227" s="95" t="inlineStr">
        <is>
          <t>NoData</t>
        </is>
      </c>
      <c r="U227" s="95" t="inlineStr">
        <is>
          <t>NoData</t>
        </is>
      </c>
      <c r="V227" s="95" t="inlineStr">
        <is>
          <t>NoData</t>
        </is>
      </c>
      <c r="W227" s="95" t="inlineStr">
        <is>
          <t>NoData</t>
        </is>
      </c>
      <c r="X227" s="95" t="inlineStr">
        <is>
          <t>NoData</t>
        </is>
      </c>
      <c r="Y227" s="45" t="n"/>
      <c r="Z227" s="45" t="n"/>
      <c r="AA227" s="45" t="n"/>
    </row>
    <row r="228" ht="12.75" customHeight="1" s="198">
      <c r="A228" s="101" t="inlineStr">
        <is>
          <t>Serbia</t>
        </is>
      </c>
      <c r="B228" s="62">
        <f t="array" ref="B228">INDEX(Countries!$D$2:$D$255, MATCH($A228, Countries!$B$2:$B$255, 0))
</f>
        <v/>
      </c>
      <c r="C228" s="95" t="inlineStr">
        <is>
          <t>NoData</t>
        </is>
      </c>
      <c r="D228" s="95" t="inlineStr">
        <is>
          <t>NoData</t>
        </is>
      </c>
      <c r="E228" s="95" t="inlineStr">
        <is>
          <t>NoData</t>
        </is>
      </c>
      <c r="F228" s="95" t="inlineStr">
        <is>
          <t>NoData</t>
        </is>
      </c>
      <c r="G228" s="95" t="inlineStr">
        <is>
          <t>NoData</t>
        </is>
      </c>
      <c r="H228" s="95" t="inlineStr">
        <is>
          <t>NoData</t>
        </is>
      </c>
      <c r="I228" s="95" t="inlineStr">
        <is>
          <t>NoData</t>
        </is>
      </c>
      <c r="J228" s="95" t="inlineStr">
        <is>
          <t>NoData</t>
        </is>
      </c>
      <c r="K228" s="95" t="inlineStr">
        <is>
          <t>NoData</t>
        </is>
      </c>
      <c r="L228" s="95" t="inlineStr">
        <is>
          <t>NoData</t>
        </is>
      </c>
      <c r="M228" s="95" t="inlineStr">
        <is>
          <t>NoData</t>
        </is>
      </c>
      <c r="N228" s="95" t="inlineStr">
        <is>
          <t>NoData</t>
        </is>
      </c>
      <c r="O228" s="95" t="inlineStr">
        <is>
          <t>NoData</t>
        </is>
      </c>
      <c r="P228" s="95" t="inlineStr">
        <is>
          <t>NoData</t>
        </is>
      </c>
      <c r="Q228" s="95" t="inlineStr">
        <is>
          <t>NoData</t>
        </is>
      </c>
      <c r="R228" s="95" t="inlineStr">
        <is>
          <t>NoData</t>
        </is>
      </c>
      <c r="S228" s="95" t="inlineStr">
        <is>
          <t>NoData</t>
        </is>
      </c>
      <c r="T228" s="95" t="inlineStr">
        <is>
          <t>NoData</t>
        </is>
      </c>
      <c r="U228" s="95" t="inlineStr">
        <is>
          <t>NoData</t>
        </is>
      </c>
      <c r="V228" s="95" t="inlineStr">
        <is>
          <t>NoData</t>
        </is>
      </c>
      <c r="W228" s="95" t="inlineStr">
        <is>
          <t>NoData</t>
        </is>
      </c>
      <c r="X228" s="95" t="inlineStr">
        <is>
          <t>NoData</t>
        </is>
      </c>
      <c r="Y228" s="45" t="n"/>
      <c r="Z228" s="45" t="n"/>
      <c r="AA228" s="45" t="n"/>
    </row>
    <row r="229" ht="12.75" customHeight="1" s="198">
      <c r="A229" s="101" t="inlineStr">
        <is>
          <t>Slovakia</t>
        </is>
      </c>
      <c r="B229" s="62">
        <f t="array" ref="B229">INDEX(Countries!$D$2:$D$255, MATCH($A229, Countries!$B$2:$B$255, 0))
</f>
        <v/>
      </c>
      <c r="C229" s="95" t="inlineStr">
        <is>
          <t>NoData</t>
        </is>
      </c>
      <c r="D229" s="95" t="inlineStr">
        <is>
          <t>NoData</t>
        </is>
      </c>
      <c r="E229" s="95" t="inlineStr">
        <is>
          <t>NoData</t>
        </is>
      </c>
      <c r="F229" s="95" t="inlineStr">
        <is>
          <t>NoData</t>
        </is>
      </c>
      <c r="G229" s="95" t="inlineStr">
        <is>
          <t>NoData</t>
        </is>
      </c>
      <c r="H229" s="95" t="inlineStr">
        <is>
          <t>NoData</t>
        </is>
      </c>
      <c r="I229" s="95" t="inlineStr">
        <is>
          <t>NoData</t>
        </is>
      </c>
      <c r="J229" s="95" t="inlineStr">
        <is>
          <t>NoData</t>
        </is>
      </c>
      <c r="K229" s="95" t="inlineStr">
        <is>
          <t>NoData</t>
        </is>
      </c>
      <c r="L229" s="95" t="inlineStr">
        <is>
          <t>NoData</t>
        </is>
      </c>
      <c r="M229" s="95" t="inlineStr">
        <is>
          <t>NoData</t>
        </is>
      </c>
      <c r="N229" s="95" t="inlineStr">
        <is>
          <t>NoData</t>
        </is>
      </c>
      <c r="O229" s="95" t="inlineStr">
        <is>
          <t>NoData</t>
        </is>
      </c>
      <c r="P229" s="95" t="inlineStr">
        <is>
          <t>NoData</t>
        </is>
      </c>
      <c r="Q229" s="95" t="inlineStr">
        <is>
          <t>NoData</t>
        </is>
      </c>
      <c r="R229" s="95" t="inlineStr">
        <is>
          <t>NoData</t>
        </is>
      </c>
      <c r="S229" s="95" t="inlineStr">
        <is>
          <t>NoData</t>
        </is>
      </c>
      <c r="T229" s="95" t="inlineStr">
        <is>
          <t>NoData</t>
        </is>
      </c>
      <c r="U229" s="95" t="inlineStr">
        <is>
          <t>NoData</t>
        </is>
      </c>
      <c r="V229" s="95" t="inlineStr">
        <is>
          <t>NoData</t>
        </is>
      </c>
      <c r="W229" s="95" t="inlineStr">
        <is>
          <t>NoData</t>
        </is>
      </c>
      <c r="X229" s="95" t="inlineStr">
        <is>
          <t>NoData</t>
        </is>
      </c>
      <c r="Y229" s="45" t="n"/>
      <c r="Z229" s="45" t="n"/>
      <c r="AA229" s="45" t="n"/>
    </row>
    <row r="230" ht="12.75" customHeight="1" s="198">
      <c r="A230" s="101" t="inlineStr">
        <is>
          <t>Eswatini</t>
        </is>
      </c>
      <c r="B230" s="62">
        <f t="array" ref="B230">INDEX(Countries!$D$2:$D$255, MATCH($A230, Countries!$B$2:$B$255, 0))
</f>
        <v/>
      </c>
      <c r="C230" s="95" t="inlineStr">
        <is>
          <t>NoData</t>
        </is>
      </c>
      <c r="D230" s="95" t="inlineStr">
        <is>
          <t>NoData</t>
        </is>
      </c>
      <c r="E230" s="95" t="inlineStr">
        <is>
          <t>NoData</t>
        </is>
      </c>
      <c r="F230" s="95" t="inlineStr">
        <is>
          <t>NoData</t>
        </is>
      </c>
      <c r="G230" s="95" t="inlineStr">
        <is>
          <t>NoData</t>
        </is>
      </c>
      <c r="H230" s="95" t="inlineStr">
        <is>
          <t>NoData</t>
        </is>
      </c>
      <c r="I230" s="95" t="inlineStr">
        <is>
          <t>NoData</t>
        </is>
      </c>
      <c r="J230" s="95" t="inlineStr">
        <is>
          <t>NoData</t>
        </is>
      </c>
      <c r="K230" s="95" t="inlineStr">
        <is>
          <t>NoData</t>
        </is>
      </c>
      <c r="L230" s="95" t="inlineStr">
        <is>
          <t>NoData</t>
        </is>
      </c>
      <c r="M230" s="95" t="inlineStr">
        <is>
          <t>NoData</t>
        </is>
      </c>
      <c r="N230" s="95" t="inlineStr">
        <is>
          <t>NoData</t>
        </is>
      </c>
      <c r="O230" s="95" t="inlineStr">
        <is>
          <t>NoData</t>
        </is>
      </c>
      <c r="P230" s="95" t="inlineStr">
        <is>
          <t>NoData</t>
        </is>
      </c>
      <c r="Q230" s="95" t="inlineStr">
        <is>
          <t>NoData</t>
        </is>
      </c>
      <c r="R230" s="95" t="inlineStr">
        <is>
          <t>NoData</t>
        </is>
      </c>
      <c r="S230" s="95" t="inlineStr">
        <is>
          <t>NoData</t>
        </is>
      </c>
      <c r="T230" s="95" t="inlineStr">
        <is>
          <t>NoData</t>
        </is>
      </c>
      <c r="U230" s="95" t="inlineStr">
        <is>
          <t>NoData</t>
        </is>
      </c>
      <c r="V230" s="95" t="inlineStr">
        <is>
          <t>NoData</t>
        </is>
      </c>
      <c r="W230" s="95" t="inlineStr">
        <is>
          <t>NoData</t>
        </is>
      </c>
      <c r="X230" s="95" t="inlineStr">
        <is>
          <t>NoData</t>
        </is>
      </c>
      <c r="Y230" s="45" t="n"/>
      <c r="Z230" s="45" t="n"/>
      <c r="AA230" s="45" t="n"/>
    </row>
    <row r="231" ht="12.75" customHeight="1" s="198">
      <c r="A231" s="101" t="inlineStr">
        <is>
          <t>Chad</t>
        </is>
      </c>
      <c r="B231" s="62">
        <f t="array" ref="B231">INDEX(Countries!$D$2:$D$255, MATCH($A231, Countries!$B$2:$B$255, 0))
</f>
        <v/>
      </c>
      <c r="C231" s="95" t="inlineStr">
        <is>
          <t>NoData</t>
        </is>
      </c>
      <c r="D231" s="95" t="inlineStr">
        <is>
          <t>NoData</t>
        </is>
      </c>
      <c r="E231" s="95" t="inlineStr">
        <is>
          <t>NoData</t>
        </is>
      </c>
      <c r="F231" s="95" t="inlineStr">
        <is>
          <t>NoData</t>
        </is>
      </c>
      <c r="G231" s="95" t="inlineStr">
        <is>
          <t>NoData</t>
        </is>
      </c>
      <c r="H231" s="95" t="inlineStr">
        <is>
          <t>NoData</t>
        </is>
      </c>
      <c r="I231" s="95" t="inlineStr">
        <is>
          <t>NoData</t>
        </is>
      </c>
      <c r="J231" s="95" t="inlineStr">
        <is>
          <t>NoData</t>
        </is>
      </c>
      <c r="K231" s="95" t="inlineStr">
        <is>
          <t>NoData</t>
        </is>
      </c>
      <c r="L231" s="95" t="inlineStr">
        <is>
          <t>NoData</t>
        </is>
      </c>
      <c r="M231" s="95" t="inlineStr">
        <is>
          <t>NoData</t>
        </is>
      </c>
      <c r="N231" s="95" t="inlineStr">
        <is>
          <t>NoData</t>
        </is>
      </c>
      <c r="O231" s="95" t="inlineStr">
        <is>
          <t>NoData</t>
        </is>
      </c>
      <c r="P231" s="95" t="inlineStr">
        <is>
          <t>NoData</t>
        </is>
      </c>
      <c r="Q231" s="95" t="inlineStr">
        <is>
          <t>NoData</t>
        </is>
      </c>
      <c r="R231" s="95" t="inlineStr">
        <is>
          <t>NoData</t>
        </is>
      </c>
      <c r="S231" s="95" t="inlineStr">
        <is>
          <t>NoData</t>
        </is>
      </c>
      <c r="T231" s="95" t="inlineStr">
        <is>
          <t>NoData</t>
        </is>
      </c>
      <c r="U231" s="95" t="inlineStr">
        <is>
          <t>NoData</t>
        </is>
      </c>
      <c r="V231" s="95" t="inlineStr">
        <is>
          <t>NoData</t>
        </is>
      </c>
      <c r="W231" s="95" t="inlineStr">
        <is>
          <t>NoData</t>
        </is>
      </c>
      <c r="X231" s="95" t="inlineStr">
        <is>
          <t>NoData</t>
        </is>
      </c>
      <c r="Y231" s="45" t="n"/>
      <c r="Z231" s="45" t="n"/>
      <c r="AA231" s="45" t="n"/>
    </row>
    <row r="232" ht="12.75" customHeight="1" s="198">
      <c r="A232" s="101" t="inlineStr">
        <is>
          <t>Tajikistan</t>
        </is>
      </c>
      <c r="B232" s="62">
        <f t="array" ref="B232">INDEX(Countries!$D$2:$D$255, MATCH($A232, Countries!$B$2:$B$255, 0))
</f>
        <v/>
      </c>
      <c r="C232" s="95" t="inlineStr">
        <is>
          <t>NoData</t>
        </is>
      </c>
      <c r="D232" s="95" t="inlineStr">
        <is>
          <t>NoData</t>
        </is>
      </c>
      <c r="E232" s="95" t="inlineStr">
        <is>
          <t>NoData</t>
        </is>
      </c>
      <c r="F232" s="95" t="inlineStr">
        <is>
          <t>NoData</t>
        </is>
      </c>
      <c r="G232" s="95" t="inlineStr">
        <is>
          <t>NoData</t>
        </is>
      </c>
      <c r="H232" s="95" t="inlineStr">
        <is>
          <t>NoData</t>
        </is>
      </c>
      <c r="I232" s="95" t="inlineStr">
        <is>
          <t>NoData</t>
        </is>
      </c>
      <c r="J232" s="95" t="inlineStr">
        <is>
          <t>NoData</t>
        </is>
      </c>
      <c r="K232" s="95" t="inlineStr">
        <is>
          <t>NoData</t>
        </is>
      </c>
      <c r="L232" s="95" t="inlineStr">
        <is>
          <t>NoData</t>
        </is>
      </c>
      <c r="M232" s="95" t="inlineStr">
        <is>
          <t>NoData</t>
        </is>
      </c>
      <c r="N232" s="95" t="inlineStr">
        <is>
          <t>NoData</t>
        </is>
      </c>
      <c r="O232" s="95" t="inlineStr">
        <is>
          <t>NoData</t>
        </is>
      </c>
      <c r="P232" s="95" t="inlineStr">
        <is>
          <t>NoData</t>
        </is>
      </c>
      <c r="Q232" s="95" t="inlineStr">
        <is>
          <t>NoData</t>
        </is>
      </c>
      <c r="R232" s="95" t="inlineStr">
        <is>
          <t>NoData</t>
        </is>
      </c>
      <c r="S232" s="95" t="inlineStr">
        <is>
          <t>NoData</t>
        </is>
      </c>
      <c r="T232" s="95" t="inlineStr">
        <is>
          <t>NoData</t>
        </is>
      </c>
      <c r="U232" s="95" t="inlineStr">
        <is>
          <t>NoData</t>
        </is>
      </c>
      <c r="V232" s="95" t="inlineStr">
        <is>
          <t>NoData</t>
        </is>
      </c>
      <c r="W232" s="95" t="inlineStr">
        <is>
          <t>NoData</t>
        </is>
      </c>
      <c r="X232" s="95" t="inlineStr">
        <is>
          <t>NoData</t>
        </is>
      </c>
      <c r="Y232" s="45" t="n"/>
      <c r="Z232" s="45" t="n"/>
      <c r="AA232" s="45" t="n"/>
    </row>
    <row r="233" ht="12.75" customHeight="1" s="198">
      <c r="A233" s="101" t="inlineStr">
        <is>
          <t>Uganda</t>
        </is>
      </c>
      <c r="B233" s="62">
        <f t="array" ref="B233">INDEX(Countries!$D$2:$D$255, MATCH($A233, Countries!$B$2:$B$255, 0))
</f>
        <v/>
      </c>
      <c r="C233" s="95" t="inlineStr">
        <is>
          <t>NoData</t>
        </is>
      </c>
      <c r="D233" s="95" t="inlineStr">
        <is>
          <t>NoData</t>
        </is>
      </c>
      <c r="E233" s="95" t="inlineStr">
        <is>
          <t>NoData</t>
        </is>
      </c>
      <c r="F233" s="95" t="inlineStr">
        <is>
          <t>NoData</t>
        </is>
      </c>
      <c r="G233" s="95" t="inlineStr">
        <is>
          <t>NoData</t>
        </is>
      </c>
      <c r="H233" s="95" t="inlineStr">
        <is>
          <t>NoData</t>
        </is>
      </c>
      <c r="I233" s="95" t="inlineStr">
        <is>
          <t>NoData</t>
        </is>
      </c>
      <c r="J233" s="95" t="inlineStr">
        <is>
          <t>NoData</t>
        </is>
      </c>
      <c r="K233" s="95" t="inlineStr">
        <is>
          <t>NoData</t>
        </is>
      </c>
      <c r="L233" s="95" t="inlineStr">
        <is>
          <t>NoData</t>
        </is>
      </c>
      <c r="M233" s="95" t="inlineStr">
        <is>
          <t>NoData</t>
        </is>
      </c>
      <c r="N233" s="95" t="inlineStr">
        <is>
          <t>NoData</t>
        </is>
      </c>
      <c r="O233" s="95" t="inlineStr">
        <is>
          <t>NoData</t>
        </is>
      </c>
      <c r="P233" s="95" t="inlineStr">
        <is>
          <t>NoData</t>
        </is>
      </c>
      <c r="Q233" s="95" t="inlineStr">
        <is>
          <t>NoData</t>
        </is>
      </c>
      <c r="R233" s="95" t="inlineStr">
        <is>
          <t>NoData</t>
        </is>
      </c>
      <c r="S233" s="95" t="inlineStr">
        <is>
          <t>NoData</t>
        </is>
      </c>
      <c r="T233" s="95" t="inlineStr">
        <is>
          <t>NoData</t>
        </is>
      </c>
      <c r="U233" s="95" t="inlineStr">
        <is>
          <t>NoData</t>
        </is>
      </c>
      <c r="V233" s="95" t="inlineStr">
        <is>
          <t>NoData</t>
        </is>
      </c>
      <c r="W233" s="95" t="inlineStr">
        <is>
          <t>NoData</t>
        </is>
      </c>
      <c r="X233" s="95" t="inlineStr">
        <is>
          <t>NoData</t>
        </is>
      </c>
      <c r="Y233" s="45" t="n"/>
      <c r="Z233" s="45" t="n"/>
      <c r="AA233" s="45" t="n"/>
    </row>
    <row r="234" ht="12.75" customHeight="1" s="198">
      <c r="A234" s="101" t="inlineStr">
        <is>
          <t>Uzbekistan</t>
        </is>
      </c>
      <c r="B234" s="62">
        <f t="array" ref="B234">INDEX(Countries!$D$2:$D$255, MATCH($A234, Countries!$B$2:$B$255, 0))
</f>
        <v/>
      </c>
      <c r="C234" s="95" t="inlineStr">
        <is>
          <t>NoData</t>
        </is>
      </c>
      <c r="D234" s="95" t="inlineStr">
        <is>
          <t>NoData</t>
        </is>
      </c>
      <c r="E234" s="95" t="inlineStr">
        <is>
          <t>NoData</t>
        </is>
      </c>
      <c r="F234" s="95" t="inlineStr">
        <is>
          <t>NoData</t>
        </is>
      </c>
      <c r="G234" s="95" t="inlineStr">
        <is>
          <t>NoData</t>
        </is>
      </c>
      <c r="H234" s="95" t="inlineStr">
        <is>
          <t>NoData</t>
        </is>
      </c>
      <c r="I234" s="95" t="inlineStr">
        <is>
          <t>NoData</t>
        </is>
      </c>
      <c r="J234" s="95" t="inlineStr">
        <is>
          <t>NoData</t>
        </is>
      </c>
      <c r="K234" s="95" t="inlineStr">
        <is>
          <t>NoData</t>
        </is>
      </c>
      <c r="L234" s="95" t="inlineStr">
        <is>
          <t>NoData</t>
        </is>
      </c>
      <c r="M234" s="95" t="inlineStr">
        <is>
          <t>NoData</t>
        </is>
      </c>
      <c r="N234" s="95" t="inlineStr">
        <is>
          <t>NoData</t>
        </is>
      </c>
      <c r="O234" s="95" t="inlineStr">
        <is>
          <t>NoData</t>
        </is>
      </c>
      <c r="P234" s="95" t="inlineStr">
        <is>
          <t>NoData</t>
        </is>
      </c>
      <c r="Q234" s="95" t="inlineStr">
        <is>
          <t>NoData</t>
        </is>
      </c>
      <c r="R234" s="95" t="inlineStr">
        <is>
          <t>NoData</t>
        </is>
      </c>
      <c r="S234" s="95" t="inlineStr">
        <is>
          <t>NoData</t>
        </is>
      </c>
      <c r="T234" s="95" t="inlineStr">
        <is>
          <t>NoData</t>
        </is>
      </c>
      <c r="U234" s="95" t="inlineStr">
        <is>
          <t>NoData</t>
        </is>
      </c>
      <c r="V234" s="95" t="inlineStr">
        <is>
          <t>NoData</t>
        </is>
      </c>
      <c r="W234" s="95" t="inlineStr">
        <is>
          <t>NoData</t>
        </is>
      </c>
      <c r="X234" s="95" t="inlineStr">
        <is>
          <t>NoData</t>
        </is>
      </c>
      <c r="Y234" s="45" t="n"/>
      <c r="Z234" s="45" t="n"/>
      <c r="AA234" s="45" t="n"/>
    </row>
    <row r="235" ht="12.75" customHeight="1" s="198">
      <c r="A235" s="101" t="inlineStr">
        <is>
          <t>Zambia</t>
        </is>
      </c>
      <c r="B235" s="62">
        <f t="array" ref="B235">INDEX(Countries!$D$2:$D$255, MATCH($A235, Countries!$B$2:$B$255, 0))
</f>
        <v/>
      </c>
      <c r="C235" s="95" t="inlineStr">
        <is>
          <t>NoData</t>
        </is>
      </c>
      <c r="D235" s="95" t="inlineStr">
        <is>
          <t>NoData</t>
        </is>
      </c>
      <c r="E235" s="95" t="inlineStr">
        <is>
          <t>NoData</t>
        </is>
      </c>
      <c r="F235" s="95" t="inlineStr">
        <is>
          <t>NoData</t>
        </is>
      </c>
      <c r="G235" s="95" t="inlineStr">
        <is>
          <t>NoData</t>
        </is>
      </c>
      <c r="H235" s="95" t="inlineStr">
        <is>
          <t>NoData</t>
        </is>
      </c>
      <c r="I235" s="95" t="inlineStr">
        <is>
          <t>NoData</t>
        </is>
      </c>
      <c r="J235" s="95" t="inlineStr">
        <is>
          <t>NoData</t>
        </is>
      </c>
      <c r="K235" s="95" t="inlineStr">
        <is>
          <t>NoData</t>
        </is>
      </c>
      <c r="L235" s="95" t="inlineStr">
        <is>
          <t>NoData</t>
        </is>
      </c>
      <c r="M235" s="95" t="inlineStr">
        <is>
          <t>NoData</t>
        </is>
      </c>
      <c r="N235" s="95" t="inlineStr">
        <is>
          <t>NoData</t>
        </is>
      </c>
      <c r="O235" s="95" t="inlineStr">
        <is>
          <t>NoData</t>
        </is>
      </c>
      <c r="P235" s="95" t="inlineStr">
        <is>
          <t>NoData</t>
        </is>
      </c>
      <c r="Q235" s="95" t="inlineStr">
        <is>
          <t>NoData</t>
        </is>
      </c>
      <c r="R235" s="95" t="inlineStr">
        <is>
          <t>NoData</t>
        </is>
      </c>
      <c r="S235" s="95" t="inlineStr">
        <is>
          <t>NoData</t>
        </is>
      </c>
      <c r="T235" s="95" t="inlineStr">
        <is>
          <t>NoData</t>
        </is>
      </c>
      <c r="U235" s="95" t="inlineStr">
        <is>
          <t>NoData</t>
        </is>
      </c>
      <c r="V235" s="95" t="inlineStr">
        <is>
          <t>NoData</t>
        </is>
      </c>
      <c r="W235" s="95" t="inlineStr">
        <is>
          <t>NoData</t>
        </is>
      </c>
      <c r="X235" s="95" t="inlineStr">
        <is>
          <t>NoData</t>
        </is>
      </c>
      <c r="Y235" s="45" t="n"/>
      <c r="Z235" s="45" t="n"/>
      <c r="AA235" s="45" t="n"/>
    </row>
    <row r="236" ht="12.75" customHeight="1" s="198">
      <c r="A236" s="101" t="inlineStr">
        <is>
          <t>Zimbabwe</t>
        </is>
      </c>
      <c r="B236" s="62">
        <f t="array" ref="B236">INDEX(Countries!$D$2:$D$255, MATCH($A236, Countries!$B$2:$B$255, 0))
</f>
        <v/>
      </c>
      <c r="C236" s="95" t="inlineStr">
        <is>
          <t>NoData</t>
        </is>
      </c>
      <c r="D236" s="95" t="inlineStr">
        <is>
          <t>NoData</t>
        </is>
      </c>
      <c r="E236" s="95" t="inlineStr">
        <is>
          <t>NoData</t>
        </is>
      </c>
      <c r="F236" s="95" t="inlineStr">
        <is>
          <t>NoData</t>
        </is>
      </c>
      <c r="G236" s="95" t="inlineStr">
        <is>
          <t>NoData</t>
        </is>
      </c>
      <c r="H236" s="95" t="inlineStr">
        <is>
          <t>NoData</t>
        </is>
      </c>
      <c r="I236" s="95" t="inlineStr">
        <is>
          <t>NoData</t>
        </is>
      </c>
      <c r="J236" s="95" t="inlineStr">
        <is>
          <t>NoData</t>
        </is>
      </c>
      <c r="K236" s="95" t="inlineStr">
        <is>
          <t>NoData</t>
        </is>
      </c>
      <c r="L236" s="95" t="inlineStr">
        <is>
          <t>NoData</t>
        </is>
      </c>
      <c r="M236" s="95" t="inlineStr">
        <is>
          <t>NoData</t>
        </is>
      </c>
      <c r="N236" s="95" t="inlineStr">
        <is>
          <t>NoData</t>
        </is>
      </c>
      <c r="O236" s="95" t="inlineStr">
        <is>
          <t>NoData</t>
        </is>
      </c>
      <c r="P236" s="95" t="inlineStr">
        <is>
          <t>NoData</t>
        </is>
      </c>
      <c r="Q236" s="95" t="inlineStr">
        <is>
          <t>NoData</t>
        </is>
      </c>
      <c r="R236" s="95" t="inlineStr">
        <is>
          <t>NoData</t>
        </is>
      </c>
      <c r="S236" s="95" t="inlineStr">
        <is>
          <t>NoData</t>
        </is>
      </c>
      <c r="T236" s="95" t="inlineStr">
        <is>
          <t>NoData</t>
        </is>
      </c>
      <c r="U236" s="95" t="inlineStr">
        <is>
          <t>NoData</t>
        </is>
      </c>
      <c r="V236" s="95" t="inlineStr">
        <is>
          <t>NoData</t>
        </is>
      </c>
      <c r="W236" s="95" t="inlineStr">
        <is>
          <t>NoData</t>
        </is>
      </c>
      <c r="X236" s="95" t="inlineStr">
        <is>
          <t>NoData</t>
        </is>
      </c>
      <c r="Y236" s="45" t="n"/>
      <c r="Z236" s="45" t="n"/>
      <c r="AA236" s="45" t="n"/>
    </row>
    <row r="237" ht="12.75" customHeight="1" s="198">
      <c r="A237" s="101" t="inlineStr">
        <is>
          <t>Saint Barthélemy</t>
        </is>
      </c>
      <c r="B237" s="62">
        <f t="array" ref="B237">INDEX(Countries!$D$2:$D$255, MATCH($A237, Countries!$B$2:$B$255, 0))
</f>
        <v/>
      </c>
      <c r="C237" s="95" t="inlineStr">
        <is>
          <t>NoData</t>
        </is>
      </c>
      <c r="D237" s="95" t="inlineStr">
        <is>
          <t>NoData</t>
        </is>
      </c>
      <c r="E237" s="95" t="inlineStr">
        <is>
          <t>NoData</t>
        </is>
      </c>
      <c r="F237" s="95" t="inlineStr">
        <is>
          <t>NoData</t>
        </is>
      </c>
      <c r="G237" s="95" t="inlineStr">
        <is>
          <t>NoData</t>
        </is>
      </c>
      <c r="H237" s="95" t="inlineStr">
        <is>
          <t>NoData</t>
        </is>
      </c>
      <c r="I237" s="95" t="inlineStr">
        <is>
          <t>NoData</t>
        </is>
      </c>
      <c r="J237" s="95" t="inlineStr">
        <is>
          <t>NoData</t>
        </is>
      </c>
      <c r="K237" s="95" t="inlineStr">
        <is>
          <t>NoData</t>
        </is>
      </c>
      <c r="L237" s="95" t="inlineStr">
        <is>
          <t>NoData</t>
        </is>
      </c>
      <c r="M237" s="95" t="inlineStr">
        <is>
          <t>NoData</t>
        </is>
      </c>
      <c r="N237" s="95" t="inlineStr">
        <is>
          <t>NoData</t>
        </is>
      </c>
      <c r="O237" s="95" t="inlineStr">
        <is>
          <t>NoData</t>
        </is>
      </c>
      <c r="P237" s="95" t="inlineStr">
        <is>
          <t>NoData</t>
        </is>
      </c>
      <c r="Q237" s="95" t="inlineStr">
        <is>
          <t>NoData</t>
        </is>
      </c>
      <c r="R237" s="95" t="inlineStr">
        <is>
          <t>NoData</t>
        </is>
      </c>
      <c r="S237" s="95" t="inlineStr">
        <is>
          <t>NoData</t>
        </is>
      </c>
      <c r="T237" s="95" t="inlineStr">
        <is>
          <t>NoData</t>
        </is>
      </c>
      <c r="U237" s="95" t="inlineStr">
        <is>
          <t>NoData</t>
        </is>
      </c>
      <c r="V237" s="95" t="inlineStr">
        <is>
          <t>NoData</t>
        </is>
      </c>
      <c r="W237" s="95" t="inlineStr">
        <is>
          <t>NoData</t>
        </is>
      </c>
      <c r="X237" s="95" t="inlineStr">
        <is>
          <t>NoData</t>
        </is>
      </c>
      <c r="Y237" s="45" t="n"/>
      <c r="Z237" s="45" t="n"/>
      <c r="AA237" s="45" t="n"/>
    </row>
    <row r="238" ht="12.75" customHeight="1" s="198">
      <c r="A238" s="101" t="inlineStr">
        <is>
          <t>Cocos Islands</t>
        </is>
      </c>
      <c r="B238" s="62">
        <f t="array" ref="B238">INDEX(Countries!$D$2:$D$255, MATCH($A238, Countries!$B$2:$B$255, 0))
</f>
        <v/>
      </c>
      <c r="C238" s="95" t="inlineStr">
        <is>
          <t>NoData</t>
        </is>
      </c>
      <c r="D238" s="95" t="inlineStr">
        <is>
          <t>NoData</t>
        </is>
      </c>
      <c r="E238" s="95" t="inlineStr">
        <is>
          <t>NoData</t>
        </is>
      </c>
      <c r="F238" s="95" t="inlineStr">
        <is>
          <t>NoData</t>
        </is>
      </c>
      <c r="G238" s="95" t="inlineStr">
        <is>
          <t>NoData</t>
        </is>
      </c>
      <c r="H238" s="95" t="inlineStr">
        <is>
          <t>NoData</t>
        </is>
      </c>
      <c r="I238" s="95" t="inlineStr">
        <is>
          <t>NoData</t>
        </is>
      </c>
      <c r="J238" s="95" t="inlineStr">
        <is>
          <t>NoData</t>
        </is>
      </c>
      <c r="K238" s="95" t="inlineStr">
        <is>
          <t>NoData</t>
        </is>
      </c>
      <c r="L238" s="95" t="inlineStr">
        <is>
          <t>NoData</t>
        </is>
      </c>
      <c r="M238" s="95" t="inlineStr">
        <is>
          <t>NoData</t>
        </is>
      </c>
      <c r="N238" s="95" t="inlineStr">
        <is>
          <t>NoData</t>
        </is>
      </c>
      <c r="O238" s="95" t="inlineStr">
        <is>
          <t>NoData</t>
        </is>
      </c>
      <c r="P238" s="95" t="inlineStr">
        <is>
          <t>NoData</t>
        </is>
      </c>
      <c r="Q238" s="95" t="inlineStr">
        <is>
          <t>NoData</t>
        </is>
      </c>
      <c r="R238" s="95" t="inlineStr">
        <is>
          <t>NoData</t>
        </is>
      </c>
      <c r="S238" s="95" t="inlineStr">
        <is>
          <t>NoData</t>
        </is>
      </c>
      <c r="T238" s="95" t="inlineStr">
        <is>
          <t>NoData</t>
        </is>
      </c>
      <c r="U238" s="95" t="inlineStr">
        <is>
          <t>NoData</t>
        </is>
      </c>
      <c r="V238" s="95" t="inlineStr">
        <is>
          <t>NoData</t>
        </is>
      </c>
      <c r="W238" s="95" t="inlineStr">
        <is>
          <t>NoData</t>
        </is>
      </c>
      <c r="X238" s="95" t="inlineStr">
        <is>
          <t>NoData</t>
        </is>
      </c>
      <c r="Y238" s="45" t="n"/>
      <c r="Z238" s="45" t="n"/>
      <c r="AA238" s="45" t="n"/>
    </row>
    <row r="239" ht="12.75" customHeight="1" s="198">
      <c r="A239" s="101" t="inlineStr">
        <is>
          <t>Christmas Island</t>
        </is>
      </c>
      <c r="B239" s="62">
        <f t="array" ref="B239">INDEX(Countries!$D$2:$D$255, MATCH($A239, Countries!$B$2:$B$255, 0))
</f>
        <v/>
      </c>
      <c r="C239" s="95" t="inlineStr">
        <is>
          <t>NoData</t>
        </is>
      </c>
      <c r="D239" s="95" t="inlineStr">
        <is>
          <t>NoData</t>
        </is>
      </c>
      <c r="E239" s="95" t="inlineStr">
        <is>
          <t>NoData</t>
        </is>
      </c>
      <c r="F239" s="95" t="inlineStr">
        <is>
          <t>NoData</t>
        </is>
      </c>
      <c r="G239" s="95" t="inlineStr">
        <is>
          <t>NoData</t>
        </is>
      </c>
      <c r="H239" s="95" t="inlineStr">
        <is>
          <t>NoData</t>
        </is>
      </c>
      <c r="I239" s="95" t="inlineStr">
        <is>
          <t>NoData</t>
        </is>
      </c>
      <c r="J239" s="95" t="inlineStr">
        <is>
          <t>NoData</t>
        </is>
      </c>
      <c r="K239" s="95" t="inlineStr">
        <is>
          <t>NoData</t>
        </is>
      </c>
      <c r="L239" s="95" t="inlineStr">
        <is>
          <t>NoData</t>
        </is>
      </c>
      <c r="M239" s="95" t="inlineStr">
        <is>
          <t>NoData</t>
        </is>
      </c>
      <c r="N239" s="95" t="inlineStr">
        <is>
          <t>NoData</t>
        </is>
      </c>
      <c r="O239" s="95" t="inlineStr">
        <is>
          <t>NoData</t>
        </is>
      </c>
      <c r="P239" s="95" t="inlineStr">
        <is>
          <t>NoData</t>
        </is>
      </c>
      <c r="Q239" s="95" t="inlineStr">
        <is>
          <t>NoData</t>
        </is>
      </c>
      <c r="R239" s="95" t="inlineStr">
        <is>
          <t>NoData</t>
        </is>
      </c>
      <c r="S239" s="95" t="inlineStr">
        <is>
          <t>NoData</t>
        </is>
      </c>
      <c r="T239" s="95" t="inlineStr">
        <is>
          <t>NoData</t>
        </is>
      </c>
      <c r="U239" s="95" t="inlineStr">
        <is>
          <t>NoData</t>
        </is>
      </c>
      <c r="V239" s="95" t="inlineStr">
        <is>
          <t>NoData</t>
        </is>
      </c>
      <c r="W239" s="95" t="inlineStr">
        <is>
          <t>NoData</t>
        </is>
      </c>
      <c r="X239" s="95" t="inlineStr">
        <is>
          <t>NoData</t>
        </is>
      </c>
      <c r="Y239" s="45" t="n"/>
      <c r="Z239" s="45" t="n"/>
      <c r="AA239" s="45" t="n"/>
    </row>
    <row r="240" ht="12.75" customHeight="1" s="198">
      <c r="A240" s="175" t="inlineStr">
        <is>
          <t>Total</t>
        </is>
      </c>
      <c r="B240" s="175" t="inlineStr">
        <is>
          <t>Total</t>
        </is>
      </c>
      <c r="C240" s="175">
        <f>sumif(C6:C239,"&lt;&gt;NoData")</f>
        <v/>
      </c>
      <c r="D240" s="175">
        <f>sumif(D6:D239,"&lt;&gt;NoData")</f>
        <v/>
      </c>
      <c r="E240" s="175">
        <f>sumif(E6:E239,"&lt;&gt;NoData")</f>
        <v/>
      </c>
      <c r="F240" s="175">
        <f>sumif(F6:F239,"&lt;&gt;NoData")</f>
        <v/>
      </c>
      <c r="G240" s="175">
        <f>sumif(G6:G239,"&lt;&gt;NoData")</f>
        <v/>
      </c>
      <c r="H240" s="175">
        <f>sumif(H6:H239,"&lt;&gt;NoData")</f>
        <v/>
      </c>
      <c r="I240" s="175">
        <f>sumif(I6:I239,"&lt;&gt;NoData")</f>
        <v/>
      </c>
      <c r="J240" s="175">
        <f>sumif(J6:J239,"&lt;&gt;NoData")</f>
        <v/>
      </c>
      <c r="K240" s="175">
        <f>sumif(K6:K239,"&lt;&gt;NoData")</f>
        <v/>
      </c>
      <c r="L240" s="175">
        <f>sumif(L6:L239,"&lt;&gt;NoData")</f>
        <v/>
      </c>
      <c r="M240" s="175">
        <f>sumif(M6:M239,"&lt;&gt;NoData")</f>
        <v/>
      </c>
      <c r="N240" s="175">
        <f>sumif(N6:N239,"&lt;&gt;NoData")</f>
        <v/>
      </c>
      <c r="O240" s="175">
        <f>sumif(O6:O239,"&lt;&gt;NoData")</f>
        <v/>
      </c>
      <c r="P240" s="175">
        <f>sumif(P6:P239,"&lt;&gt;NoData")</f>
        <v/>
      </c>
      <c r="Q240" s="175">
        <f>sumif(Q6:Q239,"&lt;&gt;NoData")</f>
        <v/>
      </c>
      <c r="R240" s="175">
        <f>sumif(R6:R239,"&lt;&gt;NoData")</f>
        <v/>
      </c>
      <c r="S240" s="175">
        <f>sumif(S6:S239,"&lt;&gt;NoData")</f>
        <v/>
      </c>
      <c r="T240" s="175">
        <f>sumif(T6:T239,"&lt;&gt;NoData")</f>
        <v/>
      </c>
      <c r="U240" s="175">
        <f>sumif(U6:U239,"&lt;&gt;NoData")</f>
        <v/>
      </c>
      <c r="V240" s="175">
        <f>sumif(V6:V239,"&lt;&gt;NoData")</f>
        <v/>
      </c>
      <c r="W240" s="175">
        <f>sumif(W6:W239,"&lt;&gt;NoData")</f>
        <v/>
      </c>
      <c r="X240" s="175">
        <f>sumif(X6:X239,"&lt;&gt;NoData")</f>
        <v/>
      </c>
      <c r="Y240" s="45" t="n"/>
      <c r="Z240" s="45" t="n"/>
      <c r="AA240" s="45" t="n"/>
    </row>
    <row r="241" ht="12.75" customHeight="1" s="198"/>
    <row r="242" ht="12.75" customHeight="1" s="198"/>
    <row r="243" ht="12.75" customHeight="1" s="198"/>
    <row r="244" ht="12.75" customHeight="1" s="198"/>
    <row r="245" ht="12.75" customHeight="1" s="198"/>
    <row r="246" ht="12.75" customHeight="1" s="198"/>
    <row r="247" ht="12.75" customHeight="1" s="198"/>
    <row r="248" ht="12.75" customHeight="1" s="198"/>
    <row r="249" ht="12.75" customHeight="1" s="198"/>
    <row r="250" ht="12.75" customHeight="1" s="198"/>
    <row r="251" ht="12.75" customHeight="1" s="198"/>
    <row r="252" ht="12.75" customHeight="1" s="198"/>
    <row r="253" ht="12.75" customHeight="1" s="198"/>
    <row r="254" ht="12.75" customHeight="1" s="198"/>
    <row r="255" ht="12.75" customHeight="1" s="198"/>
    <row r="256" ht="12.75" customHeight="1" s="198"/>
    <row r="257" ht="12.75" customHeight="1" s="198"/>
    <row r="258" ht="12.75" customHeight="1" s="198"/>
    <row r="259" ht="12.75" customHeight="1" s="198"/>
    <row r="260" ht="12.75" customHeight="1" s="198"/>
    <row r="261" ht="12.75" customHeight="1" s="198"/>
    <row r="262" ht="12.75" customHeight="1" s="198"/>
    <row r="263" ht="12.75" customHeight="1" s="198"/>
    <row r="264" ht="12.75" customHeight="1" s="198"/>
    <row r="265" ht="12.75" customHeight="1" s="198"/>
    <row r="266" ht="12.75" customHeight="1" s="198"/>
    <row r="267" ht="12.75" customHeight="1" s="198"/>
    <row r="268" ht="12.75" customHeight="1" s="198"/>
    <row r="269" ht="12.75" customHeight="1" s="198"/>
    <row r="270" ht="12.75" customHeight="1" s="198"/>
    <row r="271" ht="12.75" customHeight="1" s="198"/>
    <row r="272" ht="12.75" customHeight="1" s="198"/>
    <row r="273" ht="12.75" customHeight="1" s="198"/>
    <row r="274" ht="12.75" customHeight="1" s="198"/>
    <row r="275" ht="12.75" customHeight="1" s="198"/>
    <row r="276" ht="12.75" customHeight="1" s="198"/>
    <row r="277" ht="12.75" customHeight="1" s="198"/>
    <row r="278" ht="12.75" customHeight="1" s="198"/>
    <row r="279" ht="12.75" customHeight="1" s="198"/>
    <row r="280" ht="12.75" customHeight="1" s="198"/>
    <row r="281" ht="12.75" customHeight="1" s="198"/>
    <row r="282" ht="12.75" customHeight="1" s="198"/>
    <row r="283" ht="12.75" customHeight="1" s="198"/>
    <row r="284" ht="12.75" customHeight="1" s="198"/>
    <row r="285" ht="12.75" customHeight="1" s="198"/>
    <row r="286" ht="12.75" customHeight="1" s="198"/>
    <row r="287" ht="12.75" customHeight="1" s="198"/>
    <row r="288" ht="12.75" customHeight="1" s="198"/>
    <row r="289" ht="12.75" customHeight="1" s="198"/>
    <row r="290" ht="12.75" customHeight="1" s="198"/>
    <row r="291" ht="12.75" customHeight="1" s="198"/>
    <row r="292" ht="12.75" customHeight="1" s="198"/>
    <row r="293" ht="12.75" customHeight="1" s="198"/>
    <row r="294" ht="12.75" customHeight="1" s="198"/>
    <row r="295" ht="12.75" customHeight="1" s="198"/>
    <row r="296" ht="12.75" customHeight="1" s="198"/>
    <row r="297" ht="12.75" customHeight="1" s="198"/>
    <row r="298" ht="12.75" customHeight="1" s="198"/>
    <row r="299" ht="12.75" customHeight="1" s="198"/>
    <row r="300" ht="12.75" customHeight="1" s="198"/>
    <row r="301" ht="12.75" customHeight="1" s="198"/>
    <row r="302" ht="12.75" customHeight="1" s="198"/>
    <row r="303" ht="12.75" customHeight="1" s="198"/>
    <row r="304" ht="12.75" customHeight="1" s="198"/>
    <row r="305" ht="12.75" customHeight="1" s="198"/>
    <row r="306" ht="12.75" customHeight="1" s="198"/>
    <row r="307" ht="12.75" customHeight="1" s="198"/>
    <row r="308" ht="12.75" customHeight="1" s="198"/>
    <row r="309" ht="12.75" customHeight="1" s="198"/>
    <row r="310" ht="12.75" customHeight="1" s="198"/>
    <row r="311" ht="12.75" customHeight="1" s="198"/>
    <row r="312" ht="12.75" customHeight="1" s="198"/>
    <row r="313" ht="12.75" customHeight="1" s="198"/>
    <row r="314" ht="12.75" customHeight="1" s="198"/>
    <row r="315" ht="12.75" customHeight="1" s="198"/>
    <row r="316" ht="12.75" customHeight="1" s="198"/>
    <row r="317" ht="12.75" customHeight="1" s="198"/>
    <row r="318" ht="12.75" customHeight="1" s="198"/>
    <row r="319" ht="12.75" customHeight="1" s="198"/>
    <row r="320" ht="12.75" customHeight="1" s="198"/>
    <row r="321" ht="12.75" customHeight="1" s="198"/>
    <row r="322" ht="12.75" customHeight="1" s="198"/>
    <row r="323" ht="12.75" customHeight="1" s="198"/>
    <row r="324" ht="12.75" customHeight="1" s="198"/>
    <row r="325" ht="12.75" customHeight="1" s="198"/>
    <row r="326" ht="12.75" customHeight="1" s="198"/>
    <row r="327" ht="12.75" customHeight="1" s="198"/>
    <row r="328" ht="12.75" customHeight="1" s="198"/>
    <row r="329" ht="12.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row r="1001" ht="15.75" customHeight="1" s="198"/>
  </sheetData>
  <autoFilter ref="$A$5:$AA$240"/>
  <mergeCells count="2">
    <mergeCell ref="A2:H2"/>
    <mergeCell ref="A1:H1"/>
  </mergeCells>
  <conditionalFormatting sqref="AA6:AA129">
    <cfRule type="colorScale" priority="1">
      <colorScale>
        <cfvo type="min" val="0"/>
        <cfvo type="percentile" val="50"/>
        <cfvo type="max" val="0"/>
        <color rgb="FFF8696B"/>
        <color rgb="FFFCFCFF"/>
        <color rgb="FF63BE7B"/>
      </colorScale>
    </cfRule>
    <cfRule type="colorScale" priority="2">
      <colorScale>
        <cfvo type="min" val="0"/>
        <cfvo type="max" val="0"/>
        <color rgb="FFF8696B"/>
        <color rgb="FFFCFCFF"/>
      </colorScale>
    </cfRule>
  </conditionalFormatting>
  <dataValidations count="1">
    <dataValidation sqref="A6:A239"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45.xml><?xml version="1.0" encoding="utf-8"?>
<worksheet xmlns="http://schemas.openxmlformats.org/spreadsheetml/2006/main">
  <sheetPr>
    <tabColor rgb="FFD9E6E0"/>
    <outlinePr summaryBelow="1" summaryRight="1"/>
    <pageSetUpPr/>
  </sheetPr>
  <dimension ref="A1:AG328"/>
  <sheetViews>
    <sheetView workbookViewId="0">
      <selection activeCell="A1" sqref="A1"/>
    </sheetView>
  </sheetViews>
  <sheetFormatPr baseColWidth="8" defaultColWidth="12.63" defaultRowHeight="15" customHeight="1"/>
  <cols>
    <col width="29.13" customWidth="1" style="198" min="1" max="1"/>
    <col width="17.75" customWidth="1" style="198" min="2" max="2"/>
    <col width="13.38" customWidth="1" style="198" min="3" max="3"/>
    <col width="21.13" customWidth="1" style="198" min="4" max="4"/>
    <col width="13.38" customWidth="1" style="198" min="5" max="10"/>
    <col width="16.63" customWidth="1" style="198" min="11" max="11"/>
    <col width="12.75" customWidth="1" style="198" min="12" max="12"/>
    <col width="13.38" customWidth="1" style="198" min="13" max="32"/>
    <col width="26.75" customWidth="1" style="198" min="33" max="33"/>
  </cols>
  <sheetData>
    <row r="1" ht="27" customHeight="1" s="198">
      <c r="A1" s="168" t="inlineStr">
        <is>
          <t>Function: Global Mangrove Watch dataset for mangrove protected extent</t>
        </is>
      </c>
      <c r="I1" s="197" t="n"/>
      <c r="J1" s="197" t="n"/>
      <c r="K1" s="197" t="n"/>
      <c r="L1" s="197" t="n"/>
      <c r="M1" s="197" t="n"/>
      <c r="N1" s="197" t="n"/>
      <c r="O1" s="197" t="n"/>
      <c r="P1" s="197" t="n"/>
      <c r="Q1" s="197" t="n"/>
      <c r="R1" s="197" t="n"/>
      <c r="S1" s="197" t="n"/>
      <c r="T1" s="197" t="n"/>
      <c r="U1" s="197" t="n"/>
      <c r="V1" s="197" t="n"/>
      <c r="W1" s="197" t="n"/>
      <c r="X1" s="197" t="n"/>
      <c r="Y1" s="197" t="n"/>
      <c r="Z1" s="197" t="n"/>
      <c r="AA1" s="197" t="n"/>
      <c r="AB1" s="197" t="n"/>
      <c r="AC1" s="197" t="n"/>
      <c r="AD1" s="197" t="n"/>
      <c r="AE1" s="197" t="n"/>
      <c r="AF1" s="197" t="n"/>
      <c r="AG1" s="197" t="n"/>
    </row>
    <row r="2" ht="53.25" customHeight="1" s="198">
      <c r="A2" s="168"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197" t="n"/>
      <c r="J2" s="197" t="n"/>
      <c r="K2" s="197" t="n"/>
      <c r="L2" s="197" t="n"/>
      <c r="M2" s="197" t="n"/>
      <c r="N2" s="197" t="n"/>
      <c r="O2" s="197" t="n"/>
      <c r="P2" s="197" t="n"/>
      <c r="Q2" s="197" t="n"/>
      <c r="R2" s="197" t="n"/>
      <c r="S2" s="197" t="n"/>
      <c r="T2" s="197" t="n"/>
      <c r="U2" s="197" t="n"/>
      <c r="V2" s="197" t="n"/>
      <c r="W2" s="197" t="n"/>
      <c r="X2" s="197" t="n"/>
      <c r="Y2" s="197" t="n"/>
      <c r="Z2" s="197" t="n"/>
      <c r="AA2" s="197" t="n"/>
      <c r="AB2" s="197" t="n"/>
      <c r="AC2" s="197" t="n"/>
      <c r="AD2" s="197" t="n"/>
      <c r="AE2" s="197" t="n"/>
      <c r="AF2" s="197" t="n"/>
      <c r="AG2" s="197" t="n"/>
    </row>
    <row r="3" ht="40.5" customHeight="1" s="198">
      <c r="A3" s="168" t="n"/>
      <c r="B3" s="176" t="inlineStr">
        <is>
          <t>Unprotected extent</t>
        </is>
      </c>
      <c r="C3" s="176" t="inlineStr">
        <is>
          <t>Ecosystem loss</t>
        </is>
      </c>
      <c r="D3" s="100" t="n"/>
      <c r="E3" s="100" t="n"/>
      <c r="F3" s="100" t="n"/>
      <c r="G3" s="100" t="n"/>
      <c r="H3" s="100" t="n"/>
      <c r="I3" s="197" t="n"/>
      <c r="J3" s="197" t="n"/>
      <c r="K3" s="197" t="n"/>
      <c r="L3" s="197" t="n"/>
      <c r="M3" s="197" t="n"/>
      <c r="N3" s="197" t="n"/>
      <c r="O3" s="197" t="n"/>
      <c r="P3" s="197" t="n"/>
      <c r="Q3" s="197" t="n"/>
      <c r="R3" s="197" t="n"/>
      <c r="S3" s="197" t="n"/>
      <c r="T3" s="197" t="n"/>
      <c r="U3" s="197" t="n"/>
      <c r="V3" s="197" t="n"/>
      <c r="W3" s="197" t="n"/>
      <c r="X3" s="197" t="n"/>
      <c r="Y3" s="197" t="n"/>
      <c r="Z3" s="197" t="n"/>
      <c r="AA3" s="197" t="n"/>
      <c r="AB3" s="197" t="n"/>
      <c r="AC3" s="197" t="n"/>
      <c r="AD3" s="197" t="n"/>
      <c r="AE3" s="197" t="n"/>
      <c r="AF3" s="197" t="n"/>
      <c r="AG3" s="197" t="n"/>
    </row>
    <row r="4" ht="40.5" customHeight="1" s="198">
      <c r="A4" s="176" t="inlineStr">
        <is>
          <t>Columns being referenced:</t>
        </is>
      </c>
      <c r="B4" s="169" t="inlineStr">
        <is>
          <t>Total unprotected mangrove 2016 (ha)</t>
        </is>
      </c>
      <c r="C4" s="169" t="inlineStr">
        <is>
          <t>Unprotected loss rate</t>
        </is>
      </c>
      <c r="D4" s="100" t="n"/>
      <c r="E4" s="100" t="n"/>
      <c r="F4" s="100" t="n"/>
      <c r="G4" s="100" t="n"/>
      <c r="H4" s="100" t="n"/>
      <c r="I4" s="197" t="n"/>
      <c r="J4" s="197" t="n"/>
      <c r="K4" s="197" t="n"/>
      <c r="L4" s="197" t="n"/>
      <c r="M4" s="197" t="n"/>
      <c r="N4" s="197" t="n"/>
      <c r="O4" s="197" t="n"/>
      <c r="P4" s="197" t="n"/>
      <c r="Q4" s="197" t="n"/>
      <c r="R4" s="197" t="n"/>
      <c r="S4" s="197" t="n"/>
      <c r="T4" s="197" t="n"/>
      <c r="U4" s="197" t="n"/>
      <c r="V4" s="197" t="n"/>
      <c r="W4" s="197" t="n"/>
      <c r="X4" s="197" t="n"/>
      <c r="Y4" s="197" t="n"/>
      <c r="Z4" s="197" t="n"/>
      <c r="AA4" s="197" t="n"/>
      <c r="AB4" s="197" t="n"/>
      <c r="AC4" s="197" t="n"/>
      <c r="AD4" s="197" t="n"/>
      <c r="AE4" s="197" t="n"/>
      <c r="AF4" s="197" t="n"/>
      <c r="AG4" s="197" t="n"/>
    </row>
    <row r="5">
      <c r="A5" s="176" t="inlineStr">
        <is>
          <t>Country</t>
        </is>
      </c>
      <c r="B5" s="176" t="inlineStr">
        <is>
          <t>Country code</t>
        </is>
      </c>
      <c r="C5" s="176" t="inlineStr">
        <is>
          <t>Total Mangrove Composite</t>
        </is>
      </c>
      <c r="D5" s="176" t="inlineStr">
        <is>
          <t>Total Protected Mangrove Composite</t>
        </is>
      </c>
      <c r="E5" s="176" t="inlineStr">
        <is>
          <t>Total Mangrove 1996</t>
        </is>
      </c>
      <c r="F5" s="176" t="inlineStr">
        <is>
          <t>Total Protected Mangrove 1996</t>
        </is>
      </c>
      <c r="G5" s="176" t="inlineStr">
        <is>
          <t>Total Mangrove 2007</t>
        </is>
      </c>
      <c r="H5" s="176" t="inlineStr">
        <is>
          <t>Total Protected Mangrove 2007</t>
        </is>
      </c>
      <c r="I5" s="176" t="inlineStr">
        <is>
          <t>Total Mangrove 2010</t>
        </is>
      </c>
      <c r="J5" s="176" t="inlineStr">
        <is>
          <t>Total Protected Mangrove 2010</t>
        </is>
      </c>
      <c r="K5" s="176" t="inlineStr">
        <is>
          <t>Total Mangrove 2016</t>
        </is>
      </c>
      <c r="L5" s="176" t="inlineStr">
        <is>
          <t>Total Protected Mangrove 2016</t>
        </is>
      </c>
      <c r="M5" s="176" t="inlineStr">
        <is>
          <t>Total unprotected mangrove 2016</t>
        </is>
      </c>
      <c r="N5" s="176" t="inlineStr">
        <is>
          <t>Total unprotected mangrove 2016 (ha)</t>
        </is>
      </c>
      <c r="O5" s="176" t="inlineStr">
        <is>
          <t>Net Loss in  Mangrove Extent</t>
        </is>
      </c>
      <c r="P5" s="176" t="inlineStr">
        <is>
          <t>Net Loss in Protected Areas</t>
        </is>
      </c>
      <c r="Q5" s="176" t="inlineStr">
        <is>
          <t>Proportion 2016 mangrove protected</t>
        </is>
      </c>
      <c r="R5" s="176" t="inlineStr">
        <is>
          <t>Decline in mangrove 1996-2016</t>
        </is>
      </c>
      <c r="S5" s="176" t="inlineStr">
        <is>
          <t>Decline in unprotected mangrove 1996-2016</t>
        </is>
      </c>
      <c r="T5" s="176" t="inlineStr">
        <is>
          <t>Decline in protected mangrove 1996-2016</t>
        </is>
      </c>
      <c r="U5" s="176" t="inlineStr">
        <is>
          <t>Proportion of global mangroves</t>
        </is>
      </c>
      <c r="V5" s="176" t="inlineStr">
        <is>
          <t>Prop loss in protected</t>
        </is>
      </c>
      <c r="W5" s="176" t="inlineStr">
        <is>
          <t>Annualized losses</t>
        </is>
      </c>
      <c r="X5" s="176" t="inlineStr">
        <is>
          <t>Annualized losses unprotected</t>
        </is>
      </c>
      <c r="Y5" s="176" t="inlineStr">
        <is>
          <t>Annualized loss rate protected</t>
        </is>
      </c>
      <c r="Z5" s="176" t="inlineStr">
        <is>
          <t>Annualized  loss rate (from total composite)</t>
        </is>
      </c>
      <c r="AA5" s="176" t="inlineStr">
        <is>
          <t>Annual loss rate of unprotected mangroves</t>
        </is>
      </c>
      <c r="AB5" s="176" t="inlineStr">
        <is>
          <t>Annual loss rate of protected mangroves</t>
        </is>
      </c>
      <c r="AC5" s="176" t="inlineStr">
        <is>
          <t>CAGR total '96-'16</t>
        </is>
      </c>
      <c r="AD5" s="176" t="inlineStr">
        <is>
          <t>CAGR protected '96-'16</t>
        </is>
      </c>
      <c r="AE5" s="176" t="inlineStr">
        <is>
          <t>CAGR unprotected '96-'16</t>
        </is>
      </c>
      <c r="AF5" s="176" t="inlineStr">
        <is>
          <t>Proportion 2016 mangrove protected</t>
        </is>
      </c>
      <c r="AG5" s="176" t="inlineStr">
        <is>
          <t>Unprotected loss rate</t>
        </is>
      </c>
    </row>
    <row r="6" ht="12.75" customHeight="1" s="198">
      <c r="A6" s="101" t="inlineStr">
        <is>
          <t>American Samoa</t>
        </is>
      </c>
      <c r="B6" s="62">
        <f t="array" ref="B6">INDEX(Countries!$D$2:$D$255, MATCH(A6, Countries!$B$2:$B$255, 0))
</f>
        <v/>
      </c>
      <c r="C6" s="93" t="n">
        <v>0.187447</v>
      </c>
      <c r="D6" s="93" t="n">
        <v>0</v>
      </c>
      <c r="E6" s="93" t="n">
        <v>0.187447</v>
      </c>
      <c r="F6" s="93" t="n">
        <v>0</v>
      </c>
      <c r="G6" s="93" t="n">
        <v>0.187447</v>
      </c>
      <c r="H6" s="93" t="n">
        <v>0</v>
      </c>
      <c r="I6" s="93" t="n">
        <v>0.187447</v>
      </c>
      <c r="J6" s="93" t="n">
        <v>0</v>
      </c>
      <c r="K6" s="93" t="n">
        <v>0.187447</v>
      </c>
      <c r="L6" s="93" t="n">
        <v>0</v>
      </c>
      <c r="M6" s="177">
        <f>K6-L6</f>
        <v/>
      </c>
      <c r="N6" s="177">
        <f>M6*100</f>
        <v/>
      </c>
      <c r="O6" s="177">
        <f>E6-K6</f>
        <v/>
      </c>
      <c r="P6" s="177">
        <f>F6-L6</f>
        <v/>
      </c>
      <c r="Q6" s="171">
        <f>L6/K6</f>
        <v/>
      </c>
      <c r="R6" s="171">
        <f>O6/E6</f>
        <v/>
      </c>
      <c r="S6" s="201">
        <f>((E6-F6)-(K6-L6))/(E6-F6)</f>
        <v/>
      </c>
      <c r="T6" s="171">
        <f>P6/F6</f>
        <v/>
      </c>
      <c r="U6" s="201">
        <f>K6/$K$128</f>
        <v/>
      </c>
      <c r="V6" s="179">
        <f>P6/O6</f>
        <v/>
      </c>
      <c r="W6" s="177">
        <f>O6/21</f>
        <v/>
      </c>
      <c r="X6" s="57">
        <f>(O6-P6)/21</f>
        <v/>
      </c>
      <c r="Y6" s="57">
        <f>P6/21</f>
        <v/>
      </c>
      <c r="Z6" s="171">
        <f>W6/C6</f>
        <v/>
      </c>
      <c r="AA6" s="180">
        <f>X6/(C6-D6)</f>
        <v/>
      </c>
      <c r="AB6" s="171">
        <f>Y6/D6</f>
        <v/>
      </c>
      <c r="AC6" s="171">
        <f>rri(20,E6,K6)</f>
        <v/>
      </c>
      <c r="AD6" s="171">
        <f>rri(20,F6,L6)</f>
        <v/>
      </c>
      <c r="AE6" s="180">
        <f>rri(20,(E6-F6),(K6-L6))</f>
        <v/>
      </c>
      <c r="AF6" s="171">
        <f>Q6</f>
        <v/>
      </c>
      <c r="AG6" s="181">
        <f>IF(ISNUMBER(AE6),AE6,0)</f>
        <v/>
      </c>
    </row>
    <row r="7" ht="12.75" customHeight="1" s="198">
      <c r="A7" s="101" t="inlineStr">
        <is>
          <t>Angola</t>
        </is>
      </c>
      <c r="B7" s="62">
        <f t="array" ref="B7">INDEX(Countries!$D$2:$D$255, MATCH(A7, Countries!$B$2:$B$255, 0))
</f>
        <v/>
      </c>
      <c r="C7" s="93" t="n">
        <v>139.542529</v>
      </c>
      <c r="D7" s="93" t="n">
        <v>1.769203</v>
      </c>
      <c r="E7" s="93" t="n">
        <v>136.884844</v>
      </c>
      <c r="F7" s="93" t="n">
        <v>1.725696</v>
      </c>
      <c r="G7" s="93" t="n">
        <v>133.431203</v>
      </c>
      <c r="H7" s="93" t="n">
        <v>1.7158</v>
      </c>
      <c r="I7" s="93" t="n">
        <v>129.15541</v>
      </c>
      <c r="J7" s="93" t="n">
        <v>1.611917</v>
      </c>
      <c r="K7" s="93" t="n">
        <v>132.828293</v>
      </c>
      <c r="L7" s="93" t="n">
        <v>1.687598</v>
      </c>
      <c r="M7" s="177">
        <f>K7-L7</f>
        <v/>
      </c>
      <c r="N7" s="177">
        <f>M7*100</f>
        <v/>
      </c>
      <c r="O7" s="177">
        <f>E7-K7</f>
        <v/>
      </c>
      <c r="P7" s="177">
        <f>F7-L7</f>
        <v/>
      </c>
      <c r="Q7" s="171">
        <f>L7/K7</f>
        <v/>
      </c>
      <c r="R7" s="171">
        <f>O7/E7</f>
        <v/>
      </c>
      <c r="S7" s="201">
        <f>((E7-F7)-(K7-L7))/(E7-F7)</f>
        <v/>
      </c>
      <c r="T7" s="171">
        <f>P7/F7</f>
        <v/>
      </c>
      <c r="U7" s="201">
        <f>K7/$K$128</f>
        <v/>
      </c>
      <c r="V7" s="179">
        <f>P7/O7</f>
        <v/>
      </c>
      <c r="W7" s="177">
        <f>O7/21</f>
        <v/>
      </c>
      <c r="X7" s="57">
        <f>(O7-P7)/21</f>
        <v/>
      </c>
      <c r="Y7" s="57">
        <f>P7/21</f>
        <v/>
      </c>
      <c r="Z7" s="171">
        <f>W7/C7</f>
        <v/>
      </c>
      <c r="AA7" s="202">
        <f>X7/(C7-D7)</f>
        <v/>
      </c>
      <c r="AB7" s="171">
        <f>Y7/D7</f>
        <v/>
      </c>
      <c r="AC7" s="171">
        <f>rri(20,E7,K7)</f>
        <v/>
      </c>
      <c r="AD7" s="171">
        <f>rri(20,F7,L7)</f>
        <v/>
      </c>
      <c r="AE7" s="180">
        <f>rri(20,(E7-F7),(K7-L7))</f>
        <v/>
      </c>
      <c r="AF7" s="171">
        <f>Q7</f>
        <v/>
      </c>
      <c r="AG7" s="181">
        <f>IF(ISNUMBER(AE7),AE7,0)</f>
        <v/>
      </c>
    </row>
    <row r="8" ht="12.75" customHeight="1" s="198">
      <c r="A8" s="101" t="inlineStr">
        <is>
          <t>Anguilla</t>
        </is>
      </c>
      <c r="B8" s="62">
        <f t="array" ref="B8">INDEX(Countries!$D$2:$D$255, MATCH(A8, Countries!$B$2:$B$255, 0))
</f>
        <v/>
      </c>
      <c r="C8" s="93" t="n">
        <v>0.021393</v>
      </c>
      <c r="D8" s="93" t="n">
        <v>0</v>
      </c>
      <c r="E8" s="93" t="n">
        <v>0.021393</v>
      </c>
      <c r="F8" s="93" t="n">
        <v>0</v>
      </c>
      <c r="G8" s="93" t="n">
        <v>0.021393</v>
      </c>
      <c r="H8" s="93" t="n">
        <v>0</v>
      </c>
      <c r="I8" s="93" t="n">
        <v>0.008673999999999999</v>
      </c>
      <c r="J8" s="93" t="n">
        <v>0</v>
      </c>
      <c r="K8" s="93" t="n">
        <v>0.008673999999999999</v>
      </c>
      <c r="L8" s="93" t="n">
        <v>0</v>
      </c>
      <c r="M8" s="177">
        <f>K8-L8</f>
        <v/>
      </c>
      <c r="N8" s="177">
        <f>M8*100</f>
        <v/>
      </c>
      <c r="O8" s="177">
        <f>E8-K8</f>
        <v/>
      </c>
      <c r="P8" s="177">
        <f>F8-L8</f>
        <v/>
      </c>
      <c r="Q8" s="171">
        <f>L8/K8</f>
        <v/>
      </c>
      <c r="R8" s="171">
        <f>O8/E8</f>
        <v/>
      </c>
      <c r="S8" s="201">
        <f>((E8-F8)-(K8-L8))/(E8-F8)</f>
        <v/>
      </c>
      <c r="T8" s="171">
        <f>P8/F8</f>
        <v/>
      </c>
      <c r="U8" s="201">
        <f>K8/$K$128</f>
        <v/>
      </c>
      <c r="V8" s="179">
        <f>P8/O8</f>
        <v/>
      </c>
      <c r="W8" s="177">
        <f>O8/21</f>
        <v/>
      </c>
      <c r="X8" s="57">
        <f>(O8-P8)/21</f>
        <v/>
      </c>
      <c r="Y8" s="57">
        <f>P8/21</f>
        <v/>
      </c>
      <c r="Z8" s="171">
        <f>W8/C8</f>
        <v/>
      </c>
      <c r="AA8" s="180">
        <f>X8/(C8-D8)</f>
        <v/>
      </c>
      <c r="AB8" s="171">
        <f>Y8/D8</f>
        <v/>
      </c>
      <c r="AC8" s="171">
        <f>rri(20,E8,K8)</f>
        <v/>
      </c>
      <c r="AD8" s="171">
        <f>rri(20,F8,L8)</f>
        <v/>
      </c>
      <c r="AE8" s="180">
        <f>rri(20,(E8-F8),(K8-L8))</f>
        <v/>
      </c>
      <c r="AF8" s="171">
        <f>Q8</f>
        <v/>
      </c>
      <c r="AG8" s="181">
        <f>IF(ISNUMBER(AE8),AE8,0)</f>
        <v/>
      </c>
    </row>
    <row r="9" ht="12.75" customHeight="1" s="198">
      <c r="A9" s="101" t="inlineStr">
        <is>
          <t>Antigua and Barbuda</t>
        </is>
      </c>
      <c r="B9" s="62">
        <f t="array" ref="B9">INDEX(Countries!$D$2:$D$255, MATCH(A9, Countries!$B$2:$B$255, 0))
</f>
        <v/>
      </c>
      <c r="C9" s="93" t="n">
        <v>9.064914999999999</v>
      </c>
      <c r="D9" s="93" t="n">
        <v>4.494175</v>
      </c>
      <c r="E9" s="93" t="n">
        <v>9.048648999999999</v>
      </c>
      <c r="F9" s="93" t="n">
        <v>4.479555</v>
      </c>
      <c r="G9" s="93" t="n">
        <v>9.048648999999999</v>
      </c>
      <c r="H9" s="93" t="n">
        <v>4.479555</v>
      </c>
      <c r="I9" s="93" t="n">
        <v>8.856624999999999</v>
      </c>
      <c r="J9" s="93" t="n">
        <v>4.435916</v>
      </c>
      <c r="K9" s="93" t="n">
        <v>8.863023999999999</v>
      </c>
      <c r="L9" s="93" t="n">
        <v>4.444657</v>
      </c>
      <c r="M9" s="177">
        <f>K9-L9</f>
        <v/>
      </c>
      <c r="N9" s="177">
        <f>M9*100</f>
        <v/>
      </c>
      <c r="O9" s="177">
        <f>E9-K9</f>
        <v/>
      </c>
      <c r="P9" s="177">
        <f>F9-L9</f>
        <v/>
      </c>
      <c r="Q9" s="171">
        <f>L9/K9</f>
        <v/>
      </c>
      <c r="R9" s="171">
        <f>O9/E9</f>
        <v/>
      </c>
      <c r="S9" s="201">
        <f>((E9-F9)-(K9-L9))/(E9-F9)</f>
        <v/>
      </c>
      <c r="T9" s="171">
        <f>P9/F9</f>
        <v/>
      </c>
      <c r="U9" s="201">
        <f>K9/$K$128</f>
        <v/>
      </c>
      <c r="V9" s="179">
        <f>P9/O9</f>
        <v/>
      </c>
      <c r="W9" s="177">
        <f>O9/21</f>
        <v/>
      </c>
      <c r="X9" s="57">
        <f>(O9-P9)/21</f>
        <v/>
      </c>
      <c r="Y9" s="57">
        <f>P9/21</f>
        <v/>
      </c>
      <c r="Z9" s="171">
        <f>W9/C9</f>
        <v/>
      </c>
      <c r="AA9" s="180">
        <f>X9/(C9-D9)</f>
        <v/>
      </c>
      <c r="AB9" s="171">
        <f>Y9/D9</f>
        <v/>
      </c>
      <c r="AC9" s="171">
        <f>rri(20,E9,K9)</f>
        <v/>
      </c>
      <c r="AD9" s="171">
        <f>rri(20,F9,L9)</f>
        <v/>
      </c>
      <c r="AE9" s="180">
        <f>rri(20,(E9-F9),(K9-L9))</f>
        <v/>
      </c>
      <c r="AF9" s="171">
        <f>Q9</f>
        <v/>
      </c>
      <c r="AG9" s="181">
        <f>IF(ISNUMBER(AE9),AE9,0)</f>
        <v/>
      </c>
    </row>
    <row r="10" ht="12.75" customHeight="1" s="198">
      <c r="A10" s="101" t="inlineStr">
        <is>
          <t>Aruba</t>
        </is>
      </c>
      <c r="B10" s="62">
        <f t="array" ref="B10">INDEX(Countries!$D$2:$D$255, MATCH(A10, Countries!$B$2:$B$255, 0))
</f>
        <v/>
      </c>
      <c r="C10" s="93" t="n">
        <v>0.543387</v>
      </c>
      <c r="D10" s="93" t="n">
        <v>0.008297000000000001</v>
      </c>
      <c r="E10" s="93" t="n">
        <v>0.543387</v>
      </c>
      <c r="F10" s="93" t="n">
        <v>0.008297000000000001</v>
      </c>
      <c r="G10" s="93" t="n">
        <v>0.337894</v>
      </c>
      <c r="H10" s="93" t="n">
        <v>0.008297000000000001</v>
      </c>
      <c r="I10" s="93" t="n">
        <v>0.337894</v>
      </c>
      <c r="J10" s="93" t="n">
        <v>0.008297000000000001</v>
      </c>
      <c r="K10" s="93" t="n">
        <v>0.337894</v>
      </c>
      <c r="L10" s="93" t="n">
        <v>0.008297000000000001</v>
      </c>
      <c r="M10" s="177">
        <f>K10-L10</f>
        <v/>
      </c>
      <c r="N10" s="177">
        <f>M10*100</f>
        <v/>
      </c>
      <c r="O10" s="177">
        <f>E10-K10</f>
        <v/>
      </c>
      <c r="P10" s="177">
        <f>F10-L10</f>
        <v/>
      </c>
      <c r="Q10" s="171">
        <f>L10/K10</f>
        <v/>
      </c>
      <c r="R10" s="171">
        <f>O10/E10</f>
        <v/>
      </c>
      <c r="S10" s="201">
        <f>((E10-F10)-(K10-L10))/(E10-F10)</f>
        <v/>
      </c>
      <c r="T10" s="171">
        <f>P10/F10</f>
        <v/>
      </c>
      <c r="U10" s="201">
        <f>K10/$K$128</f>
        <v/>
      </c>
      <c r="V10" s="179">
        <f>P10/O10</f>
        <v/>
      </c>
      <c r="W10" s="177">
        <f>O10/21</f>
        <v/>
      </c>
      <c r="X10" s="57">
        <f>(O10-P10)/21</f>
        <v/>
      </c>
      <c r="Y10" s="57">
        <f>P10/21</f>
        <v/>
      </c>
      <c r="Z10" s="171">
        <f>W10/C10</f>
        <v/>
      </c>
      <c r="AA10" s="180">
        <f>X10/(C10-D10)</f>
        <v/>
      </c>
      <c r="AB10" s="171">
        <f>Y10/D10</f>
        <v/>
      </c>
      <c r="AC10" s="171">
        <f>rri(20,E10,K10)</f>
        <v/>
      </c>
      <c r="AD10" s="171">
        <f>rri(20,F10,L10)</f>
        <v/>
      </c>
      <c r="AE10" s="180">
        <f>rri(20,(E10-F10),(K10-L10))</f>
        <v/>
      </c>
      <c r="AF10" s="171">
        <f>Q10</f>
        <v/>
      </c>
      <c r="AG10" s="181">
        <f>IF(ISNUMBER(AE10),AE10,0)</f>
        <v/>
      </c>
    </row>
    <row r="11" ht="12.75" customHeight="1" s="198">
      <c r="A11" s="101" t="inlineStr">
        <is>
          <t>Australia</t>
        </is>
      </c>
      <c r="B11" s="62">
        <f t="array" ref="B11">INDEX(Countries!$D$2:$D$255, MATCH(A11, Countries!$B$2:$B$255, 0))
</f>
        <v/>
      </c>
      <c r="C11" s="93" t="n">
        <v>10092.357902</v>
      </c>
      <c r="D11" s="93" t="n">
        <v>5038.730573</v>
      </c>
      <c r="E11" s="93" t="n">
        <v>9951.484408</v>
      </c>
      <c r="F11" s="93" t="n">
        <v>4976.177233</v>
      </c>
      <c r="G11" s="93" t="n">
        <v>9857.920227000001</v>
      </c>
      <c r="H11" s="93" t="n">
        <v>4946.605567</v>
      </c>
      <c r="I11" s="93" t="n">
        <v>9892.705636999999</v>
      </c>
      <c r="J11" s="93" t="n">
        <v>4939.60614</v>
      </c>
      <c r="K11" s="93" t="n">
        <v>9671.315681</v>
      </c>
      <c r="L11" s="93" t="n">
        <v>4842.996015</v>
      </c>
      <c r="M11" s="177">
        <f>K11-L11</f>
        <v/>
      </c>
      <c r="N11" s="177">
        <f>M11*100</f>
        <v/>
      </c>
      <c r="O11" s="183">
        <f>E11-K11</f>
        <v/>
      </c>
      <c r="P11" s="183">
        <f>F11-L11</f>
        <v/>
      </c>
      <c r="Q11" s="184">
        <f>L11/K11</f>
        <v/>
      </c>
      <c r="R11" s="184">
        <f>O11/E11</f>
        <v/>
      </c>
      <c r="S11" s="203">
        <f>((E11-F11)-(K11-L11))/(E11-F11)</f>
        <v/>
      </c>
      <c r="T11" s="184">
        <f>P11/F11</f>
        <v/>
      </c>
      <c r="U11" s="203">
        <f>K11/$K$128</f>
        <v/>
      </c>
      <c r="V11" s="186">
        <f>P11/O11</f>
        <v/>
      </c>
      <c r="W11" s="183">
        <f>O11/21</f>
        <v/>
      </c>
      <c r="X11" s="187">
        <f>(O11-P11)/21</f>
        <v/>
      </c>
      <c r="Y11" s="187">
        <f>P11/21</f>
        <v/>
      </c>
      <c r="Z11" s="184">
        <f>W11/C11</f>
        <v/>
      </c>
      <c r="AA11" s="184">
        <f>X11/(C11-D11)</f>
        <v/>
      </c>
      <c r="AB11" s="184">
        <f>Y11/D11</f>
        <v/>
      </c>
      <c r="AC11" s="184">
        <f>rri(20,E11,K11)</f>
        <v/>
      </c>
      <c r="AD11" s="184">
        <f>rri(20,F11,L11)</f>
        <v/>
      </c>
      <c r="AE11" s="180">
        <f>rri(20,(E11-F11),(K11-L11))</f>
        <v/>
      </c>
      <c r="AF11" s="184">
        <f>Q11</f>
        <v/>
      </c>
      <c r="AG11" s="181">
        <f>IF(ISNUMBER(AE11),AE11,0)</f>
        <v/>
      </c>
    </row>
    <row r="12" ht="12.75" customHeight="1" s="198">
      <c r="A12" s="101" t="inlineStr">
        <is>
          <t>The Bahamas</t>
        </is>
      </c>
      <c r="B12" s="62">
        <f t="array" ref="B12">INDEX(Countries!$D$2:$D$255, MATCH(A12, Countries!$B$2:$B$255, 0))
</f>
        <v/>
      </c>
      <c r="C12" s="93" t="n">
        <v>1087.75381</v>
      </c>
      <c r="D12" s="93" t="n">
        <v>689.488613</v>
      </c>
      <c r="E12" s="93" t="n">
        <v>1078.913006</v>
      </c>
      <c r="F12" s="93" t="n">
        <v>684.676938</v>
      </c>
      <c r="G12" s="93" t="n">
        <v>1030.588846</v>
      </c>
      <c r="H12" s="93" t="n">
        <v>656.930166</v>
      </c>
      <c r="I12" s="93" t="n">
        <v>988.669217</v>
      </c>
      <c r="J12" s="93" t="n">
        <v>631.735577</v>
      </c>
      <c r="K12" s="93" t="n">
        <v>969.685325</v>
      </c>
      <c r="L12" s="93" t="n">
        <v>629.326459</v>
      </c>
      <c r="M12" s="177">
        <f>K12-L12</f>
        <v/>
      </c>
      <c r="N12" s="177">
        <f>M12*100</f>
        <v/>
      </c>
      <c r="O12" s="183">
        <f>E12-K12</f>
        <v/>
      </c>
      <c r="P12" s="183">
        <f>F12-L12</f>
        <v/>
      </c>
      <c r="Q12" s="184">
        <f>L12/K12</f>
        <v/>
      </c>
      <c r="R12" s="184">
        <f>O12/E12</f>
        <v/>
      </c>
      <c r="S12" s="203">
        <f>((E12-F12)-(K12-L12))/(E12-F12)</f>
        <v/>
      </c>
      <c r="T12" s="184">
        <f>P12/F12</f>
        <v/>
      </c>
      <c r="U12" s="203">
        <f>K12/$K$128</f>
        <v/>
      </c>
      <c r="V12" s="186">
        <f>P12/O12</f>
        <v/>
      </c>
      <c r="W12" s="183">
        <f>O12/21</f>
        <v/>
      </c>
      <c r="X12" s="187">
        <f>(O12-P12)/21</f>
        <v/>
      </c>
      <c r="Y12" s="187">
        <f>P12/21</f>
        <v/>
      </c>
      <c r="Z12" s="184">
        <f>W12/C12</f>
        <v/>
      </c>
      <c r="AA12" s="184">
        <f>X12/(C12-D12)</f>
        <v/>
      </c>
      <c r="AB12" s="184">
        <f>Y12/D12</f>
        <v/>
      </c>
      <c r="AC12" s="184">
        <f>rri(20,E12,K12)</f>
        <v/>
      </c>
      <c r="AD12" s="184">
        <f>rri(20,F12,L12)</f>
        <v/>
      </c>
      <c r="AE12" s="180">
        <f>rri(20,(E12-F12),(K12-L12))</f>
        <v/>
      </c>
      <c r="AF12" s="184">
        <f>Q12</f>
        <v/>
      </c>
      <c r="AG12" s="181">
        <f>IF(ISNUMBER(AE12),AE12,0)</f>
        <v/>
      </c>
    </row>
    <row r="13" ht="12.75" customHeight="1" s="198">
      <c r="A13" s="101" t="inlineStr">
        <is>
          <t>Bahrain</t>
        </is>
      </c>
      <c r="B13" s="62">
        <f t="array" ref="B13">INDEX(Countries!$D$2:$D$255, MATCH(A13, Countries!$B$2:$B$255, 0))
</f>
        <v/>
      </c>
      <c r="C13" s="93" t="n">
        <v>0.65473</v>
      </c>
      <c r="D13" s="93" t="n">
        <v>0</v>
      </c>
      <c r="E13" s="93" t="n">
        <v>0.65473</v>
      </c>
      <c r="F13" s="93" t="n">
        <v>0</v>
      </c>
      <c r="G13" s="93" t="n">
        <v>0.651996</v>
      </c>
      <c r="H13" s="93" t="n">
        <v>0</v>
      </c>
      <c r="I13" s="93" t="n">
        <v>0.651996</v>
      </c>
      <c r="J13" s="93" t="n">
        <v>0</v>
      </c>
      <c r="K13" s="93" t="n">
        <v>0.6514489999999999</v>
      </c>
      <c r="L13" s="93" t="n">
        <v>0</v>
      </c>
      <c r="M13" s="177">
        <f>K13-L13</f>
        <v/>
      </c>
      <c r="N13" s="177">
        <f>M13*100</f>
        <v/>
      </c>
      <c r="O13" s="177">
        <f>E13-K13</f>
        <v/>
      </c>
      <c r="P13" s="177">
        <f>F13-L13</f>
        <v/>
      </c>
      <c r="Q13" s="171">
        <f>L13/K13</f>
        <v/>
      </c>
      <c r="R13" s="171">
        <f>O13/E13</f>
        <v/>
      </c>
      <c r="S13" s="201">
        <f>((E13-F13)-(K13-L13))/(E13-F13)</f>
        <v/>
      </c>
      <c r="T13" s="171">
        <f>P13/F13</f>
        <v/>
      </c>
      <c r="U13" s="201">
        <f>K13/$K$128</f>
        <v/>
      </c>
      <c r="V13" s="179">
        <f>P13/O13</f>
        <v/>
      </c>
      <c r="W13" s="177">
        <f>O13/21</f>
        <v/>
      </c>
      <c r="X13" s="57">
        <f>(O13-P13)/21</f>
        <v/>
      </c>
      <c r="Y13" s="57">
        <f>P13/21</f>
        <v/>
      </c>
      <c r="Z13" s="171">
        <f>W13/C13</f>
        <v/>
      </c>
      <c r="AA13" s="180">
        <f>X13/(C13-D13)</f>
        <v/>
      </c>
      <c r="AB13" s="171">
        <f>Y13/D13</f>
        <v/>
      </c>
      <c r="AC13" s="171">
        <f>rri(20,E13,K13)</f>
        <v/>
      </c>
      <c r="AD13" s="171">
        <f>rri(20,F13,L13)</f>
        <v/>
      </c>
      <c r="AE13" s="180">
        <f>rri(20,(E13-F13),(K13-L13))</f>
        <v/>
      </c>
      <c r="AF13" s="171">
        <f>Q13</f>
        <v/>
      </c>
      <c r="AG13" s="181">
        <f>IF(ISNUMBER(AE13),AE13,0)</f>
        <v/>
      </c>
    </row>
    <row r="14" ht="12.75" customHeight="1" s="198">
      <c r="A14" s="101" t="inlineStr">
        <is>
          <t>Bangladesh</t>
        </is>
      </c>
      <c r="B14" s="62">
        <f t="array" ref="B14">INDEX(Countries!$D$2:$D$255, MATCH(A14, Countries!$B$2:$B$255, 0))
</f>
        <v/>
      </c>
      <c r="C14" s="93" t="n">
        <v>4262.377482</v>
      </c>
      <c r="D14" s="93" t="n">
        <v>3848.581353</v>
      </c>
      <c r="E14" s="93" t="n">
        <v>4138.022669</v>
      </c>
      <c r="F14" s="93" t="n">
        <v>3801.738954</v>
      </c>
      <c r="G14" s="93" t="n">
        <v>4137.246296</v>
      </c>
      <c r="H14" s="93" t="n">
        <v>3790.279334</v>
      </c>
      <c r="I14" s="93" t="n">
        <v>4142.574441</v>
      </c>
      <c r="J14" s="93" t="n">
        <v>3797.823372</v>
      </c>
      <c r="K14" s="93" t="n">
        <v>4086.55504</v>
      </c>
      <c r="L14" s="93" t="n">
        <v>3752.017996</v>
      </c>
      <c r="M14" s="177">
        <f>K14-L14</f>
        <v/>
      </c>
      <c r="N14" s="177">
        <f>M14*100</f>
        <v/>
      </c>
      <c r="O14" s="177">
        <f>E14-K14</f>
        <v/>
      </c>
      <c r="P14" s="177">
        <f>F14-L14</f>
        <v/>
      </c>
      <c r="Q14" s="171">
        <f>L14/K14</f>
        <v/>
      </c>
      <c r="R14" s="171">
        <f>O14/E14</f>
        <v/>
      </c>
      <c r="S14" s="201">
        <f>((E14-F14)-(K14-L14))/(E14-F14)</f>
        <v/>
      </c>
      <c r="T14" s="171">
        <f>P14/F14</f>
        <v/>
      </c>
      <c r="U14" s="201">
        <f>K14/$K$128</f>
        <v/>
      </c>
      <c r="V14" s="179">
        <f>P14/O14</f>
        <v/>
      </c>
      <c r="W14" s="177">
        <f>O14/21</f>
        <v/>
      </c>
      <c r="X14" s="57">
        <f>(O14-P14)/21</f>
        <v/>
      </c>
      <c r="Y14" s="57">
        <f>P14/21</f>
        <v/>
      </c>
      <c r="Z14" s="171">
        <f>W14/C14</f>
        <v/>
      </c>
      <c r="AA14" s="180">
        <f>X14/(C14-D14)</f>
        <v/>
      </c>
      <c r="AB14" s="171">
        <f>Y14/D14</f>
        <v/>
      </c>
      <c r="AC14" s="171">
        <f>rri(20,E14,K14)</f>
        <v/>
      </c>
      <c r="AD14" s="171">
        <f>rri(20,F14,L14)</f>
        <v/>
      </c>
      <c r="AE14" s="180">
        <f>rri(20,(E14-F14),(K14-L14))</f>
        <v/>
      </c>
      <c r="AF14" s="171">
        <f>Q14</f>
        <v/>
      </c>
      <c r="AG14" s="181">
        <f>IF(ISNUMBER(AE14),AE14,0)</f>
        <v/>
      </c>
    </row>
    <row r="15" ht="12.75" customHeight="1" s="198">
      <c r="A15" s="101" t="inlineStr">
        <is>
          <t>Barbados</t>
        </is>
      </c>
      <c r="B15" s="62">
        <f t="array" ref="B15">INDEX(Countries!$D$2:$D$255, MATCH(A15, Countries!$B$2:$B$255, 0))
</f>
        <v/>
      </c>
      <c r="C15" s="93" t="n">
        <v>0.136871</v>
      </c>
      <c r="D15" s="93" t="n">
        <v>0</v>
      </c>
      <c r="E15" s="93" t="n">
        <v>0.136871</v>
      </c>
      <c r="F15" s="93" t="n">
        <v>0</v>
      </c>
      <c r="G15" s="93" t="n">
        <v>0.136871</v>
      </c>
      <c r="H15" s="93" t="n">
        <v>0</v>
      </c>
      <c r="I15" s="93" t="n">
        <v>0.136871</v>
      </c>
      <c r="J15" s="93" t="n">
        <v>0</v>
      </c>
      <c r="K15" s="93" t="n">
        <v>0.136871</v>
      </c>
      <c r="L15" s="93" t="n">
        <v>0</v>
      </c>
      <c r="M15" s="177">
        <f>K15-L15</f>
        <v/>
      </c>
      <c r="N15" s="177">
        <f>M15*100</f>
        <v/>
      </c>
      <c r="O15" s="177">
        <f>E15-K15</f>
        <v/>
      </c>
      <c r="P15" s="177">
        <f>F15-L15</f>
        <v/>
      </c>
      <c r="Q15" s="171">
        <f>L15/K15</f>
        <v/>
      </c>
      <c r="R15" s="171">
        <f>O15/E15</f>
        <v/>
      </c>
      <c r="S15" s="201">
        <f>((E15-F15)-(K15-L15))/(E15-F15)</f>
        <v/>
      </c>
      <c r="T15" s="171">
        <f>P15/F15</f>
        <v/>
      </c>
      <c r="U15" s="201">
        <f>K15/$K$128</f>
        <v/>
      </c>
      <c r="V15" s="179">
        <f>P15/O15</f>
        <v/>
      </c>
      <c r="W15" s="177">
        <f>O15/21</f>
        <v/>
      </c>
      <c r="X15" s="57">
        <f>(O15-P15)/21</f>
        <v/>
      </c>
      <c r="Y15" s="57">
        <f>P15/21</f>
        <v/>
      </c>
      <c r="Z15" s="171">
        <f>W15/C15</f>
        <v/>
      </c>
      <c r="AA15" s="180">
        <f>X15/(C15-D15)</f>
        <v/>
      </c>
      <c r="AB15" s="171">
        <f>Y15/D15</f>
        <v/>
      </c>
      <c r="AC15" s="171">
        <f>rri(20,E15,K15)</f>
        <v/>
      </c>
      <c r="AD15" s="171">
        <f>rri(20,F15,L15)</f>
        <v/>
      </c>
      <c r="AE15" s="180">
        <f>rri(20,(E15-F15),(K15-L15))</f>
        <v/>
      </c>
      <c r="AF15" s="171">
        <f>Q15</f>
        <v/>
      </c>
      <c r="AG15" s="181">
        <f>IF(ISNUMBER(AE15),AE15,0)</f>
        <v/>
      </c>
    </row>
    <row r="16" ht="12.75" customHeight="1" s="198">
      <c r="A16" s="101" t="inlineStr">
        <is>
          <t>Belize</t>
        </is>
      </c>
      <c r="B16" s="62">
        <f t="array" ref="B16">INDEX(Countries!$D$2:$D$255, MATCH(A16, Countries!$B$2:$B$255, 0))
</f>
        <v/>
      </c>
      <c r="C16" s="93" t="n">
        <v>503.518797</v>
      </c>
      <c r="D16" s="93" t="n">
        <v>160.768486</v>
      </c>
      <c r="E16" s="93" t="n">
        <v>475.082803</v>
      </c>
      <c r="F16" s="93" t="n">
        <v>148.346731</v>
      </c>
      <c r="G16" s="93" t="n">
        <v>464.941544</v>
      </c>
      <c r="H16" s="93" t="n">
        <v>141.812582</v>
      </c>
      <c r="I16" s="93" t="n">
        <v>402.585942</v>
      </c>
      <c r="J16" s="93" t="n">
        <v>129.571011</v>
      </c>
      <c r="K16" s="93" t="n">
        <v>431.331098</v>
      </c>
      <c r="L16" s="93" t="n">
        <v>134.052046</v>
      </c>
      <c r="M16" s="177">
        <f>K16-L16</f>
        <v/>
      </c>
      <c r="N16" s="177">
        <f>M16*100</f>
        <v/>
      </c>
      <c r="O16" s="177">
        <f>E16-K16</f>
        <v/>
      </c>
      <c r="P16" s="177">
        <f>F16-L16</f>
        <v/>
      </c>
      <c r="Q16" s="171">
        <f>L16/K16</f>
        <v/>
      </c>
      <c r="R16" s="171">
        <f>O16/E16</f>
        <v/>
      </c>
      <c r="S16" s="201">
        <f>((E16-F16)-(K16-L16))/(E16-F16)</f>
        <v/>
      </c>
      <c r="T16" s="171">
        <f>P16/F16</f>
        <v/>
      </c>
      <c r="U16" s="201">
        <f>K16/$K$128</f>
        <v/>
      </c>
      <c r="V16" s="179">
        <f>P16/O16</f>
        <v/>
      </c>
      <c r="W16" s="177">
        <f>O16/21</f>
        <v/>
      </c>
      <c r="X16" s="57">
        <f>(O16-P16)/21</f>
        <v/>
      </c>
      <c r="Y16" s="57">
        <f>P16/21</f>
        <v/>
      </c>
      <c r="Z16" s="171">
        <f>W16/C16</f>
        <v/>
      </c>
      <c r="AA16" s="180">
        <f>X16/(C16-D16)</f>
        <v/>
      </c>
      <c r="AB16" s="171">
        <f>Y16/D16</f>
        <v/>
      </c>
      <c r="AC16" s="171">
        <f>rri(20,E16,K16)</f>
        <v/>
      </c>
      <c r="AD16" s="171">
        <f>rri(20,F16,L16)</f>
        <v/>
      </c>
      <c r="AE16" s="180">
        <f>rri(20,(E16-F16),(K16-L16))</f>
        <v/>
      </c>
      <c r="AF16" s="171">
        <f>Q16</f>
        <v/>
      </c>
      <c r="AG16" s="181">
        <f>IF(ISNUMBER(AE16),AE16,0)</f>
        <v/>
      </c>
    </row>
    <row r="17" ht="12.75" customHeight="1" s="198">
      <c r="A17" s="101" t="inlineStr">
        <is>
          <t>Benin</t>
        </is>
      </c>
      <c r="B17" s="62">
        <f t="array" ref="B17">INDEX(Countries!$D$2:$D$255, MATCH(A17, Countries!$B$2:$B$255, 0))
</f>
        <v/>
      </c>
      <c r="C17" s="93" t="n">
        <v>1.538459</v>
      </c>
      <c r="D17" s="93" t="n">
        <v>0</v>
      </c>
      <c r="E17" s="93" t="n">
        <v>1.194635</v>
      </c>
      <c r="F17" s="93" t="n">
        <v>0</v>
      </c>
      <c r="G17" s="93" t="n">
        <v>0.824222</v>
      </c>
      <c r="H17" s="93" t="n">
        <v>0</v>
      </c>
      <c r="I17" s="93" t="n">
        <v>0.802468</v>
      </c>
      <c r="J17" s="93" t="n">
        <v>0</v>
      </c>
      <c r="K17" s="93" t="n">
        <v>1.401896</v>
      </c>
      <c r="L17" s="93" t="n">
        <v>0</v>
      </c>
      <c r="M17" s="177">
        <f>K17-L17</f>
        <v/>
      </c>
      <c r="N17" s="177">
        <f>M17*100</f>
        <v/>
      </c>
      <c r="O17" s="177">
        <f>E17-K17</f>
        <v/>
      </c>
      <c r="P17" s="177">
        <f>F17-L17</f>
        <v/>
      </c>
      <c r="Q17" s="171">
        <f>L17/K17</f>
        <v/>
      </c>
      <c r="R17" s="171">
        <f>O17/E17</f>
        <v/>
      </c>
      <c r="S17" s="201">
        <f>((E17-F17)-(K17-L17))/(E17-F17)</f>
        <v/>
      </c>
      <c r="T17" s="171">
        <f>P17/F17</f>
        <v/>
      </c>
      <c r="U17" s="201">
        <f>K17/$K$128</f>
        <v/>
      </c>
      <c r="V17" s="179">
        <f>P17/O17</f>
        <v/>
      </c>
      <c r="W17" s="177">
        <f>O17/21</f>
        <v/>
      </c>
      <c r="X17" s="57">
        <f>(O17-P17)/21</f>
        <v/>
      </c>
      <c r="Y17" s="57">
        <f>P17/21</f>
        <v/>
      </c>
      <c r="Z17" s="171">
        <f>W17/C17</f>
        <v/>
      </c>
      <c r="AA17" s="180">
        <f>X17/(C17-D17)</f>
        <v/>
      </c>
      <c r="AB17" s="171">
        <f>Y17/D17</f>
        <v/>
      </c>
      <c r="AC17" s="171">
        <f>rri(20,E17,K17)</f>
        <v/>
      </c>
      <c r="AD17" s="171">
        <f>rri(20,F17,L17)</f>
        <v/>
      </c>
      <c r="AE17" s="180">
        <f>rri(20,(E17-F17),(K17-L17))</f>
        <v/>
      </c>
      <c r="AF17" s="171">
        <f>Q17</f>
        <v/>
      </c>
      <c r="AG17" s="181">
        <f>IF(ISNUMBER(AE17),AE17,0)</f>
        <v/>
      </c>
    </row>
    <row r="18" ht="12.75" customHeight="1" s="198">
      <c r="A18" s="101" t="inlineStr">
        <is>
          <t>Bonaire, Sint Eustatius and Saba</t>
        </is>
      </c>
      <c r="B18" s="62">
        <f t="array" ref="B18">INDEX(Countries!$D$2:$D$255, MATCH(A18, Countries!$B$2:$B$255, 0))
</f>
        <v/>
      </c>
      <c r="C18" s="93" t="n">
        <v>2.148568</v>
      </c>
      <c r="D18" s="93" t="n">
        <v>2.028814</v>
      </c>
      <c r="E18" s="93" t="n">
        <v>2.147973</v>
      </c>
      <c r="F18" s="93" t="n">
        <v>2.028219</v>
      </c>
      <c r="G18" s="93" t="n">
        <v>1.819701</v>
      </c>
      <c r="H18" s="93" t="n">
        <v>1.819698</v>
      </c>
      <c r="I18" s="93" t="n">
        <v>1.657952</v>
      </c>
      <c r="J18" s="93" t="n">
        <v>1.65795</v>
      </c>
      <c r="K18" s="93" t="n">
        <v>1.6639</v>
      </c>
      <c r="L18" s="93" t="n">
        <v>1.663897</v>
      </c>
      <c r="M18" s="177">
        <f>K18-L18</f>
        <v/>
      </c>
      <c r="N18" s="177">
        <f>M18*100</f>
        <v/>
      </c>
      <c r="O18" s="177">
        <f>E18-K18</f>
        <v/>
      </c>
      <c r="P18" s="177">
        <f>F18-L18</f>
        <v/>
      </c>
      <c r="Q18" s="171">
        <f>L18/K18</f>
        <v/>
      </c>
      <c r="R18" s="171">
        <f>O18/E18</f>
        <v/>
      </c>
      <c r="S18" s="201">
        <f>((E18-F18)-(K18-L18))/(E18-F18)</f>
        <v/>
      </c>
      <c r="T18" s="171">
        <f>P18/F18</f>
        <v/>
      </c>
      <c r="U18" s="201">
        <f>K18/$K$128</f>
        <v/>
      </c>
      <c r="V18" s="179">
        <f>P18/O18</f>
        <v/>
      </c>
      <c r="W18" s="177">
        <f>O18/21</f>
        <v/>
      </c>
      <c r="X18" s="57">
        <f>(O18-P18)/21</f>
        <v/>
      </c>
      <c r="Y18" s="57">
        <f>P18/21</f>
        <v/>
      </c>
      <c r="Z18" s="171">
        <f>W18/C18</f>
        <v/>
      </c>
      <c r="AA18" s="180">
        <f>X18/(C18-D18)</f>
        <v/>
      </c>
      <c r="AB18" s="171">
        <f>Y18/D18</f>
        <v/>
      </c>
      <c r="AC18" s="171">
        <f>rri(20,E18,K18)</f>
        <v/>
      </c>
      <c r="AD18" s="171">
        <f>rri(20,F18,L18)</f>
        <v/>
      </c>
      <c r="AE18" s="180">
        <f>rri(20,(E18-F18),(K18-L18))</f>
        <v/>
      </c>
      <c r="AF18" s="171">
        <f>Q18</f>
        <v/>
      </c>
      <c r="AG18" s="181">
        <f>IF(ISNUMBER(AE18),AE18,0)</f>
        <v/>
      </c>
    </row>
    <row r="19" ht="12.75" customHeight="1" s="198">
      <c r="A19" s="101" t="inlineStr">
        <is>
          <t>Brazil</t>
        </is>
      </c>
      <c r="B19" s="62">
        <f t="array" ref="B19">INDEX(Countries!$D$2:$D$255, MATCH(A19, Countries!$B$2:$B$255, 0))
</f>
        <v/>
      </c>
      <c r="C19" s="93" t="n">
        <v>11509.770102</v>
      </c>
      <c r="D19" s="93" t="n">
        <v>9917.726258999999</v>
      </c>
      <c r="E19" s="93" t="n">
        <v>11251.693312</v>
      </c>
      <c r="F19" s="93" t="n">
        <v>9693.614543</v>
      </c>
      <c r="G19" s="93" t="n">
        <v>10988.445565</v>
      </c>
      <c r="H19" s="93" t="n">
        <v>9482.726047</v>
      </c>
      <c r="I19" s="93" t="n">
        <v>11009.256051</v>
      </c>
      <c r="J19" s="93" t="n">
        <v>9514.480308</v>
      </c>
      <c r="K19" s="93" t="n">
        <v>10898.29222</v>
      </c>
      <c r="L19" s="93" t="n">
        <v>9410.118863</v>
      </c>
      <c r="M19" s="177">
        <f>K19-L19</f>
        <v/>
      </c>
      <c r="N19" s="177">
        <f>M19*100</f>
        <v/>
      </c>
      <c r="O19" s="177">
        <f>E19-K19</f>
        <v/>
      </c>
      <c r="P19" s="177">
        <f>F19-L19</f>
        <v/>
      </c>
      <c r="Q19" s="171">
        <f>L19/K19</f>
        <v/>
      </c>
      <c r="R19" s="171">
        <f>O19/E19</f>
        <v/>
      </c>
      <c r="S19" s="201">
        <f>((E19-F19)-(K19-L19))/(E19-F19)</f>
        <v/>
      </c>
      <c r="T19" s="171">
        <f>P19/F19</f>
        <v/>
      </c>
      <c r="U19" s="201">
        <f>K19/$K$128</f>
        <v/>
      </c>
      <c r="V19" s="179">
        <f>P19/O19</f>
        <v/>
      </c>
      <c r="W19" s="177">
        <f>O19/21</f>
        <v/>
      </c>
      <c r="X19" s="57">
        <f>(O19-P19)/21</f>
        <v/>
      </c>
      <c r="Y19" s="57">
        <f>P19/21</f>
        <v/>
      </c>
      <c r="Z19" s="171">
        <f>W19/C19</f>
        <v/>
      </c>
      <c r="AA19" s="180">
        <f>X19/(C19-D19)</f>
        <v/>
      </c>
      <c r="AB19" s="171">
        <f>Y19/D19</f>
        <v/>
      </c>
      <c r="AC19" s="171">
        <f>rri(20,E19,K19)</f>
        <v/>
      </c>
      <c r="AD19" s="171">
        <f>rri(20,F19,L19)</f>
        <v/>
      </c>
      <c r="AE19" s="180">
        <f>rri(20,(E19-F19),(K19-L19))</f>
        <v/>
      </c>
      <c r="AF19" s="171">
        <f>Q19</f>
        <v/>
      </c>
      <c r="AG19" s="181">
        <f>IF(ISNUMBER(AE19),AE19,0)</f>
        <v/>
      </c>
    </row>
    <row r="20" ht="12.75" customHeight="1" s="198">
      <c r="A20" s="101" t="inlineStr">
        <is>
          <t>British Virgin Islands</t>
        </is>
      </c>
      <c r="B20" s="62">
        <f t="array" ref="B20">INDEX(Countries!$D$2:$D$255, MATCH(A20, Countries!$B$2:$B$255, 0))
</f>
        <v/>
      </c>
      <c r="C20" s="93" t="n">
        <v>0.887694</v>
      </c>
      <c r="D20" s="93" t="n">
        <v>0</v>
      </c>
      <c r="E20" s="93" t="n">
        <v>0.887694</v>
      </c>
      <c r="F20" s="93" t="n">
        <v>0</v>
      </c>
      <c r="G20" s="93" t="n">
        <v>0.887694</v>
      </c>
      <c r="H20" s="93" t="n">
        <v>0</v>
      </c>
      <c r="I20" s="93" t="n">
        <v>0.887694</v>
      </c>
      <c r="J20" s="93" t="n">
        <v>0</v>
      </c>
      <c r="K20" s="93" t="n">
        <v>0.883082</v>
      </c>
      <c r="L20" s="93" t="n">
        <v>0</v>
      </c>
      <c r="M20" s="177">
        <f>K20-L20</f>
        <v/>
      </c>
      <c r="N20" s="177">
        <f>M20*100</f>
        <v/>
      </c>
      <c r="O20" s="177">
        <f>E20-K20</f>
        <v/>
      </c>
      <c r="P20" s="177">
        <f>F20-L20</f>
        <v/>
      </c>
      <c r="Q20" s="171">
        <f>L20/K20</f>
        <v/>
      </c>
      <c r="R20" s="171">
        <f>O20/E20</f>
        <v/>
      </c>
      <c r="S20" s="201">
        <f>((E20-F20)-(K20-L20))/(E20-F20)</f>
        <v/>
      </c>
      <c r="T20" s="171">
        <f>P20/F20</f>
        <v/>
      </c>
      <c r="U20" s="201">
        <f>K20/$K$128</f>
        <v/>
      </c>
      <c r="V20" s="179">
        <f>P20/O20</f>
        <v/>
      </c>
      <c r="W20" s="177">
        <f>O20/21</f>
        <v/>
      </c>
      <c r="X20" s="57">
        <f>(O20-P20)/21</f>
        <v/>
      </c>
      <c r="Y20" s="57">
        <f>P20/21</f>
        <v/>
      </c>
      <c r="Z20" s="171">
        <f>W20/C20</f>
        <v/>
      </c>
      <c r="AA20" s="180">
        <f>X20/(C20-D20)</f>
        <v/>
      </c>
      <c r="AB20" s="171">
        <f>Y20/D20</f>
        <v/>
      </c>
      <c r="AC20" s="171">
        <f>rri(20,E20,K20)</f>
        <v/>
      </c>
      <c r="AD20" s="171">
        <f>rri(20,F20,L20)</f>
        <v/>
      </c>
      <c r="AE20" s="180">
        <f>rri(20,(E20-F20),(K20-L20))</f>
        <v/>
      </c>
      <c r="AF20" s="171">
        <f>Q20</f>
        <v/>
      </c>
      <c r="AG20" s="181">
        <f>IF(ISNUMBER(AE20),AE20,0)</f>
        <v/>
      </c>
    </row>
    <row r="21" ht="12.75" customHeight="1" s="198">
      <c r="A21" s="101" t="inlineStr">
        <is>
          <t>Brunei Darussalam</t>
        </is>
      </c>
      <c r="B21" s="62">
        <f t="array" ref="B21">INDEX(Countries!$D$2:$D$255, MATCH(A21, Countries!$B$2:$B$255, 0))
</f>
        <v/>
      </c>
      <c r="C21" s="93" t="n">
        <v>193.773103</v>
      </c>
      <c r="D21" s="93" t="n">
        <v>75.69471</v>
      </c>
      <c r="E21" s="93" t="n">
        <v>190.282337</v>
      </c>
      <c r="F21" s="93" t="n">
        <v>74.592331</v>
      </c>
      <c r="G21" s="93" t="n">
        <v>186.180911</v>
      </c>
      <c r="H21" s="93" t="n">
        <v>73.50157299999999</v>
      </c>
      <c r="I21" s="93" t="n">
        <v>190.055099</v>
      </c>
      <c r="J21" s="93" t="n">
        <v>74.830218</v>
      </c>
      <c r="K21" s="93" t="n">
        <v>186.072513</v>
      </c>
      <c r="L21" s="93" t="n">
        <v>73.702274</v>
      </c>
      <c r="M21" s="177">
        <f>K21-L21</f>
        <v/>
      </c>
      <c r="N21" s="177">
        <f>M21*100</f>
        <v/>
      </c>
      <c r="O21" s="177">
        <f>E21-K21</f>
        <v/>
      </c>
      <c r="P21" s="177">
        <f>F21-L21</f>
        <v/>
      </c>
      <c r="Q21" s="171">
        <f>L21/K21</f>
        <v/>
      </c>
      <c r="R21" s="171">
        <f>O21/E21</f>
        <v/>
      </c>
      <c r="S21" s="201">
        <f>((E21-F21)-(K21-L21))/(E21-F21)</f>
        <v/>
      </c>
      <c r="T21" s="171">
        <f>P21/F21</f>
        <v/>
      </c>
      <c r="U21" s="201">
        <f>K21/$K$128</f>
        <v/>
      </c>
      <c r="V21" s="179">
        <f>P21/O21</f>
        <v/>
      </c>
      <c r="W21" s="177">
        <f>O21/21</f>
        <v/>
      </c>
      <c r="X21" s="57">
        <f>(O21-P21)/21</f>
        <v/>
      </c>
      <c r="Y21" s="57">
        <f>P21/21</f>
        <v/>
      </c>
      <c r="Z21" s="171">
        <f>W21/C21</f>
        <v/>
      </c>
      <c r="AA21" s="180">
        <f>X21/(C21-D21)</f>
        <v/>
      </c>
      <c r="AB21" s="171">
        <f>Y21/D21</f>
        <v/>
      </c>
      <c r="AC21" s="171">
        <f>rri(20,E21,K21)</f>
        <v/>
      </c>
      <c r="AD21" s="171">
        <f>rri(20,F21,L21)</f>
        <v/>
      </c>
      <c r="AE21" s="180">
        <f>rri(20,(E21-F21),(K21-L21))</f>
        <v/>
      </c>
      <c r="AF21" s="171">
        <f>Q21</f>
        <v/>
      </c>
      <c r="AG21" s="181">
        <f>IF(ISNUMBER(AE21),AE21,0)</f>
        <v/>
      </c>
    </row>
    <row r="22" ht="12.75" customHeight="1" s="198">
      <c r="A22" s="101" t="inlineStr">
        <is>
          <t>Cambodia</t>
        </is>
      </c>
      <c r="B22" s="62">
        <f t="array" ref="B22">INDEX(Countries!$D$2:$D$255, MATCH(A22, Countries!$B$2:$B$255, 0))
</f>
        <v/>
      </c>
      <c r="C22" s="93" t="n">
        <v>646.311019</v>
      </c>
      <c r="D22" s="93" t="n">
        <v>434.295719</v>
      </c>
      <c r="E22" s="93" t="n">
        <v>633.6483449999999</v>
      </c>
      <c r="F22" s="93" t="n">
        <v>426.50253</v>
      </c>
      <c r="G22" s="93" t="n">
        <v>594.4485089999999</v>
      </c>
      <c r="H22" s="93" t="n">
        <v>399.050366</v>
      </c>
      <c r="I22" s="93" t="n">
        <v>588.214021</v>
      </c>
      <c r="J22" s="93" t="n">
        <v>395.57783</v>
      </c>
      <c r="K22" s="93" t="n">
        <v>586.011266</v>
      </c>
      <c r="L22" s="93" t="n">
        <v>394.036196</v>
      </c>
      <c r="M22" s="177">
        <f>K22-L22</f>
        <v/>
      </c>
      <c r="N22" s="177">
        <f>M22*100</f>
        <v/>
      </c>
      <c r="O22" s="177">
        <f>E22-K22</f>
        <v/>
      </c>
      <c r="P22" s="177">
        <f>F22-L22</f>
        <v/>
      </c>
      <c r="Q22" s="171">
        <f>L22/K22</f>
        <v/>
      </c>
      <c r="R22" s="171">
        <f>O22/E22</f>
        <v/>
      </c>
      <c r="S22" s="201">
        <f>((E22-F22)-(K22-L22))/(E22-F22)</f>
        <v/>
      </c>
      <c r="T22" s="171">
        <f>P22/F22</f>
        <v/>
      </c>
      <c r="U22" s="201">
        <f>K22/$K$128</f>
        <v/>
      </c>
      <c r="V22" s="179">
        <f>P22/O22</f>
        <v/>
      </c>
      <c r="W22" s="177">
        <f>O22/21</f>
        <v/>
      </c>
      <c r="X22" s="57">
        <f>(O22-P22)/21</f>
        <v/>
      </c>
      <c r="Y22" s="57">
        <f>P22/21</f>
        <v/>
      </c>
      <c r="Z22" s="171">
        <f>W22/C22</f>
        <v/>
      </c>
      <c r="AA22" s="180">
        <f>X22/(C22-D22)</f>
        <v/>
      </c>
      <c r="AB22" s="171">
        <f>Y22/D22</f>
        <v/>
      </c>
      <c r="AC22" s="171">
        <f>rri(20,E22,K22)</f>
        <v/>
      </c>
      <c r="AD22" s="171">
        <f>rri(20,F22,L22)</f>
        <v/>
      </c>
      <c r="AE22" s="180">
        <f>rri(20,(E22-F22),(K22-L22))</f>
        <v/>
      </c>
      <c r="AF22" s="171">
        <f>Q22</f>
        <v/>
      </c>
      <c r="AG22" s="181">
        <f>IF(ISNUMBER(AE22),AE22,0)</f>
        <v/>
      </c>
    </row>
    <row r="23" ht="12.75" customHeight="1" s="198">
      <c r="A23" s="101" t="inlineStr">
        <is>
          <t>Cameroon</t>
        </is>
      </c>
      <c r="B23" s="62">
        <f t="array" ref="B23">INDEX(Countries!$D$2:$D$255, MATCH(A23, Countries!$B$2:$B$255, 0))
</f>
        <v/>
      </c>
      <c r="C23" s="93" t="n">
        <v>2304.455531</v>
      </c>
      <c r="D23" s="93" t="n">
        <v>1467.855942</v>
      </c>
      <c r="E23" s="93" t="n">
        <v>2275.006769</v>
      </c>
      <c r="F23" s="93" t="n">
        <v>1449.977075</v>
      </c>
      <c r="G23" s="93" t="n">
        <v>2273.638696</v>
      </c>
      <c r="H23" s="93" t="n">
        <v>1448.988853</v>
      </c>
      <c r="I23" s="93" t="n">
        <v>2283.491995</v>
      </c>
      <c r="J23" s="93" t="n">
        <v>1454.271905</v>
      </c>
      <c r="K23" s="93" t="n">
        <v>2266.337087</v>
      </c>
      <c r="L23" s="93" t="n">
        <v>1445.521088</v>
      </c>
      <c r="M23" s="177">
        <f>K23-L23</f>
        <v/>
      </c>
      <c r="N23" s="177">
        <f>M23*100</f>
        <v/>
      </c>
      <c r="O23" s="177">
        <f>E23-K23</f>
        <v/>
      </c>
      <c r="P23" s="177">
        <f>F23-L23</f>
        <v/>
      </c>
      <c r="Q23" s="171">
        <f>L23/K23</f>
        <v/>
      </c>
      <c r="R23" s="171">
        <f>O23/E23</f>
        <v/>
      </c>
      <c r="S23" s="201">
        <f>((E23-F23)-(K23-L23))/(E23-F23)</f>
        <v/>
      </c>
      <c r="T23" s="171">
        <f>P23/F23</f>
        <v/>
      </c>
      <c r="U23" s="201">
        <f>K23/$K$128</f>
        <v/>
      </c>
      <c r="V23" s="179">
        <f>P23/O23</f>
        <v/>
      </c>
      <c r="W23" s="177">
        <f>O23/21</f>
        <v/>
      </c>
      <c r="X23" s="57">
        <f>(O23-P23)/21</f>
        <v/>
      </c>
      <c r="Y23" s="57">
        <f>P23/21</f>
        <v/>
      </c>
      <c r="Z23" s="171">
        <f>W23/C23</f>
        <v/>
      </c>
      <c r="AA23" s="180">
        <f>X23/(C23-D23)</f>
        <v/>
      </c>
      <c r="AB23" s="171">
        <f>Y23/D23</f>
        <v/>
      </c>
      <c r="AC23" s="171">
        <f>rri(20,E23,K23)</f>
        <v/>
      </c>
      <c r="AD23" s="171">
        <f>rri(20,F23,L23)</f>
        <v/>
      </c>
      <c r="AE23" s="180">
        <f>rri(20,(E23-F23),(K23-L23))</f>
        <v/>
      </c>
      <c r="AF23" s="171">
        <f>Q23</f>
        <v/>
      </c>
      <c r="AG23" s="181">
        <f>IF(ISNUMBER(AE23),AE23,0)</f>
        <v/>
      </c>
    </row>
    <row r="24" ht="12.75" customHeight="1" s="198">
      <c r="A24" s="101" t="inlineStr">
        <is>
          <t>Cayman Islands</t>
        </is>
      </c>
      <c r="B24" s="62">
        <f t="array" ref="B24">INDEX(Countries!$D$2:$D$255, MATCH(A24, Countries!$B$2:$B$255, 0))
</f>
        <v/>
      </c>
      <c r="C24" s="93" t="n">
        <v>43.401765</v>
      </c>
      <c r="D24" s="93" t="n">
        <v>9.538816000000001</v>
      </c>
      <c r="E24" s="93" t="n">
        <v>43.214596</v>
      </c>
      <c r="F24" s="93" t="n">
        <v>9.469939</v>
      </c>
      <c r="G24" s="93" t="n">
        <v>42.106559</v>
      </c>
      <c r="H24" s="93" t="n">
        <v>9.310517000000001</v>
      </c>
      <c r="I24" s="93" t="n">
        <v>41.613029</v>
      </c>
      <c r="J24" s="93" t="n">
        <v>9.386030999999999</v>
      </c>
      <c r="K24" s="93" t="n">
        <v>41.547503</v>
      </c>
      <c r="L24" s="93" t="n">
        <v>9.240539</v>
      </c>
      <c r="M24" s="177">
        <f>K24-L24</f>
        <v/>
      </c>
      <c r="N24" s="177">
        <f>M24*100</f>
        <v/>
      </c>
      <c r="O24" s="177">
        <f>E24-K24</f>
        <v/>
      </c>
      <c r="P24" s="177">
        <f>F24-L24</f>
        <v/>
      </c>
      <c r="Q24" s="171">
        <f>L24/K24</f>
        <v/>
      </c>
      <c r="R24" s="171">
        <f>O24/E24</f>
        <v/>
      </c>
      <c r="S24" s="201">
        <f>((E24-F24)-(K24-L24))/(E24-F24)</f>
        <v/>
      </c>
      <c r="T24" s="171">
        <f>P24/F24</f>
        <v/>
      </c>
      <c r="U24" s="201">
        <f>K24/$K$128</f>
        <v/>
      </c>
      <c r="V24" s="179">
        <f>P24/O24</f>
        <v/>
      </c>
      <c r="W24" s="177">
        <f>O24/21</f>
        <v/>
      </c>
      <c r="X24" s="57">
        <f>(O24-P24)/21</f>
        <v/>
      </c>
      <c r="Y24" s="57">
        <f>P24/21</f>
        <v/>
      </c>
      <c r="Z24" s="171">
        <f>W24/C24</f>
        <v/>
      </c>
      <c r="AA24" s="180">
        <f>X24/(C24-D24)</f>
        <v/>
      </c>
      <c r="AB24" s="171">
        <f>Y24/D24</f>
        <v/>
      </c>
      <c r="AC24" s="171">
        <f>rri(20,E24,K24)</f>
        <v/>
      </c>
      <c r="AD24" s="171">
        <f>rri(20,F24,L24)</f>
        <v/>
      </c>
      <c r="AE24" s="180">
        <f>rri(20,(E24-F24),(K24-L24))</f>
        <v/>
      </c>
      <c r="AF24" s="171">
        <f>Q24</f>
        <v/>
      </c>
      <c r="AG24" s="181">
        <f>IF(ISNUMBER(AE24),AE24,0)</f>
        <v/>
      </c>
    </row>
    <row r="25" ht="12.75" customHeight="1" s="198">
      <c r="A25" s="101" t="inlineStr">
        <is>
          <t>China</t>
        </is>
      </c>
      <c r="B25" s="62">
        <f t="array" ref="B25">INDEX(Countries!$D$2:$D$255, MATCH(A25, Countries!$B$2:$B$255, 0))
</f>
        <v/>
      </c>
      <c r="C25" s="93" t="n">
        <v>154.834851</v>
      </c>
      <c r="D25" s="93" t="n">
        <v>10.503047</v>
      </c>
      <c r="E25" s="93" t="n">
        <v>141.267751</v>
      </c>
      <c r="F25" s="93" t="n">
        <v>8.498593</v>
      </c>
      <c r="G25" s="93" t="n">
        <v>141.267751</v>
      </c>
      <c r="H25" s="93" t="n">
        <v>8.498593</v>
      </c>
      <c r="I25" s="93" t="n">
        <v>135.957729</v>
      </c>
      <c r="J25" s="93" t="n">
        <v>8.999514</v>
      </c>
      <c r="K25" s="93" t="n">
        <v>142.367633</v>
      </c>
      <c r="L25" s="93" t="n">
        <v>10.278081</v>
      </c>
      <c r="M25" s="177">
        <f>K25-L25</f>
        <v/>
      </c>
      <c r="N25" s="177">
        <f>M25*100</f>
        <v/>
      </c>
      <c r="O25" s="183">
        <f>E25-K25</f>
        <v/>
      </c>
      <c r="P25" s="183">
        <f>F25-L25</f>
        <v/>
      </c>
      <c r="Q25" s="184">
        <f>L25/K25</f>
        <v/>
      </c>
      <c r="R25" s="184">
        <f>O25/E25</f>
        <v/>
      </c>
      <c r="S25" s="203">
        <f>((E25-F25)-(K25-L25))/(E25-F25)</f>
        <v/>
      </c>
      <c r="T25" s="184">
        <f>P25/F25</f>
        <v/>
      </c>
      <c r="U25" s="203">
        <f>K25/$K$128</f>
        <v/>
      </c>
      <c r="V25" s="186">
        <f>P25/O25</f>
        <v/>
      </c>
      <c r="W25" s="183">
        <f>O25/21</f>
        <v/>
      </c>
      <c r="X25" s="187">
        <f>(O25-P25)/21</f>
        <v/>
      </c>
      <c r="Y25" s="187">
        <f>P25/21</f>
        <v/>
      </c>
      <c r="Z25" s="184">
        <f>W25/C25</f>
        <v/>
      </c>
      <c r="AA25" s="184">
        <f>X25/(C25-D25)</f>
        <v/>
      </c>
      <c r="AB25" s="184">
        <f>Y25/D25</f>
        <v/>
      </c>
      <c r="AC25" s="184">
        <f>rri(20,E25,K25)</f>
        <v/>
      </c>
      <c r="AD25" s="184">
        <f>rri(20,F25,L25)</f>
        <v/>
      </c>
      <c r="AE25" s="180">
        <f>rri(20,(E25-F25),(K25-L25))</f>
        <v/>
      </c>
      <c r="AF25" s="184">
        <f>Q25</f>
        <v/>
      </c>
      <c r="AG25" s="181">
        <f>IF(ISNUMBER(AE25),AE25,0)</f>
        <v/>
      </c>
    </row>
    <row r="26" ht="12.75" customHeight="1" s="198">
      <c r="A26" s="101" t="inlineStr">
        <is>
          <t>Colombia</t>
        </is>
      </c>
      <c r="B26" s="62">
        <f t="array" ref="B26">INDEX(Countries!$D$2:$D$255, MATCH(A26, Countries!$B$2:$B$255, 0))
</f>
        <v/>
      </c>
      <c r="C26" s="93" t="n">
        <v>2509.499584</v>
      </c>
      <c r="D26" s="93" t="n">
        <v>1170.527305</v>
      </c>
      <c r="E26" s="93" t="n">
        <v>2440.076363</v>
      </c>
      <c r="F26" s="93" t="n">
        <v>1137.984247</v>
      </c>
      <c r="G26" s="93" t="n">
        <v>2328.338351</v>
      </c>
      <c r="H26" s="93" t="n">
        <v>1092.279856</v>
      </c>
      <c r="I26" s="93" t="n">
        <v>2269.785764</v>
      </c>
      <c r="J26" s="93" t="n">
        <v>1060.586107</v>
      </c>
      <c r="K26" s="93" t="n">
        <v>2257.43596</v>
      </c>
      <c r="L26" s="93" t="n">
        <v>1052.464532</v>
      </c>
      <c r="M26" s="177">
        <f>K26-L26</f>
        <v/>
      </c>
      <c r="N26" s="177">
        <f>M26*100</f>
        <v/>
      </c>
      <c r="O26" s="183">
        <f>E26-K26</f>
        <v/>
      </c>
      <c r="P26" s="183">
        <f>F26-L26</f>
        <v/>
      </c>
      <c r="Q26" s="184">
        <f>L26/K26</f>
        <v/>
      </c>
      <c r="R26" s="184">
        <f>O26/E26</f>
        <v/>
      </c>
      <c r="S26" s="203">
        <f>((E26-F26)-(K26-L26))/(E26-F26)</f>
        <v/>
      </c>
      <c r="T26" s="184">
        <f>P26/F26</f>
        <v/>
      </c>
      <c r="U26" s="203">
        <f>K26/$K$128</f>
        <v/>
      </c>
      <c r="V26" s="186">
        <f>P26/O26</f>
        <v/>
      </c>
      <c r="W26" s="183">
        <f>O26/21</f>
        <v/>
      </c>
      <c r="X26" s="187">
        <f>(O26-P26)/21</f>
        <v/>
      </c>
      <c r="Y26" s="187">
        <f>P26/21</f>
        <v/>
      </c>
      <c r="Z26" s="184">
        <f>W26/C26</f>
        <v/>
      </c>
      <c r="AA26" s="184">
        <f>X26/(C26-D26)</f>
        <v/>
      </c>
      <c r="AB26" s="184">
        <f>Y26/D26</f>
        <v/>
      </c>
      <c r="AC26" s="184">
        <f>rri(20,E26,K26)</f>
        <v/>
      </c>
      <c r="AD26" s="184">
        <f>rri(20,F26,L26)</f>
        <v/>
      </c>
      <c r="AE26" s="180">
        <f>rri(20,(E26-F26),(K26-L26))</f>
        <v/>
      </c>
      <c r="AF26" s="184">
        <f>Q26</f>
        <v/>
      </c>
      <c r="AG26" s="181">
        <f>IF(ISNUMBER(AE26),AE26,0)</f>
        <v/>
      </c>
    </row>
    <row r="27" ht="12.75" customHeight="1" s="198">
      <c r="A27" s="101" t="inlineStr">
        <is>
          <t>Comoros</t>
        </is>
      </c>
      <c r="B27" s="62">
        <f t="array" ref="B27">INDEX(Countries!$D$2:$D$255, MATCH(A27, Countries!$B$2:$B$255, 0))
</f>
        <v/>
      </c>
      <c r="C27" s="93" t="n">
        <v>1.042438</v>
      </c>
      <c r="D27" s="93" t="n">
        <v>0.955437</v>
      </c>
      <c r="E27" s="93" t="n">
        <v>1.035902</v>
      </c>
      <c r="F27" s="93" t="n">
        <v>0.948901</v>
      </c>
      <c r="G27" s="93" t="n">
        <v>1.035902</v>
      </c>
      <c r="H27" s="93" t="n">
        <v>0.948901</v>
      </c>
      <c r="I27" s="93" t="n">
        <v>1.040655</v>
      </c>
      <c r="J27" s="93" t="n">
        <v>0.953655</v>
      </c>
      <c r="K27" s="93" t="n">
        <v>1.040655</v>
      </c>
      <c r="L27" s="93" t="n">
        <v>0.953655</v>
      </c>
      <c r="M27" s="177">
        <f>K27-L27</f>
        <v/>
      </c>
      <c r="N27" s="177">
        <f>M27*100</f>
        <v/>
      </c>
      <c r="O27" s="177">
        <f>E27-K27</f>
        <v/>
      </c>
      <c r="P27" s="177">
        <f>F27-L27</f>
        <v/>
      </c>
      <c r="Q27" s="171">
        <f>L27/K27</f>
        <v/>
      </c>
      <c r="R27" s="171">
        <f>O27/E27</f>
        <v/>
      </c>
      <c r="S27" s="201">
        <f>((E27-F27)-(K27-L27))/(E27-F27)</f>
        <v/>
      </c>
      <c r="T27" s="171">
        <f>P27/F27</f>
        <v/>
      </c>
      <c r="U27" s="201">
        <f>K27/$K$128</f>
        <v/>
      </c>
      <c r="V27" s="179">
        <f>P27/O27</f>
        <v/>
      </c>
      <c r="W27" s="177">
        <f>O27/21</f>
        <v/>
      </c>
      <c r="X27" s="57">
        <f>(O27-P27)/21</f>
        <v/>
      </c>
      <c r="Y27" s="57">
        <f>P27/21</f>
        <v/>
      </c>
      <c r="Z27" s="171">
        <f>W27/C27</f>
        <v/>
      </c>
      <c r="AA27" s="180">
        <f>X27/(C27-D27)</f>
        <v/>
      </c>
      <c r="AB27" s="171">
        <f>Y27/D27</f>
        <v/>
      </c>
      <c r="AC27" s="171">
        <f>rri(20,E27,K27)</f>
        <v/>
      </c>
      <c r="AD27" s="171">
        <f>rri(20,F27,L27)</f>
        <v/>
      </c>
      <c r="AE27" s="180">
        <f>rri(20,(E27-F27),(K27-L27))</f>
        <v/>
      </c>
      <c r="AF27" s="171">
        <f>Q27</f>
        <v/>
      </c>
      <c r="AG27" s="181">
        <f>IF(ISNUMBER(AE27),AE27,0)</f>
        <v/>
      </c>
    </row>
    <row r="28" ht="12.75" customHeight="1" s="198">
      <c r="A28" s="101" t="inlineStr">
        <is>
          <t>Costa Rica</t>
        </is>
      </c>
      <c r="B28" s="62">
        <f t="array" ref="B28">INDEX(Countries!$D$2:$D$255, MATCH(A28, Countries!$B$2:$B$255, 0))
</f>
        <v/>
      </c>
      <c r="C28" s="93" t="n">
        <v>379.134282</v>
      </c>
      <c r="D28" s="93" t="n">
        <v>186.779821</v>
      </c>
      <c r="E28" s="93" t="n">
        <v>375.093761</v>
      </c>
      <c r="F28" s="93" t="n">
        <v>184.9877</v>
      </c>
      <c r="G28" s="93" t="n">
        <v>368.155661</v>
      </c>
      <c r="H28" s="93" t="n">
        <v>181.7035</v>
      </c>
      <c r="I28" s="93" t="n">
        <v>366.755205</v>
      </c>
      <c r="J28" s="93" t="n">
        <v>181.679951</v>
      </c>
      <c r="K28" s="93" t="n">
        <v>362.186664</v>
      </c>
      <c r="L28" s="93" t="n">
        <v>178.695076</v>
      </c>
      <c r="M28" s="177">
        <f>K28-L28</f>
        <v/>
      </c>
      <c r="N28" s="177">
        <f>M28*100</f>
        <v/>
      </c>
      <c r="O28" s="177">
        <f>E28-K28</f>
        <v/>
      </c>
      <c r="P28" s="177">
        <f>F28-L28</f>
        <v/>
      </c>
      <c r="Q28" s="171">
        <f>L28/K28</f>
        <v/>
      </c>
      <c r="R28" s="171">
        <f>O28/E28</f>
        <v/>
      </c>
      <c r="S28" s="201">
        <f>((E28-F28)-(K28-L28))/(E28-F28)</f>
        <v/>
      </c>
      <c r="T28" s="171">
        <f>P28/F28</f>
        <v/>
      </c>
      <c r="U28" s="201">
        <f>K28/$K$128</f>
        <v/>
      </c>
      <c r="V28" s="179">
        <f>P28/O28</f>
        <v/>
      </c>
      <c r="W28" s="177">
        <f>O28/21</f>
        <v/>
      </c>
      <c r="X28" s="57">
        <f>(O28-P28)/21</f>
        <v/>
      </c>
      <c r="Y28" s="57">
        <f>P28/21</f>
        <v/>
      </c>
      <c r="Z28" s="171">
        <f>W28/C28</f>
        <v/>
      </c>
      <c r="AA28" s="180">
        <f>X28/(C28-D28)</f>
        <v/>
      </c>
      <c r="AB28" s="171">
        <f>Y28/D28</f>
        <v/>
      </c>
      <c r="AC28" s="171">
        <f>rri(20,E28,K28)</f>
        <v/>
      </c>
      <c r="AD28" s="171">
        <f>rri(20,F28,L28)</f>
        <v/>
      </c>
      <c r="AE28" s="180">
        <f>rri(20,(E28-F28),(K28-L28))</f>
        <v/>
      </c>
      <c r="AF28" s="171">
        <f>Q28</f>
        <v/>
      </c>
      <c r="AG28" s="181">
        <f>IF(ISNUMBER(AE28),AE28,0)</f>
        <v/>
      </c>
    </row>
    <row r="29" ht="12.75" customHeight="1" s="198">
      <c r="A29" s="101" t="inlineStr">
        <is>
          <t>Côte d'Ivoire</t>
        </is>
      </c>
      <c r="B29" s="62">
        <f t="array" ref="B29">INDEX(Countries!$D$2:$D$255, MATCH(A29, Countries!$B$2:$B$255, 0))
</f>
        <v/>
      </c>
      <c r="C29" s="93" t="n">
        <v>64.334969</v>
      </c>
      <c r="D29" s="93" t="n">
        <v>4.683311</v>
      </c>
      <c r="E29" s="93" t="n">
        <v>63.536247</v>
      </c>
      <c r="F29" s="93" t="n">
        <v>4.622778</v>
      </c>
      <c r="G29" s="93" t="n">
        <v>62.168093</v>
      </c>
      <c r="H29" s="93" t="n">
        <v>4.582776</v>
      </c>
      <c r="I29" s="93" t="n">
        <v>61.685447</v>
      </c>
      <c r="J29" s="93" t="n">
        <v>4.598373</v>
      </c>
      <c r="K29" s="93" t="n">
        <v>58.59708</v>
      </c>
      <c r="L29" s="93" t="n">
        <v>4.359375</v>
      </c>
      <c r="M29" s="177">
        <f>K29-L29</f>
        <v/>
      </c>
      <c r="N29" s="177">
        <f>M29*100</f>
        <v/>
      </c>
      <c r="O29" s="177">
        <f>E29-K29</f>
        <v/>
      </c>
      <c r="P29" s="177">
        <f>F29-L29</f>
        <v/>
      </c>
      <c r="Q29" s="171">
        <f>L29/K29</f>
        <v/>
      </c>
      <c r="R29" s="171">
        <f>O29/E29</f>
        <v/>
      </c>
      <c r="S29" s="201">
        <f>((E29-F29)-(K29-L29))/(E29-F29)</f>
        <v/>
      </c>
      <c r="T29" s="171">
        <f>P29/F29</f>
        <v/>
      </c>
      <c r="U29" s="201">
        <f>K29/$K$128</f>
        <v/>
      </c>
      <c r="V29" s="179">
        <f>P29/O29</f>
        <v/>
      </c>
      <c r="W29" s="177">
        <f>O29/21</f>
        <v/>
      </c>
      <c r="X29" s="57">
        <f>(O29-P29)/21</f>
        <v/>
      </c>
      <c r="Y29" s="57">
        <f>P29/21</f>
        <v/>
      </c>
      <c r="Z29" s="171">
        <f>W29/C29</f>
        <v/>
      </c>
      <c r="AA29" s="180">
        <f>X29/(C29-D29)</f>
        <v/>
      </c>
      <c r="AB29" s="171">
        <f>Y29/D29</f>
        <v/>
      </c>
      <c r="AC29" s="171">
        <f>rri(20,E29,K29)</f>
        <v/>
      </c>
      <c r="AD29" s="171">
        <f>rri(20,F29,L29)</f>
        <v/>
      </c>
      <c r="AE29" s="180">
        <f>rri(20,(E29-F29),(K29-L29))</f>
        <v/>
      </c>
      <c r="AF29" s="171">
        <f>Q29</f>
        <v/>
      </c>
      <c r="AG29" s="181">
        <f>IF(ISNUMBER(AE29),AE29,0)</f>
        <v/>
      </c>
    </row>
    <row r="30" ht="12.75" customHeight="1" s="198">
      <c r="A30" s="101" t="inlineStr">
        <is>
          <t>Cuba</t>
        </is>
      </c>
      <c r="B30" s="62">
        <f t="array" ref="B30">INDEX(Countries!$D$2:$D$255, MATCH(A30, Countries!$B$2:$B$255, 0))
</f>
        <v/>
      </c>
      <c r="C30" s="93" t="n">
        <v>3557.094094</v>
      </c>
      <c r="D30" s="93" t="n">
        <v>1839.811165</v>
      </c>
      <c r="E30" s="93" t="n">
        <v>3517.458572</v>
      </c>
      <c r="F30" s="93" t="n">
        <v>1816.933527</v>
      </c>
      <c r="G30" s="93" t="n">
        <v>3411.313404</v>
      </c>
      <c r="H30" s="93" t="n">
        <v>1749.570594</v>
      </c>
      <c r="I30" s="93" t="n">
        <v>3354.493814</v>
      </c>
      <c r="J30" s="93" t="n">
        <v>1715.818986</v>
      </c>
      <c r="K30" s="93" t="n">
        <v>3343.589068</v>
      </c>
      <c r="L30" s="93" t="n">
        <v>1713.657579</v>
      </c>
      <c r="M30" s="177">
        <f>K30-L30</f>
        <v/>
      </c>
      <c r="N30" s="177">
        <f>M30*100</f>
        <v/>
      </c>
      <c r="O30" s="177">
        <f>E30-K30</f>
        <v/>
      </c>
      <c r="P30" s="177">
        <f>F30-L30</f>
        <v/>
      </c>
      <c r="Q30" s="171">
        <f>L30/K30</f>
        <v/>
      </c>
      <c r="R30" s="171">
        <f>O30/E30</f>
        <v/>
      </c>
      <c r="S30" s="201">
        <f>((E30-F30)-(K30-L30))/(E30-F30)</f>
        <v/>
      </c>
      <c r="T30" s="171">
        <f>P30/F30</f>
        <v/>
      </c>
      <c r="U30" s="201">
        <f>K30/$K$128</f>
        <v/>
      </c>
      <c r="V30" s="179">
        <f>P30/O30</f>
        <v/>
      </c>
      <c r="W30" s="177">
        <f>O30/21</f>
        <v/>
      </c>
      <c r="X30" s="57">
        <f>(O30-P30)/21</f>
        <v/>
      </c>
      <c r="Y30" s="57">
        <f>P30/21</f>
        <v/>
      </c>
      <c r="Z30" s="171">
        <f>W30/C30</f>
        <v/>
      </c>
      <c r="AA30" s="180">
        <f>X30/(C30-D30)</f>
        <v/>
      </c>
      <c r="AB30" s="171">
        <f>Y30/D30</f>
        <v/>
      </c>
      <c r="AC30" s="171">
        <f>rri(20,E30,K30)</f>
        <v/>
      </c>
      <c r="AD30" s="171">
        <f>rri(20,F30,L30)</f>
        <v/>
      </c>
      <c r="AE30" s="180">
        <f>rri(20,(E30-F30),(K30-L30))</f>
        <v/>
      </c>
      <c r="AF30" s="171">
        <f>Q30</f>
        <v/>
      </c>
      <c r="AG30" s="181">
        <f>IF(ISNUMBER(AE30),AE30,0)</f>
        <v/>
      </c>
    </row>
    <row r="31" ht="12.75" customHeight="1" s="198">
      <c r="A31" s="101" t="inlineStr">
        <is>
          <t>Curaçao</t>
        </is>
      </c>
      <c r="B31" s="62">
        <f t="array" ref="B31">INDEX(Countries!$D$2:$D$255, MATCH(A31, Countries!$B$2:$B$255, 0))
</f>
        <v/>
      </c>
      <c r="C31" s="93" t="n">
        <v>0.331856</v>
      </c>
      <c r="D31" s="93" t="n">
        <v>0.07592599999999999</v>
      </c>
      <c r="E31" s="93" t="n">
        <v>0.299145</v>
      </c>
      <c r="F31" s="93" t="n">
        <v>0.057372</v>
      </c>
      <c r="G31" s="93" t="n">
        <v>0.142139</v>
      </c>
      <c r="H31" s="93" t="n">
        <v>0.051602</v>
      </c>
      <c r="I31" s="93" t="n">
        <v>0.07077</v>
      </c>
      <c r="J31" s="93" t="n">
        <v>0.019369</v>
      </c>
      <c r="K31" s="93" t="n">
        <v>0.092775</v>
      </c>
      <c r="L31" s="93" t="n">
        <v>0.038639</v>
      </c>
      <c r="M31" s="177">
        <f>K31-L31</f>
        <v/>
      </c>
      <c r="N31" s="177">
        <f>M31*100</f>
        <v/>
      </c>
      <c r="O31" s="177">
        <f>E31-K31</f>
        <v/>
      </c>
      <c r="P31" s="177">
        <f>F31-L31</f>
        <v/>
      </c>
      <c r="Q31" s="171">
        <f>L31/K31</f>
        <v/>
      </c>
      <c r="R31" s="171">
        <f>O31/E31</f>
        <v/>
      </c>
      <c r="S31" s="201">
        <f>((E31-F31)-(K31-L31))/(E31-F31)</f>
        <v/>
      </c>
      <c r="T31" s="171">
        <f>P31/F31</f>
        <v/>
      </c>
      <c r="U31" s="201">
        <f>K31/$K$128</f>
        <v/>
      </c>
      <c r="V31" s="179">
        <f>P31/O31</f>
        <v/>
      </c>
      <c r="W31" s="177">
        <f>O31/21</f>
        <v/>
      </c>
      <c r="X31" s="57">
        <f>(O31-P31)/21</f>
        <v/>
      </c>
      <c r="Y31" s="57">
        <f>P31/21</f>
        <v/>
      </c>
      <c r="Z31" s="171">
        <f>W31/C31</f>
        <v/>
      </c>
      <c r="AA31" s="180">
        <f>X31/(C31-D31)</f>
        <v/>
      </c>
      <c r="AB31" s="171">
        <f>Y31/D31</f>
        <v/>
      </c>
      <c r="AC31" s="171">
        <f>rri(20,E31,K31)</f>
        <v/>
      </c>
      <c r="AD31" s="171">
        <f>rri(20,F31,L31)</f>
        <v/>
      </c>
      <c r="AE31" s="180">
        <f>rri(20,(E31-F31),(K31-L31))</f>
        <v/>
      </c>
      <c r="AF31" s="171">
        <f>Q31</f>
        <v/>
      </c>
      <c r="AG31" s="181">
        <f>IF(ISNUMBER(AE31),AE31,0)</f>
        <v/>
      </c>
    </row>
    <row r="32" ht="12.75" customHeight="1" s="198">
      <c r="A32" s="101" t="inlineStr">
        <is>
          <t>Democratic Republic of the Congo</t>
        </is>
      </c>
      <c r="B32" s="62">
        <f t="array" ref="B32">INDEX(Countries!$D$2:$D$255, MATCH(A32, Countries!$B$2:$B$255, 0))
</f>
        <v/>
      </c>
      <c r="C32" s="93" t="n">
        <v>520.879048</v>
      </c>
      <c r="D32" s="93" t="n">
        <v>259.832881</v>
      </c>
      <c r="E32" s="93" t="n">
        <v>512.340354</v>
      </c>
      <c r="F32" s="93" t="n">
        <v>257.453682</v>
      </c>
      <c r="G32" s="93" t="n">
        <v>497.438655</v>
      </c>
      <c r="H32" s="93" t="n">
        <v>251.139272</v>
      </c>
      <c r="I32" s="93" t="n">
        <v>498.18631</v>
      </c>
      <c r="J32" s="93" t="n">
        <v>252.090472</v>
      </c>
      <c r="K32" s="93" t="n">
        <v>497.405458</v>
      </c>
      <c r="L32" s="93" t="n">
        <v>251.144121</v>
      </c>
      <c r="M32" s="177">
        <f>K32-L32</f>
        <v/>
      </c>
      <c r="N32" s="177">
        <f>M32*100</f>
        <v/>
      </c>
      <c r="O32" s="177">
        <f>E32-K32</f>
        <v/>
      </c>
      <c r="P32" s="177">
        <f>F32-L32</f>
        <v/>
      </c>
      <c r="Q32" s="171">
        <f>L32/K32</f>
        <v/>
      </c>
      <c r="R32" s="171">
        <f>O32/E32</f>
        <v/>
      </c>
      <c r="S32" s="201">
        <f>((E32-F32)-(K32-L32))/(E32-F32)</f>
        <v/>
      </c>
      <c r="T32" s="171">
        <f>P32/F32</f>
        <v/>
      </c>
      <c r="U32" s="201">
        <f>K32/$K$128</f>
        <v/>
      </c>
      <c r="V32" s="179">
        <f>P32/O32</f>
        <v/>
      </c>
      <c r="W32" s="177">
        <f>O32/21</f>
        <v/>
      </c>
      <c r="X32" s="57">
        <f>(O32-P32)/21</f>
        <v/>
      </c>
      <c r="Y32" s="57">
        <f>P32/21</f>
        <v/>
      </c>
      <c r="Z32" s="171">
        <f>W32/C32</f>
        <v/>
      </c>
      <c r="AA32" s="180">
        <f>X32/(C32-D32)</f>
        <v/>
      </c>
      <c r="AB32" s="171">
        <f>Y32/D32</f>
        <v/>
      </c>
      <c r="AC32" s="171">
        <f>rri(20,E32,K32)</f>
        <v/>
      </c>
      <c r="AD32" s="171">
        <f>rri(20,F32,L32)</f>
        <v/>
      </c>
      <c r="AE32" s="180">
        <f>rri(20,(E32-F32),(K32-L32))</f>
        <v/>
      </c>
      <c r="AF32" s="171">
        <f>Q32</f>
        <v/>
      </c>
      <c r="AG32" s="181">
        <f>IF(ISNUMBER(AE32),AE32,0)</f>
        <v/>
      </c>
    </row>
    <row r="33" ht="12.75" customHeight="1" s="198">
      <c r="A33" s="101" t="inlineStr">
        <is>
          <t>Djibouti</t>
        </is>
      </c>
      <c r="B33" s="62">
        <f t="array" ref="B33">INDEX(Countries!$D$2:$D$255, MATCH(A33, Countries!$B$2:$B$255, 0))
</f>
        <v/>
      </c>
      <c r="C33" s="93" t="n">
        <v>4.974548</v>
      </c>
      <c r="D33" s="93" t="n">
        <v>0</v>
      </c>
      <c r="E33" s="93" t="n">
        <v>4.967411</v>
      </c>
      <c r="F33" s="93" t="n">
        <v>0</v>
      </c>
      <c r="G33" s="93" t="n">
        <v>4.935878</v>
      </c>
      <c r="H33" s="93" t="n">
        <v>0</v>
      </c>
      <c r="I33" s="93" t="n">
        <v>4.933496</v>
      </c>
      <c r="J33" s="93" t="n">
        <v>0</v>
      </c>
      <c r="K33" s="93" t="n">
        <v>4.922193</v>
      </c>
      <c r="L33" s="93" t="n">
        <v>0</v>
      </c>
      <c r="M33" s="177">
        <f>K33-L33</f>
        <v/>
      </c>
      <c r="N33" s="177">
        <f>M33*100</f>
        <v/>
      </c>
      <c r="O33" s="177">
        <f>E33-K33</f>
        <v/>
      </c>
      <c r="P33" s="177">
        <f>F33-L33</f>
        <v/>
      </c>
      <c r="Q33" s="171">
        <f>L33/K33</f>
        <v/>
      </c>
      <c r="R33" s="171">
        <f>O33/E33</f>
        <v/>
      </c>
      <c r="S33" s="201">
        <f>((E33-F33)-(K33-L33))/(E33-F33)</f>
        <v/>
      </c>
      <c r="T33" s="171">
        <f>P33/F33</f>
        <v/>
      </c>
      <c r="U33" s="201">
        <f>K33/$K$128</f>
        <v/>
      </c>
      <c r="V33" s="179">
        <f>P33/O33</f>
        <v/>
      </c>
      <c r="W33" s="177">
        <f>O33/21</f>
        <v/>
      </c>
      <c r="X33" s="57">
        <f>(O33-P33)/21</f>
        <v/>
      </c>
      <c r="Y33" s="57">
        <f>P33/21</f>
        <v/>
      </c>
      <c r="Z33" s="171">
        <f>W33/C33</f>
        <v/>
      </c>
      <c r="AA33" s="180">
        <f>X33/(C33-D33)</f>
        <v/>
      </c>
      <c r="AB33" s="171">
        <f>Y33/D33</f>
        <v/>
      </c>
      <c r="AC33" s="171">
        <f>rri(20,E33,K33)</f>
        <v/>
      </c>
      <c r="AD33" s="171">
        <f>rri(20,F33,L33)</f>
        <v/>
      </c>
      <c r="AE33" s="180">
        <f>rri(20,(E33-F33),(K33-L33))</f>
        <v/>
      </c>
      <c r="AF33" s="171">
        <f>Q33</f>
        <v/>
      </c>
      <c r="AG33" s="181">
        <f>IF(ISNUMBER(AE33),AE33,0)</f>
        <v/>
      </c>
    </row>
    <row r="34" ht="12.75" customHeight="1" s="198">
      <c r="A34" s="101" t="inlineStr">
        <is>
          <t>Dominica</t>
        </is>
      </c>
      <c r="B34" s="62">
        <f t="array" ref="B34">INDEX(Countries!$D$2:$D$255, MATCH(A34, Countries!$B$2:$B$255, 0))
</f>
        <v/>
      </c>
      <c r="C34" s="93" t="n">
        <v>0.017582</v>
      </c>
      <c r="D34" s="93" t="n">
        <v>0.017582</v>
      </c>
      <c r="E34" s="93" t="n">
        <v>0.017582</v>
      </c>
      <c r="F34" s="93" t="n">
        <v>0.017582</v>
      </c>
      <c r="G34" s="93" t="n">
        <v>0.017582</v>
      </c>
      <c r="H34" s="93" t="n">
        <v>0.017582</v>
      </c>
      <c r="I34" s="93" t="n">
        <v>0.016996</v>
      </c>
      <c r="J34" s="93" t="n">
        <v>0.016996</v>
      </c>
      <c r="K34" s="93" t="n">
        <v>0.016996</v>
      </c>
      <c r="L34" s="93" t="n">
        <v>0.016996</v>
      </c>
      <c r="M34" s="177">
        <f>K34-L34</f>
        <v/>
      </c>
      <c r="N34" s="177">
        <f>M34*100</f>
        <v/>
      </c>
      <c r="O34" s="177">
        <f>E34-K34</f>
        <v/>
      </c>
      <c r="P34" s="177">
        <f>F34-L34</f>
        <v/>
      </c>
      <c r="Q34" s="171">
        <f>L34/K34</f>
        <v/>
      </c>
      <c r="R34" s="171">
        <f>O34/E34</f>
        <v/>
      </c>
      <c r="S34" s="201">
        <f>((E34-F34)-(K34-L34))/(E34-F34)</f>
        <v/>
      </c>
      <c r="T34" s="171">
        <f>P34/F34</f>
        <v/>
      </c>
      <c r="U34" s="201">
        <f>K34/$K$128</f>
        <v/>
      </c>
      <c r="V34" s="179">
        <f>P34/O34</f>
        <v/>
      </c>
      <c r="W34" s="177">
        <f>O34/21</f>
        <v/>
      </c>
      <c r="X34" s="57">
        <f>(O34-P34)/21</f>
        <v/>
      </c>
      <c r="Y34" s="57">
        <f>P34/21</f>
        <v/>
      </c>
      <c r="Z34" s="171">
        <f>W34/C34</f>
        <v/>
      </c>
      <c r="AA34" s="180">
        <f>X34/(C34-D34)</f>
        <v/>
      </c>
      <c r="AB34" s="171">
        <f>Y34/D34</f>
        <v/>
      </c>
      <c r="AC34" s="171">
        <f>rri(20,E34,K34)</f>
        <v/>
      </c>
      <c r="AD34" s="171">
        <f>rri(20,F34,L34)</f>
        <v/>
      </c>
      <c r="AE34" s="180">
        <f>rri(20,(E34-F34),(K34-L34))</f>
        <v/>
      </c>
      <c r="AF34" s="171">
        <f>Q34</f>
        <v/>
      </c>
      <c r="AG34" s="181">
        <f>IF(ISNUMBER(AE34),AE34,0)</f>
        <v/>
      </c>
    </row>
    <row r="35" ht="12.75" customHeight="1" s="198">
      <c r="A35" s="101" t="inlineStr">
        <is>
          <t>Dominican Republic</t>
        </is>
      </c>
      <c r="B35" s="62">
        <f t="array" ref="B35">INDEX(Countries!$D$2:$D$255, MATCH(A35, Countries!$B$2:$B$255, 0))
</f>
        <v/>
      </c>
      <c r="C35" s="93" t="n">
        <v>198.154784</v>
      </c>
      <c r="D35" s="93" t="n">
        <v>161.802142</v>
      </c>
      <c r="E35" s="93" t="n">
        <v>197.150085</v>
      </c>
      <c r="F35" s="93" t="n">
        <v>161.039299</v>
      </c>
      <c r="G35" s="93" t="n">
        <v>192.182851</v>
      </c>
      <c r="H35" s="93" t="n">
        <v>156.471827</v>
      </c>
      <c r="I35" s="93" t="n">
        <v>187.72175</v>
      </c>
      <c r="J35" s="93" t="n">
        <v>152.872417</v>
      </c>
      <c r="K35" s="93" t="n">
        <v>187.663637</v>
      </c>
      <c r="L35" s="93" t="n">
        <v>153.030159</v>
      </c>
      <c r="M35" s="177">
        <f>K35-L35</f>
        <v/>
      </c>
      <c r="N35" s="177">
        <f>M35*100</f>
        <v/>
      </c>
      <c r="O35" s="177">
        <f>E35-K35</f>
        <v/>
      </c>
      <c r="P35" s="177">
        <f>F35-L35</f>
        <v/>
      </c>
      <c r="Q35" s="171">
        <f>L35/K35</f>
        <v/>
      </c>
      <c r="R35" s="171">
        <f>O35/E35</f>
        <v/>
      </c>
      <c r="S35" s="201">
        <f>((E35-F35)-(K35-L35))/(E35-F35)</f>
        <v/>
      </c>
      <c r="T35" s="171">
        <f>P35/F35</f>
        <v/>
      </c>
      <c r="U35" s="201">
        <f>K35/$K$128</f>
        <v/>
      </c>
      <c r="V35" s="179">
        <f>P35/O35</f>
        <v/>
      </c>
      <c r="W35" s="177">
        <f>O35/21</f>
        <v/>
      </c>
      <c r="X35" s="57">
        <f>(O35-P35)/21</f>
        <v/>
      </c>
      <c r="Y35" s="57">
        <f>P35/21</f>
        <v/>
      </c>
      <c r="Z35" s="171">
        <f>W35/C35</f>
        <v/>
      </c>
      <c r="AA35" s="180">
        <f>X35/(C35-D35)</f>
        <v/>
      </c>
      <c r="AB35" s="171">
        <f>Y35/D35</f>
        <v/>
      </c>
      <c r="AC35" s="171">
        <f>rri(20,E35,K35)</f>
        <v/>
      </c>
      <c r="AD35" s="171">
        <f>rri(20,F35,L35)</f>
        <v/>
      </c>
      <c r="AE35" s="180">
        <f>rri(20,(E35-F35),(K35-L35))</f>
        <v/>
      </c>
      <c r="AF35" s="171">
        <f>Q35</f>
        <v/>
      </c>
      <c r="AG35" s="181">
        <f>IF(ISNUMBER(AE35),AE35,0)</f>
        <v/>
      </c>
    </row>
    <row r="36" ht="12.75" customHeight="1" s="198">
      <c r="A36" s="101" t="inlineStr">
        <is>
          <t>Timor-Leste</t>
        </is>
      </c>
      <c r="B36" s="62">
        <f t="array" ref="B36">INDEX(Countries!$D$2:$D$255, MATCH(A36, Countries!$B$2:$B$255, 0))
</f>
        <v/>
      </c>
      <c r="C36" s="93" t="n">
        <v>10.255588</v>
      </c>
      <c r="D36" s="93" t="n">
        <v>5.605299</v>
      </c>
      <c r="E36" s="93" t="n">
        <v>10.144408</v>
      </c>
      <c r="F36" s="93" t="n">
        <v>5.524025</v>
      </c>
      <c r="G36" s="93" t="n">
        <v>9.87154</v>
      </c>
      <c r="H36" s="93" t="n">
        <v>5.544621</v>
      </c>
      <c r="I36" s="93" t="n">
        <v>9.773517</v>
      </c>
      <c r="J36" s="93" t="n">
        <v>5.475177</v>
      </c>
      <c r="K36" s="93" t="n">
        <v>9.825810000000001</v>
      </c>
      <c r="L36" s="93" t="n">
        <v>5.507704</v>
      </c>
      <c r="M36" s="177">
        <f>K36-L36</f>
        <v/>
      </c>
      <c r="N36" s="177">
        <f>M36*100</f>
        <v/>
      </c>
      <c r="O36" s="177">
        <f>E36-K36</f>
        <v/>
      </c>
      <c r="P36" s="177">
        <f>F36-L36</f>
        <v/>
      </c>
      <c r="Q36" s="171">
        <f>L36/K36</f>
        <v/>
      </c>
      <c r="R36" s="171">
        <f>O36/E36</f>
        <v/>
      </c>
      <c r="S36" s="201">
        <f>((E36-F36)-(K36-L36))/(E36-F36)</f>
        <v/>
      </c>
      <c r="T36" s="171">
        <f>P36/F36</f>
        <v/>
      </c>
      <c r="U36" s="201">
        <f>K36/$K$128</f>
        <v/>
      </c>
      <c r="V36" s="179">
        <f>P36/O36</f>
        <v/>
      </c>
      <c r="W36" s="177">
        <f>O36/21</f>
        <v/>
      </c>
      <c r="X36" s="57">
        <f>(O36-P36)/21</f>
        <v/>
      </c>
      <c r="Y36" s="57">
        <f>P36/21</f>
        <v/>
      </c>
      <c r="Z36" s="171">
        <f>W36/C36</f>
        <v/>
      </c>
      <c r="AA36" s="180">
        <f>X36/(C36-D36)</f>
        <v/>
      </c>
      <c r="AB36" s="171">
        <f>Y36/D36</f>
        <v/>
      </c>
      <c r="AC36" s="171">
        <f>rri(20,E36,K36)</f>
        <v/>
      </c>
      <c r="AD36" s="171">
        <f>rri(20,F36,L36)</f>
        <v/>
      </c>
      <c r="AE36" s="180">
        <f>rri(20,(E36-F36),(K36-L36))</f>
        <v/>
      </c>
      <c r="AF36" s="171">
        <f>Q36</f>
        <v/>
      </c>
      <c r="AG36" s="181">
        <f>IF(ISNUMBER(AE36),AE36,0)</f>
        <v/>
      </c>
    </row>
    <row r="37" ht="12.75" customHeight="1" s="198">
      <c r="A37" s="101" t="inlineStr">
        <is>
          <t>Ecuador</t>
        </is>
      </c>
      <c r="B37" s="62">
        <f t="array" ref="B37">INDEX(Countries!$D$2:$D$255, MATCH(A37, Countries!$B$2:$B$255, 0))
</f>
        <v/>
      </c>
      <c r="C37" s="93" t="n">
        <v>1571.757</v>
      </c>
      <c r="D37" s="93" t="n">
        <v>726.086662</v>
      </c>
      <c r="E37" s="93" t="n">
        <v>1515.392083</v>
      </c>
      <c r="F37" s="93" t="n">
        <v>708.728399</v>
      </c>
      <c r="G37" s="93" t="n">
        <v>1455.638087</v>
      </c>
      <c r="H37" s="93" t="n">
        <v>704.441872</v>
      </c>
      <c r="I37" s="93" t="n">
        <v>1454.728525</v>
      </c>
      <c r="J37" s="93" t="n">
        <v>707.850014</v>
      </c>
      <c r="K37" s="93" t="n">
        <v>1449.316564</v>
      </c>
      <c r="L37" s="93" t="n">
        <v>704.536602</v>
      </c>
      <c r="M37" s="177">
        <f>K37-L37</f>
        <v/>
      </c>
      <c r="N37" s="177">
        <f>M37*100</f>
        <v/>
      </c>
      <c r="O37" s="177">
        <f>E37-K37</f>
        <v/>
      </c>
      <c r="P37" s="177">
        <f>F37-L37</f>
        <v/>
      </c>
      <c r="Q37" s="171">
        <f>L37/K37</f>
        <v/>
      </c>
      <c r="R37" s="171">
        <f>O37/E37</f>
        <v/>
      </c>
      <c r="S37" s="201">
        <f>((E37-F37)-(K37-L37))/(E37-F37)</f>
        <v/>
      </c>
      <c r="T37" s="171">
        <f>P37/F37</f>
        <v/>
      </c>
      <c r="U37" s="201">
        <f>K37/$K$128</f>
        <v/>
      </c>
      <c r="V37" s="179">
        <f>P37/O37</f>
        <v/>
      </c>
      <c r="W37" s="177">
        <f>O37/21</f>
        <v/>
      </c>
      <c r="X37" s="57">
        <f>(O37-P37)/21</f>
        <v/>
      </c>
      <c r="Y37" s="57">
        <f>P37/21</f>
        <v/>
      </c>
      <c r="Z37" s="171">
        <f>W37/C37</f>
        <v/>
      </c>
      <c r="AA37" s="180">
        <f>X37/(C37-D37)</f>
        <v/>
      </c>
      <c r="AB37" s="171">
        <f>Y37/D37</f>
        <v/>
      </c>
      <c r="AC37" s="171">
        <f>rri(20,E37,K37)</f>
        <v/>
      </c>
      <c r="AD37" s="171">
        <f>rri(20,F37,L37)</f>
        <v/>
      </c>
      <c r="AE37" s="180">
        <f>rri(20,(E37-F37),(K37-L37))</f>
        <v/>
      </c>
      <c r="AF37" s="171">
        <f>Q37</f>
        <v/>
      </c>
      <c r="AG37" s="181">
        <f>IF(ISNUMBER(AE37),AE37,0)</f>
        <v/>
      </c>
    </row>
    <row r="38" ht="12.75" customHeight="1" s="198">
      <c r="A38" s="101" t="inlineStr">
        <is>
          <t>Egypt</t>
        </is>
      </c>
      <c r="B38" s="62">
        <f t="array" ref="B38">INDEX(Countries!$D$2:$D$255, MATCH(A38, Countries!$B$2:$B$255, 0))
</f>
        <v/>
      </c>
      <c r="C38" s="93" t="n">
        <v>1.071389</v>
      </c>
      <c r="D38" s="93" t="n">
        <v>0.485127</v>
      </c>
      <c r="E38" s="93" t="n">
        <v>1.051748</v>
      </c>
      <c r="F38" s="93" t="n">
        <v>0.482907</v>
      </c>
      <c r="G38" s="93" t="n">
        <v>0.9642849999999999</v>
      </c>
      <c r="H38" s="93" t="n">
        <v>0.480686</v>
      </c>
      <c r="I38" s="93" t="n">
        <v>0.969253</v>
      </c>
      <c r="J38" s="93" t="n">
        <v>0.480131</v>
      </c>
      <c r="K38" s="93" t="n">
        <v>0.98392</v>
      </c>
      <c r="L38" s="93" t="n">
        <v>0.478465</v>
      </c>
      <c r="M38" s="177">
        <f>K38-L38</f>
        <v/>
      </c>
      <c r="N38" s="177">
        <f>M38*100</f>
        <v/>
      </c>
      <c r="O38" s="177">
        <f>E38-K38</f>
        <v/>
      </c>
      <c r="P38" s="177">
        <f>F38-L38</f>
        <v/>
      </c>
      <c r="Q38" s="171">
        <f>L38/K38</f>
        <v/>
      </c>
      <c r="R38" s="171">
        <f>O38/E38</f>
        <v/>
      </c>
      <c r="S38" s="201">
        <f>((E38-F38)-(K38-L38))/(E38-F38)</f>
        <v/>
      </c>
      <c r="T38" s="171">
        <f>P38/F38</f>
        <v/>
      </c>
      <c r="U38" s="201">
        <f>K38/$K$128</f>
        <v/>
      </c>
      <c r="V38" s="179">
        <f>P38/O38</f>
        <v/>
      </c>
      <c r="W38" s="177">
        <f>O38/21</f>
        <v/>
      </c>
      <c r="X38" s="57">
        <f>(O38-P38)/21</f>
        <v/>
      </c>
      <c r="Y38" s="57">
        <f>P38/21</f>
        <v/>
      </c>
      <c r="Z38" s="171">
        <f>W38/C38</f>
        <v/>
      </c>
      <c r="AA38" s="180">
        <f>X38/(C38-D38)</f>
        <v/>
      </c>
      <c r="AB38" s="171">
        <f>Y38/D38</f>
        <v/>
      </c>
      <c r="AC38" s="171">
        <f>rri(20,E38,K38)</f>
        <v/>
      </c>
      <c r="AD38" s="171">
        <f>rri(20,F38,L38)</f>
        <v/>
      </c>
      <c r="AE38" s="180">
        <f>rri(20,(E38-F38),(K38-L38))</f>
        <v/>
      </c>
      <c r="AF38" s="171">
        <f>Q38</f>
        <v/>
      </c>
      <c r="AG38" s="181">
        <f>IF(ISNUMBER(AE38),AE38,0)</f>
        <v/>
      </c>
    </row>
    <row r="39" ht="12.75" customHeight="1" s="198">
      <c r="A39" s="101" t="inlineStr">
        <is>
          <t>El Salvador</t>
        </is>
      </c>
      <c r="B39" s="62">
        <f t="array" ref="B39">INDEX(Countries!$D$2:$D$255, MATCH(A39, Countries!$B$2:$B$255, 0))
</f>
        <v/>
      </c>
      <c r="C39" s="93" t="n">
        <v>342.73075</v>
      </c>
      <c r="D39" s="93" t="n">
        <v>316.394437</v>
      </c>
      <c r="E39" s="93" t="n">
        <v>333.389058</v>
      </c>
      <c r="F39" s="93" t="n">
        <v>307.787981</v>
      </c>
      <c r="G39" s="93" t="n">
        <v>333.047007</v>
      </c>
      <c r="H39" s="93" t="n">
        <v>307.701996</v>
      </c>
      <c r="I39" s="93" t="n">
        <v>327.636793</v>
      </c>
      <c r="J39" s="93" t="n">
        <v>303.073616</v>
      </c>
      <c r="K39" s="93" t="n">
        <v>325.82138</v>
      </c>
      <c r="L39" s="93" t="n">
        <v>301.019609</v>
      </c>
      <c r="M39" s="177">
        <f>K39-L39</f>
        <v/>
      </c>
      <c r="N39" s="177">
        <f>M39*100</f>
        <v/>
      </c>
      <c r="O39" s="177">
        <f>E39-K39</f>
        <v/>
      </c>
      <c r="P39" s="177">
        <f>F39-L39</f>
        <v/>
      </c>
      <c r="Q39" s="171">
        <f>L39/K39</f>
        <v/>
      </c>
      <c r="R39" s="171">
        <f>O39/E39</f>
        <v/>
      </c>
      <c r="S39" s="201">
        <f>((E39-F39)-(K39-L39))/(E39-F39)</f>
        <v/>
      </c>
      <c r="T39" s="171">
        <f>P39/F39</f>
        <v/>
      </c>
      <c r="U39" s="201">
        <f>K39/$K$128</f>
        <v/>
      </c>
      <c r="V39" s="179">
        <f>P39/O39</f>
        <v/>
      </c>
      <c r="W39" s="177">
        <f>O39/21</f>
        <v/>
      </c>
      <c r="X39" s="57">
        <f>(O39-P39)/21</f>
        <v/>
      </c>
      <c r="Y39" s="57">
        <f>P39/21</f>
        <v/>
      </c>
      <c r="Z39" s="171">
        <f>W39/C39</f>
        <v/>
      </c>
      <c r="AA39" s="180">
        <f>X39/(C39-D39)</f>
        <v/>
      </c>
      <c r="AB39" s="171">
        <f>Y39/D39</f>
        <v/>
      </c>
      <c r="AC39" s="171">
        <f>rri(20,E39,K39)</f>
        <v/>
      </c>
      <c r="AD39" s="171">
        <f>rri(20,F39,L39)</f>
        <v/>
      </c>
      <c r="AE39" s="180">
        <f>rri(20,(E39-F39),(K39-L39))</f>
        <v/>
      </c>
      <c r="AF39" s="171">
        <f>Q39</f>
        <v/>
      </c>
      <c r="AG39" s="181">
        <f>IF(ISNUMBER(AE39),AE39,0)</f>
        <v/>
      </c>
    </row>
    <row r="40" ht="12.75" customHeight="1" s="198">
      <c r="A40" s="101" t="inlineStr">
        <is>
          <t>Equatorial Guinea</t>
        </is>
      </c>
      <c r="B40" s="62">
        <f t="array" ref="B40">INDEX(Countries!$D$2:$D$255, MATCH(A40, Countries!$B$2:$B$255, 0))
</f>
        <v/>
      </c>
      <c r="C40" s="93" t="n">
        <v>348.419796</v>
      </c>
      <c r="D40" s="93" t="n">
        <v>219.799567</v>
      </c>
      <c r="E40" s="93" t="n">
        <v>344.37536</v>
      </c>
      <c r="F40" s="93" t="n">
        <v>216.590273</v>
      </c>
      <c r="G40" s="93" t="n">
        <v>338.217257</v>
      </c>
      <c r="H40" s="93" t="n">
        <v>212.086052</v>
      </c>
      <c r="I40" s="93" t="n">
        <v>342.955801</v>
      </c>
      <c r="J40" s="93" t="n">
        <v>216.042306</v>
      </c>
      <c r="K40" s="93" t="n">
        <v>339.093769</v>
      </c>
      <c r="L40" s="93" t="n">
        <v>212.880166</v>
      </c>
      <c r="M40" s="177">
        <f>K40-L40</f>
        <v/>
      </c>
      <c r="N40" s="177">
        <f>M40*100</f>
        <v/>
      </c>
      <c r="O40" s="177">
        <f>E40-K40</f>
        <v/>
      </c>
      <c r="P40" s="177">
        <f>F40-L40</f>
        <v/>
      </c>
      <c r="Q40" s="171">
        <f>L40/K40</f>
        <v/>
      </c>
      <c r="R40" s="171">
        <f>O40/E40</f>
        <v/>
      </c>
      <c r="S40" s="201">
        <f>((E40-F40)-(K40-L40))/(E40-F40)</f>
        <v/>
      </c>
      <c r="T40" s="171">
        <f>P40/F40</f>
        <v/>
      </c>
      <c r="U40" s="201">
        <f>K40/$K$128</f>
        <v/>
      </c>
      <c r="V40" s="179">
        <f>P40/O40</f>
        <v/>
      </c>
      <c r="W40" s="177">
        <f>O40/21</f>
        <v/>
      </c>
      <c r="X40" s="57">
        <f>(O40-P40)/21</f>
        <v/>
      </c>
      <c r="Y40" s="57">
        <f>P40/21</f>
        <v/>
      </c>
      <c r="Z40" s="171">
        <f>W40/C40</f>
        <v/>
      </c>
      <c r="AA40" s="180">
        <f>X40/(C40-D40)</f>
        <v/>
      </c>
      <c r="AB40" s="171">
        <f>Y40/D40</f>
        <v/>
      </c>
      <c r="AC40" s="171">
        <f>rri(20,E40,K40)</f>
        <v/>
      </c>
      <c r="AD40" s="171">
        <f>rri(20,F40,L40)</f>
        <v/>
      </c>
      <c r="AE40" s="180">
        <f>rri(20,(E40-F40),(K40-L40))</f>
        <v/>
      </c>
      <c r="AF40" s="171">
        <f>Q40</f>
        <v/>
      </c>
      <c r="AG40" s="181">
        <f>IF(ISNUMBER(AE40),AE40,0)</f>
        <v/>
      </c>
    </row>
    <row r="41" ht="12.75" customHeight="1" s="198">
      <c r="A41" s="101" t="inlineStr">
        <is>
          <t>Eritrea</t>
        </is>
      </c>
      <c r="B41" s="62">
        <f t="array" ref="B41">INDEX(Countries!$D$2:$D$255, MATCH(A41, Countries!$B$2:$B$255, 0))
</f>
        <v/>
      </c>
      <c r="C41" s="93" t="n">
        <v>71.686228</v>
      </c>
      <c r="D41" s="93" t="n">
        <v>0</v>
      </c>
      <c r="E41" s="93" t="n">
        <v>70.634674</v>
      </c>
      <c r="F41" s="93" t="n">
        <v>0</v>
      </c>
      <c r="G41" s="93" t="n">
        <v>69.66331700000001</v>
      </c>
      <c r="H41" s="93" t="n">
        <v>0</v>
      </c>
      <c r="I41" s="93" t="n">
        <v>69.03172600000001</v>
      </c>
      <c r="J41" s="93" t="n">
        <v>0</v>
      </c>
      <c r="K41" s="93" t="n">
        <v>69.366246</v>
      </c>
      <c r="L41" s="93" t="n">
        <v>0</v>
      </c>
      <c r="M41" s="177">
        <f>K41-L41</f>
        <v/>
      </c>
      <c r="N41" s="177">
        <f>M41*100</f>
        <v/>
      </c>
      <c r="O41" s="177">
        <f>E41-K41</f>
        <v/>
      </c>
      <c r="P41" s="177">
        <f>F41-L41</f>
        <v/>
      </c>
      <c r="Q41" s="171">
        <f>L41/K41</f>
        <v/>
      </c>
      <c r="R41" s="171">
        <f>O41/E41</f>
        <v/>
      </c>
      <c r="S41" s="201">
        <f>((E41-F41)-(K41-L41))/(E41-F41)</f>
        <v/>
      </c>
      <c r="T41" s="171">
        <f>P41/F41</f>
        <v/>
      </c>
      <c r="U41" s="201">
        <f>K41/$K$128</f>
        <v/>
      </c>
      <c r="V41" s="179">
        <f>P41/O41</f>
        <v/>
      </c>
      <c r="W41" s="177">
        <f>O41/21</f>
        <v/>
      </c>
      <c r="X41" s="57">
        <f>(O41-P41)/21</f>
        <v/>
      </c>
      <c r="Y41" s="57">
        <f>P41/21</f>
        <v/>
      </c>
      <c r="Z41" s="171">
        <f>W41/C41</f>
        <v/>
      </c>
      <c r="AA41" s="180">
        <f>X41/(C41-D41)</f>
        <v/>
      </c>
      <c r="AB41" s="171">
        <f>Y41/D41</f>
        <v/>
      </c>
      <c r="AC41" s="171">
        <f>rri(20,E41,K41)</f>
        <v/>
      </c>
      <c r="AD41" s="171">
        <f>rri(20,F41,L41)</f>
        <v/>
      </c>
      <c r="AE41" s="180">
        <f>rri(20,(E41-F41),(K41-L41))</f>
        <v/>
      </c>
      <c r="AF41" s="171">
        <f>Q41</f>
        <v/>
      </c>
      <c r="AG41" s="181">
        <f>IF(ISNUMBER(AE41),AE41,0)</f>
        <v/>
      </c>
    </row>
    <row r="42" ht="12.75" customHeight="1" s="198">
      <c r="A42" s="101" t="inlineStr">
        <is>
          <t>Fiji</t>
        </is>
      </c>
      <c r="B42" s="62">
        <f t="array" ref="B42">INDEX(Countries!$D$2:$D$255, MATCH(A42, Countries!$B$2:$B$255, 0))
</f>
        <v/>
      </c>
      <c r="C42" s="93" t="n">
        <v>515.218396</v>
      </c>
      <c r="D42" s="93" t="n">
        <v>169.629797</v>
      </c>
      <c r="E42" s="93" t="n">
        <v>513.847874</v>
      </c>
      <c r="F42" s="93" t="n">
        <v>168.746147</v>
      </c>
      <c r="G42" s="93" t="n">
        <v>513.847874</v>
      </c>
      <c r="H42" s="93" t="n">
        <v>168.746147</v>
      </c>
      <c r="I42" s="93" t="n">
        <v>508.850639</v>
      </c>
      <c r="J42" s="93" t="n">
        <v>168.176896</v>
      </c>
      <c r="K42" s="93" t="n">
        <v>508.850639</v>
      </c>
      <c r="L42" s="93" t="n">
        <v>168.176896</v>
      </c>
      <c r="M42" s="177">
        <f>K42-L42</f>
        <v/>
      </c>
      <c r="N42" s="177">
        <f>M42*100</f>
        <v/>
      </c>
      <c r="O42" s="177">
        <f>E42-K42</f>
        <v/>
      </c>
      <c r="P42" s="177">
        <f>F42-L42</f>
        <v/>
      </c>
      <c r="Q42" s="171">
        <f>L42/K42</f>
        <v/>
      </c>
      <c r="R42" s="171">
        <f>O42/E42</f>
        <v/>
      </c>
      <c r="S42" s="201">
        <f>((E42-F42)-(K42-L42))/(E42-F42)</f>
        <v/>
      </c>
      <c r="T42" s="171">
        <f>P42/F42</f>
        <v/>
      </c>
      <c r="U42" s="201">
        <f>K42/$K$128</f>
        <v/>
      </c>
      <c r="V42" s="179">
        <f>P42/O42</f>
        <v/>
      </c>
      <c r="W42" s="177">
        <f>O42/21</f>
        <v/>
      </c>
      <c r="X42" s="57">
        <f>(O42-P42)/21</f>
        <v/>
      </c>
      <c r="Y42" s="57">
        <f>P42/21</f>
        <v/>
      </c>
      <c r="Z42" s="171">
        <f>W42/C42</f>
        <v/>
      </c>
      <c r="AA42" s="180">
        <f>X42/(C42-D42)</f>
        <v/>
      </c>
      <c r="AB42" s="171">
        <f>Y42/D42</f>
        <v/>
      </c>
      <c r="AC42" s="171">
        <f>rri(20,E42,K42)</f>
        <v/>
      </c>
      <c r="AD42" s="171">
        <f>rri(20,F42,L42)</f>
        <v/>
      </c>
      <c r="AE42" s="180">
        <f>rri(20,(E42-F42),(K42-L42))</f>
        <v/>
      </c>
      <c r="AF42" s="171">
        <f>Q42</f>
        <v/>
      </c>
      <c r="AG42" s="181">
        <f>IF(ISNUMBER(AE42),AE42,0)</f>
        <v/>
      </c>
    </row>
    <row r="43" ht="12.75" customHeight="1" s="198">
      <c r="A43" s="101" t="inlineStr">
        <is>
          <t>French Guiana</t>
        </is>
      </c>
      <c r="B43" s="62">
        <f t="array" ref="B43">INDEX(Countries!$D$2:$D$255, MATCH(A43, Countries!$B$2:$B$255, 0))
</f>
        <v/>
      </c>
      <c r="C43" s="93" t="n">
        <v>546.586867</v>
      </c>
      <c r="D43" s="93" t="n">
        <v>380.524931</v>
      </c>
      <c r="E43" s="93" t="n">
        <v>422.988618</v>
      </c>
      <c r="F43" s="93" t="n">
        <v>285.259317</v>
      </c>
      <c r="G43" s="93" t="n">
        <v>462.700553</v>
      </c>
      <c r="H43" s="93" t="n">
        <v>324.736225</v>
      </c>
      <c r="I43" s="93" t="n">
        <v>489.889479</v>
      </c>
      <c r="J43" s="93" t="n">
        <v>340.228046</v>
      </c>
      <c r="K43" s="93" t="n">
        <v>492.28044</v>
      </c>
      <c r="L43" s="93" t="n">
        <v>348.058252</v>
      </c>
      <c r="M43" s="177">
        <f>K43-L43</f>
        <v/>
      </c>
      <c r="N43" s="177">
        <f>M43*100</f>
        <v/>
      </c>
      <c r="O43" s="177">
        <f>E43-K43</f>
        <v/>
      </c>
      <c r="P43" s="177">
        <f>F43-L43</f>
        <v/>
      </c>
      <c r="Q43" s="171">
        <f>L43/K43</f>
        <v/>
      </c>
      <c r="R43" s="171">
        <f>O43/E43</f>
        <v/>
      </c>
      <c r="S43" s="201">
        <f>((E43-F43)-(K43-L43))/(E43-F43)</f>
        <v/>
      </c>
      <c r="T43" s="171">
        <f>P43/F43</f>
        <v/>
      </c>
      <c r="U43" s="201">
        <f>K43/$K$128</f>
        <v/>
      </c>
      <c r="V43" s="179">
        <f>P43/O43</f>
        <v/>
      </c>
      <c r="W43" s="177">
        <f>O43/21</f>
        <v/>
      </c>
      <c r="X43" s="57">
        <f>(O43-P43)/21</f>
        <v/>
      </c>
      <c r="Y43" s="57">
        <f>P43/21</f>
        <v/>
      </c>
      <c r="Z43" s="171">
        <f>W43/C43</f>
        <v/>
      </c>
      <c r="AA43" s="180">
        <f>X43/(C43-D43)</f>
        <v/>
      </c>
      <c r="AB43" s="171">
        <f>Y43/D43</f>
        <v/>
      </c>
      <c r="AC43" s="171">
        <f>rri(20,E43,K43)</f>
        <v/>
      </c>
      <c r="AD43" s="171">
        <f>rri(20,F43,L43)</f>
        <v/>
      </c>
      <c r="AE43" s="180">
        <f>rri(20,(E43-F43),(K43-L43))</f>
        <v/>
      </c>
      <c r="AF43" s="171">
        <f>Q43</f>
        <v/>
      </c>
      <c r="AG43" s="181">
        <f>IF(ISNUMBER(AE43),AE43,0)</f>
        <v/>
      </c>
    </row>
    <row r="44" ht="12.75" customHeight="1" s="198">
      <c r="A44" s="101" t="inlineStr">
        <is>
          <t>Gabon</t>
        </is>
      </c>
      <c r="B44" s="62">
        <f t="array" ref="B44">INDEX(Countries!$D$2:$D$255, MATCH(A44, Countries!$B$2:$B$255, 0))
</f>
        <v/>
      </c>
      <c r="C44" s="93" t="n">
        <v>1709.197328</v>
      </c>
      <c r="D44" s="93" t="n">
        <v>928.0356839999999</v>
      </c>
      <c r="E44" s="93" t="n">
        <v>1693.996244</v>
      </c>
      <c r="F44" s="93" t="n">
        <v>917.530781</v>
      </c>
      <c r="G44" s="93" t="n">
        <v>1673.142265</v>
      </c>
      <c r="H44" s="93" t="n">
        <v>906.600657</v>
      </c>
      <c r="I44" s="93" t="n">
        <v>1679.91828</v>
      </c>
      <c r="J44" s="93" t="n">
        <v>915.237951</v>
      </c>
      <c r="K44" s="93" t="n">
        <v>1669.544037</v>
      </c>
      <c r="L44" s="93" t="n">
        <v>909.179678</v>
      </c>
      <c r="M44" s="177">
        <f>K44-L44</f>
        <v/>
      </c>
      <c r="N44" s="177">
        <f>M44*100</f>
        <v/>
      </c>
      <c r="O44" s="177">
        <f>E44-K44</f>
        <v/>
      </c>
      <c r="P44" s="177">
        <f>F44-L44</f>
        <v/>
      </c>
      <c r="Q44" s="171">
        <f>L44/K44</f>
        <v/>
      </c>
      <c r="R44" s="171">
        <f>O44/E44</f>
        <v/>
      </c>
      <c r="S44" s="201">
        <f>((E44-F44)-(K44-L44))/(E44-F44)</f>
        <v/>
      </c>
      <c r="T44" s="171">
        <f>P44/F44</f>
        <v/>
      </c>
      <c r="U44" s="201">
        <f>K44/$K$128</f>
        <v/>
      </c>
      <c r="V44" s="179">
        <f>P44/O44</f>
        <v/>
      </c>
      <c r="W44" s="177">
        <f>O44/21</f>
        <v/>
      </c>
      <c r="X44" s="57">
        <f>(O44-P44)/21</f>
        <v/>
      </c>
      <c r="Y44" s="57">
        <f>P44/21</f>
        <v/>
      </c>
      <c r="Z44" s="171">
        <f>W44/C44</f>
        <v/>
      </c>
      <c r="AA44" s="180">
        <f>X44/(C44-D44)</f>
        <v/>
      </c>
      <c r="AB44" s="171">
        <f>Y44/D44</f>
        <v/>
      </c>
      <c r="AC44" s="171">
        <f>rri(20,E44,K44)</f>
        <v/>
      </c>
      <c r="AD44" s="171">
        <f>rri(20,F44,L44)</f>
        <v/>
      </c>
      <c r="AE44" s="180">
        <f>rri(20,(E44-F44),(K44-L44))</f>
        <v/>
      </c>
      <c r="AF44" s="171">
        <f>Q44</f>
        <v/>
      </c>
      <c r="AG44" s="181">
        <f>IF(ISNUMBER(AE44),AE44,0)</f>
        <v/>
      </c>
    </row>
    <row r="45" ht="12.75" customHeight="1" s="198">
      <c r="A45" s="101" t="inlineStr">
        <is>
          <t>Gambia</t>
        </is>
      </c>
      <c r="B45" s="62">
        <f t="array" ref="B45">INDEX(Countries!$D$2:$D$255, MATCH(A45, Countries!$B$2:$B$255, 0))
</f>
        <v/>
      </c>
      <c r="C45" s="93" t="n">
        <v>631.050707</v>
      </c>
      <c r="D45" s="93" t="n">
        <v>272.371447</v>
      </c>
      <c r="E45" s="93" t="n">
        <v>611.704258</v>
      </c>
      <c r="F45" s="93" t="n">
        <v>267.493795</v>
      </c>
      <c r="G45" s="93" t="n">
        <v>619.508369</v>
      </c>
      <c r="H45" s="93" t="n">
        <v>268.412214</v>
      </c>
      <c r="I45" s="93" t="n">
        <v>624.77054</v>
      </c>
      <c r="J45" s="93" t="n">
        <v>269.959563</v>
      </c>
      <c r="K45" s="93" t="n">
        <v>614.48947</v>
      </c>
      <c r="L45" s="93" t="n">
        <v>266.586723</v>
      </c>
      <c r="M45" s="177">
        <f>K45-L45</f>
        <v/>
      </c>
      <c r="N45" s="177">
        <f>M45*100</f>
        <v/>
      </c>
      <c r="O45" s="177">
        <f>E45-K45</f>
        <v/>
      </c>
      <c r="P45" s="177">
        <f>F45-L45</f>
        <v/>
      </c>
      <c r="Q45" s="171">
        <f>L45/K45</f>
        <v/>
      </c>
      <c r="R45" s="171">
        <f>O45/E45</f>
        <v/>
      </c>
      <c r="S45" s="201">
        <f>((E45-F45)-(K45-L45))/(E45-F45)</f>
        <v/>
      </c>
      <c r="T45" s="171">
        <f>P45/F45</f>
        <v/>
      </c>
      <c r="U45" s="201">
        <f>K45/$K$128</f>
        <v/>
      </c>
      <c r="V45" s="179">
        <f>P45/O45</f>
        <v/>
      </c>
      <c r="W45" s="177">
        <f>O45/21</f>
        <v/>
      </c>
      <c r="X45" s="57">
        <f>(O45-P45)/21</f>
        <v/>
      </c>
      <c r="Y45" s="57">
        <f>P45/21</f>
        <v/>
      </c>
      <c r="Z45" s="171">
        <f>W45/C45</f>
        <v/>
      </c>
      <c r="AA45" s="180">
        <f>X45/(C45-D45)</f>
        <v/>
      </c>
      <c r="AB45" s="171">
        <f>Y45/D45</f>
        <v/>
      </c>
      <c r="AC45" s="171">
        <f>rri(20,E45,K45)</f>
        <v/>
      </c>
      <c r="AD45" s="171">
        <f>rri(20,F45,L45)</f>
        <v/>
      </c>
      <c r="AE45" s="180">
        <f>rri(20,(E45-F45),(K45-L45))</f>
        <v/>
      </c>
      <c r="AF45" s="171">
        <f>Q45</f>
        <v/>
      </c>
      <c r="AG45" s="181">
        <f>IF(ISNUMBER(AE45),AE45,0)</f>
        <v/>
      </c>
    </row>
    <row r="46" ht="12.75" customHeight="1" s="198">
      <c r="A46" s="101" t="inlineStr">
        <is>
          <t>Ghana</t>
        </is>
      </c>
      <c r="B46" s="62">
        <f t="array" ref="B46">INDEX(Countries!$D$2:$D$255, MATCH(A46, Countries!$B$2:$B$255, 0))
</f>
        <v/>
      </c>
      <c r="C46" s="93" t="n">
        <v>229.491666</v>
      </c>
      <c r="D46" s="93" t="n">
        <v>123.928373</v>
      </c>
      <c r="E46" s="93" t="n">
        <v>227.462423</v>
      </c>
      <c r="F46" s="93" t="n">
        <v>122.451456</v>
      </c>
      <c r="G46" s="93" t="n">
        <v>204.146499</v>
      </c>
      <c r="H46" s="93" t="n">
        <v>101.14627</v>
      </c>
      <c r="I46" s="93" t="n">
        <v>203.660705</v>
      </c>
      <c r="J46" s="93" t="n">
        <v>101.142319</v>
      </c>
      <c r="K46" s="93" t="n">
        <v>203.61082</v>
      </c>
      <c r="L46" s="93" t="n">
        <v>101.614412</v>
      </c>
      <c r="M46" s="177">
        <f>K46-L46</f>
        <v/>
      </c>
      <c r="N46" s="177">
        <f>M46*100</f>
        <v/>
      </c>
      <c r="O46" s="177">
        <f>E46-K46</f>
        <v/>
      </c>
      <c r="P46" s="177">
        <f>F46-L46</f>
        <v/>
      </c>
      <c r="Q46" s="171">
        <f>L46/K46</f>
        <v/>
      </c>
      <c r="R46" s="171">
        <f>O46/E46</f>
        <v/>
      </c>
      <c r="S46" s="201">
        <f>((E46-F46)-(K46-L46))/(E46-F46)</f>
        <v/>
      </c>
      <c r="T46" s="171">
        <f>P46/F46</f>
        <v/>
      </c>
      <c r="U46" s="201">
        <f>K46/$K$128</f>
        <v/>
      </c>
      <c r="V46" s="179">
        <f>P46/O46</f>
        <v/>
      </c>
      <c r="W46" s="177">
        <f>O46/21</f>
        <v/>
      </c>
      <c r="X46" s="57">
        <f>(O46-P46)/21</f>
        <v/>
      </c>
      <c r="Y46" s="57">
        <f>P46/21</f>
        <v/>
      </c>
      <c r="Z46" s="171">
        <f>W46/C46</f>
        <v/>
      </c>
      <c r="AA46" s="180">
        <f>X46/(C46-D46)</f>
        <v/>
      </c>
      <c r="AB46" s="171">
        <f>Y46/D46</f>
        <v/>
      </c>
      <c r="AC46" s="171">
        <f>rri(20,E46,K46)</f>
        <v/>
      </c>
      <c r="AD46" s="171">
        <f>rri(20,F46,L46)</f>
        <v/>
      </c>
      <c r="AE46" s="180">
        <f>rri(20,(E46-F46),(K46-L46))</f>
        <v/>
      </c>
      <c r="AF46" s="171">
        <f>Q46</f>
        <v/>
      </c>
      <c r="AG46" s="181">
        <f>IF(ISNUMBER(AE46),AE46,0)</f>
        <v/>
      </c>
    </row>
    <row r="47" ht="12.75" customHeight="1" s="198">
      <c r="A47" s="101" t="inlineStr">
        <is>
          <t>Grenada</t>
        </is>
      </c>
      <c r="B47" s="62">
        <f t="array" ref="B47">INDEX(Countries!$D$2:$D$255, MATCH(A47, Countries!$B$2:$B$255, 0))
</f>
        <v/>
      </c>
      <c r="C47" s="93" t="n">
        <v>2.130259</v>
      </c>
      <c r="D47" s="93" t="n">
        <v>0.797955</v>
      </c>
      <c r="E47" s="93" t="n">
        <v>2.116005</v>
      </c>
      <c r="F47" s="93" t="n">
        <v>0.79558</v>
      </c>
      <c r="G47" s="93" t="n">
        <v>2.116005</v>
      </c>
      <c r="H47" s="93" t="n">
        <v>0.79558</v>
      </c>
      <c r="I47" s="93" t="n">
        <v>2.091644</v>
      </c>
      <c r="J47" s="93" t="n">
        <v>0.7878540000000001</v>
      </c>
      <c r="K47" s="93" t="n">
        <v>2.104115</v>
      </c>
      <c r="L47" s="93" t="n">
        <v>0.787853</v>
      </c>
      <c r="M47" s="177">
        <f>K47-L47</f>
        <v/>
      </c>
      <c r="N47" s="177">
        <f>M47*100</f>
        <v/>
      </c>
      <c r="O47" s="177">
        <f>E47-K47</f>
        <v/>
      </c>
      <c r="P47" s="177">
        <f>F47-L47</f>
        <v/>
      </c>
      <c r="Q47" s="171">
        <f>L47/K47</f>
        <v/>
      </c>
      <c r="R47" s="171">
        <f>O47/E47</f>
        <v/>
      </c>
      <c r="S47" s="201">
        <f>((E47-F47)-(K47-L47))/(E47-F47)</f>
        <v/>
      </c>
      <c r="T47" s="171">
        <f>P47/F47</f>
        <v/>
      </c>
      <c r="U47" s="201">
        <f>K47/$K$128</f>
        <v/>
      </c>
      <c r="V47" s="179">
        <f>P47/O47</f>
        <v/>
      </c>
      <c r="W47" s="177">
        <f>O47/21</f>
        <v/>
      </c>
      <c r="X47" s="57">
        <f>(O47-P47)/21</f>
        <v/>
      </c>
      <c r="Y47" s="57">
        <f>P47/21</f>
        <v/>
      </c>
      <c r="Z47" s="171">
        <f>W47/C47</f>
        <v/>
      </c>
      <c r="AA47" s="180">
        <f>X47/(C47-D47)</f>
        <v/>
      </c>
      <c r="AB47" s="171">
        <f>Y47/D47</f>
        <v/>
      </c>
      <c r="AC47" s="171">
        <f>rri(20,E47,K47)</f>
        <v/>
      </c>
      <c r="AD47" s="171">
        <f>rri(20,F47,L47)</f>
        <v/>
      </c>
      <c r="AE47" s="180">
        <f>rri(20,(E47-F47),(K47-L47))</f>
        <v/>
      </c>
      <c r="AF47" s="171">
        <f>Q47</f>
        <v/>
      </c>
      <c r="AG47" s="181">
        <f>IF(ISNUMBER(AE47),AE47,0)</f>
        <v/>
      </c>
    </row>
    <row r="48" ht="12.75" customHeight="1" s="198">
      <c r="A48" s="101" t="inlineStr">
        <is>
          <t>Guadeloupe</t>
        </is>
      </c>
      <c r="B48" s="62">
        <f t="array" ref="B48">INDEX(Countries!$D$2:$D$255, MATCH(A48, Countries!$B$2:$B$255, 0))
</f>
        <v/>
      </c>
      <c r="C48" s="93" t="n">
        <v>37.230012</v>
      </c>
      <c r="D48" s="93" t="n">
        <v>36.066258</v>
      </c>
      <c r="E48" s="93" t="n">
        <v>36.961968</v>
      </c>
      <c r="F48" s="93" t="n">
        <v>35.806938</v>
      </c>
      <c r="G48" s="93" t="n">
        <v>36.961968</v>
      </c>
      <c r="H48" s="93" t="n">
        <v>35.806938</v>
      </c>
      <c r="I48" s="93" t="n">
        <v>37.126063</v>
      </c>
      <c r="J48" s="93" t="n">
        <v>35.965836</v>
      </c>
      <c r="K48" s="93" t="n">
        <v>37.058335</v>
      </c>
      <c r="L48" s="93" t="n">
        <v>35.894735</v>
      </c>
      <c r="M48" s="177">
        <f>K48-L48</f>
        <v/>
      </c>
      <c r="N48" s="177">
        <f>M48*100</f>
        <v/>
      </c>
      <c r="O48" s="177">
        <f>E48-K48</f>
        <v/>
      </c>
      <c r="P48" s="177">
        <f>F48-L48</f>
        <v/>
      </c>
      <c r="Q48" s="171">
        <f>L48/K48</f>
        <v/>
      </c>
      <c r="R48" s="171">
        <f>O48/E48</f>
        <v/>
      </c>
      <c r="S48" s="201">
        <f>((E48-F48)-(K48-L48))/(E48-F48)</f>
        <v/>
      </c>
      <c r="T48" s="171">
        <f>P48/F48</f>
        <v/>
      </c>
      <c r="U48" s="201">
        <f>K48/$K$128</f>
        <v/>
      </c>
      <c r="V48" s="179">
        <f>P48/O48</f>
        <v/>
      </c>
      <c r="W48" s="177">
        <f>O48/21</f>
        <v/>
      </c>
      <c r="X48" s="57">
        <f>(O48-P48)/21</f>
        <v/>
      </c>
      <c r="Y48" s="57">
        <f>P48/21</f>
        <v/>
      </c>
      <c r="Z48" s="171">
        <f>W48/C48</f>
        <v/>
      </c>
      <c r="AA48" s="180">
        <f>X48/(C48-D48)</f>
        <v/>
      </c>
      <c r="AB48" s="171">
        <f>Y48/D48</f>
        <v/>
      </c>
      <c r="AC48" s="171">
        <f>rri(20,E48,K48)</f>
        <v/>
      </c>
      <c r="AD48" s="171">
        <f>rri(20,F48,L48)</f>
        <v/>
      </c>
      <c r="AE48" s="180">
        <f>rri(20,(E48-F48),(K48-L48))</f>
        <v/>
      </c>
      <c r="AF48" s="171">
        <f>Q48</f>
        <v/>
      </c>
      <c r="AG48" s="181">
        <f>IF(ISNUMBER(AE48),AE48,0)</f>
        <v/>
      </c>
    </row>
    <row r="49" ht="12.75" customHeight="1" s="198">
      <c r="A49" s="101" t="inlineStr">
        <is>
          <t>Guatemala</t>
        </is>
      </c>
      <c r="B49" s="62">
        <f t="array" ref="B49">INDEX(Countries!$D$2:$D$255, MATCH(A49, Countries!$B$2:$B$255, 0))
</f>
        <v/>
      </c>
      <c r="C49" s="93" t="n">
        <v>285.274038</v>
      </c>
      <c r="D49" s="93" t="n">
        <v>144.925314</v>
      </c>
      <c r="E49" s="93" t="n">
        <v>272.016846</v>
      </c>
      <c r="F49" s="93" t="n">
        <v>139.824701</v>
      </c>
      <c r="G49" s="93" t="n">
        <v>269.949946</v>
      </c>
      <c r="H49" s="93" t="n">
        <v>136.022734</v>
      </c>
      <c r="I49" s="93" t="n">
        <v>259.607852</v>
      </c>
      <c r="J49" s="93" t="n">
        <v>132.209246</v>
      </c>
      <c r="K49" s="93" t="n">
        <v>263.392577</v>
      </c>
      <c r="L49" s="93" t="n">
        <v>132.866511</v>
      </c>
      <c r="M49" s="177">
        <f>K49-L49</f>
        <v/>
      </c>
      <c r="N49" s="177">
        <f>M49*100</f>
        <v/>
      </c>
      <c r="O49" s="177">
        <f>E49-K49</f>
        <v/>
      </c>
      <c r="P49" s="177">
        <f>F49-L49</f>
        <v/>
      </c>
      <c r="Q49" s="171">
        <f>L49/K49</f>
        <v/>
      </c>
      <c r="R49" s="171">
        <f>O49/E49</f>
        <v/>
      </c>
      <c r="S49" s="201">
        <f>((E49-F49)-(K49-L49))/(E49-F49)</f>
        <v/>
      </c>
      <c r="T49" s="171">
        <f>P49/F49</f>
        <v/>
      </c>
      <c r="U49" s="201">
        <f>K49/$K$128</f>
        <v/>
      </c>
      <c r="V49" s="179">
        <f>P49/O49</f>
        <v/>
      </c>
      <c r="W49" s="177">
        <f>O49/21</f>
        <v/>
      </c>
      <c r="X49" s="57">
        <f>(O49-P49)/21</f>
        <v/>
      </c>
      <c r="Y49" s="57">
        <f>P49/21</f>
        <v/>
      </c>
      <c r="Z49" s="171">
        <f>W49/C49</f>
        <v/>
      </c>
      <c r="AA49" s="180">
        <f>X49/(C49-D49)</f>
        <v/>
      </c>
      <c r="AB49" s="171">
        <f>Y49/D49</f>
        <v/>
      </c>
      <c r="AC49" s="171">
        <f>rri(20,E49,K49)</f>
        <v/>
      </c>
      <c r="AD49" s="171">
        <f>rri(20,F49,L49)</f>
        <v/>
      </c>
      <c r="AE49" s="180">
        <f>rri(20,(E49-F49),(K49-L49))</f>
        <v/>
      </c>
      <c r="AF49" s="171">
        <f>Q49</f>
        <v/>
      </c>
      <c r="AG49" s="181">
        <f>IF(ISNUMBER(AE49),AE49,0)</f>
        <v/>
      </c>
    </row>
    <row r="50" ht="12.75" customHeight="1" s="198">
      <c r="A50" s="101" t="inlineStr">
        <is>
          <t>Guinea</t>
        </is>
      </c>
      <c r="B50" s="62">
        <f t="array" ref="B50">INDEX(Countries!$D$2:$D$255, MATCH(A50, Countries!$B$2:$B$255, 0))
</f>
        <v/>
      </c>
      <c r="C50" s="93" t="n">
        <v>2336.241093</v>
      </c>
      <c r="D50" s="93" t="n">
        <v>577.974341</v>
      </c>
      <c r="E50" s="93" t="n">
        <v>2299.45669</v>
      </c>
      <c r="F50" s="93" t="n">
        <v>568.929584</v>
      </c>
      <c r="G50" s="93" t="n">
        <v>2283.663084</v>
      </c>
      <c r="H50" s="93" t="n">
        <v>567.4457609999999</v>
      </c>
      <c r="I50" s="93" t="n">
        <v>2303.511124</v>
      </c>
      <c r="J50" s="93" t="n">
        <v>569.0667549999999</v>
      </c>
      <c r="K50" s="93" t="n">
        <v>2283.264195</v>
      </c>
      <c r="L50" s="93" t="n">
        <v>565.334172</v>
      </c>
      <c r="M50" s="177">
        <f>K50-L50</f>
        <v/>
      </c>
      <c r="N50" s="177">
        <f>M50*100</f>
        <v/>
      </c>
      <c r="O50" s="177">
        <f>E50-K50</f>
        <v/>
      </c>
      <c r="P50" s="177">
        <f>F50-L50</f>
        <v/>
      </c>
      <c r="Q50" s="171">
        <f>L50/K50</f>
        <v/>
      </c>
      <c r="R50" s="171">
        <f>O50/E50</f>
        <v/>
      </c>
      <c r="S50" s="201">
        <f>((E50-F50)-(K50-L50))/(E50-F50)</f>
        <v/>
      </c>
      <c r="T50" s="171">
        <f>P50/F50</f>
        <v/>
      </c>
      <c r="U50" s="201">
        <f>K50/$K$128</f>
        <v/>
      </c>
      <c r="V50" s="179">
        <f>P50/O50</f>
        <v/>
      </c>
      <c r="W50" s="177">
        <f>O50/21</f>
        <v/>
      </c>
      <c r="X50" s="57">
        <f>(O50-P50)/21</f>
        <v/>
      </c>
      <c r="Y50" s="57">
        <f>P50/21</f>
        <v/>
      </c>
      <c r="Z50" s="171">
        <f>W50/C50</f>
        <v/>
      </c>
      <c r="AA50" s="180">
        <f>X50/(C50-D50)</f>
        <v/>
      </c>
      <c r="AB50" s="171">
        <f>Y50/D50</f>
        <v/>
      </c>
      <c r="AC50" s="171">
        <f>rri(20,E50,K50)</f>
        <v/>
      </c>
      <c r="AD50" s="171">
        <f>rri(20,F50,L50)</f>
        <v/>
      </c>
      <c r="AE50" s="180">
        <f>rri(20,(E50-F50),(K50-L50))</f>
        <v/>
      </c>
      <c r="AF50" s="171">
        <f>Q50</f>
        <v/>
      </c>
      <c r="AG50" s="181">
        <f>IF(ISNUMBER(AE50),AE50,0)</f>
        <v/>
      </c>
    </row>
    <row r="51" ht="12.75" customHeight="1" s="198">
      <c r="A51" s="101" t="inlineStr">
        <is>
          <t>Guinea-Bissau</t>
        </is>
      </c>
      <c r="B51" s="62">
        <f t="array" ref="B51">INDEX(Countries!$D$2:$D$255, MATCH(A51, Countries!$B$2:$B$255, 0))
</f>
        <v/>
      </c>
      <c r="C51" s="93" t="n">
        <v>2568.29354</v>
      </c>
      <c r="D51" s="93" t="n">
        <v>1113.497794</v>
      </c>
      <c r="E51" s="93" t="n">
        <v>2510.897495</v>
      </c>
      <c r="F51" s="93" t="n">
        <v>1096.684198</v>
      </c>
      <c r="G51" s="93" t="n">
        <v>2529.803007</v>
      </c>
      <c r="H51" s="93" t="n">
        <v>1098.297636</v>
      </c>
      <c r="I51" s="93" t="n">
        <v>2530.976635</v>
      </c>
      <c r="J51" s="93" t="n">
        <v>1100.276071</v>
      </c>
      <c r="K51" s="93" t="n">
        <v>2513.050818</v>
      </c>
      <c r="L51" s="93" t="n">
        <v>1093.954881</v>
      </c>
      <c r="M51" s="177">
        <f>K51-L51</f>
        <v/>
      </c>
      <c r="N51" s="177">
        <f>M51*100</f>
        <v/>
      </c>
      <c r="O51" s="177">
        <f>E51-K51</f>
        <v/>
      </c>
      <c r="P51" s="177">
        <f>F51-L51</f>
        <v/>
      </c>
      <c r="Q51" s="171">
        <f>L51/K51</f>
        <v/>
      </c>
      <c r="R51" s="171">
        <f>O51/E51</f>
        <v/>
      </c>
      <c r="S51" s="201">
        <f>((E51-F51)-(K51-L51))/(E51-F51)</f>
        <v/>
      </c>
      <c r="T51" s="171">
        <f>P51/F51</f>
        <v/>
      </c>
      <c r="U51" s="201">
        <f>K51/$K$128</f>
        <v/>
      </c>
      <c r="V51" s="179">
        <f>P51/O51</f>
        <v/>
      </c>
      <c r="W51" s="177">
        <f>O51/21</f>
        <v/>
      </c>
      <c r="X51" s="57">
        <f>(O51-P51)/21</f>
        <v/>
      </c>
      <c r="Y51" s="57">
        <f>P51/21</f>
        <v/>
      </c>
      <c r="Z51" s="171">
        <f>W51/C51</f>
        <v/>
      </c>
      <c r="AA51" s="180">
        <f>X51/(C51-D51)</f>
        <v/>
      </c>
      <c r="AB51" s="171">
        <f>Y51/D51</f>
        <v/>
      </c>
      <c r="AC51" s="171">
        <f>rri(20,E51,K51)</f>
        <v/>
      </c>
      <c r="AD51" s="171">
        <f>rri(20,F51,L51)</f>
        <v/>
      </c>
      <c r="AE51" s="180">
        <f>rri(20,(E51-F51),(K51-L51))</f>
        <v/>
      </c>
      <c r="AF51" s="171">
        <f>Q51</f>
        <v/>
      </c>
      <c r="AG51" s="181">
        <f>IF(ISNUMBER(AE51),AE51,0)</f>
        <v/>
      </c>
    </row>
    <row r="52" ht="12.75" customHeight="1" s="198">
      <c r="A52" s="101" t="inlineStr">
        <is>
          <t>Guyana</t>
        </is>
      </c>
      <c r="B52" s="62">
        <f t="array" ref="B52">INDEX(Countries!$D$2:$D$255, MATCH(A52, Countries!$B$2:$B$255, 0))
</f>
        <v/>
      </c>
      <c r="C52" s="93" t="n">
        <v>332.205592</v>
      </c>
      <c r="D52" s="93" t="n">
        <v>188.312125</v>
      </c>
      <c r="E52" s="93" t="n">
        <v>311.167622</v>
      </c>
      <c r="F52" s="93" t="n">
        <v>183.369339</v>
      </c>
      <c r="G52" s="93" t="n">
        <v>305.187634</v>
      </c>
      <c r="H52" s="93" t="n">
        <v>179.428553</v>
      </c>
      <c r="I52" s="93" t="n">
        <v>305.273535</v>
      </c>
      <c r="J52" s="93" t="n">
        <v>177.892562</v>
      </c>
      <c r="K52" s="93" t="n">
        <v>300.194315</v>
      </c>
      <c r="L52" s="93" t="n">
        <v>171.925808</v>
      </c>
      <c r="M52" s="177">
        <f>K52-L52</f>
        <v/>
      </c>
      <c r="N52" s="177">
        <f>M52*100</f>
        <v/>
      </c>
      <c r="O52" s="177">
        <f>E52-K52</f>
        <v/>
      </c>
      <c r="P52" s="177">
        <f>F52-L52</f>
        <v/>
      </c>
      <c r="Q52" s="171">
        <f>L52/K52</f>
        <v/>
      </c>
      <c r="R52" s="171">
        <f>O52/E52</f>
        <v/>
      </c>
      <c r="S52" s="201">
        <f>((E52-F52)-(K52-L52))/(E52-F52)</f>
        <v/>
      </c>
      <c r="T52" s="171">
        <f>P52/F52</f>
        <v/>
      </c>
      <c r="U52" s="201">
        <f>K52/$K$128</f>
        <v/>
      </c>
      <c r="V52" s="179">
        <f>P52/O52</f>
        <v/>
      </c>
      <c r="W52" s="177">
        <f>O52/21</f>
        <v/>
      </c>
      <c r="X52" s="57">
        <f>(O52-P52)/21</f>
        <v/>
      </c>
      <c r="Y52" s="57">
        <f>P52/21</f>
        <v/>
      </c>
      <c r="Z52" s="171">
        <f>W52/C52</f>
        <v/>
      </c>
      <c r="AA52" s="180">
        <f>X52/(C52-D52)</f>
        <v/>
      </c>
      <c r="AB52" s="171">
        <f>Y52/D52</f>
        <v/>
      </c>
      <c r="AC52" s="171">
        <f>rri(20,E52,K52)</f>
        <v/>
      </c>
      <c r="AD52" s="171">
        <f>rri(20,F52,L52)</f>
        <v/>
      </c>
      <c r="AE52" s="180">
        <f>rri(20,(E52-F52),(K52-L52))</f>
        <v/>
      </c>
      <c r="AF52" s="171">
        <f>Q52</f>
        <v/>
      </c>
      <c r="AG52" s="181">
        <f>IF(ISNUMBER(AE52),AE52,0)</f>
        <v/>
      </c>
    </row>
    <row r="53" ht="12.75" customHeight="1" s="198">
      <c r="A53" s="101" t="inlineStr">
        <is>
          <t>Haiti</t>
        </is>
      </c>
      <c r="B53" s="62">
        <f t="array" ref="B53">INDEX(Countries!$D$2:$D$255, MATCH(A53, Countries!$B$2:$B$255, 0))
</f>
        <v/>
      </c>
      <c r="C53" s="93" t="n">
        <v>166.040759</v>
      </c>
      <c r="D53" s="93" t="n">
        <v>74.26603299999999</v>
      </c>
      <c r="E53" s="93" t="n">
        <v>164.563573</v>
      </c>
      <c r="F53" s="93" t="n">
        <v>73.954793</v>
      </c>
      <c r="G53" s="93" t="n">
        <v>151.838648</v>
      </c>
      <c r="H53" s="93" t="n">
        <v>70.179141</v>
      </c>
      <c r="I53" s="93" t="n">
        <v>146.30089</v>
      </c>
      <c r="J53" s="93" t="n">
        <v>67.94771900000001</v>
      </c>
      <c r="K53" s="93" t="n">
        <v>147.470661</v>
      </c>
      <c r="L53" s="93" t="n">
        <v>67.90197000000001</v>
      </c>
      <c r="M53" s="177">
        <f>K53-L53</f>
        <v/>
      </c>
      <c r="N53" s="177">
        <f>M53*100</f>
        <v/>
      </c>
      <c r="O53" s="177">
        <f>E53-K53</f>
        <v/>
      </c>
      <c r="P53" s="177">
        <f>F53-L53</f>
        <v/>
      </c>
      <c r="Q53" s="171">
        <f>L53/K53</f>
        <v/>
      </c>
      <c r="R53" s="171">
        <f>O53/E53</f>
        <v/>
      </c>
      <c r="S53" s="201">
        <f>((E53-F53)-(K53-L53))/(E53-F53)</f>
        <v/>
      </c>
      <c r="T53" s="171">
        <f>P53/F53</f>
        <v/>
      </c>
      <c r="U53" s="201">
        <f>K53/$K$128</f>
        <v/>
      </c>
      <c r="V53" s="179">
        <f>P53/O53</f>
        <v/>
      </c>
      <c r="W53" s="177">
        <f>O53/21</f>
        <v/>
      </c>
      <c r="X53" s="57">
        <f>(O53-P53)/21</f>
        <v/>
      </c>
      <c r="Y53" s="57">
        <f>P53/21</f>
        <v/>
      </c>
      <c r="Z53" s="171">
        <f>W53/C53</f>
        <v/>
      </c>
      <c r="AA53" s="180">
        <f>X53/(C53-D53)</f>
        <v/>
      </c>
      <c r="AB53" s="171">
        <f>Y53/D53</f>
        <v/>
      </c>
      <c r="AC53" s="171">
        <f>rri(20,E53,K53)</f>
        <v/>
      </c>
      <c r="AD53" s="171">
        <f>rri(20,F53,L53)</f>
        <v/>
      </c>
      <c r="AE53" s="180">
        <f>rri(20,(E53-F53),(K53-L53))</f>
        <v/>
      </c>
      <c r="AF53" s="171">
        <f>Q53</f>
        <v/>
      </c>
      <c r="AG53" s="181">
        <f>IF(ISNUMBER(AE53),AE53,0)</f>
        <v/>
      </c>
    </row>
    <row r="54" ht="12.75" customHeight="1" s="198">
      <c r="A54" s="101" t="inlineStr">
        <is>
          <t>Honduras</t>
        </is>
      </c>
      <c r="B54" s="62">
        <f t="array" ref="B54">INDEX(Countries!$D$2:$D$255, MATCH(A54, Countries!$B$2:$B$255, 0))
</f>
        <v/>
      </c>
      <c r="C54" s="93" t="n">
        <v>573.533365</v>
      </c>
      <c r="D54" s="93" t="n">
        <v>343.067295</v>
      </c>
      <c r="E54" s="93" t="n">
        <v>548.816545</v>
      </c>
      <c r="F54" s="93" t="n">
        <v>326.18301</v>
      </c>
      <c r="G54" s="93" t="n">
        <v>520.827807</v>
      </c>
      <c r="H54" s="93" t="n">
        <v>313.739506</v>
      </c>
      <c r="I54" s="93" t="n">
        <v>505.744322</v>
      </c>
      <c r="J54" s="93" t="n">
        <v>305.134455</v>
      </c>
      <c r="K54" s="93" t="n">
        <v>499.479519</v>
      </c>
      <c r="L54" s="93" t="n">
        <v>301.154458</v>
      </c>
      <c r="M54" s="177">
        <f>K54-L54</f>
        <v/>
      </c>
      <c r="N54" s="177">
        <f>M54*100</f>
        <v/>
      </c>
      <c r="O54" s="177">
        <f>E54-K54</f>
        <v/>
      </c>
      <c r="P54" s="177">
        <f>F54-L54</f>
        <v/>
      </c>
      <c r="Q54" s="171">
        <f>L54/K54</f>
        <v/>
      </c>
      <c r="R54" s="171">
        <f>O54/E54</f>
        <v/>
      </c>
      <c r="S54" s="201">
        <f>((E54-F54)-(K54-L54))/(E54-F54)</f>
        <v/>
      </c>
      <c r="T54" s="171">
        <f>P54/F54</f>
        <v/>
      </c>
      <c r="U54" s="201">
        <f>K54/$K$128</f>
        <v/>
      </c>
      <c r="V54" s="179">
        <f>P54/O54</f>
        <v/>
      </c>
      <c r="W54" s="177">
        <f>O54/21</f>
        <v/>
      </c>
      <c r="X54" s="57">
        <f>(O54-P54)/21</f>
        <v/>
      </c>
      <c r="Y54" s="57">
        <f>P54/21</f>
        <v/>
      </c>
      <c r="Z54" s="171">
        <f>W54/C54</f>
        <v/>
      </c>
      <c r="AA54" s="180">
        <f>X54/(C54-D54)</f>
        <v/>
      </c>
      <c r="AB54" s="171">
        <f>Y54/D54</f>
        <v/>
      </c>
      <c r="AC54" s="171">
        <f>rri(20,E54,K54)</f>
        <v/>
      </c>
      <c r="AD54" s="171">
        <f>rri(20,F54,L54)</f>
        <v/>
      </c>
      <c r="AE54" s="180">
        <f>rri(20,(E54-F54),(K54-L54))</f>
        <v/>
      </c>
      <c r="AF54" s="171">
        <f>Q54</f>
        <v/>
      </c>
      <c r="AG54" s="181">
        <f>IF(ISNUMBER(AE54),AE54,0)</f>
        <v/>
      </c>
    </row>
    <row r="55" ht="12.75" customHeight="1" s="198">
      <c r="A55" s="101" t="inlineStr">
        <is>
          <t>Hong Kong</t>
        </is>
      </c>
      <c r="B55" s="62">
        <f t="array" ref="B55">INDEX(Countries!$D$2:$D$255, MATCH(A55, Countries!$B$2:$B$255, 0))
</f>
        <v/>
      </c>
      <c r="C55" s="93" t="n">
        <v>4.798673</v>
      </c>
      <c r="D55" s="93" t="n">
        <v>1.679855</v>
      </c>
      <c r="E55" s="93" t="n">
        <v>4.464429</v>
      </c>
      <c r="F55" s="93" t="n">
        <v>1.552409</v>
      </c>
      <c r="G55" s="93" t="n">
        <v>4.464429</v>
      </c>
      <c r="H55" s="93" t="n">
        <v>1.552409</v>
      </c>
      <c r="I55" s="93" t="n">
        <v>4.266381</v>
      </c>
      <c r="J55" s="93" t="n">
        <v>1.519895</v>
      </c>
      <c r="K55" s="93" t="n">
        <v>4.605124</v>
      </c>
      <c r="L55" s="93" t="n">
        <v>1.636522</v>
      </c>
      <c r="M55" s="177">
        <f>K55-L55</f>
        <v/>
      </c>
      <c r="N55" s="177">
        <f>M55*100</f>
        <v/>
      </c>
      <c r="O55" s="177">
        <f>E55-K55</f>
        <v/>
      </c>
      <c r="P55" s="177">
        <f>F55-L55</f>
        <v/>
      </c>
      <c r="Q55" s="171">
        <f>L55/K55</f>
        <v/>
      </c>
      <c r="R55" s="171">
        <f>O55/E55</f>
        <v/>
      </c>
      <c r="S55" s="201">
        <f>((E55-F55)-(K55-L55))/(E55-F55)</f>
        <v/>
      </c>
      <c r="T55" s="171">
        <f>P55/F55</f>
        <v/>
      </c>
      <c r="U55" s="201">
        <f>K55/$K$128</f>
        <v/>
      </c>
      <c r="V55" s="179">
        <f>P55/O55</f>
        <v/>
      </c>
      <c r="W55" s="177">
        <f>O55/21</f>
        <v/>
      </c>
      <c r="X55" s="57">
        <f>(O55-P55)/21</f>
        <v/>
      </c>
      <c r="Y55" s="57">
        <f>P55/21</f>
        <v/>
      </c>
      <c r="Z55" s="171">
        <f>W55/C55</f>
        <v/>
      </c>
      <c r="AA55" s="180">
        <f>X55/(C55-D55)</f>
        <v/>
      </c>
      <c r="AB55" s="171">
        <f>Y55/D55</f>
        <v/>
      </c>
      <c r="AC55" s="171">
        <f>rri(20,E55,K55)</f>
        <v/>
      </c>
      <c r="AD55" s="171">
        <f>rri(20,F55,L55)</f>
        <v/>
      </c>
      <c r="AE55" s="180">
        <f>rri(20,(E55-F55),(K55-L55))</f>
        <v/>
      </c>
      <c r="AF55" s="171">
        <f>Q55</f>
        <v/>
      </c>
      <c r="AG55" s="181">
        <f>IF(ISNUMBER(AE55),AE55,0)</f>
        <v/>
      </c>
    </row>
    <row r="56" ht="12.75" customHeight="1" s="198">
      <c r="A56" s="101" t="inlineStr">
        <is>
          <t>India</t>
        </is>
      </c>
      <c r="B56" s="62">
        <f t="array" ref="B56">INDEX(Countries!$D$2:$D$255, MATCH(A56, Countries!$B$2:$B$255, 0))
</f>
        <v/>
      </c>
      <c r="C56" s="93" t="n">
        <v>3629.479981</v>
      </c>
      <c r="D56" s="93" t="n">
        <v>731.908278</v>
      </c>
      <c r="E56" s="93" t="n">
        <v>3513.312987</v>
      </c>
      <c r="F56" s="93" t="n">
        <v>723.348583</v>
      </c>
      <c r="G56" s="93" t="n">
        <v>3435.509584</v>
      </c>
      <c r="H56" s="93" t="n">
        <v>718.635842</v>
      </c>
      <c r="I56" s="93" t="n">
        <v>3434.199125</v>
      </c>
      <c r="J56" s="93" t="n">
        <v>726.640855</v>
      </c>
      <c r="K56" s="93" t="n">
        <v>3419.352068</v>
      </c>
      <c r="L56" s="93" t="n">
        <v>716.7984709999999</v>
      </c>
      <c r="M56" s="177">
        <f>K56-L56</f>
        <v/>
      </c>
      <c r="N56" s="177">
        <f>M56*100</f>
        <v/>
      </c>
      <c r="O56" s="183">
        <f>E56-K56</f>
        <v/>
      </c>
      <c r="P56" s="183">
        <f>F56-L56</f>
        <v/>
      </c>
      <c r="Q56" s="184">
        <f>L56/K56</f>
        <v/>
      </c>
      <c r="R56" s="184">
        <f>O56/E56</f>
        <v/>
      </c>
      <c r="S56" s="203">
        <f>((E56-F56)-(K56-L56))/(E56-F56)</f>
        <v/>
      </c>
      <c r="T56" s="184">
        <f>P56/F56</f>
        <v/>
      </c>
      <c r="U56" s="203">
        <f>K56/$K$128</f>
        <v/>
      </c>
      <c r="V56" s="186">
        <f>P56/O56</f>
        <v/>
      </c>
      <c r="W56" s="183">
        <f>O56/21</f>
        <v/>
      </c>
      <c r="X56" s="187">
        <f>(O56-P56)/21</f>
        <v/>
      </c>
      <c r="Y56" s="187">
        <f>P56/21</f>
        <v/>
      </c>
      <c r="Z56" s="184">
        <f>W56/C56</f>
        <v/>
      </c>
      <c r="AA56" s="184">
        <f>X56/(C56-D56)</f>
        <v/>
      </c>
      <c r="AB56" s="184">
        <f>Y56/D56</f>
        <v/>
      </c>
      <c r="AC56" s="184">
        <f>rri(20,E56,K56)</f>
        <v/>
      </c>
      <c r="AD56" s="184">
        <f>rri(20,F56,L56)</f>
        <v/>
      </c>
      <c r="AE56" s="180">
        <f>rri(20,(E56-F56),(K56-L56))</f>
        <v/>
      </c>
      <c r="AF56" s="184">
        <f>Q56</f>
        <v/>
      </c>
      <c r="AG56" s="181">
        <f>IF(ISNUMBER(AE56),AE56,0)</f>
        <v/>
      </c>
    </row>
    <row r="57" ht="12.75" customHeight="1" s="198">
      <c r="A57" s="101" t="inlineStr">
        <is>
          <t>Indonesia</t>
        </is>
      </c>
      <c r="B57" s="62">
        <f t="array" ref="B57">INDEX(Countries!$D$2:$D$255, MATCH(A57, Countries!$B$2:$B$255, 0))
</f>
        <v/>
      </c>
      <c r="C57" s="93" t="n">
        <v>29058.373386</v>
      </c>
      <c r="D57" s="93" t="n">
        <v>6821.909877</v>
      </c>
      <c r="E57" s="93" t="n">
        <v>28593.781496</v>
      </c>
      <c r="F57" s="93" t="n">
        <v>6743.616518</v>
      </c>
      <c r="G57" s="93" t="n">
        <v>27329.427678</v>
      </c>
      <c r="H57" s="93" t="n">
        <v>6624.398391</v>
      </c>
      <c r="I57" s="93" t="n">
        <v>27074.904571</v>
      </c>
      <c r="J57" s="93" t="n">
        <v>6639.836475</v>
      </c>
      <c r="K57" s="93" t="n">
        <v>26856.60338</v>
      </c>
      <c r="L57" s="93" t="n">
        <v>6574.393765</v>
      </c>
      <c r="M57" s="177">
        <f>K57-L57</f>
        <v/>
      </c>
      <c r="N57" s="177">
        <f>M57*100</f>
        <v/>
      </c>
      <c r="O57" s="183">
        <f>E57-K57</f>
        <v/>
      </c>
      <c r="P57" s="183">
        <f>F57-L57</f>
        <v/>
      </c>
      <c r="Q57" s="184">
        <f>L57/K57</f>
        <v/>
      </c>
      <c r="R57" s="184">
        <f>O57/E57</f>
        <v/>
      </c>
      <c r="S57" s="203">
        <f>((E57-F57)-(K57-L57))/(E57-F57)</f>
        <v/>
      </c>
      <c r="T57" s="184">
        <f>P57/F57</f>
        <v/>
      </c>
      <c r="U57" s="203">
        <f>K57/$K$128</f>
        <v/>
      </c>
      <c r="V57" s="186">
        <f>P57/O57</f>
        <v/>
      </c>
      <c r="W57" s="183">
        <f>O57/21</f>
        <v/>
      </c>
      <c r="X57" s="187">
        <f>(O57-P57)/21</f>
        <v/>
      </c>
      <c r="Y57" s="187">
        <f>P57/21</f>
        <v/>
      </c>
      <c r="Z57" s="184">
        <f>W57/C57</f>
        <v/>
      </c>
      <c r="AA57" s="184">
        <f>X57/(C57-D57)</f>
        <v/>
      </c>
      <c r="AB57" s="184">
        <f>Y57/D57</f>
        <v/>
      </c>
      <c r="AC57" s="184">
        <f>rri(20,E57,K57)</f>
        <v/>
      </c>
      <c r="AD57" s="184">
        <f>rri(20,F57,L57)</f>
        <v/>
      </c>
      <c r="AE57" s="180">
        <f>rri(20,(E57-F57),(K57-L57))</f>
        <v/>
      </c>
      <c r="AF57" s="184">
        <f>Q57</f>
        <v/>
      </c>
      <c r="AG57" s="181">
        <f>IF(ISNUMBER(AE57),AE57,0)</f>
        <v/>
      </c>
    </row>
    <row r="58" ht="12.75" customHeight="1" s="198">
      <c r="A58" s="101" t="inlineStr">
        <is>
          <t>Iran (Islamic Republic of)</t>
        </is>
      </c>
      <c r="B58" s="62">
        <f t="array" ref="B58">INDEX(Countries!$D$2:$D$255, MATCH(A58, Countries!$B$2:$B$255, 0))
</f>
        <v/>
      </c>
      <c r="C58" s="93" t="n">
        <v>80.69238799999999</v>
      </c>
      <c r="D58" s="93" t="n">
        <v>79.065774</v>
      </c>
      <c r="E58" s="93" t="n">
        <v>79.397881</v>
      </c>
      <c r="F58" s="93" t="n">
        <v>77.82958600000001</v>
      </c>
      <c r="G58" s="93" t="n">
        <v>78.782286</v>
      </c>
      <c r="H58" s="93" t="n">
        <v>77.348024</v>
      </c>
      <c r="I58" s="93" t="n">
        <v>78.71221799999999</v>
      </c>
      <c r="J58" s="93" t="n">
        <v>77.26806000000001</v>
      </c>
      <c r="K58" s="93" t="n">
        <v>77.96398000000001</v>
      </c>
      <c r="L58" s="93" t="n">
        <v>76.61065499999999</v>
      </c>
      <c r="M58" s="177">
        <f>K58-L58</f>
        <v/>
      </c>
      <c r="N58" s="177">
        <f>M58*100</f>
        <v/>
      </c>
      <c r="O58" s="177">
        <f>E58-K58</f>
        <v/>
      </c>
      <c r="P58" s="177">
        <f>F58-L58</f>
        <v/>
      </c>
      <c r="Q58" s="171">
        <f>L58/K58</f>
        <v/>
      </c>
      <c r="R58" s="171">
        <f>O58/E58</f>
        <v/>
      </c>
      <c r="S58" s="201">
        <f>((E58-F58)-(K58-L58))/(E58-F58)</f>
        <v/>
      </c>
      <c r="T58" s="171">
        <f>P58/F58</f>
        <v/>
      </c>
      <c r="U58" s="201">
        <f>K58/$K$128</f>
        <v/>
      </c>
      <c r="V58" s="179">
        <f>P58/O58</f>
        <v/>
      </c>
      <c r="W58" s="177">
        <f>O58/21</f>
        <v/>
      </c>
      <c r="X58" s="57">
        <f>(O58-P58)/21</f>
        <v/>
      </c>
      <c r="Y58" s="57">
        <f>P58/21</f>
        <v/>
      </c>
      <c r="Z58" s="171">
        <f>W58/C58</f>
        <v/>
      </c>
      <c r="AA58" s="180">
        <f>X58/(C58-D58)</f>
        <v/>
      </c>
      <c r="AB58" s="171">
        <f>Y58/D58</f>
        <v/>
      </c>
      <c r="AC58" s="171">
        <f>rri(20,E58,K58)</f>
        <v/>
      </c>
      <c r="AD58" s="171">
        <f>rri(20,F58,L58)</f>
        <v/>
      </c>
      <c r="AE58" s="180">
        <f>rri(20,(E58-F58),(K58-L58))</f>
        <v/>
      </c>
      <c r="AF58" s="171">
        <f>Q58</f>
        <v/>
      </c>
      <c r="AG58" s="181">
        <f>IF(ISNUMBER(AE58),AE58,0)</f>
        <v/>
      </c>
    </row>
    <row r="59" ht="12.75" customHeight="1" s="198">
      <c r="A59" s="101" t="inlineStr">
        <is>
          <t>Jamaica</t>
        </is>
      </c>
      <c r="B59" s="62">
        <f t="array" ref="B59">INDEX(Countries!$D$2:$D$255, MATCH(A59, Countries!$B$2:$B$255, 0))
</f>
        <v/>
      </c>
      <c r="C59" s="93" t="n">
        <v>103.061159</v>
      </c>
      <c r="D59" s="93" t="n">
        <v>60.6429</v>
      </c>
      <c r="E59" s="93" t="n">
        <v>101.391584</v>
      </c>
      <c r="F59" s="93" t="n">
        <v>59.414652</v>
      </c>
      <c r="G59" s="93" t="n">
        <v>98.004324</v>
      </c>
      <c r="H59" s="93" t="n">
        <v>56.627036</v>
      </c>
      <c r="I59" s="93" t="n">
        <v>94.73791300000001</v>
      </c>
      <c r="J59" s="93" t="n">
        <v>54.070107</v>
      </c>
      <c r="K59" s="93" t="n">
        <v>95.33882800000001</v>
      </c>
      <c r="L59" s="93" t="n">
        <v>54.498856</v>
      </c>
      <c r="M59" s="177">
        <f>K59-L59</f>
        <v/>
      </c>
      <c r="N59" s="177">
        <f>M59*100</f>
        <v/>
      </c>
      <c r="O59" s="177">
        <f>E59-K59</f>
        <v/>
      </c>
      <c r="P59" s="177">
        <f>F59-L59</f>
        <v/>
      </c>
      <c r="Q59" s="171">
        <f>L59/K59</f>
        <v/>
      </c>
      <c r="R59" s="171">
        <f>O59/E59</f>
        <v/>
      </c>
      <c r="S59" s="201">
        <f>((E59-F59)-(K59-L59))/(E59-F59)</f>
        <v/>
      </c>
      <c r="T59" s="171">
        <f>P59/F59</f>
        <v/>
      </c>
      <c r="U59" s="201">
        <f>K59/$K$128</f>
        <v/>
      </c>
      <c r="V59" s="179">
        <f>P59/O59</f>
        <v/>
      </c>
      <c r="W59" s="177">
        <f>O59/21</f>
        <v/>
      </c>
      <c r="X59" s="57">
        <f>(O59-P59)/21</f>
        <v/>
      </c>
      <c r="Y59" s="57">
        <f>P59/21</f>
        <v/>
      </c>
      <c r="Z59" s="171">
        <f>W59/C59</f>
        <v/>
      </c>
      <c r="AA59" s="180">
        <f>X59/(C59-D59)</f>
        <v/>
      </c>
      <c r="AB59" s="171">
        <f>Y59/D59</f>
        <v/>
      </c>
      <c r="AC59" s="171">
        <f>rri(20,E59,K59)</f>
        <v/>
      </c>
      <c r="AD59" s="171">
        <f>rri(20,F59,L59)</f>
        <v/>
      </c>
      <c r="AE59" s="180">
        <f>rri(20,(E59-F59),(K59-L59))</f>
        <v/>
      </c>
      <c r="AF59" s="171">
        <f>Q59</f>
        <v/>
      </c>
      <c r="AG59" s="181">
        <f>IF(ISNUMBER(AE59),AE59,0)</f>
        <v/>
      </c>
    </row>
    <row r="60" ht="12.75" customHeight="1" s="198">
      <c r="A60" s="101" t="inlineStr">
        <is>
          <t>Japan</t>
        </is>
      </c>
      <c r="B60" s="62">
        <f t="array" ref="B60">INDEX(Countries!$D$2:$D$255, MATCH(A60, Countries!$B$2:$B$255, 0))
</f>
        <v/>
      </c>
      <c r="C60" s="93" t="n">
        <v>10.113335</v>
      </c>
      <c r="D60" s="93" t="n">
        <v>7.585594</v>
      </c>
      <c r="E60" s="93" t="n">
        <v>9.892905000000001</v>
      </c>
      <c r="F60" s="93" t="n">
        <v>7.412514</v>
      </c>
      <c r="G60" s="93" t="n">
        <v>9.697566</v>
      </c>
      <c r="H60" s="93" t="n">
        <v>7.271254</v>
      </c>
      <c r="I60" s="93" t="n">
        <v>9.816017</v>
      </c>
      <c r="J60" s="93" t="n">
        <v>7.373855</v>
      </c>
      <c r="K60" s="93" t="n">
        <v>9.816017</v>
      </c>
      <c r="L60" s="93" t="n">
        <v>7.373855</v>
      </c>
      <c r="M60" s="177">
        <f>K60-L60</f>
        <v/>
      </c>
      <c r="N60" s="177">
        <f>M60*100</f>
        <v/>
      </c>
      <c r="O60" s="177">
        <f>E60-K60</f>
        <v/>
      </c>
      <c r="P60" s="177">
        <f>F60-L60</f>
        <v/>
      </c>
      <c r="Q60" s="171">
        <f>L60/K60</f>
        <v/>
      </c>
      <c r="R60" s="171">
        <f>O60/E60</f>
        <v/>
      </c>
      <c r="S60" s="201">
        <f>((E60-F60)-(K60-L60))/(E60-F60)</f>
        <v/>
      </c>
      <c r="T60" s="171">
        <f>P60/F60</f>
        <v/>
      </c>
      <c r="U60" s="201">
        <f>K60/$K$128</f>
        <v/>
      </c>
      <c r="V60" s="179">
        <f>P60/O60</f>
        <v/>
      </c>
      <c r="W60" s="177">
        <f>O60/21</f>
        <v/>
      </c>
      <c r="X60" s="57">
        <f>(O60-P60)/21</f>
        <v/>
      </c>
      <c r="Y60" s="57">
        <f>P60/21</f>
        <v/>
      </c>
      <c r="Z60" s="171">
        <f>W60/C60</f>
        <v/>
      </c>
      <c r="AA60" s="180">
        <f>X60/(C60-D60)</f>
        <v/>
      </c>
      <c r="AB60" s="171">
        <f>Y60/D60</f>
        <v/>
      </c>
      <c r="AC60" s="171">
        <f>rri(20,E60,K60)</f>
        <v/>
      </c>
      <c r="AD60" s="171">
        <f>rri(20,F60,L60)</f>
        <v/>
      </c>
      <c r="AE60" s="180">
        <f>rri(20,(E60-F60),(K60-L60))</f>
        <v/>
      </c>
      <c r="AF60" s="171">
        <f>Q60</f>
        <v/>
      </c>
      <c r="AG60" s="181">
        <f>IF(ISNUMBER(AE60),AE60,0)</f>
        <v/>
      </c>
    </row>
    <row r="61" ht="12.75" customHeight="1" s="198">
      <c r="A61" s="101" t="inlineStr">
        <is>
          <t>Kenya</t>
        </is>
      </c>
      <c r="B61" s="62">
        <f t="array" ref="B61">INDEX(Countries!$D$2:$D$255, MATCH(A61, Countries!$B$2:$B$255, 0))
</f>
        <v/>
      </c>
      <c r="C61" s="93" t="n">
        <v>579.142436</v>
      </c>
      <c r="D61" s="93" t="n">
        <v>94.984694</v>
      </c>
      <c r="E61" s="93" t="n">
        <v>564.913856</v>
      </c>
      <c r="F61" s="93" t="n">
        <v>91.861502</v>
      </c>
      <c r="G61" s="93" t="n">
        <v>543.9808410000001</v>
      </c>
      <c r="H61" s="93" t="n">
        <v>91.33806800000001</v>
      </c>
      <c r="I61" s="93" t="n">
        <v>544.335056</v>
      </c>
      <c r="J61" s="93" t="n">
        <v>91.72484900000001</v>
      </c>
      <c r="K61" s="93" t="n">
        <v>539.1960790000001</v>
      </c>
      <c r="L61" s="93" t="n">
        <v>91.77157699999999</v>
      </c>
      <c r="M61" s="177">
        <f>K61-L61</f>
        <v/>
      </c>
      <c r="N61" s="177">
        <f>M61*100</f>
        <v/>
      </c>
      <c r="O61" s="183">
        <f>E61-K61</f>
        <v/>
      </c>
      <c r="P61" s="183">
        <f>F61-L61</f>
        <v/>
      </c>
      <c r="Q61" s="184">
        <f>L61/K61</f>
        <v/>
      </c>
      <c r="R61" s="184">
        <f>O61/E61</f>
        <v/>
      </c>
      <c r="S61" s="203">
        <f>((E61-F61)-(K61-L61))/(E61-F61)</f>
        <v/>
      </c>
      <c r="T61" s="184">
        <f>P61/F61</f>
        <v/>
      </c>
      <c r="U61" s="203">
        <f>K61/$K$128</f>
        <v/>
      </c>
      <c r="V61" s="186">
        <f>P61/O61</f>
        <v/>
      </c>
      <c r="W61" s="183">
        <f>O61/21</f>
        <v/>
      </c>
      <c r="X61" s="187">
        <f>(O61-P61)/21</f>
        <v/>
      </c>
      <c r="Y61" s="187">
        <f>P61/21</f>
        <v/>
      </c>
      <c r="Z61" s="184">
        <f>W61/C61</f>
        <v/>
      </c>
      <c r="AA61" s="184">
        <f>X61/(C61-D61)</f>
        <v/>
      </c>
      <c r="AB61" s="184">
        <f>Y61/D61</f>
        <v/>
      </c>
      <c r="AC61" s="184">
        <f>rri(20,E61,K61)</f>
        <v/>
      </c>
      <c r="AD61" s="184">
        <f>rri(20,F61,L61)</f>
        <v/>
      </c>
      <c r="AE61" s="180">
        <f>rri(20,(E61-F61),(K61-L61))</f>
        <v/>
      </c>
      <c r="AF61" s="184">
        <f>Q61</f>
        <v/>
      </c>
      <c r="AG61" s="181">
        <f>IF(ISNUMBER(AE61),AE61,0)</f>
        <v/>
      </c>
    </row>
    <row r="62" ht="12.75" customHeight="1" s="198">
      <c r="A62" s="101" t="inlineStr">
        <is>
          <t>Liberia</t>
        </is>
      </c>
      <c r="B62" s="62">
        <f t="array" ref="B62">INDEX(Countries!$D$2:$D$255, MATCH(A62, Countries!$B$2:$B$255, 0))
</f>
        <v/>
      </c>
      <c r="C62" s="93" t="n">
        <v>195.149667</v>
      </c>
      <c r="D62" s="93" t="n">
        <v>23.067561</v>
      </c>
      <c r="E62" s="93" t="n">
        <v>192.674093</v>
      </c>
      <c r="F62" s="93" t="n">
        <v>22.509817</v>
      </c>
      <c r="G62" s="93" t="n">
        <v>192.842785</v>
      </c>
      <c r="H62" s="93" t="n">
        <v>22.509865</v>
      </c>
      <c r="I62" s="93" t="n">
        <v>190.187997</v>
      </c>
      <c r="J62" s="93" t="n">
        <v>21.818258</v>
      </c>
      <c r="K62" s="93" t="n">
        <v>189.021227</v>
      </c>
      <c r="L62" s="93" t="n">
        <v>21.852961</v>
      </c>
      <c r="M62" s="177">
        <f>K62-L62</f>
        <v/>
      </c>
      <c r="N62" s="177">
        <f>M62*100</f>
        <v/>
      </c>
      <c r="O62" s="177">
        <f>E62-K62</f>
        <v/>
      </c>
      <c r="P62" s="177">
        <f>F62-L62</f>
        <v/>
      </c>
      <c r="Q62" s="171">
        <f>L62/K62</f>
        <v/>
      </c>
      <c r="R62" s="171">
        <f>O62/E62</f>
        <v/>
      </c>
      <c r="S62" s="201">
        <f>((E62-F62)-(K62-L62))/(E62-F62)</f>
        <v/>
      </c>
      <c r="T62" s="171">
        <f>P62/F62</f>
        <v/>
      </c>
      <c r="U62" s="201">
        <f>K62/$K$128</f>
        <v/>
      </c>
      <c r="V62" s="179">
        <f>P62/O62</f>
        <v/>
      </c>
      <c r="W62" s="177">
        <f>O62/21</f>
        <v/>
      </c>
      <c r="X62" s="57">
        <f>(O62-P62)/21</f>
        <v/>
      </c>
      <c r="Y62" s="57">
        <f>P62/21</f>
        <v/>
      </c>
      <c r="Z62" s="171">
        <f>W62/C62</f>
        <v/>
      </c>
      <c r="AA62" s="180">
        <f>X62/(C62-D62)</f>
        <v/>
      </c>
      <c r="AB62" s="171">
        <f>Y62/D62</f>
        <v/>
      </c>
      <c r="AC62" s="171">
        <f>rri(20,E62,K62)</f>
        <v/>
      </c>
      <c r="AD62" s="171">
        <f>rri(20,F62,L62)</f>
        <v/>
      </c>
      <c r="AE62" s="180">
        <f>rri(20,(E62-F62),(K62-L62))</f>
        <v/>
      </c>
      <c r="AF62" s="171">
        <f>Q62</f>
        <v/>
      </c>
      <c r="AG62" s="181">
        <f>IF(ISNUMBER(AE62),AE62,0)</f>
        <v/>
      </c>
    </row>
    <row r="63" ht="12.75" customHeight="1" s="198">
      <c r="A63" s="101" t="inlineStr">
        <is>
          <t>Madagascar</t>
        </is>
      </c>
      <c r="B63" s="62">
        <f t="array" ref="B63">INDEX(Countries!$D$2:$D$255, MATCH(A63, Countries!$B$2:$B$255, 0))
</f>
        <v/>
      </c>
      <c r="C63" s="93" t="n">
        <v>2686.240012</v>
      </c>
      <c r="D63" s="93" t="n">
        <v>483.472086</v>
      </c>
      <c r="E63" s="93" t="n">
        <v>2620.07207</v>
      </c>
      <c r="F63" s="93" t="n">
        <v>468.076574</v>
      </c>
      <c r="G63" s="93" t="n">
        <v>2591.548096</v>
      </c>
      <c r="H63" s="93" t="n">
        <v>466.84436</v>
      </c>
      <c r="I63" s="93" t="n">
        <v>2595.211835</v>
      </c>
      <c r="J63" s="93" t="n">
        <v>465.959895</v>
      </c>
      <c r="K63" s="93" t="n">
        <v>2585.116479</v>
      </c>
      <c r="L63" s="93" t="n">
        <v>465.1979</v>
      </c>
      <c r="M63" s="177">
        <f>K63-L63</f>
        <v/>
      </c>
      <c r="N63" s="177">
        <f>M63*100</f>
        <v/>
      </c>
      <c r="O63" s="177">
        <f>E63-K63</f>
        <v/>
      </c>
      <c r="P63" s="177">
        <f>F63-L63</f>
        <v/>
      </c>
      <c r="Q63" s="171">
        <f>L63/K63</f>
        <v/>
      </c>
      <c r="R63" s="171">
        <f>O63/E63</f>
        <v/>
      </c>
      <c r="S63" s="201">
        <f>((E63-F63)-(K63-L63))/(E63-F63)</f>
        <v/>
      </c>
      <c r="T63" s="171">
        <f>P63/F63</f>
        <v/>
      </c>
      <c r="U63" s="201">
        <f>K63/$K$128</f>
        <v/>
      </c>
      <c r="V63" s="179">
        <f>P63/O63</f>
        <v/>
      </c>
      <c r="W63" s="177">
        <f>O63/21</f>
        <v/>
      </c>
      <c r="X63" s="57">
        <f>(O63-P63)/21</f>
        <v/>
      </c>
      <c r="Y63" s="57">
        <f>P63/21</f>
        <v/>
      </c>
      <c r="Z63" s="171">
        <f>W63/C63</f>
        <v/>
      </c>
      <c r="AA63" s="180">
        <f>X63/(C63-D63)</f>
        <v/>
      </c>
      <c r="AB63" s="171">
        <f>Y63/D63</f>
        <v/>
      </c>
      <c r="AC63" s="171">
        <f>rri(20,E63,K63)</f>
        <v/>
      </c>
      <c r="AD63" s="171">
        <f>rri(20,F63,L63)</f>
        <v/>
      </c>
      <c r="AE63" s="180">
        <f>rri(20,(E63-F63),(K63-L63))</f>
        <v/>
      </c>
      <c r="AF63" s="171">
        <f>Q63</f>
        <v/>
      </c>
      <c r="AG63" s="181">
        <f>IF(ISNUMBER(AE63),AE63,0)</f>
        <v/>
      </c>
    </row>
    <row r="64" ht="12.75" customHeight="1" s="198">
      <c r="A64" s="101" t="inlineStr">
        <is>
          <t>Malaysia</t>
        </is>
      </c>
      <c r="B64" s="62">
        <f t="array" ref="B64">INDEX(Countries!$D$2:$D$255, MATCH(A64, Countries!$B$2:$B$255, 0))
</f>
        <v/>
      </c>
      <c r="C64" s="93" t="n">
        <v>4869.071749</v>
      </c>
      <c r="D64" s="93" t="n">
        <v>627.969928</v>
      </c>
      <c r="E64" s="93" t="n">
        <v>4776.792206</v>
      </c>
      <c r="F64" s="93" t="n">
        <v>623.385574</v>
      </c>
      <c r="G64" s="93" t="n">
        <v>4676.270523</v>
      </c>
      <c r="H64" s="93" t="n">
        <v>615.783648</v>
      </c>
      <c r="I64" s="93" t="n">
        <v>4726.881148</v>
      </c>
      <c r="J64" s="93" t="n">
        <v>619.856994</v>
      </c>
      <c r="K64" s="93" t="n">
        <v>4663.412142</v>
      </c>
      <c r="L64" s="93" t="n">
        <v>614.169634</v>
      </c>
      <c r="M64" s="177">
        <f>K64-L64</f>
        <v/>
      </c>
      <c r="N64" s="177">
        <f>M64*100</f>
        <v/>
      </c>
      <c r="O64" s="177">
        <f>E64-K64</f>
        <v/>
      </c>
      <c r="P64" s="177">
        <f>F64-L64</f>
        <v/>
      </c>
      <c r="Q64" s="171">
        <f>L64/K64</f>
        <v/>
      </c>
      <c r="R64" s="171">
        <f>O64/E64</f>
        <v/>
      </c>
      <c r="S64" s="201">
        <f>((E64-F64)-(K64-L64))/(E64-F64)</f>
        <v/>
      </c>
      <c r="T64" s="171">
        <f>P64/F64</f>
        <v/>
      </c>
      <c r="U64" s="201">
        <f>K64/$K$128</f>
        <v/>
      </c>
      <c r="V64" s="179">
        <f>P64/O64</f>
        <v/>
      </c>
      <c r="W64" s="177">
        <f>O64/21</f>
        <v/>
      </c>
      <c r="X64" s="57">
        <f>(O64-P64)/21</f>
        <v/>
      </c>
      <c r="Y64" s="57">
        <f>P64/21</f>
        <v/>
      </c>
      <c r="Z64" s="171">
        <f>W64/C64</f>
        <v/>
      </c>
      <c r="AA64" s="180">
        <f>X64/(C64-D64)</f>
        <v/>
      </c>
      <c r="AB64" s="171">
        <f>Y64/D64</f>
        <v/>
      </c>
      <c r="AC64" s="171">
        <f>rri(20,E64,K64)</f>
        <v/>
      </c>
      <c r="AD64" s="171">
        <f>rri(20,F64,L64)</f>
        <v/>
      </c>
      <c r="AE64" s="180">
        <f>rri(20,(E64-F64),(K64-L64))</f>
        <v/>
      </c>
      <c r="AF64" s="171">
        <f>Q64</f>
        <v/>
      </c>
      <c r="AG64" s="181">
        <f>IF(ISNUMBER(AE64),AE64,0)</f>
        <v/>
      </c>
    </row>
    <row r="65" ht="12.75" customHeight="1" s="198">
      <c r="A65" s="101" t="inlineStr">
        <is>
          <t>Martinique</t>
        </is>
      </c>
      <c r="B65" s="62">
        <f t="array" ref="B65">INDEX(Countries!$D$2:$D$255, MATCH(A65, Countries!$B$2:$B$255, 0))
</f>
        <v/>
      </c>
      <c r="C65" s="93" t="n">
        <v>16.942344</v>
      </c>
      <c r="D65" s="93" t="n">
        <v>16.787357</v>
      </c>
      <c r="E65" s="93" t="n">
        <v>16.838103</v>
      </c>
      <c r="F65" s="93" t="n">
        <v>16.684054</v>
      </c>
      <c r="G65" s="93" t="n">
        <v>16.838103</v>
      </c>
      <c r="H65" s="93" t="n">
        <v>16.684054</v>
      </c>
      <c r="I65" s="93" t="n">
        <v>16.897579</v>
      </c>
      <c r="J65" s="93" t="n">
        <v>16.742592</v>
      </c>
      <c r="K65" s="93" t="n">
        <v>16.927032</v>
      </c>
      <c r="L65" s="93" t="n">
        <v>16.772045</v>
      </c>
      <c r="M65" s="177">
        <f>K65-L65</f>
        <v/>
      </c>
      <c r="N65" s="177">
        <f>M65*100</f>
        <v/>
      </c>
      <c r="O65" s="177">
        <f>E65-K65</f>
        <v/>
      </c>
      <c r="P65" s="177">
        <f>F65-L65</f>
        <v/>
      </c>
      <c r="Q65" s="171">
        <f>L65/K65</f>
        <v/>
      </c>
      <c r="R65" s="171">
        <f>O65/E65</f>
        <v/>
      </c>
      <c r="S65" s="201">
        <f>((E65-F65)-(K65-L65))/(E65-F65)</f>
        <v/>
      </c>
      <c r="T65" s="171">
        <f>P65/F65</f>
        <v/>
      </c>
      <c r="U65" s="201">
        <f>K65/$K$128</f>
        <v/>
      </c>
      <c r="V65" s="179">
        <f>P65/O65</f>
        <v/>
      </c>
      <c r="W65" s="177">
        <f>O65/21</f>
        <v/>
      </c>
      <c r="X65" s="57">
        <f>(O65-P65)/21</f>
        <v/>
      </c>
      <c r="Y65" s="57">
        <f>P65/21</f>
        <v/>
      </c>
      <c r="Z65" s="171">
        <f>W65/C65</f>
        <v/>
      </c>
      <c r="AA65" s="180">
        <f>X65/(C65-D65)</f>
        <v/>
      </c>
      <c r="AB65" s="171">
        <f>Y65/D65</f>
        <v/>
      </c>
      <c r="AC65" s="171">
        <f>rri(20,E65,K65)</f>
        <v/>
      </c>
      <c r="AD65" s="171">
        <f>rri(20,F65,L65)</f>
        <v/>
      </c>
      <c r="AE65" s="180">
        <f>rri(20,(E65-F65),(K65-L65))</f>
        <v/>
      </c>
      <c r="AF65" s="171">
        <f>Q65</f>
        <v/>
      </c>
      <c r="AG65" s="181">
        <f>IF(ISNUMBER(AE65),AE65,0)</f>
        <v/>
      </c>
    </row>
    <row r="66" ht="12.75" customHeight="1" s="198">
      <c r="A66" s="101" t="inlineStr">
        <is>
          <t>Mauritius</t>
        </is>
      </c>
      <c r="B66" s="62">
        <f t="array" ref="B66">INDEX(Countries!$D$2:$D$255, MATCH(A66, Countries!$B$2:$B$255, 0))
</f>
        <v/>
      </c>
      <c r="C66" s="93" t="n">
        <v>7.382337</v>
      </c>
      <c r="D66" s="93" t="n">
        <v>0.67792</v>
      </c>
      <c r="E66" s="93" t="n">
        <v>7.240707</v>
      </c>
      <c r="F66" s="93" t="n">
        <v>0.657314</v>
      </c>
      <c r="G66" s="93" t="n">
        <v>7.003727</v>
      </c>
      <c r="H66" s="93" t="n">
        <v>0.6283879999999999</v>
      </c>
      <c r="I66" s="93" t="n">
        <v>7.03399</v>
      </c>
      <c r="J66" s="93" t="n">
        <v>0.627816</v>
      </c>
      <c r="K66" s="93" t="n">
        <v>7.113374</v>
      </c>
      <c r="L66" s="93" t="n">
        <v>0.6452020000000001</v>
      </c>
      <c r="M66" s="177">
        <f>K66-L66</f>
        <v/>
      </c>
      <c r="N66" s="177">
        <f>M66*100</f>
        <v/>
      </c>
      <c r="O66" s="177">
        <f>E66-K66</f>
        <v/>
      </c>
      <c r="P66" s="177">
        <f>F66-L66</f>
        <v/>
      </c>
      <c r="Q66" s="171">
        <f>L66/K66</f>
        <v/>
      </c>
      <c r="R66" s="171">
        <f>O66/E66</f>
        <v/>
      </c>
      <c r="S66" s="201">
        <f>((E66-F66)-(K66-L66))/(E66-F66)</f>
        <v/>
      </c>
      <c r="T66" s="171">
        <f>P66/F66</f>
        <v/>
      </c>
      <c r="U66" s="201">
        <f>K66/$K$128</f>
        <v/>
      </c>
      <c r="V66" s="179">
        <f>P66/O66</f>
        <v/>
      </c>
      <c r="W66" s="177">
        <f>O66/21</f>
        <v/>
      </c>
      <c r="X66" s="57">
        <f>(O66-P66)/21</f>
        <v/>
      </c>
      <c r="Y66" s="57">
        <f>P66/21</f>
        <v/>
      </c>
      <c r="Z66" s="171">
        <f>W66/C66</f>
        <v/>
      </c>
      <c r="AA66" s="180">
        <f>X66/(C66-D66)</f>
        <v/>
      </c>
      <c r="AB66" s="171">
        <f>Y66/D66</f>
        <v/>
      </c>
      <c r="AC66" s="171">
        <f>rri(20,E66,K66)</f>
        <v/>
      </c>
      <c r="AD66" s="171">
        <f>rri(20,F66,L66)</f>
        <v/>
      </c>
      <c r="AE66" s="180">
        <f>rri(20,(E66-F66),(K66-L66))</f>
        <v/>
      </c>
      <c r="AF66" s="171">
        <f>Q66</f>
        <v/>
      </c>
      <c r="AG66" s="181">
        <f>IF(ISNUMBER(AE66),AE66,0)</f>
        <v/>
      </c>
    </row>
    <row r="67" ht="12.75" customHeight="1" s="198">
      <c r="A67" s="101" t="inlineStr">
        <is>
          <t>Mayotte</t>
        </is>
      </c>
      <c r="B67" s="62">
        <f t="array" ref="B67">INDEX(Countries!$D$2:$D$255, MATCH(A67, Countries!$B$2:$B$255, 0))
</f>
        <v/>
      </c>
      <c r="C67" s="93" t="n">
        <v>5.91523</v>
      </c>
      <c r="D67" s="93" t="n">
        <v>5.692086</v>
      </c>
      <c r="E67" s="93" t="n">
        <v>5.901588</v>
      </c>
      <c r="F67" s="93" t="n">
        <v>5.679761</v>
      </c>
      <c r="G67" s="93" t="n">
        <v>5.901588</v>
      </c>
      <c r="H67" s="93" t="n">
        <v>5.679761</v>
      </c>
      <c r="I67" s="93" t="n">
        <v>5.88794</v>
      </c>
      <c r="J67" s="93" t="n">
        <v>5.666734</v>
      </c>
      <c r="K67" s="93" t="n">
        <v>5.882608</v>
      </c>
      <c r="L67" s="93" t="n">
        <v>5.660085</v>
      </c>
      <c r="M67" s="177">
        <f>K67-L67</f>
        <v/>
      </c>
      <c r="N67" s="177">
        <f>M67*100</f>
        <v/>
      </c>
      <c r="O67" s="177">
        <f>E67-K67</f>
        <v/>
      </c>
      <c r="P67" s="177">
        <f>F67-L67</f>
        <v/>
      </c>
      <c r="Q67" s="171">
        <f>L67/K67</f>
        <v/>
      </c>
      <c r="R67" s="171">
        <f>O67/E67</f>
        <v/>
      </c>
      <c r="S67" s="201">
        <f>((E67-F67)-(K67-L67))/(E67-F67)</f>
        <v/>
      </c>
      <c r="T67" s="171">
        <f>P67/F67</f>
        <v/>
      </c>
      <c r="U67" s="201">
        <f>K67/$K$128</f>
        <v/>
      </c>
      <c r="V67" s="179">
        <f>P67/O67</f>
        <v/>
      </c>
      <c r="W67" s="177">
        <f>O67/21</f>
        <v/>
      </c>
      <c r="X67" s="57">
        <f>(O67-P67)/21</f>
        <v/>
      </c>
      <c r="Y67" s="57">
        <f>P67/21</f>
        <v/>
      </c>
      <c r="Z67" s="171">
        <f>W67/C67</f>
        <v/>
      </c>
      <c r="AA67" s="180">
        <f>X67/(C67-D67)</f>
        <v/>
      </c>
      <c r="AB67" s="171">
        <f>Y67/D67</f>
        <v/>
      </c>
      <c r="AC67" s="171">
        <f>rri(20,E67,K67)</f>
        <v/>
      </c>
      <c r="AD67" s="171">
        <f>rri(20,F67,L67)</f>
        <v/>
      </c>
      <c r="AE67" s="180">
        <f>rri(20,(E67-F67),(K67-L67))</f>
        <v/>
      </c>
      <c r="AF67" s="171">
        <f>Q67</f>
        <v/>
      </c>
      <c r="AG67" s="181">
        <f>IF(ISNUMBER(AE67),AE67,0)</f>
        <v/>
      </c>
    </row>
    <row r="68" ht="12.75" customHeight="1" s="198">
      <c r="A68" s="101" t="inlineStr">
        <is>
          <t>Mexico</t>
        </is>
      </c>
      <c r="B68" s="62">
        <f t="array" ref="B68">INDEX(Countries!$D$2:$D$255, MATCH(A68, Countries!$B$2:$B$255, 0))
</f>
        <v/>
      </c>
      <c r="C68" s="93" t="n">
        <v>11311.103036</v>
      </c>
      <c r="D68" s="93" t="n">
        <v>8402.849023999999</v>
      </c>
      <c r="E68" s="93" t="n">
        <v>10553.667303</v>
      </c>
      <c r="F68" s="93" t="n">
        <v>7867.495784</v>
      </c>
      <c r="G68" s="93" t="n">
        <v>10216.657385</v>
      </c>
      <c r="H68" s="93" t="n">
        <v>7726.678999</v>
      </c>
      <c r="I68" s="93" t="n">
        <v>9507.90811</v>
      </c>
      <c r="J68" s="93" t="n">
        <v>7168.742804</v>
      </c>
      <c r="K68" s="93" t="n">
        <v>9688.77267</v>
      </c>
      <c r="L68" s="93" t="n">
        <v>7281.518563</v>
      </c>
      <c r="M68" s="177">
        <f>K68-L68</f>
        <v/>
      </c>
      <c r="N68" s="177">
        <f>M68*100</f>
        <v/>
      </c>
      <c r="O68" s="183">
        <f>E68-K68</f>
        <v/>
      </c>
      <c r="P68" s="183">
        <f>F68-L68</f>
        <v/>
      </c>
      <c r="Q68" s="184">
        <f>L68/K68</f>
        <v/>
      </c>
      <c r="R68" s="184">
        <f>O68/E68</f>
        <v/>
      </c>
      <c r="S68" s="203">
        <f>((E68-F68)-(K68-L68))/(E68-F68)</f>
        <v/>
      </c>
      <c r="T68" s="184">
        <f>P68/F68</f>
        <v/>
      </c>
      <c r="U68" s="203">
        <f>K68/$K$128</f>
        <v/>
      </c>
      <c r="V68" s="186">
        <f>P68/O68</f>
        <v/>
      </c>
      <c r="W68" s="183">
        <f>O68/21</f>
        <v/>
      </c>
      <c r="X68" s="187">
        <f>(O68-P68)/21</f>
        <v/>
      </c>
      <c r="Y68" s="187">
        <f>P68/21</f>
        <v/>
      </c>
      <c r="Z68" s="184">
        <f>W68/C68</f>
        <v/>
      </c>
      <c r="AA68" s="184">
        <f>X68/(C68-D68)</f>
        <v/>
      </c>
      <c r="AB68" s="184">
        <f>Y68/D68</f>
        <v/>
      </c>
      <c r="AC68" s="184">
        <f>rri(20,E68,K68)</f>
        <v/>
      </c>
      <c r="AD68" s="184">
        <f>rri(20,F68,L68)</f>
        <v/>
      </c>
      <c r="AE68" s="180">
        <f>rri(20,(E68-F68),(K68-L68))</f>
        <v/>
      </c>
      <c r="AF68" s="184">
        <f>Q68</f>
        <v/>
      </c>
      <c r="AG68" s="181">
        <f>IF(ISNUMBER(AE68),AE68,0)</f>
        <v/>
      </c>
    </row>
    <row r="69" ht="12.75" customHeight="1" s="198">
      <c r="A69" s="101" t="inlineStr">
        <is>
          <t>Micronesia (Federated States of)</t>
        </is>
      </c>
      <c r="B69" s="62">
        <f t="array" ref="B69">INDEX(Countries!$D$2:$D$255, MATCH(A69, Countries!$B$2:$B$255, 0))
</f>
        <v/>
      </c>
      <c r="C69" s="93" t="n">
        <v>83.65758700000001</v>
      </c>
      <c r="D69" s="93" t="n">
        <v>0</v>
      </c>
      <c r="E69" s="93" t="n">
        <v>83.22363300000001</v>
      </c>
      <c r="F69" s="93" t="n">
        <v>0</v>
      </c>
      <c r="G69" s="93" t="n">
        <v>83.22363300000001</v>
      </c>
      <c r="H69" s="93" t="n">
        <v>0</v>
      </c>
      <c r="I69" s="93" t="n">
        <v>83.506758</v>
      </c>
      <c r="J69" s="93" t="n">
        <v>0</v>
      </c>
      <c r="K69" s="93" t="n">
        <v>83.506758</v>
      </c>
      <c r="L69" s="93" t="n">
        <v>0</v>
      </c>
      <c r="M69" s="177">
        <f>K69-L69</f>
        <v/>
      </c>
      <c r="N69" s="177">
        <f>M69*100</f>
        <v/>
      </c>
      <c r="O69" s="177">
        <f>E69-K69</f>
        <v/>
      </c>
      <c r="P69" s="177">
        <f>F69-L69</f>
        <v/>
      </c>
      <c r="Q69" s="171">
        <f>L69/K69</f>
        <v/>
      </c>
      <c r="R69" s="171">
        <f>O69/E69</f>
        <v/>
      </c>
      <c r="S69" s="201">
        <f>((E69-F69)-(K69-L69))/(E69-F69)</f>
        <v/>
      </c>
      <c r="T69" s="171">
        <f>P69/F69</f>
        <v/>
      </c>
      <c r="U69" s="201">
        <f>K69/$K$128</f>
        <v/>
      </c>
      <c r="V69" s="179">
        <f>P69/O69</f>
        <v/>
      </c>
      <c r="W69" s="177">
        <f>O69/21</f>
        <v/>
      </c>
      <c r="X69" s="57">
        <f>(O69-P69)/21</f>
        <v/>
      </c>
      <c r="Y69" s="57">
        <f>P69/21</f>
        <v/>
      </c>
      <c r="Z69" s="171">
        <f>W69/C69</f>
        <v/>
      </c>
      <c r="AA69" s="180">
        <f>X69/(C69-D69)</f>
        <v/>
      </c>
      <c r="AB69" s="171">
        <f>Y69/D69</f>
        <v/>
      </c>
      <c r="AC69" s="171">
        <f>rri(20,E69,K69)</f>
        <v/>
      </c>
      <c r="AD69" s="171">
        <f>rri(20,F69,L69)</f>
        <v/>
      </c>
      <c r="AE69" s="180">
        <f>rri(20,(E69-F69),(K69-L69))</f>
        <v/>
      </c>
      <c r="AF69" s="171">
        <f>Q69</f>
        <v/>
      </c>
      <c r="AG69" s="181">
        <f>IF(ISNUMBER(AE69),AE69,0)</f>
        <v/>
      </c>
    </row>
    <row r="70" ht="12.75" customHeight="1" s="198">
      <c r="A70" s="101" t="inlineStr">
        <is>
          <t>Mozambique</t>
        </is>
      </c>
      <c r="B70" s="62">
        <f t="array" ref="B70">INDEX(Countries!$D$2:$D$255, MATCH(A70, Countries!$B$2:$B$255, 0))
</f>
        <v/>
      </c>
      <c r="C70" s="93" t="n">
        <v>3210.368468</v>
      </c>
      <c r="D70" s="93" t="n">
        <v>1752.115545</v>
      </c>
      <c r="E70" s="93" t="n">
        <v>3132.959142</v>
      </c>
      <c r="F70" s="93" t="n">
        <v>1720.879979</v>
      </c>
      <c r="G70" s="93" t="n">
        <v>2943.294158</v>
      </c>
      <c r="H70" s="93" t="n">
        <v>1650.615649</v>
      </c>
      <c r="I70" s="93" t="n">
        <v>2933.737943</v>
      </c>
      <c r="J70" s="93" t="n">
        <v>1663.320861</v>
      </c>
      <c r="K70" s="93" t="n">
        <v>2924.877664</v>
      </c>
      <c r="L70" s="93" t="n">
        <v>1639.492286</v>
      </c>
      <c r="M70" s="177">
        <f>K70-L70</f>
        <v/>
      </c>
      <c r="N70" s="177">
        <f>M70*100</f>
        <v/>
      </c>
      <c r="O70" s="177">
        <f>E70-K70</f>
        <v/>
      </c>
      <c r="P70" s="177">
        <f>F70-L70</f>
        <v/>
      </c>
      <c r="Q70" s="171">
        <f>L70/K70</f>
        <v/>
      </c>
      <c r="R70" s="171">
        <f>O70/E70</f>
        <v/>
      </c>
      <c r="S70" s="201">
        <f>((E70-F70)-(K70-L70))/(E70-F70)</f>
        <v/>
      </c>
      <c r="T70" s="171">
        <f>P70/F70</f>
        <v/>
      </c>
      <c r="U70" s="201">
        <f>K70/$K$128</f>
        <v/>
      </c>
      <c r="V70" s="179">
        <f>P70/O70</f>
        <v/>
      </c>
      <c r="W70" s="177">
        <f>O70/21</f>
        <v/>
      </c>
      <c r="X70" s="57">
        <f>(O70-P70)/21</f>
        <v/>
      </c>
      <c r="Y70" s="57">
        <f>P70/21</f>
        <v/>
      </c>
      <c r="Z70" s="171">
        <f>W70/C70</f>
        <v/>
      </c>
      <c r="AA70" s="180">
        <f>X70/(C70-D70)</f>
        <v/>
      </c>
      <c r="AB70" s="171">
        <f>Y70/D70</f>
        <v/>
      </c>
      <c r="AC70" s="171">
        <f>rri(20,E70,K70)</f>
        <v/>
      </c>
      <c r="AD70" s="171">
        <f>rri(20,F70,L70)</f>
        <v/>
      </c>
      <c r="AE70" s="180">
        <f>rri(20,(E70-F70),(K70-L70))</f>
        <v/>
      </c>
      <c r="AF70" s="171">
        <f>Q70</f>
        <v/>
      </c>
      <c r="AG70" s="181">
        <f>IF(ISNUMBER(AE70),AE70,0)</f>
        <v/>
      </c>
    </row>
    <row r="71" ht="12.75" customHeight="1" s="198">
      <c r="A71" s="101" t="inlineStr">
        <is>
          <t>Myanmar</t>
        </is>
      </c>
      <c r="B71" s="62">
        <f t="array" ref="B71">INDEX(Countries!$D$2:$D$255, MATCH(A71, Countries!$B$2:$B$255, 0))
</f>
        <v/>
      </c>
      <c r="C71" s="93" t="n">
        <v>5456.485067</v>
      </c>
      <c r="D71" s="93" t="n">
        <v>157.15392</v>
      </c>
      <c r="E71" s="93" t="n">
        <v>5318.63561</v>
      </c>
      <c r="F71" s="93" t="n">
        <v>149.400687</v>
      </c>
      <c r="G71" s="93" t="n">
        <v>4937.049734</v>
      </c>
      <c r="H71" s="93" t="n">
        <v>148.627644</v>
      </c>
      <c r="I71" s="93" t="n">
        <v>4913.954191</v>
      </c>
      <c r="J71" s="93" t="n">
        <v>149.250207</v>
      </c>
      <c r="K71" s="93" t="n">
        <v>4885.209402</v>
      </c>
      <c r="L71" s="93" t="n">
        <v>150.539452</v>
      </c>
      <c r="M71" s="177">
        <f>K71-L71</f>
        <v/>
      </c>
      <c r="N71" s="177">
        <f>M71*100</f>
        <v/>
      </c>
      <c r="O71" s="177">
        <f>E71-K71</f>
        <v/>
      </c>
      <c r="P71" s="177">
        <f>F71-L71</f>
        <v/>
      </c>
      <c r="Q71" s="171">
        <f>L71/K71</f>
        <v/>
      </c>
      <c r="R71" s="171">
        <f>O71/E71</f>
        <v/>
      </c>
      <c r="S71" s="201">
        <f>((E71-F71)-(K71-L71))/(E71-F71)</f>
        <v/>
      </c>
      <c r="T71" s="171">
        <f>P71/F71</f>
        <v/>
      </c>
      <c r="U71" s="201">
        <f>K71/$K$128</f>
        <v/>
      </c>
      <c r="V71" s="179">
        <f>P71/O71</f>
        <v/>
      </c>
      <c r="W71" s="177">
        <f>O71/21</f>
        <v/>
      </c>
      <c r="X71" s="57">
        <f>(O71-P71)/21</f>
        <v/>
      </c>
      <c r="Y71" s="57">
        <f>P71/21</f>
        <v/>
      </c>
      <c r="Z71" s="171">
        <f>W71/C71</f>
        <v/>
      </c>
      <c r="AA71" s="180">
        <f>X71/(C71-D71)</f>
        <v/>
      </c>
      <c r="AB71" s="171">
        <f>Y71/D71</f>
        <v/>
      </c>
      <c r="AC71" s="171">
        <f>rri(20,E71,K71)</f>
        <v/>
      </c>
      <c r="AD71" s="171">
        <f>rri(20,F71,L71)</f>
        <v/>
      </c>
      <c r="AE71" s="180">
        <f>rri(20,(E71-F71),(K71-L71))</f>
        <v/>
      </c>
      <c r="AF71" s="171">
        <f>Q71</f>
        <v/>
      </c>
      <c r="AG71" s="181">
        <f>IF(ISNUMBER(AE71),AE71,0)</f>
        <v/>
      </c>
    </row>
    <row r="72" ht="12.75" customHeight="1" s="198">
      <c r="A72" s="101" t="inlineStr">
        <is>
          <t>New Caledonia</t>
        </is>
      </c>
      <c r="B72" s="62">
        <f t="array" ref="B72">INDEX(Countries!$D$2:$D$255, MATCH(A72, Countries!$B$2:$B$255, 0))
</f>
        <v/>
      </c>
      <c r="C72" s="93" t="n">
        <v>302.39131</v>
      </c>
      <c r="D72" s="93" t="n">
        <v>93.172147</v>
      </c>
      <c r="E72" s="93" t="n">
        <v>302.390173</v>
      </c>
      <c r="F72" s="93" t="n">
        <v>93.171582</v>
      </c>
      <c r="G72" s="93" t="n">
        <v>302.390173</v>
      </c>
      <c r="H72" s="93" t="n">
        <v>93.171582</v>
      </c>
      <c r="I72" s="93" t="n">
        <v>294.695349</v>
      </c>
      <c r="J72" s="93" t="n">
        <v>91.703852</v>
      </c>
      <c r="K72" s="93" t="n">
        <v>294.695349</v>
      </c>
      <c r="L72" s="93" t="n">
        <v>91.703852</v>
      </c>
      <c r="M72" s="177">
        <f>K72-L72</f>
        <v/>
      </c>
      <c r="N72" s="177">
        <f>M72*100</f>
        <v/>
      </c>
      <c r="O72" s="177">
        <f>E72-K72</f>
        <v/>
      </c>
      <c r="P72" s="177">
        <f>F72-L72</f>
        <v/>
      </c>
      <c r="Q72" s="171">
        <f>L72/K72</f>
        <v/>
      </c>
      <c r="R72" s="171">
        <f>O72/E72</f>
        <v/>
      </c>
      <c r="S72" s="201">
        <f>((E72-F72)-(K72-L72))/(E72-F72)</f>
        <v/>
      </c>
      <c r="T72" s="171">
        <f>P72/F72</f>
        <v/>
      </c>
      <c r="U72" s="201">
        <f>K72/$K$128</f>
        <v/>
      </c>
      <c r="V72" s="179">
        <f>P72/O72</f>
        <v/>
      </c>
      <c r="W72" s="177">
        <f>O72/21</f>
        <v/>
      </c>
      <c r="X72" s="57">
        <f>(O72-P72)/21</f>
        <v/>
      </c>
      <c r="Y72" s="57">
        <f>P72/21</f>
        <v/>
      </c>
      <c r="Z72" s="171">
        <f>W72/C72</f>
        <v/>
      </c>
      <c r="AA72" s="180">
        <f>X72/(C72-D72)</f>
        <v/>
      </c>
      <c r="AB72" s="171">
        <f>Y72/D72</f>
        <v/>
      </c>
      <c r="AC72" s="171">
        <f>rri(20,E72,K72)</f>
        <v/>
      </c>
      <c r="AD72" s="171">
        <f>rri(20,F72,L72)</f>
        <v/>
      </c>
      <c r="AE72" s="180">
        <f>rri(20,(E72-F72),(K72-L72))</f>
        <v/>
      </c>
      <c r="AF72" s="171">
        <f>Q72</f>
        <v/>
      </c>
      <c r="AG72" s="181">
        <f>IF(ISNUMBER(AE72),AE72,0)</f>
        <v/>
      </c>
    </row>
    <row r="73" ht="12.75" customHeight="1" s="198">
      <c r="A73" s="101" t="inlineStr">
        <is>
          <t>New Zealand</t>
        </is>
      </c>
      <c r="B73" s="62">
        <f t="array" ref="B73">INDEX(Countries!$D$2:$D$255, MATCH(A73, Countries!$B$2:$B$255, 0))
</f>
        <v/>
      </c>
      <c r="C73" s="93" t="n">
        <v>328.939209</v>
      </c>
      <c r="D73" s="93" t="n">
        <v>25.265525</v>
      </c>
      <c r="E73" s="93" t="n">
        <v>325.396581</v>
      </c>
      <c r="F73" s="93" t="n">
        <v>24.943149</v>
      </c>
      <c r="G73" s="93" t="n">
        <v>312.976826</v>
      </c>
      <c r="H73" s="93" t="n">
        <v>24.211347</v>
      </c>
      <c r="I73" s="93" t="n">
        <v>305.859055</v>
      </c>
      <c r="J73" s="93" t="n">
        <v>22.374804</v>
      </c>
      <c r="K73" s="93" t="n">
        <v>310.312772</v>
      </c>
      <c r="L73" s="93" t="n">
        <v>23.509619</v>
      </c>
      <c r="M73" s="177">
        <f>K73-L73</f>
        <v/>
      </c>
      <c r="N73" s="177">
        <f>M73*100</f>
        <v/>
      </c>
      <c r="O73" s="177">
        <f>E73-K73</f>
        <v/>
      </c>
      <c r="P73" s="177">
        <f>F73-L73</f>
        <v/>
      </c>
      <c r="Q73" s="171">
        <f>L73/K73</f>
        <v/>
      </c>
      <c r="R73" s="171">
        <f>O73/E73</f>
        <v/>
      </c>
      <c r="S73" s="201">
        <f>((E73-F73)-(K73-L73))/(E73-F73)</f>
        <v/>
      </c>
      <c r="T73" s="171">
        <f>P73/F73</f>
        <v/>
      </c>
      <c r="U73" s="201">
        <f>K73/$K$128</f>
        <v/>
      </c>
      <c r="V73" s="179">
        <f>P73/O73</f>
        <v/>
      </c>
      <c r="W73" s="177">
        <f>O73/21</f>
        <v/>
      </c>
      <c r="X73" s="57">
        <f>(O73-P73)/21</f>
        <v/>
      </c>
      <c r="Y73" s="57">
        <f>P73/21</f>
        <v/>
      </c>
      <c r="Z73" s="171">
        <f>W73/C73</f>
        <v/>
      </c>
      <c r="AA73" s="180">
        <f>X73/(C73-D73)</f>
        <v/>
      </c>
      <c r="AB73" s="171">
        <f>Y73/D73</f>
        <v/>
      </c>
      <c r="AC73" s="171">
        <f>rri(20,E73,K73)</f>
        <v/>
      </c>
      <c r="AD73" s="171">
        <f>rri(20,F73,L73)</f>
        <v/>
      </c>
      <c r="AE73" s="180">
        <f>rri(20,(E73-F73),(K73-L73))</f>
        <v/>
      </c>
      <c r="AF73" s="171">
        <f>Q73</f>
        <v/>
      </c>
      <c r="AG73" s="181">
        <f>IF(ISNUMBER(AE73),AE73,0)</f>
        <v/>
      </c>
    </row>
    <row r="74" ht="12.75" customHeight="1" s="198">
      <c r="A74" s="101" t="inlineStr">
        <is>
          <t>Nicaragua</t>
        </is>
      </c>
      <c r="B74" s="62">
        <f t="array" ref="B74">INDEX(Countries!$D$2:$D$255, MATCH(A74, Countries!$B$2:$B$255, 0))
</f>
        <v/>
      </c>
      <c r="C74" s="93" t="n">
        <v>979.8767779999999</v>
      </c>
      <c r="D74" s="93" t="n">
        <v>753.268138</v>
      </c>
      <c r="E74" s="93" t="n">
        <v>937.6455549999999</v>
      </c>
      <c r="F74" s="93" t="n">
        <v>723.219411</v>
      </c>
      <c r="G74" s="93" t="n">
        <v>926.709706</v>
      </c>
      <c r="H74" s="93" t="n">
        <v>718.252043</v>
      </c>
      <c r="I74" s="93" t="n">
        <v>884.740169</v>
      </c>
      <c r="J74" s="93" t="n">
        <v>684.849913</v>
      </c>
      <c r="K74" s="93" t="n">
        <v>871.116683</v>
      </c>
      <c r="L74" s="93" t="n">
        <v>669.83228</v>
      </c>
      <c r="M74" s="177">
        <f>K74-L74</f>
        <v/>
      </c>
      <c r="N74" s="177">
        <f>M74*100</f>
        <v/>
      </c>
      <c r="O74" s="177">
        <f>E74-K74</f>
        <v/>
      </c>
      <c r="P74" s="177">
        <f>F74-L74</f>
        <v/>
      </c>
      <c r="Q74" s="171">
        <f>L74/K74</f>
        <v/>
      </c>
      <c r="R74" s="171">
        <f>O74/E74</f>
        <v/>
      </c>
      <c r="S74" s="201">
        <f>((E74-F74)-(K74-L74))/(E74-F74)</f>
        <v/>
      </c>
      <c r="T74" s="171">
        <f>P74/F74</f>
        <v/>
      </c>
      <c r="U74" s="201">
        <f>K74/$K$128</f>
        <v/>
      </c>
      <c r="V74" s="179">
        <f>P74/O74</f>
        <v/>
      </c>
      <c r="W74" s="177">
        <f>O74/21</f>
        <v/>
      </c>
      <c r="X74" s="57">
        <f>(O74-P74)/21</f>
        <v/>
      </c>
      <c r="Y74" s="57">
        <f>P74/21</f>
        <v/>
      </c>
      <c r="Z74" s="171">
        <f>W74/C74</f>
        <v/>
      </c>
      <c r="AA74" s="180">
        <f>X74/(C74-D74)</f>
        <v/>
      </c>
      <c r="AB74" s="171">
        <f>Y74/D74</f>
        <v/>
      </c>
      <c r="AC74" s="171">
        <f>rri(20,E74,K74)</f>
        <v/>
      </c>
      <c r="AD74" s="171">
        <f>rri(20,F74,L74)</f>
        <v/>
      </c>
      <c r="AE74" s="180">
        <f>rri(20,(E74-F74),(K74-L74))</f>
        <v/>
      </c>
      <c r="AF74" s="171">
        <f>Q74</f>
        <v/>
      </c>
      <c r="AG74" s="181">
        <f>IF(ISNUMBER(AE74),AE74,0)</f>
        <v/>
      </c>
    </row>
    <row r="75" ht="12.75" customHeight="1" s="198">
      <c r="A75" s="101" t="inlineStr">
        <is>
          <t>Nigeria</t>
        </is>
      </c>
      <c r="B75" s="62">
        <f t="array" ref="B75">INDEX(Countries!$D$2:$D$255, MATCH(A75, Countries!$B$2:$B$255, 0))
</f>
        <v/>
      </c>
      <c r="C75" s="93" t="n">
        <v>6619.438459</v>
      </c>
      <c r="D75" s="93" t="n">
        <v>339.029052</v>
      </c>
      <c r="E75" s="93" t="n">
        <v>6588.236907</v>
      </c>
      <c r="F75" s="93" t="n">
        <v>338.265099</v>
      </c>
      <c r="G75" s="93" t="n">
        <v>6564.782394</v>
      </c>
      <c r="H75" s="93" t="n">
        <v>337.059177</v>
      </c>
      <c r="I75" s="93" t="n">
        <v>6523.481954</v>
      </c>
      <c r="J75" s="93" t="n">
        <v>336.21211</v>
      </c>
      <c r="K75" s="93" t="n">
        <v>6495.670387</v>
      </c>
      <c r="L75" s="93" t="n">
        <v>335.828455</v>
      </c>
      <c r="M75" s="177">
        <f>K75-L75</f>
        <v/>
      </c>
      <c r="N75" s="177">
        <f>M75*100</f>
        <v/>
      </c>
      <c r="O75" s="177">
        <f>E75-K75</f>
        <v/>
      </c>
      <c r="P75" s="177">
        <f>F75-L75</f>
        <v/>
      </c>
      <c r="Q75" s="171">
        <f>L75/K75</f>
        <v/>
      </c>
      <c r="R75" s="171">
        <f>O75/E75</f>
        <v/>
      </c>
      <c r="S75" s="201">
        <f>((E75-F75)-(K75-L75))/(E75-F75)</f>
        <v/>
      </c>
      <c r="T75" s="171">
        <f>P75/F75</f>
        <v/>
      </c>
      <c r="U75" s="201">
        <f>K75/$K$128</f>
        <v/>
      </c>
      <c r="V75" s="179">
        <f>P75/O75</f>
        <v/>
      </c>
      <c r="W75" s="177">
        <f>O75/21</f>
        <v/>
      </c>
      <c r="X75" s="57">
        <f>(O75-P75)/21</f>
        <v/>
      </c>
      <c r="Y75" s="57">
        <f>P75/21</f>
        <v/>
      </c>
      <c r="Z75" s="171">
        <f>W75/C75</f>
        <v/>
      </c>
      <c r="AA75" s="180">
        <f>X75/(C75-D75)</f>
        <v/>
      </c>
      <c r="AB75" s="171">
        <f>Y75/D75</f>
        <v/>
      </c>
      <c r="AC75" s="171">
        <f>rri(20,E75,K75)</f>
        <v/>
      </c>
      <c r="AD75" s="171">
        <f>rri(20,F75,L75)</f>
        <v/>
      </c>
      <c r="AE75" s="180">
        <f>rri(20,(E75-F75),(K75-L75))</f>
        <v/>
      </c>
      <c r="AF75" s="171">
        <f>Q75</f>
        <v/>
      </c>
      <c r="AG75" s="181">
        <f>IF(ISNUMBER(AE75),AE75,0)</f>
        <v/>
      </c>
    </row>
    <row r="76" ht="12.75" customHeight="1" s="198">
      <c r="A76" s="101" t="inlineStr">
        <is>
          <t>Oman</t>
        </is>
      </c>
      <c r="B76" s="62">
        <f t="array" ref="B76">INDEX(Countries!$D$2:$D$255, MATCH(A76, Countries!$B$2:$B$255, 0))
</f>
        <v/>
      </c>
      <c r="C76" s="93" t="n">
        <v>1.182144</v>
      </c>
      <c r="D76" s="93" t="n">
        <v>0.403035</v>
      </c>
      <c r="E76" s="93" t="n">
        <v>1.157746</v>
      </c>
      <c r="F76" s="93" t="n">
        <v>0.403035</v>
      </c>
      <c r="G76" s="93" t="n">
        <v>1.15373</v>
      </c>
      <c r="H76" s="93" t="n">
        <v>0.400802</v>
      </c>
      <c r="I76" s="93" t="n">
        <v>1.092676</v>
      </c>
      <c r="J76" s="93" t="n">
        <v>0.400802</v>
      </c>
      <c r="K76" s="93" t="n">
        <v>1.088047</v>
      </c>
      <c r="L76" s="93" t="n">
        <v>0.400802</v>
      </c>
      <c r="M76" s="177">
        <f>K76-L76</f>
        <v/>
      </c>
      <c r="N76" s="177">
        <f>M76*100</f>
        <v/>
      </c>
      <c r="O76" s="177">
        <f>E76-K76</f>
        <v/>
      </c>
      <c r="P76" s="177">
        <f>F76-L76</f>
        <v/>
      </c>
      <c r="Q76" s="171">
        <f>L76/K76</f>
        <v/>
      </c>
      <c r="R76" s="171">
        <f>O76/E76</f>
        <v/>
      </c>
      <c r="S76" s="201">
        <f>((E76-F76)-(K76-L76))/(E76-F76)</f>
        <v/>
      </c>
      <c r="T76" s="171">
        <f>P76/F76</f>
        <v/>
      </c>
      <c r="U76" s="201">
        <f>K76/$K$128</f>
        <v/>
      </c>
      <c r="V76" s="179">
        <f>P76/O76</f>
        <v/>
      </c>
      <c r="W76" s="177">
        <f>O76/21</f>
        <v/>
      </c>
      <c r="X76" s="57">
        <f>(O76-P76)/21</f>
        <v/>
      </c>
      <c r="Y76" s="57">
        <f>P76/21</f>
        <v/>
      </c>
      <c r="Z76" s="171">
        <f>W76/C76</f>
        <v/>
      </c>
      <c r="AA76" s="180">
        <f>X76/(C76-D76)</f>
        <v/>
      </c>
      <c r="AB76" s="171">
        <f>Y76/D76</f>
        <v/>
      </c>
      <c r="AC76" s="171">
        <f>rri(20,E76,K76)</f>
        <v/>
      </c>
      <c r="AD76" s="171">
        <f>rri(20,F76,L76)</f>
        <v/>
      </c>
      <c r="AE76" s="180">
        <f>rri(20,(E76-F76),(K76-L76))</f>
        <v/>
      </c>
      <c r="AF76" s="171">
        <f>Q76</f>
        <v/>
      </c>
      <c r="AG76" s="181">
        <f>IF(ISNUMBER(AE76),AE76,0)</f>
        <v/>
      </c>
    </row>
    <row r="77" ht="12.75" customHeight="1" s="198">
      <c r="A77" s="101" t="inlineStr">
        <is>
          <t>Pakistan</t>
        </is>
      </c>
      <c r="B77" s="62">
        <f t="array" ref="B77">INDEX(Countries!$D$2:$D$255, MATCH(A77, Countries!$B$2:$B$255, 0))
</f>
        <v/>
      </c>
      <c r="C77" s="93" t="n">
        <v>793.4282020000001</v>
      </c>
      <c r="D77" s="93" t="n">
        <v>256.430033</v>
      </c>
      <c r="E77" s="93" t="n">
        <v>750.266994</v>
      </c>
      <c r="F77" s="93" t="n">
        <v>250.069903</v>
      </c>
      <c r="G77" s="93" t="n">
        <v>705.470584</v>
      </c>
      <c r="H77" s="93" t="n">
        <v>231.771705</v>
      </c>
      <c r="I77" s="93" t="n">
        <v>717.852426</v>
      </c>
      <c r="J77" s="93" t="n">
        <v>236.12294</v>
      </c>
      <c r="K77" s="93" t="n">
        <v>710.823637</v>
      </c>
      <c r="L77" s="93" t="n">
        <v>230.749676</v>
      </c>
      <c r="M77" s="177">
        <f>K77-L77</f>
        <v/>
      </c>
      <c r="N77" s="177">
        <f>M77*100</f>
        <v/>
      </c>
      <c r="O77" s="177">
        <f>E77-K77</f>
        <v/>
      </c>
      <c r="P77" s="177">
        <f>F77-L77</f>
        <v/>
      </c>
      <c r="Q77" s="171">
        <f>L77/K77</f>
        <v/>
      </c>
      <c r="R77" s="171">
        <f>O77/E77</f>
        <v/>
      </c>
      <c r="S77" s="201">
        <f>((E77-F77)-(K77-L77))/(E77-F77)</f>
        <v/>
      </c>
      <c r="T77" s="171">
        <f>P77/F77</f>
        <v/>
      </c>
      <c r="U77" s="201">
        <f>K77/$K$128</f>
        <v/>
      </c>
      <c r="V77" s="179">
        <f>P77/O77</f>
        <v/>
      </c>
      <c r="W77" s="177">
        <f>O77/21</f>
        <v/>
      </c>
      <c r="X77" s="57">
        <f>(O77-P77)/21</f>
        <v/>
      </c>
      <c r="Y77" s="57">
        <f>P77/21</f>
        <v/>
      </c>
      <c r="Z77" s="171">
        <f>W77/C77</f>
        <v/>
      </c>
      <c r="AA77" s="180">
        <f>X77/(C77-D77)</f>
        <v/>
      </c>
      <c r="AB77" s="171">
        <f>Y77/D77</f>
        <v/>
      </c>
      <c r="AC77" s="171">
        <f>rri(20,E77,K77)</f>
        <v/>
      </c>
      <c r="AD77" s="171">
        <f>rri(20,F77,L77)</f>
        <v/>
      </c>
      <c r="AE77" s="180">
        <f>rri(20,(E77-F77),(K77-L77))</f>
        <v/>
      </c>
      <c r="AF77" s="171">
        <f>Q77</f>
        <v/>
      </c>
      <c r="AG77" s="181">
        <f>IF(ISNUMBER(AE77),AE77,0)</f>
        <v/>
      </c>
    </row>
    <row r="78" ht="12.75" customHeight="1" s="198">
      <c r="A78" s="101" t="inlineStr">
        <is>
          <t>Palau</t>
        </is>
      </c>
      <c r="B78" s="62">
        <f t="array" ref="B78">INDEX(Countries!$D$2:$D$255, MATCH(A78, Countries!$B$2:$B$255, 0))
</f>
        <v/>
      </c>
      <c r="C78" s="93" t="n">
        <v>61.599747</v>
      </c>
      <c r="D78" s="93" t="n">
        <v>51.024907</v>
      </c>
      <c r="E78" s="93" t="n">
        <v>61.402022</v>
      </c>
      <c r="F78" s="93" t="n">
        <v>50.836298</v>
      </c>
      <c r="G78" s="93" t="n">
        <v>61.402022</v>
      </c>
      <c r="H78" s="93" t="n">
        <v>50.836298</v>
      </c>
      <c r="I78" s="93" t="n">
        <v>61.361763</v>
      </c>
      <c r="J78" s="93" t="n">
        <v>50.802443</v>
      </c>
      <c r="K78" s="93" t="n">
        <v>61.403918</v>
      </c>
      <c r="L78" s="93" t="n">
        <v>50.843158</v>
      </c>
      <c r="M78" s="177">
        <f>K78-L78</f>
        <v/>
      </c>
      <c r="N78" s="177">
        <f>M78*100</f>
        <v/>
      </c>
      <c r="O78" s="177">
        <f>E78-K78</f>
        <v/>
      </c>
      <c r="P78" s="177">
        <f>F78-L78</f>
        <v/>
      </c>
      <c r="Q78" s="171">
        <f>L78/K78</f>
        <v/>
      </c>
      <c r="R78" s="171">
        <f>O78/E78</f>
        <v/>
      </c>
      <c r="S78" s="201">
        <f>((E78-F78)-(K78-L78))/(E78-F78)</f>
        <v/>
      </c>
      <c r="T78" s="171">
        <f>P78/F78</f>
        <v/>
      </c>
      <c r="U78" s="201">
        <f>K78/$K$128</f>
        <v/>
      </c>
      <c r="V78" s="179">
        <f>P78/O78</f>
        <v/>
      </c>
      <c r="W78" s="177">
        <f>O78/21</f>
        <v/>
      </c>
      <c r="X78" s="57">
        <f>(O78-P78)/21</f>
        <v/>
      </c>
      <c r="Y78" s="57">
        <f>P78/21</f>
        <v/>
      </c>
      <c r="Z78" s="171">
        <f>W78/C78</f>
        <v/>
      </c>
      <c r="AA78" s="180">
        <f>X78/(C78-D78)</f>
        <v/>
      </c>
      <c r="AB78" s="171">
        <f>Y78/D78</f>
        <v/>
      </c>
      <c r="AC78" s="171">
        <f>rri(20,E78,K78)</f>
        <v/>
      </c>
      <c r="AD78" s="171">
        <f>rri(20,F78,L78)</f>
        <v/>
      </c>
      <c r="AE78" s="180">
        <f>rri(20,(E78-F78),(K78-L78))</f>
        <v/>
      </c>
      <c r="AF78" s="171">
        <f>Q78</f>
        <v/>
      </c>
      <c r="AG78" s="181">
        <f>IF(ISNUMBER(AE78),AE78,0)</f>
        <v/>
      </c>
    </row>
    <row r="79" ht="12.75" customHeight="1" s="198">
      <c r="A79" s="101" t="inlineStr">
        <is>
          <t>Panama</t>
        </is>
      </c>
      <c r="B79" s="62">
        <f t="array" ref="B79">INDEX(Countries!$D$2:$D$255, MATCH(A79, Countries!$B$2:$B$255, 0))
</f>
        <v/>
      </c>
      <c r="C79" s="93" t="n">
        <v>1562.668876</v>
      </c>
      <c r="D79" s="93" t="n">
        <v>643.859845</v>
      </c>
      <c r="E79" s="93" t="n">
        <v>1551.542644</v>
      </c>
      <c r="F79" s="93" t="n">
        <v>638.427094</v>
      </c>
      <c r="G79" s="93" t="n">
        <v>1532.17283</v>
      </c>
      <c r="H79" s="93" t="n">
        <v>635.522846</v>
      </c>
      <c r="I79" s="93" t="n">
        <v>1534.867916</v>
      </c>
      <c r="J79" s="93" t="n">
        <v>635.88097</v>
      </c>
      <c r="K79" s="93" t="n">
        <v>1520.75186</v>
      </c>
      <c r="L79" s="93" t="n">
        <v>631.027906</v>
      </c>
      <c r="M79" s="177">
        <f>K79-L79</f>
        <v/>
      </c>
      <c r="N79" s="177">
        <f>M79*100</f>
        <v/>
      </c>
      <c r="O79" s="177">
        <f>E79-K79</f>
        <v/>
      </c>
      <c r="P79" s="177">
        <f>F79-L79</f>
        <v/>
      </c>
      <c r="Q79" s="171">
        <f>L79/K79</f>
        <v/>
      </c>
      <c r="R79" s="171">
        <f>O79/E79</f>
        <v/>
      </c>
      <c r="S79" s="201">
        <f>((E79-F79)-(K79-L79))/(E79-F79)</f>
        <v/>
      </c>
      <c r="T79" s="171">
        <f>P79/F79</f>
        <v/>
      </c>
      <c r="U79" s="201">
        <f>K79/$K$128</f>
        <v/>
      </c>
      <c r="V79" s="179">
        <f>P79/O79</f>
        <v/>
      </c>
      <c r="W79" s="177">
        <f>O79/21</f>
        <v/>
      </c>
      <c r="X79" s="57">
        <f>(O79-P79)/21</f>
        <v/>
      </c>
      <c r="Y79" s="57">
        <f>P79/21</f>
        <v/>
      </c>
      <c r="Z79" s="171">
        <f>W79/C79</f>
        <v/>
      </c>
      <c r="AA79" s="180">
        <f>X79/(C79-D79)</f>
        <v/>
      </c>
      <c r="AB79" s="171">
        <f>Y79/D79</f>
        <v/>
      </c>
      <c r="AC79" s="171">
        <f>rri(20,E79,K79)</f>
        <v/>
      </c>
      <c r="AD79" s="171">
        <f>rri(20,F79,L79)</f>
        <v/>
      </c>
      <c r="AE79" s="180">
        <f>rri(20,(E79-F79),(K79-L79))</f>
        <v/>
      </c>
      <c r="AF79" s="171">
        <f>Q79</f>
        <v/>
      </c>
      <c r="AG79" s="181">
        <f>IF(ISNUMBER(AE79),AE79,0)</f>
        <v/>
      </c>
    </row>
    <row r="80" ht="12.75" customHeight="1" s="198">
      <c r="A80" s="101" t="inlineStr">
        <is>
          <t>Papua New Guinea</t>
        </is>
      </c>
      <c r="B80" s="62">
        <f t="array" ref="B80">INDEX(Countries!$D$2:$D$255, MATCH(A80, Countries!$B$2:$B$255, 0))
</f>
        <v/>
      </c>
      <c r="C80" s="93" t="n">
        <v>4931.766181</v>
      </c>
      <c r="D80" s="93" t="n">
        <v>222.572231</v>
      </c>
      <c r="E80" s="93" t="n">
        <v>4850.198169</v>
      </c>
      <c r="F80" s="93" t="n">
        <v>221.420359</v>
      </c>
      <c r="G80" s="93" t="n">
        <v>4816.075703</v>
      </c>
      <c r="H80" s="93" t="n">
        <v>219.653062</v>
      </c>
      <c r="I80" s="93" t="n">
        <v>4839.430268</v>
      </c>
      <c r="J80" s="93" t="n">
        <v>220.697113</v>
      </c>
      <c r="K80" s="93" t="n">
        <v>4788.269673</v>
      </c>
      <c r="L80" s="93" t="n">
        <v>218.665948</v>
      </c>
      <c r="M80" s="177">
        <f>K80-L80</f>
        <v/>
      </c>
      <c r="N80" s="177">
        <f>M80*100</f>
        <v/>
      </c>
      <c r="O80" s="177">
        <f>E80-K80</f>
        <v/>
      </c>
      <c r="P80" s="177">
        <f>F80-L80</f>
        <v/>
      </c>
      <c r="Q80" s="171">
        <f>L80/K80</f>
        <v/>
      </c>
      <c r="R80" s="171">
        <f>O80/E80</f>
        <v/>
      </c>
      <c r="S80" s="201">
        <f>((E80-F80)-(K80-L80))/(E80-F80)</f>
        <v/>
      </c>
      <c r="T80" s="171">
        <f>P80/F80</f>
        <v/>
      </c>
      <c r="U80" s="201">
        <f>K80/$K$128</f>
        <v/>
      </c>
      <c r="V80" s="179">
        <f>P80/O80</f>
        <v/>
      </c>
      <c r="W80" s="177">
        <f>O80/21</f>
        <v/>
      </c>
      <c r="X80" s="57">
        <f>(O80-P80)/21</f>
        <v/>
      </c>
      <c r="Y80" s="57">
        <f>P80/21</f>
        <v/>
      </c>
      <c r="Z80" s="171">
        <f>W80/C80</f>
        <v/>
      </c>
      <c r="AA80" s="180">
        <f>X80/(C80-D80)</f>
        <v/>
      </c>
      <c r="AB80" s="171">
        <f>Y80/D80</f>
        <v/>
      </c>
      <c r="AC80" s="171">
        <f>rri(20,E80,K80)</f>
        <v/>
      </c>
      <c r="AD80" s="171">
        <f>rri(20,F80,L80)</f>
        <v/>
      </c>
      <c r="AE80" s="180">
        <f>rri(20,(E80-F80),(K80-L80))</f>
        <v/>
      </c>
      <c r="AF80" s="171">
        <f>Q80</f>
        <v/>
      </c>
      <c r="AG80" s="181">
        <f>IF(ISNUMBER(AE80),AE80,0)</f>
        <v/>
      </c>
    </row>
    <row r="81" ht="12.75" customHeight="1" s="198">
      <c r="A81" s="101" t="inlineStr">
        <is>
          <t>Philippines</t>
        </is>
      </c>
      <c r="B81" s="62">
        <f t="array" ref="B81">INDEX(Countries!$D$2:$D$255, MATCH(A81, Countries!$B$2:$B$255, 0))
</f>
        <v/>
      </c>
      <c r="C81" s="93" t="n">
        <v>2857.164371</v>
      </c>
      <c r="D81" s="93" t="n">
        <v>973.819583</v>
      </c>
      <c r="E81" s="93" t="n">
        <v>2818.834251</v>
      </c>
      <c r="F81" s="93" t="n">
        <v>968.367576</v>
      </c>
      <c r="G81" s="93" t="n">
        <v>2708.639429</v>
      </c>
      <c r="H81" s="93" t="n">
        <v>945.859319</v>
      </c>
      <c r="I81" s="93" t="n">
        <v>2634.817709</v>
      </c>
      <c r="J81" s="93" t="n">
        <v>934.120751</v>
      </c>
      <c r="K81" s="93" t="n">
        <v>2674.554777</v>
      </c>
      <c r="L81" s="93" t="n">
        <v>938.552433</v>
      </c>
      <c r="M81" s="177">
        <f>K81-L81</f>
        <v/>
      </c>
      <c r="N81" s="177">
        <f>M81*100</f>
        <v/>
      </c>
      <c r="O81" s="177">
        <f>E81-K81</f>
        <v/>
      </c>
      <c r="P81" s="177">
        <f>F81-L81</f>
        <v/>
      </c>
      <c r="Q81" s="171">
        <f>L81/K81</f>
        <v/>
      </c>
      <c r="R81" s="171">
        <f>O81/E81</f>
        <v/>
      </c>
      <c r="S81" s="201">
        <f>((E81-F81)-(K81-L81))/(E81-F81)</f>
        <v/>
      </c>
      <c r="T81" s="171">
        <f>P81/F81</f>
        <v/>
      </c>
      <c r="U81" s="201">
        <f>K81/$K$128</f>
        <v/>
      </c>
      <c r="V81" s="179">
        <f>P81/O81</f>
        <v/>
      </c>
      <c r="W81" s="177">
        <f>O81/21</f>
        <v/>
      </c>
      <c r="X81" s="57">
        <f>(O81-P81)/21</f>
        <v/>
      </c>
      <c r="Y81" s="57">
        <f>P81/21</f>
        <v/>
      </c>
      <c r="Z81" s="171">
        <f>W81/C81</f>
        <v/>
      </c>
      <c r="AA81" s="180">
        <f>X81/(C81-D81)</f>
        <v/>
      </c>
      <c r="AB81" s="171">
        <f>Y81/D81</f>
        <v/>
      </c>
      <c r="AC81" s="171">
        <f>rri(20,E81,K81)</f>
        <v/>
      </c>
      <c r="AD81" s="171">
        <f>rri(20,F81,L81)</f>
        <v/>
      </c>
      <c r="AE81" s="180">
        <f>rri(20,(E81-F81),(K81-L81))</f>
        <v/>
      </c>
      <c r="AF81" s="171">
        <f>Q81</f>
        <v/>
      </c>
      <c r="AG81" s="181">
        <f>IF(ISNUMBER(AE81),AE81,0)</f>
        <v/>
      </c>
    </row>
    <row r="82" ht="12.75" customHeight="1" s="198">
      <c r="A82" s="101" t="inlineStr">
        <is>
          <t>Puerto Rico</t>
        </is>
      </c>
      <c r="B82" s="62">
        <f t="array" ref="B82">INDEX(Countries!$D$2:$D$255, MATCH(A82, Countries!$B$2:$B$255, 0))
</f>
        <v/>
      </c>
      <c r="C82" s="93" t="n">
        <v>92.198911</v>
      </c>
      <c r="D82" s="93" t="n">
        <v>46.633145</v>
      </c>
      <c r="E82" s="93" t="n">
        <v>92.105779</v>
      </c>
      <c r="F82" s="93" t="n">
        <v>46.592764</v>
      </c>
      <c r="G82" s="93" t="n">
        <v>92.105779</v>
      </c>
      <c r="H82" s="93" t="n">
        <v>46.592764</v>
      </c>
      <c r="I82" s="93" t="n">
        <v>88.831349</v>
      </c>
      <c r="J82" s="93" t="n">
        <v>44.639753</v>
      </c>
      <c r="K82" s="93" t="n">
        <v>88.049735</v>
      </c>
      <c r="L82" s="93" t="n">
        <v>44.119111</v>
      </c>
      <c r="M82" s="177">
        <f>K82-L82</f>
        <v/>
      </c>
      <c r="N82" s="177">
        <f>M82*100</f>
        <v/>
      </c>
      <c r="O82" s="177">
        <f>E82-K82</f>
        <v/>
      </c>
      <c r="P82" s="177">
        <f>F82-L82</f>
        <v/>
      </c>
      <c r="Q82" s="171">
        <f>L82/K82</f>
        <v/>
      </c>
      <c r="R82" s="171">
        <f>O82/E82</f>
        <v/>
      </c>
      <c r="S82" s="201">
        <f>((E82-F82)-(K82-L82))/(E82-F82)</f>
        <v/>
      </c>
      <c r="T82" s="171">
        <f>P82/F82</f>
        <v/>
      </c>
      <c r="U82" s="201">
        <f>K82/$K$128</f>
        <v/>
      </c>
      <c r="V82" s="179">
        <f>P82/O82</f>
        <v/>
      </c>
      <c r="W82" s="177">
        <f>O82/21</f>
        <v/>
      </c>
      <c r="X82" s="57">
        <f>(O82-P82)/21</f>
        <v/>
      </c>
      <c r="Y82" s="57">
        <f>P82/21</f>
        <v/>
      </c>
      <c r="Z82" s="171">
        <f>W82/C82</f>
        <v/>
      </c>
      <c r="AA82" s="180">
        <f>X82/(C82-D82)</f>
        <v/>
      </c>
      <c r="AB82" s="171">
        <f>Y82/D82</f>
        <v/>
      </c>
      <c r="AC82" s="171">
        <f>rri(20,E82,K82)</f>
        <v/>
      </c>
      <c r="AD82" s="171">
        <f>rri(20,F82,L82)</f>
        <v/>
      </c>
      <c r="AE82" s="180">
        <f>rri(20,(E82-F82),(K82-L82))</f>
        <v/>
      </c>
      <c r="AF82" s="171">
        <f>Q82</f>
        <v/>
      </c>
      <c r="AG82" s="181">
        <f>IF(ISNUMBER(AE82),AE82,0)</f>
        <v/>
      </c>
    </row>
    <row r="83" ht="12.75" customHeight="1" s="198">
      <c r="A83" s="101" t="inlineStr">
        <is>
          <t>Qatar</t>
        </is>
      </c>
      <c r="B83" s="62">
        <f t="array" ref="B83">INDEX(Countries!$D$2:$D$255, MATCH(A83, Countries!$B$2:$B$255, 0))
</f>
        <v/>
      </c>
      <c r="C83" s="93" t="n">
        <v>4.810254</v>
      </c>
      <c r="D83" s="93" t="n">
        <v>4.10997</v>
      </c>
      <c r="E83" s="93" t="n">
        <v>4.677947</v>
      </c>
      <c r="F83" s="93" t="n">
        <v>4.002345</v>
      </c>
      <c r="G83" s="93" t="n">
        <v>4.517513</v>
      </c>
      <c r="H83" s="93" t="n">
        <v>3.99172</v>
      </c>
      <c r="I83" s="93" t="n">
        <v>4.591213</v>
      </c>
      <c r="J83" s="93" t="n">
        <v>3.961157</v>
      </c>
      <c r="K83" s="93" t="n">
        <v>4.582331</v>
      </c>
      <c r="L83" s="93" t="n">
        <v>3.982366</v>
      </c>
      <c r="M83" s="177">
        <f>K83-L83</f>
        <v/>
      </c>
      <c r="N83" s="177">
        <f>M83*100</f>
        <v/>
      </c>
      <c r="O83" s="177">
        <f>E83-K83</f>
        <v/>
      </c>
      <c r="P83" s="177">
        <f>F83-L83</f>
        <v/>
      </c>
      <c r="Q83" s="171">
        <f>L83/K83</f>
        <v/>
      </c>
      <c r="R83" s="171">
        <f>O83/E83</f>
        <v/>
      </c>
      <c r="S83" s="201">
        <f>((E83-F83)-(K83-L83))/(E83-F83)</f>
        <v/>
      </c>
      <c r="T83" s="171">
        <f>P83/F83</f>
        <v/>
      </c>
      <c r="U83" s="201">
        <f>K83/$K$128</f>
        <v/>
      </c>
      <c r="V83" s="179">
        <f>P83/O83</f>
        <v/>
      </c>
      <c r="W83" s="177">
        <f>O83/21</f>
        <v/>
      </c>
      <c r="X83" s="57">
        <f>(O83-P83)/21</f>
        <v/>
      </c>
      <c r="Y83" s="57">
        <f>P83/21</f>
        <v/>
      </c>
      <c r="Z83" s="171">
        <f>W83/C83</f>
        <v/>
      </c>
      <c r="AA83" s="180">
        <f>X83/(C83-D83)</f>
        <v/>
      </c>
      <c r="AB83" s="171">
        <f>Y83/D83</f>
        <v/>
      </c>
      <c r="AC83" s="171">
        <f>rri(20,E83,K83)</f>
        <v/>
      </c>
      <c r="AD83" s="171">
        <f>rri(20,F83,L83)</f>
        <v/>
      </c>
      <c r="AE83" s="180">
        <f>rri(20,(E83-F83),(K83-L83))</f>
        <v/>
      </c>
      <c r="AF83" s="171">
        <f>Q83</f>
        <v/>
      </c>
      <c r="AG83" s="181">
        <f>IF(ISNUMBER(AE83),AE83,0)</f>
        <v/>
      </c>
    </row>
    <row r="84" ht="12.75" customHeight="1" s="198">
      <c r="A84" s="101" t="inlineStr">
        <is>
          <t>Saint Kitts and Nevis</t>
        </is>
      </c>
      <c r="B84" s="62">
        <f t="array" ref="B84">INDEX(Countries!$D$2:$D$255, MATCH(A84, Countries!$B$2:$B$255, 0))
</f>
        <v/>
      </c>
      <c r="C84" s="93" t="n">
        <v>0.302132</v>
      </c>
      <c r="D84" s="93" t="n">
        <v>0.130814</v>
      </c>
      <c r="E84" s="93" t="n">
        <v>0.300389</v>
      </c>
      <c r="F84" s="93" t="n">
        <v>0.129071</v>
      </c>
      <c r="G84" s="93" t="n">
        <v>0.300389</v>
      </c>
      <c r="H84" s="93" t="n">
        <v>0.129071</v>
      </c>
      <c r="I84" s="93" t="n">
        <v>0.287027</v>
      </c>
      <c r="J84" s="93" t="n">
        <v>0.117452</v>
      </c>
      <c r="K84" s="93" t="n">
        <v>0.288189</v>
      </c>
      <c r="L84" s="93" t="n">
        <v>0.118614</v>
      </c>
      <c r="M84" s="177">
        <f>K84-L84</f>
        <v/>
      </c>
      <c r="N84" s="177">
        <f>M84*100</f>
        <v/>
      </c>
      <c r="O84" s="177">
        <f>E84-K84</f>
        <v/>
      </c>
      <c r="P84" s="177">
        <f>F84-L84</f>
        <v/>
      </c>
      <c r="Q84" s="171">
        <f>L84/K84</f>
        <v/>
      </c>
      <c r="R84" s="171">
        <f>O84/E84</f>
        <v/>
      </c>
      <c r="S84" s="201">
        <f>((E84-F84)-(K84-L84))/(E84-F84)</f>
        <v/>
      </c>
      <c r="T84" s="171">
        <f>P84/F84</f>
        <v/>
      </c>
      <c r="U84" s="201">
        <f>K84/$K$128</f>
        <v/>
      </c>
      <c r="V84" s="179">
        <f>P84/O84</f>
        <v/>
      </c>
      <c r="W84" s="177">
        <f>O84/21</f>
        <v/>
      </c>
      <c r="X84" s="57">
        <f>(O84-P84)/21</f>
        <v/>
      </c>
      <c r="Y84" s="57">
        <f>P84/21</f>
        <v/>
      </c>
      <c r="Z84" s="171">
        <f>W84/C84</f>
        <v/>
      </c>
      <c r="AA84" s="180">
        <f>X84/(C84-D84)</f>
        <v/>
      </c>
      <c r="AB84" s="171">
        <f>Y84/D84</f>
        <v/>
      </c>
      <c r="AC84" s="171">
        <f>rri(20,E84,K84)</f>
        <v/>
      </c>
      <c r="AD84" s="171">
        <f>rri(20,F84,L84)</f>
        <v/>
      </c>
      <c r="AE84" s="180">
        <f>rri(20,(E84-F84),(K84-L84))</f>
        <v/>
      </c>
      <c r="AF84" s="171">
        <f>Q84</f>
        <v/>
      </c>
      <c r="AG84" s="181">
        <f>IF(ISNUMBER(AE84),AE84,0)</f>
        <v/>
      </c>
    </row>
    <row r="85" ht="12.75" customHeight="1" s="198">
      <c r="A85" s="101" t="inlineStr">
        <is>
          <t>Saint Lucia</t>
        </is>
      </c>
      <c r="B85" s="62">
        <f t="array" ref="B85">INDEX(Countries!$D$2:$D$255, MATCH(A85, Countries!$B$2:$B$255, 0))
</f>
        <v/>
      </c>
      <c r="C85" s="93" t="n">
        <v>1.662309</v>
      </c>
      <c r="D85" s="93" t="n">
        <v>1.075474</v>
      </c>
      <c r="E85" s="93" t="n">
        <v>1.658174</v>
      </c>
      <c r="F85" s="93" t="n">
        <v>1.07252</v>
      </c>
      <c r="G85" s="93" t="n">
        <v>1.658174</v>
      </c>
      <c r="H85" s="93" t="n">
        <v>1.07252</v>
      </c>
      <c r="I85" s="93" t="n">
        <v>1.652856</v>
      </c>
      <c r="J85" s="93" t="n">
        <v>1.07252</v>
      </c>
      <c r="K85" s="93" t="n">
        <v>1.656991</v>
      </c>
      <c r="L85" s="93" t="n">
        <v>1.075474</v>
      </c>
      <c r="M85" s="177">
        <f>K85-L85</f>
        <v/>
      </c>
      <c r="N85" s="177">
        <f>M85*100</f>
        <v/>
      </c>
      <c r="O85" s="177">
        <f>E85-K85</f>
        <v/>
      </c>
      <c r="P85" s="177">
        <f>F85-L85</f>
        <v/>
      </c>
      <c r="Q85" s="171">
        <f>L85/K85</f>
        <v/>
      </c>
      <c r="R85" s="171">
        <f>O85/E85</f>
        <v/>
      </c>
      <c r="S85" s="201">
        <f>((E85-F85)-(K85-L85))/(E85-F85)</f>
        <v/>
      </c>
      <c r="T85" s="171">
        <f>P85/F85</f>
        <v/>
      </c>
      <c r="U85" s="201">
        <f>K85/$K$128</f>
        <v/>
      </c>
      <c r="V85" s="179">
        <f>P85/O85</f>
        <v/>
      </c>
      <c r="W85" s="177">
        <f>O85/21</f>
        <v/>
      </c>
      <c r="X85" s="57">
        <f>(O85-P85)/21</f>
        <v/>
      </c>
      <c r="Y85" s="57">
        <f>P85/21</f>
        <v/>
      </c>
      <c r="Z85" s="171">
        <f>W85/C85</f>
        <v/>
      </c>
      <c r="AA85" s="180">
        <f>X85/(C85-D85)</f>
        <v/>
      </c>
      <c r="AB85" s="171">
        <f>Y85/D85</f>
        <v/>
      </c>
      <c r="AC85" s="171">
        <f>rri(20,E85,K85)</f>
        <v/>
      </c>
      <c r="AD85" s="171">
        <f>rri(20,F85,L85)</f>
        <v/>
      </c>
      <c r="AE85" s="180">
        <f>rri(20,(E85-F85),(K85-L85))</f>
        <v/>
      </c>
      <c r="AF85" s="171">
        <f>Q85</f>
        <v/>
      </c>
      <c r="AG85" s="181">
        <f>IF(ISNUMBER(AE85),AE85,0)</f>
        <v/>
      </c>
    </row>
    <row r="86" ht="12.75" customHeight="1" s="198">
      <c r="A86" s="101" t="inlineStr">
        <is>
          <t>Saint Vincent and the Grenadines</t>
        </is>
      </c>
      <c r="B86" s="62">
        <f t="array" ref="B86">INDEX(Countries!$D$2:$D$255, MATCH(A86, Countries!$B$2:$B$255, 0))
</f>
        <v/>
      </c>
      <c r="C86" s="93" t="n">
        <v>0.149903</v>
      </c>
      <c r="D86" s="93" t="n">
        <v>0.061072</v>
      </c>
      <c r="E86" s="93" t="n">
        <v>0.149903</v>
      </c>
      <c r="F86" s="93" t="n">
        <v>0.061072</v>
      </c>
      <c r="G86" s="93" t="n">
        <v>0.149903</v>
      </c>
      <c r="H86" s="93" t="n">
        <v>0.061072</v>
      </c>
      <c r="I86" s="93" t="n">
        <v>0.144567</v>
      </c>
      <c r="J86" s="93" t="n">
        <v>0.055736</v>
      </c>
      <c r="K86" s="93" t="n">
        <v>0.144567</v>
      </c>
      <c r="L86" s="93" t="n">
        <v>0.055736</v>
      </c>
      <c r="M86" s="177">
        <f>K86-L86</f>
        <v/>
      </c>
      <c r="N86" s="177">
        <f>M86*100</f>
        <v/>
      </c>
      <c r="O86" s="177">
        <f>E86-K86</f>
        <v/>
      </c>
      <c r="P86" s="177">
        <f>F86-L86</f>
        <v/>
      </c>
      <c r="Q86" s="171">
        <f>L86/K86</f>
        <v/>
      </c>
      <c r="R86" s="171">
        <f>O86/E86</f>
        <v/>
      </c>
      <c r="S86" s="201">
        <f>((E86-F86)-(K86-L86))/(E86-F86)</f>
        <v/>
      </c>
      <c r="T86" s="171">
        <f>P86/F86</f>
        <v/>
      </c>
      <c r="U86" s="201">
        <f>K86/$K$128</f>
        <v/>
      </c>
      <c r="V86" s="179">
        <f>P86/O86</f>
        <v/>
      </c>
      <c r="W86" s="177">
        <f>O86/21</f>
        <v/>
      </c>
      <c r="X86" s="57">
        <f>(O86-P86)/21</f>
        <v/>
      </c>
      <c r="Y86" s="57">
        <f>P86/21</f>
        <v/>
      </c>
      <c r="Z86" s="171">
        <f>W86/C86</f>
        <v/>
      </c>
      <c r="AA86" s="180">
        <f>X86/(C86-D86)</f>
        <v/>
      </c>
      <c r="AB86" s="171">
        <f>Y86/D86</f>
        <v/>
      </c>
      <c r="AC86" s="171">
        <f>rri(20,E86,K86)</f>
        <v/>
      </c>
      <c r="AD86" s="171">
        <f>rri(20,F86,L86)</f>
        <v/>
      </c>
      <c r="AE86" s="180">
        <f>rri(20,(E86-F86),(K86-L86))</f>
        <v/>
      </c>
      <c r="AF86" s="171">
        <f>Q86</f>
        <v/>
      </c>
      <c r="AG86" s="181">
        <f>IF(ISNUMBER(AE86),AE86,0)</f>
        <v/>
      </c>
    </row>
    <row r="87" ht="12.75" customHeight="1" s="198">
      <c r="A87" s="101" t="inlineStr">
        <is>
          <t>Saint Martin (French part)</t>
        </is>
      </c>
      <c r="B87" s="62">
        <f t="array" ref="B87">INDEX(Countries!$D$2:$D$255, MATCH(A87, Countries!$B$2:$B$255, 0))
</f>
        <v/>
      </c>
      <c r="C87" s="93" t="n">
        <v>0.189205</v>
      </c>
      <c r="D87" s="93" t="n">
        <v>0.186447</v>
      </c>
      <c r="E87" s="93" t="n">
        <v>0.177632</v>
      </c>
      <c r="F87" s="93" t="n">
        <v>0.174874</v>
      </c>
      <c r="G87" s="93" t="n">
        <v>0.177632</v>
      </c>
      <c r="H87" s="93" t="n">
        <v>0.174874</v>
      </c>
      <c r="I87" s="93" t="n">
        <v>0.144652</v>
      </c>
      <c r="J87" s="93" t="n">
        <v>0.141893</v>
      </c>
      <c r="K87" s="93" t="n">
        <v>0.156224</v>
      </c>
      <c r="L87" s="93" t="n">
        <v>0.153466</v>
      </c>
      <c r="M87" s="177">
        <f>K87-L87</f>
        <v/>
      </c>
      <c r="N87" s="177">
        <f>M87*100</f>
        <v/>
      </c>
      <c r="O87" s="177">
        <f>E87-K87</f>
        <v/>
      </c>
      <c r="P87" s="177">
        <f>F87-L87</f>
        <v/>
      </c>
      <c r="Q87" s="171">
        <f>L87/K87</f>
        <v/>
      </c>
      <c r="R87" s="171">
        <f>O87/E87</f>
        <v/>
      </c>
      <c r="S87" s="201">
        <f>((E87-F87)-(K87-L87))/(E87-F87)</f>
        <v/>
      </c>
      <c r="T87" s="171">
        <f>P87/F87</f>
        <v/>
      </c>
      <c r="U87" s="201">
        <f>K87/$K$128</f>
        <v/>
      </c>
      <c r="V87" s="179">
        <f>P87/O87</f>
        <v/>
      </c>
      <c r="W87" s="177">
        <f>O87/21</f>
        <v/>
      </c>
      <c r="X87" s="57">
        <f>(O87-P87)/21</f>
        <v/>
      </c>
      <c r="Y87" s="57">
        <f>P87/21</f>
        <v/>
      </c>
      <c r="Z87" s="171">
        <f>W87/C87</f>
        <v/>
      </c>
      <c r="AA87" s="180">
        <f>X87/(C87-D87)</f>
        <v/>
      </c>
      <c r="AB87" s="171">
        <f>Y87/D87</f>
        <v/>
      </c>
      <c r="AC87" s="171">
        <f>rri(20,E87,K87)</f>
        <v/>
      </c>
      <c r="AD87" s="171">
        <f>rri(20,F87,L87)</f>
        <v/>
      </c>
      <c r="AE87" s="180">
        <f>rri(20,(E87-F87),(K87-L87))</f>
        <v/>
      </c>
      <c r="AF87" s="171">
        <f>Q87</f>
        <v/>
      </c>
      <c r="AG87" s="181">
        <f>IF(ISNUMBER(AE87),AE87,0)</f>
        <v/>
      </c>
    </row>
    <row r="88" ht="12.75" customHeight="1" s="198">
      <c r="A88" s="101" t="inlineStr">
        <is>
          <t>Samoa</t>
        </is>
      </c>
      <c r="B88" s="62">
        <f t="array" ref="B88">INDEX(Countries!$D$2:$D$255, MATCH(A88, Countries!$B$2:$B$255, 0))
</f>
        <v/>
      </c>
      <c r="C88" s="93" t="n">
        <v>3.044853</v>
      </c>
      <c r="D88" s="93" t="n">
        <v>0.590834</v>
      </c>
      <c r="E88" s="93" t="n">
        <v>3.034225</v>
      </c>
      <c r="F88" s="93" t="n">
        <v>0.584954</v>
      </c>
      <c r="G88" s="93" t="n">
        <v>3.034225</v>
      </c>
      <c r="H88" s="93" t="n">
        <v>0.584954</v>
      </c>
      <c r="I88" s="93" t="n">
        <v>3.040127</v>
      </c>
      <c r="J88" s="93" t="n">
        <v>0.590834</v>
      </c>
      <c r="K88" s="93" t="n">
        <v>3.040127</v>
      </c>
      <c r="L88" s="93" t="n">
        <v>0.590834</v>
      </c>
      <c r="M88" s="177">
        <f>K88-L88</f>
        <v/>
      </c>
      <c r="N88" s="177">
        <f>M88*100</f>
        <v/>
      </c>
      <c r="O88" s="177">
        <f>E88-K88</f>
        <v/>
      </c>
      <c r="P88" s="177">
        <f>F88-L88</f>
        <v/>
      </c>
      <c r="Q88" s="171">
        <f>L88/K88</f>
        <v/>
      </c>
      <c r="R88" s="171">
        <f>O88/E88</f>
        <v/>
      </c>
      <c r="S88" s="201">
        <f>((E88-F88)-(K88-L88))/(E88-F88)</f>
        <v/>
      </c>
      <c r="T88" s="171">
        <f>P88/F88</f>
        <v/>
      </c>
      <c r="U88" s="201">
        <f>K88/$K$128</f>
        <v/>
      </c>
      <c r="V88" s="179">
        <f>P88/O88</f>
        <v/>
      </c>
      <c r="W88" s="177">
        <f>O88/21</f>
        <v/>
      </c>
      <c r="X88" s="57">
        <f>(O88-P88)/21</f>
        <v/>
      </c>
      <c r="Y88" s="57">
        <f>P88/21</f>
        <v/>
      </c>
      <c r="Z88" s="171">
        <f>W88/C88</f>
        <v/>
      </c>
      <c r="AA88" s="180">
        <f>X88/(C88-D88)</f>
        <v/>
      </c>
      <c r="AB88" s="171">
        <f>Y88/D88</f>
        <v/>
      </c>
      <c r="AC88" s="171">
        <f>rri(20,E88,K88)</f>
        <v/>
      </c>
      <c r="AD88" s="171">
        <f>rri(20,F88,L88)</f>
        <v/>
      </c>
      <c r="AE88" s="180">
        <f>rri(20,(E88-F88),(K88-L88))</f>
        <v/>
      </c>
      <c r="AF88" s="171">
        <f>Q88</f>
        <v/>
      </c>
      <c r="AG88" s="181">
        <f>IF(ISNUMBER(AE88),AE88,0)</f>
        <v/>
      </c>
    </row>
    <row r="89" ht="12.75" customHeight="1" s="198">
      <c r="A89" s="101" t="inlineStr">
        <is>
          <t>Sao Tome and Principe</t>
        </is>
      </c>
      <c r="B89" s="62">
        <f t="array" ref="B89">INDEX(Countries!$D$2:$D$255, MATCH(A89, Countries!$B$2:$B$255, 0))
</f>
        <v/>
      </c>
      <c r="C89" s="93" t="n">
        <v>0.006686</v>
      </c>
      <c r="D89" s="93" t="n">
        <v>0</v>
      </c>
      <c r="E89" s="93" t="n">
        <v>0.004863</v>
      </c>
      <c r="F89" s="93" t="n">
        <v>0</v>
      </c>
      <c r="G89" s="93" t="n">
        <v>0.004863</v>
      </c>
      <c r="H89" s="93" t="n">
        <v>0</v>
      </c>
      <c r="I89" s="93" t="n">
        <v>0.004863</v>
      </c>
      <c r="J89" s="93" t="n">
        <v>0</v>
      </c>
      <c r="K89" s="93" t="n">
        <v>0.006686</v>
      </c>
      <c r="L89" s="93" t="n">
        <v>0</v>
      </c>
      <c r="M89" s="177">
        <f>K89-L89</f>
        <v/>
      </c>
      <c r="N89" s="177">
        <f>M89*100</f>
        <v/>
      </c>
      <c r="O89" s="177">
        <f>E89-K89</f>
        <v/>
      </c>
      <c r="P89" s="177">
        <f>F89-L89</f>
        <v/>
      </c>
      <c r="Q89" s="171">
        <f>L89/K89</f>
        <v/>
      </c>
      <c r="R89" s="171">
        <f>O89/E89</f>
        <v/>
      </c>
      <c r="S89" s="201">
        <f>((E89-F89)-(K89-L89))/(E89-F89)</f>
        <v/>
      </c>
      <c r="T89" s="171">
        <f>P89/F89</f>
        <v/>
      </c>
      <c r="U89" s="201">
        <f>K89/$K$128</f>
        <v/>
      </c>
      <c r="V89" s="179">
        <f>P89/O89</f>
        <v/>
      </c>
      <c r="W89" s="177">
        <f>O89/21</f>
        <v/>
      </c>
      <c r="X89" s="57">
        <f>(O89-P89)/21</f>
        <v/>
      </c>
      <c r="Y89" s="57">
        <f>P89/21</f>
        <v/>
      </c>
      <c r="Z89" s="171">
        <f>W89/C89</f>
        <v/>
      </c>
      <c r="AA89" s="180">
        <f>X89/(C89-D89)</f>
        <v/>
      </c>
      <c r="AB89" s="171">
        <f>Y89/D89</f>
        <v/>
      </c>
      <c r="AC89" s="171">
        <f>rri(20,E89,K89)</f>
        <v/>
      </c>
      <c r="AD89" s="171">
        <f>rri(20,F89,L89)</f>
        <v/>
      </c>
      <c r="AE89" s="180">
        <f>rri(20,(E89-F89),(K89-L89))</f>
        <v/>
      </c>
      <c r="AF89" s="171">
        <f>Q89</f>
        <v/>
      </c>
      <c r="AG89" s="181">
        <f>IF(ISNUMBER(AE89),AE89,0)</f>
        <v/>
      </c>
    </row>
    <row r="90" ht="12.75" customHeight="1" s="198">
      <c r="A90" s="101" t="inlineStr">
        <is>
          <t>Saudi Arabia</t>
        </is>
      </c>
      <c r="B90" s="62">
        <f t="array" ref="B90">INDEX(Countries!$D$2:$D$255, MATCH(A90, Countries!$B$2:$B$255, 0))
</f>
        <v/>
      </c>
      <c r="C90" s="93" t="n">
        <v>73.468661</v>
      </c>
      <c r="D90" s="93" t="n">
        <v>8.088969000000001</v>
      </c>
      <c r="E90" s="93" t="n">
        <v>71.235552</v>
      </c>
      <c r="F90" s="93" t="n">
        <v>7.979201</v>
      </c>
      <c r="G90" s="93" t="n">
        <v>66.45949299999999</v>
      </c>
      <c r="H90" s="93" t="n">
        <v>7.644496</v>
      </c>
      <c r="I90" s="93" t="n">
        <v>69.860286</v>
      </c>
      <c r="J90" s="93" t="n">
        <v>7.492826</v>
      </c>
      <c r="K90" s="93" t="n">
        <v>65.75603599999999</v>
      </c>
      <c r="L90" s="93" t="n">
        <v>7.506081</v>
      </c>
      <c r="M90" s="177">
        <f>K90-L90</f>
        <v/>
      </c>
      <c r="N90" s="177">
        <f>M90*100</f>
        <v/>
      </c>
      <c r="O90" s="177">
        <f>E90-K90</f>
        <v/>
      </c>
      <c r="P90" s="177">
        <f>F90-L90</f>
        <v/>
      </c>
      <c r="Q90" s="171">
        <f>L90/K90</f>
        <v/>
      </c>
      <c r="R90" s="171">
        <f>O90/E90</f>
        <v/>
      </c>
      <c r="S90" s="201">
        <f>((E90-F90)-(K90-L90))/(E90-F90)</f>
        <v/>
      </c>
      <c r="T90" s="171">
        <f>P90/F90</f>
        <v/>
      </c>
      <c r="U90" s="201">
        <f>K90/$K$128</f>
        <v/>
      </c>
      <c r="V90" s="179">
        <f>P90/O90</f>
        <v/>
      </c>
      <c r="W90" s="177">
        <f>O90/21</f>
        <v/>
      </c>
      <c r="X90" s="57">
        <f>(O90-P90)/21</f>
        <v/>
      </c>
      <c r="Y90" s="57">
        <f>P90/21</f>
        <v/>
      </c>
      <c r="Z90" s="171">
        <f>W90/C90</f>
        <v/>
      </c>
      <c r="AA90" s="180">
        <f>X90/(C90-D90)</f>
        <v/>
      </c>
      <c r="AB90" s="171">
        <f>Y90/D90</f>
        <v/>
      </c>
      <c r="AC90" s="171">
        <f>rri(20,E90,K90)</f>
        <v/>
      </c>
      <c r="AD90" s="171">
        <f>rri(20,F90,L90)</f>
        <v/>
      </c>
      <c r="AE90" s="180">
        <f>rri(20,(E90-F90),(K90-L90))</f>
        <v/>
      </c>
      <c r="AF90" s="171">
        <f>Q90</f>
        <v/>
      </c>
      <c r="AG90" s="181">
        <f>IF(ISNUMBER(AE90),AE90,0)</f>
        <v/>
      </c>
    </row>
    <row r="91" ht="12.75" customHeight="1" s="198">
      <c r="A91" s="101" t="inlineStr">
        <is>
          <t>Senegal</t>
        </is>
      </c>
      <c r="B91" s="62">
        <f t="array" ref="B91">INDEX(Countries!$D$2:$D$255, MATCH(A91, Countries!$B$2:$B$255, 0))
</f>
        <v/>
      </c>
      <c r="C91" s="93" t="n">
        <v>1318.852452</v>
      </c>
      <c r="D91" s="93" t="n">
        <v>787.277514</v>
      </c>
      <c r="E91" s="93" t="n">
        <v>1282.647009</v>
      </c>
      <c r="F91" s="93" t="n">
        <v>761.099781</v>
      </c>
      <c r="G91" s="93" t="n">
        <v>1267.219529</v>
      </c>
      <c r="H91" s="93" t="n">
        <v>754.219152</v>
      </c>
      <c r="I91" s="93" t="n">
        <v>1266.942756</v>
      </c>
      <c r="J91" s="93" t="n">
        <v>756.2696999999999</v>
      </c>
      <c r="K91" s="93" t="n">
        <v>1230.586475</v>
      </c>
      <c r="L91" s="93" t="n">
        <v>728.290152</v>
      </c>
      <c r="M91" s="177">
        <f>K91-L91</f>
        <v/>
      </c>
      <c r="N91" s="177">
        <f>M91*100</f>
        <v/>
      </c>
      <c r="O91" s="177">
        <f>E91-K91</f>
        <v/>
      </c>
      <c r="P91" s="177">
        <f>F91-L91</f>
        <v/>
      </c>
      <c r="Q91" s="171">
        <f>L91/K91</f>
        <v/>
      </c>
      <c r="R91" s="171">
        <f>O91/E91</f>
        <v/>
      </c>
      <c r="S91" s="201">
        <f>((E91-F91)-(K91-L91))/(E91-F91)</f>
        <v/>
      </c>
      <c r="T91" s="171">
        <f>P91/F91</f>
        <v/>
      </c>
      <c r="U91" s="201">
        <f>K91/$K$128</f>
        <v/>
      </c>
      <c r="V91" s="179">
        <f>P91/O91</f>
        <v/>
      </c>
      <c r="W91" s="177">
        <f>O91/21</f>
        <v/>
      </c>
      <c r="X91" s="57">
        <f>(O91-P91)/21</f>
        <v/>
      </c>
      <c r="Y91" s="57">
        <f>P91/21</f>
        <v/>
      </c>
      <c r="Z91" s="171">
        <f>W91/C91</f>
        <v/>
      </c>
      <c r="AA91" s="180">
        <f>X91/(C91-D91)</f>
        <v/>
      </c>
      <c r="AB91" s="171">
        <f>Y91/D91</f>
        <v/>
      </c>
      <c r="AC91" s="171">
        <f>rri(20,E91,K91)</f>
        <v/>
      </c>
      <c r="AD91" s="171">
        <f>rri(20,F91,L91)</f>
        <v/>
      </c>
      <c r="AE91" s="180">
        <f>rri(20,(E91-F91),(K91-L91))</f>
        <v/>
      </c>
      <c r="AF91" s="171">
        <f>Q91</f>
        <v/>
      </c>
      <c r="AG91" s="181">
        <f>IF(ISNUMBER(AE91),AE91,0)</f>
        <v/>
      </c>
    </row>
    <row r="92" ht="12.75" customHeight="1" s="198">
      <c r="A92" s="101" t="inlineStr">
        <is>
          <t>Seychelles</t>
        </is>
      </c>
      <c r="B92" s="62">
        <f t="array" ref="B92">INDEX(Countries!$D$2:$D$255, MATCH(A92, Countries!$B$2:$B$255, 0))
</f>
        <v/>
      </c>
      <c r="C92" s="93" t="n">
        <v>1.157895</v>
      </c>
      <c r="D92" s="93" t="n">
        <v>0.402453</v>
      </c>
      <c r="E92" s="93" t="n">
        <v>1.08337</v>
      </c>
      <c r="F92" s="93" t="n">
        <v>0.402453</v>
      </c>
      <c r="G92" s="93" t="n">
        <v>1.08337</v>
      </c>
      <c r="H92" s="93" t="n">
        <v>0.402453</v>
      </c>
      <c r="I92" s="93" t="n">
        <v>1.065801</v>
      </c>
      <c r="J92" s="93" t="n">
        <v>0.402453</v>
      </c>
      <c r="K92" s="93" t="n">
        <v>1.114879</v>
      </c>
      <c r="L92" s="93" t="n">
        <v>0.402453</v>
      </c>
      <c r="M92" s="177">
        <f>K92-L92</f>
        <v/>
      </c>
      <c r="N92" s="177">
        <f>M92*100</f>
        <v/>
      </c>
      <c r="O92" s="177">
        <f>E92-K92</f>
        <v/>
      </c>
      <c r="P92" s="177">
        <f>F92-L92</f>
        <v/>
      </c>
      <c r="Q92" s="171">
        <f>L92/K92</f>
        <v/>
      </c>
      <c r="R92" s="171">
        <f>O92/E92</f>
        <v/>
      </c>
      <c r="S92" s="201">
        <f>((E92-F92)-(K92-L92))/(E92-F92)</f>
        <v/>
      </c>
      <c r="T92" s="171">
        <f>P92/F92</f>
        <v/>
      </c>
      <c r="U92" s="201">
        <f>K92/$K$128</f>
        <v/>
      </c>
      <c r="V92" s="179">
        <f>P92/O92</f>
        <v/>
      </c>
      <c r="W92" s="177">
        <f>O92/21</f>
        <v/>
      </c>
      <c r="X92" s="57">
        <f>(O92-P92)/21</f>
        <v/>
      </c>
      <c r="Y92" s="57">
        <f>P92/21</f>
        <v/>
      </c>
      <c r="Z92" s="171">
        <f>W92/C92</f>
        <v/>
      </c>
      <c r="AA92" s="180">
        <f>X92/(C92-D92)</f>
        <v/>
      </c>
      <c r="AB92" s="171">
        <f>Y92/D92</f>
        <v/>
      </c>
      <c r="AC92" s="171">
        <f>rri(20,E92,K92)</f>
        <v/>
      </c>
      <c r="AD92" s="171">
        <f>rri(20,F92,L92)</f>
        <v/>
      </c>
      <c r="AE92" s="180">
        <f>rri(20,(E92-F92),(K92-L92))</f>
        <v/>
      </c>
      <c r="AF92" s="171">
        <f>Q92</f>
        <v/>
      </c>
      <c r="AG92" s="181">
        <f>IF(ISNUMBER(AE92),AE92,0)</f>
        <v/>
      </c>
    </row>
    <row r="93" ht="12.75" customHeight="1" s="198">
      <c r="A93" s="101" t="inlineStr">
        <is>
          <t>Sierra Leone</t>
        </is>
      </c>
      <c r="B93" s="62">
        <f t="array" ref="B93">INDEX(Countries!$D$2:$D$255, MATCH(A93, Countries!$B$2:$B$255, 0))
</f>
        <v/>
      </c>
      <c r="C93" s="93" t="n">
        <v>1279.379445</v>
      </c>
      <c r="D93" s="93" t="n">
        <v>0</v>
      </c>
      <c r="E93" s="93" t="n">
        <v>1269.300831</v>
      </c>
      <c r="F93" s="93" t="n">
        <v>0</v>
      </c>
      <c r="G93" s="93" t="n">
        <v>1265.506177</v>
      </c>
      <c r="H93" s="93" t="n">
        <v>0</v>
      </c>
      <c r="I93" s="93" t="n">
        <v>1269.242181</v>
      </c>
      <c r="J93" s="93" t="n">
        <v>0</v>
      </c>
      <c r="K93" s="93" t="n">
        <v>1264.79375</v>
      </c>
      <c r="L93" s="93" t="n">
        <v>0</v>
      </c>
      <c r="M93" s="177">
        <f>K93-L93</f>
        <v/>
      </c>
      <c r="N93" s="177">
        <f>M93*100</f>
        <v/>
      </c>
      <c r="O93" s="177">
        <f>E93-K93</f>
        <v/>
      </c>
      <c r="P93" s="177">
        <f>F93-L93</f>
        <v/>
      </c>
      <c r="Q93" s="171">
        <f>L93/K93</f>
        <v/>
      </c>
      <c r="R93" s="171">
        <f>O93/E93</f>
        <v/>
      </c>
      <c r="S93" s="201">
        <f>((E93-F93)-(K93-L93))/(E93-F93)</f>
        <v/>
      </c>
      <c r="T93" s="171">
        <f>P93/F93</f>
        <v/>
      </c>
      <c r="U93" s="201">
        <f>K93/$K$128</f>
        <v/>
      </c>
      <c r="V93" s="179">
        <f>P93/O93</f>
        <v/>
      </c>
      <c r="W93" s="177">
        <f>O93/21</f>
        <v/>
      </c>
      <c r="X93" s="57">
        <f>(O93-P93)/21</f>
        <v/>
      </c>
      <c r="Y93" s="57">
        <f>P93/21</f>
        <v/>
      </c>
      <c r="Z93" s="171">
        <f>W93/C93</f>
        <v/>
      </c>
      <c r="AA93" s="180">
        <f>X93/(C93-D93)</f>
        <v/>
      </c>
      <c r="AB93" s="171">
        <f>Y93/D93</f>
        <v/>
      </c>
      <c r="AC93" s="171">
        <f>rri(20,E93,K93)</f>
        <v/>
      </c>
      <c r="AD93" s="171">
        <f>rri(20,F93,L93)</f>
        <v/>
      </c>
      <c r="AE93" s="180">
        <f>rri(20,(E93-F93),(K93-L93))</f>
        <v/>
      </c>
      <c r="AF93" s="171">
        <f>Q93</f>
        <v/>
      </c>
      <c r="AG93" s="181">
        <f>IF(ISNUMBER(AE93),AE93,0)</f>
        <v/>
      </c>
    </row>
    <row r="94" ht="12.75" customHeight="1" s="198">
      <c r="A94" s="101" t="inlineStr">
        <is>
          <t>Solomon Islands</t>
        </is>
      </c>
      <c r="B94" s="62">
        <f t="array" ref="B94">INDEX(Countries!$D$2:$D$255, MATCH(A94, Countries!$B$2:$B$255, 0))
</f>
        <v/>
      </c>
      <c r="C94" s="93" t="n">
        <v>547.369788</v>
      </c>
      <c r="D94" s="93" t="n">
        <v>55.830707</v>
      </c>
      <c r="E94" s="93" t="n">
        <v>536.34851</v>
      </c>
      <c r="F94" s="93" t="n">
        <v>55.162712</v>
      </c>
      <c r="G94" s="93" t="n">
        <v>528.596128</v>
      </c>
      <c r="H94" s="93" t="n">
        <v>54.683034</v>
      </c>
      <c r="I94" s="93" t="n">
        <v>524.832255</v>
      </c>
      <c r="J94" s="93" t="n">
        <v>54.102714</v>
      </c>
      <c r="K94" s="93" t="n">
        <v>528.601485</v>
      </c>
      <c r="L94" s="93" t="n">
        <v>54.71605</v>
      </c>
      <c r="M94" s="177">
        <f>K94-L94</f>
        <v/>
      </c>
      <c r="N94" s="177">
        <f>M94*100</f>
        <v/>
      </c>
      <c r="O94" s="177">
        <f>E94-K94</f>
        <v/>
      </c>
      <c r="P94" s="177">
        <f>F94-L94</f>
        <v/>
      </c>
      <c r="Q94" s="171">
        <f>L94/K94</f>
        <v/>
      </c>
      <c r="R94" s="171">
        <f>O94/E94</f>
        <v/>
      </c>
      <c r="S94" s="201">
        <f>((E94-F94)-(K94-L94))/(E94-F94)</f>
        <v/>
      </c>
      <c r="T94" s="171">
        <f>P94/F94</f>
        <v/>
      </c>
      <c r="U94" s="201">
        <f>K94/$K$128</f>
        <v/>
      </c>
      <c r="V94" s="179">
        <f>P94/O94</f>
        <v/>
      </c>
      <c r="W94" s="177">
        <f>O94/21</f>
        <v/>
      </c>
      <c r="X94" s="57">
        <f>(O94-P94)/21</f>
        <v/>
      </c>
      <c r="Y94" s="57">
        <f>P94/21</f>
        <v/>
      </c>
      <c r="Z94" s="171">
        <f>W94/C94</f>
        <v/>
      </c>
      <c r="AA94" s="180">
        <f>X94/(C94-D94)</f>
        <v/>
      </c>
      <c r="AB94" s="171">
        <f>Y94/D94</f>
        <v/>
      </c>
      <c r="AC94" s="171">
        <f>rri(20,E94,K94)</f>
        <v/>
      </c>
      <c r="AD94" s="171">
        <f>rri(20,F94,L94)</f>
        <v/>
      </c>
      <c r="AE94" s="180">
        <f>rri(20,(E94-F94),(K94-L94))</f>
        <v/>
      </c>
      <c r="AF94" s="171">
        <f>Q94</f>
        <v/>
      </c>
      <c r="AG94" s="181">
        <f>IF(ISNUMBER(AE94),AE94,0)</f>
        <v/>
      </c>
    </row>
    <row r="95" ht="12.75" customHeight="1" s="198">
      <c r="A95" s="101" t="inlineStr">
        <is>
          <t>Somalia</t>
        </is>
      </c>
      <c r="B95" s="62">
        <f t="array" ref="B95">INDEX(Countries!$D$2:$D$255, MATCH(A95, Countries!$B$2:$B$255, 0))
</f>
        <v/>
      </c>
      <c r="C95" s="93" t="n">
        <v>22.555545</v>
      </c>
      <c r="D95" s="93" t="n">
        <v>0</v>
      </c>
      <c r="E95" s="93" t="n">
        <v>21.929154</v>
      </c>
      <c r="F95" s="93" t="n">
        <v>0</v>
      </c>
      <c r="G95" s="93" t="n">
        <v>21.14143</v>
      </c>
      <c r="H95" s="93" t="n">
        <v>0</v>
      </c>
      <c r="I95" s="93" t="n">
        <v>20.78058</v>
      </c>
      <c r="J95" s="93" t="n">
        <v>0</v>
      </c>
      <c r="K95" s="93" t="n">
        <v>21.161485</v>
      </c>
      <c r="L95" s="93" t="n">
        <v>0</v>
      </c>
      <c r="M95" s="177">
        <f>K95-L95</f>
        <v/>
      </c>
      <c r="N95" s="177">
        <f>M95*100</f>
        <v/>
      </c>
      <c r="O95" s="177">
        <f>E95-K95</f>
        <v/>
      </c>
      <c r="P95" s="177">
        <f>F95-L95</f>
        <v/>
      </c>
      <c r="Q95" s="171">
        <f>L95/K95</f>
        <v/>
      </c>
      <c r="R95" s="171">
        <f>O95/E95</f>
        <v/>
      </c>
      <c r="S95" s="201">
        <f>((E95-F95)-(K95-L95))/(E95-F95)</f>
        <v/>
      </c>
      <c r="T95" s="171">
        <f>P95/F95</f>
        <v/>
      </c>
      <c r="U95" s="201">
        <f>K95/$K$128</f>
        <v/>
      </c>
      <c r="V95" s="179">
        <f>P95/O95</f>
        <v/>
      </c>
      <c r="W95" s="177">
        <f>O95/21</f>
        <v/>
      </c>
      <c r="X95" s="57">
        <f>(O95-P95)/21</f>
        <v/>
      </c>
      <c r="Y95" s="57">
        <f>P95/21</f>
        <v/>
      </c>
      <c r="Z95" s="171">
        <f>W95/C95</f>
        <v/>
      </c>
      <c r="AA95" s="180">
        <f>X95/(C95-D95)</f>
        <v/>
      </c>
      <c r="AB95" s="171">
        <f>Y95/D95</f>
        <v/>
      </c>
      <c r="AC95" s="171">
        <f>rri(20,E95,K95)</f>
        <v/>
      </c>
      <c r="AD95" s="171">
        <f>rri(20,F95,L95)</f>
        <v/>
      </c>
      <c r="AE95" s="180">
        <f>rri(20,(E95-F95),(K95-L95))</f>
        <v/>
      </c>
      <c r="AF95" s="171">
        <f>Q95</f>
        <v/>
      </c>
      <c r="AG95" s="181">
        <f>IF(ISNUMBER(AE95),AE95,0)</f>
        <v/>
      </c>
    </row>
    <row r="96" ht="12.75" customHeight="1" s="198">
      <c r="A96" s="101" t="inlineStr">
        <is>
          <t>South Africa</t>
        </is>
      </c>
      <c r="B96" s="62">
        <f t="array" ref="B96">INDEX(Countries!$D$2:$D$255, MATCH(A96, Countries!$B$2:$B$255, 0))
</f>
        <v/>
      </c>
      <c r="C96" s="93" t="n">
        <v>26.64542</v>
      </c>
      <c r="D96" s="93" t="n">
        <v>9.084125</v>
      </c>
      <c r="E96" s="93" t="n">
        <v>26.453377</v>
      </c>
      <c r="F96" s="93" t="n">
        <v>9.020377999999999</v>
      </c>
      <c r="G96" s="93" t="n">
        <v>25.110107</v>
      </c>
      <c r="H96" s="93" t="n">
        <v>8.592226</v>
      </c>
      <c r="I96" s="93" t="n">
        <v>26.258541</v>
      </c>
      <c r="J96" s="93" t="n">
        <v>9.051075000000001</v>
      </c>
      <c r="K96" s="93" t="n">
        <v>24.922112</v>
      </c>
      <c r="L96" s="93" t="n">
        <v>8.612237</v>
      </c>
      <c r="M96" s="177">
        <f>K96-L96</f>
        <v/>
      </c>
      <c r="N96" s="177">
        <f>M96*100</f>
        <v/>
      </c>
      <c r="O96" s="177">
        <f>E96-K96</f>
        <v/>
      </c>
      <c r="P96" s="177">
        <f>F96-L96</f>
        <v/>
      </c>
      <c r="Q96" s="171">
        <f>L96/K96</f>
        <v/>
      </c>
      <c r="R96" s="171">
        <f>O96/E96</f>
        <v/>
      </c>
      <c r="S96" s="201">
        <f>((E96-F96)-(K96-L96))/(E96-F96)</f>
        <v/>
      </c>
      <c r="T96" s="171">
        <f>P96/F96</f>
        <v/>
      </c>
      <c r="U96" s="201">
        <f>K96/$K$128</f>
        <v/>
      </c>
      <c r="V96" s="179">
        <f>P96/O96</f>
        <v/>
      </c>
      <c r="W96" s="177">
        <f>O96/21</f>
        <v/>
      </c>
      <c r="X96" s="57">
        <f>(O96-P96)/21</f>
        <v/>
      </c>
      <c r="Y96" s="57">
        <f>P96/21</f>
        <v/>
      </c>
      <c r="Z96" s="171">
        <f>W96/C96</f>
        <v/>
      </c>
      <c r="AA96" s="180">
        <f>X96/(C96-D96)</f>
        <v/>
      </c>
      <c r="AB96" s="171">
        <f>Y96/D96</f>
        <v/>
      </c>
      <c r="AC96" s="171">
        <f>rri(20,E96,K96)</f>
        <v/>
      </c>
      <c r="AD96" s="171">
        <f>rri(20,F96,L96)</f>
        <v/>
      </c>
      <c r="AE96" s="180">
        <f>rri(20,(E96-F96),(K96-L96))</f>
        <v/>
      </c>
      <c r="AF96" s="171">
        <f>Q96</f>
        <v/>
      </c>
      <c r="AG96" s="181">
        <f>IF(ISNUMBER(AE96),AE96,0)</f>
        <v/>
      </c>
    </row>
    <row r="97" ht="12.75" customHeight="1" s="198">
      <c r="A97" s="101" t="inlineStr">
        <is>
          <t>Sri Lanka</t>
        </is>
      </c>
      <c r="B97" s="62">
        <f t="array" ref="B97">INDEX(Countries!$D$2:$D$255, MATCH(A97, Countries!$B$2:$B$255, 0))
</f>
        <v/>
      </c>
      <c r="C97" s="93" t="n">
        <v>234.257013</v>
      </c>
      <c r="D97" s="93" t="n">
        <v>10.352921</v>
      </c>
      <c r="E97" s="93" t="n">
        <v>220.865441</v>
      </c>
      <c r="F97" s="93" t="n">
        <v>10.210272</v>
      </c>
      <c r="G97" s="93" t="n">
        <v>218.414912</v>
      </c>
      <c r="H97" s="93" t="n">
        <v>9.99174</v>
      </c>
      <c r="I97" s="93" t="n">
        <v>200.34691</v>
      </c>
      <c r="J97" s="93" t="n">
        <v>9.758329</v>
      </c>
      <c r="K97" s="93" t="n">
        <v>197.173613</v>
      </c>
      <c r="L97" s="93" t="n">
        <v>9.426852999999999</v>
      </c>
      <c r="M97" s="177">
        <f>K97-L97</f>
        <v/>
      </c>
      <c r="N97" s="177">
        <f>M97*100</f>
        <v/>
      </c>
      <c r="O97" s="177">
        <f>E97-K97</f>
        <v/>
      </c>
      <c r="P97" s="177">
        <f>F97-L97</f>
        <v/>
      </c>
      <c r="Q97" s="171">
        <f>L97/K97</f>
        <v/>
      </c>
      <c r="R97" s="171">
        <f>O97/E97</f>
        <v/>
      </c>
      <c r="S97" s="201">
        <f>((E97-F97)-(K97-L97))/(E97-F97)</f>
        <v/>
      </c>
      <c r="T97" s="171">
        <f>P97/F97</f>
        <v/>
      </c>
      <c r="U97" s="201">
        <f>K97/$K$128</f>
        <v/>
      </c>
      <c r="V97" s="179">
        <f>P97/O97</f>
        <v/>
      </c>
      <c r="W97" s="177">
        <f>O97/21</f>
        <v/>
      </c>
      <c r="X97" s="57">
        <f>(O97-P97)/21</f>
        <v/>
      </c>
      <c r="Y97" s="57">
        <f>P97/21</f>
        <v/>
      </c>
      <c r="Z97" s="171">
        <f>W97/C97</f>
        <v/>
      </c>
      <c r="AA97" s="180">
        <f>X97/(C97-D97)</f>
        <v/>
      </c>
      <c r="AB97" s="171">
        <f>Y97/D97</f>
        <v/>
      </c>
      <c r="AC97" s="171">
        <f>rri(20,E97,K97)</f>
        <v/>
      </c>
      <c r="AD97" s="171">
        <f>rri(20,F97,L97)</f>
        <v/>
      </c>
      <c r="AE97" s="180">
        <f>rri(20,(E97-F97),(K97-L97))</f>
        <v/>
      </c>
      <c r="AF97" s="171">
        <f>Q97</f>
        <v/>
      </c>
      <c r="AG97" s="181">
        <f>IF(ISNUMBER(AE97),AE97,0)</f>
        <v/>
      </c>
    </row>
    <row r="98" ht="12.75" customHeight="1" s="198">
      <c r="A98" s="101" t="inlineStr">
        <is>
          <t>Sudan</t>
        </is>
      </c>
      <c r="B98" s="62">
        <f t="array" ref="B98">INDEX(Countries!$D$2:$D$255, MATCH(A98, Countries!$B$2:$B$255, 0))
</f>
        <v/>
      </c>
      <c r="C98" s="93" t="n">
        <v>5.185727</v>
      </c>
      <c r="D98" s="93" t="n">
        <v>0.978788</v>
      </c>
      <c r="E98" s="93" t="n">
        <v>5.070497</v>
      </c>
      <c r="F98" s="93" t="n">
        <v>0.933294</v>
      </c>
      <c r="G98" s="93" t="n">
        <v>5.047934</v>
      </c>
      <c r="H98" s="93" t="n">
        <v>0.973144</v>
      </c>
      <c r="I98" s="93" t="n">
        <v>5.012421</v>
      </c>
      <c r="J98" s="93" t="n">
        <v>0.9434</v>
      </c>
      <c r="K98" s="93" t="n">
        <v>5.040301</v>
      </c>
      <c r="L98" s="93" t="n">
        <v>0.933326</v>
      </c>
      <c r="M98" s="177">
        <f>K98-L98</f>
        <v/>
      </c>
      <c r="N98" s="177">
        <f>M98*100</f>
        <v/>
      </c>
      <c r="O98" s="177">
        <f>E98-K98</f>
        <v/>
      </c>
      <c r="P98" s="177">
        <f>F98-L98</f>
        <v/>
      </c>
      <c r="Q98" s="171">
        <f>L98/K98</f>
        <v/>
      </c>
      <c r="R98" s="171">
        <f>O98/E98</f>
        <v/>
      </c>
      <c r="S98" s="201">
        <f>((E98-F98)-(K98-L98))/(E98-F98)</f>
        <v/>
      </c>
      <c r="T98" s="171">
        <f>P98/F98</f>
        <v/>
      </c>
      <c r="U98" s="201">
        <f>K98/$K$128</f>
        <v/>
      </c>
      <c r="V98" s="179">
        <f>P98/O98</f>
        <v/>
      </c>
      <c r="W98" s="177">
        <f>O98/21</f>
        <v/>
      </c>
      <c r="X98" s="57">
        <f>(O98-P98)/21</f>
        <v/>
      </c>
      <c r="Y98" s="57">
        <f>P98/21</f>
        <v/>
      </c>
      <c r="Z98" s="171">
        <f>W98/C98</f>
        <v/>
      </c>
      <c r="AA98" s="180">
        <f>X98/(C98-D98)</f>
        <v/>
      </c>
      <c r="AB98" s="171">
        <f>Y98/D98</f>
        <v/>
      </c>
      <c r="AC98" s="171">
        <f>rri(20,E98,K98)</f>
        <v/>
      </c>
      <c r="AD98" s="171">
        <f>rri(20,F98,L98)</f>
        <v/>
      </c>
      <c r="AE98" s="180">
        <f>rri(20,(E98-F98),(K98-L98))</f>
        <v/>
      </c>
      <c r="AF98" s="171">
        <f>Q98</f>
        <v/>
      </c>
      <c r="AG98" s="181">
        <f>IF(ISNUMBER(AE98),AE98,0)</f>
        <v/>
      </c>
    </row>
    <row r="99" ht="12.75" customHeight="1" s="198">
      <c r="A99" s="101" t="inlineStr">
        <is>
          <t>Suriname</t>
        </is>
      </c>
      <c r="B99" s="62">
        <f t="array" ref="B99">INDEX(Countries!$D$2:$D$255, MATCH(A99, Countries!$B$2:$B$255, 0))
</f>
        <v/>
      </c>
      <c r="C99" s="93" t="n">
        <v>869.738706</v>
      </c>
      <c r="D99" s="93" t="n">
        <v>611.5648619999999</v>
      </c>
      <c r="E99" s="93" t="n">
        <v>734.205517</v>
      </c>
      <c r="F99" s="93" t="n">
        <v>496.006697</v>
      </c>
      <c r="G99" s="93" t="n">
        <v>761.878935</v>
      </c>
      <c r="H99" s="93" t="n">
        <v>528.793409</v>
      </c>
      <c r="I99" s="93" t="n">
        <v>777.657746</v>
      </c>
      <c r="J99" s="93" t="n">
        <v>538.5559500000001</v>
      </c>
      <c r="K99" s="93" t="n">
        <v>763.219279</v>
      </c>
      <c r="L99" s="93" t="n">
        <v>528.727168</v>
      </c>
      <c r="M99" s="177">
        <f>K99-L99</f>
        <v/>
      </c>
      <c r="N99" s="177">
        <f>M99*100</f>
        <v/>
      </c>
      <c r="O99" s="177">
        <f>E99-K99</f>
        <v/>
      </c>
      <c r="P99" s="177">
        <f>F99-L99</f>
        <v/>
      </c>
      <c r="Q99" s="171">
        <f>L99/K99</f>
        <v/>
      </c>
      <c r="R99" s="171">
        <f>O99/E99</f>
        <v/>
      </c>
      <c r="S99" s="201">
        <f>((E99-F99)-(K99-L99))/(E99-F99)</f>
        <v/>
      </c>
      <c r="T99" s="171">
        <f>P99/F99</f>
        <v/>
      </c>
      <c r="U99" s="201">
        <f>K99/$K$128</f>
        <v/>
      </c>
      <c r="V99" s="179">
        <f>P99/O99</f>
        <v/>
      </c>
      <c r="W99" s="177">
        <f>O99/21</f>
        <v/>
      </c>
      <c r="X99" s="57">
        <f>(O99-P99)/21</f>
        <v/>
      </c>
      <c r="Y99" s="57">
        <f>P99/21</f>
        <v/>
      </c>
      <c r="Z99" s="171">
        <f>W99/C99</f>
        <v/>
      </c>
      <c r="AA99" s="180">
        <f>X99/(C99-D99)</f>
        <v/>
      </c>
      <c r="AB99" s="171">
        <f>Y99/D99</f>
        <v/>
      </c>
      <c r="AC99" s="171">
        <f>rri(20,E99,K99)</f>
        <v/>
      </c>
      <c r="AD99" s="171">
        <f>rri(20,F99,L99)</f>
        <v/>
      </c>
      <c r="AE99" s="180">
        <f>rri(20,(E99-F99),(K99-L99))</f>
        <v/>
      </c>
      <c r="AF99" s="171">
        <f>Q99</f>
        <v/>
      </c>
      <c r="AG99" s="181">
        <f>IF(ISNUMBER(AE99),AE99,0)</f>
        <v/>
      </c>
    </row>
    <row r="100" ht="12.75" customHeight="1" s="198">
      <c r="A100" s="101" t="inlineStr">
        <is>
          <t>Taiwan</t>
        </is>
      </c>
      <c r="B100" s="62">
        <f t="array" ref="B100">INDEX(Countries!$D$2:$D$255, MATCH(A100, Countries!$B$2:$B$255, 0))
</f>
        <v/>
      </c>
      <c r="C100" s="93" t="n">
        <v>2.029964</v>
      </c>
      <c r="D100" s="93" t="n">
        <v>1.294326</v>
      </c>
      <c r="E100" s="93" t="n">
        <v>1.980859</v>
      </c>
      <c r="F100" s="93" t="n">
        <v>1.265495</v>
      </c>
      <c r="G100" s="93" t="n">
        <v>1.687533</v>
      </c>
      <c r="H100" s="93" t="n">
        <v>1.257784</v>
      </c>
      <c r="I100" s="93" t="n">
        <v>1.693358</v>
      </c>
      <c r="J100" s="93" t="n">
        <v>1.294326</v>
      </c>
      <c r="K100" s="93" t="n">
        <v>1.693358</v>
      </c>
      <c r="L100" s="93" t="n">
        <v>1.294326</v>
      </c>
      <c r="M100" s="177">
        <f>K100-L100</f>
        <v/>
      </c>
      <c r="N100" s="177">
        <f>M100*100</f>
        <v/>
      </c>
      <c r="O100" s="177">
        <f>E100-K100</f>
        <v/>
      </c>
      <c r="P100" s="177">
        <f>F100-L100</f>
        <v/>
      </c>
      <c r="Q100" s="171">
        <f>L100/K100</f>
        <v/>
      </c>
      <c r="R100" s="171">
        <f>O100/E100</f>
        <v/>
      </c>
      <c r="S100" s="201">
        <f>((E100-F100)-(K100-L100))/(E100-F100)</f>
        <v/>
      </c>
      <c r="T100" s="171">
        <f>P100/F100</f>
        <v/>
      </c>
      <c r="U100" s="201">
        <f>K100/$K$128</f>
        <v/>
      </c>
      <c r="V100" s="179">
        <f>P100/O100</f>
        <v/>
      </c>
      <c r="W100" s="177">
        <f>O100/21</f>
        <v/>
      </c>
      <c r="X100" s="57">
        <f>(O100-P100)/21</f>
        <v/>
      </c>
      <c r="Y100" s="57">
        <f>P100/21</f>
        <v/>
      </c>
      <c r="Z100" s="171">
        <f>W100/C100</f>
        <v/>
      </c>
      <c r="AA100" s="180">
        <f>X100/(C100-D100)</f>
        <v/>
      </c>
      <c r="AB100" s="171">
        <f>Y100/D100</f>
        <v/>
      </c>
      <c r="AC100" s="171">
        <f>rri(20,E100,K100)</f>
        <v/>
      </c>
      <c r="AD100" s="171">
        <f>rri(20,F100,L100)</f>
        <v/>
      </c>
      <c r="AE100" s="180">
        <f>rri(20,(E100-F100),(K100-L100))</f>
        <v/>
      </c>
      <c r="AF100" s="171">
        <f>Q100</f>
        <v/>
      </c>
      <c r="AG100" s="181">
        <f>IF(ISNUMBER(AE100),AE100,0)</f>
        <v/>
      </c>
    </row>
    <row r="101" ht="12.75" customHeight="1" s="198">
      <c r="A101" s="101" t="inlineStr">
        <is>
          <t>Tanzania, United Republic of</t>
        </is>
      </c>
      <c r="B101" s="62">
        <f t="array" ref="B101">INDEX(Countries!$D$2:$D$255, MATCH(A101, Countries!$B$2:$B$255, 0))
</f>
        <v/>
      </c>
      <c r="C101" s="93" t="n">
        <v>1208.787261</v>
      </c>
      <c r="D101" s="93" t="n">
        <v>960.881795</v>
      </c>
      <c r="E101" s="93" t="n">
        <v>1194.966793</v>
      </c>
      <c r="F101" s="93" t="n">
        <v>951.994462</v>
      </c>
      <c r="G101" s="93" t="n">
        <v>1176.785663</v>
      </c>
      <c r="H101" s="93" t="n">
        <v>939.31678</v>
      </c>
      <c r="I101" s="93" t="n">
        <v>1175.009923</v>
      </c>
      <c r="J101" s="93" t="n">
        <v>936.963448</v>
      </c>
      <c r="K101" s="93" t="n">
        <v>1164.95546</v>
      </c>
      <c r="L101" s="93" t="n">
        <v>931.839822</v>
      </c>
      <c r="M101" s="177">
        <f>K101-L101</f>
        <v/>
      </c>
      <c r="N101" s="177">
        <f>M101*100</f>
        <v/>
      </c>
      <c r="O101" s="177">
        <f>E101-K101</f>
        <v/>
      </c>
      <c r="P101" s="177">
        <f>F101-L101</f>
        <v/>
      </c>
      <c r="Q101" s="171">
        <f>L101/K101</f>
        <v/>
      </c>
      <c r="R101" s="171">
        <f>O101/E101</f>
        <v/>
      </c>
      <c r="S101" s="201">
        <f>((E101-F101)-(K101-L101))/(E101-F101)</f>
        <v/>
      </c>
      <c r="T101" s="171">
        <f>P101/F101</f>
        <v/>
      </c>
      <c r="U101" s="201">
        <f>K101/$K$128</f>
        <v/>
      </c>
      <c r="V101" s="179">
        <f>P101/O101</f>
        <v/>
      </c>
      <c r="W101" s="177">
        <f>O101/21</f>
        <v/>
      </c>
      <c r="X101" s="57">
        <f>(O101-P101)/21</f>
        <v/>
      </c>
      <c r="Y101" s="57">
        <f>P101/21</f>
        <v/>
      </c>
      <c r="Z101" s="171">
        <f>W101/C101</f>
        <v/>
      </c>
      <c r="AA101" s="180">
        <f>X101/(C101-D101)</f>
        <v/>
      </c>
      <c r="AB101" s="171">
        <f>Y101/D101</f>
        <v/>
      </c>
      <c r="AC101" s="171">
        <f>rri(20,E101,K101)</f>
        <v/>
      </c>
      <c r="AD101" s="171">
        <f>rri(20,F101,L101)</f>
        <v/>
      </c>
      <c r="AE101" s="180">
        <f>rri(20,(E101-F101),(K101-L101))</f>
        <v/>
      </c>
      <c r="AF101" s="171">
        <f>Q101</f>
        <v/>
      </c>
      <c r="AG101" s="181">
        <f>IF(ISNUMBER(AE101),AE101,0)</f>
        <v/>
      </c>
    </row>
    <row r="102" ht="12.75" customHeight="1" s="198">
      <c r="A102" s="101" t="inlineStr">
        <is>
          <t>Thailand</t>
        </is>
      </c>
      <c r="B102" s="62">
        <f t="array" ref="B102">INDEX(Countries!$D$2:$D$255, MATCH(A102, Countries!$B$2:$B$255, 0))
</f>
        <v/>
      </c>
      <c r="C102" s="93" t="n">
        <v>2510.466361</v>
      </c>
      <c r="D102" s="93" t="n">
        <v>162.766939</v>
      </c>
      <c r="E102" s="93" t="n">
        <v>2433.468383</v>
      </c>
      <c r="F102" s="93" t="n">
        <v>155.962844</v>
      </c>
      <c r="G102" s="93" t="n">
        <v>2290.481035</v>
      </c>
      <c r="H102" s="93" t="n">
        <v>148.484036</v>
      </c>
      <c r="I102" s="93" t="n">
        <v>2312.301879</v>
      </c>
      <c r="J102" s="93" t="n">
        <v>155.312146</v>
      </c>
      <c r="K102" s="93" t="n">
        <v>2315.528495</v>
      </c>
      <c r="L102" s="93" t="n">
        <v>154.767579</v>
      </c>
      <c r="M102" s="177">
        <f>K102-L102</f>
        <v/>
      </c>
      <c r="N102" s="177">
        <f>M102*100</f>
        <v/>
      </c>
      <c r="O102" s="177">
        <f>E102-K102</f>
        <v/>
      </c>
      <c r="P102" s="177">
        <f>F102-L102</f>
        <v/>
      </c>
      <c r="Q102" s="171">
        <f>L102/K102</f>
        <v/>
      </c>
      <c r="R102" s="171">
        <f>O102/E102</f>
        <v/>
      </c>
      <c r="S102" s="201">
        <f>((E102-F102)-(K102-L102))/(E102-F102)</f>
        <v/>
      </c>
      <c r="T102" s="171">
        <f>P102/F102</f>
        <v/>
      </c>
      <c r="U102" s="201">
        <f>K102/$K$128</f>
        <v/>
      </c>
      <c r="V102" s="179">
        <f>P102/O102</f>
        <v/>
      </c>
      <c r="W102" s="177">
        <f>O102/21</f>
        <v/>
      </c>
      <c r="X102" s="57">
        <f>(O102-P102)/21</f>
        <v/>
      </c>
      <c r="Y102" s="57">
        <f>P102/21</f>
        <v/>
      </c>
      <c r="Z102" s="171">
        <f>W102/C102</f>
        <v/>
      </c>
      <c r="AA102" s="180">
        <f>X102/(C102-D102)</f>
        <v/>
      </c>
      <c r="AB102" s="171">
        <f>Y102/D102</f>
        <v/>
      </c>
      <c r="AC102" s="171">
        <f>rri(20,E102,K102)</f>
        <v/>
      </c>
      <c r="AD102" s="171">
        <f>rri(20,F102,L102)</f>
        <v/>
      </c>
      <c r="AE102" s="180">
        <f>rri(20,(E102-F102),(K102-L102))</f>
        <v/>
      </c>
      <c r="AF102" s="171">
        <f>Q102</f>
        <v/>
      </c>
      <c r="AG102" s="181">
        <f>IF(ISNUMBER(AE102),AE102,0)</f>
        <v/>
      </c>
    </row>
    <row r="103" ht="12.75" customHeight="1" s="198">
      <c r="A103" s="101" t="inlineStr">
        <is>
          <t>Tonga</t>
        </is>
      </c>
      <c r="B103" s="62">
        <f t="array" ref="B103">INDEX(Countries!$D$2:$D$255, MATCH(A103, Countries!$B$2:$B$255, 0))
</f>
        <v/>
      </c>
      <c r="C103" s="93" t="n">
        <v>8.954414999999999</v>
      </c>
      <c r="D103" s="93" t="n">
        <v>1.885948</v>
      </c>
      <c r="E103" s="93" t="n">
        <v>8.903727</v>
      </c>
      <c r="F103" s="93" t="n">
        <v>1.880545</v>
      </c>
      <c r="G103" s="93" t="n">
        <v>8.903727</v>
      </c>
      <c r="H103" s="93" t="n">
        <v>1.880545</v>
      </c>
      <c r="I103" s="93" t="n">
        <v>8.711729999999999</v>
      </c>
      <c r="J103" s="93" t="n">
        <v>1.880545</v>
      </c>
      <c r="K103" s="93" t="n">
        <v>8.651036</v>
      </c>
      <c r="L103" s="93" t="n">
        <v>1.885948</v>
      </c>
      <c r="M103" s="177">
        <f>K103-L103</f>
        <v/>
      </c>
      <c r="N103" s="177">
        <f>M103*100</f>
        <v/>
      </c>
      <c r="O103" s="177">
        <f>E103-K103</f>
        <v/>
      </c>
      <c r="P103" s="177">
        <f>F103-L103</f>
        <v/>
      </c>
      <c r="Q103" s="171">
        <f>L103/K103</f>
        <v/>
      </c>
      <c r="R103" s="171">
        <f>O103/E103</f>
        <v/>
      </c>
      <c r="S103" s="201">
        <f>((E103-F103)-(K103-L103))/(E103-F103)</f>
        <v/>
      </c>
      <c r="T103" s="171">
        <f>P103/F103</f>
        <v/>
      </c>
      <c r="U103" s="201">
        <f>K103/$K$128</f>
        <v/>
      </c>
      <c r="V103" s="179">
        <f>P103/O103</f>
        <v/>
      </c>
      <c r="W103" s="177">
        <f>O103/21</f>
        <v/>
      </c>
      <c r="X103" s="57">
        <f>(O103-P103)/21</f>
        <v/>
      </c>
      <c r="Y103" s="57">
        <f>P103/21</f>
        <v/>
      </c>
      <c r="Z103" s="171">
        <f>W103/C103</f>
        <v/>
      </c>
      <c r="AA103" s="180">
        <f>X103/(C103-D103)</f>
        <v/>
      </c>
      <c r="AB103" s="171">
        <f>Y103/D103</f>
        <v/>
      </c>
      <c r="AC103" s="171">
        <f>rri(20,E103,K103)</f>
        <v/>
      </c>
      <c r="AD103" s="171">
        <f>rri(20,F103,L103)</f>
        <v/>
      </c>
      <c r="AE103" s="180">
        <f>rri(20,(E103-F103),(K103-L103))</f>
        <v/>
      </c>
      <c r="AF103" s="171">
        <f>Q103</f>
        <v/>
      </c>
      <c r="AG103" s="181">
        <f>IF(ISNUMBER(AE103),AE103,0)</f>
        <v/>
      </c>
    </row>
    <row r="104" ht="12.75" customHeight="1" s="198">
      <c r="A104" s="101" t="inlineStr">
        <is>
          <t>Trinidad and Tobago</t>
        </is>
      </c>
      <c r="B104" s="62">
        <f t="array" ref="B104">INDEX(Countries!$D$2:$D$255, MATCH(A104, Countries!$B$2:$B$255, 0))
</f>
        <v/>
      </c>
      <c r="C104" s="93" t="n">
        <v>57.724411</v>
      </c>
      <c r="D104" s="93" t="n">
        <v>19.205112</v>
      </c>
      <c r="E104" s="93" t="n">
        <v>57.279462</v>
      </c>
      <c r="F104" s="93" t="n">
        <v>19.164459</v>
      </c>
      <c r="G104" s="93" t="n">
        <v>54.392347</v>
      </c>
      <c r="H104" s="93" t="n">
        <v>18.138353</v>
      </c>
      <c r="I104" s="93" t="n">
        <v>54.947724</v>
      </c>
      <c r="J104" s="93" t="n">
        <v>18.149255</v>
      </c>
      <c r="K104" s="93" t="n">
        <v>52.767197</v>
      </c>
      <c r="L104" s="93" t="n">
        <v>17.611269</v>
      </c>
      <c r="M104" s="177">
        <f>K104-L104</f>
        <v/>
      </c>
      <c r="N104" s="177">
        <f>M104*100</f>
        <v/>
      </c>
      <c r="O104" s="177">
        <f>E104-K104</f>
        <v/>
      </c>
      <c r="P104" s="177">
        <f>F104-L104</f>
        <v/>
      </c>
      <c r="Q104" s="171">
        <f>L104/K104</f>
        <v/>
      </c>
      <c r="R104" s="171">
        <f>O104/E104</f>
        <v/>
      </c>
      <c r="S104" s="201">
        <f>((E104-F104)-(K104-L104))/(E104-F104)</f>
        <v/>
      </c>
      <c r="T104" s="171">
        <f>P104/F104</f>
        <v/>
      </c>
      <c r="U104" s="201">
        <f>K104/$K$128</f>
        <v/>
      </c>
      <c r="V104" s="179">
        <f>P104/O104</f>
        <v/>
      </c>
      <c r="W104" s="177">
        <f>O104/21</f>
        <v/>
      </c>
      <c r="X104" s="57">
        <f>(O104-P104)/21</f>
        <v/>
      </c>
      <c r="Y104" s="57">
        <f>P104/21</f>
        <v/>
      </c>
      <c r="Z104" s="171">
        <f>W104/C104</f>
        <v/>
      </c>
      <c r="AA104" s="180">
        <f>X104/(C104-D104)</f>
        <v/>
      </c>
      <c r="AB104" s="171">
        <f>Y104/D104</f>
        <v/>
      </c>
      <c r="AC104" s="171">
        <f>rri(20,E104,K104)</f>
        <v/>
      </c>
      <c r="AD104" s="171">
        <f>rri(20,F104,L104)</f>
        <v/>
      </c>
      <c r="AE104" s="180">
        <f>rri(20,(E104-F104),(K104-L104))</f>
        <v/>
      </c>
      <c r="AF104" s="171">
        <f>Q104</f>
        <v/>
      </c>
      <c r="AG104" s="181">
        <f>IF(ISNUMBER(AE104),AE104,0)</f>
        <v/>
      </c>
    </row>
    <row r="105" ht="12.75" customHeight="1" s="198">
      <c r="A105" s="101" t="inlineStr">
        <is>
          <t>Turks and Caicos Islands</t>
        </is>
      </c>
      <c r="B105" s="62">
        <f t="array" ref="B105">INDEX(Countries!$D$2:$D$255, MATCH(A105, Countries!$B$2:$B$255, 0))
</f>
        <v/>
      </c>
      <c r="C105" s="93" t="n">
        <v>130.08804</v>
      </c>
      <c r="D105" s="93" t="n">
        <v>100.481456</v>
      </c>
      <c r="E105" s="93" t="n">
        <v>128.133761</v>
      </c>
      <c r="F105" s="93" t="n">
        <v>99.177667</v>
      </c>
      <c r="G105" s="93" t="n">
        <v>124.951006</v>
      </c>
      <c r="H105" s="93" t="n">
        <v>97.6339</v>
      </c>
      <c r="I105" s="93" t="n">
        <v>121.50825</v>
      </c>
      <c r="J105" s="93" t="n">
        <v>95.11610899999999</v>
      </c>
      <c r="K105" s="93" t="n">
        <v>117.838465</v>
      </c>
      <c r="L105" s="93" t="n">
        <v>92.174481</v>
      </c>
      <c r="M105" s="177">
        <f>K105-L105</f>
        <v/>
      </c>
      <c r="N105" s="177">
        <f>M105*100</f>
        <v/>
      </c>
      <c r="O105" s="177">
        <f>E105-K105</f>
        <v/>
      </c>
      <c r="P105" s="177">
        <f>F105-L105</f>
        <v/>
      </c>
      <c r="Q105" s="171">
        <f>L105/K105</f>
        <v/>
      </c>
      <c r="R105" s="171">
        <f>O105/E105</f>
        <v/>
      </c>
      <c r="S105" s="201">
        <f>((E105-F105)-(K105-L105))/(E105-F105)</f>
        <v/>
      </c>
      <c r="T105" s="171">
        <f>P105/F105</f>
        <v/>
      </c>
      <c r="U105" s="201">
        <f>K105/$K$128</f>
        <v/>
      </c>
      <c r="V105" s="179">
        <f>P105/O105</f>
        <v/>
      </c>
      <c r="W105" s="177">
        <f>O105/21</f>
        <v/>
      </c>
      <c r="X105" s="57">
        <f>(O105-P105)/21</f>
        <v/>
      </c>
      <c r="Y105" s="57">
        <f>P105/21</f>
        <v/>
      </c>
      <c r="Z105" s="171">
        <f>W105/C105</f>
        <v/>
      </c>
      <c r="AA105" s="180">
        <f>X105/(C105-D105)</f>
        <v/>
      </c>
      <c r="AB105" s="171">
        <f>Y105/D105</f>
        <v/>
      </c>
      <c r="AC105" s="171">
        <f>rri(20,E105,K105)</f>
        <v/>
      </c>
      <c r="AD105" s="171">
        <f>rri(20,F105,L105)</f>
        <v/>
      </c>
      <c r="AE105" s="180">
        <f>rri(20,(E105-F105),(K105-L105))</f>
        <v/>
      </c>
      <c r="AF105" s="171">
        <f>Q105</f>
        <v/>
      </c>
      <c r="AG105" s="181">
        <f>IF(ISNUMBER(AE105),AE105,0)</f>
        <v/>
      </c>
    </row>
    <row r="106" ht="12.75" customHeight="1" s="198">
      <c r="A106" s="101" t="inlineStr">
        <is>
          <t>United Arab Emirates</t>
        </is>
      </c>
      <c r="B106" s="62">
        <f t="array" ref="B106">INDEX(Countries!$D$2:$D$255, MATCH(A106, Countries!$B$2:$B$255, 0))
</f>
        <v/>
      </c>
      <c r="C106" s="93" t="n">
        <v>80.009996</v>
      </c>
      <c r="D106" s="93" t="n">
        <v>13.023577</v>
      </c>
      <c r="E106" s="93" t="n">
        <v>79.519795</v>
      </c>
      <c r="F106" s="93" t="n">
        <v>12.900322</v>
      </c>
      <c r="G106" s="93" t="n">
        <v>77.02165599999999</v>
      </c>
      <c r="H106" s="93" t="n">
        <v>12.619107</v>
      </c>
      <c r="I106" s="93" t="n">
        <v>77.48610600000001</v>
      </c>
      <c r="J106" s="93" t="n">
        <v>12.614365</v>
      </c>
      <c r="K106" s="93" t="n">
        <v>72.69422</v>
      </c>
      <c r="L106" s="93" t="n">
        <v>11.218892</v>
      </c>
      <c r="M106" s="177">
        <f>K106-L106</f>
        <v/>
      </c>
      <c r="N106" s="177">
        <f>M106*100</f>
        <v/>
      </c>
      <c r="O106" s="177">
        <f>E106-K106</f>
        <v/>
      </c>
      <c r="P106" s="177">
        <f>F106-L106</f>
        <v/>
      </c>
      <c r="Q106" s="171">
        <f>L106/K106</f>
        <v/>
      </c>
      <c r="R106" s="171">
        <f>O106/E106</f>
        <v/>
      </c>
      <c r="S106" s="201">
        <f>((E106-F106)-(K106-L106))/(E106-F106)</f>
        <v/>
      </c>
      <c r="T106" s="171">
        <f>P106/F106</f>
        <v/>
      </c>
      <c r="U106" s="201">
        <f>K106/$K$128</f>
        <v/>
      </c>
      <c r="V106" s="179">
        <f>P106/O106</f>
        <v/>
      </c>
      <c r="W106" s="177">
        <f>O106/21</f>
        <v/>
      </c>
      <c r="X106" s="57">
        <f>(O106-P106)/21</f>
        <v/>
      </c>
      <c r="Y106" s="57">
        <f>P106/21</f>
        <v/>
      </c>
      <c r="Z106" s="171">
        <f>W106/C106</f>
        <v/>
      </c>
      <c r="AA106" s="180">
        <f>X106/(C106-D106)</f>
        <v/>
      </c>
      <c r="AB106" s="171">
        <f>Y106/D106</f>
        <v/>
      </c>
      <c r="AC106" s="171">
        <f>rri(20,E106,K106)</f>
        <v/>
      </c>
      <c r="AD106" s="171">
        <f>rri(20,F106,L106)</f>
        <v/>
      </c>
      <c r="AE106" s="180">
        <f>rri(20,(E106-F106),(K106-L106))</f>
        <v/>
      </c>
      <c r="AF106" s="171">
        <f>Q106</f>
        <v/>
      </c>
      <c r="AG106" s="181">
        <f>IF(ISNUMBER(AE106),AE106,0)</f>
        <v/>
      </c>
    </row>
    <row r="107" ht="12.75" customHeight="1" s="198">
      <c r="A107" s="101" t="inlineStr">
        <is>
          <t>United States</t>
        </is>
      </c>
      <c r="B107" s="62">
        <f t="array" ref="B107">INDEX(Countries!$D$2:$D$255, MATCH(A107, Countries!$B$2:$B$255, 0))
</f>
        <v/>
      </c>
      <c r="C107" s="93" t="n">
        <v>2148.852135</v>
      </c>
      <c r="D107" s="93" t="n">
        <v>1898.536301</v>
      </c>
      <c r="E107" s="93" t="n">
        <v>2085.422164</v>
      </c>
      <c r="F107" s="93" t="n">
        <v>1845.49901</v>
      </c>
      <c r="G107" s="93" t="n">
        <v>1981.861799</v>
      </c>
      <c r="H107" s="93" t="n">
        <v>1769.233058</v>
      </c>
      <c r="I107" s="93" t="n">
        <v>1928.185023</v>
      </c>
      <c r="J107" s="93" t="n">
        <v>1727.140809</v>
      </c>
      <c r="K107" s="93" t="n">
        <v>1878.657784</v>
      </c>
      <c r="L107" s="93" t="n">
        <v>1677.884621</v>
      </c>
      <c r="M107" s="177">
        <f>K107-L107</f>
        <v/>
      </c>
      <c r="N107" s="177">
        <f>M107*100</f>
        <v/>
      </c>
      <c r="O107" s="183">
        <f>E107-K107</f>
        <v/>
      </c>
      <c r="P107" s="183">
        <f>F107-L107</f>
        <v/>
      </c>
      <c r="Q107" s="184">
        <f>L107/K107</f>
        <v/>
      </c>
      <c r="R107" s="184">
        <f>O107/E107</f>
        <v/>
      </c>
      <c r="S107" s="203">
        <f>((E107-F107)-(K107-L107))/(E107-F107)</f>
        <v/>
      </c>
      <c r="T107" s="184">
        <f>P107/F107</f>
        <v/>
      </c>
      <c r="U107" s="203">
        <f>K107/$K$128</f>
        <v/>
      </c>
      <c r="V107" s="186">
        <f>P107/O107</f>
        <v/>
      </c>
      <c r="W107" s="183">
        <f>O107/21</f>
        <v/>
      </c>
      <c r="X107" s="187">
        <f>(O107-P107)/21</f>
        <v/>
      </c>
      <c r="Y107" s="187">
        <f>P107/21</f>
        <v/>
      </c>
      <c r="Z107" s="184">
        <f>W107/C107</f>
        <v/>
      </c>
      <c r="AA107" s="184">
        <f>X107/(C107-D107)</f>
        <v/>
      </c>
      <c r="AB107" s="184">
        <f>Y107/D107</f>
        <v/>
      </c>
      <c r="AC107" s="184">
        <f>rri(20,E107,K107)</f>
        <v/>
      </c>
      <c r="AD107" s="184">
        <f>rri(20,F107,L107)</f>
        <v/>
      </c>
      <c r="AE107" s="180">
        <f>rri(20,(E107-F107),(K107-L107))</f>
        <v/>
      </c>
      <c r="AF107" s="184">
        <f>Q107</f>
        <v/>
      </c>
      <c r="AG107" s="181">
        <f>IF(ISNUMBER(AE107),AE107,0)</f>
        <v/>
      </c>
    </row>
    <row r="108" ht="12.75" customHeight="1" s="198">
      <c r="A108" s="101" t="inlineStr">
        <is>
          <t>Vanuatu</t>
        </is>
      </c>
      <c r="B108" s="62">
        <f t="array" ref="B108">INDEX(Countries!$D$2:$D$255, MATCH(A108, Countries!$B$2:$B$255, 0))
</f>
        <v/>
      </c>
      <c r="C108" s="93" t="n">
        <v>17.769682</v>
      </c>
      <c r="D108" s="93" t="n">
        <v>0</v>
      </c>
      <c r="E108" s="93" t="n">
        <v>17.700817</v>
      </c>
      <c r="F108" s="93" t="n">
        <v>0</v>
      </c>
      <c r="G108" s="93" t="n">
        <v>17.700817</v>
      </c>
      <c r="H108" s="93" t="n">
        <v>0</v>
      </c>
      <c r="I108" s="93" t="n">
        <v>17.690338</v>
      </c>
      <c r="J108" s="93" t="n">
        <v>0</v>
      </c>
      <c r="K108" s="93" t="n">
        <v>17.636071</v>
      </c>
      <c r="L108" s="93" t="n">
        <v>0</v>
      </c>
      <c r="M108" s="177">
        <f>K108-L108</f>
        <v/>
      </c>
      <c r="N108" s="177">
        <f>M108*100</f>
        <v/>
      </c>
      <c r="O108" s="177">
        <f>E108-K108</f>
        <v/>
      </c>
      <c r="P108" s="177">
        <f>F108-L108</f>
        <v/>
      </c>
      <c r="Q108" s="171">
        <f>L108/K108</f>
        <v/>
      </c>
      <c r="R108" s="171">
        <f>O108/E108</f>
        <v/>
      </c>
      <c r="S108" s="201">
        <f>((E108-F108)-(K108-L108))/(E108-F108)</f>
        <v/>
      </c>
      <c r="T108" s="171">
        <f>P108/F108</f>
        <v/>
      </c>
      <c r="U108" s="201">
        <f>K108/$K$128</f>
        <v/>
      </c>
      <c r="V108" s="179">
        <f>P108/O108</f>
        <v/>
      </c>
      <c r="W108" s="177">
        <f>O108/21</f>
        <v/>
      </c>
      <c r="X108" s="57">
        <f>(O108-P108)/21</f>
        <v/>
      </c>
      <c r="Y108" s="57">
        <f>P108/21</f>
        <v/>
      </c>
      <c r="Z108" s="171">
        <f>W108/C108</f>
        <v/>
      </c>
      <c r="AA108" s="180">
        <f>X108/(C108-D108)</f>
        <v/>
      </c>
      <c r="AB108" s="171">
        <f>Y108/D108</f>
        <v/>
      </c>
      <c r="AC108" s="171">
        <f>rri(20,E108,K108)</f>
        <v/>
      </c>
      <c r="AD108" s="171">
        <f>rri(20,F108,L108)</f>
        <v/>
      </c>
      <c r="AE108" s="180">
        <f>rri(20,(E108-F108),(K108-L108))</f>
        <v/>
      </c>
      <c r="AF108" s="171">
        <f>Q108</f>
        <v/>
      </c>
      <c r="AG108" s="181">
        <f>IF(ISNUMBER(AE108),AE108,0)</f>
        <v/>
      </c>
    </row>
    <row r="109" ht="12.75" customHeight="1" s="198">
      <c r="A109" s="101" t="inlineStr">
        <is>
          <t>Venezuela (Bolivarian Republic of)</t>
        </is>
      </c>
      <c r="B109" s="62">
        <f t="array" ref="B109">INDEX(Countries!$D$2:$D$255, MATCH(A109, Countries!$B$2:$B$255, 0))
</f>
        <v/>
      </c>
      <c r="C109" s="93" t="n">
        <v>2918.368532</v>
      </c>
      <c r="D109" s="93" t="n">
        <v>1957.646263</v>
      </c>
      <c r="E109" s="93" t="n">
        <v>2835.331008</v>
      </c>
      <c r="F109" s="93" t="n">
        <v>1931.126392</v>
      </c>
      <c r="G109" s="93" t="n">
        <v>2803.137176</v>
      </c>
      <c r="H109" s="93" t="n">
        <v>1888.50041</v>
      </c>
      <c r="I109" s="93" t="n">
        <v>2819.901697</v>
      </c>
      <c r="J109" s="93" t="n">
        <v>1888.870446</v>
      </c>
      <c r="K109" s="93" t="n">
        <v>2781.476135</v>
      </c>
      <c r="L109" s="93" t="n">
        <v>1857.909775</v>
      </c>
      <c r="M109" s="177">
        <f>K109-L109</f>
        <v/>
      </c>
      <c r="N109" s="177">
        <f>M109*100</f>
        <v/>
      </c>
      <c r="O109" s="177">
        <f>E109-K109</f>
        <v/>
      </c>
      <c r="P109" s="177">
        <f>F109-L109</f>
        <v/>
      </c>
      <c r="Q109" s="171">
        <f>L109/K109</f>
        <v/>
      </c>
      <c r="R109" s="171">
        <f>O109/E109</f>
        <v/>
      </c>
      <c r="S109" s="201">
        <f>((E109-F109)-(K109-L109))/(E109-F109)</f>
        <v/>
      </c>
      <c r="T109" s="171">
        <f>P109/F109</f>
        <v/>
      </c>
      <c r="U109" s="201">
        <f>K109/$K$128</f>
        <v/>
      </c>
      <c r="V109" s="179">
        <f>P109/O109</f>
        <v/>
      </c>
      <c r="W109" s="177">
        <f>O109/21</f>
        <v/>
      </c>
      <c r="X109" s="57">
        <f>(O109-P109)/21</f>
        <v/>
      </c>
      <c r="Y109" s="57">
        <f>P109/21</f>
        <v/>
      </c>
      <c r="Z109" s="171">
        <f>W109/C109</f>
        <v/>
      </c>
      <c r="AA109" s="180">
        <f>X109/(C109-D109)</f>
        <v/>
      </c>
      <c r="AB109" s="171">
        <f>Y109/D109</f>
        <v/>
      </c>
      <c r="AC109" s="171">
        <f>rri(20,E109,K109)</f>
        <v/>
      </c>
      <c r="AD109" s="171">
        <f>rri(20,F109,L109)</f>
        <v/>
      </c>
      <c r="AE109" s="180">
        <f>rri(20,(E109-F109),(K109-L109))</f>
        <v/>
      </c>
      <c r="AF109" s="171">
        <f>Q109</f>
        <v/>
      </c>
      <c r="AG109" s="181">
        <f>IF(ISNUMBER(AE109),AE109,0)</f>
        <v/>
      </c>
    </row>
    <row r="110" ht="12.75" customHeight="1" s="198">
      <c r="A110" s="101" t="inlineStr">
        <is>
          <t>Viet Nam</t>
        </is>
      </c>
      <c r="B110" s="62">
        <f t="array" ref="B110">INDEX(Countries!$D$2:$D$255, MATCH(A110, Countries!$B$2:$B$255, 0))
</f>
        <v/>
      </c>
      <c r="C110" s="93" t="n">
        <v>1799.313855</v>
      </c>
      <c r="D110" s="93" t="n">
        <v>834.193806</v>
      </c>
      <c r="E110" s="93" t="n">
        <v>1718.177229</v>
      </c>
      <c r="F110" s="93" t="n">
        <v>793.0144330000001</v>
      </c>
      <c r="G110" s="93" t="n">
        <v>1622.112847</v>
      </c>
      <c r="H110" s="93" t="n">
        <v>732.712277</v>
      </c>
      <c r="I110" s="93" t="n">
        <v>1599.76344</v>
      </c>
      <c r="J110" s="93" t="n">
        <v>736.577151</v>
      </c>
      <c r="K110" s="93" t="n">
        <v>1589.863153</v>
      </c>
      <c r="L110" s="93" t="n">
        <v>735.078649</v>
      </c>
      <c r="M110" s="177">
        <f>K110-L110</f>
        <v/>
      </c>
      <c r="N110" s="177">
        <f>M110*100</f>
        <v/>
      </c>
      <c r="O110" s="177">
        <f>E110-K110</f>
        <v/>
      </c>
      <c r="P110" s="177">
        <f>F110-L110</f>
        <v/>
      </c>
      <c r="Q110" s="171">
        <f>L110/K110</f>
        <v/>
      </c>
      <c r="R110" s="171">
        <f>O110/E110</f>
        <v/>
      </c>
      <c r="S110" s="201">
        <f>((E110-F110)-(K110-L110))/(E110-F110)</f>
        <v/>
      </c>
      <c r="T110" s="171">
        <f>P110/F110</f>
        <v/>
      </c>
      <c r="U110" s="201">
        <f>K110/$K$128</f>
        <v/>
      </c>
      <c r="V110" s="179">
        <f>P110/O110</f>
        <v/>
      </c>
      <c r="W110" s="177">
        <f>O110/21</f>
        <v/>
      </c>
      <c r="X110" s="57">
        <f>(O110-P110)/21</f>
        <v/>
      </c>
      <c r="Y110" s="57">
        <f>P110/21</f>
        <v/>
      </c>
      <c r="Z110" s="171">
        <f>W110/C110</f>
        <v/>
      </c>
      <c r="AA110" s="180">
        <f>X110/(C110-D110)</f>
        <v/>
      </c>
      <c r="AB110" s="171">
        <f>Y110/D110</f>
        <v/>
      </c>
      <c r="AC110" s="171">
        <f>rri(20,E110,K110)</f>
        <v/>
      </c>
      <c r="AD110" s="171">
        <f>rri(20,F110,L110)</f>
        <v/>
      </c>
      <c r="AE110" s="180">
        <f>rri(20,(E110-F110),(K110-L110))</f>
        <v/>
      </c>
      <c r="AF110" s="171">
        <f>Q110</f>
        <v/>
      </c>
      <c r="AG110" s="181">
        <f>IF(ISNUMBER(AE110),AE110,0)</f>
        <v/>
      </c>
    </row>
    <row r="111" ht="12.75" customHeight="1" s="198">
      <c r="A111" s="101" t="inlineStr">
        <is>
          <t>Virgin Islands, U.S.</t>
        </is>
      </c>
      <c r="B111" s="62">
        <f t="array" ref="B111">INDEX(Countries!$D$2:$D$255, MATCH(A111, Countries!$B$2:$B$255, 0))
</f>
        <v/>
      </c>
      <c r="C111" s="93" t="n">
        <v>2.087308</v>
      </c>
      <c r="D111" s="93" t="n">
        <v>1.223912</v>
      </c>
      <c r="E111" s="93" t="n">
        <v>2.067021</v>
      </c>
      <c r="F111" s="93" t="n">
        <v>1.208262</v>
      </c>
      <c r="G111" s="93" t="n">
        <v>2.067021</v>
      </c>
      <c r="H111" s="93" t="n">
        <v>1.208262</v>
      </c>
      <c r="I111" s="93" t="n">
        <v>2.061252</v>
      </c>
      <c r="J111" s="93" t="n">
        <v>1.211771</v>
      </c>
      <c r="K111" s="93" t="n">
        <v>2.049654</v>
      </c>
      <c r="L111" s="93" t="n">
        <v>1.200173</v>
      </c>
      <c r="M111" s="177">
        <f>K111-L111</f>
        <v/>
      </c>
      <c r="N111" s="177">
        <f>M111*100</f>
        <v/>
      </c>
      <c r="O111" s="177">
        <f>E111-K111</f>
        <v/>
      </c>
      <c r="P111" s="177">
        <f>F111-L111</f>
        <v/>
      </c>
      <c r="Q111" s="171">
        <f>L111/K111</f>
        <v/>
      </c>
      <c r="R111" s="171">
        <f>O111/E111</f>
        <v/>
      </c>
      <c r="S111" s="201">
        <f>((E111-F111)-(K111-L111))/(E111-F111)</f>
        <v/>
      </c>
      <c r="T111" s="171">
        <f>P111/F111</f>
        <v/>
      </c>
      <c r="U111" s="201">
        <f>K111/$K$128</f>
        <v/>
      </c>
      <c r="V111" s="179">
        <f>P111/O111</f>
        <v/>
      </c>
      <c r="W111" s="177">
        <f>O111/21</f>
        <v/>
      </c>
      <c r="X111" s="57">
        <f>(O111-P111)/21</f>
        <v/>
      </c>
      <c r="Y111" s="57">
        <f>P111/21</f>
        <v/>
      </c>
      <c r="Z111" s="171">
        <f>W111/C111</f>
        <v/>
      </c>
      <c r="AA111" s="180">
        <f>X111/(C111-D111)</f>
        <v/>
      </c>
      <c r="AB111" s="171">
        <f>Y111/D111</f>
        <v/>
      </c>
      <c r="AC111" s="171">
        <f>rri(20,E111,K111)</f>
        <v/>
      </c>
      <c r="AD111" s="171">
        <f>rri(20,F111,L111)</f>
        <v/>
      </c>
      <c r="AE111" s="180">
        <f>rri(20,(E111-F111),(K111-L111))</f>
        <v/>
      </c>
      <c r="AF111" s="171">
        <f>Q111</f>
        <v/>
      </c>
      <c r="AG111" s="181">
        <f>IF(ISNUMBER(AE111),AE111,0)</f>
        <v/>
      </c>
    </row>
    <row r="112" ht="12.75" customHeight="1" s="198">
      <c r="A112" s="101" t="inlineStr">
        <is>
          <t>Yemen</t>
        </is>
      </c>
      <c r="B112" s="62">
        <f t="array" ref="B112">INDEX(Countries!$D$2:$D$255, MATCH(A112, Countries!$B$2:$B$255, 0))
</f>
        <v/>
      </c>
      <c r="C112" s="93" t="n">
        <v>15.634238</v>
      </c>
      <c r="D112" s="93" t="n">
        <v>2.418147</v>
      </c>
      <c r="E112" s="93" t="n">
        <v>15.265364</v>
      </c>
      <c r="F112" s="93" t="n">
        <v>2.353974</v>
      </c>
      <c r="G112" s="93" t="n">
        <v>15.403492</v>
      </c>
      <c r="H112" s="93" t="n">
        <v>2.353974</v>
      </c>
      <c r="I112" s="93" t="n">
        <v>15.410758</v>
      </c>
      <c r="J112" s="93" t="n">
        <v>2.417552</v>
      </c>
      <c r="K112" s="93" t="n">
        <v>15.4196</v>
      </c>
      <c r="L112" s="93" t="n">
        <v>2.417552</v>
      </c>
      <c r="M112" s="177">
        <f>K112-L112</f>
        <v/>
      </c>
      <c r="N112" s="177">
        <f>M112*100</f>
        <v/>
      </c>
      <c r="O112" s="177">
        <f>E112-K112</f>
        <v/>
      </c>
      <c r="P112" s="177">
        <f>F112-L112</f>
        <v/>
      </c>
      <c r="Q112" s="171">
        <f>L112/K112</f>
        <v/>
      </c>
      <c r="R112" s="171">
        <f>O112/E112</f>
        <v/>
      </c>
      <c r="S112" s="201">
        <f>((E112-F112)-(K112-L112))/(E112-F112)</f>
        <v/>
      </c>
      <c r="T112" s="171">
        <f>P112/F112</f>
        <v/>
      </c>
      <c r="U112" s="201">
        <f>K112/$K$128</f>
        <v/>
      </c>
      <c r="V112" s="179">
        <f>P112/O112</f>
        <v/>
      </c>
      <c r="W112" s="177">
        <f>O112/21</f>
        <v/>
      </c>
      <c r="X112" s="57">
        <f>(O112-P112)/21</f>
        <v/>
      </c>
      <c r="Y112" s="57">
        <f>P112/21</f>
        <v/>
      </c>
      <c r="Z112" s="171">
        <f>W112/C112</f>
        <v/>
      </c>
      <c r="AA112" s="180">
        <f>X112/(C112-D112)</f>
        <v/>
      </c>
      <c r="AB112" s="171">
        <f>Y112/D112</f>
        <v/>
      </c>
      <c r="AC112" s="171">
        <f>rri(20,E112,K112)</f>
        <v/>
      </c>
      <c r="AD112" s="171">
        <f>rri(20,F112,L112)</f>
        <v/>
      </c>
      <c r="AE112" s="180">
        <f>rri(20,(E112-F112),(K112-L112))</f>
        <v/>
      </c>
      <c r="AF112" s="171">
        <f>Q112</f>
        <v/>
      </c>
      <c r="AG112" s="181">
        <f>IF(ISNUMBER(AE112),AE112,0)</f>
        <v/>
      </c>
    </row>
    <row r="113" ht="12.75" customHeight="1" s="198">
      <c r="A113" s="101" t="inlineStr">
        <is>
          <t>Bermuda</t>
        </is>
      </c>
      <c r="B113" s="62">
        <f t="array" ref="B113">INDEX(Countries!$D$2:$D$255, MATCH(A113, Countries!$B$2:$B$255, 0))
</f>
        <v/>
      </c>
      <c r="C113" s="95" t="inlineStr">
        <is>
          <t>NoData</t>
        </is>
      </c>
      <c r="D113" s="95" t="inlineStr">
        <is>
          <t>NoData</t>
        </is>
      </c>
      <c r="E113" s="95" t="inlineStr">
        <is>
          <t>NoData</t>
        </is>
      </c>
      <c r="F113" s="95" t="inlineStr">
        <is>
          <t>NoData</t>
        </is>
      </c>
      <c r="G113" s="95" t="inlineStr">
        <is>
          <t>NoData</t>
        </is>
      </c>
      <c r="H113" s="95" t="inlineStr">
        <is>
          <t>NoData</t>
        </is>
      </c>
      <c r="I113" s="95" t="inlineStr">
        <is>
          <t>NoData</t>
        </is>
      </c>
      <c r="J113" s="95" t="inlineStr">
        <is>
          <t>NoData</t>
        </is>
      </c>
      <c r="K113" s="95" t="inlineStr">
        <is>
          <t>NoData</t>
        </is>
      </c>
      <c r="L113" s="95" t="inlineStr">
        <is>
          <t>NoData</t>
        </is>
      </c>
      <c r="M113" s="101" t="inlineStr">
        <is>
          <t>NoData</t>
        </is>
      </c>
      <c r="N113" s="101" t="inlineStr">
        <is>
          <t>NoData</t>
        </is>
      </c>
      <c r="O113" s="57" t="inlineStr">
        <is>
          <t>NoData</t>
        </is>
      </c>
      <c r="P113" s="57" t="inlineStr">
        <is>
          <t>NoData</t>
        </is>
      </c>
      <c r="Q113" s="57" t="inlineStr">
        <is>
          <t>NoData</t>
        </is>
      </c>
      <c r="R113" s="57" t="inlineStr">
        <is>
          <t>NoData</t>
        </is>
      </c>
      <c r="S113" s="57" t="inlineStr">
        <is>
          <t>NoData</t>
        </is>
      </c>
      <c r="T113" s="57" t="inlineStr">
        <is>
          <t>NoData</t>
        </is>
      </c>
      <c r="U113" s="57" t="inlineStr">
        <is>
          <t>NoData</t>
        </is>
      </c>
      <c r="V113" s="57" t="inlineStr">
        <is>
          <t>NoData</t>
        </is>
      </c>
      <c r="W113" s="57" t="inlineStr">
        <is>
          <t>NoData</t>
        </is>
      </c>
      <c r="X113" s="57" t="inlineStr">
        <is>
          <t>NoData</t>
        </is>
      </c>
      <c r="Y113" s="57" t="inlineStr">
        <is>
          <t>NoData</t>
        </is>
      </c>
      <c r="Z113" s="57" t="inlineStr">
        <is>
          <t>NoData</t>
        </is>
      </c>
      <c r="AA113" s="57" t="inlineStr">
        <is>
          <t>NoData</t>
        </is>
      </c>
      <c r="AB113" s="57" t="inlineStr">
        <is>
          <t>NoData</t>
        </is>
      </c>
      <c r="AC113" s="57" t="inlineStr">
        <is>
          <t>NoData</t>
        </is>
      </c>
      <c r="AD113" s="57" t="inlineStr">
        <is>
          <t>NoData</t>
        </is>
      </c>
      <c r="AE113" s="57" t="inlineStr">
        <is>
          <t>NoData</t>
        </is>
      </c>
      <c r="AF113" s="57" t="inlineStr">
        <is>
          <t>NoData</t>
        </is>
      </c>
      <c r="AG113" s="57" t="inlineStr">
        <is>
          <t>NoData</t>
        </is>
      </c>
    </row>
    <row r="114" ht="12.75" customHeight="1" s="198">
      <c r="A114" s="101" t="inlineStr">
        <is>
          <t>Cook Islands</t>
        </is>
      </c>
      <c r="B114" s="62">
        <f t="array" ref="B114">INDEX(Countries!$D$2:$D$255, MATCH(A114, Countries!$B$2:$B$255, 0))
</f>
        <v/>
      </c>
      <c r="C114" s="95" t="inlineStr">
        <is>
          <t>NoData</t>
        </is>
      </c>
      <c r="D114" s="95" t="inlineStr">
        <is>
          <t>NoData</t>
        </is>
      </c>
      <c r="E114" s="95" t="inlineStr">
        <is>
          <t>NoData</t>
        </is>
      </c>
      <c r="F114" s="95" t="inlineStr">
        <is>
          <t>NoData</t>
        </is>
      </c>
      <c r="G114" s="95" t="inlineStr">
        <is>
          <t>NoData</t>
        </is>
      </c>
      <c r="H114" s="95" t="inlineStr">
        <is>
          <t>NoData</t>
        </is>
      </c>
      <c r="I114" s="95" t="inlineStr">
        <is>
          <t>NoData</t>
        </is>
      </c>
      <c r="J114" s="95" t="inlineStr">
        <is>
          <t>NoData</t>
        </is>
      </c>
      <c r="K114" s="95" t="inlineStr">
        <is>
          <t>NoData</t>
        </is>
      </c>
      <c r="L114" s="95" t="inlineStr">
        <is>
          <t>NoData</t>
        </is>
      </c>
      <c r="M114" s="101" t="inlineStr">
        <is>
          <t>NoData</t>
        </is>
      </c>
      <c r="N114" s="101" t="inlineStr">
        <is>
          <t>NoData</t>
        </is>
      </c>
      <c r="O114" s="57" t="inlineStr">
        <is>
          <t>NoData</t>
        </is>
      </c>
      <c r="P114" s="57" t="inlineStr">
        <is>
          <t>NoData</t>
        </is>
      </c>
      <c r="Q114" s="57" t="inlineStr">
        <is>
          <t>NoData</t>
        </is>
      </c>
      <c r="R114" s="57" t="inlineStr">
        <is>
          <t>NoData</t>
        </is>
      </c>
      <c r="S114" s="57" t="inlineStr">
        <is>
          <t>NoData</t>
        </is>
      </c>
      <c r="T114" s="57" t="inlineStr">
        <is>
          <t>NoData</t>
        </is>
      </c>
      <c r="U114" s="57" t="inlineStr">
        <is>
          <t>NoData</t>
        </is>
      </c>
      <c r="V114" s="57" t="inlineStr">
        <is>
          <t>NoData</t>
        </is>
      </c>
      <c r="W114" s="57" t="inlineStr">
        <is>
          <t>NoData</t>
        </is>
      </c>
      <c r="X114" s="57" t="inlineStr">
        <is>
          <t>NoData</t>
        </is>
      </c>
      <c r="Y114" s="57" t="inlineStr">
        <is>
          <t>NoData</t>
        </is>
      </c>
      <c r="Z114" s="57" t="inlineStr">
        <is>
          <t>NoData</t>
        </is>
      </c>
      <c r="AA114" s="57" t="inlineStr">
        <is>
          <t>NoData</t>
        </is>
      </c>
      <c r="AB114" s="57" t="inlineStr">
        <is>
          <t>NoData</t>
        </is>
      </c>
      <c r="AC114" s="57" t="inlineStr">
        <is>
          <t>NoData</t>
        </is>
      </c>
      <c r="AD114" s="57" t="inlineStr">
        <is>
          <t>NoData</t>
        </is>
      </c>
      <c r="AE114" s="57" t="inlineStr">
        <is>
          <t>NoData</t>
        </is>
      </c>
      <c r="AF114" s="57" t="inlineStr">
        <is>
          <t>NoData</t>
        </is>
      </c>
      <c r="AG114" s="57" t="inlineStr">
        <is>
          <t>NoData</t>
        </is>
      </c>
    </row>
    <row r="115" ht="12.75" customHeight="1" s="198">
      <c r="A115" s="101" t="inlineStr">
        <is>
          <t>French Polynesia</t>
        </is>
      </c>
      <c r="B115" s="62">
        <f t="array" ref="B115">INDEX(Countries!$D$2:$D$255, MATCH(A115, Countries!$B$2:$B$255, 0))
</f>
        <v/>
      </c>
      <c r="C115" s="95" t="inlineStr">
        <is>
          <t>NoData</t>
        </is>
      </c>
      <c r="D115" s="95" t="inlineStr">
        <is>
          <t>NoData</t>
        </is>
      </c>
      <c r="E115" s="95" t="inlineStr">
        <is>
          <t>NoData</t>
        </is>
      </c>
      <c r="F115" s="95" t="inlineStr">
        <is>
          <t>NoData</t>
        </is>
      </c>
      <c r="G115" s="95" t="inlineStr">
        <is>
          <t>NoData</t>
        </is>
      </c>
      <c r="H115" s="95" t="inlineStr">
        <is>
          <t>NoData</t>
        </is>
      </c>
      <c r="I115" s="95" t="inlineStr">
        <is>
          <t>NoData</t>
        </is>
      </c>
      <c r="J115" s="95" t="inlineStr">
        <is>
          <t>NoData</t>
        </is>
      </c>
      <c r="K115" s="95" t="inlineStr">
        <is>
          <t>NoData</t>
        </is>
      </c>
      <c r="L115" s="95" t="inlineStr">
        <is>
          <t>NoData</t>
        </is>
      </c>
      <c r="M115" s="101" t="inlineStr">
        <is>
          <t>NoData</t>
        </is>
      </c>
      <c r="N115" s="101" t="inlineStr">
        <is>
          <t>NoData</t>
        </is>
      </c>
      <c r="O115" s="57" t="inlineStr">
        <is>
          <t>NoData</t>
        </is>
      </c>
      <c r="P115" s="57" t="inlineStr">
        <is>
          <t>NoData</t>
        </is>
      </c>
      <c r="Q115" s="57" t="inlineStr">
        <is>
          <t>NoData</t>
        </is>
      </c>
      <c r="R115" s="57" t="inlineStr">
        <is>
          <t>NoData</t>
        </is>
      </c>
      <c r="S115" s="57" t="inlineStr">
        <is>
          <t>NoData</t>
        </is>
      </c>
      <c r="T115" s="57" t="inlineStr">
        <is>
          <t>NoData</t>
        </is>
      </c>
      <c r="U115" s="57" t="inlineStr">
        <is>
          <t>NoData</t>
        </is>
      </c>
      <c r="V115" s="57" t="inlineStr">
        <is>
          <t>NoData</t>
        </is>
      </c>
      <c r="W115" s="57" t="inlineStr">
        <is>
          <t>NoData</t>
        </is>
      </c>
      <c r="X115" s="57" t="inlineStr">
        <is>
          <t>NoData</t>
        </is>
      </c>
      <c r="Y115" s="57" t="inlineStr">
        <is>
          <t>NoData</t>
        </is>
      </c>
      <c r="Z115" s="57" t="inlineStr">
        <is>
          <t>NoData</t>
        </is>
      </c>
      <c r="AA115" s="57" t="inlineStr">
        <is>
          <t>NoData</t>
        </is>
      </c>
      <c r="AB115" s="57" t="inlineStr">
        <is>
          <t>NoData</t>
        </is>
      </c>
      <c r="AC115" s="57" t="inlineStr">
        <is>
          <t>NoData</t>
        </is>
      </c>
      <c r="AD115" s="57" t="inlineStr">
        <is>
          <t>NoData</t>
        </is>
      </c>
      <c r="AE115" s="57" t="inlineStr">
        <is>
          <t>NoData</t>
        </is>
      </c>
      <c r="AF115" s="57" t="inlineStr">
        <is>
          <t>NoData</t>
        </is>
      </c>
      <c r="AG115" s="57" t="inlineStr">
        <is>
          <t>NoData</t>
        </is>
      </c>
    </row>
    <row r="116" ht="12.75" customHeight="1" s="198">
      <c r="A116" s="101" t="inlineStr">
        <is>
          <t>French Southern Territories</t>
        </is>
      </c>
      <c r="B116" s="62">
        <f t="array" ref="B116">INDEX(Countries!$D$2:$D$255, MATCH(A116, Countries!$B$2:$B$255, 0))
</f>
        <v/>
      </c>
      <c r="C116" s="95" t="inlineStr">
        <is>
          <t>NoData</t>
        </is>
      </c>
      <c r="D116" s="95" t="inlineStr">
        <is>
          <t>NoData</t>
        </is>
      </c>
      <c r="E116" s="95" t="inlineStr">
        <is>
          <t>NoData</t>
        </is>
      </c>
      <c r="F116" s="95" t="inlineStr">
        <is>
          <t>NoData</t>
        </is>
      </c>
      <c r="G116" s="95" t="inlineStr">
        <is>
          <t>NoData</t>
        </is>
      </c>
      <c r="H116" s="95" t="inlineStr">
        <is>
          <t>NoData</t>
        </is>
      </c>
      <c r="I116" s="95" t="inlineStr">
        <is>
          <t>NoData</t>
        </is>
      </c>
      <c r="J116" s="95" t="inlineStr">
        <is>
          <t>NoData</t>
        </is>
      </c>
      <c r="K116" s="95" t="inlineStr">
        <is>
          <t>NoData</t>
        </is>
      </c>
      <c r="L116" s="95" t="inlineStr">
        <is>
          <t>NoData</t>
        </is>
      </c>
      <c r="M116" s="101" t="inlineStr">
        <is>
          <t>NoData</t>
        </is>
      </c>
      <c r="N116" s="101" t="inlineStr">
        <is>
          <t>NoData</t>
        </is>
      </c>
      <c r="O116" s="57" t="inlineStr">
        <is>
          <t>NoData</t>
        </is>
      </c>
      <c r="P116" s="57" t="inlineStr">
        <is>
          <t>NoData</t>
        </is>
      </c>
      <c r="Q116" s="57" t="inlineStr">
        <is>
          <t>NoData</t>
        </is>
      </c>
      <c r="R116" s="57" t="inlineStr">
        <is>
          <t>NoData</t>
        </is>
      </c>
      <c r="S116" s="57" t="inlineStr">
        <is>
          <t>NoData</t>
        </is>
      </c>
      <c r="T116" s="57" t="inlineStr">
        <is>
          <t>NoData</t>
        </is>
      </c>
      <c r="U116" s="57" t="inlineStr">
        <is>
          <t>NoData</t>
        </is>
      </c>
      <c r="V116" s="57" t="inlineStr">
        <is>
          <t>NoData</t>
        </is>
      </c>
      <c r="W116" s="57" t="inlineStr">
        <is>
          <t>NoData</t>
        </is>
      </c>
      <c r="X116" s="57" t="inlineStr">
        <is>
          <t>NoData</t>
        </is>
      </c>
      <c r="Y116" s="57" t="inlineStr">
        <is>
          <t>NoData</t>
        </is>
      </c>
      <c r="Z116" s="57" t="inlineStr">
        <is>
          <t>NoData</t>
        </is>
      </c>
      <c r="AA116" s="57" t="inlineStr">
        <is>
          <t>NoData</t>
        </is>
      </c>
      <c r="AB116" s="57" t="inlineStr">
        <is>
          <t>NoData</t>
        </is>
      </c>
      <c r="AC116" s="57" t="inlineStr">
        <is>
          <t>NoData</t>
        </is>
      </c>
      <c r="AD116" s="57" t="inlineStr">
        <is>
          <t>NoData</t>
        </is>
      </c>
      <c r="AE116" s="57" t="inlineStr">
        <is>
          <t>NoData</t>
        </is>
      </c>
      <c r="AF116" s="57" t="inlineStr">
        <is>
          <t>NoData</t>
        </is>
      </c>
      <c r="AG116" s="57" t="inlineStr">
        <is>
          <t>NoData</t>
        </is>
      </c>
    </row>
    <row r="117" ht="12.75" customHeight="1" s="198">
      <c r="A117" s="101" t="inlineStr">
        <is>
          <t>Guam</t>
        </is>
      </c>
      <c r="B117" s="62">
        <f t="array" ref="B117">INDEX(Countries!$D$2:$D$255, MATCH(A117, Countries!$B$2:$B$255, 0))
</f>
        <v/>
      </c>
      <c r="C117" s="95" t="inlineStr">
        <is>
          <t>NoData</t>
        </is>
      </c>
      <c r="D117" s="95" t="inlineStr">
        <is>
          <t>NoData</t>
        </is>
      </c>
      <c r="E117" s="95" t="inlineStr">
        <is>
          <t>NoData</t>
        </is>
      </c>
      <c r="F117" s="95" t="inlineStr">
        <is>
          <t>NoData</t>
        </is>
      </c>
      <c r="G117" s="95" t="inlineStr">
        <is>
          <t>NoData</t>
        </is>
      </c>
      <c r="H117" s="95" t="inlineStr">
        <is>
          <t>NoData</t>
        </is>
      </c>
      <c r="I117" s="95" t="inlineStr">
        <is>
          <t>NoData</t>
        </is>
      </c>
      <c r="J117" s="95" t="inlineStr">
        <is>
          <t>NoData</t>
        </is>
      </c>
      <c r="K117" s="95" t="inlineStr">
        <is>
          <t>NoData</t>
        </is>
      </c>
      <c r="L117" s="95" t="inlineStr">
        <is>
          <t>NoData</t>
        </is>
      </c>
      <c r="M117" s="101" t="inlineStr">
        <is>
          <t>NoData</t>
        </is>
      </c>
      <c r="N117" s="101" t="inlineStr">
        <is>
          <t>NoData</t>
        </is>
      </c>
      <c r="O117" s="57" t="inlineStr">
        <is>
          <t>NoData</t>
        </is>
      </c>
      <c r="P117" s="57" t="inlineStr">
        <is>
          <t>NoData</t>
        </is>
      </c>
      <c r="Q117" s="57" t="inlineStr">
        <is>
          <t>NoData</t>
        </is>
      </c>
      <c r="R117" s="57" t="inlineStr">
        <is>
          <t>NoData</t>
        </is>
      </c>
      <c r="S117" s="57" t="inlineStr">
        <is>
          <t>NoData</t>
        </is>
      </c>
      <c r="T117" s="57" t="inlineStr">
        <is>
          <t>NoData</t>
        </is>
      </c>
      <c r="U117" s="57" t="inlineStr">
        <is>
          <t>NoData</t>
        </is>
      </c>
      <c r="V117" s="57" t="inlineStr">
        <is>
          <t>NoData</t>
        </is>
      </c>
      <c r="W117" s="57" t="inlineStr">
        <is>
          <t>NoData</t>
        </is>
      </c>
      <c r="X117" s="57" t="inlineStr">
        <is>
          <t>NoData</t>
        </is>
      </c>
      <c r="Y117" s="57" t="inlineStr">
        <is>
          <t>NoData</t>
        </is>
      </c>
      <c r="Z117" s="57" t="inlineStr">
        <is>
          <t>NoData</t>
        </is>
      </c>
      <c r="AA117" s="57" t="inlineStr">
        <is>
          <t>NoData</t>
        </is>
      </c>
      <c r="AB117" s="57" t="inlineStr">
        <is>
          <t>NoData</t>
        </is>
      </c>
      <c r="AC117" s="57" t="inlineStr">
        <is>
          <t>NoData</t>
        </is>
      </c>
      <c r="AD117" s="57" t="inlineStr">
        <is>
          <t>NoData</t>
        </is>
      </c>
      <c r="AE117" s="57" t="inlineStr">
        <is>
          <t>NoData</t>
        </is>
      </c>
      <c r="AF117" s="57" t="inlineStr">
        <is>
          <t>NoData</t>
        </is>
      </c>
      <c r="AG117" s="57" t="inlineStr">
        <is>
          <t>NoData</t>
        </is>
      </c>
    </row>
    <row r="118" ht="12.75" customHeight="1" s="198">
      <c r="A118" s="101" t="inlineStr">
        <is>
          <t>Kiribati</t>
        </is>
      </c>
      <c r="B118" s="62">
        <f t="array" ref="B118">INDEX(Countries!$D$2:$D$255, MATCH(A118, Countries!$B$2:$B$255, 0))
</f>
        <v/>
      </c>
      <c r="C118" s="95" t="inlineStr">
        <is>
          <t>NoData</t>
        </is>
      </c>
      <c r="D118" s="95" t="inlineStr">
        <is>
          <t>NoData</t>
        </is>
      </c>
      <c r="E118" s="95" t="inlineStr">
        <is>
          <t>NoData</t>
        </is>
      </c>
      <c r="F118" s="95" t="inlineStr">
        <is>
          <t>NoData</t>
        </is>
      </c>
      <c r="G118" s="95" t="inlineStr">
        <is>
          <t>NoData</t>
        </is>
      </c>
      <c r="H118" s="95" t="inlineStr">
        <is>
          <t>NoData</t>
        </is>
      </c>
      <c r="I118" s="95" t="inlineStr">
        <is>
          <t>NoData</t>
        </is>
      </c>
      <c r="J118" s="95" t="inlineStr">
        <is>
          <t>NoData</t>
        </is>
      </c>
      <c r="K118" s="95" t="inlineStr">
        <is>
          <t>NoData</t>
        </is>
      </c>
      <c r="L118" s="95" t="inlineStr">
        <is>
          <t>NoData</t>
        </is>
      </c>
      <c r="M118" s="101" t="inlineStr">
        <is>
          <t>NoData</t>
        </is>
      </c>
      <c r="N118" s="101" t="inlineStr">
        <is>
          <t>NoData</t>
        </is>
      </c>
      <c r="O118" s="57" t="inlineStr">
        <is>
          <t>NoData</t>
        </is>
      </c>
      <c r="P118" s="57" t="inlineStr">
        <is>
          <t>NoData</t>
        </is>
      </c>
      <c r="Q118" s="57" t="inlineStr">
        <is>
          <t>NoData</t>
        </is>
      </c>
      <c r="R118" s="57" t="inlineStr">
        <is>
          <t>NoData</t>
        </is>
      </c>
      <c r="S118" s="57" t="inlineStr">
        <is>
          <t>NoData</t>
        </is>
      </c>
      <c r="T118" s="57" t="inlineStr">
        <is>
          <t>NoData</t>
        </is>
      </c>
      <c r="U118" s="57" t="inlineStr">
        <is>
          <t>NoData</t>
        </is>
      </c>
      <c r="V118" s="57" t="inlineStr">
        <is>
          <t>NoData</t>
        </is>
      </c>
      <c r="W118" s="57" t="inlineStr">
        <is>
          <t>NoData</t>
        </is>
      </c>
      <c r="X118" s="57" t="inlineStr">
        <is>
          <t>NoData</t>
        </is>
      </c>
      <c r="Y118" s="57" t="inlineStr">
        <is>
          <t>NoData</t>
        </is>
      </c>
      <c r="Z118" s="57" t="inlineStr">
        <is>
          <t>NoData</t>
        </is>
      </c>
      <c r="AA118" s="57" t="inlineStr">
        <is>
          <t>NoData</t>
        </is>
      </c>
      <c r="AB118" s="57" t="inlineStr">
        <is>
          <t>NoData</t>
        </is>
      </c>
      <c r="AC118" s="57" t="inlineStr">
        <is>
          <t>NoData</t>
        </is>
      </c>
      <c r="AD118" s="57" t="inlineStr">
        <is>
          <t>NoData</t>
        </is>
      </c>
      <c r="AE118" s="57" t="inlineStr">
        <is>
          <t>NoData</t>
        </is>
      </c>
      <c r="AF118" s="57" t="inlineStr">
        <is>
          <t>NoData</t>
        </is>
      </c>
      <c r="AG118" s="57" t="inlineStr">
        <is>
          <t>NoData</t>
        </is>
      </c>
    </row>
    <row r="119" ht="12.75" customHeight="1" s="198">
      <c r="A119" s="101" t="inlineStr">
        <is>
          <t>Maldives</t>
        </is>
      </c>
      <c r="B119" s="62">
        <f t="array" ref="B119">INDEX(Countries!$D$2:$D$255, MATCH(A119, Countries!$B$2:$B$255, 0))
</f>
        <v/>
      </c>
      <c r="C119" s="95" t="inlineStr">
        <is>
          <t>NoData</t>
        </is>
      </c>
      <c r="D119" s="95" t="inlineStr">
        <is>
          <t>NoData</t>
        </is>
      </c>
      <c r="E119" s="95" t="inlineStr">
        <is>
          <t>NoData</t>
        </is>
      </c>
      <c r="F119" s="95" t="inlineStr">
        <is>
          <t>NoData</t>
        </is>
      </c>
      <c r="G119" s="95" t="inlineStr">
        <is>
          <t>NoData</t>
        </is>
      </c>
      <c r="H119" s="95" t="inlineStr">
        <is>
          <t>NoData</t>
        </is>
      </c>
      <c r="I119" s="95" t="inlineStr">
        <is>
          <t>NoData</t>
        </is>
      </c>
      <c r="J119" s="95" t="inlineStr">
        <is>
          <t>NoData</t>
        </is>
      </c>
      <c r="K119" s="95" t="inlineStr">
        <is>
          <t>NoData</t>
        </is>
      </c>
      <c r="L119" s="95" t="inlineStr">
        <is>
          <t>NoData</t>
        </is>
      </c>
      <c r="M119" s="101" t="inlineStr">
        <is>
          <t>NoData</t>
        </is>
      </c>
      <c r="N119" s="101" t="inlineStr">
        <is>
          <t>NoData</t>
        </is>
      </c>
      <c r="O119" s="57" t="inlineStr">
        <is>
          <t>NoData</t>
        </is>
      </c>
      <c r="P119" s="57" t="inlineStr">
        <is>
          <t>NoData</t>
        </is>
      </c>
      <c r="Q119" s="57" t="inlineStr">
        <is>
          <t>NoData</t>
        </is>
      </c>
      <c r="R119" s="57" t="inlineStr">
        <is>
          <t>NoData</t>
        </is>
      </c>
      <c r="S119" s="57" t="inlineStr">
        <is>
          <t>NoData</t>
        </is>
      </c>
      <c r="T119" s="57" t="inlineStr">
        <is>
          <t>NoData</t>
        </is>
      </c>
      <c r="U119" s="57" t="inlineStr">
        <is>
          <t>NoData</t>
        </is>
      </c>
      <c r="V119" s="57" t="inlineStr">
        <is>
          <t>NoData</t>
        </is>
      </c>
      <c r="W119" s="57" t="inlineStr">
        <is>
          <t>NoData</t>
        </is>
      </c>
      <c r="X119" s="57" t="inlineStr">
        <is>
          <t>NoData</t>
        </is>
      </c>
      <c r="Y119" s="57" t="inlineStr">
        <is>
          <t>NoData</t>
        </is>
      </c>
      <c r="Z119" s="57" t="inlineStr">
        <is>
          <t>NoData</t>
        </is>
      </c>
      <c r="AA119" s="57" t="inlineStr">
        <is>
          <t>NoData</t>
        </is>
      </c>
      <c r="AB119" s="57" t="inlineStr">
        <is>
          <t>NoData</t>
        </is>
      </c>
      <c r="AC119" s="57" t="inlineStr">
        <is>
          <t>NoData</t>
        </is>
      </c>
      <c r="AD119" s="57" t="inlineStr">
        <is>
          <t>NoData</t>
        </is>
      </c>
      <c r="AE119" s="57" t="inlineStr">
        <is>
          <t>NoData</t>
        </is>
      </c>
      <c r="AF119" s="57" t="inlineStr">
        <is>
          <t>NoData</t>
        </is>
      </c>
      <c r="AG119" s="57" t="inlineStr">
        <is>
          <t>NoData</t>
        </is>
      </c>
    </row>
    <row r="120" ht="12.75" customHeight="1" s="198">
      <c r="A120" s="101" t="inlineStr">
        <is>
          <t>Marshall Islands</t>
        </is>
      </c>
      <c r="B120" s="62">
        <f t="array" ref="B120">INDEX(Countries!$D$2:$D$255, MATCH(A120, Countries!$B$2:$B$255, 0))
</f>
        <v/>
      </c>
      <c r="C120" s="95" t="inlineStr">
        <is>
          <t>NoData</t>
        </is>
      </c>
      <c r="D120" s="95" t="inlineStr">
        <is>
          <t>NoData</t>
        </is>
      </c>
      <c r="E120" s="95" t="inlineStr">
        <is>
          <t>NoData</t>
        </is>
      </c>
      <c r="F120" s="95" t="inlineStr">
        <is>
          <t>NoData</t>
        </is>
      </c>
      <c r="G120" s="95" t="inlineStr">
        <is>
          <t>NoData</t>
        </is>
      </c>
      <c r="H120" s="95" t="inlineStr">
        <is>
          <t>NoData</t>
        </is>
      </c>
      <c r="I120" s="95" t="inlineStr">
        <is>
          <t>NoData</t>
        </is>
      </c>
      <c r="J120" s="95" t="inlineStr">
        <is>
          <t>NoData</t>
        </is>
      </c>
      <c r="K120" s="95" t="inlineStr">
        <is>
          <t>NoData</t>
        </is>
      </c>
      <c r="L120" s="95" t="inlineStr">
        <is>
          <t>NoData</t>
        </is>
      </c>
      <c r="M120" s="101" t="inlineStr">
        <is>
          <t>NoData</t>
        </is>
      </c>
      <c r="N120" s="101" t="inlineStr">
        <is>
          <t>NoData</t>
        </is>
      </c>
      <c r="O120" s="57" t="inlineStr">
        <is>
          <t>NoData</t>
        </is>
      </c>
      <c r="P120" s="57" t="inlineStr">
        <is>
          <t>NoData</t>
        </is>
      </c>
      <c r="Q120" s="57" t="inlineStr">
        <is>
          <t>NoData</t>
        </is>
      </c>
      <c r="R120" s="57" t="inlineStr">
        <is>
          <t>NoData</t>
        </is>
      </c>
      <c r="S120" s="57" t="inlineStr">
        <is>
          <t>NoData</t>
        </is>
      </c>
      <c r="T120" s="57" t="inlineStr">
        <is>
          <t>NoData</t>
        </is>
      </c>
      <c r="U120" s="57" t="inlineStr">
        <is>
          <t>NoData</t>
        </is>
      </c>
      <c r="V120" s="57" t="inlineStr">
        <is>
          <t>NoData</t>
        </is>
      </c>
      <c r="W120" s="57" t="inlineStr">
        <is>
          <t>NoData</t>
        </is>
      </c>
      <c r="X120" s="57" t="inlineStr">
        <is>
          <t>NoData</t>
        </is>
      </c>
      <c r="Y120" s="57" t="inlineStr">
        <is>
          <t>NoData</t>
        </is>
      </c>
      <c r="Z120" s="57" t="inlineStr">
        <is>
          <t>NoData</t>
        </is>
      </c>
      <c r="AA120" s="57" t="inlineStr">
        <is>
          <t>NoData</t>
        </is>
      </c>
      <c r="AB120" s="57" t="inlineStr">
        <is>
          <t>NoData</t>
        </is>
      </c>
      <c r="AC120" s="57" t="inlineStr">
        <is>
          <t>NoData</t>
        </is>
      </c>
      <c r="AD120" s="57" t="inlineStr">
        <is>
          <t>NoData</t>
        </is>
      </c>
      <c r="AE120" s="57" t="inlineStr">
        <is>
          <t>NoData</t>
        </is>
      </c>
      <c r="AF120" s="57" t="inlineStr">
        <is>
          <t>NoData</t>
        </is>
      </c>
      <c r="AG120" s="57" t="inlineStr">
        <is>
          <t>NoData</t>
        </is>
      </c>
    </row>
    <row r="121" ht="12.75" customHeight="1" s="198">
      <c r="A121" s="101" t="inlineStr">
        <is>
          <t>Mauritania</t>
        </is>
      </c>
      <c r="B121" s="62">
        <f t="array" ref="B121">INDEX(Countries!$D$2:$D$255, MATCH(A121, Countries!$B$2:$B$255, 0))
</f>
        <v/>
      </c>
      <c r="C121" s="95" t="inlineStr">
        <is>
          <t>NoData</t>
        </is>
      </c>
      <c r="D121" s="95" t="inlineStr">
        <is>
          <t>NoData</t>
        </is>
      </c>
      <c r="E121" s="95" t="inlineStr">
        <is>
          <t>NoData</t>
        </is>
      </c>
      <c r="F121" s="95" t="inlineStr">
        <is>
          <t>NoData</t>
        </is>
      </c>
      <c r="G121" s="95" t="inlineStr">
        <is>
          <t>NoData</t>
        </is>
      </c>
      <c r="H121" s="95" t="inlineStr">
        <is>
          <t>NoData</t>
        </is>
      </c>
      <c r="I121" s="95" t="inlineStr">
        <is>
          <t>NoData</t>
        </is>
      </c>
      <c r="J121" s="95" t="inlineStr">
        <is>
          <t>NoData</t>
        </is>
      </c>
      <c r="K121" s="95" t="inlineStr">
        <is>
          <t>NoData</t>
        </is>
      </c>
      <c r="L121" s="95" t="inlineStr">
        <is>
          <t>NoData</t>
        </is>
      </c>
      <c r="M121" s="101" t="inlineStr">
        <is>
          <t>NoData</t>
        </is>
      </c>
      <c r="N121" s="101" t="inlineStr">
        <is>
          <t>NoData</t>
        </is>
      </c>
      <c r="O121" s="57" t="inlineStr">
        <is>
          <t>NoData</t>
        </is>
      </c>
      <c r="P121" s="57" t="inlineStr">
        <is>
          <t>NoData</t>
        </is>
      </c>
      <c r="Q121" s="57" t="inlineStr">
        <is>
          <t>NoData</t>
        </is>
      </c>
      <c r="R121" s="57" t="inlineStr">
        <is>
          <t>NoData</t>
        </is>
      </c>
      <c r="S121" s="57" t="inlineStr">
        <is>
          <t>NoData</t>
        </is>
      </c>
      <c r="T121" s="57" t="inlineStr">
        <is>
          <t>NoData</t>
        </is>
      </c>
      <c r="U121" s="57" t="inlineStr">
        <is>
          <t>NoData</t>
        </is>
      </c>
      <c r="V121" s="57" t="inlineStr">
        <is>
          <t>NoData</t>
        </is>
      </c>
      <c r="W121" s="57" t="inlineStr">
        <is>
          <t>NoData</t>
        </is>
      </c>
      <c r="X121" s="57" t="inlineStr">
        <is>
          <t>NoData</t>
        </is>
      </c>
      <c r="Y121" s="57" t="inlineStr">
        <is>
          <t>NoData</t>
        </is>
      </c>
      <c r="Z121" s="57" t="inlineStr">
        <is>
          <t>NoData</t>
        </is>
      </c>
      <c r="AA121" s="57" t="inlineStr">
        <is>
          <t>NoData</t>
        </is>
      </c>
      <c r="AB121" s="57" t="inlineStr">
        <is>
          <t>NoData</t>
        </is>
      </c>
      <c r="AC121" s="57" t="inlineStr">
        <is>
          <t>NoData</t>
        </is>
      </c>
      <c r="AD121" s="57" t="inlineStr">
        <is>
          <t>NoData</t>
        </is>
      </c>
      <c r="AE121" s="57" t="inlineStr">
        <is>
          <t>NoData</t>
        </is>
      </c>
      <c r="AF121" s="57" t="inlineStr">
        <is>
          <t>NoData</t>
        </is>
      </c>
      <c r="AG121" s="57" t="inlineStr">
        <is>
          <t>NoData</t>
        </is>
      </c>
    </row>
    <row r="122" ht="12.75" customHeight="1" s="198">
      <c r="A122" s="101" t="inlineStr">
        <is>
          <t>Peru</t>
        </is>
      </c>
      <c r="B122" s="62">
        <f t="array" ref="B122">INDEX(Countries!$D$2:$D$255, MATCH(A122, Countries!$B$2:$B$255, 0))
</f>
        <v/>
      </c>
      <c r="C122" s="95" t="inlineStr">
        <is>
          <t>NoData</t>
        </is>
      </c>
      <c r="D122" s="95" t="inlineStr">
        <is>
          <t>NoData</t>
        </is>
      </c>
      <c r="E122" s="95" t="inlineStr">
        <is>
          <t>NoData</t>
        </is>
      </c>
      <c r="F122" s="95" t="inlineStr">
        <is>
          <t>NoData</t>
        </is>
      </c>
      <c r="G122" s="95" t="inlineStr">
        <is>
          <t>NoData</t>
        </is>
      </c>
      <c r="H122" s="95" t="inlineStr">
        <is>
          <t>NoData</t>
        </is>
      </c>
      <c r="I122" s="95" t="inlineStr">
        <is>
          <t>NoData</t>
        </is>
      </c>
      <c r="J122" s="95" t="inlineStr">
        <is>
          <t>NoData</t>
        </is>
      </c>
      <c r="K122" s="95" t="inlineStr">
        <is>
          <t>NoData</t>
        </is>
      </c>
      <c r="L122" s="95" t="inlineStr">
        <is>
          <t>NoData</t>
        </is>
      </c>
      <c r="M122" s="101" t="inlineStr">
        <is>
          <t>NoData</t>
        </is>
      </c>
      <c r="N122" s="101" t="inlineStr">
        <is>
          <t>NoData</t>
        </is>
      </c>
      <c r="O122" s="57" t="inlineStr">
        <is>
          <t>NoData</t>
        </is>
      </c>
      <c r="P122" s="57" t="inlineStr">
        <is>
          <t>NoData</t>
        </is>
      </c>
      <c r="Q122" s="57" t="inlineStr">
        <is>
          <t>NoData</t>
        </is>
      </c>
      <c r="R122" s="57" t="inlineStr">
        <is>
          <t>NoData</t>
        </is>
      </c>
      <c r="S122" s="57" t="inlineStr">
        <is>
          <t>NoData</t>
        </is>
      </c>
      <c r="T122" s="57" t="inlineStr">
        <is>
          <t>NoData</t>
        </is>
      </c>
      <c r="U122" s="57" t="inlineStr">
        <is>
          <t>NoData</t>
        </is>
      </c>
      <c r="V122" s="57" t="inlineStr">
        <is>
          <t>NoData</t>
        </is>
      </c>
      <c r="W122" s="57" t="inlineStr">
        <is>
          <t>NoData</t>
        </is>
      </c>
      <c r="X122" s="57" t="inlineStr">
        <is>
          <t>NoData</t>
        </is>
      </c>
      <c r="Y122" s="57" t="inlineStr">
        <is>
          <t>NoData</t>
        </is>
      </c>
      <c r="Z122" s="57" t="inlineStr">
        <is>
          <t>NoData</t>
        </is>
      </c>
      <c r="AA122" s="57" t="inlineStr">
        <is>
          <t>NoData</t>
        </is>
      </c>
      <c r="AB122" s="57" t="inlineStr">
        <is>
          <t>NoData</t>
        </is>
      </c>
      <c r="AC122" s="57" t="inlineStr">
        <is>
          <t>NoData</t>
        </is>
      </c>
      <c r="AD122" s="57" t="inlineStr">
        <is>
          <t>NoData</t>
        </is>
      </c>
      <c r="AE122" s="57" t="inlineStr">
        <is>
          <t>NoData</t>
        </is>
      </c>
      <c r="AF122" s="57" t="inlineStr">
        <is>
          <t>NoData</t>
        </is>
      </c>
      <c r="AG122" s="57" t="inlineStr">
        <is>
          <t>NoData</t>
        </is>
      </c>
    </row>
    <row r="123" ht="12.75" customHeight="1" s="198">
      <c r="A123" s="101" t="inlineStr">
        <is>
          <t>Republic of Congo</t>
        </is>
      </c>
      <c r="B123" s="62">
        <f t="array" ref="B123">INDEX(Countries!$D$2:$D$255, MATCH(A123, Countries!$B$2:$B$255, 0))
</f>
        <v/>
      </c>
      <c r="C123" s="95" t="inlineStr">
        <is>
          <t>NoData</t>
        </is>
      </c>
      <c r="D123" s="95" t="inlineStr">
        <is>
          <t>NoData</t>
        </is>
      </c>
      <c r="E123" s="95" t="inlineStr">
        <is>
          <t>NoData</t>
        </is>
      </c>
      <c r="F123" s="95" t="inlineStr">
        <is>
          <t>NoData</t>
        </is>
      </c>
      <c r="G123" s="95" t="inlineStr">
        <is>
          <t>NoData</t>
        </is>
      </c>
      <c r="H123" s="95" t="inlineStr">
        <is>
          <t>NoData</t>
        </is>
      </c>
      <c r="I123" s="95" t="inlineStr">
        <is>
          <t>NoData</t>
        </is>
      </c>
      <c r="J123" s="95" t="inlineStr">
        <is>
          <t>NoData</t>
        </is>
      </c>
      <c r="K123" s="95" t="inlineStr">
        <is>
          <t>NoData</t>
        </is>
      </c>
      <c r="L123" s="95" t="inlineStr">
        <is>
          <t>NoData</t>
        </is>
      </c>
      <c r="M123" s="101" t="inlineStr">
        <is>
          <t>NoData</t>
        </is>
      </c>
      <c r="N123" s="101" t="inlineStr">
        <is>
          <t>NoData</t>
        </is>
      </c>
      <c r="O123" s="57" t="inlineStr">
        <is>
          <t>NoData</t>
        </is>
      </c>
      <c r="P123" s="57" t="inlineStr">
        <is>
          <t>NoData</t>
        </is>
      </c>
      <c r="Q123" s="57" t="inlineStr">
        <is>
          <t>NoData</t>
        </is>
      </c>
      <c r="R123" s="57" t="inlineStr">
        <is>
          <t>NoData</t>
        </is>
      </c>
      <c r="S123" s="57" t="inlineStr">
        <is>
          <t>NoData</t>
        </is>
      </c>
      <c r="T123" s="57" t="inlineStr">
        <is>
          <t>NoData</t>
        </is>
      </c>
      <c r="U123" s="57" t="inlineStr">
        <is>
          <t>NoData</t>
        </is>
      </c>
      <c r="V123" s="57" t="inlineStr">
        <is>
          <t>NoData</t>
        </is>
      </c>
      <c r="W123" s="57" t="inlineStr">
        <is>
          <t>NoData</t>
        </is>
      </c>
      <c r="X123" s="57" t="inlineStr">
        <is>
          <t>NoData</t>
        </is>
      </c>
      <c r="Y123" s="57" t="inlineStr">
        <is>
          <t>NoData</t>
        </is>
      </c>
      <c r="Z123" s="57" t="inlineStr">
        <is>
          <t>NoData</t>
        </is>
      </c>
      <c r="AA123" s="57" t="inlineStr">
        <is>
          <t>NoData</t>
        </is>
      </c>
      <c r="AB123" s="57" t="inlineStr">
        <is>
          <t>NoData</t>
        </is>
      </c>
      <c r="AC123" s="57" t="inlineStr">
        <is>
          <t>NoData</t>
        </is>
      </c>
      <c r="AD123" s="57" t="inlineStr">
        <is>
          <t>NoData</t>
        </is>
      </c>
      <c r="AE123" s="57" t="inlineStr">
        <is>
          <t>NoData</t>
        </is>
      </c>
      <c r="AF123" s="57" t="inlineStr">
        <is>
          <t>NoData</t>
        </is>
      </c>
      <c r="AG123" s="57" t="inlineStr">
        <is>
          <t>NoData</t>
        </is>
      </c>
    </row>
    <row r="124" ht="12.75" customHeight="1" s="198">
      <c r="A124" s="101" t="inlineStr">
        <is>
          <t>Singapore</t>
        </is>
      </c>
      <c r="B124" s="62">
        <f t="array" ref="B124">INDEX(Countries!$D$2:$D$255, MATCH(A124, Countries!$B$2:$B$255, 0))
</f>
        <v/>
      </c>
      <c r="C124" s="95" t="inlineStr">
        <is>
          <t>NoData</t>
        </is>
      </c>
      <c r="D124" s="95" t="inlineStr">
        <is>
          <t>NoData</t>
        </is>
      </c>
      <c r="E124" s="95" t="inlineStr">
        <is>
          <t>NoData</t>
        </is>
      </c>
      <c r="F124" s="95" t="inlineStr">
        <is>
          <t>NoData</t>
        </is>
      </c>
      <c r="G124" s="95" t="inlineStr">
        <is>
          <t>NoData</t>
        </is>
      </c>
      <c r="H124" s="95" t="inlineStr">
        <is>
          <t>NoData</t>
        </is>
      </c>
      <c r="I124" s="95" t="inlineStr">
        <is>
          <t>NoData</t>
        </is>
      </c>
      <c r="J124" s="95" t="inlineStr">
        <is>
          <t>NoData</t>
        </is>
      </c>
      <c r="K124" s="95" t="inlineStr">
        <is>
          <t>NoData</t>
        </is>
      </c>
      <c r="L124" s="95" t="inlineStr">
        <is>
          <t>NoData</t>
        </is>
      </c>
      <c r="M124" s="101" t="inlineStr">
        <is>
          <t>NoData</t>
        </is>
      </c>
      <c r="N124" s="101" t="inlineStr">
        <is>
          <t>NoData</t>
        </is>
      </c>
      <c r="O124" s="57" t="inlineStr">
        <is>
          <t>NoData</t>
        </is>
      </c>
      <c r="P124" s="57" t="inlineStr">
        <is>
          <t>NoData</t>
        </is>
      </c>
      <c r="Q124" s="57" t="inlineStr">
        <is>
          <t>NoData</t>
        </is>
      </c>
      <c r="R124" s="57" t="inlineStr">
        <is>
          <t>NoData</t>
        </is>
      </c>
      <c r="S124" s="57" t="inlineStr">
        <is>
          <t>NoData</t>
        </is>
      </c>
      <c r="T124" s="57" t="inlineStr">
        <is>
          <t>NoData</t>
        </is>
      </c>
      <c r="U124" s="57" t="inlineStr">
        <is>
          <t>NoData</t>
        </is>
      </c>
      <c r="V124" s="57" t="inlineStr">
        <is>
          <t>NoData</t>
        </is>
      </c>
      <c r="W124" s="57" t="inlineStr">
        <is>
          <t>NoData</t>
        </is>
      </c>
      <c r="X124" s="57" t="inlineStr">
        <is>
          <t>NoData</t>
        </is>
      </c>
      <c r="Y124" s="57" t="inlineStr">
        <is>
          <t>NoData</t>
        </is>
      </c>
      <c r="Z124" s="57" t="inlineStr">
        <is>
          <t>NoData</t>
        </is>
      </c>
      <c r="AA124" s="57" t="inlineStr">
        <is>
          <t>NoData</t>
        </is>
      </c>
      <c r="AB124" s="57" t="inlineStr">
        <is>
          <t>NoData</t>
        </is>
      </c>
      <c r="AC124" s="57" t="inlineStr">
        <is>
          <t>NoData</t>
        </is>
      </c>
      <c r="AD124" s="57" t="inlineStr">
        <is>
          <t>NoData</t>
        </is>
      </c>
      <c r="AE124" s="57" t="inlineStr">
        <is>
          <t>NoData</t>
        </is>
      </c>
      <c r="AF124" s="57" t="inlineStr">
        <is>
          <t>NoData</t>
        </is>
      </c>
      <c r="AG124" s="57" t="inlineStr">
        <is>
          <t>NoData</t>
        </is>
      </c>
    </row>
    <row r="125" ht="12.75" customHeight="1" s="198">
      <c r="A125" s="101" t="inlineStr">
        <is>
          <t>Sint Maarten (Dutch part)</t>
        </is>
      </c>
      <c r="B125" s="62">
        <f t="array" ref="B125">INDEX(Countries!$D$2:$D$255, MATCH(A125, Countries!$B$2:$B$255, 0))
</f>
        <v/>
      </c>
      <c r="C125" s="95" t="inlineStr">
        <is>
          <t>NoData</t>
        </is>
      </c>
      <c r="D125" s="95" t="inlineStr">
        <is>
          <t>NoData</t>
        </is>
      </c>
      <c r="E125" s="95" t="inlineStr">
        <is>
          <t>NoData</t>
        </is>
      </c>
      <c r="F125" s="95" t="inlineStr">
        <is>
          <t>NoData</t>
        </is>
      </c>
      <c r="G125" s="95" t="inlineStr">
        <is>
          <t>NoData</t>
        </is>
      </c>
      <c r="H125" s="95" t="inlineStr">
        <is>
          <t>NoData</t>
        </is>
      </c>
      <c r="I125" s="95" t="inlineStr">
        <is>
          <t>NoData</t>
        </is>
      </c>
      <c r="J125" s="95" t="inlineStr">
        <is>
          <t>NoData</t>
        </is>
      </c>
      <c r="K125" s="95" t="inlineStr">
        <is>
          <t>NoData</t>
        </is>
      </c>
      <c r="L125" s="95" t="inlineStr">
        <is>
          <t>NoData</t>
        </is>
      </c>
      <c r="M125" s="101" t="inlineStr">
        <is>
          <t>NoData</t>
        </is>
      </c>
      <c r="N125" s="101" t="inlineStr">
        <is>
          <t>NoData</t>
        </is>
      </c>
      <c r="O125" s="57" t="inlineStr">
        <is>
          <t>NoData</t>
        </is>
      </c>
      <c r="P125" s="57" t="inlineStr">
        <is>
          <t>NoData</t>
        </is>
      </c>
      <c r="Q125" s="57" t="inlineStr">
        <is>
          <t>NoData</t>
        </is>
      </c>
      <c r="R125" s="57" t="inlineStr">
        <is>
          <t>NoData</t>
        </is>
      </c>
      <c r="S125" s="57" t="inlineStr">
        <is>
          <t>NoData</t>
        </is>
      </c>
      <c r="T125" s="57" t="inlineStr">
        <is>
          <t>NoData</t>
        </is>
      </c>
      <c r="U125" s="57" t="inlineStr">
        <is>
          <t>NoData</t>
        </is>
      </c>
      <c r="V125" s="57" t="inlineStr">
        <is>
          <t>NoData</t>
        </is>
      </c>
      <c r="W125" s="57" t="inlineStr">
        <is>
          <t>NoData</t>
        </is>
      </c>
      <c r="X125" s="57" t="inlineStr">
        <is>
          <t>NoData</t>
        </is>
      </c>
      <c r="Y125" s="57" t="inlineStr">
        <is>
          <t>NoData</t>
        </is>
      </c>
      <c r="Z125" s="57" t="inlineStr">
        <is>
          <t>NoData</t>
        </is>
      </c>
      <c r="AA125" s="57" t="inlineStr">
        <is>
          <t>NoData</t>
        </is>
      </c>
      <c r="AB125" s="57" t="inlineStr">
        <is>
          <t>NoData</t>
        </is>
      </c>
      <c r="AC125" s="57" t="inlineStr">
        <is>
          <t>NoData</t>
        </is>
      </c>
      <c r="AD125" s="57" t="inlineStr">
        <is>
          <t>NoData</t>
        </is>
      </c>
      <c r="AE125" s="57" t="inlineStr">
        <is>
          <t>NoData</t>
        </is>
      </c>
      <c r="AF125" s="57" t="inlineStr">
        <is>
          <t>NoData</t>
        </is>
      </c>
      <c r="AG125" s="57" t="inlineStr">
        <is>
          <t>NoData</t>
        </is>
      </c>
    </row>
    <row r="126" ht="12.75" customHeight="1" s="198">
      <c r="A126" s="101" t="inlineStr">
        <is>
          <t>Togo</t>
        </is>
      </c>
      <c r="B126" s="62">
        <f t="array" ref="B126">INDEX(Countries!$D$2:$D$255, MATCH(A126, Countries!$B$2:$B$255, 0))
</f>
        <v/>
      </c>
      <c r="C126" s="95" t="inlineStr">
        <is>
          <t>NoData</t>
        </is>
      </c>
      <c r="D126" s="95" t="inlineStr">
        <is>
          <t>NoData</t>
        </is>
      </c>
      <c r="E126" s="95" t="inlineStr">
        <is>
          <t>NoData</t>
        </is>
      </c>
      <c r="F126" s="95" t="inlineStr">
        <is>
          <t>NoData</t>
        </is>
      </c>
      <c r="G126" s="95" t="inlineStr">
        <is>
          <t>NoData</t>
        </is>
      </c>
      <c r="H126" s="95" t="inlineStr">
        <is>
          <t>NoData</t>
        </is>
      </c>
      <c r="I126" s="95" t="inlineStr">
        <is>
          <t>NoData</t>
        </is>
      </c>
      <c r="J126" s="95" t="inlineStr">
        <is>
          <t>NoData</t>
        </is>
      </c>
      <c r="K126" s="95" t="inlineStr">
        <is>
          <t>NoData</t>
        </is>
      </c>
      <c r="L126" s="95" t="inlineStr">
        <is>
          <t>NoData</t>
        </is>
      </c>
      <c r="M126" s="101" t="inlineStr">
        <is>
          <t>NoData</t>
        </is>
      </c>
      <c r="N126" s="101" t="inlineStr">
        <is>
          <t>NoData</t>
        </is>
      </c>
      <c r="O126" s="57" t="inlineStr">
        <is>
          <t>NoData</t>
        </is>
      </c>
      <c r="P126" s="57" t="inlineStr">
        <is>
          <t>NoData</t>
        </is>
      </c>
      <c r="Q126" s="57" t="inlineStr">
        <is>
          <t>NoData</t>
        </is>
      </c>
      <c r="R126" s="57" t="inlineStr">
        <is>
          <t>NoData</t>
        </is>
      </c>
      <c r="S126" s="57" t="inlineStr">
        <is>
          <t>NoData</t>
        </is>
      </c>
      <c r="T126" s="57" t="inlineStr">
        <is>
          <t>NoData</t>
        </is>
      </c>
      <c r="U126" s="57" t="inlineStr">
        <is>
          <t>NoData</t>
        </is>
      </c>
      <c r="V126" s="57" t="inlineStr">
        <is>
          <t>NoData</t>
        </is>
      </c>
      <c r="W126" s="57" t="inlineStr">
        <is>
          <t>NoData</t>
        </is>
      </c>
      <c r="X126" s="57" t="inlineStr">
        <is>
          <t>NoData</t>
        </is>
      </c>
      <c r="Y126" s="57" t="inlineStr">
        <is>
          <t>NoData</t>
        </is>
      </c>
      <c r="Z126" s="57" t="inlineStr">
        <is>
          <t>NoData</t>
        </is>
      </c>
      <c r="AA126" s="57" t="inlineStr">
        <is>
          <t>NoData</t>
        </is>
      </c>
      <c r="AB126" s="57" t="inlineStr">
        <is>
          <t>NoData</t>
        </is>
      </c>
      <c r="AC126" s="57" t="inlineStr">
        <is>
          <t>NoData</t>
        </is>
      </c>
      <c r="AD126" s="57" t="inlineStr">
        <is>
          <t>NoData</t>
        </is>
      </c>
      <c r="AE126" s="57" t="inlineStr">
        <is>
          <t>NoData</t>
        </is>
      </c>
      <c r="AF126" s="57" t="inlineStr">
        <is>
          <t>NoData</t>
        </is>
      </c>
      <c r="AG126" s="57" t="inlineStr">
        <is>
          <t>NoData</t>
        </is>
      </c>
    </row>
    <row r="127" ht="12.75" customHeight="1" s="198">
      <c r="A127" s="101" t="inlineStr">
        <is>
          <t>Tuvalu</t>
        </is>
      </c>
      <c r="B127" s="62">
        <f t="array" ref="B127">INDEX(Countries!$D$2:$D$255, MATCH(A127, Countries!$B$2:$B$255, 0))
</f>
        <v/>
      </c>
      <c r="C127" s="95" t="inlineStr">
        <is>
          <t>NoData</t>
        </is>
      </c>
      <c r="D127" s="95" t="inlineStr">
        <is>
          <t>NoData</t>
        </is>
      </c>
      <c r="E127" s="95" t="inlineStr">
        <is>
          <t>NoData</t>
        </is>
      </c>
      <c r="F127" s="95" t="inlineStr">
        <is>
          <t>NoData</t>
        </is>
      </c>
      <c r="G127" s="95" t="inlineStr">
        <is>
          <t>NoData</t>
        </is>
      </c>
      <c r="H127" s="95" t="inlineStr">
        <is>
          <t>NoData</t>
        </is>
      </c>
      <c r="I127" s="95" t="inlineStr">
        <is>
          <t>NoData</t>
        </is>
      </c>
      <c r="J127" s="95" t="inlineStr">
        <is>
          <t>NoData</t>
        </is>
      </c>
      <c r="K127" s="95" t="inlineStr">
        <is>
          <t>NoData</t>
        </is>
      </c>
      <c r="L127" s="95" t="inlineStr">
        <is>
          <t>NoData</t>
        </is>
      </c>
      <c r="M127" s="101" t="inlineStr">
        <is>
          <t>NoData</t>
        </is>
      </c>
      <c r="N127" s="101" t="inlineStr">
        <is>
          <t>NoData</t>
        </is>
      </c>
      <c r="O127" s="57" t="inlineStr">
        <is>
          <t>NoData</t>
        </is>
      </c>
      <c r="P127" s="57" t="inlineStr">
        <is>
          <t>NoData</t>
        </is>
      </c>
      <c r="Q127" s="57" t="inlineStr">
        <is>
          <t>NoData</t>
        </is>
      </c>
      <c r="R127" s="57" t="inlineStr">
        <is>
          <t>NoData</t>
        </is>
      </c>
      <c r="S127" s="57" t="inlineStr">
        <is>
          <t>NoData</t>
        </is>
      </c>
      <c r="T127" s="57" t="inlineStr">
        <is>
          <t>NoData</t>
        </is>
      </c>
      <c r="U127" s="57" t="inlineStr">
        <is>
          <t>NoData</t>
        </is>
      </c>
      <c r="V127" s="57" t="inlineStr">
        <is>
          <t>NoData</t>
        </is>
      </c>
      <c r="W127" s="57" t="inlineStr">
        <is>
          <t>NoData</t>
        </is>
      </c>
      <c r="X127" s="57" t="inlineStr">
        <is>
          <t>NoData</t>
        </is>
      </c>
      <c r="Y127" s="57" t="inlineStr">
        <is>
          <t>NoData</t>
        </is>
      </c>
      <c r="Z127" s="57" t="inlineStr">
        <is>
          <t>NoData</t>
        </is>
      </c>
      <c r="AA127" s="57" t="inlineStr">
        <is>
          <t>NoData</t>
        </is>
      </c>
      <c r="AB127" s="57" t="inlineStr">
        <is>
          <t>NoData</t>
        </is>
      </c>
      <c r="AC127" s="57" t="inlineStr">
        <is>
          <t>NoData</t>
        </is>
      </c>
      <c r="AD127" s="57" t="inlineStr">
        <is>
          <t>NoData</t>
        </is>
      </c>
      <c r="AE127" s="57" t="inlineStr">
        <is>
          <t>NoData</t>
        </is>
      </c>
      <c r="AF127" s="57" t="inlineStr">
        <is>
          <t>NoData</t>
        </is>
      </c>
      <c r="AG127" s="57" t="inlineStr">
        <is>
          <t>NoData</t>
        </is>
      </c>
    </row>
    <row r="128" ht="12.75" customHeight="1" s="198">
      <c r="A128" s="101" t="inlineStr">
        <is>
          <t>Wallis and futuna</t>
        </is>
      </c>
      <c r="B128" s="62">
        <f t="array" ref="B128">INDEX(Countries!$D$2:$D$255, MATCH(A128, Countries!$B$2:$B$255, 0))
</f>
        <v/>
      </c>
      <c r="C128" s="95" t="inlineStr">
        <is>
          <t>NoData</t>
        </is>
      </c>
      <c r="D128" s="95" t="inlineStr">
        <is>
          <t>NoData</t>
        </is>
      </c>
      <c r="E128" s="95" t="inlineStr">
        <is>
          <t>NoData</t>
        </is>
      </c>
      <c r="F128" s="95" t="inlineStr">
        <is>
          <t>NoData</t>
        </is>
      </c>
      <c r="G128" s="95" t="inlineStr">
        <is>
          <t>NoData</t>
        </is>
      </c>
      <c r="H128" s="95" t="inlineStr">
        <is>
          <t>NoData</t>
        </is>
      </c>
      <c r="I128" s="95" t="inlineStr">
        <is>
          <t>NoData</t>
        </is>
      </c>
      <c r="J128" s="95" t="inlineStr">
        <is>
          <t>NoData</t>
        </is>
      </c>
      <c r="K128" s="95" t="inlineStr">
        <is>
          <t>NoData</t>
        </is>
      </c>
      <c r="L128" s="95" t="inlineStr">
        <is>
          <t>NoData</t>
        </is>
      </c>
      <c r="M128" s="101" t="inlineStr">
        <is>
          <t>NoData</t>
        </is>
      </c>
      <c r="N128" s="101" t="inlineStr">
        <is>
          <t>NoData</t>
        </is>
      </c>
      <c r="O128" s="57" t="inlineStr">
        <is>
          <t>NoData</t>
        </is>
      </c>
      <c r="P128" s="57" t="inlineStr">
        <is>
          <t>NoData</t>
        </is>
      </c>
      <c r="Q128" s="57" t="inlineStr">
        <is>
          <t>NoData</t>
        </is>
      </c>
      <c r="R128" s="57" t="inlineStr">
        <is>
          <t>NoData</t>
        </is>
      </c>
      <c r="S128" s="57" t="inlineStr">
        <is>
          <t>NoData</t>
        </is>
      </c>
      <c r="T128" s="57" t="inlineStr">
        <is>
          <t>NoData</t>
        </is>
      </c>
      <c r="U128" s="57" t="inlineStr">
        <is>
          <t>NoData</t>
        </is>
      </c>
      <c r="V128" s="57" t="inlineStr">
        <is>
          <t>NoData</t>
        </is>
      </c>
      <c r="W128" s="57" t="inlineStr">
        <is>
          <t>NoData</t>
        </is>
      </c>
      <c r="X128" s="57" t="inlineStr">
        <is>
          <t>NoData</t>
        </is>
      </c>
      <c r="Y128" s="57" t="inlineStr">
        <is>
          <t>NoData</t>
        </is>
      </c>
      <c r="Z128" s="57" t="inlineStr">
        <is>
          <t>NoData</t>
        </is>
      </c>
      <c r="AA128" s="57" t="inlineStr">
        <is>
          <t>NoData</t>
        </is>
      </c>
      <c r="AB128" s="57" t="inlineStr">
        <is>
          <t>NoData</t>
        </is>
      </c>
      <c r="AC128" s="57" t="inlineStr">
        <is>
          <t>NoData</t>
        </is>
      </c>
      <c r="AD128" s="57" t="inlineStr">
        <is>
          <t>NoData</t>
        </is>
      </c>
      <c r="AE128" s="57" t="inlineStr">
        <is>
          <t>NoData</t>
        </is>
      </c>
      <c r="AF128" s="57" t="inlineStr">
        <is>
          <t>NoData</t>
        </is>
      </c>
      <c r="AG128" s="57" t="inlineStr">
        <is>
          <t>NoData</t>
        </is>
      </c>
    </row>
    <row r="129" ht="12.75" customHeight="1" s="198">
      <c r="A129" s="101" t="inlineStr">
        <is>
          <t>Italy</t>
        </is>
      </c>
      <c r="B129" s="62">
        <f t="array" ref="B129">INDEX(Countries!$D$2:$D$255, MATCH(A129, Countries!$B$2:$B$255, 0))
</f>
        <v/>
      </c>
      <c r="C129" s="95" t="inlineStr">
        <is>
          <t>NoData</t>
        </is>
      </c>
      <c r="D129" s="95" t="inlineStr">
        <is>
          <t>NoData</t>
        </is>
      </c>
      <c r="E129" s="95" t="inlineStr">
        <is>
          <t>NoData</t>
        </is>
      </c>
      <c r="F129" s="95" t="inlineStr">
        <is>
          <t>NoData</t>
        </is>
      </c>
      <c r="G129" s="95" t="inlineStr">
        <is>
          <t>NoData</t>
        </is>
      </c>
      <c r="H129" s="95" t="inlineStr">
        <is>
          <t>NoData</t>
        </is>
      </c>
      <c r="I129" s="95" t="inlineStr">
        <is>
          <t>NoData</t>
        </is>
      </c>
      <c r="J129" s="95" t="inlineStr">
        <is>
          <t>NoData</t>
        </is>
      </c>
      <c r="K129" s="95" t="inlineStr">
        <is>
          <t>NoData</t>
        </is>
      </c>
      <c r="L129" s="95" t="inlineStr">
        <is>
          <t>NoData</t>
        </is>
      </c>
      <c r="M129" s="101" t="inlineStr">
        <is>
          <t>NoData</t>
        </is>
      </c>
      <c r="N129" s="101" t="inlineStr">
        <is>
          <t>NoData</t>
        </is>
      </c>
      <c r="O129" s="57" t="inlineStr">
        <is>
          <t>NoData</t>
        </is>
      </c>
      <c r="P129" s="57" t="inlineStr">
        <is>
          <t>NoData</t>
        </is>
      </c>
      <c r="Q129" s="57" t="inlineStr">
        <is>
          <t>NoData</t>
        </is>
      </c>
      <c r="R129" s="57" t="inlineStr">
        <is>
          <t>NoData</t>
        </is>
      </c>
      <c r="S129" s="57" t="inlineStr">
        <is>
          <t>NoData</t>
        </is>
      </c>
      <c r="T129" s="57" t="inlineStr">
        <is>
          <t>NoData</t>
        </is>
      </c>
      <c r="U129" s="57" t="inlineStr">
        <is>
          <t>NoData</t>
        </is>
      </c>
      <c r="V129" s="57" t="inlineStr">
        <is>
          <t>NoData</t>
        </is>
      </c>
      <c r="W129" s="57" t="inlineStr">
        <is>
          <t>NoData</t>
        </is>
      </c>
      <c r="X129" s="57" t="inlineStr">
        <is>
          <t>NoData</t>
        </is>
      </c>
      <c r="Y129" s="57" t="inlineStr">
        <is>
          <t>NoData</t>
        </is>
      </c>
      <c r="Z129" s="57" t="inlineStr">
        <is>
          <t>NoData</t>
        </is>
      </c>
      <c r="AA129" s="57" t="inlineStr">
        <is>
          <t>NoData</t>
        </is>
      </c>
      <c r="AB129" s="57" t="inlineStr">
        <is>
          <t>NoData</t>
        </is>
      </c>
      <c r="AC129" s="57" t="inlineStr">
        <is>
          <t>NoData</t>
        </is>
      </c>
      <c r="AD129" s="57" t="inlineStr">
        <is>
          <t>NoData</t>
        </is>
      </c>
      <c r="AE129" s="57" t="inlineStr">
        <is>
          <t>NoData</t>
        </is>
      </c>
      <c r="AF129" s="57" t="inlineStr">
        <is>
          <t>NoData</t>
        </is>
      </c>
      <c r="AG129" s="57" t="inlineStr">
        <is>
          <t>NoData</t>
        </is>
      </c>
    </row>
    <row r="130" ht="12.75" customHeight="1" s="198">
      <c r="A130" s="101" t="inlineStr">
        <is>
          <t>Ukraine</t>
        </is>
      </c>
      <c r="B130" s="62">
        <f t="array" ref="B130">INDEX(Countries!$D$2:$D$255, MATCH(A130, Countries!$B$2:$B$255, 0))
</f>
        <v/>
      </c>
      <c r="C130" s="95" t="inlineStr">
        <is>
          <t>NoData</t>
        </is>
      </c>
      <c r="D130" s="95" t="inlineStr">
        <is>
          <t>NoData</t>
        </is>
      </c>
      <c r="E130" s="95" t="inlineStr">
        <is>
          <t>NoData</t>
        </is>
      </c>
      <c r="F130" s="95" t="inlineStr">
        <is>
          <t>NoData</t>
        </is>
      </c>
      <c r="G130" s="95" t="inlineStr">
        <is>
          <t>NoData</t>
        </is>
      </c>
      <c r="H130" s="95" t="inlineStr">
        <is>
          <t>NoData</t>
        </is>
      </c>
      <c r="I130" s="95" t="inlineStr">
        <is>
          <t>NoData</t>
        </is>
      </c>
      <c r="J130" s="95" t="inlineStr">
        <is>
          <t>NoData</t>
        </is>
      </c>
      <c r="K130" s="95" t="inlineStr">
        <is>
          <t>NoData</t>
        </is>
      </c>
      <c r="L130" s="95" t="inlineStr">
        <is>
          <t>NoData</t>
        </is>
      </c>
      <c r="M130" s="101" t="inlineStr">
        <is>
          <t>NoData</t>
        </is>
      </c>
      <c r="N130" s="101" t="inlineStr">
        <is>
          <t>NoData</t>
        </is>
      </c>
      <c r="O130" s="57" t="inlineStr">
        <is>
          <t>NoData</t>
        </is>
      </c>
      <c r="P130" s="57" t="inlineStr">
        <is>
          <t>NoData</t>
        </is>
      </c>
      <c r="Q130" s="57" t="inlineStr">
        <is>
          <t>NoData</t>
        </is>
      </c>
      <c r="R130" s="57" t="inlineStr">
        <is>
          <t>NoData</t>
        </is>
      </c>
      <c r="S130" s="57" t="inlineStr">
        <is>
          <t>NoData</t>
        </is>
      </c>
      <c r="T130" s="57" t="inlineStr">
        <is>
          <t>NoData</t>
        </is>
      </c>
      <c r="U130" s="57" t="inlineStr">
        <is>
          <t>NoData</t>
        </is>
      </c>
      <c r="V130" s="57" t="inlineStr">
        <is>
          <t>NoData</t>
        </is>
      </c>
      <c r="W130" s="57" t="inlineStr">
        <is>
          <t>NoData</t>
        </is>
      </c>
      <c r="X130" s="57" t="inlineStr">
        <is>
          <t>NoData</t>
        </is>
      </c>
      <c r="Y130" s="57" t="inlineStr">
        <is>
          <t>NoData</t>
        </is>
      </c>
      <c r="Z130" s="57" t="inlineStr">
        <is>
          <t>NoData</t>
        </is>
      </c>
      <c r="AA130" s="57" t="inlineStr">
        <is>
          <t>NoData</t>
        </is>
      </c>
      <c r="AB130" s="57" t="inlineStr">
        <is>
          <t>NoData</t>
        </is>
      </c>
      <c r="AC130" s="57" t="inlineStr">
        <is>
          <t>NoData</t>
        </is>
      </c>
      <c r="AD130" s="57" t="inlineStr">
        <is>
          <t>NoData</t>
        </is>
      </c>
      <c r="AE130" s="57" t="inlineStr">
        <is>
          <t>NoData</t>
        </is>
      </c>
      <c r="AF130" s="57" t="inlineStr">
        <is>
          <t>NoData</t>
        </is>
      </c>
      <c r="AG130" s="57" t="inlineStr">
        <is>
          <t>NoData</t>
        </is>
      </c>
    </row>
    <row r="131" ht="12.75" customHeight="1" s="198">
      <c r="A131" s="101" t="inlineStr">
        <is>
          <t>Tunisia</t>
        </is>
      </c>
      <c r="B131" s="62">
        <f t="array" ref="B131">INDEX(Countries!$D$2:$D$255, MATCH(A131, Countries!$B$2:$B$255, 0))
</f>
        <v/>
      </c>
      <c r="C131" s="95" t="inlineStr">
        <is>
          <t>NoData</t>
        </is>
      </c>
      <c r="D131" s="95" t="inlineStr">
        <is>
          <t>NoData</t>
        </is>
      </c>
      <c r="E131" s="95" t="inlineStr">
        <is>
          <t>NoData</t>
        </is>
      </c>
      <c r="F131" s="95" t="inlineStr">
        <is>
          <t>NoData</t>
        </is>
      </c>
      <c r="G131" s="95" t="inlineStr">
        <is>
          <t>NoData</t>
        </is>
      </c>
      <c r="H131" s="95" t="inlineStr">
        <is>
          <t>NoData</t>
        </is>
      </c>
      <c r="I131" s="95" t="inlineStr">
        <is>
          <t>NoData</t>
        </is>
      </c>
      <c r="J131" s="95" t="inlineStr">
        <is>
          <t>NoData</t>
        </is>
      </c>
      <c r="K131" s="95" t="inlineStr">
        <is>
          <t>NoData</t>
        </is>
      </c>
      <c r="L131" s="95" t="inlineStr">
        <is>
          <t>NoData</t>
        </is>
      </c>
      <c r="M131" s="101" t="inlineStr">
        <is>
          <t>NoData</t>
        </is>
      </c>
      <c r="N131" s="101" t="inlineStr">
        <is>
          <t>NoData</t>
        </is>
      </c>
      <c r="O131" s="57" t="inlineStr">
        <is>
          <t>NoData</t>
        </is>
      </c>
      <c r="P131" s="57" t="inlineStr">
        <is>
          <t>NoData</t>
        </is>
      </c>
      <c r="Q131" s="57" t="inlineStr">
        <is>
          <t>NoData</t>
        </is>
      </c>
      <c r="R131" s="57" t="inlineStr">
        <is>
          <t>NoData</t>
        </is>
      </c>
      <c r="S131" s="57" t="inlineStr">
        <is>
          <t>NoData</t>
        </is>
      </c>
      <c r="T131" s="57" t="inlineStr">
        <is>
          <t>NoData</t>
        </is>
      </c>
      <c r="U131" s="57" t="inlineStr">
        <is>
          <t>NoData</t>
        </is>
      </c>
      <c r="V131" s="57" t="inlineStr">
        <is>
          <t>NoData</t>
        </is>
      </c>
      <c r="W131" s="57" t="inlineStr">
        <is>
          <t>NoData</t>
        </is>
      </c>
      <c r="X131" s="57" t="inlineStr">
        <is>
          <t>NoData</t>
        </is>
      </c>
      <c r="Y131" s="57" t="inlineStr">
        <is>
          <t>NoData</t>
        </is>
      </c>
      <c r="Z131" s="57" t="inlineStr">
        <is>
          <t>NoData</t>
        </is>
      </c>
      <c r="AA131" s="57" t="inlineStr">
        <is>
          <t>NoData</t>
        </is>
      </c>
      <c r="AB131" s="57" t="inlineStr">
        <is>
          <t>NoData</t>
        </is>
      </c>
      <c r="AC131" s="57" t="inlineStr">
        <is>
          <t>NoData</t>
        </is>
      </c>
      <c r="AD131" s="57" t="inlineStr">
        <is>
          <t>NoData</t>
        </is>
      </c>
      <c r="AE131" s="57" t="inlineStr">
        <is>
          <t>NoData</t>
        </is>
      </c>
      <c r="AF131" s="57" t="inlineStr">
        <is>
          <t>NoData</t>
        </is>
      </c>
      <c r="AG131" s="57" t="inlineStr">
        <is>
          <t>NoData</t>
        </is>
      </c>
    </row>
    <row r="132" ht="12.75" customHeight="1" s="198">
      <c r="A132" s="101" t="inlineStr">
        <is>
          <t>Spain</t>
        </is>
      </c>
      <c r="B132" s="62">
        <f t="array" ref="B132">INDEX(Countries!$D$2:$D$255, MATCH(A132, Countries!$B$2:$B$255, 0))
</f>
        <v/>
      </c>
      <c r="C132" s="95" t="inlineStr">
        <is>
          <t>NoData</t>
        </is>
      </c>
      <c r="D132" s="95" t="inlineStr">
        <is>
          <t>NoData</t>
        </is>
      </c>
      <c r="E132" s="95" t="inlineStr">
        <is>
          <t>NoData</t>
        </is>
      </c>
      <c r="F132" s="95" t="inlineStr">
        <is>
          <t>NoData</t>
        </is>
      </c>
      <c r="G132" s="95" t="inlineStr">
        <is>
          <t>NoData</t>
        </is>
      </c>
      <c r="H132" s="95" t="inlineStr">
        <is>
          <t>NoData</t>
        </is>
      </c>
      <c r="I132" s="95" t="inlineStr">
        <is>
          <t>NoData</t>
        </is>
      </c>
      <c r="J132" s="95" t="inlineStr">
        <is>
          <t>NoData</t>
        </is>
      </c>
      <c r="K132" s="95" t="inlineStr">
        <is>
          <t>NoData</t>
        </is>
      </c>
      <c r="L132" s="95" t="inlineStr">
        <is>
          <t>NoData</t>
        </is>
      </c>
      <c r="M132" s="101" t="inlineStr">
        <is>
          <t>NoData</t>
        </is>
      </c>
      <c r="N132" s="101" t="inlineStr">
        <is>
          <t>NoData</t>
        </is>
      </c>
      <c r="O132" s="57" t="inlineStr">
        <is>
          <t>NoData</t>
        </is>
      </c>
      <c r="P132" s="57" t="inlineStr">
        <is>
          <t>NoData</t>
        </is>
      </c>
      <c r="Q132" s="57" t="inlineStr">
        <is>
          <t>NoData</t>
        </is>
      </c>
      <c r="R132" s="57" t="inlineStr">
        <is>
          <t>NoData</t>
        </is>
      </c>
      <c r="S132" s="57" t="inlineStr">
        <is>
          <t>NoData</t>
        </is>
      </c>
      <c r="T132" s="57" t="inlineStr">
        <is>
          <t>NoData</t>
        </is>
      </c>
      <c r="U132" s="57" t="inlineStr">
        <is>
          <t>NoData</t>
        </is>
      </c>
      <c r="V132" s="57" t="inlineStr">
        <is>
          <t>NoData</t>
        </is>
      </c>
      <c r="W132" s="57" t="inlineStr">
        <is>
          <t>NoData</t>
        </is>
      </c>
      <c r="X132" s="57" t="inlineStr">
        <is>
          <t>NoData</t>
        </is>
      </c>
      <c r="Y132" s="57" t="inlineStr">
        <is>
          <t>NoData</t>
        </is>
      </c>
      <c r="Z132" s="57" t="inlineStr">
        <is>
          <t>NoData</t>
        </is>
      </c>
      <c r="AA132" s="57" t="inlineStr">
        <is>
          <t>NoData</t>
        </is>
      </c>
      <c r="AB132" s="57" t="inlineStr">
        <is>
          <t>NoData</t>
        </is>
      </c>
      <c r="AC132" s="57" t="inlineStr">
        <is>
          <t>NoData</t>
        </is>
      </c>
      <c r="AD132" s="57" t="inlineStr">
        <is>
          <t>NoData</t>
        </is>
      </c>
      <c r="AE132" s="57" t="inlineStr">
        <is>
          <t>NoData</t>
        </is>
      </c>
      <c r="AF132" s="57" t="inlineStr">
        <is>
          <t>NoData</t>
        </is>
      </c>
      <c r="AG132" s="57" t="inlineStr">
        <is>
          <t>NoData</t>
        </is>
      </c>
    </row>
    <row r="133" ht="12.75" customHeight="1" s="198">
      <c r="A133" s="101" t="inlineStr">
        <is>
          <t>Kuwait</t>
        </is>
      </c>
      <c r="B133" s="62">
        <f t="array" ref="B133">INDEX(Countries!$D$2:$D$255, MATCH(A133, Countries!$B$2:$B$255, 0))
</f>
        <v/>
      </c>
      <c r="C133" s="95" t="inlineStr">
        <is>
          <t>NoData</t>
        </is>
      </c>
      <c r="D133" s="95" t="inlineStr">
        <is>
          <t>NoData</t>
        </is>
      </c>
      <c r="E133" s="95" t="inlineStr">
        <is>
          <t>NoData</t>
        </is>
      </c>
      <c r="F133" s="95" t="inlineStr">
        <is>
          <t>NoData</t>
        </is>
      </c>
      <c r="G133" s="95" t="inlineStr">
        <is>
          <t>NoData</t>
        </is>
      </c>
      <c r="H133" s="95" t="inlineStr">
        <is>
          <t>NoData</t>
        </is>
      </c>
      <c r="I133" s="95" t="inlineStr">
        <is>
          <t>NoData</t>
        </is>
      </c>
      <c r="J133" s="95" t="inlineStr">
        <is>
          <t>NoData</t>
        </is>
      </c>
      <c r="K133" s="95" t="inlineStr">
        <is>
          <t>NoData</t>
        </is>
      </c>
      <c r="L133" s="95" t="inlineStr">
        <is>
          <t>NoData</t>
        </is>
      </c>
      <c r="M133" s="101" t="inlineStr">
        <is>
          <t>NoData</t>
        </is>
      </c>
      <c r="N133" s="101" t="inlineStr">
        <is>
          <t>NoData</t>
        </is>
      </c>
      <c r="O133" s="57" t="inlineStr">
        <is>
          <t>NoData</t>
        </is>
      </c>
      <c r="P133" s="57" t="inlineStr">
        <is>
          <t>NoData</t>
        </is>
      </c>
      <c r="Q133" s="57" t="inlineStr">
        <is>
          <t>NoData</t>
        </is>
      </c>
      <c r="R133" s="57" t="inlineStr">
        <is>
          <t>NoData</t>
        </is>
      </c>
      <c r="S133" s="57" t="inlineStr">
        <is>
          <t>NoData</t>
        </is>
      </c>
      <c r="T133" s="57" t="inlineStr">
        <is>
          <t>NoData</t>
        </is>
      </c>
      <c r="U133" s="57" t="inlineStr">
        <is>
          <t>NoData</t>
        </is>
      </c>
      <c r="V133" s="57" t="inlineStr">
        <is>
          <t>NoData</t>
        </is>
      </c>
      <c r="W133" s="57" t="inlineStr">
        <is>
          <t>NoData</t>
        </is>
      </c>
      <c r="X133" s="57" t="inlineStr">
        <is>
          <t>NoData</t>
        </is>
      </c>
      <c r="Y133" s="57" t="inlineStr">
        <is>
          <t>NoData</t>
        </is>
      </c>
      <c r="Z133" s="57" t="inlineStr">
        <is>
          <t>NoData</t>
        </is>
      </c>
      <c r="AA133" s="57" t="inlineStr">
        <is>
          <t>NoData</t>
        </is>
      </c>
      <c r="AB133" s="57" t="inlineStr">
        <is>
          <t>NoData</t>
        </is>
      </c>
      <c r="AC133" s="57" t="inlineStr">
        <is>
          <t>NoData</t>
        </is>
      </c>
      <c r="AD133" s="57" t="inlineStr">
        <is>
          <t>NoData</t>
        </is>
      </c>
      <c r="AE133" s="57" t="inlineStr">
        <is>
          <t>NoData</t>
        </is>
      </c>
      <c r="AF133" s="57" t="inlineStr">
        <is>
          <t>NoData</t>
        </is>
      </c>
      <c r="AG133" s="57" t="inlineStr">
        <is>
          <t>NoData</t>
        </is>
      </c>
    </row>
    <row r="134" ht="12.75" customHeight="1" s="198">
      <c r="A134" s="101" t="inlineStr">
        <is>
          <t>Denmark</t>
        </is>
      </c>
      <c r="B134" s="62">
        <f t="array" ref="B134">INDEX(Countries!$D$2:$D$255, MATCH(A134, Countries!$B$2:$B$255, 0))
</f>
        <v/>
      </c>
      <c r="C134" s="95" t="inlineStr">
        <is>
          <t>NoData</t>
        </is>
      </c>
      <c r="D134" s="95" t="inlineStr">
        <is>
          <t>NoData</t>
        </is>
      </c>
      <c r="E134" s="95" t="inlineStr">
        <is>
          <t>NoData</t>
        </is>
      </c>
      <c r="F134" s="95" t="inlineStr">
        <is>
          <t>NoData</t>
        </is>
      </c>
      <c r="G134" s="95" t="inlineStr">
        <is>
          <t>NoData</t>
        </is>
      </c>
      <c r="H134" s="95" t="inlineStr">
        <is>
          <t>NoData</t>
        </is>
      </c>
      <c r="I134" s="95" t="inlineStr">
        <is>
          <t>NoData</t>
        </is>
      </c>
      <c r="J134" s="95" t="inlineStr">
        <is>
          <t>NoData</t>
        </is>
      </c>
      <c r="K134" s="95" t="inlineStr">
        <is>
          <t>NoData</t>
        </is>
      </c>
      <c r="L134" s="95" t="inlineStr">
        <is>
          <t>NoData</t>
        </is>
      </c>
      <c r="M134" s="101" t="inlineStr">
        <is>
          <t>NoData</t>
        </is>
      </c>
      <c r="N134" s="101" t="inlineStr">
        <is>
          <t>NoData</t>
        </is>
      </c>
      <c r="O134" s="57" t="inlineStr">
        <is>
          <t>NoData</t>
        </is>
      </c>
      <c r="P134" s="57" t="inlineStr">
        <is>
          <t>NoData</t>
        </is>
      </c>
      <c r="Q134" s="57" t="inlineStr">
        <is>
          <t>NoData</t>
        </is>
      </c>
      <c r="R134" s="57" t="inlineStr">
        <is>
          <t>NoData</t>
        </is>
      </c>
      <c r="S134" s="57" t="inlineStr">
        <is>
          <t>NoData</t>
        </is>
      </c>
      <c r="T134" s="57" t="inlineStr">
        <is>
          <t>NoData</t>
        </is>
      </c>
      <c r="U134" s="57" t="inlineStr">
        <is>
          <t>NoData</t>
        </is>
      </c>
      <c r="V134" s="57" t="inlineStr">
        <is>
          <t>NoData</t>
        </is>
      </c>
      <c r="W134" s="57" t="inlineStr">
        <is>
          <t>NoData</t>
        </is>
      </c>
      <c r="X134" s="57" t="inlineStr">
        <is>
          <t>NoData</t>
        </is>
      </c>
      <c r="Y134" s="57" t="inlineStr">
        <is>
          <t>NoData</t>
        </is>
      </c>
      <c r="Z134" s="57" t="inlineStr">
        <is>
          <t>NoData</t>
        </is>
      </c>
      <c r="AA134" s="57" t="inlineStr">
        <is>
          <t>NoData</t>
        </is>
      </c>
      <c r="AB134" s="57" t="inlineStr">
        <is>
          <t>NoData</t>
        </is>
      </c>
      <c r="AC134" s="57" t="inlineStr">
        <is>
          <t>NoData</t>
        </is>
      </c>
      <c r="AD134" s="57" t="inlineStr">
        <is>
          <t>NoData</t>
        </is>
      </c>
      <c r="AE134" s="57" t="inlineStr">
        <is>
          <t>NoData</t>
        </is>
      </c>
      <c r="AF134" s="57" t="inlineStr">
        <is>
          <t>NoData</t>
        </is>
      </c>
      <c r="AG134" s="57" t="inlineStr">
        <is>
          <t>NoData</t>
        </is>
      </c>
    </row>
    <row r="135" ht="12.75" customHeight="1" s="198">
      <c r="A135" s="101" t="inlineStr">
        <is>
          <t>France</t>
        </is>
      </c>
      <c r="B135" s="62">
        <f t="array" ref="B135">INDEX(Countries!$D$2:$D$255, MATCH(A135, Countries!$B$2:$B$255, 0))
</f>
        <v/>
      </c>
      <c r="C135" s="95" t="inlineStr">
        <is>
          <t>NoData</t>
        </is>
      </c>
      <c r="D135" s="95" t="inlineStr">
        <is>
          <t>NoData</t>
        </is>
      </c>
      <c r="E135" s="95" t="inlineStr">
        <is>
          <t>NoData</t>
        </is>
      </c>
      <c r="F135" s="95" t="inlineStr">
        <is>
          <t>NoData</t>
        </is>
      </c>
      <c r="G135" s="95" t="inlineStr">
        <is>
          <t>NoData</t>
        </is>
      </c>
      <c r="H135" s="95" t="inlineStr">
        <is>
          <t>NoData</t>
        </is>
      </c>
      <c r="I135" s="95" t="inlineStr">
        <is>
          <t>NoData</t>
        </is>
      </c>
      <c r="J135" s="95" t="inlineStr">
        <is>
          <t>NoData</t>
        </is>
      </c>
      <c r="K135" s="95" t="inlineStr">
        <is>
          <t>NoData</t>
        </is>
      </c>
      <c r="L135" s="95" t="inlineStr">
        <is>
          <t>NoData</t>
        </is>
      </c>
      <c r="M135" s="101" t="inlineStr">
        <is>
          <t>NoData</t>
        </is>
      </c>
      <c r="N135" s="101" t="inlineStr">
        <is>
          <t>NoData</t>
        </is>
      </c>
      <c r="O135" s="57" t="inlineStr">
        <is>
          <t>NoData</t>
        </is>
      </c>
      <c r="P135" s="57" t="inlineStr">
        <is>
          <t>NoData</t>
        </is>
      </c>
      <c r="Q135" s="57" t="inlineStr">
        <is>
          <t>NoData</t>
        </is>
      </c>
      <c r="R135" s="57" t="inlineStr">
        <is>
          <t>NoData</t>
        </is>
      </c>
      <c r="S135" s="57" t="inlineStr">
        <is>
          <t>NoData</t>
        </is>
      </c>
      <c r="T135" s="57" t="inlineStr">
        <is>
          <t>NoData</t>
        </is>
      </c>
      <c r="U135" s="57" t="inlineStr">
        <is>
          <t>NoData</t>
        </is>
      </c>
      <c r="V135" s="57" t="inlineStr">
        <is>
          <t>NoData</t>
        </is>
      </c>
      <c r="W135" s="57" t="inlineStr">
        <is>
          <t>NoData</t>
        </is>
      </c>
      <c r="X135" s="57" t="inlineStr">
        <is>
          <t>NoData</t>
        </is>
      </c>
      <c r="Y135" s="57" t="inlineStr">
        <is>
          <t>NoData</t>
        </is>
      </c>
      <c r="Z135" s="57" t="inlineStr">
        <is>
          <t>NoData</t>
        </is>
      </c>
      <c r="AA135" s="57" t="inlineStr">
        <is>
          <t>NoData</t>
        </is>
      </c>
      <c r="AB135" s="57" t="inlineStr">
        <is>
          <t>NoData</t>
        </is>
      </c>
      <c r="AC135" s="57" t="inlineStr">
        <is>
          <t>NoData</t>
        </is>
      </c>
      <c r="AD135" s="57" t="inlineStr">
        <is>
          <t>NoData</t>
        </is>
      </c>
      <c r="AE135" s="57" t="inlineStr">
        <is>
          <t>NoData</t>
        </is>
      </c>
      <c r="AF135" s="57" t="inlineStr">
        <is>
          <t>NoData</t>
        </is>
      </c>
      <c r="AG135" s="57" t="inlineStr">
        <is>
          <t>NoData</t>
        </is>
      </c>
    </row>
    <row r="136" ht="12.75" customHeight="1" s="198">
      <c r="A136" s="101" t="inlineStr">
        <is>
          <t>Russia</t>
        </is>
      </c>
      <c r="B136" s="62">
        <f t="array" ref="B136">INDEX(Countries!$D$2:$D$255, MATCH(A136, Countries!$B$2:$B$255, 0))
</f>
        <v/>
      </c>
      <c r="C136" s="95" t="inlineStr">
        <is>
          <t>NoData</t>
        </is>
      </c>
      <c r="D136" s="95" t="inlineStr">
        <is>
          <t>NoData</t>
        </is>
      </c>
      <c r="E136" s="95" t="inlineStr">
        <is>
          <t>NoData</t>
        </is>
      </c>
      <c r="F136" s="95" t="inlineStr">
        <is>
          <t>NoData</t>
        </is>
      </c>
      <c r="G136" s="95" t="inlineStr">
        <is>
          <t>NoData</t>
        </is>
      </c>
      <c r="H136" s="95" t="inlineStr">
        <is>
          <t>NoData</t>
        </is>
      </c>
      <c r="I136" s="95" t="inlineStr">
        <is>
          <t>NoData</t>
        </is>
      </c>
      <c r="J136" s="95" t="inlineStr">
        <is>
          <t>NoData</t>
        </is>
      </c>
      <c r="K136" s="95" t="inlineStr">
        <is>
          <t>NoData</t>
        </is>
      </c>
      <c r="L136" s="95" t="inlineStr">
        <is>
          <t>NoData</t>
        </is>
      </c>
      <c r="M136" s="101" t="inlineStr">
        <is>
          <t>NoData</t>
        </is>
      </c>
      <c r="N136" s="101" t="inlineStr">
        <is>
          <t>NoData</t>
        </is>
      </c>
      <c r="O136" s="57" t="inlineStr">
        <is>
          <t>NoData</t>
        </is>
      </c>
      <c r="P136" s="57" t="inlineStr">
        <is>
          <t>NoData</t>
        </is>
      </c>
      <c r="Q136" s="57" t="inlineStr">
        <is>
          <t>NoData</t>
        </is>
      </c>
      <c r="R136" s="57" t="inlineStr">
        <is>
          <t>NoData</t>
        </is>
      </c>
      <c r="S136" s="57" t="inlineStr">
        <is>
          <t>NoData</t>
        </is>
      </c>
      <c r="T136" s="57" t="inlineStr">
        <is>
          <t>NoData</t>
        </is>
      </c>
      <c r="U136" s="57" t="inlineStr">
        <is>
          <t>NoData</t>
        </is>
      </c>
      <c r="V136" s="57" t="inlineStr">
        <is>
          <t>NoData</t>
        </is>
      </c>
      <c r="W136" s="57" t="inlineStr">
        <is>
          <t>NoData</t>
        </is>
      </c>
      <c r="X136" s="57" t="inlineStr">
        <is>
          <t>NoData</t>
        </is>
      </c>
      <c r="Y136" s="57" t="inlineStr">
        <is>
          <t>NoData</t>
        </is>
      </c>
      <c r="Z136" s="57" t="inlineStr">
        <is>
          <t>NoData</t>
        </is>
      </c>
      <c r="AA136" s="57" t="inlineStr">
        <is>
          <t>NoData</t>
        </is>
      </c>
      <c r="AB136" s="57" t="inlineStr">
        <is>
          <t>NoData</t>
        </is>
      </c>
      <c r="AC136" s="57" t="inlineStr">
        <is>
          <t>NoData</t>
        </is>
      </c>
      <c r="AD136" s="57" t="inlineStr">
        <is>
          <t>NoData</t>
        </is>
      </c>
      <c r="AE136" s="57" t="inlineStr">
        <is>
          <t>NoData</t>
        </is>
      </c>
      <c r="AF136" s="57" t="inlineStr">
        <is>
          <t>NoData</t>
        </is>
      </c>
      <c r="AG136" s="57" t="inlineStr">
        <is>
          <t>NoData</t>
        </is>
      </c>
    </row>
    <row r="137" ht="12.75" customHeight="1" s="198">
      <c r="A137" s="101" t="inlineStr">
        <is>
          <t>United States Minor Outlying Islands</t>
        </is>
      </c>
      <c r="B137" s="62">
        <f t="array" ref="B137">INDEX(Countries!$D$2:$D$255, MATCH(A137, Countries!$B$2:$B$255, 0))
</f>
        <v/>
      </c>
      <c r="C137" s="95" t="inlineStr">
        <is>
          <t>NoData</t>
        </is>
      </c>
      <c r="D137" s="95" t="inlineStr">
        <is>
          <t>NoData</t>
        </is>
      </c>
      <c r="E137" s="95" t="inlineStr">
        <is>
          <t>NoData</t>
        </is>
      </c>
      <c r="F137" s="95" t="inlineStr">
        <is>
          <t>NoData</t>
        </is>
      </c>
      <c r="G137" s="95" t="inlineStr">
        <is>
          <t>NoData</t>
        </is>
      </c>
      <c r="H137" s="95" t="inlineStr">
        <is>
          <t>NoData</t>
        </is>
      </c>
      <c r="I137" s="95" t="inlineStr">
        <is>
          <t>NoData</t>
        </is>
      </c>
      <c r="J137" s="95" t="inlineStr">
        <is>
          <t>NoData</t>
        </is>
      </c>
      <c r="K137" s="95" t="inlineStr">
        <is>
          <t>NoData</t>
        </is>
      </c>
      <c r="L137" s="95" t="inlineStr">
        <is>
          <t>NoData</t>
        </is>
      </c>
      <c r="M137" s="101" t="inlineStr">
        <is>
          <t>NoData</t>
        </is>
      </c>
      <c r="N137" s="101" t="inlineStr">
        <is>
          <t>NoData</t>
        </is>
      </c>
      <c r="O137" s="57" t="inlineStr">
        <is>
          <t>NoData</t>
        </is>
      </c>
      <c r="P137" s="57" t="inlineStr">
        <is>
          <t>NoData</t>
        </is>
      </c>
      <c r="Q137" s="57" t="inlineStr">
        <is>
          <t>NoData</t>
        </is>
      </c>
      <c r="R137" s="57" t="inlineStr">
        <is>
          <t>NoData</t>
        </is>
      </c>
      <c r="S137" s="57" t="inlineStr">
        <is>
          <t>NoData</t>
        </is>
      </c>
      <c r="T137" s="57" t="inlineStr">
        <is>
          <t>NoData</t>
        </is>
      </c>
      <c r="U137" s="57" t="inlineStr">
        <is>
          <t>NoData</t>
        </is>
      </c>
      <c r="V137" s="57" t="inlineStr">
        <is>
          <t>NoData</t>
        </is>
      </c>
      <c r="W137" s="57" t="inlineStr">
        <is>
          <t>NoData</t>
        </is>
      </c>
      <c r="X137" s="57" t="inlineStr">
        <is>
          <t>NoData</t>
        </is>
      </c>
      <c r="Y137" s="57" t="inlineStr">
        <is>
          <t>NoData</t>
        </is>
      </c>
      <c r="Z137" s="57" t="inlineStr">
        <is>
          <t>NoData</t>
        </is>
      </c>
      <c r="AA137" s="57" t="inlineStr">
        <is>
          <t>NoData</t>
        </is>
      </c>
      <c r="AB137" s="57" t="inlineStr">
        <is>
          <t>NoData</t>
        </is>
      </c>
      <c r="AC137" s="57" t="inlineStr">
        <is>
          <t>NoData</t>
        </is>
      </c>
      <c r="AD137" s="57" t="inlineStr">
        <is>
          <t>NoData</t>
        </is>
      </c>
      <c r="AE137" s="57" t="inlineStr">
        <is>
          <t>NoData</t>
        </is>
      </c>
      <c r="AF137" s="57" t="inlineStr">
        <is>
          <t>NoData</t>
        </is>
      </c>
      <c r="AG137" s="57" t="inlineStr">
        <is>
          <t>NoData</t>
        </is>
      </c>
    </row>
    <row r="138" ht="12.75" customHeight="1" s="198">
      <c r="A138" s="101" t="inlineStr">
        <is>
          <t>Greece</t>
        </is>
      </c>
      <c r="B138" s="62">
        <f t="array" ref="B138">INDEX(Countries!$D$2:$D$255, MATCH(A138, Countries!$B$2:$B$255, 0))
</f>
        <v/>
      </c>
      <c r="C138" s="95" t="inlineStr">
        <is>
          <t>NoData</t>
        </is>
      </c>
      <c r="D138" s="95" t="inlineStr">
        <is>
          <t>NoData</t>
        </is>
      </c>
      <c r="E138" s="95" t="inlineStr">
        <is>
          <t>NoData</t>
        </is>
      </c>
      <c r="F138" s="95" t="inlineStr">
        <is>
          <t>NoData</t>
        </is>
      </c>
      <c r="G138" s="95" t="inlineStr">
        <is>
          <t>NoData</t>
        </is>
      </c>
      <c r="H138" s="95" t="inlineStr">
        <is>
          <t>NoData</t>
        </is>
      </c>
      <c r="I138" s="95" t="inlineStr">
        <is>
          <t>NoData</t>
        </is>
      </c>
      <c r="J138" s="95" t="inlineStr">
        <is>
          <t>NoData</t>
        </is>
      </c>
      <c r="K138" s="95" t="inlineStr">
        <is>
          <t>NoData</t>
        </is>
      </c>
      <c r="L138" s="95" t="inlineStr">
        <is>
          <t>NoData</t>
        </is>
      </c>
      <c r="M138" s="101" t="inlineStr">
        <is>
          <t>NoData</t>
        </is>
      </c>
      <c r="N138" s="101" t="inlineStr">
        <is>
          <t>NoData</t>
        </is>
      </c>
      <c r="O138" s="57" t="inlineStr">
        <is>
          <t>NoData</t>
        </is>
      </c>
      <c r="P138" s="57" t="inlineStr">
        <is>
          <t>NoData</t>
        </is>
      </c>
      <c r="Q138" s="57" t="inlineStr">
        <is>
          <t>NoData</t>
        </is>
      </c>
      <c r="R138" s="57" t="inlineStr">
        <is>
          <t>NoData</t>
        </is>
      </c>
      <c r="S138" s="57" t="inlineStr">
        <is>
          <t>NoData</t>
        </is>
      </c>
      <c r="T138" s="57" t="inlineStr">
        <is>
          <t>NoData</t>
        </is>
      </c>
      <c r="U138" s="57" t="inlineStr">
        <is>
          <t>NoData</t>
        </is>
      </c>
      <c r="V138" s="57" t="inlineStr">
        <is>
          <t>NoData</t>
        </is>
      </c>
      <c r="W138" s="57" t="inlineStr">
        <is>
          <t>NoData</t>
        </is>
      </c>
      <c r="X138" s="57" t="inlineStr">
        <is>
          <t>NoData</t>
        </is>
      </c>
      <c r="Y138" s="57" t="inlineStr">
        <is>
          <t>NoData</t>
        </is>
      </c>
      <c r="Z138" s="57" t="inlineStr">
        <is>
          <t>NoData</t>
        </is>
      </c>
      <c r="AA138" s="57" t="inlineStr">
        <is>
          <t>NoData</t>
        </is>
      </c>
      <c r="AB138" s="57" t="inlineStr">
        <is>
          <t>NoData</t>
        </is>
      </c>
      <c r="AC138" s="57" t="inlineStr">
        <is>
          <t>NoData</t>
        </is>
      </c>
      <c r="AD138" s="57" t="inlineStr">
        <is>
          <t>NoData</t>
        </is>
      </c>
      <c r="AE138" s="57" t="inlineStr">
        <is>
          <t>NoData</t>
        </is>
      </c>
      <c r="AF138" s="57" t="inlineStr">
        <is>
          <t>NoData</t>
        </is>
      </c>
      <c r="AG138" s="57" t="inlineStr">
        <is>
          <t>NoData</t>
        </is>
      </c>
    </row>
    <row r="139" ht="12.75" customHeight="1" s="198">
      <c r="A139" s="101" t="inlineStr">
        <is>
          <t>Canada</t>
        </is>
      </c>
      <c r="B139" s="62">
        <f t="array" ref="B139">INDEX(Countries!$D$2:$D$255, MATCH(A139, Countries!$B$2:$B$255, 0))
</f>
        <v/>
      </c>
      <c r="C139" s="95" t="inlineStr">
        <is>
          <t>NoData</t>
        </is>
      </c>
      <c r="D139" s="95" t="inlineStr">
        <is>
          <t>NoData</t>
        </is>
      </c>
      <c r="E139" s="95" t="inlineStr">
        <is>
          <t>NoData</t>
        </is>
      </c>
      <c r="F139" s="95" t="inlineStr">
        <is>
          <t>NoData</t>
        </is>
      </c>
      <c r="G139" s="95" t="inlineStr">
        <is>
          <t>NoData</t>
        </is>
      </c>
      <c r="H139" s="95" t="inlineStr">
        <is>
          <t>NoData</t>
        </is>
      </c>
      <c r="I139" s="95" t="inlineStr">
        <is>
          <t>NoData</t>
        </is>
      </c>
      <c r="J139" s="95" t="inlineStr">
        <is>
          <t>NoData</t>
        </is>
      </c>
      <c r="K139" s="95" t="inlineStr">
        <is>
          <t>NoData</t>
        </is>
      </c>
      <c r="L139" s="95" t="inlineStr">
        <is>
          <t>NoData</t>
        </is>
      </c>
      <c r="M139" s="101" t="inlineStr">
        <is>
          <t>NoData</t>
        </is>
      </c>
      <c r="N139" s="101" t="inlineStr">
        <is>
          <t>NoData</t>
        </is>
      </c>
      <c r="O139" s="57" t="inlineStr">
        <is>
          <t>NoData</t>
        </is>
      </c>
      <c r="P139" s="57" t="inlineStr">
        <is>
          <t>NoData</t>
        </is>
      </c>
      <c r="Q139" s="57" t="inlineStr">
        <is>
          <t>NoData</t>
        </is>
      </c>
      <c r="R139" s="57" t="inlineStr">
        <is>
          <t>NoData</t>
        </is>
      </c>
      <c r="S139" s="57" t="inlineStr">
        <is>
          <t>NoData</t>
        </is>
      </c>
      <c r="T139" s="57" t="inlineStr">
        <is>
          <t>NoData</t>
        </is>
      </c>
      <c r="U139" s="57" t="inlineStr">
        <is>
          <t>NoData</t>
        </is>
      </c>
      <c r="V139" s="57" t="inlineStr">
        <is>
          <t>NoData</t>
        </is>
      </c>
      <c r="W139" s="57" t="inlineStr">
        <is>
          <t>NoData</t>
        </is>
      </c>
      <c r="X139" s="57" t="inlineStr">
        <is>
          <t>NoData</t>
        </is>
      </c>
      <c r="Y139" s="57" t="inlineStr">
        <is>
          <t>NoData</t>
        </is>
      </c>
      <c r="Z139" s="57" t="inlineStr">
        <is>
          <t>NoData</t>
        </is>
      </c>
      <c r="AA139" s="57" t="inlineStr">
        <is>
          <t>NoData</t>
        </is>
      </c>
      <c r="AB139" s="57" t="inlineStr">
        <is>
          <t>NoData</t>
        </is>
      </c>
      <c r="AC139" s="57" t="inlineStr">
        <is>
          <t>NoData</t>
        </is>
      </c>
      <c r="AD139" s="57" t="inlineStr">
        <is>
          <t>NoData</t>
        </is>
      </c>
      <c r="AE139" s="57" t="inlineStr">
        <is>
          <t>NoData</t>
        </is>
      </c>
      <c r="AF139" s="57" t="inlineStr">
        <is>
          <t>NoData</t>
        </is>
      </c>
      <c r="AG139" s="57" t="inlineStr">
        <is>
          <t>NoData</t>
        </is>
      </c>
    </row>
    <row r="140" ht="12.75" customHeight="1" s="198">
      <c r="A140" s="101" t="inlineStr">
        <is>
          <t>Germany</t>
        </is>
      </c>
      <c r="B140" s="62">
        <f t="array" ref="B140">INDEX(Countries!$D$2:$D$255, MATCH(A140, Countries!$B$2:$B$255, 0))
</f>
        <v/>
      </c>
      <c r="C140" s="95" t="inlineStr">
        <is>
          <t>NoData</t>
        </is>
      </c>
      <c r="D140" s="95" t="inlineStr">
        <is>
          <t>NoData</t>
        </is>
      </c>
      <c r="E140" s="95" t="inlineStr">
        <is>
          <t>NoData</t>
        </is>
      </c>
      <c r="F140" s="95" t="inlineStr">
        <is>
          <t>NoData</t>
        </is>
      </c>
      <c r="G140" s="95" t="inlineStr">
        <is>
          <t>NoData</t>
        </is>
      </c>
      <c r="H140" s="95" t="inlineStr">
        <is>
          <t>NoData</t>
        </is>
      </c>
      <c r="I140" s="95" t="inlineStr">
        <is>
          <t>NoData</t>
        </is>
      </c>
      <c r="J140" s="95" t="inlineStr">
        <is>
          <t>NoData</t>
        </is>
      </c>
      <c r="K140" s="95" t="inlineStr">
        <is>
          <t>NoData</t>
        </is>
      </c>
      <c r="L140" s="95" t="inlineStr">
        <is>
          <t>NoData</t>
        </is>
      </c>
      <c r="M140" s="101" t="inlineStr">
        <is>
          <t>NoData</t>
        </is>
      </c>
      <c r="N140" s="101" t="inlineStr">
        <is>
          <t>NoData</t>
        </is>
      </c>
      <c r="O140" s="57" t="inlineStr">
        <is>
          <t>NoData</t>
        </is>
      </c>
      <c r="P140" s="57" t="inlineStr">
        <is>
          <t>NoData</t>
        </is>
      </c>
      <c r="Q140" s="57" t="inlineStr">
        <is>
          <t>NoData</t>
        </is>
      </c>
      <c r="R140" s="57" t="inlineStr">
        <is>
          <t>NoData</t>
        </is>
      </c>
      <c r="S140" s="57" t="inlineStr">
        <is>
          <t>NoData</t>
        </is>
      </c>
      <c r="T140" s="57" t="inlineStr">
        <is>
          <t>NoData</t>
        </is>
      </c>
      <c r="U140" s="57" t="inlineStr">
        <is>
          <t>NoData</t>
        </is>
      </c>
      <c r="V140" s="57" t="inlineStr">
        <is>
          <t>NoData</t>
        </is>
      </c>
      <c r="W140" s="57" t="inlineStr">
        <is>
          <t>NoData</t>
        </is>
      </c>
      <c r="X140" s="57" t="inlineStr">
        <is>
          <t>NoData</t>
        </is>
      </c>
      <c r="Y140" s="57" t="inlineStr">
        <is>
          <t>NoData</t>
        </is>
      </c>
      <c r="Z140" s="57" t="inlineStr">
        <is>
          <t>NoData</t>
        </is>
      </c>
      <c r="AA140" s="57" t="inlineStr">
        <is>
          <t>NoData</t>
        </is>
      </c>
      <c r="AB140" s="57" t="inlineStr">
        <is>
          <t>NoData</t>
        </is>
      </c>
      <c r="AC140" s="57" t="inlineStr">
        <is>
          <t>NoData</t>
        </is>
      </c>
      <c r="AD140" s="57" t="inlineStr">
        <is>
          <t>NoData</t>
        </is>
      </c>
      <c r="AE140" s="57" t="inlineStr">
        <is>
          <t>NoData</t>
        </is>
      </c>
      <c r="AF140" s="57" t="inlineStr">
        <is>
          <t>NoData</t>
        </is>
      </c>
      <c r="AG140" s="57" t="inlineStr">
        <is>
          <t>NoData</t>
        </is>
      </c>
    </row>
    <row r="141" ht="12.75" customHeight="1" s="198">
      <c r="A141" s="101" t="inlineStr">
        <is>
          <t>Croatia</t>
        </is>
      </c>
      <c r="B141" s="62">
        <f t="array" ref="B141">INDEX(Countries!$D$2:$D$255, MATCH(A141, Countries!$B$2:$B$255, 0))
</f>
        <v/>
      </c>
      <c r="C141" s="95" t="inlineStr">
        <is>
          <t>NoData</t>
        </is>
      </c>
      <c r="D141" s="95" t="inlineStr">
        <is>
          <t>NoData</t>
        </is>
      </c>
      <c r="E141" s="95" t="inlineStr">
        <is>
          <t>NoData</t>
        </is>
      </c>
      <c r="F141" s="95" t="inlineStr">
        <is>
          <t>NoData</t>
        </is>
      </c>
      <c r="G141" s="95" t="inlineStr">
        <is>
          <t>NoData</t>
        </is>
      </c>
      <c r="H141" s="95" t="inlineStr">
        <is>
          <t>NoData</t>
        </is>
      </c>
      <c r="I141" s="95" t="inlineStr">
        <is>
          <t>NoData</t>
        </is>
      </c>
      <c r="J141" s="95" t="inlineStr">
        <is>
          <t>NoData</t>
        </is>
      </c>
      <c r="K141" s="95" t="inlineStr">
        <is>
          <t>NoData</t>
        </is>
      </c>
      <c r="L141" s="95" t="inlineStr">
        <is>
          <t>NoData</t>
        </is>
      </c>
      <c r="M141" s="101" t="inlineStr">
        <is>
          <t>NoData</t>
        </is>
      </c>
      <c r="N141" s="101" t="inlineStr">
        <is>
          <t>NoData</t>
        </is>
      </c>
      <c r="O141" s="57" t="inlineStr">
        <is>
          <t>NoData</t>
        </is>
      </c>
      <c r="P141" s="57" t="inlineStr">
        <is>
          <t>NoData</t>
        </is>
      </c>
      <c r="Q141" s="57" t="inlineStr">
        <is>
          <t>NoData</t>
        </is>
      </c>
      <c r="R141" s="57" t="inlineStr">
        <is>
          <t>NoData</t>
        </is>
      </c>
      <c r="S141" s="57" t="inlineStr">
        <is>
          <t>NoData</t>
        </is>
      </c>
      <c r="T141" s="57" t="inlineStr">
        <is>
          <t>NoData</t>
        </is>
      </c>
      <c r="U141" s="57" t="inlineStr">
        <is>
          <t>NoData</t>
        </is>
      </c>
      <c r="V141" s="57" t="inlineStr">
        <is>
          <t>NoData</t>
        </is>
      </c>
      <c r="W141" s="57" t="inlineStr">
        <is>
          <t>NoData</t>
        </is>
      </c>
      <c r="X141" s="57" t="inlineStr">
        <is>
          <t>NoData</t>
        </is>
      </c>
      <c r="Y141" s="57" t="inlineStr">
        <is>
          <t>NoData</t>
        </is>
      </c>
      <c r="Z141" s="57" t="inlineStr">
        <is>
          <t>NoData</t>
        </is>
      </c>
      <c r="AA141" s="57" t="inlineStr">
        <is>
          <t>NoData</t>
        </is>
      </c>
      <c r="AB141" s="57" t="inlineStr">
        <is>
          <t>NoData</t>
        </is>
      </c>
      <c r="AC141" s="57" t="inlineStr">
        <is>
          <t>NoData</t>
        </is>
      </c>
      <c r="AD141" s="57" t="inlineStr">
        <is>
          <t>NoData</t>
        </is>
      </c>
      <c r="AE141" s="57" t="inlineStr">
        <is>
          <t>NoData</t>
        </is>
      </c>
      <c r="AF141" s="57" t="inlineStr">
        <is>
          <t>NoData</t>
        </is>
      </c>
      <c r="AG141" s="57" t="inlineStr">
        <is>
          <t>NoData</t>
        </is>
      </c>
    </row>
    <row r="142" ht="12.75" customHeight="1" s="198">
      <c r="A142" s="101" t="inlineStr">
        <is>
          <t>United Kingdom</t>
        </is>
      </c>
      <c r="B142" s="62">
        <f t="array" ref="B142">INDEX(Countries!$D$2:$D$255, MATCH(A142, Countries!$B$2:$B$255, 0))
</f>
        <v/>
      </c>
      <c r="C142" s="95" t="inlineStr">
        <is>
          <t>NoData</t>
        </is>
      </c>
      <c r="D142" s="95" t="inlineStr">
        <is>
          <t>NoData</t>
        </is>
      </c>
      <c r="E142" s="95" t="inlineStr">
        <is>
          <t>NoData</t>
        </is>
      </c>
      <c r="F142" s="95" t="inlineStr">
        <is>
          <t>NoData</t>
        </is>
      </c>
      <c r="G142" s="95" t="inlineStr">
        <is>
          <t>NoData</t>
        </is>
      </c>
      <c r="H142" s="95" t="inlineStr">
        <is>
          <t>NoData</t>
        </is>
      </c>
      <c r="I142" s="95" t="inlineStr">
        <is>
          <t>NoData</t>
        </is>
      </c>
      <c r="J142" s="95" t="inlineStr">
        <is>
          <t>NoData</t>
        </is>
      </c>
      <c r="K142" s="95" t="inlineStr">
        <is>
          <t>NoData</t>
        </is>
      </c>
      <c r="L142" s="95" t="inlineStr">
        <is>
          <t>NoData</t>
        </is>
      </c>
      <c r="M142" s="101" t="inlineStr">
        <is>
          <t>NoData</t>
        </is>
      </c>
      <c r="N142" s="101" t="inlineStr">
        <is>
          <t>NoData</t>
        </is>
      </c>
      <c r="O142" s="57" t="inlineStr">
        <is>
          <t>NoData</t>
        </is>
      </c>
      <c r="P142" s="57" t="inlineStr">
        <is>
          <t>NoData</t>
        </is>
      </c>
      <c r="Q142" s="57" t="inlineStr">
        <is>
          <t>NoData</t>
        </is>
      </c>
      <c r="R142" s="57" t="inlineStr">
        <is>
          <t>NoData</t>
        </is>
      </c>
      <c r="S142" s="57" t="inlineStr">
        <is>
          <t>NoData</t>
        </is>
      </c>
      <c r="T142" s="57" t="inlineStr">
        <is>
          <t>NoData</t>
        </is>
      </c>
      <c r="U142" s="57" t="inlineStr">
        <is>
          <t>NoData</t>
        </is>
      </c>
      <c r="V142" s="57" t="inlineStr">
        <is>
          <t>NoData</t>
        </is>
      </c>
      <c r="W142" s="57" t="inlineStr">
        <is>
          <t>NoData</t>
        </is>
      </c>
      <c r="X142" s="57" t="inlineStr">
        <is>
          <t>NoData</t>
        </is>
      </c>
      <c r="Y142" s="57" t="inlineStr">
        <is>
          <t>NoData</t>
        </is>
      </c>
      <c r="Z142" s="57" t="inlineStr">
        <is>
          <t>NoData</t>
        </is>
      </c>
      <c r="AA142" s="57" t="inlineStr">
        <is>
          <t>NoData</t>
        </is>
      </c>
      <c r="AB142" s="57" t="inlineStr">
        <is>
          <t>NoData</t>
        </is>
      </c>
      <c r="AC142" s="57" t="inlineStr">
        <is>
          <t>NoData</t>
        </is>
      </c>
      <c r="AD142" s="57" t="inlineStr">
        <is>
          <t>NoData</t>
        </is>
      </c>
      <c r="AE142" s="57" t="inlineStr">
        <is>
          <t>NoData</t>
        </is>
      </c>
      <c r="AF142" s="57" t="inlineStr">
        <is>
          <t>NoData</t>
        </is>
      </c>
      <c r="AG142" s="57" t="inlineStr">
        <is>
          <t>NoData</t>
        </is>
      </c>
    </row>
    <row r="143" ht="12.75" customHeight="1" s="198">
      <c r="A143" s="101" t="inlineStr">
        <is>
          <t>Malta</t>
        </is>
      </c>
      <c r="B143" s="62">
        <f t="array" ref="B143">INDEX(Countries!$D$2:$D$255, MATCH(A143, Countries!$B$2:$B$255, 0))
</f>
        <v/>
      </c>
      <c r="C143" s="95" t="inlineStr">
        <is>
          <t>NoData</t>
        </is>
      </c>
      <c r="D143" s="95" t="inlineStr">
        <is>
          <t>NoData</t>
        </is>
      </c>
      <c r="E143" s="95" t="inlineStr">
        <is>
          <t>NoData</t>
        </is>
      </c>
      <c r="F143" s="95" t="inlineStr">
        <is>
          <t>NoData</t>
        </is>
      </c>
      <c r="G143" s="95" t="inlineStr">
        <is>
          <t>NoData</t>
        </is>
      </c>
      <c r="H143" s="95" t="inlineStr">
        <is>
          <t>NoData</t>
        </is>
      </c>
      <c r="I143" s="95" t="inlineStr">
        <is>
          <t>NoData</t>
        </is>
      </c>
      <c r="J143" s="95" t="inlineStr">
        <is>
          <t>NoData</t>
        </is>
      </c>
      <c r="K143" s="95" t="inlineStr">
        <is>
          <t>NoData</t>
        </is>
      </c>
      <c r="L143" s="95" t="inlineStr">
        <is>
          <t>NoData</t>
        </is>
      </c>
      <c r="M143" s="101" t="inlineStr">
        <is>
          <t>NoData</t>
        </is>
      </c>
      <c r="N143" s="101" t="inlineStr">
        <is>
          <t>NoData</t>
        </is>
      </c>
      <c r="O143" s="57" t="inlineStr">
        <is>
          <t>NoData</t>
        </is>
      </c>
      <c r="P143" s="57" t="inlineStr">
        <is>
          <t>NoData</t>
        </is>
      </c>
      <c r="Q143" s="57" t="inlineStr">
        <is>
          <t>NoData</t>
        </is>
      </c>
      <c r="R143" s="57" t="inlineStr">
        <is>
          <t>NoData</t>
        </is>
      </c>
      <c r="S143" s="57" t="inlineStr">
        <is>
          <t>NoData</t>
        </is>
      </c>
      <c r="T143" s="57" t="inlineStr">
        <is>
          <t>NoData</t>
        </is>
      </c>
      <c r="U143" s="57" t="inlineStr">
        <is>
          <t>NoData</t>
        </is>
      </c>
      <c r="V143" s="57" t="inlineStr">
        <is>
          <t>NoData</t>
        </is>
      </c>
      <c r="W143" s="57" t="inlineStr">
        <is>
          <t>NoData</t>
        </is>
      </c>
      <c r="X143" s="57" t="inlineStr">
        <is>
          <t>NoData</t>
        </is>
      </c>
      <c r="Y143" s="57" t="inlineStr">
        <is>
          <t>NoData</t>
        </is>
      </c>
      <c r="Z143" s="57" t="inlineStr">
        <is>
          <t>NoData</t>
        </is>
      </c>
      <c r="AA143" s="57" t="inlineStr">
        <is>
          <t>NoData</t>
        </is>
      </c>
      <c r="AB143" s="57" t="inlineStr">
        <is>
          <t>NoData</t>
        </is>
      </c>
      <c r="AC143" s="57" t="inlineStr">
        <is>
          <t>NoData</t>
        </is>
      </c>
      <c r="AD143" s="57" t="inlineStr">
        <is>
          <t>NoData</t>
        </is>
      </c>
      <c r="AE143" s="57" t="inlineStr">
        <is>
          <t>NoData</t>
        </is>
      </c>
      <c r="AF143" s="57" t="inlineStr">
        <is>
          <t>NoData</t>
        </is>
      </c>
      <c r="AG143" s="57" t="inlineStr">
        <is>
          <t>NoData</t>
        </is>
      </c>
    </row>
    <row r="144" ht="12.75" customHeight="1" s="198">
      <c r="A144" s="101" t="inlineStr">
        <is>
          <t>Cyprus</t>
        </is>
      </c>
      <c r="B144" s="62">
        <f t="array" ref="B144">INDEX(Countries!$D$2:$D$255, MATCH(A144, Countries!$B$2:$B$255, 0))
</f>
        <v/>
      </c>
      <c r="C144" s="95" t="inlineStr">
        <is>
          <t>NoData</t>
        </is>
      </c>
      <c r="D144" s="95" t="inlineStr">
        <is>
          <t>NoData</t>
        </is>
      </c>
      <c r="E144" s="95" t="inlineStr">
        <is>
          <t>NoData</t>
        </is>
      </c>
      <c r="F144" s="95" t="inlineStr">
        <is>
          <t>NoData</t>
        </is>
      </c>
      <c r="G144" s="95" t="inlineStr">
        <is>
          <t>NoData</t>
        </is>
      </c>
      <c r="H144" s="95" t="inlineStr">
        <is>
          <t>NoData</t>
        </is>
      </c>
      <c r="I144" s="95" t="inlineStr">
        <is>
          <t>NoData</t>
        </is>
      </c>
      <c r="J144" s="95" t="inlineStr">
        <is>
          <t>NoData</t>
        </is>
      </c>
      <c r="K144" s="95" t="inlineStr">
        <is>
          <t>NoData</t>
        </is>
      </c>
      <c r="L144" s="95" t="inlineStr">
        <is>
          <t>NoData</t>
        </is>
      </c>
      <c r="M144" s="101" t="inlineStr">
        <is>
          <t>NoData</t>
        </is>
      </c>
      <c r="N144" s="101" t="inlineStr">
        <is>
          <t>NoData</t>
        </is>
      </c>
      <c r="O144" s="57" t="inlineStr">
        <is>
          <t>NoData</t>
        </is>
      </c>
      <c r="P144" s="57" t="inlineStr">
        <is>
          <t>NoData</t>
        </is>
      </c>
      <c r="Q144" s="57" t="inlineStr">
        <is>
          <t>NoData</t>
        </is>
      </c>
      <c r="R144" s="57" t="inlineStr">
        <is>
          <t>NoData</t>
        </is>
      </c>
      <c r="S144" s="57" t="inlineStr">
        <is>
          <t>NoData</t>
        </is>
      </c>
      <c r="T144" s="57" t="inlineStr">
        <is>
          <t>NoData</t>
        </is>
      </c>
      <c r="U144" s="57" t="inlineStr">
        <is>
          <t>NoData</t>
        </is>
      </c>
      <c r="V144" s="57" t="inlineStr">
        <is>
          <t>NoData</t>
        </is>
      </c>
      <c r="W144" s="57" t="inlineStr">
        <is>
          <t>NoData</t>
        </is>
      </c>
      <c r="X144" s="57" t="inlineStr">
        <is>
          <t>NoData</t>
        </is>
      </c>
      <c r="Y144" s="57" t="inlineStr">
        <is>
          <t>NoData</t>
        </is>
      </c>
      <c r="Z144" s="57" t="inlineStr">
        <is>
          <t>NoData</t>
        </is>
      </c>
      <c r="AA144" s="57" t="inlineStr">
        <is>
          <t>NoData</t>
        </is>
      </c>
      <c r="AB144" s="57" t="inlineStr">
        <is>
          <t>NoData</t>
        </is>
      </c>
      <c r="AC144" s="57" t="inlineStr">
        <is>
          <t>NoData</t>
        </is>
      </c>
      <c r="AD144" s="57" t="inlineStr">
        <is>
          <t>NoData</t>
        </is>
      </c>
      <c r="AE144" s="57" t="inlineStr">
        <is>
          <t>NoData</t>
        </is>
      </c>
      <c r="AF144" s="57" t="inlineStr">
        <is>
          <t>NoData</t>
        </is>
      </c>
      <c r="AG144" s="57" t="inlineStr">
        <is>
          <t>NoData</t>
        </is>
      </c>
    </row>
    <row r="145" ht="12.75" customHeight="1" s="198">
      <c r="A145" s="101" t="inlineStr">
        <is>
          <t>Norway</t>
        </is>
      </c>
      <c r="B145" s="62">
        <f t="array" ref="B145">INDEX(Countries!$D$2:$D$255, MATCH(A145, Countries!$B$2:$B$255, 0))
</f>
        <v/>
      </c>
      <c r="C145" s="95" t="inlineStr">
        <is>
          <t>NoData</t>
        </is>
      </c>
      <c r="D145" s="95" t="inlineStr">
        <is>
          <t>NoData</t>
        </is>
      </c>
      <c r="E145" s="95" t="inlineStr">
        <is>
          <t>NoData</t>
        </is>
      </c>
      <c r="F145" s="95" t="inlineStr">
        <is>
          <t>NoData</t>
        </is>
      </c>
      <c r="G145" s="95" t="inlineStr">
        <is>
          <t>NoData</t>
        </is>
      </c>
      <c r="H145" s="95" t="inlineStr">
        <is>
          <t>NoData</t>
        </is>
      </c>
      <c r="I145" s="95" t="inlineStr">
        <is>
          <t>NoData</t>
        </is>
      </c>
      <c r="J145" s="95" t="inlineStr">
        <is>
          <t>NoData</t>
        </is>
      </c>
      <c r="K145" s="95" t="inlineStr">
        <is>
          <t>NoData</t>
        </is>
      </c>
      <c r="L145" s="95" t="inlineStr">
        <is>
          <t>NoData</t>
        </is>
      </c>
      <c r="M145" s="101" t="inlineStr">
        <is>
          <t>NoData</t>
        </is>
      </c>
      <c r="N145" s="101" t="inlineStr">
        <is>
          <t>NoData</t>
        </is>
      </c>
      <c r="O145" s="57" t="inlineStr">
        <is>
          <t>NoData</t>
        </is>
      </c>
      <c r="P145" s="57" t="inlineStr">
        <is>
          <t>NoData</t>
        </is>
      </c>
      <c r="Q145" s="57" t="inlineStr">
        <is>
          <t>NoData</t>
        </is>
      </c>
      <c r="R145" s="57" t="inlineStr">
        <is>
          <t>NoData</t>
        </is>
      </c>
      <c r="S145" s="57" t="inlineStr">
        <is>
          <t>NoData</t>
        </is>
      </c>
      <c r="T145" s="57" t="inlineStr">
        <is>
          <t>NoData</t>
        </is>
      </c>
      <c r="U145" s="57" t="inlineStr">
        <is>
          <t>NoData</t>
        </is>
      </c>
      <c r="V145" s="57" t="inlineStr">
        <is>
          <t>NoData</t>
        </is>
      </c>
      <c r="W145" s="57" t="inlineStr">
        <is>
          <t>NoData</t>
        </is>
      </c>
      <c r="X145" s="57" t="inlineStr">
        <is>
          <t>NoData</t>
        </is>
      </c>
      <c r="Y145" s="57" t="inlineStr">
        <is>
          <t>NoData</t>
        </is>
      </c>
      <c r="Z145" s="57" t="inlineStr">
        <is>
          <t>NoData</t>
        </is>
      </c>
      <c r="AA145" s="57" t="inlineStr">
        <is>
          <t>NoData</t>
        </is>
      </c>
      <c r="AB145" s="57" t="inlineStr">
        <is>
          <t>NoData</t>
        </is>
      </c>
      <c r="AC145" s="57" t="inlineStr">
        <is>
          <t>NoData</t>
        </is>
      </c>
      <c r="AD145" s="57" t="inlineStr">
        <is>
          <t>NoData</t>
        </is>
      </c>
      <c r="AE145" s="57" t="inlineStr">
        <is>
          <t>NoData</t>
        </is>
      </c>
      <c r="AF145" s="57" t="inlineStr">
        <is>
          <t>NoData</t>
        </is>
      </c>
      <c r="AG145" s="57" t="inlineStr">
        <is>
          <t>NoData</t>
        </is>
      </c>
    </row>
    <row r="146" ht="12.75" customHeight="1" s="198">
      <c r="A146" s="101" t="inlineStr">
        <is>
          <t>Albania</t>
        </is>
      </c>
      <c r="B146" s="62">
        <f t="array" ref="B146">INDEX(Countries!$D$2:$D$255, MATCH(A146, Countries!$B$2:$B$255, 0))
</f>
        <v/>
      </c>
      <c r="C146" s="95" t="inlineStr">
        <is>
          <t>NoData</t>
        </is>
      </c>
      <c r="D146" s="95" t="inlineStr">
        <is>
          <t>NoData</t>
        </is>
      </c>
      <c r="E146" s="95" t="inlineStr">
        <is>
          <t>NoData</t>
        </is>
      </c>
      <c r="F146" s="95" t="inlineStr">
        <is>
          <t>NoData</t>
        </is>
      </c>
      <c r="G146" s="95" t="inlineStr">
        <is>
          <t>NoData</t>
        </is>
      </c>
      <c r="H146" s="95" t="inlineStr">
        <is>
          <t>NoData</t>
        </is>
      </c>
      <c r="I146" s="95" t="inlineStr">
        <is>
          <t>NoData</t>
        </is>
      </c>
      <c r="J146" s="95" t="inlineStr">
        <is>
          <t>NoData</t>
        </is>
      </c>
      <c r="K146" s="95" t="inlineStr">
        <is>
          <t>NoData</t>
        </is>
      </c>
      <c r="L146" s="95" t="inlineStr">
        <is>
          <t>NoData</t>
        </is>
      </c>
      <c r="M146" s="101" t="inlineStr">
        <is>
          <t>NoData</t>
        </is>
      </c>
      <c r="N146" s="101" t="inlineStr">
        <is>
          <t>NoData</t>
        </is>
      </c>
      <c r="O146" s="57" t="inlineStr">
        <is>
          <t>NoData</t>
        </is>
      </c>
      <c r="P146" s="57" t="inlineStr">
        <is>
          <t>NoData</t>
        </is>
      </c>
      <c r="Q146" s="57" t="inlineStr">
        <is>
          <t>NoData</t>
        </is>
      </c>
      <c r="R146" s="57" t="inlineStr">
        <is>
          <t>NoData</t>
        </is>
      </c>
      <c r="S146" s="57" t="inlineStr">
        <is>
          <t>NoData</t>
        </is>
      </c>
      <c r="T146" s="57" t="inlineStr">
        <is>
          <t>NoData</t>
        </is>
      </c>
      <c r="U146" s="57" t="inlineStr">
        <is>
          <t>NoData</t>
        </is>
      </c>
      <c r="V146" s="57" t="inlineStr">
        <is>
          <t>NoData</t>
        </is>
      </c>
      <c r="W146" s="57" t="inlineStr">
        <is>
          <t>NoData</t>
        </is>
      </c>
      <c r="X146" s="57" t="inlineStr">
        <is>
          <t>NoData</t>
        </is>
      </c>
      <c r="Y146" s="57" t="inlineStr">
        <is>
          <t>NoData</t>
        </is>
      </c>
      <c r="Z146" s="57" t="inlineStr">
        <is>
          <t>NoData</t>
        </is>
      </c>
      <c r="AA146" s="57" t="inlineStr">
        <is>
          <t>NoData</t>
        </is>
      </c>
      <c r="AB146" s="57" t="inlineStr">
        <is>
          <t>NoData</t>
        </is>
      </c>
      <c r="AC146" s="57" t="inlineStr">
        <is>
          <t>NoData</t>
        </is>
      </c>
      <c r="AD146" s="57" t="inlineStr">
        <is>
          <t>NoData</t>
        </is>
      </c>
      <c r="AE146" s="57" t="inlineStr">
        <is>
          <t>NoData</t>
        </is>
      </c>
      <c r="AF146" s="57" t="inlineStr">
        <is>
          <t>NoData</t>
        </is>
      </c>
      <c r="AG146" s="57" t="inlineStr">
        <is>
          <t>NoData</t>
        </is>
      </c>
    </row>
    <row r="147" ht="12.75" customHeight="1" s="198">
      <c r="A147" s="101" t="inlineStr">
        <is>
          <t>Algeria</t>
        </is>
      </c>
      <c r="B147" s="62">
        <f t="array" ref="B147">INDEX(Countries!$D$2:$D$255, MATCH(A147, Countries!$B$2:$B$255, 0))
</f>
        <v/>
      </c>
      <c r="C147" s="95" t="inlineStr">
        <is>
          <t>NoData</t>
        </is>
      </c>
      <c r="D147" s="95" t="inlineStr">
        <is>
          <t>NoData</t>
        </is>
      </c>
      <c r="E147" s="95" t="inlineStr">
        <is>
          <t>NoData</t>
        </is>
      </c>
      <c r="F147" s="95" t="inlineStr">
        <is>
          <t>NoData</t>
        </is>
      </c>
      <c r="G147" s="95" t="inlineStr">
        <is>
          <t>NoData</t>
        </is>
      </c>
      <c r="H147" s="95" t="inlineStr">
        <is>
          <t>NoData</t>
        </is>
      </c>
      <c r="I147" s="95" t="inlineStr">
        <is>
          <t>NoData</t>
        </is>
      </c>
      <c r="J147" s="95" t="inlineStr">
        <is>
          <t>NoData</t>
        </is>
      </c>
      <c r="K147" s="95" t="inlineStr">
        <is>
          <t>NoData</t>
        </is>
      </c>
      <c r="L147" s="95" t="inlineStr">
        <is>
          <t>NoData</t>
        </is>
      </c>
      <c r="M147" s="101" t="inlineStr">
        <is>
          <t>NoData</t>
        </is>
      </c>
      <c r="N147" s="101" t="inlineStr">
        <is>
          <t>NoData</t>
        </is>
      </c>
      <c r="O147" s="57" t="inlineStr">
        <is>
          <t>NoData</t>
        </is>
      </c>
      <c r="P147" s="57" t="inlineStr">
        <is>
          <t>NoData</t>
        </is>
      </c>
      <c r="Q147" s="57" t="inlineStr">
        <is>
          <t>NoData</t>
        </is>
      </c>
      <c r="R147" s="57" t="inlineStr">
        <is>
          <t>NoData</t>
        </is>
      </c>
      <c r="S147" s="57" t="inlineStr">
        <is>
          <t>NoData</t>
        </is>
      </c>
      <c r="T147" s="57" t="inlineStr">
        <is>
          <t>NoData</t>
        </is>
      </c>
      <c r="U147" s="57" t="inlineStr">
        <is>
          <t>NoData</t>
        </is>
      </c>
      <c r="V147" s="57" t="inlineStr">
        <is>
          <t>NoData</t>
        </is>
      </c>
      <c r="W147" s="57" t="inlineStr">
        <is>
          <t>NoData</t>
        </is>
      </c>
      <c r="X147" s="57" t="inlineStr">
        <is>
          <t>NoData</t>
        </is>
      </c>
      <c r="Y147" s="57" t="inlineStr">
        <is>
          <t>NoData</t>
        </is>
      </c>
      <c r="Z147" s="57" t="inlineStr">
        <is>
          <t>NoData</t>
        </is>
      </c>
      <c r="AA147" s="57" t="inlineStr">
        <is>
          <t>NoData</t>
        </is>
      </c>
      <c r="AB147" s="57" t="inlineStr">
        <is>
          <t>NoData</t>
        </is>
      </c>
      <c r="AC147" s="57" t="inlineStr">
        <is>
          <t>NoData</t>
        </is>
      </c>
      <c r="AD147" s="57" t="inlineStr">
        <is>
          <t>NoData</t>
        </is>
      </c>
      <c r="AE147" s="57" t="inlineStr">
        <is>
          <t>NoData</t>
        </is>
      </c>
      <c r="AF147" s="57" t="inlineStr">
        <is>
          <t>NoData</t>
        </is>
      </c>
      <c r="AG147" s="57" t="inlineStr">
        <is>
          <t>NoData</t>
        </is>
      </c>
    </row>
    <row r="148" ht="12.75" customHeight="1" s="198">
      <c r="A148" s="101" t="inlineStr">
        <is>
          <t>Sweden</t>
        </is>
      </c>
      <c r="B148" s="62">
        <f t="array" ref="B148">INDEX(Countries!$D$2:$D$255, MATCH(A148, Countries!$B$2:$B$255, 0))
</f>
        <v/>
      </c>
      <c r="C148" s="95" t="inlineStr">
        <is>
          <t>NoData</t>
        </is>
      </c>
      <c r="D148" s="95" t="inlineStr">
        <is>
          <t>NoData</t>
        </is>
      </c>
      <c r="E148" s="95" t="inlineStr">
        <is>
          <t>NoData</t>
        </is>
      </c>
      <c r="F148" s="95" t="inlineStr">
        <is>
          <t>NoData</t>
        </is>
      </c>
      <c r="G148" s="95" t="inlineStr">
        <is>
          <t>NoData</t>
        </is>
      </c>
      <c r="H148" s="95" t="inlineStr">
        <is>
          <t>NoData</t>
        </is>
      </c>
      <c r="I148" s="95" t="inlineStr">
        <is>
          <t>NoData</t>
        </is>
      </c>
      <c r="J148" s="95" t="inlineStr">
        <is>
          <t>NoData</t>
        </is>
      </c>
      <c r="K148" s="95" t="inlineStr">
        <is>
          <t>NoData</t>
        </is>
      </c>
      <c r="L148" s="95" t="inlineStr">
        <is>
          <t>NoData</t>
        </is>
      </c>
      <c r="M148" s="101" t="inlineStr">
        <is>
          <t>NoData</t>
        </is>
      </c>
      <c r="N148" s="101" t="inlineStr">
        <is>
          <t>NoData</t>
        </is>
      </c>
      <c r="O148" s="57" t="inlineStr">
        <is>
          <t>NoData</t>
        </is>
      </c>
      <c r="P148" s="57" t="inlineStr">
        <is>
          <t>NoData</t>
        </is>
      </c>
      <c r="Q148" s="57" t="inlineStr">
        <is>
          <t>NoData</t>
        </is>
      </c>
      <c r="R148" s="57" t="inlineStr">
        <is>
          <t>NoData</t>
        </is>
      </c>
      <c r="S148" s="57" t="inlineStr">
        <is>
          <t>NoData</t>
        </is>
      </c>
      <c r="T148" s="57" t="inlineStr">
        <is>
          <t>NoData</t>
        </is>
      </c>
      <c r="U148" s="57" t="inlineStr">
        <is>
          <t>NoData</t>
        </is>
      </c>
      <c r="V148" s="57" t="inlineStr">
        <is>
          <t>NoData</t>
        </is>
      </c>
      <c r="W148" s="57" t="inlineStr">
        <is>
          <t>NoData</t>
        </is>
      </c>
      <c r="X148" s="57" t="inlineStr">
        <is>
          <t>NoData</t>
        </is>
      </c>
      <c r="Y148" s="57" t="inlineStr">
        <is>
          <t>NoData</t>
        </is>
      </c>
      <c r="Z148" s="57" t="inlineStr">
        <is>
          <t>NoData</t>
        </is>
      </c>
      <c r="AA148" s="57" t="inlineStr">
        <is>
          <t>NoData</t>
        </is>
      </c>
      <c r="AB148" s="57" t="inlineStr">
        <is>
          <t>NoData</t>
        </is>
      </c>
      <c r="AC148" s="57" t="inlineStr">
        <is>
          <t>NoData</t>
        </is>
      </c>
      <c r="AD148" s="57" t="inlineStr">
        <is>
          <t>NoData</t>
        </is>
      </c>
      <c r="AE148" s="57" t="inlineStr">
        <is>
          <t>NoData</t>
        </is>
      </c>
      <c r="AF148" s="57" t="inlineStr">
        <is>
          <t>NoData</t>
        </is>
      </c>
      <c r="AG148" s="57" t="inlineStr">
        <is>
          <t>NoData</t>
        </is>
      </c>
    </row>
    <row r="149" ht="12.75" customHeight="1" s="198">
      <c r="A149" s="101" t="inlineStr">
        <is>
          <t>Israel</t>
        </is>
      </c>
      <c r="B149" s="62">
        <f t="array" ref="B149">INDEX(Countries!$D$2:$D$255, MATCH(A149, Countries!$B$2:$B$255, 0))
</f>
        <v/>
      </c>
      <c r="C149" s="95" t="inlineStr">
        <is>
          <t>NoData</t>
        </is>
      </c>
      <c r="D149" s="95" t="inlineStr">
        <is>
          <t>NoData</t>
        </is>
      </c>
      <c r="E149" s="95" t="inlineStr">
        <is>
          <t>NoData</t>
        </is>
      </c>
      <c r="F149" s="95" t="inlineStr">
        <is>
          <t>NoData</t>
        </is>
      </c>
      <c r="G149" s="95" t="inlineStr">
        <is>
          <t>NoData</t>
        </is>
      </c>
      <c r="H149" s="95" t="inlineStr">
        <is>
          <t>NoData</t>
        </is>
      </c>
      <c r="I149" s="95" t="inlineStr">
        <is>
          <t>NoData</t>
        </is>
      </c>
      <c r="J149" s="95" t="inlineStr">
        <is>
          <t>NoData</t>
        </is>
      </c>
      <c r="K149" s="95" t="inlineStr">
        <is>
          <t>NoData</t>
        </is>
      </c>
      <c r="L149" s="95" t="inlineStr">
        <is>
          <t>NoData</t>
        </is>
      </c>
      <c r="M149" s="101" t="inlineStr">
        <is>
          <t>NoData</t>
        </is>
      </c>
      <c r="N149" s="101" t="inlineStr">
        <is>
          <t>NoData</t>
        </is>
      </c>
      <c r="O149" s="57" t="inlineStr">
        <is>
          <t>NoData</t>
        </is>
      </c>
      <c r="P149" s="57" t="inlineStr">
        <is>
          <t>NoData</t>
        </is>
      </c>
      <c r="Q149" s="57" t="inlineStr">
        <is>
          <t>NoData</t>
        </is>
      </c>
      <c r="R149" s="57" t="inlineStr">
        <is>
          <t>NoData</t>
        </is>
      </c>
      <c r="S149" s="57" t="inlineStr">
        <is>
          <t>NoData</t>
        </is>
      </c>
      <c r="T149" s="57" t="inlineStr">
        <is>
          <t>NoData</t>
        </is>
      </c>
      <c r="U149" s="57" t="inlineStr">
        <is>
          <t>NoData</t>
        </is>
      </c>
      <c r="V149" s="57" t="inlineStr">
        <is>
          <t>NoData</t>
        </is>
      </c>
      <c r="W149" s="57" t="inlineStr">
        <is>
          <t>NoData</t>
        </is>
      </c>
      <c r="X149" s="57" t="inlineStr">
        <is>
          <t>NoData</t>
        </is>
      </c>
      <c r="Y149" s="57" t="inlineStr">
        <is>
          <t>NoData</t>
        </is>
      </c>
      <c r="Z149" s="57" t="inlineStr">
        <is>
          <t>NoData</t>
        </is>
      </c>
      <c r="AA149" s="57" t="inlineStr">
        <is>
          <t>NoData</t>
        </is>
      </c>
      <c r="AB149" s="57" t="inlineStr">
        <is>
          <t>NoData</t>
        </is>
      </c>
      <c r="AC149" s="57" t="inlineStr">
        <is>
          <t>NoData</t>
        </is>
      </c>
      <c r="AD149" s="57" t="inlineStr">
        <is>
          <t>NoData</t>
        </is>
      </c>
      <c r="AE149" s="57" t="inlineStr">
        <is>
          <t>NoData</t>
        </is>
      </c>
      <c r="AF149" s="57" t="inlineStr">
        <is>
          <t>NoData</t>
        </is>
      </c>
      <c r="AG149" s="57" t="inlineStr">
        <is>
          <t>NoData</t>
        </is>
      </c>
    </row>
    <row r="150" ht="12.75" customHeight="1" s="198">
      <c r="A150" s="101" t="inlineStr">
        <is>
          <t>Montserrat</t>
        </is>
      </c>
      <c r="B150" s="62">
        <f t="array" ref="B150">INDEX(Countries!$D$2:$D$255, MATCH(A150, Countries!$B$2:$B$255, 0))
</f>
        <v/>
      </c>
      <c r="C150" s="95" t="inlineStr">
        <is>
          <t>NoData</t>
        </is>
      </c>
      <c r="D150" s="95" t="inlineStr">
        <is>
          <t>NoData</t>
        </is>
      </c>
      <c r="E150" s="95" t="inlineStr">
        <is>
          <t>NoData</t>
        </is>
      </c>
      <c r="F150" s="95" t="inlineStr">
        <is>
          <t>NoData</t>
        </is>
      </c>
      <c r="G150" s="95" t="inlineStr">
        <is>
          <t>NoData</t>
        </is>
      </c>
      <c r="H150" s="95" t="inlineStr">
        <is>
          <t>NoData</t>
        </is>
      </c>
      <c r="I150" s="95" t="inlineStr">
        <is>
          <t>NoData</t>
        </is>
      </c>
      <c r="J150" s="95" t="inlineStr">
        <is>
          <t>NoData</t>
        </is>
      </c>
      <c r="K150" s="95" t="inlineStr">
        <is>
          <t>NoData</t>
        </is>
      </c>
      <c r="L150" s="95" t="inlineStr">
        <is>
          <t>NoData</t>
        </is>
      </c>
      <c r="M150" s="101" t="inlineStr">
        <is>
          <t>NoData</t>
        </is>
      </c>
      <c r="N150" s="101" t="inlineStr">
        <is>
          <t>NoData</t>
        </is>
      </c>
      <c r="O150" s="57" t="inlineStr">
        <is>
          <t>NoData</t>
        </is>
      </c>
      <c r="P150" s="57" t="inlineStr">
        <is>
          <t>NoData</t>
        </is>
      </c>
      <c r="Q150" s="57" t="inlineStr">
        <is>
          <t>NoData</t>
        </is>
      </c>
      <c r="R150" s="57" t="inlineStr">
        <is>
          <t>NoData</t>
        </is>
      </c>
      <c r="S150" s="57" t="inlineStr">
        <is>
          <t>NoData</t>
        </is>
      </c>
      <c r="T150" s="57" t="inlineStr">
        <is>
          <t>NoData</t>
        </is>
      </c>
      <c r="U150" s="57" t="inlineStr">
        <is>
          <t>NoData</t>
        </is>
      </c>
      <c r="V150" s="57" t="inlineStr">
        <is>
          <t>NoData</t>
        </is>
      </c>
      <c r="W150" s="57" t="inlineStr">
        <is>
          <t>NoData</t>
        </is>
      </c>
      <c r="X150" s="57" t="inlineStr">
        <is>
          <t>NoData</t>
        </is>
      </c>
      <c r="Y150" s="57" t="inlineStr">
        <is>
          <t>NoData</t>
        </is>
      </c>
      <c r="Z150" s="57" t="inlineStr">
        <is>
          <t>NoData</t>
        </is>
      </c>
      <c r="AA150" s="57" t="inlineStr">
        <is>
          <t>NoData</t>
        </is>
      </c>
      <c r="AB150" s="57" t="inlineStr">
        <is>
          <t>NoData</t>
        </is>
      </c>
      <c r="AC150" s="57" t="inlineStr">
        <is>
          <t>NoData</t>
        </is>
      </c>
      <c r="AD150" s="57" t="inlineStr">
        <is>
          <t>NoData</t>
        </is>
      </c>
      <c r="AE150" s="57" t="inlineStr">
        <is>
          <t>NoData</t>
        </is>
      </c>
      <c r="AF150" s="57" t="inlineStr">
        <is>
          <t>NoData</t>
        </is>
      </c>
      <c r="AG150" s="57" t="inlineStr">
        <is>
          <t>NoData</t>
        </is>
      </c>
    </row>
    <row r="151" ht="12.75" customHeight="1" s="198">
      <c r="A151" s="101" t="inlineStr">
        <is>
          <t>Libya</t>
        </is>
      </c>
      <c r="B151" s="62">
        <f t="array" ref="B151">INDEX(Countries!$D$2:$D$255, MATCH(A151, Countries!$B$2:$B$255, 0))
</f>
        <v/>
      </c>
      <c r="C151" s="95" t="inlineStr">
        <is>
          <t>NoData</t>
        </is>
      </c>
      <c r="D151" s="95" t="inlineStr">
        <is>
          <t>NoData</t>
        </is>
      </c>
      <c r="E151" s="95" t="inlineStr">
        <is>
          <t>NoData</t>
        </is>
      </c>
      <c r="F151" s="95" t="inlineStr">
        <is>
          <t>NoData</t>
        </is>
      </c>
      <c r="G151" s="95" t="inlineStr">
        <is>
          <t>NoData</t>
        </is>
      </c>
      <c r="H151" s="95" t="inlineStr">
        <is>
          <t>NoData</t>
        </is>
      </c>
      <c r="I151" s="95" t="inlineStr">
        <is>
          <t>NoData</t>
        </is>
      </c>
      <c r="J151" s="95" t="inlineStr">
        <is>
          <t>NoData</t>
        </is>
      </c>
      <c r="K151" s="95" t="inlineStr">
        <is>
          <t>NoData</t>
        </is>
      </c>
      <c r="L151" s="95" t="inlineStr">
        <is>
          <t>NoData</t>
        </is>
      </c>
      <c r="M151" s="101" t="inlineStr">
        <is>
          <t>NoData</t>
        </is>
      </c>
      <c r="N151" s="101" t="inlineStr">
        <is>
          <t>NoData</t>
        </is>
      </c>
      <c r="O151" s="57" t="inlineStr">
        <is>
          <t>NoData</t>
        </is>
      </c>
      <c r="P151" s="57" t="inlineStr">
        <is>
          <t>NoData</t>
        </is>
      </c>
      <c r="Q151" s="57" t="inlineStr">
        <is>
          <t>NoData</t>
        </is>
      </c>
      <c r="R151" s="57" t="inlineStr">
        <is>
          <t>NoData</t>
        </is>
      </c>
      <c r="S151" s="57" t="inlineStr">
        <is>
          <t>NoData</t>
        </is>
      </c>
      <c r="T151" s="57" t="inlineStr">
        <is>
          <t>NoData</t>
        </is>
      </c>
      <c r="U151" s="57" t="inlineStr">
        <is>
          <t>NoData</t>
        </is>
      </c>
      <c r="V151" s="57" t="inlineStr">
        <is>
          <t>NoData</t>
        </is>
      </c>
      <c r="W151" s="57" t="inlineStr">
        <is>
          <t>NoData</t>
        </is>
      </c>
      <c r="X151" s="57" t="inlineStr">
        <is>
          <t>NoData</t>
        </is>
      </c>
      <c r="Y151" s="57" t="inlineStr">
        <is>
          <t>NoData</t>
        </is>
      </c>
      <c r="Z151" s="57" t="inlineStr">
        <is>
          <t>NoData</t>
        </is>
      </c>
      <c r="AA151" s="57" t="inlineStr">
        <is>
          <t>NoData</t>
        </is>
      </c>
      <c r="AB151" s="57" t="inlineStr">
        <is>
          <t>NoData</t>
        </is>
      </c>
      <c r="AC151" s="57" t="inlineStr">
        <is>
          <t>NoData</t>
        </is>
      </c>
      <c r="AD151" s="57" t="inlineStr">
        <is>
          <t>NoData</t>
        </is>
      </c>
      <c r="AE151" s="57" t="inlineStr">
        <is>
          <t>NoData</t>
        </is>
      </c>
      <c r="AF151" s="57" t="inlineStr">
        <is>
          <t>NoData</t>
        </is>
      </c>
      <c r="AG151" s="57" t="inlineStr">
        <is>
          <t>NoData</t>
        </is>
      </c>
    </row>
    <row r="152" ht="12.75" customHeight="1" s="198">
      <c r="A152" s="101" t="inlineStr">
        <is>
          <t>Netherlands</t>
        </is>
      </c>
      <c r="B152" s="62">
        <f t="array" ref="B152">INDEX(Countries!$D$2:$D$255, MATCH(A152, Countries!$B$2:$B$255, 0))
</f>
        <v/>
      </c>
      <c r="C152" s="95" t="inlineStr">
        <is>
          <t>NoData</t>
        </is>
      </c>
      <c r="D152" s="95" t="inlineStr">
        <is>
          <t>NoData</t>
        </is>
      </c>
      <c r="E152" s="95" t="inlineStr">
        <is>
          <t>NoData</t>
        </is>
      </c>
      <c r="F152" s="95" t="inlineStr">
        <is>
          <t>NoData</t>
        </is>
      </c>
      <c r="G152" s="95" t="inlineStr">
        <is>
          <t>NoData</t>
        </is>
      </c>
      <c r="H152" s="95" t="inlineStr">
        <is>
          <t>NoData</t>
        </is>
      </c>
      <c r="I152" s="95" t="inlineStr">
        <is>
          <t>NoData</t>
        </is>
      </c>
      <c r="J152" s="95" t="inlineStr">
        <is>
          <t>NoData</t>
        </is>
      </c>
      <c r="K152" s="95" t="inlineStr">
        <is>
          <t>NoData</t>
        </is>
      </c>
      <c r="L152" s="95" t="inlineStr">
        <is>
          <t>NoData</t>
        </is>
      </c>
      <c r="M152" s="101" t="inlineStr">
        <is>
          <t>NoData</t>
        </is>
      </c>
      <c r="N152" s="101" t="inlineStr">
        <is>
          <t>NoData</t>
        </is>
      </c>
      <c r="O152" s="57" t="inlineStr">
        <is>
          <t>NoData</t>
        </is>
      </c>
      <c r="P152" s="57" t="inlineStr">
        <is>
          <t>NoData</t>
        </is>
      </c>
      <c r="Q152" s="57" t="inlineStr">
        <is>
          <t>NoData</t>
        </is>
      </c>
      <c r="R152" s="57" t="inlineStr">
        <is>
          <t>NoData</t>
        </is>
      </c>
      <c r="S152" s="57" t="inlineStr">
        <is>
          <t>NoData</t>
        </is>
      </c>
      <c r="T152" s="57" t="inlineStr">
        <is>
          <t>NoData</t>
        </is>
      </c>
      <c r="U152" s="57" t="inlineStr">
        <is>
          <t>NoData</t>
        </is>
      </c>
      <c r="V152" s="57" t="inlineStr">
        <is>
          <t>NoData</t>
        </is>
      </c>
      <c r="W152" s="57" t="inlineStr">
        <is>
          <t>NoData</t>
        </is>
      </c>
      <c r="X152" s="57" t="inlineStr">
        <is>
          <t>NoData</t>
        </is>
      </c>
      <c r="Y152" s="57" t="inlineStr">
        <is>
          <t>NoData</t>
        </is>
      </c>
      <c r="Z152" s="57" t="inlineStr">
        <is>
          <t>NoData</t>
        </is>
      </c>
      <c r="AA152" s="57" t="inlineStr">
        <is>
          <t>NoData</t>
        </is>
      </c>
      <c r="AB152" s="57" t="inlineStr">
        <is>
          <t>NoData</t>
        </is>
      </c>
      <c r="AC152" s="57" t="inlineStr">
        <is>
          <t>NoData</t>
        </is>
      </c>
      <c r="AD152" s="57" t="inlineStr">
        <is>
          <t>NoData</t>
        </is>
      </c>
      <c r="AE152" s="57" t="inlineStr">
        <is>
          <t>NoData</t>
        </is>
      </c>
      <c r="AF152" s="57" t="inlineStr">
        <is>
          <t>NoData</t>
        </is>
      </c>
      <c r="AG152" s="57" t="inlineStr">
        <is>
          <t>NoData</t>
        </is>
      </c>
    </row>
    <row r="153" ht="12.75" customHeight="1" s="198">
      <c r="A153" s="101" t="inlineStr">
        <is>
          <t>Poland</t>
        </is>
      </c>
      <c r="B153" s="62">
        <f t="array" ref="B153">INDEX(Countries!$D$2:$D$255, MATCH(A153, Countries!$B$2:$B$255, 0))
</f>
        <v/>
      </c>
      <c r="C153" s="95" t="inlineStr">
        <is>
          <t>NoData</t>
        </is>
      </c>
      <c r="D153" s="95" t="inlineStr">
        <is>
          <t>NoData</t>
        </is>
      </c>
      <c r="E153" s="95" t="inlineStr">
        <is>
          <t>NoData</t>
        </is>
      </c>
      <c r="F153" s="95" t="inlineStr">
        <is>
          <t>NoData</t>
        </is>
      </c>
      <c r="G153" s="95" t="inlineStr">
        <is>
          <t>NoData</t>
        </is>
      </c>
      <c r="H153" s="95" t="inlineStr">
        <is>
          <t>NoData</t>
        </is>
      </c>
      <c r="I153" s="95" t="inlineStr">
        <is>
          <t>NoData</t>
        </is>
      </c>
      <c r="J153" s="95" t="inlineStr">
        <is>
          <t>NoData</t>
        </is>
      </c>
      <c r="K153" s="95" t="inlineStr">
        <is>
          <t>NoData</t>
        </is>
      </c>
      <c r="L153" s="95" t="inlineStr">
        <is>
          <t>NoData</t>
        </is>
      </c>
      <c r="M153" s="101" t="inlineStr">
        <is>
          <t>NoData</t>
        </is>
      </c>
      <c r="N153" s="101" t="inlineStr">
        <is>
          <t>NoData</t>
        </is>
      </c>
      <c r="O153" s="57" t="inlineStr">
        <is>
          <t>NoData</t>
        </is>
      </c>
      <c r="P153" s="57" t="inlineStr">
        <is>
          <t>NoData</t>
        </is>
      </c>
      <c r="Q153" s="57" t="inlineStr">
        <is>
          <t>NoData</t>
        </is>
      </c>
      <c r="R153" s="57" t="inlineStr">
        <is>
          <t>NoData</t>
        </is>
      </c>
      <c r="S153" s="57" t="inlineStr">
        <is>
          <t>NoData</t>
        </is>
      </c>
      <c r="T153" s="57" t="inlineStr">
        <is>
          <t>NoData</t>
        </is>
      </c>
      <c r="U153" s="57" t="inlineStr">
        <is>
          <t>NoData</t>
        </is>
      </c>
      <c r="V153" s="57" t="inlineStr">
        <is>
          <t>NoData</t>
        </is>
      </c>
      <c r="W153" s="57" t="inlineStr">
        <is>
          <t>NoData</t>
        </is>
      </c>
      <c r="X153" s="57" t="inlineStr">
        <is>
          <t>NoData</t>
        </is>
      </c>
      <c r="Y153" s="57" t="inlineStr">
        <is>
          <t>NoData</t>
        </is>
      </c>
      <c r="Z153" s="57" t="inlineStr">
        <is>
          <t>NoData</t>
        </is>
      </c>
      <c r="AA153" s="57" t="inlineStr">
        <is>
          <t>NoData</t>
        </is>
      </c>
      <c r="AB153" s="57" t="inlineStr">
        <is>
          <t>NoData</t>
        </is>
      </c>
      <c r="AC153" s="57" t="inlineStr">
        <is>
          <t>NoData</t>
        </is>
      </c>
      <c r="AD153" s="57" t="inlineStr">
        <is>
          <t>NoData</t>
        </is>
      </c>
      <c r="AE153" s="57" t="inlineStr">
        <is>
          <t>NoData</t>
        </is>
      </c>
      <c r="AF153" s="57" t="inlineStr">
        <is>
          <t>NoData</t>
        </is>
      </c>
      <c r="AG153" s="57" t="inlineStr">
        <is>
          <t>NoData</t>
        </is>
      </c>
    </row>
    <row r="154" ht="12.75" customHeight="1" s="198">
      <c r="A154" s="101" t="inlineStr">
        <is>
          <t>Turkey</t>
        </is>
      </c>
      <c r="B154" s="62">
        <f t="array" ref="B154">INDEX(Countries!$D$2:$D$255, MATCH(A154, Countries!$B$2:$B$255, 0))
</f>
        <v/>
      </c>
      <c r="C154" s="95" t="inlineStr">
        <is>
          <t>NoData</t>
        </is>
      </c>
      <c r="D154" s="95" t="inlineStr">
        <is>
          <t>NoData</t>
        </is>
      </c>
      <c r="E154" s="95" t="inlineStr">
        <is>
          <t>NoData</t>
        </is>
      </c>
      <c r="F154" s="95" t="inlineStr">
        <is>
          <t>NoData</t>
        </is>
      </c>
      <c r="G154" s="95" t="inlineStr">
        <is>
          <t>NoData</t>
        </is>
      </c>
      <c r="H154" s="95" t="inlineStr">
        <is>
          <t>NoData</t>
        </is>
      </c>
      <c r="I154" s="95" t="inlineStr">
        <is>
          <t>NoData</t>
        </is>
      </c>
      <c r="J154" s="95" t="inlineStr">
        <is>
          <t>NoData</t>
        </is>
      </c>
      <c r="K154" s="95" t="inlineStr">
        <is>
          <t>NoData</t>
        </is>
      </c>
      <c r="L154" s="95" t="inlineStr">
        <is>
          <t>NoData</t>
        </is>
      </c>
      <c r="M154" s="101" t="inlineStr">
        <is>
          <t>NoData</t>
        </is>
      </c>
      <c r="N154" s="101" t="inlineStr">
        <is>
          <t>NoData</t>
        </is>
      </c>
      <c r="O154" s="57" t="inlineStr">
        <is>
          <t>NoData</t>
        </is>
      </c>
      <c r="P154" s="57" t="inlineStr">
        <is>
          <t>NoData</t>
        </is>
      </c>
      <c r="Q154" s="57" t="inlineStr">
        <is>
          <t>NoData</t>
        </is>
      </c>
      <c r="R154" s="57" t="inlineStr">
        <is>
          <t>NoData</t>
        </is>
      </c>
      <c r="S154" s="57" t="inlineStr">
        <is>
          <t>NoData</t>
        </is>
      </c>
      <c r="T154" s="57" t="inlineStr">
        <is>
          <t>NoData</t>
        </is>
      </c>
      <c r="U154" s="57" t="inlineStr">
        <is>
          <t>NoData</t>
        </is>
      </c>
      <c r="V154" s="57" t="inlineStr">
        <is>
          <t>NoData</t>
        </is>
      </c>
      <c r="W154" s="57" t="inlineStr">
        <is>
          <t>NoData</t>
        </is>
      </c>
      <c r="X154" s="57" t="inlineStr">
        <is>
          <t>NoData</t>
        </is>
      </c>
      <c r="Y154" s="57" t="inlineStr">
        <is>
          <t>NoData</t>
        </is>
      </c>
      <c r="Z154" s="57" t="inlineStr">
        <is>
          <t>NoData</t>
        </is>
      </c>
      <c r="AA154" s="57" t="inlineStr">
        <is>
          <t>NoData</t>
        </is>
      </c>
      <c r="AB154" s="57" t="inlineStr">
        <is>
          <t>NoData</t>
        </is>
      </c>
      <c r="AC154" s="57" t="inlineStr">
        <is>
          <t>NoData</t>
        </is>
      </c>
      <c r="AD154" s="57" t="inlineStr">
        <is>
          <t>NoData</t>
        </is>
      </c>
      <c r="AE154" s="57" t="inlineStr">
        <is>
          <t>NoData</t>
        </is>
      </c>
      <c r="AF154" s="57" t="inlineStr">
        <is>
          <t>NoData</t>
        </is>
      </c>
      <c r="AG154" s="57" t="inlineStr">
        <is>
          <t>NoData</t>
        </is>
      </c>
    </row>
    <row r="155" ht="12.75" customHeight="1" s="198">
      <c r="A155" s="101" t="inlineStr">
        <is>
          <t>Jordan</t>
        </is>
      </c>
      <c r="B155" s="62">
        <f t="array" ref="B155">INDEX(Countries!$D$2:$D$255, MATCH(A155, Countries!$B$2:$B$255, 0))
</f>
        <v/>
      </c>
      <c r="C155" s="95" t="inlineStr">
        <is>
          <t>NoData</t>
        </is>
      </c>
      <c r="D155" s="95" t="inlineStr">
        <is>
          <t>NoData</t>
        </is>
      </c>
      <c r="E155" s="95" t="inlineStr">
        <is>
          <t>NoData</t>
        </is>
      </c>
      <c r="F155" s="95" t="inlineStr">
        <is>
          <t>NoData</t>
        </is>
      </c>
      <c r="G155" s="95" t="inlineStr">
        <is>
          <t>NoData</t>
        </is>
      </c>
      <c r="H155" s="95" t="inlineStr">
        <is>
          <t>NoData</t>
        </is>
      </c>
      <c r="I155" s="95" t="inlineStr">
        <is>
          <t>NoData</t>
        </is>
      </c>
      <c r="J155" s="95" t="inlineStr">
        <is>
          <t>NoData</t>
        </is>
      </c>
      <c r="K155" s="95" t="inlineStr">
        <is>
          <t>NoData</t>
        </is>
      </c>
      <c r="L155" s="95" t="inlineStr">
        <is>
          <t>NoData</t>
        </is>
      </c>
      <c r="M155" s="101" t="inlineStr">
        <is>
          <t>NoData</t>
        </is>
      </c>
      <c r="N155" s="101" t="inlineStr">
        <is>
          <t>NoData</t>
        </is>
      </c>
      <c r="O155" s="57" t="inlineStr">
        <is>
          <t>NoData</t>
        </is>
      </c>
      <c r="P155" s="57" t="inlineStr">
        <is>
          <t>NoData</t>
        </is>
      </c>
      <c r="Q155" s="57" t="inlineStr">
        <is>
          <t>NoData</t>
        </is>
      </c>
      <c r="R155" s="57" t="inlineStr">
        <is>
          <t>NoData</t>
        </is>
      </c>
      <c r="S155" s="57" t="inlineStr">
        <is>
          <t>NoData</t>
        </is>
      </c>
      <c r="T155" s="57" t="inlineStr">
        <is>
          <t>NoData</t>
        </is>
      </c>
      <c r="U155" s="57" t="inlineStr">
        <is>
          <t>NoData</t>
        </is>
      </c>
      <c r="V155" s="57" t="inlineStr">
        <is>
          <t>NoData</t>
        </is>
      </c>
      <c r="W155" s="57" t="inlineStr">
        <is>
          <t>NoData</t>
        </is>
      </c>
      <c r="X155" s="57" t="inlineStr">
        <is>
          <t>NoData</t>
        </is>
      </c>
      <c r="Y155" s="57" t="inlineStr">
        <is>
          <t>NoData</t>
        </is>
      </c>
      <c r="Z155" s="57" t="inlineStr">
        <is>
          <t>NoData</t>
        </is>
      </c>
      <c r="AA155" s="57" t="inlineStr">
        <is>
          <t>NoData</t>
        </is>
      </c>
      <c r="AB155" s="57" t="inlineStr">
        <is>
          <t>NoData</t>
        </is>
      </c>
      <c r="AC155" s="57" t="inlineStr">
        <is>
          <t>NoData</t>
        </is>
      </c>
      <c r="AD155" s="57" t="inlineStr">
        <is>
          <t>NoData</t>
        </is>
      </c>
      <c r="AE155" s="57" t="inlineStr">
        <is>
          <t>NoData</t>
        </is>
      </c>
      <c r="AF155" s="57" t="inlineStr">
        <is>
          <t>NoData</t>
        </is>
      </c>
      <c r="AG155" s="57" t="inlineStr">
        <is>
          <t>NoData</t>
        </is>
      </c>
    </row>
    <row r="156" ht="12.75" customHeight="1" s="198">
      <c r="A156" s="101" t="inlineStr">
        <is>
          <t>Slovenia</t>
        </is>
      </c>
      <c r="B156" s="62">
        <f t="array" ref="B156">INDEX(Countries!$D$2:$D$255, MATCH(A156, Countries!$B$2:$B$255, 0))
</f>
        <v/>
      </c>
      <c r="C156" s="95" t="inlineStr">
        <is>
          <t>NoData</t>
        </is>
      </c>
      <c r="D156" s="95" t="inlineStr">
        <is>
          <t>NoData</t>
        </is>
      </c>
      <c r="E156" s="95" t="inlineStr">
        <is>
          <t>NoData</t>
        </is>
      </c>
      <c r="F156" s="95" t="inlineStr">
        <is>
          <t>NoData</t>
        </is>
      </c>
      <c r="G156" s="95" t="inlineStr">
        <is>
          <t>NoData</t>
        </is>
      </c>
      <c r="H156" s="95" t="inlineStr">
        <is>
          <t>NoData</t>
        </is>
      </c>
      <c r="I156" s="95" t="inlineStr">
        <is>
          <t>NoData</t>
        </is>
      </c>
      <c r="J156" s="95" t="inlineStr">
        <is>
          <t>NoData</t>
        </is>
      </c>
      <c r="K156" s="95" t="inlineStr">
        <is>
          <t>NoData</t>
        </is>
      </c>
      <c r="L156" s="95" t="inlineStr">
        <is>
          <t>NoData</t>
        </is>
      </c>
      <c r="M156" s="101" t="inlineStr">
        <is>
          <t>NoData</t>
        </is>
      </c>
      <c r="N156" s="101" t="inlineStr">
        <is>
          <t>NoData</t>
        </is>
      </c>
      <c r="O156" s="57" t="inlineStr">
        <is>
          <t>NoData</t>
        </is>
      </c>
      <c r="P156" s="57" t="inlineStr">
        <is>
          <t>NoData</t>
        </is>
      </c>
      <c r="Q156" s="57" t="inlineStr">
        <is>
          <t>NoData</t>
        </is>
      </c>
      <c r="R156" s="57" t="inlineStr">
        <is>
          <t>NoData</t>
        </is>
      </c>
      <c r="S156" s="57" t="inlineStr">
        <is>
          <t>NoData</t>
        </is>
      </c>
      <c r="T156" s="57" t="inlineStr">
        <is>
          <t>NoData</t>
        </is>
      </c>
      <c r="U156" s="57" t="inlineStr">
        <is>
          <t>NoData</t>
        </is>
      </c>
      <c r="V156" s="57" t="inlineStr">
        <is>
          <t>NoData</t>
        </is>
      </c>
      <c r="W156" s="57" t="inlineStr">
        <is>
          <t>NoData</t>
        </is>
      </c>
      <c r="X156" s="57" t="inlineStr">
        <is>
          <t>NoData</t>
        </is>
      </c>
      <c r="Y156" s="57" t="inlineStr">
        <is>
          <t>NoData</t>
        </is>
      </c>
      <c r="Z156" s="57" t="inlineStr">
        <is>
          <t>NoData</t>
        </is>
      </c>
      <c r="AA156" s="57" t="inlineStr">
        <is>
          <t>NoData</t>
        </is>
      </c>
      <c r="AB156" s="57" t="inlineStr">
        <is>
          <t>NoData</t>
        </is>
      </c>
      <c r="AC156" s="57" t="inlineStr">
        <is>
          <t>NoData</t>
        </is>
      </c>
      <c r="AD156" s="57" t="inlineStr">
        <is>
          <t>NoData</t>
        </is>
      </c>
      <c r="AE156" s="57" t="inlineStr">
        <is>
          <t>NoData</t>
        </is>
      </c>
      <c r="AF156" s="57" t="inlineStr">
        <is>
          <t>NoData</t>
        </is>
      </c>
      <c r="AG156" s="57" t="inlineStr">
        <is>
          <t>NoData</t>
        </is>
      </c>
    </row>
    <row r="157" ht="12.75" customHeight="1" s="198">
      <c r="A157" s="101" t="inlineStr">
        <is>
          <t>Argentina</t>
        </is>
      </c>
      <c r="B157" s="62">
        <f t="array" ref="B157">INDEX(Countries!$D$2:$D$255, MATCH(A157, Countries!$B$2:$B$255, 0))
</f>
        <v/>
      </c>
      <c r="C157" s="95" t="inlineStr">
        <is>
          <t>NoData</t>
        </is>
      </c>
      <c r="D157" s="95" t="inlineStr">
        <is>
          <t>NoData</t>
        </is>
      </c>
      <c r="E157" s="95" t="inlineStr">
        <is>
          <t>NoData</t>
        </is>
      </c>
      <c r="F157" s="95" t="inlineStr">
        <is>
          <t>NoData</t>
        </is>
      </c>
      <c r="G157" s="95" t="inlineStr">
        <is>
          <t>NoData</t>
        </is>
      </c>
      <c r="H157" s="95" t="inlineStr">
        <is>
          <t>NoData</t>
        </is>
      </c>
      <c r="I157" s="95" t="inlineStr">
        <is>
          <t>NoData</t>
        </is>
      </c>
      <c r="J157" s="95" t="inlineStr">
        <is>
          <t>NoData</t>
        </is>
      </c>
      <c r="K157" s="95" t="inlineStr">
        <is>
          <t>NoData</t>
        </is>
      </c>
      <c r="L157" s="95" t="inlineStr">
        <is>
          <t>NoData</t>
        </is>
      </c>
      <c r="M157" s="101" t="inlineStr">
        <is>
          <t>NoData</t>
        </is>
      </c>
      <c r="N157" s="101" t="inlineStr">
        <is>
          <t>NoData</t>
        </is>
      </c>
      <c r="O157" s="57" t="inlineStr">
        <is>
          <t>NoData</t>
        </is>
      </c>
      <c r="P157" s="57" t="inlineStr">
        <is>
          <t>NoData</t>
        </is>
      </c>
      <c r="Q157" s="57" t="inlineStr">
        <is>
          <t>NoData</t>
        </is>
      </c>
      <c r="R157" s="57" t="inlineStr">
        <is>
          <t>NoData</t>
        </is>
      </c>
      <c r="S157" s="57" t="inlineStr">
        <is>
          <t>NoData</t>
        </is>
      </c>
      <c r="T157" s="57" t="inlineStr">
        <is>
          <t>NoData</t>
        </is>
      </c>
      <c r="U157" s="57" t="inlineStr">
        <is>
          <t>NoData</t>
        </is>
      </c>
      <c r="V157" s="57" t="inlineStr">
        <is>
          <t>NoData</t>
        </is>
      </c>
      <c r="W157" s="57" t="inlineStr">
        <is>
          <t>NoData</t>
        </is>
      </c>
      <c r="X157" s="57" t="inlineStr">
        <is>
          <t>NoData</t>
        </is>
      </c>
      <c r="Y157" s="57" t="inlineStr">
        <is>
          <t>NoData</t>
        </is>
      </c>
      <c r="Z157" s="57" t="inlineStr">
        <is>
          <t>NoData</t>
        </is>
      </c>
      <c r="AA157" s="57" t="inlineStr">
        <is>
          <t>NoData</t>
        </is>
      </c>
      <c r="AB157" s="57" t="inlineStr">
        <is>
          <t>NoData</t>
        </is>
      </c>
      <c r="AC157" s="57" t="inlineStr">
        <is>
          <t>NoData</t>
        </is>
      </c>
      <c r="AD157" s="57" t="inlineStr">
        <is>
          <t>NoData</t>
        </is>
      </c>
      <c r="AE157" s="57" t="inlineStr">
        <is>
          <t>NoData</t>
        </is>
      </c>
      <c r="AF157" s="57" t="inlineStr">
        <is>
          <t>NoData</t>
        </is>
      </c>
      <c r="AG157" s="57" t="inlineStr">
        <is>
          <t>NoData</t>
        </is>
      </c>
    </row>
    <row r="158" ht="12.75" customHeight="1" s="198">
      <c r="A158" s="101" t="inlineStr">
        <is>
          <t>Azerbaijan</t>
        </is>
      </c>
      <c r="B158" s="62">
        <f t="array" ref="B158">INDEX(Countries!$D$2:$D$255, MATCH(A158, Countries!$B$2:$B$255, 0))
</f>
        <v/>
      </c>
      <c r="C158" s="95" t="inlineStr">
        <is>
          <t>NoData</t>
        </is>
      </c>
      <c r="D158" s="95" t="inlineStr">
        <is>
          <t>NoData</t>
        </is>
      </c>
      <c r="E158" s="95" t="inlineStr">
        <is>
          <t>NoData</t>
        </is>
      </c>
      <c r="F158" s="95" t="inlineStr">
        <is>
          <t>NoData</t>
        </is>
      </c>
      <c r="G158" s="95" t="inlineStr">
        <is>
          <t>NoData</t>
        </is>
      </c>
      <c r="H158" s="95" t="inlineStr">
        <is>
          <t>NoData</t>
        </is>
      </c>
      <c r="I158" s="95" t="inlineStr">
        <is>
          <t>NoData</t>
        </is>
      </c>
      <c r="J158" s="95" t="inlineStr">
        <is>
          <t>NoData</t>
        </is>
      </c>
      <c r="K158" s="95" t="inlineStr">
        <is>
          <t>NoData</t>
        </is>
      </c>
      <c r="L158" s="95" t="inlineStr">
        <is>
          <t>NoData</t>
        </is>
      </c>
      <c r="M158" s="101" t="inlineStr">
        <is>
          <t>NoData</t>
        </is>
      </c>
      <c r="N158" s="101" t="inlineStr">
        <is>
          <t>NoData</t>
        </is>
      </c>
      <c r="O158" s="57" t="inlineStr">
        <is>
          <t>NoData</t>
        </is>
      </c>
      <c r="P158" s="57" t="inlineStr">
        <is>
          <t>NoData</t>
        </is>
      </c>
      <c r="Q158" s="57" t="inlineStr">
        <is>
          <t>NoData</t>
        </is>
      </c>
      <c r="R158" s="57" t="inlineStr">
        <is>
          <t>NoData</t>
        </is>
      </c>
      <c r="S158" s="57" t="inlineStr">
        <is>
          <t>NoData</t>
        </is>
      </c>
      <c r="T158" s="57" t="inlineStr">
        <is>
          <t>NoData</t>
        </is>
      </c>
      <c r="U158" s="57" t="inlineStr">
        <is>
          <t>NoData</t>
        </is>
      </c>
      <c r="V158" s="57" t="inlineStr">
        <is>
          <t>NoData</t>
        </is>
      </c>
      <c r="W158" s="57" t="inlineStr">
        <is>
          <t>NoData</t>
        </is>
      </c>
      <c r="X158" s="57" t="inlineStr">
        <is>
          <t>NoData</t>
        </is>
      </c>
      <c r="Y158" s="57" t="inlineStr">
        <is>
          <t>NoData</t>
        </is>
      </c>
      <c r="Z158" s="57" t="inlineStr">
        <is>
          <t>NoData</t>
        </is>
      </c>
      <c r="AA158" s="57" t="inlineStr">
        <is>
          <t>NoData</t>
        </is>
      </c>
      <c r="AB158" s="57" t="inlineStr">
        <is>
          <t>NoData</t>
        </is>
      </c>
      <c r="AC158" s="57" t="inlineStr">
        <is>
          <t>NoData</t>
        </is>
      </c>
      <c r="AD158" s="57" t="inlineStr">
        <is>
          <t>NoData</t>
        </is>
      </c>
      <c r="AE158" s="57" t="inlineStr">
        <is>
          <t>NoData</t>
        </is>
      </c>
      <c r="AF158" s="57" t="inlineStr">
        <is>
          <t>NoData</t>
        </is>
      </c>
      <c r="AG158" s="57" t="inlineStr">
        <is>
          <t>NoData</t>
        </is>
      </c>
    </row>
    <row r="159" ht="12.75" customHeight="1" s="198">
      <c r="A159" s="101" t="inlineStr">
        <is>
          <t>Belgium</t>
        </is>
      </c>
      <c r="B159" s="62">
        <f t="array" ref="B159">INDEX(Countries!$D$2:$D$255, MATCH(A159, Countries!$B$2:$B$255, 0))
</f>
        <v/>
      </c>
      <c r="C159" s="95" t="inlineStr">
        <is>
          <t>NoData</t>
        </is>
      </c>
      <c r="D159" s="95" t="inlineStr">
        <is>
          <t>NoData</t>
        </is>
      </c>
      <c r="E159" s="95" t="inlineStr">
        <is>
          <t>NoData</t>
        </is>
      </c>
      <c r="F159" s="95" t="inlineStr">
        <is>
          <t>NoData</t>
        </is>
      </c>
      <c r="G159" s="95" t="inlineStr">
        <is>
          <t>NoData</t>
        </is>
      </c>
      <c r="H159" s="95" t="inlineStr">
        <is>
          <t>NoData</t>
        </is>
      </c>
      <c r="I159" s="95" t="inlineStr">
        <is>
          <t>NoData</t>
        </is>
      </c>
      <c r="J159" s="95" t="inlineStr">
        <is>
          <t>NoData</t>
        </is>
      </c>
      <c r="K159" s="95" t="inlineStr">
        <is>
          <t>NoData</t>
        </is>
      </c>
      <c r="L159" s="95" t="inlineStr">
        <is>
          <t>NoData</t>
        </is>
      </c>
      <c r="M159" s="101" t="inlineStr">
        <is>
          <t>NoData</t>
        </is>
      </c>
      <c r="N159" s="101" t="inlineStr">
        <is>
          <t>NoData</t>
        </is>
      </c>
      <c r="O159" s="57" t="inlineStr">
        <is>
          <t>NoData</t>
        </is>
      </c>
      <c r="P159" s="57" t="inlineStr">
        <is>
          <t>NoData</t>
        </is>
      </c>
      <c r="Q159" s="57" t="inlineStr">
        <is>
          <t>NoData</t>
        </is>
      </c>
      <c r="R159" s="57" t="inlineStr">
        <is>
          <t>NoData</t>
        </is>
      </c>
      <c r="S159" s="57" t="inlineStr">
        <is>
          <t>NoData</t>
        </is>
      </c>
      <c r="T159" s="57" t="inlineStr">
        <is>
          <t>NoData</t>
        </is>
      </c>
      <c r="U159" s="57" t="inlineStr">
        <is>
          <t>NoData</t>
        </is>
      </c>
      <c r="V159" s="57" t="inlineStr">
        <is>
          <t>NoData</t>
        </is>
      </c>
      <c r="W159" s="57" t="inlineStr">
        <is>
          <t>NoData</t>
        </is>
      </c>
      <c r="X159" s="57" t="inlineStr">
        <is>
          <t>NoData</t>
        </is>
      </c>
      <c r="Y159" s="57" t="inlineStr">
        <is>
          <t>NoData</t>
        </is>
      </c>
      <c r="Z159" s="57" t="inlineStr">
        <is>
          <t>NoData</t>
        </is>
      </c>
      <c r="AA159" s="57" t="inlineStr">
        <is>
          <t>NoData</t>
        </is>
      </c>
      <c r="AB159" s="57" t="inlineStr">
        <is>
          <t>NoData</t>
        </is>
      </c>
      <c r="AC159" s="57" t="inlineStr">
        <is>
          <t>NoData</t>
        </is>
      </c>
      <c r="AD159" s="57" t="inlineStr">
        <is>
          <t>NoData</t>
        </is>
      </c>
      <c r="AE159" s="57" t="inlineStr">
        <is>
          <t>NoData</t>
        </is>
      </c>
      <c r="AF159" s="57" t="inlineStr">
        <is>
          <t>NoData</t>
        </is>
      </c>
      <c r="AG159" s="57" t="inlineStr">
        <is>
          <t>NoData</t>
        </is>
      </c>
    </row>
    <row r="160" ht="12.75" customHeight="1" s="198">
      <c r="A160" s="101" t="inlineStr">
        <is>
          <t>Bosnia and Herzegovina</t>
        </is>
      </c>
      <c r="B160" s="62">
        <f t="array" ref="B160">INDEX(Countries!$D$2:$D$255, MATCH(A160, Countries!$B$2:$B$255, 0))
</f>
        <v/>
      </c>
      <c r="C160" s="95" t="inlineStr">
        <is>
          <t>NoData</t>
        </is>
      </c>
      <c r="D160" s="95" t="inlineStr">
        <is>
          <t>NoData</t>
        </is>
      </c>
      <c r="E160" s="95" t="inlineStr">
        <is>
          <t>NoData</t>
        </is>
      </c>
      <c r="F160" s="95" t="inlineStr">
        <is>
          <t>NoData</t>
        </is>
      </c>
      <c r="G160" s="95" t="inlineStr">
        <is>
          <t>NoData</t>
        </is>
      </c>
      <c r="H160" s="95" t="inlineStr">
        <is>
          <t>NoData</t>
        </is>
      </c>
      <c r="I160" s="95" t="inlineStr">
        <is>
          <t>NoData</t>
        </is>
      </c>
      <c r="J160" s="95" t="inlineStr">
        <is>
          <t>NoData</t>
        </is>
      </c>
      <c r="K160" s="95" t="inlineStr">
        <is>
          <t>NoData</t>
        </is>
      </c>
      <c r="L160" s="95" t="inlineStr">
        <is>
          <t>NoData</t>
        </is>
      </c>
      <c r="M160" s="101" t="inlineStr">
        <is>
          <t>NoData</t>
        </is>
      </c>
      <c r="N160" s="101" t="inlineStr">
        <is>
          <t>NoData</t>
        </is>
      </c>
      <c r="O160" s="57" t="inlineStr">
        <is>
          <t>NoData</t>
        </is>
      </c>
      <c r="P160" s="57" t="inlineStr">
        <is>
          <t>NoData</t>
        </is>
      </c>
      <c r="Q160" s="57" t="inlineStr">
        <is>
          <t>NoData</t>
        </is>
      </c>
      <c r="R160" s="57" t="inlineStr">
        <is>
          <t>NoData</t>
        </is>
      </c>
      <c r="S160" s="57" t="inlineStr">
        <is>
          <t>NoData</t>
        </is>
      </c>
      <c r="T160" s="57" t="inlineStr">
        <is>
          <t>NoData</t>
        </is>
      </c>
      <c r="U160" s="57" t="inlineStr">
        <is>
          <t>NoData</t>
        </is>
      </c>
      <c r="V160" s="57" t="inlineStr">
        <is>
          <t>NoData</t>
        </is>
      </c>
      <c r="W160" s="57" t="inlineStr">
        <is>
          <t>NoData</t>
        </is>
      </c>
      <c r="X160" s="57" t="inlineStr">
        <is>
          <t>NoData</t>
        </is>
      </c>
      <c r="Y160" s="57" t="inlineStr">
        <is>
          <t>NoData</t>
        </is>
      </c>
      <c r="Z160" s="57" t="inlineStr">
        <is>
          <t>NoData</t>
        </is>
      </c>
      <c r="AA160" s="57" t="inlineStr">
        <is>
          <t>NoData</t>
        </is>
      </c>
      <c r="AB160" s="57" t="inlineStr">
        <is>
          <t>NoData</t>
        </is>
      </c>
      <c r="AC160" s="57" t="inlineStr">
        <is>
          <t>NoData</t>
        </is>
      </c>
      <c r="AD160" s="57" t="inlineStr">
        <is>
          <t>NoData</t>
        </is>
      </c>
      <c r="AE160" s="57" t="inlineStr">
        <is>
          <t>NoData</t>
        </is>
      </c>
      <c r="AF160" s="57" t="inlineStr">
        <is>
          <t>NoData</t>
        </is>
      </c>
      <c r="AG160" s="57" t="inlineStr">
        <is>
          <t>NoData</t>
        </is>
      </c>
    </row>
    <row r="161" ht="12.75" customHeight="1" s="198">
      <c r="A161" s="101" t="inlineStr">
        <is>
          <t>British Indian Ocean Territory</t>
        </is>
      </c>
      <c r="B161" s="62">
        <f t="array" ref="B161">INDEX(Countries!$D$2:$D$255, MATCH(A161, Countries!$B$2:$B$255, 0))
</f>
        <v/>
      </c>
      <c r="C161" s="95" t="inlineStr">
        <is>
          <t>NoData</t>
        </is>
      </c>
      <c r="D161" s="95" t="inlineStr">
        <is>
          <t>NoData</t>
        </is>
      </c>
      <c r="E161" s="95" t="inlineStr">
        <is>
          <t>NoData</t>
        </is>
      </c>
      <c r="F161" s="95" t="inlineStr">
        <is>
          <t>NoData</t>
        </is>
      </c>
      <c r="G161" s="95" t="inlineStr">
        <is>
          <t>NoData</t>
        </is>
      </c>
      <c r="H161" s="95" t="inlineStr">
        <is>
          <t>NoData</t>
        </is>
      </c>
      <c r="I161" s="95" t="inlineStr">
        <is>
          <t>NoData</t>
        </is>
      </c>
      <c r="J161" s="95" t="inlineStr">
        <is>
          <t>NoData</t>
        </is>
      </c>
      <c r="K161" s="95" t="inlineStr">
        <is>
          <t>NoData</t>
        </is>
      </c>
      <c r="L161" s="95" t="inlineStr">
        <is>
          <t>NoData</t>
        </is>
      </c>
      <c r="M161" s="101" t="inlineStr">
        <is>
          <t>NoData</t>
        </is>
      </c>
      <c r="N161" s="101" t="inlineStr">
        <is>
          <t>NoData</t>
        </is>
      </c>
      <c r="O161" s="57" t="inlineStr">
        <is>
          <t>NoData</t>
        </is>
      </c>
      <c r="P161" s="57" t="inlineStr">
        <is>
          <t>NoData</t>
        </is>
      </c>
      <c r="Q161" s="57" t="inlineStr">
        <is>
          <t>NoData</t>
        </is>
      </c>
      <c r="R161" s="57" t="inlineStr">
        <is>
          <t>NoData</t>
        </is>
      </c>
      <c r="S161" s="57" t="inlineStr">
        <is>
          <t>NoData</t>
        </is>
      </c>
      <c r="T161" s="57" t="inlineStr">
        <is>
          <t>NoData</t>
        </is>
      </c>
      <c r="U161" s="57" t="inlineStr">
        <is>
          <t>NoData</t>
        </is>
      </c>
      <c r="V161" s="57" t="inlineStr">
        <is>
          <t>NoData</t>
        </is>
      </c>
      <c r="W161" s="57" t="inlineStr">
        <is>
          <t>NoData</t>
        </is>
      </c>
      <c r="X161" s="57" t="inlineStr">
        <is>
          <t>NoData</t>
        </is>
      </c>
      <c r="Y161" s="57" t="inlineStr">
        <is>
          <t>NoData</t>
        </is>
      </c>
      <c r="Z161" s="57" t="inlineStr">
        <is>
          <t>NoData</t>
        </is>
      </c>
      <c r="AA161" s="57" t="inlineStr">
        <is>
          <t>NoData</t>
        </is>
      </c>
      <c r="AB161" s="57" t="inlineStr">
        <is>
          <t>NoData</t>
        </is>
      </c>
      <c r="AC161" s="57" t="inlineStr">
        <is>
          <t>NoData</t>
        </is>
      </c>
      <c r="AD161" s="57" t="inlineStr">
        <is>
          <t>NoData</t>
        </is>
      </c>
      <c r="AE161" s="57" t="inlineStr">
        <is>
          <t>NoData</t>
        </is>
      </c>
      <c r="AF161" s="57" t="inlineStr">
        <is>
          <t>NoData</t>
        </is>
      </c>
      <c r="AG161" s="57" t="inlineStr">
        <is>
          <t>NoData</t>
        </is>
      </c>
    </row>
    <row r="162" ht="12.75" customHeight="1" s="198">
      <c r="A162" s="101" t="inlineStr">
        <is>
          <t>Bulgaria</t>
        </is>
      </c>
      <c r="B162" s="62">
        <f t="array" ref="B162">INDEX(Countries!$D$2:$D$255, MATCH(A162, Countries!$B$2:$B$255, 0))
</f>
        <v/>
      </c>
      <c r="C162" s="95" t="inlineStr">
        <is>
          <t>NoData</t>
        </is>
      </c>
      <c r="D162" s="95" t="inlineStr">
        <is>
          <t>NoData</t>
        </is>
      </c>
      <c r="E162" s="95" t="inlineStr">
        <is>
          <t>NoData</t>
        </is>
      </c>
      <c r="F162" s="95" t="inlineStr">
        <is>
          <t>NoData</t>
        </is>
      </c>
      <c r="G162" s="95" t="inlineStr">
        <is>
          <t>NoData</t>
        </is>
      </c>
      <c r="H162" s="95" t="inlineStr">
        <is>
          <t>NoData</t>
        </is>
      </c>
      <c r="I162" s="95" t="inlineStr">
        <is>
          <t>NoData</t>
        </is>
      </c>
      <c r="J162" s="95" t="inlineStr">
        <is>
          <t>NoData</t>
        </is>
      </c>
      <c r="K162" s="95" t="inlineStr">
        <is>
          <t>NoData</t>
        </is>
      </c>
      <c r="L162" s="95" t="inlineStr">
        <is>
          <t>NoData</t>
        </is>
      </c>
      <c r="M162" s="101" t="inlineStr">
        <is>
          <t>NoData</t>
        </is>
      </c>
      <c r="N162" s="101" t="inlineStr">
        <is>
          <t>NoData</t>
        </is>
      </c>
      <c r="O162" s="57" t="inlineStr">
        <is>
          <t>NoData</t>
        </is>
      </c>
      <c r="P162" s="57" t="inlineStr">
        <is>
          <t>NoData</t>
        </is>
      </c>
      <c r="Q162" s="57" t="inlineStr">
        <is>
          <t>NoData</t>
        </is>
      </c>
      <c r="R162" s="57" t="inlineStr">
        <is>
          <t>NoData</t>
        </is>
      </c>
      <c r="S162" s="57" t="inlineStr">
        <is>
          <t>NoData</t>
        </is>
      </c>
      <c r="T162" s="57" t="inlineStr">
        <is>
          <t>NoData</t>
        </is>
      </c>
      <c r="U162" s="57" t="inlineStr">
        <is>
          <t>NoData</t>
        </is>
      </c>
      <c r="V162" s="57" t="inlineStr">
        <is>
          <t>NoData</t>
        </is>
      </c>
      <c r="W162" s="57" t="inlineStr">
        <is>
          <t>NoData</t>
        </is>
      </c>
      <c r="X162" s="57" t="inlineStr">
        <is>
          <t>NoData</t>
        </is>
      </c>
      <c r="Y162" s="57" t="inlineStr">
        <is>
          <t>NoData</t>
        </is>
      </c>
      <c r="Z162" s="57" t="inlineStr">
        <is>
          <t>NoData</t>
        </is>
      </c>
      <c r="AA162" s="57" t="inlineStr">
        <is>
          <t>NoData</t>
        </is>
      </c>
      <c r="AB162" s="57" t="inlineStr">
        <is>
          <t>NoData</t>
        </is>
      </c>
      <c r="AC162" s="57" t="inlineStr">
        <is>
          <t>NoData</t>
        </is>
      </c>
      <c r="AD162" s="57" t="inlineStr">
        <is>
          <t>NoData</t>
        </is>
      </c>
      <c r="AE162" s="57" t="inlineStr">
        <is>
          <t>NoData</t>
        </is>
      </c>
      <c r="AF162" s="57" t="inlineStr">
        <is>
          <t>NoData</t>
        </is>
      </c>
      <c r="AG162" s="57" t="inlineStr">
        <is>
          <t>NoData</t>
        </is>
      </c>
    </row>
    <row r="163" ht="12.75" customHeight="1" s="198">
      <c r="A163" s="101" t="inlineStr">
        <is>
          <t>Cabo Verde</t>
        </is>
      </c>
      <c r="B163" s="62">
        <f t="array" ref="B163">INDEX(Countries!$D$2:$D$255, MATCH(A163, Countries!$B$2:$B$255, 0))
</f>
        <v/>
      </c>
      <c r="C163" s="95" t="inlineStr">
        <is>
          <t>NoData</t>
        </is>
      </c>
      <c r="D163" s="95" t="inlineStr">
        <is>
          <t>NoData</t>
        </is>
      </c>
      <c r="E163" s="95" t="inlineStr">
        <is>
          <t>NoData</t>
        </is>
      </c>
      <c r="F163" s="95" t="inlineStr">
        <is>
          <t>NoData</t>
        </is>
      </c>
      <c r="G163" s="95" t="inlineStr">
        <is>
          <t>NoData</t>
        </is>
      </c>
      <c r="H163" s="95" t="inlineStr">
        <is>
          <t>NoData</t>
        </is>
      </c>
      <c r="I163" s="95" t="inlineStr">
        <is>
          <t>NoData</t>
        </is>
      </c>
      <c r="J163" s="95" t="inlineStr">
        <is>
          <t>NoData</t>
        </is>
      </c>
      <c r="K163" s="95" t="inlineStr">
        <is>
          <t>NoData</t>
        </is>
      </c>
      <c r="L163" s="95" t="inlineStr">
        <is>
          <t>NoData</t>
        </is>
      </c>
      <c r="M163" s="101" t="inlineStr">
        <is>
          <t>NoData</t>
        </is>
      </c>
      <c r="N163" s="101" t="inlineStr">
        <is>
          <t>NoData</t>
        </is>
      </c>
      <c r="O163" s="57" t="inlineStr">
        <is>
          <t>NoData</t>
        </is>
      </c>
      <c r="P163" s="57" t="inlineStr">
        <is>
          <t>NoData</t>
        </is>
      </c>
      <c r="Q163" s="57" t="inlineStr">
        <is>
          <t>NoData</t>
        </is>
      </c>
      <c r="R163" s="57" t="inlineStr">
        <is>
          <t>NoData</t>
        </is>
      </c>
      <c r="S163" s="57" t="inlineStr">
        <is>
          <t>NoData</t>
        </is>
      </c>
      <c r="T163" s="57" t="inlineStr">
        <is>
          <t>NoData</t>
        </is>
      </c>
      <c r="U163" s="57" t="inlineStr">
        <is>
          <t>NoData</t>
        </is>
      </c>
      <c r="V163" s="57" t="inlineStr">
        <is>
          <t>NoData</t>
        </is>
      </c>
      <c r="W163" s="57" t="inlineStr">
        <is>
          <t>NoData</t>
        </is>
      </c>
      <c r="X163" s="57" t="inlineStr">
        <is>
          <t>NoData</t>
        </is>
      </c>
      <c r="Y163" s="57" t="inlineStr">
        <is>
          <t>NoData</t>
        </is>
      </c>
      <c r="Z163" s="57" t="inlineStr">
        <is>
          <t>NoData</t>
        </is>
      </c>
      <c r="AA163" s="57" t="inlineStr">
        <is>
          <t>NoData</t>
        </is>
      </c>
      <c r="AB163" s="57" t="inlineStr">
        <is>
          <t>NoData</t>
        </is>
      </c>
      <c r="AC163" s="57" t="inlineStr">
        <is>
          <t>NoData</t>
        </is>
      </c>
      <c r="AD163" s="57" t="inlineStr">
        <is>
          <t>NoData</t>
        </is>
      </c>
      <c r="AE163" s="57" t="inlineStr">
        <is>
          <t>NoData</t>
        </is>
      </c>
      <c r="AF163" s="57" t="inlineStr">
        <is>
          <t>NoData</t>
        </is>
      </c>
      <c r="AG163" s="57" t="inlineStr">
        <is>
          <t>NoData</t>
        </is>
      </c>
    </row>
    <row r="164" ht="12.75" customHeight="1" s="198">
      <c r="A164" s="101" t="inlineStr">
        <is>
          <t>Chile</t>
        </is>
      </c>
      <c r="B164" s="62">
        <f t="array" ref="B164">INDEX(Countries!$D$2:$D$255, MATCH(A164, Countries!$B$2:$B$255, 0))
</f>
        <v/>
      </c>
      <c r="C164" s="95" t="inlineStr">
        <is>
          <t>NoData</t>
        </is>
      </c>
      <c r="D164" s="95" t="inlineStr">
        <is>
          <t>NoData</t>
        </is>
      </c>
      <c r="E164" s="95" t="inlineStr">
        <is>
          <t>NoData</t>
        </is>
      </c>
      <c r="F164" s="95" t="inlineStr">
        <is>
          <t>NoData</t>
        </is>
      </c>
      <c r="G164" s="95" t="inlineStr">
        <is>
          <t>NoData</t>
        </is>
      </c>
      <c r="H164" s="95" t="inlineStr">
        <is>
          <t>NoData</t>
        </is>
      </c>
      <c r="I164" s="95" t="inlineStr">
        <is>
          <t>NoData</t>
        </is>
      </c>
      <c r="J164" s="95" t="inlineStr">
        <is>
          <t>NoData</t>
        </is>
      </c>
      <c r="K164" s="95" t="inlineStr">
        <is>
          <t>NoData</t>
        </is>
      </c>
      <c r="L164" s="95" t="inlineStr">
        <is>
          <t>NoData</t>
        </is>
      </c>
      <c r="M164" s="101" t="inlineStr">
        <is>
          <t>NoData</t>
        </is>
      </c>
      <c r="N164" s="101" t="inlineStr">
        <is>
          <t>NoData</t>
        </is>
      </c>
      <c r="O164" s="57" t="inlineStr">
        <is>
          <t>NoData</t>
        </is>
      </c>
      <c r="P164" s="57" t="inlineStr">
        <is>
          <t>NoData</t>
        </is>
      </c>
      <c r="Q164" s="57" t="inlineStr">
        <is>
          <t>NoData</t>
        </is>
      </c>
      <c r="R164" s="57" t="inlineStr">
        <is>
          <t>NoData</t>
        </is>
      </c>
      <c r="S164" s="57" t="inlineStr">
        <is>
          <t>NoData</t>
        </is>
      </c>
      <c r="T164" s="57" t="inlineStr">
        <is>
          <t>NoData</t>
        </is>
      </c>
      <c r="U164" s="57" t="inlineStr">
        <is>
          <t>NoData</t>
        </is>
      </c>
      <c r="V164" s="57" t="inlineStr">
        <is>
          <t>NoData</t>
        </is>
      </c>
      <c r="W164" s="57" t="inlineStr">
        <is>
          <t>NoData</t>
        </is>
      </c>
      <c r="X164" s="57" t="inlineStr">
        <is>
          <t>NoData</t>
        </is>
      </c>
      <c r="Y164" s="57" t="inlineStr">
        <is>
          <t>NoData</t>
        </is>
      </c>
      <c r="Z164" s="57" t="inlineStr">
        <is>
          <t>NoData</t>
        </is>
      </c>
      <c r="AA164" s="57" t="inlineStr">
        <is>
          <t>NoData</t>
        </is>
      </c>
      <c r="AB164" s="57" t="inlineStr">
        <is>
          <t>NoData</t>
        </is>
      </c>
      <c r="AC164" s="57" t="inlineStr">
        <is>
          <t>NoData</t>
        </is>
      </c>
      <c r="AD164" s="57" t="inlineStr">
        <is>
          <t>NoData</t>
        </is>
      </c>
      <c r="AE164" s="57" t="inlineStr">
        <is>
          <t>NoData</t>
        </is>
      </c>
      <c r="AF164" s="57" t="inlineStr">
        <is>
          <t>NoData</t>
        </is>
      </c>
      <c r="AG164" s="57" t="inlineStr">
        <is>
          <t>NoData</t>
        </is>
      </c>
    </row>
    <row r="165" ht="12.75" customHeight="1" s="198">
      <c r="A165" s="101" t="inlineStr">
        <is>
          <t>Estonia</t>
        </is>
      </c>
      <c r="B165" s="62">
        <f t="array" ref="B165">INDEX(Countries!$D$2:$D$255, MATCH(A165, Countries!$B$2:$B$255, 0))
</f>
        <v/>
      </c>
      <c r="C165" s="95" t="inlineStr">
        <is>
          <t>NoData</t>
        </is>
      </c>
      <c r="D165" s="95" t="inlineStr">
        <is>
          <t>NoData</t>
        </is>
      </c>
      <c r="E165" s="95" t="inlineStr">
        <is>
          <t>NoData</t>
        </is>
      </c>
      <c r="F165" s="95" t="inlineStr">
        <is>
          <t>NoData</t>
        </is>
      </c>
      <c r="G165" s="95" t="inlineStr">
        <is>
          <t>NoData</t>
        </is>
      </c>
      <c r="H165" s="95" t="inlineStr">
        <is>
          <t>NoData</t>
        </is>
      </c>
      <c r="I165" s="95" t="inlineStr">
        <is>
          <t>NoData</t>
        </is>
      </c>
      <c r="J165" s="95" t="inlineStr">
        <is>
          <t>NoData</t>
        </is>
      </c>
      <c r="K165" s="95" t="inlineStr">
        <is>
          <t>NoData</t>
        </is>
      </c>
      <c r="L165" s="95" t="inlineStr">
        <is>
          <t>NoData</t>
        </is>
      </c>
      <c r="M165" s="101" t="inlineStr">
        <is>
          <t>NoData</t>
        </is>
      </c>
      <c r="N165" s="101" t="inlineStr">
        <is>
          <t>NoData</t>
        </is>
      </c>
      <c r="O165" s="57" t="inlineStr">
        <is>
          <t>NoData</t>
        </is>
      </c>
      <c r="P165" s="57" t="inlineStr">
        <is>
          <t>NoData</t>
        </is>
      </c>
      <c r="Q165" s="57" t="inlineStr">
        <is>
          <t>NoData</t>
        </is>
      </c>
      <c r="R165" s="57" t="inlineStr">
        <is>
          <t>NoData</t>
        </is>
      </c>
      <c r="S165" s="57" t="inlineStr">
        <is>
          <t>NoData</t>
        </is>
      </c>
      <c r="T165" s="57" t="inlineStr">
        <is>
          <t>NoData</t>
        </is>
      </c>
      <c r="U165" s="57" t="inlineStr">
        <is>
          <t>NoData</t>
        </is>
      </c>
      <c r="V165" s="57" t="inlineStr">
        <is>
          <t>NoData</t>
        </is>
      </c>
      <c r="W165" s="57" t="inlineStr">
        <is>
          <t>NoData</t>
        </is>
      </c>
      <c r="X165" s="57" t="inlineStr">
        <is>
          <t>NoData</t>
        </is>
      </c>
      <c r="Y165" s="57" t="inlineStr">
        <is>
          <t>NoData</t>
        </is>
      </c>
      <c r="Z165" s="57" t="inlineStr">
        <is>
          <t>NoData</t>
        </is>
      </c>
      <c r="AA165" s="57" t="inlineStr">
        <is>
          <t>NoData</t>
        </is>
      </c>
      <c r="AB165" s="57" t="inlineStr">
        <is>
          <t>NoData</t>
        </is>
      </c>
      <c r="AC165" s="57" t="inlineStr">
        <is>
          <t>NoData</t>
        </is>
      </c>
      <c r="AD165" s="57" t="inlineStr">
        <is>
          <t>NoData</t>
        </is>
      </c>
      <c r="AE165" s="57" t="inlineStr">
        <is>
          <t>NoData</t>
        </is>
      </c>
      <c r="AF165" s="57" t="inlineStr">
        <is>
          <t>NoData</t>
        </is>
      </c>
      <c r="AG165" s="57" t="inlineStr">
        <is>
          <t>NoData</t>
        </is>
      </c>
    </row>
    <row r="166" ht="12.75" customHeight="1" s="198">
      <c r="A166" s="101" t="inlineStr">
        <is>
          <t>Falkland Islands</t>
        </is>
      </c>
      <c r="B166" s="62">
        <f t="array" ref="B166">INDEX(Countries!$D$2:$D$255, MATCH(A166, Countries!$B$2:$B$255, 0))
</f>
        <v/>
      </c>
      <c r="C166" s="95" t="inlineStr">
        <is>
          <t>NoData</t>
        </is>
      </c>
      <c r="D166" s="95" t="inlineStr">
        <is>
          <t>NoData</t>
        </is>
      </c>
      <c r="E166" s="95" t="inlineStr">
        <is>
          <t>NoData</t>
        </is>
      </c>
      <c r="F166" s="95" t="inlineStr">
        <is>
          <t>NoData</t>
        </is>
      </c>
      <c r="G166" s="95" t="inlineStr">
        <is>
          <t>NoData</t>
        </is>
      </c>
      <c r="H166" s="95" t="inlineStr">
        <is>
          <t>NoData</t>
        </is>
      </c>
      <c r="I166" s="95" t="inlineStr">
        <is>
          <t>NoData</t>
        </is>
      </c>
      <c r="J166" s="95" t="inlineStr">
        <is>
          <t>NoData</t>
        </is>
      </c>
      <c r="K166" s="95" t="inlineStr">
        <is>
          <t>NoData</t>
        </is>
      </c>
      <c r="L166" s="95" t="inlineStr">
        <is>
          <t>NoData</t>
        </is>
      </c>
      <c r="M166" s="101" t="inlineStr">
        <is>
          <t>NoData</t>
        </is>
      </c>
      <c r="N166" s="101" t="inlineStr">
        <is>
          <t>NoData</t>
        </is>
      </c>
      <c r="O166" s="57" t="inlineStr">
        <is>
          <t>NoData</t>
        </is>
      </c>
      <c r="P166" s="57" t="inlineStr">
        <is>
          <t>NoData</t>
        </is>
      </c>
      <c r="Q166" s="57" t="inlineStr">
        <is>
          <t>NoData</t>
        </is>
      </c>
      <c r="R166" s="57" t="inlineStr">
        <is>
          <t>NoData</t>
        </is>
      </c>
      <c r="S166" s="57" t="inlineStr">
        <is>
          <t>NoData</t>
        </is>
      </c>
      <c r="T166" s="57" t="inlineStr">
        <is>
          <t>NoData</t>
        </is>
      </c>
      <c r="U166" s="57" t="inlineStr">
        <is>
          <t>NoData</t>
        </is>
      </c>
      <c r="V166" s="57" t="inlineStr">
        <is>
          <t>NoData</t>
        </is>
      </c>
      <c r="W166" s="57" t="inlineStr">
        <is>
          <t>NoData</t>
        </is>
      </c>
      <c r="X166" s="57" t="inlineStr">
        <is>
          <t>NoData</t>
        </is>
      </c>
      <c r="Y166" s="57" t="inlineStr">
        <is>
          <t>NoData</t>
        </is>
      </c>
      <c r="Z166" s="57" t="inlineStr">
        <is>
          <t>NoData</t>
        </is>
      </c>
      <c r="AA166" s="57" t="inlineStr">
        <is>
          <t>NoData</t>
        </is>
      </c>
      <c r="AB166" s="57" t="inlineStr">
        <is>
          <t>NoData</t>
        </is>
      </c>
      <c r="AC166" s="57" t="inlineStr">
        <is>
          <t>NoData</t>
        </is>
      </c>
      <c r="AD166" s="57" t="inlineStr">
        <is>
          <t>NoData</t>
        </is>
      </c>
      <c r="AE166" s="57" t="inlineStr">
        <is>
          <t>NoData</t>
        </is>
      </c>
      <c r="AF166" s="57" t="inlineStr">
        <is>
          <t>NoData</t>
        </is>
      </c>
      <c r="AG166" s="57" t="inlineStr">
        <is>
          <t>NoData</t>
        </is>
      </c>
    </row>
    <row r="167" ht="12.75" customHeight="1" s="198">
      <c r="A167" s="101" t="inlineStr">
        <is>
          <t>Faroe Islands</t>
        </is>
      </c>
      <c r="B167" s="62">
        <f t="array" ref="B167">INDEX(Countries!$D$2:$D$255, MATCH(A167, Countries!$B$2:$B$255, 0))
</f>
        <v/>
      </c>
      <c r="C167" s="95" t="inlineStr">
        <is>
          <t>NoData</t>
        </is>
      </c>
      <c r="D167" s="95" t="inlineStr">
        <is>
          <t>NoData</t>
        </is>
      </c>
      <c r="E167" s="95" t="inlineStr">
        <is>
          <t>NoData</t>
        </is>
      </c>
      <c r="F167" s="95" t="inlineStr">
        <is>
          <t>NoData</t>
        </is>
      </c>
      <c r="G167" s="95" t="inlineStr">
        <is>
          <t>NoData</t>
        </is>
      </c>
      <c r="H167" s="95" t="inlineStr">
        <is>
          <t>NoData</t>
        </is>
      </c>
      <c r="I167" s="95" t="inlineStr">
        <is>
          <t>NoData</t>
        </is>
      </c>
      <c r="J167" s="95" t="inlineStr">
        <is>
          <t>NoData</t>
        </is>
      </c>
      <c r="K167" s="95" t="inlineStr">
        <is>
          <t>NoData</t>
        </is>
      </c>
      <c r="L167" s="95" t="inlineStr">
        <is>
          <t>NoData</t>
        </is>
      </c>
      <c r="M167" s="101" t="inlineStr">
        <is>
          <t>NoData</t>
        </is>
      </c>
      <c r="N167" s="101" t="inlineStr">
        <is>
          <t>NoData</t>
        </is>
      </c>
      <c r="O167" s="57" t="inlineStr">
        <is>
          <t>NoData</t>
        </is>
      </c>
      <c r="P167" s="57" t="inlineStr">
        <is>
          <t>NoData</t>
        </is>
      </c>
      <c r="Q167" s="57" t="inlineStr">
        <is>
          <t>NoData</t>
        </is>
      </c>
      <c r="R167" s="57" t="inlineStr">
        <is>
          <t>NoData</t>
        </is>
      </c>
      <c r="S167" s="57" t="inlineStr">
        <is>
          <t>NoData</t>
        </is>
      </c>
      <c r="T167" s="57" t="inlineStr">
        <is>
          <t>NoData</t>
        </is>
      </c>
      <c r="U167" s="57" t="inlineStr">
        <is>
          <t>NoData</t>
        </is>
      </c>
      <c r="V167" s="57" t="inlineStr">
        <is>
          <t>NoData</t>
        </is>
      </c>
      <c r="W167" s="57" t="inlineStr">
        <is>
          <t>NoData</t>
        </is>
      </c>
      <c r="X167" s="57" t="inlineStr">
        <is>
          <t>NoData</t>
        </is>
      </c>
      <c r="Y167" s="57" t="inlineStr">
        <is>
          <t>NoData</t>
        </is>
      </c>
      <c r="Z167" s="57" t="inlineStr">
        <is>
          <t>NoData</t>
        </is>
      </c>
      <c r="AA167" s="57" t="inlineStr">
        <is>
          <t>NoData</t>
        </is>
      </c>
      <c r="AB167" s="57" t="inlineStr">
        <is>
          <t>NoData</t>
        </is>
      </c>
      <c r="AC167" s="57" t="inlineStr">
        <is>
          <t>NoData</t>
        </is>
      </c>
      <c r="AD167" s="57" t="inlineStr">
        <is>
          <t>NoData</t>
        </is>
      </c>
      <c r="AE167" s="57" t="inlineStr">
        <is>
          <t>NoData</t>
        </is>
      </c>
      <c r="AF167" s="57" t="inlineStr">
        <is>
          <t>NoData</t>
        </is>
      </c>
      <c r="AG167" s="57" t="inlineStr">
        <is>
          <t>NoData</t>
        </is>
      </c>
    </row>
    <row r="168" ht="12.75" customHeight="1" s="198">
      <c r="A168" s="101" t="inlineStr">
        <is>
          <t>Finland</t>
        </is>
      </c>
      <c r="B168" s="62">
        <f t="array" ref="B168">INDEX(Countries!$D$2:$D$255, MATCH(A168, Countries!$B$2:$B$255, 0))
</f>
        <v/>
      </c>
      <c r="C168" s="95" t="inlineStr">
        <is>
          <t>NoData</t>
        </is>
      </c>
      <c r="D168" s="95" t="inlineStr">
        <is>
          <t>NoData</t>
        </is>
      </c>
      <c r="E168" s="95" t="inlineStr">
        <is>
          <t>NoData</t>
        </is>
      </c>
      <c r="F168" s="95" t="inlineStr">
        <is>
          <t>NoData</t>
        </is>
      </c>
      <c r="G168" s="95" t="inlineStr">
        <is>
          <t>NoData</t>
        </is>
      </c>
      <c r="H168" s="95" t="inlineStr">
        <is>
          <t>NoData</t>
        </is>
      </c>
      <c r="I168" s="95" t="inlineStr">
        <is>
          <t>NoData</t>
        </is>
      </c>
      <c r="J168" s="95" t="inlineStr">
        <is>
          <t>NoData</t>
        </is>
      </c>
      <c r="K168" s="95" t="inlineStr">
        <is>
          <t>NoData</t>
        </is>
      </c>
      <c r="L168" s="95" t="inlineStr">
        <is>
          <t>NoData</t>
        </is>
      </c>
      <c r="M168" s="101" t="inlineStr">
        <is>
          <t>NoData</t>
        </is>
      </c>
      <c r="N168" s="101" t="inlineStr">
        <is>
          <t>NoData</t>
        </is>
      </c>
      <c r="O168" s="57" t="inlineStr">
        <is>
          <t>NoData</t>
        </is>
      </c>
      <c r="P168" s="57" t="inlineStr">
        <is>
          <t>NoData</t>
        </is>
      </c>
      <c r="Q168" s="57" t="inlineStr">
        <is>
          <t>NoData</t>
        </is>
      </c>
      <c r="R168" s="57" t="inlineStr">
        <is>
          <t>NoData</t>
        </is>
      </c>
      <c r="S168" s="57" t="inlineStr">
        <is>
          <t>NoData</t>
        </is>
      </c>
      <c r="T168" s="57" t="inlineStr">
        <is>
          <t>NoData</t>
        </is>
      </c>
      <c r="U168" s="57" t="inlineStr">
        <is>
          <t>NoData</t>
        </is>
      </c>
      <c r="V168" s="57" t="inlineStr">
        <is>
          <t>NoData</t>
        </is>
      </c>
      <c r="W168" s="57" t="inlineStr">
        <is>
          <t>NoData</t>
        </is>
      </c>
      <c r="X168" s="57" t="inlineStr">
        <is>
          <t>NoData</t>
        </is>
      </c>
      <c r="Y168" s="57" t="inlineStr">
        <is>
          <t>NoData</t>
        </is>
      </c>
      <c r="Z168" s="57" t="inlineStr">
        <is>
          <t>NoData</t>
        </is>
      </c>
      <c r="AA168" s="57" t="inlineStr">
        <is>
          <t>NoData</t>
        </is>
      </c>
      <c r="AB168" s="57" t="inlineStr">
        <is>
          <t>NoData</t>
        </is>
      </c>
      <c r="AC168" s="57" t="inlineStr">
        <is>
          <t>NoData</t>
        </is>
      </c>
      <c r="AD168" s="57" t="inlineStr">
        <is>
          <t>NoData</t>
        </is>
      </c>
      <c r="AE168" s="57" t="inlineStr">
        <is>
          <t>NoData</t>
        </is>
      </c>
      <c r="AF168" s="57" t="inlineStr">
        <is>
          <t>NoData</t>
        </is>
      </c>
      <c r="AG168" s="57" t="inlineStr">
        <is>
          <t>NoData</t>
        </is>
      </c>
    </row>
    <row r="169" ht="12.75" customHeight="1" s="198">
      <c r="A169" s="101" t="inlineStr">
        <is>
          <t>Georgia</t>
        </is>
      </c>
      <c r="B169" s="62">
        <f t="array" ref="B169">INDEX(Countries!$D$2:$D$255, MATCH(A169, Countries!$B$2:$B$255, 0))
</f>
        <v/>
      </c>
      <c r="C169" s="95" t="inlineStr">
        <is>
          <t>NoData</t>
        </is>
      </c>
      <c r="D169" s="95" t="inlineStr">
        <is>
          <t>NoData</t>
        </is>
      </c>
      <c r="E169" s="95" t="inlineStr">
        <is>
          <t>NoData</t>
        </is>
      </c>
      <c r="F169" s="95" t="inlineStr">
        <is>
          <t>NoData</t>
        </is>
      </c>
      <c r="G169" s="95" t="inlineStr">
        <is>
          <t>NoData</t>
        </is>
      </c>
      <c r="H169" s="95" t="inlineStr">
        <is>
          <t>NoData</t>
        </is>
      </c>
      <c r="I169" s="95" t="inlineStr">
        <is>
          <t>NoData</t>
        </is>
      </c>
      <c r="J169" s="95" t="inlineStr">
        <is>
          <t>NoData</t>
        </is>
      </c>
      <c r="K169" s="95" t="inlineStr">
        <is>
          <t>NoData</t>
        </is>
      </c>
      <c r="L169" s="95" t="inlineStr">
        <is>
          <t>NoData</t>
        </is>
      </c>
      <c r="M169" s="101" t="inlineStr">
        <is>
          <t>NoData</t>
        </is>
      </c>
      <c r="N169" s="101" t="inlineStr">
        <is>
          <t>NoData</t>
        </is>
      </c>
      <c r="O169" s="57" t="inlineStr">
        <is>
          <t>NoData</t>
        </is>
      </c>
      <c r="P169" s="57" t="inlineStr">
        <is>
          <t>NoData</t>
        </is>
      </c>
      <c r="Q169" s="57" t="inlineStr">
        <is>
          <t>NoData</t>
        </is>
      </c>
      <c r="R169" s="57" t="inlineStr">
        <is>
          <t>NoData</t>
        </is>
      </c>
      <c r="S169" s="57" t="inlineStr">
        <is>
          <t>NoData</t>
        </is>
      </c>
      <c r="T169" s="57" t="inlineStr">
        <is>
          <t>NoData</t>
        </is>
      </c>
      <c r="U169" s="57" t="inlineStr">
        <is>
          <t>NoData</t>
        </is>
      </c>
      <c r="V169" s="57" t="inlineStr">
        <is>
          <t>NoData</t>
        </is>
      </c>
      <c r="W169" s="57" t="inlineStr">
        <is>
          <t>NoData</t>
        </is>
      </c>
      <c r="X169" s="57" t="inlineStr">
        <is>
          <t>NoData</t>
        </is>
      </c>
      <c r="Y169" s="57" t="inlineStr">
        <is>
          <t>NoData</t>
        </is>
      </c>
      <c r="Z169" s="57" t="inlineStr">
        <is>
          <t>NoData</t>
        </is>
      </c>
      <c r="AA169" s="57" t="inlineStr">
        <is>
          <t>NoData</t>
        </is>
      </c>
      <c r="AB169" s="57" t="inlineStr">
        <is>
          <t>NoData</t>
        </is>
      </c>
      <c r="AC169" s="57" t="inlineStr">
        <is>
          <t>NoData</t>
        </is>
      </c>
      <c r="AD169" s="57" t="inlineStr">
        <is>
          <t>NoData</t>
        </is>
      </c>
      <c r="AE169" s="57" t="inlineStr">
        <is>
          <t>NoData</t>
        </is>
      </c>
      <c r="AF169" s="57" t="inlineStr">
        <is>
          <t>NoData</t>
        </is>
      </c>
      <c r="AG169" s="57" t="inlineStr">
        <is>
          <t>NoData</t>
        </is>
      </c>
    </row>
    <row r="170" ht="12.75" customHeight="1" s="198">
      <c r="A170" s="101" t="inlineStr">
        <is>
          <t>Gibraltar</t>
        </is>
      </c>
      <c r="B170" s="62">
        <f t="array" ref="B170">INDEX(Countries!$D$2:$D$255, MATCH(A170, Countries!$B$2:$B$255, 0))
</f>
        <v/>
      </c>
      <c r="C170" s="95" t="inlineStr">
        <is>
          <t>NoData</t>
        </is>
      </c>
      <c r="D170" s="95" t="inlineStr">
        <is>
          <t>NoData</t>
        </is>
      </c>
      <c r="E170" s="95" t="inlineStr">
        <is>
          <t>NoData</t>
        </is>
      </c>
      <c r="F170" s="95" t="inlineStr">
        <is>
          <t>NoData</t>
        </is>
      </c>
      <c r="G170" s="95" t="inlineStr">
        <is>
          <t>NoData</t>
        </is>
      </c>
      <c r="H170" s="95" t="inlineStr">
        <is>
          <t>NoData</t>
        </is>
      </c>
      <c r="I170" s="95" t="inlineStr">
        <is>
          <t>NoData</t>
        </is>
      </c>
      <c r="J170" s="95" t="inlineStr">
        <is>
          <t>NoData</t>
        </is>
      </c>
      <c r="K170" s="95" t="inlineStr">
        <is>
          <t>NoData</t>
        </is>
      </c>
      <c r="L170" s="95" t="inlineStr">
        <is>
          <t>NoData</t>
        </is>
      </c>
      <c r="M170" s="101" t="inlineStr">
        <is>
          <t>NoData</t>
        </is>
      </c>
      <c r="N170" s="101" t="inlineStr">
        <is>
          <t>NoData</t>
        </is>
      </c>
      <c r="O170" s="57" t="inlineStr">
        <is>
          <t>NoData</t>
        </is>
      </c>
      <c r="P170" s="57" t="inlineStr">
        <is>
          <t>NoData</t>
        </is>
      </c>
      <c r="Q170" s="57" t="inlineStr">
        <is>
          <t>NoData</t>
        </is>
      </c>
      <c r="R170" s="57" t="inlineStr">
        <is>
          <t>NoData</t>
        </is>
      </c>
      <c r="S170" s="57" t="inlineStr">
        <is>
          <t>NoData</t>
        </is>
      </c>
      <c r="T170" s="57" t="inlineStr">
        <is>
          <t>NoData</t>
        </is>
      </c>
      <c r="U170" s="57" t="inlineStr">
        <is>
          <t>NoData</t>
        </is>
      </c>
      <c r="V170" s="57" t="inlineStr">
        <is>
          <t>NoData</t>
        </is>
      </c>
      <c r="W170" s="57" t="inlineStr">
        <is>
          <t>NoData</t>
        </is>
      </c>
      <c r="X170" s="57" t="inlineStr">
        <is>
          <t>NoData</t>
        </is>
      </c>
      <c r="Y170" s="57" t="inlineStr">
        <is>
          <t>NoData</t>
        </is>
      </c>
      <c r="Z170" s="57" t="inlineStr">
        <is>
          <t>NoData</t>
        </is>
      </c>
      <c r="AA170" s="57" t="inlineStr">
        <is>
          <t>NoData</t>
        </is>
      </c>
      <c r="AB170" s="57" t="inlineStr">
        <is>
          <t>NoData</t>
        </is>
      </c>
      <c r="AC170" s="57" t="inlineStr">
        <is>
          <t>NoData</t>
        </is>
      </c>
      <c r="AD170" s="57" t="inlineStr">
        <is>
          <t>NoData</t>
        </is>
      </c>
      <c r="AE170" s="57" t="inlineStr">
        <is>
          <t>NoData</t>
        </is>
      </c>
      <c r="AF170" s="57" t="inlineStr">
        <is>
          <t>NoData</t>
        </is>
      </c>
      <c r="AG170" s="57" t="inlineStr">
        <is>
          <t>NoData</t>
        </is>
      </c>
    </row>
    <row r="171" ht="12.75" customHeight="1" s="198">
      <c r="A171" s="101" t="inlineStr">
        <is>
          <t>Greenland</t>
        </is>
      </c>
      <c r="B171" s="62">
        <f t="array" ref="B171">INDEX(Countries!$D$2:$D$255, MATCH(A171, Countries!$B$2:$B$255, 0))
</f>
        <v/>
      </c>
      <c r="C171" s="95" t="inlineStr">
        <is>
          <t>NoData</t>
        </is>
      </c>
      <c r="D171" s="95" t="inlineStr">
        <is>
          <t>NoData</t>
        </is>
      </c>
      <c r="E171" s="95" t="inlineStr">
        <is>
          <t>NoData</t>
        </is>
      </c>
      <c r="F171" s="95" t="inlineStr">
        <is>
          <t>NoData</t>
        </is>
      </c>
      <c r="G171" s="95" t="inlineStr">
        <is>
          <t>NoData</t>
        </is>
      </c>
      <c r="H171" s="95" t="inlineStr">
        <is>
          <t>NoData</t>
        </is>
      </c>
      <c r="I171" s="95" t="inlineStr">
        <is>
          <t>NoData</t>
        </is>
      </c>
      <c r="J171" s="95" t="inlineStr">
        <is>
          <t>NoData</t>
        </is>
      </c>
      <c r="K171" s="95" t="inlineStr">
        <is>
          <t>NoData</t>
        </is>
      </c>
      <c r="L171" s="95" t="inlineStr">
        <is>
          <t>NoData</t>
        </is>
      </c>
      <c r="M171" s="101" t="inlineStr">
        <is>
          <t>NoData</t>
        </is>
      </c>
      <c r="N171" s="101" t="inlineStr">
        <is>
          <t>NoData</t>
        </is>
      </c>
      <c r="O171" s="57" t="inlineStr">
        <is>
          <t>NoData</t>
        </is>
      </c>
      <c r="P171" s="57" t="inlineStr">
        <is>
          <t>NoData</t>
        </is>
      </c>
      <c r="Q171" s="57" t="inlineStr">
        <is>
          <t>NoData</t>
        </is>
      </c>
      <c r="R171" s="57" t="inlineStr">
        <is>
          <t>NoData</t>
        </is>
      </c>
      <c r="S171" s="57" t="inlineStr">
        <is>
          <t>NoData</t>
        </is>
      </c>
      <c r="T171" s="57" t="inlineStr">
        <is>
          <t>NoData</t>
        </is>
      </c>
      <c r="U171" s="57" t="inlineStr">
        <is>
          <t>NoData</t>
        </is>
      </c>
      <c r="V171" s="57" t="inlineStr">
        <is>
          <t>NoData</t>
        </is>
      </c>
      <c r="W171" s="57" t="inlineStr">
        <is>
          <t>NoData</t>
        </is>
      </c>
      <c r="X171" s="57" t="inlineStr">
        <is>
          <t>NoData</t>
        </is>
      </c>
      <c r="Y171" s="57" t="inlineStr">
        <is>
          <t>NoData</t>
        </is>
      </c>
      <c r="Z171" s="57" t="inlineStr">
        <is>
          <t>NoData</t>
        </is>
      </c>
      <c r="AA171" s="57" t="inlineStr">
        <is>
          <t>NoData</t>
        </is>
      </c>
      <c r="AB171" s="57" t="inlineStr">
        <is>
          <t>NoData</t>
        </is>
      </c>
      <c r="AC171" s="57" t="inlineStr">
        <is>
          <t>NoData</t>
        </is>
      </c>
      <c r="AD171" s="57" t="inlineStr">
        <is>
          <t>NoData</t>
        </is>
      </c>
      <c r="AE171" s="57" t="inlineStr">
        <is>
          <t>NoData</t>
        </is>
      </c>
      <c r="AF171" s="57" t="inlineStr">
        <is>
          <t>NoData</t>
        </is>
      </c>
      <c r="AG171" s="57" t="inlineStr">
        <is>
          <t>NoData</t>
        </is>
      </c>
    </row>
    <row r="172" ht="12.75" customHeight="1" s="198">
      <c r="A172" s="101" t="inlineStr">
        <is>
          <t>Guernsey</t>
        </is>
      </c>
      <c r="B172" s="62">
        <f t="array" ref="B172">INDEX(Countries!$D$2:$D$255, MATCH(A172, Countries!$B$2:$B$255, 0))
</f>
        <v/>
      </c>
      <c r="C172" s="95" t="inlineStr">
        <is>
          <t>NoData</t>
        </is>
      </c>
      <c r="D172" s="95" t="inlineStr">
        <is>
          <t>NoData</t>
        </is>
      </c>
      <c r="E172" s="95" t="inlineStr">
        <is>
          <t>NoData</t>
        </is>
      </c>
      <c r="F172" s="95" t="inlineStr">
        <is>
          <t>NoData</t>
        </is>
      </c>
      <c r="G172" s="95" t="inlineStr">
        <is>
          <t>NoData</t>
        </is>
      </c>
      <c r="H172" s="95" t="inlineStr">
        <is>
          <t>NoData</t>
        </is>
      </c>
      <c r="I172" s="95" t="inlineStr">
        <is>
          <t>NoData</t>
        </is>
      </c>
      <c r="J172" s="95" t="inlineStr">
        <is>
          <t>NoData</t>
        </is>
      </c>
      <c r="K172" s="95" t="inlineStr">
        <is>
          <t>NoData</t>
        </is>
      </c>
      <c r="L172" s="95" t="inlineStr">
        <is>
          <t>NoData</t>
        </is>
      </c>
      <c r="M172" s="101" t="inlineStr">
        <is>
          <t>NoData</t>
        </is>
      </c>
      <c r="N172" s="101" t="inlineStr">
        <is>
          <t>NoData</t>
        </is>
      </c>
      <c r="O172" s="57" t="inlineStr">
        <is>
          <t>NoData</t>
        </is>
      </c>
      <c r="P172" s="57" t="inlineStr">
        <is>
          <t>NoData</t>
        </is>
      </c>
      <c r="Q172" s="57" t="inlineStr">
        <is>
          <t>NoData</t>
        </is>
      </c>
      <c r="R172" s="57" t="inlineStr">
        <is>
          <t>NoData</t>
        </is>
      </c>
      <c r="S172" s="57" t="inlineStr">
        <is>
          <t>NoData</t>
        </is>
      </c>
      <c r="T172" s="57" t="inlineStr">
        <is>
          <t>NoData</t>
        </is>
      </c>
      <c r="U172" s="57" t="inlineStr">
        <is>
          <t>NoData</t>
        </is>
      </c>
      <c r="V172" s="57" t="inlineStr">
        <is>
          <t>NoData</t>
        </is>
      </c>
      <c r="W172" s="57" t="inlineStr">
        <is>
          <t>NoData</t>
        </is>
      </c>
      <c r="X172" s="57" t="inlineStr">
        <is>
          <t>NoData</t>
        </is>
      </c>
      <c r="Y172" s="57" t="inlineStr">
        <is>
          <t>NoData</t>
        </is>
      </c>
      <c r="Z172" s="57" t="inlineStr">
        <is>
          <t>NoData</t>
        </is>
      </c>
      <c r="AA172" s="57" t="inlineStr">
        <is>
          <t>NoData</t>
        </is>
      </c>
      <c r="AB172" s="57" t="inlineStr">
        <is>
          <t>NoData</t>
        </is>
      </c>
      <c r="AC172" s="57" t="inlineStr">
        <is>
          <t>NoData</t>
        </is>
      </c>
      <c r="AD172" s="57" t="inlineStr">
        <is>
          <t>NoData</t>
        </is>
      </c>
      <c r="AE172" s="57" t="inlineStr">
        <is>
          <t>NoData</t>
        </is>
      </c>
      <c r="AF172" s="57" t="inlineStr">
        <is>
          <t>NoData</t>
        </is>
      </c>
      <c r="AG172" s="57" t="inlineStr">
        <is>
          <t>NoData</t>
        </is>
      </c>
    </row>
    <row r="173" ht="12.75" customHeight="1" s="198">
      <c r="A173" s="101" t="inlineStr">
        <is>
          <t>Iceland</t>
        </is>
      </c>
      <c r="B173" s="62">
        <f t="array" ref="B173">INDEX(Countries!$D$2:$D$255, MATCH(A173, Countries!$B$2:$B$255, 0))
</f>
        <v/>
      </c>
      <c r="C173" s="95" t="inlineStr">
        <is>
          <t>NoData</t>
        </is>
      </c>
      <c r="D173" s="95" t="inlineStr">
        <is>
          <t>NoData</t>
        </is>
      </c>
      <c r="E173" s="95" t="inlineStr">
        <is>
          <t>NoData</t>
        </is>
      </c>
      <c r="F173" s="95" t="inlineStr">
        <is>
          <t>NoData</t>
        </is>
      </c>
      <c r="G173" s="95" t="inlineStr">
        <is>
          <t>NoData</t>
        </is>
      </c>
      <c r="H173" s="95" t="inlineStr">
        <is>
          <t>NoData</t>
        </is>
      </c>
      <c r="I173" s="95" t="inlineStr">
        <is>
          <t>NoData</t>
        </is>
      </c>
      <c r="J173" s="95" t="inlineStr">
        <is>
          <t>NoData</t>
        </is>
      </c>
      <c r="K173" s="95" t="inlineStr">
        <is>
          <t>NoData</t>
        </is>
      </c>
      <c r="L173" s="95" t="inlineStr">
        <is>
          <t>NoData</t>
        </is>
      </c>
      <c r="M173" s="101" t="inlineStr">
        <is>
          <t>NoData</t>
        </is>
      </c>
      <c r="N173" s="101" t="inlineStr">
        <is>
          <t>NoData</t>
        </is>
      </c>
      <c r="O173" s="57" t="inlineStr">
        <is>
          <t>NoData</t>
        </is>
      </c>
      <c r="P173" s="57" t="inlineStr">
        <is>
          <t>NoData</t>
        </is>
      </c>
      <c r="Q173" s="57" t="inlineStr">
        <is>
          <t>NoData</t>
        </is>
      </c>
      <c r="R173" s="57" t="inlineStr">
        <is>
          <t>NoData</t>
        </is>
      </c>
      <c r="S173" s="57" t="inlineStr">
        <is>
          <t>NoData</t>
        </is>
      </c>
      <c r="T173" s="57" t="inlineStr">
        <is>
          <t>NoData</t>
        </is>
      </c>
      <c r="U173" s="57" t="inlineStr">
        <is>
          <t>NoData</t>
        </is>
      </c>
      <c r="V173" s="57" t="inlineStr">
        <is>
          <t>NoData</t>
        </is>
      </c>
      <c r="W173" s="57" t="inlineStr">
        <is>
          <t>NoData</t>
        </is>
      </c>
      <c r="X173" s="57" t="inlineStr">
        <is>
          <t>NoData</t>
        </is>
      </c>
      <c r="Y173" s="57" t="inlineStr">
        <is>
          <t>NoData</t>
        </is>
      </c>
      <c r="Z173" s="57" t="inlineStr">
        <is>
          <t>NoData</t>
        </is>
      </c>
      <c r="AA173" s="57" t="inlineStr">
        <is>
          <t>NoData</t>
        </is>
      </c>
      <c r="AB173" s="57" t="inlineStr">
        <is>
          <t>NoData</t>
        </is>
      </c>
      <c r="AC173" s="57" t="inlineStr">
        <is>
          <t>NoData</t>
        </is>
      </c>
      <c r="AD173" s="57" t="inlineStr">
        <is>
          <t>NoData</t>
        </is>
      </c>
      <c r="AE173" s="57" t="inlineStr">
        <is>
          <t>NoData</t>
        </is>
      </c>
      <c r="AF173" s="57" t="inlineStr">
        <is>
          <t>NoData</t>
        </is>
      </c>
      <c r="AG173" s="57" t="inlineStr">
        <is>
          <t>NoData</t>
        </is>
      </c>
    </row>
    <row r="174" ht="12.75" customHeight="1" s="198">
      <c r="A174" s="101" t="inlineStr">
        <is>
          <t>Iraq</t>
        </is>
      </c>
      <c r="B174" s="62">
        <f t="array" ref="B174">INDEX(Countries!$D$2:$D$255, MATCH(A174, Countries!$B$2:$B$255, 0))
</f>
        <v/>
      </c>
      <c r="C174" s="95" t="inlineStr">
        <is>
          <t>NoData</t>
        </is>
      </c>
      <c r="D174" s="95" t="inlineStr">
        <is>
          <t>NoData</t>
        </is>
      </c>
      <c r="E174" s="95" t="inlineStr">
        <is>
          <t>NoData</t>
        </is>
      </c>
      <c r="F174" s="95" t="inlineStr">
        <is>
          <t>NoData</t>
        </is>
      </c>
      <c r="G174" s="95" t="inlineStr">
        <is>
          <t>NoData</t>
        </is>
      </c>
      <c r="H174" s="95" t="inlineStr">
        <is>
          <t>NoData</t>
        </is>
      </c>
      <c r="I174" s="95" t="inlineStr">
        <is>
          <t>NoData</t>
        </is>
      </c>
      <c r="J174" s="95" t="inlineStr">
        <is>
          <t>NoData</t>
        </is>
      </c>
      <c r="K174" s="95" t="inlineStr">
        <is>
          <t>NoData</t>
        </is>
      </c>
      <c r="L174" s="95" t="inlineStr">
        <is>
          <t>NoData</t>
        </is>
      </c>
      <c r="M174" s="101" t="inlineStr">
        <is>
          <t>NoData</t>
        </is>
      </c>
      <c r="N174" s="101" t="inlineStr">
        <is>
          <t>NoData</t>
        </is>
      </c>
      <c r="O174" s="57" t="inlineStr">
        <is>
          <t>NoData</t>
        </is>
      </c>
      <c r="P174" s="57" t="inlineStr">
        <is>
          <t>NoData</t>
        </is>
      </c>
      <c r="Q174" s="57" t="inlineStr">
        <is>
          <t>NoData</t>
        </is>
      </c>
      <c r="R174" s="57" t="inlineStr">
        <is>
          <t>NoData</t>
        </is>
      </c>
      <c r="S174" s="57" t="inlineStr">
        <is>
          <t>NoData</t>
        </is>
      </c>
      <c r="T174" s="57" t="inlineStr">
        <is>
          <t>NoData</t>
        </is>
      </c>
      <c r="U174" s="57" t="inlineStr">
        <is>
          <t>NoData</t>
        </is>
      </c>
      <c r="V174" s="57" t="inlineStr">
        <is>
          <t>NoData</t>
        </is>
      </c>
      <c r="W174" s="57" t="inlineStr">
        <is>
          <t>NoData</t>
        </is>
      </c>
      <c r="X174" s="57" t="inlineStr">
        <is>
          <t>NoData</t>
        </is>
      </c>
      <c r="Y174" s="57" t="inlineStr">
        <is>
          <t>NoData</t>
        </is>
      </c>
      <c r="Z174" s="57" t="inlineStr">
        <is>
          <t>NoData</t>
        </is>
      </c>
      <c r="AA174" s="57" t="inlineStr">
        <is>
          <t>NoData</t>
        </is>
      </c>
      <c r="AB174" s="57" t="inlineStr">
        <is>
          <t>NoData</t>
        </is>
      </c>
      <c r="AC174" s="57" t="inlineStr">
        <is>
          <t>NoData</t>
        </is>
      </c>
      <c r="AD174" s="57" t="inlineStr">
        <is>
          <t>NoData</t>
        </is>
      </c>
      <c r="AE174" s="57" t="inlineStr">
        <is>
          <t>NoData</t>
        </is>
      </c>
      <c r="AF174" s="57" t="inlineStr">
        <is>
          <t>NoData</t>
        </is>
      </c>
      <c r="AG174" s="57" t="inlineStr">
        <is>
          <t>NoData</t>
        </is>
      </c>
    </row>
    <row r="175" ht="12.75" customHeight="1" s="198">
      <c r="A175" s="101" t="inlineStr">
        <is>
          <t>Ireland</t>
        </is>
      </c>
      <c r="B175" s="62">
        <f t="array" ref="B175">INDEX(Countries!$D$2:$D$255, MATCH(A175, Countries!$B$2:$B$255, 0))
</f>
        <v/>
      </c>
      <c r="C175" s="95" t="inlineStr">
        <is>
          <t>NoData</t>
        </is>
      </c>
      <c r="D175" s="95" t="inlineStr">
        <is>
          <t>NoData</t>
        </is>
      </c>
      <c r="E175" s="95" t="inlineStr">
        <is>
          <t>NoData</t>
        </is>
      </c>
      <c r="F175" s="95" t="inlineStr">
        <is>
          <t>NoData</t>
        </is>
      </c>
      <c r="G175" s="95" t="inlineStr">
        <is>
          <t>NoData</t>
        </is>
      </c>
      <c r="H175" s="95" t="inlineStr">
        <is>
          <t>NoData</t>
        </is>
      </c>
      <c r="I175" s="95" t="inlineStr">
        <is>
          <t>NoData</t>
        </is>
      </c>
      <c r="J175" s="95" t="inlineStr">
        <is>
          <t>NoData</t>
        </is>
      </c>
      <c r="K175" s="95" t="inlineStr">
        <is>
          <t>NoData</t>
        </is>
      </c>
      <c r="L175" s="95" t="inlineStr">
        <is>
          <t>NoData</t>
        </is>
      </c>
      <c r="M175" s="101" t="inlineStr">
        <is>
          <t>NoData</t>
        </is>
      </c>
      <c r="N175" s="101" t="inlineStr">
        <is>
          <t>NoData</t>
        </is>
      </c>
      <c r="O175" s="57" t="inlineStr">
        <is>
          <t>NoData</t>
        </is>
      </c>
      <c r="P175" s="57" t="inlineStr">
        <is>
          <t>NoData</t>
        </is>
      </c>
      <c r="Q175" s="57" t="inlineStr">
        <is>
          <t>NoData</t>
        </is>
      </c>
      <c r="R175" s="57" t="inlineStr">
        <is>
          <t>NoData</t>
        </is>
      </c>
      <c r="S175" s="57" t="inlineStr">
        <is>
          <t>NoData</t>
        </is>
      </c>
      <c r="T175" s="57" t="inlineStr">
        <is>
          <t>NoData</t>
        </is>
      </c>
      <c r="U175" s="57" t="inlineStr">
        <is>
          <t>NoData</t>
        </is>
      </c>
      <c r="V175" s="57" t="inlineStr">
        <is>
          <t>NoData</t>
        </is>
      </c>
      <c r="W175" s="57" t="inlineStr">
        <is>
          <t>NoData</t>
        </is>
      </c>
      <c r="X175" s="57" t="inlineStr">
        <is>
          <t>NoData</t>
        </is>
      </c>
      <c r="Y175" s="57" t="inlineStr">
        <is>
          <t>NoData</t>
        </is>
      </c>
      <c r="Z175" s="57" t="inlineStr">
        <is>
          <t>NoData</t>
        </is>
      </c>
      <c r="AA175" s="57" t="inlineStr">
        <is>
          <t>NoData</t>
        </is>
      </c>
      <c r="AB175" s="57" t="inlineStr">
        <is>
          <t>NoData</t>
        </is>
      </c>
      <c r="AC175" s="57" t="inlineStr">
        <is>
          <t>NoData</t>
        </is>
      </c>
      <c r="AD175" s="57" t="inlineStr">
        <is>
          <t>NoData</t>
        </is>
      </c>
      <c r="AE175" s="57" t="inlineStr">
        <is>
          <t>NoData</t>
        </is>
      </c>
      <c r="AF175" s="57" t="inlineStr">
        <is>
          <t>NoData</t>
        </is>
      </c>
      <c r="AG175" s="57" t="inlineStr">
        <is>
          <t>NoData</t>
        </is>
      </c>
    </row>
    <row r="176" ht="12.75" customHeight="1" s="198">
      <c r="A176" s="101" t="inlineStr">
        <is>
          <t>Isle of Man</t>
        </is>
      </c>
      <c r="B176" s="62">
        <f t="array" ref="B176">INDEX(Countries!$D$2:$D$255, MATCH(A176, Countries!$B$2:$B$255, 0))
</f>
        <v/>
      </c>
      <c r="C176" s="95" t="inlineStr">
        <is>
          <t>NoData</t>
        </is>
      </c>
      <c r="D176" s="95" t="inlineStr">
        <is>
          <t>NoData</t>
        </is>
      </c>
      <c r="E176" s="95" t="inlineStr">
        <is>
          <t>NoData</t>
        </is>
      </c>
      <c r="F176" s="95" t="inlineStr">
        <is>
          <t>NoData</t>
        </is>
      </c>
      <c r="G176" s="95" t="inlineStr">
        <is>
          <t>NoData</t>
        </is>
      </c>
      <c r="H176" s="95" t="inlineStr">
        <is>
          <t>NoData</t>
        </is>
      </c>
      <c r="I176" s="95" t="inlineStr">
        <is>
          <t>NoData</t>
        </is>
      </c>
      <c r="J176" s="95" t="inlineStr">
        <is>
          <t>NoData</t>
        </is>
      </c>
      <c r="K176" s="95" t="inlineStr">
        <is>
          <t>NoData</t>
        </is>
      </c>
      <c r="L176" s="95" t="inlineStr">
        <is>
          <t>NoData</t>
        </is>
      </c>
      <c r="M176" s="101" t="inlineStr">
        <is>
          <t>NoData</t>
        </is>
      </c>
      <c r="N176" s="101" t="inlineStr">
        <is>
          <t>NoData</t>
        </is>
      </c>
      <c r="O176" s="57" t="inlineStr">
        <is>
          <t>NoData</t>
        </is>
      </c>
      <c r="P176" s="57" t="inlineStr">
        <is>
          <t>NoData</t>
        </is>
      </c>
      <c r="Q176" s="57" t="inlineStr">
        <is>
          <t>NoData</t>
        </is>
      </c>
      <c r="R176" s="57" t="inlineStr">
        <is>
          <t>NoData</t>
        </is>
      </c>
      <c r="S176" s="57" t="inlineStr">
        <is>
          <t>NoData</t>
        </is>
      </c>
      <c r="T176" s="57" t="inlineStr">
        <is>
          <t>NoData</t>
        </is>
      </c>
      <c r="U176" s="57" t="inlineStr">
        <is>
          <t>NoData</t>
        </is>
      </c>
      <c r="V176" s="57" t="inlineStr">
        <is>
          <t>NoData</t>
        </is>
      </c>
      <c r="W176" s="57" t="inlineStr">
        <is>
          <t>NoData</t>
        </is>
      </c>
      <c r="X176" s="57" t="inlineStr">
        <is>
          <t>NoData</t>
        </is>
      </c>
      <c r="Y176" s="57" t="inlineStr">
        <is>
          <t>NoData</t>
        </is>
      </c>
      <c r="Z176" s="57" t="inlineStr">
        <is>
          <t>NoData</t>
        </is>
      </c>
      <c r="AA176" s="57" t="inlineStr">
        <is>
          <t>NoData</t>
        </is>
      </c>
      <c r="AB176" s="57" t="inlineStr">
        <is>
          <t>NoData</t>
        </is>
      </c>
      <c r="AC176" s="57" t="inlineStr">
        <is>
          <t>NoData</t>
        </is>
      </c>
      <c r="AD176" s="57" t="inlineStr">
        <is>
          <t>NoData</t>
        </is>
      </c>
      <c r="AE176" s="57" t="inlineStr">
        <is>
          <t>NoData</t>
        </is>
      </c>
      <c r="AF176" s="57" t="inlineStr">
        <is>
          <t>NoData</t>
        </is>
      </c>
      <c r="AG176" s="57" t="inlineStr">
        <is>
          <t>NoData</t>
        </is>
      </c>
    </row>
    <row r="177" ht="12.75" customHeight="1" s="198">
      <c r="A177" s="101" t="inlineStr">
        <is>
          <t>Jersey</t>
        </is>
      </c>
      <c r="B177" s="62">
        <f t="array" ref="B177">INDEX(Countries!$D$2:$D$255, MATCH(A177, Countries!$B$2:$B$255, 0))
</f>
        <v/>
      </c>
      <c r="C177" s="95" t="inlineStr">
        <is>
          <t>NoData</t>
        </is>
      </c>
      <c r="D177" s="95" t="inlineStr">
        <is>
          <t>NoData</t>
        </is>
      </c>
      <c r="E177" s="95" t="inlineStr">
        <is>
          <t>NoData</t>
        </is>
      </c>
      <c r="F177" s="95" t="inlineStr">
        <is>
          <t>NoData</t>
        </is>
      </c>
      <c r="G177" s="95" t="inlineStr">
        <is>
          <t>NoData</t>
        </is>
      </c>
      <c r="H177" s="95" t="inlineStr">
        <is>
          <t>NoData</t>
        </is>
      </c>
      <c r="I177" s="95" t="inlineStr">
        <is>
          <t>NoData</t>
        </is>
      </c>
      <c r="J177" s="95" t="inlineStr">
        <is>
          <t>NoData</t>
        </is>
      </c>
      <c r="K177" s="95" t="inlineStr">
        <is>
          <t>NoData</t>
        </is>
      </c>
      <c r="L177" s="95" t="inlineStr">
        <is>
          <t>NoData</t>
        </is>
      </c>
      <c r="M177" s="101" t="inlineStr">
        <is>
          <t>NoData</t>
        </is>
      </c>
      <c r="N177" s="101" t="inlineStr">
        <is>
          <t>NoData</t>
        </is>
      </c>
      <c r="O177" s="57" t="inlineStr">
        <is>
          <t>NoData</t>
        </is>
      </c>
      <c r="P177" s="57" t="inlineStr">
        <is>
          <t>NoData</t>
        </is>
      </c>
      <c r="Q177" s="57" t="inlineStr">
        <is>
          <t>NoData</t>
        </is>
      </c>
      <c r="R177" s="57" t="inlineStr">
        <is>
          <t>NoData</t>
        </is>
      </c>
      <c r="S177" s="57" t="inlineStr">
        <is>
          <t>NoData</t>
        </is>
      </c>
      <c r="T177" s="57" t="inlineStr">
        <is>
          <t>NoData</t>
        </is>
      </c>
      <c r="U177" s="57" t="inlineStr">
        <is>
          <t>NoData</t>
        </is>
      </c>
      <c r="V177" s="57" t="inlineStr">
        <is>
          <t>NoData</t>
        </is>
      </c>
      <c r="W177" s="57" t="inlineStr">
        <is>
          <t>NoData</t>
        </is>
      </c>
      <c r="X177" s="57" t="inlineStr">
        <is>
          <t>NoData</t>
        </is>
      </c>
      <c r="Y177" s="57" t="inlineStr">
        <is>
          <t>NoData</t>
        </is>
      </c>
      <c r="Z177" s="57" t="inlineStr">
        <is>
          <t>NoData</t>
        </is>
      </c>
      <c r="AA177" s="57" t="inlineStr">
        <is>
          <t>NoData</t>
        </is>
      </c>
      <c r="AB177" s="57" t="inlineStr">
        <is>
          <t>NoData</t>
        </is>
      </c>
      <c r="AC177" s="57" t="inlineStr">
        <is>
          <t>NoData</t>
        </is>
      </c>
      <c r="AD177" s="57" t="inlineStr">
        <is>
          <t>NoData</t>
        </is>
      </c>
      <c r="AE177" s="57" t="inlineStr">
        <is>
          <t>NoData</t>
        </is>
      </c>
      <c r="AF177" s="57" t="inlineStr">
        <is>
          <t>NoData</t>
        </is>
      </c>
      <c r="AG177" s="57" t="inlineStr">
        <is>
          <t>NoData</t>
        </is>
      </c>
    </row>
    <row r="178" ht="12.75" customHeight="1" s="198">
      <c r="A178" s="101" t="inlineStr">
        <is>
          <t>Kazakhstan</t>
        </is>
      </c>
      <c r="B178" s="62">
        <f t="array" ref="B178">INDEX(Countries!$D$2:$D$255, MATCH(A178, Countries!$B$2:$B$255, 0))
</f>
        <v/>
      </c>
      <c r="C178" s="95" t="inlineStr">
        <is>
          <t>NoData</t>
        </is>
      </c>
      <c r="D178" s="95" t="inlineStr">
        <is>
          <t>NoData</t>
        </is>
      </c>
      <c r="E178" s="95" t="inlineStr">
        <is>
          <t>NoData</t>
        </is>
      </c>
      <c r="F178" s="95" t="inlineStr">
        <is>
          <t>NoData</t>
        </is>
      </c>
      <c r="G178" s="95" t="inlineStr">
        <is>
          <t>NoData</t>
        </is>
      </c>
      <c r="H178" s="95" t="inlineStr">
        <is>
          <t>NoData</t>
        </is>
      </c>
      <c r="I178" s="95" t="inlineStr">
        <is>
          <t>NoData</t>
        </is>
      </c>
      <c r="J178" s="95" t="inlineStr">
        <is>
          <t>NoData</t>
        </is>
      </c>
      <c r="K178" s="95" t="inlineStr">
        <is>
          <t>NoData</t>
        </is>
      </c>
      <c r="L178" s="95" t="inlineStr">
        <is>
          <t>NoData</t>
        </is>
      </c>
      <c r="M178" s="101" t="inlineStr">
        <is>
          <t>NoData</t>
        </is>
      </c>
      <c r="N178" s="101" t="inlineStr">
        <is>
          <t>NoData</t>
        </is>
      </c>
      <c r="O178" s="57" t="inlineStr">
        <is>
          <t>NoData</t>
        </is>
      </c>
      <c r="P178" s="57" t="inlineStr">
        <is>
          <t>NoData</t>
        </is>
      </c>
      <c r="Q178" s="57" t="inlineStr">
        <is>
          <t>NoData</t>
        </is>
      </c>
      <c r="R178" s="57" t="inlineStr">
        <is>
          <t>NoData</t>
        </is>
      </c>
      <c r="S178" s="57" t="inlineStr">
        <is>
          <t>NoData</t>
        </is>
      </c>
      <c r="T178" s="57" t="inlineStr">
        <is>
          <t>NoData</t>
        </is>
      </c>
      <c r="U178" s="57" t="inlineStr">
        <is>
          <t>NoData</t>
        </is>
      </c>
      <c r="V178" s="57" t="inlineStr">
        <is>
          <t>NoData</t>
        </is>
      </c>
      <c r="W178" s="57" t="inlineStr">
        <is>
          <t>NoData</t>
        </is>
      </c>
      <c r="X178" s="57" t="inlineStr">
        <is>
          <t>NoData</t>
        </is>
      </c>
      <c r="Y178" s="57" t="inlineStr">
        <is>
          <t>NoData</t>
        </is>
      </c>
      <c r="Z178" s="57" t="inlineStr">
        <is>
          <t>NoData</t>
        </is>
      </c>
      <c r="AA178" s="57" t="inlineStr">
        <is>
          <t>NoData</t>
        </is>
      </c>
      <c r="AB178" s="57" t="inlineStr">
        <is>
          <t>NoData</t>
        </is>
      </c>
      <c r="AC178" s="57" t="inlineStr">
        <is>
          <t>NoData</t>
        </is>
      </c>
      <c r="AD178" s="57" t="inlineStr">
        <is>
          <t>NoData</t>
        </is>
      </c>
      <c r="AE178" s="57" t="inlineStr">
        <is>
          <t>NoData</t>
        </is>
      </c>
      <c r="AF178" s="57" t="inlineStr">
        <is>
          <t>NoData</t>
        </is>
      </c>
      <c r="AG178" s="57" t="inlineStr">
        <is>
          <t>NoData</t>
        </is>
      </c>
    </row>
    <row r="179" ht="12.75" customHeight="1" s="198">
      <c r="A179" s="101" t="inlineStr">
        <is>
          <t>North Korea</t>
        </is>
      </c>
      <c r="B179" s="62">
        <f t="array" ref="B179">INDEX(Countries!$D$2:$D$255, MATCH(A179, Countries!$B$2:$B$255, 0))
</f>
        <v/>
      </c>
      <c r="C179" s="95" t="inlineStr">
        <is>
          <t>NoData</t>
        </is>
      </c>
      <c r="D179" s="95" t="inlineStr">
        <is>
          <t>NoData</t>
        </is>
      </c>
      <c r="E179" s="95" t="inlineStr">
        <is>
          <t>NoData</t>
        </is>
      </c>
      <c r="F179" s="95" t="inlineStr">
        <is>
          <t>NoData</t>
        </is>
      </c>
      <c r="G179" s="95" t="inlineStr">
        <is>
          <t>NoData</t>
        </is>
      </c>
      <c r="H179" s="95" t="inlineStr">
        <is>
          <t>NoData</t>
        </is>
      </c>
      <c r="I179" s="95" t="inlineStr">
        <is>
          <t>NoData</t>
        </is>
      </c>
      <c r="J179" s="95" t="inlineStr">
        <is>
          <t>NoData</t>
        </is>
      </c>
      <c r="K179" s="95" t="inlineStr">
        <is>
          <t>NoData</t>
        </is>
      </c>
      <c r="L179" s="95" t="inlineStr">
        <is>
          <t>NoData</t>
        </is>
      </c>
      <c r="M179" s="101" t="inlineStr">
        <is>
          <t>NoData</t>
        </is>
      </c>
      <c r="N179" s="101" t="inlineStr">
        <is>
          <t>NoData</t>
        </is>
      </c>
      <c r="O179" s="57" t="inlineStr">
        <is>
          <t>NoData</t>
        </is>
      </c>
      <c r="P179" s="57" t="inlineStr">
        <is>
          <t>NoData</t>
        </is>
      </c>
      <c r="Q179" s="57" t="inlineStr">
        <is>
          <t>NoData</t>
        </is>
      </c>
      <c r="R179" s="57" t="inlineStr">
        <is>
          <t>NoData</t>
        </is>
      </c>
      <c r="S179" s="57" t="inlineStr">
        <is>
          <t>NoData</t>
        </is>
      </c>
      <c r="T179" s="57" t="inlineStr">
        <is>
          <t>NoData</t>
        </is>
      </c>
      <c r="U179" s="57" t="inlineStr">
        <is>
          <t>NoData</t>
        </is>
      </c>
      <c r="V179" s="57" t="inlineStr">
        <is>
          <t>NoData</t>
        </is>
      </c>
      <c r="W179" s="57" t="inlineStr">
        <is>
          <t>NoData</t>
        </is>
      </c>
      <c r="X179" s="57" t="inlineStr">
        <is>
          <t>NoData</t>
        </is>
      </c>
      <c r="Y179" s="57" t="inlineStr">
        <is>
          <t>NoData</t>
        </is>
      </c>
      <c r="Z179" s="57" t="inlineStr">
        <is>
          <t>NoData</t>
        </is>
      </c>
      <c r="AA179" s="57" t="inlineStr">
        <is>
          <t>NoData</t>
        </is>
      </c>
      <c r="AB179" s="57" t="inlineStr">
        <is>
          <t>NoData</t>
        </is>
      </c>
      <c r="AC179" s="57" t="inlineStr">
        <is>
          <t>NoData</t>
        </is>
      </c>
      <c r="AD179" s="57" t="inlineStr">
        <is>
          <t>NoData</t>
        </is>
      </c>
      <c r="AE179" s="57" t="inlineStr">
        <is>
          <t>NoData</t>
        </is>
      </c>
      <c r="AF179" s="57" t="inlineStr">
        <is>
          <t>NoData</t>
        </is>
      </c>
      <c r="AG179" s="57" t="inlineStr">
        <is>
          <t>NoData</t>
        </is>
      </c>
    </row>
    <row r="180" ht="12.75" customHeight="1" s="198">
      <c r="A180" s="101" t="inlineStr">
        <is>
          <t>South Korea</t>
        </is>
      </c>
      <c r="B180" s="62">
        <f t="array" ref="B180">INDEX(Countries!$D$2:$D$255, MATCH(A180, Countries!$B$2:$B$255, 0))
</f>
        <v/>
      </c>
      <c r="C180" s="95" t="inlineStr">
        <is>
          <t>NoData</t>
        </is>
      </c>
      <c r="D180" s="95" t="inlineStr">
        <is>
          <t>NoData</t>
        </is>
      </c>
      <c r="E180" s="95" t="inlineStr">
        <is>
          <t>NoData</t>
        </is>
      </c>
      <c r="F180" s="95" t="inlineStr">
        <is>
          <t>NoData</t>
        </is>
      </c>
      <c r="G180" s="95" t="inlineStr">
        <is>
          <t>NoData</t>
        </is>
      </c>
      <c r="H180" s="95" t="inlineStr">
        <is>
          <t>NoData</t>
        </is>
      </c>
      <c r="I180" s="95" t="inlineStr">
        <is>
          <t>NoData</t>
        </is>
      </c>
      <c r="J180" s="95" t="inlineStr">
        <is>
          <t>NoData</t>
        </is>
      </c>
      <c r="K180" s="95" t="inlineStr">
        <is>
          <t>NoData</t>
        </is>
      </c>
      <c r="L180" s="95" t="inlineStr">
        <is>
          <t>NoData</t>
        </is>
      </c>
      <c r="M180" s="101" t="inlineStr">
        <is>
          <t>NoData</t>
        </is>
      </c>
      <c r="N180" s="101" t="inlineStr">
        <is>
          <t>NoData</t>
        </is>
      </c>
      <c r="O180" s="57" t="inlineStr">
        <is>
          <t>NoData</t>
        </is>
      </c>
      <c r="P180" s="57" t="inlineStr">
        <is>
          <t>NoData</t>
        </is>
      </c>
      <c r="Q180" s="57" t="inlineStr">
        <is>
          <t>NoData</t>
        </is>
      </c>
      <c r="R180" s="57" t="inlineStr">
        <is>
          <t>NoData</t>
        </is>
      </c>
      <c r="S180" s="57" t="inlineStr">
        <is>
          <t>NoData</t>
        </is>
      </c>
      <c r="T180" s="57" t="inlineStr">
        <is>
          <t>NoData</t>
        </is>
      </c>
      <c r="U180" s="57" t="inlineStr">
        <is>
          <t>NoData</t>
        </is>
      </c>
      <c r="V180" s="57" t="inlineStr">
        <is>
          <t>NoData</t>
        </is>
      </c>
      <c r="W180" s="57" t="inlineStr">
        <is>
          <t>NoData</t>
        </is>
      </c>
      <c r="X180" s="57" t="inlineStr">
        <is>
          <t>NoData</t>
        </is>
      </c>
      <c r="Y180" s="57" t="inlineStr">
        <is>
          <t>NoData</t>
        </is>
      </c>
      <c r="Z180" s="57" t="inlineStr">
        <is>
          <t>NoData</t>
        </is>
      </c>
      <c r="AA180" s="57" t="inlineStr">
        <is>
          <t>NoData</t>
        </is>
      </c>
      <c r="AB180" s="57" t="inlineStr">
        <is>
          <t>NoData</t>
        </is>
      </c>
      <c r="AC180" s="57" t="inlineStr">
        <is>
          <t>NoData</t>
        </is>
      </c>
      <c r="AD180" s="57" t="inlineStr">
        <is>
          <t>NoData</t>
        </is>
      </c>
      <c r="AE180" s="57" t="inlineStr">
        <is>
          <t>NoData</t>
        </is>
      </c>
      <c r="AF180" s="57" t="inlineStr">
        <is>
          <t>NoData</t>
        </is>
      </c>
      <c r="AG180" s="57" t="inlineStr">
        <is>
          <t>NoData</t>
        </is>
      </c>
    </row>
    <row r="181" ht="12.75" customHeight="1" s="198">
      <c r="A181" s="101" t="inlineStr">
        <is>
          <t>Latvia</t>
        </is>
      </c>
      <c r="B181" s="62">
        <f t="array" ref="B181">INDEX(Countries!$D$2:$D$255, MATCH(A181, Countries!$B$2:$B$255, 0))
</f>
        <v/>
      </c>
      <c r="C181" s="95" t="inlineStr">
        <is>
          <t>NoData</t>
        </is>
      </c>
      <c r="D181" s="95" t="inlineStr">
        <is>
          <t>NoData</t>
        </is>
      </c>
      <c r="E181" s="95" t="inlineStr">
        <is>
          <t>NoData</t>
        </is>
      </c>
      <c r="F181" s="95" t="inlineStr">
        <is>
          <t>NoData</t>
        </is>
      </c>
      <c r="G181" s="95" t="inlineStr">
        <is>
          <t>NoData</t>
        </is>
      </c>
      <c r="H181" s="95" t="inlineStr">
        <is>
          <t>NoData</t>
        </is>
      </c>
      <c r="I181" s="95" t="inlineStr">
        <is>
          <t>NoData</t>
        </is>
      </c>
      <c r="J181" s="95" t="inlineStr">
        <is>
          <t>NoData</t>
        </is>
      </c>
      <c r="K181" s="95" t="inlineStr">
        <is>
          <t>NoData</t>
        </is>
      </c>
      <c r="L181" s="95" t="inlineStr">
        <is>
          <t>NoData</t>
        </is>
      </c>
      <c r="M181" s="101" t="inlineStr">
        <is>
          <t>NoData</t>
        </is>
      </c>
      <c r="N181" s="101" t="inlineStr">
        <is>
          <t>NoData</t>
        </is>
      </c>
      <c r="O181" s="57" t="inlineStr">
        <is>
          <t>NoData</t>
        </is>
      </c>
      <c r="P181" s="57" t="inlineStr">
        <is>
          <t>NoData</t>
        </is>
      </c>
      <c r="Q181" s="57" t="inlineStr">
        <is>
          <t>NoData</t>
        </is>
      </c>
      <c r="R181" s="57" t="inlineStr">
        <is>
          <t>NoData</t>
        </is>
      </c>
      <c r="S181" s="57" t="inlineStr">
        <is>
          <t>NoData</t>
        </is>
      </c>
      <c r="T181" s="57" t="inlineStr">
        <is>
          <t>NoData</t>
        </is>
      </c>
      <c r="U181" s="57" t="inlineStr">
        <is>
          <t>NoData</t>
        </is>
      </c>
      <c r="V181" s="57" t="inlineStr">
        <is>
          <t>NoData</t>
        </is>
      </c>
      <c r="W181" s="57" t="inlineStr">
        <is>
          <t>NoData</t>
        </is>
      </c>
      <c r="X181" s="57" t="inlineStr">
        <is>
          <t>NoData</t>
        </is>
      </c>
      <c r="Y181" s="57" t="inlineStr">
        <is>
          <t>NoData</t>
        </is>
      </c>
      <c r="Z181" s="57" t="inlineStr">
        <is>
          <t>NoData</t>
        </is>
      </c>
      <c r="AA181" s="57" t="inlineStr">
        <is>
          <t>NoData</t>
        </is>
      </c>
      <c r="AB181" s="57" t="inlineStr">
        <is>
          <t>NoData</t>
        </is>
      </c>
      <c r="AC181" s="57" t="inlineStr">
        <is>
          <t>NoData</t>
        </is>
      </c>
      <c r="AD181" s="57" t="inlineStr">
        <is>
          <t>NoData</t>
        </is>
      </c>
      <c r="AE181" s="57" t="inlineStr">
        <is>
          <t>NoData</t>
        </is>
      </c>
      <c r="AF181" s="57" t="inlineStr">
        <is>
          <t>NoData</t>
        </is>
      </c>
      <c r="AG181" s="57" t="inlineStr">
        <is>
          <t>NoData</t>
        </is>
      </c>
    </row>
    <row r="182" ht="12.75" customHeight="1" s="198">
      <c r="A182" s="101" t="inlineStr">
        <is>
          <t>Lebanon</t>
        </is>
      </c>
      <c r="B182" s="62">
        <f t="array" ref="B182">INDEX(Countries!$D$2:$D$255, MATCH(A182, Countries!$B$2:$B$255, 0))
</f>
        <v/>
      </c>
      <c r="C182" s="95" t="inlineStr">
        <is>
          <t>NoData</t>
        </is>
      </c>
      <c r="D182" s="95" t="inlineStr">
        <is>
          <t>NoData</t>
        </is>
      </c>
      <c r="E182" s="95" t="inlineStr">
        <is>
          <t>NoData</t>
        </is>
      </c>
      <c r="F182" s="95" t="inlineStr">
        <is>
          <t>NoData</t>
        </is>
      </c>
      <c r="G182" s="95" t="inlineStr">
        <is>
          <t>NoData</t>
        </is>
      </c>
      <c r="H182" s="95" t="inlineStr">
        <is>
          <t>NoData</t>
        </is>
      </c>
      <c r="I182" s="95" t="inlineStr">
        <is>
          <t>NoData</t>
        </is>
      </c>
      <c r="J182" s="95" t="inlineStr">
        <is>
          <t>NoData</t>
        </is>
      </c>
      <c r="K182" s="95" t="inlineStr">
        <is>
          <t>NoData</t>
        </is>
      </c>
      <c r="L182" s="95" t="inlineStr">
        <is>
          <t>NoData</t>
        </is>
      </c>
      <c r="M182" s="101" t="inlineStr">
        <is>
          <t>NoData</t>
        </is>
      </c>
      <c r="N182" s="101" t="inlineStr">
        <is>
          <t>NoData</t>
        </is>
      </c>
      <c r="O182" s="57" t="inlineStr">
        <is>
          <t>NoData</t>
        </is>
      </c>
      <c r="P182" s="57" t="inlineStr">
        <is>
          <t>NoData</t>
        </is>
      </c>
      <c r="Q182" s="57" t="inlineStr">
        <is>
          <t>NoData</t>
        </is>
      </c>
      <c r="R182" s="57" t="inlineStr">
        <is>
          <t>NoData</t>
        </is>
      </c>
      <c r="S182" s="57" t="inlineStr">
        <is>
          <t>NoData</t>
        </is>
      </c>
      <c r="T182" s="57" t="inlineStr">
        <is>
          <t>NoData</t>
        </is>
      </c>
      <c r="U182" s="57" t="inlineStr">
        <is>
          <t>NoData</t>
        </is>
      </c>
      <c r="V182" s="57" t="inlineStr">
        <is>
          <t>NoData</t>
        </is>
      </c>
      <c r="W182" s="57" t="inlineStr">
        <is>
          <t>NoData</t>
        </is>
      </c>
      <c r="X182" s="57" t="inlineStr">
        <is>
          <t>NoData</t>
        </is>
      </c>
      <c r="Y182" s="57" t="inlineStr">
        <is>
          <t>NoData</t>
        </is>
      </c>
      <c r="Z182" s="57" t="inlineStr">
        <is>
          <t>NoData</t>
        </is>
      </c>
      <c r="AA182" s="57" t="inlineStr">
        <is>
          <t>NoData</t>
        </is>
      </c>
      <c r="AB182" s="57" t="inlineStr">
        <is>
          <t>NoData</t>
        </is>
      </c>
      <c r="AC182" s="57" t="inlineStr">
        <is>
          <t>NoData</t>
        </is>
      </c>
      <c r="AD182" s="57" t="inlineStr">
        <is>
          <t>NoData</t>
        </is>
      </c>
      <c r="AE182" s="57" t="inlineStr">
        <is>
          <t>NoData</t>
        </is>
      </c>
      <c r="AF182" s="57" t="inlineStr">
        <is>
          <t>NoData</t>
        </is>
      </c>
      <c r="AG182" s="57" t="inlineStr">
        <is>
          <t>NoData</t>
        </is>
      </c>
    </row>
    <row r="183" ht="12.75" customHeight="1" s="198">
      <c r="A183" s="101" t="inlineStr">
        <is>
          <t>Lithuania</t>
        </is>
      </c>
      <c r="B183" s="62">
        <f t="array" ref="B183">INDEX(Countries!$D$2:$D$255, MATCH(A183, Countries!$B$2:$B$255, 0))
</f>
        <v/>
      </c>
      <c r="C183" s="95" t="inlineStr">
        <is>
          <t>NoData</t>
        </is>
      </c>
      <c r="D183" s="95" t="inlineStr">
        <is>
          <t>NoData</t>
        </is>
      </c>
      <c r="E183" s="95" t="inlineStr">
        <is>
          <t>NoData</t>
        </is>
      </c>
      <c r="F183" s="95" t="inlineStr">
        <is>
          <t>NoData</t>
        </is>
      </c>
      <c r="G183" s="95" t="inlineStr">
        <is>
          <t>NoData</t>
        </is>
      </c>
      <c r="H183" s="95" t="inlineStr">
        <is>
          <t>NoData</t>
        </is>
      </c>
      <c r="I183" s="95" t="inlineStr">
        <is>
          <t>NoData</t>
        </is>
      </c>
      <c r="J183" s="95" t="inlineStr">
        <is>
          <t>NoData</t>
        </is>
      </c>
      <c r="K183" s="95" t="inlineStr">
        <is>
          <t>NoData</t>
        </is>
      </c>
      <c r="L183" s="95" t="inlineStr">
        <is>
          <t>NoData</t>
        </is>
      </c>
      <c r="M183" s="101" t="inlineStr">
        <is>
          <t>NoData</t>
        </is>
      </c>
      <c r="N183" s="101" t="inlineStr">
        <is>
          <t>NoData</t>
        </is>
      </c>
      <c r="O183" s="57" t="inlineStr">
        <is>
          <t>NoData</t>
        </is>
      </c>
      <c r="P183" s="57" t="inlineStr">
        <is>
          <t>NoData</t>
        </is>
      </c>
      <c r="Q183" s="57" t="inlineStr">
        <is>
          <t>NoData</t>
        </is>
      </c>
      <c r="R183" s="57" t="inlineStr">
        <is>
          <t>NoData</t>
        </is>
      </c>
      <c r="S183" s="57" t="inlineStr">
        <is>
          <t>NoData</t>
        </is>
      </c>
      <c r="T183" s="57" t="inlineStr">
        <is>
          <t>NoData</t>
        </is>
      </c>
      <c r="U183" s="57" t="inlineStr">
        <is>
          <t>NoData</t>
        </is>
      </c>
      <c r="V183" s="57" t="inlineStr">
        <is>
          <t>NoData</t>
        </is>
      </c>
      <c r="W183" s="57" t="inlineStr">
        <is>
          <t>NoData</t>
        </is>
      </c>
      <c r="X183" s="57" t="inlineStr">
        <is>
          <t>NoData</t>
        </is>
      </c>
      <c r="Y183" s="57" t="inlineStr">
        <is>
          <t>NoData</t>
        </is>
      </c>
      <c r="Z183" s="57" t="inlineStr">
        <is>
          <t>NoData</t>
        </is>
      </c>
      <c r="AA183" s="57" t="inlineStr">
        <is>
          <t>NoData</t>
        </is>
      </c>
      <c r="AB183" s="57" t="inlineStr">
        <is>
          <t>NoData</t>
        </is>
      </c>
      <c r="AC183" s="57" t="inlineStr">
        <is>
          <t>NoData</t>
        </is>
      </c>
      <c r="AD183" s="57" t="inlineStr">
        <is>
          <t>NoData</t>
        </is>
      </c>
      <c r="AE183" s="57" t="inlineStr">
        <is>
          <t>NoData</t>
        </is>
      </c>
      <c r="AF183" s="57" t="inlineStr">
        <is>
          <t>NoData</t>
        </is>
      </c>
      <c r="AG183" s="57" t="inlineStr">
        <is>
          <t>NoData</t>
        </is>
      </c>
    </row>
    <row r="184" ht="12.75" customHeight="1" s="198">
      <c r="A184" s="101" t="inlineStr">
        <is>
          <t>Monaco</t>
        </is>
      </c>
      <c r="B184" s="62">
        <f t="array" ref="B184">INDEX(Countries!$D$2:$D$255, MATCH(A184, Countries!$B$2:$B$255, 0))
</f>
        <v/>
      </c>
      <c r="C184" s="95" t="inlineStr">
        <is>
          <t>NoData</t>
        </is>
      </c>
      <c r="D184" s="95" t="inlineStr">
        <is>
          <t>NoData</t>
        </is>
      </c>
      <c r="E184" s="95" t="inlineStr">
        <is>
          <t>NoData</t>
        </is>
      </c>
      <c r="F184" s="95" t="inlineStr">
        <is>
          <t>NoData</t>
        </is>
      </c>
      <c r="G184" s="95" t="inlineStr">
        <is>
          <t>NoData</t>
        </is>
      </c>
      <c r="H184" s="95" t="inlineStr">
        <is>
          <t>NoData</t>
        </is>
      </c>
      <c r="I184" s="95" t="inlineStr">
        <is>
          <t>NoData</t>
        </is>
      </c>
      <c r="J184" s="95" t="inlineStr">
        <is>
          <t>NoData</t>
        </is>
      </c>
      <c r="K184" s="95" t="inlineStr">
        <is>
          <t>NoData</t>
        </is>
      </c>
      <c r="L184" s="95" t="inlineStr">
        <is>
          <t>NoData</t>
        </is>
      </c>
      <c r="M184" s="101" t="inlineStr">
        <is>
          <t>NoData</t>
        </is>
      </c>
      <c r="N184" s="101" t="inlineStr">
        <is>
          <t>NoData</t>
        </is>
      </c>
      <c r="O184" s="57" t="inlineStr">
        <is>
          <t>NoData</t>
        </is>
      </c>
      <c r="P184" s="57" t="inlineStr">
        <is>
          <t>NoData</t>
        </is>
      </c>
      <c r="Q184" s="57" t="inlineStr">
        <is>
          <t>NoData</t>
        </is>
      </c>
      <c r="R184" s="57" t="inlineStr">
        <is>
          <t>NoData</t>
        </is>
      </c>
      <c r="S184" s="57" t="inlineStr">
        <is>
          <t>NoData</t>
        </is>
      </c>
      <c r="T184" s="57" t="inlineStr">
        <is>
          <t>NoData</t>
        </is>
      </c>
      <c r="U184" s="57" t="inlineStr">
        <is>
          <t>NoData</t>
        </is>
      </c>
      <c r="V184" s="57" t="inlineStr">
        <is>
          <t>NoData</t>
        </is>
      </c>
      <c r="W184" s="57" t="inlineStr">
        <is>
          <t>NoData</t>
        </is>
      </c>
      <c r="X184" s="57" t="inlineStr">
        <is>
          <t>NoData</t>
        </is>
      </c>
      <c r="Y184" s="57" t="inlineStr">
        <is>
          <t>NoData</t>
        </is>
      </c>
      <c r="Z184" s="57" t="inlineStr">
        <is>
          <t>NoData</t>
        </is>
      </c>
      <c r="AA184" s="57" t="inlineStr">
        <is>
          <t>NoData</t>
        </is>
      </c>
      <c r="AB184" s="57" t="inlineStr">
        <is>
          <t>NoData</t>
        </is>
      </c>
      <c r="AC184" s="57" t="inlineStr">
        <is>
          <t>NoData</t>
        </is>
      </c>
      <c r="AD184" s="57" t="inlineStr">
        <is>
          <t>NoData</t>
        </is>
      </c>
      <c r="AE184" s="57" t="inlineStr">
        <is>
          <t>NoData</t>
        </is>
      </c>
      <c r="AF184" s="57" t="inlineStr">
        <is>
          <t>NoData</t>
        </is>
      </c>
      <c r="AG184" s="57" t="inlineStr">
        <is>
          <t>NoData</t>
        </is>
      </c>
    </row>
    <row r="185" ht="12.75" customHeight="1" s="198">
      <c r="A185" s="101" t="inlineStr">
        <is>
          <t>Montenegro</t>
        </is>
      </c>
      <c r="B185" s="62">
        <f t="array" ref="B185">INDEX(Countries!$D$2:$D$255, MATCH(A185, Countries!$B$2:$B$255, 0))
</f>
        <v/>
      </c>
      <c r="C185" s="95" t="inlineStr">
        <is>
          <t>NoData</t>
        </is>
      </c>
      <c r="D185" s="95" t="inlineStr">
        <is>
          <t>NoData</t>
        </is>
      </c>
      <c r="E185" s="95" t="inlineStr">
        <is>
          <t>NoData</t>
        </is>
      </c>
      <c r="F185" s="95" t="inlineStr">
        <is>
          <t>NoData</t>
        </is>
      </c>
      <c r="G185" s="95" t="inlineStr">
        <is>
          <t>NoData</t>
        </is>
      </c>
      <c r="H185" s="95" t="inlineStr">
        <is>
          <t>NoData</t>
        </is>
      </c>
      <c r="I185" s="95" t="inlineStr">
        <is>
          <t>NoData</t>
        </is>
      </c>
      <c r="J185" s="95" t="inlineStr">
        <is>
          <t>NoData</t>
        </is>
      </c>
      <c r="K185" s="95" t="inlineStr">
        <is>
          <t>NoData</t>
        </is>
      </c>
      <c r="L185" s="95" t="inlineStr">
        <is>
          <t>NoData</t>
        </is>
      </c>
      <c r="M185" s="101" t="inlineStr">
        <is>
          <t>NoData</t>
        </is>
      </c>
      <c r="N185" s="101" t="inlineStr">
        <is>
          <t>NoData</t>
        </is>
      </c>
      <c r="O185" s="57" t="inlineStr">
        <is>
          <t>NoData</t>
        </is>
      </c>
      <c r="P185" s="57" t="inlineStr">
        <is>
          <t>NoData</t>
        </is>
      </c>
      <c r="Q185" s="57" t="inlineStr">
        <is>
          <t>NoData</t>
        </is>
      </c>
      <c r="R185" s="57" t="inlineStr">
        <is>
          <t>NoData</t>
        </is>
      </c>
      <c r="S185" s="57" t="inlineStr">
        <is>
          <t>NoData</t>
        </is>
      </c>
      <c r="T185" s="57" t="inlineStr">
        <is>
          <t>NoData</t>
        </is>
      </c>
      <c r="U185" s="57" t="inlineStr">
        <is>
          <t>NoData</t>
        </is>
      </c>
      <c r="V185" s="57" t="inlineStr">
        <is>
          <t>NoData</t>
        </is>
      </c>
      <c r="W185" s="57" t="inlineStr">
        <is>
          <t>NoData</t>
        </is>
      </c>
      <c r="X185" s="57" t="inlineStr">
        <is>
          <t>NoData</t>
        </is>
      </c>
      <c r="Y185" s="57" t="inlineStr">
        <is>
          <t>NoData</t>
        </is>
      </c>
      <c r="Z185" s="57" t="inlineStr">
        <is>
          <t>NoData</t>
        </is>
      </c>
      <c r="AA185" s="57" t="inlineStr">
        <is>
          <t>NoData</t>
        </is>
      </c>
      <c r="AB185" s="57" t="inlineStr">
        <is>
          <t>NoData</t>
        </is>
      </c>
      <c r="AC185" s="57" t="inlineStr">
        <is>
          <t>NoData</t>
        </is>
      </c>
      <c r="AD185" s="57" t="inlineStr">
        <is>
          <t>NoData</t>
        </is>
      </c>
      <c r="AE185" s="57" t="inlineStr">
        <is>
          <t>NoData</t>
        </is>
      </c>
      <c r="AF185" s="57" t="inlineStr">
        <is>
          <t>NoData</t>
        </is>
      </c>
      <c r="AG185" s="57" t="inlineStr">
        <is>
          <t>NoData</t>
        </is>
      </c>
    </row>
    <row r="186" ht="12.75" customHeight="1" s="198">
      <c r="A186" s="101" t="inlineStr">
        <is>
          <t>Morocco</t>
        </is>
      </c>
      <c r="B186" s="62">
        <f t="array" ref="B186">INDEX(Countries!$D$2:$D$255, MATCH(A186, Countries!$B$2:$B$255, 0))
</f>
        <v/>
      </c>
      <c r="C186" s="95" t="inlineStr">
        <is>
          <t>NoData</t>
        </is>
      </c>
      <c r="D186" s="95" t="inlineStr">
        <is>
          <t>NoData</t>
        </is>
      </c>
      <c r="E186" s="95" t="inlineStr">
        <is>
          <t>NoData</t>
        </is>
      </c>
      <c r="F186" s="95" t="inlineStr">
        <is>
          <t>NoData</t>
        </is>
      </c>
      <c r="G186" s="95" t="inlineStr">
        <is>
          <t>NoData</t>
        </is>
      </c>
      <c r="H186" s="95" t="inlineStr">
        <is>
          <t>NoData</t>
        </is>
      </c>
      <c r="I186" s="95" t="inlineStr">
        <is>
          <t>NoData</t>
        </is>
      </c>
      <c r="J186" s="95" t="inlineStr">
        <is>
          <t>NoData</t>
        </is>
      </c>
      <c r="K186" s="95" t="inlineStr">
        <is>
          <t>NoData</t>
        </is>
      </c>
      <c r="L186" s="95" t="inlineStr">
        <is>
          <t>NoData</t>
        </is>
      </c>
      <c r="M186" s="101" t="inlineStr">
        <is>
          <t>NoData</t>
        </is>
      </c>
      <c r="N186" s="101" t="inlineStr">
        <is>
          <t>NoData</t>
        </is>
      </c>
      <c r="O186" s="57" t="inlineStr">
        <is>
          <t>NoData</t>
        </is>
      </c>
      <c r="P186" s="57" t="inlineStr">
        <is>
          <t>NoData</t>
        </is>
      </c>
      <c r="Q186" s="57" t="inlineStr">
        <is>
          <t>NoData</t>
        </is>
      </c>
      <c r="R186" s="57" t="inlineStr">
        <is>
          <t>NoData</t>
        </is>
      </c>
      <c r="S186" s="57" t="inlineStr">
        <is>
          <t>NoData</t>
        </is>
      </c>
      <c r="T186" s="57" t="inlineStr">
        <is>
          <t>NoData</t>
        </is>
      </c>
      <c r="U186" s="57" t="inlineStr">
        <is>
          <t>NoData</t>
        </is>
      </c>
      <c r="V186" s="57" t="inlineStr">
        <is>
          <t>NoData</t>
        </is>
      </c>
      <c r="W186" s="57" t="inlineStr">
        <is>
          <t>NoData</t>
        </is>
      </c>
      <c r="X186" s="57" t="inlineStr">
        <is>
          <t>NoData</t>
        </is>
      </c>
      <c r="Y186" s="57" t="inlineStr">
        <is>
          <t>NoData</t>
        </is>
      </c>
      <c r="Z186" s="57" t="inlineStr">
        <is>
          <t>NoData</t>
        </is>
      </c>
      <c r="AA186" s="57" t="inlineStr">
        <is>
          <t>NoData</t>
        </is>
      </c>
      <c r="AB186" s="57" t="inlineStr">
        <is>
          <t>NoData</t>
        </is>
      </c>
      <c r="AC186" s="57" t="inlineStr">
        <is>
          <t>NoData</t>
        </is>
      </c>
      <c r="AD186" s="57" t="inlineStr">
        <is>
          <t>NoData</t>
        </is>
      </c>
      <c r="AE186" s="57" t="inlineStr">
        <is>
          <t>NoData</t>
        </is>
      </c>
      <c r="AF186" s="57" t="inlineStr">
        <is>
          <t>NoData</t>
        </is>
      </c>
      <c r="AG186" s="57" t="inlineStr">
        <is>
          <t>NoData</t>
        </is>
      </c>
    </row>
    <row r="187" ht="12.75" customHeight="1" s="198">
      <c r="A187" s="101" t="inlineStr">
        <is>
          <t>Namibia</t>
        </is>
      </c>
      <c r="B187" s="62">
        <f t="array" ref="B187">INDEX(Countries!$D$2:$D$255, MATCH(A187, Countries!$B$2:$B$255, 0))
</f>
        <v/>
      </c>
      <c r="C187" s="95" t="inlineStr">
        <is>
          <t>NoData</t>
        </is>
      </c>
      <c r="D187" s="95" t="inlineStr">
        <is>
          <t>NoData</t>
        </is>
      </c>
      <c r="E187" s="95" t="inlineStr">
        <is>
          <t>NoData</t>
        </is>
      </c>
      <c r="F187" s="95" t="inlineStr">
        <is>
          <t>NoData</t>
        </is>
      </c>
      <c r="G187" s="95" t="inlineStr">
        <is>
          <t>NoData</t>
        </is>
      </c>
      <c r="H187" s="95" t="inlineStr">
        <is>
          <t>NoData</t>
        </is>
      </c>
      <c r="I187" s="95" t="inlineStr">
        <is>
          <t>NoData</t>
        </is>
      </c>
      <c r="J187" s="95" t="inlineStr">
        <is>
          <t>NoData</t>
        </is>
      </c>
      <c r="K187" s="95" t="inlineStr">
        <is>
          <t>NoData</t>
        </is>
      </c>
      <c r="L187" s="95" t="inlineStr">
        <is>
          <t>NoData</t>
        </is>
      </c>
      <c r="M187" s="101" t="inlineStr">
        <is>
          <t>NoData</t>
        </is>
      </c>
      <c r="N187" s="101" t="inlineStr">
        <is>
          <t>NoData</t>
        </is>
      </c>
      <c r="O187" s="57" t="inlineStr">
        <is>
          <t>NoData</t>
        </is>
      </c>
      <c r="P187" s="57" t="inlineStr">
        <is>
          <t>NoData</t>
        </is>
      </c>
      <c r="Q187" s="57" t="inlineStr">
        <is>
          <t>NoData</t>
        </is>
      </c>
      <c r="R187" s="57" t="inlineStr">
        <is>
          <t>NoData</t>
        </is>
      </c>
      <c r="S187" s="57" t="inlineStr">
        <is>
          <t>NoData</t>
        </is>
      </c>
      <c r="T187" s="57" t="inlineStr">
        <is>
          <t>NoData</t>
        </is>
      </c>
      <c r="U187" s="57" t="inlineStr">
        <is>
          <t>NoData</t>
        </is>
      </c>
      <c r="V187" s="57" t="inlineStr">
        <is>
          <t>NoData</t>
        </is>
      </c>
      <c r="W187" s="57" t="inlineStr">
        <is>
          <t>NoData</t>
        </is>
      </c>
      <c r="X187" s="57" t="inlineStr">
        <is>
          <t>NoData</t>
        </is>
      </c>
      <c r="Y187" s="57" t="inlineStr">
        <is>
          <t>NoData</t>
        </is>
      </c>
      <c r="Z187" s="57" t="inlineStr">
        <is>
          <t>NoData</t>
        </is>
      </c>
      <c r="AA187" s="57" t="inlineStr">
        <is>
          <t>NoData</t>
        </is>
      </c>
      <c r="AB187" s="57" t="inlineStr">
        <is>
          <t>NoData</t>
        </is>
      </c>
      <c r="AC187" s="57" t="inlineStr">
        <is>
          <t>NoData</t>
        </is>
      </c>
      <c r="AD187" s="57" t="inlineStr">
        <is>
          <t>NoData</t>
        </is>
      </c>
      <c r="AE187" s="57" t="inlineStr">
        <is>
          <t>NoData</t>
        </is>
      </c>
      <c r="AF187" s="57" t="inlineStr">
        <is>
          <t>NoData</t>
        </is>
      </c>
      <c r="AG187" s="57" t="inlineStr">
        <is>
          <t>NoData</t>
        </is>
      </c>
    </row>
    <row r="188" ht="12.75" customHeight="1" s="198">
      <c r="A188" s="101" t="inlineStr">
        <is>
          <t>Nauru</t>
        </is>
      </c>
      <c r="B188" s="62">
        <f t="array" ref="B188">INDEX(Countries!$D$2:$D$255, MATCH(A188, Countries!$B$2:$B$255, 0))
</f>
        <v/>
      </c>
      <c r="C188" s="95" t="inlineStr">
        <is>
          <t>NoData</t>
        </is>
      </c>
      <c r="D188" s="95" t="inlineStr">
        <is>
          <t>NoData</t>
        </is>
      </c>
      <c r="E188" s="95" t="inlineStr">
        <is>
          <t>NoData</t>
        </is>
      </c>
      <c r="F188" s="95" t="inlineStr">
        <is>
          <t>NoData</t>
        </is>
      </c>
      <c r="G188" s="95" t="inlineStr">
        <is>
          <t>NoData</t>
        </is>
      </c>
      <c r="H188" s="95" t="inlineStr">
        <is>
          <t>NoData</t>
        </is>
      </c>
      <c r="I188" s="95" t="inlineStr">
        <is>
          <t>NoData</t>
        </is>
      </c>
      <c r="J188" s="95" t="inlineStr">
        <is>
          <t>NoData</t>
        </is>
      </c>
      <c r="K188" s="95" t="inlineStr">
        <is>
          <t>NoData</t>
        </is>
      </c>
      <c r="L188" s="95" t="inlineStr">
        <is>
          <t>NoData</t>
        </is>
      </c>
      <c r="M188" s="101" t="inlineStr">
        <is>
          <t>NoData</t>
        </is>
      </c>
      <c r="N188" s="101" t="inlineStr">
        <is>
          <t>NoData</t>
        </is>
      </c>
      <c r="O188" s="57" t="inlineStr">
        <is>
          <t>NoData</t>
        </is>
      </c>
      <c r="P188" s="57" t="inlineStr">
        <is>
          <t>NoData</t>
        </is>
      </c>
      <c r="Q188" s="57" t="inlineStr">
        <is>
          <t>NoData</t>
        </is>
      </c>
      <c r="R188" s="57" t="inlineStr">
        <is>
          <t>NoData</t>
        </is>
      </c>
      <c r="S188" s="57" t="inlineStr">
        <is>
          <t>NoData</t>
        </is>
      </c>
      <c r="T188" s="57" t="inlineStr">
        <is>
          <t>NoData</t>
        </is>
      </c>
      <c r="U188" s="57" t="inlineStr">
        <is>
          <t>NoData</t>
        </is>
      </c>
      <c r="V188" s="57" t="inlineStr">
        <is>
          <t>NoData</t>
        </is>
      </c>
      <c r="W188" s="57" t="inlineStr">
        <is>
          <t>NoData</t>
        </is>
      </c>
      <c r="X188" s="57" t="inlineStr">
        <is>
          <t>NoData</t>
        </is>
      </c>
      <c r="Y188" s="57" t="inlineStr">
        <is>
          <t>NoData</t>
        </is>
      </c>
      <c r="Z188" s="57" t="inlineStr">
        <is>
          <t>NoData</t>
        </is>
      </c>
      <c r="AA188" s="57" t="inlineStr">
        <is>
          <t>NoData</t>
        </is>
      </c>
      <c r="AB188" s="57" t="inlineStr">
        <is>
          <t>NoData</t>
        </is>
      </c>
      <c r="AC188" s="57" t="inlineStr">
        <is>
          <t>NoData</t>
        </is>
      </c>
      <c r="AD188" s="57" t="inlineStr">
        <is>
          <t>NoData</t>
        </is>
      </c>
      <c r="AE188" s="57" t="inlineStr">
        <is>
          <t>NoData</t>
        </is>
      </c>
      <c r="AF188" s="57" t="inlineStr">
        <is>
          <t>NoData</t>
        </is>
      </c>
      <c r="AG188" s="57" t="inlineStr">
        <is>
          <t>NoData</t>
        </is>
      </c>
    </row>
    <row r="189" ht="12.75" customHeight="1" s="198">
      <c r="A189" s="101" t="inlineStr">
        <is>
          <t>Niue</t>
        </is>
      </c>
      <c r="B189" s="62">
        <f t="array" ref="B189">INDEX(Countries!$D$2:$D$255, MATCH(A189, Countries!$B$2:$B$255, 0))
</f>
        <v/>
      </c>
      <c r="C189" s="95" t="inlineStr">
        <is>
          <t>NoData</t>
        </is>
      </c>
      <c r="D189" s="95" t="inlineStr">
        <is>
          <t>NoData</t>
        </is>
      </c>
      <c r="E189" s="95" t="inlineStr">
        <is>
          <t>NoData</t>
        </is>
      </c>
      <c r="F189" s="95" t="inlineStr">
        <is>
          <t>NoData</t>
        </is>
      </c>
      <c r="G189" s="95" t="inlineStr">
        <is>
          <t>NoData</t>
        </is>
      </c>
      <c r="H189" s="95" t="inlineStr">
        <is>
          <t>NoData</t>
        </is>
      </c>
      <c r="I189" s="95" t="inlineStr">
        <is>
          <t>NoData</t>
        </is>
      </c>
      <c r="J189" s="95" t="inlineStr">
        <is>
          <t>NoData</t>
        </is>
      </c>
      <c r="K189" s="95" t="inlineStr">
        <is>
          <t>NoData</t>
        </is>
      </c>
      <c r="L189" s="95" t="inlineStr">
        <is>
          <t>NoData</t>
        </is>
      </c>
      <c r="M189" s="101" t="inlineStr">
        <is>
          <t>NoData</t>
        </is>
      </c>
      <c r="N189" s="101" t="inlineStr">
        <is>
          <t>NoData</t>
        </is>
      </c>
      <c r="O189" s="57" t="inlineStr">
        <is>
          <t>NoData</t>
        </is>
      </c>
      <c r="P189" s="57" t="inlineStr">
        <is>
          <t>NoData</t>
        </is>
      </c>
      <c r="Q189" s="57" t="inlineStr">
        <is>
          <t>NoData</t>
        </is>
      </c>
      <c r="R189" s="57" t="inlineStr">
        <is>
          <t>NoData</t>
        </is>
      </c>
      <c r="S189" s="57" t="inlineStr">
        <is>
          <t>NoData</t>
        </is>
      </c>
      <c r="T189" s="57" t="inlineStr">
        <is>
          <t>NoData</t>
        </is>
      </c>
      <c r="U189" s="57" t="inlineStr">
        <is>
          <t>NoData</t>
        </is>
      </c>
      <c r="V189" s="57" t="inlineStr">
        <is>
          <t>NoData</t>
        </is>
      </c>
      <c r="W189" s="57" t="inlineStr">
        <is>
          <t>NoData</t>
        </is>
      </c>
      <c r="X189" s="57" t="inlineStr">
        <is>
          <t>NoData</t>
        </is>
      </c>
      <c r="Y189" s="57" t="inlineStr">
        <is>
          <t>NoData</t>
        </is>
      </c>
      <c r="Z189" s="57" t="inlineStr">
        <is>
          <t>NoData</t>
        </is>
      </c>
      <c r="AA189" s="57" t="inlineStr">
        <is>
          <t>NoData</t>
        </is>
      </c>
      <c r="AB189" s="57" t="inlineStr">
        <is>
          <t>NoData</t>
        </is>
      </c>
      <c r="AC189" s="57" t="inlineStr">
        <is>
          <t>NoData</t>
        </is>
      </c>
      <c r="AD189" s="57" t="inlineStr">
        <is>
          <t>NoData</t>
        </is>
      </c>
      <c r="AE189" s="57" t="inlineStr">
        <is>
          <t>NoData</t>
        </is>
      </c>
      <c r="AF189" s="57" t="inlineStr">
        <is>
          <t>NoData</t>
        </is>
      </c>
      <c r="AG189" s="57" t="inlineStr">
        <is>
          <t>NoData</t>
        </is>
      </c>
    </row>
    <row r="190" ht="12.75" customHeight="1" s="198">
      <c r="A190" s="101" t="inlineStr">
        <is>
          <t>Northern Mariana Islands</t>
        </is>
      </c>
      <c r="B190" s="62">
        <f t="array" ref="B190">INDEX(Countries!$D$2:$D$255, MATCH(A190, Countries!$B$2:$B$255, 0))
</f>
        <v/>
      </c>
      <c r="C190" s="95" t="inlineStr">
        <is>
          <t>NoData</t>
        </is>
      </c>
      <c r="D190" s="95" t="inlineStr">
        <is>
          <t>NoData</t>
        </is>
      </c>
      <c r="E190" s="95" t="inlineStr">
        <is>
          <t>NoData</t>
        </is>
      </c>
      <c r="F190" s="95" t="inlineStr">
        <is>
          <t>NoData</t>
        </is>
      </c>
      <c r="G190" s="95" t="inlineStr">
        <is>
          <t>NoData</t>
        </is>
      </c>
      <c r="H190" s="95" t="inlineStr">
        <is>
          <t>NoData</t>
        </is>
      </c>
      <c r="I190" s="95" t="inlineStr">
        <is>
          <t>NoData</t>
        </is>
      </c>
      <c r="J190" s="95" t="inlineStr">
        <is>
          <t>NoData</t>
        </is>
      </c>
      <c r="K190" s="95" t="inlineStr">
        <is>
          <t>NoData</t>
        </is>
      </c>
      <c r="L190" s="95" t="inlineStr">
        <is>
          <t>NoData</t>
        </is>
      </c>
      <c r="M190" s="101" t="inlineStr">
        <is>
          <t>NoData</t>
        </is>
      </c>
      <c r="N190" s="101" t="inlineStr">
        <is>
          <t>NoData</t>
        </is>
      </c>
      <c r="O190" s="57" t="inlineStr">
        <is>
          <t>NoData</t>
        </is>
      </c>
      <c r="P190" s="57" t="inlineStr">
        <is>
          <t>NoData</t>
        </is>
      </c>
      <c r="Q190" s="57" t="inlineStr">
        <is>
          <t>NoData</t>
        </is>
      </c>
      <c r="R190" s="57" t="inlineStr">
        <is>
          <t>NoData</t>
        </is>
      </c>
      <c r="S190" s="57" t="inlineStr">
        <is>
          <t>NoData</t>
        </is>
      </c>
      <c r="T190" s="57" t="inlineStr">
        <is>
          <t>NoData</t>
        </is>
      </c>
      <c r="U190" s="57" t="inlineStr">
        <is>
          <t>NoData</t>
        </is>
      </c>
      <c r="V190" s="57" t="inlineStr">
        <is>
          <t>NoData</t>
        </is>
      </c>
      <c r="W190" s="57" t="inlineStr">
        <is>
          <t>NoData</t>
        </is>
      </c>
      <c r="X190" s="57" t="inlineStr">
        <is>
          <t>NoData</t>
        </is>
      </c>
      <c r="Y190" s="57" t="inlineStr">
        <is>
          <t>NoData</t>
        </is>
      </c>
      <c r="Z190" s="57" t="inlineStr">
        <is>
          <t>NoData</t>
        </is>
      </c>
      <c r="AA190" s="57" t="inlineStr">
        <is>
          <t>NoData</t>
        </is>
      </c>
      <c r="AB190" s="57" t="inlineStr">
        <is>
          <t>NoData</t>
        </is>
      </c>
      <c r="AC190" s="57" t="inlineStr">
        <is>
          <t>NoData</t>
        </is>
      </c>
      <c r="AD190" s="57" t="inlineStr">
        <is>
          <t>NoData</t>
        </is>
      </c>
      <c r="AE190" s="57" t="inlineStr">
        <is>
          <t>NoData</t>
        </is>
      </c>
      <c r="AF190" s="57" t="inlineStr">
        <is>
          <t>NoData</t>
        </is>
      </c>
      <c r="AG190" s="57" t="inlineStr">
        <is>
          <t>NoData</t>
        </is>
      </c>
    </row>
    <row r="191" ht="12.75" customHeight="1" s="198">
      <c r="A191" s="101" t="inlineStr">
        <is>
          <t>Pitcairn</t>
        </is>
      </c>
      <c r="B191" s="62">
        <f t="array" ref="B191">INDEX(Countries!$D$2:$D$255, MATCH(A191, Countries!$B$2:$B$255, 0))
</f>
        <v/>
      </c>
      <c r="C191" s="95" t="inlineStr">
        <is>
          <t>NoData</t>
        </is>
      </c>
      <c r="D191" s="95" t="inlineStr">
        <is>
          <t>NoData</t>
        </is>
      </c>
      <c r="E191" s="95" t="inlineStr">
        <is>
          <t>NoData</t>
        </is>
      </c>
      <c r="F191" s="95" t="inlineStr">
        <is>
          <t>NoData</t>
        </is>
      </c>
      <c r="G191" s="95" t="inlineStr">
        <is>
          <t>NoData</t>
        </is>
      </c>
      <c r="H191" s="95" t="inlineStr">
        <is>
          <t>NoData</t>
        </is>
      </c>
      <c r="I191" s="95" t="inlineStr">
        <is>
          <t>NoData</t>
        </is>
      </c>
      <c r="J191" s="95" t="inlineStr">
        <is>
          <t>NoData</t>
        </is>
      </c>
      <c r="K191" s="95" t="inlineStr">
        <is>
          <t>NoData</t>
        </is>
      </c>
      <c r="L191" s="95" t="inlineStr">
        <is>
          <t>NoData</t>
        </is>
      </c>
      <c r="M191" s="101" t="inlineStr">
        <is>
          <t>NoData</t>
        </is>
      </c>
      <c r="N191" s="101" t="inlineStr">
        <is>
          <t>NoData</t>
        </is>
      </c>
      <c r="O191" s="57" t="inlineStr">
        <is>
          <t>NoData</t>
        </is>
      </c>
      <c r="P191" s="57" t="inlineStr">
        <is>
          <t>NoData</t>
        </is>
      </c>
      <c r="Q191" s="57" t="inlineStr">
        <is>
          <t>NoData</t>
        </is>
      </c>
      <c r="R191" s="57" t="inlineStr">
        <is>
          <t>NoData</t>
        </is>
      </c>
      <c r="S191" s="57" t="inlineStr">
        <is>
          <t>NoData</t>
        </is>
      </c>
      <c r="T191" s="57" t="inlineStr">
        <is>
          <t>NoData</t>
        </is>
      </c>
      <c r="U191" s="57" t="inlineStr">
        <is>
          <t>NoData</t>
        </is>
      </c>
      <c r="V191" s="57" t="inlineStr">
        <is>
          <t>NoData</t>
        </is>
      </c>
      <c r="W191" s="57" t="inlineStr">
        <is>
          <t>NoData</t>
        </is>
      </c>
      <c r="X191" s="57" t="inlineStr">
        <is>
          <t>NoData</t>
        </is>
      </c>
      <c r="Y191" s="57" t="inlineStr">
        <is>
          <t>NoData</t>
        </is>
      </c>
      <c r="Z191" s="57" t="inlineStr">
        <is>
          <t>NoData</t>
        </is>
      </c>
      <c r="AA191" s="57" t="inlineStr">
        <is>
          <t>NoData</t>
        </is>
      </c>
      <c r="AB191" s="57" t="inlineStr">
        <is>
          <t>NoData</t>
        </is>
      </c>
      <c r="AC191" s="57" t="inlineStr">
        <is>
          <t>NoData</t>
        </is>
      </c>
      <c r="AD191" s="57" t="inlineStr">
        <is>
          <t>NoData</t>
        </is>
      </c>
      <c r="AE191" s="57" t="inlineStr">
        <is>
          <t>NoData</t>
        </is>
      </c>
      <c r="AF191" s="57" t="inlineStr">
        <is>
          <t>NoData</t>
        </is>
      </c>
      <c r="AG191" s="57" t="inlineStr">
        <is>
          <t>NoData</t>
        </is>
      </c>
    </row>
    <row r="192" ht="12.75" customHeight="1" s="198">
      <c r="A192" s="101" t="inlineStr">
        <is>
          <t>Portugal</t>
        </is>
      </c>
      <c r="B192" s="62">
        <f t="array" ref="B192">INDEX(Countries!$D$2:$D$255, MATCH(A192, Countries!$B$2:$B$255, 0))
</f>
        <v/>
      </c>
      <c r="C192" s="95" t="inlineStr">
        <is>
          <t>NoData</t>
        </is>
      </c>
      <c r="D192" s="95" t="inlineStr">
        <is>
          <t>NoData</t>
        </is>
      </c>
      <c r="E192" s="95" t="inlineStr">
        <is>
          <t>NoData</t>
        </is>
      </c>
      <c r="F192" s="95" t="inlineStr">
        <is>
          <t>NoData</t>
        </is>
      </c>
      <c r="G192" s="95" t="inlineStr">
        <is>
          <t>NoData</t>
        </is>
      </c>
      <c r="H192" s="95" t="inlineStr">
        <is>
          <t>NoData</t>
        </is>
      </c>
      <c r="I192" s="95" t="inlineStr">
        <is>
          <t>NoData</t>
        </is>
      </c>
      <c r="J192" s="95" t="inlineStr">
        <is>
          <t>NoData</t>
        </is>
      </c>
      <c r="K192" s="95" t="inlineStr">
        <is>
          <t>NoData</t>
        </is>
      </c>
      <c r="L192" s="95" t="inlineStr">
        <is>
          <t>NoData</t>
        </is>
      </c>
      <c r="M192" s="101" t="inlineStr">
        <is>
          <t>NoData</t>
        </is>
      </c>
      <c r="N192" s="101" t="inlineStr">
        <is>
          <t>NoData</t>
        </is>
      </c>
      <c r="O192" s="57" t="inlineStr">
        <is>
          <t>NoData</t>
        </is>
      </c>
      <c r="P192" s="57" t="inlineStr">
        <is>
          <t>NoData</t>
        </is>
      </c>
      <c r="Q192" s="57" t="inlineStr">
        <is>
          <t>NoData</t>
        </is>
      </c>
      <c r="R192" s="57" t="inlineStr">
        <is>
          <t>NoData</t>
        </is>
      </c>
      <c r="S192" s="57" t="inlineStr">
        <is>
          <t>NoData</t>
        </is>
      </c>
      <c r="T192" s="57" t="inlineStr">
        <is>
          <t>NoData</t>
        </is>
      </c>
      <c r="U192" s="57" t="inlineStr">
        <is>
          <t>NoData</t>
        </is>
      </c>
      <c r="V192" s="57" t="inlineStr">
        <is>
          <t>NoData</t>
        </is>
      </c>
      <c r="W192" s="57" t="inlineStr">
        <is>
          <t>NoData</t>
        </is>
      </c>
      <c r="X192" s="57" t="inlineStr">
        <is>
          <t>NoData</t>
        </is>
      </c>
      <c r="Y192" s="57" t="inlineStr">
        <is>
          <t>NoData</t>
        </is>
      </c>
      <c r="Z192" s="57" t="inlineStr">
        <is>
          <t>NoData</t>
        </is>
      </c>
      <c r="AA192" s="57" t="inlineStr">
        <is>
          <t>NoData</t>
        </is>
      </c>
      <c r="AB192" s="57" t="inlineStr">
        <is>
          <t>NoData</t>
        </is>
      </c>
      <c r="AC192" s="57" t="inlineStr">
        <is>
          <t>NoData</t>
        </is>
      </c>
      <c r="AD192" s="57" t="inlineStr">
        <is>
          <t>NoData</t>
        </is>
      </c>
      <c r="AE192" s="57" t="inlineStr">
        <is>
          <t>NoData</t>
        </is>
      </c>
      <c r="AF192" s="57" t="inlineStr">
        <is>
          <t>NoData</t>
        </is>
      </c>
      <c r="AG192" s="57" t="inlineStr">
        <is>
          <t>NoData</t>
        </is>
      </c>
    </row>
    <row r="193" ht="12.75" customHeight="1" s="198">
      <c r="A193" s="101" t="inlineStr">
        <is>
          <t>Réunion</t>
        </is>
      </c>
      <c r="B193" s="62">
        <f t="array" ref="B193">INDEX(Countries!$D$2:$D$255, MATCH(A193, Countries!$B$2:$B$255, 0))
</f>
        <v/>
      </c>
      <c r="C193" s="95" t="inlineStr">
        <is>
          <t>NoData</t>
        </is>
      </c>
      <c r="D193" s="95" t="inlineStr">
        <is>
          <t>NoData</t>
        </is>
      </c>
      <c r="E193" s="95" t="inlineStr">
        <is>
          <t>NoData</t>
        </is>
      </c>
      <c r="F193" s="95" t="inlineStr">
        <is>
          <t>NoData</t>
        </is>
      </c>
      <c r="G193" s="95" t="inlineStr">
        <is>
          <t>NoData</t>
        </is>
      </c>
      <c r="H193" s="95" t="inlineStr">
        <is>
          <t>NoData</t>
        </is>
      </c>
      <c r="I193" s="95" t="inlineStr">
        <is>
          <t>NoData</t>
        </is>
      </c>
      <c r="J193" s="95" t="inlineStr">
        <is>
          <t>NoData</t>
        </is>
      </c>
      <c r="K193" s="95" t="inlineStr">
        <is>
          <t>NoData</t>
        </is>
      </c>
      <c r="L193" s="95" t="inlineStr">
        <is>
          <t>NoData</t>
        </is>
      </c>
      <c r="M193" s="101" t="inlineStr">
        <is>
          <t>NoData</t>
        </is>
      </c>
      <c r="N193" s="101" t="inlineStr">
        <is>
          <t>NoData</t>
        </is>
      </c>
      <c r="O193" s="57" t="inlineStr">
        <is>
          <t>NoData</t>
        </is>
      </c>
      <c r="P193" s="57" t="inlineStr">
        <is>
          <t>NoData</t>
        </is>
      </c>
      <c r="Q193" s="57" t="inlineStr">
        <is>
          <t>NoData</t>
        </is>
      </c>
      <c r="R193" s="57" t="inlineStr">
        <is>
          <t>NoData</t>
        </is>
      </c>
      <c r="S193" s="57" t="inlineStr">
        <is>
          <t>NoData</t>
        </is>
      </c>
      <c r="T193" s="57" t="inlineStr">
        <is>
          <t>NoData</t>
        </is>
      </c>
      <c r="U193" s="57" t="inlineStr">
        <is>
          <t>NoData</t>
        </is>
      </c>
      <c r="V193" s="57" t="inlineStr">
        <is>
          <t>NoData</t>
        </is>
      </c>
      <c r="W193" s="57" t="inlineStr">
        <is>
          <t>NoData</t>
        </is>
      </c>
      <c r="X193" s="57" t="inlineStr">
        <is>
          <t>NoData</t>
        </is>
      </c>
      <c r="Y193" s="57" t="inlineStr">
        <is>
          <t>NoData</t>
        </is>
      </c>
      <c r="Z193" s="57" t="inlineStr">
        <is>
          <t>NoData</t>
        </is>
      </c>
      <c r="AA193" s="57" t="inlineStr">
        <is>
          <t>NoData</t>
        </is>
      </c>
      <c r="AB193" s="57" t="inlineStr">
        <is>
          <t>NoData</t>
        </is>
      </c>
      <c r="AC193" s="57" t="inlineStr">
        <is>
          <t>NoData</t>
        </is>
      </c>
      <c r="AD193" s="57" t="inlineStr">
        <is>
          <t>NoData</t>
        </is>
      </c>
      <c r="AE193" s="57" t="inlineStr">
        <is>
          <t>NoData</t>
        </is>
      </c>
      <c r="AF193" s="57" t="inlineStr">
        <is>
          <t>NoData</t>
        </is>
      </c>
      <c r="AG193" s="57" t="inlineStr">
        <is>
          <t>NoData</t>
        </is>
      </c>
    </row>
    <row r="194" ht="12.75" customHeight="1" s="198">
      <c r="A194" s="101" t="inlineStr">
        <is>
          <t>Romania</t>
        </is>
      </c>
      <c r="B194" s="62">
        <f t="array" ref="B194">INDEX(Countries!$D$2:$D$255, MATCH(A194, Countries!$B$2:$B$255, 0))
</f>
        <v/>
      </c>
      <c r="C194" s="95" t="inlineStr">
        <is>
          <t>NoData</t>
        </is>
      </c>
      <c r="D194" s="95" t="inlineStr">
        <is>
          <t>NoData</t>
        </is>
      </c>
      <c r="E194" s="95" t="inlineStr">
        <is>
          <t>NoData</t>
        </is>
      </c>
      <c r="F194" s="95" t="inlineStr">
        <is>
          <t>NoData</t>
        </is>
      </c>
      <c r="G194" s="95" t="inlineStr">
        <is>
          <t>NoData</t>
        </is>
      </c>
      <c r="H194" s="95" t="inlineStr">
        <is>
          <t>NoData</t>
        </is>
      </c>
      <c r="I194" s="95" t="inlineStr">
        <is>
          <t>NoData</t>
        </is>
      </c>
      <c r="J194" s="95" t="inlineStr">
        <is>
          <t>NoData</t>
        </is>
      </c>
      <c r="K194" s="95" t="inlineStr">
        <is>
          <t>NoData</t>
        </is>
      </c>
      <c r="L194" s="95" t="inlineStr">
        <is>
          <t>NoData</t>
        </is>
      </c>
      <c r="M194" s="101" t="inlineStr">
        <is>
          <t>NoData</t>
        </is>
      </c>
      <c r="N194" s="101" t="inlineStr">
        <is>
          <t>NoData</t>
        </is>
      </c>
      <c r="O194" s="57" t="inlineStr">
        <is>
          <t>NoData</t>
        </is>
      </c>
      <c r="P194" s="57" t="inlineStr">
        <is>
          <t>NoData</t>
        </is>
      </c>
      <c r="Q194" s="57" t="inlineStr">
        <is>
          <t>NoData</t>
        </is>
      </c>
      <c r="R194" s="57" t="inlineStr">
        <is>
          <t>NoData</t>
        </is>
      </c>
      <c r="S194" s="57" t="inlineStr">
        <is>
          <t>NoData</t>
        </is>
      </c>
      <c r="T194" s="57" t="inlineStr">
        <is>
          <t>NoData</t>
        </is>
      </c>
      <c r="U194" s="57" t="inlineStr">
        <is>
          <t>NoData</t>
        </is>
      </c>
      <c r="V194" s="57" t="inlineStr">
        <is>
          <t>NoData</t>
        </is>
      </c>
      <c r="W194" s="57" t="inlineStr">
        <is>
          <t>NoData</t>
        </is>
      </c>
      <c r="X194" s="57" t="inlineStr">
        <is>
          <t>NoData</t>
        </is>
      </c>
      <c r="Y194" s="57" t="inlineStr">
        <is>
          <t>NoData</t>
        </is>
      </c>
      <c r="Z194" s="57" t="inlineStr">
        <is>
          <t>NoData</t>
        </is>
      </c>
      <c r="AA194" s="57" t="inlineStr">
        <is>
          <t>NoData</t>
        </is>
      </c>
      <c r="AB194" s="57" t="inlineStr">
        <is>
          <t>NoData</t>
        </is>
      </c>
      <c r="AC194" s="57" t="inlineStr">
        <is>
          <t>NoData</t>
        </is>
      </c>
      <c r="AD194" s="57" t="inlineStr">
        <is>
          <t>NoData</t>
        </is>
      </c>
      <c r="AE194" s="57" t="inlineStr">
        <is>
          <t>NoData</t>
        </is>
      </c>
      <c r="AF194" s="57" t="inlineStr">
        <is>
          <t>NoData</t>
        </is>
      </c>
      <c r="AG194" s="57" t="inlineStr">
        <is>
          <t>NoData</t>
        </is>
      </c>
    </row>
    <row r="195" ht="12.75" customHeight="1" s="198">
      <c r="A195" s="101" t="inlineStr">
        <is>
          <t>Saint Helena</t>
        </is>
      </c>
      <c r="B195" s="62">
        <f t="array" ref="B195">INDEX(Countries!$D$2:$D$255, MATCH(A195, Countries!$B$2:$B$255, 0))
</f>
        <v/>
      </c>
      <c r="C195" s="95" t="inlineStr">
        <is>
          <t>NoData</t>
        </is>
      </c>
      <c r="D195" s="95" t="inlineStr">
        <is>
          <t>NoData</t>
        </is>
      </c>
      <c r="E195" s="95" t="inlineStr">
        <is>
          <t>NoData</t>
        </is>
      </c>
      <c r="F195" s="95" t="inlineStr">
        <is>
          <t>NoData</t>
        </is>
      </c>
      <c r="G195" s="95" t="inlineStr">
        <is>
          <t>NoData</t>
        </is>
      </c>
      <c r="H195" s="95" t="inlineStr">
        <is>
          <t>NoData</t>
        </is>
      </c>
      <c r="I195" s="95" t="inlineStr">
        <is>
          <t>NoData</t>
        </is>
      </c>
      <c r="J195" s="95" t="inlineStr">
        <is>
          <t>NoData</t>
        </is>
      </c>
      <c r="K195" s="95" t="inlineStr">
        <is>
          <t>NoData</t>
        </is>
      </c>
      <c r="L195" s="95" t="inlineStr">
        <is>
          <t>NoData</t>
        </is>
      </c>
      <c r="M195" s="101" t="inlineStr">
        <is>
          <t>NoData</t>
        </is>
      </c>
      <c r="N195" s="101" t="inlineStr">
        <is>
          <t>NoData</t>
        </is>
      </c>
      <c r="O195" s="57" t="inlineStr">
        <is>
          <t>NoData</t>
        </is>
      </c>
      <c r="P195" s="57" t="inlineStr">
        <is>
          <t>NoData</t>
        </is>
      </c>
      <c r="Q195" s="57" t="inlineStr">
        <is>
          <t>NoData</t>
        </is>
      </c>
      <c r="R195" s="57" t="inlineStr">
        <is>
          <t>NoData</t>
        </is>
      </c>
      <c r="S195" s="57" t="inlineStr">
        <is>
          <t>NoData</t>
        </is>
      </c>
      <c r="T195" s="57" t="inlineStr">
        <is>
          <t>NoData</t>
        </is>
      </c>
      <c r="U195" s="57" t="inlineStr">
        <is>
          <t>NoData</t>
        </is>
      </c>
      <c r="V195" s="57" t="inlineStr">
        <is>
          <t>NoData</t>
        </is>
      </c>
      <c r="W195" s="57" t="inlineStr">
        <is>
          <t>NoData</t>
        </is>
      </c>
      <c r="X195" s="57" t="inlineStr">
        <is>
          <t>NoData</t>
        </is>
      </c>
      <c r="Y195" s="57" t="inlineStr">
        <is>
          <t>NoData</t>
        </is>
      </c>
      <c r="Z195" s="57" t="inlineStr">
        <is>
          <t>NoData</t>
        </is>
      </c>
      <c r="AA195" s="57" t="inlineStr">
        <is>
          <t>NoData</t>
        </is>
      </c>
      <c r="AB195" s="57" t="inlineStr">
        <is>
          <t>NoData</t>
        </is>
      </c>
      <c r="AC195" s="57" t="inlineStr">
        <is>
          <t>NoData</t>
        </is>
      </c>
      <c r="AD195" s="57" t="inlineStr">
        <is>
          <t>NoData</t>
        </is>
      </c>
      <c r="AE195" s="57" t="inlineStr">
        <is>
          <t>NoData</t>
        </is>
      </c>
      <c r="AF195" s="57" t="inlineStr">
        <is>
          <t>NoData</t>
        </is>
      </c>
      <c r="AG195" s="57" t="inlineStr">
        <is>
          <t>NoData</t>
        </is>
      </c>
    </row>
    <row r="196" ht="12.75" customHeight="1" s="198">
      <c r="A196" s="101" t="inlineStr">
        <is>
          <t>Saint Pierre and Miquelon</t>
        </is>
      </c>
      <c r="B196" s="62">
        <f t="array" ref="B196">INDEX(Countries!$D$2:$D$255, MATCH(A196, Countries!$B$2:$B$255, 0))
</f>
        <v/>
      </c>
      <c r="C196" s="95" t="inlineStr">
        <is>
          <t>NoData</t>
        </is>
      </c>
      <c r="D196" s="95" t="inlineStr">
        <is>
          <t>NoData</t>
        </is>
      </c>
      <c r="E196" s="95" t="inlineStr">
        <is>
          <t>NoData</t>
        </is>
      </c>
      <c r="F196" s="95" t="inlineStr">
        <is>
          <t>NoData</t>
        </is>
      </c>
      <c r="G196" s="95" t="inlineStr">
        <is>
          <t>NoData</t>
        </is>
      </c>
      <c r="H196" s="95" t="inlineStr">
        <is>
          <t>NoData</t>
        </is>
      </c>
      <c r="I196" s="95" t="inlineStr">
        <is>
          <t>NoData</t>
        </is>
      </c>
      <c r="J196" s="95" t="inlineStr">
        <is>
          <t>NoData</t>
        </is>
      </c>
      <c r="K196" s="95" t="inlineStr">
        <is>
          <t>NoData</t>
        </is>
      </c>
      <c r="L196" s="95" t="inlineStr">
        <is>
          <t>NoData</t>
        </is>
      </c>
      <c r="M196" s="101" t="inlineStr">
        <is>
          <t>NoData</t>
        </is>
      </c>
      <c r="N196" s="101" t="inlineStr">
        <is>
          <t>NoData</t>
        </is>
      </c>
      <c r="O196" s="57" t="inlineStr">
        <is>
          <t>NoData</t>
        </is>
      </c>
      <c r="P196" s="57" t="inlineStr">
        <is>
          <t>NoData</t>
        </is>
      </c>
      <c r="Q196" s="57" t="inlineStr">
        <is>
          <t>NoData</t>
        </is>
      </c>
      <c r="R196" s="57" t="inlineStr">
        <is>
          <t>NoData</t>
        </is>
      </c>
      <c r="S196" s="57" t="inlineStr">
        <is>
          <t>NoData</t>
        </is>
      </c>
      <c r="T196" s="57" t="inlineStr">
        <is>
          <t>NoData</t>
        </is>
      </c>
      <c r="U196" s="57" t="inlineStr">
        <is>
          <t>NoData</t>
        </is>
      </c>
      <c r="V196" s="57" t="inlineStr">
        <is>
          <t>NoData</t>
        </is>
      </c>
      <c r="W196" s="57" t="inlineStr">
        <is>
          <t>NoData</t>
        </is>
      </c>
      <c r="X196" s="57" t="inlineStr">
        <is>
          <t>NoData</t>
        </is>
      </c>
      <c r="Y196" s="57" t="inlineStr">
        <is>
          <t>NoData</t>
        </is>
      </c>
      <c r="Z196" s="57" t="inlineStr">
        <is>
          <t>NoData</t>
        </is>
      </c>
      <c r="AA196" s="57" t="inlineStr">
        <is>
          <t>NoData</t>
        </is>
      </c>
      <c r="AB196" s="57" t="inlineStr">
        <is>
          <t>NoData</t>
        </is>
      </c>
      <c r="AC196" s="57" t="inlineStr">
        <is>
          <t>NoData</t>
        </is>
      </c>
      <c r="AD196" s="57" t="inlineStr">
        <is>
          <t>NoData</t>
        </is>
      </c>
      <c r="AE196" s="57" t="inlineStr">
        <is>
          <t>NoData</t>
        </is>
      </c>
      <c r="AF196" s="57" t="inlineStr">
        <is>
          <t>NoData</t>
        </is>
      </c>
      <c r="AG196" s="57" t="inlineStr">
        <is>
          <t>NoData</t>
        </is>
      </c>
    </row>
    <row r="197" ht="12.75" customHeight="1" s="198">
      <c r="A197" s="101" t="inlineStr">
        <is>
          <t>Syrian Arab Republic</t>
        </is>
      </c>
      <c r="B197" s="62">
        <f t="array" ref="B197">INDEX(Countries!$D$2:$D$255, MATCH(A197, Countries!$B$2:$B$255, 0))
</f>
        <v/>
      </c>
      <c r="C197" s="95" t="inlineStr">
        <is>
          <t>NoData</t>
        </is>
      </c>
      <c r="D197" s="95" t="inlineStr">
        <is>
          <t>NoData</t>
        </is>
      </c>
      <c r="E197" s="95" t="inlineStr">
        <is>
          <t>NoData</t>
        </is>
      </c>
      <c r="F197" s="95" t="inlineStr">
        <is>
          <t>NoData</t>
        </is>
      </c>
      <c r="G197" s="95" t="inlineStr">
        <is>
          <t>NoData</t>
        </is>
      </c>
      <c r="H197" s="95" t="inlineStr">
        <is>
          <t>NoData</t>
        </is>
      </c>
      <c r="I197" s="95" t="inlineStr">
        <is>
          <t>NoData</t>
        </is>
      </c>
      <c r="J197" s="95" t="inlineStr">
        <is>
          <t>NoData</t>
        </is>
      </c>
      <c r="K197" s="95" t="inlineStr">
        <is>
          <t>NoData</t>
        </is>
      </c>
      <c r="L197" s="95" t="inlineStr">
        <is>
          <t>NoData</t>
        </is>
      </c>
      <c r="M197" s="101" t="inlineStr">
        <is>
          <t>NoData</t>
        </is>
      </c>
      <c r="N197" s="101" t="inlineStr">
        <is>
          <t>NoData</t>
        </is>
      </c>
      <c r="O197" s="57" t="inlineStr">
        <is>
          <t>NoData</t>
        </is>
      </c>
      <c r="P197" s="57" t="inlineStr">
        <is>
          <t>NoData</t>
        </is>
      </c>
      <c r="Q197" s="57" t="inlineStr">
        <is>
          <t>NoData</t>
        </is>
      </c>
      <c r="R197" s="57" t="inlineStr">
        <is>
          <t>NoData</t>
        </is>
      </c>
      <c r="S197" s="57" t="inlineStr">
        <is>
          <t>NoData</t>
        </is>
      </c>
      <c r="T197" s="57" t="inlineStr">
        <is>
          <t>NoData</t>
        </is>
      </c>
      <c r="U197" s="57" t="inlineStr">
        <is>
          <t>NoData</t>
        </is>
      </c>
      <c r="V197" s="57" t="inlineStr">
        <is>
          <t>NoData</t>
        </is>
      </c>
      <c r="W197" s="57" t="inlineStr">
        <is>
          <t>NoData</t>
        </is>
      </c>
      <c r="X197" s="57" t="inlineStr">
        <is>
          <t>NoData</t>
        </is>
      </c>
      <c r="Y197" s="57" t="inlineStr">
        <is>
          <t>NoData</t>
        </is>
      </c>
      <c r="Z197" s="57" t="inlineStr">
        <is>
          <t>NoData</t>
        </is>
      </c>
      <c r="AA197" s="57" t="inlineStr">
        <is>
          <t>NoData</t>
        </is>
      </c>
      <c r="AB197" s="57" t="inlineStr">
        <is>
          <t>NoData</t>
        </is>
      </c>
      <c r="AC197" s="57" t="inlineStr">
        <is>
          <t>NoData</t>
        </is>
      </c>
      <c r="AD197" s="57" t="inlineStr">
        <is>
          <t>NoData</t>
        </is>
      </c>
      <c r="AE197" s="57" t="inlineStr">
        <is>
          <t>NoData</t>
        </is>
      </c>
      <c r="AF197" s="57" t="inlineStr">
        <is>
          <t>NoData</t>
        </is>
      </c>
      <c r="AG197" s="57" t="inlineStr">
        <is>
          <t>NoData</t>
        </is>
      </c>
    </row>
    <row r="198" ht="12.75" customHeight="1" s="198">
      <c r="A198" s="101" t="inlineStr">
        <is>
          <t>Tokelau</t>
        </is>
      </c>
      <c r="B198" s="62">
        <f t="array" ref="B198">INDEX(Countries!$D$2:$D$255, MATCH(A198, Countries!$B$2:$B$255, 0))
</f>
        <v/>
      </c>
      <c r="C198" s="95" t="inlineStr">
        <is>
          <t>NoData</t>
        </is>
      </c>
      <c r="D198" s="95" t="inlineStr">
        <is>
          <t>NoData</t>
        </is>
      </c>
      <c r="E198" s="95" t="inlineStr">
        <is>
          <t>NoData</t>
        </is>
      </c>
      <c r="F198" s="95" t="inlineStr">
        <is>
          <t>NoData</t>
        </is>
      </c>
      <c r="G198" s="95" t="inlineStr">
        <is>
          <t>NoData</t>
        </is>
      </c>
      <c r="H198" s="95" t="inlineStr">
        <is>
          <t>NoData</t>
        </is>
      </c>
      <c r="I198" s="95" t="inlineStr">
        <is>
          <t>NoData</t>
        </is>
      </c>
      <c r="J198" s="95" t="inlineStr">
        <is>
          <t>NoData</t>
        </is>
      </c>
      <c r="K198" s="95" t="inlineStr">
        <is>
          <t>NoData</t>
        </is>
      </c>
      <c r="L198" s="95" t="inlineStr">
        <is>
          <t>NoData</t>
        </is>
      </c>
      <c r="M198" s="101" t="inlineStr">
        <is>
          <t>NoData</t>
        </is>
      </c>
      <c r="N198" s="101" t="inlineStr">
        <is>
          <t>NoData</t>
        </is>
      </c>
      <c r="O198" s="57" t="inlineStr">
        <is>
          <t>NoData</t>
        </is>
      </c>
      <c r="P198" s="57" t="inlineStr">
        <is>
          <t>NoData</t>
        </is>
      </c>
      <c r="Q198" s="57" t="inlineStr">
        <is>
          <t>NoData</t>
        </is>
      </c>
      <c r="R198" s="57" t="inlineStr">
        <is>
          <t>NoData</t>
        </is>
      </c>
      <c r="S198" s="57" t="inlineStr">
        <is>
          <t>NoData</t>
        </is>
      </c>
      <c r="T198" s="57" t="inlineStr">
        <is>
          <t>NoData</t>
        </is>
      </c>
      <c r="U198" s="57" t="inlineStr">
        <is>
          <t>NoData</t>
        </is>
      </c>
      <c r="V198" s="57" t="inlineStr">
        <is>
          <t>NoData</t>
        </is>
      </c>
      <c r="W198" s="57" t="inlineStr">
        <is>
          <t>NoData</t>
        </is>
      </c>
      <c r="X198" s="57" t="inlineStr">
        <is>
          <t>NoData</t>
        </is>
      </c>
      <c r="Y198" s="57" t="inlineStr">
        <is>
          <t>NoData</t>
        </is>
      </c>
      <c r="Z198" s="57" t="inlineStr">
        <is>
          <t>NoData</t>
        </is>
      </c>
      <c r="AA198" s="57" t="inlineStr">
        <is>
          <t>NoData</t>
        </is>
      </c>
      <c r="AB198" s="57" t="inlineStr">
        <is>
          <t>NoData</t>
        </is>
      </c>
      <c r="AC198" s="57" t="inlineStr">
        <is>
          <t>NoData</t>
        </is>
      </c>
      <c r="AD198" s="57" t="inlineStr">
        <is>
          <t>NoData</t>
        </is>
      </c>
      <c r="AE198" s="57" t="inlineStr">
        <is>
          <t>NoData</t>
        </is>
      </c>
      <c r="AF198" s="57" t="inlineStr">
        <is>
          <t>NoData</t>
        </is>
      </c>
      <c r="AG198" s="57" t="inlineStr">
        <is>
          <t>NoData</t>
        </is>
      </c>
    </row>
    <row r="199" ht="12.75" customHeight="1" s="198">
      <c r="A199" s="101" t="inlineStr">
        <is>
          <t>Turkmenistan</t>
        </is>
      </c>
      <c r="B199" s="62">
        <f t="array" ref="B199">INDEX(Countries!$D$2:$D$255, MATCH(A199, Countries!$B$2:$B$255, 0))
</f>
        <v/>
      </c>
      <c r="C199" s="95" t="inlineStr">
        <is>
          <t>NoData</t>
        </is>
      </c>
      <c r="D199" s="95" t="inlineStr">
        <is>
          <t>NoData</t>
        </is>
      </c>
      <c r="E199" s="95" t="inlineStr">
        <is>
          <t>NoData</t>
        </is>
      </c>
      <c r="F199" s="95" t="inlineStr">
        <is>
          <t>NoData</t>
        </is>
      </c>
      <c r="G199" s="95" t="inlineStr">
        <is>
          <t>NoData</t>
        </is>
      </c>
      <c r="H199" s="95" t="inlineStr">
        <is>
          <t>NoData</t>
        </is>
      </c>
      <c r="I199" s="95" t="inlineStr">
        <is>
          <t>NoData</t>
        </is>
      </c>
      <c r="J199" s="95" t="inlineStr">
        <is>
          <t>NoData</t>
        </is>
      </c>
      <c r="K199" s="95" t="inlineStr">
        <is>
          <t>NoData</t>
        </is>
      </c>
      <c r="L199" s="95" t="inlineStr">
        <is>
          <t>NoData</t>
        </is>
      </c>
      <c r="M199" s="101" t="inlineStr">
        <is>
          <t>NoData</t>
        </is>
      </c>
      <c r="N199" s="101" t="inlineStr">
        <is>
          <t>NoData</t>
        </is>
      </c>
      <c r="O199" s="57" t="inlineStr">
        <is>
          <t>NoData</t>
        </is>
      </c>
      <c r="P199" s="57" t="inlineStr">
        <is>
          <t>NoData</t>
        </is>
      </c>
      <c r="Q199" s="57" t="inlineStr">
        <is>
          <t>NoData</t>
        </is>
      </c>
      <c r="R199" s="57" t="inlineStr">
        <is>
          <t>NoData</t>
        </is>
      </c>
      <c r="S199" s="57" t="inlineStr">
        <is>
          <t>NoData</t>
        </is>
      </c>
      <c r="T199" s="57" t="inlineStr">
        <is>
          <t>NoData</t>
        </is>
      </c>
      <c r="U199" s="57" t="inlineStr">
        <is>
          <t>NoData</t>
        </is>
      </c>
      <c r="V199" s="57" t="inlineStr">
        <is>
          <t>NoData</t>
        </is>
      </c>
      <c r="W199" s="57" t="inlineStr">
        <is>
          <t>NoData</t>
        </is>
      </c>
      <c r="X199" s="57" t="inlineStr">
        <is>
          <t>NoData</t>
        </is>
      </c>
      <c r="Y199" s="57" t="inlineStr">
        <is>
          <t>NoData</t>
        </is>
      </c>
      <c r="Z199" s="57" t="inlineStr">
        <is>
          <t>NoData</t>
        </is>
      </c>
      <c r="AA199" s="57" t="inlineStr">
        <is>
          <t>NoData</t>
        </is>
      </c>
      <c r="AB199" s="57" t="inlineStr">
        <is>
          <t>NoData</t>
        </is>
      </c>
      <c r="AC199" s="57" t="inlineStr">
        <is>
          <t>NoData</t>
        </is>
      </c>
      <c r="AD199" s="57" t="inlineStr">
        <is>
          <t>NoData</t>
        </is>
      </c>
      <c r="AE199" s="57" t="inlineStr">
        <is>
          <t>NoData</t>
        </is>
      </c>
      <c r="AF199" s="57" t="inlineStr">
        <is>
          <t>NoData</t>
        </is>
      </c>
      <c r="AG199" s="57" t="inlineStr">
        <is>
          <t>NoData</t>
        </is>
      </c>
    </row>
    <row r="200" ht="12.75" customHeight="1" s="198">
      <c r="A200" s="101" t="inlineStr">
        <is>
          <t>Uruguay</t>
        </is>
      </c>
      <c r="B200" s="62">
        <f t="array" ref="B200">INDEX(Countries!$D$2:$D$255, MATCH(A200, Countries!$B$2:$B$255, 0))
</f>
        <v/>
      </c>
      <c r="C200" s="95" t="inlineStr">
        <is>
          <t>NoData</t>
        </is>
      </c>
      <c r="D200" s="95" t="inlineStr">
        <is>
          <t>NoData</t>
        </is>
      </c>
      <c r="E200" s="95" t="inlineStr">
        <is>
          <t>NoData</t>
        </is>
      </c>
      <c r="F200" s="95" t="inlineStr">
        <is>
          <t>NoData</t>
        </is>
      </c>
      <c r="G200" s="95" t="inlineStr">
        <is>
          <t>NoData</t>
        </is>
      </c>
      <c r="H200" s="95" t="inlineStr">
        <is>
          <t>NoData</t>
        </is>
      </c>
      <c r="I200" s="95" t="inlineStr">
        <is>
          <t>NoData</t>
        </is>
      </c>
      <c r="J200" s="95" t="inlineStr">
        <is>
          <t>NoData</t>
        </is>
      </c>
      <c r="K200" s="95" t="inlineStr">
        <is>
          <t>NoData</t>
        </is>
      </c>
      <c r="L200" s="95" t="inlineStr">
        <is>
          <t>NoData</t>
        </is>
      </c>
      <c r="M200" s="101" t="inlineStr">
        <is>
          <t>NoData</t>
        </is>
      </c>
      <c r="N200" s="101" t="inlineStr">
        <is>
          <t>NoData</t>
        </is>
      </c>
      <c r="O200" s="57" t="inlineStr">
        <is>
          <t>NoData</t>
        </is>
      </c>
      <c r="P200" s="57" t="inlineStr">
        <is>
          <t>NoData</t>
        </is>
      </c>
      <c r="Q200" s="57" t="inlineStr">
        <is>
          <t>NoData</t>
        </is>
      </c>
      <c r="R200" s="57" t="inlineStr">
        <is>
          <t>NoData</t>
        </is>
      </c>
      <c r="S200" s="57" t="inlineStr">
        <is>
          <t>NoData</t>
        </is>
      </c>
      <c r="T200" s="57" t="inlineStr">
        <is>
          <t>NoData</t>
        </is>
      </c>
      <c r="U200" s="57" t="inlineStr">
        <is>
          <t>NoData</t>
        </is>
      </c>
      <c r="V200" s="57" t="inlineStr">
        <is>
          <t>NoData</t>
        </is>
      </c>
      <c r="W200" s="57" t="inlineStr">
        <is>
          <t>NoData</t>
        </is>
      </c>
      <c r="X200" s="57" t="inlineStr">
        <is>
          <t>NoData</t>
        </is>
      </c>
      <c r="Y200" s="57" t="inlineStr">
        <is>
          <t>NoData</t>
        </is>
      </c>
      <c r="Z200" s="57" t="inlineStr">
        <is>
          <t>NoData</t>
        </is>
      </c>
      <c r="AA200" s="57" t="inlineStr">
        <is>
          <t>NoData</t>
        </is>
      </c>
      <c r="AB200" s="57" t="inlineStr">
        <is>
          <t>NoData</t>
        </is>
      </c>
      <c r="AC200" s="57" t="inlineStr">
        <is>
          <t>NoData</t>
        </is>
      </c>
      <c r="AD200" s="57" t="inlineStr">
        <is>
          <t>NoData</t>
        </is>
      </c>
      <c r="AE200" s="57" t="inlineStr">
        <is>
          <t>NoData</t>
        </is>
      </c>
      <c r="AF200" s="57" t="inlineStr">
        <is>
          <t>NoData</t>
        </is>
      </c>
      <c r="AG200" s="57" t="inlineStr">
        <is>
          <t>NoData</t>
        </is>
      </c>
    </row>
    <row r="201" ht="12.75" customHeight="1" s="198">
      <c r="A201" s="101" t="inlineStr">
        <is>
          <t>Western Sahara</t>
        </is>
      </c>
      <c r="B201" s="62">
        <f t="array" ref="B201">INDEX(Countries!$D$2:$D$255, MATCH(A201, Countries!$B$2:$B$255, 0))
</f>
        <v/>
      </c>
      <c r="C201" s="95" t="inlineStr">
        <is>
          <t>NoData</t>
        </is>
      </c>
      <c r="D201" s="95" t="inlineStr">
        <is>
          <t>NoData</t>
        </is>
      </c>
      <c r="E201" s="95" t="inlineStr">
        <is>
          <t>NoData</t>
        </is>
      </c>
      <c r="F201" s="95" t="inlineStr">
        <is>
          <t>NoData</t>
        </is>
      </c>
      <c r="G201" s="95" t="inlineStr">
        <is>
          <t>NoData</t>
        </is>
      </c>
      <c r="H201" s="95" t="inlineStr">
        <is>
          <t>NoData</t>
        </is>
      </c>
      <c r="I201" s="95" t="inlineStr">
        <is>
          <t>NoData</t>
        </is>
      </c>
      <c r="J201" s="95" t="inlineStr">
        <is>
          <t>NoData</t>
        </is>
      </c>
      <c r="K201" s="95" t="inlineStr">
        <is>
          <t>NoData</t>
        </is>
      </c>
      <c r="L201" s="95" t="inlineStr">
        <is>
          <t>NoData</t>
        </is>
      </c>
      <c r="M201" s="101" t="inlineStr">
        <is>
          <t>NoData</t>
        </is>
      </c>
      <c r="N201" s="101" t="inlineStr">
        <is>
          <t>NoData</t>
        </is>
      </c>
      <c r="O201" s="57" t="inlineStr">
        <is>
          <t>NoData</t>
        </is>
      </c>
      <c r="P201" s="57" t="inlineStr">
        <is>
          <t>NoData</t>
        </is>
      </c>
      <c r="Q201" s="57" t="inlineStr">
        <is>
          <t>NoData</t>
        </is>
      </c>
      <c r="R201" s="57" t="inlineStr">
        <is>
          <t>NoData</t>
        </is>
      </c>
      <c r="S201" s="57" t="inlineStr">
        <is>
          <t>NoData</t>
        </is>
      </c>
      <c r="T201" s="57" t="inlineStr">
        <is>
          <t>NoData</t>
        </is>
      </c>
      <c r="U201" s="57" t="inlineStr">
        <is>
          <t>NoData</t>
        </is>
      </c>
      <c r="V201" s="57" t="inlineStr">
        <is>
          <t>NoData</t>
        </is>
      </c>
      <c r="W201" s="57" t="inlineStr">
        <is>
          <t>NoData</t>
        </is>
      </c>
      <c r="X201" s="57" t="inlineStr">
        <is>
          <t>NoData</t>
        </is>
      </c>
      <c r="Y201" s="57" t="inlineStr">
        <is>
          <t>NoData</t>
        </is>
      </c>
      <c r="Z201" s="57" t="inlineStr">
        <is>
          <t>NoData</t>
        </is>
      </c>
      <c r="AA201" s="57" t="inlineStr">
        <is>
          <t>NoData</t>
        </is>
      </c>
      <c r="AB201" s="57" t="inlineStr">
        <is>
          <t>NoData</t>
        </is>
      </c>
      <c r="AC201" s="57" t="inlineStr">
        <is>
          <t>NoData</t>
        </is>
      </c>
      <c r="AD201" s="57" t="inlineStr">
        <is>
          <t>NoData</t>
        </is>
      </c>
      <c r="AE201" s="57" t="inlineStr">
        <is>
          <t>NoData</t>
        </is>
      </c>
      <c r="AF201" s="57" t="inlineStr">
        <is>
          <t>NoData</t>
        </is>
      </c>
      <c r="AG201" s="57" t="inlineStr">
        <is>
          <t>NoData</t>
        </is>
      </c>
    </row>
    <row r="202" ht="12.75" customHeight="1" s="198">
      <c r="A202" s="101" t="inlineStr">
        <is>
          <t>Afghanistan</t>
        </is>
      </c>
      <c r="B202" s="62">
        <f t="array" ref="B202">INDEX(Countries!$D$2:$D$255, MATCH(A202, Countries!$B$2:$B$255, 0))
</f>
        <v/>
      </c>
      <c r="C202" s="95" t="inlineStr">
        <is>
          <t>NoData</t>
        </is>
      </c>
      <c r="D202" s="95" t="inlineStr">
        <is>
          <t>NoData</t>
        </is>
      </c>
      <c r="E202" s="95" t="inlineStr">
        <is>
          <t>NoData</t>
        </is>
      </c>
      <c r="F202" s="95" t="inlineStr">
        <is>
          <t>NoData</t>
        </is>
      </c>
      <c r="G202" s="95" t="inlineStr">
        <is>
          <t>NoData</t>
        </is>
      </c>
      <c r="H202" s="95" t="inlineStr">
        <is>
          <t>NoData</t>
        </is>
      </c>
      <c r="I202" s="95" t="inlineStr">
        <is>
          <t>NoData</t>
        </is>
      </c>
      <c r="J202" s="95" t="inlineStr">
        <is>
          <t>NoData</t>
        </is>
      </c>
      <c r="K202" s="95" t="inlineStr">
        <is>
          <t>NoData</t>
        </is>
      </c>
      <c r="L202" s="95" t="inlineStr">
        <is>
          <t>NoData</t>
        </is>
      </c>
      <c r="M202" s="101" t="inlineStr">
        <is>
          <t>NoData</t>
        </is>
      </c>
      <c r="N202" s="101" t="inlineStr">
        <is>
          <t>NoData</t>
        </is>
      </c>
      <c r="O202" s="57" t="inlineStr">
        <is>
          <t>NoData</t>
        </is>
      </c>
      <c r="P202" s="57" t="inlineStr">
        <is>
          <t>NoData</t>
        </is>
      </c>
      <c r="Q202" s="57" t="inlineStr">
        <is>
          <t>NoData</t>
        </is>
      </c>
      <c r="R202" s="57" t="inlineStr">
        <is>
          <t>NoData</t>
        </is>
      </c>
      <c r="S202" s="57" t="inlineStr">
        <is>
          <t>NoData</t>
        </is>
      </c>
      <c r="T202" s="57" t="inlineStr">
        <is>
          <t>NoData</t>
        </is>
      </c>
      <c r="U202" s="57" t="inlineStr">
        <is>
          <t>NoData</t>
        </is>
      </c>
      <c r="V202" s="57" t="inlineStr">
        <is>
          <t>NoData</t>
        </is>
      </c>
      <c r="W202" s="57" t="inlineStr">
        <is>
          <t>NoData</t>
        </is>
      </c>
      <c r="X202" s="57" t="inlineStr">
        <is>
          <t>NoData</t>
        </is>
      </c>
      <c r="Y202" s="57" t="inlineStr">
        <is>
          <t>NoData</t>
        </is>
      </c>
      <c r="Z202" s="57" t="inlineStr">
        <is>
          <t>NoData</t>
        </is>
      </c>
      <c r="AA202" s="57" t="inlineStr">
        <is>
          <t>NoData</t>
        </is>
      </c>
      <c r="AB202" s="57" t="inlineStr">
        <is>
          <t>NoData</t>
        </is>
      </c>
      <c r="AC202" s="57" t="inlineStr">
        <is>
          <t>NoData</t>
        </is>
      </c>
      <c r="AD202" s="57" t="inlineStr">
        <is>
          <t>NoData</t>
        </is>
      </c>
      <c r="AE202" s="57" t="inlineStr">
        <is>
          <t>NoData</t>
        </is>
      </c>
      <c r="AF202" s="57" t="inlineStr">
        <is>
          <t>NoData</t>
        </is>
      </c>
      <c r="AG202" s="57" t="inlineStr">
        <is>
          <t>NoData</t>
        </is>
      </c>
    </row>
    <row r="203" ht="12.75" customHeight="1" s="198">
      <c r="A203" s="101" t="inlineStr">
        <is>
          <t>Armenia</t>
        </is>
      </c>
      <c r="B203" s="62">
        <f t="array" ref="B203">INDEX(Countries!$D$2:$D$255, MATCH(A203, Countries!$B$2:$B$255, 0))
</f>
        <v/>
      </c>
      <c r="C203" s="95" t="inlineStr">
        <is>
          <t>NoData</t>
        </is>
      </c>
      <c r="D203" s="95" t="inlineStr">
        <is>
          <t>NoData</t>
        </is>
      </c>
      <c r="E203" s="95" t="inlineStr">
        <is>
          <t>NoData</t>
        </is>
      </c>
      <c r="F203" s="95" t="inlineStr">
        <is>
          <t>NoData</t>
        </is>
      </c>
      <c r="G203" s="95" t="inlineStr">
        <is>
          <t>NoData</t>
        </is>
      </c>
      <c r="H203" s="95" t="inlineStr">
        <is>
          <t>NoData</t>
        </is>
      </c>
      <c r="I203" s="95" t="inlineStr">
        <is>
          <t>NoData</t>
        </is>
      </c>
      <c r="J203" s="95" t="inlineStr">
        <is>
          <t>NoData</t>
        </is>
      </c>
      <c r="K203" s="95" t="inlineStr">
        <is>
          <t>NoData</t>
        </is>
      </c>
      <c r="L203" s="95" t="inlineStr">
        <is>
          <t>NoData</t>
        </is>
      </c>
      <c r="M203" s="101" t="inlineStr">
        <is>
          <t>NoData</t>
        </is>
      </c>
      <c r="N203" s="101" t="inlineStr">
        <is>
          <t>NoData</t>
        </is>
      </c>
      <c r="O203" s="57" t="inlineStr">
        <is>
          <t>NoData</t>
        </is>
      </c>
      <c r="P203" s="57" t="inlineStr">
        <is>
          <t>NoData</t>
        </is>
      </c>
      <c r="Q203" s="57" t="inlineStr">
        <is>
          <t>NoData</t>
        </is>
      </c>
      <c r="R203" s="57" t="inlineStr">
        <is>
          <t>NoData</t>
        </is>
      </c>
      <c r="S203" s="57" t="inlineStr">
        <is>
          <t>NoData</t>
        </is>
      </c>
      <c r="T203" s="57" t="inlineStr">
        <is>
          <t>NoData</t>
        </is>
      </c>
      <c r="U203" s="57" t="inlineStr">
        <is>
          <t>NoData</t>
        </is>
      </c>
      <c r="V203" s="57" t="inlineStr">
        <is>
          <t>NoData</t>
        </is>
      </c>
      <c r="W203" s="57" t="inlineStr">
        <is>
          <t>NoData</t>
        </is>
      </c>
      <c r="X203" s="57" t="inlineStr">
        <is>
          <t>NoData</t>
        </is>
      </c>
      <c r="Y203" s="57" t="inlineStr">
        <is>
          <t>NoData</t>
        </is>
      </c>
      <c r="Z203" s="57" t="inlineStr">
        <is>
          <t>NoData</t>
        </is>
      </c>
      <c r="AA203" s="57" t="inlineStr">
        <is>
          <t>NoData</t>
        </is>
      </c>
      <c r="AB203" s="57" t="inlineStr">
        <is>
          <t>NoData</t>
        </is>
      </c>
      <c r="AC203" s="57" t="inlineStr">
        <is>
          <t>NoData</t>
        </is>
      </c>
      <c r="AD203" s="57" t="inlineStr">
        <is>
          <t>NoData</t>
        </is>
      </c>
      <c r="AE203" s="57" t="inlineStr">
        <is>
          <t>NoData</t>
        </is>
      </c>
      <c r="AF203" s="57" t="inlineStr">
        <is>
          <t>NoData</t>
        </is>
      </c>
      <c r="AG203" s="57" t="inlineStr">
        <is>
          <t>NoData</t>
        </is>
      </c>
    </row>
    <row r="204" ht="12.75" customHeight="1" s="198">
      <c r="A204" s="101" t="inlineStr">
        <is>
          <t>Austria</t>
        </is>
      </c>
      <c r="B204" s="62">
        <f t="array" ref="B204">INDEX(Countries!$D$2:$D$255, MATCH(A204, Countries!$B$2:$B$255, 0))
</f>
        <v/>
      </c>
      <c r="C204" s="95" t="inlineStr">
        <is>
          <t>NoData</t>
        </is>
      </c>
      <c r="D204" s="95" t="inlineStr">
        <is>
          <t>NoData</t>
        </is>
      </c>
      <c r="E204" s="95" t="inlineStr">
        <is>
          <t>NoData</t>
        </is>
      </c>
      <c r="F204" s="95" t="inlineStr">
        <is>
          <t>NoData</t>
        </is>
      </c>
      <c r="G204" s="95" t="inlineStr">
        <is>
          <t>NoData</t>
        </is>
      </c>
      <c r="H204" s="95" t="inlineStr">
        <is>
          <t>NoData</t>
        </is>
      </c>
      <c r="I204" s="95" t="inlineStr">
        <is>
          <t>NoData</t>
        </is>
      </c>
      <c r="J204" s="95" t="inlineStr">
        <is>
          <t>NoData</t>
        </is>
      </c>
      <c r="K204" s="95" t="inlineStr">
        <is>
          <t>NoData</t>
        </is>
      </c>
      <c r="L204" s="95" t="inlineStr">
        <is>
          <t>NoData</t>
        </is>
      </c>
      <c r="M204" s="101" t="inlineStr">
        <is>
          <t>NoData</t>
        </is>
      </c>
      <c r="N204" s="101" t="inlineStr">
        <is>
          <t>NoData</t>
        </is>
      </c>
      <c r="O204" s="57" t="inlineStr">
        <is>
          <t>NoData</t>
        </is>
      </c>
      <c r="P204" s="57" t="inlineStr">
        <is>
          <t>NoData</t>
        </is>
      </c>
      <c r="Q204" s="57" t="inlineStr">
        <is>
          <t>NoData</t>
        </is>
      </c>
      <c r="R204" s="57" t="inlineStr">
        <is>
          <t>NoData</t>
        </is>
      </c>
      <c r="S204" s="57" t="inlineStr">
        <is>
          <t>NoData</t>
        </is>
      </c>
      <c r="T204" s="57" t="inlineStr">
        <is>
          <t>NoData</t>
        </is>
      </c>
      <c r="U204" s="57" t="inlineStr">
        <is>
          <t>NoData</t>
        </is>
      </c>
      <c r="V204" s="57" t="inlineStr">
        <is>
          <t>NoData</t>
        </is>
      </c>
      <c r="W204" s="57" t="inlineStr">
        <is>
          <t>NoData</t>
        </is>
      </c>
      <c r="X204" s="57" t="inlineStr">
        <is>
          <t>NoData</t>
        </is>
      </c>
      <c r="Y204" s="57" t="inlineStr">
        <is>
          <t>NoData</t>
        </is>
      </c>
      <c r="Z204" s="57" t="inlineStr">
        <is>
          <t>NoData</t>
        </is>
      </c>
      <c r="AA204" s="57" t="inlineStr">
        <is>
          <t>NoData</t>
        </is>
      </c>
      <c r="AB204" s="57" t="inlineStr">
        <is>
          <t>NoData</t>
        </is>
      </c>
      <c r="AC204" s="57" t="inlineStr">
        <is>
          <t>NoData</t>
        </is>
      </c>
      <c r="AD204" s="57" t="inlineStr">
        <is>
          <t>NoData</t>
        </is>
      </c>
      <c r="AE204" s="57" t="inlineStr">
        <is>
          <t>NoData</t>
        </is>
      </c>
      <c r="AF204" s="57" t="inlineStr">
        <is>
          <t>NoData</t>
        </is>
      </c>
      <c r="AG204" s="57" t="inlineStr">
        <is>
          <t>NoData</t>
        </is>
      </c>
    </row>
    <row r="205" ht="12.75" customHeight="1" s="198">
      <c r="A205" s="101" t="inlineStr">
        <is>
          <t>Burundi</t>
        </is>
      </c>
      <c r="B205" s="62">
        <f t="array" ref="B205">INDEX(Countries!$D$2:$D$255, MATCH(A205, Countries!$B$2:$B$255, 0))
</f>
        <v/>
      </c>
      <c r="C205" s="95" t="inlineStr">
        <is>
          <t>NoData</t>
        </is>
      </c>
      <c r="D205" s="95" t="inlineStr">
        <is>
          <t>NoData</t>
        </is>
      </c>
      <c r="E205" s="95" t="inlineStr">
        <is>
          <t>NoData</t>
        </is>
      </c>
      <c r="F205" s="95" t="inlineStr">
        <is>
          <t>NoData</t>
        </is>
      </c>
      <c r="G205" s="95" t="inlineStr">
        <is>
          <t>NoData</t>
        </is>
      </c>
      <c r="H205" s="95" t="inlineStr">
        <is>
          <t>NoData</t>
        </is>
      </c>
      <c r="I205" s="95" t="inlineStr">
        <is>
          <t>NoData</t>
        </is>
      </c>
      <c r="J205" s="95" t="inlineStr">
        <is>
          <t>NoData</t>
        </is>
      </c>
      <c r="K205" s="95" t="inlineStr">
        <is>
          <t>NoData</t>
        </is>
      </c>
      <c r="L205" s="95" t="inlineStr">
        <is>
          <t>NoData</t>
        </is>
      </c>
      <c r="M205" s="101" t="inlineStr">
        <is>
          <t>NoData</t>
        </is>
      </c>
      <c r="N205" s="101" t="inlineStr">
        <is>
          <t>NoData</t>
        </is>
      </c>
      <c r="O205" s="57" t="inlineStr">
        <is>
          <t>NoData</t>
        </is>
      </c>
      <c r="P205" s="57" t="inlineStr">
        <is>
          <t>NoData</t>
        </is>
      </c>
      <c r="Q205" s="57" t="inlineStr">
        <is>
          <t>NoData</t>
        </is>
      </c>
      <c r="R205" s="57" t="inlineStr">
        <is>
          <t>NoData</t>
        </is>
      </c>
      <c r="S205" s="57" t="inlineStr">
        <is>
          <t>NoData</t>
        </is>
      </c>
      <c r="T205" s="57" t="inlineStr">
        <is>
          <t>NoData</t>
        </is>
      </c>
      <c r="U205" s="57" t="inlineStr">
        <is>
          <t>NoData</t>
        </is>
      </c>
      <c r="V205" s="57" t="inlineStr">
        <is>
          <t>NoData</t>
        </is>
      </c>
      <c r="W205" s="57" t="inlineStr">
        <is>
          <t>NoData</t>
        </is>
      </c>
      <c r="X205" s="57" t="inlineStr">
        <is>
          <t>NoData</t>
        </is>
      </c>
      <c r="Y205" s="57" t="inlineStr">
        <is>
          <t>NoData</t>
        </is>
      </c>
      <c r="Z205" s="57" t="inlineStr">
        <is>
          <t>NoData</t>
        </is>
      </c>
      <c r="AA205" s="57" t="inlineStr">
        <is>
          <t>NoData</t>
        </is>
      </c>
      <c r="AB205" s="57" t="inlineStr">
        <is>
          <t>NoData</t>
        </is>
      </c>
      <c r="AC205" s="57" t="inlineStr">
        <is>
          <t>NoData</t>
        </is>
      </c>
      <c r="AD205" s="57" t="inlineStr">
        <is>
          <t>NoData</t>
        </is>
      </c>
      <c r="AE205" s="57" t="inlineStr">
        <is>
          <t>NoData</t>
        </is>
      </c>
      <c r="AF205" s="57" t="inlineStr">
        <is>
          <t>NoData</t>
        </is>
      </c>
      <c r="AG205" s="57" t="inlineStr">
        <is>
          <t>NoData</t>
        </is>
      </c>
    </row>
    <row r="206" ht="12.75" customHeight="1" s="198">
      <c r="A206" s="101" t="inlineStr">
        <is>
          <t>Burkina Faso</t>
        </is>
      </c>
      <c r="B206" s="62">
        <f t="array" ref="B206">INDEX(Countries!$D$2:$D$255, MATCH(A206, Countries!$B$2:$B$255, 0))
</f>
        <v/>
      </c>
      <c r="C206" s="95" t="inlineStr">
        <is>
          <t>NoData</t>
        </is>
      </c>
      <c r="D206" s="95" t="inlineStr">
        <is>
          <t>NoData</t>
        </is>
      </c>
      <c r="E206" s="95" t="inlineStr">
        <is>
          <t>NoData</t>
        </is>
      </c>
      <c r="F206" s="95" t="inlineStr">
        <is>
          <t>NoData</t>
        </is>
      </c>
      <c r="G206" s="95" t="inlineStr">
        <is>
          <t>NoData</t>
        </is>
      </c>
      <c r="H206" s="95" t="inlineStr">
        <is>
          <t>NoData</t>
        </is>
      </c>
      <c r="I206" s="95" t="inlineStr">
        <is>
          <t>NoData</t>
        </is>
      </c>
      <c r="J206" s="95" t="inlineStr">
        <is>
          <t>NoData</t>
        </is>
      </c>
      <c r="K206" s="95" t="inlineStr">
        <is>
          <t>NoData</t>
        </is>
      </c>
      <c r="L206" s="95" t="inlineStr">
        <is>
          <t>NoData</t>
        </is>
      </c>
      <c r="M206" s="101" t="inlineStr">
        <is>
          <t>NoData</t>
        </is>
      </c>
      <c r="N206" s="101" t="inlineStr">
        <is>
          <t>NoData</t>
        </is>
      </c>
      <c r="O206" s="57" t="inlineStr">
        <is>
          <t>NoData</t>
        </is>
      </c>
      <c r="P206" s="57" t="inlineStr">
        <is>
          <t>NoData</t>
        </is>
      </c>
      <c r="Q206" s="57" t="inlineStr">
        <is>
          <t>NoData</t>
        </is>
      </c>
      <c r="R206" s="57" t="inlineStr">
        <is>
          <t>NoData</t>
        </is>
      </c>
      <c r="S206" s="57" t="inlineStr">
        <is>
          <t>NoData</t>
        </is>
      </c>
      <c r="T206" s="57" t="inlineStr">
        <is>
          <t>NoData</t>
        </is>
      </c>
      <c r="U206" s="57" t="inlineStr">
        <is>
          <t>NoData</t>
        </is>
      </c>
      <c r="V206" s="57" t="inlineStr">
        <is>
          <t>NoData</t>
        </is>
      </c>
      <c r="W206" s="57" t="inlineStr">
        <is>
          <t>NoData</t>
        </is>
      </c>
      <c r="X206" s="57" t="inlineStr">
        <is>
          <t>NoData</t>
        </is>
      </c>
      <c r="Y206" s="57" t="inlineStr">
        <is>
          <t>NoData</t>
        </is>
      </c>
      <c r="Z206" s="57" t="inlineStr">
        <is>
          <t>NoData</t>
        </is>
      </c>
      <c r="AA206" s="57" t="inlineStr">
        <is>
          <t>NoData</t>
        </is>
      </c>
      <c r="AB206" s="57" t="inlineStr">
        <is>
          <t>NoData</t>
        </is>
      </c>
      <c r="AC206" s="57" t="inlineStr">
        <is>
          <t>NoData</t>
        </is>
      </c>
      <c r="AD206" s="57" t="inlineStr">
        <is>
          <t>NoData</t>
        </is>
      </c>
      <c r="AE206" s="57" t="inlineStr">
        <is>
          <t>NoData</t>
        </is>
      </c>
      <c r="AF206" s="57" t="inlineStr">
        <is>
          <t>NoData</t>
        </is>
      </c>
      <c r="AG206" s="57" t="inlineStr">
        <is>
          <t>NoData</t>
        </is>
      </c>
    </row>
    <row r="207" ht="12.75" customHeight="1" s="198">
      <c r="A207" s="101" t="inlineStr">
        <is>
          <t>Belarus</t>
        </is>
      </c>
      <c r="B207" s="62">
        <f t="array" ref="B207">INDEX(Countries!$D$2:$D$255, MATCH(A207, Countries!$B$2:$B$255, 0))
</f>
        <v/>
      </c>
      <c r="C207" s="95" t="inlineStr">
        <is>
          <t>NoData</t>
        </is>
      </c>
      <c r="D207" s="95" t="inlineStr">
        <is>
          <t>NoData</t>
        </is>
      </c>
      <c r="E207" s="95" t="inlineStr">
        <is>
          <t>NoData</t>
        </is>
      </c>
      <c r="F207" s="95" t="inlineStr">
        <is>
          <t>NoData</t>
        </is>
      </c>
      <c r="G207" s="95" t="inlineStr">
        <is>
          <t>NoData</t>
        </is>
      </c>
      <c r="H207" s="95" t="inlineStr">
        <is>
          <t>NoData</t>
        </is>
      </c>
      <c r="I207" s="95" t="inlineStr">
        <is>
          <t>NoData</t>
        </is>
      </c>
      <c r="J207" s="95" t="inlineStr">
        <is>
          <t>NoData</t>
        </is>
      </c>
      <c r="K207" s="95" t="inlineStr">
        <is>
          <t>NoData</t>
        </is>
      </c>
      <c r="L207" s="95" t="inlineStr">
        <is>
          <t>NoData</t>
        </is>
      </c>
      <c r="M207" s="101" t="inlineStr">
        <is>
          <t>NoData</t>
        </is>
      </c>
      <c r="N207" s="101" t="inlineStr">
        <is>
          <t>NoData</t>
        </is>
      </c>
      <c r="O207" s="57" t="inlineStr">
        <is>
          <t>NoData</t>
        </is>
      </c>
      <c r="P207" s="57" t="inlineStr">
        <is>
          <t>NoData</t>
        </is>
      </c>
      <c r="Q207" s="57" t="inlineStr">
        <is>
          <t>NoData</t>
        </is>
      </c>
      <c r="R207" s="57" t="inlineStr">
        <is>
          <t>NoData</t>
        </is>
      </c>
      <c r="S207" s="57" t="inlineStr">
        <is>
          <t>NoData</t>
        </is>
      </c>
      <c r="T207" s="57" t="inlineStr">
        <is>
          <t>NoData</t>
        </is>
      </c>
      <c r="U207" s="57" t="inlineStr">
        <is>
          <t>NoData</t>
        </is>
      </c>
      <c r="V207" s="57" t="inlineStr">
        <is>
          <t>NoData</t>
        </is>
      </c>
      <c r="W207" s="57" t="inlineStr">
        <is>
          <t>NoData</t>
        </is>
      </c>
      <c r="X207" s="57" t="inlineStr">
        <is>
          <t>NoData</t>
        </is>
      </c>
      <c r="Y207" s="57" t="inlineStr">
        <is>
          <t>NoData</t>
        </is>
      </c>
      <c r="Z207" s="57" t="inlineStr">
        <is>
          <t>NoData</t>
        </is>
      </c>
      <c r="AA207" s="57" t="inlineStr">
        <is>
          <t>NoData</t>
        </is>
      </c>
      <c r="AB207" s="57" t="inlineStr">
        <is>
          <t>NoData</t>
        </is>
      </c>
      <c r="AC207" s="57" t="inlineStr">
        <is>
          <t>NoData</t>
        </is>
      </c>
      <c r="AD207" s="57" t="inlineStr">
        <is>
          <t>NoData</t>
        </is>
      </c>
      <c r="AE207" s="57" t="inlineStr">
        <is>
          <t>NoData</t>
        </is>
      </c>
      <c r="AF207" s="57" t="inlineStr">
        <is>
          <t>NoData</t>
        </is>
      </c>
      <c r="AG207" s="57" t="inlineStr">
        <is>
          <t>NoData</t>
        </is>
      </c>
    </row>
    <row r="208" ht="12.75" customHeight="1" s="198">
      <c r="A208" s="101" t="inlineStr">
        <is>
          <t>Bolivia (Plurinational State of)</t>
        </is>
      </c>
      <c r="B208" s="62">
        <f t="array" ref="B208">INDEX(Countries!$D$2:$D$255, MATCH(A208, Countries!$B$2:$B$255, 0))
</f>
        <v/>
      </c>
      <c r="C208" s="95" t="inlineStr">
        <is>
          <t>NoData</t>
        </is>
      </c>
      <c r="D208" s="95" t="inlineStr">
        <is>
          <t>NoData</t>
        </is>
      </c>
      <c r="E208" s="95" t="inlineStr">
        <is>
          <t>NoData</t>
        </is>
      </c>
      <c r="F208" s="95" t="inlineStr">
        <is>
          <t>NoData</t>
        </is>
      </c>
      <c r="G208" s="95" t="inlineStr">
        <is>
          <t>NoData</t>
        </is>
      </c>
      <c r="H208" s="95" t="inlineStr">
        <is>
          <t>NoData</t>
        </is>
      </c>
      <c r="I208" s="95" t="inlineStr">
        <is>
          <t>NoData</t>
        </is>
      </c>
      <c r="J208" s="95" t="inlineStr">
        <is>
          <t>NoData</t>
        </is>
      </c>
      <c r="K208" s="95" t="inlineStr">
        <is>
          <t>NoData</t>
        </is>
      </c>
      <c r="L208" s="95" t="inlineStr">
        <is>
          <t>NoData</t>
        </is>
      </c>
      <c r="M208" s="101" t="inlineStr">
        <is>
          <t>NoData</t>
        </is>
      </c>
      <c r="N208" s="101" t="inlineStr">
        <is>
          <t>NoData</t>
        </is>
      </c>
      <c r="O208" s="57" t="inlineStr">
        <is>
          <t>NoData</t>
        </is>
      </c>
      <c r="P208" s="57" t="inlineStr">
        <is>
          <t>NoData</t>
        </is>
      </c>
      <c r="Q208" s="57" t="inlineStr">
        <is>
          <t>NoData</t>
        </is>
      </c>
      <c r="R208" s="57" t="inlineStr">
        <is>
          <t>NoData</t>
        </is>
      </c>
      <c r="S208" s="57" t="inlineStr">
        <is>
          <t>NoData</t>
        </is>
      </c>
      <c r="T208" s="57" t="inlineStr">
        <is>
          <t>NoData</t>
        </is>
      </c>
      <c r="U208" s="57" t="inlineStr">
        <is>
          <t>NoData</t>
        </is>
      </c>
      <c r="V208" s="57" t="inlineStr">
        <is>
          <t>NoData</t>
        </is>
      </c>
      <c r="W208" s="57" t="inlineStr">
        <is>
          <t>NoData</t>
        </is>
      </c>
      <c r="X208" s="57" t="inlineStr">
        <is>
          <t>NoData</t>
        </is>
      </c>
      <c r="Y208" s="57" t="inlineStr">
        <is>
          <t>NoData</t>
        </is>
      </c>
      <c r="Z208" s="57" t="inlineStr">
        <is>
          <t>NoData</t>
        </is>
      </c>
      <c r="AA208" s="57" t="inlineStr">
        <is>
          <t>NoData</t>
        </is>
      </c>
      <c r="AB208" s="57" t="inlineStr">
        <is>
          <t>NoData</t>
        </is>
      </c>
      <c r="AC208" s="57" t="inlineStr">
        <is>
          <t>NoData</t>
        </is>
      </c>
      <c r="AD208" s="57" t="inlineStr">
        <is>
          <t>NoData</t>
        </is>
      </c>
      <c r="AE208" s="57" t="inlineStr">
        <is>
          <t>NoData</t>
        </is>
      </c>
      <c r="AF208" s="57" t="inlineStr">
        <is>
          <t>NoData</t>
        </is>
      </c>
      <c r="AG208" s="57" t="inlineStr">
        <is>
          <t>NoData</t>
        </is>
      </c>
    </row>
    <row r="209" ht="12.75" customHeight="1" s="198">
      <c r="A209" s="101" t="inlineStr">
        <is>
          <t>Bhutan</t>
        </is>
      </c>
      <c r="B209" s="62">
        <f t="array" ref="B209">INDEX(Countries!$D$2:$D$255, MATCH(A209, Countries!$B$2:$B$255, 0))
</f>
        <v/>
      </c>
      <c r="C209" s="95" t="inlineStr">
        <is>
          <t>NoData</t>
        </is>
      </c>
      <c r="D209" s="95" t="inlineStr">
        <is>
          <t>NoData</t>
        </is>
      </c>
      <c r="E209" s="95" t="inlineStr">
        <is>
          <t>NoData</t>
        </is>
      </c>
      <c r="F209" s="95" t="inlineStr">
        <is>
          <t>NoData</t>
        </is>
      </c>
      <c r="G209" s="95" t="inlineStr">
        <is>
          <t>NoData</t>
        </is>
      </c>
      <c r="H209" s="95" t="inlineStr">
        <is>
          <t>NoData</t>
        </is>
      </c>
      <c r="I209" s="95" t="inlineStr">
        <is>
          <t>NoData</t>
        </is>
      </c>
      <c r="J209" s="95" t="inlineStr">
        <is>
          <t>NoData</t>
        </is>
      </c>
      <c r="K209" s="95" t="inlineStr">
        <is>
          <t>NoData</t>
        </is>
      </c>
      <c r="L209" s="95" t="inlineStr">
        <is>
          <t>NoData</t>
        </is>
      </c>
      <c r="M209" s="101" t="inlineStr">
        <is>
          <t>NoData</t>
        </is>
      </c>
      <c r="N209" s="101" t="inlineStr">
        <is>
          <t>NoData</t>
        </is>
      </c>
      <c r="O209" s="57" t="inlineStr">
        <is>
          <t>NoData</t>
        </is>
      </c>
      <c r="P209" s="57" t="inlineStr">
        <is>
          <t>NoData</t>
        </is>
      </c>
      <c r="Q209" s="57" t="inlineStr">
        <is>
          <t>NoData</t>
        </is>
      </c>
      <c r="R209" s="57" t="inlineStr">
        <is>
          <t>NoData</t>
        </is>
      </c>
      <c r="S209" s="57" t="inlineStr">
        <is>
          <t>NoData</t>
        </is>
      </c>
      <c r="T209" s="57" t="inlineStr">
        <is>
          <t>NoData</t>
        </is>
      </c>
      <c r="U209" s="57" t="inlineStr">
        <is>
          <t>NoData</t>
        </is>
      </c>
      <c r="V209" s="57" t="inlineStr">
        <is>
          <t>NoData</t>
        </is>
      </c>
      <c r="W209" s="57" t="inlineStr">
        <is>
          <t>NoData</t>
        </is>
      </c>
      <c r="X209" s="57" t="inlineStr">
        <is>
          <t>NoData</t>
        </is>
      </c>
      <c r="Y209" s="57" t="inlineStr">
        <is>
          <t>NoData</t>
        </is>
      </c>
      <c r="Z209" s="57" t="inlineStr">
        <is>
          <t>NoData</t>
        </is>
      </c>
      <c r="AA209" s="57" t="inlineStr">
        <is>
          <t>NoData</t>
        </is>
      </c>
      <c r="AB209" s="57" t="inlineStr">
        <is>
          <t>NoData</t>
        </is>
      </c>
      <c r="AC209" s="57" t="inlineStr">
        <is>
          <t>NoData</t>
        </is>
      </c>
      <c r="AD209" s="57" t="inlineStr">
        <is>
          <t>NoData</t>
        </is>
      </c>
      <c r="AE209" s="57" t="inlineStr">
        <is>
          <t>NoData</t>
        </is>
      </c>
      <c r="AF209" s="57" t="inlineStr">
        <is>
          <t>NoData</t>
        </is>
      </c>
      <c r="AG209" s="57" t="inlineStr">
        <is>
          <t>NoData</t>
        </is>
      </c>
    </row>
    <row r="210" ht="12.75" customHeight="1" s="198">
      <c r="A210" s="101" t="inlineStr">
        <is>
          <t>Botswana</t>
        </is>
      </c>
      <c r="B210" s="62">
        <f t="array" ref="B210">INDEX(Countries!$D$2:$D$255, MATCH(A210, Countries!$B$2:$B$255, 0))
</f>
        <v/>
      </c>
      <c r="C210" s="95" t="inlineStr">
        <is>
          <t>NoData</t>
        </is>
      </c>
      <c r="D210" s="95" t="inlineStr">
        <is>
          <t>NoData</t>
        </is>
      </c>
      <c r="E210" s="95" t="inlineStr">
        <is>
          <t>NoData</t>
        </is>
      </c>
      <c r="F210" s="95" t="inlineStr">
        <is>
          <t>NoData</t>
        </is>
      </c>
      <c r="G210" s="95" t="inlineStr">
        <is>
          <t>NoData</t>
        </is>
      </c>
      <c r="H210" s="95" t="inlineStr">
        <is>
          <t>NoData</t>
        </is>
      </c>
      <c r="I210" s="95" t="inlineStr">
        <is>
          <t>NoData</t>
        </is>
      </c>
      <c r="J210" s="95" t="inlineStr">
        <is>
          <t>NoData</t>
        </is>
      </c>
      <c r="K210" s="95" t="inlineStr">
        <is>
          <t>NoData</t>
        </is>
      </c>
      <c r="L210" s="95" t="inlineStr">
        <is>
          <t>NoData</t>
        </is>
      </c>
      <c r="M210" s="101" t="inlineStr">
        <is>
          <t>NoData</t>
        </is>
      </c>
      <c r="N210" s="101" t="inlineStr">
        <is>
          <t>NoData</t>
        </is>
      </c>
      <c r="O210" s="57" t="inlineStr">
        <is>
          <t>NoData</t>
        </is>
      </c>
      <c r="P210" s="57" t="inlineStr">
        <is>
          <t>NoData</t>
        </is>
      </c>
      <c r="Q210" s="57" t="inlineStr">
        <is>
          <t>NoData</t>
        </is>
      </c>
      <c r="R210" s="57" t="inlineStr">
        <is>
          <t>NoData</t>
        </is>
      </c>
      <c r="S210" s="57" t="inlineStr">
        <is>
          <t>NoData</t>
        </is>
      </c>
      <c r="T210" s="57" t="inlineStr">
        <is>
          <t>NoData</t>
        </is>
      </c>
      <c r="U210" s="57" t="inlineStr">
        <is>
          <t>NoData</t>
        </is>
      </c>
      <c r="V210" s="57" t="inlineStr">
        <is>
          <t>NoData</t>
        </is>
      </c>
      <c r="W210" s="57" t="inlineStr">
        <is>
          <t>NoData</t>
        </is>
      </c>
      <c r="X210" s="57" t="inlineStr">
        <is>
          <t>NoData</t>
        </is>
      </c>
      <c r="Y210" s="57" t="inlineStr">
        <is>
          <t>NoData</t>
        </is>
      </c>
      <c r="Z210" s="57" t="inlineStr">
        <is>
          <t>NoData</t>
        </is>
      </c>
      <c r="AA210" s="57" t="inlineStr">
        <is>
          <t>NoData</t>
        </is>
      </c>
      <c r="AB210" s="57" t="inlineStr">
        <is>
          <t>NoData</t>
        </is>
      </c>
      <c r="AC210" s="57" t="inlineStr">
        <is>
          <t>NoData</t>
        </is>
      </c>
      <c r="AD210" s="57" t="inlineStr">
        <is>
          <t>NoData</t>
        </is>
      </c>
      <c r="AE210" s="57" t="inlineStr">
        <is>
          <t>NoData</t>
        </is>
      </c>
      <c r="AF210" s="57" t="inlineStr">
        <is>
          <t>NoData</t>
        </is>
      </c>
      <c r="AG210" s="57" t="inlineStr">
        <is>
          <t>NoData</t>
        </is>
      </c>
    </row>
    <row r="211" ht="12.75" customHeight="1" s="198">
      <c r="A211" s="101" t="inlineStr">
        <is>
          <t>Central African Republic</t>
        </is>
      </c>
      <c r="B211" s="62">
        <f t="array" ref="B211">INDEX(Countries!$D$2:$D$255, MATCH(A211, Countries!$B$2:$B$255, 0))
</f>
        <v/>
      </c>
      <c r="C211" s="95" t="inlineStr">
        <is>
          <t>NoData</t>
        </is>
      </c>
      <c r="D211" s="95" t="inlineStr">
        <is>
          <t>NoData</t>
        </is>
      </c>
      <c r="E211" s="95" t="inlineStr">
        <is>
          <t>NoData</t>
        </is>
      </c>
      <c r="F211" s="95" t="inlineStr">
        <is>
          <t>NoData</t>
        </is>
      </c>
      <c r="G211" s="95" t="inlineStr">
        <is>
          <t>NoData</t>
        </is>
      </c>
      <c r="H211" s="95" t="inlineStr">
        <is>
          <t>NoData</t>
        </is>
      </c>
      <c r="I211" s="95" t="inlineStr">
        <is>
          <t>NoData</t>
        </is>
      </c>
      <c r="J211" s="95" t="inlineStr">
        <is>
          <t>NoData</t>
        </is>
      </c>
      <c r="K211" s="95" t="inlineStr">
        <is>
          <t>NoData</t>
        </is>
      </c>
      <c r="L211" s="95" t="inlineStr">
        <is>
          <t>NoData</t>
        </is>
      </c>
      <c r="M211" s="101" t="inlineStr">
        <is>
          <t>NoData</t>
        </is>
      </c>
      <c r="N211" s="101" t="inlineStr">
        <is>
          <t>NoData</t>
        </is>
      </c>
      <c r="O211" s="57" t="inlineStr">
        <is>
          <t>NoData</t>
        </is>
      </c>
      <c r="P211" s="57" t="inlineStr">
        <is>
          <t>NoData</t>
        </is>
      </c>
      <c r="Q211" s="57" t="inlineStr">
        <is>
          <t>NoData</t>
        </is>
      </c>
      <c r="R211" s="57" t="inlineStr">
        <is>
          <t>NoData</t>
        </is>
      </c>
      <c r="S211" s="57" t="inlineStr">
        <is>
          <t>NoData</t>
        </is>
      </c>
      <c r="T211" s="57" t="inlineStr">
        <is>
          <t>NoData</t>
        </is>
      </c>
      <c r="U211" s="57" t="inlineStr">
        <is>
          <t>NoData</t>
        </is>
      </c>
      <c r="V211" s="57" t="inlineStr">
        <is>
          <t>NoData</t>
        </is>
      </c>
      <c r="W211" s="57" t="inlineStr">
        <is>
          <t>NoData</t>
        </is>
      </c>
      <c r="X211" s="57" t="inlineStr">
        <is>
          <t>NoData</t>
        </is>
      </c>
      <c r="Y211" s="57" t="inlineStr">
        <is>
          <t>NoData</t>
        </is>
      </c>
      <c r="Z211" s="57" t="inlineStr">
        <is>
          <t>NoData</t>
        </is>
      </c>
      <c r="AA211" s="57" t="inlineStr">
        <is>
          <t>NoData</t>
        </is>
      </c>
      <c r="AB211" s="57" t="inlineStr">
        <is>
          <t>NoData</t>
        </is>
      </c>
      <c r="AC211" s="57" t="inlineStr">
        <is>
          <t>NoData</t>
        </is>
      </c>
      <c r="AD211" s="57" t="inlineStr">
        <is>
          <t>NoData</t>
        </is>
      </c>
      <c r="AE211" s="57" t="inlineStr">
        <is>
          <t>NoData</t>
        </is>
      </c>
      <c r="AF211" s="57" t="inlineStr">
        <is>
          <t>NoData</t>
        </is>
      </c>
      <c r="AG211" s="57" t="inlineStr">
        <is>
          <t>NoData</t>
        </is>
      </c>
    </row>
    <row r="212" ht="12.75" customHeight="1" s="198">
      <c r="A212" s="101" t="inlineStr">
        <is>
          <t>Switzerland</t>
        </is>
      </c>
      <c r="B212" s="62">
        <f t="array" ref="B212">INDEX(Countries!$D$2:$D$255, MATCH(A212, Countries!$B$2:$B$255, 0))
</f>
        <v/>
      </c>
      <c r="C212" s="95" t="inlineStr">
        <is>
          <t>NoData</t>
        </is>
      </c>
      <c r="D212" s="95" t="inlineStr">
        <is>
          <t>NoData</t>
        </is>
      </c>
      <c r="E212" s="95" t="inlineStr">
        <is>
          <t>NoData</t>
        </is>
      </c>
      <c r="F212" s="95" t="inlineStr">
        <is>
          <t>NoData</t>
        </is>
      </c>
      <c r="G212" s="95" t="inlineStr">
        <is>
          <t>NoData</t>
        </is>
      </c>
      <c r="H212" s="95" t="inlineStr">
        <is>
          <t>NoData</t>
        </is>
      </c>
      <c r="I212" s="95" t="inlineStr">
        <is>
          <t>NoData</t>
        </is>
      </c>
      <c r="J212" s="95" t="inlineStr">
        <is>
          <t>NoData</t>
        </is>
      </c>
      <c r="K212" s="95" t="inlineStr">
        <is>
          <t>NoData</t>
        </is>
      </c>
      <c r="L212" s="95" t="inlineStr">
        <is>
          <t>NoData</t>
        </is>
      </c>
      <c r="M212" s="101" t="inlineStr">
        <is>
          <t>NoData</t>
        </is>
      </c>
      <c r="N212" s="101" t="inlineStr">
        <is>
          <t>NoData</t>
        </is>
      </c>
      <c r="O212" s="57" t="inlineStr">
        <is>
          <t>NoData</t>
        </is>
      </c>
      <c r="P212" s="57" t="inlineStr">
        <is>
          <t>NoData</t>
        </is>
      </c>
      <c r="Q212" s="57" t="inlineStr">
        <is>
          <t>NoData</t>
        </is>
      </c>
      <c r="R212" s="57" t="inlineStr">
        <is>
          <t>NoData</t>
        </is>
      </c>
      <c r="S212" s="57" t="inlineStr">
        <is>
          <t>NoData</t>
        </is>
      </c>
      <c r="T212" s="57" t="inlineStr">
        <is>
          <t>NoData</t>
        </is>
      </c>
      <c r="U212" s="57" t="inlineStr">
        <is>
          <t>NoData</t>
        </is>
      </c>
      <c r="V212" s="57" t="inlineStr">
        <is>
          <t>NoData</t>
        </is>
      </c>
      <c r="W212" s="57" t="inlineStr">
        <is>
          <t>NoData</t>
        </is>
      </c>
      <c r="X212" s="57" t="inlineStr">
        <is>
          <t>NoData</t>
        </is>
      </c>
      <c r="Y212" s="57" t="inlineStr">
        <is>
          <t>NoData</t>
        </is>
      </c>
      <c r="Z212" s="57" t="inlineStr">
        <is>
          <t>NoData</t>
        </is>
      </c>
      <c r="AA212" s="57" t="inlineStr">
        <is>
          <t>NoData</t>
        </is>
      </c>
      <c r="AB212" s="57" t="inlineStr">
        <is>
          <t>NoData</t>
        </is>
      </c>
      <c r="AC212" s="57" t="inlineStr">
        <is>
          <t>NoData</t>
        </is>
      </c>
      <c r="AD212" s="57" t="inlineStr">
        <is>
          <t>NoData</t>
        </is>
      </c>
      <c r="AE212" s="57" t="inlineStr">
        <is>
          <t>NoData</t>
        </is>
      </c>
      <c r="AF212" s="57" t="inlineStr">
        <is>
          <t>NoData</t>
        </is>
      </c>
      <c r="AG212" s="57" t="inlineStr">
        <is>
          <t>NoData</t>
        </is>
      </c>
    </row>
    <row r="213" ht="12.75" customHeight="1" s="198">
      <c r="A213" s="101" t="inlineStr">
        <is>
          <t>Czechia</t>
        </is>
      </c>
      <c r="B213" s="62">
        <f t="array" ref="B213">INDEX(Countries!$D$2:$D$255, MATCH(A213, Countries!$B$2:$B$255, 0))
</f>
        <v/>
      </c>
      <c r="C213" s="95" t="inlineStr">
        <is>
          <t>NoData</t>
        </is>
      </c>
      <c r="D213" s="95" t="inlineStr">
        <is>
          <t>NoData</t>
        </is>
      </c>
      <c r="E213" s="95" t="inlineStr">
        <is>
          <t>NoData</t>
        </is>
      </c>
      <c r="F213" s="95" t="inlineStr">
        <is>
          <t>NoData</t>
        </is>
      </c>
      <c r="G213" s="95" t="inlineStr">
        <is>
          <t>NoData</t>
        </is>
      </c>
      <c r="H213" s="95" t="inlineStr">
        <is>
          <t>NoData</t>
        </is>
      </c>
      <c r="I213" s="95" t="inlineStr">
        <is>
          <t>NoData</t>
        </is>
      </c>
      <c r="J213" s="95" t="inlineStr">
        <is>
          <t>NoData</t>
        </is>
      </c>
      <c r="K213" s="95" t="inlineStr">
        <is>
          <t>NoData</t>
        </is>
      </c>
      <c r="L213" s="95" t="inlineStr">
        <is>
          <t>NoData</t>
        </is>
      </c>
      <c r="M213" s="101" t="inlineStr">
        <is>
          <t>NoData</t>
        </is>
      </c>
      <c r="N213" s="101" t="inlineStr">
        <is>
          <t>NoData</t>
        </is>
      </c>
      <c r="O213" s="57" t="inlineStr">
        <is>
          <t>NoData</t>
        </is>
      </c>
      <c r="P213" s="57" t="inlineStr">
        <is>
          <t>NoData</t>
        </is>
      </c>
      <c r="Q213" s="57" t="inlineStr">
        <is>
          <t>NoData</t>
        </is>
      </c>
      <c r="R213" s="57" t="inlineStr">
        <is>
          <t>NoData</t>
        </is>
      </c>
      <c r="S213" s="57" t="inlineStr">
        <is>
          <t>NoData</t>
        </is>
      </c>
      <c r="T213" s="57" t="inlineStr">
        <is>
          <t>NoData</t>
        </is>
      </c>
      <c r="U213" s="57" t="inlineStr">
        <is>
          <t>NoData</t>
        </is>
      </c>
      <c r="V213" s="57" t="inlineStr">
        <is>
          <t>NoData</t>
        </is>
      </c>
      <c r="W213" s="57" t="inlineStr">
        <is>
          <t>NoData</t>
        </is>
      </c>
      <c r="X213" s="57" t="inlineStr">
        <is>
          <t>NoData</t>
        </is>
      </c>
      <c r="Y213" s="57" t="inlineStr">
        <is>
          <t>NoData</t>
        </is>
      </c>
      <c r="Z213" s="57" t="inlineStr">
        <is>
          <t>NoData</t>
        </is>
      </c>
      <c r="AA213" s="57" t="inlineStr">
        <is>
          <t>NoData</t>
        </is>
      </c>
      <c r="AB213" s="57" t="inlineStr">
        <is>
          <t>NoData</t>
        </is>
      </c>
      <c r="AC213" s="57" t="inlineStr">
        <is>
          <t>NoData</t>
        </is>
      </c>
      <c r="AD213" s="57" t="inlineStr">
        <is>
          <t>NoData</t>
        </is>
      </c>
      <c r="AE213" s="57" t="inlineStr">
        <is>
          <t>NoData</t>
        </is>
      </c>
      <c r="AF213" s="57" t="inlineStr">
        <is>
          <t>NoData</t>
        </is>
      </c>
      <c r="AG213" s="57" t="inlineStr">
        <is>
          <t>NoData</t>
        </is>
      </c>
    </row>
    <row r="214" ht="12.75" customHeight="1" s="198">
      <c r="A214" s="101" t="inlineStr">
        <is>
          <t>Ethiopia</t>
        </is>
      </c>
      <c r="B214" s="62">
        <f t="array" ref="B214">INDEX(Countries!$D$2:$D$255, MATCH(A214, Countries!$B$2:$B$255, 0))
</f>
        <v/>
      </c>
      <c r="C214" s="95" t="inlineStr">
        <is>
          <t>NoData</t>
        </is>
      </c>
      <c r="D214" s="95" t="inlineStr">
        <is>
          <t>NoData</t>
        </is>
      </c>
      <c r="E214" s="95" t="inlineStr">
        <is>
          <t>NoData</t>
        </is>
      </c>
      <c r="F214" s="95" t="inlineStr">
        <is>
          <t>NoData</t>
        </is>
      </c>
      <c r="G214" s="95" t="inlineStr">
        <is>
          <t>NoData</t>
        </is>
      </c>
      <c r="H214" s="95" t="inlineStr">
        <is>
          <t>NoData</t>
        </is>
      </c>
      <c r="I214" s="95" t="inlineStr">
        <is>
          <t>NoData</t>
        </is>
      </c>
      <c r="J214" s="95" t="inlineStr">
        <is>
          <t>NoData</t>
        </is>
      </c>
      <c r="K214" s="95" t="inlineStr">
        <is>
          <t>NoData</t>
        </is>
      </c>
      <c r="L214" s="95" t="inlineStr">
        <is>
          <t>NoData</t>
        </is>
      </c>
      <c r="M214" s="101" t="inlineStr">
        <is>
          <t>NoData</t>
        </is>
      </c>
      <c r="N214" s="101" t="inlineStr">
        <is>
          <t>NoData</t>
        </is>
      </c>
      <c r="O214" s="57" t="inlineStr">
        <is>
          <t>NoData</t>
        </is>
      </c>
      <c r="P214" s="57" t="inlineStr">
        <is>
          <t>NoData</t>
        </is>
      </c>
      <c r="Q214" s="57" t="inlineStr">
        <is>
          <t>NoData</t>
        </is>
      </c>
      <c r="R214" s="57" t="inlineStr">
        <is>
          <t>NoData</t>
        </is>
      </c>
      <c r="S214" s="57" t="inlineStr">
        <is>
          <t>NoData</t>
        </is>
      </c>
      <c r="T214" s="57" t="inlineStr">
        <is>
          <t>NoData</t>
        </is>
      </c>
      <c r="U214" s="57" t="inlineStr">
        <is>
          <t>NoData</t>
        </is>
      </c>
      <c r="V214" s="57" t="inlineStr">
        <is>
          <t>NoData</t>
        </is>
      </c>
      <c r="W214" s="57" t="inlineStr">
        <is>
          <t>NoData</t>
        </is>
      </c>
      <c r="X214" s="57" t="inlineStr">
        <is>
          <t>NoData</t>
        </is>
      </c>
      <c r="Y214" s="57" t="inlineStr">
        <is>
          <t>NoData</t>
        </is>
      </c>
      <c r="Z214" s="57" t="inlineStr">
        <is>
          <t>NoData</t>
        </is>
      </c>
      <c r="AA214" s="57" t="inlineStr">
        <is>
          <t>NoData</t>
        </is>
      </c>
      <c r="AB214" s="57" t="inlineStr">
        <is>
          <t>NoData</t>
        </is>
      </c>
      <c r="AC214" s="57" t="inlineStr">
        <is>
          <t>NoData</t>
        </is>
      </c>
      <c r="AD214" s="57" t="inlineStr">
        <is>
          <t>NoData</t>
        </is>
      </c>
      <c r="AE214" s="57" t="inlineStr">
        <is>
          <t>NoData</t>
        </is>
      </c>
      <c r="AF214" s="57" t="inlineStr">
        <is>
          <t>NoData</t>
        </is>
      </c>
      <c r="AG214" s="57" t="inlineStr">
        <is>
          <t>NoData</t>
        </is>
      </c>
    </row>
    <row r="215" ht="12.75" customHeight="1" s="198">
      <c r="A215" s="101" t="inlineStr">
        <is>
          <t>Hungary</t>
        </is>
      </c>
      <c r="B215" s="62">
        <f t="array" ref="B215">INDEX(Countries!$D$2:$D$255, MATCH(A215, Countries!$B$2:$B$255, 0))
</f>
        <v/>
      </c>
      <c r="C215" s="95" t="inlineStr">
        <is>
          <t>NoData</t>
        </is>
      </c>
      <c r="D215" s="95" t="inlineStr">
        <is>
          <t>NoData</t>
        </is>
      </c>
      <c r="E215" s="95" t="inlineStr">
        <is>
          <t>NoData</t>
        </is>
      </c>
      <c r="F215" s="95" t="inlineStr">
        <is>
          <t>NoData</t>
        </is>
      </c>
      <c r="G215" s="95" t="inlineStr">
        <is>
          <t>NoData</t>
        </is>
      </c>
      <c r="H215" s="95" t="inlineStr">
        <is>
          <t>NoData</t>
        </is>
      </c>
      <c r="I215" s="95" t="inlineStr">
        <is>
          <t>NoData</t>
        </is>
      </c>
      <c r="J215" s="95" t="inlineStr">
        <is>
          <t>NoData</t>
        </is>
      </c>
      <c r="K215" s="95" t="inlineStr">
        <is>
          <t>NoData</t>
        </is>
      </c>
      <c r="L215" s="95" t="inlineStr">
        <is>
          <t>NoData</t>
        </is>
      </c>
      <c r="M215" s="101" t="inlineStr">
        <is>
          <t>NoData</t>
        </is>
      </c>
      <c r="N215" s="101" t="inlineStr">
        <is>
          <t>NoData</t>
        </is>
      </c>
      <c r="O215" s="57" t="inlineStr">
        <is>
          <t>NoData</t>
        </is>
      </c>
      <c r="P215" s="57" t="inlineStr">
        <is>
          <t>NoData</t>
        </is>
      </c>
      <c r="Q215" s="57" t="inlineStr">
        <is>
          <t>NoData</t>
        </is>
      </c>
      <c r="R215" s="57" t="inlineStr">
        <is>
          <t>NoData</t>
        </is>
      </c>
      <c r="S215" s="57" t="inlineStr">
        <is>
          <t>NoData</t>
        </is>
      </c>
      <c r="T215" s="57" t="inlineStr">
        <is>
          <t>NoData</t>
        </is>
      </c>
      <c r="U215" s="57" t="inlineStr">
        <is>
          <t>NoData</t>
        </is>
      </c>
      <c r="V215" s="57" t="inlineStr">
        <is>
          <t>NoData</t>
        </is>
      </c>
      <c r="W215" s="57" t="inlineStr">
        <is>
          <t>NoData</t>
        </is>
      </c>
      <c r="X215" s="57" t="inlineStr">
        <is>
          <t>NoData</t>
        </is>
      </c>
      <c r="Y215" s="57" t="inlineStr">
        <is>
          <t>NoData</t>
        </is>
      </c>
      <c r="Z215" s="57" t="inlineStr">
        <is>
          <t>NoData</t>
        </is>
      </c>
      <c r="AA215" s="57" t="inlineStr">
        <is>
          <t>NoData</t>
        </is>
      </c>
      <c r="AB215" s="57" t="inlineStr">
        <is>
          <t>NoData</t>
        </is>
      </c>
      <c r="AC215" s="57" t="inlineStr">
        <is>
          <t>NoData</t>
        </is>
      </c>
      <c r="AD215" s="57" t="inlineStr">
        <is>
          <t>NoData</t>
        </is>
      </c>
      <c r="AE215" s="57" t="inlineStr">
        <is>
          <t>NoData</t>
        </is>
      </c>
      <c r="AF215" s="57" t="inlineStr">
        <is>
          <t>NoData</t>
        </is>
      </c>
      <c r="AG215" s="57" t="inlineStr">
        <is>
          <t>NoData</t>
        </is>
      </c>
    </row>
    <row r="216" ht="12.75" customHeight="1" s="198">
      <c r="A216" s="101" t="inlineStr">
        <is>
          <t>Kyrgyzstan</t>
        </is>
      </c>
      <c r="B216" s="62">
        <f t="array" ref="B216">INDEX(Countries!$D$2:$D$255, MATCH(A216, Countries!$B$2:$B$255, 0))
</f>
        <v/>
      </c>
      <c r="C216" s="95" t="inlineStr">
        <is>
          <t>NoData</t>
        </is>
      </c>
      <c r="D216" s="95" t="inlineStr">
        <is>
          <t>NoData</t>
        </is>
      </c>
      <c r="E216" s="95" t="inlineStr">
        <is>
          <t>NoData</t>
        </is>
      </c>
      <c r="F216" s="95" t="inlineStr">
        <is>
          <t>NoData</t>
        </is>
      </c>
      <c r="G216" s="95" t="inlineStr">
        <is>
          <t>NoData</t>
        </is>
      </c>
      <c r="H216" s="95" t="inlineStr">
        <is>
          <t>NoData</t>
        </is>
      </c>
      <c r="I216" s="95" t="inlineStr">
        <is>
          <t>NoData</t>
        </is>
      </c>
      <c r="J216" s="95" t="inlineStr">
        <is>
          <t>NoData</t>
        </is>
      </c>
      <c r="K216" s="95" t="inlineStr">
        <is>
          <t>NoData</t>
        </is>
      </c>
      <c r="L216" s="95" t="inlineStr">
        <is>
          <t>NoData</t>
        </is>
      </c>
      <c r="M216" s="101" t="inlineStr">
        <is>
          <t>NoData</t>
        </is>
      </c>
      <c r="N216" s="101" t="inlineStr">
        <is>
          <t>NoData</t>
        </is>
      </c>
      <c r="O216" s="57" t="inlineStr">
        <is>
          <t>NoData</t>
        </is>
      </c>
      <c r="P216" s="57" t="inlineStr">
        <is>
          <t>NoData</t>
        </is>
      </c>
      <c r="Q216" s="57" t="inlineStr">
        <is>
          <t>NoData</t>
        </is>
      </c>
      <c r="R216" s="57" t="inlineStr">
        <is>
          <t>NoData</t>
        </is>
      </c>
      <c r="S216" s="57" t="inlineStr">
        <is>
          <t>NoData</t>
        </is>
      </c>
      <c r="T216" s="57" t="inlineStr">
        <is>
          <t>NoData</t>
        </is>
      </c>
      <c r="U216" s="57" t="inlineStr">
        <is>
          <t>NoData</t>
        </is>
      </c>
      <c r="V216" s="57" t="inlineStr">
        <is>
          <t>NoData</t>
        </is>
      </c>
      <c r="W216" s="57" t="inlineStr">
        <is>
          <t>NoData</t>
        </is>
      </c>
      <c r="X216" s="57" t="inlineStr">
        <is>
          <t>NoData</t>
        </is>
      </c>
      <c r="Y216" s="57" t="inlineStr">
        <is>
          <t>NoData</t>
        </is>
      </c>
      <c r="Z216" s="57" t="inlineStr">
        <is>
          <t>NoData</t>
        </is>
      </c>
      <c r="AA216" s="57" t="inlineStr">
        <is>
          <t>NoData</t>
        </is>
      </c>
      <c r="AB216" s="57" t="inlineStr">
        <is>
          <t>NoData</t>
        </is>
      </c>
      <c r="AC216" s="57" t="inlineStr">
        <is>
          <t>NoData</t>
        </is>
      </c>
      <c r="AD216" s="57" t="inlineStr">
        <is>
          <t>NoData</t>
        </is>
      </c>
      <c r="AE216" s="57" t="inlineStr">
        <is>
          <t>NoData</t>
        </is>
      </c>
      <c r="AF216" s="57" t="inlineStr">
        <is>
          <t>NoData</t>
        </is>
      </c>
      <c r="AG216" s="57" t="inlineStr">
        <is>
          <t>NoData</t>
        </is>
      </c>
    </row>
    <row r="217" ht="12.75" customHeight="1" s="198">
      <c r="A217" s="101" t="inlineStr">
        <is>
          <t>Laos</t>
        </is>
      </c>
      <c r="B217" s="62">
        <f t="array" ref="B217">INDEX(Countries!$D$2:$D$255, MATCH(A217, Countries!$B$2:$B$255, 0))
</f>
        <v/>
      </c>
      <c r="C217" s="95" t="inlineStr">
        <is>
          <t>NoData</t>
        </is>
      </c>
      <c r="D217" s="95" t="inlineStr">
        <is>
          <t>NoData</t>
        </is>
      </c>
      <c r="E217" s="95" t="inlineStr">
        <is>
          <t>NoData</t>
        </is>
      </c>
      <c r="F217" s="95" t="inlineStr">
        <is>
          <t>NoData</t>
        </is>
      </c>
      <c r="G217" s="95" t="inlineStr">
        <is>
          <t>NoData</t>
        </is>
      </c>
      <c r="H217" s="95" t="inlineStr">
        <is>
          <t>NoData</t>
        </is>
      </c>
      <c r="I217" s="95" t="inlineStr">
        <is>
          <t>NoData</t>
        </is>
      </c>
      <c r="J217" s="95" t="inlineStr">
        <is>
          <t>NoData</t>
        </is>
      </c>
      <c r="K217" s="95" t="inlineStr">
        <is>
          <t>NoData</t>
        </is>
      </c>
      <c r="L217" s="95" t="inlineStr">
        <is>
          <t>NoData</t>
        </is>
      </c>
      <c r="M217" s="101" t="inlineStr">
        <is>
          <t>NoData</t>
        </is>
      </c>
      <c r="N217" s="101" t="inlineStr">
        <is>
          <t>NoData</t>
        </is>
      </c>
      <c r="O217" s="57" t="inlineStr">
        <is>
          <t>NoData</t>
        </is>
      </c>
      <c r="P217" s="57" t="inlineStr">
        <is>
          <t>NoData</t>
        </is>
      </c>
      <c r="Q217" s="57" t="inlineStr">
        <is>
          <t>NoData</t>
        </is>
      </c>
      <c r="R217" s="57" t="inlineStr">
        <is>
          <t>NoData</t>
        </is>
      </c>
      <c r="S217" s="57" t="inlineStr">
        <is>
          <t>NoData</t>
        </is>
      </c>
      <c r="T217" s="57" t="inlineStr">
        <is>
          <t>NoData</t>
        </is>
      </c>
      <c r="U217" s="57" t="inlineStr">
        <is>
          <t>NoData</t>
        </is>
      </c>
      <c r="V217" s="57" t="inlineStr">
        <is>
          <t>NoData</t>
        </is>
      </c>
      <c r="W217" s="57" t="inlineStr">
        <is>
          <t>NoData</t>
        </is>
      </c>
      <c r="X217" s="57" t="inlineStr">
        <is>
          <t>NoData</t>
        </is>
      </c>
      <c r="Y217" s="57" t="inlineStr">
        <is>
          <t>NoData</t>
        </is>
      </c>
      <c r="Z217" s="57" t="inlineStr">
        <is>
          <t>NoData</t>
        </is>
      </c>
      <c r="AA217" s="57" t="inlineStr">
        <is>
          <t>NoData</t>
        </is>
      </c>
      <c r="AB217" s="57" t="inlineStr">
        <is>
          <t>NoData</t>
        </is>
      </c>
      <c r="AC217" s="57" t="inlineStr">
        <is>
          <t>NoData</t>
        </is>
      </c>
      <c r="AD217" s="57" t="inlineStr">
        <is>
          <t>NoData</t>
        </is>
      </c>
      <c r="AE217" s="57" t="inlineStr">
        <is>
          <t>NoData</t>
        </is>
      </c>
      <c r="AF217" s="57" t="inlineStr">
        <is>
          <t>NoData</t>
        </is>
      </c>
      <c r="AG217" s="57" t="inlineStr">
        <is>
          <t>NoData</t>
        </is>
      </c>
    </row>
    <row r="218" ht="12.75" customHeight="1" s="198">
      <c r="A218" s="101" t="inlineStr">
        <is>
          <t>Lesotho</t>
        </is>
      </c>
      <c r="B218" s="62">
        <f t="array" ref="B218">INDEX(Countries!$D$2:$D$255, MATCH(A218, Countries!$B$2:$B$255, 0))
</f>
        <v/>
      </c>
      <c r="C218" s="95" t="inlineStr">
        <is>
          <t>NoData</t>
        </is>
      </c>
      <c r="D218" s="95" t="inlineStr">
        <is>
          <t>NoData</t>
        </is>
      </c>
      <c r="E218" s="95" t="inlineStr">
        <is>
          <t>NoData</t>
        </is>
      </c>
      <c r="F218" s="95" t="inlineStr">
        <is>
          <t>NoData</t>
        </is>
      </c>
      <c r="G218" s="95" t="inlineStr">
        <is>
          <t>NoData</t>
        </is>
      </c>
      <c r="H218" s="95" t="inlineStr">
        <is>
          <t>NoData</t>
        </is>
      </c>
      <c r="I218" s="95" t="inlineStr">
        <is>
          <t>NoData</t>
        </is>
      </c>
      <c r="J218" s="95" t="inlineStr">
        <is>
          <t>NoData</t>
        </is>
      </c>
      <c r="K218" s="95" t="inlineStr">
        <is>
          <t>NoData</t>
        </is>
      </c>
      <c r="L218" s="95" t="inlineStr">
        <is>
          <t>NoData</t>
        </is>
      </c>
      <c r="M218" s="101" t="inlineStr">
        <is>
          <t>NoData</t>
        </is>
      </c>
      <c r="N218" s="101" t="inlineStr">
        <is>
          <t>NoData</t>
        </is>
      </c>
      <c r="O218" s="57" t="inlineStr">
        <is>
          <t>NoData</t>
        </is>
      </c>
      <c r="P218" s="57" t="inlineStr">
        <is>
          <t>NoData</t>
        </is>
      </c>
      <c r="Q218" s="57" t="inlineStr">
        <is>
          <t>NoData</t>
        </is>
      </c>
      <c r="R218" s="57" t="inlineStr">
        <is>
          <t>NoData</t>
        </is>
      </c>
      <c r="S218" s="57" t="inlineStr">
        <is>
          <t>NoData</t>
        </is>
      </c>
      <c r="T218" s="57" t="inlineStr">
        <is>
          <t>NoData</t>
        </is>
      </c>
      <c r="U218" s="57" t="inlineStr">
        <is>
          <t>NoData</t>
        </is>
      </c>
      <c r="V218" s="57" t="inlineStr">
        <is>
          <t>NoData</t>
        </is>
      </c>
      <c r="W218" s="57" t="inlineStr">
        <is>
          <t>NoData</t>
        </is>
      </c>
      <c r="X218" s="57" t="inlineStr">
        <is>
          <t>NoData</t>
        </is>
      </c>
      <c r="Y218" s="57" t="inlineStr">
        <is>
          <t>NoData</t>
        </is>
      </c>
      <c r="Z218" s="57" t="inlineStr">
        <is>
          <t>NoData</t>
        </is>
      </c>
      <c r="AA218" s="57" t="inlineStr">
        <is>
          <t>NoData</t>
        </is>
      </c>
      <c r="AB218" s="57" t="inlineStr">
        <is>
          <t>NoData</t>
        </is>
      </c>
      <c r="AC218" s="57" t="inlineStr">
        <is>
          <t>NoData</t>
        </is>
      </c>
      <c r="AD218" s="57" t="inlineStr">
        <is>
          <t>NoData</t>
        </is>
      </c>
      <c r="AE218" s="57" t="inlineStr">
        <is>
          <t>NoData</t>
        </is>
      </c>
      <c r="AF218" s="57" t="inlineStr">
        <is>
          <t>NoData</t>
        </is>
      </c>
      <c r="AG218" s="57" t="inlineStr">
        <is>
          <t>NoData</t>
        </is>
      </c>
    </row>
    <row r="219" ht="12.75" customHeight="1" s="198">
      <c r="A219" s="101" t="inlineStr">
        <is>
          <t>Luxembourg</t>
        </is>
      </c>
      <c r="B219" s="62">
        <f t="array" ref="B219">INDEX(Countries!$D$2:$D$255, MATCH(A219, Countries!$B$2:$B$255, 0))
</f>
        <v/>
      </c>
      <c r="C219" s="95" t="inlineStr">
        <is>
          <t>NoData</t>
        </is>
      </c>
      <c r="D219" s="95" t="inlineStr">
        <is>
          <t>NoData</t>
        </is>
      </c>
      <c r="E219" s="95" t="inlineStr">
        <is>
          <t>NoData</t>
        </is>
      </c>
      <c r="F219" s="95" t="inlineStr">
        <is>
          <t>NoData</t>
        </is>
      </c>
      <c r="G219" s="95" t="inlineStr">
        <is>
          <t>NoData</t>
        </is>
      </c>
      <c r="H219" s="95" t="inlineStr">
        <is>
          <t>NoData</t>
        </is>
      </c>
      <c r="I219" s="95" t="inlineStr">
        <is>
          <t>NoData</t>
        </is>
      </c>
      <c r="J219" s="95" t="inlineStr">
        <is>
          <t>NoData</t>
        </is>
      </c>
      <c r="K219" s="95" t="inlineStr">
        <is>
          <t>NoData</t>
        </is>
      </c>
      <c r="L219" s="95" t="inlineStr">
        <is>
          <t>NoData</t>
        </is>
      </c>
      <c r="M219" s="101" t="inlineStr">
        <is>
          <t>NoData</t>
        </is>
      </c>
      <c r="N219" s="101" t="inlineStr">
        <is>
          <t>NoData</t>
        </is>
      </c>
      <c r="O219" s="57" t="inlineStr">
        <is>
          <t>NoData</t>
        </is>
      </c>
      <c r="P219" s="57" t="inlineStr">
        <is>
          <t>NoData</t>
        </is>
      </c>
      <c r="Q219" s="57" t="inlineStr">
        <is>
          <t>NoData</t>
        </is>
      </c>
      <c r="R219" s="57" t="inlineStr">
        <is>
          <t>NoData</t>
        </is>
      </c>
      <c r="S219" s="57" t="inlineStr">
        <is>
          <t>NoData</t>
        </is>
      </c>
      <c r="T219" s="57" t="inlineStr">
        <is>
          <t>NoData</t>
        </is>
      </c>
      <c r="U219" s="57" t="inlineStr">
        <is>
          <t>NoData</t>
        </is>
      </c>
      <c r="V219" s="57" t="inlineStr">
        <is>
          <t>NoData</t>
        </is>
      </c>
      <c r="W219" s="57" t="inlineStr">
        <is>
          <t>NoData</t>
        </is>
      </c>
      <c r="X219" s="57" t="inlineStr">
        <is>
          <t>NoData</t>
        </is>
      </c>
      <c r="Y219" s="57" t="inlineStr">
        <is>
          <t>NoData</t>
        </is>
      </c>
      <c r="Z219" s="57" t="inlineStr">
        <is>
          <t>NoData</t>
        </is>
      </c>
      <c r="AA219" s="57" t="inlineStr">
        <is>
          <t>NoData</t>
        </is>
      </c>
      <c r="AB219" s="57" t="inlineStr">
        <is>
          <t>NoData</t>
        </is>
      </c>
      <c r="AC219" s="57" t="inlineStr">
        <is>
          <t>NoData</t>
        </is>
      </c>
      <c r="AD219" s="57" t="inlineStr">
        <is>
          <t>NoData</t>
        </is>
      </c>
      <c r="AE219" s="57" t="inlineStr">
        <is>
          <t>NoData</t>
        </is>
      </c>
      <c r="AF219" s="57" t="inlineStr">
        <is>
          <t>NoData</t>
        </is>
      </c>
      <c r="AG219" s="57" t="inlineStr">
        <is>
          <t>NoData</t>
        </is>
      </c>
    </row>
    <row r="220" ht="12.75" customHeight="1" s="198">
      <c r="A220" s="101" t="inlineStr">
        <is>
          <t>Moldova</t>
        </is>
      </c>
      <c r="B220" s="62">
        <f t="array" ref="B220">INDEX(Countries!$D$2:$D$255, MATCH(A220, Countries!$B$2:$B$255, 0))
</f>
        <v/>
      </c>
      <c r="C220" s="95" t="inlineStr">
        <is>
          <t>NoData</t>
        </is>
      </c>
      <c r="D220" s="95" t="inlineStr">
        <is>
          <t>NoData</t>
        </is>
      </c>
      <c r="E220" s="95" t="inlineStr">
        <is>
          <t>NoData</t>
        </is>
      </c>
      <c r="F220" s="95" t="inlineStr">
        <is>
          <t>NoData</t>
        </is>
      </c>
      <c r="G220" s="95" t="inlineStr">
        <is>
          <t>NoData</t>
        </is>
      </c>
      <c r="H220" s="95" t="inlineStr">
        <is>
          <t>NoData</t>
        </is>
      </c>
      <c r="I220" s="95" t="inlineStr">
        <is>
          <t>NoData</t>
        </is>
      </c>
      <c r="J220" s="95" t="inlineStr">
        <is>
          <t>NoData</t>
        </is>
      </c>
      <c r="K220" s="95" t="inlineStr">
        <is>
          <t>NoData</t>
        </is>
      </c>
      <c r="L220" s="95" t="inlineStr">
        <is>
          <t>NoData</t>
        </is>
      </c>
      <c r="M220" s="101" t="inlineStr">
        <is>
          <t>NoData</t>
        </is>
      </c>
      <c r="N220" s="101" t="inlineStr">
        <is>
          <t>NoData</t>
        </is>
      </c>
      <c r="O220" s="57" t="inlineStr">
        <is>
          <t>NoData</t>
        </is>
      </c>
      <c r="P220" s="57" t="inlineStr">
        <is>
          <t>NoData</t>
        </is>
      </c>
      <c r="Q220" s="57" t="inlineStr">
        <is>
          <t>NoData</t>
        </is>
      </c>
      <c r="R220" s="57" t="inlineStr">
        <is>
          <t>NoData</t>
        </is>
      </c>
      <c r="S220" s="57" t="inlineStr">
        <is>
          <t>NoData</t>
        </is>
      </c>
      <c r="T220" s="57" t="inlineStr">
        <is>
          <t>NoData</t>
        </is>
      </c>
      <c r="U220" s="57" t="inlineStr">
        <is>
          <t>NoData</t>
        </is>
      </c>
      <c r="V220" s="57" t="inlineStr">
        <is>
          <t>NoData</t>
        </is>
      </c>
      <c r="W220" s="57" t="inlineStr">
        <is>
          <t>NoData</t>
        </is>
      </c>
      <c r="X220" s="57" t="inlineStr">
        <is>
          <t>NoData</t>
        </is>
      </c>
      <c r="Y220" s="57" t="inlineStr">
        <is>
          <t>NoData</t>
        </is>
      </c>
      <c r="Z220" s="57" t="inlineStr">
        <is>
          <t>NoData</t>
        </is>
      </c>
      <c r="AA220" s="57" t="inlineStr">
        <is>
          <t>NoData</t>
        </is>
      </c>
      <c r="AB220" s="57" t="inlineStr">
        <is>
          <t>NoData</t>
        </is>
      </c>
      <c r="AC220" s="57" t="inlineStr">
        <is>
          <t>NoData</t>
        </is>
      </c>
      <c r="AD220" s="57" t="inlineStr">
        <is>
          <t>NoData</t>
        </is>
      </c>
      <c r="AE220" s="57" t="inlineStr">
        <is>
          <t>NoData</t>
        </is>
      </c>
      <c r="AF220" s="57" t="inlineStr">
        <is>
          <t>NoData</t>
        </is>
      </c>
      <c r="AG220" s="57" t="inlineStr">
        <is>
          <t>NoData</t>
        </is>
      </c>
    </row>
    <row r="221" ht="12.75" customHeight="1" s="198">
      <c r="A221" s="101" t="inlineStr">
        <is>
          <t>Macedonia</t>
        </is>
      </c>
      <c r="B221" s="62">
        <f t="array" ref="B221">INDEX(Countries!$D$2:$D$255, MATCH(A221, Countries!$B$2:$B$255, 0))
</f>
        <v/>
      </c>
      <c r="C221" s="95" t="inlineStr">
        <is>
          <t>NoData</t>
        </is>
      </c>
      <c r="D221" s="95" t="inlineStr">
        <is>
          <t>NoData</t>
        </is>
      </c>
      <c r="E221" s="95" t="inlineStr">
        <is>
          <t>NoData</t>
        </is>
      </c>
      <c r="F221" s="95" t="inlineStr">
        <is>
          <t>NoData</t>
        </is>
      </c>
      <c r="G221" s="95" t="inlineStr">
        <is>
          <t>NoData</t>
        </is>
      </c>
      <c r="H221" s="95" t="inlineStr">
        <is>
          <t>NoData</t>
        </is>
      </c>
      <c r="I221" s="95" t="inlineStr">
        <is>
          <t>NoData</t>
        </is>
      </c>
      <c r="J221" s="95" t="inlineStr">
        <is>
          <t>NoData</t>
        </is>
      </c>
      <c r="K221" s="95" t="inlineStr">
        <is>
          <t>NoData</t>
        </is>
      </c>
      <c r="L221" s="95" t="inlineStr">
        <is>
          <t>NoData</t>
        </is>
      </c>
      <c r="M221" s="101" t="inlineStr">
        <is>
          <t>NoData</t>
        </is>
      </c>
      <c r="N221" s="101" t="inlineStr">
        <is>
          <t>NoData</t>
        </is>
      </c>
      <c r="O221" s="57" t="inlineStr">
        <is>
          <t>NoData</t>
        </is>
      </c>
      <c r="P221" s="57" t="inlineStr">
        <is>
          <t>NoData</t>
        </is>
      </c>
      <c r="Q221" s="57" t="inlineStr">
        <is>
          <t>NoData</t>
        </is>
      </c>
      <c r="R221" s="57" t="inlineStr">
        <is>
          <t>NoData</t>
        </is>
      </c>
      <c r="S221" s="57" t="inlineStr">
        <is>
          <t>NoData</t>
        </is>
      </c>
      <c r="T221" s="57" t="inlineStr">
        <is>
          <t>NoData</t>
        </is>
      </c>
      <c r="U221" s="57" t="inlineStr">
        <is>
          <t>NoData</t>
        </is>
      </c>
      <c r="V221" s="57" t="inlineStr">
        <is>
          <t>NoData</t>
        </is>
      </c>
      <c r="W221" s="57" t="inlineStr">
        <is>
          <t>NoData</t>
        </is>
      </c>
      <c r="X221" s="57" t="inlineStr">
        <is>
          <t>NoData</t>
        </is>
      </c>
      <c r="Y221" s="57" t="inlineStr">
        <is>
          <t>NoData</t>
        </is>
      </c>
      <c r="Z221" s="57" t="inlineStr">
        <is>
          <t>NoData</t>
        </is>
      </c>
      <c r="AA221" s="57" t="inlineStr">
        <is>
          <t>NoData</t>
        </is>
      </c>
      <c r="AB221" s="57" t="inlineStr">
        <is>
          <t>NoData</t>
        </is>
      </c>
      <c r="AC221" s="57" t="inlineStr">
        <is>
          <t>NoData</t>
        </is>
      </c>
      <c r="AD221" s="57" t="inlineStr">
        <is>
          <t>NoData</t>
        </is>
      </c>
      <c r="AE221" s="57" t="inlineStr">
        <is>
          <t>NoData</t>
        </is>
      </c>
      <c r="AF221" s="57" t="inlineStr">
        <is>
          <t>NoData</t>
        </is>
      </c>
      <c r="AG221" s="57" t="inlineStr">
        <is>
          <t>NoData</t>
        </is>
      </c>
    </row>
    <row r="222" ht="12.75" customHeight="1" s="198">
      <c r="A222" s="101" t="inlineStr">
        <is>
          <t>Mali</t>
        </is>
      </c>
      <c r="B222" s="62">
        <f t="array" ref="B222">INDEX(Countries!$D$2:$D$255, MATCH(A222, Countries!$B$2:$B$255, 0))
</f>
        <v/>
      </c>
      <c r="C222" s="95" t="inlineStr">
        <is>
          <t>NoData</t>
        </is>
      </c>
      <c r="D222" s="95" t="inlineStr">
        <is>
          <t>NoData</t>
        </is>
      </c>
      <c r="E222" s="95" t="inlineStr">
        <is>
          <t>NoData</t>
        </is>
      </c>
      <c r="F222" s="95" t="inlineStr">
        <is>
          <t>NoData</t>
        </is>
      </c>
      <c r="G222" s="95" t="inlineStr">
        <is>
          <t>NoData</t>
        </is>
      </c>
      <c r="H222" s="95" t="inlineStr">
        <is>
          <t>NoData</t>
        </is>
      </c>
      <c r="I222" s="95" t="inlineStr">
        <is>
          <t>NoData</t>
        </is>
      </c>
      <c r="J222" s="95" t="inlineStr">
        <is>
          <t>NoData</t>
        </is>
      </c>
      <c r="K222" s="95" t="inlineStr">
        <is>
          <t>NoData</t>
        </is>
      </c>
      <c r="L222" s="95" t="inlineStr">
        <is>
          <t>NoData</t>
        </is>
      </c>
      <c r="M222" s="101" t="inlineStr">
        <is>
          <t>NoData</t>
        </is>
      </c>
      <c r="N222" s="101" t="inlineStr">
        <is>
          <t>NoData</t>
        </is>
      </c>
      <c r="O222" s="57" t="inlineStr">
        <is>
          <t>NoData</t>
        </is>
      </c>
      <c r="P222" s="57" t="inlineStr">
        <is>
          <t>NoData</t>
        </is>
      </c>
      <c r="Q222" s="57" t="inlineStr">
        <is>
          <t>NoData</t>
        </is>
      </c>
      <c r="R222" s="57" t="inlineStr">
        <is>
          <t>NoData</t>
        </is>
      </c>
      <c r="S222" s="57" t="inlineStr">
        <is>
          <t>NoData</t>
        </is>
      </c>
      <c r="T222" s="57" t="inlineStr">
        <is>
          <t>NoData</t>
        </is>
      </c>
      <c r="U222" s="57" t="inlineStr">
        <is>
          <t>NoData</t>
        </is>
      </c>
      <c r="V222" s="57" t="inlineStr">
        <is>
          <t>NoData</t>
        </is>
      </c>
      <c r="W222" s="57" t="inlineStr">
        <is>
          <t>NoData</t>
        </is>
      </c>
      <c r="X222" s="57" t="inlineStr">
        <is>
          <t>NoData</t>
        </is>
      </c>
      <c r="Y222" s="57" t="inlineStr">
        <is>
          <t>NoData</t>
        </is>
      </c>
      <c r="Z222" s="57" t="inlineStr">
        <is>
          <t>NoData</t>
        </is>
      </c>
      <c r="AA222" s="57" t="inlineStr">
        <is>
          <t>NoData</t>
        </is>
      </c>
      <c r="AB222" s="57" t="inlineStr">
        <is>
          <t>NoData</t>
        </is>
      </c>
      <c r="AC222" s="57" t="inlineStr">
        <is>
          <t>NoData</t>
        </is>
      </c>
      <c r="AD222" s="57" t="inlineStr">
        <is>
          <t>NoData</t>
        </is>
      </c>
      <c r="AE222" s="57" t="inlineStr">
        <is>
          <t>NoData</t>
        </is>
      </c>
      <c r="AF222" s="57" t="inlineStr">
        <is>
          <t>NoData</t>
        </is>
      </c>
      <c r="AG222" s="57" t="inlineStr">
        <is>
          <t>NoData</t>
        </is>
      </c>
    </row>
    <row r="223" ht="12.75" customHeight="1" s="198">
      <c r="A223" s="101" t="inlineStr">
        <is>
          <t>Mongolia</t>
        </is>
      </c>
      <c r="B223" s="62">
        <f t="array" ref="B223">INDEX(Countries!$D$2:$D$255, MATCH(A223, Countries!$B$2:$B$255, 0))
</f>
        <v/>
      </c>
      <c r="C223" s="95" t="inlineStr">
        <is>
          <t>NoData</t>
        </is>
      </c>
      <c r="D223" s="95" t="inlineStr">
        <is>
          <t>NoData</t>
        </is>
      </c>
      <c r="E223" s="95" t="inlineStr">
        <is>
          <t>NoData</t>
        </is>
      </c>
      <c r="F223" s="95" t="inlineStr">
        <is>
          <t>NoData</t>
        </is>
      </c>
      <c r="G223" s="95" t="inlineStr">
        <is>
          <t>NoData</t>
        </is>
      </c>
      <c r="H223" s="95" t="inlineStr">
        <is>
          <t>NoData</t>
        </is>
      </c>
      <c r="I223" s="95" t="inlineStr">
        <is>
          <t>NoData</t>
        </is>
      </c>
      <c r="J223" s="95" t="inlineStr">
        <is>
          <t>NoData</t>
        </is>
      </c>
      <c r="K223" s="95" t="inlineStr">
        <is>
          <t>NoData</t>
        </is>
      </c>
      <c r="L223" s="95" t="inlineStr">
        <is>
          <t>NoData</t>
        </is>
      </c>
      <c r="M223" s="101" t="inlineStr">
        <is>
          <t>NoData</t>
        </is>
      </c>
      <c r="N223" s="101" t="inlineStr">
        <is>
          <t>NoData</t>
        </is>
      </c>
      <c r="O223" s="57" t="inlineStr">
        <is>
          <t>NoData</t>
        </is>
      </c>
      <c r="P223" s="57" t="inlineStr">
        <is>
          <t>NoData</t>
        </is>
      </c>
      <c r="Q223" s="57" t="inlineStr">
        <is>
          <t>NoData</t>
        </is>
      </c>
      <c r="R223" s="57" t="inlineStr">
        <is>
          <t>NoData</t>
        </is>
      </c>
      <c r="S223" s="57" t="inlineStr">
        <is>
          <t>NoData</t>
        </is>
      </c>
      <c r="T223" s="57" t="inlineStr">
        <is>
          <t>NoData</t>
        </is>
      </c>
      <c r="U223" s="57" t="inlineStr">
        <is>
          <t>NoData</t>
        </is>
      </c>
      <c r="V223" s="57" t="inlineStr">
        <is>
          <t>NoData</t>
        </is>
      </c>
      <c r="W223" s="57" t="inlineStr">
        <is>
          <t>NoData</t>
        </is>
      </c>
      <c r="X223" s="57" t="inlineStr">
        <is>
          <t>NoData</t>
        </is>
      </c>
      <c r="Y223" s="57" t="inlineStr">
        <is>
          <t>NoData</t>
        </is>
      </c>
      <c r="Z223" s="57" t="inlineStr">
        <is>
          <t>NoData</t>
        </is>
      </c>
      <c r="AA223" s="57" t="inlineStr">
        <is>
          <t>NoData</t>
        </is>
      </c>
      <c r="AB223" s="57" t="inlineStr">
        <is>
          <t>NoData</t>
        </is>
      </c>
      <c r="AC223" s="57" t="inlineStr">
        <is>
          <t>NoData</t>
        </is>
      </c>
      <c r="AD223" s="57" t="inlineStr">
        <is>
          <t>NoData</t>
        </is>
      </c>
      <c r="AE223" s="57" t="inlineStr">
        <is>
          <t>NoData</t>
        </is>
      </c>
      <c r="AF223" s="57" t="inlineStr">
        <is>
          <t>NoData</t>
        </is>
      </c>
      <c r="AG223" s="57" t="inlineStr">
        <is>
          <t>NoData</t>
        </is>
      </c>
    </row>
    <row r="224" ht="12.75" customHeight="1" s="198">
      <c r="A224" s="101" t="inlineStr">
        <is>
          <t>Malawi</t>
        </is>
      </c>
      <c r="B224" s="62">
        <f t="array" ref="B224">INDEX(Countries!$D$2:$D$255, MATCH(A224, Countries!$B$2:$B$255, 0))
</f>
        <v/>
      </c>
      <c r="C224" s="95" t="inlineStr">
        <is>
          <t>NoData</t>
        </is>
      </c>
      <c r="D224" s="95" t="inlineStr">
        <is>
          <t>NoData</t>
        </is>
      </c>
      <c r="E224" s="95" t="inlineStr">
        <is>
          <t>NoData</t>
        </is>
      </c>
      <c r="F224" s="95" t="inlineStr">
        <is>
          <t>NoData</t>
        </is>
      </c>
      <c r="G224" s="95" t="inlineStr">
        <is>
          <t>NoData</t>
        </is>
      </c>
      <c r="H224" s="95" t="inlineStr">
        <is>
          <t>NoData</t>
        </is>
      </c>
      <c r="I224" s="95" t="inlineStr">
        <is>
          <t>NoData</t>
        </is>
      </c>
      <c r="J224" s="95" t="inlineStr">
        <is>
          <t>NoData</t>
        </is>
      </c>
      <c r="K224" s="95" t="inlineStr">
        <is>
          <t>NoData</t>
        </is>
      </c>
      <c r="L224" s="95" t="inlineStr">
        <is>
          <t>NoData</t>
        </is>
      </c>
      <c r="M224" s="101" t="inlineStr">
        <is>
          <t>NoData</t>
        </is>
      </c>
      <c r="N224" s="101" t="inlineStr">
        <is>
          <t>NoData</t>
        </is>
      </c>
      <c r="O224" s="57" t="inlineStr">
        <is>
          <t>NoData</t>
        </is>
      </c>
      <c r="P224" s="57" t="inlineStr">
        <is>
          <t>NoData</t>
        </is>
      </c>
      <c r="Q224" s="57" t="inlineStr">
        <is>
          <t>NoData</t>
        </is>
      </c>
      <c r="R224" s="57" t="inlineStr">
        <is>
          <t>NoData</t>
        </is>
      </c>
      <c r="S224" s="57" t="inlineStr">
        <is>
          <t>NoData</t>
        </is>
      </c>
      <c r="T224" s="57" t="inlineStr">
        <is>
          <t>NoData</t>
        </is>
      </c>
      <c r="U224" s="57" t="inlineStr">
        <is>
          <t>NoData</t>
        </is>
      </c>
      <c r="V224" s="57" t="inlineStr">
        <is>
          <t>NoData</t>
        </is>
      </c>
      <c r="W224" s="57" t="inlineStr">
        <is>
          <t>NoData</t>
        </is>
      </c>
      <c r="X224" s="57" t="inlineStr">
        <is>
          <t>NoData</t>
        </is>
      </c>
      <c r="Y224" s="57" t="inlineStr">
        <is>
          <t>NoData</t>
        </is>
      </c>
      <c r="Z224" s="57" t="inlineStr">
        <is>
          <t>NoData</t>
        </is>
      </c>
      <c r="AA224" s="57" t="inlineStr">
        <is>
          <t>NoData</t>
        </is>
      </c>
      <c r="AB224" s="57" t="inlineStr">
        <is>
          <t>NoData</t>
        </is>
      </c>
      <c r="AC224" s="57" t="inlineStr">
        <is>
          <t>NoData</t>
        </is>
      </c>
      <c r="AD224" s="57" t="inlineStr">
        <is>
          <t>NoData</t>
        </is>
      </c>
      <c r="AE224" s="57" t="inlineStr">
        <is>
          <t>NoData</t>
        </is>
      </c>
      <c r="AF224" s="57" t="inlineStr">
        <is>
          <t>NoData</t>
        </is>
      </c>
      <c r="AG224" s="57" t="inlineStr">
        <is>
          <t>NoData</t>
        </is>
      </c>
    </row>
    <row r="225" ht="12.75" customHeight="1" s="198">
      <c r="A225" s="101" t="inlineStr">
        <is>
          <t>Niger</t>
        </is>
      </c>
      <c r="B225" s="62">
        <f t="array" ref="B225">INDEX(Countries!$D$2:$D$255, MATCH(A225, Countries!$B$2:$B$255, 0))
</f>
        <v/>
      </c>
      <c r="C225" s="95" t="inlineStr">
        <is>
          <t>NoData</t>
        </is>
      </c>
      <c r="D225" s="95" t="inlineStr">
        <is>
          <t>NoData</t>
        </is>
      </c>
      <c r="E225" s="95" t="inlineStr">
        <is>
          <t>NoData</t>
        </is>
      </c>
      <c r="F225" s="95" t="inlineStr">
        <is>
          <t>NoData</t>
        </is>
      </c>
      <c r="G225" s="95" t="inlineStr">
        <is>
          <t>NoData</t>
        </is>
      </c>
      <c r="H225" s="95" t="inlineStr">
        <is>
          <t>NoData</t>
        </is>
      </c>
      <c r="I225" s="95" t="inlineStr">
        <is>
          <t>NoData</t>
        </is>
      </c>
      <c r="J225" s="95" t="inlineStr">
        <is>
          <t>NoData</t>
        </is>
      </c>
      <c r="K225" s="95" t="inlineStr">
        <is>
          <t>NoData</t>
        </is>
      </c>
      <c r="L225" s="95" t="inlineStr">
        <is>
          <t>NoData</t>
        </is>
      </c>
      <c r="M225" s="101" t="inlineStr">
        <is>
          <t>NoData</t>
        </is>
      </c>
      <c r="N225" s="101" t="inlineStr">
        <is>
          <t>NoData</t>
        </is>
      </c>
      <c r="O225" s="57" t="inlineStr">
        <is>
          <t>NoData</t>
        </is>
      </c>
      <c r="P225" s="57" t="inlineStr">
        <is>
          <t>NoData</t>
        </is>
      </c>
      <c r="Q225" s="57" t="inlineStr">
        <is>
          <t>NoData</t>
        </is>
      </c>
      <c r="R225" s="57" t="inlineStr">
        <is>
          <t>NoData</t>
        </is>
      </c>
      <c r="S225" s="57" t="inlineStr">
        <is>
          <t>NoData</t>
        </is>
      </c>
      <c r="T225" s="57" t="inlineStr">
        <is>
          <t>NoData</t>
        </is>
      </c>
      <c r="U225" s="57" t="inlineStr">
        <is>
          <t>NoData</t>
        </is>
      </c>
      <c r="V225" s="57" t="inlineStr">
        <is>
          <t>NoData</t>
        </is>
      </c>
      <c r="W225" s="57" t="inlineStr">
        <is>
          <t>NoData</t>
        </is>
      </c>
      <c r="X225" s="57" t="inlineStr">
        <is>
          <t>NoData</t>
        </is>
      </c>
      <c r="Y225" s="57" t="inlineStr">
        <is>
          <t>NoData</t>
        </is>
      </c>
      <c r="Z225" s="57" t="inlineStr">
        <is>
          <t>NoData</t>
        </is>
      </c>
      <c r="AA225" s="57" t="inlineStr">
        <is>
          <t>NoData</t>
        </is>
      </c>
      <c r="AB225" s="57" t="inlineStr">
        <is>
          <t>NoData</t>
        </is>
      </c>
      <c r="AC225" s="57" t="inlineStr">
        <is>
          <t>NoData</t>
        </is>
      </c>
      <c r="AD225" s="57" t="inlineStr">
        <is>
          <t>NoData</t>
        </is>
      </c>
      <c r="AE225" s="57" t="inlineStr">
        <is>
          <t>NoData</t>
        </is>
      </c>
      <c r="AF225" s="57" t="inlineStr">
        <is>
          <t>NoData</t>
        </is>
      </c>
      <c r="AG225" s="57" t="inlineStr">
        <is>
          <t>NoData</t>
        </is>
      </c>
    </row>
    <row r="226" ht="12.75" customHeight="1" s="198">
      <c r="A226" s="101" t="inlineStr">
        <is>
          <t>Nepal</t>
        </is>
      </c>
      <c r="B226" s="62">
        <f t="array" ref="B226">INDEX(Countries!$D$2:$D$255, MATCH(A226, Countries!$B$2:$B$255, 0))
</f>
        <v/>
      </c>
      <c r="C226" s="95" t="inlineStr">
        <is>
          <t>NoData</t>
        </is>
      </c>
      <c r="D226" s="95" t="inlineStr">
        <is>
          <t>NoData</t>
        </is>
      </c>
      <c r="E226" s="95" t="inlineStr">
        <is>
          <t>NoData</t>
        </is>
      </c>
      <c r="F226" s="95" t="inlineStr">
        <is>
          <t>NoData</t>
        </is>
      </c>
      <c r="G226" s="95" t="inlineStr">
        <is>
          <t>NoData</t>
        </is>
      </c>
      <c r="H226" s="95" t="inlineStr">
        <is>
          <t>NoData</t>
        </is>
      </c>
      <c r="I226" s="95" t="inlineStr">
        <is>
          <t>NoData</t>
        </is>
      </c>
      <c r="J226" s="95" t="inlineStr">
        <is>
          <t>NoData</t>
        </is>
      </c>
      <c r="K226" s="95" t="inlineStr">
        <is>
          <t>NoData</t>
        </is>
      </c>
      <c r="L226" s="95" t="inlineStr">
        <is>
          <t>NoData</t>
        </is>
      </c>
      <c r="M226" s="101" t="inlineStr">
        <is>
          <t>NoData</t>
        </is>
      </c>
      <c r="N226" s="101" t="inlineStr">
        <is>
          <t>NoData</t>
        </is>
      </c>
      <c r="O226" s="57" t="inlineStr">
        <is>
          <t>NoData</t>
        </is>
      </c>
      <c r="P226" s="57" t="inlineStr">
        <is>
          <t>NoData</t>
        </is>
      </c>
      <c r="Q226" s="57" t="inlineStr">
        <is>
          <t>NoData</t>
        </is>
      </c>
      <c r="R226" s="57" t="inlineStr">
        <is>
          <t>NoData</t>
        </is>
      </c>
      <c r="S226" s="57" t="inlineStr">
        <is>
          <t>NoData</t>
        </is>
      </c>
      <c r="T226" s="57" t="inlineStr">
        <is>
          <t>NoData</t>
        </is>
      </c>
      <c r="U226" s="57" t="inlineStr">
        <is>
          <t>NoData</t>
        </is>
      </c>
      <c r="V226" s="57" t="inlineStr">
        <is>
          <t>NoData</t>
        </is>
      </c>
      <c r="W226" s="57" t="inlineStr">
        <is>
          <t>NoData</t>
        </is>
      </c>
      <c r="X226" s="57" t="inlineStr">
        <is>
          <t>NoData</t>
        </is>
      </c>
      <c r="Y226" s="57" t="inlineStr">
        <is>
          <t>NoData</t>
        </is>
      </c>
      <c r="Z226" s="57" t="inlineStr">
        <is>
          <t>NoData</t>
        </is>
      </c>
      <c r="AA226" s="57" t="inlineStr">
        <is>
          <t>NoData</t>
        </is>
      </c>
      <c r="AB226" s="57" t="inlineStr">
        <is>
          <t>NoData</t>
        </is>
      </c>
      <c r="AC226" s="57" t="inlineStr">
        <is>
          <t>NoData</t>
        </is>
      </c>
      <c r="AD226" s="57" t="inlineStr">
        <is>
          <t>NoData</t>
        </is>
      </c>
      <c r="AE226" s="57" t="inlineStr">
        <is>
          <t>NoData</t>
        </is>
      </c>
      <c r="AF226" s="57" t="inlineStr">
        <is>
          <t>NoData</t>
        </is>
      </c>
      <c r="AG226" s="57" t="inlineStr">
        <is>
          <t>NoData</t>
        </is>
      </c>
    </row>
    <row r="227" ht="12.75" customHeight="1" s="198">
      <c r="A227" s="101" t="inlineStr">
        <is>
          <t>Paraguay</t>
        </is>
      </c>
      <c r="B227" s="62">
        <f t="array" ref="B227">INDEX(Countries!$D$2:$D$255, MATCH(A227, Countries!$B$2:$B$255, 0))
</f>
        <v/>
      </c>
      <c r="C227" s="95" t="inlineStr">
        <is>
          <t>NoData</t>
        </is>
      </c>
      <c r="D227" s="95" t="inlineStr">
        <is>
          <t>NoData</t>
        </is>
      </c>
      <c r="E227" s="95" t="inlineStr">
        <is>
          <t>NoData</t>
        </is>
      </c>
      <c r="F227" s="95" t="inlineStr">
        <is>
          <t>NoData</t>
        </is>
      </c>
      <c r="G227" s="95" t="inlineStr">
        <is>
          <t>NoData</t>
        </is>
      </c>
      <c r="H227" s="95" t="inlineStr">
        <is>
          <t>NoData</t>
        </is>
      </c>
      <c r="I227" s="95" t="inlineStr">
        <is>
          <t>NoData</t>
        </is>
      </c>
      <c r="J227" s="95" t="inlineStr">
        <is>
          <t>NoData</t>
        </is>
      </c>
      <c r="K227" s="95" t="inlineStr">
        <is>
          <t>NoData</t>
        </is>
      </c>
      <c r="L227" s="95" t="inlineStr">
        <is>
          <t>NoData</t>
        </is>
      </c>
      <c r="M227" s="101" t="inlineStr">
        <is>
          <t>NoData</t>
        </is>
      </c>
      <c r="N227" s="101" t="inlineStr">
        <is>
          <t>NoData</t>
        </is>
      </c>
      <c r="O227" s="57" t="inlineStr">
        <is>
          <t>NoData</t>
        </is>
      </c>
      <c r="P227" s="57" t="inlineStr">
        <is>
          <t>NoData</t>
        </is>
      </c>
      <c r="Q227" s="57" t="inlineStr">
        <is>
          <t>NoData</t>
        </is>
      </c>
      <c r="R227" s="57" t="inlineStr">
        <is>
          <t>NoData</t>
        </is>
      </c>
      <c r="S227" s="57" t="inlineStr">
        <is>
          <t>NoData</t>
        </is>
      </c>
      <c r="T227" s="57" t="inlineStr">
        <is>
          <t>NoData</t>
        </is>
      </c>
      <c r="U227" s="57" t="inlineStr">
        <is>
          <t>NoData</t>
        </is>
      </c>
      <c r="V227" s="57" t="inlineStr">
        <is>
          <t>NoData</t>
        </is>
      </c>
      <c r="W227" s="57" t="inlineStr">
        <is>
          <t>NoData</t>
        </is>
      </c>
      <c r="X227" s="57" t="inlineStr">
        <is>
          <t>NoData</t>
        </is>
      </c>
      <c r="Y227" s="57" t="inlineStr">
        <is>
          <t>NoData</t>
        </is>
      </c>
      <c r="Z227" s="57" t="inlineStr">
        <is>
          <t>NoData</t>
        </is>
      </c>
      <c r="AA227" s="57" t="inlineStr">
        <is>
          <t>NoData</t>
        </is>
      </c>
      <c r="AB227" s="57" t="inlineStr">
        <is>
          <t>NoData</t>
        </is>
      </c>
      <c r="AC227" s="57" t="inlineStr">
        <is>
          <t>NoData</t>
        </is>
      </c>
      <c r="AD227" s="57" t="inlineStr">
        <is>
          <t>NoData</t>
        </is>
      </c>
      <c r="AE227" s="57" t="inlineStr">
        <is>
          <t>NoData</t>
        </is>
      </c>
      <c r="AF227" s="57" t="inlineStr">
        <is>
          <t>NoData</t>
        </is>
      </c>
      <c r="AG227" s="57" t="inlineStr">
        <is>
          <t>NoData</t>
        </is>
      </c>
    </row>
    <row r="228" ht="12.75" customHeight="1" s="198">
      <c r="A228" s="101" t="inlineStr">
        <is>
          <t>Rwanda</t>
        </is>
      </c>
      <c r="B228" s="62">
        <f t="array" ref="B228">INDEX(Countries!$D$2:$D$255, MATCH(A228, Countries!$B$2:$B$255, 0))
</f>
        <v/>
      </c>
      <c r="C228" s="95" t="inlineStr">
        <is>
          <t>NoData</t>
        </is>
      </c>
      <c r="D228" s="95" t="inlineStr">
        <is>
          <t>NoData</t>
        </is>
      </c>
      <c r="E228" s="95" t="inlineStr">
        <is>
          <t>NoData</t>
        </is>
      </c>
      <c r="F228" s="95" t="inlineStr">
        <is>
          <t>NoData</t>
        </is>
      </c>
      <c r="G228" s="95" t="inlineStr">
        <is>
          <t>NoData</t>
        </is>
      </c>
      <c r="H228" s="95" t="inlineStr">
        <is>
          <t>NoData</t>
        </is>
      </c>
      <c r="I228" s="95" t="inlineStr">
        <is>
          <t>NoData</t>
        </is>
      </c>
      <c r="J228" s="95" t="inlineStr">
        <is>
          <t>NoData</t>
        </is>
      </c>
      <c r="K228" s="95" t="inlineStr">
        <is>
          <t>NoData</t>
        </is>
      </c>
      <c r="L228" s="95" t="inlineStr">
        <is>
          <t>NoData</t>
        </is>
      </c>
      <c r="M228" s="101" t="inlineStr">
        <is>
          <t>NoData</t>
        </is>
      </c>
      <c r="N228" s="101" t="inlineStr">
        <is>
          <t>NoData</t>
        </is>
      </c>
      <c r="O228" s="57" t="inlineStr">
        <is>
          <t>NoData</t>
        </is>
      </c>
      <c r="P228" s="57" t="inlineStr">
        <is>
          <t>NoData</t>
        </is>
      </c>
      <c r="Q228" s="57" t="inlineStr">
        <is>
          <t>NoData</t>
        </is>
      </c>
      <c r="R228" s="57" t="inlineStr">
        <is>
          <t>NoData</t>
        </is>
      </c>
      <c r="S228" s="57" t="inlineStr">
        <is>
          <t>NoData</t>
        </is>
      </c>
      <c r="T228" s="57" t="inlineStr">
        <is>
          <t>NoData</t>
        </is>
      </c>
      <c r="U228" s="57" t="inlineStr">
        <is>
          <t>NoData</t>
        </is>
      </c>
      <c r="V228" s="57" t="inlineStr">
        <is>
          <t>NoData</t>
        </is>
      </c>
      <c r="W228" s="57" t="inlineStr">
        <is>
          <t>NoData</t>
        </is>
      </c>
      <c r="X228" s="57" t="inlineStr">
        <is>
          <t>NoData</t>
        </is>
      </c>
      <c r="Y228" s="57" t="inlineStr">
        <is>
          <t>NoData</t>
        </is>
      </c>
      <c r="Z228" s="57" t="inlineStr">
        <is>
          <t>NoData</t>
        </is>
      </c>
      <c r="AA228" s="57" t="inlineStr">
        <is>
          <t>NoData</t>
        </is>
      </c>
      <c r="AB228" s="57" t="inlineStr">
        <is>
          <t>NoData</t>
        </is>
      </c>
      <c r="AC228" s="57" t="inlineStr">
        <is>
          <t>NoData</t>
        </is>
      </c>
      <c r="AD228" s="57" t="inlineStr">
        <is>
          <t>NoData</t>
        </is>
      </c>
      <c r="AE228" s="57" t="inlineStr">
        <is>
          <t>NoData</t>
        </is>
      </c>
      <c r="AF228" s="57" t="inlineStr">
        <is>
          <t>NoData</t>
        </is>
      </c>
      <c r="AG228" s="57" t="inlineStr">
        <is>
          <t>NoData</t>
        </is>
      </c>
    </row>
    <row r="229" ht="12.75" customHeight="1" s="198">
      <c r="A229" s="101" t="inlineStr">
        <is>
          <t>Serbia</t>
        </is>
      </c>
      <c r="B229" s="62">
        <f t="array" ref="B229">INDEX(Countries!$D$2:$D$255, MATCH(A229, Countries!$B$2:$B$255, 0))
</f>
        <v/>
      </c>
      <c r="C229" s="95" t="inlineStr">
        <is>
          <t>NoData</t>
        </is>
      </c>
      <c r="D229" s="95" t="inlineStr">
        <is>
          <t>NoData</t>
        </is>
      </c>
      <c r="E229" s="95" t="inlineStr">
        <is>
          <t>NoData</t>
        </is>
      </c>
      <c r="F229" s="95" t="inlineStr">
        <is>
          <t>NoData</t>
        </is>
      </c>
      <c r="G229" s="95" t="inlineStr">
        <is>
          <t>NoData</t>
        </is>
      </c>
      <c r="H229" s="95" t="inlineStr">
        <is>
          <t>NoData</t>
        </is>
      </c>
      <c r="I229" s="95" t="inlineStr">
        <is>
          <t>NoData</t>
        </is>
      </c>
      <c r="J229" s="95" t="inlineStr">
        <is>
          <t>NoData</t>
        </is>
      </c>
      <c r="K229" s="95" t="inlineStr">
        <is>
          <t>NoData</t>
        </is>
      </c>
      <c r="L229" s="95" t="inlineStr">
        <is>
          <t>NoData</t>
        </is>
      </c>
      <c r="M229" s="101" t="inlineStr">
        <is>
          <t>NoData</t>
        </is>
      </c>
      <c r="N229" s="101" t="inlineStr">
        <is>
          <t>NoData</t>
        </is>
      </c>
      <c r="O229" s="57" t="inlineStr">
        <is>
          <t>NoData</t>
        </is>
      </c>
      <c r="P229" s="57" t="inlineStr">
        <is>
          <t>NoData</t>
        </is>
      </c>
      <c r="Q229" s="57" t="inlineStr">
        <is>
          <t>NoData</t>
        </is>
      </c>
      <c r="R229" s="57" t="inlineStr">
        <is>
          <t>NoData</t>
        </is>
      </c>
      <c r="S229" s="57" t="inlineStr">
        <is>
          <t>NoData</t>
        </is>
      </c>
      <c r="T229" s="57" t="inlineStr">
        <is>
          <t>NoData</t>
        </is>
      </c>
      <c r="U229" s="57" t="inlineStr">
        <is>
          <t>NoData</t>
        </is>
      </c>
      <c r="V229" s="57" t="inlineStr">
        <is>
          <t>NoData</t>
        </is>
      </c>
      <c r="W229" s="57" t="inlineStr">
        <is>
          <t>NoData</t>
        </is>
      </c>
      <c r="X229" s="57" t="inlineStr">
        <is>
          <t>NoData</t>
        </is>
      </c>
      <c r="Y229" s="57" t="inlineStr">
        <is>
          <t>NoData</t>
        </is>
      </c>
      <c r="Z229" s="57" t="inlineStr">
        <is>
          <t>NoData</t>
        </is>
      </c>
      <c r="AA229" s="57" t="inlineStr">
        <is>
          <t>NoData</t>
        </is>
      </c>
      <c r="AB229" s="57" t="inlineStr">
        <is>
          <t>NoData</t>
        </is>
      </c>
      <c r="AC229" s="57" t="inlineStr">
        <is>
          <t>NoData</t>
        </is>
      </c>
      <c r="AD229" s="57" t="inlineStr">
        <is>
          <t>NoData</t>
        </is>
      </c>
      <c r="AE229" s="57" t="inlineStr">
        <is>
          <t>NoData</t>
        </is>
      </c>
      <c r="AF229" s="57" t="inlineStr">
        <is>
          <t>NoData</t>
        </is>
      </c>
      <c r="AG229" s="57" t="inlineStr">
        <is>
          <t>NoData</t>
        </is>
      </c>
    </row>
    <row r="230" ht="12.75" customHeight="1" s="198">
      <c r="A230" s="101" t="inlineStr">
        <is>
          <t>Slovakia</t>
        </is>
      </c>
      <c r="B230" s="62">
        <f t="array" ref="B230">INDEX(Countries!$D$2:$D$255, MATCH(A230, Countries!$B$2:$B$255, 0))
</f>
        <v/>
      </c>
      <c r="C230" s="95" t="inlineStr">
        <is>
          <t>NoData</t>
        </is>
      </c>
      <c r="D230" s="95" t="inlineStr">
        <is>
          <t>NoData</t>
        </is>
      </c>
      <c r="E230" s="95" t="inlineStr">
        <is>
          <t>NoData</t>
        </is>
      </c>
      <c r="F230" s="95" t="inlineStr">
        <is>
          <t>NoData</t>
        </is>
      </c>
      <c r="G230" s="95" t="inlineStr">
        <is>
          <t>NoData</t>
        </is>
      </c>
      <c r="H230" s="95" t="inlineStr">
        <is>
          <t>NoData</t>
        </is>
      </c>
      <c r="I230" s="95" t="inlineStr">
        <is>
          <t>NoData</t>
        </is>
      </c>
      <c r="J230" s="95" t="inlineStr">
        <is>
          <t>NoData</t>
        </is>
      </c>
      <c r="K230" s="95" t="inlineStr">
        <is>
          <t>NoData</t>
        </is>
      </c>
      <c r="L230" s="95" t="inlineStr">
        <is>
          <t>NoData</t>
        </is>
      </c>
      <c r="M230" s="101" t="inlineStr">
        <is>
          <t>NoData</t>
        </is>
      </c>
      <c r="N230" s="101" t="inlineStr">
        <is>
          <t>NoData</t>
        </is>
      </c>
      <c r="O230" s="57" t="inlineStr">
        <is>
          <t>NoData</t>
        </is>
      </c>
      <c r="P230" s="57" t="inlineStr">
        <is>
          <t>NoData</t>
        </is>
      </c>
      <c r="Q230" s="57" t="inlineStr">
        <is>
          <t>NoData</t>
        </is>
      </c>
      <c r="R230" s="57" t="inlineStr">
        <is>
          <t>NoData</t>
        </is>
      </c>
      <c r="S230" s="57" t="inlineStr">
        <is>
          <t>NoData</t>
        </is>
      </c>
      <c r="T230" s="57" t="inlineStr">
        <is>
          <t>NoData</t>
        </is>
      </c>
      <c r="U230" s="57" t="inlineStr">
        <is>
          <t>NoData</t>
        </is>
      </c>
      <c r="V230" s="57" t="inlineStr">
        <is>
          <t>NoData</t>
        </is>
      </c>
      <c r="W230" s="57" t="inlineStr">
        <is>
          <t>NoData</t>
        </is>
      </c>
      <c r="X230" s="57" t="inlineStr">
        <is>
          <t>NoData</t>
        </is>
      </c>
      <c r="Y230" s="57" t="inlineStr">
        <is>
          <t>NoData</t>
        </is>
      </c>
      <c r="Z230" s="57" t="inlineStr">
        <is>
          <t>NoData</t>
        </is>
      </c>
      <c r="AA230" s="57" t="inlineStr">
        <is>
          <t>NoData</t>
        </is>
      </c>
      <c r="AB230" s="57" t="inlineStr">
        <is>
          <t>NoData</t>
        </is>
      </c>
      <c r="AC230" s="57" t="inlineStr">
        <is>
          <t>NoData</t>
        </is>
      </c>
      <c r="AD230" s="57" t="inlineStr">
        <is>
          <t>NoData</t>
        </is>
      </c>
      <c r="AE230" s="57" t="inlineStr">
        <is>
          <t>NoData</t>
        </is>
      </c>
      <c r="AF230" s="57" t="inlineStr">
        <is>
          <t>NoData</t>
        </is>
      </c>
      <c r="AG230" s="57" t="inlineStr">
        <is>
          <t>NoData</t>
        </is>
      </c>
    </row>
    <row r="231" ht="12.75" customHeight="1" s="198">
      <c r="A231" s="101" t="inlineStr">
        <is>
          <t>Eswatini</t>
        </is>
      </c>
      <c r="B231" s="62">
        <f t="array" ref="B231">INDEX(Countries!$D$2:$D$255, MATCH(A231, Countries!$B$2:$B$255, 0))
</f>
        <v/>
      </c>
      <c r="C231" s="95" t="inlineStr">
        <is>
          <t>NoData</t>
        </is>
      </c>
      <c r="D231" s="95" t="inlineStr">
        <is>
          <t>NoData</t>
        </is>
      </c>
      <c r="E231" s="95" t="inlineStr">
        <is>
          <t>NoData</t>
        </is>
      </c>
      <c r="F231" s="95" t="inlineStr">
        <is>
          <t>NoData</t>
        </is>
      </c>
      <c r="G231" s="95" t="inlineStr">
        <is>
          <t>NoData</t>
        </is>
      </c>
      <c r="H231" s="95" t="inlineStr">
        <is>
          <t>NoData</t>
        </is>
      </c>
      <c r="I231" s="95" t="inlineStr">
        <is>
          <t>NoData</t>
        </is>
      </c>
      <c r="J231" s="95" t="inlineStr">
        <is>
          <t>NoData</t>
        </is>
      </c>
      <c r="K231" s="95" t="inlineStr">
        <is>
          <t>NoData</t>
        </is>
      </c>
      <c r="L231" s="95" t="inlineStr">
        <is>
          <t>NoData</t>
        </is>
      </c>
      <c r="M231" s="101" t="inlineStr">
        <is>
          <t>NoData</t>
        </is>
      </c>
      <c r="N231" s="101" t="inlineStr">
        <is>
          <t>NoData</t>
        </is>
      </c>
      <c r="O231" s="57" t="inlineStr">
        <is>
          <t>NoData</t>
        </is>
      </c>
      <c r="P231" s="57" t="inlineStr">
        <is>
          <t>NoData</t>
        </is>
      </c>
      <c r="Q231" s="57" t="inlineStr">
        <is>
          <t>NoData</t>
        </is>
      </c>
      <c r="R231" s="57" t="inlineStr">
        <is>
          <t>NoData</t>
        </is>
      </c>
      <c r="S231" s="57" t="inlineStr">
        <is>
          <t>NoData</t>
        </is>
      </c>
      <c r="T231" s="57" t="inlineStr">
        <is>
          <t>NoData</t>
        </is>
      </c>
      <c r="U231" s="57" t="inlineStr">
        <is>
          <t>NoData</t>
        </is>
      </c>
      <c r="V231" s="57" t="inlineStr">
        <is>
          <t>NoData</t>
        </is>
      </c>
      <c r="W231" s="57" t="inlineStr">
        <is>
          <t>NoData</t>
        </is>
      </c>
      <c r="X231" s="57" t="inlineStr">
        <is>
          <t>NoData</t>
        </is>
      </c>
      <c r="Y231" s="57" t="inlineStr">
        <is>
          <t>NoData</t>
        </is>
      </c>
      <c r="Z231" s="57" t="inlineStr">
        <is>
          <t>NoData</t>
        </is>
      </c>
      <c r="AA231" s="57" t="inlineStr">
        <is>
          <t>NoData</t>
        </is>
      </c>
      <c r="AB231" s="57" t="inlineStr">
        <is>
          <t>NoData</t>
        </is>
      </c>
      <c r="AC231" s="57" t="inlineStr">
        <is>
          <t>NoData</t>
        </is>
      </c>
      <c r="AD231" s="57" t="inlineStr">
        <is>
          <t>NoData</t>
        </is>
      </c>
      <c r="AE231" s="57" t="inlineStr">
        <is>
          <t>NoData</t>
        </is>
      </c>
      <c r="AF231" s="57" t="inlineStr">
        <is>
          <t>NoData</t>
        </is>
      </c>
      <c r="AG231" s="57" t="inlineStr">
        <is>
          <t>NoData</t>
        </is>
      </c>
    </row>
    <row r="232" ht="12.75" customHeight="1" s="198">
      <c r="A232" s="101" t="inlineStr">
        <is>
          <t>Chad</t>
        </is>
      </c>
      <c r="B232" s="62">
        <f t="array" ref="B232">INDEX(Countries!$D$2:$D$255, MATCH(A232, Countries!$B$2:$B$255, 0))
</f>
        <v/>
      </c>
      <c r="C232" s="95" t="inlineStr">
        <is>
          <t>NoData</t>
        </is>
      </c>
      <c r="D232" s="95" t="inlineStr">
        <is>
          <t>NoData</t>
        </is>
      </c>
      <c r="E232" s="95" t="inlineStr">
        <is>
          <t>NoData</t>
        </is>
      </c>
      <c r="F232" s="95" t="inlineStr">
        <is>
          <t>NoData</t>
        </is>
      </c>
      <c r="G232" s="95" t="inlineStr">
        <is>
          <t>NoData</t>
        </is>
      </c>
      <c r="H232" s="95" t="inlineStr">
        <is>
          <t>NoData</t>
        </is>
      </c>
      <c r="I232" s="95" t="inlineStr">
        <is>
          <t>NoData</t>
        </is>
      </c>
      <c r="J232" s="95" t="inlineStr">
        <is>
          <t>NoData</t>
        </is>
      </c>
      <c r="K232" s="95" t="inlineStr">
        <is>
          <t>NoData</t>
        </is>
      </c>
      <c r="L232" s="95" t="inlineStr">
        <is>
          <t>NoData</t>
        </is>
      </c>
      <c r="M232" s="101" t="inlineStr">
        <is>
          <t>NoData</t>
        </is>
      </c>
      <c r="N232" s="101" t="inlineStr">
        <is>
          <t>NoData</t>
        </is>
      </c>
      <c r="O232" s="57" t="inlineStr">
        <is>
          <t>NoData</t>
        </is>
      </c>
      <c r="P232" s="57" t="inlineStr">
        <is>
          <t>NoData</t>
        </is>
      </c>
      <c r="Q232" s="57" t="inlineStr">
        <is>
          <t>NoData</t>
        </is>
      </c>
      <c r="R232" s="57" t="inlineStr">
        <is>
          <t>NoData</t>
        </is>
      </c>
      <c r="S232" s="57" t="inlineStr">
        <is>
          <t>NoData</t>
        </is>
      </c>
      <c r="T232" s="57" t="inlineStr">
        <is>
          <t>NoData</t>
        </is>
      </c>
      <c r="U232" s="57" t="inlineStr">
        <is>
          <t>NoData</t>
        </is>
      </c>
      <c r="V232" s="57" t="inlineStr">
        <is>
          <t>NoData</t>
        </is>
      </c>
      <c r="W232" s="57" t="inlineStr">
        <is>
          <t>NoData</t>
        </is>
      </c>
      <c r="X232" s="57" t="inlineStr">
        <is>
          <t>NoData</t>
        </is>
      </c>
      <c r="Y232" s="57" t="inlineStr">
        <is>
          <t>NoData</t>
        </is>
      </c>
      <c r="Z232" s="57" t="inlineStr">
        <is>
          <t>NoData</t>
        </is>
      </c>
      <c r="AA232" s="57" t="inlineStr">
        <is>
          <t>NoData</t>
        </is>
      </c>
      <c r="AB232" s="57" t="inlineStr">
        <is>
          <t>NoData</t>
        </is>
      </c>
      <c r="AC232" s="57" t="inlineStr">
        <is>
          <t>NoData</t>
        </is>
      </c>
      <c r="AD232" s="57" t="inlineStr">
        <is>
          <t>NoData</t>
        </is>
      </c>
      <c r="AE232" s="57" t="inlineStr">
        <is>
          <t>NoData</t>
        </is>
      </c>
      <c r="AF232" s="57" t="inlineStr">
        <is>
          <t>NoData</t>
        </is>
      </c>
      <c r="AG232" s="57" t="inlineStr">
        <is>
          <t>NoData</t>
        </is>
      </c>
    </row>
    <row r="233" ht="12.75" customHeight="1" s="198">
      <c r="A233" s="101" t="inlineStr">
        <is>
          <t>Tajikistan</t>
        </is>
      </c>
      <c r="B233" s="62">
        <f t="array" ref="B233">INDEX(Countries!$D$2:$D$255, MATCH(A233, Countries!$B$2:$B$255, 0))
</f>
        <v/>
      </c>
      <c r="C233" s="95" t="inlineStr">
        <is>
          <t>NoData</t>
        </is>
      </c>
      <c r="D233" s="95" t="inlineStr">
        <is>
          <t>NoData</t>
        </is>
      </c>
      <c r="E233" s="95" t="inlineStr">
        <is>
          <t>NoData</t>
        </is>
      </c>
      <c r="F233" s="95" t="inlineStr">
        <is>
          <t>NoData</t>
        </is>
      </c>
      <c r="G233" s="95" t="inlineStr">
        <is>
          <t>NoData</t>
        </is>
      </c>
      <c r="H233" s="95" t="inlineStr">
        <is>
          <t>NoData</t>
        </is>
      </c>
      <c r="I233" s="95" t="inlineStr">
        <is>
          <t>NoData</t>
        </is>
      </c>
      <c r="J233" s="95" t="inlineStr">
        <is>
          <t>NoData</t>
        </is>
      </c>
      <c r="K233" s="95" t="inlineStr">
        <is>
          <t>NoData</t>
        </is>
      </c>
      <c r="L233" s="95" t="inlineStr">
        <is>
          <t>NoData</t>
        </is>
      </c>
      <c r="M233" s="101" t="inlineStr">
        <is>
          <t>NoData</t>
        </is>
      </c>
      <c r="N233" s="101" t="inlineStr">
        <is>
          <t>NoData</t>
        </is>
      </c>
      <c r="O233" s="57" t="inlineStr">
        <is>
          <t>NoData</t>
        </is>
      </c>
      <c r="P233" s="57" t="inlineStr">
        <is>
          <t>NoData</t>
        </is>
      </c>
      <c r="Q233" s="57" t="inlineStr">
        <is>
          <t>NoData</t>
        </is>
      </c>
      <c r="R233" s="57" t="inlineStr">
        <is>
          <t>NoData</t>
        </is>
      </c>
      <c r="S233" s="57" t="inlineStr">
        <is>
          <t>NoData</t>
        </is>
      </c>
      <c r="T233" s="57" t="inlineStr">
        <is>
          <t>NoData</t>
        </is>
      </c>
      <c r="U233" s="57" t="inlineStr">
        <is>
          <t>NoData</t>
        </is>
      </c>
      <c r="V233" s="57" t="inlineStr">
        <is>
          <t>NoData</t>
        </is>
      </c>
      <c r="W233" s="57" t="inlineStr">
        <is>
          <t>NoData</t>
        </is>
      </c>
      <c r="X233" s="57" t="inlineStr">
        <is>
          <t>NoData</t>
        </is>
      </c>
      <c r="Y233" s="57" t="inlineStr">
        <is>
          <t>NoData</t>
        </is>
      </c>
      <c r="Z233" s="57" t="inlineStr">
        <is>
          <t>NoData</t>
        </is>
      </c>
      <c r="AA233" s="57" t="inlineStr">
        <is>
          <t>NoData</t>
        </is>
      </c>
      <c r="AB233" s="57" t="inlineStr">
        <is>
          <t>NoData</t>
        </is>
      </c>
      <c r="AC233" s="57" t="inlineStr">
        <is>
          <t>NoData</t>
        </is>
      </c>
      <c r="AD233" s="57" t="inlineStr">
        <is>
          <t>NoData</t>
        </is>
      </c>
      <c r="AE233" s="57" t="inlineStr">
        <is>
          <t>NoData</t>
        </is>
      </c>
      <c r="AF233" s="57" t="inlineStr">
        <is>
          <t>NoData</t>
        </is>
      </c>
      <c r="AG233" s="57" t="inlineStr">
        <is>
          <t>NoData</t>
        </is>
      </c>
    </row>
    <row r="234" ht="12.75" customHeight="1" s="198">
      <c r="A234" s="101" t="inlineStr">
        <is>
          <t>Uganda</t>
        </is>
      </c>
      <c r="B234" s="62">
        <f t="array" ref="B234">INDEX(Countries!$D$2:$D$255, MATCH(A234, Countries!$B$2:$B$255, 0))
</f>
        <v/>
      </c>
      <c r="C234" s="95" t="inlineStr">
        <is>
          <t>NoData</t>
        </is>
      </c>
      <c r="D234" s="95" t="inlineStr">
        <is>
          <t>NoData</t>
        </is>
      </c>
      <c r="E234" s="95" t="inlineStr">
        <is>
          <t>NoData</t>
        </is>
      </c>
      <c r="F234" s="95" t="inlineStr">
        <is>
          <t>NoData</t>
        </is>
      </c>
      <c r="G234" s="95" t="inlineStr">
        <is>
          <t>NoData</t>
        </is>
      </c>
      <c r="H234" s="95" t="inlineStr">
        <is>
          <t>NoData</t>
        </is>
      </c>
      <c r="I234" s="95" t="inlineStr">
        <is>
          <t>NoData</t>
        </is>
      </c>
      <c r="J234" s="95" t="inlineStr">
        <is>
          <t>NoData</t>
        </is>
      </c>
      <c r="K234" s="95" t="inlineStr">
        <is>
          <t>NoData</t>
        </is>
      </c>
      <c r="L234" s="95" t="inlineStr">
        <is>
          <t>NoData</t>
        </is>
      </c>
      <c r="M234" s="101" t="inlineStr">
        <is>
          <t>NoData</t>
        </is>
      </c>
      <c r="N234" s="101" t="inlineStr">
        <is>
          <t>NoData</t>
        </is>
      </c>
      <c r="O234" s="57" t="inlineStr">
        <is>
          <t>NoData</t>
        </is>
      </c>
      <c r="P234" s="57" t="inlineStr">
        <is>
          <t>NoData</t>
        </is>
      </c>
      <c r="Q234" s="57" t="inlineStr">
        <is>
          <t>NoData</t>
        </is>
      </c>
      <c r="R234" s="57" t="inlineStr">
        <is>
          <t>NoData</t>
        </is>
      </c>
      <c r="S234" s="57" t="inlineStr">
        <is>
          <t>NoData</t>
        </is>
      </c>
      <c r="T234" s="57" t="inlineStr">
        <is>
          <t>NoData</t>
        </is>
      </c>
      <c r="U234" s="57" t="inlineStr">
        <is>
          <t>NoData</t>
        </is>
      </c>
      <c r="V234" s="57" t="inlineStr">
        <is>
          <t>NoData</t>
        </is>
      </c>
      <c r="W234" s="57" t="inlineStr">
        <is>
          <t>NoData</t>
        </is>
      </c>
      <c r="X234" s="57" t="inlineStr">
        <is>
          <t>NoData</t>
        </is>
      </c>
      <c r="Y234" s="57" t="inlineStr">
        <is>
          <t>NoData</t>
        </is>
      </c>
      <c r="Z234" s="57" t="inlineStr">
        <is>
          <t>NoData</t>
        </is>
      </c>
      <c r="AA234" s="57" t="inlineStr">
        <is>
          <t>NoData</t>
        </is>
      </c>
      <c r="AB234" s="57" t="inlineStr">
        <is>
          <t>NoData</t>
        </is>
      </c>
      <c r="AC234" s="57" t="inlineStr">
        <is>
          <t>NoData</t>
        </is>
      </c>
      <c r="AD234" s="57" t="inlineStr">
        <is>
          <t>NoData</t>
        </is>
      </c>
      <c r="AE234" s="57" t="inlineStr">
        <is>
          <t>NoData</t>
        </is>
      </c>
      <c r="AF234" s="57" t="inlineStr">
        <is>
          <t>NoData</t>
        </is>
      </c>
      <c r="AG234" s="57" t="inlineStr">
        <is>
          <t>NoData</t>
        </is>
      </c>
    </row>
    <row r="235" ht="12.75" customHeight="1" s="198">
      <c r="A235" s="101" t="inlineStr">
        <is>
          <t>Uzbekistan</t>
        </is>
      </c>
      <c r="B235" s="62">
        <f t="array" ref="B235">INDEX(Countries!$D$2:$D$255, MATCH(A235, Countries!$B$2:$B$255, 0))
</f>
        <v/>
      </c>
      <c r="C235" s="95" t="inlineStr">
        <is>
          <t>NoData</t>
        </is>
      </c>
      <c r="D235" s="95" t="inlineStr">
        <is>
          <t>NoData</t>
        </is>
      </c>
      <c r="E235" s="95" t="inlineStr">
        <is>
          <t>NoData</t>
        </is>
      </c>
      <c r="F235" s="95" t="inlineStr">
        <is>
          <t>NoData</t>
        </is>
      </c>
      <c r="G235" s="95" t="inlineStr">
        <is>
          <t>NoData</t>
        </is>
      </c>
      <c r="H235" s="95" t="inlineStr">
        <is>
          <t>NoData</t>
        </is>
      </c>
      <c r="I235" s="95" t="inlineStr">
        <is>
          <t>NoData</t>
        </is>
      </c>
      <c r="J235" s="95" t="inlineStr">
        <is>
          <t>NoData</t>
        </is>
      </c>
      <c r="K235" s="95" t="inlineStr">
        <is>
          <t>NoData</t>
        </is>
      </c>
      <c r="L235" s="95" t="inlineStr">
        <is>
          <t>NoData</t>
        </is>
      </c>
      <c r="M235" s="101" t="inlineStr">
        <is>
          <t>NoData</t>
        </is>
      </c>
      <c r="N235" s="101" t="inlineStr">
        <is>
          <t>NoData</t>
        </is>
      </c>
      <c r="O235" s="57" t="inlineStr">
        <is>
          <t>NoData</t>
        </is>
      </c>
      <c r="P235" s="57" t="inlineStr">
        <is>
          <t>NoData</t>
        </is>
      </c>
      <c r="Q235" s="57" t="inlineStr">
        <is>
          <t>NoData</t>
        </is>
      </c>
      <c r="R235" s="57" t="inlineStr">
        <is>
          <t>NoData</t>
        </is>
      </c>
      <c r="S235" s="57" t="inlineStr">
        <is>
          <t>NoData</t>
        </is>
      </c>
      <c r="T235" s="57" t="inlineStr">
        <is>
          <t>NoData</t>
        </is>
      </c>
      <c r="U235" s="57" t="inlineStr">
        <is>
          <t>NoData</t>
        </is>
      </c>
      <c r="V235" s="57" t="inlineStr">
        <is>
          <t>NoData</t>
        </is>
      </c>
      <c r="W235" s="57" t="inlineStr">
        <is>
          <t>NoData</t>
        </is>
      </c>
      <c r="X235" s="57" t="inlineStr">
        <is>
          <t>NoData</t>
        </is>
      </c>
      <c r="Y235" s="57" t="inlineStr">
        <is>
          <t>NoData</t>
        </is>
      </c>
      <c r="Z235" s="57" t="inlineStr">
        <is>
          <t>NoData</t>
        </is>
      </c>
      <c r="AA235" s="57" t="inlineStr">
        <is>
          <t>NoData</t>
        </is>
      </c>
      <c r="AB235" s="57" t="inlineStr">
        <is>
          <t>NoData</t>
        </is>
      </c>
      <c r="AC235" s="57" t="inlineStr">
        <is>
          <t>NoData</t>
        </is>
      </c>
      <c r="AD235" s="57" t="inlineStr">
        <is>
          <t>NoData</t>
        </is>
      </c>
      <c r="AE235" s="57" t="inlineStr">
        <is>
          <t>NoData</t>
        </is>
      </c>
      <c r="AF235" s="57" t="inlineStr">
        <is>
          <t>NoData</t>
        </is>
      </c>
      <c r="AG235" s="57" t="inlineStr">
        <is>
          <t>NoData</t>
        </is>
      </c>
    </row>
    <row r="236" ht="12.75" customHeight="1" s="198">
      <c r="A236" s="101" t="inlineStr">
        <is>
          <t>Zambia</t>
        </is>
      </c>
      <c r="B236" s="62">
        <f t="array" ref="B236">INDEX(Countries!$D$2:$D$255, MATCH(A236, Countries!$B$2:$B$255, 0))
</f>
        <v/>
      </c>
      <c r="C236" s="95" t="inlineStr">
        <is>
          <t>NoData</t>
        </is>
      </c>
      <c r="D236" s="95" t="inlineStr">
        <is>
          <t>NoData</t>
        </is>
      </c>
      <c r="E236" s="95" t="inlineStr">
        <is>
          <t>NoData</t>
        </is>
      </c>
      <c r="F236" s="95" t="inlineStr">
        <is>
          <t>NoData</t>
        </is>
      </c>
      <c r="G236" s="95" t="inlineStr">
        <is>
          <t>NoData</t>
        </is>
      </c>
      <c r="H236" s="95" t="inlineStr">
        <is>
          <t>NoData</t>
        </is>
      </c>
      <c r="I236" s="95" t="inlineStr">
        <is>
          <t>NoData</t>
        </is>
      </c>
      <c r="J236" s="95" t="inlineStr">
        <is>
          <t>NoData</t>
        </is>
      </c>
      <c r="K236" s="95" t="inlineStr">
        <is>
          <t>NoData</t>
        </is>
      </c>
      <c r="L236" s="95" t="inlineStr">
        <is>
          <t>NoData</t>
        </is>
      </c>
      <c r="M236" s="101" t="inlineStr">
        <is>
          <t>NoData</t>
        </is>
      </c>
      <c r="N236" s="101" t="inlineStr">
        <is>
          <t>NoData</t>
        </is>
      </c>
      <c r="O236" s="57" t="inlineStr">
        <is>
          <t>NoData</t>
        </is>
      </c>
      <c r="P236" s="57" t="inlineStr">
        <is>
          <t>NoData</t>
        </is>
      </c>
      <c r="Q236" s="57" t="inlineStr">
        <is>
          <t>NoData</t>
        </is>
      </c>
      <c r="R236" s="57" t="inlineStr">
        <is>
          <t>NoData</t>
        </is>
      </c>
      <c r="S236" s="57" t="inlineStr">
        <is>
          <t>NoData</t>
        </is>
      </c>
      <c r="T236" s="57" t="inlineStr">
        <is>
          <t>NoData</t>
        </is>
      </c>
      <c r="U236" s="57" t="inlineStr">
        <is>
          <t>NoData</t>
        </is>
      </c>
      <c r="V236" s="57" t="inlineStr">
        <is>
          <t>NoData</t>
        </is>
      </c>
      <c r="W236" s="57" t="inlineStr">
        <is>
          <t>NoData</t>
        </is>
      </c>
      <c r="X236" s="57" t="inlineStr">
        <is>
          <t>NoData</t>
        </is>
      </c>
      <c r="Y236" s="57" t="inlineStr">
        <is>
          <t>NoData</t>
        </is>
      </c>
      <c r="Z236" s="57" t="inlineStr">
        <is>
          <t>NoData</t>
        </is>
      </c>
      <c r="AA236" s="57" t="inlineStr">
        <is>
          <t>NoData</t>
        </is>
      </c>
      <c r="AB236" s="57" t="inlineStr">
        <is>
          <t>NoData</t>
        </is>
      </c>
      <c r="AC236" s="57" t="inlineStr">
        <is>
          <t>NoData</t>
        </is>
      </c>
      <c r="AD236" s="57" t="inlineStr">
        <is>
          <t>NoData</t>
        </is>
      </c>
      <c r="AE236" s="57" t="inlineStr">
        <is>
          <t>NoData</t>
        </is>
      </c>
      <c r="AF236" s="57" t="inlineStr">
        <is>
          <t>NoData</t>
        </is>
      </c>
      <c r="AG236" s="57" t="inlineStr">
        <is>
          <t>NoData</t>
        </is>
      </c>
    </row>
    <row r="237" ht="12.75" customHeight="1" s="198">
      <c r="A237" s="101" t="inlineStr">
        <is>
          <t>Zimbabwe</t>
        </is>
      </c>
      <c r="B237" s="62">
        <f t="array" ref="B237">INDEX(Countries!$D$2:$D$255, MATCH(A237, Countries!$B$2:$B$255, 0))
</f>
        <v/>
      </c>
      <c r="C237" s="95" t="inlineStr">
        <is>
          <t>NoData</t>
        </is>
      </c>
      <c r="D237" s="95" t="inlineStr">
        <is>
          <t>NoData</t>
        </is>
      </c>
      <c r="E237" s="95" t="inlineStr">
        <is>
          <t>NoData</t>
        </is>
      </c>
      <c r="F237" s="95" t="inlineStr">
        <is>
          <t>NoData</t>
        </is>
      </c>
      <c r="G237" s="95" t="inlineStr">
        <is>
          <t>NoData</t>
        </is>
      </c>
      <c r="H237" s="95" t="inlineStr">
        <is>
          <t>NoData</t>
        </is>
      </c>
      <c r="I237" s="95" t="inlineStr">
        <is>
          <t>NoData</t>
        </is>
      </c>
      <c r="J237" s="95" t="inlineStr">
        <is>
          <t>NoData</t>
        </is>
      </c>
      <c r="K237" s="95" t="inlineStr">
        <is>
          <t>NoData</t>
        </is>
      </c>
      <c r="L237" s="95" t="inlineStr">
        <is>
          <t>NoData</t>
        </is>
      </c>
      <c r="M237" s="101" t="inlineStr">
        <is>
          <t>NoData</t>
        </is>
      </c>
      <c r="N237" s="101" t="inlineStr">
        <is>
          <t>NoData</t>
        </is>
      </c>
      <c r="O237" s="57" t="inlineStr">
        <is>
          <t>NoData</t>
        </is>
      </c>
      <c r="P237" s="57" t="inlineStr">
        <is>
          <t>NoData</t>
        </is>
      </c>
      <c r="Q237" s="57" t="inlineStr">
        <is>
          <t>NoData</t>
        </is>
      </c>
      <c r="R237" s="57" t="inlineStr">
        <is>
          <t>NoData</t>
        </is>
      </c>
      <c r="S237" s="57" t="inlineStr">
        <is>
          <t>NoData</t>
        </is>
      </c>
      <c r="T237" s="57" t="inlineStr">
        <is>
          <t>NoData</t>
        </is>
      </c>
      <c r="U237" s="57" t="inlineStr">
        <is>
          <t>NoData</t>
        </is>
      </c>
      <c r="V237" s="57" t="inlineStr">
        <is>
          <t>NoData</t>
        </is>
      </c>
      <c r="W237" s="57" t="inlineStr">
        <is>
          <t>NoData</t>
        </is>
      </c>
      <c r="X237" s="57" t="inlineStr">
        <is>
          <t>NoData</t>
        </is>
      </c>
      <c r="Y237" s="57" t="inlineStr">
        <is>
          <t>NoData</t>
        </is>
      </c>
      <c r="Z237" s="57" t="inlineStr">
        <is>
          <t>NoData</t>
        </is>
      </c>
      <c r="AA237" s="57" t="inlineStr">
        <is>
          <t>NoData</t>
        </is>
      </c>
      <c r="AB237" s="57" t="inlineStr">
        <is>
          <t>NoData</t>
        </is>
      </c>
      <c r="AC237" s="57" t="inlineStr">
        <is>
          <t>NoData</t>
        </is>
      </c>
      <c r="AD237" s="57" t="inlineStr">
        <is>
          <t>NoData</t>
        </is>
      </c>
      <c r="AE237" s="57" t="inlineStr">
        <is>
          <t>NoData</t>
        </is>
      </c>
      <c r="AF237" s="57" t="inlineStr">
        <is>
          <t>NoData</t>
        </is>
      </c>
      <c r="AG237" s="57" t="inlineStr">
        <is>
          <t>NoData</t>
        </is>
      </c>
    </row>
    <row r="238" ht="12.75" customHeight="1" s="198">
      <c r="A238" s="101" t="inlineStr">
        <is>
          <t>Saint Barthélemy</t>
        </is>
      </c>
      <c r="B238" s="62">
        <f t="array" ref="B238">INDEX(Countries!$D$2:$D$255, MATCH(A238, Countries!$B$2:$B$255, 0))
</f>
        <v/>
      </c>
      <c r="C238" s="95" t="inlineStr">
        <is>
          <t>NoData</t>
        </is>
      </c>
      <c r="D238" s="95" t="inlineStr">
        <is>
          <t>NoData</t>
        </is>
      </c>
      <c r="E238" s="95" t="inlineStr">
        <is>
          <t>NoData</t>
        </is>
      </c>
      <c r="F238" s="95" t="inlineStr">
        <is>
          <t>NoData</t>
        </is>
      </c>
      <c r="G238" s="95" t="inlineStr">
        <is>
          <t>NoData</t>
        </is>
      </c>
      <c r="H238" s="95" t="inlineStr">
        <is>
          <t>NoData</t>
        </is>
      </c>
      <c r="I238" s="95" t="inlineStr">
        <is>
          <t>NoData</t>
        </is>
      </c>
      <c r="J238" s="95" t="inlineStr">
        <is>
          <t>NoData</t>
        </is>
      </c>
      <c r="K238" s="95" t="inlineStr">
        <is>
          <t>NoData</t>
        </is>
      </c>
      <c r="L238" s="95" t="inlineStr">
        <is>
          <t>NoData</t>
        </is>
      </c>
      <c r="M238" s="101" t="inlineStr">
        <is>
          <t>NoData</t>
        </is>
      </c>
      <c r="N238" s="101" t="inlineStr">
        <is>
          <t>NoData</t>
        </is>
      </c>
      <c r="O238" s="57" t="inlineStr">
        <is>
          <t>NoData</t>
        </is>
      </c>
      <c r="P238" s="57" t="inlineStr">
        <is>
          <t>NoData</t>
        </is>
      </c>
      <c r="Q238" s="57" t="inlineStr">
        <is>
          <t>NoData</t>
        </is>
      </c>
      <c r="R238" s="57" t="inlineStr">
        <is>
          <t>NoData</t>
        </is>
      </c>
      <c r="S238" s="57" t="inlineStr">
        <is>
          <t>NoData</t>
        </is>
      </c>
      <c r="T238" s="57" t="inlineStr">
        <is>
          <t>NoData</t>
        </is>
      </c>
      <c r="U238" s="57" t="inlineStr">
        <is>
          <t>NoData</t>
        </is>
      </c>
      <c r="V238" s="57" t="inlineStr">
        <is>
          <t>NoData</t>
        </is>
      </c>
      <c r="W238" s="57" t="inlineStr">
        <is>
          <t>NoData</t>
        </is>
      </c>
      <c r="X238" s="57" t="inlineStr">
        <is>
          <t>NoData</t>
        </is>
      </c>
      <c r="Y238" s="57" t="inlineStr">
        <is>
          <t>NoData</t>
        </is>
      </c>
      <c r="Z238" s="57" t="inlineStr">
        <is>
          <t>NoData</t>
        </is>
      </c>
      <c r="AA238" s="57" t="inlineStr">
        <is>
          <t>NoData</t>
        </is>
      </c>
      <c r="AB238" s="57" t="inlineStr">
        <is>
          <t>NoData</t>
        </is>
      </c>
      <c r="AC238" s="57" t="inlineStr">
        <is>
          <t>NoData</t>
        </is>
      </c>
      <c r="AD238" s="57" t="inlineStr">
        <is>
          <t>NoData</t>
        </is>
      </c>
      <c r="AE238" s="57" t="inlineStr">
        <is>
          <t>NoData</t>
        </is>
      </c>
      <c r="AF238" s="57" t="inlineStr">
        <is>
          <t>NoData</t>
        </is>
      </c>
      <c r="AG238" s="57" t="inlineStr">
        <is>
          <t>NoData</t>
        </is>
      </c>
    </row>
    <row r="239" ht="12.75" customHeight="1" s="198">
      <c r="A239" s="101" t="inlineStr">
        <is>
          <t>Cocos Islands</t>
        </is>
      </c>
      <c r="B239" s="62">
        <f t="array" ref="B239">INDEX(Countries!$D$2:$D$255, MATCH(A239, Countries!$B$2:$B$255, 0))
</f>
        <v/>
      </c>
      <c r="C239" s="95" t="inlineStr">
        <is>
          <t>NoData</t>
        </is>
      </c>
      <c r="D239" s="95" t="inlineStr">
        <is>
          <t>NoData</t>
        </is>
      </c>
      <c r="E239" s="95" t="inlineStr">
        <is>
          <t>NoData</t>
        </is>
      </c>
      <c r="F239" s="95" t="inlineStr">
        <is>
          <t>NoData</t>
        </is>
      </c>
      <c r="G239" s="95" t="inlineStr">
        <is>
          <t>NoData</t>
        </is>
      </c>
      <c r="H239" s="95" t="inlineStr">
        <is>
          <t>NoData</t>
        </is>
      </c>
      <c r="I239" s="95" t="inlineStr">
        <is>
          <t>NoData</t>
        </is>
      </c>
      <c r="J239" s="95" t="inlineStr">
        <is>
          <t>NoData</t>
        </is>
      </c>
      <c r="K239" s="95" t="inlineStr">
        <is>
          <t>NoData</t>
        </is>
      </c>
      <c r="L239" s="95" t="inlineStr">
        <is>
          <t>NoData</t>
        </is>
      </c>
      <c r="M239" s="101" t="inlineStr">
        <is>
          <t>NoData</t>
        </is>
      </c>
      <c r="N239" s="101" t="inlineStr">
        <is>
          <t>NoData</t>
        </is>
      </c>
      <c r="O239" s="57" t="inlineStr">
        <is>
          <t>NoData</t>
        </is>
      </c>
      <c r="P239" s="57" t="inlineStr">
        <is>
          <t>NoData</t>
        </is>
      </c>
      <c r="Q239" s="57" t="inlineStr">
        <is>
          <t>NoData</t>
        </is>
      </c>
      <c r="R239" s="57" t="inlineStr">
        <is>
          <t>NoData</t>
        </is>
      </c>
      <c r="S239" s="57" t="inlineStr">
        <is>
          <t>NoData</t>
        </is>
      </c>
      <c r="T239" s="57" t="inlineStr">
        <is>
          <t>NoData</t>
        </is>
      </c>
      <c r="U239" s="57" t="inlineStr">
        <is>
          <t>NoData</t>
        </is>
      </c>
      <c r="V239" s="57" t="inlineStr">
        <is>
          <t>NoData</t>
        </is>
      </c>
      <c r="W239" s="57" t="inlineStr">
        <is>
          <t>NoData</t>
        </is>
      </c>
      <c r="X239" s="57" t="inlineStr">
        <is>
          <t>NoData</t>
        </is>
      </c>
      <c r="Y239" s="57" t="inlineStr">
        <is>
          <t>NoData</t>
        </is>
      </c>
      <c r="Z239" s="57" t="inlineStr">
        <is>
          <t>NoData</t>
        </is>
      </c>
      <c r="AA239" s="57" t="inlineStr">
        <is>
          <t>NoData</t>
        </is>
      </c>
      <c r="AB239" s="57" t="inlineStr">
        <is>
          <t>NoData</t>
        </is>
      </c>
      <c r="AC239" s="57" t="inlineStr">
        <is>
          <t>NoData</t>
        </is>
      </c>
      <c r="AD239" s="57" t="inlineStr">
        <is>
          <t>NoData</t>
        </is>
      </c>
      <c r="AE239" s="57" t="inlineStr">
        <is>
          <t>NoData</t>
        </is>
      </c>
      <c r="AF239" s="57" t="inlineStr">
        <is>
          <t>NoData</t>
        </is>
      </c>
      <c r="AG239" s="57" t="inlineStr">
        <is>
          <t>NoData</t>
        </is>
      </c>
    </row>
    <row r="240" ht="12.75" customHeight="1" s="198">
      <c r="A240" s="101" t="inlineStr">
        <is>
          <t>Christmas Island</t>
        </is>
      </c>
      <c r="B240" s="62">
        <f t="array" ref="B240">INDEX(Countries!$D$2:$D$255, MATCH(A240, Countries!$B$2:$B$255, 0))
</f>
        <v/>
      </c>
      <c r="C240" s="95" t="inlineStr">
        <is>
          <t>NoData</t>
        </is>
      </c>
      <c r="D240" s="95" t="inlineStr">
        <is>
          <t>NoData</t>
        </is>
      </c>
      <c r="E240" s="95" t="inlineStr">
        <is>
          <t>NoData</t>
        </is>
      </c>
      <c r="F240" s="95" t="inlineStr">
        <is>
          <t>NoData</t>
        </is>
      </c>
      <c r="G240" s="95" t="inlineStr">
        <is>
          <t>NoData</t>
        </is>
      </c>
      <c r="H240" s="95" t="inlineStr">
        <is>
          <t>NoData</t>
        </is>
      </c>
      <c r="I240" s="95" t="inlineStr">
        <is>
          <t>NoData</t>
        </is>
      </c>
      <c r="J240" s="95" t="inlineStr">
        <is>
          <t>NoData</t>
        </is>
      </c>
      <c r="K240" s="95" t="inlineStr">
        <is>
          <t>NoData</t>
        </is>
      </c>
      <c r="L240" s="95" t="inlineStr">
        <is>
          <t>NoData</t>
        </is>
      </c>
      <c r="M240" s="101" t="inlineStr">
        <is>
          <t>NoData</t>
        </is>
      </c>
      <c r="N240" s="101" t="inlineStr">
        <is>
          <t>NoData</t>
        </is>
      </c>
      <c r="O240" s="57" t="inlineStr">
        <is>
          <t>NoData</t>
        </is>
      </c>
      <c r="P240" s="57" t="inlineStr">
        <is>
          <t>NoData</t>
        </is>
      </c>
      <c r="Q240" s="57" t="inlineStr">
        <is>
          <t>NoData</t>
        </is>
      </c>
      <c r="R240" s="57" t="inlineStr">
        <is>
          <t>NoData</t>
        </is>
      </c>
      <c r="S240" s="57" t="inlineStr">
        <is>
          <t>NoData</t>
        </is>
      </c>
      <c r="T240" s="57" t="inlineStr">
        <is>
          <t>NoData</t>
        </is>
      </c>
      <c r="U240" s="57" t="inlineStr">
        <is>
          <t>NoData</t>
        </is>
      </c>
      <c r="V240" s="57" t="inlineStr">
        <is>
          <t>NoData</t>
        </is>
      </c>
      <c r="W240" s="57" t="inlineStr">
        <is>
          <t>NoData</t>
        </is>
      </c>
      <c r="X240" s="57" t="inlineStr">
        <is>
          <t>NoData</t>
        </is>
      </c>
      <c r="Y240" s="57" t="inlineStr">
        <is>
          <t>NoData</t>
        </is>
      </c>
      <c r="Z240" s="57" t="inlineStr">
        <is>
          <t>NoData</t>
        </is>
      </c>
      <c r="AA240" s="57" t="inlineStr">
        <is>
          <t>NoData</t>
        </is>
      </c>
      <c r="AB240" s="57" t="inlineStr">
        <is>
          <t>NoData</t>
        </is>
      </c>
      <c r="AC240" s="57" t="inlineStr">
        <is>
          <t>NoData</t>
        </is>
      </c>
      <c r="AD240" s="57" t="inlineStr">
        <is>
          <t>NoData</t>
        </is>
      </c>
      <c r="AE240" s="57" t="inlineStr">
        <is>
          <t>NoData</t>
        </is>
      </c>
      <c r="AF240" s="57" t="inlineStr">
        <is>
          <t>NoData</t>
        </is>
      </c>
      <c r="AG240" s="57" t="inlineStr">
        <is>
          <t>NoData</t>
        </is>
      </c>
    </row>
    <row r="241" ht="12.75" customHeight="1" s="198">
      <c r="B241" s="197" t="n"/>
      <c r="M241" s="101" t="inlineStr">
        <is>
          <t>NoData</t>
        </is>
      </c>
      <c r="N241" s="101" t="inlineStr">
        <is>
          <t>NoData</t>
        </is>
      </c>
      <c r="O241" s="57" t="inlineStr">
        <is>
          <t>NoData</t>
        </is>
      </c>
      <c r="P241" s="57" t="inlineStr">
        <is>
          <t>NoData</t>
        </is>
      </c>
      <c r="Q241" s="57" t="inlineStr">
        <is>
          <t>NoData</t>
        </is>
      </c>
      <c r="R241" s="57" t="inlineStr">
        <is>
          <t>NoData</t>
        </is>
      </c>
      <c r="S241" s="57" t="inlineStr">
        <is>
          <t>NoData</t>
        </is>
      </c>
      <c r="T241" s="57" t="inlineStr">
        <is>
          <t>NoData</t>
        </is>
      </c>
      <c r="U241" s="57" t="inlineStr">
        <is>
          <t>NoData</t>
        </is>
      </c>
      <c r="V241" s="57" t="inlineStr">
        <is>
          <t>NoData</t>
        </is>
      </c>
      <c r="W241" s="57" t="inlineStr">
        <is>
          <t>NoData</t>
        </is>
      </c>
      <c r="X241" s="57" t="inlineStr">
        <is>
          <t>NoData</t>
        </is>
      </c>
      <c r="Y241" s="57" t="inlineStr">
        <is>
          <t>NoData</t>
        </is>
      </c>
      <c r="Z241" s="57" t="inlineStr">
        <is>
          <t>NoData</t>
        </is>
      </c>
      <c r="AA241" s="57" t="inlineStr">
        <is>
          <t>NoData</t>
        </is>
      </c>
      <c r="AB241" s="57" t="inlineStr">
        <is>
          <t>NoData</t>
        </is>
      </c>
      <c r="AC241" s="57" t="inlineStr">
        <is>
          <t>NoData</t>
        </is>
      </c>
      <c r="AD241" s="57" t="inlineStr">
        <is>
          <t>NoData</t>
        </is>
      </c>
      <c r="AE241" s="57" t="inlineStr">
        <is>
          <t>NoData</t>
        </is>
      </c>
      <c r="AF241" s="57" t="inlineStr">
        <is>
          <t>NoData</t>
        </is>
      </c>
      <c r="AG241" s="57" t="inlineStr">
        <is>
          <t>NoData</t>
        </is>
      </c>
    </row>
    <row r="242" ht="12.75" customHeight="1" s="198">
      <c r="B242" s="197" t="n"/>
      <c r="M242" s="197" t="n"/>
      <c r="N242" s="197" t="n"/>
    </row>
    <row r="243" ht="12.75" customHeight="1" s="198">
      <c r="B243" s="197" t="n"/>
      <c r="M243" s="197" t="n"/>
      <c r="N243" s="197" t="n"/>
    </row>
    <row r="244" ht="12.75" customHeight="1" s="198">
      <c r="B244" s="197" t="n"/>
      <c r="M244" s="197" t="n"/>
      <c r="N244" s="197" t="n"/>
    </row>
    <row r="245" ht="12.75" customHeight="1" s="198">
      <c r="B245" s="197" t="n"/>
      <c r="M245" s="197" t="n"/>
      <c r="N245" s="197" t="n"/>
    </row>
    <row r="246" ht="12.75" customHeight="1" s="198">
      <c r="B246" s="197" t="n"/>
      <c r="M246" s="197" t="n"/>
      <c r="N246" s="197" t="n"/>
    </row>
    <row r="247" ht="12.75" customHeight="1" s="198">
      <c r="B247" s="197" t="n"/>
      <c r="M247" s="197" t="n"/>
      <c r="N247" s="197" t="n"/>
    </row>
    <row r="248" ht="12.75" customHeight="1" s="198">
      <c r="B248" s="197" t="n"/>
      <c r="M248" s="197" t="n"/>
      <c r="N248" s="197" t="n"/>
    </row>
    <row r="249" ht="12.75" customHeight="1" s="198">
      <c r="B249" s="197" t="n"/>
      <c r="M249" s="197" t="n"/>
      <c r="N249" s="197" t="n"/>
    </row>
    <row r="250" ht="12.75" customHeight="1" s="198">
      <c r="B250" s="197" t="n"/>
      <c r="M250" s="197" t="n"/>
      <c r="N250" s="197" t="n"/>
    </row>
    <row r="251" ht="12.75" customHeight="1" s="198">
      <c r="B251" s="197" t="n"/>
      <c r="M251" s="197" t="n"/>
      <c r="N251" s="197" t="n"/>
    </row>
    <row r="252" ht="12.75" customHeight="1" s="198">
      <c r="B252" s="197" t="n"/>
      <c r="M252" s="197" t="n"/>
      <c r="N252" s="197" t="n"/>
    </row>
    <row r="253" ht="12.75" customHeight="1" s="198">
      <c r="B253" s="197" t="n"/>
      <c r="M253" s="197" t="n"/>
      <c r="N253" s="197" t="n"/>
    </row>
    <row r="254" ht="12.75" customHeight="1" s="198">
      <c r="B254" s="197" t="n"/>
      <c r="M254" s="197" t="n"/>
      <c r="N254" s="197" t="n"/>
    </row>
    <row r="255" ht="12.75" customHeight="1" s="198">
      <c r="B255" s="197" t="n"/>
      <c r="M255" s="197" t="n"/>
      <c r="N255" s="197" t="n"/>
    </row>
    <row r="256" ht="12.75" customHeight="1" s="198">
      <c r="B256" s="197" t="n"/>
      <c r="M256" s="197" t="n"/>
      <c r="N256" s="197" t="n"/>
    </row>
    <row r="257" ht="12.75" customHeight="1" s="198">
      <c r="B257" s="197" t="n"/>
      <c r="M257" s="197" t="n"/>
      <c r="N257" s="197" t="n"/>
    </row>
    <row r="258" ht="12.75" customHeight="1" s="198">
      <c r="B258" s="197" t="n"/>
      <c r="M258" s="197" t="n"/>
      <c r="N258" s="197" t="n"/>
    </row>
    <row r="259" ht="12.75" customHeight="1" s="198">
      <c r="B259" s="197" t="n"/>
      <c r="M259" s="197" t="n"/>
      <c r="N259" s="197" t="n"/>
    </row>
    <row r="260" ht="12.75" customHeight="1" s="198">
      <c r="B260" s="197" t="n"/>
      <c r="M260" s="197" t="n"/>
      <c r="N260" s="197" t="n"/>
    </row>
    <row r="261" ht="12.75" customHeight="1" s="198">
      <c r="B261" s="197" t="n"/>
      <c r="M261" s="197" t="n"/>
      <c r="N261" s="197" t="n"/>
    </row>
    <row r="262" ht="12.75" customHeight="1" s="198">
      <c r="B262" s="197" t="n"/>
      <c r="M262" s="197" t="n"/>
      <c r="N262" s="197" t="n"/>
    </row>
    <row r="263" ht="12.75" customHeight="1" s="198">
      <c r="B263" s="197" t="n"/>
      <c r="M263" s="197" t="n"/>
      <c r="N263" s="197" t="n"/>
    </row>
    <row r="264" ht="12.75" customHeight="1" s="198">
      <c r="B264" s="197" t="n"/>
      <c r="M264" s="197" t="n"/>
      <c r="N264" s="197" t="n"/>
    </row>
    <row r="265" ht="12.75" customHeight="1" s="198">
      <c r="B265" s="197" t="n"/>
      <c r="M265" s="197" t="n"/>
      <c r="N265" s="197" t="n"/>
    </row>
    <row r="266" ht="12.75" customHeight="1" s="198">
      <c r="B266" s="197" t="n"/>
      <c r="M266" s="197" t="n"/>
      <c r="N266" s="197" t="n"/>
    </row>
    <row r="267" ht="12.75" customHeight="1" s="198">
      <c r="B267" s="197" t="n"/>
      <c r="M267" s="197" t="n"/>
      <c r="N267" s="197" t="n"/>
    </row>
    <row r="268" ht="12.75" customHeight="1" s="198">
      <c r="B268" s="197" t="n"/>
      <c r="M268" s="197" t="n"/>
      <c r="N268" s="197" t="n"/>
    </row>
    <row r="269" ht="12.75" customHeight="1" s="198">
      <c r="B269" s="197" t="n"/>
      <c r="M269" s="197" t="n"/>
      <c r="N269" s="197" t="n"/>
    </row>
    <row r="270" ht="12.75" customHeight="1" s="198">
      <c r="B270" s="197" t="n"/>
      <c r="M270" s="197" t="n"/>
      <c r="N270" s="197" t="n"/>
    </row>
    <row r="271" ht="12.75" customHeight="1" s="198">
      <c r="B271" s="197" t="n"/>
      <c r="M271" s="197" t="n"/>
      <c r="N271" s="197" t="n"/>
    </row>
    <row r="272" ht="12.75" customHeight="1" s="198">
      <c r="B272" s="197" t="n"/>
      <c r="M272" s="197" t="n"/>
      <c r="N272" s="197" t="n"/>
    </row>
    <row r="273" ht="12.75" customHeight="1" s="198">
      <c r="B273" s="197" t="n"/>
      <c r="M273" s="197" t="n"/>
      <c r="N273" s="197" t="n"/>
    </row>
    <row r="274" ht="12.75" customHeight="1" s="198">
      <c r="B274" s="197" t="n"/>
      <c r="M274" s="197" t="n"/>
      <c r="N274" s="197" t="n"/>
    </row>
    <row r="275" ht="12.75" customHeight="1" s="198">
      <c r="B275" s="197" t="n"/>
      <c r="M275" s="197" t="n"/>
      <c r="N275" s="197" t="n"/>
    </row>
    <row r="276" ht="12.75" customHeight="1" s="198">
      <c r="B276" s="197" t="n"/>
      <c r="M276" s="197" t="n"/>
      <c r="N276" s="197" t="n"/>
    </row>
    <row r="277" ht="12.75" customHeight="1" s="198">
      <c r="B277" s="197" t="n"/>
      <c r="M277" s="197" t="n"/>
      <c r="N277" s="197" t="n"/>
    </row>
    <row r="278" ht="12.75" customHeight="1" s="198">
      <c r="B278" s="197" t="n"/>
      <c r="M278" s="197" t="n"/>
      <c r="N278" s="197" t="n"/>
    </row>
    <row r="279" ht="12.75" customHeight="1" s="198">
      <c r="B279" s="197" t="n"/>
      <c r="M279" s="197" t="n"/>
      <c r="N279" s="197" t="n"/>
    </row>
    <row r="280" ht="12.75" customHeight="1" s="198">
      <c r="B280" s="197" t="n"/>
      <c r="M280" s="197" t="n"/>
      <c r="N280" s="197" t="n"/>
    </row>
    <row r="281" ht="12.75" customHeight="1" s="198">
      <c r="B281" s="197" t="n"/>
      <c r="M281" s="197" t="n"/>
      <c r="N281" s="197" t="n"/>
    </row>
    <row r="282" ht="12.75" customHeight="1" s="198">
      <c r="B282" s="197" t="n"/>
      <c r="M282" s="197" t="n"/>
      <c r="N282" s="197" t="n"/>
    </row>
    <row r="283" ht="12.75" customHeight="1" s="198">
      <c r="B283" s="197" t="n"/>
      <c r="M283" s="197" t="n"/>
      <c r="N283" s="197" t="n"/>
    </row>
    <row r="284" ht="12.75" customHeight="1" s="198">
      <c r="B284" s="197" t="n"/>
      <c r="M284" s="197" t="n"/>
      <c r="N284" s="197" t="n"/>
    </row>
    <row r="285" ht="12.75" customHeight="1" s="198">
      <c r="B285" s="197" t="n"/>
      <c r="M285" s="197" t="n"/>
      <c r="N285" s="197" t="n"/>
    </row>
    <row r="286" ht="12.75" customHeight="1" s="198">
      <c r="B286" s="197" t="n"/>
      <c r="M286" s="197" t="n"/>
      <c r="N286" s="197" t="n"/>
    </row>
    <row r="287" ht="12.75" customHeight="1" s="198">
      <c r="B287" s="197" t="n"/>
      <c r="M287" s="197" t="n"/>
      <c r="N287" s="197" t="n"/>
    </row>
    <row r="288" ht="12.75" customHeight="1" s="198">
      <c r="B288" s="197" t="n"/>
      <c r="M288" s="197" t="n"/>
      <c r="N288" s="197" t="n"/>
    </row>
    <row r="289" ht="12.75" customHeight="1" s="198">
      <c r="B289" s="197" t="n"/>
      <c r="M289" s="197" t="n"/>
      <c r="N289" s="197" t="n"/>
    </row>
    <row r="290" ht="12.75" customHeight="1" s="198">
      <c r="B290" s="197" t="n"/>
      <c r="M290" s="197" t="n"/>
      <c r="N290" s="197" t="n"/>
    </row>
    <row r="291" ht="12.75" customHeight="1" s="198">
      <c r="B291" s="197" t="n"/>
      <c r="M291" s="197" t="n"/>
      <c r="N291" s="197" t="n"/>
    </row>
    <row r="292" ht="12.75" customHeight="1" s="198">
      <c r="B292" s="197" t="n"/>
      <c r="M292" s="197" t="n"/>
      <c r="N292" s="197" t="n"/>
    </row>
    <row r="293" ht="12.75" customHeight="1" s="198">
      <c r="B293" s="197" t="n"/>
      <c r="M293" s="197" t="n"/>
      <c r="N293" s="197" t="n"/>
    </row>
    <row r="294" ht="12.75" customHeight="1" s="198">
      <c r="B294" s="197" t="n"/>
      <c r="M294" s="197" t="n"/>
      <c r="N294" s="197" t="n"/>
    </row>
    <row r="295" ht="12.75" customHeight="1" s="198">
      <c r="B295" s="197" t="n"/>
      <c r="M295" s="197" t="n"/>
      <c r="N295" s="197" t="n"/>
    </row>
    <row r="296" ht="12.75" customHeight="1" s="198">
      <c r="B296" s="197" t="n"/>
      <c r="M296" s="197" t="n"/>
      <c r="N296" s="197" t="n"/>
    </row>
    <row r="297" ht="12.75" customHeight="1" s="198">
      <c r="B297" s="197" t="n"/>
      <c r="M297" s="197" t="n"/>
      <c r="N297" s="197" t="n"/>
    </row>
    <row r="298" ht="12.75" customHeight="1" s="198">
      <c r="B298" s="197" t="n"/>
      <c r="M298" s="197" t="n"/>
      <c r="N298" s="197" t="n"/>
    </row>
    <row r="299" ht="12.75" customHeight="1" s="198">
      <c r="B299" s="197" t="n"/>
      <c r="M299" s="197" t="n"/>
      <c r="N299" s="197" t="n"/>
    </row>
    <row r="300" ht="12.75" customHeight="1" s="198">
      <c r="B300" s="197" t="n"/>
      <c r="M300" s="197" t="n"/>
      <c r="N300" s="197" t="n"/>
    </row>
    <row r="301" ht="12.75" customHeight="1" s="198">
      <c r="B301" s="197" t="n"/>
      <c r="M301" s="197" t="n"/>
      <c r="N301" s="197" t="n"/>
    </row>
    <row r="302" ht="12.75" customHeight="1" s="198">
      <c r="B302" s="197" t="n"/>
      <c r="M302" s="197" t="n"/>
      <c r="N302" s="197" t="n"/>
    </row>
    <row r="303" ht="12.75" customHeight="1" s="198">
      <c r="B303" s="197" t="n"/>
      <c r="M303" s="197" t="n"/>
      <c r="N303" s="197" t="n"/>
    </row>
    <row r="304" ht="12.75" customHeight="1" s="198">
      <c r="B304" s="197" t="n"/>
      <c r="M304" s="197" t="n"/>
      <c r="N304" s="197" t="n"/>
    </row>
    <row r="305" ht="12.75" customHeight="1" s="198">
      <c r="B305" s="197" t="n"/>
      <c r="M305" s="197" t="n"/>
      <c r="N305" s="197" t="n"/>
    </row>
    <row r="306" ht="12.75" customHeight="1" s="198">
      <c r="B306" s="197" t="n"/>
      <c r="M306" s="197" t="n"/>
      <c r="N306" s="197" t="n"/>
    </row>
    <row r="307" ht="12.75" customHeight="1" s="198">
      <c r="B307" s="197" t="n"/>
      <c r="M307" s="197" t="n"/>
      <c r="N307" s="197" t="n"/>
    </row>
    <row r="308" ht="12.75" customHeight="1" s="198">
      <c r="B308" s="197" t="n"/>
      <c r="M308" s="197" t="n"/>
      <c r="N308" s="197" t="n"/>
    </row>
    <row r="309" ht="12.75" customHeight="1" s="198">
      <c r="B309" s="197" t="n"/>
      <c r="M309" s="197" t="n"/>
      <c r="N309" s="197" t="n"/>
    </row>
    <row r="310" ht="12.75" customHeight="1" s="198">
      <c r="B310" s="197" t="n"/>
      <c r="M310" s="197" t="n"/>
      <c r="N310" s="197" t="n"/>
    </row>
    <row r="311" ht="12.75" customHeight="1" s="198">
      <c r="B311" s="197" t="n"/>
      <c r="M311" s="197" t="n"/>
      <c r="N311" s="197" t="n"/>
    </row>
    <row r="312" ht="12.75" customHeight="1" s="198">
      <c r="B312" s="197" t="n"/>
      <c r="M312" s="197" t="n"/>
      <c r="N312" s="197" t="n"/>
    </row>
    <row r="313" ht="12.75" customHeight="1" s="198">
      <c r="B313" s="197" t="n"/>
      <c r="M313" s="197" t="n"/>
      <c r="N313" s="197" t="n"/>
    </row>
    <row r="314" ht="12.75" customHeight="1" s="198">
      <c r="B314" s="197" t="n"/>
      <c r="M314" s="197" t="n"/>
      <c r="N314" s="197" t="n"/>
    </row>
    <row r="315" ht="12.75" customHeight="1" s="198">
      <c r="B315" s="197" t="n"/>
      <c r="M315" s="197" t="n"/>
      <c r="N315" s="197" t="n"/>
    </row>
    <row r="316" ht="12.75" customHeight="1" s="198">
      <c r="B316" s="197" t="n"/>
      <c r="M316" s="197" t="n"/>
      <c r="N316" s="197" t="n"/>
    </row>
    <row r="317" ht="12.75" customHeight="1" s="198">
      <c r="B317" s="197" t="n"/>
      <c r="M317" s="197" t="n"/>
      <c r="N317" s="197" t="n"/>
    </row>
    <row r="318" ht="12.75" customHeight="1" s="198">
      <c r="B318" s="197" t="n"/>
      <c r="M318" s="197" t="n"/>
      <c r="N318" s="197" t="n"/>
    </row>
    <row r="319" ht="12.75" customHeight="1" s="198">
      <c r="B319" s="197" t="n"/>
      <c r="M319" s="197" t="n"/>
      <c r="N319" s="197" t="n"/>
    </row>
    <row r="320" ht="12.75" customHeight="1" s="198">
      <c r="B320" s="197" t="n"/>
      <c r="M320" s="197" t="n"/>
      <c r="N320" s="197" t="n"/>
    </row>
    <row r="321" ht="12.75" customHeight="1" s="198">
      <c r="B321" s="197" t="n"/>
      <c r="M321" s="197" t="n"/>
      <c r="N321" s="197" t="n"/>
    </row>
    <row r="322" ht="12.75" customHeight="1" s="198">
      <c r="B322" s="197" t="n"/>
      <c r="M322" s="197" t="n"/>
      <c r="N322" s="197" t="n"/>
    </row>
    <row r="323" ht="12.75" customHeight="1" s="198">
      <c r="B323" s="197" t="n"/>
      <c r="M323" s="197" t="n"/>
      <c r="N323" s="197" t="n"/>
    </row>
    <row r="324" ht="12.75" customHeight="1" s="198">
      <c r="B324" s="197" t="n"/>
      <c r="M324" s="197" t="n"/>
      <c r="N324" s="197" t="n"/>
    </row>
    <row r="325" ht="12.75" customHeight="1" s="198">
      <c r="B325" s="197" t="n"/>
      <c r="M325" s="197" t="n"/>
      <c r="N325" s="197" t="n"/>
    </row>
    <row r="326" ht="12.75" customHeight="1" s="198">
      <c r="B326" s="197" t="n"/>
      <c r="M326" s="197" t="n"/>
      <c r="N326" s="197" t="n"/>
    </row>
    <row r="327" ht="12.75" customHeight="1" s="198">
      <c r="B327" s="197" t="n"/>
      <c r="M327" s="197" t="n"/>
      <c r="N327" s="197" t="n"/>
    </row>
    <row r="328" ht="12.75" customHeight="1" s="198">
      <c r="B328" s="197" t="n"/>
      <c r="M328" s="197" t="n"/>
      <c r="N328" s="197" t="n"/>
    </row>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row r="1001" ht="15.75" customHeight="1" s="198"/>
    <row r="1002" ht="15.75" customHeight="1" s="198"/>
    <row r="1003" ht="15.75" customHeight="1" s="198"/>
    <row r="1004" ht="15.75" customHeight="1" s="198"/>
    <row r="1005" ht="15.75" customHeight="1" s="198"/>
    <row r="1006" ht="15.75" customHeight="1" s="198"/>
    <row r="1007" ht="15.75" customHeight="1" s="198"/>
    <row r="1008" ht="15.75" customHeight="1" s="198"/>
    <row r="1009" ht="15.75" customHeight="1" s="198"/>
    <row r="1010" ht="15.75" customHeight="1" s="198"/>
    <row r="1011" ht="15.75" customHeight="1" s="198"/>
    <row r="1012" ht="15.75" customHeight="1" s="198"/>
    <row r="1013" ht="15.75" customHeight="1" s="198"/>
    <row r="1014" ht="15.75" customHeight="1" s="198"/>
    <row r="1015" ht="15.75" customHeight="1" s="198"/>
  </sheetData>
  <mergeCells count="2">
    <mergeCell ref="A2:H2"/>
    <mergeCell ref="A1:H1"/>
  </mergeCells>
  <dataValidations count="1">
    <dataValidation sqref="A6:A240"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46.xml><?xml version="1.0" encoding="utf-8"?>
<worksheet xmlns="http://schemas.openxmlformats.org/spreadsheetml/2006/main">
  <sheetPr>
    <tabColor rgb="FFD9E6E0"/>
    <outlinePr summaryBelow="1" summaryRight="1"/>
    <pageSetUpPr/>
  </sheetPr>
  <dimension ref="A1:X457"/>
  <sheetViews>
    <sheetView workbookViewId="0">
      <selection activeCell="A1" sqref="A1"/>
    </sheetView>
  </sheetViews>
  <sheetFormatPr baseColWidth="8" defaultColWidth="12.63" defaultRowHeight="15" customHeight="1"/>
  <cols>
    <col width="20.75" customWidth="1" style="198" min="1" max="1"/>
    <col width="15.75" customWidth="1" style="198" min="2" max="2"/>
    <col width="12.75" customWidth="1" style="198" min="3" max="3"/>
    <col width="11.5" customWidth="1" style="198" min="4" max="4"/>
    <col width="15.13" customWidth="1" style="198" min="5" max="5"/>
    <col width="8.630000000000001" customWidth="1" style="198" min="6" max="7"/>
    <col width="11.75" customWidth="1" style="198" min="8" max="8"/>
    <col width="8.630000000000001" customWidth="1" style="198" min="9" max="24"/>
  </cols>
  <sheetData>
    <row r="1" ht="30" customHeight="1" s="198">
      <c r="A1" s="168" t="inlineStr">
        <is>
          <t>Function: Seagrass extent from WCMC</t>
        </is>
      </c>
      <c r="I1" s="197" t="n"/>
      <c r="J1" s="197" t="n"/>
      <c r="K1" s="197" t="n"/>
      <c r="L1" s="197" t="n"/>
      <c r="M1" s="197" t="n"/>
      <c r="N1" s="197" t="n"/>
      <c r="O1" s="197" t="n"/>
      <c r="P1" s="197" t="n"/>
      <c r="Q1" s="197" t="n"/>
      <c r="R1" s="197" t="n"/>
      <c r="S1" s="197" t="n"/>
      <c r="T1" s="197" t="n"/>
      <c r="U1" s="197" t="n"/>
      <c r="V1" s="197" t="n"/>
      <c r="W1" s="197" t="n"/>
      <c r="X1" s="197" t="n"/>
    </row>
    <row r="2" ht="55.5" customHeight="1" s="198">
      <c r="A2" s="168" t="inlineStr">
        <is>
          <t>Guide to user: 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is>
      </c>
      <c r="I2" s="197" t="n"/>
      <c r="J2" s="197" t="n"/>
      <c r="K2" s="197" t="n"/>
      <c r="L2" s="197" t="n"/>
      <c r="M2" s="197" t="n"/>
      <c r="N2" s="197" t="n"/>
      <c r="O2" s="197" t="n"/>
      <c r="P2" s="197" t="n"/>
      <c r="Q2" s="197" t="n"/>
      <c r="R2" s="197" t="n"/>
      <c r="S2" s="197" t="n"/>
      <c r="T2" s="197" t="n"/>
      <c r="U2" s="197" t="n"/>
      <c r="V2" s="197" t="n"/>
      <c r="W2" s="197" t="n"/>
      <c r="X2" s="197" t="n"/>
    </row>
    <row r="3" ht="36.75" customHeight="1" s="198">
      <c r="A3" s="168" t="n"/>
      <c r="B3" s="176" t="inlineStr">
        <is>
          <t>Extent</t>
        </is>
      </c>
      <c r="C3" s="176" t="inlineStr">
        <is>
          <t>Extend historic</t>
        </is>
      </c>
      <c r="D3" s="176" t="inlineStr">
        <is>
          <t>Ecosystem loss</t>
        </is>
      </c>
      <c r="E3" s="176" t="inlineStr">
        <is>
          <t>Restorable land % of current extent</t>
        </is>
      </c>
      <c r="F3" s="100" t="n"/>
      <c r="G3" s="100" t="n"/>
      <c r="H3" s="100" t="n"/>
      <c r="I3" s="197" t="n"/>
      <c r="J3" s="197" t="n"/>
      <c r="K3" s="197" t="n"/>
      <c r="L3" s="197" t="n"/>
      <c r="M3" s="197" t="n"/>
      <c r="N3" s="197" t="n"/>
      <c r="O3" s="197" t="n"/>
      <c r="P3" s="197" t="n"/>
      <c r="Q3" s="197" t="n"/>
      <c r="R3" s="197" t="n"/>
      <c r="S3" s="197" t="n"/>
      <c r="T3" s="197" t="n"/>
      <c r="U3" s="197" t="n"/>
      <c r="V3" s="197" t="n"/>
      <c r="W3" s="197" t="n"/>
      <c r="X3" s="197" t="n"/>
    </row>
    <row r="4" ht="36.75" customHeight="1" s="198">
      <c r="A4" s="176" t="inlineStr">
        <is>
          <t>Columns being referenced:</t>
        </is>
      </c>
      <c r="B4" s="169" t="inlineStr">
        <is>
          <t>seagrass extent (ha)</t>
        </is>
      </c>
      <c r="C4" s="169" t="n"/>
      <c r="D4" s="188" t="n">
        <v>-0.026</v>
      </c>
      <c r="E4" s="188" t="n">
        <v>0.046</v>
      </c>
      <c r="F4" s="100" t="n"/>
      <c r="G4" s="100" t="n"/>
      <c r="H4" s="100" t="n"/>
      <c r="I4" s="197" t="n"/>
      <c r="J4" s="197" t="n"/>
      <c r="K4" s="197" t="n"/>
      <c r="L4" s="197" t="n"/>
      <c r="M4" s="197" t="n"/>
      <c r="N4" s="197" t="n"/>
      <c r="O4" s="197" t="n"/>
      <c r="P4" s="197" t="n"/>
      <c r="Q4" s="197" t="n"/>
      <c r="R4" s="197" t="n"/>
      <c r="S4" s="197" t="n"/>
      <c r="T4" s="197" t="n"/>
      <c r="U4" s="197" t="n"/>
      <c r="V4" s="197" t="n"/>
      <c r="W4" s="197" t="n"/>
      <c r="X4" s="197" t="n"/>
    </row>
    <row r="5">
      <c r="A5" s="176" t="inlineStr">
        <is>
          <t>Country</t>
        </is>
      </c>
      <c r="B5" s="176" t="inlineStr">
        <is>
          <t>Country code</t>
        </is>
      </c>
      <c r="C5" s="176" t="inlineStr">
        <is>
          <t>total_area</t>
        </is>
      </c>
      <c r="D5" s="176" t="inlineStr">
        <is>
          <t>seagrass extent (ha)</t>
        </is>
      </c>
      <c r="E5" s="176" t="inlineStr">
        <is>
          <t>protected_area</t>
        </is>
      </c>
      <c r="F5" s="176" t="inlineStr">
        <is>
          <t>percent_protected</t>
        </is>
      </c>
      <c r="G5" s="176" t="inlineStr">
        <is>
          <t>presence</t>
        </is>
      </c>
      <c r="H5" s="176" t="n"/>
      <c r="I5" s="176" t="n"/>
    </row>
    <row r="6" ht="12.75" customHeight="1" s="198">
      <c r="A6" s="101" t="e">
        <v>#N/A</v>
      </c>
      <c r="B6" s="189" t="inlineStr">
        <is>
          <t>ABNJ</t>
        </is>
      </c>
      <c r="C6" s="95" t="n">
        <v>6335.72744</v>
      </c>
      <c r="D6" s="57">
        <f>IF(ISNUMBER(C6),C6*100,0)</f>
        <v/>
      </c>
      <c r="E6" s="57" t="n">
        <v>0</v>
      </c>
      <c r="F6" s="57" t="n">
        <v>0</v>
      </c>
      <c r="G6" s="57" t="n">
        <v>2</v>
      </c>
      <c r="H6" s="104">
        <f>COUNTIF('Ecosystem extent'!$B$1:$B$2,'Seagrass extent'!A6)</f>
        <v/>
      </c>
      <c r="I6" s="190">
        <f>IF(H6=0,D6,0)</f>
        <v/>
      </c>
    </row>
    <row r="7" ht="12.75" customHeight="1" s="198">
      <c r="A7" s="101" t="inlineStr">
        <is>
          <t>Aruba</t>
        </is>
      </c>
      <c r="B7" s="62">
        <f t="array" ref="B7">INDEX(Countries!$D$2:$D$255, MATCH($A7, Countries!$B$2:$B$255, 0))
</f>
        <v/>
      </c>
      <c r="C7" s="95" t="n">
        <v>33.08692298</v>
      </c>
      <c r="D7" s="57">
        <f>IF(ISNUMBER(C7),C7*100,0)</f>
        <v/>
      </c>
      <c r="E7" s="57" t="n">
        <v>0</v>
      </c>
      <c r="F7" s="57" t="n">
        <v>0</v>
      </c>
      <c r="G7" s="57" t="n">
        <v>2</v>
      </c>
      <c r="H7" s="57">
        <f>COUNTIF('Ecosystem extent'!$B$1:$B$2,'Seagrass extent'!A7)</f>
        <v/>
      </c>
      <c r="I7" s="57">
        <f>IF(H7=0,D7,0)</f>
        <v/>
      </c>
    </row>
    <row r="8" ht="12.75" customHeight="1" s="198">
      <c r="A8" s="101" t="inlineStr">
        <is>
          <t>Angola</t>
        </is>
      </c>
      <c r="B8" s="62">
        <f t="array" ref="B8">INDEX(Countries!$D$2:$D$255, MATCH($A8, Countries!$B$2:$B$255, 0))
</f>
        <v/>
      </c>
      <c r="C8" s="95" t="n">
        <v>592.8570579</v>
      </c>
      <c r="D8" s="57">
        <f>IF(ISNUMBER(C8),C8*100,0)</f>
        <v/>
      </c>
      <c r="E8" s="57" t="n">
        <v>0</v>
      </c>
      <c r="F8" s="57" t="n">
        <v>0</v>
      </c>
      <c r="G8" s="57" t="n">
        <v>2</v>
      </c>
      <c r="H8" s="57">
        <f>COUNTIF('Ecosystem extent'!$B$1:$B$2,'Seagrass extent'!A8)</f>
        <v/>
      </c>
      <c r="I8" s="57">
        <f>IF(H8=0,D8,0)</f>
        <v/>
      </c>
    </row>
    <row r="9" ht="12.75" customHeight="1" s="198">
      <c r="A9" s="101" t="inlineStr">
        <is>
          <t>Anguilla</t>
        </is>
      </c>
      <c r="B9" s="62">
        <f t="array" ref="B9">INDEX(Countries!$D$2:$D$255, MATCH($A9, Countries!$B$2:$B$255, 0))
</f>
        <v/>
      </c>
      <c r="C9" s="95" t="n">
        <v>15.01026853</v>
      </c>
      <c r="D9" s="57">
        <f>IF(ISNUMBER(C9),C9*100,0)</f>
        <v/>
      </c>
      <c r="E9" s="57" t="n">
        <v>1.074707536</v>
      </c>
      <c r="F9" s="57" t="n">
        <v>7.159815519</v>
      </c>
      <c r="G9" s="57" t="n">
        <v>2</v>
      </c>
      <c r="H9" s="57">
        <f>COUNTIF('Ecosystem extent'!$B$1:$B$2,'Seagrass extent'!A9)</f>
        <v/>
      </c>
      <c r="I9" s="57">
        <f>IF(H9=0,D9,0)</f>
        <v/>
      </c>
    </row>
    <row r="10" ht="12.75" customHeight="1" s="198">
      <c r="A10" s="101" t="inlineStr">
        <is>
          <t>Åland Islands</t>
        </is>
      </c>
      <c r="B10" s="62">
        <f t="array" ref="B10">INDEX(Countries!$D$2:$D$255, MATCH($A10, Countries!$B$2:$B$255, 0))
</f>
        <v/>
      </c>
      <c r="C10" s="191" t="n">
        <v>1.24106e-05</v>
      </c>
      <c r="D10" s="192">
        <f>IF(ISNUMBER(C10),C10*100,0)</f>
        <v/>
      </c>
      <c r="E10" s="57" t="n">
        <v>0</v>
      </c>
      <c r="F10" s="57" t="n">
        <v>0</v>
      </c>
      <c r="G10" s="57" t="n">
        <v>2</v>
      </c>
      <c r="H10" s="57">
        <f>COUNTIF('Ecosystem extent'!$B$1:$B$2,'Seagrass extent'!A10)</f>
        <v/>
      </c>
      <c r="I10" s="192">
        <f>IF(H10=0,D10,0)</f>
        <v/>
      </c>
    </row>
    <row r="11" ht="12.75" customHeight="1" s="198">
      <c r="A11" s="101" t="inlineStr">
        <is>
          <t>Albania</t>
        </is>
      </c>
      <c r="B11" s="62">
        <f t="array" ref="B11">INDEX(Countries!$D$2:$D$255, MATCH($A11, Countries!$B$2:$B$255, 0))
</f>
        <v/>
      </c>
      <c r="C11" s="95" t="n">
        <v>44.01928165</v>
      </c>
      <c r="D11" s="57">
        <f>IF(ISNUMBER(C11),C11*100,0)</f>
        <v/>
      </c>
      <c r="E11" s="57" t="n">
        <v>2.937081536</v>
      </c>
      <c r="F11" s="57" t="n">
        <v>6.672261395</v>
      </c>
      <c r="G11" s="57" t="n">
        <v>2</v>
      </c>
      <c r="H11" s="57">
        <f>COUNTIF('Ecosystem extent'!$B$1:$B$2,'Seagrass extent'!A11)</f>
        <v/>
      </c>
      <c r="I11" s="57">
        <f>IF(H11=0,D11,0)</f>
        <v/>
      </c>
    </row>
    <row r="12" ht="12.75" customHeight="1" s="198">
      <c r="A12" s="101" t="inlineStr">
        <is>
          <t>United Arab Emirates</t>
        </is>
      </c>
      <c r="B12" s="62">
        <f t="array" ref="B12">INDEX(Countries!$D$2:$D$255, MATCH($A12, Countries!$B$2:$B$255, 0))
</f>
        <v/>
      </c>
      <c r="C12" s="95" t="n">
        <v>1021.682402</v>
      </c>
      <c r="D12" s="57">
        <f>IF(ISNUMBER(C12),C12*100,0)</f>
        <v/>
      </c>
      <c r="E12" s="57" t="n">
        <v>441.895138</v>
      </c>
      <c r="F12" s="57" t="n">
        <v>43.25171276</v>
      </c>
      <c r="G12" s="57" t="n">
        <v>2</v>
      </c>
      <c r="H12" s="57">
        <f>COUNTIF('Ecosystem extent'!$B$1:$B$2,'Seagrass extent'!A12)</f>
        <v/>
      </c>
      <c r="I12" s="57">
        <f>IF(H12=0,D12,0)</f>
        <v/>
      </c>
    </row>
    <row r="13" ht="12.75" customHeight="1" s="198">
      <c r="A13" s="101" t="inlineStr">
        <is>
          <t>American Samoa</t>
        </is>
      </c>
      <c r="B13" s="62">
        <f t="array" ref="B13">INDEX(Countries!$D$2:$D$255, MATCH($A13, Countries!$B$2:$B$255, 0))
</f>
        <v/>
      </c>
      <c r="C13" s="95" t="n">
        <v>461.078725</v>
      </c>
      <c r="D13" s="57">
        <f>IF(ISNUMBER(C13),C13*100,0)</f>
        <v/>
      </c>
      <c r="E13" s="57" t="n">
        <v>17.50123006</v>
      </c>
      <c r="F13" s="57" t="n">
        <v>3.795714075</v>
      </c>
      <c r="G13" s="57" t="n">
        <v>2</v>
      </c>
      <c r="H13" s="57">
        <f>COUNTIF('Ecosystem extent'!$B$1:$B$2,'Seagrass extent'!A13)</f>
        <v/>
      </c>
      <c r="I13" s="57">
        <f>IF(H13=0,D13,0)</f>
        <v/>
      </c>
    </row>
    <row r="14" ht="12.75" customHeight="1" s="198">
      <c r="A14" s="101" t="inlineStr">
        <is>
          <t>French Southern Territories</t>
        </is>
      </c>
      <c r="B14" s="62">
        <f t="array" ref="B14">INDEX(Countries!$D$2:$D$255, MATCH($A14, Countries!$B$2:$B$255, 0))
</f>
        <v/>
      </c>
      <c r="C14" s="191" t="n">
        <v>3.10268e-06</v>
      </c>
      <c r="D14" s="192">
        <f>IF(ISNUMBER(C14),C14*100,0)</f>
        <v/>
      </c>
      <c r="E14" s="57" t="n">
        <v>0</v>
      </c>
      <c r="F14" s="57" t="n">
        <v>0</v>
      </c>
      <c r="G14" s="57" t="n">
        <v>2</v>
      </c>
      <c r="H14" s="57">
        <f>COUNTIF('Ecosystem extent'!$B$1:$B$2,'Seagrass extent'!A14)</f>
        <v/>
      </c>
      <c r="I14" s="192">
        <f>IF(H14=0,D14,0)</f>
        <v/>
      </c>
    </row>
    <row r="15" ht="12.75" customHeight="1" s="198">
      <c r="A15" s="101" t="inlineStr">
        <is>
          <t>Antigua and Barbuda</t>
        </is>
      </c>
      <c r="B15" s="62">
        <f t="array" ref="B15">INDEX(Countries!$D$2:$D$255, MATCH($A15, Countries!$B$2:$B$255, 0))
</f>
        <v/>
      </c>
      <c r="C15" s="95" t="n">
        <v>249.6354881</v>
      </c>
      <c r="D15" s="57">
        <f>IF(ISNUMBER(C15),C15*100,0)</f>
        <v/>
      </c>
      <c r="E15" s="57" t="n">
        <v>53.26903013</v>
      </c>
      <c r="F15" s="57" t="n">
        <v>21.33872493</v>
      </c>
      <c r="G15" s="57" t="n">
        <v>2</v>
      </c>
      <c r="H15" s="57">
        <f>COUNTIF('Ecosystem extent'!$B$1:$B$2,'Seagrass extent'!A15)</f>
        <v/>
      </c>
      <c r="I15" s="57">
        <f>IF(H15=0,D15,0)</f>
        <v/>
      </c>
    </row>
    <row r="16" ht="12.75" customHeight="1" s="198">
      <c r="A16" s="101" t="inlineStr">
        <is>
          <t>Australia</t>
        </is>
      </c>
      <c r="B16" s="62">
        <f t="array" ref="B16">INDEX(Countries!$D$2:$D$255, MATCH($A16, Countries!$B$2:$B$255, 0))
</f>
        <v/>
      </c>
      <c r="C16" s="95" t="n">
        <v>41008.97792</v>
      </c>
      <c r="D16" s="57">
        <f>IF(ISNUMBER(C16),C16*100,0)</f>
        <v/>
      </c>
      <c r="E16" s="57" t="n">
        <v>16265.00278</v>
      </c>
      <c r="F16" s="57" t="n">
        <v>39.66205354</v>
      </c>
      <c r="G16" s="57" t="n">
        <v>2</v>
      </c>
      <c r="H16" s="57">
        <f>COUNTIF('Ecosystem extent'!$B$1:$B$2,'Seagrass extent'!A16)</f>
        <v/>
      </c>
      <c r="I16" s="57">
        <f>IF(H16=0,D16,0)</f>
        <v/>
      </c>
    </row>
    <row r="17" ht="12.75" customHeight="1" s="198">
      <c r="A17" s="101" t="inlineStr">
        <is>
          <t>Azerbaijan</t>
        </is>
      </c>
      <c r="B17" s="62">
        <f t="array" ref="B17">INDEX(Countries!$D$2:$D$255, MATCH($A17, Countries!$B$2:$B$255, 0))
</f>
        <v/>
      </c>
      <c r="C17" s="191" t="n">
        <v>6.20532e-05</v>
      </c>
      <c r="D17" s="192">
        <f>IF(ISNUMBER(C17),C17*100,0)</f>
        <v/>
      </c>
      <c r="E17" s="57" t="n">
        <v>0</v>
      </c>
      <c r="F17" s="57" t="n">
        <v>0</v>
      </c>
      <c r="G17" s="57" t="n">
        <v>2</v>
      </c>
      <c r="H17" s="57">
        <f>COUNTIF('Ecosystem extent'!$B$1:$B$2,'Seagrass extent'!A17)</f>
        <v/>
      </c>
      <c r="I17" s="192">
        <f>IF(H17=0,D17,0)</f>
        <v/>
      </c>
    </row>
    <row r="18" ht="12.75" customHeight="1" s="198">
      <c r="A18" s="101" t="inlineStr">
        <is>
          <t>Benin</t>
        </is>
      </c>
      <c r="B18" s="62">
        <f t="array" ref="B18">INDEX(Countries!$D$2:$D$255, MATCH($A18, Countries!$B$2:$B$255, 0))
</f>
        <v/>
      </c>
      <c r="C18" s="95" t="n">
        <v>1342.761681</v>
      </c>
      <c r="D18" s="57">
        <f>IF(ISNUMBER(C18),C18*100,0)</f>
        <v/>
      </c>
      <c r="E18" s="57" t="n">
        <v>0</v>
      </c>
      <c r="F18" s="57" t="n">
        <v>0</v>
      </c>
      <c r="G18" s="57" t="n">
        <v>2</v>
      </c>
      <c r="H18" s="57">
        <f>COUNTIF('Ecosystem extent'!$B$1:$B$2,'Seagrass extent'!A18)</f>
        <v/>
      </c>
      <c r="I18" s="57">
        <f>IF(H18=0,D18,0)</f>
        <v/>
      </c>
    </row>
    <row r="19" ht="12.75" customHeight="1" s="198">
      <c r="A19" s="101" t="inlineStr">
        <is>
          <t>Bonaire, Sint Eustatius and Saba</t>
        </is>
      </c>
      <c r="B19" s="62">
        <f t="array" ref="B19">INDEX(Countries!$D$2:$D$255, MATCH($A19, Countries!$B$2:$B$255, 0))
</f>
        <v/>
      </c>
      <c r="C19" s="95" t="n">
        <v>4.512303989</v>
      </c>
      <c r="D19" s="57">
        <f>IF(ISNUMBER(C19),C19*100,0)</f>
        <v/>
      </c>
      <c r="E19" s="57" t="n">
        <v>4.50516862</v>
      </c>
      <c r="F19" s="57" t="n">
        <v>99.8418686</v>
      </c>
      <c r="G19" s="57" t="n">
        <v>2</v>
      </c>
      <c r="H19" s="57">
        <f>COUNTIF('Ecosystem extent'!$B$1:$B$2,'Seagrass extent'!A19)</f>
        <v/>
      </c>
      <c r="I19" s="57">
        <f>IF(H19=0,D19,0)</f>
        <v/>
      </c>
    </row>
    <row r="20" ht="12.75" customHeight="1" s="198">
      <c r="A20" s="101" t="inlineStr">
        <is>
          <t>Bangladesh</t>
        </is>
      </c>
      <c r="B20" s="62">
        <f t="array" ref="B20">INDEX(Countries!$D$2:$D$255, MATCH($A20, Countries!$B$2:$B$255, 0))
</f>
        <v/>
      </c>
      <c r="C20" s="191" t="n">
        <v>3.10266e-06</v>
      </c>
      <c r="D20" s="192">
        <f>IF(ISNUMBER(C20),C20*100,0)</f>
        <v/>
      </c>
      <c r="E20" s="57" t="n">
        <v>0</v>
      </c>
      <c r="F20" s="57" t="n">
        <v>0</v>
      </c>
      <c r="G20" s="57" t="n">
        <v>2</v>
      </c>
      <c r="H20" s="57">
        <f>COUNTIF('Ecosystem extent'!$B$1:$B$2,'Seagrass extent'!A20)</f>
        <v/>
      </c>
      <c r="I20" s="192">
        <f>IF(H20=0,D20,0)</f>
        <v/>
      </c>
    </row>
    <row r="21" ht="12.75" customHeight="1" s="198">
      <c r="A21" s="101" t="inlineStr">
        <is>
          <t>Bahrain</t>
        </is>
      </c>
      <c r="B21" s="62">
        <f t="array" ref="B21">INDEX(Countries!$D$2:$D$255, MATCH($A21, Countries!$B$2:$B$255, 0))
</f>
        <v/>
      </c>
      <c r="C21" s="95" t="n">
        <v>535.7485588</v>
      </c>
      <c r="D21" s="57">
        <f>IF(ISNUMBER(C21),C21*100,0)</f>
        <v/>
      </c>
      <c r="E21" s="57" t="n">
        <v>0</v>
      </c>
      <c r="F21" s="57" t="n">
        <v>0</v>
      </c>
      <c r="G21" s="57" t="n">
        <v>2</v>
      </c>
      <c r="H21" s="57">
        <f>COUNTIF('Ecosystem extent'!$B$1:$B$2,'Seagrass extent'!A21)</f>
        <v/>
      </c>
      <c r="I21" s="57">
        <f>IF(H21=0,D21,0)</f>
        <v/>
      </c>
    </row>
    <row r="22" ht="12.75" customHeight="1" s="198">
      <c r="A22" s="101" t="inlineStr">
        <is>
          <t>The Bahamas</t>
        </is>
      </c>
      <c r="B22" s="62">
        <f t="array" ref="B22">INDEX(Countries!$D$2:$D$255, MATCH($A22, Countries!$B$2:$B$255, 0))
</f>
        <v/>
      </c>
      <c r="C22" s="95" t="n">
        <v>2256.956179</v>
      </c>
      <c r="D22" s="57">
        <f>IF(ISNUMBER(C22),C22*100,0)</f>
        <v/>
      </c>
      <c r="E22" s="57" t="n">
        <v>69.82627511</v>
      </c>
      <c r="F22" s="57" t="n">
        <v>3.093825027</v>
      </c>
      <c r="G22" s="57" t="n">
        <v>2</v>
      </c>
      <c r="H22" s="57">
        <f>COUNTIF('Ecosystem extent'!$B$1:$B$2,'Seagrass extent'!A22)</f>
        <v/>
      </c>
      <c r="I22" s="57">
        <f>IF(H22=0,D22,0)</f>
        <v/>
      </c>
    </row>
    <row r="23" ht="12.75" customHeight="1" s="198">
      <c r="A23" s="101" t="inlineStr">
        <is>
          <t>Saint Barthélemy</t>
        </is>
      </c>
      <c r="B23" s="62">
        <f t="array" ref="B23">INDEX(Countries!$D$2:$D$255, MATCH($A23, Countries!$B$2:$B$255, 0))
</f>
        <v/>
      </c>
      <c r="C23" s="95" t="n">
        <v>16.89325124</v>
      </c>
      <c r="D23" s="57">
        <f>IF(ISNUMBER(C23),C23*100,0)</f>
        <v/>
      </c>
      <c r="E23" s="57" t="n">
        <v>16.3988764</v>
      </c>
      <c r="F23" s="57" t="n">
        <v>97.07353642</v>
      </c>
      <c r="G23" s="57" t="n">
        <v>2</v>
      </c>
      <c r="H23" s="57">
        <f>COUNTIF('Ecosystem extent'!$B$1:$B$2,'Seagrass extent'!A23)</f>
        <v/>
      </c>
      <c r="I23" s="57">
        <f>IF(H23=0,D23,0)</f>
        <v/>
      </c>
    </row>
    <row r="24" ht="12.75" customHeight="1" s="198">
      <c r="A24" s="101" t="inlineStr">
        <is>
          <t>Belize</t>
        </is>
      </c>
      <c r="B24" s="62">
        <f t="array" ref="B24">INDEX(Countries!$D$2:$D$255, MATCH($A24, Countries!$B$2:$B$255, 0))
</f>
        <v/>
      </c>
      <c r="C24" s="95" t="n">
        <v>4901.115852</v>
      </c>
      <c r="D24" s="57">
        <f>IF(ISNUMBER(C24),C24*100,0)</f>
        <v/>
      </c>
      <c r="E24" s="57" t="n">
        <v>2131.097093</v>
      </c>
      <c r="F24" s="57" t="n">
        <v>43.48187549</v>
      </c>
      <c r="G24" s="57" t="n">
        <v>2</v>
      </c>
      <c r="H24" s="57">
        <f>COUNTIF('Ecosystem extent'!$B$1:$B$2,'Seagrass extent'!A24)</f>
        <v/>
      </c>
      <c r="I24" s="57">
        <f>IF(H24=0,D24,0)</f>
        <v/>
      </c>
    </row>
    <row r="25" ht="12.75" customHeight="1" s="198">
      <c r="A25" s="101" t="inlineStr">
        <is>
          <t>Bermuda</t>
        </is>
      </c>
      <c r="B25" s="62">
        <f t="array" ref="B25">INDEX(Countries!$D$2:$D$255, MATCH($A25, Countries!$B$2:$B$255, 0))
</f>
        <v/>
      </c>
      <c r="C25" s="191" t="n">
        <v>1.24109e-05</v>
      </c>
      <c r="D25" s="192">
        <f>IF(ISNUMBER(C25),C25*100,0)</f>
        <v/>
      </c>
      <c r="E25" s="57" t="n">
        <v>0</v>
      </c>
      <c r="F25" s="57" t="n">
        <v>0</v>
      </c>
      <c r="G25" s="57" t="n">
        <v>2</v>
      </c>
      <c r="H25" s="57">
        <f>COUNTIF('Ecosystem extent'!$B$1:$B$2,'Seagrass extent'!A25)</f>
        <v/>
      </c>
      <c r="I25" s="192">
        <f>IF(H25=0,D25,0)</f>
        <v/>
      </c>
    </row>
    <row r="26" ht="12.75" customHeight="1" s="198">
      <c r="A26" s="101" t="inlineStr">
        <is>
          <t>Brazil</t>
        </is>
      </c>
      <c r="B26" s="62">
        <f t="array" ref="B26">INDEX(Countries!$D$2:$D$255, MATCH($A26, Countries!$B$2:$B$255, 0))
</f>
        <v/>
      </c>
      <c r="C26" s="95" t="n">
        <v>426.4819117</v>
      </c>
      <c r="D26" s="57">
        <f>IF(ISNUMBER(C26),C26*100,0)</f>
        <v/>
      </c>
      <c r="E26" s="57" t="n">
        <v>0.980516292</v>
      </c>
      <c r="F26" s="57" t="n">
        <v>0.229908061</v>
      </c>
      <c r="G26" s="57" t="n">
        <v>2</v>
      </c>
      <c r="H26" s="57">
        <f>COUNTIF('Ecosystem extent'!$B$1:$B$2,'Seagrass extent'!A26)</f>
        <v/>
      </c>
      <c r="I26" s="57">
        <f>IF(H26=0,D26,0)</f>
        <v/>
      </c>
    </row>
    <row r="27" ht="12.75" customHeight="1" s="198">
      <c r="A27" s="101" t="inlineStr">
        <is>
          <t>Barbados</t>
        </is>
      </c>
      <c r="B27" s="62">
        <f t="array" ref="B27">INDEX(Countries!$D$2:$D$255, MATCH($A27, Countries!$B$2:$B$255, 0))
</f>
        <v/>
      </c>
      <c r="C27" s="95" t="n">
        <v>89.62936044999999</v>
      </c>
      <c r="D27" s="57">
        <f>IF(ISNUMBER(C27),C27*100,0)</f>
        <v/>
      </c>
      <c r="E27" s="57" t="n">
        <v>0</v>
      </c>
      <c r="F27" s="57" t="n">
        <v>0</v>
      </c>
      <c r="G27" s="57" t="n">
        <v>2</v>
      </c>
      <c r="H27" s="57">
        <f>COUNTIF('Ecosystem extent'!$B$1:$B$2,'Seagrass extent'!A27)</f>
        <v/>
      </c>
      <c r="I27" s="57">
        <f>IF(H27=0,D27,0)</f>
        <v/>
      </c>
    </row>
    <row r="28" ht="12.75" customHeight="1" s="198">
      <c r="A28" s="101" t="inlineStr">
        <is>
          <t>Canada</t>
        </is>
      </c>
      <c r="B28" s="62">
        <f t="array" ref="B28">INDEX(Countries!$D$2:$D$255, MATCH($A28, Countries!$B$2:$B$255, 0))
</f>
        <v/>
      </c>
      <c r="C28" s="95" t="n">
        <v>301.9091411</v>
      </c>
      <c r="D28" s="57">
        <f>IF(ISNUMBER(C28),C28*100,0)</f>
        <v/>
      </c>
      <c r="E28" s="57" t="n">
        <v>70.0127912</v>
      </c>
      <c r="F28" s="57" t="n">
        <v>23.19002033</v>
      </c>
      <c r="G28" s="57" t="n">
        <v>2</v>
      </c>
      <c r="H28" s="57">
        <f>COUNTIF('Ecosystem extent'!$B$1:$B$2,'Seagrass extent'!A28)</f>
        <v/>
      </c>
      <c r="I28" s="57">
        <f>IF(H28=0,D28,0)</f>
        <v/>
      </c>
    </row>
    <row r="29" ht="12.75" customHeight="1" s="198">
      <c r="A29" s="101" t="inlineStr">
        <is>
          <t>Cocos Islands</t>
        </is>
      </c>
      <c r="B29" s="62">
        <f t="array" ref="B29">INDEX(Countries!$D$2:$D$255, MATCH($A29, Countries!$B$2:$B$255, 0))
</f>
        <v/>
      </c>
      <c r="C29" s="95" t="n">
        <v>215.1809258</v>
      </c>
      <c r="D29" s="57">
        <f>IF(ISNUMBER(C29),C29*100,0)</f>
        <v/>
      </c>
      <c r="E29" s="57" t="n">
        <v>0</v>
      </c>
      <c r="F29" s="57" t="n">
        <v>0</v>
      </c>
      <c r="G29" s="57" t="n">
        <v>2</v>
      </c>
      <c r="H29" s="57">
        <f>COUNTIF('Ecosystem extent'!$B$1:$B$2,'Seagrass extent'!A29)</f>
        <v/>
      </c>
      <c r="I29" s="57">
        <f>IF(H29=0,D29,0)</f>
        <v/>
      </c>
    </row>
    <row r="30" ht="12.75" customHeight="1" s="198">
      <c r="A30" s="101" t="inlineStr">
        <is>
          <t>Chile</t>
        </is>
      </c>
      <c r="B30" s="62">
        <f t="array" ref="B30">INDEX(Countries!$D$2:$D$255, MATCH($A30, Countries!$B$2:$B$255, 0))
</f>
        <v/>
      </c>
      <c r="C30" s="191" t="n">
        <v>3.10266e-06</v>
      </c>
      <c r="D30" s="192">
        <f>IF(ISNUMBER(C30),C30*100,0)</f>
        <v/>
      </c>
      <c r="E30" s="57" t="n">
        <v>0</v>
      </c>
      <c r="F30" s="57" t="n">
        <v>0</v>
      </c>
      <c r="G30" s="57" t="n">
        <v>2</v>
      </c>
      <c r="H30" s="57">
        <f>COUNTIF('Ecosystem extent'!$B$1:$B$2,'Seagrass extent'!A30)</f>
        <v/>
      </c>
      <c r="I30" s="192">
        <f>IF(H30=0,D30,0)</f>
        <v/>
      </c>
    </row>
    <row r="31" ht="12.75" customHeight="1" s="198">
      <c r="A31" s="101" t="inlineStr">
        <is>
          <t>China</t>
        </is>
      </c>
      <c r="B31" s="62">
        <f t="array" ref="B31">INDEX(Countries!$D$2:$D$255, MATCH($A31, Countries!$B$2:$B$255, 0))
</f>
        <v/>
      </c>
      <c r="C31" s="95" t="n">
        <v>8029.679767</v>
      </c>
      <c r="D31" s="57">
        <f>IF(ISNUMBER(C31),C31*100,0)</f>
        <v/>
      </c>
      <c r="E31" s="57" t="n">
        <v>0.316748538</v>
      </c>
      <c r="F31" s="57" t="n">
        <v>0.003944722</v>
      </c>
      <c r="G31" s="57" t="n">
        <v>2</v>
      </c>
      <c r="H31" s="57">
        <f>COUNTIF('Ecosystem extent'!$B$1:$B$2,'Seagrass extent'!A31)</f>
        <v/>
      </c>
      <c r="I31" s="57">
        <f>IF(H31=0,D31,0)</f>
        <v/>
      </c>
    </row>
    <row r="32" ht="12.75" customHeight="1" s="198">
      <c r="A32" s="101" t="inlineStr">
        <is>
          <t>Colombia</t>
        </is>
      </c>
      <c r="B32" s="62">
        <f t="array" ref="B32">INDEX(Countries!$D$2:$D$255, MATCH($A32, Countries!$B$2:$B$255, 0))
</f>
        <v/>
      </c>
      <c r="C32" s="95" t="n">
        <v>430.8011439</v>
      </c>
      <c r="D32" s="57">
        <f>IF(ISNUMBER(C32),C32*100,0)</f>
        <v/>
      </c>
      <c r="E32" s="57" t="n">
        <v>189.2413375</v>
      </c>
      <c r="F32" s="57" t="n">
        <v>43.92777043</v>
      </c>
      <c r="G32" s="57" t="n">
        <v>2</v>
      </c>
      <c r="H32" s="57">
        <f>COUNTIF('Ecosystem extent'!$B$1:$B$2,'Seagrass extent'!A32)</f>
        <v/>
      </c>
      <c r="I32" s="57">
        <f>IF(H32=0,D32,0)</f>
        <v/>
      </c>
    </row>
    <row r="33" ht="12.75" customHeight="1" s="198">
      <c r="A33" s="101" t="inlineStr">
        <is>
          <t>Comoros</t>
        </is>
      </c>
      <c r="B33" s="62">
        <f t="array" ref="B33">INDEX(Countries!$D$2:$D$255, MATCH($A33, Countries!$B$2:$B$255, 0))
</f>
        <v/>
      </c>
      <c r="C33" s="95" t="n">
        <v>1265.150038</v>
      </c>
      <c r="D33" s="57">
        <f>IF(ISNUMBER(C33),C33*100,0)</f>
        <v/>
      </c>
      <c r="E33" s="57" t="n">
        <v>56.63725214</v>
      </c>
      <c r="F33" s="57" t="n">
        <v>4.476722163</v>
      </c>
      <c r="G33" s="57" t="n">
        <v>2</v>
      </c>
      <c r="H33" s="57">
        <f>COUNTIF('Ecosystem extent'!$B$1:$B$2,'Seagrass extent'!A33)</f>
        <v/>
      </c>
      <c r="I33" s="57">
        <f>IF(H33=0,D33,0)</f>
        <v/>
      </c>
    </row>
    <row r="34" ht="12.75" customHeight="1" s="198">
      <c r="A34" s="101" t="inlineStr">
        <is>
          <t>Costa Rica</t>
        </is>
      </c>
      <c r="B34" s="62">
        <f t="array" ref="B34">INDEX(Countries!$D$2:$D$255, MATCH($A34, Countries!$B$2:$B$255, 0))
</f>
        <v/>
      </c>
      <c r="C34" s="191" t="n">
        <v>1.86161e-05</v>
      </c>
      <c r="D34" s="192">
        <f>IF(ISNUMBER(C34),C34*100,0)</f>
        <v/>
      </c>
      <c r="E34" s="192" t="n">
        <v>1.55134e-05</v>
      </c>
      <c r="F34" s="57" t="n">
        <v>83.33335481</v>
      </c>
      <c r="G34" s="57" t="n">
        <v>2</v>
      </c>
      <c r="H34" s="57">
        <f>COUNTIF('Ecosystem extent'!$B$1:$B$2,'Seagrass extent'!A34)</f>
        <v/>
      </c>
      <c r="I34" s="192">
        <f>IF(H34=0,D34,0)</f>
        <v/>
      </c>
    </row>
    <row r="35" ht="12.75" customHeight="1" s="198">
      <c r="A35" s="101" t="inlineStr">
        <is>
          <t>Cuba</t>
        </is>
      </c>
      <c r="B35" s="62">
        <f t="array" ref="B35">INDEX(Countries!$D$2:$D$255, MATCH($A35, Countries!$B$2:$B$255, 0))
</f>
        <v/>
      </c>
      <c r="C35" s="95" t="n">
        <v>13906.05757</v>
      </c>
      <c r="D35" s="57">
        <f>IF(ISNUMBER(C35),C35*100,0)</f>
        <v/>
      </c>
      <c r="E35" s="57" t="n">
        <v>6029.74849</v>
      </c>
      <c r="F35" s="57" t="n">
        <v>43.36058914</v>
      </c>
      <c r="G35" s="57" t="n">
        <v>2</v>
      </c>
      <c r="H35" s="57">
        <f>COUNTIF('Ecosystem extent'!$B$1:$B$2,'Seagrass extent'!A35)</f>
        <v/>
      </c>
      <c r="I35" s="57">
        <f>IF(H35=0,D35,0)</f>
        <v/>
      </c>
    </row>
    <row r="36" ht="12.75" customHeight="1" s="198">
      <c r="A36" s="101" t="inlineStr">
        <is>
          <t>Curaçao</t>
        </is>
      </c>
      <c r="B36" s="62">
        <f t="array" ref="B36">INDEX(Countries!$D$2:$D$255, MATCH($A36, Countries!$B$2:$B$255, 0))
</f>
        <v/>
      </c>
      <c r="C36" s="191" t="n">
        <v>4.03345e-05</v>
      </c>
      <c r="D36" s="192">
        <f>IF(ISNUMBER(C36),C36*100,0)</f>
        <v/>
      </c>
      <c r="E36" s="192" t="n">
        <v>9.30796e-06</v>
      </c>
      <c r="F36" s="57" t="n">
        <v>23.07691359</v>
      </c>
      <c r="G36" s="57" t="n">
        <v>2</v>
      </c>
      <c r="H36" s="57">
        <f>COUNTIF('Ecosystem extent'!$B$1:$B$2,'Seagrass extent'!A36)</f>
        <v/>
      </c>
      <c r="I36" s="192">
        <f>IF(H36=0,D36,0)</f>
        <v/>
      </c>
    </row>
    <row r="37" ht="12.75" customHeight="1" s="198">
      <c r="A37" s="101" t="inlineStr">
        <is>
          <t>Christmas Island</t>
        </is>
      </c>
      <c r="B37" s="62">
        <f t="array" ref="B37">INDEX(Countries!$D$2:$D$255, MATCH($A37, Countries!$B$2:$B$255, 0))
</f>
        <v/>
      </c>
      <c r="C37" s="95" t="n">
        <v>158.4674232</v>
      </c>
      <c r="D37" s="57">
        <f>IF(ISNUMBER(C37),C37*100,0)</f>
        <v/>
      </c>
      <c r="E37" s="57" t="n">
        <v>11.30102722</v>
      </c>
      <c r="F37" s="57" t="n">
        <v>7.131451372</v>
      </c>
      <c r="G37" s="57" t="n">
        <v>2</v>
      </c>
      <c r="H37" s="57">
        <f>COUNTIF('Ecosystem extent'!$B$1:$B$2,'Seagrass extent'!A37)</f>
        <v/>
      </c>
      <c r="I37" s="57">
        <f>IF(H37=0,D37,0)</f>
        <v/>
      </c>
    </row>
    <row r="38" ht="12.75" customHeight="1" s="198">
      <c r="A38" s="101" t="inlineStr">
        <is>
          <t>Cayman islands</t>
        </is>
      </c>
      <c r="B38" s="62">
        <f t="array" ref="B38">INDEX(Countries!$D$2:$D$255, MATCH($A38, Countries!$B$2:$B$255, 0))
</f>
        <v/>
      </c>
      <c r="C38" s="95" t="n">
        <v>44.98452244</v>
      </c>
      <c r="D38" s="57">
        <f>IF(ISNUMBER(C38),C38*100,0)</f>
        <v/>
      </c>
      <c r="E38" s="57" t="n">
        <v>3.051914694</v>
      </c>
      <c r="F38" s="57" t="n">
        <v>6.784366106</v>
      </c>
      <c r="G38" s="57" t="n">
        <v>2</v>
      </c>
      <c r="H38" s="57">
        <f>COUNTIF('Ecosystem extent'!$B$1:$B$2,'Seagrass extent'!A38)</f>
        <v/>
      </c>
      <c r="I38" s="57">
        <f>IF(H38=0,D38,0)</f>
        <v/>
      </c>
    </row>
    <row r="39" ht="12.75" customHeight="1" s="198">
      <c r="A39" s="101" t="inlineStr">
        <is>
          <t>Cyprus</t>
        </is>
      </c>
      <c r="B39" s="62">
        <f t="array" ref="B39">INDEX(Countries!$D$2:$D$255, MATCH($A39, Countries!$B$2:$B$255, 0))
</f>
        <v/>
      </c>
      <c r="C39" s="95" t="n">
        <v>69.8779804</v>
      </c>
      <c r="D39" s="57">
        <f>IF(ISNUMBER(C39),C39*100,0)</f>
        <v/>
      </c>
      <c r="E39" s="57" t="n">
        <v>45.54149521</v>
      </c>
      <c r="F39" s="57" t="n">
        <v>65.17288415</v>
      </c>
      <c r="G39" s="57" t="n">
        <v>2</v>
      </c>
      <c r="H39" s="57">
        <f>COUNTIF('Ecosystem extent'!$B$1:$B$2,'Seagrass extent'!A39)</f>
        <v/>
      </c>
      <c r="I39" s="57">
        <f>IF(H39=0,D39,0)</f>
        <v/>
      </c>
    </row>
    <row r="40" ht="12.75" customHeight="1" s="198">
      <c r="A40" s="101" t="inlineStr">
        <is>
          <t>Germany</t>
        </is>
      </c>
      <c r="B40" s="62">
        <f t="array" ref="B40">INDEX(Countries!$D$2:$D$255, MATCH($A40, Countries!$B$2:$B$255, 0))
</f>
        <v/>
      </c>
      <c r="C40" s="95" t="n">
        <v>317.3085849</v>
      </c>
      <c r="D40" s="57">
        <f>IF(ISNUMBER(C40),C40*100,0)</f>
        <v/>
      </c>
      <c r="E40" s="57" t="n">
        <v>317.1596276</v>
      </c>
      <c r="F40" s="57" t="n">
        <v>99.95305603</v>
      </c>
      <c r="G40" s="57" t="n">
        <v>2</v>
      </c>
      <c r="H40" s="57">
        <f>COUNTIF('Ecosystem extent'!$B$1:$B$2,'Seagrass extent'!A40)</f>
        <v/>
      </c>
      <c r="I40" s="57">
        <f>IF(H40=0,D40,0)</f>
        <v/>
      </c>
    </row>
    <row r="41" ht="12.75" customHeight="1" s="198">
      <c r="A41" s="101" t="inlineStr">
        <is>
          <t>Dominica</t>
        </is>
      </c>
      <c r="B41" s="62">
        <f t="array" ref="B41">INDEX(Countries!$D$2:$D$255, MATCH($A41, Countries!$B$2:$B$255, 0))
</f>
        <v/>
      </c>
      <c r="C41" s="95" t="n">
        <v>513.9320584</v>
      </c>
      <c r="D41" s="57">
        <f>IF(ISNUMBER(C41),C41*100,0)</f>
        <v/>
      </c>
      <c r="E41" s="57" t="n">
        <v>6.609720523</v>
      </c>
      <c r="F41" s="57" t="n">
        <v>1.286107845</v>
      </c>
      <c r="G41" s="57" t="n">
        <v>2</v>
      </c>
      <c r="H41" s="57">
        <f>COUNTIF('Ecosystem extent'!$B$1:$B$2,'Seagrass extent'!A41)</f>
        <v/>
      </c>
      <c r="I41" s="57">
        <f>IF(H41=0,D41,0)</f>
        <v/>
      </c>
    </row>
    <row r="42" ht="12.75" customHeight="1" s="198">
      <c r="A42" s="101" t="inlineStr">
        <is>
          <t>Denmark</t>
        </is>
      </c>
      <c r="B42" s="62">
        <f t="array" ref="B42">INDEX(Countries!$D$2:$D$255, MATCH($A42, Countries!$B$2:$B$255, 0))
</f>
        <v/>
      </c>
      <c r="C42" s="95" t="n">
        <v>1182.111357</v>
      </c>
      <c r="D42" s="57">
        <f>IF(ISNUMBER(C42),C42*100,0)</f>
        <v/>
      </c>
      <c r="E42" s="57" t="n">
        <v>624.7571642</v>
      </c>
      <c r="F42" s="57" t="n">
        <v>52.85095693</v>
      </c>
      <c r="G42" s="57" t="n">
        <v>2</v>
      </c>
      <c r="H42" s="57">
        <f>COUNTIF('Ecosystem extent'!$B$1:$B$2,'Seagrass extent'!A42)</f>
        <v/>
      </c>
      <c r="I42" s="57">
        <f>IF(H42=0,D42,0)</f>
        <v/>
      </c>
    </row>
    <row r="43" ht="12.75" customHeight="1" s="198">
      <c r="A43" s="101" t="inlineStr">
        <is>
          <t>Dominican republic</t>
        </is>
      </c>
      <c r="B43" s="62">
        <f t="array" ref="B43">INDEX(Countries!$D$2:$D$255, MATCH($A43, Countries!$B$2:$B$255, 0))
</f>
        <v/>
      </c>
      <c r="C43" s="95" t="n">
        <v>346.6921931</v>
      </c>
      <c r="D43" s="57">
        <f>IF(ISNUMBER(C43),C43*100,0)</f>
        <v/>
      </c>
      <c r="E43" s="57" t="n">
        <v>86.04759414999999</v>
      </c>
      <c r="F43" s="57" t="n">
        <v>24.81959383</v>
      </c>
      <c r="G43" s="57" t="n">
        <v>2</v>
      </c>
      <c r="H43" s="57">
        <f>COUNTIF('Ecosystem extent'!$B$1:$B$2,'Seagrass extent'!A43)</f>
        <v/>
      </c>
      <c r="I43" s="57">
        <f>IF(H43=0,D43,0)</f>
        <v/>
      </c>
    </row>
    <row r="44" ht="12.75" customHeight="1" s="198">
      <c r="A44" s="101" t="inlineStr">
        <is>
          <t>Algeria</t>
        </is>
      </c>
      <c r="B44" s="62">
        <f t="array" ref="B44">INDEX(Countries!$D$2:$D$255, MATCH($A44, Countries!$B$2:$B$255, 0))
</f>
        <v/>
      </c>
      <c r="C44" s="95" t="n">
        <v>40.48320198</v>
      </c>
      <c r="D44" s="57">
        <f>IF(ISNUMBER(C44),C44*100,0)</f>
        <v/>
      </c>
      <c r="E44" s="57" t="n">
        <v>0.02468952</v>
      </c>
      <c r="F44" s="57" t="n">
        <v>0.060987073</v>
      </c>
      <c r="G44" s="57" t="n">
        <v>2</v>
      </c>
      <c r="H44" s="57">
        <f>COUNTIF('Ecosystem extent'!$B$1:$B$2,'Seagrass extent'!A44)</f>
        <v/>
      </c>
      <c r="I44" s="57">
        <f>IF(H44=0,D44,0)</f>
        <v/>
      </c>
    </row>
    <row r="45" ht="12.75" customHeight="1" s="198">
      <c r="A45" s="101" t="inlineStr">
        <is>
          <t>Egypt</t>
        </is>
      </c>
      <c r="B45" s="62">
        <f t="array" ref="B45">INDEX(Countries!$D$2:$D$255, MATCH($A45, Countries!$B$2:$B$255, 0))
</f>
        <v/>
      </c>
      <c r="C45" s="95" t="n">
        <v>2438.731789</v>
      </c>
      <c r="D45" s="57">
        <f>IF(ISNUMBER(C45),C45*100,0)</f>
        <v/>
      </c>
      <c r="E45" s="57" t="n">
        <v>470.0223349</v>
      </c>
      <c r="F45" s="57" t="n">
        <v>19.27322787</v>
      </c>
      <c r="G45" s="57" t="n">
        <v>2</v>
      </c>
      <c r="H45" s="57">
        <f>COUNTIF('Ecosystem extent'!$B$1:$B$2,'Seagrass extent'!A45)</f>
        <v/>
      </c>
      <c r="I45" s="57">
        <f>IF(H45=0,D45,0)</f>
        <v/>
      </c>
    </row>
    <row r="46" ht="12.75" customHeight="1" s="198">
      <c r="A46" s="101" t="inlineStr">
        <is>
          <t>Eritrea</t>
        </is>
      </c>
      <c r="B46" s="62">
        <f t="array" ref="B46">INDEX(Countries!$D$2:$D$255, MATCH($A46, Countries!$B$2:$B$255, 0))
</f>
        <v/>
      </c>
      <c r="C46" s="95" t="n">
        <v>16.33345792</v>
      </c>
      <c r="D46" s="57">
        <f>IF(ISNUMBER(C46),C46*100,0)</f>
        <v/>
      </c>
      <c r="E46" s="57" t="n">
        <v>0</v>
      </c>
      <c r="F46" s="57" t="n">
        <v>0</v>
      </c>
      <c r="G46" s="57" t="n">
        <v>2</v>
      </c>
      <c r="H46" s="57">
        <f>COUNTIF('Ecosystem extent'!$B$1:$B$2,'Seagrass extent'!A46)</f>
        <v/>
      </c>
      <c r="I46" s="57">
        <f>IF(H46=0,D46,0)</f>
        <v/>
      </c>
    </row>
    <row r="47" ht="12.75" customHeight="1" s="198">
      <c r="A47" s="101" t="inlineStr">
        <is>
          <t>Western Sahara</t>
        </is>
      </c>
      <c r="B47" s="62">
        <f t="array" ref="B47">INDEX(Countries!$D$2:$D$255, MATCH($A47, Countries!$B$2:$B$255, 0))
</f>
        <v/>
      </c>
      <c r="C47" s="191" t="n">
        <v>3.1026e-06</v>
      </c>
      <c r="D47" s="192">
        <f>IF(ISNUMBER(C47),C47*100,0)</f>
        <v/>
      </c>
      <c r="E47" s="57" t="n">
        <v>0</v>
      </c>
      <c r="F47" s="57" t="n">
        <v>0</v>
      </c>
      <c r="G47" s="57" t="n">
        <v>2</v>
      </c>
      <c r="H47" s="57">
        <f>COUNTIF('Ecosystem extent'!$B$1:$B$2,'Seagrass extent'!A47)</f>
        <v/>
      </c>
      <c r="I47" s="192">
        <f>IF(H47=0,D47,0)</f>
        <v/>
      </c>
    </row>
    <row r="48" ht="12.75" customHeight="1" s="198">
      <c r="A48" s="101" t="inlineStr">
        <is>
          <t>Spain</t>
        </is>
      </c>
      <c r="B48" s="62">
        <f t="array" ref="B48">INDEX(Countries!$D$2:$D$255, MATCH($A48, Countries!$B$2:$B$255, 0))
</f>
        <v/>
      </c>
      <c r="C48" s="95" t="n">
        <v>3100.361824</v>
      </c>
      <c r="D48" s="57">
        <f>IF(ISNUMBER(C48),C48*100,0)</f>
        <v/>
      </c>
      <c r="E48" s="57" t="n">
        <v>2051.523017</v>
      </c>
      <c r="F48" s="57" t="n">
        <v>66.1704386</v>
      </c>
      <c r="G48" s="57" t="n">
        <v>2</v>
      </c>
      <c r="H48" s="57">
        <f>COUNTIF('Ecosystem extent'!$B$1:$B$2,'Seagrass extent'!A48)</f>
        <v/>
      </c>
      <c r="I48" s="57">
        <f>IF(H48=0,D48,0)</f>
        <v/>
      </c>
    </row>
    <row r="49" ht="12.75" customHeight="1" s="198">
      <c r="A49" s="101" t="inlineStr">
        <is>
          <t>Estonia</t>
        </is>
      </c>
      <c r="B49" s="62">
        <f t="array" ref="B49">INDEX(Countries!$D$2:$D$255, MATCH($A49, Countries!$B$2:$B$255, 0))
</f>
        <v/>
      </c>
      <c r="C49" s="191" t="n">
        <v>3.10266e-05</v>
      </c>
      <c r="D49" s="192">
        <f>IF(ISNUMBER(C49),C49*100,0)</f>
        <v/>
      </c>
      <c r="E49" s="192" t="n">
        <v>2.48213e-05</v>
      </c>
      <c r="F49" s="57" t="n">
        <v>80.00015781</v>
      </c>
      <c r="G49" s="57" t="n">
        <v>2</v>
      </c>
      <c r="H49" s="57">
        <f>COUNTIF('Ecosystem extent'!$B$1:$B$2,'Seagrass extent'!A49)</f>
        <v/>
      </c>
      <c r="I49" s="192">
        <f>IF(H49=0,D49,0)</f>
        <v/>
      </c>
    </row>
    <row r="50" ht="12.75" customHeight="1" s="198">
      <c r="A50" s="101" t="inlineStr">
        <is>
          <t>Finland</t>
        </is>
      </c>
      <c r="B50" s="62">
        <f t="array" ref="B50">INDEX(Countries!$D$2:$D$255, MATCH($A50, Countries!$B$2:$B$255, 0))
</f>
        <v/>
      </c>
      <c r="C50" s="95" t="n">
        <v>0.000179954</v>
      </c>
      <c r="D50" s="57">
        <f>IF(ISNUMBER(C50),C50*100,0)</f>
        <v/>
      </c>
      <c r="E50" s="192" t="n">
        <v>4.65401e-05</v>
      </c>
      <c r="F50" s="57" t="n">
        <v>25.86217868</v>
      </c>
      <c r="G50" s="57" t="n">
        <v>2</v>
      </c>
      <c r="H50" s="57">
        <f>COUNTIF('Ecosystem extent'!$B$1:$B$2,'Seagrass extent'!A50)</f>
        <v/>
      </c>
      <c r="I50" s="57">
        <f>IF(H50=0,D50,0)</f>
        <v/>
      </c>
    </row>
    <row r="51" ht="12.75" customHeight="1" s="198">
      <c r="A51" s="101" t="inlineStr">
        <is>
          <t>Fiji</t>
        </is>
      </c>
      <c r="B51" s="62">
        <f t="array" ref="B51">INDEX(Countries!$D$2:$D$255, MATCH($A51, Countries!$B$2:$B$255, 0))
</f>
        <v/>
      </c>
      <c r="C51" s="95" t="n">
        <v>1736.2906</v>
      </c>
      <c r="D51" s="57">
        <f>IF(ISNUMBER(C51),C51*100,0)</f>
        <v/>
      </c>
      <c r="E51" s="57" t="n">
        <v>288.1320362</v>
      </c>
      <c r="F51" s="57" t="n">
        <v>16.59468964</v>
      </c>
      <c r="G51" s="57" t="n">
        <v>2</v>
      </c>
      <c r="H51" s="57">
        <f>COUNTIF('Ecosystem extent'!$B$1:$B$2,'Seagrass extent'!A51)</f>
        <v/>
      </c>
      <c r="I51" s="57">
        <f>IF(H51=0,D51,0)</f>
        <v/>
      </c>
    </row>
    <row r="52" ht="12.75" customHeight="1" s="198">
      <c r="A52" s="101" t="inlineStr">
        <is>
          <t>France</t>
        </is>
      </c>
      <c r="B52" s="62">
        <f t="array" ref="B52">INDEX(Countries!$D$2:$D$255, MATCH($A52, Countries!$B$2:$B$255, 0))
</f>
        <v/>
      </c>
      <c r="C52" s="95" t="n">
        <v>1094.506548</v>
      </c>
      <c r="D52" s="57">
        <f>IF(ISNUMBER(C52),C52*100,0)</f>
        <v/>
      </c>
      <c r="E52" s="57" t="n">
        <v>1057.256954</v>
      </c>
      <c r="F52" s="57" t="n">
        <v>96.59667689</v>
      </c>
      <c r="G52" s="57" t="n">
        <v>2</v>
      </c>
      <c r="H52" s="57">
        <f>COUNTIF('Ecosystem extent'!$B$1:$B$2,'Seagrass extent'!A52)</f>
        <v/>
      </c>
      <c r="I52" s="57">
        <f>IF(H52=0,D52,0)</f>
        <v/>
      </c>
    </row>
    <row r="53" ht="12.75" customHeight="1" s="198">
      <c r="A53" s="101" t="inlineStr">
        <is>
          <t>Micronesia (Federated States of)</t>
        </is>
      </c>
      <c r="B53" s="62">
        <f t="array" ref="B53">INDEX(Countries!$D$2:$D$255, MATCH($A53, Countries!$B$2:$B$255, 0))
</f>
        <v/>
      </c>
      <c r="C53" s="95" t="n">
        <v>1584.22135</v>
      </c>
      <c r="D53" s="57">
        <f>IF(ISNUMBER(C53),C53*100,0)</f>
        <v/>
      </c>
      <c r="E53" s="57" t="n">
        <v>0</v>
      </c>
      <c r="F53" s="57" t="n">
        <v>0</v>
      </c>
      <c r="G53" s="57" t="n">
        <v>2</v>
      </c>
      <c r="H53" s="57">
        <f>COUNTIF('Ecosystem extent'!$B$1:$B$2,'Seagrass extent'!A53)</f>
        <v/>
      </c>
      <c r="I53" s="57">
        <f>IF(H53=0,D53,0)</f>
        <v/>
      </c>
    </row>
    <row r="54" ht="12.75" customHeight="1" s="198">
      <c r="A54" s="101" t="inlineStr">
        <is>
          <t>United Kingdom</t>
        </is>
      </c>
      <c r="B54" s="62">
        <f t="array" ref="B54">INDEX(Countries!$D$2:$D$255, MATCH($A54, Countries!$B$2:$B$255, 0))
</f>
        <v/>
      </c>
      <c r="C54" s="95" t="n">
        <v>149.2749843</v>
      </c>
      <c r="D54" s="57">
        <f>IF(ISNUMBER(C54),C54*100,0)</f>
        <v/>
      </c>
      <c r="E54" s="57" t="n">
        <v>122.8425036</v>
      </c>
      <c r="F54" s="57" t="n">
        <v>82.29275939999999</v>
      </c>
      <c r="G54" s="57" t="n">
        <v>2</v>
      </c>
      <c r="H54" s="57">
        <f>COUNTIF('Ecosystem extent'!$B$1:$B$2,'Seagrass extent'!A54)</f>
        <v/>
      </c>
      <c r="I54" s="57">
        <f>IF(H54=0,D54,0)</f>
        <v/>
      </c>
    </row>
    <row r="55" ht="12.75" customHeight="1" s="198">
      <c r="A55" s="101" t="inlineStr">
        <is>
          <t>Guernsey</t>
        </is>
      </c>
      <c r="B55" s="62">
        <f t="array" ref="B55">INDEX(Countries!$D$2:$D$255, MATCH($A55, Countries!$B$2:$B$255, 0))
</f>
        <v/>
      </c>
      <c r="C55" s="191" t="n">
        <v>1.24106e-05</v>
      </c>
      <c r="D55" s="192">
        <f>IF(ISNUMBER(C55),C55*100,0)</f>
        <v/>
      </c>
      <c r="E55" s="57" t="n">
        <v>0</v>
      </c>
      <c r="F55" s="57" t="n">
        <v>0</v>
      </c>
      <c r="G55" s="57" t="n">
        <v>2</v>
      </c>
      <c r="H55" s="57">
        <f>COUNTIF('Ecosystem extent'!$B$1:$B$2,'Seagrass extent'!A55)</f>
        <v/>
      </c>
      <c r="I55" s="192">
        <f>IF(H55=0,D55,0)</f>
        <v/>
      </c>
    </row>
    <row r="56" ht="12.75" customHeight="1" s="198">
      <c r="A56" s="101" t="inlineStr">
        <is>
          <t>Ghana</t>
        </is>
      </c>
      <c r="B56" s="62">
        <f t="array" ref="B56">INDEX(Countries!$D$2:$D$255, MATCH($A56, Countries!$B$2:$B$255, 0))
</f>
        <v/>
      </c>
      <c r="C56" s="95" t="n">
        <v>2713.71099</v>
      </c>
      <c r="D56" s="57">
        <f>IF(ISNUMBER(C56),C56*100,0)</f>
        <v/>
      </c>
      <c r="E56" s="57" t="n">
        <v>0</v>
      </c>
      <c r="F56" s="57" t="n">
        <v>0</v>
      </c>
      <c r="G56" s="57" t="n">
        <v>2</v>
      </c>
      <c r="H56" s="57">
        <f>COUNTIF('Ecosystem extent'!$B$1:$B$2,'Seagrass extent'!A56)</f>
        <v/>
      </c>
      <c r="I56" s="57">
        <f>IF(H56=0,D56,0)</f>
        <v/>
      </c>
    </row>
    <row r="57" ht="12.75" customHeight="1" s="198">
      <c r="A57" s="101" t="inlineStr">
        <is>
          <t>Guinea</t>
        </is>
      </c>
      <c r="B57" s="62">
        <f t="array" ref="B57">INDEX(Countries!$D$2:$D$255, MATCH($A57, Countries!$B$2:$B$255, 0))
</f>
        <v/>
      </c>
      <c r="C57" s="95" t="n">
        <v>12809.59674</v>
      </c>
      <c r="D57" s="57">
        <f>IF(ISNUMBER(C57),C57*100,0)</f>
        <v/>
      </c>
      <c r="E57" s="57" t="n">
        <v>533.2489433</v>
      </c>
      <c r="F57" s="57" t="n">
        <v>4.162886266</v>
      </c>
      <c r="G57" s="57" t="n">
        <v>2</v>
      </c>
      <c r="H57" s="57">
        <f>COUNTIF('Ecosystem extent'!$B$1:$B$2,'Seagrass extent'!A57)</f>
        <v/>
      </c>
      <c r="I57" s="57">
        <f>IF(H57=0,D57,0)</f>
        <v/>
      </c>
    </row>
    <row r="58" ht="12.75" customHeight="1" s="198">
      <c r="A58" s="101" t="inlineStr">
        <is>
          <t>Guadeloupe</t>
        </is>
      </c>
      <c r="B58" s="62">
        <f t="array" ref="B58">INDEX(Countries!$D$2:$D$255, MATCH($A58, Countries!$B$2:$B$255, 0))
</f>
        <v/>
      </c>
      <c r="C58" s="95" t="n">
        <v>758.3864038</v>
      </c>
      <c r="D58" s="57">
        <f>IF(ISNUMBER(C58),C58*100,0)</f>
        <v/>
      </c>
      <c r="E58" s="57" t="n">
        <v>742.8487499</v>
      </c>
      <c r="F58" s="57" t="n">
        <v>97.95122198999999</v>
      </c>
      <c r="G58" s="57" t="n">
        <v>2</v>
      </c>
      <c r="H58" s="57">
        <f>COUNTIF('Ecosystem extent'!$B$1:$B$2,'Seagrass extent'!A58)</f>
        <v/>
      </c>
      <c r="I58" s="57">
        <f>IF(H58=0,D58,0)</f>
        <v/>
      </c>
    </row>
    <row r="59" ht="12.75" customHeight="1" s="198">
      <c r="A59" s="101" t="inlineStr">
        <is>
          <t>Guinea-Bissau</t>
        </is>
      </c>
      <c r="B59" s="62">
        <f t="array" ref="B59">INDEX(Countries!$D$2:$D$255, MATCH($A59, Countries!$B$2:$B$255, 0))
</f>
        <v/>
      </c>
      <c r="C59" s="95" t="n">
        <v>15318.29862</v>
      </c>
      <c r="D59" s="57">
        <f>IF(ISNUMBER(C59),C59*100,0)</f>
        <v/>
      </c>
      <c r="E59" s="57" t="n">
        <v>2341.016473</v>
      </c>
      <c r="F59" s="57" t="n">
        <v>15.28248359</v>
      </c>
      <c r="G59" s="57" t="n">
        <v>2</v>
      </c>
      <c r="H59" s="57">
        <f>COUNTIF('Ecosystem extent'!$B$1:$B$2,'Seagrass extent'!A59)</f>
        <v/>
      </c>
      <c r="I59" s="57">
        <f>IF(H59=0,D59,0)</f>
        <v/>
      </c>
    </row>
    <row r="60" ht="12.75" customHeight="1" s="198">
      <c r="A60" s="101" t="inlineStr">
        <is>
          <t>Greece</t>
        </is>
      </c>
      <c r="B60" s="62">
        <f t="array" ref="B60">INDEX(Countries!$D$2:$D$255, MATCH($A60, Countries!$B$2:$B$255, 0))
</f>
        <v/>
      </c>
      <c r="C60" s="95" t="n">
        <v>626.4325698</v>
      </c>
      <c r="D60" s="57">
        <f>IF(ISNUMBER(C60),C60*100,0)</f>
        <v/>
      </c>
      <c r="E60" s="57" t="n">
        <v>570.9029914</v>
      </c>
      <c r="F60" s="57" t="n">
        <v>91.13558568000001</v>
      </c>
      <c r="G60" s="57" t="n">
        <v>2</v>
      </c>
      <c r="H60" s="57">
        <f>COUNTIF('Ecosystem extent'!$B$1:$B$2,'Seagrass extent'!A60)</f>
        <v/>
      </c>
      <c r="I60" s="57">
        <f>IF(H60=0,D60,0)</f>
        <v/>
      </c>
    </row>
    <row r="61" ht="12.75" customHeight="1" s="198">
      <c r="A61" s="101" t="inlineStr">
        <is>
          <t>Grenada</t>
        </is>
      </c>
      <c r="B61" s="62">
        <f t="array" ref="B61">INDEX(Countries!$D$2:$D$255, MATCH($A61, Countries!$B$2:$B$255, 0))
</f>
        <v/>
      </c>
      <c r="C61" s="95" t="n">
        <v>9.917503395000001</v>
      </c>
      <c r="D61" s="57">
        <f>IF(ISNUMBER(C61),C61*100,0)</f>
        <v/>
      </c>
      <c r="E61" s="57" t="n">
        <v>0.693755178</v>
      </c>
      <c r="F61" s="57" t="n">
        <v>6.995260303</v>
      </c>
      <c r="G61" s="57" t="n">
        <v>2</v>
      </c>
      <c r="H61" s="57">
        <f>COUNTIF('Ecosystem extent'!$B$1:$B$2,'Seagrass extent'!A61)</f>
        <v/>
      </c>
      <c r="I61" s="57">
        <f>IF(H61=0,D61,0)</f>
        <v/>
      </c>
    </row>
    <row r="62" ht="12.75" customHeight="1" s="198">
      <c r="A62" s="101" t="inlineStr">
        <is>
          <t>Greenland</t>
        </is>
      </c>
      <c r="B62" s="62">
        <f t="array" ref="B62">INDEX(Countries!$D$2:$D$255, MATCH($A62, Countries!$B$2:$B$255, 0))
</f>
        <v/>
      </c>
      <c r="C62" s="191" t="n">
        <v>9.307969999999999e-06</v>
      </c>
      <c r="D62" s="192">
        <f>IF(ISNUMBER(C62),C62*100,0)</f>
        <v/>
      </c>
      <c r="E62" s="57" t="n">
        <v>0</v>
      </c>
      <c r="F62" s="57" t="n">
        <v>0</v>
      </c>
      <c r="G62" s="57" t="n">
        <v>2</v>
      </c>
      <c r="H62" s="57">
        <f>COUNTIF('Ecosystem extent'!$B$1:$B$2,'Seagrass extent'!A62)</f>
        <v/>
      </c>
      <c r="I62" s="192">
        <f>IF(H62=0,D62,0)</f>
        <v/>
      </c>
    </row>
    <row r="63" ht="12.75" customHeight="1" s="198">
      <c r="A63" s="101" t="inlineStr">
        <is>
          <t>Guatemala</t>
        </is>
      </c>
      <c r="B63" s="62">
        <f t="array" ref="B63">INDEX(Countries!$D$2:$D$255, MATCH($A63, Countries!$B$2:$B$255, 0))
</f>
        <v/>
      </c>
      <c r="C63" s="95" t="n">
        <v>0.18324354</v>
      </c>
      <c r="D63" s="57">
        <f>IF(ISNUMBER(C63),C63*100,0)</f>
        <v/>
      </c>
      <c r="E63" s="57" t="n">
        <v>0.130607527</v>
      </c>
      <c r="F63" s="57" t="n">
        <v>71.27537852</v>
      </c>
      <c r="G63" s="57" t="n">
        <v>2</v>
      </c>
      <c r="H63" s="57">
        <f>COUNTIF('Ecosystem extent'!$B$1:$B$2,'Seagrass extent'!A63)</f>
        <v/>
      </c>
      <c r="I63" s="57">
        <f>IF(H63=0,D63,0)</f>
        <v/>
      </c>
    </row>
    <row r="64" ht="12.75" customHeight="1" s="198">
      <c r="A64" s="101" t="inlineStr">
        <is>
          <t>Guam</t>
        </is>
      </c>
      <c r="B64" s="62">
        <f t="array" ref="B64">INDEX(Countries!$D$2:$D$255, MATCH($A64, Countries!$B$2:$B$255, 0))
</f>
        <v/>
      </c>
      <c r="C64" s="95" t="n">
        <v>473.2747876</v>
      </c>
      <c r="D64" s="57">
        <f>IF(ISNUMBER(C64),C64*100,0)</f>
        <v/>
      </c>
      <c r="E64" s="57" t="n">
        <v>39.48295888</v>
      </c>
      <c r="F64" s="57" t="n">
        <v>8.342502055000001</v>
      </c>
      <c r="G64" s="57" t="n">
        <v>2</v>
      </c>
      <c r="H64" s="57">
        <f>COUNTIF('Ecosystem extent'!$B$1:$B$2,'Seagrass extent'!A64)</f>
        <v/>
      </c>
      <c r="I64" s="57">
        <f>IF(H64=0,D64,0)</f>
        <v/>
      </c>
    </row>
    <row r="65" ht="12.75" customHeight="1" s="198">
      <c r="A65" s="101" t="inlineStr">
        <is>
          <t>Hong Kong</t>
        </is>
      </c>
      <c r="B65" s="62">
        <f t="array" ref="B65">INDEX(Countries!$D$2:$D$255, MATCH($A65, Countries!$B$2:$B$255, 0))
</f>
        <v/>
      </c>
      <c r="C65" s="95" t="n">
        <v>45.36796876</v>
      </c>
      <c r="D65" s="57">
        <f>IF(ISNUMBER(C65),C65*100,0)</f>
        <v/>
      </c>
      <c r="E65" s="57" t="n">
        <v>5.727787317</v>
      </c>
      <c r="F65" s="57" t="n">
        <v>12.62517912</v>
      </c>
      <c r="G65" s="57" t="n">
        <v>2</v>
      </c>
      <c r="H65" s="57">
        <f>COUNTIF('Ecosystem extent'!$B$1:$B$2,'Seagrass extent'!A65)</f>
        <v/>
      </c>
      <c r="I65" s="57">
        <f>IF(H65=0,D65,0)</f>
        <v/>
      </c>
    </row>
    <row r="66" ht="12.75" customHeight="1" s="198">
      <c r="A66" s="101" t="inlineStr">
        <is>
          <t>Honduras</t>
        </is>
      </c>
      <c r="B66" s="62">
        <f t="array" ref="B66">INDEX(Countries!$D$2:$D$255, MATCH($A66, Countries!$B$2:$B$255, 0))
</f>
        <v/>
      </c>
      <c r="C66" s="95" t="n">
        <v>2739.154467</v>
      </c>
      <c r="D66" s="57">
        <f>IF(ISNUMBER(C66),C66*100,0)</f>
        <v/>
      </c>
      <c r="E66" s="57" t="n">
        <v>731.8685515</v>
      </c>
      <c r="F66" s="57" t="n">
        <v>26.71877619</v>
      </c>
      <c r="G66" s="57" t="n">
        <v>2</v>
      </c>
      <c r="H66" s="57">
        <f>COUNTIF('Ecosystem extent'!$B$1:$B$2,'Seagrass extent'!A66)</f>
        <v/>
      </c>
      <c r="I66" s="57">
        <f>IF(H66=0,D66,0)</f>
        <v/>
      </c>
    </row>
    <row r="67" ht="12.75" customHeight="1" s="198">
      <c r="A67" s="101" t="inlineStr">
        <is>
          <t>Croatia</t>
        </is>
      </c>
      <c r="B67" s="62">
        <f t="array" ref="B67">INDEX(Countries!$D$2:$D$255, MATCH($A67, Countries!$B$2:$B$255, 0))
</f>
        <v/>
      </c>
      <c r="C67" s="95" t="n">
        <v>299.6177049</v>
      </c>
      <c r="D67" s="57">
        <f>IF(ISNUMBER(C67),C67*100,0)</f>
        <v/>
      </c>
      <c r="E67" s="57" t="n">
        <v>171.7716943</v>
      </c>
      <c r="F67" s="57" t="n">
        <v>57.33028839</v>
      </c>
      <c r="G67" s="57" t="n">
        <v>2</v>
      </c>
      <c r="H67" s="57">
        <f>COUNTIF('Ecosystem extent'!$B$1:$B$2,'Seagrass extent'!A67)</f>
        <v/>
      </c>
      <c r="I67" s="57">
        <f>IF(H67=0,D67,0)</f>
        <v/>
      </c>
    </row>
    <row r="68" ht="12.75" customHeight="1" s="198">
      <c r="A68" s="101" t="inlineStr">
        <is>
          <t>Haiti</t>
        </is>
      </c>
      <c r="B68" s="62">
        <f t="array" ref="B68">INDEX(Countries!$D$2:$D$255, MATCH($A68, Countries!$B$2:$B$255, 0))
</f>
        <v/>
      </c>
      <c r="C68" s="95" t="n">
        <v>748.6302821</v>
      </c>
      <c r="D68" s="57">
        <f>IF(ISNUMBER(C68),C68*100,0)</f>
        <v/>
      </c>
      <c r="E68" s="57" t="n">
        <v>10.88962733</v>
      </c>
      <c r="F68" s="57" t="n">
        <v>1.454606845</v>
      </c>
      <c r="G68" s="57" t="n">
        <v>2</v>
      </c>
      <c r="H68" s="57">
        <f>COUNTIF('Ecosystem extent'!$B$1:$B$2,'Seagrass extent'!A68)</f>
        <v/>
      </c>
      <c r="I68" s="57">
        <f>IF(H68=0,D68,0)</f>
        <v/>
      </c>
    </row>
    <row r="69" ht="12.75" customHeight="1" s="198">
      <c r="A69" s="101" t="inlineStr">
        <is>
          <t>Indonesia</t>
        </is>
      </c>
      <c r="B69" s="62">
        <f t="array" ref="B69">INDEX(Countries!$D$2:$D$255, MATCH($A69, Countries!$B$2:$B$255, 0))
</f>
        <v/>
      </c>
      <c r="C69" s="95" t="n">
        <v>17597.08315</v>
      </c>
      <c r="D69" s="57">
        <f>IF(ISNUMBER(C69),C69*100,0)</f>
        <v/>
      </c>
      <c r="E69" s="57" t="n">
        <v>3548.055534</v>
      </c>
      <c r="F69" s="57" t="n">
        <v>20.16274802</v>
      </c>
      <c r="G69" s="57" t="n">
        <v>2</v>
      </c>
      <c r="H69" s="57">
        <f>COUNTIF('Ecosystem extent'!$B$1:$B$2,'Seagrass extent'!A69)</f>
        <v/>
      </c>
      <c r="I69" s="57">
        <f>IF(H69=0,D69,0)</f>
        <v/>
      </c>
    </row>
    <row r="70" ht="12.75" customHeight="1" s="198">
      <c r="A70" s="101" t="inlineStr">
        <is>
          <t>Isle of Man</t>
        </is>
      </c>
      <c r="B70" s="62">
        <f t="array" ref="B70">INDEX(Countries!$D$2:$D$255, MATCH($A70, Countries!$B$2:$B$255, 0))
</f>
        <v/>
      </c>
      <c r="C70" s="191" t="n">
        <v>6.51549e-05</v>
      </c>
      <c r="D70" s="192">
        <f>IF(ISNUMBER(C70),C70*100,0)</f>
        <v/>
      </c>
      <c r="E70" s="192" t="n">
        <v>6.51549e-05</v>
      </c>
      <c r="F70" s="57" t="n">
        <v>100</v>
      </c>
      <c r="G70" s="57" t="n">
        <v>2</v>
      </c>
      <c r="H70" s="57">
        <f>COUNTIF('Ecosystem extent'!$B$1:$B$2,'Seagrass extent'!A70)</f>
        <v/>
      </c>
      <c r="I70" s="192">
        <f>IF(H70=0,D70,0)</f>
        <v/>
      </c>
    </row>
    <row r="71" ht="12.75" customHeight="1" s="198">
      <c r="A71" s="101" t="inlineStr">
        <is>
          <t>India</t>
        </is>
      </c>
      <c r="B71" s="62">
        <f t="array" ref="B71">INDEX(Countries!$D$2:$D$255, MATCH($A71, Countries!$B$2:$B$255, 0))
</f>
        <v/>
      </c>
      <c r="C71" s="95" t="n">
        <v>4229.409283</v>
      </c>
      <c r="D71" s="57">
        <f>IF(ISNUMBER(C71),C71*100,0)</f>
        <v/>
      </c>
      <c r="E71" s="57" t="n">
        <v>0.001024088</v>
      </c>
      <c r="F71" s="192" t="n">
        <v>2.42135e-05</v>
      </c>
      <c r="G71" s="57" t="n">
        <v>2</v>
      </c>
      <c r="H71" s="57">
        <f>COUNTIF('Ecosystem extent'!$B$1:$B$2,'Seagrass extent'!A71)</f>
        <v/>
      </c>
      <c r="I71" s="57">
        <f>IF(H71=0,D71,0)</f>
        <v/>
      </c>
    </row>
    <row r="72" ht="12.75" customHeight="1" s="198">
      <c r="A72" s="101" t="inlineStr">
        <is>
          <t>Ireland</t>
        </is>
      </c>
      <c r="B72" s="62">
        <f t="array" ref="B72">INDEX(Countries!$D$2:$D$255, MATCH($A72, Countries!$B$2:$B$255, 0))
</f>
        <v/>
      </c>
      <c r="C72" s="95" t="n">
        <v>3.65161555</v>
      </c>
      <c r="D72" s="57">
        <f>IF(ISNUMBER(C72),C72*100,0)</f>
        <v/>
      </c>
      <c r="E72" s="57" t="n">
        <v>3.64957673</v>
      </c>
      <c r="F72" s="57" t="n">
        <v>99.94416661</v>
      </c>
      <c r="G72" s="57" t="n">
        <v>2</v>
      </c>
      <c r="H72" s="57">
        <f>COUNTIF('Ecosystem extent'!$B$1:$B$2,'Seagrass extent'!A72)</f>
        <v/>
      </c>
      <c r="I72" s="57">
        <f>IF(H72=0,D72,0)</f>
        <v/>
      </c>
    </row>
    <row r="73" ht="12.75" customHeight="1" s="198">
      <c r="A73" s="101" t="inlineStr">
        <is>
          <t>Iran (Islamic Republic of)</t>
        </is>
      </c>
      <c r="B73" s="62">
        <f t="array" ref="B73">INDEX(Countries!$D$2:$D$255, MATCH($A73, Countries!$B$2:$B$255, 0))
</f>
        <v/>
      </c>
      <c r="C73" s="95" t="n">
        <v>2704.38381</v>
      </c>
      <c r="D73" s="57">
        <f>IF(ISNUMBER(C73),C73*100,0)</f>
        <v/>
      </c>
      <c r="E73" s="57" t="n">
        <v>290.7007184</v>
      </c>
      <c r="F73" s="57" t="n">
        <v>10.74924045</v>
      </c>
      <c r="G73" s="57" t="n">
        <v>2</v>
      </c>
      <c r="H73" s="57">
        <f>COUNTIF('Ecosystem extent'!$B$1:$B$2,'Seagrass extent'!A73)</f>
        <v/>
      </c>
      <c r="I73" s="57">
        <f>IF(H73=0,D73,0)</f>
        <v/>
      </c>
    </row>
    <row r="74" ht="12.75" customHeight="1" s="198">
      <c r="A74" s="101" t="inlineStr">
        <is>
          <t>Iraq</t>
        </is>
      </c>
      <c r="B74" s="62">
        <f t="array" ref="B74">INDEX(Countries!$D$2:$D$255, MATCH($A74, Countries!$B$2:$B$255, 0))
</f>
        <v/>
      </c>
      <c r="C74" s="95" t="n">
        <v>74.87882738</v>
      </c>
      <c r="D74" s="57">
        <f>IF(ISNUMBER(C74),C74*100,0)</f>
        <v/>
      </c>
      <c r="E74" s="57" t="n">
        <v>0</v>
      </c>
      <c r="F74" s="57" t="n">
        <v>0</v>
      </c>
      <c r="G74" s="57" t="n">
        <v>2</v>
      </c>
      <c r="H74" s="57">
        <f>COUNTIF('Ecosystem extent'!$B$1:$B$2,'Seagrass extent'!A74)</f>
        <v/>
      </c>
      <c r="I74" s="57">
        <f>IF(H74=0,D74,0)</f>
        <v/>
      </c>
    </row>
    <row r="75" ht="12.75" customHeight="1" s="198">
      <c r="A75" s="101" t="inlineStr">
        <is>
          <t>Iceland</t>
        </is>
      </c>
      <c r="B75" s="62">
        <f t="array" ref="B75">INDEX(Countries!$D$2:$D$255, MATCH($A75, Countries!$B$2:$B$255, 0))
</f>
        <v/>
      </c>
      <c r="C75" s="191" t="n">
        <v>8.99774e-05</v>
      </c>
      <c r="D75" s="192">
        <f>IF(ISNUMBER(C75),C75*100,0)</f>
        <v/>
      </c>
      <c r="E75" s="192" t="n">
        <v>3.72321e-05</v>
      </c>
      <c r="F75" s="57" t="n">
        <v>41.37936807</v>
      </c>
      <c r="G75" s="57" t="n">
        <v>2</v>
      </c>
      <c r="H75" s="57">
        <f>COUNTIF('Ecosystem extent'!$B$1:$B$2,'Seagrass extent'!A75)</f>
        <v/>
      </c>
      <c r="I75" s="192">
        <f>IF(H75=0,D75,0)</f>
        <v/>
      </c>
    </row>
    <row r="76" ht="12.75" customHeight="1" s="198">
      <c r="A76" s="101" t="inlineStr">
        <is>
          <t>Israel</t>
        </is>
      </c>
      <c r="B76" s="62">
        <f t="array" ref="B76">INDEX(Countries!$D$2:$D$255, MATCH($A76, Countries!$B$2:$B$255, 0))
</f>
        <v/>
      </c>
      <c r="C76" s="95" t="n">
        <v>17.39566938</v>
      </c>
      <c r="D76" s="57">
        <f>IF(ISNUMBER(C76),C76*100,0)</f>
        <v/>
      </c>
      <c r="E76" s="57" t="n">
        <v>1.939634854</v>
      </c>
      <c r="F76" s="57" t="n">
        <v>11.15010185</v>
      </c>
      <c r="G76" s="57" t="n">
        <v>2</v>
      </c>
      <c r="H76" s="57">
        <f>COUNTIF('Ecosystem extent'!$B$1:$B$2,'Seagrass extent'!A76)</f>
        <v/>
      </c>
      <c r="I76" s="57">
        <f>IF(H76=0,D76,0)</f>
        <v/>
      </c>
    </row>
    <row r="77" ht="12.75" customHeight="1" s="198">
      <c r="A77" s="101" t="inlineStr">
        <is>
          <t>Italy</t>
        </is>
      </c>
      <c r="B77" s="62">
        <f t="array" ref="B77">INDEX(Countries!$D$2:$D$255, MATCH($A77, Countries!$B$2:$B$255, 0))
</f>
        <v/>
      </c>
      <c r="C77" s="95" t="n">
        <v>3724.985608</v>
      </c>
      <c r="D77" s="57">
        <f>IF(ISNUMBER(C77),C77*100,0)</f>
        <v/>
      </c>
      <c r="E77" s="57" t="n">
        <v>1842.900497</v>
      </c>
      <c r="F77" s="57" t="n">
        <v>49.47403001</v>
      </c>
      <c r="G77" s="57" t="n">
        <v>2</v>
      </c>
      <c r="H77" s="57">
        <f>COUNTIF('Ecosystem extent'!$B$1:$B$2,'Seagrass extent'!A77)</f>
        <v/>
      </c>
      <c r="I77" s="57">
        <f>IF(H77=0,D77,0)</f>
        <v/>
      </c>
    </row>
    <row r="78" ht="12.75" customHeight="1" s="198">
      <c r="A78" s="101" t="inlineStr">
        <is>
          <t>Jamaica</t>
        </is>
      </c>
      <c r="B78" s="62">
        <f t="array" ref="B78">INDEX(Countries!$D$2:$D$255, MATCH($A78, Countries!$B$2:$B$255, 0))
</f>
        <v/>
      </c>
      <c r="C78" s="95" t="n">
        <v>791.6962023</v>
      </c>
      <c r="D78" s="57">
        <f>IF(ISNUMBER(C78),C78*100,0)</f>
        <v/>
      </c>
      <c r="E78" s="57" t="n">
        <v>132.7625682</v>
      </c>
      <c r="F78" s="57" t="n">
        <v>16.76938298</v>
      </c>
      <c r="G78" s="57" t="n">
        <v>2</v>
      </c>
      <c r="H78" s="57">
        <f>COUNTIF('Ecosystem extent'!$B$1:$B$2,'Seagrass extent'!A78)</f>
        <v/>
      </c>
      <c r="I78" s="57">
        <f>IF(H78=0,D78,0)</f>
        <v/>
      </c>
    </row>
    <row r="79" ht="12.75" customHeight="1" s="198">
      <c r="A79" s="101" t="inlineStr">
        <is>
          <t>Jersey</t>
        </is>
      </c>
      <c r="B79" s="62">
        <f t="array" ref="B79">INDEX(Countries!$D$2:$D$255, MATCH($A79, Countries!$B$2:$B$255, 0))
</f>
        <v/>
      </c>
      <c r="C79" s="191" t="n">
        <v>4.03343e-05</v>
      </c>
      <c r="D79" s="192">
        <f>IF(ISNUMBER(C79),C79*100,0)</f>
        <v/>
      </c>
      <c r="E79" s="192" t="n">
        <v>4.03343e-05</v>
      </c>
      <c r="F79" s="57" t="n">
        <v>100</v>
      </c>
      <c r="G79" s="57" t="n">
        <v>2</v>
      </c>
      <c r="H79" s="57">
        <f>COUNTIF('Ecosystem extent'!$B$1:$B$2,'Seagrass extent'!A79)</f>
        <v/>
      </c>
      <c r="I79" s="192">
        <f>IF(H79=0,D79,0)</f>
        <v/>
      </c>
    </row>
    <row r="80" ht="12.75" customHeight="1" s="198">
      <c r="A80" s="101" t="inlineStr">
        <is>
          <t>Jordan</t>
        </is>
      </c>
      <c r="B80" s="62">
        <f t="array" ref="B80">INDEX(Countries!$D$2:$D$255, MATCH($A80, Countries!$B$2:$B$255, 0))
</f>
        <v/>
      </c>
      <c r="C80" s="95" t="n">
        <v>1.37053977</v>
      </c>
      <c r="D80" s="57">
        <f>IF(ISNUMBER(C80),C80*100,0)</f>
        <v/>
      </c>
      <c r="E80" s="57" t="n">
        <v>0</v>
      </c>
      <c r="F80" s="57" t="n">
        <v>0</v>
      </c>
      <c r="G80" s="57" t="n">
        <v>2</v>
      </c>
      <c r="H80" s="57">
        <f>COUNTIF('Ecosystem extent'!$B$1:$B$2,'Seagrass extent'!A80)</f>
        <v/>
      </c>
      <c r="I80" s="57">
        <f>IF(H80=0,D80,0)</f>
        <v/>
      </c>
    </row>
    <row r="81" ht="12.75" customHeight="1" s="198">
      <c r="A81" s="101" t="inlineStr">
        <is>
          <t>Japan</t>
        </is>
      </c>
      <c r="B81" s="62">
        <f t="array" ref="B81">INDEX(Countries!$D$2:$D$255, MATCH($A81, Countries!$B$2:$B$255, 0))
</f>
        <v/>
      </c>
      <c r="C81" s="95" t="n">
        <v>473.7327756</v>
      </c>
      <c r="D81" s="57">
        <f>IF(ISNUMBER(C81),C81*100,0)</f>
        <v/>
      </c>
      <c r="E81" s="57" t="n">
        <v>405.0927174</v>
      </c>
      <c r="F81" s="57" t="n">
        <v>85.51080657</v>
      </c>
      <c r="G81" s="57" t="n">
        <v>2</v>
      </c>
      <c r="H81" s="57">
        <f>COUNTIF('Ecosystem extent'!$B$1:$B$2,'Seagrass extent'!A81)</f>
        <v/>
      </c>
      <c r="I81" s="57">
        <f>IF(H81=0,D81,0)</f>
        <v/>
      </c>
    </row>
    <row r="82" ht="12.75" customHeight="1" s="198">
      <c r="A82" s="101" t="inlineStr">
        <is>
          <t>Kazakhstan</t>
        </is>
      </c>
      <c r="B82" s="62">
        <f t="array" ref="B82">INDEX(Countries!$D$2:$D$255, MATCH($A82, Countries!$B$2:$B$255, 0))
</f>
        <v/>
      </c>
      <c r="C82" s="191" t="n">
        <v>7.446450000000001e-05</v>
      </c>
      <c r="D82" s="192">
        <f>IF(ISNUMBER(C82),C82*100,0)</f>
        <v/>
      </c>
      <c r="E82" s="192" t="n">
        <v>3.10267e-05</v>
      </c>
      <c r="F82" s="57" t="n">
        <v>41.66644601</v>
      </c>
      <c r="G82" s="57" t="n">
        <v>2</v>
      </c>
      <c r="H82" s="57">
        <f>COUNTIF('Ecosystem extent'!$B$1:$B$2,'Seagrass extent'!A82)</f>
        <v/>
      </c>
      <c r="I82" s="192">
        <f>IF(H82=0,D82,0)</f>
        <v/>
      </c>
    </row>
    <row r="83" ht="12.75" customHeight="1" s="198">
      <c r="A83" s="101" t="inlineStr">
        <is>
          <t>Kenya</t>
        </is>
      </c>
      <c r="B83" s="62">
        <f t="array" ref="B83">INDEX(Countries!$D$2:$D$255, MATCH($A83, Countries!$B$2:$B$255, 0))
</f>
        <v/>
      </c>
      <c r="C83" s="95" t="n">
        <v>116.0616842</v>
      </c>
      <c r="D83" s="57">
        <f>IF(ISNUMBER(C83),C83*100,0)</f>
        <v/>
      </c>
      <c r="E83" s="57" t="n">
        <v>72.61264681</v>
      </c>
      <c r="F83" s="57" t="n">
        <v>62.56384037</v>
      </c>
      <c r="G83" s="57" t="n">
        <v>2</v>
      </c>
      <c r="H83" s="57">
        <f>COUNTIF('Ecosystem extent'!$B$1:$B$2,'Seagrass extent'!A83)</f>
        <v/>
      </c>
      <c r="I83" s="57">
        <f>IF(H83=0,D83,0)</f>
        <v/>
      </c>
    </row>
    <row r="84" ht="12.75" customHeight="1" s="198">
      <c r="A84" s="101" t="inlineStr">
        <is>
          <t>Cambodia</t>
        </is>
      </c>
      <c r="B84" s="62">
        <f t="array" ref="B84">INDEX(Countries!$D$2:$D$255, MATCH($A84, Countries!$B$2:$B$255, 0))
</f>
        <v/>
      </c>
      <c r="C84" s="191" t="n">
        <v>1.86158e-05</v>
      </c>
      <c r="D84" s="192">
        <f>IF(ISNUMBER(C84),C84*100,0)</f>
        <v/>
      </c>
      <c r="E84" s="192" t="n">
        <v>6.20524e-06</v>
      </c>
      <c r="F84" s="57" t="n">
        <v>33.33320066</v>
      </c>
      <c r="G84" s="57" t="n">
        <v>2</v>
      </c>
      <c r="H84" s="57">
        <f>COUNTIF('Ecosystem extent'!$B$1:$B$2,'Seagrass extent'!A84)</f>
        <v/>
      </c>
      <c r="I84" s="192">
        <f>IF(H84=0,D84,0)</f>
        <v/>
      </c>
    </row>
    <row r="85" ht="12.75" customHeight="1" s="198">
      <c r="A85" s="101" t="inlineStr">
        <is>
          <t>Kiribati</t>
        </is>
      </c>
      <c r="B85" s="62">
        <f t="array" ref="B85">INDEX(Countries!$D$2:$D$255, MATCH($A85, Countries!$B$2:$B$255, 0))
</f>
        <v/>
      </c>
      <c r="C85" s="95" t="n">
        <v>496.2341908</v>
      </c>
      <c r="D85" s="57">
        <f>IF(ISNUMBER(C85),C85*100,0)</f>
        <v/>
      </c>
      <c r="E85" s="57" t="n">
        <v>0</v>
      </c>
      <c r="F85" s="57" t="n">
        <v>0</v>
      </c>
      <c r="G85" s="57" t="n">
        <v>2</v>
      </c>
      <c r="H85" s="57">
        <f>COUNTIF('Ecosystem extent'!$B$1:$B$2,'Seagrass extent'!A85)</f>
        <v/>
      </c>
      <c r="I85" s="57">
        <f>IF(H85=0,D85,0)</f>
        <v/>
      </c>
    </row>
    <row r="86" ht="12.75" customHeight="1" s="198">
      <c r="A86" s="101" t="inlineStr">
        <is>
          <t>Saint Kitts and Nevis</t>
        </is>
      </c>
      <c r="B86" s="62">
        <f t="array" ref="B86">INDEX(Countries!$D$2:$D$255, MATCH($A86, Countries!$B$2:$B$255, 0))
</f>
        <v/>
      </c>
      <c r="C86" s="95" t="n">
        <v>60.08679097</v>
      </c>
      <c r="D86" s="57">
        <f>IF(ISNUMBER(C86),C86*100,0)</f>
        <v/>
      </c>
      <c r="E86" s="57" t="n">
        <v>52.07103414</v>
      </c>
      <c r="F86" s="57" t="n">
        <v>86.65970225</v>
      </c>
      <c r="G86" s="57" t="n">
        <v>2</v>
      </c>
      <c r="H86" s="57">
        <f>COUNTIF('Ecosystem extent'!$B$1:$B$2,'Seagrass extent'!A86)</f>
        <v/>
      </c>
      <c r="I86" s="57">
        <f>IF(H86=0,D86,0)</f>
        <v/>
      </c>
    </row>
    <row r="87" ht="12.75" customHeight="1" s="198">
      <c r="A87" s="101" t="inlineStr">
        <is>
          <t>South Korea</t>
        </is>
      </c>
      <c r="B87" s="62">
        <f t="array" ref="B87">INDEX(Countries!$D$2:$D$255, MATCH($A87, Countries!$B$2:$B$255, 0))
</f>
        <v/>
      </c>
      <c r="C87" s="95" t="n">
        <v>0.000319574</v>
      </c>
      <c r="D87" s="57">
        <f>IF(ISNUMBER(C87),C87*100,0)</f>
        <v/>
      </c>
      <c r="E87" s="192" t="n">
        <v>9.308e-05</v>
      </c>
      <c r="F87" s="57" t="n">
        <v>29.12628889</v>
      </c>
      <c r="G87" s="57" t="n">
        <v>2</v>
      </c>
      <c r="H87" s="57">
        <f>COUNTIF('Ecosystem extent'!$B$1:$B$2,'Seagrass extent'!A87)</f>
        <v/>
      </c>
      <c r="I87" s="57">
        <f>IF(H87=0,D87,0)</f>
        <v/>
      </c>
    </row>
    <row r="88" ht="12.75" customHeight="1" s="198">
      <c r="A88" s="101" t="inlineStr">
        <is>
          <t>Kuwait</t>
        </is>
      </c>
      <c r="B88" s="62">
        <f t="array" ref="B88">INDEX(Countries!$D$2:$D$255, MATCH($A88, Countries!$B$2:$B$255, 0))
</f>
        <v/>
      </c>
      <c r="C88" s="95" t="n">
        <v>1584.368924</v>
      </c>
      <c r="D88" s="57">
        <f>IF(ISNUMBER(C88),C88*100,0)</f>
        <v/>
      </c>
      <c r="E88" s="57" t="n">
        <v>192.3090884</v>
      </c>
      <c r="F88" s="57" t="n">
        <v>12.13789828</v>
      </c>
      <c r="G88" s="57" t="n">
        <v>2</v>
      </c>
      <c r="H88" s="57">
        <f>COUNTIF('Ecosystem extent'!$B$1:$B$2,'Seagrass extent'!A88)</f>
        <v/>
      </c>
      <c r="I88" s="57">
        <f>IF(H88=0,D88,0)</f>
        <v/>
      </c>
    </row>
    <row r="89" ht="12.75" customHeight="1" s="198">
      <c r="A89" s="101" t="inlineStr">
        <is>
          <t>Lebanon</t>
        </is>
      </c>
      <c r="B89" s="62">
        <f t="array" ref="B89">INDEX(Countries!$D$2:$D$255, MATCH($A89, Countries!$B$2:$B$255, 0))
</f>
        <v/>
      </c>
      <c r="C89" s="191" t="n">
        <v>9.30798e-06</v>
      </c>
      <c r="D89" s="192">
        <f>IF(ISNUMBER(C89),C89*100,0)</f>
        <v/>
      </c>
      <c r="E89" s="57" t="n">
        <v>0</v>
      </c>
      <c r="F89" s="57" t="n">
        <v>0</v>
      </c>
      <c r="G89" s="57" t="n">
        <v>2</v>
      </c>
      <c r="H89" s="57">
        <f>COUNTIF('Ecosystem extent'!$B$1:$B$2,'Seagrass extent'!A89)</f>
        <v/>
      </c>
      <c r="I89" s="192">
        <f>IF(H89=0,D89,0)</f>
        <v/>
      </c>
    </row>
    <row r="90" ht="12.75" customHeight="1" s="198">
      <c r="A90" s="101" t="inlineStr">
        <is>
          <t>Libya</t>
        </is>
      </c>
      <c r="B90" s="62">
        <f t="array" ref="B90">INDEX(Countries!$D$2:$D$255, MATCH($A90, Countries!$B$2:$B$255, 0))
</f>
        <v/>
      </c>
      <c r="C90" s="95" t="n">
        <v>11.51678471</v>
      </c>
      <c r="D90" s="57">
        <f>IF(ISNUMBER(C90),C90*100,0)</f>
        <v/>
      </c>
      <c r="E90" s="57" t="n">
        <v>0</v>
      </c>
      <c r="F90" s="57" t="n">
        <v>0</v>
      </c>
      <c r="G90" s="57" t="n">
        <v>2</v>
      </c>
      <c r="H90" s="57">
        <f>COUNTIF('Ecosystem extent'!$B$1:$B$2,'Seagrass extent'!A90)</f>
        <v/>
      </c>
      <c r="I90" s="57">
        <f>IF(H90=0,D90,0)</f>
        <v/>
      </c>
    </row>
    <row r="91" ht="12.75" customHeight="1" s="198">
      <c r="A91" s="101" t="inlineStr">
        <is>
          <t>Saint Lucia</t>
        </is>
      </c>
      <c r="B91" s="62">
        <f t="array" ref="B91">INDEX(Countries!$D$2:$D$255, MATCH($A91, Countries!$B$2:$B$255, 0))
</f>
        <v/>
      </c>
      <c r="C91" s="95" t="n">
        <v>6.613645464</v>
      </c>
      <c r="D91" s="57">
        <f>IF(ISNUMBER(C91),C91*100,0)</f>
        <v/>
      </c>
      <c r="E91" s="57" t="n">
        <v>4.270949636</v>
      </c>
      <c r="F91" s="57" t="n">
        <v>64.57784379</v>
      </c>
      <c r="G91" s="57" t="n">
        <v>2</v>
      </c>
      <c r="H91" s="57">
        <f>COUNTIF('Ecosystem extent'!$B$1:$B$2,'Seagrass extent'!A91)</f>
        <v/>
      </c>
      <c r="I91" s="57">
        <f>IF(H91=0,D91,0)</f>
        <v/>
      </c>
    </row>
    <row r="92" ht="12.75" customHeight="1" s="198">
      <c r="A92" s="101" t="inlineStr">
        <is>
          <t>Sri Lanka</t>
        </is>
      </c>
      <c r="B92" s="62">
        <f t="array" ref="B92">INDEX(Countries!$D$2:$D$255, MATCH($A92, Countries!$B$2:$B$255, 0))
</f>
        <v/>
      </c>
      <c r="C92" s="95" t="n">
        <v>2867.852843</v>
      </c>
      <c r="D92" s="57">
        <f>IF(ISNUMBER(C92),C92*100,0)</f>
        <v/>
      </c>
      <c r="E92" s="57" t="n">
        <v>4.047682729</v>
      </c>
      <c r="F92" s="57" t="n">
        <v>0.141139834</v>
      </c>
      <c r="G92" s="57" t="n">
        <v>2</v>
      </c>
      <c r="H92" s="57">
        <f>COUNTIF('Ecosystem extent'!$B$1:$B$2,'Seagrass extent'!A92)</f>
        <v/>
      </c>
      <c r="I92" s="57">
        <f>IF(H92=0,D92,0)</f>
        <v/>
      </c>
    </row>
    <row r="93" ht="12.75" customHeight="1" s="198">
      <c r="A93" s="101" t="inlineStr">
        <is>
          <t>Lithuania</t>
        </is>
      </c>
      <c r="B93" s="62">
        <f t="array" ref="B93">INDEX(Countries!$D$2:$D$255, MATCH($A93, Countries!$B$2:$B$255, 0))
</f>
        <v/>
      </c>
      <c r="C93" s="191" t="n">
        <v>6.20528e-06</v>
      </c>
      <c r="D93" s="192">
        <f>IF(ISNUMBER(C93),C93*100,0)</f>
        <v/>
      </c>
      <c r="E93" s="192" t="n">
        <v>3.10264e-06</v>
      </c>
      <c r="F93" s="57" t="n">
        <v>49.99991533</v>
      </c>
      <c r="G93" s="57" t="n">
        <v>2</v>
      </c>
      <c r="H93" s="57">
        <f>COUNTIF('Ecosystem extent'!$B$1:$B$2,'Seagrass extent'!A93)</f>
        <v/>
      </c>
      <c r="I93" s="192">
        <f>IF(H93=0,D93,0)</f>
        <v/>
      </c>
    </row>
    <row r="94" ht="12.75" customHeight="1" s="198">
      <c r="A94" s="101" t="inlineStr">
        <is>
          <t>Saint Martin (French part)</t>
        </is>
      </c>
      <c r="B94" s="62">
        <f t="array" ref="B94">INDEX(Countries!$D$2:$D$255, MATCH($A94, Countries!$B$2:$B$255, 0))
</f>
        <v/>
      </c>
      <c r="C94" s="95" t="n">
        <v>48.62595516</v>
      </c>
      <c r="D94" s="57">
        <f>IF(ISNUMBER(C94),C94*100,0)</f>
        <v/>
      </c>
      <c r="E94" s="57" t="n">
        <v>47.02905145</v>
      </c>
      <c r="F94" s="57" t="n">
        <v>96.71594377</v>
      </c>
      <c r="G94" s="57" t="n">
        <v>2</v>
      </c>
      <c r="H94" s="57">
        <f>COUNTIF('Ecosystem extent'!$B$1:$B$2,'Seagrass extent'!A94)</f>
        <v/>
      </c>
      <c r="I94" s="57">
        <f>IF(H94=0,D94,0)</f>
        <v/>
      </c>
    </row>
    <row r="95" ht="12.75" customHeight="1" s="198">
      <c r="A95" s="101" t="inlineStr">
        <is>
          <t>Morocco</t>
        </is>
      </c>
      <c r="B95" s="62">
        <f t="array" ref="B95">INDEX(Countries!$D$2:$D$255, MATCH($A95, Countries!$B$2:$B$255, 0))
</f>
        <v/>
      </c>
      <c r="C95" s="191" t="n">
        <v>1.24108e-05</v>
      </c>
      <c r="D95" s="192">
        <f>IF(ISNUMBER(C95),C95*100,0)</f>
        <v/>
      </c>
      <c r="E95" s="192" t="n">
        <v>6.2054e-06</v>
      </c>
      <c r="F95" s="57" t="n">
        <v>50.00014146</v>
      </c>
      <c r="G95" s="57" t="n">
        <v>2</v>
      </c>
      <c r="H95" s="57">
        <f>COUNTIF('Ecosystem extent'!$B$1:$B$2,'Seagrass extent'!A95)</f>
        <v/>
      </c>
      <c r="I95" s="192">
        <f>IF(H95=0,D95,0)</f>
        <v/>
      </c>
    </row>
    <row r="96" ht="12.75" customHeight="1" s="198">
      <c r="A96" s="101" t="inlineStr">
        <is>
          <t>Monaco</t>
        </is>
      </c>
      <c r="B96" s="62">
        <f t="array" ref="B96">INDEX(Countries!$D$2:$D$255, MATCH($A96, Countries!$B$2:$B$255, 0))
</f>
        <v/>
      </c>
      <c r="C96" s="95" t="n">
        <v>0.423292301</v>
      </c>
      <c r="D96" s="57">
        <f>IF(ISNUMBER(C96),C96*100,0)</f>
        <v/>
      </c>
      <c r="E96" s="57" t="n">
        <v>0.423289199</v>
      </c>
      <c r="F96" s="57" t="n">
        <v>99.99926701</v>
      </c>
      <c r="G96" s="57" t="n">
        <v>2</v>
      </c>
      <c r="H96" s="57">
        <f>COUNTIF('Ecosystem extent'!$B$1:$B$2,'Seagrass extent'!A96)</f>
        <v/>
      </c>
      <c r="I96" s="57">
        <f>IF(H96=0,D96,0)</f>
        <v/>
      </c>
    </row>
    <row r="97" ht="12.75" customHeight="1" s="198">
      <c r="A97" s="101" t="inlineStr">
        <is>
          <t>Madagascar</t>
        </is>
      </c>
      <c r="B97" s="62">
        <f t="array" ref="B97">INDEX(Countries!$D$2:$D$255, MATCH($A97, Countries!$B$2:$B$255, 0))
</f>
        <v/>
      </c>
      <c r="C97" s="95" t="n">
        <v>5764.783444</v>
      </c>
      <c r="D97" s="57">
        <f>IF(ISNUMBER(C97),C97*100,0)</f>
        <v/>
      </c>
      <c r="E97" s="57" t="n">
        <v>1181.889851</v>
      </c>
      <c r="F97" s="57" t="n">
        <v>20.50189503</v>
      </c>
      <c r="G97" s="57" t="n">
        <v>2</v>
      </c>
      <c r="H97" s="57">
        <f>COUNTIF('Ecosystem extent'!$B$1:$B$2,'Seagrass extent'!A97)</f>
        <v/>
      </c>
      <c r="I97" s="57">
        <f>IF(H97=0,D97,0)</f>
        <v/>
      </c>
    </row>
    <row r="98" ht="12.75" customHeight="1" s="198">
      <c r="A98" s="101" t="inlineStr">
        <is>
          <t>Maldives</t>
        </is>
      </c>
      <c r="B98" s="62">
        <f t="array" ref="B98">INDEX(Countries!$D$2:$D$255, MATCH($A98, Countries!$B$2:$B$255, 0))
</f>
        <v/>
      </c>
      <c r="C98" s="95" t="n">
        <v>2400.96703</v>
      </c>
      <c r="D98" s="57">
        <f>IF(ISNUMBER(C98),C98*100,0)</f>
        <v/>
      </c>
      <c r="E98" s="57" t="n">
        <v>25.50429704</v>
      </c>
      <c r="F98" s="57" t="n">
        <v>1.062251031</v>
      </c>
      <c r="G98" s="57" t="n">
        <v>2</v>
      </c>
      <c r="H98" s="57">
        <f>COUNTIF('Ecosystem extent'!$B$1:$B$2,'Seagrass extent'!A98)</f>
        <v/>
      </c>
      <c r="I98" s="57">
        <f>IF(H98=0,D98,0)</f>
        <v/>
      </c>
    </row>
    <row r="99" ht="12.75" customHeight="1" s="198">
      <c r="A99" s="101" t="inlineStr">
        <is>
          <t>Mexico</t>
        </is>
      </c>
      <c r="B99" s="62">
        <f t="array" ref="B99">INDEX(Countries!$D$2:$D$255, MATCH($A99, Countries!$B$2:$B$255, 0))
</f>
        <v/>
      </c>
      <c r="C99" s="95" t="n">
        <v>9758.423516000001</v>
      </c>
      <c r="D99" s="57">
        <f>IF(ISNUMBER(C99),C99*100,0)</f>
        <v/>
      </c>
      <c r="E99" s="57" t="n">
        <v>5913.053533</v>
      </c>
      <c r="F99" s="57" t="n">
        <v>60.59435239</v>
      </c>
      <c r="G99" s="57" t="n">
        <v>2</v>
      </c>
      <c r="H99" s="57">
        <f>COUNTIF('Ecosystem extent'!$B$1:$B$2,'Seagrass extent'!A99)</f>
        <v/>
      </c>
      <c r="I99" s="57">
        <f>IF(H99=0,D99,0)</f>
        <v/>
      </c>
    </row>
    <row r="100" ht="12.75" customHeight="1" s="198">
      <c r="A100" s="101" t="inlineStr">
        <is>
          <t>Marshall Islands</t>
        </is>
      </c>
      <c r="B100" s="62">
        <f t="array" ref="B100">INDEX(Countries!$D$2:$D$255, MATCH($A100, Countries!$B$2:$B$255, 0))
</f>
        <v/>
      </c>
      <c r="C100" s="95" t="n">
        <v>525.8356504</v>
      </c>
      <c r="D100" s="57">
        <f>IF(ISNUMBER(C100),C100*100,0)</f>
        <v/>
      </c>
      <c r="E100" s="57" t="n">
        <v>2.003983469</v>
      </c>
      <c r="F100" s="57" t="n">
        <v>0.381104527</v>
      </c>
      <c r="G100" s="57" t="n">
        <v>2</v>
      </c>
      <c r="H100" s="57">
        <f>COUNTIF('Ecosystem extent'!$B$1:$B$2,'Seagrass extent'!A100)</f>
        <v/>
      </c>
      <c r="I100" s="57">
        <f>IF(H100=0,D100,0)</f>
        <v/>
      </c>
    </row>
    <row r="101" ht="12.75" customHeight="1" s="198">
      <c r="A101" s="101" t="inlineStr">
        <is>
          <t>Malta</t>
        </is>
      </c>
      <c r="B101" s="62">
        <f t="array" ref="B101">INDEX(Countries!$D$2:$D$255, MATCH($A101, Countries!$B$2:$B$255, 0))
</f>
        <v/>
      </c>
      <c r="C101" s="95" t="n">
        <v>70.41108267</v>
      </c>
      <c r="D101" s="57">
        <f>IF(ISNUMBER(C101),C101*100,0)</f>
        <v/>
      </c>
      <c r="E101" s="57" t="n">
        <v>64.40706118999999</v>
      </c>
      <c r="F101" s="57" t="n">
        <v>91.47290277</v>
      </c>
      <c r="G101" s="57" t="n">
        <v>2</v>
      </c>
      <c r="H101" s="57">
        <f>COUNTIF('Ecosystem extent'!$B$1:$B$2,'Seagrass extent'!A101)</f>
        <v/>
      </c>
      <c r="I101" s="57">
        <f>IF(H101=0,D101,0)</f>
        <v/>
      </c>
    </row>
    <row r="102" ht="12.75" customHeight="1" s="198">
      <c r="A102" s="101" t="inlineStr">
        <is>
          <t>Myanmar</t>
        </is>
      </c>
      <c r="B102" s="62">
        <f t="array" ref="B102">INDEX(Countries!$D$2:$D$255, MATCH($A102, Countries!$B$2:$B$255, 0))
</f>
        <v/>
      </c>
      <c r="C102" s="95" t="n">
        <v>2933.54998</v>
      </c>
      <c r="D102" s="57">
        <f>IF(ISNUMBER(C102),C102*100,0)</f>
        <v/>
      </c>
      <c r="E102" s="57" t="n">
        <v>9.656281183999999</v>
      </c>
      <c r="F102" s="57" t="n">
        <v>0.329167093</v>
      </c>
      <c r="G102" s="57" t="n">
        <v>2</v>
      </c>
      <c r="H102" s="57">
        <f>COUNTIF('Ecosystem extent'!$B$1:$B$2,'Seagrass extent'!A102)</f>
        <v/>
      </c>
      <c r="I102" s="57">
        <f>IF(H102=0,D102,0)</f>
        <v/>
      </c>
    </row>
    <row r="103" ht="12.75" customHeight="1" s="198">
      <c r="A103" s="101" t="inlineStr">
        <is>
          <t>Montenegro</t>
        </is>
      </c>
      <c r="B103" s="62">
        <f t="array" ref="B103">INDEX(Countries!$D$2:$D$255, MATCH($A103, Countries!$B$2:$B$255, 0))
</f>
        <v/>
      </c>
      <c r="C103" s="191" t="n">
        <v>6.20547e-06</v>
      </c>
      <c r="D103" s="192">
        <f>IF(ISNUMBER(C103),C103*100,0)</f>
        <v/>
      </c>
      <c r="E103" s="57" t="n">
        <v>0</v>
      </c>
      <c r="F103" s="57" t="n">
        <v>0</v>
      </c>
      <c r="G103" s="57" t="n">
        <v>2</v>
      </c>
      <c r="H103" s="57">
        <f>COUNTIF('Ecosystem extent'!$B$1:$B$2,'Seagrass extent'!A103)</f>
        <v/>
      </c>
      <c r="I103" s="192">
        <f>IF(H103=0,D103,0)</f>
        <v/>
      </c>
    </row>
    <row r="104" ht="12.75" customHeight="1" s="198">
      <c r="A104" s="101" t="inlineStr">
        <is>
          <t>Northern Mariana Islands</t>
        </is>
      </c>
      <c r="B104" s="62">
        <f t="array" ref="B104">INDEX(Countries!$D$2:$D$255, MATCH($A104, Countries!$B$2:$B$255, 0))
</f>
        <v/>
      </c>
      <c r="C104" s="191" t="n">
        <v>1.24105e-05</v>
      </c>
      <c r="D104" s="192">
        <f>IF(ISNUMBER(C104),C104*100,0)</f>
        <v/>
      </c>
      <c r="E104" s="192" t="n">
        <v>3.10263e-06</v>
      </c>
      <c r="F104" s="57" t="n">
        <v>25.00007734</v>
      </c>
      <c r="G104" s="57" t="n">
        <v>2</v>
      </c>
      <c r="H104" s="57">
        <f>COUNTIF('Ecosystem extent'!$B$1:$B$2,'Seagrass extent'!A104)</f>
        <v/>
      </c>
      <c r="I104" s="192">
        <f>IF(H104=0,D104,0)</f>
        <v/>
      </c>
    </row>
    <row r="105" ht="12.75" customHeight="1" s="198">
      <c r="A105" s="101" t="inlineStr">
        <is>
          <t>Mozambique</t>
        </is>
      </c>
      <c r="B105" s="62">
        <f t="array" ref="B105">INDEX(Countries!$D$2:$D$255, MATCH($A105, Countries!$B$2:$B$255, 0))
</f>
        <v/>
      </c>
      <c r="C105" s="95" t="n">
        <v>689.8336798</v>
      </c>
      <c r="D105" s="57">
        <f>IF(ISNUMBER(C105),C105*100,0)</f>
        <v/>
      </c>
      <c r="E105" s="57" t="n">
        <v>648.9513735</v>
      </c>
      <c r="F105" s="57" t="n">
        <v>94.07359955</v>
      </c>
      <c r="G105" s="57" t="n">
        <v>2</v>
      </c>
      <c r="H105" s="57">
        <f>COUNTIF('Ecosystem extent'!$B$1:$B$2,'Seagrass extent'!A105)</f>
        <v/>
      </c>
      <c r="I105" s="57">
        <f>IF(H105=0,D105,0)</f>
        <v/>
      </c>
    </row>
    <row r="106" ht="12.75" customHeight="1" s="198">
      <c r="A106" s="101" t="inlineStr">
        <is>
          <t>Mauritania</t>
        </is>
      </c>
      <c r="B106" s="62">
        <f t="array" ref="B106">INDEX(Countries!$D$2:$D$255, MATCH($A106, Countries!$B$2:$B$255, 0))
</f>
        <v/>
      </c>
      <c r="C106" s="191" t="n">
        <v>1.86158e-05</v>
      </c>
      <c r="D106" s="192">
        <f>IF(ISNUMBER(C106),C106*100,0)</f>
        <v/>
      </c>
      <c r="E106" s="192" t="n">
        <v>1.55132e-05</v>
      </c>
      <c r="F106" s="57" t="n">
        <v>83.33339847000001</v>
      </c>
      <c r="G106" s="57" t="n">
        <v>2</v>
      </c>
      <c r="H106" s="57">
        <f>COUNTIF('Ecosystem extent'!$B$1:$B$2,'Seagrass extent'!A106)</f>
        <v/>
      </c>
      <c r="I106" s="192">
        <f>IF(H106=0,D106,0)</f>
        <v/>
      </c>
    </row>
    <row r="107" ht="12.75" customHeight="1" s="198">
      <c r="A107" s="101" t="inlineStr">
        <is>
          <t>Montserrat</t>
        </is>
      </c>
      <c r="B107" s="62">
        <f t="array" ref="B107">INDEX(Countries!$D$2:$D$255, MATCH($A107, Countries!$B$2:$B$255, 0))
</f>
        <v/>
      </c>
      <c r="C107" s="95" t="n">
        <v>12.99992361</v>
      </c>
      <c r="D107" s="57">
        <f>IF(ISNUMBER(C107),C107*100,0)</f>
        <v/>
      </c>
      <c r="E107" s="57" t="n">
        <v>0</v>
      </c>
      <c r="F107" s="57" t="n">
        <v>0</v>
      </c>
      <c r="G107" s="57" t="n">
        <v>2</v>
      </c>
      <c r="H107" s="57">
        <f>COUNTIF('Ecosystem extent'!$B$1:$B$2,'Seagrass extent'!A107)</f>
        <v/>
      </c>
      <c r="I107" s="57">
        <f>IF(H107=0,D107,0)</f>
        <v/>
      </c>
    </row>
    <row r="108" ht="12.75" customHeight="1" s="198">
      <c r="A108" s="101" t="inlineStr">
        <is>
          <t>Martinique</t>
        </is>
      </c>
      <c r="B108" s="62">
        <f t="array" ref="B108">INDEX(Countries!$D$2:$D$255, MATCH($A108, Countries!$B$2:$B$255, 0))
</f>
        <v/>
      </c>
      <c r="C108" s="95" t="n">
        <v>548.7740375</v>
      </c>
      <c r="D108" s="57">
        <f>IF(ISNUMBER(C108),C108*100,0)</f>
        <v/>
      </c>
      <c r="E108" s="57" t="n">
        <v>541.9925491</v>
      </c>
      <c r="F108" s="57" t="n">
        <v>98.76424759</v>
      </c>
      <c r="G108" s="57" t="n">
        <v>2</v>
      </c>
      <c r="H108" s="57">
        <f>COUNTIF('Ecosystem extent'!$B$1:$B$2,'Seagrass extent'!A108)</f>
        <v/>
      </c>
      <c r="I108" s="57">
        <f>IF(H108=0,D108,0)</f>
        <v/>
      </c>
    </row>
    <row r="109" ht="12.75" customHeight="1" s="198">
      <c r="A109" s="101" t="inlineStr">
        <is>
          <t>Mauritius</t>
        </is>
      </c>
      <c r="B109" s="62">
        <f t="array" ref="B109">INDEX(Countries!$D$2:$D$255, MATCH($A109, Countries!$B$2:$B$255, 0))
</f>
        <v/>
      </c>
      <c r="C109" s="95" t="n">
        <v>132.3056058</v>
      </c>
      <c r="D109" s="57">
        <f>IF(ISNUMBER(C109),C109*100,0)</f>
        <v/>
      </c>
      <c r="E109" s="192" t="n">
        <v>4.34373e-05</v>
      </c>
      <c r="F109" s="192" t="n">
        <v>3.2831e-05</v>
      </c>
      <c r="G109" s="57" t="n">
        <v>2</v>
      </c>
      <c r="H109" s="57">
        <f>COUNTIF('Ecosystem extent'!$B$1:$B$2,'Seagrass extent'!A109)</f>
        <v/>
      </c>
      <c r="I109" s="57">
        <f>IF(H109=0,D109,0)</f>
        <v/>
      </c>
    </row>
    <row r="110" ht="12.75" customHeight="1" s="198">
      <c r="A110" s="101" t="inlineStr">
        <is>
          <t>Malaysia</t>
        </is>
      </c>
      <c r="B110" s="62">
        <f t="array" ref="B110">INDEX(Countries!$D$2:$D$255, MATCH($A110, Countries!$B$2:$B$255, 0))
</f>
        <v/>
      </c>
      <c r="C110" s="95" t="n">
        <v>540.556782</v>
      </c>
      <c r="D110" s="57">
        <f>IF(ISNUMBER(C110),C110*100,0)</f>
        <v/>
      </c>
      <c r="E110" s="57" t="n">
        <v>98.8692416</v>
      </c>
      <c r="F110" s="57" t="n">
        <v>18.29026013</v>
      </c>
      <c r="G110" s="57" t="n">
        <v>2</v>
      </c>
      <c r="H110" s="57">
        <f>COUNTIF('Ecosystem extent'!$B$1:$B$2,'Seagrass extent'!A110)</f>
        <v/>
      </c>
      <c r="I110" s="57">
        <f>IF(H110=0,D110,0)</f>
        <v/>
      </c>
    </row>
    <row r="111" ht="12.75" customHeight="1" s="198">
      <c r="A111" s="101" t="inlineStr">
        <is>
          <t>Mayotte</t>
        </is>
      </c>
      <c r="B111" s="62">
        <f t="array" ref="B111">INDEX(Countries!$D$2:$D$255, MATCH($A111, Countries!$B$2:$B$255, 0))
</f>
        <v/>
      </c>
      <c r="C111" s="95" t="n">
        <v>161.8689676</v>
      </c>
      <c r="D111" s="57">
        <f>IF(ISNUMBER(C111),C111*100,0)</f>
        <v/>
      </c>
      <c r="E111" s="57" t="n">
        <v>148.4901421</v>
      </c>
      <c r="F111" s="57" t="n">
        <v>91.7347805</v>
      </c>
      <c r="G111" s="57" t="n">
        <v>2</v>
      </c>
      <c r="H111" s="57">
        <f>COUNTIF('Ecosystem extent'!$B$1:$B$2,'Seagrass extent'!A111)</f>
        <v/>
      </c>
      <c r="I111" s="57">
        <f>IF(H111=0,D111,0)</f>
        <v/>
      </c>
    </row>
    <row r="112" ht="12.75" customHeight="1" s="198">
      <c r="A112" s="101" t="inlineStr">
        <is>
          <t>New Caledonia</t>
        </is>
      </c>
      <c r="B112" s="62">
        <f t="array" ref="B112">INDEX(Countries!$D$2:$D$255, MATCH($A112, Countries!$B$2:$B$255, 0))
</f>
        <v/>
      </c>
      <c r="C112" s="95" t="n">
        <v>1469.298834</v>
      </c>
      <c r="D112" s="57">
        <f>IF(ISNUMBER(C112),C112*100,0)</f>
        <v/>
      </c>
      <c r="E112" s="57" t="n">
        <v>1173.610321</v>
      </c>
      <c r="F112" s="57" t="n">
        <v>79.87553613999999</v>
      </c>
      <c r="G112" s="57" t="n">
        <v>2</v>
      </c>
      <c r="H112" s="57">
        <f>COUNTIF('Ecosystem extent'!$B$1:$B$2,'Seagrass extent'!A112)</f>
        <v/>
      </c>
      <c r="I112" s="57">
        <f>IF(H112=0,D112,0)</f>
        <v/>
      </c>
    </row>
    <row r="113" ht="12.75" customHeight="1" s="198">
      <c r="A113" s="101" t="inlineStr">
        <is>
          <t>Norfolk Island</t>
        </is>
      </c>
      <c r="B113" s="62">
        <f t="array" ref="B113">INDEX(Countries!$D$2:$D$255, MATCH($A113, Countries!$B$2:$B$255, 0))
</f>
        <v/>
      </c>
      <c r="C113" s="191" t="n">
        <v>3.10269e-06</v>
      </c>
      <c r="D113" s="192">
        <f>IF(ISNUMBER(C113),C113*100,0)</f>
        <v/>
      </c>
      <c r="E113" s="57" t="n">
        <v>0</v>
      </c>
      <c r="F113" s="57" t="n">
        <v>0</v>
      </c>
      <c r="G113" s="57" t="n">
        <v>2</v>
      </c>
      <c r="H113" s="57">
        <f>COUNTIF('Ecosystem extent'!$B$1:$B$2,'Seagrass extent'!A113)</f>
        <v/>
      </c>
      <c r="I113" s="192">
        <f>IF(H113=0,D113,0)</f>
        <v/>
      </c>
    </row>
    <row r="114" ht="12.75" customHeight="1" s="198">
      <c r="A114" s="101" t="inlineStr">
        <is>
          <t>Nigeria</t>
        </is>
      </c>
      <c r="B114" s="62">
        <f t="array" ref="B114">INDEX(Countries!$D$2:$D$255, MATCH($A114, Countries!$B$2:$B$255, 0))
</f>
        <v/>
      </c>
      <c r="C114" s="95" t="n">
        <v>8829.355772999999</v>
      </c>
      <c r="D114" s="57">
        <f>IF(ISNUMBER(C114),C114*100,0)</f>
        <v/>
      </c>
      <c r="E114" s="57" t="n">
        <v>1.148234339</v>
      </c>
      <c r="F114" s="57" t="n">
        <v>0.013004735</v>
      </c>
      <c r="G114" s="57" t="n">
        <v>2</v>
      </c>
      <c r="H114" s="57">
        <f>COUNTIF('Ecosystem extent'!$B$1:$B$2,'Seagrass extent'!A114)</f>
        <v/>
      </c>
      <c r="I114" s="57">
        <f>IF(H114=0,D114,0)</f>
        <v/>
      </c>
    </row>
    <row r="115" ht="12.75" customHeight="1" s="198">
      <c r="A115" s="101" t="inlineStr">
        <is>
          <t>Nicaragua</t>
        </is>
      </c>
      <c r="B115" s="62">
        <f t="array" ref="B115">INDEX(Countries!$D$2:$D$255, MATCH($A115, Countries!$B$2:$B$255, 0))
</f>
        <v/>
      </c>
      <c r="C115" s="95" t="n">
        <v>5532.423809</v>
      </c>
      <c r="D115" s="57">
        <f>IF(ISNUMBER(C115),C115*100,0)</f>
        <v/>
      </c>
      <c r="E115" s="57" t="n">
        <v>914.113881</v>
      </c>
      <c r="F115" s="57" t="n">
        <v>16.52284627</v>
      </c>
      <c r="G115" s="57" t="n">
        <v>2</v>
      </c>
      <c r="H115" s="57">
        <f>COUNTIF('Ecosystem extent'!$B$1:$B$2,'Seagrass extent'!A115)</f>
        <v/>
      </c>
      <c r="I115" s="57">
        <f>IF(H115=0,D115,0)</f>
        <v/>
      </c>
    </row>
    <row r="116" ht="12.75" customHeight="1" s="198">
      <c r="A116" s="101" t="inlineStr">
        <is>
          <t>Netherlands</t>
        </is>
      </c>
      <c r="B116" s="62">
        <f t="array" ref="B116">INDEX(Countries!$D$2:$D$255, MATCH($A116, Countries!$B$2:$B$255, 0))
</f>
        <v/>
      </c>
      <c r="C116" s="95" t="n">
        <v>1.122541864</v>
      </c>
      <c r="D116" s="57">
        <f>IF(ISNUMBER(C116),C116*100,0)</f>
        <v/>
      </c>
      <c r="E116" s="57" t="n">
        <v>1.122535659</v>
      </c>
      <c r="F116" s="57" t="n">
        <v>99.99944721</v>
      </c>
      <c r="G116" s="57" t="n">
        <v>2</v>
      </c>
      <c r="H116" s="57">
        <f>COUNTIF('Ecosystem extent'!$B$1:$B$2,'Seagrass extent'!A116)</f>
        <v/>
      </c>
      <c r="I116" s="57">
        <f>IF(H116=0,D116,0)</f>
        <v/>
      </c>
    </row>
    <row r="117" ht="12.75" customHeight="1" s="198">
      <c r="A117" s="101" t="inlineStr">
        <is>
          <t>Norway</t>
        </is>
      </c>
      <c r="B117" s="62">
        <f t="array" ref="B117">INDEX(Countries!$D$2:$D$255, MATCH($A117, Countries!$B$2:$B$255, 0))
</f>
        <v/>
      </c>
      <c r="C117" s="95" t="n">
        <v>62.27841769</v>
      </c>
      <c r="D117" s="57">
        <f>IF(ISNUMBER(C117),C117*100,0)</f>
        <v/>
      </c>
      <c r="E117" s="57" t="n">
        <v>11.98408999</v>
      </c>
      <c r="F117" s="57" t="n">
        <v>19.24276569</v>
      </c>
      <c r="G117" s="57" t="n">
        <v>2</v>
      </c>
      <c r="H117" s="57">
        <f>COUNTIF('Ecosystem extent'!$B$1:$B$2,'Seagrass extent'!A117)</f>
        <v/>
      </c>
      <c r="I117" s="57">
        <f>IF(H117=0,D117,0)</f>
        <v/>
      </c>
    </row>
    <row r="118" ht="12.75" customHeight="1" s="198">
      <c r="A118" s="101" t="inlineStr">
        <is>
          <t>New Zealand</t>
        </is>
      </c>
      <c r="B118" s="62">
        <f t="array" ref="B118">INDEX(Countries!$D$2:$D$255, MATCH($A118, Countries!$B$2:$B$255, 0))
</f>
        <v/>
      </c>
      <c r="C118" s="95" t="n">
        <v>0.000158236</v>
      </c>
      <c r="D118" s="57">
        <f>IF(ISNUMBER(C118),C118*100,0)</f>
        <v/>
      </c>
      <c r="E118" s="192" t="n">
        <v>2.17184e-05</v>
      </c>
      <c r="F118" s="57" t="n">
        <v>13.72534361</v>
      </c>
      <c r="G118" s="57" t="n">
        <v>2</v>
      </c>
      <c r="H118" s="57">
        <f>COUNTIF('Ecosystem extent'!$B$1:$B$2,'Seagrass extent'!A118)</f>
        <v/>
      </c>
      <c r="I118" s="57">
        <f>IF(H118=0,D118,0)</f>
        <v/>
      </c>
    </row>
    <row r="119" ht="12.75" customHeight="1" s="198">
      <c r="A119" s="101" t="inlineStr">
        <is>
          <t>Oman</t>
        </is>
      </c>
      <c r="B119" s="62">
        <f t="array" ref="B119">INDEX(Countries!$D$2:$D$255, MATCH($A119, Countries!$B$2:$B$255, 0))
</f>
        <v/>
      </c>
      <c r="C119" s="191" t="n">
        <v>4.96432e-05</v>
      </c>
      <c r="D119" s="192">
        <f>IF(ISNUMBER(C119),C119*100,0)</f>
        <v/>
      </c>
      <c r="E119" s="192" t="n">
        <v>6.20542e-06</v>
      </c>
      <c r="F119" s="57" t="n">
        <v>12.50005862</v>
      </c>
      <c r="G119" s="57" t="n">
        <v>2</v>
      </c>
      <c r="H119" s="57">
        <f>COUNTIF('Ecosystem extent'!$B$1:$B$2,'Seagrass extent'!A119)</f>
        <v/>
      </c>
      <c r="I119" s="192">
        <f>IF(H119=0,D119,0)</f>
        <v/>
      </c>
    </row>
    <row r="120" ht="12.75" customHeight="1" s="198">
      <c r="A120" s="101" t="inlineStr">
        <is>
          <t>Panama</t>
        </is>
      </c>
      <c r="B120" s="62">
        <f t="array" ref="B120">INDEX(Countries!$D$2:$D$255, MATCH($A120, Countries!$B$2:$B$255, 0))
</f>
        <v/>
      </c>
      <c r="C120" s="95" t="n">
        <v>1791.345207</v>
      </c>
      <c r="D120" s="57">
        <f>IF(ISNUMBER(C120),C120*100,0)</f>
        <v/>
      </c>
      <c r="E120" s="57" t="n">
        <v>91.36694575999999</v>
      </c>
      <c r="F120" s="57" t="n">
        <v>5.100465584</v>
      </c>
      <c r="G120" s="57" t="n">
        <v>2</v>
      </c>
      <c r="H120" s="57">
        <f>COUNTIF('Ecosystem extent'!$B$1:$B$2,'Seagrass extent'!A120)</f>
        <v/>
      </c>
      <c r="I120" s="57">
        <f>IF(H120=0,D120,0)</f>
        <v/>
      </c>
    </row>
    <row r="121" ht="12.75" customHeight="1" s="198">
      <c r="A121" s="101" t="inlineStr">
        <is>
          <t>Philippines</t>
        </is>
      </c>
      <c r="B121" s="62">
        <f t="array" ref="B121">INDEX(Countries!$D$2:$D$255, MATCH($A121, Countries!$B$2:$B$255, 0))
</f>
        <v/>
      </c>
      <c r="C121" s="95" t="n">
        <v>14945.98472</v>
      </c>
      <c r="D121" s="57">
        <f>IF(ISNUMBER(C121),C121*100,0)</f>
        <v/>
      </c>
      <c r="E121" s="57" t="n">
        <v>4339.651048</v>
      </c>
      <c r="F121" s="57" t="n">
        <v>29.0355646</v>
      </c>
      <c r="G121" s="57" t="n">
        <v>2</v>
      </c>
      <c r="H121" s="57">
        <f>COUNTIF('Ecosystem extent'!$B$1:$B$2,'Seagrass extent'!A121)</f>
        <v/>
      </c>
      <c r="I121" s="57">
        <f>IF(H121=0,D121,0)</f>
        <v/>
      </c>
    </row>
    <row r="122" ht="12.75" customHeight="1" s="198">
      <c r="A122" s="101" t="inlineStr">
        <is>
          <t>Palau</t>
        </is>
      </c>
      <c r="B122" s="62">
        <f t="array" ref="B122">INDEX(Countries!$D$2:$D$255, MATCH($A122, Countries!$B$2:$B$255, 0))
</f>
        <v/>
      </c>
      <c r="C122" s="95" t="n">
        <v>727.4328449</v>
      </c>
      <c r="D122" s="57">
        <f>IF(ISNUMBER(C122),C122*100,0)</f>
        <v/>
      </c>
      <c r="E122" s="57" t="n">
        <v>720.3429449</v>
      </c>
      <c r="F122" s="57" t="n">
        <v>99.02535331999999</v>
      </c>
      <c r="G122" s="57" t="n">
        <v>2</v>
      </c>
      <c r="H122" s="57">
        <f>COUNTIF('Ecosystem extent'!$B$1:$B$2,'Seagrass extent'!A122)</f>
        <v/>
      </c>
      <c r="I122" s="57">
        <f>IF(H122=0,D122,0)</f>
        <v/>
      </c>
    </row>
    <row r="123" ht="12.75" customHeight="1" s="198">
      <c r="A123" s="101" t="inlineStr">
        <is>
          <t>Papua New Guinea</t>
        </is>
      </c>
      <c r="B123" s="62">
        <f t="array" ref="B123">INDEX(Countries!$D$2:$D$255, MATCH($A123, Countries!$B$2:$B$255, 0))
</f>
        <v/>
      </c>
      <c r="C123" s="95" t="n">
        <v>9226.265389</v>
      </c>
      <c r="D123" s="57">
        <f>IF(ISNUMBER(C123),C123*100,0)</f>
        <v/>
      </c>
      <c r="E123" s="57" t="n">
        <v>1107.79264</v>
      </c>
      <c r="F123" s="57" t="n">
        <v>12.00694532</v>
      </c>
      <c r="G123" s="57" t="n">
        <v>2</v>
      </c>
      <c r="H123" s="57">
        <f>COUNTIF('Ecosystem extent'!$B$1:$B$2,'Seagrass extent'!A123)</f>
        <v/>
      </c>
      <c r="I123" s="57">
        <f>IF(H123=0,D123,0)</f>
        <v/>
      </c>
    </row>
    <row r="124" ht="12.75" customHeight="1" s="198">
      <c r="A124" s="101" t="inlineStr">
        <is>
          <t>Poland</t>
        </is>
      </c>
      <c r="B124" s="62">
        <f t="array" ref="B124">INDEX(Countries!$D$2:$D$255, MATCH($A124, Countries!$B$2:$B$255, 0))
</f>
        <v/>
      </c>
      <c r="C124" s="95" t="n">
        <v>2.65949332</v>
      </c>
      <c r="D124" s="57">
        <f>IF(ISNUMBER(C124),C124*100,0)</f>
        <v/>
      </c>
      <c r="E124" s="57" t="n">
        <v>2.659487114</v>
      </c>
      <c r="F124" s="57" t="n">
        <v>99.99976667</v>
      </c>
      <c r="G124" s="57" t="n">
        <v>2</v>
      </c>
      <c r="H124" s="57">
        <f>COUNTIF('Ecosystem extent'!$B$1:$B$2,'Seagrass extent'!A124)</f>
        <v/>
      </c>
      <c r="I124" s="57">
        <f>IF(H124=0,D124,0)</f>
        <v/>
      </c>
    </row>
    <row r="125" ht="12.75" customHeight="1" s="198">
      <c r="A125" s="101" t="inlineStr">
        <is>
          <t>Puerto Rico</t>
        </is>
      </c>
      <c r="B125" s="62">
        <f t="array" ref="B125">INDEX(Countries!$D$2:$D$255, MATCH($A125, Countries!$B$2:$B$255, 0))
</f>
        <v/>
      </c>
      <c r="C125" s="95" t="n">
        <v>600.6546</v>
      </c>
      <c r="D125" s="57">
        <f>IF(ISNUMBER(C125),C125*100,0)</f>
        <v/>
      </c>
      <c r="E125" s="57" t="n">
        <v>123.3863557</v>
      </c>
      <c r="F125" s="57" t="n">
        <v>20.54198132</v>
      </c>
      <c r="G125" s="57" t="n">
        <v>2</v>
      </c>
      <c r="H125" s="57">
        <f>COUNTIF('Ecosystem extent'!$B$1:$B$2,'Seagrass extent'!A125)</f>
        <v/>
      </c>
      <c r="I125" s="57">
        <f>IF(H125=0,D125,0)</f>
        <v/>
      </c>
    </row>
    <row r="126" ht="12.75" customHeight="1" s="198">
      <c r="A126" s="101" t="inlineStr">
        <is>
          <t>North Korea</t>
        </is>
      </c>
      <c r="B126" s="62">
        <f t="array" ref="B126">INDEX(Countries!$D$2:$D$255, MATCH($A126, Countries!$B$2:$B$255, 0))
</f>
        <v/>
      </c>
      <c r="C126" s="191" t="n">
        <v>3.72318e-05</v>
      </c>
      <c r="D126" s="192">
        <f>IF(ISNUMBER(C126),C126*100,0)</f>
        <v/>
      </c>
      <c r="E126" s="57" t="n">
        <v>0</v>
      </c>
      <c r="F126" s="57" t="n">
        <v>0</v>
      </c>
      <c r="G126" s="57" t="n">
        <v>2</v>
      </c>
      <c r="H126" s="57">
        <f>COUNTIF('Ecosystem extent'!$B$1:$B$2,'Seagrass extent'!A126)</f>
        <v/>
      </c>
      <c r="I126" s="192">
        <f>IF(H126=0,D126,0)</f>
        <v/>
      </c>
    </row>
    <row r="127" ht="12.75" customHeight="1" s="198">
      <c r="A127" s="101" t="inlineStr">
        <is>
          <t>Portugal</t>
        </is>
      </c>
      <c r="B127" s="62">
        <f t="array" ref="B127">INDEX(Countries!$D$2:$D$255, MATCH($A127, Countries!$B$2:$B$255, 0))
</f>
        <v/>
      </c>
      <c r="C127" s="95" t="n">
        <v>0.038047462</v>
      </c>
      <c r="D127" s="57">
        <f>IF(ISNUMBER(C127),C127*100,0)</f>
        <v/>
      </c>
      <c r="E127" s="57" t="n">
        <v>0.001721384</v>
      </c>
      <c r="F127" s="57" t="n">
        <v>4.524307752</v>
      </c>
      <c r="G127" s="57" t="n">
        <v>2</v>
      </c>
      <c r="H127" s="57">
        <f>COUNTIF('Ecosystem extent'!$B$1:$B$2,'Seagrass extent'!A127)</f>
        <v/>
      </c>
      <c r="I127" s="57">
        <f>IF(H127=0,D127,0)</f>
        <v/>
      </c>
    </row>
    <row r="128" ht="12.75" customHeight="1" s="198">
      <c r="A128" s="101" t="inlineStr">
        <is>
          <t>French Polynesia</t>
        </is>
      </c>
      <c r="B128" s="62">
        <f t="array" ref="B128">INDEX(Countries!$D$2:$D$255, MATCH($A128, Countries!$B$2:$B$255, 0))
</f>
        <v/>
      </c>
      <c r="C128" s="95" t="n">
        <v>785.1988949</v>
      </c>
      <c r="D128" s="57">
        <f>IF(ISNUMBER(C128),C128*100,0)</f>
        <v/>
      </c>
      <c r="E128" s="57" t="n">
        <v>0</v>
      </c>
      <c r="F128" s="57" t="n">
        <v>0</v>
      </c>
      <c r="G128" s="57" t="n">
        <v>2</v>
      </c>
      <c r="H128" s="57">
        <f>COUNTIF('Ecosystem extent'!$B$1:$B$2,'Seagrass extent'!A128)</f>
        <v/>
      </c>
      <c r="I128" s="57">
        <f>IF(H128=0,D128,0)</f>
        <v/>
      </c>
    </row>
    <row r="129" ht="12.75" customHeight="1" s="198">
      <c r="A129" s="101" t="inlineStr">
        <is>
          <t>Qatar</t>
        </is>
      </c>
      <c r="B129" s="62">
        <f t="array" ref="B129">INDEX(Countries!$D$2:$D$255, MATCH($A129, Countries!$B$2:$B$255, 0))
</f>
        <v/>
      </c>
      <c r="C129" s="95" t="n">
        <v>1147.194976</v>
      </c>
      <c r="D129" s="57">
        <f>IF(ISNUMBER(C129),C129*100,0)</f>
        <v/>
      </c>
      <c r="E129" s="57" t="n">
        <v>87.71274955</v>
      </c>
      <c r="F129" s="57" t="n">
        <v>7.645844983</v>
      </c>
      <c r="G129" s="57" t="n">
        <v>2</v>
      </c>
      <c r="H129" s="57">
        <f>COUNTIF('Ecosystem extent'!$B$1:$B$2,'Seagrass extent'!A129)</f>
        <v/>
      </c>
      <c r="I129" s="57">
        <f>IF(H129=0,D129,0)</f>
        <v/>
      </c>
    </row>
    <row r="130" ht="12.75" customHeight="1" s="198">
      <c r="A130" s="101" t="inlineStr">
        <is>
          <t>Réunion</t>
        </is>
      </c>
      <c r="B130" s="62">
        <f t="array" ref="B130">INDEX(Countries!$D$2:$D$255, MATCH($A130, Countries!$B$2:$B$255, 0))
</f>
        <v/>
      </c>
      <c r="C130" s="191" t="n">
        <v>3.10269e-06</v>
      </c>
      <c r="D130" s="192">
        <f>IF(ISNUMBER(C130),C130*100,0)</f>
        <v/>
      </c>
      <c r="E130" s="57" t="n">
        <v>0</v>
      </c>
      <c r="F130" s="57" t="n">
        <v>0</v>
      </c>
      <c r="G130" s="57" t="n">
        <v>2</v>
      </c>
      <c r="H130" s="57">
        <f>COUNTIF('Ecosystem extent'!$B$1:$B$2,'Seagrass extent'!A130)</f>
        <v/>
      </c>
      <c r="I130" s="192">
        <f>IF(H130=0,D130,0)</f>
        <v/>
      </c>
    </row>
    <row r="131" ht="12.75" customHeight="1" s="198">
      <c r="A131" s="101" t="inlineStr">
        <is>
          <t>Romania</t>
        </is>
      </c>
      <c r="B131" s="62">
        <f t="array" ref="B131">INDEX(Countries!$D$2:$D$255, MATCH($A131, Countries!$B$2:$B$255, 0))
</f>
        <v/>
      </c>
      <c r="C131" s="191" t="n">
        <v>1.55133e-05</v>
      </c>
      <c r="D131" s="192">
        <f>IF(ISNUMBER(C131),C131*100,0)</f>
        <v/>
      </c>
      <c r="E131" s="192" t="n">
        <v>1.24106e-05</v>
      </c>
      <c r="F131" s="57" t="n">
        <v>79.99986005</v>
      </c>
      <c r="G131" s="57" t="n">
        <v>2</v>
      </c>
      <c r="H131" s="57">
        <f>COUNTIF('Ecosystem extent'!$B$1:$B$2,'Seagrass extent'!A131)</f>
        <v/>
      </c>
      <c r="I131" s="192">
        <f>IF(H131=0,D131,0)</f>
        <v/>
      </c>
    </row>
    <row r="132" ht="12.75" customHeight="1" s="198">
      <c r="A132" s="101" t="inlineStr">
        <is>
          <t>Russia</t>
        </is>
      </c>
      <c r="B132" s="62">
        <f t="array" ref="B132">INDEX(Countries!$D$2:$D$255, MATCH($A132, Countries!$B$2:$B$255, 0))
</f>
        <v/>
      </c>
      <c r="C132" s="95" t="n">
        <v>680.042559</v>
      </c>
      <c r="D132" s="57">
        <f>IF(ISNUMBER(C132),C132*100,0)</f>
        <v/>
      </c>
      <c r="E132" s="57" t="n">
        <v>15.41743948</v>
      </c>
      <c r="F132" s="57" t="n">
        <v>2.26712862</v>
      </c>
      <c r="G132" s="57" t="n">
        <v>2</v>
      </c>
      <c r="H132" s="57">
        <f>COUNTIF('Ecosystem extent'!$B$1:$B$2,'Seagrass extent'!A132)</f>
        <v/>
      </c>
      <c r="I132" s="57">
        <f>IF(H132=0,D132,0)</f>
        <v/>
      </c>
    </row>
    <row r="133" ht="12.75" customHeight="1" s="198">
      <c r="A133" s="101" t="inlineStr">
        <is>
          <t>Saudi Arabia</t>
        </is>
      </c>
      <c r="B133" s="62">
        <f t="array" ref="B133">INDEX(Countries!$D$2:$D$255, MATCH($A133, Countries!$B$2:$B$255, 0))
</f>
        <v/>
      </c>
      <c r="C133" s="95" t="n">
        <v>20983.36203</v>
      </c>
      <c r="D133" s="57">
        <f>IF(ISNUMBER(C133),C133*100,0)</f>
        <v/>
      </c>
      <c r="E133" s="57" t="n">
        <v>331.5316967</v>
      </c>
      <c r="F133" s="57" t="n">
        <v>1.579974154</v>
      </c>
      <c r="G133" s="57" t="n">
        <v>2</v>
      </c>
      <c r="H133" s="57">
        <f>COUNTIF('Ecosystem extent'!$B$1:$B$2,'Seagrass extent'!A133)</f>
        <v/>
      </c>
      <c r="I133" s="57">
        <f>IF(H133=0,D133,0)</f>
        <v/>
      </c>
    </row>
    <row r="134" ht="12.75" customHeight="1" s="198">
      <c r="A134" s="101" t="inlineStr">
        <is>
          <t>Sudan</t>
        </is>
      </c>
      <c r="B134" s="62">
        <f t="array" ref="B134">INDEX(Countries!$D$2:$D$255, MATCH($A134, Countries!$B$2:$B$255, 0))
</f>
        <v/>
      </c>
      <c r="C134" s="95" t="n">
        <v>4439.92729</v>
      </c>
      <c r="D134" s="57">
        <f>IF(ISNUMBER(C134),C134*100,0)</f>
        <v/>
      </c>
      <c r="E134" s="192" t="n">
        <v>3.10266e-06</v>
      </c>
      <c r="F134" s="192" t="n">
        <v>6.98809e-08</v>
      </c>
      <c r="G134" s="57" t="n">
        <v>2</v>
      </c>
      <c r="H134" s="57">
        <f>COUNTIF('Ecosystem extent'!$B$1:$B$2,'Seagrass extent'!A134)</f>
        <v/>
      </c>
      <c r="I134" s="57">
        <f>IF(H134=0,D134,0)</f>
        <v/>
      </c>
    </row>
    <row r="135" ht="12.75" customHeight="1" s="198">
      <c r="A135" s="101" t="inlineStr">
        <is>
          <t>Senegal</t>
        </is>
      </c>
      <c r="B135" s="62">
        <f t="array" ref="B135">INDEX(Countries!$D$2:$D$255, MATCH($A135, Countries!$B$2:$B$255, 0))
</f>
        <v/>
      </c>
      <c r="C135" s="95" t="n">
        <v>1482.058494</v>
      </c>
      <c r="D135" s="57">
        <f>IF(ISNUMBER(C135),C135*100,0)</f>
        <v/>
      </c>
      <c r="E135" s="57" t="n">
        <v>482.2959352</v>
      </c>
      <c r="F135" s="57" t="n">
        <v>32.54230094</v>
      </c>
      <c r="G135" s="57" t="n">
        <v>2</v>
      </c>
      <c r="H135" s="57">
        <f>COUNTIF('Ecosystem extent'!$B$1:$B$2,'Seagrass extent'!A135)</f>
        <v/>
      </c>
      <c r="I135" s="57">
        <f>IF(H135=0,D135,0)</f>
        <v/>
      </c>
    </row>
    <row r="136" ht="12.75" customHeight="1" s="198">
      <c r="A136" s="101" t="inlineStr">
        <is>
          <t>Singapore</t>
        </is>
      </c>
      <c r="B136" s="62">
        <f t="array" ref="B136">INDEX(Countries!$D$2:$D$255, MATCH($A136, Countries!$B$2:$B$255, 0))
</f>
        <v/>
      </c>
      <c r="C136" s="95" t="n">
        <v>127.0494055</v>
      </c>
      <c r="D136" s="57">
        <f>IF(ISNUMBER(C136),C136*100,0)</f>
        <v/>
      </c>
      <c r="E136" s="57" t="n">
        <v>0</v>
      </c>
      <c r="F136" s="57" t="n">
        <v>0</v>
      </c>
      <c r="G136" s="57" t="n">
        <v>2</v>
      </c>
      <c r="H136" s="57">
        <f>COUNTIF('Ecosystem extent'!$B$1:$B$2,'Seagrass extent'!A136)</f>
        <v/>
      </c>
      <c r="I136" s="57">
        <f>IF(H136=0,D136,0)</f>
        <v/>
      </c>
    </row>
    <row r="137" ht="12.75" customHeight="1" s="198">
      <c r="A137" s="101" t="inlineStr">
        <is>
          <t>Solomon Islands</t>
        </is>
      </c>
      <c r="B137" s="62">
        <f t="array" ref="B137">INDEX(Countries!$D$2:$D$255, MATCH($A137, Countries!$B$2:$B$255, 0))
</f>
        <v/>
      </c>
      <c r="C137" s="95" t="n">
        <v>1253.887969</v>
      </c>
      <c r="D137" s="57">
        <f>IF(ISNUMBER(C137),C137*100,0)</f>
        <v/>
      </c>
      <c r="E137" s="57" t="n">
        <v>167.1690763</v>
      </c>
      <c r="F137" s="57" t="n">
        <v>13.3320584</v>
      </c>
      <c r="G137" s="57" t="n">
        <v>2</v>
      </c>
      <c r="H137" s="57">
        <f>COUNTIF('Ecosystem extent'!$B$1:$B$2,'Seagrass extent'!A137)</f>
        <v/>
      </c>
      <c r="I137" s="57">
        <f>IF(H137=0,D137,0)</f>
        <v/>
      </c>
    </row>
    <row r="138" ht="12.75" customHeight="1" s="198">
      <c r="A138" s="101" t="inlineStr">
        <is>
          <t>Sierra Leone</t>
        </is>
      </c>
      <c r="B138" s="62">
        <f t="array" ref="B138">INDEX(Countries!$D$2:$D$255, MATCH($A138, Countries!$B$2:$B$255, 0))
</f>
        <v/>
      </c>
      <c r="C138" s="95" t="n">
        <v>4411.132434</v>
      </c>
      <c r="D138" s="57">
        <f>IF(ISNUMBER(C138),C138*100,0)</f>
        <v/>
      </c>
      <c r="E138" s="57" t="n">
        <v>1.177889234</v>
      </c>
      <c r="F138" s="57" t="n">
        <v>0.02670265</v>
      </c>
      <c r="G138" s="57" t="n">
        <v>2</v>
      </c>
      <c r="H138" s="57">
        <f>COUNTIF('Ecosystem extent'!$B$1:$B$2,'Seagrass extent'!A138)</f>
        <v/>
      </c>
      <c r="I138" s="57">
        <f>IF(H138=0,D138,0)</f>
        <v/>
      </c>
    </row>
    <row r="139" ht="12.75" customHeight="1" s="198">
      <c r="A139" s="101" t="inlineStr">
        <is>
          <t>Somalia</t>
        </is>
      </c>
      <c r="B139" s="62">
        <f t="array" ref="B139">INDEX(Countries!$D$2:$D$255, MATCH($A139, Countries!$B$2:$B$255, 0))
</f>
        <v/>
      </c>
      <c r="C139" s="191" t="n">
        <v>9.30805e-06</v>
      </c>
      <c r="D139" s="192">
        <f>IF(ISNUMBER(C139),C139*100,0)</f>
        <v/>
      </c>
      <c r="E139" s="57" t="n">
        <v>0</v>
      </c>
      <c r="F139" s="57" t="n">
        <v>0</v>
      </c>
      <c r="G139" s="57" t="n">
        <v>2</v>
      </c>
      <c r="H139" s="57">
        <f>COUNTIF('Ecosystem extent'!$B$1:$B$2,'Seagrass extent'!A139)</f>
        <v/>
      </c>
      <c r="I139" s="192">
        <f>IF(H139=0,D139,0)</f>
        <v/>
      </c>
    </row>
    <row r="140" ht="12.75" customHeight="1" s="198">
      <c r="A140" s="101" t="inlineStr">
        <is>
          <t>Sao Tome and Principe</t>
        </is>
      </c>
      <c r="B140" s="62">
        <f t="array" ref="B140">INDEX(Countries!$D$2:$D$255, MATCH($A140, Countries!$B$2:$B$255, 0))
</f>
        <v/>
      </c>
      <c r="C140" s="191" t="n">
        <v>3.10257e-06</v>
      </c>
      <c r="D140" s="192">
        <f>IF(ISNUMBER(C140),C140*100,0)</f>
        <v/>
      </c>
      <c r="E140" s="57" t="n">
        <v>0</v>
      </c>
      <c r="F140" s="57" t="n">
        <v>0</v>
      </c>
      <c r="G140" s="57" t="n">
        <v>2</v>
      </c>
      <c r="H140" s="57">
        <f>COUNTIF('Ecosystem extent'!$B$1:$B$2,'Seagrass extent'!A140)</f>
        <v/>
      </c>
      <c r="I140" s="192">
        <f>IF(H140=0,D140,0)</f>
        <v/>
      </c>
    </row>
    <row r="141" ht="12.75" customHeight="1" s="198">
      <c r="A141" s="101" t="inlineStr">
        <is>
          <t>Suriname</t>
        </is>
      </c>
      <c r="B141" s="62">
        <f t="array" ref="B141">INDEX(Countries!$D$2:$D$255, MATCH($A141, Countries!$B$2:$B$255, 0))
</f>
        <v/>
      </c>
      <c r="C141" s="191" t="n">
        <v>6.20529e-06</v>
      </c>
      <c r="D141" s="192">
        <f>IF(ISNUMBER(C141),C141*100,0)</f>
        <v/>
      </c>
      <c r="E141" s="192" t="n">
        <v>3.10263e-06</v>
      </c>
      <c r="F141" s="57" t="n">
        <v>49.99973875</v>
      </c>
      <c r="G141" s="57" t="n">
        <v>2</v>
      </c>
      <c r="H141" s="57">
        <f>COUNTIF('Ecosystem extent'!$B$1:$B$2,'Seagrass extent'!A141)</f>
        <v/>
      </c>
      <c r="I141" s="192">
        <f>IF(H141=0,D141,0)</f>
        <v/>
      </c>
    </row>
    <row r="142" ht="12.75" customHeight="1" s="198">
      <c r="A142" s="101" t="inlineStr">
        <is>
          <t>Slovenia</t>
        </is>
      </c>
      <c r="B142" s="62">
        <f t="array" ref="B142">INDEX(Countries!$D$2:$D$255, MATCH($A142, Countries!$B$2:$B$255, 0))
</f>
        <v/>
      </c>
      <c r="C142" s="95" t="n">
        <v>0.08510237800000001</v>
      </c>
      <c r="D142" s="57">
        <f>IF(ISNUMBER(C142),C142*100,0)</f>
        <v/>
      </c>
      <c r="E142" s="192" t="n">
        <v>4.51089e-05</v>
      </c>
      <c r="F142" s="57" t="n">
        <v>0.053005497</v>
      </c>
      <c r="G142" s="57" t="n">
        <v>2</v>
      </c>
      <c r="H142" s="57">
        <f>COUNTIF('Ecosystem extent'!$B$1:$B$2,'Seagrass extent'!A142)</f>
        <v/>
      </c>
      <c r="I142" s="57">
        <f>IF(H142=0,D142,0)</f>
        <v/>
      </c>
    </row>
    <row r="143" ht="12.75" customHeight="1" s="198">
      <c r="A143" s="101" t="inlineStr">
        <is>
          <t>Sweden</t>
        </is>
      </c>
      <c r="B143" s="62">
        <f t="array" ref="B143">INDEX(Countries!$D$2:$D$255, MATCH($A143, Countries!$B$2:$B$255, 0))
</f>
        <v/>
      </c>
      <c r="C143" s="95" t="n">
        <v>33.87931189</v>
      </c>
      <c r="D143" s="57">
        <f>IF(ISNUMBER(C143),C143*100,0)</f>
        <v/>
      </c>
      <c r="E143" s="57" t="n">
        <v>18.82019373</v>
      </c>
      <c r="F143" s="57" t="n">
        <v>55.55069653</v>
      </c>
      <c r="G143" s="57" t="n">
        <v>2</v>
      </c>
      <c r="H143" s="57">
        <f>COUNTIF('Ecosystem extent'!$B$1:$B$2,'Seagrass extent'!A143)</f>
        <v/>
      </c>
      <c r="I143" s="57">
        <f>IF(H143=0,D143,0)</f>
        <v/>
      </c>
    </row>
    <row r="144" ht="12.75" customHeight="1" s="198">
      <c r="A144" s="101" t="inlineStr">
        <is>
          <t>Sint Maarten (Dutch part)</t>
        </is>
      </c>
      <c r="B144" s="62">
        <f t="array" ref="B144">INDEX(Countries!$D$2:$D$255, MATCH($A144, Countries!$B$2:$B$255, 0))
</f>
        <v/>
      </c>
      <c r="C144" s="95" t="n">
        <v>24.1557061</v>
      </c>
      <c r="D144" s="57">
        <f>IF(ISNUMBER(C144),C144*100,0)</f>
        <v/>
      </c>
      <c r="E144" s="57" t="n">
        <v>0.723838073</v>
      </c>
      <c r="F144" s="57" t="n">
        <v>2.996551084</v>
      </c>
      <c r="G144" s="57" t="n">
        <v>2</v>
      </c>
      <c r="H144" s="57">
        <f>COUNTIF('Ecosystem extent'!$B$1:$B$2,'Seagrass extent'!A144)</f>
        <v/>
      </c>
      <c r="I144" s="57">
        <f>IF(H144=0,D144,0)</f>
        <v/>
      </c>
    </row>
    <row r="145" ht="12.75" customHeight="1" s="198">
      <c r="A145" s="101" t="inlineStr">
        <is>
          <t>Seychelles</t>
        </is>
      </c>
      <c r="B145" s="62">
        <f t="array" ref="B145">INDEX(Countries!$D$2:$D$255, MATCH($A145, Countries!$B$2:$B$255, 0))
</f>
        <v/>
      </c>
      <c r="C145" s="191" t="n">
        <v>5.58478e-05</v>
      </c>
      <c r="D145" s="192">
        <f>IF(ISNUMBER(C145),C145*100,0)</f>
        <v/>
      </c>
      <c r="E145" s="192" t="n">
        <v>1.8616e-05</v>
      </c>
      <c r="F145" s="57" t="n">
        <v>33.3334231</v>
      </c>
      <c r="G145" s="57" t="n">
        <v>2</v>
      </c>
      <c r="H145" s="57">
        <f>COUNTIF('Ecosystem extent'!$B$1:$B$2,'Seagrass extent'!A145)</f>
        <v/>
      </c>
      <c r="I145" s="192">
        <f>IF(H145=0,D145,0)</f>
        <v/>
      </c>
    </row>
    <row r="146" ht="12.75" customHeight="1" s="198">
      <c r="A146" s="101" t="inlineStr">
        <is>
          <t>Syrian Arab Republic</t>
        </is>
      </c>
      <c r="B146" s="62">
        <f t="array" ref="B146">INDEX(Countries!$D$2:$D$255, MATCH($A146, Countries!$B$2:$B$255, 0))
</f>
        <v/>
      </c>
      <c r="C146" s="191" t="n">
        <v>4.65405e-05</v>
      </c>
      <c r="D146" s="192">
        <f>IF(ISNUMBER(C146),C146*100,0)</f>
        <v/>
      </c>
      <c r="E146" s="57" t="n">
        <v>0</v>
      </c>
      <c r="F146" s="57" t="n">
        <v>0</v>
      </c>
      <c r="G146" s="57" t="n">
        <v>2</v>
      </c>
      <c r="H146" s="57">
        <f>COUNTIF('Ecosystem extent'!$B$1:$B$2,'Seagrass extent'!A146)</f>
        <v/>
      </c>
      <c r="I146" s="192">
        <f>IF(H146=0,D146,0)</f>
        <v/>
      </c>
    </row>
    <row r="147" ht="12.75" customHeight="1" s="198">
      <c r="A147" s="101" t="inlineStr">
        <is>
          <t>Turks and Caicos Islands</t>
        </is>
      </c>
      <c r="B147" s="62">
        <f t="array" ref="B147">INDEX(Countries!$D$2:$D$255, MATCH($A147, Countries!$B$2:$B$255, 0))
</f>
        <v/>
      </c>
      <c r="C147" s="95" t="n">
        <v>951.9578979</v>
      </c>
      <c r="D147" s="57">
        <f>IF(ISNUMBER(C147),C147*100,0)</f>
        <v/>
      </c>
      <c r="E147" s="57" t="n">
        <v>66.32897443</v>
      </c>
      <c r="F147" s="57" t="n">
        <v>6.96763739</v>
      </c>
      <c r="G147" s="57" t="n">
        <v>2</v>
      </c>
      <c r="H147" s="57">
        <f>COUNTIF('Ecosystem extent'!$B$1:$B$2,'Seagrass extent'!A147)</f>
        <v/>
      </c>
      <c r="I147" s="57">
        <f>IF(H147=0,D147,0)</f>
        <v/>
      </c>
    </row>
    <row r="148" ht="12.75" customHeight="1" s="198">
      <c r="A148" s="101" t="inlineStr">
        <is>
          <t>Togo</t>
        </is>
      </c>
      <c r="B148" s="62">
        <f t="array" ref="B148">INDEX(Countries!$D$2:$D$255, MATCH($A148, Countries!$B$2:$B$255, 0))
</f>
        <v/>
      </c>
      <c r="C148" s="95" t="n">
        <v>189.8222066</v>
      </c>
      <c r="D148" s="57">
        <f>IF(ISNUMBER(C148),C148*100,0)</f>
        <v/>
      </c>
      <c r="E148" s="57" t="n">
        <v>0</v>
      </c>
      <c r="F148" s="57" t="n">
        <v>0</v>
      </c>
      <c r="G148" s="57" t="n">
        <v>2</v>
      </c>
      <c r="H148" s="57">
        <f>COUNTIF('Ecosystem extent'!$B$1:$B$2,'Seagrass extent'!A148)</f>
        <v/>
      </c>
      <c r="I148" s="57">
        <f>IF(H148=0,D148,0)</f>
        <v/>
      </c>
    </row>
    <row r="149" ht="12.75" customHeight="1" s="198">
      <c r="A149" s="101" t="inlineStr">
        <is>
          <t>Thailand</t>
        </is>
      </c>
      <c r="B149" s="62">
        <f t="array" ref="B149">INDEX(Countries!$D$2:$D$255, MATCH($A149, Countries!$B$2:$B$255, 0))
</f>
        <v/>
      </c>
      <c r="C149" s="95" t="n">
        <v>1822.150234</v>
      </c>
      <c r="D149" s="57">
        <f>IF(ISNUMBER(C149),C149*100,0)</f>
        <v/>
      </c>
      <c r="E149" s="57" t="n">
        <v>1408.502136</v>
      </c>
      <c r="F149" s="57" t="n">
        <v>77.29890266</v>
      </c>
      <c r="G149" s="57" t="n">
        <v>2</v>
      </c>
      <c r="H149" s="57">
        <f>COUNTIF('Ecosystem extent'!$B$1:$B$2,'Seagrass extent'!A149)</f>
        <v/>
      </c>
      <c r="I149" s="57">
        <f>IF(H149=0,D149,0)</f>
        <v/>
      </c>
    </row>
    <row r="150" ht="12.75" customHeight="1" s="198">
      <c r="A150" s="101" t="inlineStr">
        <is>
          <t>Turkmenistan</t>
        </is>
      </c>
      <c r="B150" s="62">
        <f t="array" ref="B150">INDEX(Countries!$D$2:$D$255, MATCH($A150, Countries!$B$2:$B$255, 0))
</f>
        <v/>
      </c>
      <c r="C150" s="191" t="n">
        <v>2.48213e-05</v>
      </c>
      <c r="D150" s="192">
        <f>IF(ISNUMBER(C150),C150*100,0)</f>
        <v/>
      </c>
      <c r="E150" s="192" t="n">
        <v>3.10267e-06</v>
      </c>
      <c r="F150" s="57" t="n">
        <v>12.500042</v>
      </c>
      <c r="G150" s="57" t="n">
        <v>2</v>
      </c>
      <c r="H150" s="57">
        <f>COUNTIF('Ecosystem extent'!$B$1:$B$2,'Seagrass extent'!A150)</f>
        <v/>
      </c>
      <c r="I150" s="192">
        <f>IF(H150=0,D150,0)</f>
        <v/>
      </c>
    </row>
    <row r="151" ht="12.75" customHeight="1" s="198">
      <c r="A151" s="101" t="inlineStr">
        <is>
          <t>Timor-Leste</t>
        </is>
      </c>
      <c r="B151" s="62">
        <f t="array" ref="B151">INDEX(Countries!$D$2:$D$255, MATCH($A151, Countries!$B$2:$B$255, 0))
</f>
        <v/>
      </c>
      <c r="C151" s="95" t="n">
        <v>334.7836364</v>
      </c>
      <c r="D151" s="57">
        <f>IF(ISNUMBER(C151),C151*100,0)</f>
        <v/>
      </c>
      <c r="E151" s="57" t="n">
        <v>4.005725709</v>
      </c>
      <c r="F151" s="57" t="n">
        <v>1.196511799</v>
      </c>
      <c r="G151" s="57" t="n">
        <v>2</v>
      </c>
      <c r="H151" s="57">
        <f>COUNTIF('Ecosystem extent'!$B$1:$B$2,'Seagrass extent'!A151)</f>
        <v/>
      </c>
      <c r="I151" s="57">
        <f>IF(H151=0,D151,0)</f>
        <v/>
      </c>
    </row>
    <row r="152" ht="12.75" customHeight="1" s="198">
      <c r="A152" s="101" t="inlineStr">
        <is>
          <t>Tonga</t>
        </is>
      </c>
      <c r="B152" s="62">
        <f t="array" ref="B152">INDEX(Countries!$D$2:$D$255, MATCH($A152, Countries!$B$2:$B$255, 0))
</f>
        <v/>
      </c>
      <c r="C152" s="95" t="n">
        <v>3684.589058</v>
      </c>
      <c r="D152" s="57">
        <f>IF(ISNUMBER(C152),C152*100,0)</f>
        <v/>
      </c>
      <c r="E152" s="57" t="n">
        <v>184.7012686</v>
      </c>
      <c r="F152" s="57" t="n">
        <v>5.012805111</v>
      </c>
      <c r="G152" s="57" t="n">
        <v>2</v>
      </c>
      <c r="H152" s="57">
        <f>COUNTIF('Ecosystem extent'!$B$1:$B$2,'Seagrass extent'!A152)</f>
        <v/>
      </c>
      <c r="I152" s="57">
        <f>IF(H152=0,D152,0)</f>
        <v/>
      </c>
    </row>
    <row r="153" ht="12.75" customHeight="1" s="198">
      <c r="A153" s="101" t="inlineStr">
        <is>
          <t>Trinidad and Tobago</t>
        </is>
      </c>
      <c r="B153" s="62">
        <f t="array" ref="B153">INDEX(Countries!$D$2:$D$255, MATCH($A153, Countries!$B$2:$B$255, 0))
</f>
        <v/>
      </c>
      <c r="C153" s="95" t="n">
        <v>1.11733615</v>
      </c>
      <c r="D153" s="57">
        <f>IF(ISNUMBER(C153),C153*100,0)</f>
        <v/>
      </c>
      <c r="E153" s="57" t="n">
        <v>0.582254174</v>
      </c>
      <c r="F153" s="57" t="n">
        <v>52.11092234</v>
      </c>
      <c r="G153" s="57" t="n">
        <v>2</v>
      </c>
      <c r="H153" s="57">
        <f>COUNTIF('Ecosystem extent'!$B$1:$B$2,'Seagrass extent'!A153)</f>
        <v/>
      </c>
      <c r="I153" s="57">
        <f>IF(H153=0,D153,0)</f>
        <v/>
      </c>
    </row>
    <row r="154" ht="12.75" customHeight="1" s="198">
      <c r="A154" s="101" t="inlineStr">
        <is>
          <t>Tunisia</t>
        </is>
      </c>
      <c r="B154" s="62">
        <f t="array" ref="B154">INDEX(Countries!$D$2:$D$255, MATCH($A154, Countries!$B$2:$B$255, 0))
</f>
        <v/>
      </c>
      <c r="C154" s="95" t="n">
        <v>4988.245786</v>
      </c>
      <c r="D154" s="57">
        <f>IF(ISNUMBER(C154),C154*100,0)</f>
        <v/>
      </c>
      <c r="E154" s="57" t="n">
        <v>122.9022409</v>
      </c>
      <c r="F154" s="57" t="n">
        <v>2.463836912</v>
      </c>
      <c r="G154" s="57" t="n">
        <v>2</v>
      </c>
      <c r="H154" s="57">
        <f>COUNTIF('Ecosystem extent'!$B$1:$B$2,'Seagrass extent'!A154)</f>
        <v/>
      </c>
      <c r="I154" s="57">
        <f>IF(H154=0,D154,0)</f>
        <v/>
      </c>
    </row>
    <row r="155" ht="12.75" customHeight="1" s="198">
      <c r="A155" s="101" t="inlineStr">
        <is>
          <t>Turkey</t>
        </is>
      </c>
      <c r="B155" s="62">
        <f t="array" ref="B155">INDEX(Countries!$D$2:$D$255, MATCH($A155, Countries!$B$2:$B$255, 0))
</f>
        <v/>
      </c>
      <c r="C155" s="95" t="n">
        <v>0.260102583</v>
      </c>
      <c r="D155" s="57">
        <f>IF(ISNUMBER(C155),C155*100,0)</f>
        <v/>
      </c>
      <c r="E155" s="192" t="n">
        <v>3.10272e-06</v>
      </c>
      <c r="F155" s="57" t="n">
        <v>0.001192883</v>
      </c>
      <c r="G155" s="57" t="n">
        <v>2</v>
      </c>
      <c r="H155" s="57">
        <f>COUNTIF('Ecosystem extent'!$B$1:$B$2,'Seagrass extent'!A155)</f>
        <v/>
      </c>
      <c r="I155" s="57">
        <f>IF(H155=0,D155,0)</f>
        <v/>
      </c>
    </row>
    <row r="156" ht="12.75" customHeight="1" s="198">
      <c r="A156" s="101" t="inlineStr">
        <is>
          <t>Taiwan</t>
        </is>
      </c>
      <c r="B156" s="62">
        <f t="array" ref="B156">INDEX(Countries!$D$2:$D$255, MATCH($A156, Countries!$B$2:$B$255, 0))
</f>
        <v/>
      </c>
      <c r="C156" s="95" t="n">
        <v>1241.93971</v>
      </c>
      <c r="D156" s="57">
        <f>IF(ISNUMBER(C156),C156*100,0)</f>
        <v/>
      </c>
      <c r="E156" s="57" t="n">
        <v>136.989767</v>
      </c>
      <c r="F156" s="57" t="n">
        <v>11.03030735</v>
      </c>
      <c r="G156" s="57" t="n">
        <v>2</v>
      </c>
      <c r="H156" s="57">
        <f>COUNTIF('Ecosystem extent'!$B$1:$B$2,'Seagrass extent'!A156)</f>
        <v/>
      </c>
      <c r="I156" s="57">
        <f>IF(H156=0,D156,0)</f>
        <v/>
      </c>
    </row>
    <row r="157" ht="12.75" customHeight="1" s="198">
      <c r="A157" s="101" t="inlineStr">
        <is>
          <t>Tanzania, United Republic of</t>
        </is>
      </c>
      <c r="B157" s="62">
        <f t="array" ref="B157">INDEX(Countries!$D$2:$D$255, MATCH($A157, Countries!$B$2:$B$255, 0))
</f>
        <v/>
      </c>
      <c r="C157" s="95" t="n">
        <v>45.76915024</v>
      </c>
      <c r="D157" s="57">
        <f>IF(ISNUMBER(C157),C157*100,0)</f>
        <v/>
      </c>
      <c r="E157" s="57" t="n">
        <v>1.605895559</v>
      </c>
      <c r="F157" s="57" t="n">
        <v>3.508685547</v>
      </c>
      <c r="G157" s="57" t="n">
        <v>2</v>
      </c>
      <c r="H157" s="57">
        <f>COUNTIF('Ecosystem extent'!$B$1:$B$2,'Seagrass extent'!A157)</f>
        <v/>
      </c>
      <c r="I157" s="57">
        <f>IF(H157=0,D157,0)</f>
        <v/>
      </c>
    </row>
    <row r="158" ht="12.75" customHeight="1" s="198">
      <c r="A158" s="101" t="inlineStr">
        <is>
          <t>Ukraine</t>
        </is>
      </c>
      <c r="B158" s="62">
        <f t="array" ref="B158">INDEX(Countries!$D$2:$D$255, MATCH($A158, Countries!$B$2:$B$255, 0))
</f>
        <v/>
      </c>
      <c r="C158" s="95" t="n">
        <v>155.695511</v>
      </c>
      <c r="D158" s="57">
        <f>IF(ISNUMBER(C158),C158*100,0)</f>
        <v/>
      </c>
      <c r="E158" s="57" t="n">
        <v>93.57686355</v>
      </c>
      <c r="F158" s="57" t="n">
        <v>60.10248011</v>
      </c>
      <c r="G158" s="57" t="n">
        <v>2</v>
      </c>
      <c r="H158" s="57">
        <f>COUNTIF('Ecosystem extent'!$B$1:$B$2,'Seagrass extent'!A158)</f>
        <v/>
      </c>
      <c r="I158" s="57">
        <f>IF(H158=0,D158,0)</f>
        <v/>
      </c>
    </row>
    <row r="159" ht="12.75" customHeight="1" s="198">
      <c r="A159" s="101" t="inlineStr">
        <is>
          <t>United States</t>
        </is>
      </c>
      <c r="B159" s="62">
        <f t="array" ref="B159">INDEX(Countries!$D$2:$D$255, MATCH($A159, Countries!$B$2:$B$255, 0))
</f>
        <v/>
      </c>
      <c r="C159" s="95" t="n">
        <v>13940.22969</v>
      </c>
      <c r="D159" s="57">
        <f>IF(ISNUMBER(C159),C159*100,0)</f>
        <v/>
      </c>
      <c r="E159" s="57" t="n">
        <v>8524.270081999999</v>
      </c>
      <c r="F159" s="57" t="n">
        <v>61.14870608</v>
      </c>
      <c r="G159" s="57" t="n">
        <v>2</v>
      </c>
      <c r="H159" s="57">
        <f>COUNTIF('Ecosystem extent'!$B$1:$B$2,'Seagrass extent'!A159)</f>
        <v/>
      </c>
      <c r="I159" s="57">
        <f>IF(H159=0,D159,0)</f>
        <v/>
      </c>
    </row>
    <row r="160" ht="12.75" customHeight="1" s="198">
      <c r="A160" s="101" t="inlineStr">
        <is>
          <t>Saint Vincent and the Grenadines</t>
        </is>
      </c>
      <c r="B160" s="62">
        <f t="array" ref="B160">INDEX(Countries!$D$2:$D$255, MATCH($A160, Countries!$B$2:$B$255, 0))
</f>
        <v/>
      </c>
      <c r="C160" s="95" t="n">
        <v>0.311822714</v>
      </c>
      <c r="D160" s="57">
        <f>IF(ISNUMBER(C160),C160*100,0)</f>
        <v/>
      </c>
      <c r="E160" s="57" t="n">
        <v>0.040396716</v>
      </c>
      <c r="F160" s="57" t="n">
        <v>12.95502663</v>
      </c>
      <c r="G160" s="57" t="n">
        <v>2</v>
      </c>
      <c r="H160" s="57">
        <f>COUNTIF('Ecosystem extent'!$B$1:$B$2,'Seagrass extent'!A160)</f>
        <v/>
      </c>
      <c r="I160" s="57">
        <f>IF(H160=0,D160,0)</f>
        <v/>
      </c>
    </row>
    <row r="161" ht="12.75" customHeight="1" s="198">
      <c r="A161" s="101" t="inlineStr">
        <is>
          <t>Venezuela (Bolivarian Republic of)</t>
        </is>
      </c>
      <c r="B161" s="62">
        <f t="array" ref="B161">INDEX(Countries!$D$2:$D$255, MATCH($A161, Countries!$B$2:$B$255, 0))
</f>
        <v/>
      </c>
      <c r="C161" s="95" t="n">
        <v>1286.25383</v>
      </c>
      <c r="D161" s="57">
        <f>IF(ISNUMBER(C161),C161*100,0)</f>
        <v/>
      </c>
      <c r="E161" s="57" t="n">
        <v>98.43350564000001</v>
      </c>
      <c r="F161" s="57" t="n">
        <v>7.652727892</v>
      </c>
      <c r="G161" s="57" t="n">
        <v>2</v>
      </c>
      <c r="H161" s="57">
        <f>COUNTIF('Ecosystem extent'!$B$1:$B$2,'Seagrass extent'!A161)</f>
        <v/>
      </c>
      <c r="I161" s="57">
        <f>IF(H161=0,D161,0)</f>
        <v/>
      </c>
    </row>
    <row r="162" ht="12.75" customHeight="1" s="198">
      <c r="A162" s="101" t="inlineStr">
        <is>
          <t>British virgin islands</t>
        </is>
      </c>
      <c r="B162" s="62">
        <f t="array" ref="B162">INDEX(Countries!$D$2:$D$255, MATCH($A162, Countries!$B$2:$B$255, 0))
</f>
        <v/>
      </c>
      <c r="C162" s="95" t="n">
        <v>40.74168062</v>
      </c>
      <c r="D162" s="57">
        <f>IF(ISNUMBER(C162),C162*100,0)</f>
        <v/>
      </c>
      <c r="E162" s="57" t="n">
        <v>0.111369109</v>
      </c>
      <c r="F162" s="57" t="n">
        <v>0.273354234</v>
      </c>
      <c r="G162" s="57" t="n">
        <v>2</v>
      </c>
      <c r="H162" s="57">
        <f>COUNTIF('Ecosystem extent'!$B$1:$B$2,'Seagrass extent'!A162)</f>
        <v/>
      </c>
      <c r="I162" s="57">
        <f>IF(H162=0,D162,0)</f>
        <v/>
      </c>
    </row>
    <row r="163" ht="12.75" customHeight="1" s="198">
      <c r="A163" s="101" t="inlineStr">
        <is>
          <t>Virgin Islands, U.S.</t>
        </is>
      </c>
      <c r="B163" s="62">
        <f t="array" ref="B163">INDEX(Countries!$D$2:$D$255, MATCH($A163, Countries!$B$2:$B$255, 0))
</f>
        <v/>
      </c>
      <c r="C163" s="95" t="n">
        <v>83.75281333</v>
      </c>
      <c r="D163" s="57">
        <f>IF(ISNUMBER(C163),C163*100,0)</f>
        <v/>
      </c>
      <c r="E163" s="57" t="n">
        <v>25.86737641</v>
      </c>
      <c r="F163" s="57" t="n">
        <v>30.88538209</v>
      </c>
      <c r="G163" s="57" t="n">
        <v>2</v>
      </c>
      <c r="H163" s="57">
        <f>COUNTIF('Ecosystem extent'!$B$1:$B$2,'Seagrass extent'!A163)</f>
        <v/>
      </c>
      <c r="I163" s="57">
        <f>IF(H163=0,D163,0)</f>
        <v/>
      </c>
    </row>
    <row r="164" ht="12.75" customHeight="1" s="198">
      <c r="A164" s="101" t="inlineStr">
        <is>
          <t>Viet Nam</t>
        </is>
      </c>
      <c r="B164" s="62">
        <f t="array" ref="B164">INDEX(Countries!$D$2:$D$255, MATCH($A164, Countries!$B$2:$B$255, 0))
</f>
        <v/>
      </c>
      <c r="C164" s="95" t="n">
        <v>233.6158747</v>
      </c>
      <c r="D164" s="57">
        <f>IF(ISNUMBER(C164),C164*100,0)</f>
        <v/>
      </c>
      <c r="E164" s="57" t="n">
        <v>22.92150795</v>
      </c>
      <c r="F164" s="57" t="n">
        <v>9.811622593999999</v>
      </c>
      <c r="G164" s="57" t="n">
        <v>2</v>
      </c>
      <c r="H164" s="57">
        <f>COUNTIF('Ecosystem extent'!$B$1:$B$2,'Seagrass extent'!A164)</f>
        <v/>
      </c>
      <c r="I164" s="57">
        <f>IF(H164=0,D164,0)</f>
        <v/>
      </c>
    </row>
    <row r="165" ht="12.75" customHeight="1" s="198">
      <c r="A165" s="101" t="inlineStr">
        <is>
          <t>Vanuatu</t>
        </is>
      </c>
      <c r="B165" s="62">
        <f t="array" ref="B165">INDEX(Countries!$D$2:$D$255, MATCH($A165, Countries!$B$2:$B$255, 0))
</f>
        <v/>
      </c>
      <c r="C165" s="95" t="n">
        <v>1237.733143</v>
      </c>
      <c r="D165" s="57">
        <f>IF(ISNUMBER(C165),C165*100,0)</f>
        <v/>
      </c>
      <c r="E165" s="57" t="n">
        <v>3.179871694</v>
      </c>
      <c r="F165" s="57" t="n">
        <v>0.256910927</v>
      </c>
      <c r="G165" s="57" t="n">
        <v>2</v>
      </c>
      <c r="H165" s="57">
        <f>COUNTIF('Ecosystem extent'!$B$1:$B$2,'Seagrass extent'!A165)</f>
        <v/>
      </c>
      <c r="I165" s="57">
        <f>IF(H165=0,D165,0)</f>
        <v/>
      </c>
    </row>
    <row r="166" ht="12.75" customHeight="1" s="198">
      <c r="A166" s="101" t="inlineStr">
        <is>
          <t>Samoa</t>
        </is>
      </c>
      <c r="B166" s="62">
        <f t="array" ref="B166">INDEX(Countries!$D$2:$D$255, MATCH($A166, Countries!$B$2:$B$255, 0))
</f>
        <v/>
      </c>
      <c r="C166" s="95" t="n">
        <v>982.8723327</v>
      </c>
      <c r="D166" s="57">
        <f>IF(ISNUMBER(C166),C166*100,0)</f>
        <v/>
      </c>
      <c r="E166" s="57" t="n">
        <v>47.37314431</v>
      </c>
      <c r="F166" s="57" t="n">
        <v>4.819867518</v>
      </c>
      <c r="G166" s="57" t="n">
        <v>2</v>
      </c>
      <c r="H166" s="57">
        <f>COUNTIF('Ecosystem extent'!$B$1:$B$2,'Seagrass extent'!A166)</f>
        <v/>
      </c>
      <c r="I166" s="57">
        <f>IF(H166=0,D166,0)</f>
        <v/>
      </c>
    </row>
    <row r="167" ht="12.75" customHeight="1" s="198">
      <c r="A167" s="101" t="e">
        <v>#N/A</v>
      </c>
      <c r="B167" s="189" t="inlineStr">
        <is>
          <t>xKI</t>
        </is>
      </c>
      <c r="C167" s="191" t="n">
        <v>3.10262e-06</v>
      </c>
      <c r="D167" s="192">
        <f>IF(ISNUMBER(C167),C167*100,0)</f>
        <v/>
      </c>
      <c r="E167" s="192" t="n">
        <v>3.10262e-06</v>
      </c>
      <c r="F167" s="57" t="n">
        <v>100</v>
      </c>
      <c r="G167" s="57" t="n">
        <v>2</v>
      </c>
      <c r="H167" s="57">
        <f>COUNTIF('Ecosystem extent'!$B$1:$B$2,'Seagrass extent'!A167)</f>
        <v/>
      </c>
      <c r="I167" s="192">
        <f>IF(H167=0,D167,0)</f>
        <v/>
      </c>
    </row>
    <row r="168" ht="12.75" customHeight="1" s="198">
      <c r="A168" s="101" t="inlineStr">
        <is>
          <t>Yemen</t>
        </is>
      </c>
      <c r="B168" s="62">
        <f t="array" ref="B168">INDEX(Countries!$D$2:$D$255, MATCH($A168, Countries!$B$2:$B$255, 0))
</f>
        <v/>
      </c>
      <c r="C168" s="95" t="n">
        <v>5455.4819</v>
      </c>
      <c r="D168" s="57">
        <f>IF(ISNUMBER(C168),C168*100,0)</f>
        <v/>
      </c>
      <c r="E168" s="192" t="n">
        <v>6.20522e-06</v>
      </c>
      <c r="F168" s="192" t="n">
        <v>1.13743e-07</v>
      </c>
      <c r="G168" s="57" t="n">
        <v>2</v>
      </c>
      <c r="H168" s="57">
        <f>COUNTIF('Ecosystem extent'!$B$1:$B$2,'Seagrass extent'!A168)</f>
        <v/>
      </c>
      <c r="I168" s="57">
        <f>IF(H168=0,D168,0)</f>
        <v/>
      </c>
    </row>
    <row r="169" ht="12.75" customHeight="1" s="198">
      <c r="A169" s="101" t="inlineStr">
        <is>
          <t>South Africa</t>
        </is>
      </c>
      <c r="B169" s="62">
        <f t="array" ref="B169">INDEX(Countries!$D$2:$D$255, MATCH($A169, Countries!$B$2:$B$255, 0))
</f>
        <v/>
      </c>
      <c r="C169" s="95" t="n">
        <v>405.5657793</v>
      </c>
      <c r="D169" s="57">
        <f>IF(ISNUMBER(C169),C169*100,0)</f>
        <v/>
      </c>
      <c r="E169" s="57" t="n">
        <v>405.5657318</v>
      </c>
      <c r="F169" s="57" t="n">
        <v>99.99998828</v>
      </c>
      <c r="G169" s="57" t="n">
        <v>2</v>
      </c>
      <c r="H169" s="57">
        <f>COUNTIF('Ecosystem extent'!$B$1:$B$2,'Seagrass extent'!A169)</f>
        <v/>
      </c>
      <c r="I169" s="57">
        <f>IF(H169=0,D169,0)</f>
        <v/>
      </c>
    </row>
    <row r="170" ht="12.75" customHeight="1" s="198">
      <c r="A170" s="101" t="inlineStr">
        <is>
          <t>Afghanistan</t>
        </is>
      </c>
      <c r="B170" s="62">
        <f t="array" ref="B170">INDEX(Countries!$D$2:$D$255, MATCH($A170, Countries!$B$2:$B$255, 0))
</f>
        <v/>
      </c>
      <c r="C170" s="95" t="n"/>
      <c r="D170" s="57">
        <f>IF(ISNUMBER(C170),C170*100,0)</f>
        <v/>
      </c>
      <c r="E170" s="57" t="n"/>
      <c r="F170" s="57" t="n"/>
      <c r="G170" s="57" t="n">
        <v>0</v>
      </c>
      <c r="H170" s="45" t="n"/>
      <c r="I170" s="190">
        <f>SUM(I6:I169)</f>
        <v/>
      </c>
    </row>
    <row r="171" ht="12.75" customHeight="1" s="198">
      <c r="A171" s="101" t="inlineStr">
        <is>
          <t>Andorra</t>
        </is>
      </c>
      <c r="B171" s="62">
        <f t="array" ref="B171">INDEX(Countries!$D$2:$D$255, MATCH($A171, Countries!$B$2:$B$255, 0))
</f>
        <v/>
      </c>
      <c r="C171" s="95" t="n"/>
      <c r="D171" s="57">
        <f>IF(ISNUMBER(C171),C171*100,0)</f>
        <v/>
      </c>
      <c r="E171" s="57" t="n"/>
      <c r="F171" s="57" t="n"/>
      <c r="G171" s="57" t="n">
        <v>0</v>
      </c>
      <c r="H171" s="45" t="n"/>
      <c r="I171" s="45" t="n"/>
    </row>
    <row r="172" ht="12.75" customHeight="1" s="198">
      <c r="A172" s="101" t="inlineStr">
        <is>
          <t>Argentina</t>
        </is>
      </c>
      <c r="B172" s="62">
        <f t="array" ref="B172">INDEX(Countries!$D$2:$D$255, MATCH($A172, Countries!$B$2:$B$255, 0))
</f>
        <v/>
      </c>
      <c r="C172" s="95" t="n"/>
      <c r="D172" s="57">
        <f>IF(ISNUMBER(C172),C172*100,0)</f>
        <v/>
      </c>
      <c r="E172" s="57" t="n"/>
      <c r="F172" s="57" t="n"/>
      <c r="G172" s="57" t="n">
        <v>2</v>
      </c>
      <c r="H172" s="45" t="n"/>
      <c r="I172" s="45" t="n"/>
    </row>
    <row r="173" ht="12.75" customHeight="1" s="198">
      <c r="A173" s="101" t="inlineStr">
        <is>
          <t>Armenia</t>
        </is>
      </c>
      <c r="B173" s="62">
        <f t="array" ref="B173">INDEX(Countries!$D$2:$D$255, MATCH($A173, Countries!$B$2:$B$255, 0))
</f>
        <v/>
      </c>
      <c r="C173" s="95" t="n"/>
      <c r="D173" s="57">
        <f>IF(ISNUMBER(C173),C173*100,0)</f>
        <v/>
      </c>
      <c r="E173" s="57" t="n"/>
      <c r="F173" s="57" t="n"/>
      <c r="G173" s="57" t="n">
        <v>0</v>
      </c>
      <c r="H173" s="45" t="n"/>
      <c r="I173" s="45" t="n"/>
    </row>
    <row r="174" ht="12.75" customHeight="1" s="198">
      <c r="A174" s="101" t="inlineStr">
        <is>
          <t>Antarctica</t>
        </is>
      </c>
      <c r="B174" s="62">
        <f t="array" ref="B174">INDEX(Countries!$D$2:$D$255, MATCH($A174, Countries!$B$2:$B$255, 0))
</f>
        <v/>
      </c>
      <c r="C174" s="95" t="n"/>
      <c r="D174" s="57">
        <f>IF(ISNUMBER(C174),C174*100,0)</f>
        <v/>
      </c>
      <c r="E174" s="57" t="n"/>
      <c r="F174" s="57" t="n"/>
      <c r="G174" s="57" t="n">
        <v>0</v>
      </c>
      <c r="H174" s="45" t="n"/>
      <c r="I174" s="45" t="n"/>
    </row>
    <row r="175" ht="12.75" customHeight="1" s="198">
      <c r="A175" s="101" t="inlineStr">
        <is>
          <t>Austria</t>
        </is>
      </c>
      <c r="B175" s="62">
        <f t="array" ref="B175">INDEX(Countries!$D$2:$D$255, MATCH($A175, Countries!$B$2:$B$255, 0))
</f>
        <v/>
      </c>
      <c r="C175" s="95" t="n"/>
      <c r="D175" s="57">
        <f>IF(ISNUMBER(C175),C175*100,0)</f>
        <v/>
      </c>
      <c r="E175" s="57" t="n"/>
      <c r="F175" s="57" t="n"/>
      <c r="G175" s="57" t="n">
        <v>0</v>
      </c>
      <c r="H175" s="45" t="n"/>
      <c r="I175" s="45" t="n"/>
    </row>
    <row r="176" ht="12.75" customHeight="1" s="198">
      <c r="A176" s="101" t="inlineStr">
        <is>
          <t>Burundi</t>
        </is>
      </c>
      <c r="B176" s="62">
        <f t="array" ref="B176">INDEX(Countries!$D$2:$D$255, MATCH($A176, Countries!$B$2:$B$255, 0))
</f>
        <v/>
      </c>
      <c r="C176" s="95" t="n"/>
      <c r="D176" s="57">
        <f>IF(ISNUMBER(C176),C176*100,0)</f>
        <v/>
      </c>
      <c r="E176" s="57" t="n"/>
      <c r="F176" s="57" t="n"/>
      <c r="G176" s="57" t="n">
        <v>0</v>
      </c>
      <c r="H176" s="45" t="n"/>
      <c r="I176" s="45" t="n"/>
    </row>
    <row r="177" ht="12.75" customHeight="1" s="198">
      <c r="A177" s="101" t="inlineStr">
        <is>
          <t>Belgium</t>
        </is>
      </c>
      <c r="B177" s="62">
        <f t="array" ref="B177">INDEX(Countries!$D$2:$D$255, MATCH($A177, Countries!$B$2:$B$255, 0))
</f>
        <v/>
      </c>
      <c r="C177" s="95" t="n"/>
      <c r="D177" s="57">
        <f>IF(ISNUMBER(C177),C177*100,0)</f>
        <v/>
      </c>
      <c r="E177" s="57" t="n"/>
      <c r="F177" s="57" t="n"/>
      <c r="G177" s="57" t="n">
        <v>1</v>
      </c>
      <c r="H177" s="45" t="n"/>
      <c r="I177" s="45" t="n"/>
    </row>
    <row r="178" ht="12.75" customHeight="1" s="198">
      <c r="A178" s="101" t="inlineStr">
        <is>
          <t>Burkina Faso</t>
        </is>
      </c>
      <c r="B178" s="62">
        <f t="array" ref="B178">INDEX(Countries!$D$2:$D$255, MATCH($A178, Countries!$B$2:$B$255, 0))
</f>
        <v/>
      </c>
      <c r="C178" s="95" t="n"/>
      <c r="D178" s="57">
        <f>IF(ISNUMBER(C178),C178*100,0)</f>
        <v/>
      </c>
      <c r="E178" s="57" t="n"/>
      <c r="F178" s="57" t="n"/>
      <c r="G178" s="57" t="n">
        <v>0</v>
      </c>
      <c r="H178" s="45" t="n"/>
      <c r="I178" s="45" t="n"/>
    </row>
    <row r="179" ht="12.75" customHeight="1" s="198">
      <c r="A179" s="101" t="inlineStr">
        <is>
          <t>Bulgaria</t>
        </is>
      </c>
      <c r="B179" s="62">
        <f t="array" ref="B179">INDEX(Countries!$D$2:$D$255, MATCH($A179, Countries!$B$2:$B$255, 0))
</f>
        <v/>
      </c>
      <c r="C179" s="95" t="n"/>
      <c r="D179" s="57">
        <f>IF(ISNUMBER(C179),C179*100,0)</f>
        <v/>
      </c>
      <c r="E179" s="57" t="n"/>
      <c r="F179" s="57" t="n"/>
      <c r="G179" s="57" t="n">
        <v>2</v>
      </c>
      <c r="H179" s="45" t="n"/>
      <c r="I179" s="45" t="n"/>
    </row>
    <row r="180" ht="12.75" customHeight="1" s="198">
      <c r="A180" s="101" t="inlineStr">
        <is>
          <t>Bosnia and Herzegovina</t>
        </is>
      </c>
      <c r="B180" s="62">
        <f t="array" ref="B180">INDEX(Countries!$D$2:$D$255, MATCH($A180, Countries!$B$2:$B$255, 0))
</f>
        <v/>
      </c>
      <c r="C180" s="95" t="n"/>
      <c r="D180" s="57">
        <f>IF(ISNUMBER(C180),C180*100,0)</f>
        <v/>
      </c>
      <c r="E180" s="57" t="n"/>
      <c r="F180" s="57" t="n"/>
      <c r="G180" s="57" t="n">
        <v>1</v>
      </c>
      <c r="H180" s="45" t="n"/>
      <c r="I180" s="45" t="n"/>
    </row>
    <row r="181" ht="12.75" customHeight="1" s="198">
      <c r="A181" s="101" t="inlineStr">
        <is>
          <t>Belarus</t>
        </is>
      </c>
      <c r="B181" s="62">
        <f t="array" ref="B181">INDEX(Countries!$D$2:$D$255, MATCH($A181, Countries!$B$2:$B$255, 0))
</f>
        <v/>
      </c>
      <c r="C181" s="95" t="n"/>
      <c r="D181" s="57">
        <f>IF(ISNUMBER(C181),C181*100,0)</f>
        <v/>
      </c>
      <c r="E181" s="57" t="n"/>
      <c r="F181" s="57" t="n"/>
      <c r="G181" s="57" t="n">
        <v>0</v>
      </c>
      <c r="H181" s="45" t="n"/>
      <c r="I181" s="45" t="n"/>
    </row>
    <row r="182" ht="12.75" customHeight="1" s="198">
      <c r="A182" s="101" t="inlineStr">
        <is>
          <t>Bolivia (Plurinational State of)</t>
        </is>
      </c>
      <c r="B182" s="62">
        <f t="array" ref="B182">INDEX(Countries!$D$2:$D$255, MATCH($A182, Countries!$B$2:$B$255, 0))
</f>
        <v/>
      </c>
      <c r="C182" s="95" t="n"/>
      <c r="D182" s="57">
        <f>IF(ISNUMBER(C182),C182*100,0)</f>
        <v/>
      </c>
      <c r="E182" s="57" t="n"/>
      <c r="F182" s="57" t="n"/>
      <c r="G182" s="57" t="n">
        <v>0</v>
      </c>
      <c r="H182" s="45" t="n"/>
      <c r="I182" s="45" t="n"/>
    </row>
    <row r="183" ht="12.75" customHeight="1" s="198">
      <c r="A183" s="101" t="inlineStr">
        <is>
          <t>Brunei Darussalam</t>
        </is>
      </c>
      <c r="B183" s="62">
        <f t="array" ref="B183">INDEX(Countries!$D$2:$D$255, MATCH($A183, Countries!$B$2:$B$255, 0))
</f>
        <v/>
      </c>
      <c r="C183" s="95" t="n"/>
      <c r="D183" s="57">
        <f>IF(ISNUMBER(C183),C183*100,0)</f>
        <v/>
      </c>
      <c r="E183" s="57" t="n"/>
      <c r="F183" s="57" t="n"/>
      <c r="G183" s="57" t="n">
        <v>2</v>
      </c>
      <c r="H183" s="45" t="n"/>
      <c r="I183" s="45" t="n"/>
    </row>
    <row r="184" ht="12.75" customHeight="1" s="198">
      <c r="A184" s="101" t="inlineStr">
        <is>
          <t>Bhutan</t>
        </is>
      </c>
      <c r="B184" s="62">
        <f t="array" ref="B184">INDEX(Countries!$D$2:$D$255, MATCH($A184, Countries!$B$2:$B$255, 0))
</f>
        <v/>
      </c>
      <c r="C184" s="95" t="n"/>
      <c r="D184" s="57">
        <f>IF(ISNUMBER(C184),C184*100,0)</f>
        <v/>
      </c>
      <c r="E184" s="57" t="n"/>
      <c r="F184" s="57" t="n"/>
      <c r="G184" s="57" t="n">
        <v>0</v>
      </c>
      <c r="H184" s="45" t="n"/>
      <c r="I184" s="45" t="n"/>
    </row>
    <row r="185" ht="12.75" customHeight="1" s="198">
      <c r="A185" s="101" t="inlineStr">
        <is>
          <t>Bouvet Island</t>
        </is>
      </c>
      <c r="B185" s="62">
        <f t="array" ref="B185">INDEX(Countries!$D$2:$D$255, MATCH($A185, Countries!$B$2:$B$255, 0))
</f>
        <v/>
      </c>
      <c r="C185" s="95" t="n"/>
      <c r="D185" s="57">
        <f>IF(ISNUMBER(C185),C185*100,0)</f>
        <v/>
      </c>
      <c r="E185" s="57" t="n"/>
      <c r="F185" s="57" t="n"/>
      <c r="G185" s="57" t="n">
        <v>0</v>
      </c>
      <c r="H185" s="45" t="n"/>
      <c r="I185" s="45" t="n"/>
    </row>
    <row r="186" ht="12.75" customHeight="1" s="198">
      <c r="A186" s="101" t="inlineStr">
        <is>
          <t>Botswana</t>
        </is>
      </c>
      <c r="B186" s="62">
        <f t="array" ref="B186">INDEX(Countries!$D$2:$D$255, MATCH($A186, Countries!$B$2:$B$255, 0))
</f>
        <v/>
      </c>
      <c r="C186" s="95" t="n"/>
      <c r="D186" s="57">
        <f>IF(ISNUMBER(C186),C186*100,0)</f>
        <v/>
      </c>
      <c r="E186" s="57" t="n"/>
      <c r="F186" s="57" t="n"/>
      <c r="G186" s="57" t="n">
        <v>0</v>
      </c>
      <c r="H186" s="45" t="n"/>
      <c r="I186" s="45" t="n"/>
    </row>
    <row r="187" ht="12.75" customHeight="1" s="198">
      <c r="A187" s="101" t="inlineStr">
        <is>
          <t>Central African Republic</t>
        </is>
      </c>
      <c r="B187" s="62">
        <f t="array" ref="B187">INDEX(Countries!$D$2:$D$255, MATCH($A187, Countries!$B$2:$B$255, 0))
</f>
        <v/>
      </c>
      <c r="C187" s="95" t="n"/>
      <c r="D187" s="57">
        <f>IF(ISNUMBER(C187),C187*100,0)</f>
        <v/>
      </c>
      <c r="E187" s="57" t="n"/>
      <c r="F187" s="57" t="n"/>
      <c r="G187" s="57" t="n">
        <v>0</v>
      </c>
      <c r="H187" s="45" t="n"/>
      <c r="I187" s="45" t="n"/>
    </row>
    <row r="188" ht="12.75" customHeight="1" s="198">
      <c r="A188" s="101" t="inlineStr">
        <is>
          <t>Switzerland</t>
        </is>
      </c>
      <c r="B188" s="62">
        <f t="array" ref="B188">INDEX(Countries!$D$2:$D$255, MATCH($A188, Countries!$B$2:$B$255, 0))
</f>
        <v/>
      </c>
      <c r="C188" s="95" t="n"/>
      <c r="D188" s="57">
        <f>IF(ISNUMBER(C188),C188*100,0)</f>
        <v/>
      </c>
      <c r="E188" s="57" t="n"/>
      <c r="F188" s="57" t="n"/>
      <c r="G188" s="57" t="n">
        <v>0</v>
      </c>
      <c r="H188" s="45" t="n"/>
      <c r="I188" s="45" t="n"/>
    </row>
    <row r="189" ht="12.75" customHeight="1" s="198">
      <c r="A189" s="101" t="inlineStr">
        <is>
          <t>Côte d'Ivoire</t>
        </is>
      </c>
      <c r="B189" s="62">
        <f t="array" ref="B189">INDEX(Countries!$D$2:$D$255, MATCH($A189, Countries!$B$2:$B$255, 0))
</f>
        <v/>
      </c>
      <c r="C189" s="95" t="n"/>
      <c r="D189" s="57">
        <f>IF(ISNUMBER(C189),C189*100,0)</f>
        <v/>
      </c>
      <c r="E189" s="57" t="n"/>
      <c r="F189" s="57" t="n"/>
      <c r="G189" s="57" t="n">
        <v>1</v>
      </c>
      <c r="H189" s="45" t="n"/>
      <c r="I189" s="45" t="n"/>
    </row>
    <row r="190" ht="12.75" customHeight="1" s="198">
      <c r="A190" s="101" t="inlineStr">
        <is>
          <t>Cameroon</t>
        </is>
      </c>
      <c r="B190" s="62">
        <f t="array" ref="B190">INDEX(Countries!$D$2:$D$255, MATCH($A190, Countries!$B$2:$B$255, 0))
</f>
        <v/>
      </c>
      <c r="C190" s="95" t="n"/>
      <c r="D190" s="57">
        <f>IF(ISNUMBER(C190),C190*100,0)</f>
        <v/>
      </c>
      <c r="E190" s="57" t="n"/>
      <c r="F190" s="57" t="n"/>
      <c r="G190" s="57" t="n">
        <v>0</v>
      </c>
      <c r="H190" s="45" t="n"/>
      <c r="I190" s="45" t="n"/>
    </row>
    <row r="191" ht="12.75" customHeight="1" s="198">
      <c r="A191" s="101" t="inlineStr">
        <is>
          <t>Democratic republic of the congo</t>
        </is>
      </c>
      <c r="B191" s="62">
        <f t="array" ref="B191">INDEX(Countries!$D$2:$D$255, MATCH($A191, Countries!$B$2:$B$255, 0))
</f>
        <v/>
      </c>
      <c r="C191" s="95" t="n"/>
      <c r="D191" s="57">
        <f>IF(ISNUMBER(C191),C191*100,0)</f>
        <v/>
      </c>
      <c r="E191" s="57" t="n"/>
      <c r="F191" s="57" t="n"/>
      <c r="G191" s="57" t="n">
        <v>1</v>
      </c>
      <c r="H191" s="45" t="n"/>
      <c r="I191" s="45" t="n"/>
    </row>
    <row r="192" ht="12.75" customHeight="1" s="198">
      <c r="A192" s="101" t="inlineStr">
        <is>
          <t>Republic of Congo</t>
        </is>
      </c>
      <c r="B192" s="62">
        <f t="array" ref="B192">INDEX(Countries!$D$2:$D$255, MATCH($A192, Countries!$B$2:$B$255, 0))
</f>
        <v/>
      </c>
      <c r="C192" s="95" t="n"/>
      <c r="D192" s="57">
        <f>IF(ISNUMBER(C192),C192*100,0)</f>
        <v/>
      </c>
      <c r="E192" s="57" t="n"/>
      <c r="F192" s="57" t="n"/>
      <c r="G192" s="57" t="n">
        <v>0</v>
      </c>
      <c r="H192" s="45" t="n"/>
      <c r="I192" s="45" t="n"/>
    </row>
    <row r="193" ht="12.75" customHeight="1" s="198">
      <c r="A193" s="101" t="inlineStr">
        <is>
          <t>Cook Islands</t>
        </is>
      </c>
      <c r="B193" s="62">
        <f t="array" ref="B193">INDEX(Countries!$D$2:$D$255, MATCH($A193, Countries!$B$2:$B$255, 0))
</f>
        <v/>
      </c>
      <c r="C193" s="95" t="n"/>
      <c r="D193" s="57">
        <f>IF(ISNUMBER(C193),C193*100,0)</f>
        <v/>
      </c>
      <c r="E193" s="57" t="n"/>
      <c r="F193" s="57" t="n"/>
      <c r="G193" s="57" t="n">
        <v>0</v>
      </c>
      <c r="H193" s="45" t="n"/>
      <c r="I193" s="45" t="n"/>
    </row>
    <row r="194" ht="12.75" customHeight="1" s="198">
      <c r="A194" s="101" t="inlineStr">
        <is>
          <t>Cabo Verde</t>
        </is>
      </c>
      <c r="B194" s="62">
        <f t="array" ref="B194">INDEX(Countries!$D$2:$D$255, MATCH($A194, Countries!$B$2:$B$255, 0))
</f>
        <v/>
      </c>
      <c r="C194" s="95" t="n"/>
      <c r="D194" s="57">
        <f>IF(ISNUMBER(C194),C194*100,0)</f>
        <v/>
      </c>
      <c r="E194" s="57" t="n"/>
      <c r="F194" s="57" t="n"/>
      <c r="G194" s="57" t="n">
        <v>2</v>
      </c>
      <c r="H194" s="45" t="n"/>
      <c r="I194" s="45" t="n"/>
    </row>
    <row r="195" ht="12.75" customHeight="1" s="198">
      <c r="A195" s="101" t="inlineStr">
        <is>
          <t>Czechia</t>
        </is>
      </c>
      <c r="B195" s="62">
        <f t="array" ref="B195">INDEX(Countries!$D$2:$D$255, MATCH($A195, Countries!$B$2:$B$255, 0))
</f>
        <v/>
      </c>
      <c r="C195" s="95" t="n"/>
      <c r="D195" s="57">
        <f>IF(ISNUMBER(C195),C195*100,0)</f>
        <v/>
      </c>
      <c r="E195" s="57" t="n"/>
      <c r="F195" s="57" t="n"/>
      <c r="G195" s="57" t="n">
        <v>0</v>
      </c>
      <c r="H195" s="45" t="n"/>
      <c r="I195" s="45" t="n"/>
    </row>
    <row r="196" ht="12.75" customHeight="1" s="198">
      <c r="A196" s="101" t="inlineStr">
        <is>
          <t>Djibouti</t>
        </is>
      </c>
      <c r="B196" s="62">
        <f t="array" ref="B196">INDEX(Countries!$D$2:$D$255, MATCH($A196, Countries!$B$2:$B$255, 0))
</f>
        <v/>
      </c>
      <c r="C196" s="95" t="n"/>
      <c r="D196" s="57">
        <f>IF(ISNUMBER(C196),C196*100,0)</f>
        <v/>
      </c>
      <c r="E196" s="57" t="n"/>
      <c r="F196" s="57" t="n"/>
      <c r="G196" s="57" t="n">
        <v>1</v>
      </c>
      <c r="H196" s="45" t="n"/>
      <c r="I196" s="45" t="n"/>
    </row>
    <row r="197" ht="12.75" customHeight="1" s="198">
      <c r="A197" s="101" t="inlineStr">
        <is>
          <t>Ecuador</t>
        </is>
      </c>
      <c r="B197" s="62">
        <f t="array" ref="B197">INDEX(Countries!$D$2:$D$255, MATCH($A197, Countries!$B$2:$B$255, 0))
</f>
        <v/>
      </c>
      <c r="C197" s="95" t="n"/>
      <c r="D197" s="57">
        <f>IF(ISNUMBER(C197),C197*100,0)</f>
        <v/>
      </c>
      <c r="E197" s="57" t="n"/>
      <c r="F197" s="57" t="n"/>
      <c r="G197" s="57" t="n">
        <v>2</v>
      </c>
      <c r="H197" s="45" t="n"/>
      <c r="I197" s="45" t="n"/>
    </row>
    <row r="198" ht="12.75" customHeight="1" s="198">
      <c r="A198" s="101" t="inlineStr">
        <is>
          <t>Ethiopia</t>
        </is>
      </c>
      <c r="B198" s="62">
        <f t="array" ref="B198">INDEX(Countries!$D$2:$D$255, MATCH($A198, Countries!$B$2:$B$255, 0))
</f>
        <v/>
      </c>
      <c r="C198" s="95" t="n"/>
      <c r="D198" s="57">
        <f>IF(ISNUMBER(C198),C198*100,0)</f>
        <v/>
      </c>
      <c r="E198" s="57" t="n"/>
      <c r="F198" s="57" t="n"/>
      <c r="G198" s="57" t="n">
        <v>0</v>
      </c>
      <c r="H198" s="45" t="n"/>
      <c r="I198" s="45" t="n"/>
    </row>
    <row r="199" ht="12.75" customHeight="1" s="198">
      <c r="A199" s="101" t="inlineStr">
        <is>
          <t>Falkland Islands</t>
        </is>
      </c>
      <c r="B199" s="62">
        <f t="array" ref="B199">INDEX(Countries!$D$2:$D$255, MATCH($A199, Countries!$B$2:$B$255, 0))
</f>
        <v/>
      </c>
      <c r="C199" s="95" t="n"/>
      <c r="D199" s="57">
        <f>IF(ISNUMBER(C199),C199*100,0)</f>
        <v/>
      </c>
      <c r="E199" s="57" t="n"/>
      <c r="F199" s="57" t="n"/>
      <c r="G199" s="57" t="n">
        <v>1</v>
      </c>
      <c r="H199" s="45" t="n"/>
      <c r="I199" s="45" t="n"/>
    </row>
    <row r="200" ht="12.75" customHeight="1" s="198">
      <c r="A200" s="101" t="inlineStr">
        <is>
          <t>Faroe Islands</t>
        </is>
      </c>
      <c r="B200" s="62">
        <f t="array" ref="B200">INDEX(Countries!$D$2:$D$255, MATCH($A200, Countries!$B$2:$B$255, 0))
</f>
        <v/>
      </c>
      <c r="C200" s="95" t="n"/>
      <c r="D200" s="57">
        <f>IF(ISNUMBER(C200),C200*100,0)</f>
        <v/>
      </c>
      <c r="E200" s="57" t="n"/>
      <c r="F200" s="57" t="n"/>
      <c r="G200" s="57" t="n">
        <v>1</v>
      </c>
      <c r="H200" s="45" t="n"/>
      <c r="I200" s="45" t="n"/>
    </row>
    <row r="201" ht="12.75" customHeight="1" s="198">
      <c r="A201" s="101" t="inlineStr">
        <is>
          <t>Gabon</t>
        </is>
      </c>
      <c r="B201" s="62">
        <f t="array" ref="B201">INDEX(Countries!$D$2:$D$255, MATCH($A201, Countries!$B$2:$B$255, 0))
</f>
        <v/>
      </c>
      <c r="C201" s="95" t="n"/>
      <c r="D201" s="57">
        <f>IF(ISNUMBER(C201),C201*100,0)</f>
        <v/>
      </c>
      <c r="E201" s="57" t="n"/>
      <c r="F201" s="57" t="n"/>
      <c r="G201" s="57" t="n">
        <v>2</v>
      </c>
      <c r="H201" s="45" t="n"/>
      <c r="I201" s="45" t="n"/>
    </row>
    <row r="202" ht="12.75" customHeight="1" s="198">
      <c r="A202" s="101" t="inlineStr">
        <is>
          <t>Georgia</t>
        </is>
      </c>
      <c r="B202" s="62">
        <f t="array" ref="B202">INDEX(Countries!$D$2:$D$255, MATCH($A202, Countries!$B$2:$B$255, 0))
</f>
        <v/>
      </c>
      <c r="C202" s="95" t="n"/>
      <c r="D202" s="57">
        <f>IF(ISNUMBER(C202),C202*100,0)</f>
        <v/>
      </c>
      <c r="E202" s="57" t="n"/>
      <c r="F202" s="57" t="n"/>
      <c r="G202" s="57" t="n">
        <v>1</v>
      </c>
      <c r="H202" s="45" t="n"/>
      <c r="I202" s="45" t="n"/>
    </row>
    <row r="203" ht="12.75" customHeight="1" s="198">
      <c r="A203" s="101" t="inlineStr">
        <is>
          <t>Gibraltar</t>
        </is>
      </c>
      <c r="B203" s="62">
        <f t="array" ref="B203">INDEX(Countries!$D$2:$D$255, MATCH($A203, Countries!$B$2:$B$255, 0))
</f>
        <v/>
      </c>
      <c r="C203" s="95" t="n"/>
      <c r="D203" s="57">
        <f>IF(ISNUMBER(C203),C203*100,0)</f>
        <v/>
      </c>
      <c r="E203" s="57" t="n"/>
      <c r="F203" s="57" t="n"/>
      <c r="G203" s="57" t="n">
        <v>1</v>
      </c>
      <c r="H203" s="45" t="n"/>
      <c r="I203" s="45" t="n"/>
    </row>
    <row r="204" ht="12.75" customHeight="1" s="198">
      <c r="A204" s="101" t="inlineStr">
        <is>
          <t>Gambia</t>
        </is>
      </c>
      <c r="B204" s="62">
        <f t="array" ref="B204">INDEX(Countries!$D$2:$D$255, MATCH($A204, Countries!$B$2:$B$255, 0))
</f>
        <v/>
      </c>
      <c r="C204" s="95" t="n"/>
      <c r="D204" s="57">
        <f>IF(ISNUMBER(C204),C204*100,0)</f>
        <v/>
      </c>
      <c r="E204" s="57" t="n"/>
      <c r="F204" s="57" t="n"/>
      <c r="G204" s="57" t="n">
        <v>2</v>
      </c>
      <c r="H204" s="45" t="n"/>
      <c r="I204" s="45" t="n"/>
    </row>
    <row r="205" ht="12.75" customHeight="1" s="198">
      <c r="A205" s="101" t="inlineStr">
        <is>
          <t>Equatorial Guinea</t>
        </is>
      </c>
      <c r="B205" s="62">
        <f t="array" ref="B205">INDEX(Countries!$D$2:$D$255, MATCH($A205, Countries!$B$2:$B$255, 0))
</f>
        <v/>
      </c>
      <c r="C205" s="95" t="n"/>
      <c r="D205" s="57">
        <f>IF(ISNUMBER(C205),C205*100,0)</f>
        <v/>
      </c>
      <c r="E205" s="57" t="n"/>
      <c r="F205" s="57" t="n"/>
      <c r="G205" s="57" t="n">
        <v>2</v>
      </c>
      <c r="H205" s="45" t="n"/>
      <c r="I205" s="45" t="n"/>
    </row>
    <row r="206" ht="12.75" customHeight="1" s="198">
      <c r="A206" s="101" t="inlineStr">
        <is>
          <t>French Guiana</t>
        </is>
      </c>
      <c r="B206" s="62">
        <f t="array" ref="B206">INDEX(Countries!$D$2:$D$255, MATCH($A206, Countries!$B$2:$B$255, 0))
</f>
        <v/>
      </c>
      <c r="C206" s="95" t="n"/>
      <c r="D206" s="57">
        <f>IF(ISNUMBER(C206),C206*100,0)</f>
        <v/>
      </c>
      <c r="E206" s="57" t="n"/>
      <c r="F206" s="57" t="n"/>
      <c r="G206" s="57" t="n">
        <v>1</v>
      </c>
      <c r="H206" s="45" t="n"/>
      <c r="I206" s="45" t="n"/>
    </row>
    <row r="207" ht="12.75" customHeight="1" s="198">
      <c r="A207" s="101" t="inlineStr">
        <is>
          <t>Guyana</t>
        </is>
      </c>
      <c r="B207" s="62">
        <f t="array" ref="B207">INDEX(Countries!$D$2:$D$255, MATCH($A207, Countries!$B$2:$B$255, 0))
</f>
        <v/>
      </c>
      <c r="C207" s="95" t="n"/>
      <c r="D207" s="57">
        <f>IF(ISNUMBER(C207),C207*100,0)</f>
        <v/>
      </c>
      <c r="E207" s="57" t="n"/>
      <c r="F207" s="57" t="n"/>
      <c r="G207" s="57" t="n">
        <v>1</v>
      </c>
      <c r="H207" s="45" t="n"/>
      <c r="I207" s="45" t="n"/>
    </row>
    <row r="208" ht="12.75" customHeight="1" s="198">
      <c r="A208" s="101" t="inlineStr">
        <is>
          <t>Heard Island and McDonald Islands</t>
        </is>
      </c>
      <c r="B208" s="62">
        <f t="array" ref="B208">INDEX(Countries!$D$2:$D$255, MATCH($A208, Countries!$B$2:$B$255, 0))
</f>
        <v/>
      </c>
      <c r="C208" s="95" t="n"/>
      <c r="D208" s="57">
        <f>IF(ISNUMBER(C208),C208*100,0)</f>
        <v/>
      </c>
      <c r="E208" s="57" t="n"/>
      <c r="F208" s="57" t="n"/>
      <c r="G208" s="57" t="n">
        <v>0</v>
      </c>
      <c r="H208" s="45" t="n"/>
      <c r="I208" s="45" t="n"/>
    </row>
    <row r="209" ht="12.75" customHeight="1" s="198">
      <c r="A209" s="101" t="inlineStr">
        <is>
          <t>Hungary</t>
        </is>
      </c>
      <c r="B209" s="62">
        <f t="array" ref="B209">INDEX(Countries!$D$2:$D$255, MATCH($A209, Countries!$B$2:$B$255, 0))
</f>
        <v/>
      </c>
      <c r="C209" s="95" t="n"/>
      <c r="D209" s="57">
        <f>IF(ISNUMBER(C209),C209*100,0)</f>
        <v/>
      </c>
      <c r="E209" s="57" t="n"/>
      <c r="F209" s="57" t="n"/>
      <c r="G209" s="57" t="n">
        <v>0</v>
      </c>
      <c r="H209" s="45" t="n"/>
      <c r="I209" s="45" t="n"/>
    </row>
    <row r="210" ht="12.75" customHeight="1" s="198">
      <c r="A210" s="101" t="inlineStr">
        <is>
          <t>British Indian Ocean Territory</t>
        </is>
      </c>
      <c r="B210" s="62">
        <f t="array" ref="B210">INDEX(Countries!$D$2:$D$255, MATCH($A210, Countries!$B$2:$B$255, 0))
</f>
        <v/>
      </c>
      <c r="C210" s="95" t="n"/>
      <c r="D210" s="57">
        <f>IF(ISNUMBER(C210),C210*100,0)</f>
        <v/>
      </c>
      <c r="E210" s="57" t="n"/>
      <c r="F210" s="57" t="n"/>
      <c r="G210" s="57" t="n">
        <v>2</v>
      </c>
      <c r="H210" s="45" t="n"/>
      <c r="I210" s="45" t="n"/>
    </row>
    <row r="211" ht="12.75" customHeight="1" s="198">
      <c r="A211" s="101" t="inlineStr">
        <is>
          <t>Kyrgyzstan</t>
        </is>
      </c>
      <c r="B211" s="62">
        <f t="array" ref="B211">INDEX(Countries!$D$2:$D$255, MATCH($A211, Countries!$B$2:$B$255, 0))
</f>
        <v/>
      </c>
      <c r="C211" s="95" t="n"/>
      <c r="D211" s="57">
        <f>IF(ISNUMBER(C211),C211*100,0)</f>
        <v/>
      </c>
      <c r="E211" s="57" t="n"/>
      <c r="F211" s="57" t="n"/>
      <c r="G211" s="57" t="n">
        <v>0</v>
      </c>
      <c r="H211" s="45" t="n"/>
      <c r="I211" s="45" t="n"/>
    </row>
    <row r="212" ht="12.75" customHeight="1" s="198">
      <c r="A212" s="101" t="inlineStr">
        <is>
          <t>Laos</t>
        </is>
      </c>
      <c r="B212" s="62">
        <f t="array" ref="B212">INDEX(Countries!$D$2:$D$255, MATCH($A212, Countries!$B$2:$B$255, 0))
</f>
        <v/>
      </c>
      <c r="C212" s="95" t="n"/>
      <c r="D212" s="57">
        <f>IF(ISNUMBER(C212),C212*100,0)</f>
        <v/>
      </c>
      <c r="E212" s="57" t="n"/>
      <c r="F212" s="57" t="n"/>
      <c r="G212" s="57" t="n">
        <v>0</v>
      </c>
      <c r="H212" s="45" t="n"/>
      <c r="I212" s="45" t="n"/>
    </row>
    <row r="213" ht="12.75" customHeight="1" s="198">
      <c r="A213" s="101" t="inlineStr">
        <is>
          <t>Liberia</t>
        </is>
      </c>
      <c r="B213" s="62">
        <f t="array" ref="B213">INDEX(Countries!$D$2:$D$255, MATCH($A213, Countries!$B$2:$B$255, 0))
</f>
        <v/>
      </c>
      <c r="C213" s="95" t="n"/>
      <c r="D213" s="57">
        <f>IF(ISNUMBER(C213),C213*100,0)</f>
        <v/>
      </c>
      <c r="E213" s="57" t="n"/>
      <c r="F213" s="57" t="n"/>
      <c r="G213" s="57" t="n">
        <v>1</v>
      </c>
      <c r="H213" s="45" t="n"/>
      <c r="I213" s="45" t="n"/>
    </row>
    <row r="214" ht="12.75" customHeight="1" s="198">
      <c r="A214" s="101" t="inlineStr">
        <is>
          <t>Liechtenstein</t>
        </is>
      </c>
      <c r="B214" s="62">
        <f t="array" ref="B214">INDEX(Countries!$D$2:$D$255, MATCH($A214, Countries!$B$2:$B$255, 0))
</f>
        <v/>
      </c>
      <c r="C214" s="95" t="n"/>
      <c r="D214" s="57">
        <f>IF(ISNUMBER(C214),C214*100,0)</f>
        <v/>
      </c>
      <c r="E214" s="57" t="n"/>
      <c r="F214" s="57" t="n"/>
      <c r="G214" s="57" t="n">
        <v>0</v>
      </c>
      <c r="H214" s="45" t="n"/>
      <c r="I214" s="45" t="n"/>
    </row>
    <row r="215" ht="12.75" customHeight="1" s="198">
      <c r="A215" s="101" t="inlineStr">
        <is>
          <t>Lesotho</t>
        </is>
      </c>
      <c r="B215" s="62">
        <f t="array" ref="B215">INDEX(Countries!$D$2:$D$255, MATCH($A215, Countries!$B$2:$B$255, 0))
</f>
        <v/>
      </c>
      <c r="C215" s="95" t="n"/>
      <c r="D215" s="57">
        <f>IF(ISNUMBER(C215),C215*100,0)</f>
        <v/>
      </c>
      <c r="E215" s="57" t="n"/>
      <c r="F215" s="57" t="n"/>
      <c r="G215" s="57" t="n">
        <v>0</v>
      </c>
      <c r="H215" s="45" t="n"/>
      <c r="I215" s="45" t="n"/>
    </row>
    <row r="216" ht="12.75" customHeight="1" s="198">
      <c r="A216" s="101" t="inlineStr">
        <is>
          <t>Luxembourg</t>
        </is>
      </c>
      <c r="B216" s="62">
        <f t="array" ref="B216">INDEX(Countries!$D$2:$D$255, MATCH($A216, Countries!$B$2:$B$255, 0))
</f>
        <v/>
      </c>
      <c r="C216" s="95" t="n"/>
      <c r="D216" s="57">
        <f>IF(ISNUMBER(C216),C216*100,0)</f>
        <v/>
      </c>
      <c r="E216" s="57" t="n"/>
      <c r="F216" s="57" t="n"/>
      <c r="G216" s="57" t="n">
        <v>0</v>
      </c>
      <c r="H216" s="45" t="n"/>
      <c r="I216" s="45" t="n"/>
    </row>
    <row r="217" ht="12.75" customHeight="1" s="198">
      <c r="A217" s="101" t="inlineStr">
        <is>
          <t>Latvia</t>
        </is>
      </c>
      <c r="B217" s="62">
        <f t="array" ref="B217">INDEX(Countries!$D$2:$D$255, MATCH($A217, Countries!$B$2:$B$255, 0))
</f>
        <v/>
      </c>
      <c r="C217" s="95" t="n"/>
      <c r="D217" s="57">
        <f>IF(ISNUMBER(C217),C217*100,0)</f>
        <v/>
      </c>
      <c r="E217" s="57" t="n"/>
      <c r="F217" s="57" t="n"/>
      <c r="G217" s="57" t="n">
        <v>2</v>
      </c>
      <c r="H217" s="45" t="n"/>
      <c r="I217" s="45" t="n"/>
    </row>
    <row r="218" ht="12.75" customHeight="1" s="198">
      <c r="A218" s="101" t="e">
        <v>#N/A</v>
      </c>
      <c r="B218" s="189" t="inlineStr">
        <is>
          <t>MAC</t>
        </is>
      </c>
      <c r="C218" s="95" t="n"/>
      <c r="D218" s="57">
        <f>IF(ISNUMBER(C218),C218*100,0)</f>
        <v/>
      </c>
      <c r="E218" s="57" t="n"/>
      <c r="F218" s="57" t="n"/>
      <c r="G218" s="57" t="n">
        <v>1</v>
      </c>
      <c r="H218" s="45" t="n"/>
      <c r="I218" s="45" t="n"/>
    </row>
    <row r="219" ht="12.75" customHeight="1" s="198">
      <c r="A219" s="101" t="inlineStr">
        <is>
          <t>Moldova</t>
        </is>
      </c>
      <c r="B219" s="62">
        <f t="array" ref="B219">INDEX(Countries!$D$2:$D$255, MATCH($A219, Countries!$B$2:$B$255, 0))
</f>
        <v/>
      </c>
      <c r="C219" s="95" t="n"/>
      <c r="D219" s="57">
        <f>IF(ISNUMBER(C219),C219*100,0)</f>
        <v/>
      </c>
      <c r="E219" s="57" t="n"/>
      <c r="F219" s="57" t="n"/>
      <c r="G219" s="57" t="n">
        <v>0</v>
      </c>
      <c r="H219" s="45" t="n"/>
      <c r="I219" s="45" t="n"/>
    </row>
    <row r="220" ht="12.75" customHeight="1" s="198">
      <c r="A220" s="101" t="inlineStr">
        <is>
          <t>Macedonia</t>
        </is>
      </c>
      <c r="B220" s="62">
        <f t="array" ref="B220">INDEX(Countries!$D$2:$D$255, MATCH($A220, Countries!$B$2:$B$255, 0))
</f>
        <v/>
      </c>
      <c r="C220" s="95" t="n"/>
      <c r="D220" s="57">
        <f>IF(ISNUMBER(C220),C220*100,0)</f>
        <v/>
      </c>
      <c r="E220" s="57" t="n"/>
      <c r="F220" s="57" t="n"/>
      <c r="G220" s="57" t="n">
        <v>0</v>
      </c>
      <c r="H220" s="45" t="n"/>
      <c r="I220" s="45" t="n"/>
    </row>
    <row r="221" ht="12.75" customHeight="1" s="198">
      <c r="A221" s="101" t="inlineStr">
        <is>
          <t>Mali</t>
        </is>
      </c>
      <c r="B221" s="62">
        <f t="array" ref="B221">INDEX(Countries!$D$2:$D$255, MATCH($A221, Countries!$B$2:$B$255, 0))
</f>
        <v/>
      </c>
      <c r="C221" s="95" t="n"/>
      <c r="D221" s="57">
        <f>IF(ISNUMBER(C221),C221*100,0)</f>
        <v/>
      </c>
      <c r="E221" s="57" t="n"/>
      <c r="F221" s="57" t="n"/>
      <c r="G221" s="57" t="n">
        <v>0</v>
      </c>
      <c r="H221" s="45" t="n"/>
      <c r="I221" s="45" t="n"/>
    </row>
    <row r="222" ht="12.75" customHeight="1" s="198">
      <c r="A222" s="101" t="inlineStr">
        <is>
          <t>Mongolia</t>
        </is>
      </c>
      <c r="B222" s="62">
        <f t="array" ref="B222">INDEX(Countries!$D$2:$D$255, MATCH($A222, Countries!$B$2:$B$255, 0))
</f>
        <v/>
      </c>
      <c r="C222" s="95" t="n"/>
      <c r="D222" s="57">
        <f>IF(ISNUMBER(C222),C222*100,0)</f>
        <v/>
      </c>
      <c r="E222" s="57" t="n"/>
      <c r="F222" s="57" t="n"/>
      <c r="G222" s="57" t="n">
        <v>0</v>
      </c>
      <c r="H222" s="45" t="n"/>
      <c r="I222" s="45" t="n"/>
    </row>
    <row r="223" ht="12.75" customHeight="1" s="198">
      <c r="A223" s="101" t="inlineStr">
        <is>
          <t>Malawi</t>
        </is>
      </c>
      <c r="B223" s="62">
        <f t="array" ref="B223">INDEX(Countries!$D$2:$D$255, MATCH($A223, Countries!$B$2:$B$255, 0))
</f>
        <v/>
      </c>
      <c r="C223" s="95" t="n"/>
      <c r="D223" s="57">
        <f>IF(ISNUMBER(C223),C223*100,0)</f>
        <v/>
      </c>
      <c r="E223" s="57" t="n"/>
      <c r="F223" s="57" t="n"/>
      <c r="G223" s="57" t="n">
        <v>0</v>
      </c>
      <c r="H223" s="45" t="n"/>
      <c r="I223" s="45" t="n"/>
    </row>
    <row r="224" ht="12.75" customHeight="1" s="198">
      <c r="A224" s="101" t="inlineStr">
        <is>
          <t>Namibia</t>
        </is>
      </c>
      <c r="B224" s="62">
        <f t="array" ref="B224">INDEX(Countries!$D$2:$D$255, MATCH($A224, Countries!$B$2:$B$255, 0))
</f>
        <v/>
      </c>
      <c r="C224" s="95" t="n"/>
      <c r="D224" s="57">
        <f>IF(ISNUMBER(C224),C224*100,0)</f>
        <v/>
      </c>
      <c r="E224" s="57" t="n"/>
      <c r="F224" s="57" t="n"/>
      <c r="G224" s="57" t="n">
        <v>1</v>
      </c>
      <c r="H224" s="45" t="n"/>
      <c r="I224" s="45" t="n"/>
    </row>
    <row r="225" ht="12.75" customHeight="1" s="198">
      <c r="A225" s="101" t="inlineStr">
        <is>
          <t>Niger</t>
        </is>
      </c>
      <c r="B225" s="62">
        <f t="array" ref="B225">INDEX(Countries!$D$2:$D$255, MATCH($A225, Countries!$B$2:$B$255, 0))
</f>
        <v/>
      </c>
      <c r="C225" s="95" t="n"/>
      <c r="D225" s="57">
        <f>IF(ISNUMBER(C225),C225*100,0)</f>
        <v/>
      </c>
      <c r="E225" s="57" t="n"/>
      <c r="F225" s="57" t="n"/>
      <c r="G225" s="57" t="n">
        <v>0</v>
      </c>
      <c r="H225" s="45" t="n"/>
      <c r="I225" s="45" t="n"/>
    </row>
    <row r="226" ht="12.75" customHeight="1" s="198">
      <c r="A226" s="101" t="inlineStr">
        <is>
          <t>Niue</t>
        </is>
      </c>
      <c r="B226" s="62">
        <f t="array" ref="B226">INDEX(Countries!$D$2:$D$255, MATCH($A226, Countries!$B$2:$B$255, 0))
</f>
        <v/>
      </c>
      <c r="C226" s="95" t="n"/>
      <c r="D226" s="57">
        <f>IF(ISNUMBER(C226),C226*100,0)</f>
        <v/>
      </c>
      <c r="E226" s="57" t="n"/>
      <c r="F226" s="57" t="n"/>
      <c r="G226" s="57" t="n">
        <v>1</v>
      </c>
      <c r="H226" s="45" t="n"/>
      <c r="I226" s="45" t="n"/>
    </row>
    <row r="227" ht="12.75" customHeight="1" s="198">
      <c r="A227" s="101" t="inlineStr">
        <is>
          <t>Nepal</t>
        </is>
      </c>
      <c r="B227" s="62">
        <f t="array" ref="B227">INDEX(Countries!$D$2:$D$255, MATCH($A227, Countries!$B$2:$B$255, 0))
</f>
        <v/>
      </c>
      <c r="C227" s="95" t="n"/>
      <c r="D227" s="57">
        <f>IF(ISNUMBER(C227),C227*100,0)</f>
        <v/>
      </c>
      <c r="E227" s="57" t="n"/>
      <c r="F227" s="57" t="n"/>
      <c r="G227" s="57" t="n">
        <v>0</v>
      </c>
      <c r="H227" s="45" t="n"/>
      <c r="I227" s="45" t="n"/>
    </row>
    <row r="228" ht="12.75" customHeight="1" s="198">
      <c r="A228" s="101" t="inlineStr">
        <is>
          <t>Nauru</t>
        </is>
      </c>
      <c r="B228" s="62">
        <f t="array" ref="B228">INDEX(Countries!$D$2:$D$255, MATCH($A228, Countries!$B$2:$B$255, 0))
</f>
        <v/>
      </c>
      <c r="C228" s="95" t="n"/>
      <c r="D228" s="57">
        <f>IF(ISNUMBER(C228),C228*100,0)</f>
        <v/>
      </c>
      <c r="E228" s="57" t="n"/>
      <c r="F228" s="57" t="n"/>
      <c r="G228" s="57" t="n">
        <v>0</v>
      </c>
      <c r="H228" s="45" t="n"/>
      <c r="I228" s="45" t="n"/>
    </row>
    <row r="229" ht="12.75" customHeight="1" s="198">
      <c r="A229" s="101" t="inlineStr">
        <is>
          <t>Pakistan</t>
        </is>
      </c>
      <c r="B229" s="62">
        <f t="array" ref="B229">INDEX(Countries!$D$2:$D$255, MATCH($A229, Countries!$B$2:$B$255, 0))
</f>
        <v/>
      </c>
      <c r="C229" s="95" t="n"/>
      <c r="D229" s="57">
        <f>IF(ISNUMBER(C229),C229*100,0)</f>
        <v/>
      </c>
      <c r="E229" s="57" t="n"/>
      <c r="F229" s="57" t="n"/>
      <c r="G229" s="57" t="n">
        <v>1</v>
      </c>
      <c r="H229" s="45" t="n"/>
      <c r="I229" s="45" t="n"/>
    </row>
    <row r="230" ht="12.75" customHeight="1" s="198">
      <c r="A230" s="101" t="inlineStr">
        <is>
          <t>Pitcairn</t>
        </is>
      </c>
      <c r="B230" s="62">
        <f t="array" ref="B230">INDEX(Countries!$D$2:$D$255, MATCH($A230, Countries!$B$2:$B$255, 0))
</f>
        <v/>
      </c>
      <c r="C230" s="95" t="n"/>
      <c r="D230" s="57">
        <f>IF(ISNUMBER(C230),C230*100,0)</f>
        <v/>
      </c>
      <c r="E230" s="57" t="n"/>
      <c r="F230" s="57" t="n"/>
      <c r="G230" s="57" t="n">
        <v>0</v>
      </c>
      <c r="H230" s="45" t="n"/>
      <c r="I230" s="45" t="n"/>
    </row>
    <row r="231" ht="12.75" customHeight="1" s="198">
      <c r="A231" s="101" t="inlineStr">
        <is>
          <t>Peru</t>
        </is>
      </c>
      <c r="B231" s="62">
        <f t="array" ref="B231">INDEX(Countries!$D$2:$D$255, MATCH($A231, Countries!$B$2:$B$255, 0))
</f>
        <v/>
      </c>
      <c r="C231" s="95" t="n"/>
      <c r="D231" s="57">
        <f>IF(ISNUMBER(C231),C231*100,0)</f>
        <v/>
      </c>
      <c r="E231" s="57" t="n"/>
      <c r="F231" s="57" t="n"/>
      <c r="G231" s="57" t="n">
        <v>2</v>
      </c>
      <c r="H231" s="45" t="n"/>
      <c r="I231" s="45" t="n"/>
    </row>
    <row r="232" ht="12.75" customHeight="1" s="198">
      <c r="A232" s="101" t="inlineStr">
        <is>
          <t>Paraguay</t>
        </is>
      </c>
      <c r="B232" s="62">
        <f t="array" ref="B232">INDEX(Countries!$D$2:$D$255, MATCH($A232, Countries!$B$2:$B$255, 0))
</f>
        <v/>
      </c>
      <c r="C232" s="95" t="n"/>
      <c r="D232" s="57">
        <f>IF(ISNUMBER(C232),C232*100,0)</f>
        <v/>
      </c>
      <c r="E232" s="57" t="n"/>
      <c r="F232" s="57" t="n"/>
      <c r="G232" s="57" t="n">
        <v>0</v>
      </c>
      <c r="H232" s="45" t="n"/>
      <c r="I232" s="45" t="n"/>
    </row>
    <row r="233" ht="12.75" customHeight="1" s="198">
      <c r="A233" s="101" t="inlineStr">
        <is>
          <t>Palestina</t>
        </is>
      </c>
      <c r="B233" s="62">
        <f t="array" ref="B233">INDEX(Countries!$D$2:$D$255, MATCH($A233, Countries!$B$2:$B$255, 0))
</f>
        <v/>
      </c>
      <c r="C233" s="95" t="n"/>
      <c r="D233" s="57">
        <f>IF(ISNUMBER(C233),C233*100,0)</f>
        <v/>
      </c>
      <c r="E233" s="57" t="n"/>
      <c r="F233" s="57" t="n"/>
      <c r="G233" s="57" t="n">
        <v>1</v>
      </c>
      <c r="H233" s="45" t="n"/>
      <c r="I233" s="45" t="n"/>
    </row>
    <row r="234" ht="12.75" customHeight="1" s="198">
      <c r="A234" s="101" t="inlineStr">
        <is>
          <t>Rwanda</t>
        </is>
      </c>
      <c r="B234" s="62">
        <f t="array" ref="B234">INDEX(Countries!$D$2:$D$255, MATCH($A234, Countries!$B$2:$B$255, 0))
</f>
        <v/>
      </c>
      <c r="C234" s="95" t="n"/>
      <c r="D234" s="57">
        <f>IF(ISNUMBER(C234),C234*100,0)</f>
        <v/>
      </c>
      <c r="E234" s="57" t="n"/>
      <c r="F234" s="57" t="n"/>
      <c r="G234" s="57" t="n">
        <v>0</v>
      </c>
      <c r="H234" s="45" t="n"/>
      <c r="I234" s="45" t="n"/>
    </row>
    <row r="235" ht="12.75" customHeight="1" s="198">
      <c r="A235" s="101" t="inlineStr">
        <is>
          <t>South Georgia and the South Sandwich Islands</t>
        </is>
      </c>
      <c r="B235" s="62">
        <f t="array" ref="B235">INDEX(Countries!$D$2:$D$255, MATCH($A235, Countries!$B$2:$B$255, 0))
</f>
        <v/>
      </c>
      <c r="C235" s="95" t="n"/>
      <c r="D235" s="57">
        <f>IF(ISNUMBER(C235),C235*100,0)</f>
        <v/>
      </c>
      <c r="E235" s="57" t="n"/>
      <c r="F235" s="57" t="n"/>
      <c r="G235" s="57" t="n">
        <v>0</v>
      </c>
      <c r="H235" s="45" t="n"/>
      <c r="I235" s="45" t="n"/>
    </row>
    <row r="236" ht="12.75" customHeight="1" s="198">
      <c r="A236" s="101" t="inlineStr">
        <is>
          <t>Saint Helena</t>
        </is>
      </c>
      <c r="B236" s="62">
        <f t="array" ref="B236">INDEX(Countries!$D$2:$D$255, MATCH($A236, Countries!$B$2:$B$255, 0))
</f>
        <v/>
      </c>
      <c r="C236" s="95" t="n"/>
      <c r="D236" s="57">
        <f>IF(ISNUMBER(C236),C236*100,0)</f>
        <v/>
      </c>
      <c r="E236" s="57" t="n"/>
      <c r="F236" s="57" t="n"/>
      <c r="G236" s="57" t="n">
        <v>2</v>
      </c>
      <c r="H236" s="45" t="n"/>
      <c r="I236" s="45" t="n"/>
    </row>
    <row r="237" ht="12.75" customHeight="1" s="198">
      <c r="A237" s="101" t="inlineStr">
        <is>
          <t>Svalbard and Jan Mayen</t>
        </is>
      </c>
      <c r="B237" s="62">
        <f t="array" ref="B237">INDEX(Countries!$D$2:$D$255, MATCH($A237, Countries!$B$2:$B$255, 0))
</f>
        <v/>
      </c>
      <c r="C237" s="95" t="n"/>
      <c r="D237" s="57">
        <f>IF(ISNUMBER(C237),C237*100,0)</f>
        <v/>
      </c>
      <c r="E237" s="57" t="n"/>
      <c r="F237" s="57" t="n"/>
      <c r="G237" s="57" t="n">
        <v>0</v>
      </c>
      <c r="H237" s="45" t="n"/>
      <c r="I237" s="45" t="n"/>
    </row>
    <row r="238" ht="12.75" customHeight="1" s="198">
      <c r="A238" s="101" t="inlineStr">
        <is>
          <t>El Salvador</t>
        </is>
      </c>
      <c r="B238" s="62">
        <f t="array" ref="B238">INDEX(Countries!$D$2:$D$255, MATCH($A238, Countries!$B$2:$B$255, 0))
</f>
        <v/>
      </c>
      <c r="C238" s="95" t="n"/>
      <c r="D238" s="57">
        <f>IF(ISNUMBER(C238),C238*100,0)</f>
        <v/>
      </c>
      <c r="E238" s="57" t="n"/>
      <c r="F238" s="57" t="n"/>
      <c r="G238" s="57" t="n">
        <v>1</v>
      </c>
      <c r="H238" s="45" t="n"/>
      <c r="I238" s="45" t="n"/>
    </row>
    <row r="239" ht="12.75" customHeight="1" s="198">
      <c r="A239" s="101" t="inlineStr">
        <is>
          <t>San Marino</t>
        </is>
      </c>
      <c r="B239" s="62">
        <f t="array" ref="B239">INDEX(Countries!$D$2:$D$255, MATCH($A239, Countries!$B$2:$B$255, 0))
</f>
        <v/>
      </c>
      <c r="C239" s="95" t="n"/>
      <c r="D239" s="57">
        <f>IF(ISNUMBER(C239),C239*100,0)</f>
        <v/>
      </c>
      <c r="E239" s="57" t="n"/>
      <c r="F239" s="57" t="n"/>
      <c r="G239" s="57" t="n">
        <v>0</v>
      </c>
      <c r="H239" s="45" t="n"/>
      <c r="I239" s="45" t="n"/>
    </row>
    <row r="240" ht="12.75" customHeight="1" s="198">
      <c r="A240" s="101" t="inlineStr">
        <is>
          <t>Saint Pierre and Miquelon</t>
        </is>
      </c>
      <c r="B240" s="62">
        <f t="array" ref="B240">INDEX(Countries!$D$2:$D$255, MATCH($A240, Countries!$B$2:$B$255, 0))
</f>
        <v/>
      </c>
      <c r="C240" s="95" t="n"/>
      <c r="D240" s="57">
        <f>IF(ISNUMBER(C240),C240*100,0)</f>
        <v/>
      </c>
      <c r="E240" s="57" t="n"/>
      <c r="F240" s="57" t="n"/>
      <c r="G240" s="57" t="n">
        <v>1</v>
      </c>
      <c r="H240" s="45" t="n"/>
      <c r="I240" s="45" t="n"/>
    </row>
    <row r="241" ht="12.75" customHeight="1" s="198">
      <c r="A241" s="101" t="inlineStr">
        <is>
          <t>Serbia</t>
        </is>
      </c>
      <c r="B241" s="62">
        <f t="array" ref="B241">INDEX(Countries!$D$2:$D$255, MATCH($A241, Countries!$B$2:$B$255, 0))
</f>
        <v/>
      </c>
      <c r="C241" s="95" t="n"/>
      <c r="D241" s="57">
        <f>IF(ISNUMBER(C241),C241*100,0)</f>
        <v/>
      </c>
      <c r="E241" s="57" t="n"/>
      <c r="F241" s="57" t="n"/>
      <c r="G241" s="57" t="n">
        <v>0</v>
      </c>
      <c r="H241" s="45" t="n"/>
      <c r="I241" s="45" t="n"/>
    </row>
    <row r="242" ht="12.75" customHeight="1" s="198">
      <c r="A242" s="101" t="inlineStr">
        <is>
          <t>South Sudan</t>
        </is>
      </c>
      <c r="B242" s="62">
        <f t="array" ref="B242">INDEX(Countries!$D$2:$D$255, MATCH($A242, Countries!$B$2:$B$255, 0))
</f>
        <v/>
      </c>
      <c r="C242" s="95" t="n"/>
      <c r="D242" s="57">
        <f>IF(ISNUMBER(C242),C242*100,0)</f>
        <v/>
      </c>
      <c r="E242" s="57" t="n"/>
      <c r="F242" s="57" t="n"/>
      <c r="G242" s="57" t="n">
        <v>0</v>
      </c>
      <c r="H242" s="45" t="n"/>
      <c r="I242" s="45" t="n"/>
    </row>
    <row r="243" ht="12.75" customHeight="1" s="198">
      <c r="A243" s="101" t="inlineStr">
        <is>
          <t>Slovakia</t>
        </is>
      </c>
      <c r="B243" s="62">
        <f t="array" ref="B243">INDEX(Countries!$D$2:$D$255, MATCH($A243, Countries!$B$2:$B$255, 0))
</f>
        <v/>
      </c>
      <c r="C243" s="95" t="n"/>
      <c r="D243" s="57">
        <f>IF(ISNUMBER(C243),C243*100,0)</f>
        <v/>
      </c>
      <c r="E243" s="57" t="n"/>
      <c r="F243" s="57" t="n"/>
      <c r="G243" s="57" t="n">
        <v>0</v>
      </c>
      <c r="H243" s="45" t="n"/>
      <c r="I243" s="45" t="n"/>
    </row>
    <row r="244" ht="12.75" customHeight="1" s="198">
      <c r="A244" s="101" t="inlineStr">
        <is>
          <t>Eswatini</t>
        </is>
      </c>
      <c r="B244" s="62">
        <f t="array" ref="B244">INDEX(Countries!$D$2:$D$255, MATCH($A244, Countries!$B$2:$B$255, 0))
</f>
        <v/>
      </c>
      <c r="C244" s="95" t="n"/>
      <c r="D244" s="57">
        <f>IF(ISNUMBER(C244),C244*100,0)</f>
        <v/>
      </c>
      <c r="E244" s="57" t="n"/>
      <c r="F244" s="57" t="n"/>
      <c r="G244" s="57" t="n">
        <v>0</v>
      </c>
      <c r="H244" s="45" t="n"/>
      <c r="I244" s="45" t="n"/>
    </row>
    <row r="245" ht="12.75" customHeight="1" s="198">
      <c r="A245" s="101" t="inlineStr">
        <is>
          <t>Chad</t>
        </is>
      </c>
      <c r="B245" s="62">
        <f t="array" ref="B245">INDEX(Countries!$D$2:$D$255, MATCH($A245, Countries!$B$2:$B$255, 0))
</f>
        <v/>
      </c>
      <c r="C245" s="95" t="n"/>
      <c r="D245" s="57">
        <f>IF(ISNUMBER(C245),C245*100,0)</f>
        <v/>
      </c>
      <c r="E245" s="57" t="n"/>
      <c r="F245" s="57" t="n"/>
      <c r="G245" s="57" t="n">
        <v>0</v>
      </c>
      <c r="H245" s="45" t="n"/>
      <c r="I245" s="45" t="n"/>
    </row>
    <row r="246" ht="12.75" customHeight="1" s="198">
      <c r="A246" s="101" t="inlineStr">
        <is>
          <t>Tajikistan</t>
        </is>
      </c>
      <c r="B246" s="62">
        <f t="array" ref="B246">INDEX(Countries!$D$2:$D$255, MATCH($A246, Countries!$B$2:$B$255, 0))
</f>
        <v/>
      </c>
      <c r="C246" s="95" t="n"/>
      <c r="D246" s="57">
        <f>IF(ISNUMBER(C246),C246*100,0)</f>
        <v/>
      </c>
      <c r="E246" s="57" t="n"/>
      <c r="F246" s="57" t="n"/>
      <c r="G246" s="57" t="n">
        <v>0</v>
      </c>
      <c r="H246" s="45" t="n"/>
      <c r="I246" s="45" t="n"/>
    </row>
    <row r="247" ht="12.75" customHeight="1" s="198">
      <c r="A247" s="101" t="inlineStr">
        <is>
          <t>Tokelau</t>
        </is>
      </c>
      <c r="B247" s="62">
        <f t="array" ref="B247">INDEX(Countries!$D$2:$D$255, MATCH($A247, Countries!$B$2:$B$255, 0))
</f>
        <v/>
      </c>
      <c r="C247" s="95" t="n"/>
      <c r="D247" s="57">
        <f>IF(ISNUMBER(C247),C247*100,0)</f>
        <v/>
      </c>
      <c r="E247" s="57" t="n"/>
      <c r="F247" s="57" t="n"/>
      <c r="G247" s="57" t="n">
        <v>0</v>
      </c>
      <c r="H247" s="45" t="n"/>
      <c r="I247" s="45" t="n"/>
    </row>
    <row r="248" ht="12.75" customHeight="1" s="198">
      <c r="A248" s="101" t="inlineStr">
        <is>
          <t>Tuvalu</t>
        </is>
      </c>
      <c r="B248" s="62">
        <f t="array" ref="B248">INDEX(Countries!$D$2:$D$255, MATCH($A248, Countries!$B$2:$B$255, 0))
</f>
        <v/>
      </c>
      <c r="C248" s="95" t="n"/>
      <c r="D248" s="57">
        <f>IF(ISNUMBER(C248),C248*100,0)</f>
        <v/>
      </c>
      <c r="E248" s="57" t="n"/>
      <c r="F248" s="57" t="n"/>
      <c r="G248" s="57" t="n">
        <v>2</v>
      </c>
      <c r="H248" s="45" t="n"/>
      <c r="I248" s="45" t="n"/>
    </row>
    <row r="249" ht="12.75" customHeight="1" s="198">
      <c r="A249" s="101" t="inlineStr">
        <is>
          <t>Uganda</t>
        </is>
      </c>
      <c r="B249" s="62">
        <f t="array" ref="B249">INDEX(Countries!$D$2:$D$255, MATCH($A249, Countries!$B$2:$B$255, 0))
</f>
        <v/>
      </c>
      <c r="C249" s="95" t="n"/>
      <c r="D249" s="57">
        <f>IF(ISNUMBER(C249),C249*100,0)</f>
        <v/>
      </c>
      <c r="E249" s="57" t="n"/>
      <c r="F249" s="57" t="n"/>
      <c r="G249" s="57" t="n">
        <v>0</v>
      </c>
      <c r="H249" s="45" t="n"/>
      <c r="I249" s="45" t="n"/>
    </row>
    <row r="250" ht="12.75" customHeight="1" s="198">
      <c r="A250" s="101" t="inlineStr">
        <is>
          <t>United States Minor Outlying Islands</t>
        </is>
      </c>
      <c r="B250" s="62">
        <f t="array" ref="B250">INDEX(Countries!$D$2:$D$255, MATCH($A250, Countries!$B$2:$B$255, 0))
</f>
        <v/>
      </c>
      <c r="C250" s="95" t="n"/>
      <c r="D250" s="57">
        <f>IF(ISNUMBER(C250),C250*100,0)</f>
        <v/>
      </c>
      <c r="E250" s="57" t="n"/>
      <c r="F250" s="57" t="n"/>
      <c r="G250" s="57" t="n">
        <v>2</v>
      </c>
      <c r="H250" s="45" t="n"/>
      <c r="I250" s="45" t="n"/>
    </row>
    <row r="251" ht="12.75" customHeight="1" s="198">
      <c r="A251" s="101" t="inlineStr">
        <is>
          <t>Uruguay</t>
        </is>
      </c>
      <c r="B251" s="62">
        <f t="array" ref="B251">INDEX(Countries!$D$2:$D$255, MATCH($A251, Countries!$B$2:$B$255, 0))
</f>
        <v/>
      </c>
      <c r="C251" s="95" t="n"/>
      <c r="D251" s="57">
        <f>IF(ISNUMBER(C251),C251*100,0)</f>
        <v/>
      </c>
      <c r="E251" s="57" t="n"/>
      <c r="F251" s="57" t="n"/>
      <c r="G251" s="57" t="n">
        <v>1</v>
      </c>
      <c r="H251" s="45" t="n"/>
      <c r="I251" s="45" t="n"/>
    </row>
    <row r="252" ht="12.75" customHeight="1" s="198">
      <c r="A252" s="101" t="inlineStr">
        <is>
          <t>Uzbekistan</t>
        </is>
      </c>
      <c r="B252" s="62">
        <f t="array" ref="B252">INDEX(Countries!$D$2:$D$255, MATCH($A252, Countries!$B$2:$B$255, 0))
</f>
        <v/>
      </c>
      <c r="C252" s="95" t="n"/>
      <c r="D252" s="57">
        <f>IF(ISNUMBER(C252),C252*100,0)</f>
        <v/>
      </c>
      <c r="E252" s="57" t="n"/>
      <c r="F252" s="57" t="n"/>
      <c r="G252" s="57" t="n">
        <v>0</v>
      </c>
      <c r="H252" s="45" t="n"/>
      <c r="I252" s="45" t="n"/>
    </row>
    <row r="253" ht="12.75" customHeight="1" s="198">
      <c r="A253" s="101" t="inlineStr">
        <is>
          <t>Vatican City</t>
        </is>
      </c>
      <c r="B253" s="62">
        <f t="array" ref="B253">INDEX(Countries!$D$2:$D$255, MATCH($A253, Countries!$B$2:$B$255, 0))
</f>
        <v/>
      </c>
      <c r="C253" s="95" t="n"/>
      <c r="D253" s="57">
        <f>IF(ISNUMBER(C253),C253*100,0)</f>
        <v/>
      </c>
      <c r="E253" s="57" t="n"/>
      <c r="F253" s="57" t="n"/>
      <c r="G253" s="57" t="n">
        <v>0</v>
      </c>
      <c r="H253" s="45" t="n"/>
      <c r="I253" s="45" t="n"/>
    </row>
    <row r="254" ht="12.75" customHeight="1" s="198">
      <c r="A254" s="101" t="inlineStr">
        <is>
          <t>Wallis and Futuna</t>
        </is>
      </c>
      <c r="B254" s="62">
        <f t="array" ref="B254">INDEX(Countries!$D$2:$D$255, MATCH($A254, Countries!$B$2:$B$255, 0))
</f>
        <v/>
      </c>
      <c r="C254" s="95" t="n"/>
      <c r="D254" s="57">
        <f>IF(ISNUMBER(C254),C254*100,0)</f>
        <v/>
      </c>
      <c r="E254" s="57" t="n"/>
      <c r="F254" s="57" t="n"/>
      <c r="G254" s="57" t="n">
        <v>2</v>
      </c>
      <c r="H254" s="45" t="n"/>
      <c r="I254" s="45" t="n"/>
    </row>
    <row r="255" ht="12.75" customHeight="1" s="198">
      <c r="A255" s="101" t="inlineStr">
        <is>
          <t>Zambia</t>
        </is>
      </c>
      <c r="B255" s="62">
        <f t="array" ref="B255">INDEX(Countries!$D$2:$D$255, MATCH($A255, Countries!$B$2:$B$255, 0))
</f>
        <v/>
      </c>
      <c r="C255" s="95" t="n"/>
      <c r="D255" s="57">
        <f>IF(ISNUMBER(C255),C255*100,0)</f>
        <v/>
      </c>
      <c r="E255" s="57" t="n"/>
      <c r="F255" s="57" t="n"/>
      <c r="G255" s="57" t="n">
        <v>0</v>
      </c>
      <c r="H255" s="45" t="n"/>
      <c r="I255" s="45" t="n"/>
    </row>
    <row r="256" ht="12.75" customHeight="1" s="198">
      <c r="A256" s="101" t="inlineStr">
        <is>
          <t>Zimbabwe</t>
        </is>
      </c>
      <c r="B256" s="62">
        <f t="array" ref="B256">INDEX(Countries!$D$2:$D$255, MATCH($A256, Countries!$B$2:$B$255, 0))
</f>
        <v/>
      </c>
      <c r="C256" s="95" t="n"/>
      <c r="D256" s="57">
        <f>IF(ISNUMBER(C256),C256*100,0)</f>
        <v/>
      </c>
      <c r="E256" s="57" t="n"/>
      <c r="F256" s="57" t="n"/>
      <c r="G256" s="57" t="n">
        <v>0</v>
      </c>
      <c r="H256" s="45" t="n"/>
      <c r="I256" s="45" t="n"/>
    </row>
    <row r="257" ht="12.75" customHeight="1" s="198">
      <c r="A257" s="101" t="n"/>
      <c r="B257" s="62" t="n"/>
      <c r="C257" s="45" t="n"/>
      <c r="D257" s="193">
        <f>SUM(D6:D256)</f>
        <v/>
      </c>
      <c r="E257" s="45" t="n"/>
      <c r="F257" s="45" t="n"/>
      <c r="G257" s="45" t="n"/>
      <c r="H257" s="45" t="n"/>
      <c r="I257" s="45" t="n"/>
    </row>
    <row r="258" ht="12.75" customHeight="1" s="198">
      <c r="C258" s="197" t="n"/>
    </row>
    <row r="259" ht="12.75" customHeight="1" s="198">
      <c r="C259" s="197" t="n"/>
    </row>
    <row r="260" ht="12.75" customHeight="1" s="198">
      <c r="C260" s="197" t="n"/>
    </row>
    <row r="261" ht="12.75" customHeight="1" s="198">
      <c r="C261" s="197" t="n"/>
    </row>
    <row r="262" ht="12.75" customHeight="1" s="198">
      <c r="C262" s="197" t="n"/>
    </row>
    <row r="263" ht="12.75" customHeight="1" s="198">
      <c r="C263" s="197" t="n"/>
    </row>
    <row r="264" ht="12.75" customHeight="1" s="198">
      <c r="C264" s="197" t="n"/>
    </row>
    <row r="265" ht="12.75" customHeight="1" s="198">
      <c r="C265" s="197" t="n"/>
    </row>
    <row r="266" ht="12.75" customHeight="1" s="198">
      <c r="C266" s="197" t="n"/>
    </row>
    <row r="267" ht="12.75" customHeight="1" s="198">
      <c r="C267" s="197" t="n"/>
    </row>
    <row r="268" ht="12.75" customHeight="1" s="198">
      <c r="C268" s="197" t="n"/>
    </row>
    <row r="269" ht="12.75" customHeight="1" s="198">
      <c r="C269" s="197" t="n"/>
    </row>
    <row r="270" ht="12.75" customHeight="1" s="198">
      <c r="C270" s="197" t="n"/>
    </row>
    <row r="271" ht="12.75" customHeight="1" s="198">
      <c r="C271" s="197" t="n"/>
    </row>
    <row r="272" ht="12.75" customHeight="1" s="198">
      <c r="C272" s="197" t="n"/>
    </row>
    <row r="273" ht="12.75" customHeight="1" s="198">
      <c r="C273" s="197" t="n"/>
    </row>
    <row r="274" ht="12.75" customHeight="1" s="198">
      <c r="C274" s="197" t="n"/>
    </row>
    <row r="275" ht="12.75" customHeight="1" s="198">
      <c r="C275" s="197" t="n"/>
    </row>
    <row r="276" ht="12.75" customHeight="1" s="198">
      <c r="C276" s="197" t="n"/>
    </row>
    <row r="277" ht="12.75" customHeight="1" s="198">
      <c r="C277" s="197" t="n"/>
    </row>
    <row r="278" ht="12.75" customHeight="1" s="198">
      <c r="C278" s="197" t="n"/>
    </row>
    <row r="279" ht="12.75" customHeight="1" s="198">
      <c r="C279" s="197" t="n"/>
    </row>
    <row r="280" ht="12.75" customHeight="1" s="198">
      <c r="C280" s="197" t="n"/>
    </row>
    <row r="281" ht="12.75" customHeight="1" s="198">
      <c r="C281" s="197" t="n"/>
    </row>
    <row r="282" ht="12.75" customHeight="1" s="198">
      <c r="C282" s="197" t="n"/>
    </row>
    <row r="283" ht="12.75" customHeight="1" s="198">
      <c r="C283" s="197" t="n"/>
    </row>
    <row r="284" ht="12.75" customHeight="1" s="198">
      <c r="C284" s="197" t="n"/>
    </row>
    <row r="285" ht="12.75" customHeight="1" s="198">
      <c r="C285" s="197" t="n"/>
    </row>
    <row r="286" ht="12.75" customHeight="1" s="198">
      <c r="C286" s="197" t="n"/>
    </row>
    <row r="287" ht="12.75" customHeight="1" s="198">
      <c r="C287" s="197" t="n"/>
    </row>
    <row r="288" ht="12.75" customHeight="1" s="198">
      <c r="C288" s="197" t="n"/>
    </row>
    <row r="289" ht="12.75" customHeight="1" s="198">
      <c r="C289" s="197" t="n"/>
    </row>
    <row r="290" ht="12.75" customHeight="1" s="198">
      <c r="C290" s="197" t="n"/>
    </row>
    <row r="291" ht="12.75" customHeight="1" s="198">
      <c r="C291" s="197" t="n"/>
    </row>
    <row r="292" ht="12.75" customHeight="1" s="198">
      <c r="C292" s="197" t="n"/>
    </row>
    <row r="293" ht="12.75" customHeight="1" s="198">
      <c r="C293" s="197" t="n"/>
    </row>
    <row r="294" ht="12.75" customHeight="1" s="198">
      <c r="C294" s="197" t="n"/>
    </row>
    <row r="295" ht="12.75" customHeight="1" s="198">
      <c r="C295" s="197" t="n"/>
    </row>
    <row r="296" ht="12.75" customHeight="1" s="198">
      <c r="C296" s="197" t="n"/>
    </row>
    <row r="297" ht="12.75" customHeight="1" s="198">
      <c r="C297" s="197" t="n"/>
    </row>
    <row r="298" ht="12.75" customHeight="1" s="198">
      <c r="C298" s="197" t="n"/>
    </row>
    <row r="299" ht="12.75" customHeight="1" s="198">
      <c r="C299" s="197" t="n"/>
    </row>
    <row r="300" ht="12.75" customHeight="1" s="198">
      <c r="C300" s="197" t="n"/>
    </row>
    <row r="301" ht="12.75" customHeight="1" s="198">
      <c r="C301" s="197" t="n"/>
    </row>
    <row r="302" ht="12.75" customHeight="1" s="198">
      <c r="C302" s="197" t="n"/>
    </row>
    <row r="303" ht="12.75" customHeight="1" s="198">
      <c r="C303" s="197" t="n"/>
    </row>
    <row r="304" ht="12.75" customHeight="1" s="198">
      <c r="C304" s="197" t="n"/>
    </row>
    <row r="305" ht="12.75" customHeight="1" s="198">
      <c r="C305" s="197" t="n"/>
    </row>
    <row r="306" ht="12.75" customHeight="1" s="198">
      <c r="C306" s="197" t="n"/>
    </row>
    <row r="307" ht="12.75" customHeight="1" s="198">
      <c r="C307" s="197" t="n"/>
    </row>
    <row r="308" ht="12.75" customHeight="1" s="198">
      <c r="C308" s="197" t="n"/>
    </row>
    <row r="309" ht="12.75" customHeight="1" s="198">
      <c r="C309" s="197" t="n"/>
    </row>
    <row r="310" ht="12.75" customHeight="1" s="198">
      <c r="C310" s="197" t="n"/>
    </row>
    <row r="311" ht="12.75" customHeight="1" s="198">
      <c r="C311" s="197" t="n"/>
    </row>
    <row r="312" ht="12.75" customHeight="1" s="198">
      <c r="C312" s="197" t="n"/>
    </row>
    <row r="313" ht="12.75" customHeight="1" s="198">
      <c r="C313" s="197" t="n"/>
    </row>
    <row r="314" ht="12.75" customHeight="1" s="198">
      <c r="C314" s="197" t="n"/>
    </row>
    <row r="315" ht="12.75" customHeight="1" s="198">
      <c r="C315" s="197" t="n"/>
    </row>
    <row r="316" ht="12.75" customHeight="1" s="198">
      <c r="C316" s="197" t="n"/>
    </row>
    <row r="317" ht="12.75" customHeight="1" s="198">
      <c r="C317" s="197" t="n"/>
    </row>
    <row r="318" ht="12.75" customHeight="1" s="198">
      <c r="C318" s="197" t="n"/>
    </row>
    <row r="319" ht="12.75" customHeight="1" s="198">
      <c r="C319" s="197" t="n"/>
    </row>
    <row r="320" ht="12.75" customHeight="1" s="198">
      <c r="C320" s="197" t="n"/>
    </row>
    <row r="321" ht="12.75" customHeight="1" s="198">
      <c r="C321" s="197" t="n"/>
    </row>
    <row r="322" ht="12.75" customHeight="1" s="198">
      <c r="C322" s="197" t="n"/>
    </row>
    <row r="323" ht="12.75" customHeight="1" s="198">
      <c r="C323" s="197" t="n"/>
    </row>
    <row r="324" ht="12.75" customHeight="1" s="198">
      <c r="C324" s="197" t="n"/>
    </row>
    <row r="325" ht="12.75" customHeight="1" s="198">
      <c r="C325" s="197" t="n"/>
    </row>
    <row r="326" ht="12.75" customHeight="1" s="198">
      <c r="C326" s="197" t="n"/>
    </row>
    <row r="327" ht="12.75" customHeight="1" s="198">
      <c r="C327" s="197" t="n"/>
    </row>
    <row r="328" ht="12.75" customHeight="1" s="198">
      <c r="C328" s="197" t="n"/>
    </row>
    <row r="329" ht="12.75" customHeight="1" s="198">
      <c r="C329" s="197" t="n"/>
    </row>
    <row r="330" ht="12.75" customHeight="1" s="198">
      <c r="C330" s="197" t="n"/>
    </row>
    <row r="331" ht="12.75" customHeight="1" s="198">
      <c r="C331" s="197" t="n"/>
    </row>
    <row r="332" ht="12.75" customHeight="1" s="198">
      <c r="C332" s="197" t="n"/>
    </row>
    <row r="333" ht="12.75" customHeight="1" s="198">
      <c r="C333" s="197" t="n"/>
    </row>
    <row r="334" ht="12.75" customHeight="1" s="198">
      <c r="C334" s="197" t="n"/>
    </row>
    <row r="335" ht="12.75" customHeight="1" s="198">
      <c r="C335" s="197" t="n"/>
    </row>
    <row r="336" ht="12.75" customHeight="1" s="198">
      <c r="C336" s="197" t="n"/>
    </row>
    <row r="337" ht="12.75" customHeight="1" s="198">
      <c r="C337" s="197" t="n"/>
    </row>
    <row r="338" ht="12.75" customHeight="1" s="198">
      <c r="C338" s="197" t="n"/>
    </row>
    <row r="339" ht="12.75" customHeight="1" s="198">
      <c r="C339" s="197" t="n"/>
    </row>
    <row r="340" ht="12.75" customHeight="1" s="198">
      <c r="C340" s="197" t="n"/>
    </row>
    <row r="341" ht="12.75" customHeight="1" s="198">
      <c r="C341" s="197" t="n"/>
    </row>
    <row r="342" ht="12.75" customHeight="1" s="198">
      <c r="C342" s="197" t="n"/>
    </row>
    <row r="343" ht="12.75" customHeight="1" s="198">
      <c r="C343" s="197" t="n"/>
    </row>
    <row r="344" ht="12.75" customHeight="1" s="198">
      <c r="C344" s="197" t="n"/>
    </row>
    <row r="345" ht="12.75" customHeight="1" s="198">
      <c r="C345" s="197" t="n"/>
    </row>
    <row r="346" ht="12.75" customHeight="1" s="198">
      <c r="C346" s="197" t="n"/>
    </row>
    <row r="347" ht="12.75" customHeight="1" s="198">
      <c r="C347" s="197" t="n"/>
    </row>
    <row r="348" ht="12.75" customHeight="1" s="198">
      <c r="C348" s="197" t="n"/>
    </row>
    <row r="349" ht="12.75" customHeight="1" s="198">
      <c r="C349" s="197" t="n"/>
    </row>
    <row r="350" ht="12.75" customHeight="1" s="198">
      <c r="C350" s="197" t="n"/>
    </row>
    <row r="351" ht="12.75" customHeight="1" s="198">
      <c r="C351" s="197" t="n"/>
    </row>
    <row r="352" ht="12.75" customHeight="1" s="198">
      <c r="C352" s="197" t="n"/>
    </row>
    <row r="353" ht="12.75" customHeight="1" s="198">
      <c r="C353" s="197" t="n"/>
    </row>
    <row r="354" ht="12.75" customHeight="1" s="198">
      <c r="C354" s="197" t="n"/>
    </row>
    <row r="355" ht="12.75" customHeight="1" s="198">
      <c r="C355" s="197" t="n"/>
    </row>
    <row r="356" ht="12.75" customHeight="1" s="198">
      <c r="C356" s="197" t="n"/>
    </row>
    <row r="357" ht="12.75" customHeight="1" s="198">
      <c r="C357" s="197" t="n"/>
    </row>
    <row r="358" ht="12.75" customHeight="1" s="198">
      <c r="C358" s="197" t="n"/>
    </row>
    <row r="359" ht="12.75" customHeight="1" s="198">
      <c r="C359" s="197" t="n"/>
    </row>
    <row r="360" ht="12.75" customHeight="1" s="198">
      <c r="C360" s="197" t="n"/>
    </row>
    <row r="361" ht="12.75" customHeight="1" s="198">
      <c r="C361" s="197" t="n"/>
    </row>
    <row r="362" ht="12.75" customHeight="1" s="198">
      <c r="C362" s="197" t="n"/>
    </row>
    <row r="363" ht="12.75" customHeight="1" s="198">
      <c r="C363" s="197" t="n"/>
    </row>
    <row r="364" ht="12.75" customHeight="1" s="198">
      <c r="C364" s="197" t="n"/>
    </row>
    <row r="365" ht="12.75" customHeight="1" s="198">
      <c r="C365" s="197" t="n"/>
    </row>
    <row r="366" ht="12.75" customHeight="1" s="198">
      <c r="C366" s="197" t="n"/>
    </row>
    <row r="367" ht="12.75" customHeight="1" s="198">
      <c r="C367" s="197" t="n"/>
    </row>
    <row r="368" ht="12.75" customHeight="1" s="198">
      <c r="C368" s="197" t="n"/>
    </row>
    <row r="369" ht="12.75" customHeight="1" s="198">
      <c r="C369" s="197" t="n"/>
    </row>
    <row r="370" ht="12.75" customHeight="1" s="198">
      <c r="C370" s="197" t="n"/>
    </row>
    <row r="371" ht="12.75" customHeight="1" s="198">
      <c r="C371" s="197" t="n"/>
    </row>
    <row r="372" ht="12.75" customHeight="1" s="198">
      <c r="C372" s="197" t="n"/>
    </row>
    <row r="373" ht="12.75" customHeight="1" s="198">
      <c r="C373" s="197" t="n"/>
    </row>
    <row r="374" ht="12.75" customHeight="1" s="198">
      <c r="C374" s="197" t="n"/>
    </row>
    <row r="375" ht="12.75" customHeight="1" s="198">
      <c r="C375" s="197" t="n"/>
    </row>
    <row r="376" ht="12.75" customHeight="1" s="198">
      <c r="C376" s="197" t="n"/>
    </row>
    <row r="377" ht="12.75" customHeight="1" s="198">
      <c r="C377" s="197" t="n"/>
    </row>
    <row r="378" ht="12.75" customHeight="1" s="198">
      <c r="C378" s="197" t="n"/>
    </row>
    <row r="379" ht="12.75" customHeight="1" s="198">
      <c r="C379" s="197" t="n"/>
    </row>
    <row r="380" ht="12.75" customHeight="1" s="198">
      <c r="C380" s="197" t="n"/>
    </row>
    <row r="381" ht="12.75" customHeight="1" s="198">
      <c r="C381" s="197" t="n"/>
    </row>
    <row r="382" ht="12.75" customHeight="1" s="198">
      <c r="C382" s="197" t="n"/>
    </row>
    <row r="383" ht="12.75" customHeight="1" s="198">
      <c r="C383" s="197" t="n"/>
    </row>
    <row r="384" ht="12.75" customHeight="1" s="198">
      <c r="C384" s="197" t="n"/>
    </row>
    <row r="385" ht="12.75" customHeight="1" s="198">
      <c r="C385" s="197" t="n"/>
    </row>
    <row r="386" ht="12.75" customHeight="1" s="198">
      <c r="C386" s="197" t="n"/>
    </row>
    <row r="387" ht="12.75" customHeight="1" s="198">
      <c r="C387" s="197" t="n"/>
    </row>
    <row r="388" ht="12.75" customHeight="1" s="198">
      <c r="C388" s="197" t="n"/>
    </row>
    <row r="389" ht="12.75" customHeight="1" s="198">
      <c r="C389" s="197" t="n"/>
    </row>
    <row r="390" ht="12.75" customHeight="1" s="198">
      <c r="C390" s="197" t="n"/>
    </row>
    <row r="391" ht="12.75" customHeight="1" s="198">
      <c r="C391" s="197" t="n"/>
    </row>
    <row r="392" ht="12.75" customHeight="1" s="198">
      <c r="C392" s="197" t="n"/>
    </row>
    <row r="393" ht="12.75" customHeight="1" s="198">
      <c r="C393" s="197" t="n"/>
    </row>
    <row r="394" ht="12.75" customHeight="1" s="198">
      <c r="C394" s="197" t="n"/>
    </row>
    <row r="395" ht="12.75" customHeight="1" s="198">
      <c r="C395" s="197" t="n"/>
    </row>
    <row r="396" ht="12.75" customHeight="1" s="198">
      <c r="C396" s="197" t="n"/>
    </row>
    <row r="397" ht="12.75" customHeight="1" s="198">
      <c r="C397" s="197" t="n"/>
    </row>
    <row r="398" ht="12.75" customHeight="1" s="198">
      <c r="C398" s="197" t="n"/>
    </row>
    <row r="399" ht="12.75" customHeight="1" s="198">
      <c r="C399" s="197" t="n"/>
    </row>
    <row r="400" ht="12.75" customHeight="1" s="198">
      <c r="C400" s="197" t="n"/>
    </row>
    <row r="401" ht="12.75" customHeight="1" s="198">
      <c r="C401" s="197" t="n"/>
    </row>
    <row r="402" ht="12.75" customHeight="1" s="198">
      <c r="C402" s="197" t="n"/>
    </row>
    <row r="403" ht="12.75" customHeight="1" s="198">
      <c r="C403" s="197" t="n"/>
    </row>
    <row r="404" ht="12.75" customHeight="1" s="198">
      <c r="C404" s="197" t="n"/>
    </row>
    <row r="405" ht="12.75" customHeight="1" s="198">
      <c r="C405" s="197" t="n"/>
    </row>
    <row r="406" ht="12.75" customHeight="1" s="198">
      <c r="C406" s="197" t="n"/>
    </row>
    <row r="407" ht="12.75" customHeight="1" s="198">
      <c r="C407" s="197" t="n"/>
    </row>
    <row r="408" ht="12.75" customHeight="1" s="198">
      <c r="C408" s="197" t="n"/>
    </row>
    <row r="409" ht="12.75" customHeight="1" s="198">
      <c r="C409" s="197" t="n"/>
    </row>
    <row r="410" ht="12.75" customHeight="1" s="198">
      <c r="C410" s="197" t="n"/>
    </row>
    <row r="411" ht="12.75" customHeight="1" s="198">
      <c r="C411" s="197" t="n"/>
    </row>
    <row r="412" ht="12.75" customHeight="1" s="198">
      <c r="C412" s="197" t="n"/>
    </row>
    <row r="413" ht="12.75" customHeight="1" s="198">
      <c r="C413" s="197" t="n"/>
    </row>
    <row r="414" ht="12.75" customHeight="1" s="198">
      <c r="C414" s="197" t="n"/>
    </row>
    <row r="415" ht="12.75" customHeight="1" s="198">
      <c r="C415" s="197" t="n"/>
    </row>
    <row r="416" ht="12.75" customHeight="1" s="198">
      <c r="C416" s="197" t="n"/>
    </row>
    <row r="417" ht="12.75" customHeight="1" s="198">
      <c r="C417" s="197" t="n"/>
    </row>
    <row r="418" ht="12.75" customHeight="1" s="198">
      <c r="C418" s="197" t="n"/>
    </row>
    <row r="419" ht="12.75" customHeight="1" s="198">
      <c r="C419" s="197" t="n"/>
    </row>
    <row r="420" ht="12.75" customHeight="1" s="198">
      <c r="C420" s="197" t="n"/>
    </row>
    <row r="421" ht="12.75" customHeight="1" s="198">
      <c r="C421" s="197" t="n"/>
    </row>
    <row r="422" ht="12.75" customHeight="1" s="198">
      <c r="C422" s="197" t="n"/>
    </row>
    <row r="423" ht="12.75" customHeight="1" s="198">
      <c r="C423" s="197" t="n"/>
    </row>
    <row r="424" ht="12.75" customHeight="1" s="198">
      <c r="C424" s="197" t="n"/>
    </row>
    <row r="425" ht="12.75" customHeight="1" s="198">
      <c r="C425" s="197" t="n"/>
    </row>
    <row r="426" ht="12.75" customHeight="1" s="198">
      <c r="C426" s="197" t="n"/>
    </row>
    <row r="427" ht="12.75" customHeight="1" s="198">
      <c r="C427" s="197" t="n"/>
    </row>
    <row r="428" ht="12.75" customHeight="1" s="198">
      <c r="C428" s="197" t="n"/>
    </row>
    <row r="429" ht="12.75" customHeight="1" s="198">
      <c r="C429" s="197" t="n"/>
    </row>
    <row r="430" ht="12.75" customHeight="1" s="198">
      <c r="C430" s="197" t="n"/>
    </row>
    <row r="431" ht="12.75" customHeight="1" s="198">
      <c r="C431" s="197" t="n"/>
    </row>
    <row r="432" ht="12.75" customHeight="1" s="198">
      <c r="C432" s="197" t="n"/>
    </row>
    <row r="433" ht="12.75" customHeight="1" s="198">
      <c r="C433" s="197" t="n"/>
    </row>
    <row r="434" ht="12.75" customHeight="1" s="198">
      <c r="C434" s="197" t="n"/>
    </row>
    <row r="435" ht="12.75" customHeight="1" s="198">
      <c r="C435" s="197" t="n"/>
    </row>
    <row r="436" ht="12.75" customHeight="1" s="198">
      <c r="C436" s="197" t="n"/>
    </row>
    <row r="437" ht="12.75" customHeight="1" s="198">
      <c r="C437" s="197" t="n"/>
    </row>
    <row r="438" ht="12.75" customHeight="1" s="198">
      <c r="C438" s="197" t="n"/>
    </row>
    <row r="439" ht="12.75" customHeight="1" s="198">
      <c r="C439" s="197" t="n"/>
    </row>
    <row r="440" ht="12.75" customHeight="1" s="198">
      <c r="C440" s="197" t="n"/>
    </row>
    <row r="441" ht="12.75" customHeight="1" s="198">
      <c r="C441" s="197" t="n"/>
    </row>
    <row r="442" ht="12.75" customHeight="1" s="198">
      <c r="C442" s="197" t="n"/>
    </row>
    <row r="443" ht="12.75" customHeight="1" s="198">
      <c r="C443" s="197" t="n"/>
    </row>
    <row r="444" ht="12.75" customHeight="1" s="198">
      <c r="C444" s="197" t="n"/>
    </row>
    <row r="445" ht="12.75" customHeight="1" s="198">
      <c r="C445" s="197" t="n"/>
    </row>
    <row r="446" ht="12.75" customHeight="1" s="198">
      <c r="C446" s="197" t="n"/>
    </row>
    <row r="447" ht="12.75" customHeight="1" s="198">
      <c r="C447" s="197" t="n"/>
    </row>
    <row r="448" ht="12.75" customHeight="1" s="198">
      <c r="C448" s="197" t="n"/>
    </row>
    <row r="449" ht="12.75" customHeight="1" s="198">
      <c r="C449" s="197" t="n"/>
    </row>
    <row r="450" ht="12.75" customHeight="1" s="198">
      <c r="C450" s="197" t="n"/>
    </row>
    <row r="451" ht="12.75" customHeight="1" s="198">
      <c r="C451" s="197" t="n"/>
    </row>
    <row r="452" ht="12.75" customHeight="1" s="198">
      <c r="C452" s="197" t="n"/>
    </row>
    <row r="453" ht="12.75" customHeight="1" s="198">
      <c r="C453" s="197" t="n"/>
    </row>
    <row r="454" ht="12.75" customHeight="1" s="198">
      <c r="C454" s="197" t="n"/>
    </row>
    <row r="455" ht="12.75" customHeight="1" s="198">
      <c r="C455" s="197" t="n"/>
    </row>
    <row r="456" ht="12.75" customHeight="1" s="198">
      <c r="C456" s="197" t="n"/>
    </row>
    <row r="457" ht="12.75" customHeight="1" s="198">
      <c r="C457" s="197" t="n"/>
    </row>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row r="1001" ht="15.75" customHeight="1" s="198"/>
  </sheetData>
  <mergeCells count="2">
    <mergeCell ref="A2:H2"/>
    <mergeCell ref="A1:H1"/>
  </mergeCells>
  <dataValidations count="1">
    <dataValidation sqref="A6:A257" showDropDown="0" showInputMessage="0" showErrorMessage="0" allowBlank="1" type="list">
      <formula1>CountryList</formula1>
    </dataValidation>
  </dataValidations>
  <pageMargins left="0.236111111111111" right="0.7" top="0.75" bottom="0.75" header="0" footer="0"/>
  <pageSetup orientation="portrait"/>
  <headerFooter>
    <oddHeader/>
    <oddFooter>&amp;CPage &amp;P of</oddFooter>
    <evenHeader/>
    <evenFooter/>
    <firstHeader/>
    <firstFooter/>
  </headerFooter>
</worksheet>
</file>

<file path=xl/worksheets/sheet47.xml><?xml version="1.0" encoding="utf-8"?>
<worksheet xmlns="http://schemas.openxmlformats.org/spreadsheetml/2006/main">
  <sheetPr>
    <tabColor rgb="FFD9E6E0"/>
    <outlinePr summaryBelow="1" summaryRight="1"/>
    <pageSetUpPr/>
  </sheetPr>
  <dimension ref="A1:X256"/>
  <sheetViews>
    <sheetView workbookViewId="0">
      <selection activeCell="A1" sqref="A1"/>
    </sheetView>
  </sheetViews>
  <sheetFormatPr baseColWidth="8" defaultColWidth="12.63" defaultRowHeight="15" customHeight="1"/>
  <cols>
    <col width="16.88" customWidth="1" style="198" min="1" max="1"/>
    <col width="15.75" customWidth="1" style="198" min="2" max="2"/>
    <col width="12.63" customWidth="1" style="198" min="3" max="3"/>
    <col width="11.38" customWidth="1" style="198" min="4" max="4"/>
    <col width="14.38" customWidth="1" style="198" min="5" max="5"/>
    <col width="8.630000000000001" customWidth="1" style="198" min="6" max="24"/>
  </cols>
  <sheetData>
    <row r="1" ht="33.75" customHeight="1" s="198">
      <c r="A1" s="168" t="inlineStr">
        <is>
          <t>Function: Salt marsh extent from WCMC</t>
        </is>
      </c>
      <c r="I1" s="197" t="n"/>
      <c r="J1" s="197" t="n"/>
      <c r="K1" s="197" t="n"/>
      <c r="L1" s="197" t="n"/>
      <c r="M1" s="197" t="n"/>
      <c r="N1" s="197" t="n"/>
      <c r="O1" s="197" t="n"/>
      <c r="P1" s="197" t="n"/>
      <c r="Q1" s="197" t="n"/>
      <c r="R1" s="197" t="n"/>
      <c r="S1" s="197" t="n"/>
      <c r="T1" s="197" t="n"/>
      <c r="U1" s="197" t="n"/>
      <c r="V1" s="197" t="n"/>
      <c r="W1" s="197" t="n"/>
      <c r="X1" s="197" t="n"/>
    </row>
    <row r="2" ht="69" customHeight="1" s="198">
      <c r="A2" s="168" t="inlineStr">
        <is>
          <t>Guide to user: 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is>
      </c>
      <c r="I2" s="197" t="n"/>
      <c r="J2" s="197" t="n"/>
      <c r="K2" s="197" t="n"/>
      <c r="L2" s="197" t="n"/>
      <c r="M2" s="197" t="n"/>
      <c r="N2" s="197" t="n"/>
      <c r="O2" s="197" t="n"/>
      <c r="P2" s="197" t="n"/>
      <c r="Q2" s="197" t="n"/>
      <c r="R2" s="197" t="n"/>
      <c r="S2" s="197" t="n"/>
      <c r="T2" s="197" t="n"/>
      <c r="U2" s="197" t="n"/>
      <c r="V2" s="197" t="n"/>
      <c r="W2" s="197" t="n"/>
      <c r="X2" s="197" t="n"/>
    </row>
    <row r="3" ht="12.75" customHeight="1" s="198">
      <c r="A3" s="168" t="n"/>
      <c r="B3" s="176" t="inlineStr">
        <is>
          <t>Extent</t>
        </is>
      </c>
      <c r="C3" s="176" t="inlineStr">
        <is>
          <t>Extend historic</t>
        </is>
      </c>
      <c r="D3" s="176" t="inlineStr">
        <is>
          <t>Ecosystem loss</t>
        </is>
      </c>
      <c r="E3" s="176" t="inlineStr">
        <is>
          <t>Restorable land % of current extent</t>
        </is>
      </c>
      <c r="F3" s="100" t="n"/>
      <c r="G3" s="100" t="n"/>
      <c r="H3" s="100" t="n"/>
      <c r="I3" s="197" t="n"/>
      <c r="J3" s="197" t="n"/>
      <c r="K3" s="197" t="n"/>
      <c r="L3" s="197" t="n"/>
      <c r="M3" s="197" t="n"/>
      <c r="N3" s="197" t="n"/>
      <c r="O3" s="197" t="n"/>
      <c r="P3" s="197" t="n"/>
      <c r="Q3" s="197" t="n"/>
      <c r="R3" s="197" t="n"/>
      <c r="S3" s="197" t="n"/>
      <c r="T3" s="197" t="n"/>
      <c r="U3" s="197" t="n"/>
      <c r="V3" s="197" t="n"/>
      <c r="W3" s="197" t="n"/>
      <c r="X3" s="197" t="n"/>
    </row>
    <row r="4" ht="12.75" customHeight="1" s="198">
      <c r="A4" s="176" t="inlineStr">
        <is>
          <t>Columns being referenced:</t>
        </is>
      </c>
      <c r="B4" s="169" t="inlineStr">
        <is>
          <t>salt marsh extent (ha)</t>
        </is>
      </c>
      <c r="C4" s="169" t="n"/>
      <c r="D4" s="188" t="n">
        <v>-0.015</v>
      </c>
      <c r="E4" s="188" t="n">
        <v>0.027</v>
      </c>
      <c r="F4" s="100" t="n"/>
      <c r="G4" s="100" t="n"/>
      <c r="H4" s="100" t="n"/>
      <c r="I4" s="197" t="n"/>
      <c r="J4" s="197" t="n"/>
      <c r="K4" s="197" t="n"/>
      <c r="L4" s="197" t="n"/>
      <c r="M4" s="197" t="n"/>
      <c r="N4" s="197" t="n"/>
      <c r="O4" s="197" t="n"/>
      <c r="P4" s="197" t="n"/>
      <c r="Q4" s="197" t="n"/>
      <c r="R4" s="197" t="n"/>
      <c r="S4" s="197" t="n"/>
      <c r="T4" s="197" t="n"/>
      <c r="U4" s="197" t="n"/>
      <c r="V4" s="197" t="n"/>
      <c r="W4" s="197" t="n"/>
      <c r="X4" s="197" t="n"/>
    </row>
    <row r="5">
      <c r="A5" s="176" t="inlineStr">
        <is>
          <t>Country</t>
        </is>
      </c>
      <c r="B5" s="176" t="inlineStr">
        <is>
          <t>Country code</t>
        </is>
      </c>
      <c r="C5" s="176" t="inlineStr">
        <is>
          <t>total_area</t>
        </is>
      </c>
      <c r="D5" s="176" t="inlineStr">
        <is>
          <t>salt marsh extent (ha)</t>
        </is>
      </c>
      <c r="E5" s="176" t="inlineStr">
        <is>
          <t>protected_area</t>
        </is>
      </c>
      <c r="F5" s="176" t="inlineStr">
        <is>
          <t>percent_protected</t>
        </is>
      </c>
      <c r="G5" s="176" t="inlineStr">
        <is>
          <t>presence</t>
        </is>
      </c>
    </row>
    <row r="6" ht="12.75" customHeight="1" s="198">
      <c r="A6" s="101" t="inlineStr">
        <is>
          <t>Angola</t>
        </is>
      </c>
      <c r="B6" s="62">
        <f t="array" ref="B6">INDEX(Countries!$D$2:$D$255, MATCH($A6, Countries!$B$2:$B$255, 0))
</f>
        <v/>
      </c>
      <c r="C6" s="95" t="n">
        <v>4.1149203726672</v>
      </c>
      <c r="D6" s="57">
        <f>IF(ISNUMBER(C6),C6*100,0)</f>
        <v/>
      </c>
      <c r="E6" s="57" t="n">
        <v>0.9977466011196739</v>
      </c>
      <c r="F6" s="57" t="n">
        <v>24.2470451614829</v>
      </c>
      <c r="G6" s="57" t="n">
        <v>2</v>
      </c>
    </row>
    <row r="7" ht="12.75" customHeight="1" s="198">
      <c r="A7" s="101" t="inlineStr">
        <is>
          <t>Åland Islands</t>
        </is>
      </c>
      <c r="B7" s="62">
        <f t="array" ref="B7">INDEX(Countries!$D$2:$D$255, MATCH($A7, Countries!$B$2:$B$255, 0))
</f>
        <v/>
      </c>
      <c r="C7" s="95" t="n">
        <v>0.7580651819422179</v>
      </c>
      <c r="D7" s="57">
        <f>IF(ISNUMBER(C7),C7*100,0)</f>
        <v/>
      </c>
      <c r="E7" s="57" t="n">
        <v>0.0223359849498313</v>
      </c>
      <c r="F7" s="57" t="n">
        <v>2.94644649060453</v>
      </c>
      <c r="G7" s="57" t="n">
        <v>2</v>
      </c>
    </row>
    <row r="8" ht="12.75" customHeight="1" s="198">
      <c r="A8" s="101" t="inlineStr">
        <is>
          <t>Albania</t>
        </is>
      </c>
      <c r="B8" s="62">
        <f t="array" ref="B8">INDEX(Countries!$D$2:$D$255, MATCH($A8, Countries!$B$2:$B$255, 0))
</f>
        <v/>
      </c>
      <c r="C8" s="95" t="n">
        <v>54.5599588089528</v>
      </c>
      <c r="D8" s="57">
        <f>IF(ISNUMBER(C8),C8*100,0)</f>
        <v/>
      </c>
      <c r="E8" s="57" t="n">
        <v>46.2691076755062</v>
      </c>
      <c r="F8" s="57" t="n">
        <v>84.80414700737241</v>
      </c>
      <c r="G8" s="57" t="n">
        <v>2</v>
      </c>
    </row>
    <row r="9" ht="12.75" customHeight="1" s="198">
      <c r="A9" s="101" t="inlineStr">
        <is>
          <t>United Arab Emirates</t>
        </is>
      </c>
      <c r="B9" s="62">
        <f t="array" ref="B9">INDEX(Countries!$D$2:$D$255, MATCH($A9, Countries!$B$2:$B$255, 0))
</f>
        <v/>
      </c>
      <c r="C9" s="95" t="n">
        <v>55.5296555220255</v>
      </c>
      <c r="D9" s="57">
        <f>IF(ISNUMBER(C9),C9*100,0)</f>
        <v/>
      </c>
      <c r="E9" s="57" t="n">
        <v>10.4604462768005</v>
      </c>
      <c r="F9" s="57" t="n">
        <v>18.83758539192</v>
      </c>
      <c r="G9" s="57" t="n">
        <v>2</v>
      </c>
    </row>
    <row r="10" ht="12.75" customHeight="1" s="198">
      <c r="A10" s="101" t="inlineStr">
        <is>
          <t>Argentina</t>
        </is>
      </c>
      <c r="B10" s="62">
        <f t="array" ref="B10">INDEX(Countries!$D$2:$D$255, MATCH($A10, Countries!$B$2:$B$255, 0))
</f>
        <v/>
      </c>
      <c r="C10" s="95" t="n">
        <v>4761.72677011559</v>
      </c>
      <c r="D10" s="57">
        <f>IF(ISNUMBER(C10),C10*100,0)</f>
        <v/>
      </c>
      <c r="E10" s="57" t="n">
        <v>2018.00084481145</v>
      </c>
      <c r="F10" s="57" t="n">
        <v>42.3796018174823</v>
      </c>
      <c r="G10" s="57" t="n">
        <v>2</v>
      </c>
    </row>
    <row r="11" ht="12.75" customHeight="1" s="198">
      <c r="A11" s="101" t="inlineStr">
        <is>
          <t>American Samoa</t>
        </is>
      </c>
      <c r="B11" s="62">
        <f t="array" ref="B11">INDEX(Countries!$D$2:$D$255, MATCH($A11, Countries!$B$2:$B$255, 0))
</f>
        <v/>
      </c>
      <c r="C11" s="95" t="n">
        <v>1.99672928573158</v>
      </c>
      <c r="D11" s="57">
        <f>IF(ISNUMBER(C11),C11*100,0)</f>
        <v/>
      </c>
      <c r="E11" s="57" t="n">
        <v>0.416946293028692</v>
      </c>
      <c r="F11" s="57" t="n">
        <v>20.8814633014173</v>
      </c>
      <c r="G11" s="57" t="n">
        <v>2</v>
      </c>
    </row>
    <row r="12" ht="12.75" customHeight="1" s="198">
      <c r="A12" s="101" t="inlineStr">
        <is>
          <t>Antigua and Barbuda</t>
        </is>
      </c>
      <c r="B12" s="62">
        <f t="array" ref="B12">INDEX(Countries!$D$2:$D$255, MATCH($A12, Countries!$B$2:$B$255, 0))
</f>
        <v/>
      </c>
      <c r="C12" s="95" t="n">
        <v>25.9888750497518</v>
      </c>
      <c r="D12" s="57">
        <f>IF(ISNUMBER(C12),C12*100,0)</f>
        <v/>
      </c>
      <c r="E12" s="57" t="n">
        <v>22.8824971535496</v>
      </c>
      <c r="F12" s="57" t="n">
        <v>88.0472783440778</v>
      </c>
      <c r="G12" s="57" t="n">
        <v>2</v>
      </c>
    </row>
    <row r="13" ht="12.75" customHeight="1" s="198">
      <c r="A13" s="101" t="inlineStr">
        <is>
          <t>Australia</t>
        </is>
      </c>
      <c r="B13" s="62">
        <f t="array" ref="B13">INDEX(Countries!$D$2:$D$255, MATCH($A13, Countries!$B$2:$B$255, 0))
</f>
        <v/>
      </c>
      <c r="C13" s="95" t="n">
        <v>13186.5854733994</v>
      </c>
      <c r="D13" s="190">
        <f>IF(ISNUMBER(C13),C13*100,0)</f>
        <v/>
      </c>
      <c r="E13" s="57" t="n">
        <v>4233.86136291207</v>
      </c>
      <c r="F13" s="57" t="n">
        <v>32.1073364401483</v>
      </c>
      <c r="G13" s="57" t="n">
        <v>2</v>
      </c>
    </row>
    <row r="14" ht="12.75" customHeight="1" s="198">
      <c r="A14" s="101" t="inlineStr">
        <is>
          <t>Azerbaijan</t>
        </is>
      </c>
      <c r="B14" s="62">
        <f t="array" ref="B14">INDEX(Countries!$D$2:$D$255, MATCH($A14, Countries!$B$2:$B$255, 0))
</f>
        <v/>
      </c>
      <c r="C14" s="95" t="n">
        <v>0.997746551912462</v>
      </c>
      <c r="D14" s="57">
        <f>IF(ISNUMBER(C14),C14*100,0)</f>
        <v/>
      </c>
      <c r="E14" s="57" t="n">
        <v>0</v>
      </c>
      <c r="F14" s="57" t="n">
        <v>0</v>
      </c>
      <c r="G14" s="57" t="n">
        <v>2</v>
      </c>
    </row>
    <row r="15" ht="12.75" customHeight="1" s="198">
      <c r="A15" s="101" t="inlineStr">
        <is>
          <t>Belgium</t>
        </is>
      </c>
      <c r="B15" s="62">
        <f t="array" ref="B15">INDEX(Countries!$D$2:$D$255, MATCH($A15, Countries!$B$2:$B$255, 0))
</f>
        <v/>
      </c>
      <c r="C15" s="95" t="n">
        <v>4.40658084853609</v>
      </c>
      <c r="D15" s="57">
        <f>IF(ISNUMBER(C15),C15*100,0)</f>
        <v/>
      </c>
      <c r="E15" s="57" t="n">
        <v>3.63699642744118</v>
      </c>
      <c r="F15" s="57" t="n">
        <v>82.5355656109075</v>
      </c>
      <c r="G15" s="57" t="n">
        <v>2</v>
      </c>
    </row>
    <row r="16" ht="12.75" customHeight="1" s="198">
      <c r="A16" s="101" t="inlineStr">
        <is>
          <t>Bulgaria</t>
        </is>
      </c>
      <c r="B16" s="62">
        <f t="array" ref="B16">INDEX(Countries!$D$2:$D$255, MATCH($A16, Countries!$B$2:$B$255, 0))
</f>
        <v/>
      </c>
      <c r="C16" s="95" t="n">
        <v>1.31334207952052</v>
      </c>
      <c r="D16" s="57">
        <f>IF(ISNUMBER(C16),C16*100,0)</f>
        <v/>
      </c>
      <c r="E16" s="57" t="n">
        <v>0.315595516547506</v>
      </c>
      <c r="F16" s="57" t="n">
        <v>24.0299554448697</v>
      </c>
      <c r="G16" s="57" t="n">
        <v>2</v>
      </c>
    </row>
    <row r="17" ht="12.75" customHeight="1" s="198">
      <c r="A17" s="101" t="inlineStr">
        <is>
          <t>Bahrain</t>
        </is>
      </c>
      <c r="B17" s="62">
        <f t="array" ref="B17">INDEX(Countries!$D$2:$D$255, MATCH($A17, Countries!$B$2:$B$255, 0))
</f>
        <v/>
      </c>
      <c r="C17" s="95" t="n">
        <v>18.825165564829</v>
      </c>
      <c r="D17" s="57">
        <f>IF(ISNUMBER(C17),C17*100,0)</f>
        <v/>
      </c>
      <c r="E17" s="57" t="n">
        <v>0</v>
      </c>
      <c r="F17" s="57" t="n">
        <v>0</v>
      </c>
      <c r="G17" s="57" t="n">
        <v>2</v>
      </c>
    </row>
    <row r="18" ht="12.75" customHeight="1" s="198">
      <c r="A18" s="101" t="inlineStr">
        <is>
          <t>The Bahamas</t>
        </is>
      </c>
      <c r="B18" s="62">
        <f t="array" ref="B18">INDEX(Countries!$D$2:$D$255, MATCH($A18, Countries!$B$2:$B$255, 0))
</f>
        <v/>
      </c>
      <c r="C18" s="95" t="n">
        <v>325.608363124706</v>
      </c>
      <c r="D18" s="57">
        <f>IF(ISNUMBER(C18),C18*100,0)</f>
        <v/>
      </c>
      <c r="E18" s="57" t="n">
        <v>290.799712520345</v>
      </c>
      <c r="F18" s="57" t="n">
        <v>89.3096570768886</v>
      </c>
      <c r="G18" s="57" t="n">
        <v>2</v>
      </c>
    </row>
    <row r="19" ht="12.75" customHeight="1" s="198">
      <c r="A19" s="101" t="inlineStr">
        <is>
          <t>Bosnia and Herzegovina</t>
        </is>
      </c>
      <c r="B19" s="62">
        <f t="array" ref="B19">INDEX(Countries!$D$2:$D$255, MATCH($A19, Countries!$B$2:$B$255, 0))
</f>
        <v/>
      </c>
      <c r="C19" s="95" t="n">
        <v>25.5796968205445</v>
      </c>
      <c r="D19" s="57">
        <f>IF(ISNUMBER(C19),C19*100,0)</f>
        <v/>
      </c>
      <c r="E19" s="57" t="n">
        <v>2.90105669851679</v>
      </c>
      <c r="F19" s="57" t="n">
        <v>11.3412473919033</v>
      </c>
      <c r="G19" s="57" t="n">
        <v>2</v>
      </c>
    </row>
    <row r="20" ht="12.75" customHeight="1" s="198">
      <c r="A20" s="101" t="inlineStr">
        <is>
          <t>Brazil</t>
        </is>
      </c>
      <c r="B20" s="62">
        <f t="array" ref="B20">INDEX(Countries!$D$2:$D$255, MATCH($A20, Countries!$B$2:$B$255, 0))
</f>
        <v/>
      </c>
      <c r="C20" s="95" t="n">
        <v>2906.19188544046</v>
      </c>
      <c r="D20" s="57">
        <f>IF(ISNUMBER(C20),C20*100,0)</f>
        <v/>
      </c>
      <c r="E20" s="57" t="n">
        <v>959.091952549451</v>
      </c>
      <c r="F20" s="57" t="n">
        <v>33.0016733359674</v>
      </c>
      <c r="G20" s="57" t="n">
        <v>2</v>
      </c>
    </row>
    <row r="21" ht="12.75" customHeight="1" s="198">
      <c r="A21" s="101" t="inlineStr">
        <is>
          <t>Canada</t>
        </is>
      </c>
      <c r="B21" s="62">
        <f t="array" ref="B21">INDEX(Countries!$D$2:$D$255, MATCH($A21, Countries!$B$2:$B$255, 0))
</f>
        <v/>
      </c>
      <c r="C21" s="95" t="n">
        <v>68200.0819304647</v>
      </c>
      <c r="D21" s="57">
        <f>IF(ISNUMBER(C21),C21*100,0)</f>
        <v/>
      </c>
      <c r="E21" s="57" t="n">
        <v>51092.6446826336</v>
      </c>
      <c r="F21" s="57" t="n">
        <v>74.9158112958376</v>
      </c>
      <c r="G21" s="57" t="n">
        <v>2</v>
      </c>
    </row>
    <row r="22" ht="12.75" customHeight="1" s="198">
      <c r="A22" s="101" t="inlineStr">
        <is>
          <t>Chile</t>
        </is>
      </c>
      <c r="B22" s="62">
        <f t="array" ref="B22">INDEX(Countries!$D$2:$D$255, MATCH($A22, Countries!$B$2:$B$255, 0))
</f>
        <v/>
      </c>
      <c r="C22" s="95" t="n">
        <v>656.3288127285319</v>
      </c>
      <c r="D22" s="57">
        <f>IF(ISNUMBER(C22),C22*100,0)</f>
        <v/>
      </c>
      <c r="E22" s="57" t="n">
        <v>380.463248100537</v>
      </c>
      <c r="F22" s="57" t="n">
        <v>57.9683903436832</v>
      </c>
      <c r="G22" s="57" t="n">
        <v>2</v>
      </c>
    </row>
    <row r="23" ht="12.75" customHeight="1" s="198">
      <c r="A23" s="101" t="inlineStr">
        <is>
          <t>China</t>
        </is>
      </c>
      <c r="B23" s="62">
        <f t="array" ref="B23">INDEX(Countries!$D$2:$D$255, MATCH($A23, Countries!$B$2:$B$255, 0))
</f>
        <v/>
      </c>
      <c r="C23" s="95" t="n">
        <v>5419.02276794656</v>
      </c>
      <c r="D23" s="57">
        <f>IF(ISNUMBER(C23),C23*100,0)</f>
        <v/>
      </c>
      <c r="E23" s="57" t="n">
        <v>243.428453396519</v>
      </c>
      <c r="F23" s="57" t="n">
        <v>4.49210981058051</v>
      </c>
      <c r="G23" s="57" t="n">
        <v>2</v>
      </c>
    </row>
    <row r="24" ht="12.75" customHeight="1" s="198">
      <c r="A24" s="101" t="inlineStr">
        <is>
          <t>Cook Islands</t>
        </is>
      </c>
      <c r="B24" s="62">
        <f t="array" ref="B24">INDEX(Countries!$D$2:$D$255, MATCH($A24, Countries!$B$2:$B$255, 0))
</f>
        <v/>
      </c>
      <c r="C24" s="95" t="n">
        <v>0.997746574117134</v>
      </c>
      <c r="D24" s="57">
        <f>IF(ISNUMBER(C24),C24*100,0)</f>
        <v/>
      </c>
      <c r="E24" s="57" t="n">
        <v>0.0512651389028184</v>
      </c>
      <c r="F24" s="57" t="n">
        <v>5.1380922002344</v>
      </c>
      <c r="G24" s="57" t="n">
        <v>2</v>
      </c>
    </row>
    <row r="25" ht="12.75" customHeight="1" s="198">
      <c r="A25" s="101" t="inlineStr">
        <is>
          <t>Costa Rica</t>
        </is>
      </c>
      <c r="B25" s="62">
        <f t="array" ref="B25">INDEX(Countries!$D$2:$D$255, MATCH($A25, Countries!$B$2:$B$255, 0))
</f>
        <v/>
      </c>
      <c r="C25" s="95" t="n">
        <v>5.99285380428272</v>
      </c>
      <c r="D25" s="57">
        <f>IF(ISNUMBER(C25),C25*100,0)</f>
        <v/>
      </c>
      <c r="E25" s="57" t="n">
        <v>4.37318783012831</v>
      </c>
      <c r="F25" s="57" t="n">
        <v>72.97337750844279</v>
      </c>
      <c r="G25" s="57" t="n">
        <v>2</v>
      </c>
    </row>
    <row r="26" ht="12.75" customHeight="1" s="198">
      <c r="A26" s="101" t="inlineStr">
        <is>
          <t>Cuba</t>
        </is>
      </c>
      <c r="B26" s="62">
        <f t="array" ref="B26">INDEX(Countries!$D$2:$D$255, MATCH($A26, Countries!$B$2:$B$255, 0))
</f>
        <v/>
      </c>
      <c r="C26" s="95" t="n">
        <v>7006.41806381695</v>
      </c>
      <c r="D26" s="57">
        <f>IF(ISNUMBER(C26),C26*100,0)</f>
        <v/>
      </c>
      <c r="E26" s="57" t="n">
        <v>6247.17944365462</v>
      </c>
      <c r="F26" s="57" t="n">
        <v>89.1636694635274</v>
      </c>
      <c r="G26" s="57" t="n">
        <v>2</v>
      </c>
    </row>
    <row r="27" ht="12.75" customHeight="1" s="198">
      <c r="A27" s="101" t="inlineStr">
        <is>
          <t>Cyprus</t>
        </is>
      </c>
      <c r="B27" s="62">
        <f t="array" ref="B27">INDEX(Countries!$D$2:$D$255, MATCH($A27, Countries!$B$2:$B$255, 0))
</f>
        <v/>
      </c>
      <c r="C27" s="95" t="n">
        <v>19.5672692581967</v>
      </c>
      <c r="D27" s="57">
        <f>IF(ISNUMBER(C27),C27*100,0)</f>
        <v/>
      </c>
      <c r="E27" s="57" t="n">
        <v>18.445392559763</v>
      </c>
      <c r="F27" s="57" t="n">
        <v>94.2665648250137</v>
      </c>
      <c r="G27" s="57" t="n">
        <v>2</v>
      </c>
    </row>
    <row r="28" ht="12.75" customHeight="1" s="198">
      <c r="A28" s="101" t="inlineStr">
        <is>
          <t>Germany</t>
        </is>
      </c>
      <c r="B28" s="62">
        <f t="array" ref="B28">INDEX(Countries!$D$2:$D$255, MATCH($A28, Countries!$B$2:$B$255, 0))
</f>
        <v/>
      </c>
      <c r="C28" s="95" t="n">
        <v>203.070924334074</v>
      </c>
      <c r="D28" s="57">
        <f>IF(ISNUMBER(C28),C28*100,0)</f>
        <v/>
      </c>
      <c r="E28" s="57" t="n">
        <v>199.638514480795</v>
      </c>
      <c r="F28" s="57" t="n">
        <v>98.3097482495167</v>
      </c>
      <c r="G28" s="57" t="n">
        <v>2</v>
      </c>
    </row>
    <row r="29" ht="12.75" customHeight="1" s="198">
      <c r="A29" s="101" t="inlineStr">
        <is>
          <t>Djibouti</t>
        </is>
      </c>
      <c r="B29" s="62">
        <f t="array" ref="B29">INDEX(Countries!$D$2:$D$255, MATCH($A29, Countries!$B$2:$B$255, 0))
</f>
        <v/>
      </c>
      <c r="C29" s="95" t="n">
        <v>0.9977466158637081</v>
      </c>
      <c r="D29" s="57">
        <f>IF(ISNUMBER(C29),C29*100,0)</f>
        <v/>
      </c>
      <c r="E29" s="57" t="n">
        <v>0</v>
      </c>
      <c r="F29" s="57" t="n">
        <v>0</v>
      </c>
      <c r="G29" s="57" t="n">
        <v>2</v>
      </c>
    </row>
    <row r="30" ht="12.75" customHeight="1" s="198">
      <c r="A30" s="101" t="inlineStr">
        <is>
          <t>Denmark</t>
        </is>
      </c>
      <c r="B30" s="62">
        <f t="array" ref="B30">INDEX(Countries!$D$2:$D$255, MATCH($A30, Countries!$B$2:$B$255, 0))
</f>
        <v/>
      </c>
      <c r="C30" s="95" t="n">
        <v>304.35344656917</v>
      </c>
      <c r="D30" s="57">
        <f>IF(ISNUMBER(C30),C30*100,0)</f>
        <v/>
      </c>
      <c r="E30" s="57" t="n">
        <v>292.344979537403</v>
      </c>
      <c r="F30" s="57" t="n">
        <v>96.05443369637089</v>
      </c>
      <c r="G30" s="57" t="n">
        <v>2</v>
      </c>
    </row>
    <row r="31" ht="12.75" customHeight="1" s="198">
      <c r="A31" s="101" t="e">
        <v>#N/A</v>
      </c>
      <c r="B31" s="189" t="inlineStr">
        <is>
          <t>DPT</t>
        </is>
      </c>
      <c r="C31" s="95" t="n">
        <v>2.20711201408454</v>
      </c>
      <c r="D31" s="57">
        <f>IF(ISNUMBER(C31),C31*100,0)</f>
        <v/>
      </c>
      <c r="E31" s="57" t="n">
        <v>1.57327617365865</v>
      </c>
      <c r="F31" s="57" t="n">
        <v>71.2821172472847</v>
      </c>
      <c r="G31" s="57" t="n">
        <v>2</v>
      </c>
    </row>
    <row r="32" ht="12.75" customHeight="1" s="198">
      <c r="A32" s="101" t="inlineStr">
        <is>
          <t>Algeria</t>
        </is>
      </c>
      <c r="B32" s="62">
        <f t="array" ref="B32">INDEX(Countries!$D$2:$D$255, MATCH($A32, Countries!$B$2:$B$255, 0))
</f>
        <v/>
      </c>
      <c r="C32" s="95" t="n">
        <v>1.99549318096299</v>
      </c>
      <c r="D32" s="57">
        <f>IF(ISNUMBER(C32),C32*100,0)</f>
        <v/>
      </c>
      <c r="E32" s="57" t="n">
        <v>1.99549318096299</v>
      </c>
      <c r="F32" s="57" t="n">
        <v>100</v>
      </c>
      <c r="G32" s="57" t="n">
        <v>2</v>
      </c>
    </row>
    <row r="33" ht="12.75" customHeight="1" s="198">
      <c r="A33" s="101" t="inlineStr">
        <is>
          <t>Ecuador</t>
        </is>
      </c>
      <c r="B33" s="62">
        <f t="array" ref="B33">INDEX(Countries!$D$2:$D$255, MATCH($A33, Countries!$B$2:$B$255, 0))
</f>
        <v/>
      </c>
      <c r="C33" s="95" t="n">
        <v>647.623192486668</v>
      </c>
      <c r="D33" s="57">
        <f>IF(ISNUMBER(C33),C33*100,0)</f>
        <v/>
      </c>
      <c r="E33" s="57" t="n">
        <v>283.126891384029</v>
      </c>
      <c r="F33" s="57" t="n">
        <v>43.7178431329662</v>
      </c>
      <c r="G33" s="57" t="n">
        <v>2</v>
      </c>
    </row>
    <row r="34" ht="12.75" customHeight="1" s="198">
      <c r="A34" s="101" t="inlineStr">
        <is>
          <t>Egypt</t>
        </is>
      </c>
      <c r="B34" s="62">
        <f t="array" ref="B34">INDEX(Countries!$D$2:$D$255, MATCH($A34, Countries!$B$2:$B$255, 0))
</f>
        <v/>
      </c>
      <c r="C34" s="95" t="n">
        <v>54.9727062852492</v>
      </c>
      <c r="D34" s="57">
        <f>IF(ISNUMBER(C34),C34*100,0)</f>
        <v/>
      </c>
      <c r="E34" s="57" t="n">
        <v>21.5683987515263</v>
      </c>
      <c r="F34" s="57" t="n">
        <v>39.2347406722338</v>
      </c>
      <c r="G34" s="57" t="n">
        <v>2</v>
      </c>
    </row>
    <row r="35" ht="12.75" customHeight="1" s="198">
      <c r="A35" s="101" t="inlineStr">
        <is>
          <t>Western Sahara</t>
        </is>
      </c>
      <c r="B35" s="62">
        <f t="array" ref="B35">INDEX(Countries!$D$2:$D$255, MATCH($A35, Countries!$B$2:$B$255, 0))
</f>
        <v/>
      </c>
      <c r="C35" s="95" t="n">
        <v>0.844751589802631</v>
      </c>
      <c r="D35" s="57">
        <f>IF(ISNUMBER(C35),C35*100,0)</f>
        <v/>
      </c>
      <c r="E35" s="57" t="n">
        <v>0</v>
      </c>
      <c r="F35" s="57" t="n">
        <v>0</v>
      </c>
      <c r="G35" s="57" t="n">
        <v>2</v>
      </c>
    </row>
    <row r="36" ht="12.75" customHeight="1" s="198">
      <c r="A36" s="101" t="inlineStr">
        <is>
          <t>Spain</t>
        </is>
      </c>
      <c r="B36" s="62">
        <f t="array" ref="B36">INDEX(Countries!$D$2:$D$255, MATCH($A36, Countries!$B$2:$B$255, 0))
</f>
        <v/>
      </c>
      <c r="C36" s="95" t="n">
        <v>883.581568353256</v>
      </c>
      <c r="D36" s="57">
        <f>IF(ISNUMBER(C36),C36*100,0)</f>
        <v/>
      </c>
      <c r="E36" s="57" t="n">
        <v>850.033361686282</v>
      </c>
      <c r="F36" s="57" t="n">
        <v>96.20315680311241</v>
      </c>
      <c r="G36" s="57" t="n">
        <v>2</v>
      </c>
    </row>
    <row r="37" ht="12.75" customHeight="1" s="198">
      <c r="A37" s="101" t="inlineStr">
        <is>
          <t>Estonia</t>
        </is>
      </c>
      <c r="B37" s="62">
        <f t="array" ref="B37">INDEX(Countries!$D$2:$D$255, MATCH($A37, Countries!$B$2:$B$255, 0))
</f>
        <v/>
      </c>
      <c r="C37" s="95" t="n">
        <v>224.049755459842</v>
      </c>
      <c r="D37" s="57">
        <f>IF(ISNUMBER(C37),C37*100,0)</f>
        <v/>
      </c>
      <c r="E37" s="57" t="n">
        <v>208.053198979726</v>
      </c>
      <c r="F37" s="57" t="n">
        <v>92.86026603899469</v>
      </c>
      <c r="G37" s="57" t="n">
        <v>2</v>
      </c>
    </row>
    <row r="38" ht="12.75" customHeight="1" s="198">
      <c r="A38" s="101" t="inlineStr">
        <is>
          <t>Finland</t>
        </is>
      </c>
      <c r="B38" s="62">
        <f t="array" ref="B38">INDEX(Countries!$D$2:$D$255, MATCH($A38, Countries!$B$2:$B$255, 0))
</f>
        <v/>
      </c>
      <c r="C38" s="95" t="n">
        <v>132.473784150712</v>
      </c>
      <c r="D38" s="57">
        <f>IF(ISNUMBER(C38),C38*100,0)</f>
        <v/>
      </c>
      <c r="E38" s="57" t="n">
        <v>87.67933352311159</v>
      </c>
      <c r="F38" s="57" t="n">
        <v>66.18617720118949</v>
      </c>
      <c r="G38" s="57" t="n">
        <v>2</v>
      </c>
    </row>
    <row r="39" ht="12.75" customHeight="1" s="198">
      <c r="A39" s="101" t="inlineStr">
        <is>
          <t>Fiji</t>
        </is>
      </c>
      <c r="B39" s="62">
        <f t="array" ref="B39">INDEX(Countries!$D$2:$D$255, MATCH($A39, Countries!$B$2:$B$255, 0))
</f>
        <v/>
      </c>
      <c r="C39" s="95" t="n">
        <v>1293.16442384894</v>
      </c>
      <c r="D39" s="57">
        <f>IF(ISNUMBER(C39),C39*100,0)</f>
        <v/>
      </c>
      <c r="E39" s="57" t="n">
        <v>160.821479169865</v>
      </c>
      <c r="F39" s="57" t="n">
        <v>12.4362746301975</v>
      </c>
      <c r="G39" s="57" t="n">
        <v>2</v>
      </c>
    </row>
    <row r="40" ht="12.75" customHeight="1" s="198">
      <c r="A40" s="101" t="inlineStr">
        <is>
          <t>France</t>
        </is>
      </c>
      <c r="B40" s="62">
        <f t="array" ref="B40">INDEX(Countries!$D$2:$D$255, MATCH($A40, Countries!$B$2:$B$255, 0))
</f>
        <v/>
      </c>
      <c r="C40" s="95" t="n">
        <v>800.795474470054</v>
      </c>
      <c r="D40" s="57">
        <f>IF(ISNUMBER(C40),C40*100,0)</f>
        <v/>
      </c>
      <c r="E40" s="57" t="n">
        <v>770.841251574716</v>
      </c>
      <c r="F40" s="57" t="n">
        <v>96.2594415365345</v>
      </c>
      <c r="G40" s="57" t="n">
        <v>2</v>
      </c>
    </row>
    <row r="41" ht="12.75" customHeight="1" s="198">
      <c r="A41" s="101" t="inlineStr">
        <is>
          <t>United Kingdom</t>
        </is>
      </c>
      <c r="B41" s="62">
        <f t="array" ref="B41">INDEX(Countries!$D$2:$D$255, MATCH($A41, Countries!$B$2:$B$255, 0))
</f>
        <v/>
      </c>
      <c r="C41" s="95" t="n">
        <v>562.145102585156</v>
      </c>
      <c r="D41" s="57">
        <f>IF(ISNUMBER(C41),C41*100,0)</f>
        <v/>
      </c>
      <c r="E41" s="57" t="n">
        <v>520.383766630174</v>
      </c>
      <c r="F41" s="57" t="n">
        <v>92.5710753748573</v>
      </c>
      <c r="G41" s="57" t="n">
        <v>2</v>
      </c>
    </row>
    <row r="42" ht="12.75" customHeight="1" s="198">
      <c r="A42" s="101" t="inlineStr">
        <is>
          <t>Georgia</t>
        </is>
      </c>
      <c r="B42" s="62">
        <f t="array" ref="B42">INDEX(Countries!$D$2:$D$255, MATCH($A42, Countries!$B$2:$B$255, 0))
</f>
        <v/>
      </c>
      <c r="C42" s="95" t="n">
        <v>5.99285533754899</v>
      </c>
      <c r="D42" s="57">
        <f>IF(ISNUMBER(C42),C42*100,0)</f>
        <v/>
      </c>
      <c r="E42" s="57" t="n">
        <v>0.997746608475603</v>
      </c>
      <c r="F42" s="57" t="n">
        <v>16.6489353117552</v>
      </c>
      <c r="G42" s="57" t="n">
        <v>2</v>
      </c>
    </row>
    <row r="43" ht="12.75" customHeight="1" s="198">
      <c r="A43" s="101" t="inlineStr">
        <is>
          <t>Ghana</t>
        </is>
      </c>
      <c r="B43" s="62">
        <f t="array" ref="B43">INDEX(Countries!$D$2:$D$255, MATCH($A43, Countries!$B$2:$B$255, 0))
</f>
        <v/>
      </c>
      <c r="C43" s="95" t="n">
        <v>99.9718050598989</v>
      </c>
      <c r="D43" s="57">
        <f>IF(ISNUMBER(C43),C43*100,0)</f>
        <v/>
      </c>
      <c r="E43" s="57" t="n">
        <v>0</v>
      </c>
      <c r="F43" s="57" t="n">
        <v>0</v>
      </c>
      <c r="G43" s="57" t="n">
        <v>2</v>
      </c>
    </row>
    <row r="44" ht="12.75" customHeight="1" s="198">
      <c r="A44" s="101" t="inlineStr">
        <is>
          <t>Gambia</t>
        </is>
      </c>
      <c r="B44" s="62">
        <f t="array" ref="B44">INDEX(Countries!$D$2:$D$255, MATCH($A44, Countries!$B$2:$B$255, 0))
</f>
        <v/>
      </c>
      <c r="C44" s="95" t="n">
        <v>199.970134859195</v>
      </c>
      <c r="D44" s="57">
        <f>IF(ISNUMBER(C44),C44*100,0)</f>
        <v/>
      </c>
      <c r="E44" s="57" t="n">
        <v>141.675904269983</v>
      </c>
      <c r="F44" s="57" t="n">
        <v>70.8485316418581</v>
      </c>
      <c r="G44" s="57" t="n">
        <v>2</v>
      </c>
    </row>
    <row r="45" ht="12.75" customHeight="1" s="198">
      <c r="A45" s="101" t="inlineStr">
        <is>
          <t>Greece</t>
        </is>
      </c>
      <c r="B45" s="62">
        <f t="array" ref="B45">INDEX(Countries!$D$2:$D$255, MATCH($A45, Countries!$B$2:$B$255, 0))
</f>
        <v/>
      </c>
      <c r="C45" s="95" t="n">
        <v>139.963577422363</v>
      </c>
      <c r="D45" s="57">
        <f>IF(ISNUMBER(C45),C45*100,0)</f>
        <v/>
      </c>
      <c r="E45" s="57" t="n">
        <v>111.556040394786</v>
      </c>
      <c r="F45" s="57" t="n">
        <v>79.7036217916515</v>
      </c>
      <c r="G45" s="57" t="n">
        <v>2</v>
      </c>
    </row>
    <row r="46" ht="12.75" customHeight="1" s="198">
      <c r="A46" s="101" t="inlineStr">
        <is>
          <t>Greenland</t>
        </is>
      </c>
      <c r="B46" s="62">
        <f t="array" ref="B46">INDEX(Countries!$D$2:$D$255, MATCH($A46, Countries!$B$2:$B$255, 0))
</f>
        <v/>
      </c>
      <c r="C46" s="95" t="n">
        <v>3912.02346593456</v>
      </c>
      <c r="D46" s="57">
        <f>IF(ISNUMBER(C46),C46*100,0)</f>
        <v/>
      </c>
      <c r="E46" s="57" t="n">
        <v>3585.91323871017</v>
      </c>
      <c r="F46" s="57" t="n">
        <v>91.66389900101269</v>
      </c>
      <c r="G46" s="57" t="n">
        <v>2</v>
      </c>
    </row>
    <row r="47" ht="12.75" customHeight="1" s="198">
      <c r="A47" s="101" t="inlineStr">
        <is>
          <t>Guam</t>
        </is>
      </c>
      <c r="B47" s="62">
        <f t="array" ref="B47">INDEX(Countries!$D$2:$D$255, MATCH($A47, Countries!$B$2:$B$255, 0))
</f>
        <v/>
      </c>
      <c r="C47" s="95" t="n">
        <v>0.07996641041897359</v>
      </c>
      <c r="D47" s="57">
        <f>IF(ISNUMBER(C47),C47*100,0)</f>
        <v/>
      </c>
      <c r="E47" s="57" t="n">
        <v>0.0071861817836339</v>
      </c>
      <c r="F47" s="57" t="n">
        <v>8.98650038932951</v>
      </c>
      <c r="G47" s="57" t="n">
        <v>2</v>
      </c>
    </row>
    <row r="48" ht="12.75" customHeight="1" s="198">
      <c r="A48" s="101" t="inlineStr">
        <is>
          <t>Hong Kong</t>
        </is>
      </c>
      <c r="B48" s="62">
        <f t="array" ref="B48">INDEX(Countries!$D$2:$D$255, MATCH($A48, Countries!$B$2:$B$255, 0))
</f>
        <v/>
      </c>
      <c r="C48" s="95" t="n">
        <v>0.406171444268296</v>
      </c>
      <c r="D48" s="57">
        <f>IF(ISNUMBER(C48),C48*100,0)</f>
        <v/>
      </c>
      <c r="E48" s="57" t="n">
        <v>0</v>
      </c>
      <c r="F48" s="57" t="n">
        <v>0</v>
      </c>
      <c r="G48" s="57" t="n">
        <v>2</v>
      </c>
    </row>
    <row r="49" ht="12.75" customHeight="1" s="198">
      <c r="A49" s="101" t="inlineStr">
        <is>
          <t>Honduras</t>
        </is>
      </c>
      <c r="B49" s="62">
        <f t="array" ref="B49">INDEX(Countries!$D$2:$D$255, MATCH($A49, Countries!$B$2:$B$255, 0))
</f>
        <v/>
      </c>
      <c r="C49" s="95" t="n">
        <v>63.2926360295864</v>
      </c>
      <c r="D49" s="57">
        <f>IF(ISNUMBER(C49),C49*100,0)</f>
        <v/>
      </c>
      <c r="E49" s="57" t="n">
        <v>44.324921266749</v>
      </c>
      <c r="F49" s="57" t="n">
        <v>70.0317194026002</v>
      </c>
      <c r="G49" s="57" t="n">
        <v>2</v>
      </c>
    </row>
    <row r="50" ht="12.75" customHeight="1" s="198">
      <c r="A50" s="101" t="inlineStr">
        <is>
          <t>Croatia</t>
        </is>
      </c>
      <c r="B50" s="62">
        <f t="array" ref="B50">INDEX(Countries!$D$2:$D$255, MATCH($A50, Countries!$B$2:$B$255, 0))
</f>
        <v/>
      </c>
      <c r="C50" s="95" t="n">
        <v>94.7787316824984</v>
      </c>
      <c r="D50" s="57">
        <f>IF(ISNUMBER(C50),C50*100,0)</f>
        <v/>
      </c>
      <c r="E50" s="57" t="n">
        <v>90.6896734574201</v>
      </c>
      <c r="F50" s="57" t="n">
        <v>95.6856795269466</v>
      </c>
      <c r="G50" s="57" t="n">
        <v>2</v>
      </c>
    </row>
    <row r="51" ht="12.75" customHeight="1" s="198">
      <c r="A51" s="101" t="inlineStr">
        <is>
          <t>India</t>
        </is>
      </c>
      <c r="B51" s="62">
        <f t="array" ref="B51">INDEX(Countries!$D$2:$D$255, MATCH($A51, Countries!$B$2:$B$255, 0))
</f>
        <v/>
      </c>
      <c r="C51" s="95" t="n">
        <v>1671.31456030351</v>
      </c>
      <c r="D51" s="57">
        <f>IF(ISNUMBER(C51),C51*100,0)</f>
        <v/>
      </c>
      <c r="E51" s="57" t="n">
        <v>4.22103421615563</v>
      </c>
      <c r="F51" s="57" t="n">
        <v>0.252557736072681</v>
      </c>
      <c r="G51" s="57" t="n">
        <v>2</v>
      </c>
    </row>
    <row r="52" ht="12.75" customHeight="1" s="198">
      <c r="A52" s="101" t="inlineStr">
        <is>
          <t>Ireland</t>
        </is>
      </c>
      <c r="B52" s="62">
        <f t="array" ref="B52">INDEX(Countries!$D$2:$D$255, MATCH($A52, Countries!$B$2:$B$255, 0))
</f>
        <v/>
      </c>
      <c r="C52" s="95" t="n">
        <v>99.07722202693959</v>
      </c>
      <c r="D52" s="57">
        <f>IF(ISNUMBER(C52),C52*100,0)</f>
        <v/>
      </c>
      <c r="E52" s="57" t="n">
        <v>87.9841144263775</v>
      </c>
      <c r="F52" s="57" t="n">
        <v>88.8035742488361</v>
      </c>
      <c r="G52" s="57" t="n">
        <v>2</v>
      </c>
    </row>
    <row r="53" ht="12.75" customHeight="1" s="198">
      <c r="A53" s="101" t="inlineStr">
        <is>
          <t>Iran (Islamic Republic of)</t>
        </is>
      </c>
      <c r="B53" s="62">
        <f t="array" ref="B53">INDEX(Countries!$D$2:$D$255, MATCH($A53, Countries!$B$2:$B$255, 0))
</f>
        <v/>
      </c>
      <c r="C53" s="95" t="n">
        <v>18260.2002586378</v>
      </c>
      <c r="D53" s="57">
        <f>IF(ISNUMBER(C53),C53*100,0)</f>
        <v/>
      </c>
      <c r="E53" s="57" t="n">
        <v>3577.23063098187</v>
      </c>
      <c r="F53" s="57" t="n">
        <v>19.5903143465785</v>
      </c>
      <c r="G53" s="57" t="n">
        <v>2</v>
      </c>
    </row>
    <row r="54" ht="12.75" customHeight="1" s="198">
      <c r="A54" s="101" t="inlineStr">
        <is>
          <t>Iraq</t>
        </is>
      </c>
      <c r="B54" s="62">
        <f t="array" ref="B54">INDEX(Countries!$D$2:$D$255, MATCH($A54, Countries!$B$2:$B$255, 0))
</f>
        <v/>
      </c>
      <c r="C54" s="95" t="n">
        <v>6599.20091699695</v>
      </c>
      <c r="D54" s="57">
        <f>IF(ISNUMBER(C54),C54*100,0)</f>
        <v/>
      </c>
      <c r="E54" s="57" t="n">
        <v>93.7330257145621</v>
      </c>
      <c r="F54" s="57" t="n">
        <v>1.4203693279461</v>
      </c>
      <c r="G54" s="57" t="n">
        <v>2</v>
      </c>
    </row>
    <row r="55" ht="12.75" customHeight="1" s="198">
      <c r="A55" s="101" t="inlineStr">
        <is>
          <t>Iceland</t>
        </is>
      </c>
      <c r="B55" s="62">
        <f t="array" ref="B55">INDEX(Countries!$D$2:$D$255, MATCH($A55, Countries!$B$2:$B$255, 0))
</f>
        <v/>
      </c>
      <c r="C55" s="95" t="n">
        <v>43.2733328494041</v>
      </c>
      <c r="D55" s="57">
        <f>IF(ISNUMBER(C55),C55*100,0)</f>
        <v/>
      </c>
      <c r="E55" s="57" t="n">
        <v>11.3714023145026</v>
      </c>
      <c r="F55" s="57" t="n">
        <v>26.278082980288</v>
      </c>
      <c r="G55" s="57" t="n">
        <v>2</v>
      </c>
    </row>
    <row r="56" ht="12.75" customHeight="1" s="198">
      <c r="A56" s="101" t="inlineStr">
        <is>
          <t>Italy</t>
        </is>
      </c>
      <c r="B56" s="62">
        <f t="array" ref="B56">INDEX(Countries!$D$2:$D$255, MATCH($A56, Countries!$B$2:$B$255, 0))
</f>
        <v/>
      </c>
      <c r="C56" s="95" t="n">
        <v>439.330971322335</v>
      </c>
      <c r="D56" s="57">
        <f>IF(ISNUMBER(C56),C56*100,0)</f>
        <v/>
      </c>
      <c r="E56" s="57" t="n">
        <v>415.5001593094</v>
      </c>
      <c r="F56" s="57" t="n">
        <v>94.5756585425318</v>
      </c>
      <c r="G56" s="57" t="n">
        <v>2</v>
      </c>
    </row>
    <row r="57" ht="12.75" customHeight="1" s="198">
      <c r="A57" s="101" t="inlineStr">
        <is>
          <t>Japan</t>
        </is>
      </c>
      <c r="B57" s="62">
        <f t="array" ref="B57">INDEX(Countries!$D$2:$D$255, MATCH($A57, Countries!$B$2:$B$255, 0))
</f>
        <v/>
      </c>
      <c r="C57" s="95" t="n">
        <v>8.97971914745799</v>
      </c>
      <c r="D57" s="57">
        <f>IF(ISNUMBER(C57),C57*100,0)</f>
        <v/>
      </c>
      <c r="E57" s="57" t="n">
        <v>5.79177809321453</v>
      </c>
      <c r="F57" s="57" t="n">
        <v>64.4984325022468</v>
      </c>
      <c r="G57" s="57" t="n">
        <v>2</v>
      </c>
    </row>
    <row r="58" ht="12.75" customHeight="1" s="198">
      <c r="A58" s="101" t="inlineStr">
        <is>
          <t>Kenya</t>
        </is>
      </c>
      <c r="B58" s="62">
        <f t="array" ref="B58">INDEX(Countries!$D$2:$D$255, MATCH($A58, Countries!$B$2:$B$255, 0))
</f>
        <v/>
      </c>
      <c r="C58" s="95" t="n">
        <v>1.99549315523612</v>
      </c>
      <c r="D58" s="57">
        <f>IF(ISNUMBER(C58),C58*100,0)</f>
        <v/>
      </c>
      <c r="E58" s="57" t="n">
        <v>0</v>
      </c>
      <c r="F58" s="57" t="n">
        <v>0</v>
      </c>
      <c r="G58" s="57" t="n">
        <v>2</v>
      </c>
    </row>
    <row r="59" ht="12.75" customHeight="1" s="198">
      <c r="A59" s="101" t="inlineStr">
        <is>
          <t>Cambodia</t>
        </is>
      </c>
      <c r="B59" s="62">
        <f t="array" ref="B59">INDEX(Countries!$D$2:$D$255, MATCH($A59, Countries!$B$2:$B$255, 0))
</f>
        <v/>
      </c>
      <c r="C59" s="95" t="n">
        <v>0.224005694915426</v>
      </c>
      <c r="D59" s="57">
        <f>IF(ISNUMBER(C59),C59*100,0)</f>
        <v/>
      </c>
      <c r="E59" s="57" t="n">
        <v>0</v>
      </c>
      <c r="F59" s="57" t="n">
        <v>0</v>
      </c>
      <c r="G59" s="57" t="n">
        <v>2</v>
      </c>
    </row>
    <row r="60" ht="12.75" customHeight="1" s="198">
      <c r="A60" s="101" t="inlineStr">
        <is>
          <t>South Korea</t>
        </is>
      </c>
      <c r="B60" s="62">
        <f t="array" ref="B60">INDEX(Countries!$D$2:$D$255, MATCH($A60, Countries!$B$2:$B$255, 0))
</f>
        <v/>
      </c>
      <c r="C60" s="95" t="n">
        <v>224.946095698903</v>
      </c>
      <c r="D60" s="57">
        <f>IF(ISNUMBER(C60),C60*100,0)</f>
        <v/>
      </c>
      <c r="E60" s="57" t="n">
        <v>32.9308196555044</v>
      </c>
      <c r="F60" s="57" t="n">
        <v>14.6394270828258</v>
      </c>
      <c r="G60" s="57" t="n">
        <v>2</v>
      </c>
    </row>
    <row r="61" ht="12.75" customHeight="1" s="198">
      <c r="A61" s="101" t="inlineStr">
        <is>
          <t>Kuwait</t>
        </is>
      </c>
      <c r="B61" s="62">
        <f t="array" ref="B61">INDEX(Countries!$D$2:$D$255, MATCH($A61, Countries!$B$2:$B$255, 0))
</f>
        <v/>
      </c>
      <c r="C61" s="95" t="n">
        <v>11298.539567458</v>
      </c>
      <c r="D61" s="57">
        <f>IF(ISNUMBER(C61),C61*100,0)</f>
        <v/>
      </c>
      <c r="E61" s="57" t="n">
        <v>1296.76979656158</v>
      </c>
      <c r="F61" s="57" t="n">
        <v>11.4773222576175</v>
      </c>
      <c r="G61" s="57" t="n">
        <v>2</v>
      </c>
    </row>
    <row r="62" ht="12.75" customHeight="1" s="198">
      <c r="A62" s="101" t="inlineStr">
        <is>
          <t>Libya</t>
        </is>
      </c>
      <c r="B62" s="62">
        <f t="array" ref="B62">INDEX(Countries!$D$2:$D$255, MATCH($A62, Countries!$B$2:$B$255, 0))
</f>
        <v/>
      </c>
      <c r="C62" s="95" t="n">
        <v>1.99549318826622</v>
      </c>
      <c r="D62" s="57">
        <f>IF(ISNUMBER(C62),C62*100,0)</f>
        <v/>
      </c>
      <c r="E62" s="57" t="n">
        <v>0</v>
      </c>
      <c r="F62" s="57" t="n">
        <v>0</v>
      </c>
      <c r="G62" s="57" t="n">
        <v>2</v>
      </c>
    </row>
    <row r="63" ht="12.75" customHeight="1" s="198">
      <c r="A63" s="101" t="inlineStr">
        <is>
          <t>Sri Lanka</t>
        </is>
      </c>
      <c r="B63" s="62">
        <f t="array" ref="B63">INDEX(Countries!$D$2:$D$255, MATCH($A63, Countries!$B$2:$B$255, 0))
</f>
        <v/>
      </c>
      <c r="C63" s="95" t="n">
        <v>77.95818974194491</v>
      </c>
      <c r="D63" s="57">
        <f>IF(ISNUMBER(C63),C63*100,0)</f>
        <v/>
      </c>
      <c r="E63" s="57" t="n">
        <v>27.9297802043775</v>
      </c>
      <c r="F63" s="57" t="n">
        <v>35.8266146210294</v>
      </c>
      <c r="G63" s="57" t="n">
        <v>2</v>
      </c>
    </row>
    <row r="64" ht="12.75" customHeight="1" s="198">
      <c r="A64" s="101" t="inlineStr">
        <is>
          <t>Lithuania</t>
        </is>
      </c>
      <c r="B64" s="62">
        <f t="array" ref="B64">INDEX(Countries!$D$2:$D$255, MATCH($A64, Countries!$B$2:$B$255, 0))
</f>
        <v/>
      </c>
      <c r="C64" s="95" t="n">
        <v>0.9977465885146251</v>
      </c>
      <c r="D64" s="57">
        <f>IF(ISNUMBER(C64),C64*100,0)</f>
        <v/>
      </c>
      <c r="E64" s="57" t="n">
        <v>0.9977465885146251</v>
      </c>
      <c r="F64" s="57" t="n">
        <v>100</v>
      </c>
      <c r="G64" s="57" t="n">
        <v>2</v>
      </c>
    </row>
    <row r="65" ht="12.75" customHeight="1" s="198">
      <c r="A65" s="101" t="inlineStr">
        <is>
          <t>Latvia</t>
        </is>
      </c>
      <c r="B65" s="62">
        <f t="array" ref="B65">INDEX(Countries!$D$2:$D$255, MATCH($A65, Countries!$B$2:$B$255, 0))
</f>
        <v/>
      </c>
      <c r="C65" s="95" t="n">
        <v>8.694887541165469</v>
      </c>
      <c r="D65" s="57">
        <f>IF(ISNUMBER(C65),C65*100,0)</f>
        <v/>
      </c>
      <c r="E65" s="57" t="n">
        <v>7.75612314326578</v>
      </c>
      <c r="F65" s="57" t="n">
        <v>89.2032600369452</v>
      </c>
      <c r="G65" s="57" t="n">
        <v>2</v>
      </c>
    </row>
    <row r="66" ht="12.75" customHeight="1" s="198">
      <c r="A66" s="101" t="e">
        <v>#N/A</v>
      </c>
      <c r="B66" s="62">
        <f t="array" ref="B66">INDEX(Countries!$D$2:$D$255, MATCH($A66, Countries!$B$2:$B$255, 0))
</f>
        <v/>
      </c>
      <c r="C66" s="95" t="n">
        <v>1.00019403411015</v>
      </c>
      <c r="D66" s="57">
        <f>IF(ISNUMBER(C66),C66*100,0)</f>
        <v/>
      </c>
      <c r="E66" s="57" t="n">
        <v>0</v>
      </c>
      <c r="F66" s="57" t="n">
        <v>0</v>
      </c>
      <c r="G66" s="57" t="n">
        <v>2</v>
      </c>
    </row>
    <row r="67" ht="12.75" customHeight="1" s="198">
      <c r="A67" s="101" t="inlineStr">
        <is>
          <t>Morocco</t>
        </is>
      </c>
      <c r="B67" s="62">
        <f t="array" ref="B67">INDEX(Countries!$D$2:$D$255, MATCH($A67, Countries!$B$2:$B$255, 0))
</f>
        <v/>
      </c>
      <c r="C67" s="95" t="n">
        <v>66.9772220158362</v>
      </c>
      <c r="D67" s="57">
        <f>IF(ISNUMBER(C67),C67*100,0)</f>
        <v/>
      </c>
      <c r="E67" s="57" t="n">
        <v>66.9772220158362</v>
      </c>
      <c r="F67" s="57" t="n">
        <v>100</v>
      </c>
      <c r="G67" s="57" t="n">
        <v>2</v>
      </c>
    </row>
    <row r="68" ht="12.75" customHeight="1" s="198">
      <c r="A68" s="101" t="inlineStr">
        <is>
          <t>Madagascar</t>
        </is>
      </c>
      <c r="B68" s="62">
        <f t="array" ref="B68">INDEX(Countries!$D$2:$D$255, MATCH($A68, Countries!$B$2:$B$255, 0))
</f>
        <v/>
      </c>
      <c r="C68" s="95" t="n">
        <v>57.8254575569581</v>
      </c>
      <c r="D68" s="57">
        <f>IF(ISNUMBER(C68),C68*100,0)</f>
        <v/>
      </c>
      <c r="E68" s="57" t="n">
        <v>36.2673877889383</v>
      </c>
      <c r="F68" s="57" t="n">
        <v>62.7187216862311</v>
      </c>
      <c r="G68" s="57" t="n">
        <v>2</v>
      </c>
    </row>
    <row r="69" ht="12.75" customHeight="1" s="198">
      <c r="A69" s="101" t="inlineStr">
        <is>
          <t>Mexico</t>
        </is>
      </c>
      <c r="B69" s="62">
        <f t="array" ref="B69">INDEX(Countries!$D$2:$D$255, MATCH($A69, Countries!$B$2:$B$255, 0))
</f>
        <v/>
      </c>
      <c r="C69" s="95" t="n">
        <v>15313.8077049954</v>
      </c>
      <c r="D69" s="57">
        <f>IF(ISNUMBER(C69),C69*100,0)</f>
        <v/>
      </c>
      <c r="E69" s="57" t="n">
        <v>11411.1351579979</v>
      </c>
      <c r="F69" s="57" t="n">
        <v>74.5153352962346</v>
      </c>
      <c r="G69" s="57" t="n">
        <v>2</v>
      </c>
    </row>
    <row r="70" ht="12.75" customHeight="1" s="198">
      <c r="A70" s="101" t="inlineStr">
        <is>
          <t>Malta</t>
        </is>
      </c>
      <c r="B70" s="62">
        <f t="array" ref="B70">INDEX(Countries!$D$2:$D$255, MATCH($A70, Countries!$B$2:$B$255, 0))
</f>
        <v/>
      </c>
      <c r="C70" s="95" t="n">
        <v>0.997746560380426</v>
      </c>
      <c r="D70" s="57">
        <f>IF(ISNUMBER(C70),C70*100,0)</f>
        <v/>
      </c>
      <c r="E70" s="57" t="n">
        <v>0.63971417991643</v>
      </c>
      <c r="F70" s="57" t="n">
        <v>64.11589929936881</v>
      </c>
      <c r="G70" s="57" t="n">
        <v>2</v>
      </c>
    </row>
    <row r="71" ht="12.75" customHeight="1" s="198">
      <c r="A71" s="101" t="inlineStr">
        <is>
          <t>Montenegro</t>
        </is>
      </c>
      <c r="B71" s="62">
        <f t="array" ref="B71">INDEX(Countries!$D$2:$D$255, MATCH($A71, Countries!$B$2:$B$255, 0))
</f>
        <v/>
      </c>
      <c r="C71" s="95" t="n">
        <v>1.05026221431482</v>
      </c>
      <c r="D71" s="57">
        <f>IF(ISNUMBER(C71),C71*100,0)</f>
        <v/>
      </c>
      <c r="E71" s="57" t="n">
        <v>1.00544716088894</v>
      </c>
      <c r="F71" s="57" t="n">
        <v>95.7329652714288</v>
      </c>
      <c r="G71" s="57" t="n">
        <v>2</v>
      </c>
    </row>
    <row r="72" ht="12.75" customHeight="1" s="198">
      <c r="A72" s="101" t="inlineStr">
        <is>
          <t>Northern Mariana Islands</t>
        </is>
      </c>
      <c r="B72" s="62">
        <f t="array" ref="B72">INDEX(Countries!$D$2:$D$255, MATCH($A72, Countries!$B$2:$B$255, 0))
</f>
        <v/>
      </c>
      <c r="C72" s="95" t="n">
        <v>0.00161727442105768</v>
      </c>
      <c r="D72" s="57">
        <f>IF(ISNUMBER(C72),C72*100,0)</f>
        <v/>
      </c>
      <c r="E72" s="57" t="n">
        <v>0.000976257153091943</v>
      </c>
      <c r="F72" s="57" t="n">
        <v>60.3643475949789</v>
      </c>
      <c r="G72" s="57" t="n">
        <v>2</v>
      </c>
    </row>
    <row r="73" ht="12.75" customHeight="1" s="198">
      <c r="A73" s="101" t="inlineStr">
        <is>
          <t>Mauritania</t>
        </is>
      </c>
      <c r="B73" s="62">
        <f t="array" ref="B73">INDEX(Countries!$D$2:$D$255, MATCH($A73, Countries!$B$2:$B$255, 0))
</f>
        <v/>
      </c>
      <c r="C73" s="95" t="n">
        <v>12133.4739510172</v>
      </c>
      <c r="D73" s="57">
        <f>IF(ISNUMBER(C73),C73*100,0)</f>
        <v/>
      </c>
      <c r="E73" s="57" t="n">
        <v>2453.47937716563</v>
      </c>
      <c r="F73" s="57" t="n">
        <v>20.2207495319997</v>
      </c>
      <c r="G73" s="57" t="n">
        <v>2</v>
      </c>
    </row>
    <row r="74" ht="12.75" customHeight="1" s="198">
      <c r="A74" s="101" t="inlineStr">
        <is>
          <t>Namibia</t>
        </is>
      </c>
      <c r="B74" s="62">
        <f t="array" ref="B74">INDEX(Countries!$D$2:$D$255, MATCH($A74, Countries!$B$2:$B$255, 0))
</f>
        <v/>
      </c>
      <c r="C74" s="95" t="n">
        <v>210.001163308001</v>
      </c>
      <c r="D74" s="57">
        <f>IF(ISNUMBER(C74),C74*100,0)</f>
        <v/>
      </c>
      <c r="E74" s="57" t="n">
        <v>142.708619541206</v>
      </c>
      <c r="F74" s="57" t="n">
        <v>67.95610904873919</v>
      </c>
      <c r="G74" s="57" t="n">
        <v>2</v>
      </c>
    </row>
    <row r="75" ht="12.75" customHeight="1" s="198">
      <c r="A75" s="101" t="inlineStr">
        <is>
          <t>New Caledonia</t>
        </is>
      </c>
      <c r="B75" s="62">
        <f t="array" ref="B75">INDEX(Countries!$D$2:$D$255, MATCH($A75, Countries!$B$2:$B$255, 0))
</f>
        <v/>
      </c>
      <c r="C75" s="95" t="n">
        <v>0.997746576236889</v>
      </c>
      <c r="D75" s="57">
        <f>IF(ISNUMBER(C75),C75*100,0)</f>
        <v/>
      </c>
      <c r="E75" s="57" t="n">
        <v>0</v>
      </c>
      <c r="F75" s="57" t="n">
        <v>0</v>
      </c>
      <c r="G75" s="57" t="n">
        <v>2</v>
      </c>
    </row>
    <row r="76" ht="12.75" customHeight="1" s="198">
      <c r="A76" s="101" t="inlineStr">
        <is>
          <t>Nicaragua</t>
        </is>
      </c>
      <c r="B76" s="62">
        <f t="array" ref="B76">INDEX(Countries!$D$2:$D$255, MATCH($A76, Countries!$B$2:$B$255, 0))
</f>
        <v/>
      </c>
      <c r="C76" s="95" t="n">
        <v>753.057928004391</v>
      </c>
      <c r="D76" s="57">
        <f>IF(ISNUMBER(C76),C76*100,0)</f>
        <v/>
      </c>
      <c r="E76" s="57" t="n">
        <v>476.798593125415</v>
      </c>
      <c r="F76" s="57" t="n">
        <v>63.314995486328</v>
      </c>
      <c r="G76" s="57" t="n">
        <v>2</v>
      </c>
    </row>
    <row r="77" ht="12.75" customHeight="1" s="198">
      <c r="A77" s="101" t="inlineStr">
        <is>
          <t>Netherlands</t>
        </is>
      </c>
      <c r="B77" s="62">
        <f t="array" ref="B77">INDEX(Countries!$D$2:$D$255, MATCH($A77, Countries!$B$2:$B$255, 0))
</f>
        <v/>
      </c>
      <c r="C77" s="95" t="n">
        <v>151.502737116509</v>
      </c>
      <c r="D77" s="57">
        <f>IF(ISNUMBER(C77),C77*100,0)</f>
        <v/>
      </c>
      <c r="E77" s="57" t="n">
        <v>147.321871698097</v>
      </c>
      <c r="F77" s="57" t="n">
        <v>97.240402716159</v>
      </c>
      <c r="G77" s="57" t="n">
        <v>2</v>
      </c>
    </row>
    <row r="78" ht="12.75" customHeight="1" s="198">
      <c r="A78" s="101" t="inlineStr">
        <is>
          <t>Norway</t>
        </is>
      </c>
      <c r="B78" s="62">
        <f t="array" ref="B78">INDEX(Countries!$D$2:$D$255, MATCH($A78, Countries!$B$2:$B$255, 0))
</f>
        <v/>
      </c>
      <c r="C78" s="95" t="n">
        <v>48.9701862272995</v>
      </c>
      <c r="D78" s="57">
        <f>IF(ISNUMBER(C78),C78*100,0)</f>
        <v/>
      </c>
      <c r="E78" s="57" t="n">
        <v>21.1154170430783</v>
      </c>
      <c r="F78" s="57" t="n">
        <v>43.1189233078862</v>
      </c>
      <c r="G78" s="57" t="n">
        <v>2</v>
      </c>
    </row>
    <row r="79" ht="12.75" customHeight="1" s="198">
      <c r="A79" s="101" t="inlineStr">
        <is>
          <t>New Zealand</t>
        </is>
      </c>
      <c r="B79" s="62">
        <f t="array" ref="B79">INDEX(Countries!$D$2:$D$255, MATCH($A79, Countries!$B$2:$B$255, 0))
</f>
        <v/>
      </c>
      <c r="C79" s="95" t="n">
        <v>196.284991263459</v>
      </c>
      <c r="D79" s="57">
        <f>IF(ISNUMBER(C79),C79*100,0)</f>
        <v/>
      </c>
      <c r="E79" s="57" t="n">
        <v>46.9793642996655</v>
      </c>
      <c r="F79" s="57" t="n">
        <v>23.9342621141158</v>
      </c>
      <c r="G79" s="57" t="n">
        <v>2</v>
      </c>
    </row>
    <row r="80" ht="12.75" customHeight="1" s="198">
      <c r="A80" s="101" t="inlineStr">
        <is>
          <t>Oman</t>
        </is>
      </c>
      <c r="B80" s="62">
        <f t="array" ref="B80">INDEX(Countries!$D$2:$D$255, MATCH($A80, Countries!$B$2:$B$255, 0))
</f>
        <v/>
      </c>
      <c r="C80" s="95" t="n">
        <v>1.21354406908681</v>
      </c>
      <c r="D80" s="57">
        <f>IF(ISNUMBER(C80),C80*100,0)</f>
        <v/>
      </c>
      <c r="E80" s="57" t="n">
        <v>0.997746597181646</v>
      </c>
      <c r="F80" s="57" t="n">
        <v>82.217582582926</v>
      </c>
      <c r="G80" s="57" t="n">
        <v>2</v>
      </c>
    </row>
    <row r="81" ht="12.75" customHeight="1" s="198">
      <c r="A81" s="101" t="inlineStr">
        <is>
          <t>Pakistan</t>
        </is>
      </c>
      <c r="B81" s="62">
        <f t="array" ref="B81">INDEX(Countries!$D$2:$D$255, MATCH($A81, Countries!$B$2:$B$255, 0))
</f>
        <v/>
      </c>
      <c r="C81" s="95" t="n">
        <v>4001.05317745601</v>
      </c>
      <c r="D81" s="57">
        <f>IF(ISNUMBER(C81),C81*100,0)</f>
        <v/>
      </c>
      <c r="E81" s="57" t="n">
        <v>3630.53237403778</v>
      </c>
      <c r="F81" s="57" t="n">
        <v>90.7394181735467</v>
      </c>
      <c r="G81" s="57" t="n">
        <v>2</v>
      </c>
    </row>
    <row r="82" ht="12.75" customHeight="1" s="198">
      <c r="A82" s="101" t="inlineStr">
        <is>
          <t>Panama</t>
        </is>
      </c>
      <c r="B82" s="62">
        <f t="array" ref="B82">INDEX(Countries!$D$2:$D$255, MATCH($A82, Countries!$B$2:$B$255, 0))
</f>
        <v/>
      </c>
      <c r="C82" s="95" t="n">
        <v>220.964892508235</v>
      </c>
      <c r="D82" s="57">
        <f>IF(ISNUMBER(C82),C82*100,0)</f>
        <v/>
      </c>
      <c r="E82" s="57" t="n">
        <v>87.8134211868763</v>
      </c>
      <c r="F82" s="57" t="n">
        <v>39.7408928586263</v>
      </c>
      <c r="G82" s="57" t="n">
        <v>2</v>
      </c>
    </row>
    <row r="83" ht="12.75" customHeight="1" s="198">
      <c r="A83" s="101" t="inlineStr">
        <is>
          <t>Peru</t>
        </is>
      </c>
      <c r="B83" s="62">
        <f t="array" ref="B83">INDEX(Countries!$D$2:$D$255, MATCH($A83, Countries!$B$2:$B$255, 0))
</f>
        <v/>
      </c>
      <c r="C83" s="95" t="n">
        <v>289.643978234784</v>
      </c>
      <c r="D83" s="57">
        <f>IF(ISNUMBER(C83),C83*100,0)</f>
        <v/>
      </c>
      <c r="E83" s="57" t="n">
        <v>47.613377373573</v>
      </c>
      <c r="F83" s="57" t="n">
        <v>16.4385870073148</v>
      </c>
      <c r="G83" s="57" t="n">
        <v>2</v>
      </c>
    </row>
    <row r="84" ht="12.75" customHeight="1" s="198">
      <c r="A84" s="101" t="inlineStr">
        <is>
          <t>Philippines</t>
        </is>
      </c>
      <c r="B84" s="62">
        <f t="array" ref="B84">INDEX(Countries!$D$2:$D$255, MATCH($A84, Countries!$B$2:$B$255, 0))
</f>
        <v/>
      </c>
      <c r="C84" s="95" t="n">
        <v>1.99549315169896</v>
      </c>
      <c r="D84" s="57">
        <f>IF(ISNUMBER(C84),C84*100,0)</f>
        <v/>
      </c>
      <c r="E84" s="57" t="n">
        <v>0</v>
      </c>
      <c r="F84" s="57" t="n">
        <v>0</v>
      </c>
      <c r="G84" s="57" t="n">
        <v>2</v>
      </c>
    </row>
    <row r="85" ht="12.75" customHeight="1" s="198">
      <c r="A85" s="101" t="inlineStr">
        <is>
          <t>Poland</t>
        </is>
      </c>
      <c r="B85" s="62">
        <f t="array" ref="B85">INDEX(Countries!$D$2:$D$255, MATCH($A85, Countries!$B$2:$B$255, 0))
</f>
        <v/>
      </c>
      <c r="C85" s="95" t="n">
        <v>8.890580289865261</v>
      </c>
      <c r="D85" s="57">
        <f>IF(ISNUMBER(C85),C85*100,0)</f>
        <v/>
      </c>
      <c r="E85" s="57" t="n">
        <v>7.60049280434893</v>
      </c>
      <c r="F85" s="57" t="n">
        <v>85.4892769261985</v>
      </c>
      <c r="G85" s="57" t="n">
        <v>2</v>
      </c>
    </row>
    <row r="86" ht="12.75" customHeight="1" s="198">
      <c r="A86" s="101" t="inlineStr">
        <is>
          <t>Puerto Rico</t>
        </is>
      </c>
      <c r="B86" s="62">
        <f t="array" ref="B86">INDEX(Countries!$D$2:$D$255, MATCH($A86, Countries!$B$2:$B$255, 0))
</f>
        <v/>
      </c>
      <c r="C86" s="95" t="n">
        <v>58.4387258259773</v>
      </c>
      <c r="D86" s="57">
        <f>IF(ISNUMBER(C86),C86*100,0)</f>
        <v/>
      </c>
      <c r="E86" s="57" t="n">
        <v>12.9139516523662</v>
      </c>
      <c r="F86" s="57" t="n">
        <v>22.0982772465338</v>
      </c>
      <c r="G86" s="57" t="n">
        <v>2</v>
      </c>
    </row>
    <row r="87" ht="12.75" customHeight="1" s="198">
      <c r="A87" s="101" t="inlineStr">
        <is>
          <t>North Korea</t>
        </is>
      </c>
      <c r="B87" s="62">
        <f t="array" ref="B87">INDEX(Countries!$D$2:$D$255, MATCH($A87, Countries!$B$2:$B$255, 0))
</f>
        <v/>
      </c>
      <c r="C87" s="95" t="n">
        <v>6.84620989693073</v>
      </c>
      <c r="D87" s="57">
        <f>IF(ISNUMBER(C87),C87*100,0)</f>
        <v/>
      </c>
      <c r="E87" s="57" t="n">
        <v>0</v>
      </c>
      <c r="F87" s="57" t="n">
        <v>0</v>
      </c>
      <c r="G87" s="57" t="n">
        <v>2</v>
      </c>
    </row>
    <row r="88" ht="12.75" customHeight="1" s="198">
      <c r="A88" s="101" t="inlineStr">
        <is>
          <t>Portugal</t>
        </is>
      </c>
      <c r="B88" s="62">
        <f t="array" ref="B88">INDEX(Countries!$D$2:$D$255, MATCH($A88, Countries!$B$2:$B$255, 0))
</f>
        <v/>
      </c>
      <c r="C88" s="95" t="n">
        <v>198.935384038407</v>
      </c>
      <c r="D88" s="57">
        <f>IF(ISNUMBER(C88),C88*100,0)</f>
        <v/>
      </c>
      <c r="E88" s="57" t="n">
        <v>184.660769094394</v>
      </c>
      <c r="F88" s="57" t="n">
        <v>92.82449675154</v>
      </c>
      <c r="G88" s="57" t="n">
        <v>2</v>
      </c>
    </row>
    <row r="89" ht="12.75" customHeight="1" s="198">
      <c r="A89" s="101" t="inlineStr">
        <is>
          <t>Qatar</t>
        </is>
      </c>
      <c r="B89" s="62">
        <f t="array" ref="B89">INDEX(Countries!$D$2:$D$255, MATCH($A89, Countries!$B$2:$B$255, 0))
</f>
        <v/>
      </c>
      <c r="C89" s="95" t="n">
        <v>3.15292255692798</v>
      </c>
      <c r="D89" s="57">
        <f>IF(ISNUMBER(C89),C89*100,0)</f>
        <v/>
      </c>
      <c r="E89" s="57" t="n">
        <v>0.997746562330184</v>
      </c>
      <c r="F89" s="57" t="n">
        <v>31.6451338183938</v>
      </c>
      <c r="G89" s="57" t="n">
        <v>2</v>
      </c>
    </row>
    <row r="90" ht="12.75" customHeight="1" s="198">
      <c r="A90" s="101" t="inlineStr">
        <is>
          <t>Romania</t>
        </is>
      </c>
      <c r="B90" s="62">
        <f t="array" ref="B90">INDEX(Countries!$D$2:$D$255, MATCH($A90, Countries!$B$2:$B$255, 0))
</f>
        <v/>
      </c>
      <c r="C90" s="95" t="n">
        <v>54.7215575295328</v>
      </c>
      <c r="D90" s="57">
        <f>IF(ISNUMBER(C90),C90*100,0)</f>
        <v/>
      </c>
      <c r="E90" s="57" t="n">
        <v>54.7215575295328</v>
      </c>
      <c r="F90" s="57" t="n">
        <v>100</v>
      </c>
      <c r="G90" s="57" t="n">
        <v>2</v>
      </c>
    </row>
    <row r="91" ht="12.75" customHeight="1" s="198">
      <c r="A91" s="101" t="inlineStr">
        <is>
          <t>Russia</t>
        </is>
      </c>
      <c r="B91" s="62">
        <f t="array" ref="B91">INDEX(Countries!$D$2:$D$255, MATCH($A91, Countries!$B$2:$B$255, 0))
</f>
        <v/>
      </c>
      <c r="C91" s="95" t="n">
        <v>9405.84974382401</v>
      </c>
      <c r="D91" s="57">
        <f>IF(ISNUMBER(C91),C91*100,0)</f>
        <v/>
      </c>
      <c r="E91" s="57" t="n">
        <v>3326.67668772347</v>
      </c>
      <c r="F91" s="57" t="n">
        <v>35.3681674524708</v>
      </c>
      <c r="G91" s="57" t="n">
        <v>2</v>
      </c>
    </row>
    <row r="92" ht="12.75" customHeight="1" s="198">
      <c r="A92" s="101" t="inlineStr">
        <is>
          <t>Saudi Arabia</t>
        </is>
      </c>
      <c r="B92" s="62">
        <f t="array" ref="B92">INDEX(Countries!$D$2:$D$255, MATCH($A92, Countries!$B$2:$B$255, 0))
</f>
        <v/>
      </c>
      <c r="C92" s="95" t="n">
        <v>420.574017110933</v>
      </c>
      <c r="D92" s="57">
        <f>IF(ISNUMBER(C92),C92*100,0)</f>
        <v/>
      </c>
      <c r="E92" s="57" t="n">
        <v>0</v>
      </c>
      <c r="F92" s="57" t="n">
        <v>0</v>
      </c>
      <c r="G92" s="57" t="n">
        <v>2</v>
      </c>
    </row>
    <row r="93" ht="12.75" customHeight="1" s="198">
      <c r="A93" s="101" t="inlineStr">
        <is>
          <t>Sudan</t>
        </is>
      </c>
      <c r="B93" s="62">
        <f t="array" ref="B93">INDEX(Countries!$D$2:$D$255, MATCH($A93, Countries!$B$2:$B$255, 0))
</f>
        <v/>
      </c>
      <c r="C93" s="95" t="n">
        <v>0.997746578501967</v>
      </c>
      <c r="D93" s="57">
        <f>IF(ISNUMBER(C93),C93*100,0)</f>
        <v/>
      </c>
      <c r="E93" s="57" t="n">
        <v>0</v>
      </c>
      <c r="F93" s="57" t="n">
        <v>0</v>
      </c>
      <c r="G93" s="57" t="n">
        <v>2</v>
      </c>
    </row>
    <row r="94" ht="12.75" customHeight="1" s="198">
      <c r="A94" s="101" t="inlineStr">
        <is>
          <t>Somalia</t>
        </is>
      </c>
      <c r="B94" s="62">
        <f t="array" ref="B94">INDEX(Countries!$D$2:$D$255, MATCH($A94, Countries!$B$2:$B$255, 0))
</f>
        <v/>
      </c>
      <c r="C94" s="95" t="n">
        <v>0.99774657513536</v>
      </c>
      <c r="D94" s="57">
        <f>IF(ISNUMBER(C94),C94*100,0)</f>
        <v/>
      </c>
      <c r="E94" s="57" t="n">
        <v>0</v>
      </c>
      <c r="F94" s="57" t="n">
        <v>0</v>
      </c>
      <c r="G94" s="57" t="n">
        <v>2</v>
      </c>
    </row>
    <row r="95" ht="12.75" customHeight="1" s="198">
      <c r="A95" s="101" t="inlineStr">
        <is>
          <t>Suriname</t>
        </is>
      </c>
      <c r="B95" s="62">
        <f t="array" ref="B95">INDEX(Countries!$D$2:$D$255, MATCH($A95, Countries!$B$2:$B$255, 0))
</f>
        <v/>
      </c>
      <c r="C95" s="95" t="n">
        <v>119.977888036083</v>
      </c>
      <c r="D95" s="57">
        <f>IF(ISNUMBER(C95),C95*100,0)</f>
        <v/>
      </c>
      <c r="E95" s="57" t="n">
        <v>119.977888036083</v>
      </c>
      <c r="F95" s="57" t="n">
        <v>100</v>
      </c>
      <c r="G95" s="57" t="n">
        <v>2</v>
      </c>
    </row>
    <row r="96" ht="12.75" customHeight="1" s="198">
      <c r="A96" s="101" t="inlineStr">
        <is>
          <t>Slovenia</t>
        </is>
      </c>
      <c r="B96" s="62">
        <f t="array" ref="B96">INDEX(Countries!$D$2:$D$255, MATCH($A96, Countries!$B$2:$B$255, 0))
</f>
        <v/>
      </c>
      <c r="C96" s="95" t="n">
        <v>3.20913385014855</v>
      </c>
      <c r="D96" s="57">
        <f>IF(ISNUMBER(C96),C96*100,0)</f>
        <v/>
      </c>
      <c r="E96" s="57" t="n">
        <v>1.06679732392191</v>
      </c>
      <c r="F96" s="57" t="n">
        <v>33.2425312790404</v>
      </c>
      <c r="G96" s="57" t="n">
        <v>2</v>
      </c>
    </row>
    <row r="97" ht="12.75" customHeight="1" s="198">
      <c r="A97" s="101" t="inlineStr">
        <is>
          <t>Sweden</t>
        </is>
      </c>
      <c r="B97" s="62">
        <f t="array" ref="B97">INDEX(Countries!$D$2:$D$255, MATCH($A97, Countries!$B$2:$B$255, 0))
</f>
        <v/>
      </c>
      <c r="C97" s="95" t="n">
        <v>355.298512876604</v>
      </c>
      <c r="D97" s="57">
        <f>IF(ISNUMBER(C97),C97*100,0)</f>
        <v/>
      </c>
      <c r="E97" s="57" t="n">
        <v>197.632065426133</v>
      </c>
      <c r="F97" s="57" t="n">
        <v>55.6242309673756</v>
      </c>
      <c r="G97" s="57" t="n">
        <v>2</v>
      </c>
    </row>
    <row r="98" ht="12.75" customHeight="1" s="198">
      <c r="A98" s="101" t="inlineStr">
        <is>
          <t>Tonga</t>
        </is>
      </c>
      <c r="B98" s="62">
        <f t="array" ref="B98">INDEX(Countries!$D$2:$D$255, MATCH($A98, Countries!$B$2:$B$255, 0))
</f>
        <v/>
      </c>
      <c r="C98" s="95" t="n">
        <v>2.99472705303861</v>
      </c>
      <c r="D98" s="57">
        <f>IF(ISNUMBER(C98),C98*100,0)</f>
        <v/>
      </c>
      <c r="E98" s="57" t="n">
        <v>0.0919033601798586</v>
      </c>
      <c r="F98" s="57" t="n">
        <v>3.06883928158356</v>
      </c>
      <c r="G98" s="57" t="n">
        <v>2</v>
      </c>
    </row>
    <row r="99" ht="12.75" customHeight="1" s="198">
      <c r="A99" s="101" t="inlineStr">
        <is>
          <t>Tunisia</t>
        </is>
      </c>
      <c r="B99" s="62">
        <f t="array" ref="B99">INDEX(Countries!$D$2:$D$255, MATCH($A99, Countries!$B$2:$B$255, 0))
</f>
        <v/>
      </c>
      <c r="C99" s="95" t="n">
        <v>1.99549316768183</v>
      </c>
      <c r="D99" s="57">
        <f>IF(ISNUMBER(C99),C99*100,0)</f>
        <v/>
      </c>
      <c r="E99" s="57" t="n">
        <v>0.997746609984215</v>
      </c>
      <c r="F99" s="57" t="n">
        <v>50.0000013101172</v>
      </c>
      <c r="G99" s="57" t="n">
        <v>2</v>
      </c>
    </row>
    <row r="100" ht="12.75" customHeight="1" s="198">
      <c r="A100" s="101" t="inlineStr">
        <is>
          <t>Turkey</t>
        </is>
      </c>
      <c r="B100" s="62">
        <f t="array" ref="B100">INDEX(Countries!$D$2:$D$255, MATCH($A100, Countries!$B$2:$B$255, 0))
</f>
        <v/>
      </c>
      <c r="C100" s="95" t="n">
        <v>256.178074276283</v>
      </c>
      <c r="D100" s="57">
        <f>IF(ISNUMBER(C100),C100*100,0)</f>
        <v/>
      </c>
      <c r="E100" s="57" t="n">
        <v>143.207205181771</v>
      </c>
      <c r="F100" s="57" t="n">
        <v>55.9014293422023</v>
      </c>
      <c r="G100" s="57" t="n">
        <v>2</v>
      </c>
    </row>
    <row r="101" ht="12.75" customHeight="1" s="198">
      <c r="A101" s="101" t="inlineStr">
        <is>
          <t>Taiwan</t>
        </is>
      </c>
      <c r="B101" s="62">
        <f t="array" ref="B101">INDEX(Countries!$D$2:$D$255, MATCH($A101, Countries!$B$2:$B$255, 0))
</f>
        <v/>
      </c>
      <c r="C101" s="95" t="n">
        <v>47.0473490974593</v>
      </c>
      <c r="D101" s="57">
        <f>IF(ISNUMBER(C101),C101*100,0)</f>
        <v/>
      </c>
      <c r="E101" s="57" t="n">
        <v>0.82591826828883</v>
      </c>
      <c r="F101" s="57" t="n">
        <v>1.75550436769121</v>
      </c>
      <c r="G101" s="57" t="n">
        <v>2</v>
      </c>
    </row>
    <row r="102" ht="12.75" customHeight="1" s="198">
      <c r="A102" s="101" t="inlineStr">
        <is>
          <t>Tanzania, United Republic of</t>
        </is>
      </c>
      <c r="B102" s="62">
        <f t="array" ref="B102">INDEX(Countries!$D$2:$D$255, MATCH($A102, Countries!$B$2:$B$255, 0))
</f>
        <v/>
      </c>
      <c r="C102" s="95" t="n">
        <v>5967.29902556908</v>
      </c>
      <c r="D102" s="57">
        <f>IF(ISNUMBER(C102),C102*100,0)</f>
        <v/>
      </c>
      <c r="E102" s="57" t="n">
        <v>3601.8914213888</v>
      </c>
      <c r="F102" s="57" t="n">
        <v>60.3604982079023</v>
      </c>
      <c r="G102" s="57" t="n">
        <v>2</v>
      </c>
    </row>
    <row r="103" ht="12.75" customHeight="1" s="198">
      <c r="A103" s="101" t="inlineStr">
        <is>
          <t>Ukraine</t>
        </is>
      </c>
      <c r="B103" s="62">
        <f t="array" ref="B103">INDEX(Countries!$D$2:$D$255, MATCH($A103, Countries!$B$2:$B$255, 0))
</f>
        <v/>
      </c>
      <c r="C103" s="95" t="n">
        <v>2.92098603646244</v>
      </c>
      <c r="D103" s="57">
        <f>IF(ISNUMBER(C103),C103*100,0)</f>
        <v/>
      </c>
      <c r="E103" s="57" t="n">
        <v>0.925492881184739</v>
      </c>
      <c r="F103" s="57" t="n">
        <v>31.6842624248074</v>
      </c>
      <c r="G103" s="57" t="n">
        <v>2</v>
      </c>
    </row>
    <row r="104" ht="12.75" customHeight="1" s="198">
      <c r="A104" s="101" t="inlineStr">
        <is>
          <t>Uruguay</t>
        </is>
      </c>
      <c r="B104" s="62">
        <f t="array" ref="B104">INDEX(Countries!$D$2:$D$255, MATCH($A104, Countries!$B$2:$B$255, 0))
</f>
        <v/>
      </c>
      <c r="C104" s="95" t="n">
        <v>303.75936834445</v>
      </c>
      <c r="D104" s="57">
        <f>IF(ISNUMBER(C104),C104*100,0)</f>
        <v/>
      </c>
      <c r="E104" s="57" t="n">
        <v>197.931510120904</v>
      </c>
      <c r="F104" s="57" t="n">
        <v>65.160627374119</v>
      </c>
      <c r="G104" s="57" t="n">
        <v>2</v>
      </c>
    </row>
    <row r="105" ht="12.75" customHeight="1" s="198">
      <c r="A105" s="101" t="inlineStr">
        <is>
          <t>United States</t>
        </is>
      </c>
      <c r="B105" s="62">
        <f t="array" ref="B105">INDEX(Countries!$D$2:$D$255, MATCH($A105, Countries!$B$2:$B$255, 0))
</f>
        <v/>
      </c>
      <c r="C105" s="95" t="n">
        <v>18786.3016053824</v>
      </c>
      <c r="D105" s="190">
        <f>IF(ISNUMBER(C105),C105*100,0)</f>
        <v/>
      </c>
      <c r="E105" s="57" t="n">
        <v>6103.20681322676</v>
      </c>
      <c r="F105" s="57" t="n">
        <v>32.48753768266</v>
      </c>
      <c r="G105" s="57" t="n">
        <v>2</v>
      </c>
    </row>
    <row r="106" ht="12.75" customHeight="1" s="198">
      <c r="A106" s="101" t="inlineStr">
        <is>
          <t>Venezuela (Bolivarian Republic of)</t>
        </is>
      </c>
      <c r="B106" s="62">
        <f t="array" ref="B106">INDEX(Countries!$D$2:$D$255, MATCH($A106, Countries!$B$2:$B$255, 0))
</f>
        <v/>
      </c>
      <c r="C106" s="95" t="n">
        <v>2583.0095308693</v>
      </c>
      <c r="D106" s="57">
        <f>IF(ISNUMBER(C106),C106*100,0)</f>
        <v/>
      </c>
      <c r="E106" s="57" t="n">
        <v>378.303259333964</v>
      </c>
      <c r="F106" s="57" t="n">
        <v>14.6458328865185</v>
      </c>
      <c r="G106" s="57" t="n">
        <v>2</v>
      </c>
    </row>
    <row r="107" ht="12.75" customHeight="1" s="198">
      <c r="A107" s="101" t="inlineStr">
        <is>
          <t>Virgin Islands, U.S.</t>
        </is>
      </c>
      <c r="B107" s="62">
        <f t="array" ref="B107">INDEX(Countries!$D$2:$D$255, MATCH($A107, Countries!$B$2:$B$255, 0))
</f>
        <v/>
      </c>
      <c r="C107" s="95" t="n">
        <v>1.26391901912234</v>
      </c>
      <c r="D107" s="57">
        <f>IF(ISNUMBER(C107),C107*100,0)</f>
        <v/>
      </c>
      <c r="E107" s="57" t="n">
        <v>0.412619837232182</v>
      </c>
      <c r="F107" s="57" t="n">
        <v>32.6460660049807</v>
      </c>
      <c r="G107" s="57" t="n">
        <v>2</v>
      </c>
    </row>
    <row r="108" ht="12.75" customHeight="1" s="198">
      <c r="A108" s="101" t="inlineStr">
        <is>
          <t>Viet Nam</t>
        </is>
      </c>
      <c r="B108" s="62">
        <f t="array" ref="B108">INDEX(Countries!$D$2:$D$255, MATCH($A108, Countries!$B$2:$B$255, 0))
</f>
        <v/>
      </c>
      <c r="C108" s="95" t="n">
        <v>301.194505284933</v>
      </c>
      <c r="D108" s="57">
        <f>IF(ISNUMBER(C108),C108*100,0)</f>
        <v/>
      </c>
      <c r="E108" s="57" t="n">
        <v>0.9977465770424</v>
      </c>
      <c r="F108" s="57" t="n">
        <v>0.331263206843206</v>
      </c>
      <c r="G108" s="57" t="n">
        <v>2</v>
      </c>
    </row>
    <row r="109" ht="12.75" customHeight="1" s="198">
      <c r="A109" s="101" t="inlineStr">
        <is>
          <t>Vanuatu</t>
        </is>
      </c>
      <c r="B109" s="62">
        <f t="array" ref="B109">INDEX(Countries!$D$2:$D$255, MATCH($A109, Countries!$B$2:$B$255, 0))
</f>
        <v/>
      </c>
      <c r="C109" s="95" t="n">
        <v>1.99549320695315</v>
      </c>
      <c r="D109" s="57">
        <f>IF(ISNUMBER(C109),C109*100,0)</f>
        <v/>
      </c>
      <c r="E109" s="57" t="n">
        <v>0</v>
      </c>
      <c r="F109" s="57" t="n">
        <v>0</v>
      </c>
      <c r="G109" s="57" t="n">
        <v>2</v>
      </c>
    </row>
    <row r="110" ht="12.75" customHeight="1" s="198">
      <c r="A110" s="101" t="inlineStr">
        <is>
          <t>Yemen</t>
        </is>
      </c>
      <c r="B110" s="62">
        <f t="array" ref="B110">INDEX(Countries!$D$2:$D$255, MATCH($A110, Countries!$B$2:$B$255, 0))
</f>
        <v/>
      </c>
      <c r="C110" s="95" t="n">
        <v>0.997746554760933</v>
      </c>
      <c r="D110" s="57">
        <f>IF(ISNUMBER(C110),C110*100,0)</f>
        <v/>
      </c>
      <c r="E110" s="57" t="n">
        <v>0</v>
      </c>
      <c r="F110" s="57" t="n">
        <v>0</v>
      </c>
      <c r="G110" s="57" t="n">
        <v>2</v>
      </c>
    </row>
    <row r="111" ht="12.75" customHeight="1" s="198">
      <c r="A111" s="101" t="inlineStr">
        <is>
          <t>South Africa</t>
        </is>
      </c>
      <c r="B111" s="62">
        <f t="array" ref="B111">INDEX(Countries!$D$2:$D$255, MATCH($A111, Countries!$B$2:$B$255, 0))
</f>
        <v/>
      </c>
      <c r="C111" s="95" t="n">
        <v>1041.33114793247</v>
      </c>
      <c r="D111" s="57">
        <f>IF(ISNUMBER(C111),C111*100,0)</f>
        <v/>
      </c>
      <c r="E111" s="57" t="n">
        <v>220.143561329218</v>
      </c>
      <c r="F111" s="57" t="n">
        <v>21.140591229438</v>
      </c>
      <c r="G111" s="57" t="n">
        <v>2</v>
      </c>
    </row>
    <row r="112" ht="12.75" customHeight="1" s="198">
      <c r="A112" s="101" t="inlineStr">
        <is>
          <t>Aruba</t>
        </is>
      </c>
      <c r="B112" s="62">
        <f t="array" ref="B112">INDEX(Countries!$D$2:$D$255, MATCH($A112, Countries!$B$2:$B$255, 0))
</f>
        <v/>
      </c>
      <c r="C112" s="95" t="n"/>
      <c r="D112" s="57">
        <f>IF(ISNUMBER(C112),C112*100,0)</f>
        <v/>
      </c>
      <c r="E112" s="57" t="n"/>
      <c r="F112" s="57" t="n"/>
      <c r="G112" s="57" t="n">
        <v>2</v>
      </c>
    </row>
    <row r="113" ht="12.75" customHeight="1" s="198">
      <c r="A113" s="101" t="inlineStr">
        <is>
          <t>Afghanistan</t>
        </is>
      </c>
      <c r="B113" s="62">
        <f t="array" ref="B113">INDEX(Countries!$D$2:$D$255, MATCH($A113, Countries!$B$2:$B$255, 0))
</f>
        <v/>
      </c>
      <c r="C113" s="95" t="n"/>
      <c r="D113" s="57">
        <f>IF(ISNUMBER(C113),C113*100,0)</f>
        <v/>
      </c>
      <c r="E113" s="57" t="n"/>
      <c r="F113" s="57" t="n"/>
      <c r="G113" s="57" t="n">
        <v>0</v>
      </c>
    </row>
    <row r="114" ht="12.75" customHeight="1" s="198">
      <c r="A114" s="101" t="inlineStr">
        <is>
          <t>Anguilla</t>
        </is>
      </c>
      <c r="B114" s="62">
        <f t="array" ref="B114">INDEX(Countries!$D$2:$D$255, MATCH($A114, Countries!$B$2:$B$255, 0))
</f>
        <v/>
      </c>
      <c r="C114" s="95" t="n"/>
      <c r="D114" s="57">
        <f>IF(ISNUMBER(C114),C114*100,0)</f>
        <v/>
      </c>
      <c r="E114" s="57" t="n"/>
      <c r="F114" s="57" t="n"/>
      <c r="G114" s="57" t="n">
        <v>2</v>
      </c>
    </row>
    <row r="115" ht="12.75" customHeight="1" s="198">
      <c r="A115" s="101" t="inlineStr">
        <is>
          <t>Andorra</t>
        </is>
      </c>
      <c r="B115" s="62">
        <f t="array" ref="B115">INDEX(Countries!$D$2:$D$255, MATCH($A115, Countries!$B$2:$B$255, 0))
</f>
        <v/>
      </c>
      <c r="C115" s="95" t="n"/>
      <c r="D115" s="57">
        <f>IF(ISNUMBER(C115),C115*100,0)</f>
        <v/>
      </c>
      <c r="E115" s="57" t="n"/>
      <c r="F115" s="57" t="n"/>
      <c r="G115" s="57" t="n">
        <v>0</v>
      </c>
    </row>
    <row r="116" ht="12.75" customHeight="1" s="198">
      <c r="A116" s="101" t="inlineStr">
        <is>
          <t>Armenia</t>
        </is>
      </c>
      <c r="B116" s="62">
        <f t="array" ref="B116">INDEX(Countries!$D$2:$D$255, MATCH($A116, Countries!$B$2:$B$255, 0))
</f>
        <v/>
      </c>
      <c r="C116" s="95" t="n"/>
      <c r="D116" s="57">
        <f>IF(ISNUMBER(C116),C116*100,0)</f>
        <v/>
      </c>
      <c r="E116" s="57" t="n"/>
      <c r="F116" s="57" t="n"/>
      <c r="G116" s="57" t="n">
        <v>0</v>
      </c>
    </row>
    <row r="117" ht="12.75" customHeight="1" s="198">
      <c r="A117" s="101" t="inlineStr">
        <is>
          <t>Antarctica</t>
        </is>
      </c>
      <c r="B117" s="62">
        <f t="array" ref="B117">INDEX(Countries!$D$2:$D$255, MATCH($A117, Countries!$B$2:$B$255, 0))
</f>
        <v/>
      </c>
      <c r="C117" s="95" t="n"/>
      <c r="D117" s="57">
        <f>IF(ISNUMBER(C117),C117*100,0)</f>
        <v/>
      </c>
      <c r="E117" s="57" t="n"/>
      <c r="F117" s="57" t="n"/>
      <c r="G117" s="57" t="n">
        <v>0</v>
      </c>
    </row>
    <row r="118" ht="12.75" customHeight="1" s="198">
      <c r="A118" s="101" t="inlineStr">
        <is>
          <t>French Southern Territories</t>
        </is>
      </c>
      <c r="B118" s="62">
        <f t="array" ref="B118">INDEX(Countries!$D$2:$D$255, MATCH($A118, Countries!$B$2:$B$255, 0))
</f>
        <v/>
      </c>
      <c r="C118" s="95" t="n"/>
      <c r="D118" s="57">
        <f>IF(ISNUMBER(C118),C118*100,0)</f>
        <v/>
      </c>
      <c r="E118" s="57" t="n"/>
      <c r="F118" s="57" t="n"/>
      <c r="G118" s="57" t="n">
        <v>1</v>
      </c>
    </row>
    <row r="119" ht="12.75" customHeight="1" s="198">
      <c r="A119" s="101" t="inlineStr">
        <is>
          <t>Austria</t>
        </is>
      </c>
      <c r="B119" s="62">
        <f t="array" ref="B119">INDEX(Countries!$D$2:$D$255, MATCH($A119, Countries!$B$2:$B$255, 0))
</f>
        <v/>
      </c>
      <c r="C119" s="95" t="n"/>
      <c r="D119" s="57">
        <f>IF(ISNUMBER(C119),C119*100,0)</f>
        <v/>
      </c>
      <c r="E119" s="57" t="n"/>
      <c r="F119" s="57" t="n"/>
      <c r="G119" s="57" t="n">
        <v>0</v>
      </c>
    </row>
    <row r="120" ht="12.75" customHeight="1" s="198">
      <c r="A120" s="101" t="inlineStr">
        <is>
          <t>Burundi</t>
        </is>
      </c>
      <c r="B120" s="62">
        <f t="array" ref="B120">INDEX(Countries!$D$2:$D$255, MATCH($A120, Countries!$B$2:$B$255, 0))
</f>
        <v/>
      </c>
      <c r="C120" s="95" t="n"/>
      <c r="D120" s="57">
        <f>IF(ISNUMBER(C120),C120*100,0)</f>
        <v/>
      </c>
      <c r="E120" s="57" t="n"/>
      <c r="F120" s="57" t="n"/>
      <c r="G120" s="57" t="n">
        <v>0</v>
      </c>
    </row>
    <row r="121" ht="12.75" customHeight="1" s="198">
      <c r="A121" s="101" t="inlineStr">
        <is>
          <t>Benin</t>
        </is>
      </c>
      <c r="B121" s="62">
        <f t="array" ref="B121">INDEX(Countries!$D$2:$D$255, MATCH($A121, Countries!$B$2:$B$255, 0))
</f>
        <v/>
      </c>
      <c r="C121" s="95" t="n"/>
      <c r="D121" s="57">
        <f>IF(ISNUMBER(C121),C121*100,0)</f>
        <v/>
      </c>
      <c r="E121" s="57" t="n"/>
      <c r="F121" s="57" t="n"/>
      <c r="G121" s="57" t="n">
        <v>2</v>
      </c>
    </row>
    <row r="122" ht="12.75" customHeight="1" s="198">
      <c r="A122" s="101" t="inlineStr">
        <is>
          <t>Bonaire, Sint Eustatius and Saba</t>
        </is>
      </c>
      <c r="B122" s="62">
        <f t="array" ref="B122">INDEX(Countries!$D$2:$D$255, MATCH($A122, Countries!$B$2:$B$255, 0))
</f>
        <v/>
      </c>
      <c r="C122" s="95" t="n"/>
      <c r="D122" s="57">
        <f>IF(ISNUMBER(C122),C122*100,0)</f>
        <v/>
      </c>
      <c r="E122" s="57" t="n"/>
      <c r="F122" s="57" t="n"/>
      <c r="G122" s="57" t="n">
        <v>2</v>
      </c>
    </row>
    <row r="123" ht="12.75" customHeight="1" s="198">
      <c r="A123" s="101" t="inlineStr">
        <is>
          <t>Burkina Faso</t>
        </is>
      </c>
      <c r="B123" s="62">
        <f t="array" ref="B123">INDEX(Countries!$D$2:$D$255, MATCH($A123, Countries!$B$2:$B$255, 0))
</f>
        <v/>
      </c>
      <c r="C123" s="95" t="n"/>
      <c r="D123" s="57">
        <f>IF(ISNUMBER(C123),C123*100,0)</f>
        <v/>
      </c>
      <c r="E123" s="57" t="n"/>
      <c r="F123" s="57" t="n"/>
      <c r="G123" s="57" t="n">
        <v>0</v>
      </c>
    </row>
    <row r="124" ht="12.75" customHeight="1" s="198">
      <c r="A124" s="101" t="inlineStr">
        <is>
          <t>Bangladesh</t>
        </is>
      </c>
      <c r="B124" s="62">
        <f t="array" ref="B124">INDEX(Countries!$D$2:$D$255, MATCH($A124, Countries!$B$2:$B$255, 0))
</f>
        <v/>
      </c>
      <c r="C124" s="95" t="n"/>
      <c r="D124" s="57">
        <f>IF(ISNUMBER(C124),C124*100,0)</f>
        <v/>
      </c>
      <c r="E124" s="57" t="n"/>
      <c r="F124" s="57" t="n"/>
      <c r="G124" s="57" t="n">
        <v>2</v>
      </c>
    </row>
    <row r="125" ht="12.75" customHeight="1" s="198">
      <c r="A125" s="101" t="inlineStr">
        <is>
          <t>Saint Barthélemy</t>
        </is>
      </c>
      <c r="B125" s="62">
        <f t="array" ref="B125">INDEX(Countries!$D$2:$D$255, MATCH($A125, Countries!$B$2:$B$255, 0))
</f>
        <v/>
      </c>
      <c r="C125" s="95" t="n"/>
      <c r="D125" s="57">
        <f>IF(ISNUMBER(C125),C125*100,0)</f>
        <v/>
      </c>
      <c r="E125" s="57" t="n"/>
      <c r="F125" s="57" t="n"/>
      <c r="G125" s="57" t="n">
        <v>2</v>
      </c>
    </row>
    <row r="126" ht="12.75" customHeight="1" s="198">
      <c r="A126" s="101" t="inlineStr">
        <is>
          <t>Belarus</t>
        </is>
      </c>
      <c r="B126" s="62">
        <f t="array" ref="B126">INDEX(Countries!$D$2:$D$255, MATCH($A126, Countries!$B$2:$B$255, 0))
</f>
        <v/>
      </c>
      <c r="C126" s="95" t="n"/>
      <c r="D126" s="57">
        <f>IF(ISNUMBER(C126),C126*100,0)</f>
        <v/>
      </c>
      <c r="E126" s="57" t="n"/>
      <c r="F126" s="57" t="n"/>
      <c r="G126" s="57" t="n">
        <v>0</v>
      </c>
    </row>
    <row r="127" ht="12.75" customHeight="1" s="198">
      <c r="A127" s="101" t="inlineStr">
        <is>
          <t>Belize</t>
        </is>
      </c>
      <c r="B127" s="62">
        <f t="array" ref="B127">INDEX(Countries!$D$2:$D$255, MATCH($A127, Countries!$B$2:$B$255, 0))
</f>
        <v/>
      </c>
      <c r="C127" s="95" t="n"/>
      <c r="D127" s="57">
        <f>IF(ISNUMBER(C127),C127*100,0)</f>
        <v/>
      </c>
      <c r="E127" s="57" t="n"/>
      <c r="F127" s="57" t="n"/>
      <c r="G127" s="57" t="n">
        <v>2</v>
      </c>
    </row>
    <row r="128" ht="12.75" customHeight="1" s="198">
      <c r="A128" s="101" t="inlineStr">
        <is>
          <t>Bermuda</t>
        </is>
      </c>
      <c r="B128" s="62">
        <f t="array" ref="B128">INDEX(Countries!$D$2:$D$255, MATCH($A128, Countries!$B$2:$B$255, 0))
</f>
        <v/>
      </c>
      <c r="C128" s="95" t="n"/>
      <c r="D128" s="57">
        <f>IF(ISNUMBER(C128),C128*100,0)</f>
        <v/>
      </c>
      <c r="E128" s="57" t="n"/>
      <c r="F128" s="57" t="n"/>
      <c r="G128" s="57" t="n">
        <v>2</v>
      </c>
    </row>
    <row r="129" ht="12.75" customHeight="1" s="198">
      <c r="A129" s="101" t="inlineStr">
        <is>
          <t>Bolivia (Plurinational State of)</t>
        </is>
      </c>
      <c r="B129" s="62">
        <f t="array" ref="B129">INDEX(Countries!$D$2:$D$255, MATCH($A129, Countries!$B$2:$B$255, 0))
</f>
        <v/>
      </c>
      <c r="C129" s="95" t="n"/>
      <c r="D129" s="57">
        <f>IF(ISNUMBER(C129),C129*100,0)</f>
        <v/>
      </c>
      <c r="E129" s="57" t="n"/>
      <c r="F129" s="57" t="n"/>
      <c r="G129" s="57" t="n">
        <v>0</v>
      </c>
    </row>
    <row r="130" ht="12.75" customHeight="1" s="198">
      <c r="A130" s="101" t="inlineStr">
        <is>
          <t>Barbados</t>
        </is>
      </c>
      <c r="B130" s="62">
        <f t="array" ref="B130">INDEX(Countries!$D$2:$D$255, MATCH($A130, Countries!$B$2:$B$255, 0))
</f>
        <v/>
      </c>
      <c r="C130" s="95" t="n"/>
      <c r="D130" s="57">
        <f>IF(ISNUMBER(C130),C130*100,0)</f>
        <v/>
      </c>
      <c r="E130" s="57" t="n"/>
      <c r="F130" s="57" t="n"/>
      <c r="G130" s="57" t="n">
        <v>2</v>
      </c>
    </row>
    <row r="131" ht="12.75" customHeight="1" s="198">
      <c r="A131" s="101" t="inlineStr">
        <is>
          <t>Brunei Darussalam</t>
        </is>
      </c>
      <c r="B131" s="62">
        <f t="array" ref="B131">INDEX(Countries!$D$2:$D$255, MATCH($A131, Countries!$B$2:$B$255, 0))
</f>
        <v/>
      </c>
      <c r="C131" s="95" t="n"/>
      <c r="D131" s="57">
        <f>IF(ISNUMBER(C131),C131*100,0)</f>
        <v/>
      </c>
      <c r="E131" s="57" t="n"/>
      <c r="F131" s="57" t="n"/>
      <c r="G131" s="57" t="n">
        <v>2</v>
      </c>
    </row>
    <row r="132" ht="12.75" customHeight="1" s="198">
      <c r="A132" s="101" t="inlineStr">
        <is>
          <t>Bhutan</t>
        </is>
      </c>
      <c r="B132" s="62">
        <f t="array" ref="B132">INDEX(Countries!$D$2:$D$255, MATCH($A132, Countries!$B$2:$B$255, 0))
</f>
        <v/>
      </c>
      <c r="C132" s="95" t="n"/>
      <c r="D132" s="57">
        <f>IF(ISNUMBER(C132),C132*100,0)</f>
        <v/>
      </c>
      <c r="E132" s="57" t="n"/>
      <c r="F132" s="57" t="n"/>
      <c r="G132" s="57" t="n">
        <v>0</v>
      </c>
    </row>
    <row r="133" ht="12.75" customHeight="1" s="198">
      <c r="A133" s="101" t="inlineStr">
        <is>
          <t>Bouvet Island</t>
        </is>
      </c>
      <c r="B133" s="62">
        <f t="array" ref="B133">INDEX(Countries!$D$2:$D$255, MATCH($A133, Countries!$B$2:$B$255, 0))
</f>
        <v/>
      </c>
      <c r="C133" s="95" t="n"/>
      <c r="D133" s="57">
        <f>IF(ISNUMBER(C133),C133*100,0)</f>
        <v/>
      </c>
      <c r="E133" s="57" t="n"/>
      <c r="F133" s="57" t="n"/>
      <c r="G133" s="57" t="n">
        <v>1</v>
      </c>
    </row>
    <row r="134" ht="12.75" customHeight="1" s="198">
      <c r="A134" s="101" t="inlineStr">
        <is>
          <t>Botswana</t>
        </is>
      </c>
      <c r="B134" s="62">
        <f t="array" ref="B134">INDEX(Countries!$D$2:$D$255, MATCH($A134, Countries!$B$2:$B$255, 0))
</f>
        <v/>
      </c>
      <c r="C134" s="95" t="n"/>
      <c r="D134" s="57">
        <f>IF(ISNUMBER(C134),C134*100,0)</f>
        <v/>
      </c>
      <c r="E134" s="57" t="n"/>
      <c r="F134" s="57" t="n"/>
      <c r="G134" s="57" t="n">
        <v>0</v>
      </c>
    </row>
    <row r="135" ht="12.75" customHeight="1" s="198">
      <c r="A135" s="101" t="inlineStr">
        <is>
          <t>Central African Republic</t>
        </is>
      </c>
      <c r="B135" s="62">
        <f t="array" ref="B135">INDEX(Countries!$D$2:$D$255, MATCH($A135, Countries!$B$2:$B$255, 0))
</f>
        <v/>
      </c>
      <c r="C135" s="95" t="n"/>
      <c r="D135" s="57">
        <f>IF(ISNUMBER(C135),C135*100,0)</f>
        <v/>
      </c>
      <c r="E135" s="57" t="n"/>
      <c r="F135" s="57" t="n"/>
      <c r="G135" s="57" t="n">
        <v>0</v>
      </c>
    </row>
    <row r="136" ht="12.75" customHeight="1" s="198">
      <c r="A136" s="101" t="inlineStr">
        <is>
          <t>Cocos Islands</t>
        </is>
      </c>
      <c r="B136" s="62">
        <f t="array" ref="B136">INDEX(Countries!$D$2:$D$255, MATCH($A136, Countries!$B$2:$B$255, 0))
</f>
        <v/>
      </c>
      <c r="C136" s="95" t="n"/>
      <c r="D136" s="57">
        <f>IF(ISNUMBER(C136),C136*100,0)</f>
        <v/>
      </c>
      <c r="E136" s="57" t="n"/>
      <c r="F136" s="57" t="n"/>
      <c r="G136" s="57" t="n">
        <v>2</v>
      </c>
    </row>
    <row r="137" ht="12.75" customHeight="1" s="198">
      <c r="A137" s="101" t="inlineStr">
        <is>
          <t>Switzerland</t>
        </is>
      </c>
      <c r="B137" s="62">
        <f t="array" ref="B137">INDEX(Countries!$D$2:$D$255, MATCH($A137, Countries!$B$2:$B$255, 0))
</f>
        <v/>
      </c>
      <c r="C137" s="95" t="n"/>
      <c r="D137" s="57">
        <f>IF(ISNUMBER(C137),C137*100,0)</f>
        <v/>
      </c>
      <c r="E137" s="57" t="n"/>
      <c r="F137" s="57" t="n"/>
      <c r="G137" s="57" t="n">
        <v>0</v>
      </c>
    </row>
    <row r="138" ht="12.75" customHeight="1" s="198">
      <c r="A138" s="101" t="inlineStr">
        <is>
          <t>Côte d'Ivoire</t>
        </is>
      </c>
      <c r="B138" s="62">
        <f t="array" ref="B138">INDEX(Countries!$D$2:$D$255, MATCH($A138, Countries!$B$2:$B$255, 0))
</f>
        <v/>
      </c>
      <c r="C138" s="95" t="n"/>
      <c r="D138" s="57">
        <f>IF(ISNUMBER(C138),C138*100,0)</f>
        <v/>
      </c>
      <c r="E138" s="57" t="n"/>
      <c r="F138" s="57" t="n"/>
      <c r="G138" s="57" t="n">
        <v>2</v>
      </c>
    </row>
    <row r="139" ht="12.75" customHeight="1" s="198">
      <c r="A139" s="101" t="inlineStr">
        <is>
          <t>Cameroon</t>
        </is>
      </c>
      <c r="B139" s="62">
        <f t="array" ref="B139">INDEX(Countries!$D$2:$D$255, MATCH($A139, Countries!$B$2:$B$255, 0))
</f>
        <v/>
      </c>
      <c r="C139" s="95" t="n"/>
      <c r="D139" s="57">
        <f>IF(ISNUMBER(C139),C139*100,0)</f>
        <v/>
      </c>
      <c r="E139" s="57" t="n"/>
      <c r="F139" s="57" t="n"/>
      <c r="G139" s="57" t="n">
        <v>2</v>
      </c>
    </row>
    <row r="140" ht="12.75" customHeight="1" s="198">
      <c r="A140" s="101" t="inlineStr">
        <is>
          <t>Democratic republic of the congo</t>
        </is>
      </c>
      <c r="B140" s="62">
        <f t="array" ref="B140">INDEX(Countries!$D$2:$D$255, MATCH($A140, Countries!$B$2:$B$255, 0))
</f>
        <v/>
      </c>
      <c r="C140" s="95" t="n"/>
      <c r="D140" s="57">
        <f>IF(ISNUMBER(C140),C140*100,0)</f>
        <v/>
      </c>
      <c r="E140" s="57" t="n"/>
      <c r="F140" s="57" t="n"/>
      <c r="G140" s="57" t="n">
        <v>2</v>
      </c>
    </row>
    <row r="141" ht="12.75" customHeight="1" s="198">
      <c r="A141" s="101" t="inlineStr">
        <is>
          <t>Republic of Congo</t>
        </is>
      </c>
      <c r="B141" s="62">
        <f t="array" ref="B141">INDEX(Countries!$D$2:$D$255, MATCH($A141, Countries!$B$2:$B$255, 0))
</f>
        <v/>
      </c>
      <c r="C141" s="95" t="n"/>
      <c r="D141" s="57">
        <f>IF(ISNUMBER(C141),C141*100,0)</f>
        <v/>
      </c>
      <c r="E141" s="57" t="n"/>
      <c r="F141" s="57" t="n"/>
      <c r="G141" s="57" t="n">
        <v>2</v>
      </c>
    </row>
    <row r="142" ht="12.75" customHeight="1" s="198">
      <c r="A142" s="101" t="inlineStr">
        <is>
          <t>Colombia</t>
        </is>
      </c>
      <c r="B142" s="62">
        <f t="array" ref="B142">INDEX(Countries!$D$2:$D$255, MATCH($A142, Countries!$B$2:$B$255, 0))
</f>
        <v/>
      </c>
      <c r="C142" s="95" t="n"/>
      <c r="D142" s="57">
        <f>IF(ISNUMBER(C142),C142*100,0)</f>
        <v/>
      </c>
      <c r="E142" s="57" t="n"/>
      <c r="F142" s="57" t="n"/>
      <c r="G142" s="57" t="n">
        <v>2</v>
      </c>
    </row>
    <row r="143" ht="12.75" customHeight="1" s="198">
      <c r="A143" s="101" t="inlineStr">
        <is>
          <t>Comoros</t>
        </is>
      </c>
      <c r="B143" s="62">
        <f t="array" ref="B143">INDEX(Countries!$D$2:$D$255, MATCH($A143, Countries!$B$2:$B$255, 0))
</f>
        <v/>
      </c>
      <c r="C143" s="95" t="n"/>
      <c r="D143" s="57">
        <f>IF(ISNUMBER(C143),C143*100,0)</f>
        <v/>
      </c>
      <c r="E143" s="57" t="n"/>
      <c r="F143" s="57" t="n"/>
      <c r="G143" s="57" t="n">
        <v>2</v>
      </c>
    </row>
    <row r="144" ht="12.75" customHeight="1" s="198">
      <c r="A144" s="101" t="inlineStr">
        <is>
          <t>Cabo Verde</t>
        </is>
      </c>
      <c r="B144" s="62">
        <f t="array" ref="B144">INDEX(Countries!$D$2:$D$255, MATCH($A144, Countries!$B$2:$B$255, 0))
</f>
        <v/>
      </c>
      <c r="C144" s="95" t="n"/>
      <c r="D144" s="57">
        <f>IF(ISNUMBER(C144),C144*100,0)</f>
        <v/>
      </c>
      <c r="E144" s="57" t="n"/>
      <c r="F144" s="57" t="n"/>
      <c r="G144" s="57" t="n">
        <v>2</v>
      </c>
    </row>
    <row r="145" ht="12.75" customHeight="1" s="198">
      <c r="A145" s="101" t="inlineStr">
        <is>
          <t>Curaçao</t>
        </is>
      </c>
      <c r="B145" s="62">
        <f t="array" ref="B145">INDEX(Countries!$D$2:$D$255, MATCH($A145, Countries!$B$2:$B$255, 0))
</f>
        <v/>
      </c>
      <c r="C145" s="95" t="n"/>
      <c r="D145" s="57">
        <f>IF(ISNUMBER(C145),C145*100,0)</f>
        <v/>
      </c>
      <c r="E145" s="57" t="n"/>
      <c r="F145" s="57" t="n"/>
      <c r="G145" s="57" t="n">
        <v>2</v>
      </c>
    </row>
    <row r="146" ht="12.75" customHeight="1" s="198">
      <c r="A146" s="101" t="inlineStr">
        <is>
          <t>Christmas Island</t>
        </is>
      </c>
      <c r="B146" s="62">
        <f t="array" ref="B146">INDEX(Countries!$D$2:$D$255, MATCH($A146, Countries!$B$2:$B$255, 0))
</f>
        <v/>
      </c>
      <c r="C146" s="95" t="n"/>
      <c r="D146" s="57">
        <f>IF(ISNUMBER(C146),C146*100,0)</f>
        <v/>
      </c>
      <c r="E146" s="57" t="n"/>
      <c r="F146" s="57" t="n"/>
      <c r="G146" s="57" t="n">
        <v>1</v>
      </c>
    </row>
    <row r="147" ht="12.75" customHeight="1" s="198">
      <c r="A147" s="101" t="inlineStr">
        <is>
          <t>Cayman islands</t>
        </is>
      </c>
      <c r="B147" s="62">
        <f t="array" ref="B147">INDEX(Countries!$D$2:$D$255, MATCH($A147, Countries!$B$2:$B$255, 0))
</f>
        <v/>
      </c>
      <c r="C147" s="95" t="n"/>
      <c r="D147" s="57">
        <f>IF(ISNUMBER(C147),C147*100,0)</f>
        <v/>
      </c>
      <c r="E147" s="57" t="n"/>
      <c r="F147" s="57" t="n"/>
      <c r="G147" s="57" t="n">
        <v>2</v>
      </c>
    </row>
    <row r="148" ht="12.75" customHeight="1" s="198">
      <c r="A148" s="101" t="inlineStr">
        <is>
          <t>Czechia</t>
        </is>
      </c>
      <c r="B148" s="62">
        <f t="array" ref="B148">INDEX(Countries!$D$2:$D$255, MATCH($A148, Countries!$B$2:$B$255, 0))
</f>
        <v/>
      </c>
      <c r="C148" s="95" t="n"/>
      <c r="D148" s="57">
        <f>IF(ISNUMBER(C148),C148*100,0)</f>
        <v/>
      </c>
      <c r="E148" s="57" t="n"/>
      <c r="F148" s="57" t="n"/>
      <c r="G148" s="57" t="n">
        <v>0</v>
      </c>
    </row>
    <row r="149" ht="12.75" customHeight="1" s="198">
      <c r="A149" s="101" t="inlineStr">
        <is>
          <t>Dominica</t>
        </is>
      </c>
      <c r="B149" s="62">
        <f t="array" ref="B149">INDEX(Countries!$D$2:$D$255, MATCH($A149, Countries!$B$2:$B$255, 0))
</f>
        <v/>
      </c>
      <c r="C149" s="95" t="n"/>
      <c r="D149" s="57">
        <f>IF(ISNUMBER(C149),C149*100,0)</f>
        <v/>
      </c>
      <c r="E149" s="57" t="n"/>
      <c r="F149" s="57" t="n"/>
      <c r="G149" s="57" t="n">
        <v>2</v>
      </c>
    </row>
    <row r="150" ht="12.75" customHeight="1" s="198">
      <c r="A150" s="101" t="inlineStr">
        <is>
          <t>Dominican republic</t>
        </is>
      </c>
      <c r="B150" s="62">
        <f t="array" ref="B150">INDEX(Countries!$D$2:$D$255, MATCH($A150, Countries!$B$2:$B$255, 0))
</f>
        <v/>
      </c>
      <c r="C150" s="95" t="n"/>
      <c r="D150" s="57">
        <f>IF(ISNUMBER(C150),C150*100,0)</f>
        <v/>
      </c>
      <c r="E150" s="57" t="n"/>
      <c r="F150" s="57" t="n"/>
      <c r="G150" s="57" t="n">
        <v>2</v>
      </c>
    </row>
    <row r="151" ht="12.75" customHeight="1" s="198">
      <c r="A151" s="101" t="inlineStr">
        <is>
          <t>Eritrea</t>
        </is>
      </c>
      <c r="B151" s="62">
        <f t="array" ref="B151">INDEX(Countries!$D$2:$D$255, MATCH($A151, Countries!$B$2:$B$255, 0))
</f>
        <v/>
      </c>
      <c r="C151" s="95" t="n"/>
      <c r="D151" s="57">
        <f>IF(ISNUMBER(C151),C151*100,0)</f>
        <v/>
      </c>
      <c r="E151" s="57" t="n"/>
      <c r="F151" s="57" t="n"/>
      <c r="G151" s="57" t="n">
        <v>2</v>
      </c>
    </row>
    <row r="152" ht="12.75" customHeight="1" s="198">
      <c r="A152" s="101" t="inlineStr">
        <is>
          <t>Ethiopia</t>
        </is>
      </c>
      <c r="B152" s="62">
        <f t="array" ref="B152">INDEX(Countries!$D$2:$D$255, MATCH($A152, Countries!$B$2:$B$255, 0))
</f>
        <v/>
      </c>
      <c r="C152" s="95" t="n"/>
      <c r="D152" s="57">
        <f>IF(ISNUMBER(C152),C152*100,0)</f>
        <v/>
      </c>
      <c r="E152" s="57" t="n"/>
      <c r="F152" s="57" t="n"/>
      <c r="G152" s="57" t="n">
        <v>0</v>
      </c>
    </row>
    <row r="153" ht="12.75" customHeight="1" s="198">
      <c r="A153" s="101" t="inlineStr">
        <is>
          <t>Falkland Islands</t>
        </is>
      </c>
      <c r="B153" s="62">
        <f t="array" ref="B153">INDEX(Countries!$D$2:$D$255, MATCH($A153, Countries!$B$2:$B$255, 0))
</f>
        <v/>
      </c>
      <c r="C153" s="95" t="n"/>
      <c r="D153" s="57">
        <f>IF(ISNUMBER(C153),C153*100,0)</f>
        <v/>
      </c>
      <c r="E153" s="57" t="n"/>
      <c r="F153" s="57" t="n"/>
      <c r="G153" s="57" t="n">
        <v>2</v>
      </c>
    </row>
    <row r="154" ht="12.75" customHeight="1" s="198">
      <c r="A154" s="101" t="inlineStr">
        <is>
          <t>Faroe Islands</t>
        </is>
      </c>
      <c r="B154" s="62">
        <f t="array" ref="B154">INDEX(Countries!$D$2:$D$255, MATCH($A154, Countries!$B$2:$B$255, 0))
</f>
        <v/>
      </c>
      <c r="C154" s="95" t="n"/>
      <c r="D154" s="57">
        <f>IF(ISNUMBER(C154),C154*100,0)</f>
        <v/>
      </c>
      <c r="E154" s="57" t="n"/>
      <c r="F154" s="57" t="n"/>
      <c r="G154" s="57" t="n">
        <v>2</v>
      </c>
    </row>
    <row r="155" ht="12.75" customHeight="1" s="198">
      <c r="A155" s="101" t="inlineStr">
        <is>
          <t>Micronesia (Federated States of)</t>
        </is>
      </c>
      <c r="B155" s="62">
        <f t="array" ref="B155">INDEX(Countries!$D$2:$D$255, MATCH($A155, Countries!$B$2:$B$255, 0))
</f>
        <v/>
      </c>
      <c r="C155" s="95" t="n"/>
      <c r="D155" s="57">
        <f>IF(ISNUMBER(C155),C155*100,0)</f>
        <v/>
      </c>
      <c r="E155" s="57" t="n"/>
      <c r="F155" s="57" t="n"/>
      <c r="G155" s="57" t="n">
        <v>2</v>
      </c>
    </row>
    <row r="156" ht="12.75" customHeight="1" s="198">
      <c r="A156" s="101" t="inlineStr">
        <is>
          <t>Gabon</t>
        </is>
      </c>
      <c r="B156" s="62">
        <f t="array" ref="B156">INDEX(Countries!$D$2:$D$255, MATCH($A156, Countries!$B$2:$B$255, 0))
</f>
        <v/>
      </c>
      <c r="C156" s="95" t="n"/>
      <c r="D156" s="57">
        <f>IF(ISNUMBER(C156),C156*100,0)</f>
        <v/>
      </c>
      <c r="E156" s="57" t="n"/>
      <c r="F156" s="57" t="n"/>
      <c r="G156" s="57" t="n">
        <v>2</v>
      </c>
    </row>
    <row r="157" ht="12.75" customHeight="1" s="198">
      <c r="A157" s="101" t="inlineStr">
        <is>
          <t>Guernsey</t>
        </is>
      </c>
      <c r="B157" s="62">
        <f t="array" ref="B157">INDEX(Countries!$D$2:$D$255, MATCH($A157, Countries!$B$2:$B$255, 0))
</f>
        <v/>
      </c>
      <c r="C157" s="95" t="n"/>
      <c r="D157" s="57">
        <f>IF(ISNUMBER(C157),C157*100,0)</f>
        <v/>
      </c>
      <c r="E157" s="57" t="n"/>
      <c r="F157" s="57" t="n"/>
      <c r="G157" s="57" t="n">
        <v>2</v>
      </c>
    </row>
    <row r="158" ht="12.75" customHeight="1" s="198">
      <c r="A158" s="101" t="inlineStr">
        <is>
          <t>Gibraltar</t>
        </is>
      </c>
      <c r="B158" s="62">
        <f t="array" ref="B158">INDEX(Countries!$D$2:$D$255, MATCH($A158, Countries!$B$2:$B$255, 0))
</f>
        <v/>
      </c>
      <c r="C158" s="95" t="n"/>
      <c r="D158" s="57">
        <f>IF(ISNUMBER(C158),C158*100,0)</f>
        <v/>
      </c>
      <c r="E158" s="57" t="n"/>
      <c r="F158" s="57" t="n"/>
      <c r="G158" s="57" t="n">
        <v>2</v>
      </c>
    </row>
    <row r="159" ht="12.75" customHeight="1" s="198">
      <c r="A159" s="101" t="inlineStr">
        <is>
          <t>Guinea</t>
        </is>
      </c>
      <c r="B159" s="62">
        <f t="array" ref="B159">INDEX(Countries!$D$2:$D$255, MATCH($A159, Countries!$B$2:$B$255, 0))
</f>
        <v/>
      </c>
      <c r="C159" s="95" t="n"/>
      <c r="D159" s="57">
        <f>IF(ISNUMBER(C159),C159*100,0)</f>
        <v/>
      </c>
      <c r="E159" s="57" t="n"/>
      <c r="F159" s="57" t="n"/>
      <c r="G159" s="57" t="n">
        <v>2</v>
      </c>
    </row>
    <row r="160" ht="12.75" customHeight="1" s="198">
      <c r="A160" s="101" t="inlineStr">
        <is>
          <t>Guadeloupe</t>
        </is>
      </c>
      <c r="B160" s="62">
        <f t="array" ref="B160">INDEX(Countries!$D$2:$D$255, MATCH($A160, Countries!$B$2:$B$255, 0))
</f>
        <v/>
      </c>
      <c r="C160" s="95" t="n"/>
      <c r="D160" s="57">
        <f>IF(ISNUMBER(C160),C160*100,0)</f>
        <v/>
      </c>
      <c r="E160" s="57" t="n"/>
      <c r="F160" s="57" t="n"/>
      <c r="G160" s="57" t="n">
        <v>2</v>
      </c>
    </row>
    <row r="161" ht="12.75" customHeight="1" s="198">
      <c r="A161" s="101" t="inlineStr">
        <is>
          <t>Guinea-Bissau</t>
        </is>
      </c>
      <c r="B161" s="62">
        <f t="array" ref="B161">INDEX(Countries!$D$2:$D$255, MATCH($A161, Countries!$B$2:$B$255, 0))
</f>
        <v/>
      </c>
      <c r="C161" s="95" t="n"/>
      <c r="D161" s="57">
        <f>IF(ISNUMBER(C161),C161*100,0)</f>
        <v/>
      </c>
      <c r="E161" s="57" t="n"/>
      <c r="F161" s="57" t="n"/>
      <c r="G161" s="57" t="n">
        <v>2</v>
      </c>
    </row>
    <row r="162" ht="12.75" customHeight="1" s="198">
      <c r="A162" s="101" t="inlineStr">
        <is>
          <t>Equatorial Guinea</t>
        </is>
      </c>
      <c r="B162" s="62">
        <f t="array" ref="B162">INDEX(Countries!$D$2:$D$255, MATCH($A162, Countries!$B$2:$B$255, 0))
</f>
        <v/>
      </c>
      <c r="C162" s="95" t="n"/>
      <c r="D162" s="57">
        <f>IF(ISNUMBER(C162),C162*100,0)</f>
        <v/>
      </c>
      <c r="E162" s="57" t="n"/>
      <c r="F162" s="57" t="n"/>
      <c r="G162" s="57" t="n">
        <v>2</v>
      </c>
    </row>
    <row r="163" ht="12.75" customHeight="1" s="198">
      <c r="A163" s="101" t="inlineStr">
        <is>
          <t>Grenada</t>
        </is>
      </c>
      <c r="B163" s="62">
        <f t="array" ref="B163">INDEX(Countries!$D$2:$D$255, MATCH($A163, Countries!$B$2:$B$255, 0))
</f>
        <v/>
      </c>
      <c r="C163" s="95" t="n"/>
      <c r="D163" s="57">
        <f>IF(ISNUMBER(C163),C163*100,0)</f>
        <v/>
      </c>
      <c r="E163" s="57" t="n"/>
      <c r="F163" s="57" t="n"/>
      <c r="G163" s="57" t="n">
        <v>2</v>
      </c>
    </row>
    <row r="164" ht="12.75" customHeight="1" s="198">
      <c r="A164" s="101" t="inlineStr">
        <is>
          <t>Guatemala</t>
        </is>
      </c>
      <c r="B164" s="62">
        <f t="array" ref="B164">INDEX(Countries!$D$2:$D$255, MATCH($A164, Countries!$B$2:$B$255, 0))
</f>
        <v/>
      </c>
      <c r="C164" s="95" t="n"/>
      <c r="D164" s="57">
        <f>IF(ISNUMBER(C164),C164*100,0)</f>
        <v/>
      </c>
      <c r="E164" s="57" t="n"/>
      <c r="F164" s="57" t="n"/>
      <c r="G164" s="57" t="n">
        <v>2</v>
      </c>
    </row>
    <row r="165" ht="12.75" customHeight="1" s="198">
      <c r="A165" s="101" t="inlineStr">
        <is>
          <t>French Guiana</t>
        </is>
      </c>
      <c r="B165" s="62">
        <f t="array" ref="B165">INDEX(Countries!$D$2:$D$255, MATCH($A165, Countries!$B$2:$B$255, 0))
</f>
        <v/>
      </c>
      <c r="C165" s="95" t="n"/>
      <c r="D165" s="57">
        <f>IF(ISNUMBER(C165),C165*100,0)</f>
        <v/>
      </c>
      <c r="E165" s="57" t="n"/>
      <c r="F165" s="57" t="n"/>
      <c r="G165" s="57" t="n">
        <v>2</v>
      </c>
    </row>
    <row r="166" ht="12.75" customHeight="1" s="198">
      <c r="A166" s="101" t="inlineStr">
        <is>
          <t>Guyana</t>
        </is>
      </c>
      <c r="B166" s="62">
        <f t="array" ref="B166">INDEX(Countries!$D$2:$D$255, MATCH($A166, Countries!$B$2:$B$255, 0))
</f>
        <v/>
      </c>
      <c r="C166" s="95" t="n"/>
      <c r="D166" s="57">
        <f>IF(ISNUMBER(C166),C166*100,0)</f>
        <v/>
      </c>
      <c r="E166" s="57" t="n"/>
      <c r="F166" s="57" t="n"/>
      <c r="G166" s="57" t="n">
        <v>2</v>
      </c>
    </row>
    <row r="167" ht="12.75" customHeight="1" s="198">
      <c r="A167" s="101" t="inlineStr">
        <is>
          <t>Heard Island and McDonald Islands</t>
        </is>
      </c>
      <c r="B167" s="62">
        <f t="array" ref="B167">INDEX(Countries!$D$2:$D$255, MATCH($A167, Countries!$B$2:$B$255, 0))
</f>
        <v/>
      </c>
      <c r="C167" s="95" t="n"/>
      <c r="D167" s="57">
        <f>IF(ISNUMBER(C167),C167*100,0)</f>
        <v/>
      </c>
      <c r="E167" s="57" t="n"/>
      <c r="F167" s="57" t="n"/>
      <c r="G167" s="57" t="n">
        <v>1</v>
      </c>
    </row>
    <row r="168" ht="12.75" customHeight="1" s="198">
      <c r="A168" s="101" t="inlineStr">
        <is>
          <t>Haiti</t>
        </is>
      </c>
      <c r="B168" s="62">
        <f t="array" ref="B168">INDEX(Countries!$D$2:$D$255, MATCH($A168, Countries!$B$2:$B$255, 0))
</f>
        <v/>
      </c>
      <c r="C168" s="95" t="n"/>
      <c r="D168" s="57">
        <f>IF(ISNUMBER(C168),C168*100,0)</f>
        <v/>
      </c>
      <c r="E168" s="57" t="n"/>
      <c r="F168" s="57" t="n"/>
      <c r="G168" s="57" t="n">
        <v>2</v>
      </c>
    </row>
    <row r="169" ht="12.75" customHeight="1" s="198">
      <c r="A169" s="101" t="inlineStr">
        <is>
          <t>Hungary</t>
        </is>
      </c>
      <c r="B169" s="62">
        <f t="array" ref="B169">INDEX(Countries!$D$2:$D$255, MATCH($A169, Countries!$B$2:$B$255, 0))
</f>
        <v/>
      </c>
      <c r="C169" s="95" t="n"/>
      <c r="D169" s="57">
        <f>IF(ISNUMBER(C169),C169*100,0)</f>
        <v/>
      </c>
      <c r="E169" s="57" t="n"/>
      <c r="F169" s="57" t="n"/>
      <c r="G169" s="57" t="n">
        <v>0</v>
      </c>
    </row>
    <row r="170" ht="12.75" customHeight="1" s="198">
      <c r="A170" s="101" t="inlineStr">
        <is>
          <t>Indonesia</t>
        </is>
      </c>
      <c r="B170" s="62">
        <f t="array" ref="B170">INDEX(Countries!$D$2:$D$255, MATCH($A170, Countries!$B$2:$B$255, 0))
</f>
        <v/>
      </c>
      <c r="C170" s="95" t="n"/>
      <c r="D170" s="57">
        <f>IF(ISNUMBER(C170),C170*100,0)</f>
        <v/>
      </c>
      <c r="E170" s="57" t="n"/>
      <c r="F170" s="57" t="n"/>
      <c r="G170" s="57" t="n">
        <v>2</v>
      </c>
    </row>
    <row r="171" ht="12.75" customHeight="1" s="198">
      <c r="A171" s="101" t="inlineStr">
        <is>
          <t>Isle of Man</t>
        </is>
      </c>
      <c r="B171" s="62">
        <f t="array" ref="B171">INDEX(Countries!$D$2:$D$255, MATCH($A171, Countries!$B$2:$B$255, 0))
</f>
        <v/>
      </c>
      <c r="C171" s="95" t="n"/>
      <c r="D171" s="57">
        <f>IF(ISNUMBER(C171),C171*100,0)</f>
        <v/>
      </c>
      <c r="E171" s="57" t="n"/>
      <c r="F171" s="57" t="n"/>
      <c r="G171" s="57" t="n">
        <v>2</v>
      </c>
    </row>
    <row r="172" ht="12.75" customHeight="1" s="198">
      <c r="A172" s="101" t="inlineStr">
        <is>
          <t>British Indian Ocean Territory</t>
        </is>
      </c>
      <c r="B172" s="62">
        <f t="array" ref="B172">INDEX(Countries!$D$2:$D$255, MATCH($A172, Countries!$B$2:$B$255, 0))
</f>
        <v/>
      </c>
      <c r="C172" s="95" t="n"/>
      <c r="D172" s="57">
        <f>IF(ISNUMBER(C172),C172*100,0)</f>
        <v/>
      </c>
      <c r="E172" s="57" t="n"/>
      <c r="F172" s="57" t="n"/>
      <c r="G172" s="57" t="n">
        <v>1</v>
      </c>
    </row>
    <row r="173" ht="12.75" customHeight="1" s="198">
      <c r="A173" s="101" t="inlineStr">
        <is>
          <t>Israel</t>
        </is>
      </c>
      <c r="B173" s="62">
        <f t="array" ref="B173">INDEX(Countries!$D$2:$D$255, MATCH($A173, Countries!$B$2:$B$255, 0))
</f>
        <v/>
      </c>
      <c r="C173" s="95" t="n"/>
      <c r="D173" s="57">
        <f>IF(ISNUMBER(C173),C173*100,0)</f>
        <v/>
      </c>
      <c r="E173" s="57" t="n"/>
      <c r="F173" s="57" t="n"/>
      <c r="G173" s="57" t="n">
        <v>2</v>
      </c>
    </row>
    <row r="174" ht="12.75" customHeight="1" s="198">
      <c r="A174" s="101" t="inlineStr">
        <is>
          <t>Jamaica</t>
        </is>
      </c>
      <c r="B174" s="62">
        <f t="array" ref="B174">INDEX(Countries!$D$2:$D$255, MATCH($A174, Countries!$B$2:$B$255, 0))
</f>
        <v/>
      </c>
      <c r="C174" s="95" t="n"/>
      <c r="D174" s="57">
        <f>IF(ISNUMBER(C174),C174*100,0)</f>
        <v/>
      </c>
      <c r="E174" s="57" t="n"/>
      <c r="F174" s="57" t="n"/>
      <c r="G174" s="57" t="n">
        <v>2</v>
      </c>
    </row>
    <row r="175" ht="12.75" customHeight="1" s="198">
      <c r="A175" s="101" t="inlineStr">
        <is>
          <t>Jersey</t>
        </is>
      </c>
      <c r="B175" s="62">
        <f t="array" ref="B175">INDEX(Countries!$D$2:$D$255, MATCH($A175, Countries!$B$2:$B$255, 0))
</f>
        <v/>
      </c>
      <c r="C175" s="95" t="n"/>
      <c r="D175" s="57">
        <f>IF(ISNUMBER(C175),C175*100,0)</f>
        <v/>
      </c>
      <c r="E175" s="57" t="n"/>
      <c r="F175" s="57" t="n"/>
      <c r="G175" s="57" t="n">
        <v>2</v>
      </c>
    </row>
    <row r="176" ht="12.75" customHeight="1" s="198">
      <c r="A176" s="101" t="inlineStr">
        <is>
          <t>Jordan</t>
        </is>
      </c>
      <c r="B176" s="62">
        <f t="array" ref="B176">INDEX(Countries!$D$2:$D$255, MATCH($A176, Countries!$B$2:$B$255, 0))
</f>
        <v/>
      </c>
      <c r="C176" s="95" t="n"/>
      <c r="D176" s="57">
        <f>IF(ISNUMBER(C176),C176*100,0)</f>
        <v/>
      </c>
      <c r="E176" s="57" t="n"/>
      <c r="F176" s="57" t="n"/>
      <c r="G176" s="57" t="n">
        <v>2</v>
      </c>
    </row>
    <row r="177" ht="12.75" customHeight="1" s="198">
      <c r="A177" s="101" t="inlineStr">
        <is>
          <t>Kazakhstan</t>
        </is>
      </c>
      <c r="B177" s="62">
        <f t="array" ref="B177">INDEX(Countries!$D$2:$D$255, MATCH($A177, Countries!$B$2:$B$255, 0))
</f>
        <v/>
      </c>
      <c r="C177" s="95" t="n"/>
      <c r="D177" s="57">
        <f>IF(ISNUMBER(C177),C177*100,0)</f>
        <v/>
      </c>
      <c r="E177" s="57" t="n"/>
      <c r="F177" s="57" t="n"/>
      <c r="G177" s="57" t="n">
        <v>2</v>
      </c>
    </row>
    <row r="178" ht="12.75" customHeight="1" s="198">
      <c r="A178" s="101" t="inlineStr">
        <is>
          <t>Kyrgyzstan</t>
        </is>
      </c>
      <c r="B178" s="62">
        <f t="array" ref="B178">INDEX(Countries!$D$2:$D$255, MATCH($A178, Countries!$B$2:$B$255, 0))
</f>
        <v/>
      </c>
      <c r="C178" s="95" t="n"/>
      <c r="D178" s="57">
        <f>IF(ISNUMBER(C178),C178*100,0)</f>
        <v/>
      </c>
      <c r="E178" s="57" t="n"/>
      <c r="F178" s="57" t="n"/>
      <c r="G178" s="57" t="n">
        <v>0</v>
      </c>
    </row>
    <row r="179" ht="12.75" customHeight="1" s="198">
      <c r="A179" s="101" t="inlineStr">
        <is>
          <t>Kiribati</t>
        </is>
      </c>
      <c r="B179" s="62">
        <f t="array" ref="B179">INDEX(Countries!$D$2:$D$255, MATCH($A179, Countries!$B$2:$B$255, 0))
</f>
        <v/>
      </c>
      <c r="C179" s="95" t="n"/>
      <c r="D179" s="57">
        <f>IF(ISNUMBER(C179),C179*100,0)</f>
        <v/>
      </c>
      <c r="E179" s="57" t="n"/>
      <c r="F179" s="57" t="n"/>
      <c r="G179" s="57" t="n">
        <v>1</v>
      </c>
    </row>
    <row r="180" ht="12.75" customHeight="1" s="198">
      <c r="A180" s="101" t="inlineStr">
        <is>
          <t>Saint Kitts and Nevis</t>
        </is>
      </c>
      <c r="B180" s="62">
        <f t="array" ref="B180">INDEX(Countries!$D$2:$D$255, MATCH($A180, Countries!$B$2:$B$255, 0))
</f>
        <v/>
      </c>
      <c r="C180" s="95" t="n"/>
      <c r="D180" s="57">
        <f>IF(ISNUMBER(C180),C180*100,0)</f>
        <v/>
      </c>
      <c r="E180" s="57" t="n"/>
      <c r="F180" s="57" t="n"/>
      <c r="G180" s="57" t="n">
        <v>2</v>
      </c>
    </row>
    <row r="181" ht="12.75" customHeight="1" s="198">
      <c r="A181" s="101" t="inlineStr">
        <is>
          <t>Laos</t>
        </is>
      </c>
      <c r="B181" s="62">
        <f t="array" ref="B181">INDEX(Countries!$D$2:$D$255, MATCH($A181, Countries!$B$2:$B$255, 0))
</f>
        <v/>
      </c>
      <c r="C181" s="95" t="n"/>
      <c r="D181" s="57">
        <f>IF(ISNUMBER(C181),C181*100,0)</f>
        <v/>
      </c>
      <c r="E181" s="57" t="n"/>
      <c r="F181" s="57" t="n"/>
      <c r="G181" s="57" t="n">
        <v>0</v>
      </c>
    </row>
    <row r="182" ht="12.75" customHeight="1" s="198">
      <c r="A182" s="101" t="inlineStr">
        <is>
          <t>Lebanon</t>
        </is>
      </c>
      <c r="B182" s="62">
        <f t="array" ref="B182">INDEX(Countries!$D$2:$D$255, MATCH($A182, Countries!$B$2:$B$255, 0))
</f>
        <v/>
      </c>
      <c r="C182" s="95" t="n"/>
      <c r="D182" s="57">
        <f>IF(ISNUMBER(C182),C182*100,0)</f>
        <v/>
      </c>
      <c r="E182" s="57" t="n"/>
      <c r="F182" s="57" t="n"/>
      <c r="G182" s="57" t="n">
        <v>2</v>
      </c>
    </row>
    <row r="183" ht="12.75" customHeight="1" s="198">
      <c r="A183" s="101" t="inlineStr">
        <is>
          <t>Liberia</t>
        </is>
      </c>
      <c r="B183" s="62">
        <f t="array" ref="B183">INDEX(Countries!$D$2:$D$255, MATCH($A183, Countries!$B$2:$B$255, 0))
</f>
        <v/>
      </c>
      <c r="C183" s="95" t="n"/>
      <c r="D183" s="57">
        <f>IF(ISNUMBER(C183),C183*100,0)</f>
        <v/>
      </c>
      <c r="E183" s="57" t="n"/>
      <c r="F183" s="57" t="n"/>
      <c r="G183" s="57" t="n">
        <v>2</v>
      </c>
    </row>
    <row r="184" ht="12.75" customHeight="1" s="198">
      <c r="A184" s="101" t="inlineStr">
        <is>
          <t>Saint Lucia</t>
        </is>
      </c>
      <c r="B184" s="62">
        <f t="array" ref="B184">INDEX(Countries!$D$2:$D$255, MATCH($A184, Countries!$B$2:$B$255, 0))
</f>
        <v/>
      </c>
      <c r="C184" s="95" t="n"/>
      <c r="D184" s="57">
        <f>IF(ISNUMBER(C184),C184*100,0)</f>
        <v/>
      </c>
      <c r="E184" s="57" t="n"/>
      <c r="F184" s="57" t="n"/>
      <c r="G184" s="57" t="n">
        <v>2</v>
      </c>
    </row>
    <row r="185" ht="12.75" customHeight="1" s="198">
      <c r="A185" s="101" t="inlineStr">
        <is>
          <t>Liechtenstein</t>
        </is>
      </c>
      <c r="B185" s="62">
        <f t="array" ref="B185">INDEX(Countries!$D$2:$D$255, MATCH($A185, Countries!$B$2:$B$255, 0))
</f>
        <v/>
      </c>
      <c r="C185" s="95" t="n"/>
      <c r="D185" s="57">
        <f>IF(ISNUMBER(C185),C185*100,0)</f>
        <v/>
      </c>
      <c r="E185" s="57" t="n"/>
      <c r="F185" s="57" t="n"/>
      <c r="G185" s="57" t="n">
        <v>0</v>
      </c>
    </row>
    <row r="186" ht="12.75" customHeight="1" s="198">
      <c r="A186" s="101" t="inlineStr">
        <is>
          <t>Lesotho</t>
        </is>
      </c>
      <c r="B186" s="62">
        <f t="array" ref="B186">INDEX(Countries!$D$2:$D$255, MATCH($A186, Countries!$B$2:$B$255, 0))
</f>
        <v/>
      </c>
      <c r="C186" s="95" t="n"/>
      <c r="D186" s="57">
        <f>IF(ISNUMBER(C186),C186*100,0)</f>
        <v/>
      </c>
      <c r="E186" s="57" t="n"/>
      <c r="F186" s="57" t="n"/>
      <c r="G186" s="57" t="n">
        <v>0</v>
      </c>
    </row>
    <row r="187" ht="12.75" customHeight="1" s="198">
      <c r="A187" s="101" t="inlineStr">
        <is>
          <t>Luxembourg</t>
        </is>
      </c>
      <c r="B187" s="62">
        <f t="array" ref="B187">INDEX(Countries!$D$2:$D$255, MATCH($A187, Countries!$B$2:$B$255, 0))
</f>
        <v/>
      </c>
      <c r="C187" s="95" t="n"/>
      <c r="D187" s="57">
        <f>IF(ISNUMBER(C187),C187*100,0)</f>
        <v/>
      </c>
      <c r="E187" s="57" t="n"/>
      <c r="F187" s="57" t="n"/>
      <c r="G187" s="57" t="n">
        <v>0</v>
      </c>
    </row>
    <row r="188" ht="12.75" customHeight="1" s="198">
      <c r="A188" s="101" t="inlineStr">
        <is>
          <t>Saint Martin (French part)</t>
        </is>
      </c>
      <c r="B188" s="62">
        <f t="array" ref="B188">INDEX(Countries!$D$2:$D$255, MATCH($A188, Countries!$B$2:$B$255, 0))
</f>
        <v/>
      </c>
      <c r="C188" s="95" t="n"/>
      <c r="D188" s="57">
        <f>IF(ISNUMBER(C188),C188*100,0)</f>
        <v/>
      </c>
      <c r="E188" s="57" t="n"/>
      <c r="F188" s="57" t="n"/>
      <c r="G188" s="57" t="n">
        <v>2</v>
      </c>
    </row>
    <row r="189" ht="12.75" customHeight="1" s="198">
      <c r="A189" s="101" t="inlineStr">
        <is>
          <t>Monaco</t>
        </is>
      </c>
      <c r="B189" s="62">
        <f t="array" ref="B189">INDEX(Countries!$D$2:$D$255, MATCH($A189, Countries!$B$2:$B$255, 0))
</f>
        <v/>
      </c>
      <c r="C189" s="95" t="n"/>
      <c r="D189" s="57">
        <f>IF(ISNUMBER(C189),C189*100,0)</f>
        <v/>
      </c>
      <c r="E189" s="57" t="n"/>
      <c r="F189" s="57" t="n"/>
      <c r="G189" s="57" t="n">
        <v>2</v>
      </c>
    </row>
    <row r="190" ht="12.75" customHeight="1" s="198">
      <c r="A190" s="101" t="inlineStr">
        <is>
          <t>Moldova</t>
        </is>
      </c>
      <c r="B190" s="62">
        <f t="array" ref="B190">INDEX(Countries!$D$2:$D$255, MATCH($A190, Countries!$B$2:$B$255, 0))
</f>
        <v/>
      </c>
      <c r="C190" s="95" t="n"/>
      <c r="D190" s="57">
        <f>IF(ISNUMBER(C190),C190*100,0)</f>
        <v/>
      </c>
      <c r="E190" s="57" t="n"/>
      <c r="F190" s="57" t="n"/>
      <c r="G190" s="57" t="n">
        <v>0</v>
      </c>
    </row>
    <row r="191" ht="12.75" customHeight="1" s="198">
      <c r="A191" s="101" t="inlineStr">
        <is>
          <t>Maldives</t>
        </is>
      </c>
      <c r="B191" s="62">
        <f t="array" ref="B191">INDEX(Countries!$D$2:$D$255, MATCH($A191, Countries!$B$2:$B$255, 0))
</f>
        <v/>
      </c>
      <c r="C191" s="95" t="n"/>
      <c r="D191" s="57">
        <f>IF(ISNUMBER(C191),C191*100,0)</f>
        <v/>
      </c>
      <c r="E191" s="57" t="n"/>
      <c r="F191" s="57" t="n"/>
      <c r="G191" s="57" t="n">
        <v>0</v>
      </c>
    </row>
    <row r="192" ht="12.75" customHeight="1" s="198">
      <c r="A192" s="101" t="inlineStr">
        <is>
          <t>Marshall Islands</t>
        </is>
      </c>
      <c r="B192" s="62">
        <f t="array" ref="B192">INDEX(Countries!$D$2:$D$255, MATCH($A192, Countries!$B$2:$B$255, 0))
</f>
        <v/>
      </c>
      <c r="C192" s="95" t="n"/>
      <c r="D192" s="57">
        <f>IF(ISNUMBER(C192),C192*100,0)</f>
        <v/>
      </c>
      <c r="E192" s="57" t="n"/>
      <c r="F192" s="57" t="n"/>
      <c r="G192" s="57" t="n">
        <v>2</v>
      </c>
    </row>
    <row r="193" ht="12.75" customHeight="1" s="198">
      <c r="A193" s="101" t="inlineStr">
        <is>
          <t>Macedonia</t>
        </is>
      </c>
      <c r="B193" s="62">
        <f t="array" ref="B193">INDEX(Countries!$D$2:$D$255, MATCH($A193, Countries!$B$2:$B$255, 0))
</f>
        <v/>
      </c>
      <c r="C193" s="95" t="n"/>
      <c r="D193" s="57">
        <f>IF(ISNUMBER(C193),C193*100,0)</f>
        <v/>
      </c>
      <c r="E193" s="57" t="n"/>
      <c r="F193" s="57" t="n"/>
      <c r="G193" s="57" t="n">
        <v>0</v>
      </c>
    </row>
    <row r="194" ht="12.75" customHeight="1" s="198">
      <c r="A194" s="101" t="inlineStr">
        <is>
          <t>Mali</t>
        </is>
      </c>
      <c r="B194" s="62">
        <f t="array" ref="B194">INDEX(Countries!$D$2:$D$255, MATCH($A194, Countries!$B$2:$B$255, 0))
</f>
        <v/>
      </c>
      <c r="C194" s="95" t="n"/>
      <c r="D194" s="57">
        <f>IF(ISNUMBER(C194),C194*100,0)</f>
        <v/>
      </c>
      <c r="E194" s="57" t="n"/>
      <c r="F194" s="57" t="n"/>
      <c r="G194" s="57" t="n">
        <v>0</v>
      </c>
    </row>
    <row r="195" ht="12.75" customHeight="1" s="198">
      <c r="A195" s="101" t="inlineStr">
        <is>
          <t>Myanmar</t>
        </is>
      </c>
      <c r="B195" s="62">
        <f t="array" ref="B195">INDEX(Countries!$D$2:$D$255, MATCH($A195, Countries!$B$2:$B$255, 0))
</f>
        <v/>
      </c>
      <c r="C195" s="95" t="n"/>
      <c r="D195" s="57">
        <f>IF(ISNUMBER(C195),C195*100,0)</f>
        <v/>
      </c>
      <c r="E195" s="57" t="n"/>
      <c r="F195" s="57" t="n"/>
      <c r="G195" s="57" t="n">
        <v>2</v>
      </c>
    </row>
    <row r="196" ht="12.75" customHeight="1" s="198">
      <c r="A196" s="101" t="inlineStr">
        <is>
          <t>Mongolia</t>
        </is>
      </c>
      <c r="B196" s="62">
        <f t="array" ref="B196">INDEX(Countries!$D$2:$D$255, MATCH($A196, Countries!$B$2:$B$255, 0))
</f>
        <v/>
      </c>
      <c r="C196" s="95" t="n"/>
      <c r="D196" s="57">
        <f>IF(ISNUMBER(C196),C196*100,0)</f>
        <v/>
      </c>
      <c r="E196" s="57" t="n"/>
      <c r="F196" s="57" t="n"/>
      <c r="G196" s="57" t="n">
        <v>0</v>
      </c>
    </row>
    <row r="197" ht="12.75" customHeight="1" s="198">
      <c r="A197" s="101" t="inlineStr">
        <is>
          <t>Mozambique</t>
        </is>
      </c>
      <c r="B197" s="62">
        <f t="array" ref="B197">INDEX(Countries!$D$2:$D$255, MATCH($A197, Countries!$B$2:$B$255, 0))
</f>
        <v/>
      </c>
      <c r="C197" s="95" t="n"/>
      <c r="D197" s="57">
        <f>IF(ISNUMBER(C197),C197*100,0)</f>
        <v/>
      </c>
      <c r="E197" s="57" t="n"/>
      <c r="F197" s="57" t="n"/>
      <c r="G197" s="57" t="n">
        <v>2</v>
      </c>
    </row>
    <row r="198" ht="12.75" customHeight="1" s="198">
      <c r="A198" s="101" t="inlineStr">
        <is>
          <t>Montserrat</t>
        </is>
      </c>
      <c r="B198" s="62">
        <f t="array" ref="B198">INDEX(Countries!$D$2:$D$255, MATCH($A198, Countries!$B$2:$B$255, 0))
</f>
        <v/>
      </c>
      <c r="C198" s="95" t="n"/>
      <c r="D198" s="57">
        <f>IF(ISNUMBER(C198),C198*100,0)</f>
        <v/>
      </c>
      <c r="E198" s="57" t="n"/>
      <c r="F198" s="57" t="n"/>
      <c r="G198" s="57" t="n">
        <v>2</v>
      </c>
    </row>
    <row r="199" ht="12.75" customHeight="1" s="198">
      <c r="A199" s="101" t="inlineStr">
        <is>
          <t>Martinique</t>
        </is>
      </c>
      <c r="B199" s="62">
        <f t="array" ref="B199">INDEX(Countries!$D$2:$D$255, MATCH($A199, Countries!$B$2:$B$255, 0))
</f>
        <v/>
      </c>
      <c r="C199" s="95" t="n"/>
      <c r="D199" s="57">
        <f>IF(ISNUMBER(C199),C199*100,0)</f>
        <v/>
      </c>
      <c r="E199" s="57" t="n"/>
      <c r="F199" s="57" t="n"/>
      <c r="G199" s="57" t="n">
        <v>2</v>
      </c>
    </row>
    <row r="200" ht="12.75" customHeight="1" s="198">
      <c r="A200" s="101" t="inlineStr">
        <is>
          <t>Mauritius</t>
        </is>
      </c>
      <c r="B200" s="62">
        <f t="array" ref="B200">INDEX(Countries!$D$2:$D$255, MATCH($A200, Countries!$B$2:$B$255, 0))
</f>
        <v/>
      </c>
      <c r="C200" s="95" t="n"/>
      <c r="D200" s="57">
        <f>IF(ISNUMBER(C200),C200*100,0)</f>
        <v/>
      </c>
      <c r="E200" s="57" t="n"/>
      <c r="F200" s="57" t="n"/>
      <c r="G200" s="57" t="n">
        <v>2</v>
      </c>
    </row>
    <row r="201" ht="12.75" customHeight="1" s="198">
      <c r="A201" s="101" t="inlineStr">
        <is>
          <t>Malawi</t>
        </is>
      </c>
      <c r="B201" s="62">
        <f t="array" ref="B201">INDEX(Countries!$D$2:$D$255, MATCH($A201, Countries!$B$2:$B$255, 0))
</f>
        <v/>
      </c>
      <c r="C201" s="95" t="n"/>
      <c r="D201" s="57">
        <f>IF(ISNUMBER(C201),C201*100,0)</f>
        <v/>
      </c>
      <c r="E201" s="57" t="n"/>
      <c r="F201" s="57" t="n"/>
      <c r="G201" s="57" t="n">
        <v>0</v>
      </c>
    </row>
    <row r="202" ht="12.75" customHeight="1" s="198">
      <c r="A202" s="101" t="inlineStr">
        <is>
          <t>Malaysia</t>
        </is>
      </c>
      <c r="B202" s="62">
        <f t="array" ref="B202">INDEX(Countries!$D$2:$D$255, MATCH($A202, Countries!$B$2:$B$255, 0))
</f>
        <v/>
      </c>
      <c r="C202" s="95" t="n"/>
      <c r="D202" s="57">
        <f>IF(ISNUMBER(C202),C202*100,0)</f>
        <v/>
      </c>
      <c r="E202" s="57" t="n"/>
      <c r="F202" s="57" t="n"/>
      <c r="G202" s="57" t="n">
        <v>2</v>
      </c>
    </row>
    <row r="203" ht="12.75" customHeight="1" s="198">
      <c r="A203" s="101" t="inlineStr">
        <is>
          <t>Mayotte</t>
        </is>
      </c>
      <c r="B203" s="62">
        <f t="array" ref="B203">INDEX(Countries!$D$2:$D$255, MATCH($A203, Countries!$B$2:$B$255, 0))
</f>
        <v/>
      </c>
      <c r="C203" s="95" t="n"/>
      <c r="D203" s="57">
        <f>IF(ISNUMBER(C203),C203*100,0)</f>
        <v/>
      </c>
      <c r="E203" s="57" t="n"/>
      <c r="F203" s="57" t="n"/>
      <c r="G203" s="57" t="n">
        <v>2</v>
      </c>
    </row>
    <row r="204" ht="12.75" customHeight="1" s="198">
      <c r="A204" s="101" t="inlineStr">
        <is>
          <t>Niger</t>
        </is>
      </c>
      <c r="B204" s="62">
        <f t="array" ref="B204">INDEX(Countries!$D$2:$D$255, MATCH($A204, Countries!$B$2:$B$255, 0))
</f>
        <v/>
      </c>
      <c r="C204" s="95" t="n"/>
      <c r="D204" s="57">
        <f>IF(ISNUMBER(C204),C204*100,0)</f>
        <v/>
      </c>
      <c r="E204" s="57" t="n"/>
      <c r="F204" s="57" t="n"/>
      <c r="G204" s="57" t="n">
        <v>0</v>
      </c>
    </row>
    <row r="205" ht="12.75" customHeight="1" s="198">
      <c r="A205" s="101" t="inlineStr">
        <is>
          <t>Norfolk Island</t>
        </is>
      </c>
      <c r="B205" s="62">
        <f t="array" ref="B205">INDEX(Countries!$D$2:$D$255, MATCH($A205, Countries!$B$2:$B$255, 0))
</f>
        <v/>
      </c>
      <c r="C205" s="95" t="n"/>
      <c r="D205" s="57">
        <f>IF(ISNUMBER(C205),C205*100,0)</f>
        <v/>
      </c>
      <c r="E205" s="57" t="n"/>
      <c r="F205" s="57" t="n"/>
      <c r="G205" s="57" t="n">
        <v>1</v>
      </c>
    </row>
    <row r="206" ht="12.75" customHeight="1" s="198">
      <c r="A206" s="101" t="inlineStr">
        <is>
          <t>Nigeria</t>
        </is>
      </c>
      <c r="B206" s="62">
        <f t="array" ref="B206">INDEX(Countries!$D$2:$D$255, MATCH($A206, Countries!$B$2:$B$255, 0))
</f>
        <v/>
      </c>
      <c r="C206" s="95" t="n"/>
      <c r="D206" s="57">
        <f>IF(ISNUMBER(C206),C206*100,0)</f>
        <v/>
      </c>
      <c r="E206" s="57" t="n"/>
      <c r="F206" s="57" t="n"/>
      <c r="G206" s="57" t="n">
        <v>2</v>
      </c>
    </row>
    <row r="207" ht="12.75" customHeight="1" s="198">
      <c r="A207" s="101" t="inlineStr">
        <is>
          <t>Niue</t>
        </is>
      </c>
      <c r="B207" s="62">
        <f t="array" ref="B207">INDEX(Countries!$D$2:$D$255, MATCH($A207, Countries!$B$2:$B$255, 0))
</f>
        <v/>
      </c>
      <c r="C207" s="95" t="n"/>
      <c r="D207" s="57">
        <f>IF(ISNUMBER(C207),C207*100,0)</f>
        <v/>
      </c>
      <c r="E207" s="57" t="n"/>
      <c r="F207" s="57" t="n"/>
      <c r="G207" s="57" t="n">
        <v>2</v>
      </c>
    </row>
    <row r="208" ht="12.75" customHeight="1" s="198">
      <c r="A208" s="101" t="inlineStr">
        <is>
          <t>Nepal</t>
        </is>
      </c>
      <c r="B208" s="62">
        <f t="array" ref="B208">INDEX(Countries!$D$2:$D$255, MATCH($A208, Countries!$B$2:$B$255, 0))
</f>
        <v/>
      </c>
      <c r="C208" s="95" t="n"/>
      <c r="D208" s="57">
        <f>IF(ISNUMBER(C208),C208*100,0)</f>
        <v/>
      </c>
      <c r="E208" s="57" t="n"/>
      <c r="F208" s="57" t="n"/>
      <c r="G208" s="57" t="n">
        <v>0</v>
      </c>
    </row>
    <row r="209" ht="12.75" customHeight="1" s="198">
      <c r="A209" s="101" t="inlineStr">
        <is>
          <t>Nauru</t>
        </is>
      </c>
      <c r="B209" s="62">
        <f t="array" ref="B209">INDEX(Countries!$D$2:$D$255, MATCH($A209, Countries!$B$2:$B$255, 0))
</f>
        <v/>
      </c>
      <c r="C209" s="95" t="n"/>
      <c r="D209" s="57">
        <f>IF(ISNUMBER(C209),C209*100,0)</f>
        <v/>
      </c>
      <c r="E209" s="57" t="n"/>
      <c r="F209" s="57" t="n"/>
      <c r="G209" s="57" t="n">
        <v>1</v>
      </c>
    </row>
    <row r="210" ht="12.75" customHeight="1" s="198">
      <c r="A210" s="101" t="inlineStr">
        <is>
          <t>Pitcairn</t>
        </is>
      </c>
      <c r="B210" s="62">
        <f t="array" ref="B210">INDEX(Countries!$D$2:$D$255, MATCH($A210, Countries!$B$2:$B$255, 0))
</f>
        <v/>
      </c>
      <c r="C210" s="95" t="n"/>
      <c r="D210" s="57">
        <f>IF(ISNUMBER(C210),C210*100,0)</f>
        <v/>
      </c>
      <c r="E210" s="57" t="n"/>
      <c r="F210" s="57" t="n"/>
      <c r="G210" s="57" t="n">
        <v>1</v>
      </c>
    </row>
    <row r="211" ht="12.75" customHeight="1" s="198">
      <c r="A211" s="101" t="inlineStr">
        <is>
          <t>Palau</t>
        </is>
      </c>
      <c r="B211" s="62">
        <f t="array" ref="B211">INDEX(Countries!$D$2:$D$255, MATCH($A211, Countries!$B$2:$B$255, 0))
</f>
        <v/>
      </c>
      <c r="C211" s="95" t="n"/>
      <c r="D211" s="57">
        <f>IF(ISNUMBER(C211),C211*100,0)</f>
        <v/>
      </c>
      <c r="E211" s="57" t="n"/>
      <c r="F211" s="57" t="n"/>
      <c r="G211" s="57" t="n">
        <v>2</v>
      </c>
    </row>
    <row r="212" ht="12.75" customHeight="1" s="198">
      <c r="A212" s="101" t="inlineStr">
        <is>
          <t>Papua New Guinea</t>
        </is>
      </c>
      <c r="B212" s="62">
        <f t="array" ref="B212">INDEX(Countries!$D$2:$D$255, MATCH($A212, Countries!$B$2:$B$255, 0))
</f>
        <v/>
      </c>
      <c r="C212" s="95" t="n"/>
      <c r="D212" s="57">
        <f>IF(ISNUMBER(C212),C212*100,0)</f>
        <v/>
      </c>
      <c r="E212" s="57" t="n"/>
      <c r="F212" s="57" t="n"/>
      <c r="G212" s="57" t="n">
        <v>2</v>
      </c>
    </row>
    <row r="213" ht="12.75" customHeight="1" s="198">
      <c r="A213" s="101" t="inlineStr">
        <is>
          <t>Paraguay</t>
        </is>
      </c>
      <c r="B213" s="62">
        <f t="array" ref="B213">INDEX(Countries!$D$2:$D$255, MATCH($A213, Countries!$B$2:$B$255, 0))
</f>
        <v/>
      </c>
      <c r="C213" s="95" t="n"/>
      <c r="D213" s="57">
        <f>IF(ISNUMBER(C213),C213*100,0)</f>
        <v/>
      </c>
      <c r="E213" s="57" t="n"/>
      <c r="F213" s="57" t="n"/>
      <c r="G213" s="57" t="n">
        <v>0</v>
      </c>
    </row>
    <row r="214" ht="12.75" customHeight="1" s="198">
      <c r="A214" s="101" t="inlineStr">
        <is>
          <t>Palestina</t>
        </is>
      </c>
      <c r="B214" s="62">
        <f t="array" ref="B214">INDEX(Countries!$D$2:$D$255, MATCH($A214, Countries!$B$2:$B$255, 0))
</f>
        <v/>
      </c>
      <c r="C214" s="95" t="n"/>
      <c r="D214" s="57">
        <f>IF(ISNUMBER(C214),C214*100,0)</f>
        <v/>
      </c>
      <c r="E214" s="57" t="n"/>
      <c r="F214" s="57" t="n"/>
      <c r="G214" s="57" t="n">
        <v>2</v>
      </c>
    </row>
    <row r="215" ht="12.75" customHeight="1" s="198">
      <c r="A215" s="101" t="inlineStr">
        <is>
          <t>French Polynesia</t>
        </is>
      </c>
      <c r="B215" s="62">
        <f t="array" ref="B215">INDEX(Countries!$D$2:$D$255, MATCH($A215, Countries!$B$2:$B$255, 0))
</f>
        <v/>
      </c>
      <c r="C215" s="95" t="n"/>
      <c r="D215" s="57">
        <f>IF(ISNUMBER(C215),C215*100,0)</f>
        <v/>
      </c>
      <c r="E215" s="57" t="n"/>
      <c r="F215" s="57" t="n"/>
      <c r="G215" s="57" t="n">
        <v>2</v>
      </c>
    </row>
    <row r="216" ht="12.75" customHeight="1" s="198">
      <c r="A216" s="101" t="inlineStr">
        <is>
          <t>Réunion</t>
        </is>
      </c>
      <c r="B216" s="62">
        <f t="array" ref="B216">INDEX(Countries!$D$2:$D$255, MATCH($A216, Countries!$B$2:$B$255, 0))
</f>
        <v/>
      </c>
      <c r="C216" s="95" t="n"/>
      <c r="D216" s="57">
        <f>IF(ISNUMBER(C216),C216*100,0)</f>
        <v/>
      </c>
      <c r="E216" s="57" t="n"/>
      <c r="F216" s="57" t="n"/>
      <c r="G216" s="57" t="n">
        <v>2</v>
      </c>
    </row>
    <row r="217" ht="12.75" customHeight="1" s="198">
      <c r="A217" s="101" t="inlineStr">
        <is>
          <t>Rwanda</t>
        </is>
      </c>
      <c r="B217" s="62">
        <f t="array" ref="B217">INDEX(Countries!$D$2:$D$255, MATCH($A217, Countries!$B$2:$B$255, 0))
</f>
        <v/>
      </c>
      <c r="C217" s="95" t="n"/>
      <c r="D217" s="57">
        <f>IF(ISNUMBER(C217),C217*100,0)</f>
        <v/>
      </c>
      <c r="E217" s="57" t="n"/>
      <c r="F217" s="57" t="n"/>
      <c r="G217" s="57" t="n">
        <v>0</v>
      </c>
    </row>
    <row r="218" ht="12.75" customHeight="1" s="198">
      <c r="A218" s="101" t="inlineStr">
        <is>
          <t>Senegal</t>
        </is>
      </c>
      <c r="B218" s="62">
        <f t="array" ref="B218">INDEX(Countries!$D$2:$D$255, MATCH($A218, Countries!$B$2:$B$255, 0))
</f>
        <v/>
      </c>
      <c r="C218" s="95" t="n"/>
      <c r="D218" s="57">
        <f>IF(ISNUMBER(C218),C218*100,0)</f>
        <v/>
      </c>
      <c r="E218" s="57" t="n"/>
      <c r="F218" s="57" t="n"/>
      <c r="G218" s="57" t="n">
        <v>2</v>
      </c>
    </row>
    <row r="219" ht="12.75" customHeight="1" s="198">
      <c r="A219" s="101" t="inlineStr">
        <is>
          <t>Singapore</t>
        </is>
      </c>
      <c r="B219" s="62">
        <f t="array" ref="B219">INDEX(Countries!$D$2:$D$255, MATCH($A219, Countries!$B$2:$B$255, 0))
</f>
        <v/>
      </c>
      <c r="C219" s="95" t="n"/>
      <c r="D219" s="57">
        <f>IF(ISNUMBER(C219),C219*100,0)</f>
        <v/>
      </c>
      <c r="E219" s="57" t="n"/>
      <c r="F219" s="57" t="n"/>
      <c r="G219" s="57" t="n">
        <v>2</v>
      </c>
    </row>
    <row r="220" ht="12.75" customHeight="1" s="198">
      <c r="A220" s="101" t="inlineStr">
        <is>
          <t>South Georgia and the South Sandwich Islands</t>
        </is>
      </c>
      <c r="B220" s="62">
        <f t="array" ref="B220">INDEX(Countries!$D$2:$D$255, MATCH($A220, Countries!$B$2:$B$255, 0))
</f>
        <v/>
      </c>
      <c r="C220" s="95" t="n"/>
      <c r="D220" s="57">
        <f>IF(ISNUMBER(C220),C220*100,0)</f>
        <v/>
      </c>
      <c r="E220" s="57" t="n"/>
      <c r="F220" s="57" t="n"/>
      <c r="G220" s="57" t="n">
        <v>2</v>
      </c>
    </row>
    <row r="221" ht="12.75" customHeight="1" s="198">
      <c r="A221" s="101" t="inlineStr">
        <is>
          <t>Saint Helena</t>
        </is>
      </c>
      <c r="B221" s="62">
        <f t="array" ref="B221">INDEX(Countries!$D$2:$D$255, MATCH($A221, Countries!$B$2:$B$255, 0))
</f>
        <v/>
      </c>
      <c r="C221" s="95" t="n"/>
      <c r="D221" s="57">
        <f>IF(ISNUMBER(C221),C221*100,0)</f>
        <v/>
      </c>
      <c r="E221" s="57" t="n"/>
      <c r="F221" s="57" t="n"/>
      <c r="G221" s="57" t="n">
        <v>2</v>
      </c>
    </row>
    <row r="222" ht="12.75" customHeight="1" s="198">
      <c r="A222" s="101" t="inlineStr">
        <is>
          <t>Svalbard and Jan Mayen</t>
        </is>
      </c>
      <c r="B222" s="62">
        <f t="array" ref="B222">INDEX(Countries!$D$2:$D$255, MATCH($A222, Countries!$B$2:$B$255, 0))
</f>
        <v/>
      </c>
      <c r="C222" s="95" t="n"/>
      <c r="D222" s="57">
        <f>IF(ISNUMBER(C222),C222*100,0)</f>
        <v/>
      </c>
      <c r="E222" s="57" t="n"/>
      <c r="F222" s="57" t="n"/>
      <c r="G222" s="57" t="n">
        <v>2</v>
      </c>
    </row>
    <row r="223" ht="12.75" customHeight="1" s="198">
      <c r="A223" s="101" t="inlineStr">
        <is>
          <t>Solomon Islands</t>
        </is>
      </c>
      <c r="B223" s="62">
        <f t="array" ref="B223">INDEX(Countries!$D$2:$D$255, MATCH($A223, Countries!$B$2:$B$255, 0))
</f>
        <v/>
      </c>
      <c r="C223" s="95" t="n"/>
      <c r="D223" s="57">
        <f>IF(ISNUMBER(C223),C223*100,0)</f>
        <v/>
      </c>
      <c r="E223" s="57" t="n"/>
      <c r="F223" s="57" t="n"/>
      <c r="G223" s="57" t="n">
        <v>2</v>
      </c>
    </row>
    <row r="224" ht="12.75" customHeight="1" s="198">
      <c r="A224" s="101" t="inlineStr">
        <is>
          <t>Sierra Leone</t>
        </is>
      </c>
      <c r="B224" s="62">
        <f t="array" ref="B224">INDEX(Countries!$D$2:$D$255, MATCH($A224, Countries!$B$2:$B$255, 0))
</f>
        <v/>
      </c>
      <c r="C224" s="95" t="n"/>
      <c r="D224" s="57">
        <f>IF(ISNUMBER(C224),C224*100,0)</f>
        <v/>
      </c>
      <c r="E224" s="57" t="n"/>
      <c r="F224" s="57" t="n"/>
      <c r="G224" s="57" t="n">
        <v>2</v>
      </c>
    </row>
    <row r="225" ht="12.75" customHeight="1" s="198">
      <c r="A225" s="101" t="inlineStr">
        <is>
          <t>El Salvador</t>
        </is>
      </c>
      <c r="B225" s="62">
        <f t="array" ref="B225">INDEX(Countries!$D$2:$D$255, MATCH($A225, Countries!$B$2:$B$255, 0))
</f>
        <v/>
      </c>
      <c r="C225" s="95" t="n"/>
      <c r="D225" s="57">
        <f>IF(ISNUMBER(C225),C225*100,0)</f>
        <v/>
      </c>
      <c r="E225" s="57" t="n"/>
      <c r="F225" s="57" t="n"/>
      <c r="G225" s="57" t="n">
        <v>2</v>
      </c>
    </row>
    <row r="226" ht="12.75" customHeight="1" s="198">
      <c r="A226" s="101" t="inlineStr">
        <is>
          <t>San Marino</t>
        </is>
      </c>
      <c r="B226" s="62">
        <f t="array" ref="B226">INDEX(Countries!$D$2:$D$255, MATCH($A226, Countries!$B$2:$B$255, 0))
</f>
        <v/>
      </c>
      <c r="C226" s="95" t="n"/>
      <c r="D226" s="57">
        <f>IF(ISNUMBER(C226),C226*100,0)</f>
        <v/>
      </c>
      <c r="E226" s="57" t="n"/>
      <c r="F226" s="57" t="n"/>
      <c r="G226" s="57" t="n">
        <v>0</v>
      </c>
    </row>
    <row r="227" ht="12.75" customHeight="1" s="198">
      <c r="A227" s="101" t="inlineStr">
        <is>
          <t>Saint Pierre and Miquelon</t>
        </is>
      </c>
      <c r="B227" s="62">
        <f t="array" ref="B227">INDEX(Countries!$D$2:$D$255, MATCH($A227, Countries!$B$2:$B$255, 0))
</f>
        <v/>
      </c>
      <c r="C227" s="95" t="n"/>
      <c r="D227" s="57">
        <f>IF(ISNUMBER(C227),C227*100,0)</f>
        <v/>
      </c>
      <c r="E227" s="57" t="n"/>
      <c r="F227" s="57" t="n"/>
      <c r="G227" s="57" t="n">
        <v>2</v>
      </c>
    </row>
    <row r="228" ht="12.75" customHeight="1" s="198">
      <c r="A228" s="101" t="inlineStr">
        <is>
          <t>Serbia</t>
        </is>
      </c>
      <c r="B228" s="62">
        <f t="array" ref="B228">INDEX(Countries!$D$2:$D$255, MATCH($A228, Countries!$B$2:$B$255, 0))
</f>
        <v/>
      </c>
      <c r="C228" s="95" t="n"/>
      <c r="D228" s="57">
        <f>IF(ISNUMBER(C228),C228*100,0)</f>
        <v/>
      </c>
      <c r="E228" s="57" t="n"/>
      <c r="F228" s="57" t="n"/>
      <c r="G228" s="57" t="n">
        <v>0</v>
      </c>
    </row>
    <row r="229" ht="12.75" customHeight="1" s="198">
      <c r="A229" s="101" t="inlineStr">
        <is>
          <t>South Sudan</t>
        </is>
      </c>
      <c r="B229" s="62">
        <f t="array" ref="B229">INDEX(Countries!$D$2:$D$255, MATCH($A229, Countries!$B$2:$B$255, 0))
</f>
        <v/>
      </c>
      <c r="C229" s="95" t="n"/>
      <c r="D229" s="57">
        <f>IF(ISNUMBER(C229),C229*100,0)</f>
        <v/>
      </c>
      <c r="E229" s="57" t="n"/>
      <c r="F229" s="57" t="n"/>
      <c r="G229" s="57" t="n">
        <v>0</v>
      </c>
    </row>
    <row r="230" ht="12.75" customHeight="1" s="198">
      <c r="A230" s="101" t="inlineStr">
        <is>
          <t>Sao Tome and Principe</t>
        </is>
      </c>
      <c r="B230" s="62">
        <f t="array" ref="B230">INDEX(Countries!$D$2:$D$255, MATCH($A230, Countries!$B$2:$B$255, 0))
</f>
        <v/>
      </c>
      <c r="C230" s="95" t="n"/>
      <c r="D230" s="57">
        <f>IF(ISNUMBER(C230),C230*100,0)</f>
        <v/>
      </c>
      <c r="E230" s="57" t="n"/>
      <c r="F230" s="57" t="n"/>
      <c r="G230" s="57" t="n">
        <v>2</v>
      </c>
    </row>
    <row r="231" ht="12.75" customHeight="1" s="198">
      <c r="A231" s="101" t="inlineStr">
        <is>
          <t>Slovakia</t>
        </is>
      </c>
      <c r="B231" s="62">
        <f t="array" ref="B231">INDEX(Countries!$D$2:$D$255, MATCH($A231, Countries!$B$2:$B$255, 0))
</f>
        <v/>
      </c>
      <c r="C231" s="95" t="n"/>
      <c r="D231" s="57">
        <f>IF(ISNUMBER(C231),C231*100,0)</f>
        <v/>
      </c>
      <c r="E231" s="57" t="n"/>
      <c r="F231" s="57" t="n"/>
      <c r="G231" s="57" t="n">
        <v>0</v>
      </c>
    </row>
    <row r="232" ht="12.75" customHeight="1" s="198">
      <c r="A232" s="101" t="inlineStr">
        <is>
          <t>Eswatini</t>
        </is>
      </c>
      <c r="B232" s="62">
        <f t="array" ref="B232">INDEX(Countries!$D$2:$D$255, MATCH($A232, Countries!$B$2:$B$255, 0))
</f>
        <v/>
      </c>
      <c r="C232" s="95" t="n"/>
      <c r="D232" s="57">
        <f>IF(ISNUMBER(C232),C232*100,0)</f>
        <v/>
      </c>
      <c r="E232" s="57" t="n"/>
      <c r="F232" s="57" t="n"/>
      <c r="G232" s="57" t="n">
        <v>0</v>
      </c>
    </row>
    <row r="233" ht="12.75" customHeight="1" s="198">
      <c r="A233" s="101" t="inlineStr">
        <is>
          <t>Sint Maarten (Dutch part)</t>
        </is>
      </c>
      <c r="B233" s="62">
        <f t="array" ref="B233">INDEX(Countries!$D$2:$D$255, MATCH($A233, Countries!$B$2:$B$255, 0))
</f>
        <v/>
      </c>
      <c r="C233" s="95" t="n"/>
      <c r="D233" s="57">
        <f>IF(ISNUMBER(C233),C233*100,0)</f>
        <v/>
      </c>
      <c r="E233" s="57" t="n"/>
      <c r="F233" s="57" t="n"/>
      <c r="G233" s="57" t="n">
        <v>2</v>
      </c>
    </row>
    <row r="234" ht="12.75" customHeight="1" s="198">
      <c r="A234" s="101" t="inlineStr">
        <is>
          <t>Seychelles</t>
        </is>
      </c>
      <c r="B234" s="62">
        <f t="array" ref="B234">INDEX(Countries!$D$2:$D$255, MATCH($A234, Countries!$B$2:$B$255, 0))
</f>
        <v/>
      </c>
      <c r="C234" s="95" t="n"/>
      <c r="D234" s="57">
        <f>IF(ISNUMBER(C234),C234*100,0)</f>
        <v/>
      </c>
      <c r="E234" s="57" t="n"/>
      <c r="F234" s="57" t="n"/>
      <c r="G234" s="57" t="n">
        <v>2</v>
      </c>
    </row>
    <row r="235" ht="12.75" customHeight="1" s="198">
      <c r="A235" s="101" t="inlineStr">
        <is>
          <t>Syrian Arab Republic</t>
        </is>
      </c>
      <c r="B235" s="62">
        <f t="array" ref="B235">INDEX(Countries!$D$2:$D$255, MATCH($A235, Countries!$B$2:$B$255, 0))
</f>
        <v/>
      </c>
      <c r="C235" s="95" t="n"/>
      <c r="D235" s="57">
        <f>IF(ISNUMBER(C235),C235*100,0)</f>
        <v/>
      </c>
      <c r="E235" s="57" t="n"/>
      <c r="F235" s="57" t="n"/>
      <c r="G235" s="57" t="n">
        <v>2</v>
      </c>
    </row>
    <row r="236" ht="12.75" customHeight="1" s="198">
      <c r="A236" s="101" t="inlineStr">
        <is>
          <t>Turks and Caicos Islands</t>
        </is>
      </c>
      <c r="B236" s="62">
        <f t="array" ref="B236">INDEX(Countries!$D$2:$D$255, MATCH($A236, Countries!$B$2:$B$255, 0))
</f>
        <v/>
      </c>
      <c r="C236" s="95" t="n"/>
      <c r="D236" s="57">
        <f>IF(ISNUMBER(C236),C236*100,0)</f>
        <v/>
      </c>
      <c r="E236" s="57" t="n"/>
      <c r="F236" s="57" t="n"/>
      <c r="G236" s="57" t="n">
        <v>2</v>
      </c>
    </row>
    <row r="237" ht="12.75" customHeight="1" s="198">
      <c r="A237" s="101" t="inlineStr">
        <is>
          <t>Chad</t>
        </is>
      </c>
      <c r="B237" s="62">
        <f t="array" ref="B237">INDEX(Countries!$D$2:$D$255, MATCH($A237, Countries!$B$2:$B$255, 0))
</f>
        <v/>
      </c>
      <c r="C237" s="95" t="n"/>
      <c r="D237" s="57">
        <f>IF(ISNUMBER(C237),C237*100,0)</f>
        <v/>
      </c>
      <c r="E237" s="57" t="n"/>
      <c r="F237" s="57" t="n"/>
      <c r="G237" s="57" t="n">
        <v>0</v>
      </c>
    </row>
    <row r="238" ht="12.75" customHeight="1" s="198">
      <c r="A238" s="101" t="inlineStr">
        <is>
          <t>Togo</t>
        </is>
      </c>
      <c r="B238" s="62">
        <f t="array" ref="B238">INDEX(Countries!$D$2:$D$255, MATCH($A238, Countries!$B$2:$B$255, 0))
</f>
        <v/>
      </c>
      <c r="C238" s="95" t="n"/>
      <c r="D238" s="57">
        <f>IF(ISNUMBER(C238),C238*100,0)</f>
        <v/>
      </c>
      <c r="E238" s="57" t="n"/>
      <c r="F238" s="57" t="n"/>
      <c r="G238" s="57" t="n">
        <v>2</v>
      </c>
    </row>
    <row r="239" ht="12.75" customHeight="1" s="198">
      <c r="A239" s="101" t="inlineStr">
        <is>
          <t>Thailand</t>
        </is>
      </c>
      <c r="B239" s="62">
        <f t="array" ref="B239">INDEX(Countries!$D$2:$D$255, MATCH($A239, Countries!$B$2:$B$255, 0))
</f>
        <v/>
      </c>
      <c r="C239" s="95" t="n"/>
      <c r="D239" s="57">
        <f>IF(ISNUMBER(C239),C239*100,0)</f>
        <v/>
      </c>
      <c r="E239" s="57" t="n"/>
      <c r="F239" s="57" t="n"/>
      <c r="G239" s="57" t="n">
        <v>2</v>
      </c>
    </row>
    <row r="240" ht="12.75" customHeight="1" s="198">
      <c r="A240" s="101" t="inlineStr">
        <is>
          <t>Tajikistan</t>
        </is>
      </c>
      <c r="B240" s="62">
        <f t="array" ref="B240">INDEX(Countries!$D$2:$D$255, MATCH($A240, Countries!$B$2:$B$255, 0))
</f>
        <v/>
      </c>
      <c r="C240" s="95" t="n"/>
      <c r="D240" s="57">
        <f>IF(ISNUMBER(C240),C240*100,0)</f>
        <v/>
      </c>
      <c r="E240" s="57" t="n"/>
      <c r="F240" s="57" t="n"/>
      <c r="G240" s="57" t="n">
        <v>0</v>
      </c>
    </row>
    <row r="241" ht="12.75" customHeight="1" s="198">
      <c r="A241" s="101" t="inlineStr">
        <is>
          <t>Tokelau</t>
        </is>
      </c>
      <c r="B241" s="62">
        <f t="array" ref="B241">INDEX(Countries!$D$2:$D$255, MATCH($A241, Countries!$B$2:$B$255, 0))
</f>
        <v/>
      </c>
      <c r="C241" s="95" t="n"/>
      <c r="D241" s="57">
        <f>IF(ISNUMBER(C241),C241*100,0)</f>
        <v/>
      </c>
      <c r="E241" s="57" t="n"/>
      <c r="F241" s="57" t="n"/>
      <c r="G241" s="57" t="n">
        <v>1</v>
      </c>
    </row>
    <row r="242" ht="12.75" customHeight="1" s="198">
      <c r="A242" s="101" t="inlineStr">
        <is>
          <t>Turkmenistan</t>
        </is>
      </c>
      <c r="B242" s="62">
        <f t="array" ref="B242">INDEX(Countries!$D$2:$D$255, MATCH($A242, Countries!$B$2:$B$255, 0))
</f>
        <v/>
      </c>
      <c r="C242" s="95" t="n"/>
      <c r="D242" s="57">
        <f>IF(ISNUMBER(C242),C242*100,0)</f>
        <v/>
      </c>
      <c r="E242" s="57" t="n"/>
      <c r="F242" s="57" t="n"/>
      <c r="G242" s="57" t="n">
        <v>2</v>
      </c>
    </row>
    <row r="243" ht="12.75" customHeight="1" s="198">
      <c r="A243" s="101" t="inlineStr">
        <is>
          <t>Timor-Leste</t>
        </is>
      </c>
      <c r="B243" s="62">
        <f t="array" ref="B243">INDEX(Countries!$D$2:$D$255, MATCH($A243, Countries!$B$2:$B$255, 0))
</f>
        <v/>
      </c>
      <c r="C243" s="95" t="n"/>
      <c r="D243" s="57">
        <f>IF(ISNUMBER(C243),C243*100,0)</f>
        <v/>
      </c>
      <c r="E243" s="57" t="n"/>
      <c r="F243" s="57" t="n"/>
      <c r="G243" s="57" t="n">
        <v>2</v>
      </c>
    </row>
    <row r="244" ht="12.75" customHeight="1" s="198">
      <c r="A244" s="101" t="inlineStr">
        <is>
          <t>Trinidad and Tobago</t>
        </is>
      </c>
      <c r="B244" s="62">
        <f t="array" ref="B244">INDEX(Countries!$D$2:$D$255, MATCH($A244, Countries!$B$2:$B$255, 0))
</f>
        <v/>
      </c>
      <c r="C244" s="95" t="n"/>
      <c r="D244" s="57">
        <f>IF(ISNUMBER(C244),C244*100,0)</f>
        <v/>
      </c>
      <c r="E244" s="57" t="n"/>
      <c r="F244" s="57" t="n"/>
      <c r="G244" s="57" t="n">
        <v>2</v>
      </c>
    </row>
    <row r="245" ht="12.75" customHeight="1" s="198">
      <c r="A245" s="101" t="inlineStr">
        <is>
          <t>Tuvalu</t>
        </is>
      </c>
      <c r="B245" s="62">
        <f t="array" ref="B245">INDEX(Countries!$D$2:$D$255, MATCH($A245, Countries!$B$2:$B$255, 0))
</f>
        <v/>
      </c>
      <c r="C245" s="95" t="n"/>
      <c r="D245" s="57">
        <f>IF(ISNUMBER(C245),C245*100,0)</f>
        <v/>
      </c>
      <c r="E245" s="57" t="n"/>
      <c r="F245" s="57" t="n"/>
      <c r="G245" s="57" t="n">
        <v>1</v>
      </c>
    </row>
    <row r="246" ht="12.75" customHeight="1" s="198">
      <c r="A246" s="101" t="inlineStr">
        <is>
          <t>Uganda</t>
        </is>
      </c>
      <c r="B246" s="62">
        <f t="array" ref="B246">INDEX(Countries!$D$2:$D$255, MATCH($A246, Countries!$B$2:$B$255, 0))
</f>
        <v/>
      </c>
      <c r="C246" s="95" t="n"/>
      <c r="D246" s="57">
        <f>IF(ISNUMBER(C246),C246*100,0)</f>
        <v/>
      </c>
      <c r="E246" s="57" t="n"/>
      <c r="F246" s="57" t="n"/>
      <c r="G246" s="57" t="n">
        <v>0</v>
      </c>
    </row>
    <row r="247" ht="12.75" customHeight="1" s="198">
      <c r="A247" s="101" t="inlineStr">
        <is>
          <t>United States Minor Outlying Islands</t>
        </is>
      </c>
      <c r="B247" s="62">
        <f t="array" ref="B247">INDEX(Countries!$D$2:$D$255, MATCH($A247, Countries!$B$2:$B$255, 0))
</f>
        <v/>
      </c>
      <c r="C247" s="95" t="n"/>
      <c r="D247" s="57">
        <f>IF(ISNUMBER(C247),C247*100,0)</f>
        <v/>
      </c>
      <c r="E247" s="57" t="n"/>
      <c r="F247" s="57" t="n"/>
      <c r="G247" s="57" t="n">
        <v>2</v>
      </c>
    </row>
    <row r="248" ht="12.75" customHeight="1" s="198">
      <c r="A248" s="101" t="inlineStr">
        <is>
          <t>Uzbekistan</t>
        </is>
      </c>
      <c r="B248" s="62">
        <f t="array" ref="B248">INDEX(Countries!$D$2:$D$255, MATCH($A248, Countries!$B$2:$B$255, 0))
</f>
        <v/>
      </c>
      <c r="C248" s="95" t="n"/>
      <c r="D248" s="57">
        <f>IF(ISNUMBER(C248),C248*100,0)</f>
        <v/>
      </c>
      <c r="E248" s="57" t="n"/>
      <c r="F248" s="57" t="n"/>
      <c r="G248" s="57" t="n">
        <v>0</v>
      </c>
    </row>
    <row r="249" ht="12.75" customHeight="1" s="198">
      <c r="A249" s="101" t="inlineStr">
        <is>
          <t>Vatican City</t>
        </is>
      </c>
      <c r="B249" s="62">
        <f t="array" ref="B249">INDEX(Countries!$D$2:$D$255, MATCH($A249, Countries!$B$2:$B$255, 0))
</f>
        <v/>
      </c>
      <c r="C249" s="95" t="n"/>
      <c r="D249" s="57">
        <f>IF(ISNUMBER(C249),C249*100,0)</f>
        <v/>
      </c>
      <c r="E249" s="57" t="n"/>
      <c r="F249" s="57" t="n"/>
      <c r="G249" s="57" t="n">
        <v>0</v>
      </c>
    </row>
    <row r="250" ht="12.75" customHeight="1" s="198">
      <c r="A250" s="101" t="inlineStr">
        <is>
          <t>Saint Vincent and the Grenadines</t>
        </is>
      </c>
      <c r="B250" s="62">
        <f t="array" ref="B250">INDEX(Countries!$D$2:$D$255, MATCH($A250, Countries!$B$2:$B$255, 0))
</f>
        <v/>
      </c>
      <c r="C250" s="95" t="n"/>
      <c r="D250" s="57">
        <f>IF(ISNUMBER(C250),C250*100,0)</f>
        <v/>
      </c>
      <c r="E250" s="57" t="n"/>
      <c r="F250" s="57" t="n"/>
      <c r="G250" s="57" t="n">
        <v>2</v>
      </c>
    </row>
    <row r="251" ht="12.75" customHeight="1" s="198">
      <c r="A251" s="101" t="inlineStr">
        <is>
          <t>British virgin islands</t>
        </is>
      </c>
      <c r="B251" s="62">
        <f t="array" ref="B251">INDEX(Countries!$D$2:$D$255, MATCH($A251, Countries!$B$2:$B$255, 0))
</f>
        <v/>
      </c>
      <c r="C251" s="95" t="n"/>
      <c r="D251" s="57">
        <f>IF(ISNUMBER(C251),C251*100,0)</f>
        <v/>
      </c>
      <c r="E251" s="57" t="n"/>
      <c r="F251" s="57" t="n"/>
      <c r="G251" s="57" t="n">
        <v>2</v>
      </c>
    </row>
    <row r="252" ht="12.75" customHeight="1" s="198">
      <c r="A252" s="101" t="inlineStr">
        <is>
          <t>Wallis and Futuna</t>
        </is>
      </c>
      <c r="B252" s="62">
        <f t="array" ref="B252">INDEX(Countries!$D$2:$D$255, MATCH($A252, Countries!$B$2:$B$255, 0))
</f>
        <v/>
      </c>
      <c r="C252" s="95" t="n"/>
      <c r="D252" s="57">
        <f>IF(ISNUMBER(C252),C252*100,0)</f>
        <v/>
      </c>
      <c r="E252" s="57" t="n"/>
      <c r="F252" s="57" t="n"/>
      <c r="G252" s="57" t="n">
        <v>1</v>
      </c>
    </row>
    <row r="253" ht="12.75" customHeight="1" s="198">
      <c r="A253" s="101" t="inlineStr">
        <is>
          <t>Samoa</t>
        </is>
      </c>
      <c r="B253" s="62">
        <f t="array" ref="B253">INDEX(Countries!$D$2:$D$255, MATCH($A253, Countries!$B$2:$B$255, 0))
</f>
        <v/>
      </c>
      <c r="C253" s="95" t="n"/>
      <c r="D253" s="57">
        <f>IF(ISNUMBER(C253),C253*100,0)</f>
        <v/>
      </c>
      <c r="E253" s="57" t="n"/>
      <c r="F253" s="57" t="n"/>
      <c r="G253" s="57" t="n">
        <v>2</v>
      </c>
    </row>
    <row r="254" ht="12.75" customHeight="1" s="198">
      <c r="A254" s="101" t="inlineStr">
        <is>
          <t>Zambia</t>
        </is>
      </c>
      <c r="B254" s="62">
        <f t="array" ref="B254">INDEX(Countries!$D$2:$D$255, MATCH($A254, Countries!$B$2:$B$255, 0))
</f>
        <v/>
      </c>
      <c r="C254" s="95" t="n"/>
      <c r="D254" s="57">
        <f>IF(ISNUMBER(C254),C254*100,0)</f>
        <v/>
      </c>
      <c r="E254" s="57" t="n"/>
      <c r="F254" s="57" t="n"/>
      <c r="G254" s="57" t="n">
        <v>0</v>
      </c>
    </row>
    <row r="255" ht="12.75" customHeight="1" s="198">
      <c r="A255" s="101" t="inlineStr">
        <is>
          <t>Zimbabwe</t>
        </is>
      </c>
      <c r="B255" s="62">
        <f t="array" ref="B255">INDEX(Countries!$D$2:$D$255, MATCH($A255, Countries!$B$2:$B$255, 0))
</f>
        <v/>
      </c>
      <c r="C255" s="95" t="n"/>
      <c r="D255" s="57">
        <f>IF(ISNUMBER(C255),C255*100,0)</f>
        <v/>
      </c>
      <c r="E255" s="57" t="n"/>
      <c r="F255" s="57" t="n"/>
      <c r="G255" s="57" t="n">
        <v>0</v>
      </c>
    </row>
    <row r="256" ht="12.75" customHeight="1" s="198">
      <c r="A256" s="197" t="n"/>
      <c r="B256" s="197" t="n"/>
      <c r="C256" s="197" t="n"/>
      <c r="D256" s="158">
        <f>SUM(D6:D255)</f>
        <v/>
      </c>
      <c r="E256" s="197" t="n"/>
      <c r="F256" s="197" t="n"/>
      <c r="G256" s="197" t="n"/>
    </row>
    <row r="257" ht="12.75" customHeight="1" s="198"/>
    <row r="258" ht="12.75" customHeight="1" s="198"/>
    <row r="259" ht="12.75" customHeight="1" s="198"/>
    <row r="260" ht="12.75" customHeight="1" s="198"/>
    <row r="261" ht="12.75" customHeight="1" s="198"/>
    <row r="262" ht="12.75" customHeight="1" s="198"/>
    <row r="263" ht="12.75" customHeight="1" s="198"/>
    <row r="264" ht="12.75" customHeight="1" s="198"/>
    <row r="265" ht="12.75" customHeight="1" s="198"/>
    <row r="266" ht="12.75" customHeight="1" s="198"/>
    <row r="267" ht="12.75" customHeight="1" s="198"/>
    <row r="268" ht="12.75" customHeight="1" s="198"/>
    <row r="269" ht="12.75" customHeight="1" s="198"/>
    <row r="270" ht="12.75" customHeight="1" s="198"/>
    <row r="271" ht="12.75" customHeight="1" s="198"/>
    <row r="272" ht="12.75" customHeight="1" s="198"/>
    <row r="273" ht="12.75" customHeight="1" s="198"/>
    <row r="274" ht="12.75" customHeight="1" s="198"/>
    <row r="275" ht="12.75" customHeight="1" s="198"/>
    <row r="276" ht="12.75" customHeight="1" s="198"/>
    <row r="277" ht="12.75" customHeight="1" s="198"/>
    <row r="278" ht="12.75" customHeight="1" s="198"/>
    <row r="279" ht="12.75" customHeight="1" s="198"/>
    <row r="280" ht="12.75" customHeight="1" s="198"/>
    <row r="281" ht="12.75" customHeight="1" s="198"/>
    <row r="282" ht="12.75" customHeight="1" s="198"/>
    <row r="283" ht="12.75" customHeight="1" s="198"/>
    <row r="284" ht="12.75" customHeight="1" s="198"/>
    <row r="285" ht="12.75" customHeight="1" s="198"/>
    <row r="286" ht="12.75" customHeight="1" s="198"/>
    <row r="287" ht="12.75" customHeight="1" s="198"/>
    <row r="288" ht="12.75" customHeight="1" s="198"/>
    <row r="289" ht="12.75" customHeight="1" s="198"/>
    <row r="290" ht="12.75" customHeight="1" s="198"/>
    <row r="291" ht="12.75" customHeight="1" s="198"/>
    <row r="292" ht="12.75" customHeight="1" s="198"/>
    <row r="293" ht="12.75" customHeight="1" s="198"/>
    <row r="294" ht="12.75" customHeight="1" s="198"/>
    <row r="295" ht="12.75" customHeight="1" s="198"/>
    <row r="296" ht="12.75" customHeight="1" s="198"/>
    <row r="297" ht="12.75" customHeight="1" s="198"/>
    <row r="298" ht="12.75" customHeight="1" s="198"/>
    <row r="299" ht="12.75" customHeight="1" s="198"/>
    <row r="300" ht="12.75" customHeight="1" s="198"/>
    <row r="301" ht="12.75" customHeight="1" s="198"/>
    <row r="302" ht="12.75" customHeight="1" s="198"/>
    <row r="303" ht="12.75" customHeight="1" s="198"/>
    <row r="304" ht="12.75" customHeight="1" s="198"/>
    <row r="305" ht="12.75" customHeight="1" s="198"/>
    <row r="306" ht="12.75" customHeight="1" s="198"/>
    <row r="307" ht="12.75" customHeight="1" s="198"/>
    <row r="308" ht="12.75" customHeight="1" s="198"/>
    <row r="309" ht="12.75" customHeight="1" s="198"/>
    <row r="310" ht="12.75" customHeight="1" s="198"/>
    <row r="311" ht="12.75" customHeight="1" s="198"/>
    <row r="312" ht="12.75" customHeight="1" s="198"/>
    <row r="313" ht="12.75" customHeight="1" s="198"/>
    <row r="314" ht="12.75" customHeight="1" s="198"/>
    <row r="315" ht="12.75" customHeight="1" s="198"/>
    <row r="316" ht="12.75" customHeight="1" s="198"/>
    <row r="317" ht="12.75" customHeight="1" s="198"/>
    <row r="318" ht="12.75" customHeight="1" s="198"/>
    <row r="319" ht="12.75" customHeight="1" s="198"/>
    <row r="320" ht="12.75" customHeight="1" s="198"/>
    <row r="321" ht="12.75" customHeight="1" s="198"/>
    <row r="322" ht="12.75" customHeight="1" s="198"/>
    <row r="323" ht="12.75" customHeight="1" s="198"/>
    <row r="324" ht="12.75" customHeight="1" s="198"/>
    <row r="325" ht="12.75" customHeight="1" s="198"/>
    <row r="326" ht="12.75" customHeight="1" s="198"/>
    <row r="327" ht="12.75" customHeight="1" s="198"/>
    <row r="328" ht="12.75" customHeight="1" s="198"/>
    <row r="329" ht="12.75" customHeight="1" s="198"/>
    <row r="330" ht="12.75" customHeight="1" s="198"/>
    <row r="331" ht="12.75" customHeight="1" s="198"/>
    <row r="332" ht="12.75" customHeight="1" s="198"/>
    <row r="333" ht="12.75" customHeight="1" s="198"/>
    <row r="334" ht="12.75" customHeight="1" s="198"/>
    <row r="335" ht="12.75" customHeight="1" s="198"/>
    <row r="336" ht="12.75" customHeight="1" s="198"/>
    <row r="337" ht="12.75" customHeight="1" s="198"/>
    <row r="338" ht="12.75" customHeight="1" s="198"/>
    <row r="339" ht="12.75" customHeight="1" s="198"/>
    <row r="340" ht="12.75" customHeight="1" s="198"/>
    <row r="341" ht="12.75" customHeight="1" s="198"/>
    <row r="342" ht="12.75" customHeight="1" s="198"/>
    <row r="343" ht="12.75" customHeight="1" s="198"/>
    <row r="344" ht="12.75" customHeight="1" s="198"/>
    <row r="345" ht="12.75" customHeight="1" s="198"/>
    <row r="346" ht="12.75" customHeight="1" s="198"/>
    <row r="347" ht="12.75" customHeight="1" s="198"/>
    <row r="348" ht="12.75" customHeight="1" s="198"/>
    <row r="349" ht="12.75" customHeight="1" s="198"/>
    <row r="350" ht="12.75" customHeight="1" s="198"/>
    <row r="351" ht="12.75" customHeight="1" s="198"/>
    <row r="352" ht="12.75" customHeight="1" s="198"/>
    <row r="353" ht="12.75" customHeight="1" s="198"/>
    <row r="354" ht="12.75" customHeight="1" s="198"/>
    <row r="355" ht="12.75" customHeight="1" s="198"/>
    <row r="356" ht="12.75" customHeight="1" s="198"/>
    <row r="357" ht="12.75" customHeight="1" s="198"/>
    <row r="358" ht="12.75" customHeight="1" s="198"/>
    <row r="359" ht="12.75" customHeight="1" s="198"/>
    <row r="360" ht="12.75" customHeight="1" s="198"/>
    <row r="361" ht="12.75" customHeight="1" s="198"/>
    <row r="362" ht="12.75" customHeight="1" s="198"/>
    <row r="363" ht="12.75" customHeight="1" s="198"/>
    <row r="364" ht="12.75" customHeight="1" s="198"/>
    <row r="365" ht="12.75" customHeight="1" s="198"/>
    <row r="366" ht="12.75" customHeight="1" s="198"/>
    <row r="367" ht="12.75" customHeight="1" s="198"/>
    <row r="368" ht="12.75" customHeight="1" s="198"/>
    <row r="369" ht="12.75" customHeight="1" s="198"/>
    <row r="370" ht="12.75" customHeight="1" s="198"/>
    <row r="371" ht="12.75" customHeight="1" s="198"/>
    <row r="372" ht="12.75" customHeight="1" s="198"/>
    <row r="373" ht="12.75" customHeight="1" s="198"/>
    <row r="374" ht="12.75" customHeight="1" s="198"/>
    <row r="375" ht="12.75" customHeight="1" s="198"/>
    <row r="376" ht="12.75" customHeight="1" s="198"/>
    <row r="377" ht="12.75" customHeight="1" s="198"/>
    <row r="378" ht="12.75" customHeight="1" s="198"/>
    <row r="379" ht="12.75" customHeight="1" s="198"/>
    <row r="380" ht="12.75" customHeight="1" s="198"/>
    <row r="381" ht="12.75" customHeight="1" s="198"/>
    <row r="382" ht="12.75" customHeight="1" s="198"/>
    <row r="383" ht="12.75" customHeight="1" s="198"/>
    <row r="384" ht="12.75" customHeight="1" s="198"/>
    <row r="385" ht="12.75" customHeight="1" s="198"/>
    <row r="386" ht="12.75" customHeight="1" s="198"/>
    <row r="387" ht="12.75" customHeight="1" s="198"/>
    <row r="388" ht="12.75" customHeight="1" s="198"/>
    <row r="389" ht="12.75" customHeight="1" s="198"/>
    <row r="390" ht="12.75" customHeight="1" s="198"/>
    <row r="391" ht="12.75" customHeight="1" s="198"/>
    <row r="392" ht="12.75" customHeight="1" s="198"/>
    <row r="393" ht="12.75" customHeight="1" s="198"/>
    <row r="394" ht="12.75" customHeight="1" s="198"/>
    <row r="395" ht="12.75" customHeight="1" s="198"/>
    <row r="396" ht="12.75" customHeight="1" s="198"/>
    <row r="397" ht="12.75" customHeight="1" s="198"/>
    <row r="398" ht="12.75" customHeight="1" s="198"/>
    <row r="399" ht="12.75" customHeight="1" s="198"/>
    <row r="400" ht="12.75" customHeight="1" s="198"/>
    <row r="401" ht="12.75" customHeight="1" s="198"/>
    <row r="402" ht="12.75" customHeight="1" s="198"/>
    <row r="403" ht="12.75" customHeight="1" s="198"/>
    <row r="404" ht="12.75" customHeight="1" s="198"/>
    <row r="405" ht="12.75" customHeight="1" s="198"/>
    <row r="406" ht="12.75" customHeight="1" s="198"/>
    <row r="407" ht="12.75" customHeight="1" s="198"/>
    <row r="408" ht="12.75" customHeight="1" s="198"/>
    <row r="409" ht="12.75" customHeight="1" s="198"/>
    <row r="410" ht="12.75" customHeight="1" s="198"/>
    <row r="411" ht="12.75" customHeight="1" s="198"/>
    <row r="412" ht="12.75" customHeight="1" s="198"/>
    <row r="413" ht="12.75" customHeight="1" s="198"/>
    <row r="414" ht="12.75" customHeight="1" s="198"/>
    <row r="415" ht="12.75" customHeight="1" s="198"/>
    <row r="416" ht="12.75" customHeight="1" s="198"/>
    <row r="417" ht="12.75" customHeight="1" s="198"/>
    <row r="418" ht="12.75" customHeight="1" s="198"/>
    <row r="419" ht="12.75" customHeight="1" s="198"/>
    <row r="420" ht="12.75" customHeight="1" s="198"/>
    <row r="421" ht="12.75" customHeight="1" s="198"/>
    <row r="422" ht="12.75" customHeight="1" s="198"/>
    <row r="423" ht="12.75" customHeight="1" s="198"/>
    <row r="424" ht="12.75" customHeight="1" s="198"/>
    <row r="425" ht="12.75" customHeight="1" s="198"/>
    <row r="426" ht="12.75" customHeight="1" s="198"/>
    <row r="427" ht="12.75" customHeight="1" s="198"/>
    <row r="428" ht="12.75" customHeight="1" s="198"/>
    <row r="429" ht="12.75" customHeight="1" s="198"/>
    <row r="430" ht="12.75" customHeight="1" s="198"/>
    <row r="431" ht="12.75" customHeight="1" s="198"/>
    <row r="432" ht="12.75" customHeight="1" s="198"/>
    <row r="433" ht="12.75" customHeight="1" s="198"/>
    <row r="434" ht="12.75" customHeight="1" s="198"/>
    <row r="435" ht="12.75" customHeight="1" s="198"/>
    <row r="436" ht="12.75" customHeight="1" s="198"/>
    <row r="437" ht="12.75" customHeight="1" s="198"/>
    <row r="438" ht="12.75" customHeight="1" s="198"/>
    <row r="439" ht="12.75" customHeight="1" s="198"/>
    <row r="440" ht="12.75" customHeight="1" s="198"/>
    <row r="441" ht="12.75" customHeight="1" s="198"/>
    <row r="442" ht="12.75" customHeight="1" s="198"/>
    <row r="443" ht="12.75" customHeight="1" s="198"/>
    <row r="444" ht="12.75" customHeight="1" s="198"/>
    <row r="445" ht="12.75" customHeight="1" s="198"/>
    <row r="446" ht="12.75" customHeight="1" s="198"/>
    <row r="447" ht="12.75" customHeight="1" s="198"/>
    <row r="448" ht="12.75" customHeight="1" s="198"/>
    <row r="449" ht="12.75" customHeight="1" s="198"/>
    <row r="450" ht="12.75" customHeight="1" s="198"/>
    <row r="451" ht="12.75" customHeight="1" s="198"/>
    <row r="452" ht="12.75" customHeight="1" s="198"/>
    <row r="453" ht="12.75" customHeight="1" s="198"/>
    <row r="454" ht="12.75" customHeight="1" s="198"/>
    <row r="455" ht="12.75" customHeight="1" s="198"/>
    <row r="456" ht="12.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row r="1001" ht="15.75" customHeight="1" s="198"/>
  </sheetData>
  <mergeCells count="2">
    <mergeCell ref="A2:H2"/>
    <mergeCell ref="A1:H1"/>
  </mergeCells>
  <dataValidations count="1">
    <dataValidation sqref="A6:A255" showDropDown="0" showInputMessage="0" showErrorMessage="0" allowBlank="1" type="list">
      <formula1>CountryList</formula1>
    </dataValidation>
  </dataValidations>
  <pageMargins left="0.236111111111111" right="0.236111111111111" top="0.75" bottom="0.75" header="0" footer="0"/>
  <pageSetup orientation="landscape"/>
  <headerFooter>
    <oddHeader/>
    <oddFooter>&amp;CPage &amp;P of</oddFooter>
    <evenHeader/>
    <evenFooter/>
    <firstHeader/>
    <firstFooter/>
  </headerFooter>
</worksheet>
</file>

<file path=xl/worksheets/sheet48.xml><?xml version="1.0" encoding="utf-8"?>
<worksheet xmlns="http://schemas.openxmlformats.org/spreadsheetml/2006/main">
  <sheetPr>
    <outlinePr summaryBelow="1" summaryRight="1"/>
    <pageSetUpPr/>
  </sheetPr>
  <dimension ref="A1:O239"/>
  <sheetViews>
    <sheetView workbookViewId="0">
      <selection activeCell="A1" sqref="A1"/>
    </sheetView>
  </sheetViews>
  <sheetFormatPr baseColWidth="8" defaultColWidth="12.63" defaultRowHeight="15" customHeight="1"/>
  <cols>
    <col width="8.630000000000001" customWidth="1" style="198" min="1" max="1"/>
    <col width="12.75" customWidth="1" style="198" min="2" max="2"/>
    <col width="8.630000000000001" customWidth="1" style="198" min="3" max="14"/>
    <col width="12.75" customWidth="1" style="198" min="15" max="26"/>
  </cols>
  <sheetData>
    <row r="1" ht="12.75" customHeight="1" s="198">
      <c r="A1" s="168" t="inlineStr">
        <is>
          <t>Function: Restorable mangrove area from Mapping Ocean Wealth</t>
        </is>
      </c>
      <c r="I1" s="197" t="n"/>
      <c r="J1" s="197" t="n"/>
      <c r="K1" s="197" t="n"/>
    </row>
    <row r="2">
      <c r="A2" s="168"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is>
      </c>
      <c r="I2" s="197" t="n"/>
      <c r="J2" s="197" t="n"/>
      <c r="K2" s="197" t="n"/>
    </row>
    <row r="3">
      <c r="A3" s="168" t="n"/>
      <c r="B3" s="176" t="inlineStr">
        <is>
          <t>Restorable land</t>
        </is>
      </c>
      <c r="C3" s="194" t="n"/>
      <c r="D3" s="100" t="n"/>
      <c r="E3" s="100" t="n"/>
      <c r="F3" s="100" t="n"/>
      <c r="G3" s="100" t="n"/>
      <c r="H3" s="100" t="n"/>
      <c r="I3" s="197" t="n"/>
      <c r="J3" s="197" t="n"/>
      <c r="K3" s="197" t="n"/>
    </row>
    <row r="4" ht="12.75" customHeight="1" s="198">
      <c r="A4" s="176" t="inlineStr">
        <is>
          <t>Columns being referenced:</t>
        </is>
      </c>
      <c r="B4" s="169" t="inlineStr">
        <is>
          <t>Restorable_ha</t>
        </is>
      </c>
      <c r="C4" s="194" t="n"/>
      <c r="D4" s="100" t="n"/>
      <c r="E4" s="100" t="n"/>
      <c r="F4" s="100" t="n"/>
      <c r="G4" s="100" t="n"/>
      <c r="H4" s="100" t="n"/>
      <c r="I4" s="197" t="n"/>
      <c r="J4" s="197" t="n"/>
      <c r="K4" s="197" t="n"/>
    </row>
    <row r="5" ht="12.75" customHeight="1" s="198">
      <c r="A5" s="176" t="inlineStr">
        <is>
          <t>Country</t>
        </is>
      </c>
      <c r="B5" s="176" t="inlineStr">
        <is>
          <t>Country code</t>
        </is>
      </c>
      <c r="C5" s="51" t="inlineStr">
        <is>
          <t>Area_2020_km2</t>
        </is>
      </c>
      <c r="D5" s="51" t="inlineStr">
        <is>
          <t>Area_2020_ha</t>
        </is>
      </c>
      <c r="E5" s="51" t="inlineStr">
        <is>
          <t>Restorable_km2</t>
        </is>
      </c>
      <c r="F5" s="51" t="inlineStr">
        <is>
          <t>Restorable_ha</t>
        </is>
      </c>
      <c r="G5" s="51" t="inlineStr">
        <is>
          <t>Proportion_Restorable</t>
        </is>
      </c>
      <c r="H5" s="51" t="inlineStr">
        <is>
          <t>Global proportion</t>
        </is>
      </c>
      <c r="I5" s="51" t="inlineStr">
        <is>
          <t>OVERALL_SCORE</t>
        </is>
      </c>
      <c r="J5" s="51" t="inlineStr">
        <is>
          <t>MeanAGB</t>
        </is>
      </c>
      <c r="K5" s="51" t="inlineStr">
        <is>
          <t>MeanSOC</t>
        </is>
      </c>
      <c r="L5" s="51" t="inlineStr">
        <is>
          <t>Mean AGC (MgCO2eha-1)</t>
        </is>
      </c>
      <c r="M5" s="51" t="inlineStr">
        <is>
          <t>Mean SOC (MgCO2eha-1)</t>
        </is>
      </c>
    </row>
    <row r="6" ht="12.75" customHeight="1" s="198">
      <c r="A6" s="101" t="inlineStr">
        <is>
          <t>Indonesia</t>
        </is>
      </c>
      <c r="B6" s="62">
        <f t="array" ref="B6">INDEX(Countries!$D$2:$D$255, MATCH($A6, Countries!$B$2:$B$255, 0))
</f>
        <v/>
      </c>
      <c r="C6" s="95" t="n">
        <v>29536.50516</v>
      </c>
      <c r="D6" s="57">
        <f>C6*100</f>
        <v/>
      </c>
      <c r="E6" s="95" t="n">
        <v>2045.361679</v>
      </c>
      <c r="F6" s="57">
        <f>E6*100</f>
        <v/>
      </c>
      <c r="G6" s="95" t="n">
        <v>6.92</v>
      </c>
      <c r="H6" s="171">
        <f>F6/sumif($F$6:$F1001,"&lt;&gt;NoData")</f>
        <v/>
      </c>
      <c r="I6" s="95" t="n">
        <v>0.786457439</v>
      </c>
      <c r="J6" s="95" t="n">
        <v>10500531.86</v>
      </c>
      <c r="K6" s="95" t="n">
        <v>38868508.51</v>
      </c>
      <c r="L6" s="42" t="n">
        <v>1568.19147650332</v>
      </c>
      <c r="M6" s="42" t="n">
        <v>1333.4734161124</v>
      </c>
      <c r="N6" s="195" t="n"/>
      <c r="O6" s="107" t="n"/>
    </row>
    <row r="7" ht="12.75" customHeight="1" s="198">
      <c r="A7" s="101" t="inlineStr">
        <is>
          <t>Australia</t>
        </is>
      </c>
      <c r="B7" s="62">
        <f t="array" ref="B7">INDEX(Countries!$D$2:$D$255, MATCH($A7, Countries!$B$2:$B$255, 0))
</f>
        <v/>
      </c>
      <c r="C7" s="95" t="n">
        <v>10185.4015</v>
      </c>
      <c r="D7" s="57">
        <f>C7*100</f>
        <v/>
      </c>
      <c r="E7" s="95" t="n">
        <v>691.6039725000001</v>
      </c>
      <c r="F7" s="57">
        <f>E7*100</f>
        <v/>
      </c>
      <c r="G7" s="95" t="n">
        <v>6.79</v>
      </c>
      <c r="H7" s="171">
        <f>F7/sumif($F$6:$F1002,"&lt;&gt;NoData")</f>
        <v/>
      </c>
      <c r="I7" s="95" t="n">
        <v>0.805992215</v>
      </c>
      <c r="J7" s="95" t="n">
        <v>1310269.181</v>
      </c>
      <c r="K7" s="95" t="n">
        <v>1531625.772</v>
      </c>
      <c r="L7" s="95" t="n">
        <v>1333.04063379107</v>
      </c>
      <c r="M7" s="95" t="n">
        <v>1108.72121496705</v>
      </c>
      <c r="N7" s="196" t="n"/>
      <c r="O7" s="107" t="n"/>
    </row>
    <row r="8" ht="12.75" customHeight="1" s="198">
      <c r="A8" s="101" t="inlineStr">
        <is>
          <t>Mexico</t>
        </is>
      </c>
      <c r="B8" s="62">
        <f t="array" ref="B8">INDEX(Countries!$D$2:$D$255, MATCH($A8, Countries!$B$2:$B$255, 0))
</f>
        <v/>
      </c>
      <c r="C8" s="95" t="n">
        <v>10054.63119</v>
      </c>
      <c r="D8" s="57">
        <f>C8*100</f>
        <v/>
      </c>
      <c r="E8" s="95" t="n">
        <v>686.4005609</v>
      </c>
      <c r="F8" s="57">
        <f>E8*100</f>
        <v/>
      </c>
      <c r="G8" s="95" t="n">
        <v>6.83</v>
      </c>
      <c r="H8" s="171">
        <f>F8/sumif($F$6:$F1003,"&lt;&gt;NoData")</f>
        <v/>
      </c>
      <c r="I8" s="95" t="n">
        <v>0.6919999999999999</v>
      </c>
      <c r="J8" s="95" t="n">
        <v>437404.362</v>
      </c>
      <c r="K8" s="95" t="n">
        <v>6445029.04</v>
      </c>
      <c r="L8" s="95" t="n">
        <v>1131.95467491111</v>
      </c>
      <c r="M8" s="95" t="n">
        <v>1389.74263218087</v>
      </c>
      <c r="N8" s="196" t="n"/>
      <c r="O8" s="107" t="n"/>
    </row>
    <row r="9" ht="12.75" customHeight="1" s="198">
      <c r="A9" s="101" t="inlineStr">
        <is>
          <t>Myanmar</t>
        </is>
      </c>
      <c r="B9" s="62">
        <f t="array" ref="B9">INDEX(Countries!$D$2:$D$255, MATCH($A9, Countries!$B$2:$B$255, 0))
</f>
        <v/>
      </c>
      <c r="C9" s="95" t="n">
        <v>5433.865404</v>
      </c>
      <c r="D9" s="57">
        <f>C9*100</f>
        <v/>
      </c>
      <c r="E9" s="95" t="n">
        <v>611.9528741</v>
      </c>
      <c r="F9" s="57">
        <f>E9*100</f>
        <v/>
      </c>
      <c r="G9" s="95" t="n">
        <v>11.26</v>
      </c>
      <c r="H9" s="171">
        <f>F9/sumif($F$6:$F1004,"&lt;&gt;NoData")</f>
        <v/>
      </c>
      <c r="I9" s="95" t="n">
        <v>0.854233881</v>
      </c>
      <c r="J9" s="95" t="n">
        <v>2116281.014</v>
      </c>
      <c r="K9" s="95" t="n">
        <v>10662808.94</v>
      </c>
      <c r="L9" s="95" t="n">
        <v>1361.0830354092</v>
      </c>
      <c r="M9" s="95" t="n">
        <v>979.528081207549</v>
      </c>
      <c r="N9" s="196" t="n"/>
      <c r="O9" s="107" t="n"/>
    </row>
    <row r="10" ht="12.75" customHeight="1" s="198">
      <c r="A10" s="101" t="inlineStr">
        <is>
          <t>Brazil</t>
        </is>
      </c>
      <c r="B10" s="62">
        <f t="array" ref="B10">INDEX(Countries!$D$2:$D$255, MATCH($A10, Countries!$B$2:$B$255, 0))
</f>
        <v/>
      </c>
      <c r="C10" s="95" t="n">
        <v>11398.95164</v>
      </c>
      <c r="D10" s="57">
        <f>C10*100</f>
        <v/>
      </c>
      <c r="E10" s="95" t="n">
        <v>475.4374622</v>
      </c>
      <c r="F10" s="57">
        <f>E10*100</f>
        <v/>
      </c>
      <c r="G10" s="95" t="n">
        <v>4.17</v>
      </c>
      <c r="H10" s="171">
        <f>F10/sumif($F$6:$F1005,"&lt;&gt;NoData")</f>
        <v/>
      </c>
      <c r="I10" s="95" t="n">
        <v>0.753430713</v>
      </c>
      <c r="J10" s="95" t="n">
        <v>1091812.983</v>
      </c>
      <c r="K10" s="95" t="n">
        <v>3705207.713</v>
      </c>
      <c r="L10" s="95" t="n">
        <v>1266.97474103697</v>
      </c>
      <c r="M10" s="95" t="n">
        <v>2093.81993569132</v>
      </c>
      <c r="N10" s="196" t="n"/>
      <c r="O10" s="107" t="n"/>
    </row>
    <row r="11" ht="12.75" customHeight="1" s="198">
      <c r="A11" s="101" t="inlineStr">
        <is>
          <t>Cuba</t>
        </is>
      </c>
      <c r="B11" s="62">
        <f t="array" ref="B11">INDEX(Countries!$D$2:$D$255, MATCH($A11, Countries!$B$2:$B$255, 0))
</f>
        <v/>
      </c>
      <c r="C11" s="95" t="n">
        <v>3600.074452</v>
      </c>
      <c r="D11" s="57">
        <f>C11*100</f>
        <v/>
      </c>
      <c r="E11" s="95" t="n">
        <v>253.6161462</v>
      </c>
      <c r="F11" s="57">
        <f>E11*100</f>
        <v/>
      </c>
      <c r="G11" s="95" t="n">
        <v>7.04</v>
      </c>
      <c r="H11" s="171">
        <f>F11/sumif($F$6:$F1006,"&lt;&gt;NoData")</f>
        <v/>
      </c>
      <c r="I11" s="95" t="n">
        <v>0.62</v>
      </c>
      <c r="J11" s="95" t="n">
        <v>165804.6791</v>
      </c>
      <c r="K11" s="95" t="n">
        <v>2552232.58</v>
      </c>
      <c r="L11" s="95" t="n">
        <v>1112.15329761534</v>
      </c>
      <c r="M11" s="95" t="n">
        <v>1186.08475337017</v>
      </c>
      <c r="N11" s="196" t="n"/>
      <c r="O11" s="107" t="n"/>
    </row>
    <row r="12" ht="12.75" customHeight="1" s="198">
      <c r="A12" s="101" t="inlineStr">
        <is>
          <t>Philippines</t>
        </is>
      </c>
      <c r="B12" s="62">
        <f t="array" ref="B12">INDEX(Countries!$D$2:$D$255, MATCH($A12, Countries!$B$2:$B$255, 0))
</f>
        <v/>
      </c>
      <c r="C12" s="95" t="n">
        <v>2857.72729</v>
      </c>
      <c r="D12" s="57">
        <f>C12*100</f>
        <v/>
      </c>
      <c r="E12" s="95" t="n">
        <v>238.2411995</v>
      </c>
      <c r="F12" s="57">
        <f>E12*100</f>
        <v/>
      </c>
      <c r="G12" s="95" t="n">
        <v>8.34</v>
      </c>
      <c r="H12" s="171">
        <f>F12/sumif($F$6:$F1007,"&lt;&gt;NoData")</f>
        <v/>
      </c>
      <c r="I12" s="95" t="n">
        <v>0.804</v>
      </c>
      <c r="J12" s="95" t="n">
        <v>848225.4057</v>
      </c>
      <c r="K12" s="95" t="n">
        <v>5184147.732</v>
      </c>
      <c r="L12" s="95">
        <f>#N/A</f>
        <v/>
      </c>
      <c r="M12" s="95" t="n">
        <v>1198.07337109036</v>
      </c>
      <c r="N12" s="196" t="n"/>
      <c r="O12" s="107" t="n"/>
    </row>
    <row r="13" ht="12.75" customHeight="1" s="198">
      <c r="A13" s="101" t="inlineStr">
        <is>
          <t>Nigeria</t>
        </is>
      </c>
      <c r="B13" s="62">
        <f t="array" ref="B13">INDEX(Countries!$D$2:$D$255, MATCH($A13, Countries!$B$2:$B$255, 0))
</f>
        <v/>
      </c>
      <c r="C13" s="95" t="n">
        <v>8433.719886000001</v>
      </c>
      <c r="D13" s="57">
        <f>C13*100</f>
        <v/>
      </c>
      <c r="E13" s="95" t="n">
        <v>217.2281408</v>
      </c>
      <c r="F13" s="57">
        <f>E13*100</f>
        <v/>
      </c>
      <c r="G13" s="95" t="n">
        <v>2.58</v>
      </c>
      <c r="H13" s="171">
        <f>F13/sumif($F$6:$F1008,"&lt;&gt;NoData")</f>
        <v/>
      </c>
      <c r="I13" s="95" t="n">
        <v>0.704</v>
      </c>
      <c r="J13" s="95" t="n">
        <v>480566.4498</v>
      </c>
      <c r="K13" s="95" t="n">
        <v>2580035.317</v>
      </c>
      <c r="L13" s="95" t="n">
        <v>1275.49296710242</v>
      </c>
      <c r="M13" s="95" t="n">
        <v>1056.73431899642</v>
      </c>
      <c r="N13" s="196" t="n"/>
      <c r="O13" s="107" t="n"/>
    </row>
    <row r="14" ht="12.75" customHeight="1" s="198">
      <c r="A14" s="101" t="inlineStr">
        <is>
          <t>India</t>
        </is>
      </c>
      <c r="B14" s="62">
        <f t="array" ref="B14">INDEX(Countries!$D$2:$D$255, MATCH($A14, Countries!$B$2:$B$255, 0))
</f>
        <v/>
      </c>
      <c r="C14" s="95" t="n">
        <v>4029.495287</v>
      </c>
      <c r="D14" s="57">
        <f>C14*100</f>
        <v/>
      </c>
      <c r="E14" s="95" t="n">
        <v>177.3874347</v>
      </c>
      <c r="F14" s="57">
        <f>E14*100</f>
        <v/>
      </c>
      <c r="G14" s="95" t="n">
        <v>4.4</v>
      </c>
      <c r="H14" s="171">
        <f>F14/sumif($F$6:$F1009,"&lt;&gt;NoData")</f>
        <v/>
      </c>
      <c r="I14" s="95" t="n">
        <v>0.74</v>
      </c>
      <c r="J14" s="95" t="n">
        <v>211612.5805</v>
      </c>
      <c r="K14" s="95" t="n">
        <v>1336310.718</v>
      </c>
      <c r="L14" s="95" t="n">
        <v>1139.00485600136</v>
      </c>
      <c r="M14" s="95" t="n">
        <v>1585.49657762129</v>
      </c>
      <c r="N14" s="196" t="n"/>
      <c r="O14" s="107" t="n"/>
    </row>
    <row r="15" ht="12.75" customHeight="1" s="198">
      <c r="A15" s="101" t="inlineStr">
        <is>
          <t>Mozambique</t>
        </is>
      </c>
      <c r="B15" s="62">
        <f t="array" ref="B15">INDEX(Countries!$D$2:$D$255, MATCH($A15, Countries!$B$2:$B$255, 0))
</f>
        <v/>
      </c>
      <c r="C15" s="95" t="n">
        <v>3007.432234</v>
      </c>
      <c r="D15" s="57">
        <f>C15*100</f>
        <v/>
      </c>
      <c r="E15" s="95" t="n">
        <v>176.3789109</v>
      </c>
      <c r="F15" s="57">
        <f>E15*100</f>
        <v/>
      </c>
      <c r="G15" s="95" t="n">
        <v>5.86</v>
      </c>
      <c r="H15" s="171">
        <f>F15/sumif($F$6:$F1010,"&lt;&gt;NoData")</f>
        <v/>
      </c>
      <c r="I15" s="95" t="n">
        <v>0.75382098</v>
      </c>
      <c r="J15" s="95" t="n">
        <v>295832.4538</v>
      </c>
      <c r="K15" s="95" t="n">
        <v>613251.9043000001</v>
      </c>
      <c r="L15" s="95" t="n">
        <v>1220.24614630711</v>
      </c>
      <c r="M15" s="95" t="n">
        <v>817.821001549491</v>
      </c>
      <c r="N15" s="196" t="n"/>
      <c r="O15" s="107" t="n"/>
    </row>
    <row r="16" ht="12.75" customHeight="1" s="198">
      <c r="A16" s="101" t="inlineStr">
        <is>
          <t>Viet Nam</t>
        </is>
      </c>
      <c r="B16" s="62">
        <f t="array" ref="B16">INDEX(Countries!$D$2:$D$255, MATCH($A16, Countries!$B$2:$B$255, 0))
</f>
        <v/>
      </c>
      <c r="C16" s="95" t="n">
        <v>1875.601285</v>
      </c>
      <c r="D16" s="57">
        <f>C16*100</f>
        <v/>
      </c>
      <c r="E16" s="95" t="n">
        <v>158.286496</v>
      </c>
      <c r="F16" s="57">
        <f>E16*100</f>
        <v/>
      </c>
      <c r="G16" s="95" t="n">
        <v>8.44</v>
      </c>
      <c r="H16" s="171">
        <f>F16/sumif($F$6:$F1011,"&lt;&gt;NoData")</f>
        <v/>
      </c>
      <c r="I16" s="95" t="n">
        <v>0.761423505</v>
      </c>
      <c r="J16" s="95" t="n">
        <v>519095.5302</v>
      </c>
      <c r="K16" s="95" t="n">
        <v>4158979.211</v>
      </c>
      <c r="L16" s="95" t="n">
        <v>1252.2155011934</v>
      </c>
      <c r="M16" s="95" t="n">
        <v>421.351014793037</v>
      </c>
      <c r="N16" s="196" t="n"/>
      <c r="O16" s="107" t="n"/>
    </row>
    <row r="17" ht="12.75" customHeight="1" s="198">
      <c r="A17" s="101" t="inlineStr">
        <is>
          <t>Malaysia</t>
        </is>
      </c>
      <c r="B17" s="62">
        <f t="array" ref="B17">INDEX(Countries!$D$2:$D$255, MATCH($A17, Countries!$B$2:$B$255, 0))
</f>
        <v/>
      </c>
      <c r="C17" s="95" t="n">
        <v>5243.768123</v>
      </c>
      <c r="D17" s="57">
        <f>C17*100</f>
        <v/>
      </c>
      <c r="E17" s="95" t="n">
        <v>144.687379</v>
      </c>
      <c r="F17" s="57">
        <f>E17*100</f>
        <v/>
      </c>
      <c r="G17" s="95" t="n">
        <v>2.76</v>
      </c>
      <c r="H17" s="171">
        <f>F17/sumif($F$6:$F1012,"&lt;&gt;NoData")</f>
        <v/>
      </c>
      <c r="I17" s="95" t="n">
        <v>0.81986506</v>
      </c>
      <c r="J17" s="95" t="n">
        <v>918004.253</v>
      </c>
      <c r="K17" s="95" t="n">
        <v>2880804.256</v>
      </c>
      <c r="L17" s="95" t="n">
        <v>1463.65093597182</v>
      </c>
      <c r="M17" s="95" t="n">
        <v>1022.55801027042</v>
      </c>
      <c r="N17" s="196" t="n"/>
      <c r="O17" s="107" t="n"/>
    </row>
    <row r="18" ht="12.75" customHeight="1" s="198">
      <c r="A18" s="101" t="inlineStr">
        <is>
          <t>Guinea-Bissau</t>
        </is>
      </c>
      <c r="B18" s="62">
        <f t="array" ref="B18">INDEX(Countries!$D$2:$D$255, MATCH($A18, Countries!$B$2:$B$255, 0))
</f>
        <v/>
      </c>
      <c r="C18" s="95" t="n">
        <v>2685.544655</v>
      </c>
      <c r="D18" s="57">
        <f>C18*100</f>
        <v/>
      </c>
      <c r="E18" s="95" t="n">
        <v>127.0460168</v>
      </c>
      <c r="F18" s="57">
        <f>E18*100</f>
        <v/>
      </c>
      <c r="G18" s="95" t="n">
        <v>4.73</v>
      </c>
      <c r="H18" s="171">
        <f>F18/sumif($F$6:$F1013,"&lt;&gt;NoData")</f>
        <v/>
      </c>
      <c r="I18" s="95" t="n">
        <v>0.7663378790000001</v>
      </c>
      <c r="J18" s="95" t="n">
        <v>298984.9532</v>
      </c>
      <c r="K18" s="95" t="n">
        <v>1525262.703</v>
      </c>
      <c r="L18" s="95" t="n">
        <v>1214.1515252229</v>
      </c>
      <c r="M18" s="95" t="n">
        <v>1911.60655515033</v>
      </c>
      <c r="N18" s="196" t="n"/>
      <c r="O18" s="107" t="n"/>
    </row>
    <row r="19" ht="12.75" customHeight="1" s="198">
      <c r="A19" s="101" t="inlineStr">
        <is>
          <t>Pakistan</t>
        </is>
      </c>
      <c r="B19" s="62">
        <f t="array" ref="B19">INDEX(Countries!$D$2:$D$255, MATCH($A19, Countries!$B$2:$B$255, 0))
</f>
        <v/>
      </c>
      <c r="C19" s="95" t="n">
        <v>825.265349</v>
      </c>
      <c r="D19" s="57">
        <f>C19*100</f>
        <v/>
      </c>
      <c r="E19" s="95" t="n">
        <v>124.6557826</v>
      </c>
      <c r="F19" s="57">
        <f>E19*100</f>
        <v/>
      </c>
      <c r="G19" s="95" t="n">
        <v>15.1</v>
      </c>
      <c r="H19" s="171">
        <f>F19/sumif($F$6:$F1014,"&lt;&gt;NoData")</f>
        <v/>
      </c>
      <c r="I19" s="95" t="n">
        <v>0.741924051</v>
      </c>
      <c r="J19" s="95" t="n">
        <v>35806.27315</v>
      </c>
      <c r="K19" s="95" t="n">
        <v>413246.3026</v>
      </c>
      <c r="L19" s="95" t="n">
        <v>1081.76540037244</v>
      </c>
      <c r="M19" s="95" t="n">
        <v>2198.70178261514</v>
      </c>
      <c r="N19" s="196" t="n"/>
      <c r="O19" s="107" t="n"/>
    </row>
    <row r="20" ht="12.75" customHeight="1" s="198">
      <c r="A20" s="101" t="inlineStr">
        <is>
          <t>Ecuador</t>
        </is>
      </c>
      <c r="B20" s="62">
        <f t="array" ref="B20">INDEX(Countries!$D$2:$D$255, MATCH($A20, Countries!$B$2:$B$255, 0))
</f>
        <v/>
      </c>
      <c r="C20" s="95" t="n">
        <v>1540.266856</v>
      </c>
      <c r="D20" s="57">
        <f>C20*100</f>
        <v/>
      </c>
      <c r="E20" s="95" t="n">
        <v>124.4055754</v>
      </c>
      <c r="F20" s="57">
        <f>E20*100</f>
        <v/>
      </c>
      <c r="G20" s="95" t="n">
        <v>8.08</v>
      </c>
      <c r="H20" s="171">
        <f>F20/sumif($F$6:$F1015,"&lt;&gt;NoData")</f>
        <v/>
      </c>
      <c r="I20" s="95" t="n">
        <v>0.777469249</v>
      </c>
      <c r="J20" s="95" t="n">
        <v>346971.5294</v>
      </c>
      <c r="K20" s="95" t="n">
        <v>1184223.926</v>
      </c>
      <c r="L20" s="95" t="n">
        <v>1254.95078642981</v>
      </c>
      <c r="M20" s="95" t="n">
        <v>1515.14814814815</v>
      </c>
      <c r="N20" s="196" t="n"/>
      <c r="O20" s="107" t="n"/>
    </row>
    <row r="21" ht="12.75" customHeight="1" s="198">
      <c r="A21" s="101" t="inlineStr">
        <is>
          <t>Thailand</t>
        </is>
      </c>
      <c r="B21" s="62">
        <f t="array" ref="B21">INDEX(Countries!$D$2:$D$255, MATCH($A21, Countries!$B$2:$B$255, 0))
</f>
        <v/>
      </c>
      <c r="C21" s="95" t="n">
        <v>2536.661765</v>
      </c>
      <c r="D21" s="57">
        <f>C21*100</f>
        <v/>
      </c>
      <c r="E21" s="95" t="n">
        <v>118.3960508</v>
      </c>
      <c r="F21" s="57">
        <f>E21*100</f>
        <v/>
      </c>
      <c r="G21" s="95" t="n">
        <v>4.67</v>
      </c>
      <c r="H21" s="171">
        <f>F21/sumif($F$6:$F1016,"&lt;&gt;NoData")</f>
        <v/>
      </c>
      <c r="I21" s="95" t="n">
        <v>0.766682286</v>
      </c>
      <c r="J21" s="95" t="n">
        <v>488789.053</v>
      </c>
      <c r="K21" s="95" t="n">
        <v>2211488.634</v>
      </c>
      <c r="L21" s="95" t="n">
        <v>1348.35935029467</v>
      </c>
      <c r="M21" s="95" t="n">
        <v>1211.06854576037</v>
      </c>
      <c r="N21" s="196" t="n"/>
      <c r="O21" s="107" t="n"/>
    </row>
    <row r="22" ht="12.75" customHeight="1" s="198">
      <c r="A22" s="101" t="inlineStr">
        <is>
          <t>Madagascar</t>
        </is>
      </c>
      <c r="B22" s="62">
        <f t="array" ref="B22">INDEX(Countries!$D$2:$D$255, MATCH($A22, Countries!$B$2:$B$255, 0))
</f>
        <v/>
      </c>
      <c r="C22" s="95" t="n">
        <v>2778.524177</v>
      </c>
      <c r="D22" s="57">
        <f>C22*100</f>
        <v/>
      </c>
      <c r="E22" s="95" t="n">
        <v>114.0695157</v>
      </c>
      <c r="F22" s="57">
        <f>E22*100</f>
        <v/>
      </c>
      <c r="G22" s="95" t="n">
        <v>4.11</v>
      </c>
      <c r="H22" s="171">
        <f>F22/sumif($F$6:$F1017,"&lt;&gt;NoData")</f>
        <v/>
      </c>
      <c r="I22" s="95" t="n">
        <v>0.765889996</v>
      </c>
      <c r="J22" s="95" t="n">
        <v>330609.0338</v>
      </c>
      <c r="K22" s="95" t="n">
        <v>487330.1725</v>
      </c>
      <c r="L22" s="95" t="n">
        <v>1400.91526788395</v>
      </c>
      <c r="M22" s="95" t="n">
        <v>1333.98331756116</v>
      </c>
      <c r="N22" s="196" t="n"/>
      <c r="O22" s="107" t="n"/>
    </row>
    <row r="23" ht="12.75" customHeight="1" s="198">
      <c r="A23" s="101" t="inlineStr">
        <is>
          <t>Guinea</t>
        </is>
      </c>
      <c r="B23" s="62">
        <f t="array" ref="B23">INDEX(Countries!$D$2:$D$255, MATCH($A23, Countries!$B$2:$B$255, 0))
</f>
        <v/>
      </c>
      <c r="C23" s="95" t="n">
        <v>2204.394826</v>
      </c>
      <c r="D23" s="57">
        <f>C23*100</f>
        <v/>
      </c>
      <c r="E23" s="95" t="n">
        <v>109.9504503</v>
      </c>
      <c r="F23" s="57">
        <f>E23*100</f>
        <v/>
      </c>
      <c r="G23" s="95" t="n">
        <v>4.99</v>
      </c>
      <c r="H23" s="171">
        <f>F23/sumif($F$6:$F1018,"&lt;&gt;NoData")</f>
        <v/>
      </c>
      <c r="I23" s="95" t="n">
        <v>0.788463642</v>
      </c>
      <c r="J23" s="95" t="n">
        <v>210085.5155</v>
      </c>
      <c r="K23" s="95" t="n">
        <v>1787007.674</v>
      </c>
      <c r="L23" s="95" t="n">
        <v>1186.40216204067</v>
      </c>
      <c r="M23" s="95" t="n">
        <v>1323.51010907156</v>
      </c>
      <c r="N23" s="196" t="n"/>
      <c r="O23" s="107" t="n"/>
    </row>
    <row r="24" ht="12.75" customHeight="1" s="198">
      <c r="A24" s="101" t="inlineStr">
        <is>
          <t>Colombia</t>
        </is>
      </c>
      <c r="B24" s="62">
        <f t="array" ref="B24">INDEX(Countries!$D$2:$D$255, MATCH($A24, Countries!$B$2:$B$255, 0))
</f>
        <v/>
      </c>
      <c r="C24" s="95" t="n">
        <v>2811.906558</v>
      </c>
      <c r="D24" s="57">
        <f>C24*100</f>
        <v/>
      </c>
      <c r="E24" s="95" t="n">
        <v>102.0748808</v>
      </c>
      <c r="F24" s="57">
        <f>E24*100</f>
        <v/>
      </c>
      <c r="G24" s="95" t="n">
        <v>3.63</v>
      </c>
      <c r="H24" s="171">
        <f>F24/sumif($F$6:$F1019,"&lt;&gt;NoData")</f>
        <v/>
      </c>
      <c r="I24" s="95" t="n">
        <v>0.790019218</v>
      </c>
      <c r="J24" s="95" t="n">
        <v>140282.4835</v>
      </c>
      <c r="K24" s="95" t="n">
        <v>914120.9083</v>
      </c>
      <c r="L24" s="95" t="n">
        <v>1357.68732667573</v>
      </c>
      <c r="M24" s="95" t="n">
        <v>836.717492157789</v>
      </c>
      <c r="N24" s="196" t="n"/>
      <c r="O24" s="107" t="n"/>
    </row>
    <row r="25" ht="12.75" customHeight="1" s="198">
      <c r="A25" s="101" t="inlineStr">
        <is>
          <t>The Bahamas</t>
        </is>
      </c>
      <c r="B25" s="62">
        <f t="array" ref="B25">INDEX(Countries!$D$2:$D$255, MATCH($A25, Countries!$B$2:$B$255, 0))
</f>
        <v/>
      </c>
      <c r="C25" s="95" t="n">
        <v>1549.38068</v>
      </c>
      <c r="D25" s="57">
        <f>C25*100</f>
        <v/>
      </c>
      <c r="E25" s="95" t="n">
        <v>98.42169833</v>
      </c>
      <c r="F25" s="57">
        <f>E25*100</f>
        <v/>
      </c>
      <c r="G25" s="95" t="n">
        <v>6.35</v>
      </c>
      <c r="H25" s="171">
        <f>F25/sumif($F$6:$F1020,"&lt;&gt;NoData")</f>
        <v/>
      </c>
      <c r="I25" s="95" t="n">
        <v>0.767059017</v>
      </c>
      <c r="J25" s="95" t="n">
        <v>21094.53275</v>
      </c>
      <c r="K25" s="95" t="n">
        <v>584263.9963</v>
      </c>
      <c r="L25" s="95" t="n">
        <v>1070.47581197812</v>
      </c>
      <c r="M25" s="95" t="n">
        <v>2002.65096238417</v>
      </c>
      <c r="N25" s="196" t="n"/>
      <c r="O25" s="107" t="n"/>
    </row>
    <row r="26" ht="12.75" customHeight="1" s="198">
      <c r="A26" s="101" t="inlineStr">
        <is>
          <t>United States</t>
        </is>
      </c>
      <c r="B26" s="62">
        <f t="array" ref="B26">INDEX(Countries!$D$2:$D$255, MATCH($A26, Countries!$B$2:$B$255, 0))
</f>
        <v/>
      </c>
      <c r="C26" s="95" t="n">
        <v>2335.590339</v>
      </c>
      <c r="D26" s="57">
        <f>C26*100</f>
        <v/>
      </c>
      <c r="E26" s="95" t="n">
        <v>96.65780512000001</v>
      </c>
      <c r="F26" s="57">
        <f>E26*100</f>
        <v/>
      </c>
      <c r="G26" s="95" t="n">
        <v>4.14</v>
      </c>
      <c r="H26" s="171">
        <f>F26/sumif($F$6:$F1021,"&lt;&gt;NoData")</f>
        <v/>
      </c>
      <c r="I26" s="95" t="n">
        <v>0.679118373</v>
      </c>
      <c r="J26" s="95" t="n">
        <v>44166.25352</v>
      </c>
      <c r="K26" s="95" t="n">
        <v>890466.3175</v>
      </c>
      <c r="L26" s="95" t="n">
        <v>1119.74982908954</v>
      </c>
      <c r="M26" s="95" t="n">
        <v>1076.06910274381</v>
      </c>
      <c r="N26" s="196" t="n"/>
      <c r="O26" s="107" t="n"/>
    </row>
    <row r="27" ht="12.75" customHeight="1" s="198">
      <c r="A27" s="101" t="inlineStr">
        <is>
          <t>Suriname</t>
        </is>
      </c>
      <c r="B27" s="62">
        <f t="array" ref="B27">INDEX(Countries!$D$2:$D$255, MATCH($A27, Countries!$B$2:$B$255, 0))
</f>
        <v/>
      </c>
      <c r="C27" s="95" t="n">
        <v>797.5191898</v>
      </c>
      <c r="D27" s="57">
        <f>C27*100</f>
        <v/>
      </c>
      <c r="E27" s="95" t="n">
        <v>87.54907638</v>
      </c>
      <c r="F27" s="57">
        <f>E27*100</f>
        <v/>
      </c>
      <c r="G27" s="95" t="n">
        <v>10.98</v>
      </c>
      <c r="H27" s="171">
        <f>F27/sumif($F$6:$F1022,"&lt;&gt;NoData")</f>
        <v/>
      </c>
      <c r="I27" s="95" t="n">
        <v>0.785281676</v>
      </c>
      <c r="J27" s="95" t="n">
        <v>198048.6517</v>
      </c>
      <c r="K27" s="95" t="n">
        <v>1404332.357</v>
      </c>
      <c r="L27" s="95" t="n">
        <v>1236.43115777724</v>
      </c>
      <c r="M27" s="95" t="n">
        <v>1053.96801934493</v>
      </c>
      <c r="N27" s="196" t="n"/>
      <c r="O27" s="107" t="n"/>
    </row>
    <row r="28" ht="12.75" customHeight="1" s="198">
      <c r="A28" s="101" t="inlineStr">
        <is>
          <t>Sierra Leone</t>
        </is>
      </c>
      <c r="B28" s="62">
        <f t="array" ref="B28">INDEX(Countries!$D$2:$D$255, MATCH($A28, Countries!$B$2:$B$255, 0))
</f>
        <v/>
      </c>
      <c r="C28" s="95" t="n">
        <v>1519.68343</v>
      </c>
      <c r="D28" s="57">
        <f>C28*100</f>
        <v/>
      </c>
      <c r="E28" s="95" t="n">
        <v>80.19360555999999</v>
      </c>
      <c r="F28" s="57">
        <f>E28*100</f>
        <v/>
      </c>
      <c r="G28" s="95" t="n">
        <v>5.28</v>
      </c>
      <c r="H28" s="171">
        <f>F28/sumif($F$6:$F1023,"&lt;&gt;NoData")</f>
        <v/>
      </c>
      <c r="I28" s="95" t="n">
        <v>0.704</v>
      </c>
      <c r="J28" s="95" t="n">
        <v>160619.0045</v>
      </c>
      <c r="K28" s="95" t="n">
        <v>1218900.714</v>
      </c>
      <c r="L28" s="95" t="n">
        <v>1221.68712849381</v>
      </c>
      <c r="M28" s="95" t="n">
        <v>1791.87320189783</v>
      </c>
      <c r="N28" s="196" t="n"/>
      <c r="O28" s="107" t="n"/>
    </row>
    <row r="29" ht="12.75" customHeight="1" s="198">
      <c r="A29" s="101" t="inlineStr">
        <is>
          <t>Honduras</t>
        </is>
      </c>
      <c r="B29" s="62">
        <f t="array" ref="B29">INDEX(Countries!$D$2:$D$255, MATCH($A29, Countries!$B$2:$B$255, 0))
</f>
        <v/>
      </c>
      <c r="C29" s="95" t="n">
        <v>605.7352699</v>
      </c>
      <c r="D29" s="57">
        <f>C29*100</f>
        <v/>
      </c>
      <c r="E29" s="95" t="n">
        <v>71.05466262</v>
      </c>
      <c r="F29" s="57">
        <f>E29*100</f>
        <v/>
      </c>
      <c r="G29" s="95" t="n">
        <v>11.73</v>
      </c>
      <c r="H29" s="171">
        <f>F29/sumif($F$6:$F1024,"&lt;&gt;NoData")</f>
        <v/>
      </c>
      <c r="I29" s="95" t="n">
        <v>0.672635281</v>
      </c>
      <c r="J29" s="95" t="n">
        <v>124770.9923</v>
      </c>
      <c r="K29" s="95" t="n">
        <v>790779.4269</v>
      </c>
      <c r="L29" s="95" t="n">
        <v>1205.13323910058</v>
      </c>
      <c r="M29" s="95" t="n">
        <v>1227.28049736686</v>
      </c>
      <c r="N29" s="196" t="n"/>
      <c r="O29" s="107" t="n"/>
    </row>
    <row r="30" ht="12.75" customHeight="1" s="198">
      <c r="A30" s="101" t="inlineStr">
        <is>
          <t>Sri Lanka</t>
        </is>
      </c>
      <c r="B30" s="62">
        <f t="array" ref="B30">INDEX(Countries!$D$2:$D$255, MATCH($A30, Countries!$B$2:$B$255, 0))
</f>
        <v/>
      </c>
      <c r="C30" s="95" t="n">
        <v>200.778841</v>
      </c>
      <c r="D30" s="57">
        <f>C30*100</f>
        <v/>
      </c>
      <c r="E30" s="95" t="n">
        <v>64.60629958</v>
      </c>
      <c r="F30" s="57">
        <f>E30*100</f>
        <v/>
      </c>
      <c r="G30" s="95" t="n">
        <v>32.18</v>
      </c>
      <c r="H30" s="171">
        <f>F30/sumif($F$6:$F1025,"&lt;&gt;NoData")</f>
        <v/>
      </c>
      <c r="I30" s="95" t="n">
        <v>0.682538293</v>
      </c>
      <c r="J30" s="95" t="n">
        <v>73859.00765</v>
      </c>
      <c r="K30" s="95" t="n">
        <v>310103.4468</v>
      </c>
      <c r="L30" s="95" t="n">
        <v>1144.53171088212</v>
      </c>
      <c r="M30" s="95" t="n">
        <v>1026.50574998148</v>
      </c>
      <c r="N30" s="196" t="n"/>
      <c r="O30" s="107" t="n"/>
    </row>
    <row r="31" ht="12.75" customHeight="1" s="198">
      <c r="A31" s="101" t="inlineStr">
        <is>
          <t>Nicaragua</t>
        </is>
      </c>
      <c r="B31" s="62">
        <f t="array" ref="B31">INDEX(Countries!$D$2:$D$255, MATCH($A31, Countries!$B$2:$B$255, 0))
</f>
        <v/>
      </c>
      <c r="C31" s="95" t="n">
        <v>747.488063</v>
      </c>
      <c r="D31" s="57">
        <f>C31*100</f>
        <v/>
      </c>
      <c r="E31" s="95" t="n">
        <v>64.24825373</v>
      </c>
      <c r="F31" s="57">
        <f>E31*100</f>
        <v/>
      </c>
      <c r="G31" s="95" t="n">
        <v>8.6</v>
      </c>
      <c r="H31" s="171">
        <f>F31/sumif($F$6:$F1026,"&lt;&gt;NoData")</f>
        <v/>
      </c>
      <c r="I31" s="95" t="n">
        <v>0.745585382</v>
      </c>
      <c r="J31" s="95" t="n">
        <v>111594.046</v>
      </c>
      <c r="K31" s="95" t="n">
        <v>730176.193</v>
      </c>
      <c r="L31" s="95" t="n">
        <v>1173.29836724441</v>
      </c>
      <c r="M31" s="95" t="n">
        <v>1498.37517623082</v>
      </c>
      <c r="N31" s="196" t="n"/>
      <c r="O31" s="107" t="n"/>
    </row>
    <row r="32" ht="12.75" customHeight="1" s="198">
      <c r="A32" s="101" t="inlineStr">
        <is>
          <t>Bangladesh</t>
        </is>
      </c>
      <c r="B32" s="62">
        <f t="array" ref="B32">INDEX(Countries!$D$2:$D$255, MATCH($A32, Countries!$B$2:$B$255, 0))
</f>
        <v/>
      </c>
      <c r="C32" s="95" t="n">
        <v>4476.795732</v>
      </c>
      <c r="D32" s="57">
        <f>C32*100</f>
        <v/>
      </c>
      <c r="E32" s="95" t="n">
        <v>59.25652385</v>
      </c>
      <c r="F32" s="57">
        <f>E32*100</f>
        <v/>
      </c>
      <c r="G32" s="95" t="n">
        <v>1.32</v>
      </c>
      <c r="H32" s="171">
        <f>F32/sumif($F$6:$F1027,"&lt;&gt;NoData")</f>
        <v/>
      </c>
      <c r="I32" s="95" t="n">
        <v>0.752396206</v>
      </c>
      <c r="J32" s="95" t="n">
        <v>239390.189</v>
      </c>
      <c r="K32" s="95" t="n">
        <v>744242.6128999999</v>
      </c>
      <c r="L32" s="95" t="n">
        <v>1460.6216015996</v>
      </c>
      <c r="M32" s="95" t="n">
        <v>473.255092187453</v>
      </c>
      <c r="N32" s="196" t="n"/>
      <c r="O32" s="107" t="n"/>
    </row>
    <row r="33" ht="12.75" customHeight="1" s="198">
      <c r="A33" s="101" t="inlineStr">
        <is>
          <t>Tanzania, United Republic of</t>
        </is>
      </c>
      <c r="B33" s="62">
        <f t="array" ref="B33">INDEX(Countries!$D$2:$D$255, MATCH($A33, Countries!$B$2:$B$255, 0))
</f>
        <v/>
      </c>
      <c r="C33" s="95" t="n">
        <v>1106.039931</v>
      </c>
      <c r="D33" s="57">
        <f>C33*100</f>
        <v/>
      </c>
      <c r="E33" s="95" t="n">
        <v>58.95479286</v>
      </c>
      <c r="F33" s="57">
        <f>E33*100</f>
        <v/>
      </c>
      <c r="G33" s="95" t="n">
        <v>5.33</v>
      </c>
      <c r="H33" s="171">
        <f>F33/sumif($F$6:$F1028,"&lt;&gt;NoData")</f>
        <v/>
      </c>
      <c r="I33" s="95" t="n">
        <v>0.752206186</v>
      </c>
      <c r="J33" s="95" t="n">
        <v>214610.4235</v>
      </c>
      <c r="K33" s="95" t="n">
        <v>297475.0375</v>
      </c>
      <c r="L33" s="95" t="n">
        <v>1485.91143565682</v>
      </c>
      <c r="M33" s="95" t="n">
        <v>1916.54065669906</v>
      </c>
      <c r="N33" s="196" t="n"/>
      <c r="O33" s="107" t="n"/>
    </row>
    <row r="34" ht="12.75" customHeight="1" s="198">
      <c r="A34" s="101" t="inlineStr">
        <is>
          <t>French Guiana</t>
        </is>
      </c>
      <c r="B34" s="62">
        <f t="array" ref="B34">INDEX(Countries!$D$2:$D$255, MATCH($A34, Countries!$B$2:$B$255, 0))
</f>
        <v/>
      </c>
      <c r="C34" s="95" t="n">
        <v>630.0432082999999</v>
      </c>
      <c r="D34" s="57">
        <f>C34*100</f>
        <v/>
      </c>
      <c r="E34" s="95" t="n">
        <v>54.25866761</v>
      </c>
      <c r="F34" s="57">
        <f>E34*100</f>
        <v/>
      </c>
      <c r="G34" s="95" t="n">
        <v>8.609999999999999</v>
      </c>
      <c r="H34" s="171">
        <f>F34/sumif($F$6:$F1029,"&lt;&gt;NoData")</f>
        <v/>
      </c>
      <c r="I34" s="95" t="n">
        <v>0.771909215</v>
      </c>
      <c r="J34" s="95" t="n">
        <v>202585.2195</v>
      </c>
      <c r="K34" s="95" t="n">
        <v>937725.5666</v>
      </c>
      <c r="L34" s="95" t="n">
        <v>1356.0455801105</v>
      </c>
      <c r="M34" s="95" t="n">
        <v>1434.23123955371</v>
      </c>
      <c r="N34" s="196" t="n"/>
      <c r="O34" s="107" t="n"/>
    </row>
    <row r="35" ht="12.75" customHeight="1" s="198">
      <c r="A35" s="101" t="inlineStr">
        <is>
          <t>Venezuela (Bolivarian Republic of)</t>
        </is>
      </c>
      <c r="B35" s="62">
        <f t="array" ref="B35">INDEX(Countries!$D$2:$D$255, MATCH($A35, Countries!$B$2:$B$255, 0))
</f>
        <v/>
      </c>
      <c r="C35" s="95" t="n">
        <v>2848.702798</v>
      </c>
      <c r="D35" s="57">
        <f>C35*100</f>
        <v/>
      </c>
      <c r="E35" s="95" t="n">
        <v>51.12745358</v>
      </c>
      <c r="F35" s="57">
        <f>E35*100</f>
        <v/>
      </c>
      <c r="G35" s="95" t="n">
        <v>1.79</v>
      </c>
      <c r="H35" s="171">
        <f>F35/sumif($F$6:$F1030,"&lt;&gt;NoData")</f>
        <v/>
      </c>
      <c r="I35" s="95" t="n">
        <v>0.618583915</v>
      </c>
      <c r="J35" s="95" t="n">
        <v>82491.58452999999</v>
      </c>
      <c r="K35" s="95" t="n">
        <v>481707.7878</v>
      </c>
      <c r="L35" s="95" t="n">
        <v>1491.14537260231</v>
      </c>
      <c r="M35" s="95" t="n">
        <v>14.2533203757694</v>
      </c>
      <c r="N35" s="196" t="n"/>
      <c r="O35" s="107" t="n"/>
    </row>
    <row r="36" ht="12.75" customHeight="1" s="198">
      <c r="A36" s="101" t="inlineStr">
        <is>
          <t>Papua New Guinea</t>
        </is>
      </c>
      <c r="B36" s="62">
        <f t="array" ref="B36">INDEX(Countries!$D$2:$D$255, MATCH($A36, Countries!$B$2:$B$255, 0))
</f>
        <v/>
      </c>
      <c r="C36" s="95" t="n">
        <v>4521.602232</v>
      </c>
      <c r="D36" s="57">
        <f>C36*100</f>
        <v/>
      </c>
      <c r="E36" s="95" t="n">
        <v>48.95026477</v>
      </c>
      <c r="F36" s="57">
        <f>E36*100</f>
        <v/>
      </c>
      <c r="G36" s="95" t="n">
        <v>1.08</v>
      </c>
      <c r="H36" s="171">
        <f>F36/sumif($F$6:$F1031,"&lt;&gt;NoData")</f>
        <v/>
      </c>
      <c r="I36" s="95" t="n">
        <v>0.716676329</v>
      </c>
      <c r="J36" s="95" t="n">
        <v>239381.0467</v>
      </c>
      <c r="K36" s="95" t="n">
        <v>333262.7729</v>
      </c>
      <c r="L36" s="95" t="n">
        <v>886.4839940000001</v>
      </c>
      <c r="M36" s="95" t="n">
        <v>1611.47180574092</v>
      </c>
      <c r="N36" s="196" t="n"/>
      <c r="O36" s="107" t="n"/>
    </row>
    <row r="37" ht="12.75" customHeight="1" s="198">
      <c r="A37" s="101" t="inlineStr">
        <is>
          <t>Saudi Arabia</t>
        </is>
      </c>
      <c r="B37" s="62">
        <f t="array" ref="B37">INDEX(Countries!$D$2:$D$255, MATCH($A37, Countries!$B$2:$B$255, 0))
</f>
        <v/>
      </c>
      <c r="C37" s="95" t="n">
        <v>69.27158295</v>
      </c>
      <c r="D37" s="57">
        <f>C37*100</f>
        <v/>
      </c>
      <c r="E37" s="95" t="n">
        <v>48.80168582</v>
      </c>
      <c r="F37" s="57">
        <f>E37*100</f>
        <v/>
      </c>
      <c r="G37" s="95" t="n">
        <v>70.45</v>
      </c>
      <c r="H37" s="171">
        <f>F37/sumif($F$6:$F1032,"&lt;&gt;NoData")</f>
        <v/>
      </c>
      <c r="I37" s="95" t="n">
        <v>0.722</v>
      </c>
      <c r="J37" s="95" t="n">
        <v>18316.32696</v>
      </c>
      <c r="K37" s="95" t="n">
        <v>47595.96932</v>
      </c>
      <c r="L37" s="95" t="n">
        <v>1078.49729757034</v>
      </c>
      <c r="M37" s="95" t="n">
        <v>1082.5878076608</v>
      </c>
      <c r="N37" s="196" t="n"/>
      <c r="O37" s="107" t="n"/>
    </row>
    <row r="38" ht="12.75" customHeight="1" s="198">
      <c r="A38" s="101" t="inlineStr">
        <is>
          <t>Turks and Caicos Islands</t>
        </is>
      </c>
      <c r="B38" s="62">
        <f t="array" ref="B38">INDEX(Countries!$D$2:$D$255, MATCH($A38, Countries!$B$2:$B$255, 0))
</f>
        <v/>
      </c>
      <c r="C38" s="95" t="n">
        <v>165.6849622</v>
      </c>
      <c r="D38" s="57">
        <f>C38*100</f>
        <v/>
      </c>
      <c r="E38" s="95" t="n">
        <v>47.99182256</v>
      </c>
      <c r="F38" s="57">
        <f>E38*100</f>
        <v/>
      </c>
      <c r="G38" s="95" t="n">
        <v>28.97</v>
      </c>
      <c r="H38" s="171">
        <f>F38/sumif($F$6:$F1033,"&lt;&gt;NoData")</f>
        <v/>
      </c>
      <c r="I38" s="95" t="n">
        <v>0.703447738</v>
      </c>
      <c r="J38" s="95" t="n">
        <v>13124.19855</v>
      </c>
      <c r="K38" s="95" t="n">
        <v>1412.837347</v>
      </c>
      <c r="L38" s="95" t="n">
        <v>1075.66537384184</v>
      </c>
      <c r="M38" s="95" t="n">
        <v>892.949851435312</v>
      </c>
      <c r="N38" s="196" t="n"/>
      <c r="O38" s="107" t="n"/>
    </row>
    <row r="39" ht="12.75" customHeight="1" s="198">
      <c r="A39" s="101" t="inlineStr">
        <is>
          <t>China</t>
        </is>
      </c>
      <c r="B39" s="62">
        <f t="array" ref="B39">INDEX(Countries!$D$2:$D$255, MATCH($A39, Countries!$B$2:$B$255, 0))
</f>
        <v/>
      </c>
      <c r="C39" s="95" t="n">
        <v>225.6694849</v>
      </c>
      <c r="D39" s="57">
        <f>C39*100</f>
        <v/>
      </c>
      <c r="E39" s="95" t="n">
        <v>46.14791406</v>
      </c>
      <c r="F39" s="57">
        <f>E39*100</f>
        <v/>
      </c>
      <c r="G39" s="95" t="n">
        <v>20.45</v>
      </c>
      <c r="H39" s="171">
        <f>F39/sumif($F$6:$F1034,"&lt;&gt;NoData")</f>
        <v/>
      </c>
      <c r="I39" s="95" t="n">
        <v>0.769341716</v>
      </c>
      <c r="J39" s="95" t="n">
        <v>128582.3978</v>
      </c>
      <c r="K39" s="95" t="n">
        <v>942340.1372999999</v>
      </c>
      <c r="L39" s="95" t="n">
        <v>1238.84446019676</v>
      </c>
      <c r="M39" s="95" t="n">
        <v>2047.01185516137</v>
      </c>
      <c r="N39" s="196" t="n"/>
      <c r="O39" s="107" t="n"/>
    </row>
    <row r="40" ht="12.75" customHeight="1" s="198">
      <c r="A40" s="101" t="inlineStr">
        <is>
          <t>Panama</t>
        </is>
      </c>
      <c r="B40" s="62">
        <f t="array" ref="B40">INDEX(Countries!$D$2:$D$255, MATCH($A40, Countries!$B$2:$B$255, 0))
</f>
        <v/>
      </c>
      <c r="C40" s="95" t="n">
        <v>1531.742205</v>
      </c>
      <c r="D40" s="57">
        <f>C40*100</f>
        <v/>
      </c>
      <c r="E40" s="95" t="n">
        <v>37.77720193</v>
      </c>
      <c r="F40" s="57">
        <f>E40*100</f>
        <v/>
      </c>
      <c r="G40" s="95" t="n">
        <v>2.47</v>
      </c>
      <c r="H40" s="171">
        <f>F40/sumif($F$6:$F1035,"&lt;&gt;NoData")</f>
        <v/>
      </c>
      <c r="I40" s="95" t="n">
        <v>0.802318149</v>
      </c>
      <c r="J40" s="95" t="n">
        <v>154598.4264</v>
      </c>
      <c r="K40" s="95" t="n">
        <v>437293.0749</v>
      </c>
      <c r="L40" s="95" t="n">
        <v>1420.9900693655</v>
      </c>
      <c r="M40" s="95" t="n">
        <v>1547.55111293049</v>
      </c>
      <c r="N40" s="196" t="n"/>
      <c r="O40" s="107" t="n"/>
    </row>
    <row r="41" ht="12.75" customHeight="1" s="198">
      <c r="A41" s="101" t="inlineStr">
        <is>
          <t>Iran (Islamic Republic of)</t>
        </is>
      </c>
      <c r="B41" s="62">
        <f t="array" ref="B41">INDEX(Countries!$D$2:$D$255, MATCH($A41, Countries!$B$2:$B$255, 0))
</f>
        <v/>
      </c>
      <c r="C41" s="95" t="n">
        <v>112.3875259</v>
      </c>
      <c r="D41" s="57">
        <f>C41*100</f>
        <v/>
      </c>
      <c r="E41" s="95" t="n">
        <v>35.72358526</v>
      </c>
      <c r="F41" s="57">
        <f>E41*100</f>
        <v/>
      </c>
      <c r="G41" s="95" t="n">
        <v>31.79</v>
      </c>
      <c r="H41" s="171">
        <f>F41/sumif($F$6:$F1036,"&lt;&gt;NoData")</f>
        <v/>
      </c>
      <c r="I41" s="95" t="n">
        <v>0.764</v>
      </c>
      <c r="J41" s="95" t="n">
        <v>12619.47746</v>
      </c>
      <c r="K41" s="95" t="n">
        <v>40217.78243</v>
      </c>
      <c r="L41" s="95" t="n">
        <v>1097.7747864634</v>
      </c>
      <c r="M41" s="95" t="n">
        <v>856.068860450944</v>
      </c>
      <c r="N41" s="196" t="n"/>
      <c r="O41" s="107" t="n"/>
    </row>
    <row r="42" ht="12.75" customHeight="1" s="198">
      <c r="A42" s="101" t="inlineStr">
        <is>
          <t>Ghana</t>
        </is>
      </c>
      <c r="B42" s="62">
        <f t="array" ref="B42">INDEX(Countries!$D$2:$D$255, MATCH($A42, Countries!$B$2:$B$255, 0))
</f>
        <v/>
      </c>
      <c r="C42" s="95" t="n">
        <v>178.8692992</v>
      </c>
      <c r="D42" s="57">
        <f>C42*100</f>
        <v/>
      </c>
      <c r="E42" s="95" t="n">
        <v>34.5126585</v>
      </c>
      <c r="F42" s="57">
        <f>E42*100</f>
        <v/>
      </c>
      <c r="G42" s="95" t="n">
        <v>19.29</v>
      </c>
      <c r="H42" s="171">
        <f>F42/sumif($F$6:$F1037,"&lt;&gt;NoData")</f>
        <v/>
      </c>
      <c r="I42" s="95" t="n">
        <v>0.6919999999999999</v>
      </c>
      <c r="J42" s="95" t="n">
        <v>26401.60708</v>
      </c>
      <c r="K42" s="95" t="n">
        <v>308278.8105</v>
      </c>
      <c r="L42" s="95" t="n">
        <v>1185.03242789783</v>
      </c>
      <c r="M42" s="95" t="n">
        <v>852.23259752632</v>
      </c>
      <c r="N42" s="196" t="n"/>
      <c r="O42" s="107" t="n"/>
    </row>
    <row r="43" ht="12.75" customHeight="1" s="198">
      <c r="A43" s="101" t="inlineStr">
        <is>
          <t>Cameroon</t>
        </is>
      </c>
      <c r="B43" s="62">
        <f t="array" ref="B43">INDEX(Countries!$D$2:$D$255, MATCH($A43, Countries!$B$2:$B$255, 0))
</f>
        <v/>
      </c>
      <c r="C43" s="95" t="n">
        <v>1969.954523</v>
      </c>
      <c r="D43" s="57">
        <f>C43*100</f>
        <v/>
      </c>
      <c r="E43" s="95" t="n">
        <v>27.74185936</v>
      </c>
      <c r="F43" s="57">
        <f>E43*100</f>
        <v/>
      </c>
      <c r="G43" s="95" t="n">
        <v>1.41</v>
      </c>
      <c r="H43" s="171">
        <f>F43/sumif($F$6:$F1038,"&lt;&gt;NoData")</f>
        <v/>
      </c>
      <c r="I43" s="95" t="n">
        <v>0.735895451</v>
      </c>
      <c r="J43" s="95" t="n">
        <v>99781.20617</v>
      </c>
      <c r="K43" s="95" t="n">
        <v>198445.5176</v>
      </c>
      <c r="L43" s="95" t="n">
        <v>1552.00930241893</v>
      </c>
      <c r="M43" s="95" t="n">
        <v>1027.44542123876</v>
      </c>
      <c r="N43" s="196" t="n"/>
      <c r="O43" s="107" t="n"/>
    </row>
    <row r="44" ht="12.75" customHeight="1" s="198">
      <c r="A44" s="101" t="inlineStr">
        <is>
          <t>Belize</t>
        </is>
      </c>
      <c r="B44" s="62">
        <f t="array" ref="B44">INDEX(Countries!$D$2:$D$255, MATCH($A44, Countries!$B$2:$B$255, 0))
</f>
        <v/>
      </c>
      <c r="C44" s="95" t="n">
        <v>529.729809</v>
      </c>
      <c r="D44" s="57">
        <f>C44*100</f>
        <v/>
      </c>
      <c r="E44" s="95" t="n">
        <v>24.45760582</v>
      </c>
      <c r="F44" s="57">
        <f>E44*100</f>
        <v/>
      </c>
      <c r="G44" s="95" t="n">
        <v>4.62</v>
      </c>
      <c r="H44" s="171">
        <f>F44/sumif($F$6:$F1039,"&lt;&gt;NoData")</f>
        <v/>
      </c>
      <c r="I44" s="95" t="n">
        <v>0.697255103</v>
      </c>
      <c r="J44" s="95" t="n">
        <v>12146.88893</v>
      </c>
      <c r="K44" s="95" t="n">
        <v>362210.4725</v>
      </c>
      <c r="L44" s="95" t="n">
        <v>1101.7859462439</v>
      </c>
      <c r="M44" s="95" t="n">
        <v>1337.16595933105</v>
      </c>
      <c r="N44" s="196" t="n"/>
      <c r="O44" s="107" t="n"/>
    </row>
    <row r="45" ht="12.75" customHeight="1" s="198">
      <c r="A45" s="101" t="inlineStr">
        <is>
          <t>United Arab Emirates</t>
        </is>
      </c>
      <c r="B45" s="62">
        <f t="array" ref="B45">INDEX(Countries!$D$2:$D$255, MATCH($A45, Countries!$B$2:$B$255, 0))
</f>
        <v/>
      </c>
      <c r="C45" s="95" t="n">
        <v>20.75426203</v>
      </c>
      <c r="D45" s="57">
        <f>C45*100</f>
        <v/>
      </c>
      <c r="E45" s="95" t="n">
        <v>23.32548008</v>
      </c>
      <c r="F45" s="57">
        <f>E45*100</f>
        <v/>
      </c>
      <c r="G45" s="95" t="n">
        <v>112.39</v>
      </c>
      <c r="H45" s="171">
        <f>F45/sumif($F$6:$F1040,"&lt;&gt;NoData")</f>
        <v/>
      </c>
      <c r="I45" s="95" t="n">
        <v>0.6449134439999999</v>
      </c>
      <c r="J45" s="95" t="n">
        <v>7024.06328</v>
      </c>
      <c r="K45" s="95" t="n">
        <v>40835.72125</v>
      </c>
      <c r="L45" s="95" t="n">
        <v>1067.0413101793</v>
      </c>
      <c r="M45" s="95" t="n">
        <v>1445.80407028189</v>
      </c>
      <c r="N45" s="196" t="n"/>
      <c r="O45" s="107" t="n"/>
    </row>
    <row r="46" ht="12.75" customHeight="1" s="198">
      <c r="A46" s="101" t="inlineStr">
        <is>
          <t>Costa Rica</t>
        </is>
      </c>
      <c r="B46" s="62">
        <f t="array" ref="B46">INDEX(Countries!$D$2:$D$255, MATCH($A46, Countries!$B$2:$B$255, 0))
</f>
        <v/>
      </c>
      <c r="C46" s="95" t="n">
        <v>368.046201</v>
      </c>
      <c r="D46" s="57">
        <f>C46*100</f>
        <v/>
      </c>
      <c r="E46" s="95" t="n">
        <v>22.04829927</v>
      </c>
      <c r="F46" s="57">
        <f>E46*100</f>
        <v/>
      </c>
      <c r="G46" s="95" t="n">
        <v>5.99</v>
      </c>
      <c r="H46" s="171">
        <f>F46/sumif($F$6:$F1041,"&lt;&gt;NoData")</f>
        <v/>
      </c>
      <c r="I46" s="95" t="n">
        <v>0.76541225</v>
      </c>
      <c r="J46" s="95" t="n">
        <v>77455.86954</v>
      </c>
      <c r="K46" s="95" t="n">
        <v>310988.2073</v>
      </c>
      <c r="L46" s="95" t="n">
        <v>1324.55267685109</v>
      </c>
      <c r="M46" s="95" t="n">
        <v>1486.40639269406</v>
      </c>
      <c r="N46" s="196" t="n"/>
      <c r="O46" s="107" t="n"/>
    </row>
    <row r="47" ht="12.75" customHeight="1" s="198">
      <c r="A47" s="101" t="inlineStr">
        <is>
          <t>Cambodia</t>
        </is>
      </c>
      <c r="B47" s="62">
        <f t="array" ref="B47">INDEX(Countries!$D$2:$D$255, MATCH($A47, Countries!$B$2:$B$255, 0))
</f>
        <v/>
      </c>
      <c r="C47" s="95" t="n">
        <v>628.3083715</v>
      </c>
      <c r="D47" s="57">
        <f>C47*100</f>
        <v/>
      </c>
      <c r="E47" s="95" t="n">
        <v>21.29231865</v>
      </c>
      <c r="F47" s="57">
        <f>E47*100</f>
        <v/>
      </c>
      <c r="G47" s="95" t="n">
        <v>3.39</v>
      </c>
      <c r="H47" s="171">
        <f>F47/sumif($F$6:$F1042,"&lt;&gt;NoData")</f>
        <v/>
      </c>
      <c r="I47" s="95" t="n">
        <v>0.765480796</v>
      </c>
      <c r="J47" s="95" t="n">
        <v>77290.33437</v>
      </c>
      <c r="K47" s="95" t="n">
        <v>411433.7515</v>
      </c>
      <c r="L47" s="95" t="n">
        <v>1301.55487329849</v>
      </c>
      <c r="M47" s="95" t="n">
        <v>1050.49678093231</v>
      </c>
      <c r="N47" s="196" t="n"/>
      <c r="O47" s="107" t="n"/>
    </row>
    <row r="48" ht="12.75" customHeight="1" s="198">
      <c r="A48" s="101" t="inlineStr">
        <is>
          <t>Gabon</t>
        </is>
      </c>
      <c r="B48" s="62">
        <f t="array" ref="B48">INDEX(Countries!$D$2:$D$255, MATCH($A48, Countries!$B$2:$B$255, 0))
</f>
        <v/>
      </c>
      <c r="C48" s="95" t="n">
        <v>1745.438896</v>
      </c>
      <c r="D48" s="57">
        <f>C48*100</f>
        <v/>
      </c>
      <c r="E48" s="95" t="n">
        <v>20.26651383</v>
      </c>
      <c r="F48" s="57">
        <f>E48*100</f>
        <v/>
      </c>
      <c r="G48" s="95" t="n">
        <v>1.16</v>
      </c>
      <c r="H48" s="171">
        <f>F48/sumif($F$6:$F1043,"&lt;&gt;NoData")</f>
        <v/>
      </c>
      <c r="I48" s="95" t="n">
        <v>0.751707317</v>
      </c>
      <c r="J48" s="95" t="n">
        <v>93511.50988</v>
      </c>
      <c r="K48" s="95" t="n">
        <v>123654.5872</v>
      </c>
      <c r="L48" s="95" t="n">
        <v>1638.95906887505</v>
      </c>
      <c r="M48" s="95" t="n">
        <v>1252.02990663683</v>
      </c>
      <c r="N48" s="196" t="n"/>
      <c r="O48" s="107" t="n"/>
    </row>
    <row r="49" ht="12.75" customHeight="1" s="198">
      <c r="A49" s="101" t="inlineStr">
        <is>
          <t>Guyana</t>
        </is>
      </c>
      <c r="B49" s="62">
        <f t="array" ref="B49">INDEX(Countries!$D$2:$D$255, MATCH($A49, Countries!$B$2:$B$255, 0))
</f>
        <v/>
      </c>
      <c r="C49" s="95" t="n">
        <v>287.5584714</v>
      </c>
      <c r="D49" s="57">
        <f>C49*100</f>
        <v/>
      </c>
      <c r="E49" s="95" t="n">
        <v>16.91097032</v>
      </c>
      <c r="F49" s="57">
        <f>E49*100</f>
        <v/>
      </c>
      <c r="G49" s="95" t="n">
        <v>5.88</v>
      </c>
      <c r="H49" s="171">
        <f>F49/sumif($F$6:$F1044,"&lt;&gt;NoData")</f>
        <v/>
      </c>
      <c r="I49" s="95" t="n">
        <v>0.78</v>
      </c>
      <c r="J49" s="95" t="n">
        <v>34335.6552</v>
      </c>
      <c r="K49" s="95" t="n">
        <v>141468.4809</v>
      </c>
      <c r="L49" s="95" t="n">
        <v>1352.36914512802</v>
      </c>
      <c r="M49" s="95" t="n">
        <v>1002.30238053079</v>
      </c>
      <c r="N49" s="196" t="n"/>
      <c r="O49" s="107" t="n"/>
    </row>
    <row r="50" ht="12.75" customHeight="1" s="198">
      <c r="A50" s="101" t="inlineStr">
        <is>
          <t>Fiji</t>
        </is>
      </c>
      <c r="B50" s="62">
        <f t="array" ref="B50">INDEX(Countries!$D$2:$D$255, MATCH($A50, Countries!$B$2:$B$255, 0))
</f>
        <v/>
      </c>
      <c r="C50" s="95" t="n">
        <v>488.6648005</v>
      </c>
      <c r="D50" s="57">
        <f>C50*100</f>
        <v/>
      </c>
      <c r="E50" s="95" t="n">
        <v>16.83079506</v>
      </c>
      <c r="F50" s="57">
        <f>E50*100</f>
        <v/>
      </c>
      <c r="G50" s="95" t="n">
        <v>3.44</v>
      </c>
      <c r="H50" s="171">
        <f>F50/sumif($F$6:$F1045,"&lt;&gt;NoData")</f>
        <v/>
      </c>
      <c r="I50" s="95" t="n">
        <v>0.704237918</v>
      </c>
      <c r="J50" s="95" t="n">
        <v>57355.28338</v>
      </c>
      <c r="K50" s="95" t="n">
        <v>94349.24632999999</v>
      </c>
      <c r="L50" s="95" t="n">
        <v>1243.16369505687</v>
      </c>
      <c r="M50" s="95" t="n">
        <v>1058.04483434432</v>
      </c>
      <c r="N50" s="196" t="n"/>
      <c r="O50" s="107" t="n"/>
    </row>
    <row r="51" ht="12.75" customHeight="1" s="198">
      <c r="A51" s="101" t="inlineStr">
        <is>
          <t>Guatemala</t>
        </is>
      </c>
      <c r="B51" s="62">
        <f t="array" ref="B51">INDEX(Countries!$D$2:$D$255, MATCH($A51, Countries!$B$2:$B$255, 0))
</f>
        <v/>
      </c>
      <c r="C51" s="95" t="n">
        <v>250.0014549</v>
      </c>
      <c r="D51" s="57">
        <f>C51*100</f>
        <v/>
      </c>
      <c r="E51" s="95" t="n">
        <v>16.34761635</v>
      </c>
      <c r="F51" s="57">
        <f>E51*100</f>
        <v/>
      </c>
      <c r="G51" s="95" t="n">
        <v>6.54</v>
      </c>
      <c r="H51" s="171">
        <f>F51/sumif($F$6:$F1046,"&lt;&gt;NoData")</f>
        <v/>
      </c>
      <c r="I51" s="95" t="n">
        <v>0.8197823950000001</v>
      </c>
      <c r="J51" s="95" t="n">
        <v>41325.49027</v>
      </c>
      <c r="K51" s="95" t="n">
        <v>165443.5824</v>
      </c>
      <c r="L51" s="95" t="n">
        <v>1333.4890782444</v>
      </c>
      <c r="M51" s="95" t="n">
        <v>950.4787618243899</v>
      </c>
      <c r="N51" s="196" t="n"/>
      <c r="O51" s="107" t="n"/>
    </row>
    <row r="52" ht="12.75" customHeight="1" s="198">
      <c r="A52" s="101" t="inlineStr">
        <is>
          <t>El Salvador</t>
        </is>
      </c>
      <c r="B52" s="62">
        <f t="array" ref="B52">INDEX(Countries!$D$2:$D$255, MATCH($A52, Countries!$B$2:$B$255, 0))
</f>
        <v/>
      </c>
      <c r="C52" s="95" t="n">
        <v>372.2127586</v>
      </c>
      <c r="D52" s="57">
        <f>C52*100</f>
        <v/>
      </c>
      <c r="E52" s="95" t="n">
        <v>16.19767899</v>
      </c>
      <c r="F52" s="57">
        <f>E52*100</f>
        <v/>
      </c>
      <c r="G52" s="95" t="n">
        <v>4.35</v>
      </c>
      <c r="H52" s="171">
        <f>F52/sumif($F$6:$F1047,"&lt;&gt;NoData")</f>
        <v/>
      </c>
      <c r="I52" s="95" t="n">
        <v>0.728</v>
      </c>
      <c r="J52" s="95" t="n">
        <v>36436.80162</v>
      </c>
      <c r="K52" s="95" t="n">
        <v>177537.8688</v>
      </c>
      <c r="L52" s="95" t="n">
        <v>1224.79781404491</v>
      </c>
      <c r="M52" s="95" t="n">
        <v>1200.71857068336</v>
      </c>
      <c r="N52" s="196" t="n"/>
      <c r="O52" s="107" t="n"/>
    </row>
    <row r="53" ht="12.75" customHeight="1" s="198">
      <c r="A53" s="101" t="inlineStr">
        <is>
          <t>Kenya</t>
        </is>
      </c>
      <c r="B53" s="62">
        <f t="array" ref="B53">INDEX(Countries!$D$2:$D$255, MATCH($A53, Countries!$B$2:$B$255, 0))
</f>
        <v/>
      </c>
      <c r="C53" s="95" t="n">
        <v>543.6436538</v>
      </c>
      <c r="D53" s="57">
        <f>C53*100</f>
        <v/>
      </c>
      <c r="E53" s="95" t="n">
        <v>16.096981</v>
      </c>
      <c r="F53" s="57">
        <f>E53*100</f>
        <v/>
      </c>
      <c r="G53" s="95" t="n">
        <v>2.96</v>
      </c>
      <c r="H53" s="171">
        <f>F53/sumif($F$6:$F1048,"&lt;&gt;NoData")</f>
        <v/>
      </c>
      <c r="I53" s="95" t="n">
        <v>0.728</v>
      </c>
      <c r="J53" s="95" t="n">
        <v>17306.89868</v>
      </c>
      <c r="K53" s="95" t="n">
        <v>91675.34517</v>
      </c>
      <c r="L53" s="95" t="n">
        <v>1173.83338996489</v>
      </c>
      <c r="M53" s="95" t="n">
        <v>1466.37086901721</v>
      </c>
      <c r="N53" s="196" t="n"/>
      <c r="O53" s="107" t="n"/>
    </row>
    <row r="54" ht="12.75" customHeight="1" s="198">
      <c r="A54" s="101" t="inlineStr">
        <is>
          <t>Solomon Islands</t>
        </is>
      </c>
      <c r="B54" s="62">
        <f t="array" ref="B54">INDEX(Countries!$D$2:$D$255, MATCH($A54, Countries!$B$2:$B$255, 0))
</f>
        <v/>
      </c>
      <c r="C54" s="95" t="n">
        <v>528.0527669000001</v>
      </c>
      <c r="D54" s="57">
        <f>C54*100</f>
        <v/>
      </c>
      <c r="E54" s="95" t="n">
        <v>15.4123701</v>
      </c>
      <c r="F54" s="57">
        <f>E54*100</f>
        <v/>
      </c>
      <c r="G54" s="95" t="n">
        <v>2.92</v>
      </c>
      <c r="H54" s="171">
        <f>F54/sumif($F$6:$F1049,"&lt;&gt;NoData")</f>
        <v/>
      </c>
      <c r="I54" s="95" t="n">
        <v>0.739684594</v>
      </c>
      <c r="J54" s="95" t="n">
        <v>48625.70962</v>
      </c>
      <c r="K54" s="95" t="n">
        <v>86828.49801</v>
      </c>
      <c r="L54" s="95" t="n">
        <v>1372.67277147832</v>
      </c>
      <c r="M54" s="95" t="n">
        <v>986.7307493399391</v>
      </c>
      <c r="N54" s="196" t="n"/>
      <c r="O54" s="107" t="n"/>
    </row>
    <row r="55" ht="12.75" customHeight="1" s="198">
      <c r="A55" s="101" t="inlineStr">
        <is>
          <t>Senegal</t>
        </is>
      </c>
      <c r="B55" s="62">
        <f t="array" ref="B55">INDEX(Countries!$D$2:$D$255, MATCH($A55, Countries!$B$2:$B$255, 0))
</f>
        <v/>
      </c>
      <c r="C55" s="95" t="n">
        <v>1265.313226</v>
      </c>
      <c r="D55" s="57">
        <f>C55*100</f>
        <v/>
      </c>
      <c r="E55" s="95" t="n">
        <v>15.38869277</v>
      </c>
      <c r="F55" s="57">
        <f>E55*100</f>
        <v/>
      </c>
      <c r="G55" s="95" t="n">
        <v>1.22</v>
      </c>
      <c r="H55" s="171">
        <f>F55/sumif($F$6:$F1050,"&lt;&gt;NoData")</f>
        <v/>
      </c>
      <c r="I55" s="95" t="n">
        <v>0.7075572490000001</v>
      </c>
      <c r="J55" s="95" t="n">
        <v>13401.89597</v>
      </c>
      <c r="K55" s="95" t="n">
        <v>183070.3002</v>
      </c>
      <c r="L55" s="95" t="n">
        <v>1107.74042252473</v>
      </c>
      <c r="M55" s="95" t="n">
        <v>992.428478887086</v>
      </c>
      <c r="N55" s="196" t="n"/>
      <c r="O55" s="107" t="n"/>
    </row>
    <row r="56" ht="12.75" customHeight="1" s="198">
      <c r="A56" s="101" t="inlineStr">
        <is>
          <t>New Zealand</t>
        </is>
      </c>
      <c r="B56" s="62">
        <f t="array" ref="B56">INDEX(Countries!$D$2:$D$255, MATCH($A56, Countries!$B$2:$B$255, 0))
</f>
        <v/>
      </c>
      <c r="C56" s="95" t="n">
        <v>295.7085724</v>
      </c>
      <c r="D56" s="57">
        <f>C56*100</f>
        <v/>
      </c>
      <c r="E56" s="95" t="n">
        <v>13.88945937</v>
      </c>
      <c r="F56" s="57">
        <f>E56*100</f>
        <v/>
      </c>
      <c r="G56" s="95" t="n">
        <v>4.7</v>
      </c>
      <c r="H56" s="171">
        <f>F56/sumif($F$6:$F1051,"&lt;&gt;NoData")</f>
        <v/>
      </c>
      <c r="I56" s="95" t="n">
        <v>0.704</v>
      </c>
      <c r="J56" s="95" t="n">
        <v>45629.98774</v>
      </c>
      <c r="K56" s="95" t="n">
        <v>87578.84265999999</v>
      </c>
      <c r="L56" s="95" t="n">
        <v>1329.65116679583</v>
      </c>
      <c r="M56" s="95" t="n">
        <v>1266.96391935663</v>
      </c>
      <c r="N56" s="196" t="n"/>
      <c r="O56" s="107" t="n"/>
    </row>
    <row r="57" ht="12.75" customHeight="1" s="198">
      <c r="A57" s="101" t="inlineStr">
        <is>
          <t>New Caledonia</t>
        </is>
      </c>
      <c r="B57" s="62">
        <f t="array" ref="B57">INDEX(Countries!$D$2:$D$255, MATCH($A57, Countries!$B$2:$B$255, 0))
</f>
        <v/>
      </c>
      <c r="C57" s="95" t="n">
        <v>335.9337228</v>
      </c>
      <c r="D57" s="57">
        <f>C57*100</f>
        <v/>
      </c>
      <c r="E57" s="95" t="n">
        <v>12.4737935</v>
      </c>
      <c r="F57" s="57">
        <f>E57*100</f>
        <v/>
      </c>
      <c r="G57" s="95" t="n">
        <v>3.71</v>
      </c>
      <c r="H57" s="171">
        <f>F57/sumif($F$6:$F1052,"&lt;&gt;NoData")</f>
        <v/>
      </c>
      <c r="I57" s="95" t="n">
        <v>0.694118959</v>
      </c>
      <c r="J57" s="95" t="n">
        <v>30686.56214</v>
      </c>
      <c r="K57" s="95" t="n">
        <v>65665.37270000001</v>
      </c>
      <c r="L57" s="95" t="n">
        <v>1264.60344586859</v>
      </c>
      <c r="M57" s="95" t="n">
        <v>1283.7914092871</v>
      </c>
      <c r="N57" s="196" t="n"/>
      <c r="O57" s="107" t="n"/>
    </row>
    <row r="58" ht="12.75" customHeight="1" s="198">
      <c r="A58" s="101" t="inlineStr">
        <is>
          <t>Eritrea</t>
        </is>
      </c>
      <c r="B58" s="62">
        <f t="array" ref="B58">INDEX(Countries!$D$2:$D$255, MATCH($A58, Countries!$B$2:$B$255, 0))
</f>
        <v/>
      </c>
      <c r="C58" s="95" t="n">
        <v>78.38502754</v>
      </c>
      <c r="D58" s="57">
        <f>C58*100</f>
        <v/>
      </c>
      <c r="E58" s="95" t="n">
        <v>10.68482727</v>
      </c>
      <c r="F58" s="57">
        <f>E58*100</f>
        <v/>
      </c>
      <c r="G58" s="95" t="n">
        <v>13.63</v>
      </c>
      <c r="H58" s="171">
        <f>F58/sumif($F$6:$F1053,"&lt;&gt;NoData")</f>
        <v/>
      </c>
      <c r="I58" s="95" t="n">
        <v>0.717913863</v>
      </c>
      <c r="J58" s="95" t="n">
        <v>13118.52253</v>
      </c>
      <c r="K58" s="95" t="n">
        <v>24438.7567</v>
      </c>
      <c r="L58" s="95" t="n">
        <v>1168.4440227704</v>
      </c>
      <c r="M58" s="95" t="n">
        <v>937.02217453505</v>
      </c>
      <c r="N58" s="196" t="n"/>
      <c r="O58" s="107" t="n"/>
    </row>
    <row r="59" ht="12.75" customHeight="1" s="198">
      <c r="A59" s="101" t="inlineStr">
        <is>
          <t>Puerto Rico</t>
        </is>
      </c>
      <c r="B59" s="62">
        <f t="array" ref="B59">INDEX(Countries!$D$2:$D$255, MATCH($A59, Countries!$B$2:$B$255, 0))
</f>
        <v/>
      </c>
      <c r="C59" s="95" t="n">
        <v>82.88840655</v>
      </c>
      <c r="D59" s="57">
        <f>C59*100</f>
        <v/>
      </c>
      <c r="E59" s="95" t="n">
        <v>10.37058269</v>
      </c>
      <c r="F59" s="57">
        <f>E59*100</f>
        <v/>
      </c>
      <c r="G59" s="95" t="n">
        <v>12.51</v>
      </c>
      <c r="H59" s="171">
        <f>F59/sumif($F$6:$F1054,"&lt;&gt;NoData")</f>
        <v/>
      </c>
      <c r="I59" s="95" t="n">
        <v>0.669970473</v>
      </c>
      <c r="J59" s="95" t="n">
        <v>6616.973718</v>
      </c>
      <c r="K59" s="95" t="n">
        <v>105774.1387</v>
      </c>
      <c r="L59" s="95" t="n">
        <v>1091.31458333333</v>
      </c>
      <c r="M59" s="95" t="n">
        <v>1226.48607594937</v>
      </c>
      <c r="N59" s="196" t="n"/>
      <c r="O59" s="107" t="n"/>
    </row>
    <row r="60" ht="12.75" customHeight="1" s="198">
      <c r="A60" s="101" t="inlineStr">
        <is>
          <t>Peru</t>
        </is>
      </c>
      <c r="B60" s="62">
        <f t="array" ref="B60">INDEX(Countries!$D$2:$D$255, MATCH($A60, Countries!$B$2:$B$255, 0))
</f>
        <v/>
      </c>
      <c r="C60" s="95" t="n">
        <v>55.24864634</v>
      </c>
      <c r="D60" s="57">
        <f>C60*100</f>
        <v/>
      </c>
      <c r="E60" s="95" t="n">
        <v>9.085672647999999</v>
      </c>
      <c r="F60" s="57">
        <f>E60*100</f>
        <v/>
      </c>
      <c r="G60" s="95" t="n">
        <v>16.45</v>
      </c>
      <c r="H60" s="171">
        <f>F60/sumif($F$6:$F1055,"&lt;&gt;NoData")</f>
        <v/>
      </c>
      <c r="I60" s="95" t="n">
        <v>0.752844064</v>
      </c>
      <c r="J60" s="95" t="n">
        <v>25744.25505</v>
      </c>
      <c r="K60" s="95" t="n">
        <v>86357.59431</v>
      </c>
      <c r="L60" s="95" t="n">
        <v>1136.44060830251</v>
      </c>
      <c r="M60" s="95" t="n">
        <v>1487.2276571073</v>
      </c>
      <c r="N60" s="196" t="n"/>
      <c r="O60" s="107" t="n"/>
    </row>
    <row r="61" ht="12.75" customHeight="1" s="198">
      <c r="A61" s="101" t="inlineStr">
        <is>
          <t>Angola</t>
        </is>
      </c>
      <c r="B61" s="62">
        <f t="array" ref="B61">INDEX(Countries!$D$2:$D$255, MATCH($A61, Countries!$B$2:$B$255, 0))
</f>
        <v/>
      </c>
      <c r="C61" s="95" t="n">
        <v>283.1991969</v>
      </c>
      <c r="D61" s="57">
        <f>C61*100</f>
        <v/>
      </c>
      <c r="E61" s="95" t="n">
        <v>8.569580132</v>
      </c>
      <c r="F61" s="57">
        <f>E61*100</f>
        <v/>
      </c>
      <c r="G61" s="95" t="n">
        <v>3.03</v>
      </c>
      <c r="H61" s="171">
        <f>F61/sumif($F$6:$F1056,"&lt;&gt;NoData")</f>
        <v/>
      </c>
      <c r="I61" s="95" t="n">
        <v>0.6919999999999999</v>
      </c>
      <c r="J61" s="95" t="n">
        <v>30111.562</v>
      </c>
      <c r="K61" s="95" t="n">
        <v>46127.52778</v>
      </c>
      <c r="L61" s="95" t="n">
        <v>1381.65597420865</v>
      </c>
      <c r="M61" s="95" t="n">
        <v>1226.29618359325</v>
      </c>
      <c r="N61" s="196" t="n"/>
      <c r="O61" s="107" t="n"/>
    </row>
    <row r="62" ht="12.75" customHeight="1" s="198">
      <c r="A62" s="101" t="inlineStr">
        <is>
          <t>Haiti</t>
        </is>
      </c>
      <c r="B62" s="62">
        <f t="array" ref="B62">INDEX(Countries!$D$2:$D$255, MATCH($A62, Countries!$B$2:$B$255, 0))
</f>
        <v/>
      </c>
      <c r="C62" s="95" t="n">
        <v>154.2077272</v>
      </c>
      <c r="D62" s="57">
        <f>C62*100</f>
        <v/>
      </c>
      <c r="E62" s="95" t="n">
        <v>8.422391106999999</v>
      </c>
      <c r="F62" s="57">
        <f>E62*100</f>
        <v/>
      </c>
      <c r="G62" s="95" t="n">
        <v>5.46</v>
      </c>
      <c r="H62" s="171">
        <f>F62/sumif($F$6:$F1057,"&lt;&gt;NoData")</f>
        <v/>
      </c>
      <c r="I62" s="95" t="n">
        <v>0.649253626</v>
      </c>
      <c r="J62" s="95" t="n">
        <v>5137.888083</v>
      </c>
      <c r="K62" s="95" t="n">
        <v>67929.70473</v>
      </c>
      <c r="L62" s="95" t="n">
        <v>1082.13814579886</v>
      </c>
      <c r="M62" s="95" t="n">
        <v>879.04738343998</v>
      </c>
      <c r="N62" s="196" t="n"/>
      <c r="O62" s="107" t="n"/>
    </row>
    <row r="63" ht="12.75" customHeight="1" s="198">
      <c r="A63" s="101" t="inlineStr">
        <is>
          <t>Liberia</t>
        </is>
      </c>
      <c r="B63" s="62">
        <f t="array" ref="B63">INDEX(Countries!$D$2:$D$255, MATCH($A63, Countries!$B$2:$B$255, 0))
</f>
        <v/>
      </c>
      <c r="C63" s="95" t="n">
        <v>182.1369449</v>
      </c>
      <c r="D63" s="57">
        <f>C63*100</f>
        <v/>
      </c>
      <c r="E63" s="95" t="n">
        <v>6.899299169</v>
      </c>
      <c r="F63" s="57">
        <f>E63*100</f>
        <v/>
      </c>
      <c r="G63" s="95" t="n">
        <v>3.79</v>
      </c>
      <c r="H63" s="171">
        <f>F63/sumif($F$6:$F1058,"&lt;&gt;NoData")</f>
        <v/>
      </c>
      <c r="I63" s="95" t="n">
        <v>0.769919207</v>
      </c>
      <c r="J63" s="95" t="n">
        <v>9005.21146</v>
      </c>
      <c r="K63" s="95" t="n">
        <v>119651.2559</v>
      </c>
      <c r="L63" s="95" t="n">
        <v>1276.75199821389</v>
      </c>
      <c r="M63" s="95" t="n">
        <v>1382.2767473313</v>
      </c>
      <c r="N63" s="196" t="n"/>
      <c r="O63" s="107" t="n"/>
    </row>
    <row r="64" ht="12.75" customHeight="1" s="198">
      <c r="A64" s="101" t="inlineStr">
        <is>
          <t>Jamaica</t>
        </is>
      </c>
      <c r="B64" s="62">
        <f t="array" ref="B64">INDEX(Countries!$D$2:$D$255, MATCH($A64, Countries!$B$2:$B$255, 0))
</f>
        <v/>
      </c>
      <c r="C64" s="95" t="n">
        <v>99.44442863</v>
      </c>
      <c r="D64" s="57">
        <f>C64*100</f>
        <v/>
      </c>
      <c r="E64" s="95" t="n">
        <v>6.889930856</v>
      </c>
      <c r="F64" s="57">
        <f>E64*100</f>
        <v/>
      </c>
      <c r="G64" s="95" t="n">
        <v>6.93</v>
      </c>
      <c r="H64" s="171">
        <f>F64/sumif($F$6:$F1059,"&lt;&gt;NoData")</f>
        <v/>
      </c>
      <c r="I64" s="95" t="n">
        <v>0.588</v>
      </c>
      <c r="J64" s="95" t="n">
        <v>7069.658733</v>
      </c>
      <c r="K64" s="95" t="n">
        <v>53355.49443</v>
      </c>
      <c r="L64" s="95" t="n">
        <v>1125.33220314266</v>
      </c>
      <c r="M64" s="95" t="n">
        <v>1789.42742729558</v>
      </c>
      <c r="N64" s="196" t="n"/>
      <c r="O64" s="107" t="n"/>
    </row>
    <row r="65" ht="12.75" customHeight="1" s="198">
      <c r="A65" s="101" t="inlineStr">
        <is>
          <t>Dominican Republic</t>
        </is>
      </c>
      <c r="B65" s="62">
        <f t="array" ref="B65">INDEX(Countries!$D$2:$D$255, MATCH($A65, Countries!$B$2:$B$255, 0))
</f>
        <v/>
      </c>
      <c r="C65" s="95" t="n">
        <v>192.1446322</v>
      </c>
      <c r="D65" s="57">
        <f>C65*100</f>
        <v/>
      </c>
      <c r="E65" s="95" t="n">
        <v>6.821883583</v>
      </c>
      <c r="F65" s="57">
        <f>E65*100</f>
        <v/>
      </c>
      <c r="G65" s="95" t="n">
        <v>3.55</v>
      </c>
      <c r="H65" s="171">
        <f>F65/sumif($F$6:$F1060,"&lt;&gt;NoData")</f>
        <v/>
      </c>
      <c r="I65" s="95" t="n">
        <v>0.656</v>
      </c>
      <c r="J65" s="95" t="n">
        <v>4917.756231</v>
      </c>
      <c r="K65" s="95" t="n">
        <v>40109.51362</v>
      </c>
      <c r="L65" s="95" t="n">
        <v>1149.31248939899</v>
      </c>
      <c r="M65" s="95" t="n">
        <v>1521.66691365683</v>
      </c>
      <c r="N65" s="196" t="n"/>
      <c r="O65" s="107" t="n"/>
    </row>
    <row r="66" ht="12.75" customHeight="1" s="198">
      <c r="A66" s="101" t="inlineStr">
        <is>
          <t>Sudan</t>
        </is>
      </c>
      <c r="B66" s="62">
        <f t="array" ref="B66">INDEX(Countries!$D$2:$D$255, MATCH($A66, Countries!$B$2:$B$255, 0))
</f>
        <v/>
      </c>
      <c r="C66" s="95" t="n">
        <v>9.533991951999999</v>
      </c>
      <c r="D66" s="57">
        <f>C66*100</f>
        <v/>
      </c>
      <c r="E66" s="95" t="n">
        <v>6.075003194</v>
      </c>
      <c r="F66" s="57">
        <f>E66*100</f>
        <v/>
      </c>
      <c r="G66" s="95" t="n">
        <v>63.72</v>
      </c>
      <c r="H66" s="171">
        <f>F66/sumif($F$6:$F1061,"&lt;&gt;NoData")</f>
        <v/>
      </c>
      <c r="I66" s="95" t="n">
        <v>0.696</v>
      </c>
      <c r="J66" s="95" t="n">
        <v>2092.17153</v>
      </c>
      <c r="K66" s="95" t="n">
        <v>8672.374707999999</v>
      </c>
      <c r="L66" s="95" t="n">
        <v>1065.96697626419</v>
      </c>
      <c r="M66" s="95" t="n">
        <v>1079.67314752361</v>
      </c>
      <c r="N66" s="196" t="n"/>
      <c r="O66" s="107" t="n"/>
    </row>
    <row r="67" ht="12.75" customHeight="1" s="198">
      <c r="A67" s="101" t="inlineStr">
        <is>
          <t>Côte d'Ivoire</t>
        </is>
      </c>
      <c r="B67" s="62">
        <f t="array" ref="B67">INDEX(Countries!$D$2:$D$255, MATCH($A67, Countries!$B$2:$B$255, 0))
</f>
        <v/>
      </c>
      <c r="C67" s="95" t="n">
        <v>54.71590301</v>
      </c>
      <c r="D67" s="57">
        <f>C67*100</f>
        <v/>
      </c>
      <c r="E67" s="95" t="n">
        <v>6.014720473</v>
      </c>
      <c r="F67" s="57">
        <f>E67*100</f>
        <v/>
      </c>
      <c r="G67" s="95" t="n">
        <v>10.99</v>
      </c>
      <c r="H67" s="171">
        <f>F67/sumif($F$6:$F1062,"&lt;&gt;NoData")</f>
        <v/>
      </c>
      <c r="I67" s="95" t="n">
        <v>0.68</v>
      </c>
      <c r="J67" s="95" t="n">
        <v>16910.40019</v>
      </c>
      <c r="K67" s="95" t="n">
        <v>80294.9875</v>
      </c>
      <c r="L67" s="95" t="n">
        <v>1358.6717251003</v>
      </c>
      <c r="M67" s="95" t="n">
        <v>735.164500723503</v>
      </c>
      <c r="N67" s="196" t="n"/>
      <c r="O67" s="107" t="n"/>
    </row>
    <row r="68" ht="12.75" customHeight="1" s="198">
      <c r="A68" s="101" t="inlineStr">
        <is>
          <t>Gambia</t>
        </is>
      </c>
      <c r="B68" s="62">
        <f t="array" ref="B68">INDEX(Countries!$D$2:$D$255, MATCH($A68, Countries!$B$2:$B$255, 0))
</f>
        <v/>
      </c>
      <c r="C68" s="95" t="n">
        <v>608.6017394</v>
      </c>
      <c r="D68" s="57">
        <f>C68*100</f>
        <v/>
      </c>
      <c r="E68" s="95" t="n">
        <v>5.315588661</v>
      </c>
      <c r="F68" s="57">
        <f>E68*100</f>
        <v/>
      </c>
      <c r="G68" s="95" t="n">
        <v>0.87</v>
      </c>
      <c r="H68" s="171">
        <f>F68/sumif($F$6:$F1063,"&lt;&gt;NoData")</f>
        <v/>
      </c>
      <c r="I68" s="95" t="n">
        <v>0.704</v>
      </c>
      <c r="J68" s="95" t="n">
        <v>8395.51017</v>
      </c>
      <c r="K68" s="95" t="n">
        <v>37242.26218</v>
      </c>
      <c r="L68" s="95" t="n">
        <v>1141.0996153222</v>
      </c>
      <c r="M68" s="95" t="n">
        <v>1595.81655521631</v>
      </c>
      <c r="N68" s="196" t="n"/>
      <c r="O68" s="107" t="n"/>
    </row>
    <row r="69" ht="12.75" customHeight="1" s="198">
      <c r="A69" s="101" t="inlineStr">
        <is>
          <t>Equatorial Guinea</t>
        </is>
      </c>
      <c r="B69" s="62">
        <f t="array" ref="B69">INDEX(Countries!$D$2:$D$255, MATCH($A69, Countries!$B$2:$B$255, 0))
</f>
        <v/>
      </c>
      <c r="C69" s="95" t="n">
        <v>255.5770603</v>
      </c>
      <c r="D69" s="57">
        <f>C69*100</f>
        <v/>
      </c>
      <c r="E69" s="95" t="n">
        <v>3.002199266</v>
      </c>
      <c r="F69" s="57">
        <f>E69*100</f>
        <v/>
      </c>
      <c r="G69" s="95" t="n">
        <v>1.17</v>
      </c>
      <c r="H69" s="171">
        <f>F69/sumif($F$6:$F1064,"&lt;&gt;NoData")</f>
        <v/>
      </c>
      <c r="I69" s="95" t="n">
        <v>0.795135934</v>
      </c>
      <c r="J69" s="95" t="n">
        <v>10870.94773</v>
      </c>
      <c r="K69" s="95" t="n">
        <v>27608.27905</v>
      </c>
      <c r="L69" s="95" t="n">
        <v>1551.6104812495</v>
      </c>
      <c r="M69" s="95" t="n">
        <v>1394.41944712656</v>
      </c>
      <c r="N69" s="196" t="n"/>
      <c r="O69" s="107" t="n"/>
    </row>
    <row r="70" ht="12.75" customHeight="1" s="198">
      <c r="A70" s="101" t="inlineStr">
        <is>
          <t>Somalia</t>
        </is>
      </c>
      <c r="B70" s="62">
        <f t="array" ref="B70">INDEX(Countries!$D$2:$D$255, MATCH($A70, Countries!$B$2:$B$255, 0))
</f>
        <v/>
      </c>
      <c r="C70" s="95" t="n">
        <v>35.13411948</v>
      </c>
      <c r="D70" s="57">
        <f>C70*100</f>
        <v/>
      </c>
      <c r="E70" s="95" t="n">
        <v>2.87584587</v>
      </c>
      <c r="F70" s="57">
        <f>E70*100</f>
        <v/>
      </c>
      <c r="G70" s="95" t="n">
        <v>8.19</v>
      </c>
      <c r="H70" s="171">
        <f>F70/sumif($F$6:$F1065,"&lt;&gt;NoData")</f>
        <v/>
      </c>
      <c r="I70" s="95" t="n">
        <v>0.735096774</v>
      </c>
      <c r="J70" s="95" t="n">
        <v>2373.074185</v>
      </c>
      <c r="K70" s="95" t="n">
        <v>7931.059127</v>
      </c>
      <c r="L70" s="95" t="n">
        <v>1113.51751986453</v>
      </c>
      <c r="M70" s="95" t="n">
        <v>1269.60953938062</v>
      </c>
      <c r="N70" s="196" t="n"/>
      <c r="O70" s="107" t="n"/>
    </row>
    <row r="71" ht="12.75" customHeight="1" s="198">
      <c r="A71" s="101" t="inlineStr">
        <is>
          <t>Yemen</t>
        </is>
      </c>
      <c r="B71" s="62">
        <f t="array" ref="B71">INDEX(Countries!$D$2:$D$255, MATCH($A71, Countries!$B$2:$B$255, 0))
</f>
        <v/>
      </c>
      <c r="C71" s="95" t="n">
        <v>15.63284603</v>
      </c>
      <c r="D71" s="57">
        <f>C71*100</f>
        <v/>
      </c>
      <c r="E71" s="95" t="n">
        <v>2.852110385</v>
      </c>
      <c r="F71" s="57">
        <f>E71*100</f>
        <v/>
      </c>
      <c r="G71" s="95" t="n">
        <v>18.24</v>
      </c>
      <c r="H71" s="171">
        <f>F71/sumif($F$6:$F1066,"&lt;&gt;NoData")</f>
        <v/>
      </c>
      <c r="I71" s="95" t="n">
        <v>0.719827725</v>
      </c>
      <c r="J71" s="95" t="n">
        <v>2253.682036</v>
      </c>
      <c r="K71" s="95" t="n">
        <v>7377.17725</v>
      </c>
      <c r="L71" s="95" t="n">
        <v>1123.9932885906</v>
      </c>
      <c r="M71" s="95" t="n">
        <v>78.63090579504281</v>
      </c>
      <c r="N71" s="196" t="n"/>
      <c r="O71" s="107" t="n"/>
    </row>
    <row r="72" ht="12.75" customHeight="1" s="198">
      <c r="A72" s="101" t="inlineStr">
        <is>
          <t>Trinidad and Tobago</t>
        </is>
      </c>
      <c r="B72" s="62">
        <f t="array" ref="B72">INDEX(Countries!$D$2:$D$255, MATCH($A72, Countries!$B$2:$B$255, 0))
</f>
        <v/>
      </c>
      <c r="C72" s="95" t="n">
        <v>81.90038786</v>
      </c>
      <c r="D72" s="57">
        <f>C72*100</f>
        <v/>
      </c>
      <c r="E72" s="95" t="n">
        <v>2.637169012</v>
      </c>
      <c r="F72" s="57">
        <f>E72*100</f>
        <v/>
      </c>
      <c r="G72" s="95" t="n">
        <v>3.22</v>
      </c>
      <c r="H72" s="171">
        <f>F72/sumif($F$6:$F1067,"&lt;&gt;NoData")</f>
        <v/>
      </c>
      <c r="I72" s="95" t="n">
        <v>0.780735975</v>
      </c>
      <c r="J72" s="95" t="n">
        <v>6649.065947</v>
      </c>
      <c r="K72" s="95" t="n">
        <v>39593.8985</v>
      </c>
      <c r="L72" s="95" t="n">
        <v>1245.57415914251</v>
      </c>
      <c r="M72" s="95" t="n">
        <v>1191.00279755708</v>
      </c>
      <c r="N72" s="196" t="n"/>
      <c r="O72" s="107" t="n"/>
    </row>
    <row r="73" ht="12.75" customHeight="1" s="198">
      <c r="A73" s="101" t="inlineStr">
        <is>
          <t>Micronesia (Federated States of)</t>
        </is>
      </c>
      <c r="B73" s="62">
        <f t="array" ref="B73">INDEX(Countries!$D$2:$D$255, MATCH($A73, Countries!$B$2:$B$255, 0))
</f>
        <v/>
      </c>
      <c r="C73" s="95" t="n">
        <v>87.88905463</v>
      </c>
      <c r="D73" s="57">
        <f>C73*100</f>
        <v/>
      </c>
      <c r="E73" s="95" t="n">
        <v>2.617909924</v>
      </c>
      <c r="F73" s="57">
        <f>E73*100</f>
        <v/>
      </c>
      <c r="G73" s="95" t="n">
        <v>2.98</v>
      </c>
      <c r="H73" s="171">
        <f>F73/sumif($F$6:$F1068,"&lt;&gt;NoData")</f>
        <v/>
      </c>
      <c r="I73" s="95" t="n">
        <v>0.80905284</v>
      </c>
      <c r="J73" s="95" t="n">
        <v>18139.04648</v>
      </c>
      <c r="K73" s="95" t="n">
        <v>0</v>
      </c>
      <c r="L73" s="95" t="n">
        <v>723.344116</v>
      </c>
      <c r="M73" s="95" t="n">
        <v>1113.47563017324</v>
      </c>
      <c r="N73" s="196" t="n"/>
      <c r="O73" s="107" t="n"/>
    </row>
    <row r="74" ht="12.75" customHeight="1" s="198">
      <c r="A74" s="101" t="inlineStr">
        <is>
          <t>Brunei Darussalam</t>
        </is>
      </c>
      <c r="B74" s="62">
        <f t="array" ref="B74">INDEX(Countries!$D$2:$D$255, MATCH($A74, Countries!$B$2:$B$255, 0))
</f>
        <v/>
      </c>
      <c r="C74" s="95" t="n">
        <v>114.6475978</v>
      </c>
      <c r="D74" s="57">
        <f>C74*100</f>
        <v/>
      </c>
      <c r="E74" s="95" t="n">
        <v>1.861566577</v>
      </c>
      <c r="F74" s="57">
        <f>E74*100</f>
        <v/>
      </c>
      <c r="G74" s="95" t="n">
        <v>1.62</v>
      </c>
      <c r="H74" s="171">
        <f>F74/sumif($F$6:$F1069,"&lt;&gt;NoData")</f>
        <v/>
      </c>
      <c r="I74" s="95" t="n">
        <v>0.7646816</v>
      </c>
      <c r="J74" s="95" t="n">
        <v>15649.14129</v>
      </c>
      <c r="K74" s="95" t="n">
        <v>38938.72986</v>
      </c>
      <c r="L74" s="95" t="n">
        <v>899.672282666667</v>
      </c>
      <c r="M74" s="95" t="n">
        <v>1683.63120567376</v>
      </c>
      <c r="N74" s="196" t="n"/>
      <c r="O74" s="107" t="n"/>
    </row>
    <row r="75" ht="12.75" customHeight="1" s="198">
      <c r="A75" s="101" t="inlineStr">
        <is>
          <t>Djibouti</t>
        </is>
      </c>
      <c r="B75" s="62">
        <f t="array" ref="B75">INDEX(Countries!$D$2:$D$255, MATCH($A75, Countries!$B$2:$B$255, 0))
</f>
        <v/>
      </c>
      <c r="C75" s="95" t="n">
        <v>7.565063742</v>
      </c>
      <c r="D75" s="57">
        <f>C75*100</f>
        <v/>
      </c>
      <c r="E75" s="95" t="n">
        <v>1.638869946</v>
      </c>
      <c r="F75" s="57">
        <f>E75*100</f>
        <v/>
      </c>
      <c r="G75" s="95" t="n">
        <v>21.66</v>
      </c>
      <c r="H75" s="171">
        <f>F75/sumif($F$6:$F1070,"&lt;&gt;NoData")</f>
        <v/>
      </c>
      <c r="I75" s="95" t="n">
        <v>0.701096774</v>
      </c>
      <c r="J75" s="95" t="n">
        <v>3326.775359</v>
      </c>
      <c r="K75" s="95" t="n">
        <v>3212.151933</v>
      </c>
      <c r="L75" s="95" t="n">
        <v>1268.1620795107</v>
      </c>
      <c r="M75" s="95" t="n">
        <v>1235.6</v>
      </c>
      <c r="N75" s="196" t="n"/>
      <c r="O75" s="107" t="n"/>
    </row>
    <row r="76" ht="12.75" customHeight="1" s="198">
      <c r="A76" s="101" t="inlineStr">
        <is>
          <t>Palau</t>
        </is>
      </c>
      <c r="B76" s="62">
        <f t="array" ref="B76">INDEX(Countries!$D$2:$D$255, MATCH($A76, Countries!$B$2:$B$255, 0))
</f>
        <v/>
      </c>
      <c r="C76" s="95" t="n">
        <v>56.85928357</v>
      </c>
      <c r="D76" s="57">
        <f>C76*100</f>
        <v/>
      </c>
      <c r="E76" s="95" t="n">
        <v>1.545697526</v>
      </c>
      <c r="F76" s="57">
        <f>E76*100</f>
        <v/>
      </c>
      <c r="G76" s="95" t="n">
        <v>2.72</v>
      </c>
      <c r="H76" s="171">
        <f>F76/sumif($F$6:$F1071,"&lt;&gt;NoData")</f>
        <v/>
      </c>
      <c r="I76" s="95" t="n">
        <v>0.84505284</v>
      </c>
      <c r="J76" s="95" t="n">
        <v>10525.16779</v>
      </c>
      <c r="K76" s="95" t="n">
        <v>33345.5089</v>
      </c>
      <c r="L76" s="95" t="n">
        <v>1405.66790890269</v>
      </c>
      <c r="M76" s="95" t="n">
        <v>1387.7343730905</v>
      </c>
      <c r="N76" s="196" t="n"/>
      <c r="O76" s="107" t="n"/>
    </row>
    <row r="77" ht="12.75" customHeight="1" s="198">
      <c r="A77" s="101" t="inlineStr">
        <is>
          <t>Cayman Islands</t>
        </is>
      </c>
      <c r="B77" s="62">
        <f t="array" ref="B77">INDEX(Countries!$D$2:$D$255, MATCH($A77, Countries!$B$2:$B$255, 0))
</f>
        <v/>
      </c>
      <c r="C77" s="95" t="n">
        <v>44.94656426</v>
      </c>
      <c r="D77" s="57">
        <f>C77*100</f>
        <v/>
      </c>
      <c r="E77" s="95" t="n">
        <v>1.4457154</v>
      </c>
      <c r="F77" s="57">
        <f>E77*100</f>
        <v/>
      </c>
      <c r="G77" s="95" t="n">
        <v>3.22</v>
      </c>
      <c r="H77" s="171">
        <f>F77/sumif($F$6:$F1072,"&lt;&gt;NoData")</f>
        <v/>
      </c>
      <c r="I77" s="95" t="n">
        <v>0.584985237</v>
      </c>
      <c r="J77" s="95" t="n">
        <v>1598.367452</v>
      </c>
      <c r="K77" s="95" t="n">
        <v>17900.25842</v>
      </c>
      <c r="L77" s="95" t="n">
        <v>1122.34703075292</v>
      </c>
      <c r="M77" s="95" t="n">
        <v>1350.29851685406</v>
      </c>
      <c r="N77" s="196" t="n"/>
      <c r="O77" s="107" t="n"/>
    </row>
    <row r="78" ht="12.75" customHeight="1" s="198">
      <c r="A78" s="101" t="inlineStr">
        <is>
          <t>Guadeloupe</t>
        </is>
      </c>
      <c r="B78" s="62">
        <f t="array" ref="B78">INDEX(Countries!$D$2:$D$255, MATCH($A78, Countries!$B$2:$B$255, 0))
</f>
        <v/>
      </c>
      <c r="C78" s="95" t="n">
        <v>34.20465845</v>
      </c>
      <c r="D78" s="57">
        <f>C78*100</f>
        <v/>
      </c>
      <c r="E78" s="95" t="n">
        <v>1.439930103</v>
      </c>
      <c r="F78" s="57">
        <f>E78*100</f>
        <v/>
      </c>
      <c r="G78" s="95" t="n">
        <v>4.21</v>
      </c>
      <c r="H78" s="171">
        <f>F78/sumif($F$6:$F1073,"&lt;&gt;NoData")</f>
        <v/>
      </c>
      <c r="I78" s="95" t="n">
        <v>0.612</v>
      </c>
      <c r="J78" s="95" t="n">
        <v>1547.041449</v>
      </c>
      <c r="K78" s="95" t="n">
        <v>22690.22705</v>
      </c>
      <c r="L78" s="95" t="n">
        <v>1121.83876021036</v>
      </c>
      <c r="M78" s="95" t="n">
        <v>319.813926442797</v>
      </c>
      <c r="N78" s="196" t="n"/>
      <c r="O78" s="107" t="n"/>
    </row>
    <row r="79" ht="12.75" customHeight="1" s="198">
      <c r="A79" s="101" t="inlineStr">
        <is>
          <t>South Africa</t>
        </is>
      </c>
      <c r="B79" s="62">
        <f t="array" ref="B79">INDEX(Countries!$D$2:$D$255, MATCH($A79, Countries!$B$2:$B$255, 0))
</f>
        <v/>
      </c>
      <c r="C79" s="95" t="n">
        <v>26.55687526</v>
      </c>
      <c r="D79" s="57">
        <f>C79*100</f>
        <v/>
      </c>
      <c r="E79" s="95" t="n">
        <v>1.175002301</v>
      </c>
      <c r="F79" s="57">
        <f>E79*100</f>
        <v/>
      </c>
      <c r="G79" s="95" t="n">
        <v>4.42</v>
      </c>
      <c r="H79" s="171">
        <f>F79/sumif($F$6:$F1074,"&lt;&gt;NoData")</f>
        <v/>
      </c>
      <c r="I79" s="95" t="n">
        <v>0.6879999999999999</v>
      </c>
      <c r="J79" s="95" t="n">
        <v>5484.318306</v>
      </c>
      <c r="K79" s="95" t="n">
        <v>8828.35773</v>
      </c>
      <c r="L79" s="95" t="n">
        <v>1434.3137254902</v>
      </c>
      <c r="M79" s="95" t="n">
        <v>1137.82332433648</v>
      </c>
      <c r="N79" s="196" t="n"/>
      <c r="O79" s="107" t="n"/>
    </row>
    <row r="80" ht="12.75" customHeight="1" s="198">
      <c r="A80" s="101" t="inlineStr">
        <is>
          <t>Antigua and Barbuda</t>
        </is>
      </c>
      <c r="B80" s="62">
        <f t="array" ref="B80">INDEX(Countries!$D$2:$D$255, MATCH($A80, Countries!$B$2:$B$255, 0))
</f>
        <v/>
      </c>
      <c r="C80" s="95" t="n">
        <v>8.718592477</v>
      </c>
      <c r="D80" s="57">
        <f>C80*100</f>
        <v/>
      </c>
      <c r="E80" s="95" t="n">
        <v>1.078090498</v>
      </c>
      <c r="F80" s="57">
        <f>E80*100</f>
        <v/>
      </c>
      <c r="G80" s="95" t="n">
        <v>12.37</v>
      </c>
      <c r="H80" s="171">
        <f>F80/sumif($F$6:$F1075,"&lt;&gt;NoData")</f>
        <v/>
      </c>
      <c r="I80" s="95" t="n">
        <v>0.632</v>
      </c>
      <c r="J80" s="95" t="n">
        <v>739.6880539</v>
      </c>
      <c r="K80" s="95" t="n">
        <v>9960.478175</v>
      </c>
      <c r="L80" s="95" t="n">
        <v>1100.00817539948</v>
      </c>
      <c r="M80" s="95" t="n">
        <v>1585.55300378497</v>
      </c>
      <c r="N80" s="196" t="n"/>
      <c r="O80" s="107" t="n"/>
    </row>
    <row r="81" ht="12.75" customHeight="1" s="198">
      <c r="A81" s="101" t="inlineStr">
        <is>
          <t>Mauritius</t>
        </is>
      </c>
      <c r="B81" s="62">
        <f t="array" ref="B81">INDEX(Countries!$D$2:$D$255, MATCH($A81, Countries!$B$2:$B$255, 0))
</f>
        <v/>
      </c>
      <c r="C81" s="95" t="n">
        <v>4.468651591</v>
      </c>
      <c r="D81" s="57">
        <f>C81*100</f>
        <v/>
      </c>
      <c r="E81" s="95" t="n">
        <v>0.986661268</v>
      </c>
      <c r="F81" s="57">
        <f>E81*100</f>
        <v/>
      </c>
      <c r="G81" s="95" t="n">
        <v>22.08</v>
      </c>
      <c r="H81" s="171">
        <f>F81/sumif($F$6:$F1076,"&lt;&gt;NoData")</f>
        <v/>
      </c>
      <c r="I81" s="95" t="n">
        <v>0.625841622</v>
      </c>
      <c r="J81" s="95" t="n">
        <v>3268.732984</v>
      </c>
      <c r="K81" s="95" t="n">
        <v>0</v>
      </c>
      <c r="L81" s="95" t="n">
        <v>476.156835</v>
      </c>
      <c r="M81" s="95" t="n">
        <v>265.489330389993</v>
      </c>
      <c r="N81" s="196" t="n"/>
      <c r="O81" s="107" t="n"/>
    </row>
    <row r="82" ht="12.75" customHeight="1" s="198">
      <c r="A82" s="101" t="inlineStr">
        <is>
          <t>Tonga</t>
        </is>
      </c>
      <c r="B82" s="62">
        <f t="array" ref="B82">INDEX(Countries!$D$2:$D$255, MATCH($A82, Countries!$B$2:$B$255, 0))
</f>
        <v/>
      </c>
      <c r="C82" s="95" t="n">
        <v>10.4887515</v>
      </c>
      <c r="D82" s="57">
        <f>C82*100</f>
        <v/>
      </c>
      <c r="E82" s="95" t="n">
        <v>0.975734183</v>
      </c>
      <c r="F82" s="57">
        <f>E82*100</f>
        <v/>
      </c>
      <c r="G82" s="95" t="n">
        <v>9.300000000000001</v>
      </c>
      <c r="H82" s="171">
        <f>F82/sumif($F$6:$F1077,"&lt;&gt;NoData")</f>
        <v/>
      </c>
      <c r="I82" s="95" t="n">
        <v>0.716237918</v>
      </c>
      <c r="J82" s="95" t="n">
        <v>2841.528245</v>
      </c>
      <c r="K82" s="95" t="n">
        <v>0</v>
      </c>
      <c r="L82" s="95" t="n">
        <v>338.760199873333</v>
      </c>
      <c r="M82" s="95" t="n">
        <v>703.5608665640769</v>
      </c>
      <c r="N82" s="196" t="n"/>
      <c r="O82" s="107" t="n"/>
    </row>
    <row r="83" ht="12.75" customHeight="1" s="198">
      <c r="A83" s="101" t="inlineStr">
        <is>
          <t>Martinique</t>
        </is>
      </c>
      <c r="B83" s="62">
        <f t="array" ref="B83">INDEX(Countries!$D$2:$D$255, MATCH($A83, Countries!$B$2:$B$255, 0))
</f>
        <v/>
      </c>
      <c r="C83" s="95" t="n">
        <v>19.50874391</v>
      </c>
      <c r="D83" s="57">
        <f>C83*100</f>
        <v/>
      </c>
      <c r="E83" s="95" t="n">
        <v>0.884703054</v>
      </c>
      <c r="F83" s="57">
        <f>E83*100</f>
        <v/>
      </c>
      <c r="G83" s="95" t="n">
        <v>4.53</v>
      </c>
      <c r="H83" s="171">
        <f>F83/sumif($F$6:$F1078,"&lt;&gt;NoData")</f>
        <v/>
      </c>
      <c r="I83" s="95" t="n">
        <v>0.596</v>
      </c>
      <c r="J83" s="95" t="n">
        <v>1546.474398</v>
      </c>
      <c r="K83" s="95" t="n">
        <v>12624.55347</v>
      </c>
      <c r="L83" s="95" t="n">
        <v>1172.68748058403</v>
      </c>
      <c r="M83" s="95" t="n">
        <v>1609.28839641584</v>
      </c>
      <c r="N83" s="196" t="n"/>
      <c r="O83" s="107" t="n"/>
    </row>
    <row r="84" ht="12.75" customHeight="1" s="198">
      <c r="A84" s="101" t="inlineStr">
        <is>
          <t>Singapore</t>
        </is>
      </c>
      <c r="B84" s="62">
        <f t="array" ref="B84">INDEX(Countries!$D$2:$D$255, MATCH($A84, Countries!$B$2:$B$255, 0))
</f>
        <v/>
      </c>
      <c r="C84" s="95" t="n">
        <v>7.227464571</v>
      </c>
      <c r="D84" s="57">
        <f>C84*100</f>
        <v/>
      </c>
      <c r="E84" s="95" t="n">
        <v>0.86270192</v>
      </c>
      <c r="F84" s="57">
        <f>E84*100</f>
        <v/>
      </c>
      <c r="G84" s="95" t="n">
        <v>11.94</v>
      </c>
      <c r="H84" s="171">
        <f>F84/sumif($F$6:$F1079,"&lt;&gt;NoData")</f>
        <v/>
      </c>
      <c r="I84" s="95" t="n">
        <v>0.799764821</v>
      </c>
      <c r="J84" s="95" t="n">
        <v>5646.05727</v>
      </c>
      <c r="K84" s="95" t="n">
        <v>16165.88776</v>
      </c>
      <c r="L84" s="95" t="n">
        <v>1412.62375073486</v>
      </c>
      <c r="M84" s="95" t="n">
        <v>1082.41039868475</v>
      </c>
      <c r="N84" s="196" t="n"/>
      <c r="O84" s="107" t="n"/>
    </row>
    <row r="85" ht="12.75" customHeight="1" s="198">
      <c r="A85" s="101" t="inlineStr">
        <is>
          <t>Vanuatu</t>
        </is>
      </c>
      <c r="B85" s="62">
        <f t="array" ref="B85">INDEX(Countries!$D$2:$D$255, MATCH($A85, Countries!$B$2:$B$255, 0))
</f>
        <v/>
      </c>
      <c r="C85" s="95" t="n">
        <v>15.84242269</v>
      </c>
      <c r="D85" s="57">
        <f>C85*100</f>
        <v/>
      </c>
      <c r="E85" s="95" t="n">
        <v>0.861134361</v>
      </c>
      <c r="F85" s="57">
        <f>E85*100</f>
        <v/>
      </c>
      <c r="G85" s="95" t="n">
        <v>5.44</v>
      </c>
      <c r="H85" s="171">
        <f>F85/sumif($F$6:$F1080,"&lt;&gt;NoData")</f>
        <v/>
      </c>
      <c r="I85" s="95" t="n">
        <v>0.734237918</v>
      </c>
      <c r="J85" s="95" t="n">
        <v>3199.639865</v>
      </c>
      <c r="K85" s="95" t="n">
        <v>7070.412927</v>
      </c>
      <c r="L85" s="95" t="n">
        <v>1334.33186057928</v>
      </c>
      <c r="M85" s="95" t="n">
        <v>757.63807317766</v>
      </c>
      <c r="N85" s="196" t="n"/>
      <c r="O85" s="107" t="n"/>
    </row>
    <row r="86" ht="12.75" customHeight="1" s="198">
      <c r="A86" s="101" t="inlineStr">
        <is>
          <t>Egypt</t>
        </is>
      </c>
      <c r="B86" s="62">
        <f t="array" ref="B86">INDEX(Countries!$D$2:$D$255, MATCH($A86, Countries!$B$2:$B$255, 0))
</f>
        <v/>
      </c>
      <c r="C86" s="95" t="n">
        <v>2.263259453</v>
      </c>
      <c r="D86" s="57">
        <f>C86*100</f>
        <v/>
      </c>
      <c r="E86" s="95" t="n">
        <v>0.6981569</v>
      </c>
      <c r="F86" s="57">
        <f>E86*100</f>
        <v/>
      </c>
      <c r="G86" s="95" t="n">
        <v>30.85</v>
      </c>
      <c r="H86" s="171">
        <f>F86/sumif($F$6:$F1081,"&lt;&gt;NoData")</f>
        <v/>
      </c>
      <c r="I86" s="95" t="n">
        <v>0.75</v>
      </c>
      <c r="J86" s="95" t="n">
        <v>579.2056998</v>
      </c>
      <c r="K86" s="95" t="n">
        <v>674.0685913999999</v>
      </c>
      <c r="L86" s="95" t="n">
        <v>1144.71962616822</v>
      </c>
      <c r="M86" s="95" t="n">
        <v>1523.98510125863</v>
      </c>
      <c r="N86" s="196" t="n"/>
      <c r="O86" s="107" t="n"/>
    </row>
    <row r="87" ht="12.75" customHeight="1" s="198">
      <c r="A87" s="101" t="inlineStr">
        <is>
          <t>Timor-Leste</t>
        </is>
      </c>
      <c r="B87" s="62">
        <f t="array" ref="B87">INDEX(Countries!$D$2:$D$255, MATCH($A87, Countries!$B$2:$B$255, 0))
</f>
        <v/>
      </c>
      <c r="C87" s="95" t="n">
        <v>10.54270797</v>
      </c>
      <c r="D87" s="57">
        <f>C87*100</f>
        <v/>
      </c>
      <c r="E87" s="95" t="n">
        <v>0.601036644</v>
      </c>
      <c r="F87" s="57">
        <f>E87*100</f>
        <v/>
      </c>
      <c r="G87" s="95" t="n">
        <v>5.7</v>
      </c>
      <c r="H87" s="171">
        <f>F87/sumif($F$6:$F1082,"&lt;&gt;NoData")</f>
        <v/>
      </c>
      <c r="I87" s="95" t="n">
        <v>0.704</v>
      </c>
      <c r="J87" s="95" t="n">
        <v>3001.29268</v>
      </c>
      <c r="K87" s="95" t="n">
        <v>2939.717507</v>
      </c>
      <c r="L87" s="95" t="n">
        <v>1463.50925925926</v>
      </c>
      <c r="M87" s="95" t="n">
        <v>1851.68177779269</v>
      </c>
      <c r="N87" s="196" t="n"/>
      <c r="O87" s="107" t="n"/>
    </row>
    <row r="88" ht="12.75" customHeight="1" s="198">
      <c r="A88" s="101" t="inlineStr">
        <is>
          <t>Taiwan</t>
        </is>
      </c>
      <c r="B88" s="62">
        <f t="array" ref="B88">INDEX(Countries!$D$2:$D$255, MATCH($A88, Countries!$B$2:$B$255, 0))
</f>
        <v/>
      </c>
      <c r="C88" s="95" t="n">
        <v>1.669663274</v>
      </c>
      <c r="D88" s="57">
        <f>C88*100</f>
        <v/>
      </c>
      <c r="E88" s="95" t="n">
        <v>0.57863804</v>
      </c>
      <c r="F88" s="57">
        <f>E88*100</f>
        <v/>
      </c>
      <c r="G88" s="95" t="n">
        <v>34.66</v>
      </c>
      <c r="H88" s="171">
        <f>F88/sumif($F$6:$F1083,"&lt;&gt;NoData")</f>
        <v/>
      </c>
      <c r="I88" s="95" t="n">
        <v>0.765341716</v>
      </c>
      <c r="J88" s="95" t="n">
        <v>1855.475423</v>
      </c>
      <c r="K88" s="95" t="n">
        <v>8914.239347000001</v>
      </c>
      <c r="L88" s="95" t="n">
        <v>1273.55555555556</v>
      </c>
      <c r="M88" s="95" t="n">
        <v>1289.40723812809</v>
      </c>
      <c r="N88" s="196" t="n"/>
      <c r="O88" s="107" t="n"/>
    </row>
    <row r="89" ht="12.75" customHeight="1" s="198">
      <c r="A89" s="101" t="inlineStr">
        <is>
          <t>Qatar</t>
        </is>
      </c>
      <c r="B89" s="62">
        <f t="array" ref="B89">INDEX(Countries!$D$2:$D$255, MATCH($A89, Countries!$B$2:$B$255, 0))
</f>
        <v/>
      </c>
      <c r="C89" s="95" t="n">
        <v>0.53359259</v>
      </c>
      <c r="D89" s="57">
        <f>C89*100</f>
        <v/>
      </c>
      <c r="E89" s="95" t="n">
        <v>0.549755286</v>
      </c>
      <c r="F89" s="57">
        <f>E89*100</f>
        <v/>
      </c>
      <c r="G89" s="95" t="n">
        <v>103.03</v>
      </c>
      <c r="H89" s="171">
        <f>F89/sumif($F$6:$F1084,"&lt;&gt;NoData")</f>
        <v/>
      </c>
      <c r="I89" s="95" t="n">
        <v>0.6644567220000001</v>
      </c>
      <c r="J89" s="95" t="n">
        <v>323.3705423</v>
      </c>
      <c r="K89" s="95" t="n">
        <v>1120.490871</v>
      </c>
      <c r="L89" s="95" t="n">
        <v>1083.2312390925</v>
      </c>
      <c r="M89" s="95" t="n">
        <v>1512.56947011707</v>
      </c>
      <c r="N89" s="196" t="n"/>
      <c r="O89" s="107" t="n"/>
    </row>
    <row r="90" ht="12.75" customHeight="1" s="198">
      <c r="A90" s="101" t="inlineStr">
        <is>
          <t>Virgin Islands, U.S.</t>
        </is>
      </c>
      <c r="B90" s="62">
        <f t="array" ref="B90">INDEX(Countries!$D$2:$D$255, MATCH($A90, Countries!$B$2:$B$255, 0))
</f>
        <v/>
      </c>
      <c r="C90" s="95" t="n">
        <v>2.642122658</v>
      </c>
      <c r="D90" s="57">
        <f>C90*100</f>
        <v/>
      </c>
      <c r="E90" s="95" t="n">
        <v>0.54611497</v>
      </c>
      <c r="F90" s="57">
        <f>E90*100</f>
        <v/>
      </c>
      <c r="G90" s="95" t="n">
        <v>20.67</v>
      </c>
      <c r="H90" s="171">
        <f>F90/sumif($F$6:$F1085,"&lt;&gt;NoData")</f>
        <v/>
      </c>
      <c r="I90" s="95" t="n">
        <v>0.596</v>
      </c>
      <c r="J90" s="95" t="n">
        <v>452.7755373</v>
      </c>
      <c r="K90" s="95" t="n">
        <v>4839.994712</v>
      </c>
      <c r="L90" s="95" t="n">
        <v>1152.22467771639</v>
      </c>
      <c r="M90" s="95" t="n">
        <v>502.053856686445</v>
      </c>
      <c r="N90" s="196" t="n"/>
      <c r="O90" s="107" t="n"/>
    </row>
    <row r="91" ht="12.75" customHeight="1" s="198">
      <c r="A91" s="101" t="inlineStr">
        <is>
          <t>Benin</t>
        </is>
      </c>
      <c r="B91" s="62">
        <f t="array" ref="B91">INDEX(Countries!$D$2:$D$255, MATCH($A91, Countries!$B$2:$B$255, 0))
</f>
        <v/>
      </c>
      <c r="C91" s="95" t="n">
        <v>29.00777687</v>
      </c>
      <c r="D91" s="57">
        <f>C91*100</f>
        <v/>
      </c>
      <c r="E91" s="95" t="n">
        <v>0.538120075</v>
      </c>
      <c r="F91" s="57">
        <f>E91*100</f>
        <v/>
      </c>
      <c r="G91" s="95" t="n">
        <v>1.86</v>
      </c>
      <c r="H91" s="171">
        <f>F91/sumif($F$6:$F1086,"&lt;&gt;NoData")</f>
        <v/>
      </c>
      <c r="I91" s="95" t="n">
        <v>0.6235946060000001</v>
      </c>
      <c r="J91" s="95" t="n">
        <v>606.7808943</v>
      </c>
      <c r="K91" s="95" t="n">
        <v>7047.260786</v>
      </c>
      <c r="L91" s="95" t="n">
        <v>1062.41220835977</v>
      </c>
      <c r="M91" s="95" t="n">
        <v>1079.20205353869</v>
      </c>
      <c r="N91" s="196" t="n"/>
      <c r="O91" s="107" t="n"/>
    </row>
    <row r="92" ht="12.75" customHeight="1" s="198">
      <c r="A92" s="101" t="inlineStr">
        <is>
          <t>Bonaire, Sint Eustatius and Saba</t>
        </is>
      </c>
      <c r="B92" s="62">
        <f t="array" ref="B92">INDEX(Countries!$D$2:$D$255, MATCH($A92, Countries!$B$2:$B$255, 0))
</f>
        <v/>
      </c>
      <c r="C92" s="95" t="n">
        <v>1.997913911</v>
      </c>
      <c r="D92" s="57">
        <f>C92*100</f>
        <v/>
      </c>
      <c r="E92" s="95" t="n">
        <v>0.48802118</v>
      </c>
      <c r="F92" s="57">
        <f>E92*100</f>
        <v/>
      </c>
      <c r="G92" s="95" t="n">
        <v>24.43</v>
      </c>
      <c r="H92" s="171">
        <f>F92/sumif($F$6:$F1087,"&lt;&gt;NoData")</f>
        <v/>
      </c>
      <c r="I92" s="95" t="n">
        <v>0.596</v>
      </c>
      <c r="J92" s="95" t="n">
        <v>585.4041665</v>
      </c>
      <c r="K92" s="95" t="n">
        <v>2127.133856</v>
      </c>
      <c r="L92" s="95" t="n">
        <v>138.6</v>
      </c>
      <c r="M92" s="95">
        <f>#N/A</f>
        <v/>
      </c>
      <c r="N92" s="196" t="n"/>
      <c r="O92" s="107" t="n"/>
    </row>
    <row r="93" ht="12.75" customHeight="1" s="198">
      <c r="A93" s="101" t="inlineStr">
        <is>
          <t>Japan</t>
        </is>
      </c>
      <c r="B93" s="62">
        <f t="array" ref="B93">INDEX(Countries!$D$2:$D$255, MATCH($A93, Countries!$B$2:$B$255, 0))
</f>
        <v/>
      </c>
      <c r="C93" s="95" t="n">
        <v>10.40661923</v>
      </c>
      <c r="D93" s="57">
        <f>C93*100</f>
        <v/>
      </c>
      <c r="E93" s="95" t="n">
        <v>0.486682059</v>
      </c>
      <c r="F93" s="57">
        <f>E93*100</f>
        <v/>
      </c>
      <c r="G93" s="95" t="n">
        <v>4.68</v>
      </c>
      <c r="H93" s="171">
        <f>F93/sumif($F$6:$F1088,"&lt;&gt;NoData")</f>
        <v/>
      </c>
      <c r="I93" s="95" t="n">
        <v>0.80905284</v>
      </c>
      <c r="J93" s="95" t="n">
        <v>2163.961357</v>
      </c>
      <c r="K93" s="95" t="n">
        <v>11783.00761</v>
      </c>
      <c r="L93" s="95" t="n">
        <v>1352.53290870488</v>
      </c>
      <c r="M93" s="95" t="n">
        <v>1280.14878802898</v>
      </c>
      <c r="N93" s="196" t="n"/>
      <c r="O93" s="107" t="n"/>
    </row>
    <row r="94" ht="12.75" customHeight="1" s="198">
      <c r="A94" s="101" t="inlineStr">
        <is>
          <t>Bahrain</t>
        </is>
      </c>
      <c r="B94" s="62">
        <f t="array" ref="B94">INDEX(Countries!$D$2:$D$255, MATCH($A94, Countries!$B$2:$B$255, 0))
</f>
        <v/>
      </c>
      <c r="C94" s="95" t="n">
        <v>0.051838208</v>
      </c>
      <c r="D94" s="57">
        <f>C94*100</f>
        <v/>
      </c>
      <c r="E94" s="95" t="n">
        <v>0.434479824</v>
      </c>
      <c r="F94" s="57">
        <f>E94*100</f>
        <v/>
      </c>
      <c r="G94" s="95" t="n">
        <v>838.15</v>
      </c>
      <c r="H94" s="171">
        <f>F94/sumif($F$6:$F1089,"&lt;&gt;NoData")</f>
        <v/>
      </c>
      <c r="I94" s="95" t="n">
        <v>0.6429134439999999</v>
      </c>
      <c r="J94" s="95" t="n">
        <v>175.7701253</v>
      </c>
      <c r="K94" s="95" t="n">
        <v>983.5749481</v>
      </c>
      <c r="L94" s="95" t="n">
        <v>1049.87214611872</v>
      </c>
      <c r="M94" s="95" t="n">
        <v>1078.54436196536</v>
      </c>
      <c r="N94" s="196" t="n"/>
      <c r="O94" s="107" t="n"/>
    </row>
    <row r="95" ht="12.75" customHeight="1" s="198">
      <c r="A95" s="101" t="inlineStr">
        <is>
          <t>Oman</t>
        </is>
      </c>
      <c r="B95" s="62">
        <f t="array" ref="B95">INDEX(Countries!$D$2:$D$255, MATCH($A95, Countries!$B$2:$B$255, 0))
</f>
        <v/>
      </c>
      <c r="C95" s="95" t="n">
        <v>1.477999229</v>
      </c>
      <c r="D95" s="57">
        <f>C95*100</f>
        <v/>
      </c>
      <c r="E95" s="95" t="n">
        <v>0.395196637</v>
      </c>
      <c r="F95" s="57">
        <f>E95*100</f>
        <v/>
      </c>
      <c r="G95" s="95" t="n">
        <v>26.74</v>
      </c>
      <c r="H95" s="171">
        <f>F95/sumif($F$6:$F1090,"&lt;&gt;NoData")</f>
        <v/>
      </c>
      <c r="I95" s="95" t="n">
        <v>0.709924051</v>
      </c>
      <c r="J95" s="95" t="n">
        <v>456.2497139</v>
      </c>
      <c r="K95" s="95" t="n">
        <v>486.4076053</v>
      </c>
      <c r="L95" s="95" t="n">
        <v>1122.84492753623</v>
      </c>
      <c r="M95" s="95" t="n">
        <v>934.669124426091</v>
      </c>
      <c r="N95" s="196" t="n"/>
      <c r="O95" s="107" t="n"/>
    </row>
    <row r="96" ht="12.75" customHeight="1" s="198">
      <c r="A96" s="101" t="inlineStr">
        <is>
          <t>Mayotte</t>
        </is>
      </c>
      <c r="B96" s="62">
        <f t="array" ref="B96">INDEX(Countries!$D$2:$D$255, MATCH($A96, Countries!$B$2:$B$255, 0))
</f>
        <v/>
      </c>
      <c r="C96" s="95" t="n">
        <v>6.784400497</v>
      </c>
      <c r="D96" s="57">
        <f>C96*100</f>
        <v/>
      </c>
      <c r="E96" s="95" t="n">
        <v>0.392142228</v>
      </c>
      <c r="F96" s="57">
        <f>E96*100</f>
        <v/>
      </c>
      <c r="G96" s="95" t="n">
        <v>5.78</v>
      </c>
      <c r="H96" s="171">
        <f>F96/sumif($F$6:$F1091,"&lt;&gt;NoData")</f>
        <v/>
      </c>
      <c r="I96" s="95" t="n">
        <v>0.80192091</v>
      </c>
      <c r="J96" s="95" t="n">
        <v>1516.499249</v>
      </c>
      <c r="K96" s="95" t="n">
        <v>1589.89725</v>
      </c>
      <c r="L96" s="95" t="n">
        <v>578.831762666667</v>
      </c>
      <c r="M96" s="95" t="n">
        <v>1213.84016572176</v>
      </c>
      <c r="N96" s="196" t="n"/>
      <c r="O96" s="107" t="n"/>
    </row>
    <row r="97" ht="12.75" customHeight="1" s="198">
      <c r="A97" s="101" t="inlineStr">
        <is>
          <t>Democratic republic of the congo</t>
        </is>
      </c>
      <c r="B97" s="62">
        <f t="array" ref="B97">INDEX(Countries!$D$2:$D$255, MATCH($A97, Countries!$B$2:$B$255, 0))
</f>
        <v/>
      </c>
      <c r="C97" s="95" t="n">
        <v>236.5783498</v>
      </c>
      <c r="D97" s="57">
        <f>C97*100</f>
        <v/>
      </c>
      <c r="E97" s="95" t="n">
        <v>0.344136064</v>
      </c>
      <c r="F97" s="57">
        <f>E97*100</f>
        <v/>
      </c>
      <c r="G97" s="95" t="n">
        <v>0.15</v>
      </c>
      <c r="H97" s="171">
        <f>F97/sumif($F$6:$F1092,"&lt;&gt;NoData")</f>
        <v/>
      </c>
      <c r="I97" s="95" t="n">
        <v>0.777853659</v>
      </c>
      <c r="J97" s="95" t="n">
        <v>426.4587731</v>
      </c>
      <c r="K97" s="95" t="n">
        <v>927.8330468</v>
      </c>
      <c r="L97" s="95" t="n">
        <v>1207.07031455214</v>
      </c>
      <c r="M97" s="95" t="n">
        <v>1712.75811632606</v>
      </c>
      <c r="N97" s="196" t="n"/>
      <c r="O97" s="107" t="n"/>
    </row>
    <row r="98" ht="12.75" customHeight="1" s="198">
      <c r="A98" s="101" t="inlineStr">
        <is>
          <t>British virgin islands</t>
        </is>
      </c>
      <c r="B98" s="62">
        <f t="array" ref="B98">INDEX(Countries!$D$2:$D$255, MATCH($A98, Countries!$B$2:$B$255, 0))
</f>
        <v/>
      </c>
      <c r="C98" s="95" t="n">
        <v>0.989523315</v>
      </c>
      <c r="D98" s="57">
        <f>C98*100</f>
        <v/>
      </c>
      <c r="E98" s="95" t="n">
        <v>0.244047511</v>
      </c>
      <c r="F98" s="57">
        <f>E98*100</f>
        <v/>
      </c>
      <c r="G98" s="95" t="n">
        <v>24.66</v>
      </c>
      <c r="H98" s="171">
        <f>F98/sumif($F$6:$F1093,"&lt;&gt;NoData")</f>
        <v/>
      </c>
      <c r="I98" s="95" t="n">
        <v>0.596</v>
      </c>
      <c r="J98" s="95" t="n">
        <v>79.08880053999999</v>
      </c>
      <c r="K98" s="95" t="n">
        <v>1752.670597</v>
      </c>
      <c r="L98" s="95" t="n">
        <v>1152.22467771639</v>
      </c>
      <c r="M98" s="95">
        <f>#N/A</f>
        <v/>
      </c>
      <c r="N98" s="196" t="n"/>
      <c r="O98" s="107" t="n"/>
    </row>
    <row r="99" ht="12.75" customHeight="1" s="198">
      <c r="A99" s="101" t="inlineStr">
        <is>
          <t>Samoa</t>
        </is>
      </c>
      <c r="B99" s="62">
        <f t="array" ref="B99">INDEX(Countries!$D$2:$D$255, MATCH($A99, Countries!$B$2:$B$255, 0))
</f>
        <v/>
      </c>
      <c r="C99" s="95" t="n">
        <v>2.351479814</v>
      </c>
      <c r="D99" s="57">
        <f>C99*100</f>
        <v/>
      </c>
      <c r="E99" s="95" t="n">
        <v>0.163869179</v>
      </c>
      <c r="F99" s="57">
        <f>E99*100</f>
        <v/>
      </c>
      <c r="G99" s="95" t="n">
        <v>6.97</v>
      </c>
      <c r="H99" s="171">
        <f>F99/sumif($F$6:$F1094,"&lt;&gt;NoData")</f>
        <v/>
      </c>
      <c r="I99" s="95" t="n">
        <v>0.820489204</v>
      </c>
      <c r="J99" s="95" t="n">
        <v>822.1565137</v>
      </c>
      <c r="K99" s="95" t="n">
        <v>0</v>
      </c>
      <c r="L99" s="95" t="n">
        <v>1351.69319492503</v>
      </c>
      <c r="M99" s="95">
        <f>#N/A</f>
        <v/>
      </c>
      <c r="N99" s="196" t="n"/>
      <c r="O99" s="107" t="n"/>
    </row>
    <row r="100" ht="12.75" customHeight="1" s="198">
      <c r="A100" s="101" t="inlineStr">
        <is>
          <t>Grenada</t>
        </is>
      </c>
      <c r="B100" s="62">
        <f t="array" ref="B100">INDEX(Countries!$D$2:$D$255, MATCH($A100, Countries!$B$2:$B$255, 0))
</f>
        <v/>
      </c>
      <c r="C100" s="95" t="n">
        <v>1.944465714</v>
      </c>
      <c r="D100" s="57">
        <f>C100*100</f>
        <v/>
      </c>
      <c r="E100" s="95" t="n">
        <v>0.142104772</v>
      </c>
      <c r="F100" s="57">
        <f>E100*100</f>
        <v/>
      </c>
      <c r="G100" s="95" t="n">
        <v>7.31</v>
      </c>
      <c r="H100" s="171">
        <f>F100/sumif($F$6:$F1095,"&lt;&gt;NoData")</f>
        <v/>
      </c>
      <c r="I100" s="95" t="n">
        <v>0.632</v>
      </c>
      <c r="J100" s="95" t="n">
        <v>268.8362605</v>
      </c>
      <c r="K100" s="95" t="n">
        <v>2089.021698</v>
      </c>
      <c r="L100" s="95" t="n">
        <v>1188.03525641026</v>
      </c>
      <c r="M100" s="95" t="n">
        <v>1620.46736354399</v>
      </c>
      <c r="N100" s="196" t="n"/>
      <c r="O100" s="107" t="n"/>
    </row>
    <row r="101" ht="12.75" customHeight="1" s="198">
      <c r="A101" s="101" t="inlineStr">
        <is>
          <t>Republic of Congo</t>
        </is>
      </c>
      <c r="B101" s="62">
        <f t="array" ref="B101">INDEX(Countries!$D$2:$D$255, MATCH($A101, Countries!$B$2:$B$255, 0))
</f>
        <v/>
      </c>
      <c r="C101" s="95" t="n">
        <v>20.16536127</v>
      </c>
      <c r="D101" s="57">
        <f>C101*100</f>
        <v/>
      </c>
      <c r="E101" s="95" t="n">
        <v>0.139436481</v>
      </c>
      <c r="F101" s="57">
        <f>E101*100</f>
        <v/>
      </c>
      <c r="G101" s="95" t="n">
        <v>0.6899999999999999</v>
      </c>
      <c r="H101" s="171">
        <f>F101/sumif($F$6:$F1096,"&lt;&gt;NoData")</f>
        <v/>
      </c>
      <c r="I101" s="95" t="n">
        <v>0.745707317</v>
      </c>
      <c r="J101" s="95" t="n">
        <v>679.5662314</v>
      </c>
      <c r="K101" s="95" t="n">
        <v>678.3308505</v>
      </c>
      <c r="L101" s="95" t="n">
        <v>1041.4164305949</v>
      </c>
      <c r="M101" s="95">
        <f>#N/A</f>
        <v/>
      </c>
      <c r="N101" s="196" t="n"/>
      <c r="O101" s="107" t="n"/>
    </row>
    <row r="102" ht="12.75" customHeight="1" s="198">
      <c r="A102" s="101" t="inlineStr">
        <is>
          <t>Mauritania</t>
        </is>
      </c>
      <c r="B102" s="62">
        <f t="array" ref="B102">INDEX(Countries!$D$2:$D$255, MATCH($A102, Countries!$B$2:$B$255, 0))
</f>
        <v/>
      </c>
      <c r="C102" s="95" t="n">
        <v>3.527325049</v>
      </c>
      <c r="D102" s="57">
        <f>C102*100</f>
        <v/>
      </c>
      <c r="E102" s="95" t="n">
        <v>0.064151731</v>
      </c>
      <c r="F102" s="57">
        <f>E102*100</f>
        <v/>
      </c>
      <c r="G102" s="95" t="n">
        <v>1.82</v>
      </c>
      <c r="H102" s="171">
        <f>F102/sumif($F$6:$F1097,"&lt;&gt;NoData")</f>
        <v/>
      </c>
      <c r="I102" s="95" t="n">
        <v>0.621384615</v>
      </c>
      <c r="J102" s="95" t="n">
        <v>47.06741092</v>
      </c>
      <c r="K102" s="95" t="n">
        <v>492.8385834</v>
      </c>
      <c r="L102" s="95" t="n">
        <v>1106.54761904762</v>
      </c>
      <c r="M102" s="95">
        <f>#N/A</f>
        <v/>
      </c>
      <c r="N102" s="196" t="n"/>
      <c r="O102" s="107" t="n"/>
    </row>
    <row r="103" ht="12.75" customHeight="1" s="198">
      <c r="A103" s="101" t="inlineStr">
        <is>
          <t>Saint Kitts and Nevis</t>
        </is>
      </c>
      <c r="B103" s="62">
        <f t="array" ref="B103">INDEX(Countries!$D$2:$D$255, MATCH($A103, Countries!$B$2:$B$255, 0))
</f>
        <v/>
      </c>
      <c r="C103" s="95" t="n">
        <v>0.345625661</v>
      </c>
      <c r="D103" s="57">
        <f>C103*100</f>
        <v/>
      </c>
      <c r="E103" s="95" t="n">
        <v>0.062249407</v>
      </c>
      <c r="F103" s="57">
        <f>E103*100</f>
        <v/>
      </c>
      <c r="G103" s="95" t="n">
        <v>18.01</v>
      </c>
      <c r="H103" s="171">
        <f>F103/sumif($F$6:$F1098,"&lt;&gt;NoData")</f>
        <v/>
      </c>
      <c r="I103" s="95" t="n">
        <v>0.5639999999999999</v>
      </c>
      <c r="J103" s="95" t="n">
        <v>29.31805522</v>
      </c>
      <c r="K103" s="95" t="n">
        <v>658.5587887</v>
      </c>
      <c r="L103" s="95" t="n">
        <v>1109.30769230769</v>
      </c>
      <c r="M103" s="95" t="n">
        <v>1228.11497105045</v>
      </c>
      <c r="N103" s="196" t="n"/>
      <c r="O103" s="107" t="n"/>
    </row>
    <row r="104" ht="12.75" customHeight="1" s="198">
      <c r="A104" s="101" t="inlineStr">
        <is>
          <t>Aruba</t>
        </is>
      </c>
      <c r="B104" s="62">
        <f t="array" ref="B104">INDEX(Countries!$D$2:$D$255, MATCH($A104, Countries!$B$2:$B$255, 0))
</f>
        <v/>
      </c>
      <c r="C104" s="95" t="n">
        <v>0.47371025</v>
      </c>
      <c r="D104" s="57">
        <f>C104*100</f>
        <v/>
      </c>
      <c r="E104" s="95" t="n">
        <v>0.056435415</v>
      </c>
      <c r="F104" s="57">
        <f>E104*100</f>
        <v/>
      </c>
      <c r="G104" s="95" t="n">
        <v>11.91</v>
      </c>
      <c r="H104" s="171">
        <f>F104/sumif($F$6:$F1099,"&lt;&gt;NoData")</f>
        <v/>
      </c>
      <c r="I104" s="95" t="n">
        <v>0.59716783</v>
      </c>
      <c r="J104" s="95" t="n">
        <v>50.59518279</v>
      </c>
      <c r="K104" s="95" t="n">
        <v>255.5166295</v>
      </c>
      <c r="L104" s="95" t="n">
        <v>1086.4295532646</v>
      </c>
      <c r="M104" s="95" t="n">
        <v>1751.53921568627</v>
      </c>
      <c r="N104" s="196" t="n"/>
      <c r="O104" s="107" t="n"/>
    </row>
    <row r="105" ht="12.75" customHeight="1" s="198">
      <c r="A105" s="101" t="inlineStr">
        <is>
          <t>Comoros</t>
        </is>
      </c>
      <c r="B105" s="62">
        <f t="array" ref="B105">INDEX(Countries!$D$2:$D$255, MATCH($A105, Countries!$B$2:$B$255, 0))
</f>
        <v/>
      </c>
      <c r="C105" s="95" t="n">
        <v>0.968392706</v>
      </c>
      <c r="D105" s="57">
        <f>C105*100</f>
        <v/>
      </c>
      <c r="E105" s="95" t="n">
        <v>0.036302358</v>
      </c>
      <c r="F105" s="57">
        <f>E105*100</f>
        <v/>
      </c>
      <c r="G105" s="95" t="n">
        <v>3.75</v>
      </c>
      <c r="H105" s="171">
        <f>F105/sumif($F$6:$F1100,"&lt;&gt;NoData")</f>
        <v/>
      </c>
      <c r="I105" s="95" t="n">
        <v>0.82592091</v>
      </c>
      <c r="J105" s="95" t="n">
        <v>273.989921</v>
      </c>
      <c r="K105" s="95" t="n">
        <v>197.0590324</v>
      </c>
      <c r="L105" s="95" t="n">
        <v>1643.84403669725</v>
      </c>
      <c r="M105" s="95" t="n">
        <v>1737.71815365048</v>
      </c>
      <c r="N105" s="196" t="n"/>
      <c r="O105" s="107" t="n"/>
    </row>
    <row r="106" ht="12.75" customHeight="1" s="198">
      <c r="A106" s="101" t="inlineStr">
        <is>
          <t>Saint Lucia</t>
        </is>
      </c>
      <c r="B106" s="62">
        <f t="array" ref="B106">INDEX(Countries!$D$2:$D$255, MATCH($A106, Countries!$B$2:$B$255, 0))
</f>
        <v/>
      </c>
      <c r="C106" s="95" t="n">
        <v>1.62707639</v>
      </c>
      <c r="D106" s="57">
        <f>C106*100</f>
        <v/>
      </c>
      <c r="E106" s="95" t="n">
        <v>0.027980262</v>
      </c>
      <c r="F106" s="57">
        <f>E106*100</f>
        <v/>
      </c>
      <c r="G106" s="95" t="n">
        <v>1.72</v>
      </c>
      <c r="H106" s="171">
        <f>F106/sumif($F$6:$F1101,"&lt;&gt;NoData")</f>
        <v/>
      </c>
      <c r="I106" s="95" t="n">
        <v>0.644</v>
      </c>
      <c r="J106" s="95" t="n">
        <v>56.68547641</v>
      </c>
      <c r="K106" s="95" t="n">
        <v>247.7436732</v>
      </c>
      <c r="L106" s="95" t="n">
        <v>1214.9154589372</v>
      </c>
      <c r="M106" s="95" t="n">
        <v>1092.11390284757</v>
      </c>
      <c r="N106" s="196" t="n"/>
      <c r="O106" s="107" t="n"/>
    </row>
    <row r="107" ht="12.75" customHeight="1" s="198">
      <c r="A107" s="101" t="inlineStr">
        <is>
          <t>Saint Vincent and the Grenadines</t>
        </is>
      </c>
      <c r="B107" s="62">
        <f t="array" ref="B107">INDEX(Countries!$D$2:$D$255, MATCH($A107, Countries!$B$2:$B$255, 0))
</f>
        <v/>
      </c>
      <c r="C107" s="95" t="n">
        <v>0.328845104</v>
      </c>
      <c r="D107" s="57">
        <f>C107*100</f>
        <v/>
      </c>
      <c r="E107" s="95" t="n">
        <v>0.022577833</v>
      </c>
      <c r="F107" s="57">
        <f>E107*100</f>
        <v/>
      </c>
      <c r="G107" s="95" t="n">
        <v>6.87</v>
      </c>
      <c r="H107" s="171">
        <f>F107/sumif($F$6:$F1102,"&lt;&gt;NoData")</f>
        <v/>
      </c>
      <c r="I107" s="95" t="n">
        <v>0.62</v>
      </c>
      <c r="J107" s="95" t="n">
        <v>32.6739595</v>
      </c>
      <c r="K107" s="95" t="n">
        <v>336.9752209</v>
      </c>
      <c r="L107" s="95" t="n">
        <v>1149.13333333333</v>
      </c>
      <c r="M107" s="95" t="n">
        <v>1074.90052588997</v>
      </c>
      <c r="N107" s="196" t="n"/>
      <c r="O107" s="107" t="n"/>
    </row>
    <row r="108" ht="12.75" customHeight="1" s="198">
      <c r="A108" s="101" t="inlineStr">
        <is>
          <t>Guam</t>
        </is>
      </c>
      <c r="B108" s="62">
        <f t="array" ref="B108">INDEX(Countries!$D$2:$D$255, MATCH($A108, Countries!$B$2:$B$255, 0))
</f>
        <v/>
      </c>
      <c r="C108" s="95" t="n">
        <v>0.530087492</v>
      </c>
      <c r="D108" s="57">
        <f>C108*100</f>
        <v/>
      </c>
      <c r="E108" s="95" t="n">
        <v>0.021177971</v>
      </c>
      <c r="F108" s="57">
        <f>E108*100</f>
        <v/>
      </c>
      <c r="G108" s="95" t="n">
        <v>4</v>
      </c>
      <c r="H108" s="171">
        <f>F108/sumif($F$6:$F1103,"&lt;&gt;NoData")</f>
        <v/>
      </c>
      <c r="I108" s="95" t="n">
        <v>0.7570528399999999</v>
      </c>
      <c r="J108" s="95" t="n">
        <v>76.89112756</v>
      </c>
      <c r="K108" s="95" t="n">
        <v>0</v>
      </c>
      <c r="L108" s="95" t="n">
        <v>373.072102333333</v>
      </c>
      <c r="M108" s="95">
        <f>#N/A</f>
        <v/>
      </c>
      <c r="N108" s="196" t="n"/>
      <c r="O108" s="107" t="n"/>
    </row>
    <row r="109" ht="12.75" customHeight="1" s="198">
      <c r="A109" s="101" t="inlineStr">
        <is>
          <t>French Polynesia</t>
        </is>
      </c>
      <c r="B109" s="62">
        <f t="array" ref="B109">INDEX(Countries!$D$2:$D$255, MATCH($A109, Countries!$B$2:$B$255, 0))
</f>
        <v/>
      </c>
      <c r="C109" s="95" t="n">
        <v>1.275382277</v>
      </c>
      <c r="D109" s="57">
        <f>C109*100</f>
        <v/>
      </c>
      <c r="E109" s="95" t="n">
        <v>0.018733769</v>
      </c>
      <c r="F109" s="57">
        <f>E109*100</f>
        <v/>
      </c>
      <c r="G109" s="95" t="n">
        <v>1.47</v>
      </c>
      <c r="H109" s="171">
        <f>F109/sumif($F$6:$F1104,"&lt;&gt;NoData")</f>
        <v/>
      </c>
      <c r="I109" s="95" t="n">
        <v>0.734489204</v>
      </c>
      <c r="J109" s="95" t="n">
        <v>90.72045335999999</v>
      </c>
      <c r="K109" s="95" t="n">
        <v>0</v>
      </c>
      <c r="L109" s="95" t="n">
        <v>1558.33333333333</v>
      </c>
      <c r="M109" s="95">
        <f>#N/A</f>
        <v/>
      </c>
      <c r="N109" s="196" t="n"/>
      <c r="O109" s="107" t="n"/>
    </row>
    <row r="110" ht="12.75" customHeight="1" s="198">
      <c r="A110" s="101" t="inlineStr">
        <is>
          <t>Anguilla</t>
        </is>
      </c>
      <c r="B110" s="62">
        <f t="array" ref="B110">INDEX(Countries!$D$2:$D$255, MATCH($A110, Countries!$B$2:$B$255, 0))
</f>
        <v/>
      </c>
      <c r="C110" s="95" t="n">
        <v>0.038368821</v>
      </c>
      <c r="D110" s="57">
        <f>C110*100</f>
        <v/>
      </c>
      <c r="E110" s="95" t="n">
        <v>0.015713774</v>
      </c>
      <c r="F110" s="57">
        <f>E110*100</f>
        <v/>
      </c>
      <c r="G110" s="95" t="n">
        <v>40.95</v>
      </c>
      <c r="H110" s="171">
        <f>F110/sumif($F$6:$F1105,"&lt;&gt;NoData")</f>
        <v/>
      </c>
      <c r="I110" s="95" t="n">
        <v>0.62</v>
      </c>
      <c r="J110" s="95" t="n">
        <v>3.001390917</v>
      </c>
      <c r="K110" s="95" t="n">
        <v>111.8713224</v>
      </c>
      <c r="L110" s="95" t="n">
        <v>1052.33333333333</v>
      </c>
      <c r="M110" s="95" t="n">
        <v>1177</v>
      </c>
      <c r="N110" s="196" t="n"/>
      <c r="O110" s="107" t="n"/>
    </row>
    <row r="111" ht="12.75" customHeight="1" s="198">
      <c r="A111" s="101" t="inlineStr">
        <is>
          <t>Seychelles</t>
        </is>
      </c>
      <c r="B111" s="62">
        <f t="array" ref="B111">INDEX(Countries!$D$2:$D$255, MATCH($A111, Countries!$B$2:$B$255, 0))
</f>
        <v/>
      </c>
      <c r="C111" s="95" t="n">
        <v>3.842459294</v>
      </c>
      <c r="D111" s="57">
        <f>C111*100</f>
        <v/>
      </c>
      <c r="E111" s="95" t="n">
        <v>0.01543783</v>
      </c>
      <c r="F111" s="57">
        <f>E111*100</f>
        <v/>
      </c>
      <c r="G111" s="95" t="n">
        <v>0.4</v>
      </c>
      <c r="H111" s="171">
        <f>F111/sumif($F$6:$F1106,"&lt;&gt;NoData")</f>
        <v/>
      </c>
      <c r="I111" s="95" t="n">
        <v>0.749841622</v>
      </c>
      <c r="J111" s="95" t="n">
        <v>20.76475545</v>
      </c>
      <c r="K111" s="95" t="n">
        <v>0</v>
      </c>
      <c r="L111" s="95" t="n">
        <v>1319.96289481754</v>
      </c>
      <c r="M111" s="95" t="n">
        <v>2197.28762095429</v>
      </c>
      <c r="N111" s="196" t="n"/>
      <c r="O111" s="107" t="n"/>
    </row>
    <row r="112" ht="12.75" customHeight="1" s="198">
      <c r="A112" s="101" t="inlineStr">
        <is>
          <t>Barbados</t>
        </is>
      </c>
      <c r="B112" s="62">
        <f t="array" ref="B112">INDEX(Countries!$D$2:$D$255, MATCH($A112, Countries!$B$2:$B$255, 0))
</f>
        <v/>
      </c>
      <c r="C112" s="95" t="n">
        <v>0.107765482</v>
      </c>
      <c r="D112" s="57">
        <f>C112*100</f>
        <v/>
      </c>
      <c r="E112" s="95" t="n">
        <v>0.012420951</v>
      </c>
      <c r="F112" s="57">
        <f>E112*100</f>
        <v/>
      </c>
      <c r="G112" s="95" t="n">
        <v>11.53</v>
      </c>
      <c r="H112" s="171">
        <f>F112/sumif($F$6:$F1107,"&lt;&gt;NoData")</f>
        <v/>
      </c>
      <c r="I112" s="95" t="n">
        <v>0.556</v>
      </c>
      <c r="J112" s="95" t="n">
        <v>18.49141944</v>
      </c>
      <c r="K112" s="95" t="n">
        <v>88.22542043999999</v>
      </c>
      <c r="L112" s="95" t="n">
        <v>1172.72222222222</v>
      </c>
      <c r="M112" s="95" t="n">
        <v>1173.59680638723</v>
      </c>
      <c r="N112" s="196" t="n"/>
      <c r="O112" s="107" t="n"/>
    </row>
    <row r="113" ht="12.75" customHeight="1" s="198">
      <c r="A113" s="101" t="inlineStr">
        <is>
          <t>Saint Martin (French part)</t>
        </is>
      </c>
      <c r="B113" s="62">
        <f t="array" ref="B113">INDEX(Countries!$D$2:$D$255, MATCH($A113, Countries!$B$2:$B$255, 0))
</f>
        <v/>
      </c>
      <c r="C113" s="95" t="n">
        <v>0.010487315</v>
      </c>
      <c r="D113" s="57">
        <f>C113*100</f>
        <v/>
      </c>
      <c r="E113" s="95" t="n">
        <v>0.004941287</v>
      </c>
      <c r="F113" s="57">
        <f>E113*100</f>
        <v/>
      </c>
      <c r="G113" s="95" t="n">
        <v>47.12</v>
      </c>
      <c r="H113" s="171">
        <f>F113/sumif($F$6:$F1108,"&lt;&gt;NoData")</f>
        <v/>
      </c>
      <c r="I113" s="95" t="n">
        <v>0.536</v>
      </c>
      <c r="J113" s="95" t="n">
        <v>2.391606205</v>
      </c>
      <c r="K113" s="95" t="n">
        <v>48.74270489</v>
      </c>
      <c r="L113" s="95" t="n">
        <v>31.145224</v>
      </c>
      <c r="M113" s="95">
        <f>#N/A</f>
        <v/>
      </c>
      <c r="N113" s="196" t="n"/>
      <c r="O113" s="107" t="n"/>
    </row>
    <row r="114" ht="12.75" customHeight="1" s="198">
      <c r="A114" s="101" t="inlineStr">
        <is>
          <t>American Samoa</t>
        </is>
      </c>
      <c r="B114" s="62">
        <f t="array" ref="B114">INDEX(Countries!$D$2:$D$255, MATCH($A114, Countries!$B$2:$B$255, 0))
</f>
        <v/>
      </c>
      <c r="C114" s="95" t="n">
        <v>0.320043169</v>
      </c>
      <c r="D114" s="57">
        <f>C114*100</f>
        <v/>
      </c>
      <c r="E114" s="95" t="n">
        <v>0.00442066</v>
      </c>
      <c r="F114" s="57">
        <f>E114*100</f>
        <v/>
      </c>
      <c r="G114" s="95" t="n">
        <v>1.38</v>
      </c>
      <c r="H114" s="171">
        <f>F114/sumif($F$6:$F1109,"&lt;&gt;NoData")</f>
        <v/>
      </c>
      <c r="I114" s="95" t="n">
        <v>0.830489204</v>
      </c>
      <c r="J114" s="95" t="n">
        <v>22.59378615</v>
      </c>
      <c r="K114" s="95" t="n">
        <v>0</v>
      </c>
      <c r="L114" s="95" t="n">
        <v>564.190527633333</v>
      </c>
      <c r="M114" s="95">
        <f>#N/A</f>
        <v/>
      </c>
      <c r="N114" s="196" t="n"/>
      <c r="O114" s="107" t="n"/>
    </row>
    <row r="115" ht="12.75" customHeight="1" s="198">
      <c r="A115" s="101" t="inlineStr">
        <is>
          <t>Dominica</t>
        </is>
      </c>
      <c r="B115" s="62">
        <f t="array" ref="B115">INDEX(Countries!$D$2:$D$255, MATCH($A115, Countries!$B$2:$B$255, 0))
</f>
        <v/>
      </c>
      <c r="C115" s="95" t="n">
        <v>0.01430039</v>
      </c>
      <c r="D115" s="57">
        <f>C115*100</f>
        <v/>
      </c>
      <c r="E115" s="95" t="n">
        <v>0.000455016</v>
      </c>
      <c r="F115" s="57">
        <f>E115*100</f>
        <v/>
      </c>
      <c r="G115" s="95" t="n">
        <v>3.18</v>
      </c>
      <c r="H115" s="171">
        <f>F115/sumif($F$6:$F1110,"&lt;&gt;NoData")</f>
        <v/>
      </c>
      <c r="I115" s="95" t="n">
        <v>0.588</v>
      </c>
      <c r="J115" s="95" t="n">
        <v>0.382161029</v>
      </c>
      <c r="K115" s="95" t="n">
        <v>8.34406933</v>
      </c>
      <c r="L115" s="93" t="n">
        <v>99.09845</v>
      </c>
      <c r="M115" s="95">
        <f>#N/A</f>
        <v/>
      </c>
      <c r="N115" s="196" t="n"/>
      <c r="O115" s="107" t="n"/>
    </row>
    <row r="116" ht="12.75" customHeight="1" s="198">
      <c r="A116" s="101" t="inlineStr">
        <is>
          <t>Bermuda</t>
        </is>
      </c>
      <c r="B116" s="62">
        <f t="array" ref="B116">INDEX(Countries!$D$2:$D$255, MATCH($A116, Countries!$B$2:$B$255, 0))
</f>
        <v/>
      </c>
      <c r="C116" s="95" t="n">
        <v>0.209411996</v>
      </c>
      <c r="D116" s="57">
        <f>C116*100</f>
        <v/>
      </c>
      <c r="E116" s="95" t="n">
        <v>0</v>
      </c>
      <c r="F116" s="57">
        <f>E116*100</f>
        <v/>
      </c>
      <c r="G116" s="95" t="n">
        <v>0</v>
      </c>
      <c r="H116" s="171">
        <f>F116/sumif($F$6:$F1111,"&lt;&gt;NoData")</f>
        <v/>
      </c>
      <c r="I116" s="95" t="n">
        <v>0</v>
      </c>
      <c r="J116" s="95" t="n">
        <v>0</v>
      </c>
      <c r="K116" s="95" t="n">
        <v>0</v>
      </c>
      <c r="L116" s="95" t="n">
        <v>0</v>
      </c>
      <c r="M116" s="95">
        <f>#N/A</f>
        <v/>
      </c>
      <c r="N116" s="196" t="n"/>
      <c r="O116" s="107" t="n"/>
    </row>
    <row r="117" ht="12.75" customHeight="1" s="198">
      <c r="A117" s="101" t="inlineStr">
        <is>
          <t>Cook Islands</t>
        </is>
      </c>
      <c r="B117" s="62">
        <f t="array" ref="B117">INDEX(Countries!$D$2:$D$255, MATCH($A117, Countries!$B$2:$B$255, 0))
</f>
        <v/>
      </c>
      <c r="C117" s="95" t="n">
        <v>0.032715365</v>
      </c>
      <c r="D117" s="57">
        <f>C117*100</f>
        <v/>
      </c>
      <c r="E117" s="95" t="n">
        <v>0</v>
      </c>
      <c r="F117" s="57">
        <f>E117*100</f>
        <v/>
      </c>
      <c r="G117" s="95" t="n">
        <v>0</v>
      </c>
      <c r="H117" s="171">
        <f>F117/sumif($F$6:$F1112,"&lt;&gt;NoData")</f>
        <v/>
      </c>
      <c r="I117" s="95" t="n">
        <v>0</v>
      </c>
      <c r="J117" s="95" t="n">
        <v>0</v>
      </c>
      <c r="K117" s="95" t="n">
        <v>0</v>
      </c>
      <c r="L117" s="95" t="n">
        <v>0</v>
      </c>
      <c r="M117" s="95">
        <f>#N/A</f>
        <v/>
      </c>
      <c r="N117" s="196" t="n"/>
      <c r="O117" s="107" t="n"/>
    </row>
    <row r="118" ht="12.75" customHeight="1" s="198">
      <c r="A118" s="101" t="inlineStr">
        <is>
          <t>Curaçao</t>
        </is>
      </c>
      <c r="B118" s="62">
        <f t="array" ref="B118">INDEX(Countries!$D$2:$D$255, MATCH($A118, Countries!$B$2:$B$255, 0))
</f>
        <v/>
      </c>
      <c r="C118" s="95" t="n">
        <v>0.445338491</v>
      </c>
      <c r="D118" s="57">
        <f>C118*100</f>
        <v/>
      </c>
      <c r="E118" s="95" t="n">
        <v>0</v>
      </c>
      <c r="F118" s="57">
        <f>E118*100</f>
        <v/>
      </c>
      <c r="G118" s="95" t="n">
        <v>0</v>
      </c>
      <c r="H118" s="171">
        <f>F118/sumif($F$6:$F1113,"&lt;&gt;NoData")</f>
        <v/>
      </c>
      <c r="I118" s="95" t="n">
        <v>0</v>
      </c>
      <c r="J118" s="95" t="n">
        <v>0</v>
      </c>
      <c r="K118" s="95" t="n">
        <v>0</v>
      </c>
      <c r="L118" s="95" t="n">
        <v>0</v>
      </c>
      <c r="M118" s="95">
        <f>#N/A</f>
        <v/>
      </c>
      <c r="N118" s="196" t="n"/>
      <c r="O118" s="107" t="n"/>
    </row>
    <row r="119" ht="12.75" customHeight="1" s="198">
      <c r="A119" s="101" t="inlineStr">
        <is>
          <t>French Southern Territories</t>
        </is>
      </c>
      <c r="B119" s="62">
        <f t="array" ref="B119">INDEX(Countries!$D$2:$D$255, MATCH($A119, Countries!$B$2:$B$255, 0))
</f>
        <v/>
      </c>
      <c r="C119" s="95" t="n">
        <v>6.723017572</v>
      </c>
      <c r="D119" s="57">
        <f>C119*100</f>
        <v/>
      </c>
      <c r="E119" s="95" t="n">
        <v>0</v>
      </c>
      <c r="F119" s="57">
        <f>E119*100</f>
        <v/>
      </c>
      <c r="G119" s="95" t="n">
        <v>0</v>
      </c>
      <c r="H119" s="171">
        <f>F119/sumif($F$6:$F1114,"&lt;&gt;NoData")</f>
        <v/>
      </c>
      <c r="I119" s="95" t="n">
        <v>0</v>
      </c>
      <c r="J119" s="95" t="n">
        <v>0</v>
      </c>
      <c r="K119" s="95" t="n">
        <v>0</v>
      </c>
      <c r="L119" s="95" t="n">
        <v>0</v>
      </c>
      <c r="M119" s="95">
        <f>#N/A</f>
        <v/>
      </c>
      <c r="N119" s="196" t="n"/>
      <c r="O119" s="107" t="n"/>
    </row>
    <row r="120" ht="12.75" customHeight="1" s="198">
      <c r="A120" s="101" t="inlineStr">
        <is>
          <t>Kiribati</t>
        </is>
      </c>
      <c r="B120" s="62">
        <f t="array" ref="B120">INDEX(Countries!$D$2:$D$255, MATCH($A120, Countries!$B$2:$B$255, 0))
</f>
        <v/>
      </c>
      <c r="C120" s="95" t="n">
        <v>1.464826193</v>
      </c>
      <c r="D120" s="57">
        <f>C120*100</f>
        <v/>
      </c>
      <c r="E120" s="95" t="n">
        <v>0</v>
      </c>
      <c r="F120" s="57">
        <f>E120*100</f>
        <v/>
      </c>
      <c r="G120" s="95" t="n">
        <v>0</v>
      </c>
      <c r="H120" s="171">
        <f>F120/sumif($F$6:$F1115,"&lt;&gt;NoData")</f>
        <v/>
      </c>
      <c r="I120" s="95" t="n">
        <v>0</v>
      </c>
      <c r="J120" s="95" t="n">
        <v>0</v>
      </c>
      <c r="K120" s="95" t="n">
        <v>0</v>
      </c>
      <c r="L120" s="95" t="n">
        <v>0</v>
      </c>
      <c r="M120" s="95">
        <f>#N/A</f>
        <v/>
      </c>
      <c r="N120" s="196" t="n"/>
      <c r="O120" s="107" t="n"/>
    </row>
    <row r="121" ht="12.75" customHeight="1" s="198">
      <c r="A121" s="101" t="inlineStr">
        <is>
          <t>Maldives</t>
        </is>
      </c>
      <c r="B121" s="62">
        <f t="array" ref="B121">INDEX(Countries!$D$2:$D$255, MATCH($A121, Countries!$B$2:$B$255, 0))
</f>
        <v/>
      </c>
      <c r="C121" s="95" t="n">
        <v>0.973440617</v>
      </c>
      <c r="D121" s="57">
        <f>C121*100</f>
        <v/>
      </c>
      <c r="E121" s="95" t="n">
        <v>0</v>
      </c>
      <c r="F121" s="57">
        <f>E121*100</f>
        <v/>
      </c>
      <c r="G121" s="95" t="n">
        <v>0</v>
      </c>
      <c r="H121" s="171">
        <f>F121/sumif($F$6:$F1116,"&lt;&gt;NoData")</f>
        <v/>
      </c>
      <c r="I121" s="95" t="n">
        <v>0</v>
      </c>
      <c r="J121" s="95" t="n">
        <v>0</v>
      </c>
      <c r="K121" s="95" t="n">
        <v>0</v>
      </c>
      <c r="L121" s="95" t="n">
        <v>0</v>
      </c>
      <c r="M121" s="95" t="n">
        <v>900.277439796994</v>
      </c>
      <c r="N121" s="196" t="n"/>
      <c r="O121" s="107" t="n"/>
    </row>
    <row r="122" ht="12.75" customHeight="1" s="198">
      <c r="A122" s="101" t="inlineStr">
        <is>
          <t>Marshall Islands</t>
        </is>
      </c>
      <c r="B122" s="62">
        <f t="array" ref="B122">INDEX(Countries!$D$2:$D$255, MATCH($A122, Countries!$B$2:$B$255, 0))
</f>
        <v/>
      </c>
      <c r="C122" s="95" t="n">
        <v>0.325446451</v>
      </c>
      <c r="D122" s="57">
        <f>C122*100</f>
        <v/>
      </c>
      <c r="E122" s="95" t="n">
        <v>0</v>
      </c>
      <c r="F122" s="57">
        <f>E122*100</f>
        <v/>
      </c>
      <c r="G122" s="95" t="n">
        <v>0</v>
      </c>
      <c r="H122" s="171">
        <f>F122/sumif($F$6:$F1117,"&lt;&gt;NoData")</f>
        <v/>
      </c>
      <c r="I122" s="95" t="n">
        <v>0</v>
      </c>
      <c r="J122" s="95" t="n">
        <v>0</v>
      </c>
      <c r="K122" s="95" t="n">
        <v>0</v>
      </c>
      <c r="L122" s="95" t="n">
        <v>0</v>
      </c>
      <c r="M122" s="95">
        <f>#N/A</f>
        <v/>
      </c>
      <c r="N122" s="196" t="n"/>
      <c r="O122" s="107" t="n"/>
    </row>
    <row r="123" ht="12.75" customHeight="1" s="198">
      <c r="A123" s="101" t="inlineStr">
        <is>
          <t>Sao Tome and Principe</t>
        </is>
      </c>
      <c r="B123" s="62">
        <f t="array" ref="B123">INDEX(Countries!$D$2:$D$255, MATCH($A123, Countries!$B$2:$B$255, 0))
</f>
        <v/>
      </c>
      <c r="C123" s="95" t="n">
        <v>0.483852059</v>
      </c>
      <c r="D123" s="57">
        <f>C123*100</f>
        <v/>
      </c>
      <c r="E123" s="95" t="n">
        <v>0</v>
      </c>
      <c r="F123" s="57">
        <f>E123*100</f>
        <v/>
      </c>
      <c r="G123" s="95" t="n">
        <v>0</v>
      </c>
      <c r="H123" s="171">
        <f>F123/sumif($F$6:$F1118,"&lt;&gt;NoData")</f>
        <v/>
      </c>
      <c r="I123" s="95" t="n">
        <v>0</v>
      </c>
      <c r="J123" s="95" t="n">
        <v>0</v>
      </c>
      <c r="K123" s="95" t="n">
        <v>0</v>
      </c>
      <c r="L123" s="95" t="n">
        <v>0</v>
      </c>
      <c r="M123" s="95">
        <f>#N/A</f>
        <v/>
      </c>
      <c r="N123" s="196" t="n"/>
      <c r="O123" s="107" t="n"/>
    </row>
    <row r="124" ht="12.75" customHeight="1" s="198">
      <c r="A124" s="101" t="inlineStr">
        <is>
          <t>Sint Maarten (Dutch part)</t>
        </is>
      </c>
      <c r="B124" s="62">
        <f t="array" ref="B124">INDEX(Countries!$D$2:$D$255, MATCH($A124, Countries!$B$2:$B$255, 0))
</f>
        <v/>
      </c>
      <c r="C124" s="95" t="n">
        <v>0.054138171</v>
      </c>
      <c r="D124" s="57">
        <f>C124*100</f>
        <v/>
      </c>
      <c r="E124" s="95" t="n">
        <v>0</v>
      </c>
      <c r="F124" s="57">
        <f>E124*100</f>
        <v/>
      </c>
      <c r="G124" s="95" t="n">
        <v>0</v>
      </c>
      <c r="H124" s="171">
        <f>F124/sumif($F$6:$F1119,"&lt;&gt;NoData")</f>
        <v/>
      </c>
      <c r="I124" s="95" t="n">
        <v>0</v>
      </c>
      <c r="J124" s="95" t="n">
        <v>0</v>
      </c>
      <c r="K124" s="95" t="n">
        <v>0</v>
      </c>
      <c r="L124" s="95" t="n">
        <v>0</v>
      </c>
      <c r="M124" s="95">
        <f>#N/A</f>
        <v/>
      </c>
      <c r="N124" s="196" t="n"/>
      <c r="O124" s="107" t="n"/>
    </row>
    <row r="125" ht="12.75" customHeight="1" s="198">
      <c r="A125" s="101" t="inlineStr">
        <is>
          <t>Togo</t>
        </is>
      </c>
      <c r="B125" s="62">
        <f t="array" ref="B125">INDEX(Countries!$D$2:$D$255, MATCH($A125, Countries!$B$2:$B$255, 0))
</f>
        <v/>
      </c>
      <c r="C125" s="95" t="n">
        <v>0.534330948</v>
      </c>
      <c r="D125" s="57">
        <f>C125*100</f>
        <v/>
      </c>
      <c r="E125" s="95" t="n">
        <v>0</v>
      </c>
      <c r="F125" s="57">
        <f>E125*100</f>
        <v/>
      </c>
      <c r="G125" s="95" t="n">
        <v>0</v>
      </c>
      <c r="H125" s="171">
        <f>F125/sumif($F$6:$F1120,"&lt;&gt;NoData")</f>
        <v/>
      </c>
      <c r="I125" s="95" t="n">
        <v>0</v>
      </c>
      <c r="J125" s="95" t="n">
        <v>0</v>
      </c>
      <c r="K125" s="95" t="n">
        <v>0</v>
      </c>
      <c r="L125" s="95" t="n">
        <v>1131.09333333333</v>
      </c>
      <c r="M125" s="95" t="n">
        <v>1519.29700135765</v>
      </c>
      <c r="N125" s="196" t="n"/>
      <c r="O125" s="107" t="n"/>
    </row>
    <row r="126" ht="12.75" customHeight="1" s="198">
      <c r="A126" s="101" t="inlineStr">
        <is>
          <t>Tuvalu</t>
        </is>
      </c>
      <c r="B126" s="62">
        <f t="array" ref="B126">INDEX(Countries!$D$2:$D$255, MATCH($A126, Countries!$B$2:$B$255, 0))
</f>
        <v/>
      </c>
      <c r="C126" s="95" t="n">
        <v>0.089117153</v>
      </c>
      <c r="D126" s="57">
        <f>C126*100</f>
        <v/>
      </c>
      <c r="E126" s="95" t="n">
        <v>0</v>
      </c>
      <c r="F126" s="57">
        <f>E126*100</f>
        <v/>
      </c>
      <c r="G126" s="95" t="n">
        <v>0</v>
      </c>
      <c r="H126" s="171">
        <f>F126/sumif($F$6:$F1121,"&lt;&gt;NoData")</f>
        <v/>
      </c>
      <c r="I126" s="95" t="n">
        <v>0</v>
      </c>
      <c r="J126" s="95" t="n">
        <v>0</v>
      </c>
      <c r="K126" s="95" t="n">
        <v>0</v>
      </c>
      <c r="L126" s="95" t="n">
        <v>1168.29166666667</v>
      </c>
      <c r="M126" s="95">
        <f>#N/A</f>
        <v/>
      </c>
      <c r="N126" s="196" t="n"/>
      <c r="O126" s="107" t="n"/>
    </row>
    <row r="127" ht="12.75" customHeight="1" s="198">
      <c r="A127" s="101" t="inlineStr">
        <is>
          <t>Wallis and Futuna</t>
        </is>
      </c>
      <c r="B127" s="62">
        <f t="array" ref="B127">INDEX(Countries!$D$2:$D$255, MATCH($A127, Countries!$B$2:$B$255, 0))
</f>
        <v/>
      </c>
      <c r="C127" s="95" t="n">
        <v>0.293624133</v>
      </c>
      <c r="D127" s="57">
        <f>C127*100</f>
        <v/>
      </c>
      <c r="E127" s="95" t="n">
        <v>0</v>
      </c>
      <c r="F127" s="57">
        <f>E127*100</f>
        <v/>
      </c>
      <c r="G127" s="95" t="n">
        <v>0</v>
      </c>
      <c r="H127" s="171">
        <f>F127/sumif($F$6:$F1122,"&lt;&gt;NoData")</f>
        <v/>
      </c>
      <c r="I127" s="95" t="n">
        <v>0</v>
      </c>
      <c r="J127" s="95" t="n">
        <v>0</v>
      </c>
      <c r="K127" s="95" t="n">
        <v>0</v>
      </c>
      <c r="L127" s="95" t="n">
        <v>1323.14285714286</v>
      </c>
      <c r="M127" s="95">
        <f>#N/A</f>
        <v/>
      </c>
      <c r="N127" s="196" t="n"/>
      <c r="O127" s="107" t="n"/>
    </row>
    <row r="128" ht="12.75" customHeight="1" s="198">
      <c r="A128" s="101" t="inlineStr">
        <is>
          <t>Italy</t>
        </is>
      </c>
      <c r="B128" s="62">
        <f t="array" ref="B128">INDEX(Countries!$D$2:$D$255, MATCH($A128, Countries!$B$2:$B$255, 0))
</f>
        <v/>
      </c>
      <c r="C128" s="95" t="inlineStr">
        <is>
          <t>NoData</t>
        </is>
      </c>
      <c r="D128" s="197" t="inlineStr">
        <is>
          <t>NoData</t>
        </is>
      </c>
      <c r="E128" s="95" t="inlineStr">
        <is>
          <t>NoData</t>
        </is>
      </c>
      <c r="F128" s="197" t="inlineStr">
        <is>
          <t>NoData</t>
        </is>
      </c>
      <c r="G128" s="95" t="inlineStr">
        <is>
          <t>NoData</t>
        </is>
      </c>
      <c r="H128" s="197" t="inlineStr">
        <is>
          <t>NoData</t>
        </is>
      </c>
      <c r="I128" s="95" t="inlineStr">
        <is>
          <t>NoData</t>
        </is>
      </c>
      <c r="J128" s="95" t="inlineStr">
        <is>
          <t>NoData</t>
        </is>
      </c>
      <c r="K128" s="95" t="inlineStr">
        <is>
          <t>NoData</t>
        </is>
      </c>
      <c r="L128" s="95" t="inlineStr">
        <is>
          <t>NoData</t>
        </is>
      </c>
      <c r="M128" s="95" t="inlineStr">
        <is>
          <t>NoData</t>
        </is>
      </c>
      <c r="N128" s="197" t="n"/>
    </row>
    <row r="129" ht="12.75" customHeight="1" s="198">
      <c r="A129" s="101" t="inlineStr">
        <is>
          <t>Ukraine</t>
        </is>
      </c>
      <c r="B129" s="62">
        <f t="array" ref="B129">INDEX(Countries!$D$2:$D$255, MATCH($A129, Countries!$B$2:$B$255, 0))
</f>
        <v/>
      </c>
      <c r="C129" s="95" t="inlineStr">
        <is>
          <t>NoData</t>
        </is>
      </c>
      <c r="D129" s="197" t="inlineStr">
        <is>
          <t>NoData</t>
        </is>
      </c>
      <c r="E129" s="95" t="inlineStr">
        <is>
          <t>NoData</t>
        </is>
      </c>
      <c r="F129" s="197" t="inlineStr">
        <is>
          <t>NoData</t>
        </is>
      </c>
      <c r="G129" s="95" t="inlineStr">
        <is>
          <t>NoData</t>
        </is>
      </c>
      <c r="H129" s="197" t="inlineStr">
        <is>
          <t>NoData</t>
        </is>
      </c>
      <c r="I129" s="95" t="inlineStr">
        <is>
          <t>NoData</t>
        </is>
      </c>
      <c r="J129" s="95" t="inlineStr">
        <is>
          <t>NoData</t>
        </is>
      </c>
      <c r="K129" s="95" t="inlineStr">
        <is>
          <t>NoData</t>
        </is>
      </c>
      <c r="L129" s="95" t="inlineStr">
        <is>
          <t>NoData</t>
        </is>
      </c>
      <c r="M129" s="95" t="inlineStr">
        <is>
          <t>NoData</t>
        </is>
      </c>
    </row>
    <row r="130" ht="12.75" customHeight="1" s="198">
      <c r="A130" s="101" t="inlineStr">
        <is>
          <t>Tunisia</t>
        </is>
      </c>
      <c r="B130" s="62">
        <f t="array" ref="B130">INDEX(Countries!$D$2:$D$255, MATCH($A130, Countries!$B$2:$B$255, 0))
</f>
        <v/>
      </c>
      <c r="C130" s="95" t="inlineStr">
        <is>
          <t>NoData</t>
        </is>
      </c>
      <c r="D130" s="197" t="inlineStr">
        <is>
          <t>NoData</t>
        </is>
      </c>
      <c r="E130" s="95" t="inlineStr">
        <is>
          <t>NoData</t>
        </is>
      </c>
      <c r="F130" s="197" t="inlineStr">
        <is>
          <t>NoData</t>
        </is>
      </c>
      <c r="G130" s="95" t="inlineStr">
        <is>
          <t>NoData</t>
        </is>
      </c>
      <c r="H130" s="197" t="inlineStr">
        <is>
          <t>NoData</t>
        </is>
      </c>
      <c r="I130" s="95" t="inlineStr">
        <is>
          <t>NoData</t>
        </is>
      </c>
      <c r="J130" s="95" t="inlineStr">
        <is>
          <t>NoData</t>
        </is>
      </c>
      <c r="K130" s="95" t="inlineStr">
        <is>
          <t>NoData</t>
        </is>
      </c>
      <c r="L130" s="95" t="inlineStr">
        <is>
          <t>NoData</t>
        </is>
      </c>
      <c r="M130" s="95" t="inlineStr">
        <is>
          <t>NoData</t>
        </is>
      </c>
    </row>
    <row r="131" ht="12.75" customHeight="1" s="198">
      <c r="A131" s="101" t="inlineStr">
        <is>
          <t>Spain</t>
        </is>
      </c>
      <c r="B131" s="62">
        <f t="array" ref="B131">INDEX(Countries!$D$2:$D$255, MATCH($A131, Countries!$B$2:$B$255, 0))
</f>
        <v/>
      </c>
      <c r="C131" s="95" t="inlineStr">
        <is>
          <t>NoData</t>
        </is>
      </c>
      <c r="D131" s="197" t="inlineStr">
        <is>
          <t>NoData</t>
        </is>
      </c>
      <c r="E131" s="95" t="inlineStr">
        <is>
          <t>NoData</t>
        </is>
      </c>
      <c r="F131" s="197" t="inlineStr">
        <is>
          <t>NoData</t>
        </is>
      </c>
      <c r="G131" s="95" t="inlineStr">
        <is>
          <t>NoData</t>
        </is>
      </c>
      <c r="H131" s="197" t="inlineStr">
        <is>
          <t>NoData</t>
        </is>
      </c>
      <c r="I131" s="95" t="inlineStr">
        <is>
          <t>NoData</t>
        </is>
      </c>
      <c r="J131" s="95" t="inlineStr">
        <is>
          <t>NoData</t>
        </is>
      </c>
      <c r="K131" s="95" t="inlineStr">
        <is>
          <t>NoData</t>
        </is>
      </c>
      <c r="L131" s="95" t="inlineStr">
        <is>
          <t>NoData</t>
        </is>
      </c>
      <c r="M131" s="95" t="inlineStr">
        <is>
          <t>NoData</t>
        </is>
      </c>
    </row>
    <row r="132" ht="12.75" customHeight="1" s="198">
      <c r="A132" s="101" t="inlineStr">
        <is>
          <t>Kuwait</t>
        </is>
      </c>
      <c r="B132" s="62">
        <f t="array" ref="B132">INDEX(Countries!$D$2:$D$255, MATCH($A132, Countries!$B$2:$B$255, 0))
</f>
        <v/>
      </c>
      <c r="C132" s="95" t="inlineStr">
        <is>
          <t>NoData</t>
        </is>
      </c>
      <c r="D132" s="197" t="inlineStr">
        <is>
          <t>NoData</t>
        </is>
      </c>
      <c r="E132" s="95" t="inlineStr">
        <is>
          <t>NoData</t>
        </is>
      </c>
      <c r="F132" s="197" t="inlineStr">
        <is>
          <t>NoData</t>
        </is>
      </c>
      <c r="G132" s="95" t="inlineStr">
        <is>
          <t>NoData</t>
        </is>
      </c>
      <c r="H132" s="197" t="inlineStr">
        <is>
          <t>NoData</t>
        </is>
      </c>
      <c r="I132" s="95" t="inlineStr">
        <is>
          <t>NoData</t>
        </is>
      </c>
      <c r="J132" s="95" t="inlineStr">
        <is>
          <t>NoData</t>
        </is>
      </c>
      <c r="K132" s="95" t="inlineStr">
        <is>
          <t>NoData</t>
        </is>
      </c>
      <c r="L132" s="95" t="inlineStr">
        <is>
          <t>NoData</t>
        </is>
      </c>
      <c r="M132" s="95" t="inlineStr">
        <is>
          <t>NoData</t>
        </is>
      </c>
    </row>
    <row r="133" ht="12.75" customHeight="1" s="198">
      <c r="A133" s="101" t="inlineStr">
        <is>
          <t>Denmark</t>
        </is>
      </c>
      <c r="B133" s="62">
        <f t="array" ref="B133">INDEX(Countries!$D$2:$D$255, MATCH($A133, Countries!$B$2:$B$255, 0))
</f>
        <v/>
      </c>
      <c r="C133" s="95" t="inlineStr">
        <is>
          <t>NoData</t>
        </is>
      </c>
      <c r="D133" s="197" t="inlineStr">
        <is>
          <t>NoData</t>
        </is>
      </c>
      <c r="E133" s="95" t="inlineStr">
        <is>
          <t>NoData</t>
        </is>
      </c>
      <c r="F133" s="197" t="inlineStr">
        <is>
          <t>NoData</t>
        </is>
      </c>
      <c r="G133" s="95" t="inlineStr">
        <is>
          <t>NoData</t>
        </is>
      </c>
      <c r="H133" s="197" t="inlineStr">
        <is>
          <t>NoData</t>
        </is>
      </c>
      <c r="I133" s="95" t="inlineStr">
        <is>
          <t>NoData</t>
        </is>
      </c>
      <c r="J133" s="95" t="inlineStr">
        <is>
          <t>NoData</t>
        </is>
      </c>
      <c r="K133" s="95" t="inlineStr">
        <is>
          <t>NoData</t>
        </is>
      </c>
      <c r="L133" s="95" t="inlineStr">
        <is>
          <t>NoData</t>
        </is>
      </c>
      <c r="M133" s="95" t="inlineStr">
        <is>
          <t>NoData</t>
        </is>
      </c>
    </row>
    <row r="134" ht="12.75" customHeight="1" s="198">
      <c r="A134" s="101" t="inlineStr">
        <is>
          <t>France</t>
        </is>
      </c>
      <c r="B134" s="62">
        <f t="array" ref="B134">INDEX(Countries!$D$2:$D$255, MATCH($A134, Countries!$B$2:$B$255, 0))
</f>
        <v/>
      </c>
      <c r="C134" s="95" t="inlineStr">
        <is>
          <t>NoData</t>
        </is>
      </c>
      <c r="D134" s="197" t="inlineStr">
        <is>
          <t>NoData</t>
        </is>
      </c>
      <c r="E134" s="95" t="inlineStr">
        <is>
          <t>NoData</t>
        </is>
      </c>
      <c r="F134" s="197" t="inlineStr">
        <is>
          <t>NoData</t>
        </is>
      </c>
      <c r="G134" s="95" t="inlineStr">
        <is>
          <t>NoData</t>
        </is>
      </c>
      <c r="H134" s="197" t="inlineStr">
        <is>
          <t>NoData</t>
        </is>
      </c>
      <c r="I134" s="95" t="inlineStr">
        <is>
          <t>NoData</t>
        </is>
      </c>
      <c r="J134" s="95" t="inlineStr">
        <is>
          <t>NoData</t>
        </is>
      </c>
      <c r="K134" s="95" t="inlineStr">
        <is>
          <t>NoData</t>
        </is>
      </c>
      <c r="L134" s="95" t="inlineStr">
        <is>
          <t>NoData</t>
        </is>
      </c>
      <c r="M134" s="95" t="inlineStr">
        <is>
          <t>NoData</t>
        </is>
      </c>
    </row>
    <row r="135" ht="12.75" customHeight="1" s="198">
      <c r="A135" s="101" t="inlineStr">
        <is>
          <t>Russia</t>
        </is>
      </c>
      <c r="B135" s="62">
        <f t="array" ref="B135">INDEX(Countries!$D$2:$D$255, MATCH($A135, Countries!$B$2:$B$255, 0))
</f>
        <v/>
      </c>
      <c r="C135" s="95" t="inlineStr">
        <is>
          <t>NoData</t>
        </is>
      </c>
      <c r="D135" s="197" t="inlineStr">
        <is>
          <t>NoData</t>
        </is>
      </c>
      <c r="E135" s="95" t="inlineStr">
        <is>
          <t>NoData</t>
        </is>
      </c>
      <c r="F135" s="197" t="inlineStr">
        <is>
          <t>NoData</t>
        </is>
      </c>
      <c r="G135" s="95" t="inlineStr">
        <is>
          <t>NoData</t>
        </is>
      </c>
      <c r="H135" s="197" t="inlineStr">
        <is>
          <t>NoData</t>
        </is>
      </c>
      <c r="I135" s="95" t="inlineStr">
        <is>
          <t>NoData</t>
        </is>
      </c>
      <c r="J135" s="95" t="inlineStr">
        <is>
          <t>NoData</t>
        </is>
      </c>
      <c r="K135" s="95" t="inlineStr">
        <is>
          <t>NoData</t>
        </is>
      </c>
      <c r="L135" s="95" t="inlineStr">
        <is>
          <t>NoData</t>
        </is>
      </c>
      <c r="M135" s="95" t="inlineStr">
        <is>
          <t>NoData</t>
        </is>
      </c>
    </row>
    <row r="136" ht="12.75" customHeight="1" s="198">
      <c r="A136" s="101" t="inlineStr">
        <is>
          <t>United States Minor Outlying Islands</t>
        </is>
      </c>
      <c r="B136" s="62">
        <f t="array" ref="B136">INDEX(Countries!$D$2:$D$255, MATCH($A136, Countries!$B$2:$B$255, 0))
</f>
        <v/>
      </c>
      <c r="C136" s="95" t="inlineStr">
        <is>
          <t>NoData</t>
        </is>
      </c>
      <c r="D136" s="197" t="inlineStr">
        <is>
          <t>NoData</t>
        </is>
      </c>
      <c r="E136" s="95" t="inlineStr">
        <is>
          <t>NoData</t>
        </is>
      </c>
      <c r="F136" s="197" t="inlineStr">
        <is>
          <t>NoData</t>
        </is>
      </c>
      <c r="G136" s="95" t="inlineStr">
        <is>
          <t>NoData</t>
        </is>
      </c>
      <c r="H136" s="197" t="inlineStr">
        <is>
          <t>NoData</t>
        </is>
      </c>
      <c r="I136" s="95" t="inlineStr">
        <is>
          <t>NoData</t>
        </is>
      </c>
      <c r="J136" s="95" t="inlineStr">
        <is>
          <t>NoData</t>
        </is>
      </c>
      <c r="K136" s="95" t="inlineStr">
        <is>
          <t>NoData</t>
        </is>
      </c>
      <c r="L136" s="95" t="inlineStr">
        <is>
          <t>NoData</t>
        </is>
      </c>
      <c r="M136" s="95" t="inlineStr">
        <is>
          <t>NoData</t>
        </is>
      </c>
    </row>
    <row r="137" ht="12.75" customHeight="1" s="198">
      <c r="A137" s="101" t="inlineStr">
        <is>
          <t>Greece</t>
        </is>
      </c>
      <c r="B137" s="62">
        <f t="array" ref="B137">INDEX(Countries!$D$2:$D$255, MATCH($A137, Countries!$B$2:$B$255, 0))
</f>
        <v/>
      </c>
      <c r="C137" s="95" t="inlineStr">
        <is>
          <t>NoData</t>
        </is>
      </c>
      <c r="D137" s="197" t="inlineStr">
        <is>
          <t>NoData</t>
        </is>
      </c>
      <c r="E137" s="95" t="inlineStr">
        <is>
          <t>NoData</t>
        </is>
      </c>
      <c r="F137" s="197" t="inlineStr">
        <is>
          <t>NoData</t>
        </is>
      </c>
      <c r="G137" s="95" t="inlineStr">
        <is>
          <t>NoData</t>
        </is>
      </c>
      <c r="H137" s="197" t="inlineStr">
        <is>
          <t>NoData</t>
        </is>
      </c>
      <c r="I137" s="95" t="inlineStr">
        <is>
          <t>NoData</t>
        </is>
      </c>
      <c r="J137" s="95" t="inlineStr">
        <is>
          <t>NoData</t>
        </is>
      </c>
      <c r="K137" s="95" t="inlineStr">
        <is>
          <t>NoData</t>
        </is>
      </c>
      <c r="L137" s="95" t="inlineStr">
        <is>
          <t>NoData</t>
        </is>
      </c>
      <c r="M137" s="95" t="inlineStr">
        <is>
          <t>NoData</t>
        </is>
      </c>
    </row>
    <row r="138" ht="12.75" customHeight="1" s="198">
      <c r="A138" s="101" t="inlineStr">
        <is>
          <t>Canada</t>
        </is>
      </c>
      <c r="B138" s="62">
        <f t="array" ref="B138">INDEX(Countries!$D$2:$D$255, MATCH($A138, Countries!$B$2:$B$255, 0))
</f>
        <v/>
      </c>
      <c r="C138" s="95" t="inlineStr">
        <is>
          <t>NoData</t>
        </is>
      </c>
      <c r="D138" s="197" t="inlineStr">
        <is>
          <t>NoData</t>
        </is>
      </c>
      <c r="E138" s="95" t="inlineStr">
        <is>
          <t>NoData</t>
        </is>
      </c>
      <c r="F138" s="197" t="inlineStr">
        <is>
          <t>NoData</t>
        </is>
      </c>
      <c r="G138" s="95" t="inlineStr">
        <is>
          <t>NoData</t>
        </is>
      </c>
      <c r="H138" s="197" t="inlineStr">
        <is>
          <t>NoData</t>
        </is>
      </c>
      <c r="I138" s="95" t="inlineStr">
        <is>
          <t>NoData</t>
        </is>
      </c>
      <c r="J138" s="95" t="inlineStr">
        <is>
          <t>NoData</t>
        </is>
      </c>
      <c r="K138" s="95" t="inlineStr">
        <is>
          <t>NoData</t>
        </is>
      </c>
      <c r="L138" s="95" t="inlineStr">
        <is>
          <t>NoData</t>
        </is>
      </c>
      <c r="M138" s="95" t="inlineStr">
        <is>
          <t>NoData</t>
        </is>
      </c>
    </row>
    <row r="139" ht="12.75" customHeight="1" s="198">
      <c r="A139" s="101" t="inlineStr">
        <is>
          <t>Germany</t>
        </is>
      </c>
      <c r="B139" s="62">
        <f t="array" ref="B139">INDEX(Countries!$D$2:$D$255, MATCH($A139, Countries!$B$2:$B$255, 0))
</f>
        <v/>
      </c>
      <c r="C139" s="95" t="inlineStr">
        <is>
          <t>NoData</t>
        </is>
      </c>
      <c r="D139" s="197" t="inlineStr">
        <is>
          <t>NoData</t>
        </is>
      </c>
      <c r="E139" s="95" t="inlineStr">
        <is>
          <t>NoData</t>
        </is>
      </c>
      <c r="F139" s="197" t="inlineStr">
        <is>
          <t>NoData</t>
        </is>
      </c>
      <c r="G139" s="95" t="inlineStr">
        <is>
          <t>NoData</t>
        </is>
      </c>
      <c r="H139" s="197" t="inlineStr">
        <is>
          <t>NoData</t>
        </is>
      </c>
      <c r="I139" s="95" t="inlineStr">
        <is>
          <t>NoData</t>
        </is>
      </c>
      <c r="J139" s="95" t="inlineStr">
        <is>
          <t>NoData</t>
        </is>
      </c>
      <c r="K139" s="95" t="inlineStr">
        <is>
          <t>NoData</t>
        </is>
      </c>
      <c r="L139" s="95" t="inlineStr">
        <is>
          <t>NoData</t>
        </is>
      </c>
      <c r="M139" s="95" t="inlineStr">
        <is>
          <t>NoData</t>
        </is>
      </c>
    </row>
    <row r="140" ht="12.75" customHeight="1" s="198">
      <c r="A140" s="101" t="inlineStr">
        <is>
          <t>Croatia</t>
        </is>
      </c>
      <c r="B140" s="62">
        <f t="array" ref="B140">INDEX(Countries!$D$2:$D$255, MATCH($A140, Countries!$B$2:$B$255, 0))
</f>
        <v/>
      </c>
      <c r="C140" s="95" t="inlineStr">
        <is>
          <t>NoData</t>
        </is>
      </c>
      <c r="D140" s="197" t="inlineStr">
        <is>
          <t>NoData</t>
        </is>
      </c>
      <c r="E140" s="95" t="inlineStr">
        <is>
          <t>NoData</t>
        </is>
      </c>
      <c r="F140" s="197" t="inlineStr">
        <is>
          <t>NoData</t>
        </is>
      </c>
      <c r="G140" s="95" t="inlineStr">
        <is>
          <t>NoData</t>
        </is>
      </c>
      <c r="H140" s="197" t="inlineStr">
        <is>
          <t>NoData</t>
        </is>
      </c>
      <c r="I140" s="95" t="inlineStr">
        <is>
          <t>NoData</t>
        </is>
      </c>
      <c r="J140" s="95" t="inlineStr">
        <is>
          <t>NoData</t>
        </is>
      </c>
      <c r="K140" s="95" t="inlineStr">
        <is>
          <t>NoData</t>
        </is>
      </c>
      <c r="L140" s="95" t="inlineStr">
        <is>
          <t>NoData</t>
        </is>
      </c>
      <c r="M140" s="95" t="inlineStr">
        <is>
          <t>NoData</t>
        </is>
      </c>
    </row>
    <row r="141" ht="12.75" customHeight="1" s="198">
      <c r="A141" s="101" t="inlineStr">
        <is>
          <t>United Kingdom</t>
        </is>
      </c>
      <c r="B141" s="62">
        <f t="array" ref="B141">INDEX(Countries!$D$2:$D$255, MATCH($A141, Countries!$B$2:$B$255, 0))
</f>
        <v/>
      </c>
      <c r="C141" s="95" t="inlineStr">
        <is>
          <t>NoData</t>
        </is>
      </c>
      <c r="D141" s="197" t="inlineStr">
        <is>
          <t>NoData</t>
        </is>
      </c>
      <c r="E141" s="95" t="inlineStr">
        <is>
          <t>NoData</t>
        </is>
      </c>
      <c r="F141" s="197" t="inlineStr">
        <is>
          <t>NoData</t>
        </is>
      </c>
      <c r="G141" s="95" t="inlineStr">
        <is>
          <t>NoData</t>
        </is>
      </c>
      <c r="H141" s="197" t="inlineStr">
        <is>
          <t>NoData</t>
        </is>
      </c>
      <c r="I141" s="95" t="inlineStr">
        <is>
          <t>NoData</t>
        </is>
      </c>
      <c r="J141" s="95" t="inlineStr">
        <is>
          <t>NoData</t>
        </is>
      </c>
      <c r="K141" s="95" t="inlineStr">
        <is>
          <t>NoData</t>
        </is>
      </c>
      <c r="L141" s="95" t="inlineStr">
        <is>
          <t>NoData</t>
        </is>
      </c>
      <c r="M141" s="95" t="inlineStr">
        <is>
          <t>NoData</t>
        </is>
      </c>
    </row>
    <row r="142" ht="12.75" customHeight="1" s="198">
      <c r="A142" s="101" t="inlineStr">
        <is>
          <t>Malta</t>
        </is>
      </c>
      <c r="B142" s="62">
        <f t="array" ref="B142">INDEX(Countries!$D$2:$D$255, MATCH($A142, Countries!$B$2:$B$255, 0))
</f>
        <v/>
      </c>
      <c r="C142" s="95" t="inlineStr">
        <is>
          <t>NoData</t>
        </is>
      </c>
      <c r="D142" s="197" t="inlineStr">
        <is>
          <t>NoData</t>
        </is>
      </c>
      <c r="E142" s="95" t="inlineStr">
        <is>
          <t>NoData</t>
        </is>
      </c>
      <c r="F142" s="197" t="inlineStr">
        <is>
          <t>NoData</t>
        </is>
      </c>
      <c r="G142" s="95" t="inlineStr">
        <is>
          <t>NoData</t>
        </is>
      </c>
      <c r="H142" s="197" t="inlineStr">
        <is>
          <t>NoData</t>
        </is>
      </c>
      <c r="I142" s="95" t="inlineStr">
        <is>
          <t>NoData</t>
        </is>
      </c>
      <c r="J142" s="95" t="inlineStr">
        <is>
          <t>NoData</t>
        </is>
      </c>
      <c r="K142" s="95" t="inlineStr">
        <is>
          <t>NoData</t>
        </is>
      </c>
      <c r="L142" s="95" t="inlineStr">
        <is>
          <t>NoData</t>
        </is>
      </c>
      <c r="M142" s="95" t="inlineStr">
        <is>
          <t>NoData</t>
        </is>
      </c>
    </row>
    <row r="143" ht="12.75" customHeight="1" s="198">
      <c r="A143" s="101" t="inlineStr">
        <is>
          <t>Cyprus</t>
        </is>
      </c>
      <c r="B143" s="62">
        <f t="array" ref="B143">INDEX(Countries!$D$2:$D$255, MATCH($A143, Countries!$B$2:$B$255, 0))
</f>
        <v/>
      </c>
      <c r="C143" s="95" t="inlineStr">
        <is>
          <t>NoData</t>
        </is>
      </c>
      <c r="D143" s="197" t="inlineStr">
        <is>
          <t>NoData</t>
        </is>
      </c>
      <c r="E143" s="95" t="inlineStr">
        <is>
          <t>NoData</t>
        </is>
      </c>
      <c r="F143" s="197" t="inlineStr">
        <is>
          <t>NoData</t>
        </is>
      </c>
      <c r="G143" s="95" t="inlineStr">
        <is>
          <t>NoData</t>
        </is>
      </c>
      <c r="H143" s="197" t="inlineStr">
        <is>
          <t>NoData</t>
        </is>
      </c>
      <c r="I143" s="95" t="inlineStr">
        <is>
          <t>NoData</t>
        </is>
      </c>
      <c r="J143" s="95" t="inlineStr">
        <is>
          <t>NoData</t>
        </is>
      </c>
      <c r="K143" s="95" t="inlineStr">
        <is>
          <t>NoData</t>
        </is>
      </c>
      <c r="L143" s="95" t="inlineStr">
        <is>
          <t>NoData</t>
        </is>
      </c>
      <c r="M143" s="95" t="inlineStr">
        <is>
          <t>NoData</t>
        </is>
      </c>
    </row>
    <row r="144" ht="12.75" customHeight="1" s="198">
      <c r="A144" s="101" t="inlineStr">
        <is>
          <t>Norway</t>
        </is>
      </c>
      <c r="B144" s="62">
        <f t="array" ref="B144">INDEX(Countries!$D$2:$D$255, MATCH($A144, Countries!$B$2:$B$255, 0))
</f>
        <v/>
      </c>
      <c r="C144" s="95" t="inlineStr">
        <is>
          <t>NoData</t>
        </is>
      </c>
      <c r="D144" s="197" t="inlineStr">
        <is>
          <t>NoData</t>
        </is>
      </c>
      <c r="E144" s="95" t="inlineStr">
        <is>
          <t>NoData</t>
        </is>
      </c>
      <c r="F144" s="197" t="inlineStr">
        <is>
          <t>NoData</t>
        </is>
      </c>
      <c r="G144" s="95" t="inlineStr">
        <is>
          <t>NoData</t>
        </is>
      </c>
      <c r="H144" s="197" t="inlineStr">
        <is>
          <t>NoData</t>
        </is>
      </c>
      <c r="I144" s="95" t="inlineStr">
        <is>
          <t>NoData</t>
        </is>
      </c>
      <c r="J144" s="95" t="inlineStr">
        <is>
          <t>NoData</t>
        </is>
      </c>
      <c r="K144" s="95" t="inlineStr">
        <is>
          <t>NoData</t>
        </is>
      </c>
      <c r="L144" s="95" t="inlineStr">
        <is>
          <t>NoData</t>
        </is>
      </c>
      <c r="M144" s="95" t="inlineStr">
        <is>
          <t>NoData</t>
        </is>
      </c>
    </row>
    <row r="145" ht="12.75" customHeight="1" s="198">
      <c r="A145" s="101" t="inlineStr">
        <is>
          <t>Albania</t>
        </is>
      </c>
      <c r="B145" s="62">
        <f t="array" ref="B145">INDEX(Countries!$D$2:$D$255, MATCH($A145, Countries!$B$2:$B$255, 0))
</f>
        <v/>
      </c>
      <c r="C145" s="95" t="inlineStr">
        <is>
          <t>NoData</t>
        </is>
      </c>
      <c r="D145" s="197" t="inlineStr">
        <is>
          <t>NoData</t>
        </is>
      </c>
      <c r="E145" s="95" t="inlineStr">
        <is>
          <t>NoData</t>
        </is>
      </c>
      <c r="F145" s="197" t="inlineStr">
        <is>
          <t>NoData</t>
        </is>
      </c>
      <c r="G145" s="95" t="inlineStr">
        <is>
          <t>NoData</t>
        </is>
      </c>
      <c r="H145" s="197" t="inlineStr">
        <is>
          <t>NoData</t>
        </is>
      </c>
      <c r="I145" s="95" t="inlineStr">
        <is>
          <t>NoData</t>
        </is>
      </c>
      <c r="J145" s="95" t="inlineStr">
        <is>
          <t>NoData</t>
        </is>
      </c>
      <c r="K145" s="95" t="inlineStr">
        <is>
          <t>NoData</t>
        </is>
      </c>
      <c r="L145" s="95" t="inlineStr">
        <is>
          <t>NoData</t>
        </is>
      </c>
      <c r="M145" s="95" t="inlineStr">
        <is>
          <t>NoData</t>
        </is>
      </c>
    </row>
    <row r="146" ht="12.75" customHeight="1" s="198">
      <c r="A146" s="101" t="inlineStr">
        <is>
          <t>Algeria</t>
        </is>
      </c>
      <c r="B146" s="62">
        <f t="array" ref="B146">INDEX(Countries!$D$2:$D$255, MATCH($A146, Countries!$B$2:$B$255, 0))
</f>
        <v/>
      </c>
      <c r="C146" s="95" t="inlineStr">
        <is>
          <t>NoData</t>
        </is>
      </c>
      <c r="D146" s="197" t="inlineStr">
        <is>
          <t>NoData</t>
        </is>
      </c>
      <c r="E146" s="95" t="inlineStr">
        <is>
          <t>NoData</t>
        </is>
      </c>
      <c r="F146" s="197" t="inlineStr">
        <is>
          <t>NoData</t>
        </is>
      </c>
      <c r="G146" s="95" t="inlineStr">
        <is>
          <t>NoData</t>
        </is>
      </c>
      <c r="H146" s="197" t="inlineStr">
        <is>
          <t>NoData</t>
        </is>
      </c>
      <c r="I146" s="95" t="inlineStr">
        <is>
          <t>NoData</t>
        </is>
      </c>
      <c r="J146" s="95" t="inlineStr">
        <is>
          <t>NoData</t>
        </is>
      </c>
      <c r="K146" s="95" t="inlineStr">
        <is>
          <t>NoData</t>
        </is>
      </c>
      <c r="L146" s="95" t="inlineStr">
        <is>
          <t>NoData</t>
        </is>
      </c>
      <c r="M146" s="95" t="inlineStr">
        <is>
          <t>NoData</t>
        </is>
      </c>
    </row>
    <row r="147" ht="12.75" customHeight="1" s="198">
      <c r="A147" s="101" t="inlineStr">
        <is>
          <t>Sweden</t>
        </is>
      </c>
      <c r="B147" s="62">
        <f t="array" ref="B147">INDEX(Countries!$D$2:$D$255, MATCH($A147, Countries!$B$2:$B$255, 0))
</f>
        <v/>
      </c>
      <c r="C147" s="95" t="inlineStr">
        <is>
          <t>NoData</t>
        </is>
      </c>
      <c r="D147" s="197" t="inlineStr">
        <is>
          <t>NoData</t>
        </is>
      </c>
      <c r="E147" s="95" t="inlineStr">
        <is>
          <t>NoData</t>
        </is>
      </c>
      <c r="F147" s="197" t="inlineStr">
        <is>
          <t>NoData</t>
        </is>
      </c>
      <c r="G147" s="95" t="inlineStr">
        <is>
          <t>NoData</t>
        </is>
      </c>
      <c r="H147" s="197" t="inlineStr">
        <is>
          <t>NoData</t>
        </is>
      </c>
      <c r="I147" s="95" t="inlineStr">
        <is>
          <t>NoData</t>
        </is>
      </c>
      <c r="J147" s="95" t="inlineStr">
        <is>
          <t>NoData</t>
        </is>
      </c>
      <c r="K147" s="95" t="inlineStr">
        <is>
          <t>NoData</t>
        </is>
      </c>
      <c r="L147" s="95" t="inlineStr">
        <is>
          <t>NoData</t>
        </is>
      </c>
      <c r="M147" s="95" t="inlineStr">
        <is>
          <t>NoData</t>
        </is>
      </c>
    </row>
    <row r="148" ht="12.75" customHeight="1" s="198">
      <c r="A148" s="101" t="inlineStr">
        <is>
          <t>Israel</t>
        </is>
      </c>
      <c r="B148" s="62">
        <f t="array" ref="B148">INDEX(Countries!$D$2:$D$255, MATCH($A148, Countries!$B$2:$B$255, 0))
</f>
        <v/>
      </c>
      <c r="C148" s="95" t="inlineStr">
        <is>
          <t>NoData</t>
        </is>
      </c>
      <c r="D148" s="197" t="inlineStr">
        <is>
          <t>NoData</t>
        </is>
      </c>
      <c r="E148" s="95" t="inlineStr">
        <is>
          <t>NoData</t>
        </is>
      </c>
      <c r="F148" s="197" t="inlineStr">
        <is>
          <t>NoData</t>
        </is>
      </c>
      <c r="G148" s="95" t="inlineStr">
        <is>
          <t>NoData</t>
        </is>
      </c>
      <c r="H148" s="197" t="inlineStr">
        <is>
          <t>NoData</t>
        </is>
      </c>
      <c r="I148" s="95" t="inlineStr">
        <is>
          <t>NoData</t>
        </is>
      </c>
      <c r="J148" s="95" t="inlineStr">
        <is>
          <t>NoData</t>
        </is>
      </c>
      <c r="K148" s="95" t="inlineStr">
        <is>
          <t>NoData</t>
        </is>
      </c>
      <c r="L148" s="95" t="inlineStr">
        <is>
          <t>NoData</t>
        </is>
      </c>
      <c r="M148" s="95" t="inlineStr">
        <is>
          <t>NoData</t>
        </is>
      </c>
    </row>
    <row r="149" ht="12.75" customHeight="1" s="198">
      <c r="A149" s="101" t="inlineStr">
        <is>
          <t>Montserrat</t>
        </is>
      </c>
      <c r="B149" s="62">
        <f t="array" ref="B149">INDEX(Countries!$D$2:$D$255, MATCH($A149, Countries!$B$2:$B$255, 0))
</f>
        <v/>
      </c>
      <c r="C149" s="95" t="inlineStr">
        <is>
          <t>NoData</t>
        </is>
      </c>
      <c r="D149" s="197" t="inlineStr">
        <is>
          <t>NoData</t>
        </is>
      </c>
      <c r="E149" s="95" t="inlineStr">
        <is>
          <t>NoData</t>
        </is>
      </c>
      <c r="F149" s="197" t="inlineStr">
        <is>
          <t>NoData</t>
        </is>
      </c>
      <c r="G149" s="95" t="inlineStr">
        <is>
          <t>NoData</t>
        </is>
      </c>
      <c r="H149" s="197" t="inlineStr">
        <is>
          <t>NoData</t>
        </is>
      </c>
      <c r="I149" s="95" t="inlineStr">
        <is>
          <t>NoData</t>
        </is>
      </c>
      <c r="J149" s="95" t="inlineStr">
        <is>
          <t>NoData</t>
        </is>
      </c>
      <c r="K149" s="95" t="inlineStr">
        <is>
          <t>NoData</t>
        </is>
      </c>
      <c r="L149" s="95" t="inlineStr">
        <is>
          <t>NoData</t>
        </is>
      </c>
      <c r="M149" s="95" t="inlineStr">
        <is>
          <t>NoData</t>
        </is>
      </c>
    </row>
    <row r="150" ht="12.75" customHeight="1" s="198">
      <c r="A150" s="101" t="inlineStr">
        <is>
          <t>Libya</t>
        </is>
      </c>
      <c r="B150" s="62">
        <f t="array" ref="B150">INDEX(Countries!$D$2:$D$255, MATCH($A150, Countries!$B$2:$B$255, 0))
</f>
        <v/>
      </c>
      <c r="C150" s="95" t="inlineStr">
        <is>
          <t>NoData</t>
        </is>
      </c>
      <c r="D150" s="197" t="inlineStr">
        <is>
          <t>NoData</t>
        </is>
      </c>
      <c r="E150" s="95" t="inlineStr">
        <is>
          <t>NoData</t>
        </is>
      </c>
      <c r="F150" s="197" t="inlineStr">
        <is>
          <t>NoData</t>
        </is>
      </c>
      <c r="G150" s="95" t="inlineStr">
        <is>
          <t>NoData</t>
        </is>
      </c>
      <c r="H150" s="197" t="inlineStr">
        <is>
          <t>NoData</t>
        </is>
      </c>
      <c r="I150" s="95" t="inlineStr">
        <is>
          <t>NoData</t>
        </is>
      </c>
      <c r="J150" s="95" t="inlineStr">
        <is>
          <t>NoData</t>
        </is>
      </c>
      <c r="K150" s="95" t="inlineStr">
        <is>
          <t>NoData</t>
        </is>
      </c>
      <c r="L150" s="95" t="inlineStr">
        <is>
          <t>NoData</t>
        </is>
      </c>
      <c r="M150" s="95" t="inlineStr">
        <is>
          <t>NoData</t>
        </is>
      </c>
    </row>
    <row r="151" ht="12.75" customHeight="1" s="198">
      <c r="A151" s="101" t="inlineStr">
        <is>
          <t>Netherlands</t>
        </is>
      </c>
      <c r="B151" s="62">
        <f t="array" ref="B151">INDEX(Countries!$D$2:$D$255, MATCH($A151, Countries!$B$2:$B$255, 0))
</f>
        <v/>
      </c>
      <c r="C151" s="95" t="inlineStr">
        <is>
          <t>NoData</t>
        </is>
      </c>
      <c r="D151" s="197" t="inlineStr">
        <is>
          <t>NoData</t>
        </is>
      </c>
      <c r="E151" s="95" t="inlineStr">
        <is>
          <t>NoData</t>
        </is>
      </c>
      <c r="F151" s="197" t="inlineStr">
        <is>
          <t>NoData</t>
        </is>
      </c>
      <c r="G151" s="95" t="inlineStr">
        <is>
          <t>NoData</t>
        </is>
      </c>
      <c r="H151" s="197" t="inlineStr">
        <is>
          <t>NoData</t>
        </is>
      </c>
      <c r="I151" s="95" t="inlineStr">
        <is>
          <t>NoData</t>
        </is>
      </c>
      <c r="J151" s="95" t="inlineStr">
        <is>
          <t>NoData</t>
        </is>
      </c>
      <c r="K151" s="95" t="inlineStr">
        <is>
          <t>NoData</t>
        </is>
      </c>
      <c r="L151" s="95" t="inlineStr">
        <is>
          <t>NoData</t>
        </is>
      </c>
      <c r="M151" s="95" t="inlineStr">
        <is>
          <t>NoData</t>
        </is>
      </c>
    </row>
    <row r="152" ht="12.75" customHeight="1" s="198">
      <c r="A152" s="101" t="inlineStr">
        <is>
          <t>Poland</t>
        </is>
      </c>
      <c r="B152" s="62">
        <f t="array" ref="B152">INDEX(Countries!$D$2:$D$255, MATCH($A152, Countries!$B$2:$B$255, 0))
</f>
        <v/>
      </c>
      <c r="C152" s="95" t="inlineStr">
        <is>
          <t>NoData</t>
        </is>
      </c>
      <c r="D152" s="197" t="inlineStr">
        <is>
          <t>NoData</t>
        </is>
      </c>
      <c r="E152" s="95" t="inlineStr">
        <is>
          <t>NoData</t>
        </is>
      </c>
      <c r="F152" s="197" t="inlineStr">
        <is>
          <t>NoData</t>
        </is>
      </c>
      <c r="G152" s="95" t="inlineStr">
        <is>
          <t>NoData</t>
        </is>
      </c>
      <c r="H152" s="197" t="inlineStr">
        <is>
          <t>NoData</t>
        </is>
      </c>
      <c r="I152" s="95" t="inlineStr">
        <is>
          <t>NoData</t>
        </is>
      </c>
      <c r="J152" s="95" t="inlineStr">
        <is>
          <t>NoData</t>
        </is>
      </c>
      <c r="K152" s="95" t="inlineStr">
        <is>
          <t>NoData</t>
        </is>
      </c>
      <c r="L152" s="95" t="inlineStr">
        <is>
          <t>NoData</t>
        </is>
      </c>
      <c r="M152" s="95" t="inlineStr">
        <is>
          <t>NoData</t>
        </is>
      </c>
    </row>
    <row r="153" ht="12.75" customHeight="1" s="198">
      <c r="A153" s="101" t="inlineStr">
        <is>
          <t>Turkey</t>
        </is>
      </c>
      <c r="B153" s="62">
        <f t="array" ref="B153">INDEX(Countries!$D$2:$D$255, MATCH($A153, Countries!$B$2:$B$255, 0))
</f>
        <v/>
      </c>
      <c r="C153" s="95" t="inlineStr">
        <is>
          <t>NoData</t>
        </is>
      </c>
      <c r="D153" s="197" t="inlineStr">
        <is>
          <t>NoData</t>
        </is>
      </c>
      <c r="E153" s="95" t="inlineStr">
        <is>
          <t>NoData</t>
        </is>
      </c>
      <c r="F153" s="197" t="inlineStr">
        <is>
          <t>NoData</t>
        </is>
      </c>
      <c r="G153" s="95" t="inlineStr">
        <is>
          <t>NoData</t>
        </is>
      </c>
      <c r="H153" s="197" t="inlineStr">
        <is>
          <t>NoData</t>
        </is>
      </c>
      <c r="I153" s="95" t="inlineStr">
        <is>
          <t>NoData</t>
        </is>
      </c>
      <c r="J153" s="95" t="inlineStr">
        <is>
          <t>NoData</t>
        </is>
      </c>
      <c r="K153" s="95" t="inlineStr">
        <is>
          <t>NoData</t>
        </is>
      </c>
      <c r="L153" s="95" t="inlineStr">
        <is>
          <t>NoData</t>
        </is>
      </c>
      <c r="M153" s="95" t="inlineStr">
        <is>
          <t>NoData</t>
        </is>
      </c>
    </row>
    <row r="154" ht="12.75" customHeight="1" s="198">
      <c r="A154" s="101" t="inlineStr">
        <is>
          <t>Jordan</t>
        </is>
      </c>
      <c r="B154" s="62">
        <f t="array" ref="B154">INDEX(Countries!$D$2:$D$255, MATCH($A154, Countries!$B$2:$B$255, 0))
</f>
        <v/>
      </c>
      <c r="C154" s="95" t="inlineStr">
        <is>
          <t>NoData</t>
        </is>
      </c>
      <c r="D154" s="197" t="inlineStr">
        <is>
          <t>NoData</t>
        </is>
      </c>
      <c r="E154" s="95" t="inlineStr">
        <is>
          <t>NoData</t>
        </is>
      </c>
      <c r="F154" s="197" t="inlineStr">
        <is>
          <t>NoData</t>
        </is>
      </c>
      <c r="G154" s="95" t="inlineStr">
        <is>
          <t>NoData</t>
        </is>
      </c>
      <c r="H154" s="197" t="inlineStr">
        <is>
          <t>NoData</t>
        </is>
      </c>
      <c r="I154" s="95" t="inlineStr">
        <is>
          <t>NoData</t>
        </is>
      </c>
      <c r="J154" s="95" t="inlineStr">
        <is>
          <t>NoData</t>
        </is>
      </c>
      <c r="K154" s="95" t="inlineStr">
        <is>
          <t>NoData</t>
        </is>
      </c>
      <c r="L154" s="95" t="inlineStr">
        <is>
          <t>NoData</t>
        </is>
      </c>
      <c r="M154" s="95" t="inlineStr">
        <is>
          <t>NoData</t>
        </is>
      </c>
    </row>
    <row r="155" ht="12.75" customHeight="1" s="198">
      <c r="A155" s="101" t="inlineStr">
        <is>
          <t>Slovenia</t>
        </is>
      </c>
      <c r="B155" s="62">
        <f t="array" ref="B155">INDEX(Countries!$D$2:$D$255, MATCH($A155, Countries!$B$2:$B$255, 0))
</f>
        <v/>
      </c>
      <c r="C155" s="95" t="inlineStr">
        <is>
          <t>NoData</t>
        </is>
      </c>
      <c r="D155" s="197" t="inlineStr">
        <is>
          <t>NoData</t>
        </is>
      </c>
      <c r="E155" s="95" t="inlineStr">
        <is>
          <t>NoData</t>
        </is>
      </c>
      <c r="F155" s="197" t="inlineStr">
        <is>
          <t>NoData</t>
        </is>
      </c>
      <c r="G155" s="95" t="inlineStr">
        <is>
          <t>NoData</t>
        </is>
      </c>
      <c r="H155" s="197" t="inlineStr">
        <is>
          <t>NoData</t>
        </is>
      </c>
      <c r="I155" s="95" t="inlineStr">
        <is>
          <t>NoData</t>
        </is>
      </c>
      <c r="J155" s="95" t="inlineStr">
        <is>
          <t>NoData</t>
        </is>
      </c>
      <c r="K155" s="95" t="inlineStr">
        <is>
          <t>NoData</t>
        </is>
      </c>
      <c r="L155" s="95" t="inlineStr">
        <is>
          <t>NoData</t>
        </is>
      </c>
      <c r="M155" s="95" t="inlineStr">
        <is>
          <t>NoData</t>
        </is>
      </c>
    </row>
    <row r="156" ht="12.75" customHeight="1" s="198">
      <c r="A156" s="101" t="inlineStr">
        <is>
          <t>Argentina</t>
        </is>
      </c>
      <c r="B156" s="62">
        <f t="array" ref="B156">INDEX(Countries!$D$2:$D$255, MATCH($A156, Countries!$B$2:$B$255, 0))
</f>
        <v/>
      </c>
      <c r="C156" s="95" t="inlineStr">
        <is>
          <t>NoData</t>
        </is>
      </c>
      <c r="D156" s="197" t="inlineStr">
        <is>
          <t>NoData</t>
        </is>
      </c>
      <c r="E156" s="95" t="inlineStr">
        <is>
          <t>NoData</t>
        </is>
      </c>
      <c r="F156" s="197" t="inlineStr">
        <is>
          <t>NoData</t>
        </is>
      </c>
      <c r="G156" s="95" t="inlineStr">
        <is>
          <t>NoData</t>
        </is>
      </c>
      <c r="H156" s="197" t="inlineStr">
        <is>
          <t>NoData</t>
        </is>
      </c>
      <c r="I156" s="95" t="inlineStr">
        <is>
          <t>NoData</t>
        </is>
      </c>
      <c r="J156" s="95" t="inlineStr">
        <is>
          <t>NoData</t>
        </is>
      </c>
      <c r="K156" s="95" t="inlineStr">
        <is>
          <t>NoData</t>
        </is>
      </c>
      <c r="L156" s="95" t="inlineStr">
        <is>
          <t>NoData</t>
        </is>
      </c>
      <c r="M156" s="95" t="inlineStr">
        <is>
          <t>NoData</t>
        </is>
      </c>
    </row>
    <row r="157" ht="12.75" customHeight="1" s="198">
      <c r="A157" s="101" t="inlineStr">
        <is>
          <t>Azerbaijan</t>
        </is>
      </c>
      <c r="B157" s="62">
        <f t="array" ref="B157">INDEX(Countries!$D$2:$D$255, MATCH($A157, Countries!$B$2:$B$255, 0))
</f>
        <v/>
      </c>
      <c r="C157" s="95" t="inlineStr">
        <is>
          <t>NoData</t>
        </is>
      </c>
      <c r="D157" s="197" t="inlineStr">
        <is>
          <t>NoData</t>
        </is>
      </c>
      <c r="E157" s="95" t="inlineStr">
        <is>
          <t>NoData</t>
        </is>
      </c>
      <c r="F157" s="197" t="inlineStr">
        <is>
          <t>NoData</t>
        </is>
      </c>
      <c r="G157" s="95" t="inlineStr">
        <is>
          <t>NoData</t>
        </is>
      </c>
      <c r="H157" s="197" t="inlineStr">
        <is>
          <t>NoData</t>
        </is>
      </c>
      <c r="I157" s="95" t="inlineStr">
        <is>
          <t>NoData</t>
        </is>
      </c>
      <c r="J157" s="95" t="inlineStr">
        <is>
          <t>NoData</t>
        </is>
      </c>
      <c r="K157" s="95" t="inlineStr">
        <is>
          <t>NoData</t>
        </is>
      </c>
      <c r="L157" s="95" t="inlineStr">
        <is>
          <t>NoData</t>
        </is>
      </c>
      <c r="M157" s="95" t="inlineStr">
        <is>
          <t>NoData</t>
        </is>
      </c>
    </row>
    <row r="158" ht="12.75" customHeight="1" s="198">
      <c r="A158" s="101" t="inlineStr">
        <is>
          <t>Belgium</t>
        </is>
      </c>
      <c r="B158" s="62">
        <f t="array" ref="B158">INDEX(Countries!$D$2:$D$255, MATCH($A158, Countries!$B$2:$B$255, 0))
</f>
        <v/>
      </c>
      <c r="C158" s="95" t="inlineStr">
        <is>
          <t>NoData</t>
        </is>
      </c>
      <c r="D158" s="197" t="inlineStr">
        <is>
          <t>NoData</t>
        </is>
      </c>
      <c r="E158" s="95" t="inlineStr">
        <is>
          <t>NoData</t>
        </is>
      </c>
      <c r="F158" s="197" t="inlineStr">
        <is>
          <t>NoData</t>
        </is>
      </c>
      <c r="G158" s="95" t="inlineStr">
        <is>
          <t>NoData</t>
        </is>
      </c>
      <c r="H158" s="197" t="inlineStr">
        <is>
          <t>NoData</t>
        </is>
      </c>
      <c r="I158" s="95" t="inlineStr">
        <is>
          <t>NoData</t>
        </is>
      </c>
      <c r="J158" s="95" t="inlineStr">
        <is>
          <t>NoData</t>
        </is>
      </c>
      <c r="K158" s="95" t="inlineStr">
        <is>
          <t>NoData</t>
        </is>
      </c>
      <c r="L158" s="95" t="inlineStr">
        <is>
          <t>NoData</t>
        </is>
      </c>
      <c r="M158" s="95" t="inlineStr">
        <is>
          <t>NoData</t>
        </is>
      </c>
    </row>
    <row r="159" ht="12.75" customHeight="1" s="198">
      <c r="A159" s="101" t="inlineStr">
        <is>
          <t>Bosnia and Herzegovina</t>
        </is>
      </c>
      <c r="B159" s="62">
        <f t="array" ref="B159">INDEX(Countries!$D$2:$D$255, MATCH($A159, Countries!$B$2:$B$255, 0))
</f>
        <v/>
      </c>
      <c r="C159" s="95" t="inlineStr">
        <is>
          <t>NoData</t>
        </is>
      </c>
      <c r="D159" s="197" t="inlineStr">
        <is>
          <t>NoData</t>
        </is>
      </c>
      <c r="E159" s="95" t="inlineStr">
        <is>
          <t>NoData</t>
        </is>
      </c>
      <c r="F159" s="197" t="inlineStr">
        <is>
          <t>NoData</t>
        </is>
      </c>
      <c r="G159" s="95" t="inlineStr">
        <is>
          <t>NoData</t>
        </is>
      </c>
      <c r="H159" s="197" t="inlineStr">
        <is>
          <t>NoData</t>
        </is>
      </c>
      <c r="I159" s="95" t="inlineStr">
        <is>
          <t>NoData</t>
        </is>
      </c>
      <c r="J159" s="95" t="inlineStr">
        <is>
          <t>NoData</t>
        </is>
      </c>
      <c r="K159" s="95" t="inlineStr">
        <is>
          <t>NoData</t>
        </is>
      </c>
      <c r="L159" s="95" t="inlineStr">
        <is>
          <t>NoData</t>
        </is>
      </c>
      <c r="M159" s="95" t="inlineStr">
        <is>
          <t>NoData</t>
        </is>
      </c>
    </row>
    <row r="160" ht="12.75" customHeight="1" s="198">
      <c r="A160" s="101" t="inlineStr">
        <is>
          <t>British Indian Ocean Territory</t>
        </is>
      </c>
      <c r="B160" s="62">
        <f t="array" ref="B160">INDEX(Countries!$D$2:$D$255, MATCH($A160, Countries!$B$2:$B$255, 0))
</f>
        <v/>
      </c>
      <c r="C160" s="95" t="inlineStr">
        <is>
          <t>NoData</t>
        </is>
      </c>
      <c r="D160" s="197" t="inlineStr">
        <is>
          <t>NoData</t>
        </is>
      </c>
      <c r="E160" s="95" t="inlineStr">
        <is>
          <t>NoData</t>
        </is>
      </c>
      <c r="F160" s="197" t="inlineStr">
        <is>
          <t>NoData</t>
        </is>
      </c>
      <c r="G160" s="95" t="inlineStr">
        <is>
          <t>NoData</t>
        </is>
      </c>
      <c r="H160" s="197" t="inlineStr">
        <is>
          <t>NoData</t>
        </is>
      </c>
      <c r="I160" s="95" t="inlineStr">
        <is>
          <t>NoData</t>
        </is>
      </c>
      <c r="J160" s="95" t="inlineStr">
        <is>
          <t>NoData</t>
        </is>
      </c>
      <c r="K160" s="95" t="inlineStr">
        <is>
          <t>NoData</t>
        </is>
      </c>
      <c r="L160" s="95" t="inlineStr">
        <is>
          <t>NoData</t>
        </is>
      </c>
      <c r="M160" s="95" t="inlineStr">
        <is>
          <t>NoData</t>
        </is>
      </c>
    </row>
    <row r="161" ht="12.75" customHeight="1" s="198">
      <c r="A161" s="101" t="inlineStr">
        <is>
          <t>Bulgaria</t>
        </is>
      </c>
      <c r="B161" s="62">
        <f t="array" ref="B161">INDEX(Countries!$D$2:$D$255, MATCH($A161, Countries!$B$2:$B$255, 0))
</f>
        <v/>
      </c>
      <c r="C161" s="95" t="inlineStr">
        <is>
          <t>NoData</t>
        </is>
      </c>
      <c r="D161" s="197" t="inlineStr">
        <is>
          <t>NoData</t>
        </is>
      </c>
      <c r="E161" s="95" t="inlineStr">
        <is>
          <t>NoData</t>
        </is>
      </c>
      <c r="F161" s="197" t="inlineStr">
        <is>
          <t>NoData</t>
        </is>
      </c>
      <c r="G161" s="95" t="inlineStr">
        <is>
          <t>NoData</t>
        </is>
      </c>
      <c r="H161" s="197" t="inlineStr">
        <is>
          <t>NoData</t>
        </is>
      </c>
      <c r="I161" s="95" t="inlineStr">
        <is>
          <t>NoData</t>
        </is>
      </c>
      <c r="J161" s="95" t="inlineStr">
        <is>
          <t>NoData</t>
        </is>
      </c>
      <c r="K161" s="95" t="inlineStr">
        <is>
          <t>NoData</t>
        </is>
      </c>
      <c r="L161" s="95" t="inlineStr">
        <is>
          <t>NoData</t>
        </is>
      </c>
      <c r="M161" s="95" t="inlineStr">
        <is>
          <t>NoData</t>
        </is>
      </c>
    </row>
    <row r="162" ht="12.75" customHeight="1" s="198">
      <c r="A162" s="101" t="inlineStr">
        <is>
          <t>Cabo Verde</t>
        </is>
      </c>
      <c r="B162" s="62">
        <f t="array" ref="B162">INDEX(Countries!$D$2:$D$255, MATCH($A162, Countries!$B$2:$B$255, 0))
</f>
        <v/>
      </c>
      <c r="C162" s="95" t="inlineStr">
        <is>
          <t>NoData</t>
        </is>
      </c>
      <c r="D162" s="197" t="inlineStr">
        <is>
          <t>NoData</t>
        </is>
      </c>
      <c r="E162" s="95" t="inlineStr">
        <is>
          <t>NoData</t>
        </is>
      </c>
      <c r="F162" s="197" t="inlineStr">
        <is>
          <t>NoData</t>
        </is>
      </c>
      <c r="G162" s="95" t="inlineStr">
        <is>
          <t>NoData</t>
        </is>
      </c>
      <c r="H162" s="197" t="inlineStr">
        <is>
          <t>NoData</t>
        </is>
      </c>
      <c r="I162" s="95" t="inlineStr">
        <is>
          <t>NoData</t>
        </is>
      </c>
      <c r="J162" s="95" t="inlineStr">
        <is>
          <t>NoData</t>
        </is>
      </c>
      <c r="K162" s="95" t="inlineStr">
        <is>
          <t>NoData</t>
        </is>
      </c>
      <c r="L162" s="95" t="inlineStr">
        <is>
          <t>NoData</t>
        </is>
      </c>
      <c r="M162" s="95" t="inlineStr">
        <is>
          <t>NoData</t>
        </is>
      </c>
    </row>
    <row r="163" ht="12.75" customHeight="1" s="198">
      <c r="A163" s="101" t="inlineStr">
        <is>
          <t>Chile</t>
        </is>
      </c>
      <c r="B163" s="62">
        <f t="array" ref="B163">INDEX(Countries!$D$2:$D$255, MATCH($A163, Countries!$B$2:$B$255, 0))
</f>
        <v/>
      </c>
      <c r="C163" s="95" t="inlineStr">
        <is>
          <t>NoData</t>
        </is>
      </c>
      <c r="D163" s="197" t="inlineStr">
        <is>
          <t>NoData</t>
        </is>
      </c>
      <c r="E163" s="95" t="inlineStr">
        <is>
          <t>NoData</t>
        </is>
      </c>
      <c r="F163" s="197" t="inlineStr">
        <is>
          <t>NoData</t>
        </is>
      </c>
      <c r="G163" s="95" t="inlineStr">
        <is>
          <t>NoData</t>
        </is>
      </c>
      <c r="H163" s="197" t="inlineStr">
        <is>
          <t>NoData</t>
        </is>
      </c>
      <c r="I163" s="95" t="inlineStr">
        <is>
          <t>NoData</t>
        </is>
      </c>
      <c r="J163" s="95" t="inlineStr">
        <is>
          <t>NoData</t>
        </is>
      </c>
      <c r="K163" s="95" t="inlineStr">
        <is>
          <t>NoData</t>
        </is>
      </c>
      <c r="L163" s="95" t="inlineStr">
        <is>
          <t>NoData</t>
        </is>
      </c>
      <c r="M163" s="95" t="inlineStr">
        <is>
          <t>NoData</t>
        </is>
      </c>
    </row>
    <row r="164" ht="12.75" customHeight="1" s="198">
      <c r="A164" s="101" t="inlineStr">
        <is>
          <t>Estonia</t>
        </is>
      </c>
      <c r="B164" s="62">
        <f t="array" ref="B164">INDEX(Countries!$D$2:$D$255, MATCH($A164, Countries!$B$2:$B$255, 0))
</f>
        <v/>
      </c>
      <c r="C164" s="95" t="inlineStr">
        <is>
          <t>NoData</t>
        </is>
      </c>
      <c r="D164" s="197" t="inlineStr">
        <is>
          <t>NoData</t>
        </is>
      </c>
      <c r="E164" s="95" t="inlineStr">
        <is>
          <t>NoData</t>
        </is>
      </c>
      <c r="F164" s="197" t="inlineStr">
        <is>
          <t>NoData</t>
        </is>
      </c>
      <c r="G164" s="95" t="inlineStr">
        <is>
          <t>NoData</t>
        </is>
      </c>
      <c r="H164" s="197" t="inlineStr">
        <is>
          <t>NoData</t>
        </is>
      </c>
      <c r="I164" s="95" t="inlineStr">
        <is>
          <t>NoData</t>
        </is>
      </c>
      <c r="J164" s="95" t="inlineStr">
        <is>
          <t>NoData</t>
        </is>
      </c>
      <c r="K164" s="95" t="inlineStr">
        <is>
          <t>NoData</t>
        </is>
      </c>
      <c r="L164" s="95" t="inlineStr">
        <is>
          <t>NoData</t>
        </is>
      </c>
      <c r="M164" s="95" t="inlineStr">
        <is>
          <t>NoData</t>
        </is>
      </c>
    </row>
    <row r="165" ht="12.75" customHeight="1" s="198">
      <c r="A165" s="101" t="inlineStr">
        <is>
          <t>Falkland Islands</t>
        </is>
      </c>
      <c r="B165" s="62">
        <f t="array" ref="B165">INDEX(Countries!$D$2:$D$255, MATCH($A165, Countries!$B$2:$B$255, 0))
</f>
        <v/>
      </c>
      <c r="C165" s="95" t="inlineStr">
        <is>
          <t>NoData</t>
        </is>
      </c>
      <c r="D165" s="197" t="inlineStr">
        <is>
          <t>NoData</t>
        </is>
      </c>
      <c r="E165" s="95" t="inlineStr">
        <is>
          <t>NoData</t>
        </is>
      </c>
      <c r="F165" s="197" t="inlineStr">
        <is>
          <t>NoData</t>
        </is>
      </c>
      <c r="G165" s="95" t="inlineStr">
        <is>
          <t>NoData</t>
        </is>
      </c>
      <c r="H165" s="197" t="inlineStr">
        <is>
          <t>NoData</t>
        </is>
      </c>
      <c r="I165" s="95" t="inlineStr">
        <is>
          <t>NoData</t>
        </is>
      </c>
      <c r="J165" s="95" t="inlineStr">
        <is>
          <t>NoData</t>
        </is>
      </c>
      <c r="K165" s="95" t="inlineStr">
        <is>
          <t>NoData</t>
        </is>
      </c>
      <c r="L165" s="95" t="inlineStr">
        <is>
          <t>NoData</t>
        </is>
      </c>
      <c r="M165" s="95" t="inlineStr">
        <is>
          <t>NoData</t>
        </is>
      </c>
    </row>
    <row r="166" ht="12.75" customHeight="1" s="198">
      <c r="A166" s="101" t="inlineStr">
        <is>
          <t>Faroe Islands</t>
        </is>
      </c>
      <c r="B166" s="62">
        <f t="array" ref="B166">INDEX(Countries!$D$2:$D$255, MATCH($A166, Countries!$B$2:$B$255, 0))
</f>
        <v/>
      </c>
      <c r="C166" s="95" t="inlineStr">
        <is>
          <t>NoData</t>
        </is>
      </c>
      <c r="D166" s="197" t="inlineStr">
        <is>
          <t>NoData</t>
        </is>
      </c>
      <c r="E166" s="95" t="inlineStr">
        <is>
          <t>NoData</t>
        </is>
      </c>
      <c r="F166" s="197" t="inlineStr">
        <is>
          <t>NoData</t>
        </is>
      </c>
      <c r="G166" s="95" t="inlineStr">
        <is>
          <t>NoData</t>
        </is>
      </c>
      <c r="H166" s="197" t="inlineStr">
        <is>
          <t>NoData</t>
        </is>
      </c>
      <c r="I166" s="95" t="inlineStr">
        <is>
          <t>NoData</t>
        </is>
      </c>
      <c r="J166" s="95" t="inlineStr">
        <is>
          <t>NoData</t>
        </is>
      </c>
      <c r="K166" s="95" t="inlineStr">
        <is>
          <t>NoData</t>
        </is>
      </c>
      <c r="L166" s="95" t="inlineStr">
        <is>
          <t>NoData</t>
        </is>
      </c>
      <c r="M166" s="95" t="inlineStr">
        <is>
          <t>NoData</t>
        </is>
      </c>
    </row>
    <row r="167" ht="12.75" customHeight="1" s="198">
      <c r="A167" s="101" t="inlineStr">
        <is>
          <t>Finland</t>
        </is>
      </c>
      <c r="B167" s="62">
        <f t="array" ref="B167">INDEX(Countries!$D$2:$D$255, MATCH($A167, Countries!$B$2:$B$255, 0))
</f>
        <v/>
      </c>
      <c r="C167" s="95" t="inlineStr">
        <is>
          <t>NoData</t>
        </is>
      </c>
      <c r="D167" s="197" t="inlineStr">
        <is>
          <t>NoData</t>
        </is>
      </c>
      <c r="E167" s="95" t="inlineStr">
        <is>
          <t>NoData</t>
        </is>
      </c>
      <c r="F167" s="197" t="inlineStr">
        <is>
          <t>NoData</t>
        </is>
      </c>
      <c r="G167" s="95" t="inlineStr">
        <is>
          <t>NoData</t>
        </is>
      </c>
      <c r="H167" s="197" t="inlineStr">
        <is>
          <t>NoData</t>
        </is>
      </c>
      <c r="I167" s="95" t="inlineStr">
        <is>
          <t>NoData</t>
        </is>
      </c>
      <c r="J167" s="95" t="inlineStr">
        <is>
          <t>NoData</t>
        </is>
      </c>
      <c r="K167" s="95" t="inlineStr">
        <is>
          <t>NoData</t>
        </is>
      </c>
      <c r="L167" s="95" t="inlineStr">
        <is>
          <t>NoData</t>
        </is>
      </c>
      <c r="M167" s="95" t="inlineStr">
        <is>
          <t>NoData</t>
        </is>
      </c>
    </row>
    <row r="168" ht="12.75" customHeight="1" s="198">
      <c r="A168" s="101" t="inlineStr">
        <is>
          <t>Georgia</t>
        </is>
      </c>
      <c r="B168" s="62">
        <f t="array" ref="B168">INDEX(Countries!$D$2:$D$255, MATCH($A168, Countries!$B$2:$B$255, 0))
</f>
        <v/>
      </c>
      <c r="C168" s="95" t="inlineStr">
        <is>
          <t>NoData</t>
        </is>
      </c>
      <c r="D168" s="197" t="inlineStr">
        <is>
          <t>NoData</t>
        </is>
      </c>
      <c r="E168" s="95" t="inlineStr">
        <is>
          <t>NoData</t>
        </is>
      </c>
      <c r="F168" s="197" t="inlineStr">
        <is>
          <t>NoData</t>
        </is>
      </c>
      <c r="G168" s="95" t="inlineStr">
        <is>
          <t>NoData</t>
        </is>
      </c>
      <c r="H168" s="197" t="inlineStr">
        <is>
          <t>NoData</t>
        </is>
      </c>
      <c r="I168" s="95" t="inlineStr">
        <is>
          <t>NoData</t>
        </is>
      </c>
      <c r="J168" s="95" t="inlineStr">
        <is>
          <t>NoData</t>
        </is>
      </c>
      <c r="K168" s="95" t="inlineStr">
        <is>
          <t>NoData</t>
        </is>
      </c>
      <c r="L168" s="95" t="inlineStr">
        <is>
          <t>NoData</t>
        </is>
      </c>
      <c r="M168" s="95" t="inlineStr">
        <is>
          <t>NoData</t>
        </is>
      </c>
    </row>
    <row r="169" ht="12.75" customHeight="1" s="198">
      <c r="A169" s="101" t="inlineStr">
        <is>
          <t>Gibraltar</t>
        </is>
      </c>
      <c r="B169" s="62">
        <f t="array" ref="B169">INDEX(Countries!$D$2:$D$255, MATCH($A169, Countries!$B$2:$B$255, 0))
</f>
        <v/>
      </c>
      <c r="C169" s="95" t="inlineStr">
        <is>
          <t>NoData</t>
        </is>
      </c>
      <c r="D169" s="197" t="inlineStr">
        <is>
          <t>NoData</t>
        </is>
      </c>
      <c r="E169" s="95" t="inlineStr">
        <is>
          <t>NoData</t>
        </is>
      </c>
      <c r="F169" s="197" t="inlineStr">
        <is>
          <t>NoData</t>
        </is>
      </c>
      <c r="G169" s="95" t="inlineStr">
        <is>
          <t>NoData</t>
        </is>
      </c>
      <c r="H169" s="197" t="inlineStr">
        <is>
          <t>NoData</t>
        </is>
      </c>
      <c r="I169" s="95" t="inlineStr">
        <is>
          <t>NoData</t>
        </is>
      </c>
      <c r="J169" s="95" t="inlineStr">
        <is>
          <t>NoData</t>
        </is>
      </c>
      <c r="K169" s="95" t="inlineStr">
        <is>
          <t>NoData</t>
        </is>
      </c>
      <c r="L169" s="95" t="inlineStr">
        <is>
          <t>NoData</t>
        </is>
      </c>
      <c r="M169" s="95" t="inlineStr">
        <is>
          <t>NoData</t>
        </is>
      </c>
    </row>
    <row r="170" ht="12.75" customHeight="1" s="198">
      <c r="A170" s="101" t="inlineStr">
        <is>
          <t>Greenland</t>
        </is>
      </c>
      <c r="B170" s="62">
        <f t="array" ref="B170">INDEX(Countries!$D$2:$D$255, MATCH($A170, Countries!$B$2:$B$255, 0))
</f>
        <v/>
      </c>
      <c r="C170" s="95" t="inlineStr">
        <is>
          <t>NoData</t>
        </is>
      </c>
      <c r="D170" s="197" t="inlineStr">
        <is>
          <t>NoData</t>
        </is>
      </c>
      <c r="E170" s="95" t="inlineStr">
        <is>
          <t>NoData</t>
        </is>
      </c>
      <c r="F170" s="197" t="inlineStr">
        <is>
          <t>NoData</t>
        </is>
      </c>
      <c r="G170" s="95" t="inlineStr">
        <is>
          <t>NoData</t>
        </is>
      </c>
      <c r="H170" s="197" t="inlineStr">
        <is>
          <t>NoData</t>
        </is>
      </c>
      <c r="I170" s="95" t="inlineStr">
        <is>
          <t>NoData</t>
        </is>
      </c>
      <c r="J170" s="95" t="inlineStr">
        <is>
          <t>NoData</t>
        </is>
      </c>
      <c r="K170" s="95" t="inlineStr">
        <is>
          <t>NoData</t>
        </is>
      </c>
      <c r="L170" s="95" t="inlineStr">
        <is>
          <t>NoData</t>
        </is>
      </c>
      <c r="M170" s="95" t="inlineStr">
        <is>
          <t>NoData</t>
        </is>
      </c>
    </row>
    <row r="171" ht="12.75" customHeight="1" s="198">
      <c r="A171" s="101" t="inlineStr">
        <is>
          <t>Guernsey</t>
        </is>
      </c>
      <c r="B171" s="62">
        <f t="array" ref="B171">INDEX(Countries!$D$2:$D$255, MATCH($A171, Countries!$B$2:$B$255, 0))
</f>
        <v/>
      </c>
      <c r="C171" s="95" t="inlineStr">
        <is>
          <t>NoData</t>
        </is>
      </c>
      <c r="D171" s="197" t="inlineStr">
        <is>
          <t>NoData</t>
        </is>
      </c>
      <c r="E171" s="95" t="inlineStr">
        <is>
          <t>NoData</t>
        </is>
      </c>
      <c r="F171" s="197" t="inlineStr">
        <is>
          <t>NoData</t>
        </is>
      </c>
      <c r="G171" s="95" t="inlineStr">
        <is>
          <t>NoData</t>
        </is>
      </c>
      <c r="H171" s="197" t="inlineStr">
        <is>
          <t>NoData</t>
        </is>
      </c>
      <c r="I171" s="95" t="inlineStr">
        <is>
          <t>NoData</t>
        </is>
      </c>
      <c r="J171" s="95" t="inlineStr">
        <is>
          <t>NoData</t>
        </is>
      </c>
      <c r="K171" s="95" t="inlineStr">
        <is>
          <t>NoData</t>
        </is>
      </c>
      <c r="L171" s="95" t="inlineStr">
        <is>
          <t>NoData</t>
        </is>
      </c>
      <c r="M171" s="95" t="inlineStr">
        <is>
          <t>NoData</t>
        </is>
      </c>
    </row>
    <row r="172" ht="12.75" customHeight="1" s="198">
      <c r="A172" s="101" t="inlineStr">
        <is>
          <t>Iceland</t>
        </is>
      </c>
      <c r="B172" s="62">
        <f t="array" ref="B172">INDEX(Countries!$D$2:$D$255, MATCH($A172, Countries!$B$2:$B$255, 0))
</f>
        <v/>
      </c>
      <c r="C172" s="95" t="inlineStr">
        <is>
          <t>NoData</t>
        </is>
      </c>
      <c r="D172" s="197" t="inlineStr">
        <is>
          <t>NoData</t>
        </is>
      </c>
      <c r="E172" s="95" t="inlineStr">
        <is>
          <t>NoData</t>
        </is>
      </c>
      <c r="F172" s="197" t="inlineStr">
        <is>
          <t>NoData</t>
        </is>
      </c>
      <c r="G172" s="95" t="inlineStr">
        <is>
          <t>NoData</t>
        </is>
      </c>
      <c r="H172" s="197" t="inlineStr">
        <is>
          <t>NoData</t>
        </is>
      </c>
      <c r="I172" s="95" t="inlineStr">
        <is>
          <t>NoData</t>
        </is>
      </c>
      <c r="J172" s="95" t="inlineStr">
        <is>
          <t>NoData</t>
        </is>
      </c>
      <c r="K172" s="95" t="inlineStr">
        <is>
          <t>NoData</t>
        </is>
      </c>
      <c r="L172" s="95" t="inlineStr">
        <is>
          <t>NoData</t>
        </is>
      </c>
      <c r="M172" s="95" t="inlineStr">
        <is>
          <t>NoData</t>
        </is>
      </c>
    </row>
    <row r="173" ht="12.75" customHeight="1" s="198">
      <c r="A173" s="101" t="inlineStr">
        <is>
          <t>Iraq</t>
        </is>
      </c>
      <c r="B173" s="62">
        <f t="array" ref="B173">INDEX(Countries!$D$2:$D$255, MATCH($A173, Countries!$B$2:$B$255, 0))
</f>
        <v/>
      </c>
      <c r="C173" s="95" t="inlineStr">
        <is>
          <t>NoData</t>
        </is>
      </c>
      <c r="D173" s="197" t="inlineStr">
        <is>
          <t>NoData</t>
        </is>
      </c>
      <c r="E173" s="95" t="inlineStr">
        <is>
          <t>NoData</t>
        </is>
      </c>
      <c r="F173" s="197" t="inlineStr">
        <is>
          <t>NoData</t>
        </is>
      </c>
      <c r="G173" s="95" t="inlineStr">
        <is>
          <t>NoData</t>
        </is>
      </c>
      <c r="H173" s="197" t="inlineStr">
        <is>
          <t>NoData</t>
        </is>
      </c>
      <c r="I173" s="95" t="inlineStr">
        <is>
          <t>NoData</t>
        </is>
      </c>
      <c r="J173" s="95" t="inlineStr">
        <is>
          <t>NoData</t>
        </is>
      </c>
      <c r="K173" s="95" t="inlineStr">
        <is>
          <t>NoData</t>
        </is>
      </c>
      <c r="L173" s="95" t="inlineStr">
        <is>
          <t>NoData</t>
        </is>
      </c>
      <c r="M173" s="95" t="inlineStr">
        <is>
          <t>NoData</t>
        </is>
      </c>
    </row>
    <row r="174" ht="12.75" customHeight="1" s="198">
      <c r="A174" s="101" t="inlineStr">
        <is>
          <t>Ireland</t>
        </is>
      </c>
      <c r="B174" s="62">
        <f t="array" ref="B174">INDEX(Countries!$D$2:$D$255, MATCH($A174, Countries!$B$2:$B$255, 0))
</f>
        <v/>
      </c>
      <c r="C174" s="95" t="inlineStr">
        <is>
          <t>NoData</t>
        </is>
      </c>
      <c r="D174" s="197" t="inlineStr">
        <is>
          <t>NoData</t>
        </is>
      </c>
      <c r="E174" s="95" t="inlineStr">
        <is>
          <t>NoData</t>
        </is>
      </c>
      <c r="F174" s="197" t="inlineStr">
        <is>
          <t>NoData</t>
        </is>
      </c>
      <c r="G174" s="95" t="inlineStr">
        <is>
          <t>NoData</t>
        </is>
      </c>
      <c r="H174" s="197" t="inlineStr">
        <is>
          <t>NoData</t>
        </is>
      </c>
      <c r="I174" s="95" t="inlineStr">
        <is>
          <t>NoData</t>
        </is>
      </c>
      <c r="J174" s="95" t="inlineStr">
        <is>
          <t>NoData</t>
        </is>
      </c>
      <c r="K174" s="95" t="inlineStr">
        <is>
          <t>NoData</t>
        </is>
      </c>
      <c r="L174" s="95" t="inlineStr">
        <is>
          <t>NoData</t>
        </is>
      </c>
      <c r="M174" s="95" t="inlineStr">
        <is>
          <t>NoData</t>
        </is>
      </c>
    </row>
    <row r="175" ht="12.75" customHeight="1" s="198">
      <c r="A175" s="101" t="inlineStr">
        <is>
          <t>Isle of Man</t>
        </is>
      </c>
      <c r="B175" s="62">
        <f t="array" ref="B175">INDEX(Countries!$D$2:$D$255, MATCH($A175, Countries!$B$2:$B$255, 0))
</f>
        <v/>
      </c>
      <c r="C175" s="95" t="inlineStr">
        <is>
          <t>NoData</t>
        </is>
      </c>
      <c r="D175" s="197" t="inlineStr">
        <is>
          <t>NoData</t>
        </is>
      </c>
      <c r="E175" s="95" t="inlineStr">
        <is>
          <t>NoData</t>
        </is>
      </c>
      <c r="F175" s="197" t="inlineStr">
        <is>
          <t>NoData</t>
        </is>
      </c>
      <c r="G175" s="95" t="inlineStr">
        <is>
          <t>NoData</t>
        </is>
      </c>
      <c r="H175" s="197" t="inlineStr">
        <is>
          <t>NoData</t>
        </is>
      </c>
      <c r="I175" s="95" t="inlineStr">
        <is>
          <t>NoData</t>
        </is>
      </c>
      <c r="J175" s="95" t="inlineStr">
        <is>
          <t>NoData</t>
        </is>
      </c>
      <c r="K175" s="95" t="inlineStr">
        <is>
          <t>NoData</t>
        </is>
      </c>
      <c r="L175" s="95" t="inlineStr">
        <is>
          <t>NoData</t>
        </is>
      </c>
      <c r="M175" s="95" t="inlineStr">
        <is>
          <t>NoData</t>
        </is>
      </c>
    </row>
    <row r="176" ht="12.75" customHeight="1" s="198">
      <c r="A176" s="101" t="inlineStr">
        <is>
          <t>Jersey</t>
        </is>
      </c>
      <c r="B176" s="62">
        <f t="array" ref="B176">INDEX(Countries!$D$2:$D$255, MATCH($A176, Countries!$B$2:$B$255, 0))
</f>
        <v/>
      </c>
      <c r="C176" s="95" t="inlineStr">
        <is>
          <t>NoData</t>
        </is>
      </c>
      <c r="D176" s="197" t="inlineStr">
        <is>
          <t>NoData</t>
        </is>
      </c>
      <c r="E176" s="95" t="inlineStr">
        <is>
          <t>NoData</t>
        </is>
      </c>
      <c r="F176" s="197" t="inlineStr">
        <is>
          <t>NoData</t>
        </is>
      </c>
      <c r="G176" s="95" t="inlineStr">
        <is>
          <t>NoData</t>
        </is>
      </c>
      <c r="H176" s="197" t="inlineStr">
        <is>
          <t>NoData</t>
        </is>
      </c>
      <c r="I176" s="95" t="inlineStr">
        <is>
          <t>NoData</t>
        </is>
      </c>
      <c r="J176" s="95" t="inlineStr">
        <is>
          <t>NoData</t>
        </is>
      </c>
      <c r="K176" s="95" t="inlineStr">
        <is>
          <t>NoData</t>
        </is>
      </c>
      <c r="L176" s="95" t="inlineStr">
        <is>
          <t>NoData</t>
        </is>
      </c>
      <c r="M176" s="95" t="inlineStr">
        <is>
          <t>NoData</t>
        </is>
      </c>
    </row>
    <row r="177" ht="12.75" customHeight="1" s="198">
      <c r="A177" s="101" t="inlineStr">
        <is>
          <t>Kazakhstan</t>
        </is>
      </c>
      <c r="B177" s="62">
        <f t="array" ref="B177">INDEX(Countries!$D$2:$D$255, MATCH($A177, Countries!$B$2:$B$255, 0))
</f>
        <v/>
      </c>
      <c r="C177" s="95" t="inlineStr">
        <is>
          <t>NoData</t>
        </is>
      </c>
      <c r="D177" s="197" t="inlineStr">
        <is>
          <t>NoData</t>
        </is>
      </c>
      <c r="E177" s="95" t="inlineStr">
        <is>
          <t>NoData</t>
        </is>
      </c>
      <c r="F177" s="197" t="inlineStr">
        <is>
          <t>NoData</t>
        </is>
      </c>
      <c r="G177" s="95" t="inlineStr">
        <is>
          <t>NoData</t>
        </is>
      </c>
      <c r="H177" s="197" t="inlineStr">
        <is>
          <t>NoData</t>
        </is>
      </c>
      <c r="I177" s="95" t="inlineStr">
        <is>
          <t>NoData</t>
        </is>
      </c>
      <c r="J177" s="95" t="inlineStr">
        <is>
          <t>NoData</t>
        </is>
      </c>
      <c r="K177" s="95" t="inlineStr">
        <is>
          <t>NoData</t>
        </is>
      </c>
      <c r="L177" s="95" t="inlineStr">
        <is>
          <t>NoData</t>
        </is>
      </c>
      <c r="M177" s="95" t="inlineStr">
        <is>
          <t>NoData</t>
        </is>
      </c>
    </row>
    <row r="178" ht="12.75" customHeight="1" s="198">
      <c r="A178" s="101" t="inlineStr">
        <is>
          <t>North Korea</t>
        </is>
      </c>
      <c r="B178" s="62">
        <f t="array" ref="B178">INDEX(Countries!$D$2:$D$255, MATCH($A178, Countries!$B$2:$B$255, 0))
</f>
        <v/>
      </c>
      <c r="C178" s="95" t="inlineStr">
        <is>
          <t>NoData</t>
        </is>
      </c>
      <c r="D178" s="197" t="inlineStr">
        <is>
          <t>NoData</t>
        </is>
      </c>
      <c r="E178" s="95" t="inlineStr">
        <is>
          <t>NoData</t>
        </is>
      </c>
      <c r="F178" s="197" t="inlineStr">
        <is>
          <t>NoData</t>
        </is>
      </c>
      <c r="G178" s="95" t="inlineStr">
        <is>
          <t>NoData</t>
        </is>
      </c>
      <c r="H178" s="197" t="inlineStr">
        <is>
          <t>NoData</t>
        </is>
      </c>
      <c r="I178" s="95" t="inlineStr">
        <is>
          <t>NoData</t>
        </is>
      </c>
      <c r="J178" s="95" t="inlineStr">
        <is>
          <t>NoData</t>
        </is>
      </c>
      <c r="K178" s="95" t="inlineStr">
        <is>
          <t>NoData</t>
        </is>
      </c>
      <c r="L178" s="95" t="inlineStr">
        <is>
          <t>NoData</t>
        </is>
      </c>
      <c r="M178" s="95" t="inlineStr">
        <is>
          <t>NoData</t>
        </is>
      </c>
    </row>
    <row r="179" ht="12.75" customHeight="1" s="198">
      <c r="A179" s="101" t="inlineStr">
        <is>
          <t>South Korea</t>
        </is>
      </c>
      <c r="B179" s="62">
        <f t="array" ref="B179">INDEX(Countries!$D$2:$D$255, MATCH($A179, Countries!$B$2:$B$255, 0))
</f>
        <v/>
      </c>
      <c r="C179" s="95" t="inlineStr">
        <is>
          <t>NoData</t>
        </is>
      </c>
      <c r="D179" s="197" t="inlineStr">
        <is>
          <t>NoData</t>
        </is>
      </c>
      <c r="E179" s="95" t="inlineStr">
        <is>
          <t>NoData</t>
        </is>
      </c>
      <c r="F179" s="197" t="inlineStr">
        <is>
          <t>NoData</t>
        </is>
      </c>
      <c r="G179" s="95" t="inlineStr">
        <is>
          <t>NoData</t>
        </is>
      </c>
      <c r="H179" s="197" t="inlineStr">
        <is>
          <t>NoData</t>
        </is>
      </c>
      <c r="I179" s="95" t="inlineStr">
        <is>
          <t>NoData</t>
        </is>
      </c>
      <c r="J179" s="95" t="inlineStr">
        <is>
          <t>NoData</t>
        </is>
      </c>
      <c r="K179" s="95" t="inlineStr">
        <is>
          <t>NoData</t>
        </is>
      </c>
      <c r="L179" s="95" t="inlineStr">
        <is>
          <t>NoData</t>
        </is>
      </c>
      <c r="M179" s="95" t="inlineStr">
        <is>
          <t>NoData</t>
        </is>
      </c>
    </row>
    <row r="180" ht="12.75" customHeight="1" s="198">
      <c r="A180" s="101" t="inlineStr">
        <is>
          <t>Latvia</t>
        </is>
      </c>
      <c r="B180" s="62">
        <f t="array" ref="B180">INDEX(Countries!$D$2:$D$255, MATCH($A180, Countries!$B$2:$B$255, 0))
</f>
        <v/>
      </c>
      <c r="C180" s="95" t="inlineStr">
        <is>
          <t>NoData</t>
        </is>
      </c>
      <c r="D180" s="197" t="inlineStr">
        <is>
          <t>NoData</t>
        </is>
      </c>
      <c r="E180" s="95" t="inlineStr">
        <is>
          <t>NoData</t>
        </is>
      </c>
      <c r="F180" s="197" t="inlineStr">
        <is>
          <t>NoData</t>
        </is>
      </c>
      <c r="G180" s="95" t="inlineStr">
        <is>
          <t>NoData</t>
        </is>
      </c>
      <c r="H180" s="197" t="inlineStr">
        <is>
          <t>NoData</t>
        </is>
      </c>
      <c r="I180" s="95" t="inlineStr">
        <is>
          <t>NoData</t>
        </is>
      </c>
      <c r="J180" s="95" t="inlineStr">
        <is>
          <t>NoData</t>
        </is>
      </c>
      <c r="K180" s="95" t="inlineStr">
        <is>
          <t>NoData</t>
        </is>
      </c>
      <c r="L180" s="95" t="inlineStr">
        <is>
          <t>NoData</t>
        </is>
      </c>
      <c r="M180" s="95" t="inlineStr">
        <is>
          <t>NoData</t>
        </is>
      </c>
    </row>
    <row r="181" ht="12.75" customHeight="1" s="198">
      <c r="A181" s="101" t="inlineStr">
        <is>
          <t>Lebanon</t>
        </is>
      </c>
      <c r="B181" s="62">
        <f t="array" ref="B181">INDEX(Countries!$D$2:$D$255, MATCH($A181, Countries!$B$2:$B$255, 0))
</f>
        <v/>
      </c>
      <c r="C181" s="95" t="inlineStr">
        <is>
          <t>NoData</t>
        </is>
      </c>
      <c r="D181" s="197" t="inlineStr">
        <is>
          <t>NoData</t>
        </is>
      </c>
      <c r="E181" s="95" t="inlineStr">
        <is>
          <t>NoData</t>
        </is>
      </c>
      <c r="F181" s="197" t="inlineStr">
        <is>
          <t>NoData</t>
        </is>
      </c>
      <c r="G181" s="95" t="inlineStr">
        <is>
          <t>NoData</t>
        </is>
      </c>
      <c r="H181" s="197" t="inlineStr">
        <is>
          <t>NoData</t>
        </is>
      </c>
      <c r="I181" s="95" t="inlineStr">
        <is>
          <t>NoData</t>
        </is>
      </c>
      <c r="J181" s="95" t="inlineStr">
        <is>
          <t>NoData</t>
        </is>
      </c>
      <c r="K181" s="95" t="inlineStr">
        <is>
          <t>NoData</t>
        </is>
      </c>
      <c r="L181" s="95" t="inlineStr">
        <is>
          <t>NoData</t>
        </is>
      </c>
      <c r="M181" s="95" t="inlineStr">
        <is>
          <t>NoData</t>
        </is>
      </c>
    </row>
    <row r="182" ht="12.75" customHeight="1" s="198">
      <c r="A182" s="101" t="inlineStr">
        <is>
          <t>Lithuania</t>
        </is>
      </c>
      <c r="B182" s="62">
        <f t="array" ref="B182">INDEX(Countries!$D$2:$D$255, MATCH($A182, Countries!$B$2:$B$255, 0))
</f>
        <v/>
      </c>
      <c r="C182" s="95" t="inlineStr">
        <is>
          <t>NoData</t>
        </is>
      </c>
      <c r="D182" s="197" t="inlineStr">
        <is>
          <t>NoData</t>
        </is>
      </c>
      <c r="E182" s="95" t="inlineStr">
        <is>
          <t>NoData</t>
        </is>
      </c>
      <c r="F182" s="197" t="inlineStr">
        <is>
          <t>NoData</t>
        </is>
      </c>
      <c r="G182" s="95" t="inlineStr">
        <is>
          <t>NoData</t>
        </is>
      </c>
      <c r="H182" s="197" t="inlineStr">
        <is>
          <t>NoData</t>
        </is>
      </c>
      <c r="I182" s="95" t="inlineStr">
        <is>
          <t>NoData</t>
        </is>
      </c>
      <c r="J182" s="95" t="inlineStr">
        <is>
          <t>NoData</t>
        </is>
      </c>
      <c r="K182" s="95" t="inlineStr">
        <is>
          <t>NoData</t>
        </is>
      </c>
      <c r="L182" s="95" t="inlineStr">
        <is>
          <t>NoData</t>
        </is>
      </c>
      <c r="M182" s="95" t="inlineStr">
        <is>
          <t>NoData</t>
        </is>
      </c>
    </row>
    <row r="183" ht="12.75" customHeight="1" s="198">
      <c r="A183" s="101" t="inlineStr">
        <is>
          <t>Monaco</t>
        </is>
      </c>
      <c r="B183" s="62">
        <f t="array" ref="B183">INDEX(Countries!$D$2:$D$255, MATCH($A183, Countries!$B$2:$B$255, 0))
</f>
        <v/>
      </c>
      <c r="C183" s="95" t="inlineStr">
        <is>
          <t>NoData</t>
        </is>
      </c>
      <c r="D183" s="197" t="inlineStr">
        <is>
          <t>NoData</t>
        </is>
      </c>
      <c r="E183" s="95" t="inlineStr">
        <is>
          <t>NoData</t>
        </is>
      </c>
      <c r="F183" s="197" t="inlineStr">
        <is>
          <t>NoData</t>
        </is>
      </c>
      <c r="G183" s="95" t="inlineStr">
        <is>
          <t>NoData</t>
        </is>
      </c>
      <c r="H183" s="197" t="inlineStr">
        <is>
          <t>NoData</t>
        </is>
      </c>
      <c r="I183" s="95" t="inlineStr">
        <is>
          <t>NoData</t>
        </is>
      </c>
      <c r="J183" s="95" t="inlineStr">
        <is>
          <t>NoData</t>
        </is>
      </c>
      <c r="K183" s="95" t="inlineStr">
        <is>
          <t>NoData</t>
        </is>
      </c>
      <c r="L183" s="95" t="inlineStr">
        <is>
          <t>NoData</t>
        </is>
      </c>
      <c r="M183" s="95" t="inlineStr">
        <is>
          <t>NoData</t>
        </is>
      </c>
    </row>
    <row r="184" ht="12.75" customHeight="1" s="198">
      <c r="A184" s="101" t="inlineStr">
        <is>
          <t>Montenegro</t>
        </is>
      </c>
      <c r="B184" s="62">
        <f t="array" ref="B184">INDEX(Countries!$D$2:$D$255, MATCH($A184, Countries!$B$2:$B$255, 0))
</f>
        <v/>
      </c>
      <c r="C184" s="95" t="inlineStr">
        <is>
          <t>NoData</t>
        </is>
      </c>
      <c r="D184" s="197" t="inlineStr">
        <is>
          <t>NoData</t>
        </is>
      </c>
      <c r="E184" s="95" t="inlineStr">
        <is>
          <t>NoData</t>
        </is>
      </c>
      <c r="F184" s="197" t="inlineStr">
        <is>
          <t>NoData</t>
        </is>
      </c>
      <c r="G184" s="95" t="inlineStr">
        <is>
          <t>NoData</t>
        </is>
      </c>
      <c r="H184" s="197" t="inlineStr">
        <is>
          <t>NoData</t>
        </is>
      </c>
      <c r="I184" s="95" t="inlineStr">
        <is>
          <t>NoData</t>
        </is>
      </c>
      <c r="J184" s="95" t="inlineStr">
        <is>
          <t>NoData</t>
        </is>
      </c>
      <c r="K184" s="95" t="inlineStr">
        <is>
          <t>NoData</t>
        </is>
      </c>
      <c r="L184" s="95" t="inlineStr">
        <is>
          <t>NoData</t>
        </is>
      </c>
      <c r="M184" s="95" t="inlineStr">
        <is>
          <t>NoData</t>
        </is>
      </c>
    </row>
    <row r="185" ht="12.75" customHeight="1" s="198">
      <c r="A185" s="101" t="inlineStr">
        <is>
          <t>Morocco</t>
        </is>
      </c>
      <c r="B185" s="62">
        <f t="array" ref="B185">INDEX(Countries!$D$2:$D$255, MATCH($A185, Countries!$B$2:$B$255, 0))
</f>
        <v/>
      </c>
      <c r="C185" s="95" t="inlineStr">
        <is>
          <t>NoData</t>
        </is>
      </c>
      <c r="D185" s="197" t="inlineStr">
        <is>
          <t>NoData</t>
        </is>
      </c>
      <c r="E185" s="95" t="inlineStr">
        <is>
          <t>NoData</t>
        </is>
      </c>
      <c r="F185" s="197" t="inlineStr">
        <is>
          <t>NoData</t>
        </is>
      </c>
      <c r="G185" s="95" t="inlineStr">
        <is>
          <t>NoData</t>
        </is>
      </c>
      <c r="H185" s="197" t="inlineStr">
        <is>
          <t>NoData</t>
        </is>
      </c>
      <c r="I185" s="95" t="inlineStr">
        <is>
          <t>NoData</t>
        </is>
      </c>
      <c r="J185" s="95" t="inlineStr">
        <is>
          <t>NoData</t>
        </is>
      </c>
      <c r="K185" s="95" t="inlineStr">
        <is>
          <t>NoData</t>
        </is>
      </c>
      <c r="L185" s="95" t="inlineStr">
        <is>
          <t>NoData</t>
        </is>
      </c>
      <c r="M185" s="95" t="inlineStr">
        <is>
          <t>NoData</t>
        </is>
      </c>
    </row>
    <row r="186" ht="12.75" customHeight="1" s="198">
      <c r="A186" s="101" t="inlineStr">
        <is>
          <t>Namibia</t>
        </is>
      </c>
      <c r="B186" s="62">
        <f t="array" ref="B186">INDEX(Countries!$D$2:$D$255, MATCH($A186, Countries!$B$2:$B$255, 0))
</f>
        <v/>
      </c>
      <c r="C186" s="95" t="inlineStr">
        <is>
          <t>NoData</t>
        </is>
      </c>
      <c r="D186" s="197" t="inlineStr">
        <is>
          <t>NoData</t>
        </is>
      </c>
      <c r="E186" s="95" t="inlineStr">
        <is>
          <t>NoData</t>
        </is>
      </c>
      <c r="F186" s="197" t="inlineStr">
        <is>
          <t>NoData</t>
        </is>
      </c>
      <c r="G186" s="95" t="inlineStr">
        <is>
          <t>NoData</t>
        </is>
      </c>
      <c r="H186" s="197" t="inlineStr">
        <is>
          <t>NoData</t>
        </is>
      </c>
      <c r="I186" s="95" t="inlineStr">
        <is>
          <t>NoData</t>
        </is>
      </c>
      <c r="J186" s="95" t="inlineStr">
        <is>
          <t>NoData</t>
        </is>
      </c>
      <c r="K186" s="95" t="inlineStr">
        <is>
          <t>NoData</t>
        </is>
      </c>
      <c r="L186" s="95" t="inlineStr">
        <is>
          <t>NoData</t>
        </is>
      </c>
      <c r="M186" s="95" t="inlineStr">
        <is>
          <t>NoData</t>
        </is>
      </c>
    </row>
    <row r="187" ht="12.75" customHeight="1" s="198">
      <c r="A187" s="101" t="inlineStr">
        <is>
          <t>Nauru</t>
        </is>
      </c>
      <c r="B187" s="62">
        <f t="array" ref="B187">INDEX(Countries!$D$2:$D$255, MATCH($A187, Countries!$B$2:$B$255, 0))
</f>
        <v/>
      </c>
      <c r="C187" s="95" t="inlineStr">
        <is>
          <t>NoData</t>
        </is>
      </c>
      <c r="D187" s="197" t="inlineStr">
        <is>
          <t>NoData</t>
        </is>
      </c>
      <c r="E187" s="95" t="inlineStr">
        <is>
          <t>NoData</t>
        </is>
      </c>
      <c r="F187" s="197" t="inlineStr">
        <is>
          <t>NoData</t>
        </is>
      </c>
      <c r="G187" s="95" t="inlineStr">
        <is>
          <t>NoData</t>
        </is>
      </c>
      <c r="H187" s="197" t="inlineStr">
        <is>
          <t>NoData</t>
        </is>
      </c>
      <c r="I187" s="95" t="inlineStr">
        <is>
          <t>NoData</t>
        </is>
      </c>
      <c r="J187" s="95" t="inlineStr">
        <is>
          <t>NoData</t>
        </is>
      </c>
      <c r="K187" s="95" t="inlineStr">
        <is>
          <t>NoData</t>
        </is>
      </c>
      <c r="L187" s="95" t="inlineStr">
        <is>
          <t>NoData</t>
        </is>
      </c>
      <c r="M187" s="95" t="inlineStr">
        <is>
          <t>NoData</t>
        </is>
      </c>
    </row>
    <row r="188" ht="12.75" customHeight="1" s="198">
      <c r="A188" s="101" t="inlineStr">
        <is>
          <t>Niue</t>
        </is>
      </c>
      <c r="B188" s="62">
        <f t="array" ref="B188">INDEX(Countries!$D$2:$D$255, MATCH($A188, Countries!$B$2:$B$255, 0))
</f>
        <v/>
      </c>
      <c r="C188" s="95" t="inlineStr">
        <is>
          <t>NoData</t>
        </is>
      </c>
      <c r="D188" s="197" t="inlineStr">
        <is>
          <t>NoData</t>
        </is>
      </c>
      <c r="E188" s="95" t="inlineStr">
        <is>
          <t>NoData</t>
        </is>
      </c>
      <c r="F188" s="197" t="inlineStr">
        <is>
          <t>NoData</t>
        </is>
      </c>
      <c r="G188" s="95" t="inlineStr">
        <is>
          <t>NoData</t>
        </is>
      </c>
      <c r="H188" s="197" t="inlineStr">
        <is>
          <t>NoData</t>
        </is>
      </c>
      <c r="I188" s="95" t="inlineStr">
        <is>
          <t>NoData</t>
        </is>
      </c>
      <c r="J188" s="95" t="inlineStr">
        <is>
          <t>NoData</t>
        </is>
      </c>
      <c r="K188" s="95" t="inlineStr">
        <is>
          <t>NoData</t>
        </is>
      </c>
      <c r="L188" s="95" t="inlineStr">
        <is>
          <t>NoData</t>
        </is>
      </c>
      <c r="M188" s="95" t="inlineStr">
        <is>
          <t>NoData</t>
        </is>
      </c>
    </row>
    <row r="189" ht="12.75" customHeight="1" s="198">
      <c r="A189" s="101" t="inlineStr">
        <is>
          <t>Northern Mariana Islands</t>
        </is>
      </c>
      <c r="B189" s="62">
        <f t="array" ref="B189">INDEX(Countries!$D$2:$D$255, MATCH($A189, Countries!$B$2:$B$255, 0))
</f>
        <v/>
      </c>
      <c r="C189" s="95" t="inlineStr">
        <is>
          <t>NoData</t>
        </is>
      </c>
      <c r="D189" s="197" t="inlineStr">
        <is>
          <t>NoData</t>
        </is>
      </c>
      <c r="E189" s="95" t="inlineStr">
        <is>
          <t>NoData</t>
        </is>
      </c>
      <c r="F189" s="197" t="inlineStr">
        <is>
          <t>NoData</t>
        </is>
      </c>
      <c r="G189" s="95" t="inlineStr">
        <is>
          <t>NoData</t>
        </is>
      </c>
      <c r="H189" s="197" t="inlineStr">
        <is>
          <t>NoData</t>
        </is>
      </c>
      <c r="I189" s="95" t="inlineStr">
        <is>
          <t>NoData</t>
        </is>
      </c>
      <c r="J189" s="95" t="inlineStr">
        <is>
          <t>NoData</t>
        </is>
      </c>
      <c r="K189" s="95" t="inlineStr">
        <is>
          <t>NoData</t>
        </is>
      </c>
      <c r="L189" s="95" t="inlineStr">
        <is>
          <t>NoData</t>
        </is>
      </c>
      <c r="M189" s="95" t="inlineStr">
        <is>
          <t>NoData</t>
        </is>
      </c>
    </row>
    <row r="190" ht="12.75" customHeight="1" s="198">
      <c r="A190" s="101" t="inlineStr">
        <is>
          <t>Pitcairn</t>
        </is>
      </c>
      <c r="B190" s="62">
        <f t="array" ref="B190">INDEX(Countries!$D$2:$D$255, MATCH($A190, Countries!$B$2:$B$255, 0))
</f>
        <v/>
      </c>
      <c r="C190" s="95" t="inlineStr">
        <is>
          <t>NoData</t>
        </is>
      </c>
      <c r="D190" s="197" t="inlineStr">
        <is>
          <t>NoData</t>
        </is>
      </c>
      <c r="E190" s="95" t="inlineStr">
        <is>
          <t>NoData</t>
        </is>
      </c>
      <c r="F190" s="197" t="inlineStr">
        <is>
          <t>NoData</t>
        </is>
      </c>
      <c r="G190" s="95" t="inlineStr">
        <is>
          <t>NoData</t>
        </is>
      </c>
      <c r="H190" s="197" t="inlineStr">
        <is>
          <t>NoData</t>
        </is>
      </c>
      <c r="I190" s="95" t="inlineStr">
        <is>
          <t>NoData</t>
        </is>
      </c>
      <c r="J190" s="95" t="inlineStr">
        <is>
          <t>NoData</t>
        </is>
      </c>
      <c r="K190" s="95" t="inlineStr">
        <is>
          <t>NoData</t>
        </is>
      </c>
      <c r="L190" s="95" t="inlineStr">
        <is>
          <t>NoData</t>
        </is>
      </c>
      <c r="M190" s="95" t="inlineStr">
        <is>
          <t>NoData</t>
        </is>
      </c>
    </row>
    <row r="191" ht="12.75" customHeight="1" s="198">
      <c r="A191" s="101" t="inlineStr">
        <is>
          <t>Portugal</t>
        </is>
      </c>
      <c r="B191" s="62">
        <f t="array" ref="B191">INDEX(Countries!$D$2:$D$255, MATCH($A191, Countries!$B$2:$B$255, 0))
</f>
        <v/>
      </c>
      <c r="C191" s="95" t="inlineStr">
        <is>
          <t>NoData</t>
        </is>
      </c>
      <c r="D191" s="197" t="inlineStr">
        <is>
          <t>NoData</t>
        </is>
      </c>
      <c r="E191" s="95" t="inlineStr">
        <is>
          <t>NoData</t>
        </is>
      </c>
      <c r="F191" s="197" t="inlineStr">
        <is>
          <t>NoData</t>
        </is>
      </c>
      <c r="G191" s="95" t="inlineStr">
        <is>
          <t>NoData</t>
        </is>
      </c>
      <c r="H191" s="197" t="inlineStr">
        <is>
          <t>NoData</t>
        </is>
      </c>
      <c r="I191" s="95" t="inlineStr">
        <is>
          <t>NoData</t>
        </is>
      </c>
      <c r="J191" s="95" t="inlineStr">
        <is>
          <t>NoData</t>
        </is>
      </c>
      <c r="K191" s="95" t="inlineStr">
        <is>
          <t>NoData</t>
        </is>
      </c>
      <c r="L191" s="95" t="inlineStr">
        <is>
          <t>NoData</t>
        </is>
      </c>
      <c r="M191" s="95" t="inlineStr">
        <is>
          <t>NoData</t>
        </is>
      </c>
    </row>
    <row r="192" ht="12.75" customHeight="1" s="198">
      <c r="A192" s="101" t="inlineStr">
        <is>
          <t>Réunion</t>
        </is>
      </c>
      <c r="B192" s="62">
        <f t="array" ref="B192">INDEX(Countries!$D$2:$D$255, MATCH($A192, Countries!$B$2:$B$255, 0))
</f>
        <v/>
      </c>
      <c r="C192" s="95" t="inlineStr">
        <is>
          <t>NoData</t>
        </is>
      </c>
      <c r="D192" s="197" t="inlineStr">
        <is>
          <t>NoData</t>
        </is>
      </c>
      <c r="E192" s="95" t="inlineStr">
        <is>
          <t>NoData</t>
        </is>
      </c>
      <c r="F192" s="197" t="inlineStr">
        <is>
          <t>NoData</t>
        </is>
      </c>
      <c r="G192" s="95" t="inlineStr">
        <is>
          <t>NoData</t>
        </is>
      </c>
      <c r="H192" s="197" t="inlineStr">
        <is>
          <t>NoData</t>
        </is>
      </c>
      <c r="I192" s="95" t="inlineStr">
        <is>
          <t>NoData</t>
        </is>
      </c>
      <c r="J192" s="95" t="inlineStr">
        <is>
          <t>NoData</t>
        </is>
      </c>
      <c r="K192" s="95" t="inlineStr">
        <is>
          <t>NoData</t>
        </is>
      </c>
      <c r="L192" s="95" t="inlineStr">
        <is>
          <t>NoData</t>
        </is>
      </c>
      <c r="M192" s="95" t="inlineStr">
        <is>
          <t>NoData</t>
        </is>
      </c>
    </row>
    <row r="193" ht="12.75" customHeight="1" s="198">
      <c r="A193" s="101" t="inlineStr">
        <is>
          <t>Romania</t>
        </is>
      </c>
      <c r="B193" s="62">
        <f t="array" ref="B193">INDEX(Countries!$D$2:$D$255, MATCH($A193, Countries!$B$2:$B$255, 0))
</f>
        <v/>
      </c>
      <c r="C193" s="95" t="inlineStr">
        <is>
          <t>NoData</t>
        </is>
      </c>
      <c r="D193" s="197" t="inlineStr">
        <is>
          <t>NoData</t>
        </is>
      </c>
      <c r="E193" s="95" t="inlineStr">
        <is>
          <t>NoData</t>
        </is>
      </c>
      <c r="F193" s="197" t="inlineStr">
        <is>
          <t>NoData</t>
        </is>
      </c>
      <c r="G193" s="95" t="inlineStr">
        <is>
          <t>NoData</t>
        </is>
      </c>
      <c r="H193" s="197" t="inlineStr">
        <is>
          <t>NoData</t>
        </is>
      </c>
      <c r="I193" s="95" t="inlineStr">
        <is>
          <t>NoData</t>
        </is>
      </c>
      <c r="J193" s="95" t="inlineStr">
        <is>
          <t>NoData</t>
        </is>
      </c>
      <c r="K193" s="95" t="inlineStr">
        <is>
          <t>NoData</t>
        </is>
      </c>
      <c r="L193" s="95" t="inlineStr">
        <is>
          <t>NoData</t>
        </is>
      </c>
      <c r="M193" s="95" t="inlineStr">
        <is>
          <t>NoData</t>
        </is>
      </c>
    </row>
    <row r="194" ht="12.75" customHeight="1" s="198">
      <c r="A194" s="101" t="inlineStr">
        <is>
          <t>Saint Helena</t>
        </is>
      </c>
      <c r="B194" s="62">
        <f t="array" ref="B194">INDEX(Countries!$D$2:$D$255, MATCH($A194, Countries!$B$2:$B$255, 0))
</f>
        <v/>
      </c>
      <c r="C194" s="95" t="inlineStr">
        <is>
          <t>NoData</t>
        </is>
      </c>
      <c r="D194" s="197" t="inlineStr">
        <is>
          <t>NoData</t>
        </is>
      </c>
      <c r="E194" s="95" t="inlineStr">
        <is>
          <t>NoData</t>
        </is>
      </c>
      <c r="F194" s="197" t="inlineStr">
        <is>
          <t>NoData</t>
        </is>
      </c>
      <c r="G194" s="95" t="inlineStr">
        <is>
          <t>NoData</t>
        </is>
      </c>
      <c r="H194" s="197" t="inlineStr">
        <is>
          <t>NoData</t>
        </is>
      </c>
      <c r="I194" s="95" t="inlineStr">
        <is>
          <t>NoData</t>
        </is>
      </c>
      <c r="J194" s="95" t="inlineStr">
        <is>
          <t>NoData</t>
        </is>
      </c>
      <c r="K194" s="95" t="inlineStr">
        <is>
          <t>NoData</t>
        </is>
      </c>
      <c r="L194" s="95" t="inlineStr">
        <is>
          <t>NoData</t>
        </is>
      </c>
      <c r="M194" s="95" t="inlineStr">
        <is>
          <t>NoData</t>
        </is>
      </c>
    </row>
    <row r="195" ht="12.75" customHeight="1" s="198">
      <c r="A195" s="101" t="inlineStr">
        <is>
          <t>Saint Pierre and Miquelon</t>
        </is>
      </c>
      <c r="B195" s="62">
        <f t="array" ref="B195">INDEX(Countries!$D$2:$D$255, MATCH($A195, Countries!$B$2:$B$255, 0))
</f>
        <v/>
      </c>
      <c r="C195" s="95" t="inlineStr">
        <is>
          <t>NoData</t>
        </is>
      </c>
      <c r="D195" s="197" t="inlineStr">
        <is>
          <t>NoData</t>
        </is>
      </c>
      <c r="E195" s="95" t="inlineStr">
        <is>
          <t>NoData</t>
        </is>
      </c>
      <c r="F195" s="197" t="inlineStr">
        <is>
          <t>NoData</t>
        </is>
      </c>
      <c r="G195" s="95" t="inlineStr">
        <is>
          <t>NoData</t>
        </is>
      </c>
      <c r="H195" s="197" t="inlineStr">
        <is>
          <t>NoData</t>
        </is>
      </c>
      <c r="I195" s="95" t="inlineStr">
        <is>
          <t>NoData</t>
        </is>
      </c>
      <c r="J195" s="95" t="inlineStr">
        <is>
          <t>NoData</t>
        </is>
      </c>
      <c r="K195" s="95" t="inlineStr">
        <is>
          <t>NoData</t>
        </is>
      </c>
      <c r="L195" s="95" t="inlineStr">
        <is>
          <t>NoData</t>
        </is>
      </c>
      <c r="M195" s="95" t="inlineStr">
        <is>
          <t>NoData</t>
        </is>
      </c>
    </row>
    <row r="196" ht="12.75" customHeight="1" s="198">
      <c r="A196" s="101" t="inlineStr">
        <is>
          <t>Syrian Arab Republic</t>
        </is>
      </c>
      <c r="B196" s="62">
        <f t="array" ref="B196">INDEX(Countries!$D$2:$D$255, MATCH($A196, Countries!$B$2:$B$255, 0))
</f>
        <v/>
      </c>
      <c r="C196" s="95" t="inlineStr">
        <is>
          <t>NoData</t>
        </is>
      </c>
      <c r="D196" s="197" t="inlineStr">
        <is>
          <t>NoData</t>
        </is>
      </c>
      <c r="E196" s="95" t="inlineStr">
        <is>
          <t>NoData</t>
        </is>
      </c>
      <c r="F196" s="197" t="inlineStr">
        <is>
          <t>NoData</t>
        </is>
      </c>
      <c r="G196" s="95" t="inlineStr">
        <is>
          <t>NoData</t>
        </is>
      </c>
      <c r="H196" s="197" t="inlineStr">
        <is>
          <t>NoData</t>
        </is>
      </c>
      <c r="I196" s="95" t="inlineStr">
        <is>
          <t>NoData</t>
        </is>
      </c>
      <c r="J196" s="95" t="inlineStr">
        <is>
          <t>NoData</t>
        </is>
      </c>
      <c r="K196" s="95" t="inlineStr">
        <is>
          <t>NoData</t>
        </is>
      </c>
      <c r="L196" s="95" t="inlineStr">
        <is>
          <t>NoData</t>
        </is>
      </c>
      <c r="M196" s="95" t="inlineStr">
        <is>
          <t>NoData</t>
        </is>
      </c>
    </row>
    <row r="197" ht="12.75" customHeight="1" s="198">
      <c r="A197" s="101" t="inlineStr">
        <is>
          <t>Tokelau</t>
        </is>
      </c>
      <c r="B197" s="62">
        <f t="array" ref="B197">INDEX(Countries!$D$2:$D$255, MATCH($A197, Countries!$B$2:$B$255, 0))
</f>
        <v/>
      </c>
      <c r="C197" s="95" t="inlineStr">
        <is>
          <t>NoData</t>
        </is>
      </c>
      <c r="D197" s="197" t="inlineStr">
        <is>
          <t>NoData</t>
        </is>
      </c>
      <c r="E197" s="95" t="inlineStr">
        <is>
          <t>NoData</t>
        </is>
      </c>
      <c r="F197" s="197" t="inlineStr">
        <is>
          <t>NoData</t>
        </is>
      </c>
      <c r="G197" s="95" t="inlineStr">
        <is>
          <t>NoData</t>
        </is>
      </c>
      <c r="H197" s="197" t="inlineStr">
        <is>
          <t>NoData</t>
        </is>
      </c>
      <c r="I197" s="95" t="inlineStr">
        <is>
          <t>NoData</t>
        </is>
      </c>
      <c r="J197" s="95" t="inlineStr">
        <is>
          <t>NoData</t>
        </is>
      </c>
      <c r="K197" s="95" t="inlineStr">
        <is>
          <t>NoData</t>
        </is>
      </c>
      <c r="L197" s="95" t="inlineStr">
        <is>
          <t>NoData</t>
        </is>
      </c>
      <c r="M197" s="95" t="inlineStr">
        <is>
          <t>NoData</t>
        </is>
      </c>
    </row>
    <row r="198" ht="12.75" customHeight="1" s="198">
      <c r="A198" s="101" t="inlineStr">
        <is>
          <t>Turkmenistan</t>
        </is>
      </c>
      <c r="B198" s="62">
        <f t="array" ref="B198">INDEX(Countries!$D$2:$D$255, MATCH($A198, Countries!$B$2:$B$255, 0))
</f>
        <v/>
      </c>
      <c r="C198" s="95" t="inlineStr">
        <is>
          <t>NoData</t>
        </is>
      </c>
      <c r="D198" s="197" t="inlineStr">
        <is>
          <t>NoData</t>
        </is>
      </c>
      <c r="E198" s="95" t="inlineStr">
        <is>
          <t>NoData</t>
        </is>
      </c>
      <c r="F198" s="197" t="inlineStr">
        <is>
          <t>NoData</t>
        </is>
      </c>
      <c r="G198" s="95" t="inlineStr">
        <is>
          <t>NoData</t>
        </is>
      </c>
      <c r="H198" s="197" t="inlineStr">
        <is>
          <t>NoData</t>
        </is>
      </c>
      <c r="I198" s="95" t="inlineStr">
        <is>
          <t>NoData</t>
        </is>
      </c>
      <c r="J198" s="95" t="inlineStr">
        <is>
          <t>NoData</t>
        </is>
      </c>
      <c r="K198" s="95" t="inlineStr">
        <is>
          <t>NoData</t>
        </is>
      </c>
      <c r="L198" s="95" t="inlineStr">
        <is>
          <t>NoData</t>
        </is>
      </c>
      <c r="M198" s="95" t="inlineStr">
        <is>
          <t>NoData</t>
        </is>
      </c>
    </row>
    <row r="199" ht="12.75" customHeight="1" s="198">
      <c r="A199" s="101" t="inlineStr">
        <is>
          <t>Uruguay</t>
        </is>
      </c>
      <c r="B199" s="62">
        <f t="array" ref="B199">INDEX(Countries!$D$2:$D$255, MATCH($A199, Countries!$B$2:$B$255, 0))
</f>
        <v/>
      </c>
      <c r="C199" s="95" t="inlineStr">
        <is>
          <t>NoData</t>
        </is>
      </c>
      <c r="D199" s="197" t="inlineStr">
        <is>
          <t>NoData</t>
        </is>
      </c>
      <c r="E199" s="95" t="inlineStr">
        <is>
          <t>NoData</t>
        </is>
      </c>
      <c r="F199" s="197" t="inlineStr">
        <is>
          <t>NoData</t>
        </is>
      </c>
      <c r="G199" s="95" t="inlineStr">
        <is>
          <t>NoData</t>
        </is>
      </c>
      <c r="H199" s="197" t="inlineStr">
        <is>
          <t>NoData</t>
        </is>
      </c>
      <c r="I199" s="95" t="inlineStr">
        <is>
          <t>NoData</t>
        </is>
      </c>
      <c r="J199" s="95" t="inlineStr">
        <is>
          <t>NoData</t>
        </is>
      </c>
      <c r="K199" s="95" t="inlineStr">
        <is>
          <t>NoData</t>
        </is>
      </c>
      <c r="L199" s="95" t="inlineStr">
        <is>
          <t>NoData</t>
        </is>
      </c>
      <c r="M199" s="95" t="inlineStr">
        <is>
          <t>NoData</t>
        </is>
      </c>
    </row>
    <row r="200" ht="12.75" customHeight="1" s="198">
      <c r="A200" s="101" t="inlineStr">
        <is>
          <t>Western Sahara</t>
        </is>
      </c>
      <c r="B200" s="62">
        <f t="array" ref="B200">INDEX(Countries!$D$2:$D$255, MATCH($A200, Countries!$B$2:$B$255, 0))
</f>
        <v/>
      </c>
      <c r="C200" s="95" t="inlineStr">
        <is>
          <t>NoData</t>
        </is>
      </c>
      <c r="D200" s="197" t="inlineStr">
        <is>
          <t>NoData</t>
        </is>
      </c>
      <c r="E200" s="95" t="inlineStr">
        <is>
          <t>NoData</t>
        </is>
      </c>
      <c r="F200" s="197" t="inlineStr">
        <is>
          <t>NoData</t>
        </is>
      </c>
      <c r="G200" s="95" t="inlineStr">
        <is>
          <t>NoData</t>
        </is>
      </c>
      <c r="H200" s="197" t="inlineStr">
        <is>
          <t>NoData</t>
        </is>
      </c>
      <c r="I200" s="95" t="inlineStr">
        <is>
          <t>NoData</t>
        </is>
      </c>
      <c r="J200" s="95" t="inlineStr">
        <is>
          <t>NoData</t>
        </is>
      </c>
      <c r="K200" s="95" t="inlineStr">
        <is>
          <t>NoData</t>
        </is>
      </c>
      <c r="L200" s="95" t="inlineStr">
        <is>
          <t>NoData</t>
        </is>
      </c>
      <c r="M200" s="95" t="inlineStr">
        <is>
          <t>NoData</t>
        </is>
      </c>
    </row>
    <row r="201" ht="12.75" customHeight="1" s="198">
      <c r="A201" s="101" t="inlineStr">
        <is>
          <t>Afghanistan</t>
        </is>
      </c>
      <c r="B201" s="62">
        <f t="array" ref="B201">INDEX(Countries!$D$2:$D$255, MATCH($A201, Countries!$B$2:$B$255, 0))
</f>
        <v/>
      </c>
      <c r="C201" s="95" t="inlineStr">
        <is>
          <t>NoData</t>
        </is>
      </c>
      <c r="D201" s="197" t="inlineStr">
        <is>
          <t>NoData</t>
        </is>
      </c>
      <c r="E201" s="95" t="inlineStr">
        <is>
          <t>NoData</t>
        </is>
      </c>
      <c r="F201" s="197" t="inlineStr">
        <is>
          <t>NoData</t>
        </is>
      </c>
      <c r="G201" s="95" t="inlineStr">
        <is>
          <t>NoData</t>
        </is>
      </c>
      <c r="H201" s="197" t="inlineStr">
        <is>
          <t>NoData</t>
        </is>
      </c>
      <c r="I201" s="95" t="inlineStr">
        <is>
          <t>NoData</t>
        </is>
      </c>
      <c r="J201" s="95" t="inlineStr">
        <is>
          <t>NoData</t>
        </is>
      </c>
      <c r="K201" s="95" t="inlineStr">
        <is>
          <t>NoData</t>
        </is>
      </c>
      <c r="L201" s="95" t="inlineStr">
        <is>
          <t>NoData</t>
        </is>
      </c>
      <c r="M201" s="95" t="inlineStr">
        <is>
          <t>NoData</t>
        </is>
      </c>
    </row>
    <row r="202" ht="12.75" customHeight="1" s="198">
      <c r="A202" s="101" t="inlineStr">
        <is>
          <t>Armenia</t>
        </is>
      </c>
      <c r="B202" s="62">
        <f t="array" ref="B202">INDEX(Countries!$D$2:$D$255, MATCH($A202, Countries!$B$2:$B$255, 0))
</f>
        <v/>
      </c>
      <c r="C202" s="95" t="inlineStr">
        <is>
          <t>NoData</t>
        </is>
      </c>
      <c r="D202" s="197" t="inlineStr">
        <is>
          <t>NoData</t>
        </is>
      </c>
      <c r="E202" s="95" t="inlineStr">
        <is>
          <t>NoData</t>
        </is>
      </c>
      <c r="F202" s="197" t="inlineStr">
        <is>
          <t>NoData</t>
        </is>
      </c>
      <c r="G202" s="95" t="inlineStr">
        <is>
          <t>NoData</t>
        </is>
      </c>
      <c r="H202" s="197" t="inlineStr">
        <is>
          <t>NoData</t>
        </is>
      </c>
      <c r="I202" s="95" t="inlineStr">
        <is>
          <t>NoData</t>
        </is>
      </c>
      <c r="J202" s="95" t="inlineStr">
        <is>
          <t>NoData</t>
        </is>
      </c>
      <c r="K202" s="95" t="inlineStr">
        <is>
          <t>NoData</t>
        </is>
      </c>
      <c r="L202" s="95" t="inlineStr">
        <is>
          <t>NoData</t>
        </is>
      </c>
      <c r="M202" s="95" t="inlineStr">
        <is>
          <t>NoData</t>
        </is>
      </c>
    </row>
    <row r="203" ht="12.75" customHeight="1" s="198">
      <c r="A203" s="101" t="inlineStr">
        <is>
          <t>Austria</t>
        </is>
      </c>
      <c r="B203" s="62">
        <f t="array" ref="B203">INDEX(Countries!$D$2:$D$255, MATCH($A203, Countries!$B$2:$B$255, 0))
</f>
        <v/>
      </c>
      <c r="C203" s="95" t="inlineStr">
        <is>
          <t>NoData</t>
        </is>
      </c>
      <c r="D203" s="197" t="inlineStr">
        <is>
          <t>NoData</t>
        </is>
      </c>
      <c r="E203" s="95" t="inlineStr">
        <is>
          <t>NoData</t>
        </is>
      </c>
      <c r="F203" s="197" t="inlineStr">
        <is>
          <t>NoData</t>
        </is>
      </c>
      <c r="G203" s="95" t="inlineStr">
        <is>
          <t>NoData</t>
        </is>
      </c>
      <c r="H203" s="197" t="inlineStr">
        <is>
          <t>NoData</t>
        </is>
      </c>
      <c r="I203" s="95" t="inlineStr">
        <is>
          <t>NoData</t>
        </is>
      </c>
      <c r="J203" s="95" t="inlineStr">
        <is>
          <t>NoData</t>
        </is>
      </c>
      <c r="K203" s="95" t="inlineStr">
        <is>
          <t>NoData</t>
        </is>
      </c>
      <c r="L203" s="95" t="inlineStr">
        <is>
          <t>NoData</t>
        </is>
      </c>
      <c r="M203" s="95" t="inlineStr">
        <is>
          <t>NoData</t>
        </is>
      </c>
    </row>
    <row r="204" ht="12.75" customHeight="1" s="198">
      <c r="A204" s="101" t="inlineStr">
        <is>
          <t>Burundi</t>
        </is>
      </c>
      <c r="B204" s="62">
        <f t="array" ref="B204">INDEX(Countries!$D$2:$D$255, MATCH($A204, Countries!$B$2:$B$255, 0))
</f>
        <v/>
      </c>
      <c r="C204" s="95" t="inlineStr">
        <is>
          <t>NoData</t>
        </is>
      </c>
      <c r="D204" s="197" t="inlineStr">
        <is>
          <t>NoData</t>
        </is>
      </c>
      <c r="E204" s="95" t="inlineStr">
        <is>
          <t>NoData</t>
        </is>
      </c>
      <c r="F204" s="197" t="inlineStr">
        <is>
          <t>NoData</t>
        </is>
      </c>
      <c r="G204" s="95" t="inlineStr">
        <is>
          <t>NoData</t>
        </is>
      </c>
      <c r="H204" s="197" t="inlineStr">
        <is>
          <t>NoData</t>
        </is>
      </c>
      <c r="I204" s="95" t="inlineStr">
        <is>
          <t>NoData</t>
        </is>
      </c>
      <c r="J204" s="95" t="inlineStr">
        <is>
          <t>NoData</t>
        </is>
      </c>
      <c r="K204" s="95" t="inlineStr">
        <is>
          <t>NoData</t>
        </is>
      </c>
      <c r="L204" s="95" t="inlineStr">
        <is>
          <t>NoData</t>
        </is>
      </c>
      <c r="M204" s="95" t="inlineStr">
        <is>
          <t>NoData</t>
        </is>
      </c>
    </row>
    <row r="205" ht="12.75" customHeight="1" s="198">
      <c r="A205" s="101" t="inlineStr">
        <is>
          <t>Burkina Faso</t>
        </is>
      </c>
      <c r="B205" s="62">
        <f t="array" ref="B205">INDEX(Countries!$D$2:$D$255, MATCH($A205, Countries!$B$2:$B$255, 0))
</f>
        <v/>
      </c>
      <c r="C205" s="95" t="inlineStr">
        <is>
          <t>NoData</t>
        </is>
      </c>
      <c r="D205" s="197" t="inlineStr">
        <is>
          <t>NoData</t>
        </is>
      </c>
      <c r="E205" s="95" t="inlineStr">
        <is>
          <t>NoData</t>
        </is>
      </c>
      <c r="F205" s="197" t="inlineStr">
        <is>
          <t>NoData</t>
        </is>
      </c>
      <c r="G205" s="95" t="inlineStr">
        <is>
          <t>NoData</t>
        </is>
      </c>
      <c r="H205" s="197" t="inlineStr">
        <is>
          <t>NoData</t>
        </is>
      </c>
      <c r="I205" s="95" t="inlineStr">
        <is>
          <t>NoData</t>
        </is>
      </c>
      <c r="J205" s="95" t="inlineStr">
        <is>
          <t>NoData</t>
        </is>
      </c>
      <c r="K205" s="95" t="inlineStr">
        <is>
          <t>NoData</t>
        </is>
      </c>
      <c r="L205" s="95" t="inlineStr">
        <is>
          <t>NoData</t>
        </is>
      </c>
      <c r="M205" s="95" t="inlineStr">
        <is>
          <t>NoData</t>
        </is>
      </c>
    </row>
    <row r="206" ht="12.75" customHeight="1" s="198">
      <c r="A206" s="101" t="inlineStr">
        <is>
          <t>Belarus</t>
        </is>
      </c>
      <c r="B206" s="62">
        <f t="array" ref="B206">INDEX(Countries!$D$2:$D$255, MATCH($A206, Countries!$B$2:$B$255, 0))
</f>
        <v/>
      </c>
      <c r="C206" s="95" t="inlineStr">
        <is>
          <t>NoData</t>
        </is>
      </c>
      <c r="D206" s="197" t="inlineStr">
        <is>
          <t>NoData</t>
        </is>
      </c>
      <c r="E206" s="95" t="inlineStr">
        <is>
          <t>NoData</t>
        </is>
      </c>
      <c r="F206" s="197" t="inlineStr">
        <is>
          <t>NoData</t>
        </is>
      </c>
      <c r="G206" s="95" t="inlineStr">
        <is>
          <t>NoData</t>
        </is>
      </c>
      <c r="H206" s="197" t="inlineStr">
        <is>
          <t>NoData</t>
        </is>
      </c>
      <c r="I206" s="95" t="inlineStr">
        <is>
          <t>NoData</t>
        </is>
      </c>
      <c r="J206" s="95" t="inlineStr">
        <is>
          <t>NoData</t>
        </is>
      </c>
      <c r="K206" s="95" t="inlineStr">
        <is>
          <t>NoData</t>
        </is>
      </c>
      <c r="L206" s="95" t="inlineStr">
        <is>
          <t>NoData</t>
        </is>
      </c>
      <c r="M206" s="95" t="inlineStr">
        <is>
          <t>NoData</t>
        </is>
      </c>
    </row>
    <row r="207" ht="12.75" customHeight="1" s="198">
      <c r="A207" s="101" t="inlineStr">
        <is>
          <t>Bolivia (Plurinational State of)</t>
        </is>
      </c>
      <c r="B207" s="62">
        <f t="array" ref="B207">INDEX(Countries!$D$2:$D$255, MATCH($A207, Countries!$B$2:$B$255, 0))
</f>
        <v/>
      </c>
      <c r="C207" s="95" t="inlineStr">
        <is>
          <t>NoData</t>
        </is>
      </c>
      <c r="D207" s="197" t="inlineStr">
        <is>
          <t>NoData</t>
        </is>
      </c>
      <c r="E207" s="95" t="inlineStr">
        <is>
          <t>NoData</t>
        </is>
      </c>
      <c r="F207" s="197" t="inlineStr">
        <is>
          <t>NoData</t>
        </is>
      </c>
      <c r="G207" s="95" t="inlineStr">
        <is>
          <t>NoData</t>
        </is>
      </c>
      <c r="H207" s="197" t="inlineStr">
        <is>
          <t>NoData</t>
        </is>
      </c>
      <c r="I207" s="95" t="inlineStr">
        <is>
          <t>NoData</t>
        </is>
      </c>
      <c r="J207" s="95" t="inlineStr">
        <is>
          <t>NoData</t>
        </is>
      </c>
      <c r="K207" s="95" t="inlineStr">
        <is>
          <t>NoData</t>
        </is>
      </c>
      <c r="L207" s="95" t="inlineStr">
        <is>
          <t>NoData</t>
        </is>
      </c>
      <c r="M207" s="95" t="inlineStr">
        <is>
          <t>NoData</t>
        </is>
      </c>
    </row>
    <row r="208" ht="12.75" customHeight="1" s="198">
      <c r="A208" s="101" t="inlineStr">
        <is>
          <t>Bhutan</t>
        </is>
      </c>
      <c r="B208" s="62">
        <f t="array" ref="B208">INDEX(Countries!$D$2:$D$255, MATCH($A208, Countries!$B$2:$B$255, 0))
</f>
        <v/>
      </c>
      <c r="C208" s="95" t="inlineStr">
        <is>
          <t>NoData</t>
        </is>
      </c>
      <c r="D208" s="197" t="inlineStr">
        <is>
          <t>NoData</t>
        </is>
      </c>
      <c r="E208" s="95" t="inlineStr">
        <is>
          <t>NoData</t>
        </is>
      </c>
      <c r="F208" s="197" t="inlineStr">
        <is>
          <t>NoData</t>
        </is>
      </c>
      <c r="G208" s="95" t="inlineStr">
        <is>
          <t>NoData</t>
        </is>
      </c>
      <c r="H208" s="197" t="inlineStr">
        <is>
          <t>NoData</t>
        </is>
      </c>
      <c r="I208" s="95" t="inlineStr">
        <is>
          <t>NoData</t>
        </is>
      </c>
      <c r="J208" s="95" t="inlineStr">
        <is>
          <t>NoData</t>
        </is>
      </c>
      <c r="K208" s="95" t="inlineStr">
        <is>
          <t>NoData</t>
        </is>
      </c>
      <c r="L208" s="95" t="inlineStr">
        <is>
          <t>NoData</t>
        </is>
      </c>
      <c r="M208" s="95" t="inlineStr">
        <is>
          <t>NoData</t>
        </is>
      </c>
    </row>
    <row r="209" ht="12.75" customHeight="1" s="198">
      <c r="A209" s="101" t="inlineStr">
        <is>
          <t>Botswana</t>
        </is>
      </c>
      <c r="B209" s="62">
        <f t="array" ref="B209">INDEX(Countries!$D$2:$D$255, MATCH($A209, Countries!$B$2:$B$255, 0))
</f>
        <v/>
      </c>
      <c r="C209" s="95" t="inlineStr">
        <is>
          <t>NoData</t>
        </is>
      </c>
      <c r="D209" s="197" t="inlineStr">
        <is>
          <t>NoData</t>
        </is>
      </c>
      <c r="E209" s="95" t="inlineStr">
        <is>
          <t>NoData</t>
        </is>
      </c>
      <c r="F209" s="197" t="inlineStr">
        <is>
          <t>NoData</t>
        </is>
      </c>
      <c r="G209" s="95" t="inlineStr">
        <is>
          <t>NoData</t>
        </is>
      </c>
      <c r="H209" s="197" t="inlineStr">
        <is>
          <t>NoData</t>
        </is>
      </c>
      <c r="I209" s="95" t="inlineStr">
        <is>
          <t>NoData</t>
        </is>
      </c>
      <c r="J209" s="95" t="inlineStr">
        <is>
          <t>NoData</t>
        </is>
      </c>
      <c r="K209" s="95" t="inlineStr">
        <is>
          <t>NoData</t>
        </is>
      </c>
      <c r="L209" s="95" t="inlineStr">
        <is>
          <t>NoData</t>
        </is>
      </c>
      <c r="M209" s="95" t="inlineStr">
        <is>
          <t>NoData</t>
        </is>
      </c>
    </row>
    <row r="210" ht="12.75" customHeight="1" s="198">
      <c r="A210" s="101" t="inlineStr">
        <is>
          <t>Central African Republic</t>
        </is>
      </c>
      <c r="B210" s="62">
        <f t="array" ref="B210">INDEX(Countries!$D$2:$D$255, MATCH($A210, Countries!$B$2:$B$255, 0))
</f>
        <v/>
      </c>
      <c r="C210" s="95" t="inlineStr">
        <is>
          <t>NoData</t>
        </is>
      </c>
      <c r="D210" s="197" t="inlineStr">
        <is>
          <t>NoData</t>
        </is>
      </c>
      <c r="E210" s="95" t="inlineStr">
        <is>
          <t>NoData</t>
        </is>
      </c>
      <c r="F210" s="197" t="inlineStr">
        <is>
          <t>NoData</t>
        </is>
      </c>
      <c r="G210" s="95" t="inlineStr">
        <is>
          <t>NoData</t>
        </is>
      </c>
      <c r="H210" s="197" t="inlineStr">
        <is>
          <t>NoData</t>
        </is>
      </c>
      <c r="I210" s="95" t="inlineStr">
        <is>
          <t>NoData</t>
        </is>
      </c>
      <c r="J210" s="95" t="inlineStr">
        <is>
          <t>NoData</t>
        </is>
      </c>
      <c r="K210" s="95" t="inlineStr">
        <is>
          <t>NoData</t>
        </is>
      </c>
      <c r="L210" s="95" t="inlineStr">
        <is>
          <t>NoData</t>
        </is>
      </c>
      <c r="M210" s="95" t="inlineStr">
        <is>
          <t>NoData</t>
        </is>
      </c>
    </row>
    <row r="211" ht="12.75" customHeight="1" s="198">
      <c r="A211" s="101" t="inlineStr">
        <is>
          <t>Switzerland</t>
        </is>
      </c>
      <c r="B211" s="62">
        <f t="array" ref="B211">INDEX(Countries!$D$2:$D$255, MATCH($A211, Countries!$B$2:$B$255, 0))
</f>
        <v/>
      </c>
      <c r="C211" s="95" t="inlineStr">
        <is>
          <t>NoData</t>
        </is>
      </c>
      <c r="D211" s="197" t="inlineStr">
        <is>
          <t>NoData</t>
        </is>
      </c>
      <c r="E211" s="95" t="inlineStr">
        <is>
          <t>NoData</t>
        </is>
      </c>
      <c r="F211" s="197" t="inlineStr">
        <is>
          <t>NoData</t>
        </is>
      </c>
      <c r="G211" s="95" t="inlineStr">
        <is>
          <t>NoData</t>
        </is>
      </c>
      <c r="H211" s="197" t="inlineStr">
        <is>
          <t>NoData</t>
        </is>
      </c>
      <c r="I211" s="95" t="inlineStr">
        <is>
          <t>NoData</t>
        </is>
      </c>
      <c r="J211" s="95" t="inlineStr">
        <is>
          <t>NoData</t>
        </is>
      </c>
      <c r="K211" s="95" t="inlineStr">
        <is>
          <t>NoData</t>
        </is>
      </c>
      <c r="L211" s="95" t="inlineStr">
        <is>
          <t>NoData</t>
        </is>
      </c>
      <c r="M211" s="95" t="inlineStr">
        <is>
          <t>NoData</t>
        </is>
      </c>
    </row>
    <row r="212" ht="12.75" customHeight="1" s="198">
      <c r="A212" s="101" t="inlineStr">
        <is>
          <t>Czechia</t>
        </is>
      </c>
      <c r="B212" s="62">
        <f t="array" ref="B212">INDEX(Countries!$D$2:$D$255, MATCH($A212, Countries!$B$2:$B$255, 0))
</f>
        <v/>
      </c>
      <c r="C212" s="95" t="inlineStr">
        <is>
          <t>NoData</t>
        </is>
      </c>
      <c r="D212" s="197" t="inlineStr">
        <is>
          <t>NoData</t>
        </is>
      </c>
      <c r="E212" s="95" t="inlineStr">
        <is>
          <t>NoData</t>
        </is>
      </c>
      <c r="F212" s="197" t="inlineStr">
        <is>
          <t>NoData</t>
        </is>
      </c>
      <c r="G212" s="95" t="inlineStr">
        <is>
          <t>NoData</t>
        </is>
      </c>
      <c r="H212" s="197" t="inlineStr">
        <is>
          <t>NoData</t>
        </is>
      </c>
      <c r="I212" s="95" t="inlineStr">
        <is>
          <t>NoData</t>
        </is>
      </c>
      <c r="J212" s="95" t="inlineStr">
        <is>
          <t>NoData</t>
        </is>
      </c>
      <c r="K212" s="95" t="inlineStr">
        <is>
          <t>NoData</t>
        </is>
      </c>
      <c r="L212" s="95" t="inlineStr">
        <is>
          <t>NoData</t>
        </is>
      </c>
      <c r="M212" s="95" t="inlineStr">
        <is>
          <t>NoData</t>
        </is>
      </c>
    </row>
    <row r="213" ht="12.75" customHeight="1" s="198">
      <c r="A213" s="101" t="inlineStr">
        <is>
          <t>Ethiopia</t>
        </is>
      </c>
      <c r="B213" s="62">
        <f t="array" ref="B213">INDEX(Countries!$D$2:$D$255, MATCH($A213, Countries!$B$2:$B$255, 0))
</f>
        <v/>
      </c>
      <c r="C213" s="95" t="inlineStr">
        <is>
          <t>NoData</t>
        </is>
      </c>
      <c r="D213" s="197" t="inlineStr">
        <is>
          <t>NoData</t>
        </is>
      </c>
      <c r="E213" s="95" t="inlineStr">
        <is>
          <t>NoData</t>
        </is>
      </c>
      <c r="F213" s="197" t="inlineStr">
        <is>
          <t>NoData</t>
        </is>
      </c>
      <c r="G213" s="95" t="inlineStr">
        <is>
          <t>NoData</t>
        </is>
      </c>
      <c r="H213" s="197" t="inlineStr">
        <is>
          <t>NoData</t>
        </is>
      </c>
      <c r="I213" s="95" t="inlineStr">
        <is>
          <t>NoData</t>
        </is>
      </c>
      <c r="J213" s="95" t="inlineStr">
        <is>
          <t>NoData</t>
        </is>
      </c>
      <c r="K213" s="95" t="inlineStr">
        <is>
          <t>NoData</t>
        </is>
      </c>
      <c r="L213" s="95" t="inlineStr">
        <is>
          <t>NoData</t>
        </is>
      </c>
      <c r="M213" s="95" t="inlineStr">
        <is>
          <t>NoData</t>
        </is>
      </c>
    </row>
    <row r="214" ht="12.75" customHeight="1" s="198">
      <c r="A214" s="101" t="inlineStr">
        <is>
          <t>Hungary</t>
        </is>
      </c>
      <c r="B214" s="62">
        <f t="array" ref="B214">INDEX(Countries!$D$2:$D$255, MATCH($A214, Countries!$B$2:$B$255, 0))
</f>
        <v/>
      </c>
      <c r="C214" s="95" t="inlineStr">
        <is>
          <t>NoData</t>
        </is>
      </c>
      <c r="D214" s="197" t="inlineStr">
        <is>
          <t>NoData</t>
        </is>
      </c>
      <c r="E214" s="95" t="inlineStr">
        <is>
          <t>NoData</t>
        </is>
      </c>
      <c r="F214" s="197" t="inlineStr">
        <is>
          <t>NoData</t>
        </is>
      </c>
      <c r="G214" s="95" t="inlineStr">
        <is>
          <t>NoData</t>
        </is>
      </c>
      <c r="H214" s="197" t="inlineStr">
        <is>
          <t>NoData</t>
        </is>
      </c>
      <c r="I214" s="95" t="inlineStr">
        <is>
          <t>NoData</t>
        </is>
      </c>
      <c r="J214" s="95" t="inlineStr">
        <is>
          <t>NoData</t>
        </is>
      </c>
      <c r="K214" s="95" t="inlineStr">
        <is>
          <t>NoData</t>
        </is>
      </c>
      <c r="L214" s="95" t="inlineStr">
        <is>
          <t>NoData</t>
        </is>
      </c>
      <c r="M214" s="95" t="inlineStr">
        <is>
          <t>NoData</t>
        </is>
      </c>
    </row>
    <row r="215" ht="12.75" customHeight="1" s="198">
      <c r="A215" s="101" t="inlineStr">
        <is>
          <t>Kyrgyzstan</t>
        </is>
      </c>
      <c r="B215" s="62">
        <f t="array" ref="B215">INDEX(Countries!$D$2:$D$255, MATCH($A215, Countries!$B$2:$B$255, 0))
</f>
        <v/>
      </c>
      <c r="C215" s="95" t="inlineStr">
        <is>
          <t>NoData</t>
        </is>
      </c>
      <c r="D215" s="197" t="inlineStr">
        <is>
          <t>NoData</t>
        </is>
      </c>
      <c r="E215" s="95" t="inlineStr">
        <is>
          <t>NoData</t>
        </is>
      </c>
      <c r="F215" s="197" t="inlineStr">
        <is>
          <t>NoData</t>
        </is>
      </c>
      <c r="G215" s="95" t="inlineStr">
        <is>
          <t>NoData</t>
        </is>
      </c>
      <c r="H215" s="197" t="inlineStr">
        <is>
          <t>NoData</t>
        </is>
      </c>
      <c r="I215" s="95" t="inlineStr">
        <is>
          <t>NoData</t>
        </is>
      </c>
      <c r="J215" s="95" t="inlineStr">
        <is>
          <t>NoData</t>
        </is>
      </c>
      <c r="K215" s="95" t="inlineStr">
        <is>
          <t>NoData</t>
        </is>
      </c>
      <c r="L215" s="95" t="inlineStr">
        <is>
          <t>NoData</t>
        </is>
      </c>
      <c r="M215" s="95" t="inlineStr">
        <is>
          <t>NoData</t>
        </is>
      </c>
    </row>
    <row r="216" ht="12.75" customHeight="1" s="198">
      <c r="A216" s="101" t="inlineStr">
        <is>
          <t>Laos</t>
        </is>
      </c>
      <c r="B216" s="62">
        <f t="array" ref="B216">INDEX(Countries!$D$2:$D$255, MATCH($A216, Countries!$B$2:$B$255, 0))
</f>
        <v/>
      </c>
      <c r="C216" s="95" t="inlineStr">
        <is>
          <t>NoData</t>
        </is>
      </c>
      <c r="D216" s="197" t="inlineStr">
        <is>
          <t>NoData</t>
        </is>
      </c>
      <c r="E216" s="95" t="inlineStr">
        <is>
          <t>NoData</t>
        </is>
      </c>
      <c r="F216" s="197" t="inlineStr">
        <is>
          <t>NoData</t>
        </is>
      </c>
      <c r="G216" s="95" t="inlineStr">
        <is>
          <t>NoData</t>
        </is>
      </c>
      <c r="H216" s="197" t="inlineStr">
        <is>
          <t>NoData</t>
        </is>
      </c>
      <c r="I216" s="95" t="inlineStr">
        <is>
          <t>NoData</t>
        </is>
      </c>
      <c r="J216" s="95" t="inlineStr">
        <is>
          <t>NoData</t>
        </is>
      </c>
      <c r="K216" s="95" t="inlineStr">
        <is>
          <t>NoData</t>
        </is>
      </c>
      <c r="L216" s="95" t="inlineStr">
        <is>
          <t>NoData</t>
        </is>
      </c>
      <c r="M216" s="95" t="inlineStr">
        <is>
          <t>NoData</t>
        </is>
      </c>
    </row>
    <row r="217" ht="12.75" customHeight="1" s="198">
      <c r="A217" s="101" t="inlineStr">
        <is>
          <t>Lesotho</t>
        </is>
      </c>
      <c r="B217" s="62">
        <f t="array" ref="B217">INDEX(Countries!$D$2:$D$255, MATCH($A217, Countries!$B$2:$B$255, 0))
</f>
        <v/>
      </c>
      <c r="C217" s="95" t="inlineStr">
        <is>
          <t>NoData</t>
        </is>
      </c>
      <c r="D217" s="197" t="inlineStr">
        <is>
          <t>NoData</t>
        </is>
      </c>
      <c r="E217" s="95" t="inlineStr">
        <is>
          <t>NoData</t>
        </is>
      </c>
      <c r="F217" s="197" t="inlineStr">
        <is>
          <t>NoData</t>
        </is>
      </c>
      <c r="G217" s="95" t="inlineStr">
        <is>
          <t>NoData</t>
        </is>
      </c>
      <c r="H217" s="197" t="inlineStr">
        <is>
          <t>NoData</t>
        </is>
      </c>
      <c r="I217" s="95" t="inlineStr">
        <is>
          <t>NoData</t>
        </is>
      </c>
      <c r="J217" s="95" t="inlineStr">
        <is>
          <t>NoData</t>
        </is>
      </c>
      <c r="K217" s="95" t="inlineStr">
        <is>
          <t>NoData</t>
        </is>
      </c>
      <c r="L217" s="95" t="inlineStr">
        <is>
          <t>NoData</t>
        </is>
      </c>
      <c r="M217" s="95" t="inlineStr">
        <is>
          <t>NoData</t>
        </is>
      </c>
    </row>
    <row r="218" ht="12.75" customHeight="1" s="198">
      <c r="A218" s="101" t="inlineStr">
        <is>
          <t>Luxembourg</t>
        </is>
      </c>
      <c r="B218" s="62">
        <f t="array" ref="B218">INDEX(Countries!$D$2:$D$255, MATCH($A218, Countries!$B$2:$B$255, 0))
</f>
        <v/>
      </c>
      <c r="C218" s="95" t="inlineStr">
        <is>
          <t>NoData</t>
        </is>
      </c>
      <c r="D218" s="197" t="inlineStr">
        <is>
          <t>NoData</t>
        </is>
      </c>
      <c r="E218" s="95" t="inlineStr">
        <is>
          <t>NoData</t>
        </is>
      </c>
      <c r="F218" s="197" t="inlineStr">
        <is>
          <t>NoData</t>
        </is>
      </c>
      <c r="G218" s="95" t="inlineStr">
        <is>
          <t>NoData</t>
        </is>
      </c>
      <c r="H218" s="197" t="inlineStr">
        <is>
          <t>NoData</t>
        </is>
      </c>
      <c r="I218" s="95" t="inlineStr">
        <is>
          <t>NoData</t>
        </is>
      </c>
      <c r="J218" s="95" t="inlineStr">
        <is>
          <t>NoData</t>
        </is>
      </c>
      <c r="K218" s="95" t="inlineStr">
        <is>
          <t>NoData</t>
        </is>
      </c>
      <c r="L218" s="95" t="inlineStr">
        <is>
          <t>NoData</t>
        </is>
      </c>
      <c r="M218" s="95" t="inlineStr">
        <is>
          <t>NoData</t>
        </is>
      </c>
    </row>
    <row r="219" ht="12.75" customHeight="1" s="198">
      <c r="A219" s="101" t="inlineStr">
        <is>
          <t>Moldova</t>
        </is>
      </c>
      <c r="B219" s="62">
        <f t="array" ref="B219">INDEX(Countries!$D$2:$D$255, MATCH($A219, Countries!$B$2:$B$255, 0))
</f>
        <v/>
      </c>
      <c r="C219" s="95" t="inlineStr">
        <is>
          <t>NoData</t>
        </is>
      </c>
      <c r="D219" s="197" t="inlineStr">
        <is>
          <t>NoData</t>
        </is>
      </c>
      <c r="E219" s="95" t="inlineStr">
        <is>
          <t>NoData</t>
        </is>
      </c>
      <c r="F219" s="197" t="inlineStr">
        <is>
          <t>NoData</t>
        </is>
      </c>
      <c r="G219" s="95" t="inlineStr">
        <is>
          <t>NoData</t>
        </is>
      </c>
      <c r="H219" s="197" t="inlineStr">
        <is>
          <t>NoData</t>
        </is>
      </c>
      <c r="I219" s="95" t="inlineStr">
        <is>
          <t>NoData</t>
        </is>
      </c>
      <c r="J219" s="95" t="inlineStr">
        <is>
          <t>NoData</t>
        </is>
      </c>
      <c r="K219" s="95" t="inlineStr">
        <is>
          <t>NoData</t>
        </is>
      </c>
      <c r="L219" s="95" t="inlineStr">
        <is>
          <t>NoData</t>
        </is>
      </c>
      <c r="M219" s="95" t="inlineStr">
        <is>
          <t>NoData</t>
        </is>
      </c>
    </row>
    <row r="220" ht="12.75" customHeight="1" s="198">
      <c r="A220" s="101" t="inlineStr">
        <is>
          <t>Macedonia</t>
        </is>
      </c>
      <c r="B220" s="62">
        <f t="array" ref="B220">INDEX(Countries!$D$2:$D$255, MATCH($A220, Countries!$B$2:$B$255, 0))
</f>
        <v/>
      </c>
      <c r="C220" s="95" t="inlineStr">
        <is>
          <t>NoData</t>
        </is>
      </c>
      <c r="D220" s="197" t="inlineStr">
        <is>
          <t>NoData</t>
        </is>
      </c>
      <c r="E220" s="95" t="inlineStr">
        <is>
          <t>NoData</t>
        </is>
      </c>
      <c r="F220" s="197" t="inlineStr">
        <is>
          <t>NoData</t>
        </is>
      </c>
      <c r="G220" s="95" t="inlineStr">
        <is>
          <t>NoData</t>
        </is>
      </c>
      <c r="H220" s="197" t="inlineStr">
        <is>
          <t>NoData</t>
        </is>
      </c>
      <c r="I220" s="95" t="inlineStr">
        <is>
          <t>NoData</t>
        </is>
      </c>
      <c r="J220" s="95" t="inlineStr">
        <is>
          <t>NoData</t>
        </is>
      </c>
      <c r="K220" s="95" t="inlineStr">
        <is>
          <t>NoData</t>
        </is>
      </c>
      <c r="L220" s="95" t="inlineStr">
        <is>
          <t>NoData</t>
        </is>
      </c>
      <c r="M220" s="95" t="inlineStr">
        <is>
          <t>NoData</t>
        </is>
      </c>
    </row>
    <row r="221" ht="12.75" customHeight="1" s="198">
      <c r="A221" s="101" t="inlineStr">
        <is>
          <t>Mali</t>
        </is>
      </c>
      <c r="B221" s="62">
        <f t="array" ref="B221">INDEX(Countries!$D$2:$D$255, MATCH($A221, Countries!$B$2:$B$255, 0))
</f>
        <v/>
      </c>
      <c r="C221" s="95" t="inlineStr">
        <is>
          <t>NoData</t>
        </is>
      </c>
      <c r="D221" s="197" t="inlineStr">
        <is>
          <t>NoData</t>
        </is>
      </c>
      <c r="E221" s="95" t="inlineStr">
        <is>
          <t>NoData</t>
        </is>
      </c>
      <c r="F221" s="197" t="inlineStr">
        <is>
          <t>NoData</t>
        </is>
      </c>
      <c r="G221" s="95" t="inlineStr">
        <is>
          <t>NoData</t>
        </is>
      </c>
      <c r="H221" s="197" t="inlineStr">
        <is>
          <t>NoData</t>
        </is>
      </c>
      <c r="I221" s="95" t="inlineStr">
        <is>
          <t>NoData</t>
        </is>
      </c>
      <c r="J221" s="95" t="inlineStr">
        <is>
          <t>NoData</t>
        </is>
      </c>
      <c r="K221" s="95" t="inlineStr">
        <is>
          <t>NoData</t>
        </is>
      </c>
      <c r="L221" s="95" t="inlineStr">
        <is>
          <t>NoData</t>
        </is>
      </c>
      <c r="M221" s="95" t="inlineStr">
        <is>
          <t>NoData</t>
        </is>
      </c>
    </row>
    <row r="222" ht="12.75" customHeight="1" s="198">
      <c r="A222" s="101" t="inlineStr">
        <is>
          <t>Mongolia</t>
        </is>
      </c>
      <c r="B222" s="62">
        <f t="array" ref="B222">INDEX(Countries!$D$2:$D$255, MATCH($A222, Countries!$B$2:$B$255, 0))
</f>
        <v/>
      </c>
      <c r="C222" s="95" t="inlineStr">
        <is>
          <t>NoData</t>
        </is>
      </c>
      <c r="D222" s="197" t="inlineStr">
        <is>
          <t>NoData</t>
        </is>
      </c>
      <c r="E222" s="95" t="inlineStr">
        <is>
          <t>NoData</t>
        </is>
      </c>
      <c r="F222" s="197" t="inlineStr">
        <is>
          <t>NoData</t>
        </is>
      </c>
      <c r="G222" s="95" t="inlineStr">
        <is>
          <t>NoData</t>
        </is>
      </c>
      <c r="H222" s="197" t="inlineStr">
        <is>
          <t>NoData</t>
        </is>
      </c>
      <c r="I222" s="95" t="inlineStr">
        <is>
          <t>NoData</t>
        </is>
      </c>
      <c r="J222" s="95" t="inlineStr">
        <is>
          <t>NoData</t>
        </is>
      </c>
      <c r="K222" s="95" t="inlineStr">
        <is>
          <t>NoData</t>
        </is>
      </c>
      <c r="L222" s="95" t="inlineStr">
        <is>
          <t>NoData</t>
        </is>
      </c>
      <c r="M222" s="95" t="inlineStr">
        <is>
          <t>NoData</t>
        </is>
      </c>
    </row>
    <row r="223" ht="12.75" customHeight="1" s="198">
      <c r="A223" s="101" t="inlineStr">
        <is>
          <t>Malawi</t>
        </is>
      </c>
      <c r="B223" s="62">
        <f t="array" ref="B223">INDEX(Countries!$D$2:$D$255, MATCH($A223, Countries!$B$2:$B$255, 0))
</f>
        <v/>
      </c>
      <c r="C223" s="95" t="inlineStr">
        <is>
          <t>NoData</t>
        </is>
      </c>
      <c r="D223" s="197" t="inlineStr">
        <is>
          <t>NoData</t>
        </is>
      </c>
      <c r="E223" s="95" t="inlineStr">
        <is>
          <t>NoData</t>
        </is>
      </c>
      <c r="F223" s="197" t="inlineStr">
        <is>
          <t>NoData</t>
        </is>
      </c>
      <c r="G223" s="95" t="inlineStr">
        <is>
          <t>NoData</t>
        </is>
      </c>
      <c r="H223" s="197" t="inlineStr">
        <is>
          <t>NoData</t>
        </is>
      </c>
      <c r="I223" s="95" t="inlineStr">
        <is>
          <t>NoData</t>
        </is>
      </c>
      <c r="J223" s="95" t="inlineStr">
        <is>
          <t>NoData</t>
        </is>
      </c>
      <c r="K223" s="95" t="inlineStr">
        <is>
          <t>NoData</t>
        </is>
      </c>
      <c r="L223" s="95" t="inlineStr">
        <is>
          <t>NoData</t>
        </is>
      </c>
      <c r="M223" s="95" t="inlineStr">
        <is>
          <t>NoData</t>
        </is>
      </c>
    </row>
    <row r="224" ht="12.75" customHeight="1" s="198">
      <c r="A224" s="101" t="inlineStr">
        <is>
          <t>Niger</t>
        </is>
      </c>
      <c r="B224" s="62">
        <f t="array" ref="B224">INDEX(Countries!$D$2:$D$255, MATCH($A224, Countries!$B$2:$B$255, 0))
</f>
        <v/>
      </c>
      <c r="C224" s="95" t="inlineStr">
        <is>
          <t>NoData</t>
        </is>
      </c>
      <c r="D224" s="197" t="inlineStr">
        <is>
          <t>NoData</t>
        </is>
      </c>
      <c r="E224" s="95" t="inlineStr">
        <is>
          <t>NoData</t>
        </is>
      </c>
      <c r="F224" s="197" t="inlineStr">
        <is>
          <t>NoData</t>
        </is>
      </c>
      <c r="G224" s="95" t="inlineStr">
        <is>
          <t>NoData</t>
        </is>
      </c>
      <c r="H224" s="197" t="inlineStr">
        <is>
          <t>NoData</t>
        </is>
      </c>
      <c r="I224" s="95" t="inlineStr">
        <is>
          <t>NoData</t>
        </is>
      </c>
      <c r="J224" s="95" t="inlineStr">
        <is>
          <t>NoData</t>
        </is>
      </c>
      <c r="K224" s="95" t="inlineStr">
        <is>
          <t>NoData</t>
        </is>
      </c>
      <c r="L224" s="95" t="inlineStr">
        <is>
          <t>NoData</t>
        </is>
      </c>
      <c r="M224" s="95" t="inlineStr">
        <is>
          <t>NoData</t>
        </is>
      </c>
    </row>
    <row r="225" ht="12.75" customHeight="1" s="198">
      <c r="A225" s="101" t="inlineStr">
        <is>
          <t>Nepal</t>
        </is>
      </c>
      <c r="B225" s="62">
        <f t="array" ref="B225">INDEX(Countries!$D$2:$D$255, MATCH($A225, Countries!$B$2:$B$255, 0))
</f>
        <v/>
      </c>
      <c r="C225" s="95" t="inlineStr">
        <is>
          <t>NoData</t>
        </is>
      </c>
      <c r="D225" s="197" t="inlineStr">
        <is>
          <t>NoData</t>
        </is>
      </c>
      <c r="E225" s="95" t="inlineStr">
        <is>
          <t>NoData</t>
        </is>
      </c>
      <c r="F225" s="197" t="inlineStr">
        <is>
          <t>NoData</t>
        </is>
      </c>
      <c r="G225" s="95" t="inlineStr">
        <is>
          <t>NoData</t>
        </is>
      </c>
      <c r="H225" s="197" t="inlineStr">
        <is>
          <t>NoData</t>
        </is>
      </c>
      <c r="I225" s="95" t="inlineStr">
        <is>
          <t>NoData</t>
        </is>
      </c>
      <c r="J225" s="95" t="inlineStr">
        <is>
          <t>NoData</t>
        </is>
      </c>
      <c r="K225" s="95" t="inlineStr">
        <is>
          <t>NoData</t>
        </is>
      </c>
      <c r="L225" s="95" t="inlineStr">
        <is>
          <t>NoData</t>
        </is>
      </c>
      <c r="M225" s="95" t="inlineStr">
        <is>
          <t>NoData</t>
        </is>
      </c>
    </row>
    <row r="226" ht="12.75" customHeight="1" s="198">
      <c r="A226" s="101" t="inlineStr">
        <is>
          <t>Paraguay</t>
        </is>
      </c>
      <c r="B226" s="62">
        <f t="array" ref="B226">INDEX(Countries!$D$2:$D$255, MATCH($A226, Countries!$B$2:$B$255, 0))
</f>
        <v/>
      </c>
      <c r="C226" s="95" t="inlineStr">
        <is>
          <t>NoData</t>
        </is>
      </c>
      <c r="D226" s="197" t="inlineStr">
        <is>
          <t>NoData</t>
        </is>
      </c>
      <c r="E226" s="95" t="inlineStr">
        <is>
          <t>NoData</t>
        </is>
      </c>
      <c r="F226" s="197" t="inlineStr">
        <is>
          <t>NoData</t>
        </is>
      </c>
      <c r="G226" s="95" t="inlineStr">
        <is>
          <t>NoData</t>
        </is>
      </c>
      <c r="H226" s="197" t="inlineStr">
        <is>
          <t>NoData</t>
        </is>
      </c>
      <c r="I226" s="95" t="inlineStr">
        <is>
          <t>NoData</t>
        </is>
      </c>
      <c r="J226" s="95" t="inlineStr">
        <is>
          <t>NoData</t>
        </is>
      </c>
      <c r="K226" s="95" t="inlineStr">
        <is>
          <t>NoData</t>
        </is>
      </c>
      <c r="L226" s="95" t="inlineStr">
        <is>
          <t>NoData</t>
        </is>
      </c>
      <c r="M226" s="95" t="inlineStr">
        <is>
          <t>NoData</t>
        </is>
      </c>
    </row>
    <row r="227" ht="12.75" customHeight="1" s="198">
      <c r="A227" s="101" t="inlineStr">
        <is>
          <t>Rwanda</t>
        </is>
      </c>
      <c r="B227" s="62">
        <f t="array" ref="B227">INDEX(Countries!$D$2:$D$255, MATCH($A227, Countries!$B$2:$B$255, 0))
</f>
        <v/>
      </c>
      <c r="C227" s="95" t="inlineStr">
        <is>
          <t>NoData</t>
        </is>
      </c>
      <c r="D227" s="197" t="inlineStr">
        <is>
          <t>NoData</t>
        </is>
      </c>
      <c r="E227" s="95" t="inlineStr">
        <is>
          <t>NoData</t>
        </is>
      </c>
      <c r="F227" s="197" t="inlineStr">
        <is>
          <t>NoData</t>
        </is>
      </c>
      <c r="G227" s="95" t="inlineStr">
        <is>
          <t>NoData</t>
        </is>
      </c>
      <c r="H227" s="197" t="inlineStr">
        <is>
          <t>NoData</t>
        </is>
      </c>
      <c r="I227" s="95" t="inlineStr">
        <is>
          <t>NoData</t>
        </is>
      </c>
      <c r="J227" s="95" t="inlineStr">
        <is>
          <t>NoData</t>
        </is>
      </c>
      <c r="K227" s="95" t="inlineStr">
        <is>
          <t>NoData</t>
        </is>
      </c>
      <c r="L227" s="95" t="inlineStr">
        <is>
          <t>NoData</t>
        </is>
      </c>
      <c r="M227" s="95" t="inlineStr">
        <is>
          <t>NoData</t>
        </is>
      </c>
    </row>
    <row r="228" ht="12.75" customHeight="1" s="198">
      <c r="A228" s="101" t="inlineStr">
        <is>
          <t>Serbia</t>
        </is>
      </c>
      <c r="B228" s="62">
        <f t="array" ref="B228">INDEX(Countries!$D$2:$D$255, MATCH($A228, Countries!$B$2:$B$255, 0))
</f>
        <v/>
      </c>
      <c r="C228" s="95" t="inlineStr">
        <is>
          <t>NoData</t>
        </is>
      </c>
      <c r="D228" s="197" t="inlineStr">
        <is>
          <t>NoData</t>
        </is>
      </c>
      <c r="E228" s="95" t="inlineStr">
        <is>
          <t>NoData</t>
        </is>
      </c>
      <c r="F228" s="197" t="inlineStr">
        <is>
          <t>NoData</t>
        </is>
      </c>
      <c r="G228" s="95" t="inlineStr">
        <is>
          <t>NoData</t>
        </is>
      </c>
      <c r="H228" s="197" t="inlineStr">
        <is>
          <t>NoData</t>
        </is>
      </c>
      <c r="I228" s="95" t="inlineStr">
        <is>
          <t>NoData</t>
        </is>
      </c>
      <c r="J228" s="95" t="inlineStr">
        <is>
          <t>NoData</t>
        </is>
      </c>
      <c r="K228" s="95" t="inlineStr">
        <is>
          <t>NoData</t>
        </is>
      </c>
      <c r="L228" s="95" t="inlineStr">
        <is>
          <t>NoData</t>
        </is>
      </c>
      <c r="M228" s="95" t="inlineStr">
        <is>
          <t>NoData</t>
        </is>
      </c>
    </row>
    <row r="229" ht="12.75" customHeight="1" s="198">
      <c r="A229" s="101" t="inlineStr">
        <is>
          <t>Slovakia</t>
        </is>
      </c>
      <c r="B229" s="62">
        <f t="array" ref="B229">INDEX(Countries!$D$2:$D$255, MATCH($A229, Countries!$B$2:$B$255, 0))
</f>
        <v/>
      </c>
      <c r="C229" s="95" t="inlineStr">
        <is>
          <t>NoData</t>
        </is>
      </c>
      <c r="D229" s="197" t="inlineStr">
        <is>
          <t>NoData</t>
        </is>
      </c>
      <c r="E229" s="95" t="inlineStr">
        <is>
          <t>NoData</t>
        </is>
      </c>
      <c r="F229" s="197" t="inlineStr">
        <is>
          <t>NoData</t>
        </is>
      </c>
      <c r="G229" s="95" t="inlineStr">
        <is>
          <t>NoData</t>
        </is>
      </c>
      <c r="H229" s="197" t="inlineStr">
        <is>
          <t>NoData</t>
        </is>
      </c>
      <c r="I229" s="95" t="inlineStr">
        <is>
          <t>NoData</t>
        </is>
      </c>
      <c r="J229" s="95" t="inlineStr">
        <is>
          <t>NoData</t>
        </is>
      </c>
      <c r="K229" s="95" t="inlineStr">
        <is>
          <t>NoData</t>
        </is>
      </c>
      <c r="L229" s="95" t="inlineStr">
        <is>
          <t>NoData</t>
        </is>
      </c>
      <c r="M229" s="95" t="inlineStr">
        <is>
          <t>NoData</t>
        </is>
      </c>
    </row>
    <row r="230" ht="12.75" customHeight="1" s="198">
      <c r="A230" s="101" t="inlineStr">
        <is>
          <t>Eswatini</t>
        </is>
      </c>
      <c r="B230" s="62">
        <f t="array" ref="B230">INDEX(Countries!$D$2:$D$255, MATCH($A230, Countries!$B$2:$B$255, 0))
</f>
        <v/>
      </c>
      <c r="C230" s="95" t="inlineStr">
        <is>
          <t>NoData</t>
        </is>
      </c>
      <c r="D230" s="197" t="inlineStr">
        <is>
          <t>NoData</t>
        </is>
      </c>
      <c r="E230" s="95" t="inlineStr">
        <is>
          <t>NoData</t>
        </is>
      </c>
      <c r="F230" s="197" t="inlineStr">
        <is>
          <t>NoData</t>
        </is>
      </c>
      <c r="G230" s="95" t="inlineStr">
        <is>
          <t>NoData</t>
        </is>
      </c>
      <c r="H230" s="197" t="inlineStr">
        <is>
          <t>NoData</t>
        </is>
      </c>
      <c r="I230" s="95" t="inlineStr">
        <is>
          <t>NoData</t>
        </is>
      </c>
      <c r="J230" s="95" t="inlineStr">
        <is>
          <t>NoData</t>
        </is>
      </c>
      <c r="K230" s="95" t="inlineStr">
        <is>
          <t>NoData</t>
        </is>
      </c>
      <c r="L230" s="95" t="inlineStr">
        <is>
          <t>NoData</t>
        </is>
      </c>
      <c r="M230" s="95" t="inlineStr">
        <is>
          <t>NoData</t>
        </is>
      </c>
    </row>
    <row r="231" ht="12.75" customHeight="1" s="198">
      <c r="A231" s="101" t="inlineStr">
        <is>
          <t>Chad</t>
        </is>
      </c>
      <c r="B231" s="62">
        <f t="array" ref="B231">INDEX(Countries!$D$2:$D$255, MATCH($A231, Countries!$B$2:$B$255, 0))
</f>
        <v/>
      </c>
      <c r="C231" s="95" t="inlineStr">
        <is>
          <t>NoData</t>
        </is>
      </c>
      <c r="D231" s="197" t="inlineStr">
        <is>
          <t>NoData</t>
        </is>
      </c>
      <c r="E231" s="95" t="inlineStr">
        <is>
          <t>NoData</t>
        </is>
      </c>
      <c r="F231" s="197" t="inlineStr">
        <is>
          <t>NoData</t>
        </is>
      </c>
      <c r="G231" s="95" t="inlineStr">
        <is>
          <t>NoData</t>
        </is>
      </c>
      <c r="H231" s="197" t="inlineStr">
        <is>
          <t>NoData</t>
        </is>
      </c>
      <c r="I231" s="95" t="inlineStr">
        <is>
          <t>NoData</t>
        </is>
      </c>
      <c r="J231" s="95" t="inlineStr">
        <is>
          <t>NoData</t>
        </is>
      </c>
      <c r="K231" s="95" t="inlineStr">
        <is>
          <t>NoData</t>
        </is>
      </c>
      <c r="L231" s="95" t="inlineStr">
        <is>
          <t>NoData</t>
        </is>
      </c>
      <c r="M231" s="95" t="inlineStr">
        <is>
          <t>NoData</t>
        </is>
      </c>
    </row>
    <row r="232" ht="12.75" customHeight="1" s="198">
      <c r="A232" s="101" t="inlineStr">
        <is>
          <t>Tajikistan</t>
        </is>
      </c>
      <c r="B232" s="62">
        <f t="array" ref="B232">INDEX(Countries!$D$2:$D$255, MATCH($A232, Countries!$B$2:$B$255, 0))
</f>
        <v/>
      </c>
      <c r="C232" s="95" t="inlineStr">
        <is>
          <t>NoData</t>
        </is>
      </c>
      <c r="D232" s="197" t="inlineStr">
        <is>
          <t>NoData</t>
        </is>
      </c>
      <c r="E232" s="95" t="inlineStr">
        <is>
          <t>NoData</t>
        </is>
      </c>
      <c r="F232" s="197" t="inlineStr">
        <is>
          <t>NoData</t>
        </is>
      </c>
      <c r="G232" s="95" t="inlineStr">
        <is>
          <t>NoData</t>
        </is>
      </c>
      <c r="H232" s="197" t="inlineStr">
        <is>
          <t>NoData</t>
        </is>
      </c>
      <c r="I232" s="95" t="inlineStr">
        <is>
          <t>NoData</t>
        </is>
      </c>
      <c r="J232" s="95" t="inlineStr">
        <is>
          <t>NoData</t>
        </is>
      </c>
      <c r="K232" s="95" t="inlineStr">
        <is>
          <t>NoData</t>
        </is>
      </c>
      <c r="L232" s="95" t="inlineStr">
        <is>
          <t>NoData</t>
        </is>
      </c>
      <c r="M232" s="95" t="inlineStr">
        <is>
          <t>NoData</t>
        </is>
      </c>
    </row>
    <row r="233" ht="12.75" customHeight="1" s="198">
      <c r="A233" s="101" t="inlineStr">
        <is>
          <t>Uganda</t>
        </is>
      </c>
      <c r="B233" s="62">
        <f t="array" ref="B233">INDEX(Countries!$D$2:$D$255, MATCH($A233, Countries!$B$2:$B$255, 0))
</f>
        <v/>
      </c>
      <c r="C233" s="95" t="inlineStr">
        <is>
          <t>NoData</t>
        </is>
      </c>
      <c r="D233" s="197" t="inlineStr">
        <is>
          <t>NoData</t>
        </is>
      </c>
      <c r="E233" s="95" t="inlineStr">
        <is>
          <t>NoData</t>
        </is>
      </c>
      <c r="F233" s="197" t="inlineStr">
        <is>
          <t>NoData</t>
        </is>
      </c>
      <c r="G233" s="95" t="inlineStr">
        <is>
          <t>NoData</t>
        </is>
      </c>
      <c r="H233" s="197" t="inlineStr">
        <is>
          <t>NoData</t>
        </is>
      </c>
      <c r="I233" s="95" t="inlineStr">
        <is>
          <t>NoData</t>
        </is>
      </c>
      <c r="J233" s="95" t="inlineStr">
        <is>
          <t>NoData</t>
        </is>
      </c>
      <c r="K233" s="95" t="inlineStr">
        <is>
          <t>NoData</t>
        </is>
      </c>
      <c r="L233" s="95" t="inlineStr">
        <is>
          <t>NoData</t>
        </is>
      </c>
      <c r="M233" s="95" t="inlineStr">
        <is>
          <t>NoData</t>
        </is>
      </c>
    </row>
    <row r="234" ht="12.75" customHeight="1" s="198">
      <c r="A234" s="101" t="inlineStr">
        <is>
          <t>Uzbekistan</t>
        </is>
      </c>
      <c r="B234" s="62">
        <f t="array" ref="B234">INDEX(Countries!$D$2:$D$255, MATCH($A234, Countries!$B$2:$B$255, 0))
</f>
        <v/>
      </c>
      <c r="C234" s="95" t="inlineStr">
        <is>
          <t>NoData</t>
        </is>
      </c>
      <c r="D234" s="197" t="inlineStr">
        <is>
          <t>NoData</t>
        </is>
      </c>
      <c r="E234" s="95" t="inlineStr">
        <is>
          <t>NoData</t>
        </is>
      </c>
      <c r="F234" s="197" t="inlineStr">
        <is>
          <t>NoData</t>
        </is>
      </c>
      <c r="G234" s="95" t="inlineStr">
        <is>
          <t>NoData</t>
        </is>
      </c>
      <c r="H234" s="197" t="inlineStr">
        <is>
          <t>NoData</t>
        </is>
      </c>
      <c r="I234" s="95" t="inlineStr">
        <is>
          <t>NoData</t>
        </is>
      </c>
      <c r="J234" s="95" t="inlineStr">
        <is>
          <t>NoData</t>
        </is>
      </c>
      <c r="K234" s="95" t="inlineStr">
        <is>
          <t>NoData</t>
        </is>
      </c>
      <c r="L234" s="95" t="inlineStr">
        <is>
          <t>NoData</t>
        </is>
      </c>
      <c r="M234" s="95" t="inlineStr">
        <is>
          <t>NoData</t>
        </is>
      </c>
    </row>
    <row r="235" ht="12.75" customHeight="1" s="198">
      <c r="A235" s="101" t="inlineStr">
        <is>
          <t>Zambia</t>
        </is>
      </c>
      <c r="B235" s="62">
        <f t="array" ref="B235">INDEX(Countries!$D$2:$D$255, MATCH($A235, Countries!$B$2:$B$255, 0))
</f>
        <v/>
      </c>
      <c r="C235" s="95" t="inlineStr">
        <is>
          <t>NoData</t>
        </is>
      </c>
      <c r="D235" s="197" t="inlineStr">
        <is>
          <t>NoData</t>
        </is>
      </c>
      <c r="E235" s="95" t="inlineStr">
        <is>
          <t>NoData</t>
        </is>
      </c>
      <c r="F235" s="197" t="inlineStr">
        <is>
          <t>NoData</t>
        </is>
      </c>
      <c r="G235" s="95" t="inlineStr">
        <is>
          <t>NoData</t>
        </is>
      </c>
      <c r="H235" s="197" t="inlineStr">
        <is>
          <t>NoData</t>
        </is>
      </c>
      <c r="I235" s="95" t="inlineStr">
        <is>
          <t>NoData</t>
        </is>
      </c>
      <c r="J235" s="95" t="inlineStr">
        <is>
          <t>NoData</t>
        </is>
      </c>
      <c r="K235" s="95" t="inlineStr">
        <is>
          <t>NoData</t>
        </is>
      </c>
      <c r="L235" s="95" t="inlineStr">
        <is>
          <t>NoData</t>
        </is>
      </c>
      <c r="M235" s="95" t="inlineStr">
        <is>
          <t>NoData</t>
        </is>
      </c>
    </row>
    <row r="236" ht="12.75" customHeight="1" s="198">
      <c r="A236" s="101" t="inlineStr">
        <is>
          <t>Zimbabwe</t>
        </is>
      </c>
      <c r="B236" s="62">
        <f t="array" ref="B236">INDEX(Countries!$D$2:$D$255, MATCH($A236, Countries!$B$2:$B$255, 0))
</f>
        <v/>
      </c>
      <c r="C236" s="95" t="inlineStr">
        <is>
          <t>NoData</t>
        </is>
      </c>
      <c r="D236" s="197" t="inlineStr">
        <is>
          <t>NoData</t>
        </is>
      </c>
      <c r="E236" s="95" t="inlineStr">
        <is>
          <t>NoData</t>
        </is>
      </c>
      <c r="F236" s="197" t="inlineStr">
        <is>
          <t>NoData</t>
        </is>
      </c>
      <c r="G236" s="95" t="inlineStr">
        <is>
          <t>NoData</t>
        </is>
      </c>
      <c r="H236" s="197" t="inlineStr">
        <is>
          <t>NoData</t>
        </is>
      </c>
      <c r="I236" s="95" t="inlineStr">
        <is>
          <t>NoData</t>
        </is>
      </c>
      <c r="J236" s="95" t="inlineStr">
        <is>
          <t>NoData</t>
        </is>
      </c>
      <c r="K236" s="95" t="inlineStr">
        <is>
          <t>NoData</t>
        </is>
      </c>
      <c r="L236" s="95" t="inlineStr">
        <is>
          <t>NoData</t>
        </is>
      </c>
      <c r="M236" s="95" t="inlineStr">
        <is>
          <t>NoData</t>
        </is>
      </c>
    </row>
    <row r="237" ht="12.75" customHeight="1" s="198">
      <c r="A237" s="101" t="inlineStr">
        <is>
          <t>Saint Barthélemy</t>
        </is>
      </c>
      <c r="B237" s="62">
        <f t="array" ref="B237">INDEX(Countries!$D$2:$D$255, MATCH($A237, Countries!$B$2:$B$255, 0))
</f>
        <v/>
      </c>
      <c r="C237" s="95" t="inlineStr">
        <is>
          <t>NoData</t>
        </is>
      </c>
      <c r="D237" s="197" t="inlineStr">
        <is>
          <t>NoData</t>
        </is>
      </c>
      <c r="E237" s="95" t="inlineStr">
        <is>
          <t>NoData</t>
        </is>
      </c>
      <c r="F237" s="197" t="inlineStr">
        <is>
          <t>NoData</t>
        </is>
      </c>
      <c r="G237" s="95" t="inlineStr">
        <is>
          <t>NoData</t>
        </is>
      </c>
      <c r="H237" s="197" t="inlineStr">
        <is>
          <t>NoData</t>
        </is>
      </c>
      <c r="I237" s="95" t="inlineStr">
        <is>
          <t>NoData</t>
        </is>
      </c>
      <c r="J237" s="95" t="inlineStr">
        <is>
          <t>NoData</t>
        </is>
      </c>
      <c r="K237" s="95" t="inlineStr">
        <is>
          <t>NoData</t>
        </is>
      </c>
      <c r="L237" s="95" t="inlineStr">
        <is>
          <t>NoData</t>
        </is>
      </c>
      <c r="M237" s="95" t="inlineStr">
        <is>
          <t>NoData</t>
        </is>
      </c>
    </row>
    <row r="238" ht="12.75" customHeight="1" s="198">
      <c r="A238" s="101" t="inlineStr">
        <is>
          <t>Cocos Islands</t>
        </is>
      </c>
      <c r="B238" s="62">
        <f t="array" ref="B238">INDEX(Countries!$D$2:$D$255, MATCH($A238, Countries!$B$2:$B$255, 0))
</f>
        <v/>
      </c>
      <c r="C238" s="95" t="inlineStr">
        <is>
          <t>NoData</t>
        </is>
      </c>
      <c r="D238" s="197" t="inlineStr">
        <is>
          <t>NoData</t>
        </is>
      </c>
      <c r="E238" s="95" t="inlineStr">
        <is>
          <t>NoData</t>
        </is>
      </c>
      <c r="F238" s="197" t="inlineStr">
        <is>
          <t>NoData</t>
        </is>
      </c>
      <c r="G238" s="95" t="inlineStr">
        <is>
          <t>NoData</t>
        </is>
      </c>
      <c r="H238" s="197" t="inlineStr">
        <is>
          <t>NoData</t>
        </is>
      </c>
      <c r="I238" s="95" t="inlineStr">
        <is>
          <t>NoData</t>
        </is>
      </c>
      <c r="J238" s="95" t="inlineStr">
        <is>
          <t>NoData</t>
        </is>
      </c>
      <c r="K238" s="95" t="inlineStr">
        <is>
          <t>NoData</t>
        </is>
      </c>
      <c r="L238" s="95" t="inlineStr">
        <is>
          <t>NoData</t>
        </is>
      </c>
      <c r="M238" s="95" t="inlineStr">
        <is>
          <t>NoData</t>
        </is>
      </c>
    </row>
    <row r="239" ht="12.75" customHeight="1" s="198">
      <c r="A239" s="101" t="inlineStr">
        <is>
          <t>Christmas Island</t>
        </is>
      </c>
      <c r="B239" s="62">
        <f t="array" ref="B239">INDEX(Countries!$D$2:$D$255, MATCH($A239, Countries!$B$2:$B$255, 0))
</f>
        <v/>
      </c>
      <c r="C239" s="95" t="inlineStr">
        <is>
          <t>NoData</t>
        </is>
      </c>
      <c r="D239" s="197" t="inlineStr">
        <is>
          <t>NoData</t>
        </is>
      </c>
      <c r="E239" s="95" t="inlineStr">
        <is>
          <t>NoData</t>
        </is>
      </c>
      <c r="F239" s="197" t="inlineStr">
        <is>
          <t>NoData</t>
        </is>
      </c>
      <c r="G239" s="95" t="inlineStr">
        <is>
          <t>NoData</t>
        </is>
      </c>
      <c r="H239" s="197" t="inlineStr">
        <is>
          <t>NoData</t>
        </is>
      </c>
      <c r="I239" s="95" t="inlineStr">
        <is>
          <t>NoData</t>
        </is>
      </c>
      <c r="J239" s="95" t="inlineStr">
        <is>
          <t>NoData</t>
        </is>
      </c>
      <c r="K239" s="95" t="inlineStr">
        <is>
          <t>NoData</t>
        </is>
      </c>
      <c r="L239" s="95" t="inlineStr">
        <is>
          <t>NoData</t>
        </is>
      </c>
      <c r="M239" s="95" t="inlineStr">
        <is>
          <t>NoData</t>
        </is>
      </c>
    </row>
    <row r="240" ht="12.75" customHeight="1" s="198"/>
    <row r="241" ht="12.75" customHeight="1" s="198"/>
    <row r="242" ht="12.75" customHeight="1" s="198"/>
    <row r="243" ht="12.75" customHeight="1" s="198"/>
    <row r="244" ht="12.75" customHeight="1" s="198"/>
    <row r="245" ht="12.75" customHeight="1" s="198"/>
    <row r="246" ht="12.75" customHeight="1" s="198"/>
    <row r="247" ht="12.75" customHeight="1" s="198"/>
    <row r="248" ht="12.75" customHeight="1" s="198"/>
    <row r="249" ht="12.75" customHeight="1" s="198"/>
    <row r="250" ht="12.75" customHeight="1" s="198"/>
    <row r="251" ht="12.75" customHeight="1" s="198"/>
    <row r="252" ht="12.75" customHeight="1" s="198"/>
    <row r="253" ht="12.75" customHeight="1" s="198"/>
    <row r="254" ht="12.75" customHeight="1" s="198"/>
    <row r="255" ht="12.75" customHeight="1" s="198"/>
    <row r="256" ht="12.75" customHeight="1" s="198"/>
    <row r="257" ht="12.75" customHeight="1" s="198"/>
    <row r="258" ht="12.75" customHeight="1" s="198"/>
    <row r="259" ht="12.75" customHeight="1" s="198"/>
    <row r="260" ht="12.75" customHeight="1" s="198"/>
    <row r="261" ht="12.75" customHeight="1" s="198"/>
    <row r="262" ht="12.75" customHeight="1" s="198"/>
    <row r="263" ht="12.75" customHeight="1" s="198"/>
    <row r="264" ht="12.75" customHeight="1" s="198"/>
    <row r="265" ht="12.75" customHeight="1" s="198"/>
    <row r="266" ht="12.75" customHeight="1" s="198"/>
    <row r="267" ht="12.75" customHeight="1" s="198"/>
    <row r="268" ht="12.75" customHeight="1" s="198"/>
    <row r="269" ht="12.75" customHeight="1" s="198"/>
    <row r="270" ht="12.75" customHeight="1" s="198"/>
    <row r="271" ht="12.75" customHeight="1" s="198"/>
    <row r="272" ht="12.75" customHeight="1" s="198"/>
    <row r="273" ht="12.75" customHeight="1" s="198"/>
    <row r="274" ht="12.75" customHeight="1" s="198"/>
    <row r="275" ht="12.75" customHeight="1" s="198"/>
    <row r="276" ht="12.75" customHeight="1" s="198"/>
    <row r="277" ht="12.75" customHeight="1" s="198"/>
    <row r="278" ht="12.75" customHeight="1" s="198"/>
    <row r="279" ht="12.75" customHeight="1" s="198"/>
    <row r="280" ht="12.75" customHeight="1" s="198"/>
    <row r="281" ht="12.75" customHeight="1" s="198"/>
    <row r="282" ht="12.75" customHeight="1" s="198"/>
    <row r="283" ht="12.75" customHeight="1" s="198"/>
    <row r="284" ht="12.75" customHeight="1" s="198"/>
    <row r="285" ht="12.75" customHeight="1" s="198"/>
    <row r="286" ht="12.75" customHeight="1" s="198"/>
    <row r="287" ht="12.75" customHeight="1" s="198"/>
    <row r="288" ht="12.75" customHeight="1" s="198"/>
    <row r="289" ht="12.75" customHeight="1" s="198"/>
    <row r="290" ht="12.75" customHeight="1" s="198"/>
    <row r="291" ht="12.75" customHeight="1" s="198"/>
    <row r="292" ht="12.75" customHeight="1" s="198"/>
    <row r="293" ht="12.75" customHeight="1" s="198"/>
    <row r="294" ht="12.75" customHeight="1" s="198"/>
    <row r="295" ht="12.75" customHeight="1" s="198"/>
    <row r="296" ht="12.75" customHeight="1" s="198"/>
    <row r="297" ht="12.75" customHeight="1" s="198"/>
    <row r="298" ht="12.75" customHeight="1" s="198"/>
    <row r="299" ht="12.75" customHeight="1" s="198"/>
    <row r="300" ht="12.75" customHeight="1" s="198"/>
    <row r="301" ht="12.75" customHeight="1" s="198"/>
    <row r="302" ht="12.75" customHeight="1" s="198"/>
    <row r="303" ht="12.75" customHeight="1" s="198"/>
    <row r="304" ht="12.75" customHeight="1" s="198"/>
    <row r="305" ht="12.75" customHeight="1" s="198"/>
    <row r="306" ht="12.75" customHeight="1" s="198"/>
    <row r="307" ht="12.75" customHeight="1" s="198"/>
    <row r="308" ht="12.75" customHeight="1" s="198"/>
    <row r="309" ht="12.75" customHeight="1" s="198"/>
    <row r="310" ht="12.75" customHeight="1" s="198"/>
    <row r="311" ht="12.75" customHeight="1" s="198"/>
    <row r="312" ht="12.75" customHeight="1" s="198"/>
    <row r="313" ht="12.75" customHeight="1" s="198"/>
    <row r="314" ht="12.75" customHeight="1" s="198"/>
    <row r="315" ht="12.75" customHeight="1" s="198"/>
    <row r="316" ht="12.75" customHeight="1" s="198"/>
    <row r="317" ht="12.75" customHeight="1" s="198"/>
    <row r="318" ht="12.75" customHeight="1" s="198"/>
    <row r="319" ht="12.75" customHeight="1" s="198"/>
    <row r="320" ht="12.75" customHeight="1" s="198"/>
    <row r="321" ht="12.75" customHeight="1" s="198"/>
    <row r="322" ht="12.75" customHeight="1" s="198"/>
    <row r="323" ht="12.75" customHeight="1" s="198"/>
    <row r="324" ht="12.75" customHeight="1" s="198"/>
    <row r="325" ht="12.75" customHeight="1" s="198"/>
    <row r="326" ht="12.75" customHeight="1" s="198"/>
    <row r="327" ht="12.75" customHeight="1" s="198"/>
    <row r="328" ht="12.75" customHeight="1" s="198"/>
    <row r="329" ht="15.75" customHeight="1" s="198"/>
    <row r="330" ht="15.75" customHeight="1" s="198"/>
    <row r="331" ht="15.75" customHeight="1" s="198"/>
    <row r="332" ht="15.75" customHeight="1" s="198"/>
    <row r="333" ht="15.75" customHeight="1" s="198"/>
    <row r="334" ht="15.75" customHeight="1" s="198"/>
    <row r="335" ht="15.75" customHeight="1" s="198"/>
    <row r="336" ht="15.75" customHeight="1" s="198"/>
    <row r="337" ht="15.75" customHeight="1" s="198"/>
    <row r="338" ht="15.75" customHeight="1" s="198"/>
    <row r="339" ht="15.75" customHeight="1" s="198"/>
    <row r="340" ht="15.75" customHeight="1" s="198"/>
    <row r="341" ht="15.75" customHeight="1" s="198"/>
    <row r="342" ht="15.75" customHeight="1" s="198"/>
    <row r="343" ht="15.75" customHeight="1" s="198"/>
    <row r="344" ht="15.75" customHeight="1" s="198"/>
    <row r="345" ht="15.75" customHeight="1" s="198"/>
    <row r="346" ht="15.75" customHeight="1" s="198"/>
    <row r="347" ht="15.75" customHeight="1" s="198"/>
    <row r="348" ht="15.75" customHeight="1" s="198"/>
    <row r="349" ht="15.75" customHeight="1" s="198"/>
    <row r="350" ht="15.75" customHeight="1" s="198"/>
    <row r="351" ht="15.75" customHeight="1" s="198"/>
    <row r="352" ht="15.75" customHeight="1" s="198"/>
    <row r="353" ht="15.75" customHeight="1" s="198"/>
    <row r="354" ht="15.75" customHeight="1" s="198"/>
    <row r="355" ht="15.75" customHeight="1" s="198"/>
    <row r="356" ht="15.75" customHeight="1" s="198"/>
    <row r="357" ht="15.75" customHeight="1" s="198"/>
    <row r="358" ht="15.75" customHeight="1" s="198"/>
    <row r="359" ht="15.75" customHeight="1" s="198"/>
    <row r="360" ht="15.75" customHeight="1" s="198"/>
    <row r="361" ht="15.75" customHeight="1" s="198"/>
    <row r="362" ht="15.75" customHeight="1" s="198"/>
    <row r="363" ht="15.75" customHeight="1" s="198"/>
    <row r="364" ht="15.75" customHeight="1" s="198"/>
    <row r="365" ht="15.75" customHeight="1" s="198"/>
    <row r="366" ht="15.75" customHeight="1" s="198"/>
    <row r="367" ht="15.75" customHeight="1" s="198"/>
    <row r="368" ht="15.75" customHeight="1" s="198"/>
    <row r="369" ht="15.75" customHeight="1" s="198"/>
    <row r="370" ht="15.75" customHeight="1" s="198"/>
    <row r="371" ht="15.75" customHeight="1" s="198"/>
    <row r="372" ht="15.75" customHeight="1" s="198"/>
    <row r="373" ht="15.75" customHeight="1" s="198"/>
    <row r="374" ht="15.75" customHeight="1" s="198"/>
    <row r="375" ht="15.75" customHeight="1" s="198"/>
    <row r="376" ht="15.75" customHeight="1" s="198"/>
    <row r="377" ht="15.75" customHeight="1" s="198"/>
    <row r="378" ht="15.75" customHeight="1" s="198"/>
    <row r="379" ht="15.75" customHeight="1" s="198"/>
    <row r="380" ht="15.75" customHeight="1" s="198"/>
    <row r="381" ht="15.75" customHeight="1" s="198"/>
    <row r="382" ht="15.75" customHeight="1" s="198"/>
    <row r="383" ht="15.75" customHeight="1" s="198"/>
    <row r="384" ht="15.75" customHeight="1" s="198"/>
    <row r="385" ht="15.75" customHeight="1" s="198"/>
    <row r="386" ht="15.75" customHeight="1" s="198"/>
    <row r="387" ht="15.75" customHeight="1" s="198"/>
    <row r="388" ht="15.75" customHeight="1" s="198"/>
    <row r="389" ht="15.75" customHeight="1" s="198"/>
    <row r="390" ht="15.75" customHeight="1" s="198"/>
    <row r="391" ht="15.75" customHeight="1" s="198"/>
    <row r="392" ht="15.75" customHeight="1" s="198"/>
    <row r="393" ht="15.75" customHeight="1" s="198"/>
    <row r="394" ht="15.75" customHeight="1" s="198"/>
    <row r="395" ht="15.75" customHeight="1" s="198"/>
    <row r="396" ht="15.75" customHeight="1" s="198"/>
    <row r="397" ht="15.75" customHeight="1" s="198"/>
    <row r="398" ht="15.75" customHeight="1" s="198"/>
    <row r="399" ht="15.75" customHeight="1" s="198"/>
    <row r="400" ht="15.75" customHeight="1" s="198"/>
    <row r="401" ht="15.75" customHeight="1" s="198"/>
    <row r="402" ht="15.75" customHeight="1" s="198"/>
    <row r="403" ht="15.75" customHeight="1" s="198"/>
    <row r="404" ht="15.75" customHeight="1" s="198"/>
    <row r="405" ht="15.75" customHeight="1" s="198"/>
    <row r="406" ht="15.75" customHeight="1" s="198"/>
    <row r="407" ht="15.75" customHeight="1" s="198"/>
    <row r="408" ht="15.75" customHeight="1" s="198"/>
    <row r="409" ht="15.75" customHeight="1" s="198"/>
    <row r="410" ht="15.75" customHeight="1" s="198"/>
    <row r="411" ht="15.75" customHeight="1" s="198"/>
    <row r="412" ht="15.75" customHeight="1" s="198"/>
    <row r="413" ht="15.75" customHeight="1" s="198"/>
    <row r="414" ht="15.75" customHeight="1" s="198"/>
    <row r="415" ht="15.75" customHeight="1" s="198"/>
    <row r="416" ht="15.75" customHeight="1" s="198"/>
    <row r="417" ht="15.75" customHeight="1" s="198"/>
    <row r="418" ht="15.75" customHeight="1" s="198"/>
    <row r="419" ht="15.75" customHeight="1" s="198"/>
    <row r="420" ht="15.75" customHeight="1" s="198"/>
    <row r="421" ht="15.75" customHeight="1" s="198"/>
    <row r="422" ht="15.75" customHeight="1" s="198"/>
    <row r="423" ht="15.75" customHeight="1" s="198"/>
    <row r="424" ht="15.75" customHeight="1" s="198"/>
    <row r="425" ht="15.75" customHeight="1" s="198"/>
    <row r="426" ht="15.75" customHeight="1" s="198"/>
    <row r="427" ht="15.75" customHeight="1" s="198"/>
    <row r="428" ht="15.75" customHeight="1" s="198"/>
    <row r="429" ht="15.75" customHeight="1" s="198"/>
    <row r="430" ht="15.75" customHeight="1" s="198"/>
    <row r="431" ht="15.75" customHeight="1" s="198"/>
    <row r="432" ht="15.75" customHeight="1" s="198"/>
    <row r="433" ht="15.75" customHeight="1" s="198"/>
    <row r="434" ht="15.75" customHeight="1" s="198"/>
    <row r="435" ht="15.75" customHeight="1" s="198"/>
    <row r="436" ht="15.75" customHeight="1" s="198"/>
    <row r="437" ht="15.75" customHeight="1" s="198"/>
    <row r="438" ht="15.75" customHeight="1" s="198"/>
    <row r="439" ht="15.75" customHeight="1" s="198"/>
    <row r="440" ht="15.75" customHeight="1" s="198"/>
    <row r="441" ht="15.75" customHeight="1" s="198"/>
    <row r="442" ht="15.75" customHeight="1" s="198"/>
    <row r="443" ht="15.75" customHeight="1" s="198"/>
    <row r="444" ht="15.75" customHeight="1" s="198"/>
    <row r="445" ht="15.75" customHeight="1" s="198"/>
    <row r="446" ht="15.75" customHeight="1" s="198"/>
    <row r="447" ht="15.75" customHeight="1" s="198"/>
    <row r="448" ht="15.75" customHeight="1" s="198"/>
    <row r="449" ht="15.75" customHeight="1" s="198"/>
    <row r="450" ht="15.75" customHeight="1" s="198"/>
    <row r="451" ht="15.75" customHeight="1" s="198"/>
    <row r="452" ht="15.75" customHeight="1" s="198"/>
    <row r="453" ht="15.75" customHeight="1" s="198"/>
    <row r="454" ht="15.75" customHeight="1" s="198"/>
    <row r="455" ht="15.75" customHeight="1" s="198"/>
    <row r="456" ht="15.75" customHeight="1" s="198"/>
    <row r="457" ht="15.75" customHeight="1" s="198"/>
    <row r="458" ht="15.75" customHeight="1" s="198"/>
    <row r="459" ht="15.75" customHeight="1" s="198"/>
    <row r="460" ht="15.75" customHeight="1" s="198"/>
    <row r="461" ht="15.75" customHeight="1" s="198"/>
    <row r="462" ht="15.75" customHeight="1" s="198"/>
    <row r="463" ht="15.75" customHeight="1" s="198"/>
    <row r="464" ht="15.75" customHeight="1" s="198"/>
    <row r="465" ht="15.75" customHeight="1" s="198"/>
    <row r="466" ht="15.75" customHeight="1" s="198"/>
    <row r="467" ht="15.75" customHeight="1" s="198"/>
    <row r="468" ht="15.75" customHeight="1" s="198"/>
    <row r="469" ht="15.75" customHeight="1" s="198"/>
    <row r="470" ht="15.75" customHeight="1" s="198"/>
    <row r="471" ht="15.75" customHeight="1" s="198"/>
    <row r="472" ht="15.75" customHeight="1" s="198"/>
    <row r="473" ht="15.75" customHeight="1" s="198"/>
    <row r="474" ht="15.75" customHeight="1" s="198"/>
    <row r="475" ht="15.75" customHeight="1" s="198"/>
    <row r="476" ht="15.75" customHeight="1" s="198"/>
    <row r="477" ht="15.75" customHeight="1" s="198"/>
    <row r="478" ht="15.75" customHeight="1" s="198"/>
    <row r="479" ht="15.75" customHeight="1" s="198"/>
    <row r="480" ht="15.75" customHeight="1" s="198"/>
    <row r="481" ht="15.75" customHeight="1" s="198"/>
    <row r="482" ht="15.75" customHeight="1" s="198"/>
    <row r="483" ht="15.75" customHeight="1" s="198"/>
    <row r="484" ht="15.75" customHeight="1" s="198"/>
    <row r="485" ht="15.75" customHeight="1" s="198"/>
    <row r="486" ht="15.75" customHeight="1" s="198"/>
    <row r="487" ht="15.75" customHeight="1" s="198"/>
    <row r="488" ht="15.75" customHeight="1" s="198"/>
    <row r="489" ht="15.75" customHeight="1" s="198"/>
    <row r="490" ht="15.75" customHeight="1" s="198"/>
    <row r="491" ht="15.75" customHeight="1" s="198"/>
    <row r="492" ht="15.75" customHeight="1" s="198"/>
    <row r="493" ht="15.75" customHeight="1" s="198"/>
    <row r="494" ht="15.75" customHeight="1" s="198"/>
    <row r="495" ht="15.75" customHeight="1" s="198"/>
    <row r="496" ht="15.75" customHeight="1" s="198"/>
    <row r="497" ht="15.75" customHeight="1" s="198"/>
    <row r="498" ht="15.75" customHeight="1" s="198"/>
    <row r="499" ht="15.75" customHeight="1" s="198"/>
    <row r="500" ht="15.75" customHeight="1" s="198"/>
    <row r="501" ht="15.75" customHeight="1" s="198"/>
    <row r="502" ht="15.75" customHeight="1" s="198"/>
    <row r="503" ht="15.75" customHeight="1" s="198"/>
    <row r="504" ht="15.75" customHeight="1" s="198"/>
    <row r="505" ht="15.75" customHeight="1" s="198"/>
    <row r="506" ht="15.75" customHeight="1" s="198"/>
    <row r="507" ht="15.75" customHeight="1" s="198"/>
    <row r="508" ht="15.75" customHeight="1" s="198"/>
    <row r="509" ht="15.75" customHeight="1" s="198"/>
    <row r="510" ht="15.75" customHeight="1" s="198"/>
    <row r="511" ht="15.75" customHeight="1" s="198"/>
    <row r="512" ht="15.75" customHeight="1" s="198"/>
    <row r="513" ht="15.75" customHeight="1" s="198"/>
    <row r="514" ht="15.75" customHeight="1" s="198"/>
    <row r="515" ht="15.75" customHeight="1" s="198"/>
    <row r="516" ht="15.75" customHeight="1" s="198"/>
    <row r="517" ht="15.75" customHeight="1" s="198"/>
    <row r="518" ht="15.75" customHeight="1" s="198"/>
    <row r="519" ht="15.75" customHeight="1" s="198"/>
    <row r="520" ht="15.75" customHeight="1" s="198"/>
    <row r="521" ht="15.75" customHeight="1" s="198"/>
    <row r="522" ht="15.75" customHeight="1" s="198"/>
    <row r="523" ht="15.75" customHeight="1" s="198"/>
    <row r="524" ht="15.75" customHeight="1" s="198"/>
    <row r="525" ht="15.75" customHeight="1" s="198"/>
    <row r="526" ht="15.75" customHeight="1" s="198"/>
    <row r="527" ht="15.75" customHeight="1" s="198"/>
    <row r="528" ht="15.75" customHeight="1" s="198"/>
    <row r="529" ht="15.75" customHeight="1" s="198"/>
    <row r="530" ht="15.75" customHeight="1" s="198"/>
    <row r="531" ht="15.75" customHeight="1" s="198"/>
    <row r="532" ht="15.75" customHeight="1" s="198"/>
    <row r="533" ht="15.75" customHeight="1" s="198"/>
    <row r="534" ht="15.75" customHeight="1" s="198"/>
    <row r="535" ht="15.75" customHeight="1" s="198"/>
    <row r="536" ht="15.75" customHeight="1" s="198"/>
    <row r="537" ht="15.75" customHeight="1" s="198"/>
    <row r="538" ht="15.75" customHeight="1" s="198"/>
    <row r="539" ht="15.75" customHeight="1" s="198"/>
    <row r="540" ht="15.75" customHeight="1" s="198"/>
    <row r="541" ht="15.75" customHeight="1" s="198"/>
    <row r="542" ht="15.75" customHeight="1" s="198"/>
    <row r="543" ht="15.75" customHeight="1" s="198"/>
    <row r="544" ht="15.75" customHeight="1" s="198"/>
    <row r="545" ht="15.75" customHeight="1" s="198"/>
    <row r="546" ht="15.75" customHeight="1" s="198"/>
    <row r="547" ht="15.75" customHeight="1" s="198"/>
    <row r="548" ht="15.75" customHeight="1" s="198"/>
    <row r="549" ht="15.75" customHeight="1" s="198"/>
    <row r="550" ht="15.75" customHeight="1" s="198"/>
    <row r="551" ht="15.75" customHeight="1" s="198"/>
    <row r="552" ht="15.75" customHeight="1" s="198"/>
    <row r="553" ht="15.75" customHeight="1" s="198"/>
    <row r="554" ht="15.75" customHeight="1" s="198"/>
    <row r="555" ht="15.75" customHeight="1" s="198"/>
    <row r="556" ht="15.75" customHeight="1" s="198"/>
    <row r="557" ht="15.75" customHeight="1" s="198"/>
    <row r="558" ht="15.75" customHeight="1" s="198"/>
    <row r="559" ht="15.75" customHeight="1" s="198"/>
    <row r="560" ht="15.75" customHeight="1" s="198"/>
    <row r="561" ht="15.75" customHeight="1" s="198"/>
    <row r="562" ht="15.75" customHeight="1" s="198"/>
    <row r="563" ht="15.75" customHeight="1" s="198"/>
    <row r="564" ht="15.75" customHeight="1" s="198"/>
    <row r="565" ht="15.75" customHeight="1" s="198"/>
    <row r="566" ht="15.75" customHeight="1" s="198"/>
    <row r="567" ht="15.75" customHeight="1" s="198"/>
    <row r="568" ht="15.75" customHeight="1" s="198"/>
    <row r="569" ht="15.75" customHeight="1" s="198"/>
    <row r="570" ht="15.75" customHeight="1" s="198"/>
    <row r="571" ht="15.75" customHeight="1" s="198"/>
    <row r="572" ht="15.75" customHeight="1" s="198"/>
    <row r="573" ht="15.75" customHeight="1" s="198"/>
    <row r="574" ht="15.75" customHeight="1" s="198"/>
    <row r="575" ht="15.75" customHeight="1" s="198"/>
    <row r="576" ht="15.75" customHeight="1" s="198"/>
    <row r="577" ht="15.75" customHeight="1" s="198"/>
    <row r="578" ht="15.75" customHeight="1" s="198"/>
    <row r="579" ht="15.75" customHeight="1" s="198"/>
    <row r="580" ht="15.75" customHeight="1" s="198"/>
    <row r="581" ht="15.75" customHeight="1" s="198"/>
    <row r="582" ht="15.75" customHeight="1" s="198"/>
    <row r="583" ht="15.75" customHeight="1" s="198"/>
    <row r="584" ht="15.75" customHeight="1" s="198"/>
    <row r="585" ht="15.75" customHeight="1" s="198"/>
    <row r="586" ht="15.75" customHeight="1" s="198"/>
    <row r="587" ht="15.75" customHeight="1" s="198"/>
    <row r="588" ht="15.75" customHeight="1" s="198"/>
    <row r="589" ht="15.75" customHeight="1" s="198"/>
    <row r="590" ht="15.75" customHeight="1" s="198"/>
    <row r="591" ht="15.75" customHeight="1" s="198"/>
    <row r="592" ht="15.75" customHeight="1" s="198"/>
    <row r="593" ht="15.75" customHeight="1" s="198"/>
    <row r="594" ht="15.75" customHeight="1" s="198"/>
    <row r="595" ht="15.75" customHeight="1" s="198"/>
    <row r="596" ht="15.75" customHeight="1" s="198"/>
    <row r="597" ht="15.75" customHeight="1" s="198"/>
    <row r="598" ht="15.75" customHeight="1" s="198"/>
    <row r="599" ht="15.75" customHeight="1" s="198"/>
    <row r="600" ht="15.75" customHeight="1" s="198"/>
    <row r="601" ht="15.75" customHeight="1" s="198"/>
    <row r="602" ht="15.75" customHeight="1" s="198"/>
    <row r="603" ht="15.75" customHeight="1" s="198"/>
    <row r="604" ht="15.75" customHeight="1" s="198"/>
    <row r="605" ht="15.75" customHeight="1" s="198"/>
    <row r="606" ht="15.75" customHeight="1" s="198"/>
    <row r="607" ht="15.75" customHeight="1" s="198"/>
    <row r="608" ht="15.75" customHeight="1" s="198"/>
    <row r="609" ht="15.75" customHeight="1" s="198"/>
    <row r="610" ht="15.75" customHeight="1" s="198"/>
    <row r="611" ht="15.75" customHeight="1" s="198"/>
    <row r="612" ht="15.75" customHeight="1" s="198"/>
    <row r="613" ht="15.75" customHeight="1" s="198"/>
    <row r="614" ht="15.75" customHeight="1" s="198"/>
    <row r="615" ht="15.75" customHeight="1" s="198"/>
    <row r="616" ht="15.75" customHeight="1" s="198"/>
    <row r="617" ht="15.75" customHeight="1" s="198"/>
    <row r="618" ht="15.75" customHeight="1" s="198"/>
    <row r="619" ht="15.75" customHeight="1" s="198"/>
    <row r="620" ht="15.75" customHeight="1" s="198"/>
    <row r="621" ht="15.75" customHeight="1" s="198"/>
    <row r="622" ht="15.75" customHeight="1" s="198"/>
    <row r="623" ht="15.75" customHeight="1" s="198"/>
    <row r="624" ht="15.75" customHeight="1" s="198"/>
    <row r="625" ht="15.75" customHeight="1" s="198"/>
    <row r="626" ht="15.75" customHeight="1" s="198"/>
    <row r="627" ht="15.75" customHeight="1" s="198"/>
    <row r="628" ht="15.75" customHeight="1" s="198"/>
    <row r="629" ht="15.75" customHeight="1" s="198"/>
    <row r="630" ht="15.75" customHeight="1" s="198"/>
    <row r="631" ht="15.75" customHeight="1" s="198"/>
    <row r="632" ht="15.75" customHeight="1" s="198"/>
    <row r="633" ht="15.75" customHeight="1" s="198"/>
    <row r="634" ht="15.75" customHeight="1" s="198"/>
    <row r="635" ht="15.75" customHeight="1" s="198"/>
    <row r="636" ht="15.75" customHeight="1" s="198"/>
    <row r="637" ht="15.75" customHeight="1" s="198"/>
    <row r="638" ht="15.75" customHeight="1" s="198"/>
    <row r="639" ht="15.75" customHeight="1" s="198"/>
    <row r="640" ht="15.75" customHeight="1" s="198"/>
    <row r="641" ht="15.75" customHeight="1" s="198"/>
    <row r="642" ht="15.75" customHeight="1" s="198"/>
    <row r="643" ht="15.75" customHeight="1" s="198"/>
    <row r="644" ht="15.75" customHeight="1" s="198"/>
    <row r="645" ht="15.75" customHeight="1" s="198"/>
    <row r="646" ht="15.75" customHeight="1" s="198"/>
    <row r="647" ht="15.75" customHeight="1" s="198"/>
    <row r="648" ht="15.75" customHeight="1" s="198"/>
    <row r="649" ht="15.75" customHeight="1" s="198"/>
    <row r="650" ht="15.75" customHeight="1" s="198"/>
    <row r="651" ht="15.75" customHeight="1" s="198"/>
    <row r="652" ht="15.75" customHeight="1" s="198"/>
    <row r="653" ht="15.75" customHeight="1" s="198"/>
    <row r="654" ht="15.75" customHeight="1" s="198"/>
    <row r="655" ht="15.75" customHeight="1" s="198"/>
    <row r="656" ht="15.75" customHeight="1" s="198"/>
    <row r="657" ht="15.75" customHeight="1" s="198"/>
    <row r="658" ht="15.75" customHeight="1" s="198"/>
    <row r="659" ht="15.75" customHeight="1" s="198"/>
    <row r="660" ht="15.75" customHeight="1" s="198"/>
    <row r="661" ht="15.75" customHeight="1" s="198"/>
    <row r="662" ht="15.75" customHeight="1" s="198"/>
    <row r="663" ht="15.75" customHeight="1" s="198"/>
    <row r="664" ht="15.75" customHeight="1" s="198"/>
    <row r="665" ht="15.75" customHeight="1" s="198"/>
    <row r="666" ht="15.75" customHeight="1" s="198"/>
    <row r="667" ht="15.75" customHeight="1" s="198"/>
    <row r="668" ht="15.75" customHeight="1" s="198"/>
    <row r="669" ht="15.75" customHeight="1" s="198"/>
    <row r="670" ht="15.75" customHeight="1" s="198"/>
    <row r="671" ht="15.75" customHeight="1" s="198"/>
    <row r="672" ht="15.75" customHeight="1" s="198"/>
    <row r="673" ht="15.75" customHeight="1" s="198"/>
    <row r="674" ht="15.75" customHeight="1" s="198"/>
    <row r="675" ht="15.75" customHeight="1" s="198"/>
    <row r="676" ht="15.75" customHeight="1" s="198"/>
    <row r="677" ht="15.75" customHeight="1" s="198"/>
    <row r="678" ht="15.75" customHeight="1" s="198"/>
    <row r="679" ht="15.75" customHeight="1" s="198"/>
    <row r="680" ht="15.75" customHeight="1" s="198"/>
    <row r="681" ht="15.75" customHeight="1" s="198"/>
    <row r="682" ht="15.75" customHeight="1" s="198"/>
    <row r="683" ht="15.75" customHeight="1" s="198"/>
    <row r="684" ht="15.75" customHeight="1" s="198"/>
    <row r="685" ht="15.75" customHeight="1" s="198"/>
    <row r="686" ht="15.75" customHeight="1" s="198"/>
    <row r="687" ht="15.75" customHeight="1" s="198"/>
    <row r="688" ht="15.75" customHeight="1" s="198"/>
    <row r="689" ht="15.75" customHeight="1" s="198"/>
    <row r="690" ht="15.75" customHeight="1" s="198"/>
    <row r="691" ht="15.75" customHeight="1" s="198"/>
    <row r="692" ht="15.75" customHeight="1" s="198"/>
    <row r="693" ht="15.75" customHeight="1" s="198"/>
    <row r="694" ht="15.75" customHeight="1" s="198"/>
    <row r="695" ht="15.75" customHeight="1" s="198"/>
    <row r="696" ht="15.75" customHeight="1" s="198"/>
    <row r="697" ht="15.75" customHeight="1" s="198"/>
    <row r="698" ht="15.75" customHeight="1" s="198"/>
    <row r="699" ht="15.75" customHeight="1" s="198"/>
    <row r="700" ht="15.75" customHeight="1" s="198"/>
    <row r="701" ht="15.75" customHeight="1" s="198"/>
    <row r="702" ht="15.75" customHeight="1" s="198"/>
    <row r="703" ht="15.75" customHeight="1" s="198"/>
    <row r="704" ht="15.75" customHeight="1" s="198"/>
    <row r="705" ht="15.75" customHeight="1" s="198"/>
    <row r="706" ht="15.75" customHeight="1" s="198"/>
    <row r="707" ht="15.75" customHeight="1" s="198"/>
    <row r="708" ht="15.75" customHeight="1" s="198"/>
    <row r="709" ht="15.75" customHeight="1" s="198"/>
    <row r="710" ht="15.75" customHeight="1" s="198"/>
    <row r="711" ht="15.75" customHeight="1" s="198"/>
    <row r="712" ht="15.75" customHeight="1" s="198"/>
    <row r="713" ht="15.75" customHeight="1" s="198"/>
    <row r="714" ht="15.75" customHeight="1" s="198"/>
    <row r="715" ht="15.75" customHeight="1" s="198"/>
    <row r="716" ht="15.75" customHeight="1" s="198"/>
    <row r="717" ht="15.75" customHeight="1" s="198"/>
    <row r="718" ht="15.75" customHeight="1" s="198"/>
    <row r="719" ht="15.75" customHeight="1" s="198"/>
    <row r="720" ht="15.75" customHeight="1" s="198"/>
    <row r="721" ht="15.75" customHeight="1" s="198"/>
    <row r="722" ht="15.75" customHeight="1" s="198"/>
    <row r="723" ht="15.75" customHeight="1" s="198"/>
    <row r="724" ht="15.75" customHeight="1" s="198"/>
    <row r="725" ht="15.75" customHeight="1" s="198"/>
    <row r="726" ht="15.75" customHeight="1" s="198"/>
    <row r="727" ht="15.75" customHeight="1" s="198"/>
    <row r="728" ht="15.75" customHeight="1" s="198"/>
    <row r="729" ht="15.75" customHeight="1" s="198"/>
    <row r="730" ht="15.75" customHeight="1" s="198"/>
    <row r="731" ht="15.75" customHeight="1" s="198"/>
    <row r="732" ht="15.75" customHeight="1" s="198"/>
    <row r="733" ht="15.75" customHeight="1" s="198"/>
    <row r="734" ht="15.75" customHeight="1" s="198"/>
    <row r="735" ht="15.75" customHeight="1" s="198"/>
    <row r="736" ht="15.75" customHeight="1" s="198"/>
    <row r="737" ht="15.75" customHeight="1" s="198"/>
    <row r="738" ht="15.75" customHeight="1" s="198"/>
    <row r="739" ht="15.75" customHeight="1" s="198"/>
    <row r="740" ht="15.75" customHeight="1" s="198"/>
    <row r="741" ht="15.75" customHeight="1" s="198"/>
    <row r="742" ht="15.75" customHeight="1" s="198"/>
    <row r="743" ht="15.75" customHeight="1" s="198"/>
    <row r="744" ht="15.75" customHeight="1" s="198"/>
    <row r="745" ht="15.75" customHeight="1" s="198"/>
    <row r="746" ht="15.75" customHeight="1" s="198"/>
    <row r="747" ht="15.75" customHeight="1" s="198"/>
    <row r="748" ht="15.75" customHeight="1" s="198"/>
    <row r="749" ht="15.75" customHeight="1" s="198"/>
    <row r="750" ht="15.75" customHeight="1" s="198"/>
    <row r="751" ht="15.75" customHeight="1" s="198"/>
    <row r="752" ht="15.75" customHeight="1" s="198"/>
    <row r="753" ht="15.75" customHeight="1" s="198"/>
    <row r="754" ht="15.75" customHeight="1" s="198"/>
    <row r="755" ht="15.75" customHeight="1" s="198"/>
    <row r="756" ht="15.75" customHeight="1" s="198"/>
    <row r="757" ht="15.75" customHeight="1" s="198"/>
    <row r="758" ht="15.75" customHeight="1" s="198"/>
    <row r="759" ht="15.75" customHeight="1" s="198"/>
    <row r="760" ht="15.75" customHeight="1" s="198"/>
    <row r="761" ht="15.75" customHeight="1" s="198"/>
    <row r="762" ht="15.75" customHeight="1" s="198"/>
    <row r="763" ht="15.75" customHeight="1" s="198"/>
    <row r="764" ht="15.75" customHeight="1" s="198"/>
    <row r="765" ht="15.75" customHeight="1" s="198"/>
    <row r="766" ht="15.75" customHeight="1" s="198"/>
    <row r="767" ht="15.75" customHeight="1" s="198"/>
    <row r="768" ht="15.75" customHeight="1" s="198"/>
    <row r="769" ht="15.75" customHeight="1" s="198"/>
    <row r="770" ht="15.75" customHeight="1" s="198"/>
    <row r="771" ht="15.75" customHeight="1" s="198"/>
    <row r="772" ht="15.75" customHeight="1" s="198"/>
    <row r="773" ht="15.75" customHeight="1" s="198"/>
    <row r="774" ht="15.75" customHeight="1" s="198"/>
    <row r="775" ht="15.75" customHeight="1" s="198"/>
    <row r="776" ht="15.75" customHeight="1" s="198"/>
    <row r="777" ht="15.75" customHeight="1" s="198"/>
    <row r="778" ht="15.75" customHeight="1" s="198"/>
    <row r="779" ht="15.75" customHeight="1" s="198"/>
    <row r="780" ht="15.75" customHeight="1" s="198"/>
    <row r="781" ht="15.75" customHeight="1" s="198"/>
    <row r="782" ht="15.75" customHeight="1" s="198"/>
    <row r="783" ht="15.75" customHeight="1" s="198"/>
    <row r="784" ht="15.75" customHeight="1" s="198"/>
    <row r="785" ht="15.75" customHeight="1" s="198"/>
    <row r="786" ht="15.75" customHeight="1" s="198"/>
    <row r="787" ht="15.75" customHeight="1" s="198"/>
    <row r="788" ht="15.75" customHeight="1" s="198"/>
    <row r="789" ht="15.75" customHeight="1" s="198"/>
    <row r="790" ht="15.75" customHeight="1" s="198"/>
    <row r="791" ht="15.75" customHeight="1" s="198"/>
    <row r="792" ht="15.75" customHeight="1" s="198"/>
    <row r="793" ht="15.75" customHeight="1" s="198"/>
    <row r="794" ht="15.75" customHeight="1" s="198"/>
    <row r="795" ht="15.75" customHeight="1" s="198"/>
    <row r="796" ht="15.75" customHeight="1" s="198"/>
    <row r="797" ht="15.75" customHeight="1" s="198"/>
    <row r="798" ht="15.75" customHeight="1" s="198"/>
    <row r="799" ht="15.75" customHeight="1" s="198"/>
    <row r="800" ht="15.75" customHeight="1" s="198"/>
    <row r="801" ht="15.75" customHeight="1" s="198"/>
    <row r="802" ht="15.75" customHeight="1" s="198"/>
    <row r="803" ht="15.75" customHeight="1" s="198"/>
    <row r="804" ht="15.75" customHeight="1" s="198"/>
    <row r="805" ht="15.75" customHeight="1" s="198"/>
    <row r="806" ht="15.75" customHeight="1" s="198"/>
    <row r="807" ht="15.75" customHeight="1" s="198"/>
    <row r="808" ht="15.75" customHeight="1" s="198"/>
    <row r="809" ht="15.75" customHeight="1" s="198"/>
    <row r="810" ht="15.75" customHeight="1" s="198"/>
    <row r="811" ht="15.75" customHeight="1" s="198"/>
    <row r="812" ht="15.75" customHeight="1" s="198"/>
    <row r="813" ht="15.75" customHeight="1" s="198"/>
    <row r="814" ht="15.75" customHeight="1" s="198"/>
    <row r="815" ht="15.75" customHeight="1" s="198"/>
    <row r="816" ht="15.75" customHeight="1" s="198"/>
    <row r="817" ht="15.75" customHeight="1" s="198"/>
    <row r="818" ht="15.75" customHeight="1" s="198"/>
    <row r="819" ht="15.75" customHeight="1" s="198"/>
    <row r="820" ht="15.75" customHeight="1" s="198"/>
    <row r="821" ht="15.75" customHeight="1" s="198"/>
    <row r="822" ht="15.75" customHeight="1" s="198"/>
    <row r="823" ht="15.75" customHeight="1" s="198"/>
    <row r="824" ht="15.75" customHeight="1" s="198"/>
    <row r="825" ht="15.75" customHeight="1" s="198"/>
    <row r="826" ht="15.75" customHeight="1" s="198"/>
    <row r="827" ht="15.75" customHeight="1" s="198"/>
    <row r="828" ht="15.75" customHeight="1" s="198"/>
    <row r="829" ht="15.75" customHeight="1" s="198"/>
    <row r="830" ht="15.75" customHeight="1" s="198"/>
    <row r="831" ht="15.75" customHeight="1" s="198"/>
    <row r="832" ht="15.75" customHeight="1" s="198"/>
    <row r="833" ht="15.75" customHeight="1" s="198"/>
    <row r="834" ht="15.75" customHeight="1" s="198"/>
    <row r="835" ht="15.75" customHeight="1" s="198"/>
    <row r="836" ht="15.75" customHeight="1" s="198"/>
    <row r="837" ht="15.75" customHeight="1" s="198"/>
    <row r="838" ht="15.75" customHeight="1" s="198"/>
    <row r="839" ht="15.75" customHeight="1" s="198"/>
    <row r="840" ht="15.75" customHeight="1" s="198"/>
    <row r="841" ht="15.75" customHeight="1" s="198"/>
    <row r="842" ht="15.75" customHeight="1" s="198"/>
    <row r="843" ht="15.75" customHeight="1" s="198"/>
    <row r="844" ht="15.75" customHeight="1" s="198"/>
    <row r="845" ht="15.75" customHeight="1" s="198"/>
    <row r="846" ht="15.75" customHeight="1" s="198"/>
    <row r="847" ht="15.75" customHeight="1" s="198"/>
    <row r="848" ht="15.75" customHeight="1" s="198"/>
    <row r="849" ht="15.75" customHeight="1" s="198"/>
    <row r="850" ht="15.75" customHeight="1" s="198"/>
    <row r="851" ht="15.75" customHeight="1" s="198"/>
    <row r="852" ht="15.75" customHeight="1" s="198"/>
    <row r="853" ht="15.75" customHeight="1" s="198"/>
    <row r="854" ht="15.75" customHeight="1" s="198"/>
    <row r="855" ht="15.75" customHeight="1" s="198"/>
    <row r="856" ht="15.75" customHeight="1" s="198"/>
    <row r="857" ht="15.75" customHeight="1" s="198"/>
    <row r="858" ht="15.75" customHeight="1" s="198"/>
    <row r="859" ht="15.75" customHeight="1" s="198"/>
    <row r="860" ht="15.75" customHeight="1" s="198"/>
    <row r="861" ht="15.75" customHeight="1" s="198"/>
    <row r="862" ht="15.75" customHeight="1" s="198"/>
    <row r="863" ht="15.75" customHeight="1" s="198"/>
    <row r="864" ht="15.75" customHeight="1" s="198"/>
    <row r="865" ht="15.75" customHeight="1" s="198"/>
    <row r="866" ht="15.75" customHeight="1" s="198"/>
    <row r="867" ht="15.75" customHeight="1" s="198"/>
    <row r="868" ht="15.75" customHeight="1" s="198"/>
    <row r="869" ht="15.75" customHeight="1" s="198"/>
    <row r="870" ht="15.75" customHeight="1" s="198"/>
    <row r="871" ht="15.75" customHeight="1" s="198"/>
    <row r="872" ht="15.75" customHeight="1" s="198"/>
    <row r="873" ht="15.75" customHeight="1" s="198"/>
    <row r="874" ht="15.75" customHeight="1" s="198"/>
    <row r="875" ht="15.75" customHeight="1" s="198"/>
    <row r="876" ht="15.75" customHeight="1" s="198"/>
    <row r="877" ht="15.75" customHeight="1" s="198"/>
    <row r="878" ht="15.75" customHeight="1" s="198"/>
    <row r="879" ht="15.75" customHeight="1" s="198"/>
    <row r="880" ht="15.75" customHeight="1" s="198"/>
    <row r="881" ht="15.75" customHeight="1" s="198"/>
    <row r="882" ht="15.75" customHeight="1" s="198"/>
    <row r="883" ht="15.75" customHeight="1" s="198"/>
    <row r="884" ht="15.75" customHeight="1" s="198"/>
    <row r="885" ht="15.75" customHeight="1" s="198"/>
    <row r="886" ht="15.75" customHeight="1" s="198"/>
    <row r="887" ht="15.75" customHeight="1" s="198"/>
    <row r="888" ht="15.75" customHeight="1" s="198"/>
    <row r="889" ht="15.75" customHeight="1" s="198"/>
    <row r="890" ht="15.75" customHeight="1" s="198"/>
    <row r="891" ht="15.75" customHeight="1" s="198"/>
    <row r="892" ht="15.75" customHeight="1" s="198"/>
    <row r="893" ht="15.75" customHeight="1" s="198"/>
    <row r="894" ht="15.75" customHeight="1" s="198"/>
    <row r="895" ht="15.75" customHeight="1" s="198"/>
    <row r="896" ht="15.75" customHeight="1" s="198"/>
    <row r="897" ht="15.75" customHeight="1" s="198"/>
    <row r="898" ht="15.75" customHeight="1" s="198"/>
    <row r="899" ht="15.75" customHeight="1" s="198"/>
    <row r="900" ht="15.75" customHeight="1" s="198"/>
    <row r="901" ht="15.75" customHeight="1" s="198"/>
    <row r="902" ht="15.75" customHeight="1" s="198"/>
    <row r="903" ht="15.75" customHeight="1" s="198"/>
    <row r="904" ht="15.75" customHeight="1" s="198"/>
    <row r="905" ht="15.75" customHeight="1" s="198"/>
    <row r="906" ht="15.75" customHeight="1" s="198"/>
    <row r="907" ht="15.75" customHeight="1" s="198"/>
    <row r="908" ht="15.75" customHeight="1" s="198"/>
    <row r="909" ht="15.75" customHeight="1" s="198"/>
    <row r="910" ht="15.75" customHeight="1" s="198"/>
    <row r="911" ht="15.75" customHeight="1" s="198"/>
    <row r="912" ht="15.75" customHeight="1" s="198"/>
    <row r="913" ht="15.75" customHeight="1" s="198"/>
    <row r="914" ht="15.75" customHeight="1" s="198"/>
    <row r="915" ht="15.75" customHeight="1" s="198"/>
    <row r="916" ht="15.75" customHeight="1" s="198"/>
    <row r="917" ht="15.75" customHeight="1" s="198"/>
    <row r="918" ht="15.75" customHeight="1" s="198"/>
    <row r="919" ht="15.75" customHeight="1" s="198"/>
    <row r="920" ht="15.75" customHeight="1" s="198"/>
    <row r="921" ht="15.75" customHeight="1" s="198"/>
    <row r="922" ht="15.75" customHeight="1" s="198"/>
    <row r="923" ht="15.75" customHeight="1" s="198"/>
    <row r="924" ht="15.75" customHeight="1" s="198"/>
    <row r="925" ht="15.75" customHeight="1" s="198"/>
    <row r="926" ht="15.75" customHeight="1" s="198"/>
    <row r="927" ht="15.75" customHeight="1" s="198"/>
    <row r="928" ht="15.75" customHeight="1" s="198"/>
    <row r="929" ht="15.75" customHeight="1" s="198"/>
    <row r="930" ht="15.75" customHeight="1" s="198"/>
    <row r="931" ht="15.75" customHeight="1" s="198"/>
    <row r="932" ht="15.75" customHeight="1" s="198"/>
    <row r="933" ht="15.75" customHeight="1" s="198"/>
    <row r="934" ht="15.75" customHeight="1" s="198"/>
    <row r="935" ht="15.75" customHeight="1" s="198"/>
    <row r="936" ht="15.75" customHeight="1" s="198"/>
    <row r="937" ht="15.75" customHeight="1" s="198"/>
    <row r="938" ht="15.75" customHeight="1" s="198"/>
    <row r="939" ht="15.75" customHeight="1" s="198"/>
    <row r="940" ht="15.75" customHeight="1" s="198"/>
    <row r="941" ht="15.75" customHeight="1" s="198"/>
    <row r="942" ht="15.75" customHeight="1" s="198"/>
    <row r="943" ht="15.75" customHeight="1" s="198"/>
    <row r="944" ht="15.75" customHeight="1" s="198"/>
    <row r="945" ht="15.75" customHeight="1" s="198"/>
    <row r="946" ht="15.75" customHeight="1" s="198"/>
    <row r="947" ht="15.75" customHeight="1" s="198"/>
    <row r="948" ht="15.75" customHeight="1" s="198"/>
    <row r="949" ht="15.75" customHeight="1" s="198"/>
    <row r="950" ht="15.75" customHeight="1" s="198"/>
    <row r="951" ht="15.75" customHeight="1" s="198"/>
    <row r="952" ht="15.75" customHeight="1" s="198"/>
    <row r="953" ht="15.75" customHeight="1" s="198"/>
    <row r="954" ht="15.75" customHeight="1" s="198"/>
    <row r="955" ht="15.75" customHeight="1" s="198"/>
    <row r="956" ht="15.75" customHeight="1" s="198"/>
    <row r="957" ht="15.75" customHeight="1" s="198"/>
    <row r="958" ht="15.75" customHeight="1" s="198"/>
    <row r="959" ht="15.75" customHeight="1" s="198"/>
    <row r="960" ht="15.75" customHeight="1" s="198"/>
    <row r="961" ht="15.75" customHeight="1" s="198"/>
    <row r="962" ht="15.75" customHeight="1" s="198"/>
    <row r="963" ht="15.75" customHeight="1" s="198"/>
    <row r="964" ht="15.75" customHeight="1" s="198"/>
    <row r="965" ht="15.75" customHeight="1" s="198"/>
    <row r="966" ht="15.75" customHeight="1" s="198"/>
    <row r="967" ht="15.75" customHeight="1" s="198"/>
    <row r="968" ht="15.75" customHeight="1" s="198"/>
    <row r="969" ht="15.75" customHeight="1" s="198"/>
    <row r="970" ht="15.75" customHeight="1" s="198"/>
    <row r="971" ht="15.75" customHeight="1" s="198"/>
    <row r="972" ht="15.75" customHeight="1" s="198"/>
    <row r="973" ht="15.75" customHeight="1" s="198"/>
    <row r="974" ht="15.75" customHeight="1" s="198"/>
    <row r="975" ht="15.75" customHeight="1" s="198"/>
    <row r="976" ht="15.75" customHeight="1" s="198"/>
    <row r="977" ht="15.75" customHeight="1" s="198"/>
    <row r="978" ht="15.75" customHeight="1" s="198"/>
    <row r="979" ht="15.75" customHeight="1" s="198"/>
    <row r="980" ht="15.75" customHeight="1" s="198"/>
    <row r="981" ht="15.75" customHeight="1" s="198"/>
    <row r="982" ht="15.75" customHeight="1" s="198"/>
    <row r="983" ht="15.75" customHeight="1" s="198"/>
    <row r="984" ht="15.75" customHeight="1" s="198"/>
    <row r="985" ht="15.75" customHeight="1" s="198"/>
    <row r="986" ht="15.75" customHeight="1" s="198"/>
    <row r="987" ht="15.75" customHeight="1" s="198"/>
    <row r="988" ht="15.75" customHeight="1" s="198"/>
    <row r="989" ht="15.75" customHeight="1" s="198"/>
    <row r="990" ht="15.75" customHeight="1" s="198"/>
    <row r="991" ht="15.75" customHeight="1" s="198"/>
    <row r="992" ht="15.75" customHeight="1" s="198"/>
    <row r="993" ht="15.75" customHeight="1" s="198"/>
    <row r="994" ht="15.75" customHeight="1" s="198"/>
    <row r="995" ht="15.75" customHeight="1" s="198"/>
    <row r="996" ht="15.75" customHeight="1" s="198"/>
    <row r="997" ht="15.75" customHeight="1" s="198"/>
    <row r="998" ht="15.75" customHeight="1" s="198"/>
    <row r="999" ht="15.75" customHeight="1" s="198"/>
    <row r="1000" ht="15.75" customHeight="1" s="198"/>
    <row r="1001" ht="15.75" customHeight="1" s="198"/>
  </sheetData>
  <mergeCells count="2">
    <mergeCell ref="A2:H2"/>
    <mergeCell ref="A1:H1"/>
  </mergeCells>
  <dataValidations count="1">
    <dataValidation sqref="A6:A239" showDropDown="0" showInputMessage="0" showErrorMessage="0" allowBlank="1" type="list">
      <formula1>CountryList</formula1>
    </dataValidation>
  </dataValidations>
  <pageMargins left="0.7" right="0.7" top="0.75" bottom="0.75" header="0" footer="0"/>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Lindsey Smart</dc:creator>
  <dcterms:created xsi:type="dcterms:W3CDTF">2023-02-27T15:59:50Z</dcterms:created>
  <dcterms:modified xsi:type="dcterms:W3CDTF">2025-05-05T10:25:56Z</dcterms:modified>
</cp:coreProperties>
</file>